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0730" windowHeight="11760"/>
  </bookViews>
  <sheets>
    <sheet name="CAJA" sheetId="1" r:id="rId1"/>
    <sheet name="DIF" sheetId="3" r:id="rId2"/>
    <sheet name="PR" sheetId="2" r:id="rId3"/>
    <sheet name="ASEGURADORAS" sheetId="4" r:id="rId4"/>
  </sheets>
  <definedNames>
    <definedName name="_xlnm._FilterDatabase" localSheetId="0" hidden="1">CAJA!$A$7:$P$20878</definedName>
    <definedName name="_xlnm._FilterDatabase" localSheetId="1" hidden="1">DIF!$A$7:$M$87</definedName>
    <definedName name="_xlnm.Print_Area" localSheetId="0">CAJA!$A$7:$P$4372</definedName>
  </definedNames>
  <calcPr calcId="125725"/>
</workbook>
</file>

<file path=xl/calcChain.xml><?xml version="1.0" encoding="utf-8"?>
<calcChain xmlns="http://schemas.openxmlformats.org/spreadsheetml/2006/main">
  <c r="N20391" i="1"/>
  <c r="L7" i="3" l="1"/>
  <c r="L8"/>
  <c r="L9" s="1"/>
  <c r="L10" s="1"/>
  <c r="L11" s="1"/>
  <c r="L12" s="1"/>
  <c r="N16" i="2"/>
  <c r="N15"/>
  <c r="N13"/>
  <c r="N11"/>
  <c r="N9"/>
  <c r="N20848" i="1"/>
  <c r="N20846"/>
  <c r="O11254"/>
  <c r="I66" i="3"/>
  <c r="I89" s="1"/>
  <c r="I91" s="1"/>
  <c r="O11151" i="1"/>
  <c r="N11123"/>
  <c r="Z31" i="3"/>
  <c r="Z32" s="1"/>
  <c r="N17"/>
  <c r="N1282" i="1"/>
  <c r="N34" i="2"/>
  <c r="N32"/>
  <c r="O19473" i="1"/>
  <c r="N30" i="2"/>
  <c r="N28"/>
  <c r="N27"/>
  <c r="O17798" i="1"/>
  <c r="O17162"/>
  <c r="M58" i="4"/>
  <c r="M59" s="1"/>
  <c r="M56"/>
  <c r="N24" i="2"/>
  <c r="N22"/>
  <c r="N20"/>
  <c r="N51" i="4"/>
  <c r="M50"/>
  <c r="M51" s="1"/>
  <c r="O9335" i="1"/>
  <c r="N19" i="2"/>
  <c r="O4268" i="1"/>
  <c r="O3953"/>
  <c r="O3316"/>
  <c r="O3173"/>
  <c r="L13" i="3" l="1"/>
  <c r="L14" s="1"/>
  <c r="L15" s="1"/>
  <c r="L16" s="1"/>
  <c r="L17" s="1"/>
  <c r="L18" s="1"/>
  <c r="L19" s="1"/>
  <c r="L20" s="1"/>
  <c r="L21" s="1"/>
  <c r="L22" s="1"/>
  <c r="L23" s="1"/>
  <c r="L24" s="1"/>
  <c r="O3105" i="1"/>
  <c r="O2563"/>
  <c r="O2499"/>
  <c r="M8" i="2"/>
  <c r="M9" s="1"/>
  <c r="M10" s="1"/>
  <c r="M11" s="1"/>
  <c r="M12" s="1"/>
  <c r="M13" s="1"/>
  <c r="M14" s="1"/>
  <c r="M15" s="1"/>
  <c r="M16" s="1"/>
  <c r="M17" s="1"/>
  <c r="M18" s="1"/>
  <c r="M19" s="1"/>
  <c r="M20" s="1"/>
  <c r="M21" s="1"/>
  <c r="M22" s="1"/>
  <c r="M23" s="1"/>
  <c r="M24" s="1"/>
  <c r="M25" s="1"/>
  <c r="M26" s="1"/>
  <c r="M27" s="1"/>
  <c r="M28" s="1"/>
  <c r="M29" s="1"/>
  <c r="M30" s="1"/>
  <c r="M31" s="1"/>
  <c r="M32" s="1"/>
  <c r="M33" s="1"/>
  <c r="M34" s="1"/>
  <c r="L25" i="3" l="1"/>
  <c r="L26" s="1"/>
  <c r="L27" s="1"/>
  <c r="L28" s="1"/>
  <c r="L29" s="1"/>
  <c r="L30" s="1"/>
  <c r="L31" s="1"/>
  <c r="L32" s="1"/>
  <c r="L33" s="1"/>
  <c r="L34" s="1"/>
  <c r="L35" s="1"/>
  <c r="L36" s="1"/>
  <c r="L37" s="1"/>
  <c r="L38" s="1"/>
  <c r="L39" s="1"/>
  <c r="L40" s="1"/>
  <c r="L41" s="1"/>
  <c r="L42" s="1"/>
  <c r="L43" s="1"/>
  <c r="L44" s="1"/>
  <c r="L45" s="1"/>
  <c r="L46" s="1"/>
  <c r="L47" s="1"/>
  <c r="L48" s="1"/>
  <c r="L49" s="1"/>
  <c r="L50" s="1"/>
  <c r="L51" s="1"/>
  <c r="L52" s="1"/>
  <c r="L53" s="1"/>
  <c r="L54" s="1"/>
  <c r="L55" s="1"/>
  <c r="L56" s="1"/>
  <c r="L57" s="1"/>
  <c r="L58" s="1"/>
  <c r="L59" s="1"/>
  <c r="L60" s="1"/>
  <c r="L61" s="1"/>
  <c r="L62" s="1"/>
  <c r="L63" s="1"/>
  <c r="L64" s="1"/>
  <c r="L65" s="1"/>
  <c r="L66" s="1"/>
  <c r="L67" s="1"/>
  <c r="L68" s="1"/>
  <c r="L69" s="1"/>
  <c r="L70" s="1"/>
  <c r="N807" i="1"/>
  <c r="L71" i="3" l="1"/>
  <c r="L72" s="1"/>
  <c r="L73" s="1"/>
  <c r="L74" s="1"/>
  <c r="L75" s="1"/>
  <c r="L76" s="1"/>
  <c r="L77" s="1"/>
  <c r="L78" s="1"/>
  <c r="L79" s="1"/>
  <c r="L80" s="1"/>
  <c r="L81" s="1"/>
  <c r="L82" s="1"/>
  <c r="L83" s="1"/>
  <c r="L84" s="1"/>
  <c r="L85" s="1"/>
  <c r="N20623" i="1"/>
  <c r="N20583"/>
  <c r="N20503"/>
  <c r="N20525"/>
  <c r="N20523"/>
  <c r="N20518"/>
  <c r="O19558"/>
  <c r="N19286"/>
  <c r="O18644"/>
  <c r="N18611"/>
  <c r="N18590"/>
  <c r="N18093"/>
  <c r="N18088"/>
  <c r="O18160" s="1"/>
  <c r="N17084" l="1"/>
  <c r="N15971"/>
  <c r="N15996"/>
  <c r="N16002"/>
  <c r="N11203"/>
  <c r="N11201"/>
  <c r="N11199"/>
  <c r="N11228"/>
  <c r="N11108"/>
  <c r="N11141"/>
  <c r="N11136"/>
  <c r="N8709" l="1"/>
  <c r="N8609"/>
  <c r="N8554"/>
  <c r="O8554" s="1"/>
  <c r="N8530"/>
  <c r="N8551"/>
  <c r="O7987"/>
  <c r="O8050"/>
  <c r="N8029"/>
  <c r="O7916"/>
  <c r="N6491"/>
  <c r="N6493"/>
  <c r="N6487"/>
  <c r="N4397"/>
  <c r="N4404"/>
  <c r="N3891"/>
  <c r="N3943"/>
  <c r="N3945"/>
  <c r="N3935"/>
  <c r="N3146"/>
  <c r="N2119"/>
  <c r="N10056"/>
  <c r="O681"/>
  <c r="O8574" l="1"/>
  <c r="M8"/>
  <c r="M9" s="1"/>
  <c r="M10" s="1"/>
  <c r="M11" s="1"/>
  <c r="M12" s="1"/>
  <c r="M13" s="1"/>
  <c r="M14" s="1"/>
  <c r="M15" s="1"/>
  <c r="M16" s="1"/>
  <c r="M17" s="1"/>
  <c r="M18" s="1"/>
  <c r="M19" s="1"/>
  <c r="M20" s="1"/>
  <c r="M21" s="1"/>
  <c r="M22" s="1"/>
  <c r="M23" s="1"/>
  <c r="M24" s="1"/>
  <c r="M25" s="1"/>
  <c r="M26" s="1"/>
  <c r="M27" s="1"/>
  <c r="M28" s="1"/>
  <c r="M29" s="1"/>
  <c r="M30" s="1"/>
  <c r="M31" s="1"/>
  <c r="M32" s="1"/>
  <c r="M33" s="1"/>
  <c r="M34" s="1"/>
  <c r="M35" s="1"/>
  <c r="M36" s="1"/>
  <c r="M37" s="1"/>
  <c r="M38" s="1"/>
  <c r="M39" s="1"/>
  <c r="M40" s="1"/>
  <c r="M41" s="1"/>
  <c r="M42" s="1"/>
  <c r="M43" s="1"/>
  <c r="M44" s="1"/>
  <c r="M45" s="1"/>
  <c r="M46" s="1"/>
  <c r="M47" s="1"/>
  <c r="M48" s="1"/>
  <c r="M49" s="1"/>
  <c r="M50" s="1"/>
  <c r="M51" s="1"/>
  <c r="M52" s="1"/>
  <c r="M53" s="1"/>
  <c r="M54" s="1"/>
  <c r="M55" s="1"/>
  <c r="M56" s="1"/>
  <c r="M57" s="1"/>
  <c r="M58" s="1"/>
  <c r="M59" s="1"/>
  <c r="M60" s="1"/>
  <c r="M61" s="1"/>
  <c r="M62" s="1"/>
  <c r="M63" s="1"/>
  <c r="M64" s="1"/>
  <c r="M65" s="1"/>
  <c r="M66" s="1"/>
  <c r="M67" s="1"/>
  <c r="M68" s="1"/>
  <c r="M69" s="1"/>
  <c r="M70" s="1"/>
  <c r="M71" s="1"/>
  <c r="M72" s="1"/>
  <c r="M73" s="1"/>
  <c r="M74" s="1"/>
  <c r="M75" s="1"/>
  <c r="M76" s="1"/>
  <c r="M77" s="1"/>
  <c r="M78" s="1"/>
  <c r="M79" s="1"/>
  <c r="M80" s="1"/>
  <c r="M81" s="1"/>
  <c r="M82" s="1"/>
  <c r="M83" s="1"/>
  <c r="M84" s="1"/>
  <c r="M85" s="1"/>
  <c r="M86" s="1"/>
  <c r="M87" s="1"/>
  <c r="M88" s="1"/>
  <c r="M89" s="1"/>
  <c r="M90" s="1"/>
  <c r="M91" s="1"/>
  <c r="M92" s="1"/>
  <c r="M93" s="1"/>
  <c r="M94" s="1"/>
  <c r="M95" s="1"/>
  <c r="M96" s="1"/>
  <c r="M97" s="1"/>
  <c r="M98" s="1"/>
  <c r="M99" s="1"/>
  <c r="M100" s="1"/>
  <c r="M101" s="1"/>
  <c r="M102" s="1"/>
  <c r="M103" s="1"/>
  <c r="M104" s="1"/>
  <c r="M105" s="1"/>
  <c r="M106" s="1"/>
  <c r="M107" s="1"/>
  <c r="M108" s="1"/>
  <c r="M109" s="1"/>
  <c r="M110" s="1"/>
  <c r="M111" s="1"/>
  <c r="M112" s="1"/>
  <c r="M113" s="1"/>
  <c r="M114" s="1"/>
  <c r="M115" s="1"/>
  <c r="M116" s="1"/>
  <c r="M117" s="1"/>
  <c r="M118" s="1"/>
  <c r="M119" s="1"/>
  <c r="M120" s="1"/>
  <c r="M121" s="1"/>
  <c r="M122" s="1"/>
  <c r="M123" l="1"/>
  <c r="M124" s="1"/>
  <c r="M125" s="1"/>
  <c r="M126" s="1"/>
  <c r="M127" s="1"/>
  <c r="M128" s="1"/>
  <c r="M129" s="1"/>
  <c r="M130" s="1"/>
  <c r="M131" s="1"/>
  <c r="M132" s="1"/>
  <c r="M133" s="1"/>
  <c r="M134" s="1"/>
  <c r="M135" s="1"/>
  <c r="M136" s="1"/>
  <c r="M137" s="1"/>
  <c r="M138" s="1"/>
  <c r="M139" s="1"/>
  <c r="M140" s="1"/>
  <c r="M141" s="1"/>
  <c r="M142" s="1"/>
  <c r="M143" s="1"/>
  <c r="M144" s="1"/>
  <c r="M145" s="1"/>
  <c r="M146" s="1"/>
  <c r="M147" s="1"/>
  <c r="M148" s="1"/>
  <c r="M149" s="1"/>
  <c r="M150" s="1"/>
  <c r="M151" s="1"/>
  <c r="M152" s="1"/>
  <c r="M153" s="1"/>
  <c r="M154" s="1"/>
  <c r="M155" s="1"/>
  <c r="M156" s="1"/>
  <c r="M157" s="1"/>
  <c r="M158" s="1"/>
  <c r="M159" s="1"/>
  <c r="M160" s="1"/>
  <c r="M161" s="1"/>
  <c r="M162" s="1"/>
  <c r="M163" s="1"/>
  <c r="M164" s="1"/>
  <c r="M165" s="1"/>
  <c r="M166" s="1"/>
  <c r="M167" s="1"/>
  <c r="M168" s="1"/>
  <c r="M169" s="1"/>
  <c r="M170" s="1"/>
  <c r="M171" s="1"/>
  <c r="M172" s="1"/>
  <c r="M173" s="1"/>
  <c r="M174" s="1"/>
  <c r="M175" s="1"/>
  <c r="M176" s="1"/>
  <c r="M177" s="1"/>
  <c r="M178" s="1"/>
  <c r="M179" s="1"/>
  <c r="M180" s="1"/>
  <c r="M181" s="1"/>
  <c r="M182" s="1"/>
  <c r="M183" s="1"/>
  <c r="M184" s="1"/>
  <c r="M185" s="1"/>
  <c r="M186" s="1"/>
  <c r="M187" s="1"/>
  <c r="M188" s="1"/>
  <c r="M189" s="1"/>
  <c r="M190" s="1"/>
  <c r="M191" s="1"/>
  <c r="M192" s="1"/>
  <c r="M193" s="1"/>
  <c r="M194" s="1"/>
  <c r="M195" s="1"/>
  <c r="M196" s="1"/>
  <c r="M197" s="1"/>
  <c r="M198" s="1"/>
  <c r="M199" s="1"/>
  <c r="M200" s="1"/>
  <c r="M201" s="1"/>
  <c r="M202" s="1"/>
  <c r="M203" s="1"/>
  <c r="M204" s="1"/>
  <c r="M205" s="1"/>
  <c r="M206" s="1"/>
  <c r="M207" s="1"/>
  <c r="M208" s="1"/>
  <c r="M209" s="1"/>
  <c r="M210" s="1"/>
  <c r="M211" s="1"/>
  <c r="M212" s="1"/>
  <c r="M213" s="1"/>
  <c r="M214" s="1"/>
  <c r="M215" s="1"/>
  <c r="M216" s="1"/>
  <c r="M217" s="1"/>
  <c r="M218" s="1"/>
  <c r="M219" s="1"/>
  <c r="M220" s="1"/>
  <c r="M221" s="1"/>
  <c r="M222" s="1"/>
  <c r="M223" s="1"/>
  <c r="M224" s="1"/>
  <c r="M225" s="1"/>
  <c r="M226" s="1"/>
  <c r="M227" s="1"/>
  <c r="M228" s="1"/>
  <c r="M229" s="1"/>
  <c r="M230" s="1"/>
  <c r="M231" s="1"/>
  <c r="M232" s="1"/>
  <c r="M233" s="1"/>
  <c r="M234" s="1"/>
  <c r="M235" s="1"/>
  <c r="M236" s="1"/>
  <c r="M237" s="1"/>
  <c r="M238" s="1"/>
  <c r="M239" s="1"/>
  <c r="M240" s="1"/>
  <c r="M241" s="1"/>
  <c r="M242" s="1"/>
  <c r="M243" s="1"/>
  <c r="M244" s="1"/>
  <c r="M245" s="1"/>
  <c r="M246" s="1"/>
  <c r="M247" s="1"/>
  <c r="M248" s="1"/>
  <c r="M249" s="1"/>
  <c r="M250" s="1"/>
  <c r="M251" s="1"/>
  <c r="M252" s="1"/>
  <c r="M253" s="1"/>
  <c r="M254" s="1"/>
  <c r="M255" s="1"/>
  <c r="M256" s="1"/>
  <c r="M257" s="1"/>
  <c r="M258" s="1"/>
  <c r="M259" s="1"/>
  <c r="M260" s="1"/>
  <c r="M261" s="1"/>
  <c r="M262" s="1"/>
  <c r="M263" s="1"/>
  <c r="M264" s="1"/>
  <c r="M265" s="1"/>
  <c r="M266" s="1"/>
  <c r="M267" s="1"/>
  <c r="M268" s="1"/>
  <c r="M269" s="1"/>
  <c r="M270" s="1"/>
  <c r="M271" s="1"/>
  <c r="M272" s="1"/>
  <c r="M273" s="1"/>
  <c r="M274" s="1"/>
  <c r="M275" s="1"/>
  <c r="M276" s="1"/>
  <c r="M277" s="1"/>
  <c r="M278" s="1"/>
  <c r="M279" s="1"/>
  <c r="M280" s="1"/>
  <c r="M281" s="1"/>
  <c r="M282" s="1"/>
  <c r="M283" s="1"/>
  <c r="M284" s="1"/>
  <c r="M285" s="1"/>
  <c r="M286" s="1"/>
  <c r="M287" s="1"/>
  <c r="M288" s="1"/>
  <c r="M289" s="1"/>
  <c r="M290" s="1"/>
  <c r="M291" s="1"/>
  <c r="M292" s="1"/>
  <c r="M293" s="1"/>
  <c r="M294" s="1"/>
  <c r="M295" s="1"/>
  <c r="M296" s="1"/>
  <c r="M297" s="1"/>
  <c r="M298" s="1"/>
  <c r="M299" s="1"/>
  <c r="M300" s="1"/>
  <c r="M301" s="1"/>
  <c r="M302" s="1"/>
  <c r="M303" s="1"/>
  <c r="M304" s="1"/>
  <c r="M305" s="1"/>
  <c r="M306" s="1"/>
  <c r="M307" s="1"/>
  <c r="N192"/>
  <c r="M308" l="1"/>
  <c r="M309" s="1"/>
  <c r="M310" s="1"/>
  <c r="M311" s="1"/>
  <c r="M312" s="1"/>
  <c r="M313" s="1"/>
  <c r="M314" s="1"/>
  <c r="M315" s="1"/>
  <c r="M316" s="1"/>
  <c r="M317" s="1"/>
  <c r="M318" s="1"/>
  <c r="M319" s="1"/>
  <c r="M320" s="1"/>
  <c r="M321" s="1"/>
  <c r="M322" s="1"/>
  <c r="M323" s="1"/>
  <c r="M324" s="1"/>
  <c r="M325" s="1"/>
  <c r="M326" s="1"/>
  <c r="M327" s="1"/>
  <c r="M328" s="1"/>
  <c r="M329" s="1"/>
  <c r="M330" s="1"/>
  <c r="M331" s="1"/>
  <c r="M332" s="1"/>
  <c r="M333" s="1"/>
  <c r="M334" s="1"/>
  <c r="M335" s="1"/>
  <c r="M336" s="1"/>
  <c r="M337" s="1"/>
  <c r="M338" s="1"/>
  <c r="M339" s="1"/>
  <c r="M340" s="1"/>
  <c r="M341" s="1"/>
  <c r="M342" s="1"/>
  <c r="M343" s="1"/>
  <c r="M344" s="1"/>
  <c r="M345" s="1"/>
  <c r="M346" s="1"/>
  <c r="M347" s="1"/>
  <c r="M348" s="1"/>
  <c r="M349" s="1"/>
  <c r="M350" s="1"/>
  <c r="M351" s="1"/>
  <c r="M352" s="1"/>
  <c r="M353" s="1"/>
  <c r="M354" s="1"/>
  <c r="M355" s="1"/>
  <c r="M356" s="1"/>
  <c r="M357" s="1"/>
  <c r="M358" s="1"/>
  <c r="M359" s="1"/>
  <c r="M360" s="1"/>
  <c r="M361" s="1"/>
  <c r="M362" s="1"/>
  <c r="M363" s="1"/>
  <c r="M364" s="1"/>
  <c r="M365" s="1"/>
  <c r="M366" s="1"/>
  <c r="M367" s="1"/>
  <c r="M368" s="1"/>
  <c r="M369" s="1"/>
  <c r="M370" s="1"/>
  <c r="M371" s="1"/>
  <c r="M372" s="1"/>
  <c r="M373" s="1"/>
  <c r="M374" s="1"/>
  <c r="M375" s="1"/>
  <c r="M376" s="1"/>
  <c r="M377" s="1"/>
  <c r="M378" s="1"/>
  <c r="M379" s="1"/>
  <c r="M380" s="1"/>
  <c r="M381" s="1"/>
  <c r="M382" s="1"/>
  <c r="M383" s="1"/>
  <c r="M384" s="1"/>
  <c r="M385" s="1"/>
  <c r="M386" s="1"/>
  <c r="M387" s="1"/>
  <c r="M388" s="1"/>
  <c r="M389" s="1"/>
  <c r="M390" s="1"/>
  <c r="M391" s="1"/>
  <c r="M392" s="1"/>
  <c r="M393" s="1"/>
  <c r="M394" s="1"/>
  <c r="M395" s="1"/>
  <c r="M396" s="1"/>
  <c r="M397" s="1"/>
  <c r="M398" s="1"/>
  <c r="M399" s="1"/>
  <c r="M400" s="1"/>
  <c r="M401" s="1"/>
  <c r="M402" s="1"/>
  <c r="M403" s="1"/>
  <c r="M404" s="1"/>
  <c r="M405" s="1"/>
  <c r="M406" s="1"/>
  <c r="M407" s="1"/>
  <c r="M408" s="1"/>
  <c r="M409" s="1"/>
  <c r="M410" s="1"/>
  <c r="N410" s="1"/>
  <c r="O680"/>
  <c r="M411" l="1"/>
  <c r="M412" s="1"/>
  <c r="M413" s="1"/>
  <c r="M414" s="1"/>
  <c r="M415" s="1"/>
  <c r="M416" s="1"/>
  <c r="M417" s="1"/>
  <c r="M418" s="1"/>
  <c r="M419" s="1"/>
  <c r="M420" s="1"/>
  <c r="M421" s="1"/>
  <c r="M422" s="1"/>
  <c r="M423" s="1"/>
  <c r="M424" s="1"/>
  <c r="M425" s="1"/>
  <c r="M426" s="1"/>
  <c r="M427" s="1"/>
  <c r="M428" s="1"/>
  <c r="M429" s="1"/>
  <c r="M430" s="1"/>
  <c r="M431" s="1"/>
  <c r="M432" s="1"/>
  <c r="M433" s="1"/>
  <c r="M434" s="1"/>
  <c r="M435" s="1"/>
  <c r="M436" s="1"/>
  <c r="M437" s="1"/>
  <c r="M438" s="1"/>
  <c r="M439" s="1"/>
  <c r="M440" s="1"/>
  <c r="M441" s="1"/>
  <c r="M442" s="1"/>
  <c r="M443" s="1"/>
  <c r="M444" s="1"/>
  <c r="M445" s="1"/>
  <c r="M446" s="1"/>
  <c r="M447" s="1"/>
  <c r="M448" s="1"/>
  <c r="M449" s="1"/>
  <c r="M450" s="1"/>
  <c r="M451" s="1"/>
  <c r="M452" s="1"/>
  <c r="M453" s="1"/>
  <c r="M454" s="1"/>
  <c r="M455" s="1"/>
  <c r="M456" s="1"/>
  <c r="M457" s="1"/>
  <c r="M458" s="1"/>
  <c r="M459" s="1"/>
  <c r="M460" s="1"/>
  <c r="M461" s="1"/>
  <c r="M462" s="1"/>
  <c r="M463" s="1"/>
  <c r="M464" s="1"/>
  <c r="M465" s="1"/>
  <c r="M466" s="1"/>
  <c r="M467" s="1"/>
  <c r="M468" s="1"/>
  <c r="M469" s="1"/>
  <c r="M470" s="1"/>
  <c r="M471" s="1"/>
  <c r="M472" s="1"/>
  <c r="M473" s="1"/>
  <c r="M474" s="1"/>
  <c r="M475" s="1"/>
  <c r="M476" s="1"/>
  <c r="M477" s="1"/>
  <c r="M478" s="1"/>
  <c r="M479" s="1"/>
  <c r="M480" s="1"/>
  <c r="M481" s="1"/>
  <c r="M482" s="1"/>
  <c r="M483" s="1"/>
  <c r="M484" s="1"/>
  <c r="M485" s="1"/>
  <c r="M486" s="1"/>
  <c r="M487" s="1"/>
  <c r="M488" s="1"/>
  <c r="M489" s="1"/>
  <c r="M490" s="1"/>
  <c r="M491" s="1"/>
  <c r="M492" s="1"/>
  <c r="M493" s="1"/>
  <c r="M494" s="1"/>
  <c r="M495" s="1"/>
  <c r="M496" s="1"/>
  <c r="M497" s="1"/>
  <c r="M498" s="1"/>
  <c r="M499" s="1"/>
  <c r="M500" s="1"/>
  <c r="M501" s="1"/>
  <c r="M502" s="1"/>
  <c r="M503" s="1"/>
  <c r="M504" s="1"/>
  <c r="M505" s="1"/>
  <c r="M506" s="1"/>
  <c r="M507" s="1"/>
  <c r="M508" s="1"/>
  <c r="M509" s="1"/>
  <c r="M510" s="1"/>
  <c r="M511" s="1"/>
  <c r="M512" s="1"/>
  <c r="M513" s="1"/>
  <c r="M514" s="1"/>
  <c r="M515" s="1"/>
  <c r="M516" s="1"/>
  <c r="M517" s="1"/>
  <c r="M518" s="1"/>
  <c r="M519" s="1"/>
  <c r="M520" s="1"/>
  <c r="M521" s="1"/>
  <c r="M522" s="1"/>
  <c r="M523" s="1"/>
  <c r="M524" s="1"/>
  <c r="M525" s="1"/>
  <c r="M526" s="1"/>
  <c r="M527" s="1"/>
  <c r="M528" s="1"/>
  <c r="M529" s="1"/>
  <c r="M530" s="1"/>
  <c r="M531" s="1"/>
  <c r="M532" s="1"/>
  <c r="M533" s="1"/>
  <c r="M534" s="1"/>
  <c r="M535" s="1"/>
  <c r="M536" s="1"/>
  <c r="M537" s="1"/>
  <c r="M538" s="1"/>
  <c r="M539" s="1"/>
  <c r="M540" s="1"/>
  <c r="M541" s="1"/>
  <c r="M542" s="1"/>
  <c r="M543" s="1"/>
  <c r="M544" s="1"/>
  <c r="M545" s="1"/>
  <c r="M546" s="1"/>
  <c r="M547" s="1"/>
  <c r="M548" s="1"/>
  <c r="M549" s="1"/>
  <c r="M550" s="1"/>
  <c r="M551" s="1"/>
  <c r="M552" s="1"/>
  <c r="M553" s="1"/>
  <c r="M554" s="1"/>
  <c r="N498" l="1"/>
  <c r="M555"/>
  <c r="M556" s="1"/>
  <c r="M557" s="1"/>
  <c r="M558" s="1"/>
  <c r="M559" s="1"/>
  <c r="M560" s="1"/>
  <c r="M561" s="1"/>
  <c r="M562" s="1"/>
  <c r="M563" s="1"/>
  <c r="M564" s="1"/>
  <c r="M565" s="1"/>
  <c r="M566" s="1"/>
  <c r="M567" s="1"/>
  <c r="M568" s="1"/>
  <c r="M569" s="1"/>
  <c r="M570" s="1"/>
  <c r="M571" s="1"/>
  <c r="M572" s="1"/>
  <c r="M573" s="1"/>
  <c r="M574" s="1"/>
  <c r="M575" s="1"/>
  <c r="M576" s="1"/>
  <c r="M577" s="1"/>
  <c r="M578" s="1"/>
  <c r="M579" s="1"/>
  <c r="M580" s="1"/>
  <c r="M581" s="1"/>
  <c r="M582" s="1"/>
  <c r="M583" s="1"/>
  <c r="M584" s="1"/>
  <c r="M585" s="1"/>
  <c r="M586" s="1"/>
  <c r="M587" s="1"/>
  <c r="M588" s="1"/>
  <c r="M589" s="1"/>
  <c r="M590" s="1"/>
  <c r="M591" s="1"/>
  <c r="M592" s="1"/>
  <c r="M593" s="1"/>
  <c r="M594" s="1"/>
  <c r="M595" s="1"/>
  <c r="M596" s="1"/>
  <c r="M597" s="1"/>
  <c r="M598" s="1"/>
  <c r="M599" s="1"/>
  <c r="M600" s="1"/>
  <c r="M601" s="1"/>
  <c r="M602" s="1"/>
  <c r="M603" s="1"/>
  <c r="M604" s="1"/>
  <c r="M605" s="1"/>
  <c r="M606" s="1"/>
  <c r="M607" s="1"/>
  <c r="M608" s="1"/>
  <c r="M609" s="1"/>
  <c r="M610" s="1"/>
  <c r="M611" s="1"/>
  <c r="M612" s="1"/>
  <c r="M613" s="1"/>
  <c r="M614" s="1"/>
  <c r="M615" s="1"/>
  <c r="M616" s="1"/>
  <c r="M617" s="1"/>
  <c r="M618" s="1"/>
  <c r="M619" s="1"/>
  <c r="M620" s="1"/>
  <c r="N620" s="1"/>
  <c r="M621" l="1"/>
  <c r="M622" s="1"/>
  <c r="M623" s="1"/>
  <c r="M624" s="1"/>
  <c r="M625" s="1"/>
  <c r="M626" s="1"/>
  <c r="M627" s="1"/>
  <c r="M628" s="1"/>
  <c r="M629" s="1"/>
  <c r="M630" s="1"/>
  <c r="M631" s="1"/>
  <c r="M632" s="1"/>
  <c r="M633" s="1"/>
  <c r="M634" s="1"/>
  <c r="M635" s="1"/>
  <c r="M636" s="1"/>
  <c r="M637" s="1"/>
  <c r="M638" s="1"/>
  <c r="M639" s="1"/>
  <c r="M640" s="1"/>
  <c r="M641" s="1"/>
  <c r="M642" s="1"/>
  <c r="M643" s="1"/>
  <c r="M644" s="1"/>
  <c r="M645" s="1"/>
  <c r="M646" s="1"/>
  <c r="M647" s="1"/>
  <c r="M648" s="1"/>
  <c r="M649" s="1"/>
  <c r="M650" s="1"/>
  <c r="M651" s="1"/>
  <c r="M652" s="1"/>
  <c r="M653" s="1"/>
  <c r="M654" s="1"/>
  <c r="M655" s="1"/>
  <c r="M656" s="1"/>
  <c r="M657" s="1"/>
  <c r="M658" s="1"/>
  <c r="M659" s="1"/>
  <c r="M660" s="1"/>
  <c r="M661" s="1"/>
  <c r="M662" s="1"/>
  <c r="M663" s="1"/>
  <c r="M664" s="1"/>
  <c r="M665" s="1"/>
  <c r="M666" s="1"/>
  <c r="M667" s="1"/>
  <c r="M668" s="1"/>
  <c r="M669" s="1"/>
  <c r="M670" s="1"/>
  <c r="M671" s="1"/>
  <c r="M672" s="1"/>
  <c r="M673" s="1"/>
  <c r="M674" s="1"/>
  <c r="M675" s="1"/>
  <c r="M676" s="1"/>
  <c r="M677" s="1"/>
  <c r="M678" s="1"/>
  <c r="M679" s="1"/>
  <c r="M680" s="1"/>
  <c r="M681" s="1"/>
  <c r="M682" s="1"/>
  <c r="M683" l="1"/>
  <c r="M684" s="1"/>
  <c r="M685" s="1"/>
  <c r="M686" s="1"/>
  <c r="M687" s="1"/>
  <c r="M688" s="1"/>
  <c r="M689" s="1"/>
  <c r="M690" s="1"/>
  <c r="M691" s="1"/>
  <c r="M692" s="1"/>
  <c r="M693" s="1"/>
  <c r="M694" s="1"/>
  <c r="M695" s="1"/>
  <c r="M696" s="1"/>
  <c r="M697" s="1"/>
  <c r="M698" s="1"/>
  <c r="M699" s="1"/>
  <c r="M700" s="1"/>
  <c r="M701" s="1"/>
  <c r="M702" s="1"/>
  <c r="M703" s="1"/>
  <c r="M704" s="1"/>
  <c r="M705" s="1"/>
  <c r="M706" s="1"/>
  <c r="M707" s="1"/>
  <c r="M708" s="1"/>
  <c r="M709" s="1"/>
  <c r="M710" s="1"/>
  <c r="M711" s="1"/>
  <c r="M712" s="1"/>
  <c r="M713" s="1"/>
  <c r="M714" s="1"/>
  <c r="M715" s="1"/>
  <c r="M716" s="1"/>
  <c r="M717" s="1"/>
  <c r="M718" s="1"/>
  <c r="M719" s="1"/>
  <c r="M720" s="1"/>
  <c r="M721" s="1"/>
  <c r="M722" s="1"/>
  <c r="M723" s="1"/>
  <c r="M724" s="1"/>
  <c r="M725" s="1"/>
  <c r="O682"/>
  <c r="N682"/>
  <c r="M726" l="1"/>
  <c r="M727" s="1"/>
  <c r="M728" s="1"/>
  <c r="M729" s="1"/>
  <c r="M730" s="1"/>
  <c r="M731" s="1"/>
  <c r="M732" s="1"/>
  <c r="M733" s="1"/>
  <c r="M734" s="1"/>
  <c r="M735" s="1"/>
  <c r="M736" s="1"/>
  <c r="M737" s="1"/>
  <c r="M738" s="1"/>
  <c r="M739" s="1"/>
  <c r="M740" s="1"/>
  <c r="M741" s="1"/>
  <c r="M742" s="1"/>
  <c r="M743" s="1"/>
  <c r="M744" s="1"/>
  <c r="M745" s="1"/>
  <c r="M746" s="1"/>
  <c r="M747" s="1"/>
  <c r="M748" s="1"/>
  <c r="M749" s="1"/>
  <c r="M750" s="1"/>
  <c r="M751" s="1"/>
  <c r="M752" s="1"/>
  <c r="M753" s="1"/>
  <c r="M754" s="1"/>
  <c r="M755" s="1"/>
  <c r="M756" s="1"/>
  <c r="M757" s="1"/>
  <c r="M758" s="1"/>
  <c r="M759" s="1"/>
  <c r="M760" s="1"/>
  <c r="M761" s="1"/>
  <c r="M762" s="1"/>
  <c r="M763" s="1"/>
  <c r="M764" s="1"/>
  <c r="M765" s="1"/>
  <c r="M766" s="1"/>
  <c r="M767" s="1"/>
  <c r="M768" s="1"/>
  <c r="M769" s="1"/>
  <c r="M770" s="1"/>
  <c r="M771" s="1"/>
  <c r="M772" s="1"/>
  <c r="M773" s="1"/>
  <c r="M774" s="1"/>
  <c r="M775" s="1"/>
  <c r="M776" s="1"/>
  <c r="M777" s="1"/>
  <c r="M778" s="1"/>
  <c r="M779" s="1"/>
  <c r="M780" s="1"/>
  <c r="M781" s="1"/>
  <c r="M782" s="1"/>
  <c r="M783" s="1"/>
  <c r="M784" s="1"/>
  <c r="M785" s="1"/>
  <c r="M786" s="1"/>
  <c r="M787" s="1"/>
  <c r="M788" s="1"/>
  <c r="M789" s="1"/>
  <c r="M790" s="1"/>
  <c r="M791" s="1"/>
  <c r="M792" s="1"/>
  <c r="M793" s="1"/>
  <c r="M794" s="1"/>
  <c r="M795" s="1"/>
  <c r="M796" s="1"/>
  <c r="M797" s="1"/>
  <c r="M798" s="1"/>
  <c r="M799" s="1"/>
  <c r="M800" s="1"/>
  <c r="M801" s="1"/>
  <c r="M802" s="1"/>
  <c r="M803" s="1"/>
  <c r="M804" s="1"/>
  <c r="M805" s="1"/>
  <c r="M806" s="1"/>
  <c r="M807" s="1"/>
  <c r="M808" s="1"/>
  <c r="M809" s="1"/>
  <c r="M810" s="1"/>
  <c r="M811" s="1"/>
  <c r="M812" s="1"/>
  <c r="N725"/>
  <c r="M813" l="1"/>
  <c r="M814" s="1"/>
  <c r="M815" s="1"/>
  <c r="M816" s="1"/>
  <c r="M817" s="1"/>
  <c r="M818" s="1"/>
  <c r="M819" s="1"/>
  <c r="M820" s="1"/>
  <c r="M821" s="1"/>
  <c r="M822" s="1"/>
  <c r="M823" s="1"/>
  <c r="M824" s="1"/>
  <c r="M825" s="1"/>
  <c r="M826" s="1"/>
  <c r="M827" s="1"/>
  <c r="M828" s="1"/>
  <c r="M829" s="1"/>
  <c r="M830" s="1"/>
  <c r="M831" s="1"/>
  <c r="M832" s="1"/>
  <c r="M833" s="1"/>
  <c r="M834" s="1"/>
  <c r="M835" s="1"/>
  <c r="M836" s="1"/>
  <c r="M837" s="1"/>
  <c r="M838" s="1"/>
  <c r="M839" s="1"/>
  <c r="M840" s="1"/>
  <c r="M841" s="1"/>
  <c r="M842" s="1"/>
  <c r="M843" s="1"/>
  <c r="M844" s="1"/>
  <c r="M845" s="1"/>
  <c r="M846" s="1"/>
  <c r="M847" s="1"/>
  <c r="M848" s="1"/>
  <c r="M849" s="1"/>
  <c r="M850" s="1"/>
  <c r="M851" s="1"/>
  <c r="M852" s="1"/>
  <c r="M853" s="1"/>
  <c r="M854" s="1"/>
  <c r="M855" s="1"/>
  <c r="M856" s="1"/>
  <c r="M857" s="1"/>
  <c r="M858" s="1"/>
  <c r="M859" s="1"/>
  <c r="M860" s="1"/>
  <c r="M861" s="1"/>
  <c r="M862" s="1"/>
  <c r="M863" s="1"/>
  <c r="M864" s="1"/>
  <c r="M865" s="1"/>
  <c r="M866" s="1"/>
  <c r="M867" s="1"/>
  <c r="M868" s="1"/>
  <c r="M869" s="1"/>
  <c r="M870" s="1"/>
  <c r="M871" s="1"/>
  <c r="M872" s="1"/>
  <c r="M873" s="1"/>
  <c r="M874" s="1"/>
  <c r="M875" s="1"/>
  <c r="M876" s="1"/>
  <c r="M877" s="1"/>
  <c r="M878" s="1"/>
  <c r="M879" s="1"/>
  <c r="M880" s="1"/>
  <c r="M881" s="1"/>
  <c r="M882" s="1"/>
  <c r="M883" s="1"/>
  <c r="M884" s="1"/>
  <c r="M885" s="1"/>
  <c r="M886" s="1"/>
  <c r="M887" s="1"/>
  <c r="M888" s="1"/>
  <c r="M889" s="1"/>
  <c r="M890" s="1"/>
  <c r="M891" s="1"/>
  <c r="M892" s="1"/>
  <c r="M893" s="1"/>
  <c r="M894" s="1"/>
  <c r="M895" s="1"/>
  <c r="M896" s="1"/>
  <c r="M897" s="1"/>
  <c r="M898" s="1"/>
  <c r="M899" s="1"/>
  <c r="M900" s="1"/>
  <c r="M901" s="1"/>
  <c r="M902" s="1"/>
  <c r="M903" s="1"/>
  <c r="M904" s="1"/>
  <c r="M905" s="1"/>
  <c r="M906" s="1"/>
  <c r="M907" s="1"/>
  <c r="M908" s="1"/>
  <c r="M909" s="1"/>
  <c r="M910" s="1"/>
  <c r="M911" s="1"/>
  <c r="M912" s="1"/>
  <c r="M913" s="1"/>
  <c r="M914" s="1"/>
  <c r="M915" s="1"/>
  <c r="M916" s="1"/>
  <c r="M917" s="1"/>
  <c r="M918" s="1"/>
  <c r="M919" s="1"/>
  <c r="M920" s="1"/>
  <c r="M921" s="1"/>
  <c r="M922" s="1"/>
  <c r="M923" s="1"/>
  <c r="M924" s="1"/>
  <c r="M925" s="1"/>
  <c r="M926" s="1"/>
  <c r="M927" s="1"/>
  <c r="M928" s="1"/>
  <c r="M929" s="1"/>
  <c r="M930" s="1"/>
  <c r="M931" s="1"/>
  <c r="M932" s="1"/>
  <c r="M933" s="1"/>
  <c r="M934" s="1"/>
  <c r="M935" s="1"/>
  <c r="M936" s="1"/>
  <c r="M937" s="1"/>
  <c r="M938" s="1"/>
  <c r="M939" s="1"/>
  <c r="N812"/>
  <c r="N811"/>
  <c r="M940" l="1"/>
  <c r="M941" s="1"/>
  <c r="M942" s="1"/>
  <c r="M943" s="1"/>
  <c r="M944" s="1"/>
  <c r="M945" s="1"/>
  <c r="M946" s="1"/>
  <c r="M947" s="1"/>
  <c r="M948" s="1"/>
  <c r="M949" s="1"/>
  <c r="M950" s="1"/>
  <c r="M951" s="1"/>
  <c r="M952" s="1"/>
  <c r="M953" s="1"/>
  <c r="M954" s="1"/>
  <c r="M955" s="1"/>
  <c r="M956" s="1"/>
  <c r="M957" s="1"/>
  <c r="M958" s="1"/>
  <c r="M959" s="1"/>
  <c r="M960" s="1"/>
  <c r="M961" s="1"/>
  <c r="M962" s="1"/>
  <c r="M963" s="1"/>
  <c r="M964" s="1"/>
  <c r="M965" s="1"/>
  <c r="M966" s="1"/>
  <c r="M967" s="1"/>
  <c r="M968" s="1"/>
  <c r="M969" s="1"/>
  <c r="M970" s="1"/>
  <c r="M971" s="1"/>
  <c r="M972" s="1"/>
  <c r="M973" s="1"/>
  <c r="M974" s="1"/>
  <c r="M975" s="1"/>
  <c r="M976" s="1"/>
  <c r="M977" s="1"/>
  <c r="M978" s="1"/>
  <c r="M979" s="1"/>
  <c r="M980" s="1"/>
  <c r="M981" s="1"/>
  <c r="M982" s="1"/>
  <c r="M983" s="1"/>
  <c r="M984" s="1"/>
  <c r="M985" s="1"/>
  <c r="M986" s="1"/>
  <c r="M987" s="1"/>
  <c r="M988" s="1"/>
  <c r="M989" s="1"/>
  <c r="M990" s="1"/>
  <c r="M991" s="1"/>
  <c r="M992" s="1"/>
  <c r="M993" s="1"/>
  <c r="M994" s="1"/>
  <c r="M995" s="1"/>
  <c r="M996" s="1"/>
  <c r="M997" s="1"/>
  <c r="M998" s="1"/>
  <c r="M999" s="1"/>
  <c r="M1000" s="1"/>
  <c r="M1001" s="1"/>
  <c r="M1002" s="1"/>
  <c r="M1003" s="1"/>
  <c r="M1004" s="1"/>
  <c r="M1005" s="1"/>
  <c r="M1006" s="1"/>
  <c r="M1007" s="1"/>
  <c r="M1008" s="1"/>
  <c r="M1009" s="1"/>
  <c r="M1010" s="1"/>
  <c r="M1011" s="1"/>
  <c r="M1012" s="1"/>
  <c r="M1013" s="1"/>
  <c r="M1014" s="1"/>
  <c r="M1015" s="1"/>
  <c r="M1016" s="1"/>
  <c r="N898"/>
  <c r="M1017" l="1"/>
  <c r="M1018" s="1"/>
  <c r="M1019" s="1"/>
  <c r="M1020" s="1"/>
  <c r="M1021" s="1"/>
  <c r="M1022" s="1"/>
  <c r="M1023" s="1"/>
  <c r="M1024" s="1"/>
  <c r="N1016"/>
  <c r="M1025" l="1"/>
  <c r="M1026" s="1"/>
  <c r="M1027" s="1"/>
  <c r="M1028" s="1"/>
  <c r="M1029" s="1"/>
  <c r="M1030" s="1"/>
  <c r="M1031" s="1"/>
  <c r="M1032" s="1"/>
  <c r="M1033" s="1"/>
  <c r="M1034" s="1"/>
  <c r="M1035" s="1"/>
  <c r="M1036" s="1"/>
  <c r="M1037" s="1"/>
  <c r="M1038" s="1"/>
  <c r="M1039" s="1"/>
  <c r="M1040" s="1"/>
  <c r="M1041" s="1"/>
  <c r="M1042" s="1"/>
  <c r="M1043" s="1"/>
  <c r="M1044" s="1"/>
  <c r="M1045" s="1"/>
  <c r="M1046" s="1"/>
  <c r="M1047" s="1"/>
  <c r="M1048" s="1"/>
  <c r="M1049" s="1"/>
  <c r="M1050" s="1"/>
  <c r="M1051" s="1"/>
  <c r="M1052" s="1"/>
  <c r="M1053" s="1"/>
  <c r="M1054" s="1"/>
  <c r="M1055" s="1"/>
  <c r="M1056" s="1"/>
  <c r="M1057" s="1"/>
  <c r="M1058" s="1"/>
  <c r="M1059" s="1"/>
  <c r="M1060" s="1"/>
  <c r="M1061" s="1"/>
  <c r="M1062" s="1"/>
  <c r="M1063" s="1"/>
  <c r="M1064" s="1"/>
  <c r="M1065" s="1"/>
  <c r="M1066" s="1"/>
  <c r="M1067" s="1"/>
  <c r="M1068" s="1"/>
  <c r="M1069" s="1"/>
  <c r="M1070" s="1"/>
  <c r="M1071" s="1"/>
  <c r="M1072" s="1"/>
  <c r="M1073" s="1"/>
  <c r="M1074" s="1"/>
  <c r="M1075" s="1"/>
  <c r="M1076" s="1"/>
  <c r="M1077" s="1"/>
  <c r="M1078" s="1"/>
  <c r="M1079" s="1"/>
  <c r="M1080" s="1"/>
  <c r="M1081" s="1"/>
  <c r="M1082" s="1"/>
  <c r="M1083" s="1"/>
  <c r="M1084" s="1"/>
  <c r="M1085" s="1"/>
  <c r="M1086" s="1"/>
  <c r="M1087" s="1"/>
  <c r="M1088" s="1"/>
  <c r="M1089" s="1"/>
  <c r="M1090" s="1"/>
  <c r="M1091" s="1"/>
  <c r="M1092" s="1"/>
  <c r="M1093" s="1"/>
  <c r="M1094" s="1"/>
  <c r="M1095" s="1"/>
  <c r="M1096" s="1"/>
  <c r="M1097" s="1"/>
  <c r="M1098" s="1"/>
  <c r="M1099" s="1"/>
  <c r="M1100" s="1"/>
  <c r="M1101" s="1"/>
  <c r="M1102" s="1"/>
  <c r="M1103" s="1"/>
  <c r="M1104" s="1"/>
  <c r="M1105" s="1"/>
  <c r="M1106" s="1"/>
  <c r="M1107" s="1"/>
  <c r="M1108" s="1"/>
  <c r="M1109" s="1"/>
  <c r="M1110" s="1"/>
  <c r="M1111" s="1"/>
  <c r="M1112" s="1"/>
  <c r="M1113" s="1"/>
  <c r="M1114" s="1"/>
  <c r="M1115" s="1"/>
  <c r="M1116" s="1"/>
  <c r="M1117" s="1"/>
  <c r="M1118" s="1"/>
  <c r="M1119" s="1"/>
  <c r="N1024"/>
  <c r="M1120" l="1"/>
  <c r="M1121" s="1"/>
  <c r="M1122" s="1"/>
  <c r="M1123" s="1"/>
  <c r="M1124" s="1"/>
  <c r="M1125" s="1"/>
  <c r="M1126" s="1"/>
  <c r="M1127" s="1"/>
  <c r="M1128" s="1"/>
  <c r="M1129" s="1"/>
  <c r="M1130" s="1"/>
  <c r="M1131" s="1"/>
  <c r="M1132" s="1"/>
  <c r="M1133" s="1"/>
  <c r="M1134" s="1"/>
  <c r="M1135" s="1"/>
  <c r="M1136" s="1"/>
  <c r="M1137" s="1"/>
  <c r="M1138" s="1"/>
  <c r="M1139" s="1"/>
  <c r="M1140" s="1"/>
  <c r="M1141" s="1"/>
  <c r="M1142" s="1"/>
  <c r="M1143" s="1"/>
  <c r="M1144" s="1"/>
  <c r="M1145" s="1"/>
  <c r="M1146" s="1"/>
  <c r="M1147" s="1"/>
  <c r="M1148" s="1"/>
  <c r="M1149" s="1"/>
  <c r="M1150" s="1"/>
  <c r="M1151" s="1"/>
  <c r="M1152" s="1"/>
  <c r="M1153" s="1"/>
  <c r="M1154" s="1"/>
  <c r="M1155" s="1"/>
  <c r="M1156" s="1"/>
  <c r="M1157" s="1"/>
  <c r="M1158" s="1"/>
  <c r="M1159" s="1"/>
  <c r="M1160" s="1"/>
  <c r="M1161" s="1"/>
  <c r="M1162" s="1"/>
  <c r="M1163" s="1"/>
  <c r="M1164" s="1"/>
  <c r="M1165" s="1"/>
  <c r="M1166" s="1"/>
  <c r="M1167" s="1"/>
  <c r="M1168" s="1"/>
  <c r="M1169" s="1"/>
  <c r="M1170" s="1"/>
  <c r="M1171" s="1"/>
  <c r="M1172" s="1"/>
  <c r="M1173" s="1"/>
  <c r="M1174" s="1"/>
  <c r="M1175" s="1"/>
  <c r="M1176" s="1"/>
  <c r="N1119"/>
  <c r="M1177" l="1"/>
  <c r="M1178" s="1"/>
  <c r="M1179" s="1"/>
  <c r="M1180" s="1"/>
  <c r="M1181" s="1"/>
  <c r="M1182" s="1"/>
  <c r="M1183" s="1"/>
  <c r="M1184" s="1"/>
  <c r="M1185" s="1"/>
  <c r="M1186" s="1"/>
  <c r="M1187" s="1"/>
  <c r="M1188" s="1"/>
  <c r="M1189" s="1"/>
  <c r="M1190" s="1"/>
  <c r="M1191" s="1"/>
  <c r="M1192" s="1"/>
  <c r="M1193" s="1"/>
  <c r="M1194" s="1"/>
  <c r="M1195" s="1"/>
  <c r="M1196" s="1"/>
  <c r="M1197" s="1"/>
  <c r="M1198" s="1"/>
  <c r="M1199" s="1"/>
  <c r="M1200" s="1"/>
  <c r="M1201" s="1"/>
  <c r="M1202" s="1"/>
  <c r="M1203" s="1"/>
  <c r="M1204" s="1"/>
  <c r="M1205" s="1"/>
  <c r="M1206" s="1"/>
  <c r="M1207" s="1"/>
  <c r="M1208" s="1"/>
  <c r="M1209" s="1"/>
  <c r="M1210" s="1"/>
  <c r="M1211" s="1"/>
  <c r="M1212" s="1"/>
  <c r="M1213" s="1"/>
  <c r="M1214" s="1"/>
  <c r="M1215" s="1"/>
  <c r="M1216" s="1"/>
  <c r="M1217" s="1"/>
  <c r="M1218" s="1"/>
  <c r="M1219" s="1"/>
  <c r="M1220" s="1"/>
  <c r="M1221" s="1"/>
  <c r="M1222" s="1"/>
  <c r="M1223" s="1"/>
  <c r="M1224" s="1"/>
  <c r="M1225" s="1"/>
  <c r="M1226" s="1"/>
  <c r="M1227" s="1"/>
  <c r="M1228" s="1"/>
  <c r="M1229" s="1"/>
  <c r="M1230" s="1"/>
  <c r="M1231" s="1"/>
  <c r="M1232" s="1"/>
  <c r="M1233" s="1"/>
  <c r="M1234" s="1"/>
  <c r="M1235" s="1"/>
  <c r="M1236" s="1"/>
  <c r="M1237" s="1"/>
  <c r="M1238" s="1"/>
  <c r="M1239" s="1"/>
  <c r="M1240" s="1"/>
  <c r="M1241" s="1"/>
  <c r="M1242" s="1"/>
  <c r="M1243" s="1"/>
  <c r="M1244" s="1"/>
  <c r="M1245" s="1"/>
  <c r="M1246" s="1"/>
  <c r="M1247" s="1"/>
  <c r="M1248" s="1"/>
  <c r="N1176"/>
  <c r="M1249" l="1"/>
  <c r="M1250" s="1"/>
  <c r="M1251" s="1"/>
  <c r="M1252" s="1"/>
  <c r="M1253" s="1"/>
  <c r="M1254" s="1"/>
  <c r="M1255" s="1"/>
  <c r="M1256" s="1"/>
  <c r="M1257" s="1"/>
  <c r="M1258" s="1"/>
  <c r="M1259" s="1"/>
  <c r="M1260" s="1"/>
  <c r="M1261" s="1"/>
  <c r="M1262" s="1"/>
  <c r="M1263" s="1"/>
  <c r="M1264" s="1"/>
  <c r="M1265" s="1"/>
  <c r="M1266" s="1"/>
  <c r="M1267" s="1"/>
  <c r="M1268" s="1"/>
  <c r="M1269" s="1"/>
  <c r="M1270" s="1"/>
  <c r="M1271" s="1"/>
  <c r="M1272" s="1"/>
  <c r="M1273" s="1"/>
  <c r="M1274" s="1"/>
  <c r="M1275" s="1"/>
  <c r="M1276" s="1"/>
  <c r="M1277" s="1"/>
  <c r="M1278" s="1"/>
  <c r="M1279" s="1"/>
  <c r="M1280" s="1"/>
  <c r="M1281" s="1"/>
  <c r="M1282" s="1"/>
  <c r="M1283" s="1"/>
  <c r="M1284" s="1"/>
  <c r="M1285" s="1"/>
  <c r="M1286" s="1"/>
  <c r="M1287" s="1"/>
  <c r="M1288" s="1"/>
  <c r="M1289" s="1"/>
  <c r="M1290" s="1"/>
  <c r="M1291" s="1"/>
  <c r="M1292" s="1"/>
  <c r="M1293" s="1"/>
  <c r="M1294" s="1"/>
  <c r="M1295" s="1"/>
  <c r="M1296" s="1"/>
  <c r="M1297" s="1"/>
  <c r="M1298" s="1"/>
  <c r="M1299" s="1"/>
  <c r="M1300" s="1"/>
  <c r="M1301" s="1"/>
  <c r="N1248"/>
  <c r="M1302" l="1"/>
  <c r="M1303" s="1"/>
  <c r="M1304" s="1"/>
  <c r="M1305" s="1"/>
  <c r="M1306" s="1"/>
  <c r="M1307" s="1"/>
  <c r="M1308" s="1"/>
  <c r="M1309" s="1"/>
  <c r="M1310" s="1"/>
  <c r="M1311" s="1"/>
  <c r="M1312" s="1"/>
  <c r="M1313" s="1"/>
  <c r="M1314" s="1"/>
  <c r="M1315" s="1"/>
  <c r="M1316" s="1"/>
  <c r="M1317" s="1"/>
  <c r="M1318" s="1"/>
  <c r="M1319" s="1"/>
  <c r="M1320" s="1"/>
  <c r="M1321" s="1"/>
  <c r="M1322" s="1"/>
  <c r="M1323" s="1"/>
  <c r="M1324" s="1"/>
  <c r="M1325" s="1"/>
  <c r="M1326" s="1"/>
  <c r="M1327" s="1"/>
  <c r="M1328" s="1"/>
  <c r="M1329" s="1"/>
  <c r="M1330" s="1"/>
  <c r="M1331" s="1"/>
  <c r="M1332" s="1"/>
  <c r="M1333" s="1"/>
  <c r="M1334" s="1"/>
  <c r="M1335" s="1"/>
  <c r="M1336" s="1"/>
  <c r="M1337" s="1"/>
  <c r="M1338" s="1"/>
  <c r="M1339" s="1"/>
  <c r="M1340" s="1"/>
  <c r="M1341" s="1"/>
  <c r="M1342" s="1"/>
  <c r="M1343" s="1"/>
  <c r="M1344" s="1"/>
  <c r="M1345" s="1"/>
  <c r="M1346" s="1"/>
  <c r="M1347" s="1"/>
  <c r="M1348" s="1"/>
  <c r="M1349" s="1"/>
  <c r="M1350" s="1"/>
  <c r="M1351" s="1"/>
  <c r="M1352" s="1"/>
  <c r="M1353" s="1"/>
  <c r="M1354" s="1"/>
  <c r="M1355" s="1"/>
  <c r="M1356" s="1"/>
  <c r="M1357" s="1"/>
  <c r="M1358" s="1"/>
  <c r="M1359" s="1"/>
  <c r="M1360" s="1"/>
  <c r="M1361" s="1"/>
  <c r="M1362" s="1"/>
  <c r="M1363" s="1"/>
  <c r="M1364" s="1"/>
  <c r="M1365" s="1"/>
  <c r="M1366" s="1"/>
  <c r="M1367" s="1"/>
  <c r="M1368" s="1"/>
  <c r="M1369" s="1"/>
  <c r="M1370" s="1"/>
  <c r="M1371" s="1"/>
  <c r="M1372" s="1"/>
  <c r="M1373" s="1"/>
  <c r="M1374" s="1"/>
  <c r="M1375" s="1"/>
  <c r="M1376" s="1"/>
  <c r="M1377" s="1"/>
  <c r="M1378" s="1"/>
  <c r="M1379" s="1"/>
  <c r="M1380" s="1"/>
  <c r="M1381" s="1"/>
  <c r="M1382" s="1"/>
  <c r="M1383" s="1"/>
  <c r="M1384" s="1"/>
  <c r="M1385" s="1"/>
  <c r="M1386" s="1"/>
  <c r="M1387" s="1"/>
  <c r="M1388" s="1"/>
  <c r="M1389" s="1"/>
  <c r="M1390" s="1"/>
  <c r="M1391" s="1"/>
  <c r="M1392" s="1"/>
  <c r="M1393" s="1"/>
  <c r="M1394" s="1"/>
  <c r="M1395" s="1"/>
  <c r="M1396" s="1"/>
  <c r="M1397" s="1"/>
  <c r="M1398" s="1"/>
  <c r="M1399" s="1"/>
  <c r="M1400" s="1"/>
  <c r="M1401" s="1"/>
  <c r="M1402" s="1"/>
  <c r="M1403" s="1"/>
  <c r="M1404" s="1"/>
  <c r="M1405" s="1"/>
  <c r="M1406" s="1"/>
  <c r="M1407" s="1"/>
  <c r="M1408" s="1"/>
  <c r="M1409" s="1"/>
  <c r="M1410" s="1"/>
  <c r="M1411" s="1"/>
  <c r="M1412" s="1"/>
  <c r="M1413" s="1"/>
  <c r="M1414" s="1"/>
  <c r="M1415" s="1"/>
  <c r="M1416" s="1"/>
  <c r="M1417" s="1"/>
  <c r="M1418" s="1"/>
  <c r="M1419" s="1"/>
  <c r="M1420" s="1"/>
  <c r="M1421" s="1"/>
  <c r="M1422" s="1"/>
  <c r="M1423" s="1"/>
  <c r="M1424" s="1"/>
  <c r="M1425" s="1"/>
  <c r="M1426" s="1"/>
  <c r="M1427" s="1"/>
  <c r="N1301"/>
  <c r="M1428" l="1"/>
  <c r="M1429" s="1"/>
  <c r="M1430" s="1"/>
  <c r="M1431" s="1"/>
  <c r="M1432" s="1"/>
  <c r="M1433" s="1"/>
  <c r="M1434" s="1"/>
  <c r="M1435" s="1"/>
  <c r="M1436" s="1"/>
  <c r="M1437" s="1"/>
  <c r="M1438" s="1"/>
  <c r="M1439" s="1"/>
  <c r="M1440" s="1"/>
  <c r="M1441" s="1"/>
  <c r="M1442" s="1"/>
  <c r="M1443" s="1"/>
  <c r="M1444" s="1"/>
  <c r="M1445" s="1"/>
  <c r="M1446" s="1"/>
  <c r="M1447" s="1"/>
  <c r="M1448" s="1"/>
  <c r="M1449" s="1"/>
  <c r="M1450" s="1"/>
  <c r="M1451" s="1"/>
  <c r="M1452" s="1"/>
  <c r="M1453" s="1"/>
  <c r="M1454" s="1"/>
  <c r="M1455" s="1"/>
  <c r="M1456" s="1"/>
  <c r="M1457" s="1"/>
  <c r="M1458" s="1"/>
  <c r="M1459" s="1"/>
  <c r="M1460" s="1"/>
  <c r="M1461" s="1"/>
  <c r="M1462" s="1"/>
  <c r="M1463" s="1"/>
  <c r="M1464" s="1"/>
  <c r="M1465" s="1"/>
  <c r="M1466" s="1"/>
  <c r="M1467" s="1"/>
  <c r="M1468" s="1"/>
  <c r="M1469" s="1"/>
  <c r="M1470" s="1"/>
  <c r="M1471" s="1"/>
  <c r="M1472" s="1"/>
  <c r="M1473" s="1"/>
  <c r="M1474" s="1"/>
  <c r="M1475" s="1"/>
  <c r="M1476" s="1"/>
  <c r="M1477" s="1"/>
  <c r="M1478" s="1"/>
  <c r="M1479" s="1"/>
  <c r="M1480" s="1"/>
  <c r="M1481" s="1"/>
  <c r="M1482" s="1"/>
  <c r="M1483" s="1"/>
  <c r="M1484" s="1"/>
  <c r="M1485" s="1"/>
  <c r="M1486" s="1"/>
  <c r="M1487" s="1"/>
  <c r="M1488" s="1"/>
  <c r="M1489" s="1"/>
  <c r="M1490" s="1"/>
  <c r="M1491" s="1"/>
  <c r="M1492" s="1"/>
  <c r="M1493" s="1"/>
  <c r="M1494" s="1"/>
  <c r="M1495" s="1"/>
  <c r="M1496" s="1"/>
  <c r="M1497" s="1"/>
  <c r="M1498" s="1"/>
  <c r="M1499" s="1"/>
  <c r="M1500" s="1"/>
  <c r="M1501" s="1"/>
  <c r="M1502" s="1"/>
  <c r="M1503" s="1"/>
  <c r="M1504" s="1"/>
  <c r="M1505" s="1"/>
  <c r="M1506" s="1"/>
  <c r="M1507" s="1"/>
  <c r="M1508" s="1"/>
  <c r="M1509" s="1"/>
  <c r="M1510" s="1"/>
  <c r="M1511" s="1"/>
  <c r="M1512" s="1"/>
  <c r="M1513" s="1"/>
  <c r="M1514" s="1"/>
  <c r="M1515" s="1"/>
  <c r="M1516" s="1"/>
  <c r="M1517" s="1"/>
  <c r="M1518" s="1"/>
  <c r="M1519" s="1"/>
  <c r="M1520" s="1"/>
  <c r="M1521" s="1"/>
  <c r="M1522" s="1"/>
  <c r="M1523" s="1"/>
  <c r="M1524" s="1"/>
  <c r="M1525" s="1"/>
  <c r="M1526" s="1"/>
  <c r="M1527" s="1"/>
  <c r="M1528" s="1"/>
  <c r="M1529" s="1"/>
  <c r="M1530" s="1"/>
  <c r="M1531" s="1"/>
  <c r="M1532" s="1"/>
  <c r="M1533" s="1"/>
  <c r="M1534" s="1"/>
  <c r="M1535" s="1"/>
  <c r="M1536" s="1"/>
  <c r="M1537" s="1"/>
  <c r="M1538" s="1"/>
  <c r="M1539" s="1"/>
  <c r="M1540" s="1"/>
  <c r="M1541" s="1"/>
  <c r="M1542" s="1"/>
  <c r="M1543" s="1"/>
  <c r="M1544" s="1"/>
  <c r="M1545" s="1"/>
  <c r="M1546" s="1"/>
  <c r="M1547" s="1"/>
  <c r="M1548" s="1"/>
  <c r="M1549" s="1"/>
  <c r="M1550" s="1"/>
  <c r="M1551" s="1"/>
  <c r="M1552" s="1"/>
  <c r="M1553" s="1"/>
  <c r="M1554" s="1"/>
  <c r="M1555" s="1"/>
  <c r="M1556" s="1"/>
  <c r="M1557" s="1"/>
  <c r="M1558" s="1"/>
  <c r="M1559" s="1"/>
  <c r="M1560" s="1"/>
  <c r="M1561" s="1"/>
  <c r="M1562" s="1"/>
  <c r="M1563" s="1"/>
  <c r="M1564" s="1"/>
  <c r="M1565" s="1"/>
  <c r="M1566" s="1"/>
  <c r="M1567" s="1"/>
  <c r="M1568" s="1"/>
  <c r="M1569" s="1"/>
  <c r="M1570" s="1"/>
  <c r="M1571" s="1"/>
  <c r="M1572" s="1"/>
  <c r="M1573" s="1"/>
  <c r="M1574" s="1"/>
  <c r="M1575" s="1"/>
  <c r="M1576" s="1"/>
  <c r="M1577" s="1"/>
  <c r="M1578" s="1"/>
  <c r="M1579" s="1"/>
  <c r="M1580" s="1"/>
  <c r="M1581" s="1"/>
  <c r="M1582" s="1"/>
  <c r="M1583" s="1"/>
  <c r="M1584" s="1"/>
  <c r="M1585" s="1"/>
  <c r="M1586" s="1"/>
  <c r="M1587" s="1"/>
  <c r="M1588" s="1"/>
  <c r="M1589" s="1"/>
  <c r="M1590" s="1"/>
  <c r="M1591" s="1"/>
  <c r="M1592" s="1"/>
  <c r="M1593" s="1"/>
  <c r="M1594" s="1"/>
  <c r="M1595" s="1"/>
  <c r="M1596" s="1"/>
  <c r="M1597" s="1"/>
  <c r="M1598" s="1"/>
  <c r="M1599" s="1"/>
  <c r="M1600" s="1"/>
  <c r="M1601" s="1"/>
  <c r="M1602" s="1"/>
  <c r="M1603" s="1"/>
  <c r="M1604" s="1"/>
  <c r="M1605" s="1"/>
  <c r="M1606" s="1"/>
  <c r="M1607" s="1"/>
  <c r="M1608" s="1"/>
  <c r="M1609" s="1"/>
  <c r="M1610" s="1"/>
  <c r="M1611" s="1"/>
  <c r="M1612" s="1"/>
  <c r="M1613" s="1"/>
  <c r="M1614" s="1"/>
  <c r="M1615" s="1"/>
  <c r="M1616" s="1"/>
  <c r="M1617" s="1"/>
  <c r="M1618" s="1"/>
  <c r="M1619" s="1"/>
  <c r="M1620" s="1"/>
  <c r="M1621" s="1"/>
  <c r="M1622" s="1"/>
  <c r="M1623" s="1"/>
  <c r="M1624" s="1"/>
  <c r="M1625" s="1"/>
  <c r="M1626" s="1"/>
  <c r="M1627" s="1"/>
  <c r="M1628" s="1"/>
  <c r="M1629" s="1"/>
  <c r="M1630" s="1"/>
  <c r="M1631" s="1"/>
  <c r="M1632" s="1"/>
  <c r="M1633" s="1"/>
  <c r="M1634" s="1"/>
  <c r="M1635" s="1"/>
  <c r="M1636" s="1"/>
  <c r="M1637" s="1"/>
  <c r="M1638" s="1"/>
  <c r="M1639" s="1"/>
  <c r="M1640" s="1"/>
  <c r="M1641" s="1"/>
  <c r="M1642" s="1"/>
  <c r="M1643" s="1"/>
  <c r="M1644" s="1"/>
  <c r="M1645" s="1"/>
  <c r="M1646" s="1"/>
  <c r="M1647" s="1"/>
  <c r="M1648" s="1"/>
  <c r="M1649" s="1"/>
  <c r="M1650" s="1"/>
  <c r="M1651" s="1"/>
  <c r="M1652" s="1"/>
  <c r="M1653" s="1"/>
  <c r="M1654" s="1"/>
  <c r="M1655" s="1"/>
  <c r="M1656" s="1"/>
  <c r="M1657" s="1"/>
  <c r="M1658" s="1"/>
  <c r="M1659" s="1"/>
  <c r="M1660" s="1"/>
  <c r="M1661" s="1"/>
  <c r="M1662" s="1"/>
  <c r="M1663" s="1"/>
  <c r="M1664" s="1"/>
  <c r="M1665" s="1"/>
  <c r="M1666" s="1"/>
  <c r="M1667" s="1"/>
  <c r="M1668" s="1"/>
  <c r="M1669" s="1"/>
  <c r="M1670" s="1"/>
  <c r="M1671" s="1"/>
  <c r="M1672" s="1"/>
  <c r="M1673" s="1"/>
  <c r="M1674" s="1"/>
  <c r="M1675" s="1"/>
  <c r="M1676" s="1"/>
  <c r="M1677" s="1"/>
  <c r="M1678" s="1"/>
  <c r="M1679" s="1"/>
  <c r="M1680" s="1"/>
  <c r="M1681" s="1"/>
  <c r="M1682" s="1"/>
  <c r="M1683" s="1"/>
  <c r="M1684" s="1"/>
  <c r="M1685" s="1"/>
  <c r="M1686" s="1"/>
  <c r="M1687" s="1"/>
  <c r="M1688" s="1"/>
  <c r="M1689" s="1"/>
  <c r="M1690" s="1"/>
  <c r="M1691" s="1"/>
  <c r="M1692" s="1"/>
  <c r="M1693" s="1"/>
  <c r="M1694" s="1"/>
  <c r="M1695" s="1"/>
  <c r="M1696" s="1"/>
  <c r="M1697" s="1"/>
  <c r="M1698" s="1"/>
  <c r="M1699" s="1"/>
  <c r="M1700" s="1"/>
  <c r="M1701" s="1"/>
  <c r="M1702" s="1"/>
  <c r="N1356"/>
  <c r="M1703" l="1"/>
  <c r="M1704" s="1"/>
  <c r="M1705" s="1"/>
  <c r="M1706" s="1"/>
  <c r="M1707" s="1"/>
  <c r="M1708" s="1"/>
  <c r="M1709" s="1"/>
  <c r="M1710" s="1"/>
  <c r="M1711" s="1"/>
  <c r="M1712" s="1"/>
  <c r="M1713" s="1"/>
  <c r="M1714" s="1"/>
  <c r="M1715" s="1"/>
  <c r="M1716" s="1"/>
  <c r="M1717" s="1"/>
  <c r="M1718" s="1"/>
  <c r="M1719" s="1"/>
  <c r="M1720" s="1"/>
  <c r="M1721" s="1"/>
  <c r="M1722" s="1"/>
  <c r="M1723" s="1"/>
  <c r="M1724" s="1"/>
  <c r="M1725" s="1"/>
  <c r="M1726" s="1"/>
  <c r="M1727" s="1"/>
  <c r="M1728" s="1"/>
  <c r="M1729" s="1"/>
  <c r="M1730" s="1"/>
  <c r="M1731" s="1"/>
  <c r="M1732" s="1"/>
  <c r="M1733" s="1"/>
  <c r="M1734" s="1"/>
  <c r="M1735" s="1"/>
  <c r="M1736" s="1"/>
  <c r="M1737" s="1"/>
  <c r="M1738" s="1"/>
  <c r="M1739" s="1"/>
  <c r="M1740" s="1"/>
  <c r="M1741" s="1"/>
  <c r="M1742" s="1"/>
  <c r="M1743" s="1"/>
  <c r="M1744" s="1"/>
  <c r="M1745" s="1"/>
  <c r="M1746" s="1"/>
  <c r="M1747" s="1"/>
  <c r="M1748" s="1"/>
  <c r="M1749" s="1"/>
  <c r="M1750" s="1"/>
  <c r="M1751" s="1"/>
  <c r="M1752" s="1"/>
  <c r="M1753" s="1"/>
  <c r="M1754" s="1"/>
  <c r="M1755" s="1"/>
  <c r="M1756" s="1"/>
  <c r="M1757" s="1"/>
  <c r="M1758" s="1"/>
  <c r="M1759" s="1"/>
  <c r="M1760" s="1"/>
  <c r="M1761" s="1"/>
  <c r="M1762" s="1"/>
  <c r="M1763" s="1"/>
  <c r="M1764" s="1"/>
  <c r="M1765" s="1"/>
  <c r="M1766" s="1"/>
  <c r="M1767" s="1"/>
  <c r="M1768" s="1"/>
  <c r="M1769" s="1"/>
  <c r="M1770" s="1"/>
  <c r="M1771" s="1"/>
  <c r="M1772" s="1"/>
  <c r="M1773" s="1"/>
  <c r="M1774" s="1"/>
  <c r="M1775" s="1"/>
  <c r="M1776" s="1"/>
  <c r="M1777" s="1"/>
  <c r="M1778" s="1"/>
  <c r="M1779" s="1"/>
  <c r="M1780" s="1"/>
  <c r="M1781" s="1"/>
  <c r="M1782" s="1"/>
  <c r="M1783" s="1"/>
  <c r="M1784" s="1"/>
  <c r="M1785" s="1"/>
  <c r="M1786" s="1"/>
  <c r="M1787" s="1"/>
  <c r="M1788" s="1"/>
  <c r="M1789" s="1"/>
  <c r="M1790" s="1"/>
  <c r="M1791" s="1"/>
  <c r="M1792" s="1"/>
  <c r="M1793" s="1"/>
  <c r="M1794" s="1"/>
  <c r="M1795" s="1"/>
  <c r="M1796" s="1"/>
  <c r="M1797" s="1"/>
  <c r="M1798" s="1"/>
  <c r="M1799" s="1"/>
  <c r="M1800" s="1"/>
  <c r="M1801" s="1"/>
  <c r="M1802" s="1"/>
  <c r="M1803" s="1"/>
  <c r="M1804" s="1"/>
  <c r="M1805" s="1"/>
  <c r="M1806" s="1"/>
  <c r="M1807" s="1"/>
  <c r="M1808" s="1"/>
  <c r="M1809" s="1"/>
  <c r="M1810" s="1"/>
  <c r="M1811" s="1"/>
  <c r="M1812" s="1"/>
  <c r="M1813" s="1"/>
  <c r="M1814" s="1"/>
  <c r="M1815" s="1"/>
  <c r="M1816" s="1"/>
  <c r="M1817" s="1"/>
  <c r="M1818" s="1"/>
  <c r="M1819" s="1"/>
  <c r="M1820" s="1"/>
  <c r="M1821" s="1"/>
  <c r="M1822" s="1"/>
  <c r="M1823" s="1"/>
  <c r="M1824" s="1"/>
  <c r="M1825" s="1"/>
  <c r="M1826" s="1"/>
  <c r="M1827" s="1"/>
  <c r="M1828" s="1"/>
  <c r="M1829" s="1"/>
  <c r="M1830" s="1"/>
  <c r="M1831" s="1"/>
  <c r="M1832" s="1"/>
  <c r="M1833" s="1"/>
  <c r="M1834" s="1"/>
  <c r="M1835" s="1"/>
  <c r="M1836" s="1"/>
  <c r="M1837" s="1"/>
  <c r="M1838" s="1"/>
  <c r="M1839" s="1"/>
  <c r="M1840" s="1"/>
  <c r="M1841" s="1"/>
  <c r="M1842" s="1"/>
  <c r="M1843" s="1"/>
  <c r="M1844" s="1"/>
  <c r="M1845" s="1"/>
  <c r="M1846" s="1"/>
  <c r="M1847" s="1"/>
  <c r="M1848" s="1"/>
  <c r="M1849" s="1"/>
  <c r="M1850" s="1"/>
  <c r="M1851" s="1"/>
  <c r="M1852" s="1"/>
  <c r="M1853" s="1"/>
  <c r="M1854" s="1"/>
  <c r="M1855" s="1"/>
  <c r="M1856" s="1"/>
  <c r="M1857" s="1"/>
  <c r="M1858" s="1"/>
  <c r="M1859" s="1"/>
  <c r="M1860" s="1"/>
  <c r="M1861" s="1"/>
  <c r="M1862" s="1"/>
  <c r="M1863" s="1"/>
  <c r="M1864" s="1"/>
  <c r="M1865" s="1"/>
  <c r="M1866" s="1"/>
  <c r="M1867" s="1"/>
  <c r="M1868" s="1"/>
  <c r="M1869" s="1"/>
  <c r="M1870" s="1"/>
  <c r="M1871" s="1"/>
  <c r="M1872" s="1"/>
  <c r="M1873" s="1"/>
  <c r="M1874" s="1"/>
  <c r="M1875" s="1"/>
  <c r="M1876" s="1"/>
  <c r="M1877" s="1"/>
  <c r="M1878" s="1"/>
  <c r="M1879" s="1"/>
  <c r="M1880" s="1"/>
  <c r="M1881" s="1"/>
  <c r="M1882" s="1"/>
  <c r="M1883" s="1"/>
  <c r="M1884" s="1"/>
  <c r="M1885" s="1"/>
  <c r="M1886" s="1"/>
  <c r="M1887" s="1"/>
  <c r="M1888" s="1"/>
  <c r="M1889" s="1"/>
  <c r="M1890" s="1"/>
  <c r="M1891" s="1"/>
  <c r="M1892" s="1"/>
  <c r="M1893" s="1"/>
  <c r="M1894" s="1"/>
  <c r="M1895" s="1"/>
  <c r="M1896" s="1"/>
  <c r="M1897" s="1"/>
  <c r="M1898" s="1"/>
  <c r="M1899" s="1"/>
  <c r="M1900" s="1"/>
  <c r="M1901" s="1"/>
  <c r="M1902" s="1"/>
  <c r="M1903" s="1"/>
  <c r="M1904" s="1"/>
  <c r="M1905" s="1"/>
  <c r="M1906" s="1"/>
  <c r="M1907" s="1"/>
  <c r="M1908" s="1"/>
  <c r="M1909" s="1"/>
  <c r="M1910" s="1"/>
  <c r="M1911" s="1"/>
  <c r="M1912" s="1"/>
  <c r="M1913" s="1"/>
  <c r="M1914" s="1"/>
  <c r="M1915" s="1"/>
  <c r="M1916" s="1"/>
  <c r="M1917" s="1"/>
  <c r="M1918" s="1"/>
  <c r="M1919" s="1"/>
  <c r="M1920" s="1"/>
  <c r="M1921" s="1"/>
  <c r="M1922" s="1"/>
  <c r="M1923" s="1"/>
  <c r="M1924" s="1"/>
  <c r="M1925" s="1"/>
  <c r="M1926" s="1"/>
  <c r="M1927" s="1"/>
  <c r="M1928" s="1"/>
  <c r="M1929" s="1"/>
  <c r="M1930" s="1"/>
  <c r="M1931" s="1"/>
  <c r="M1932" s="1"/>
  <c r="M1933" s="1"/>
  <c r="M1934" s="1"/>
  <c r="M1935" s="1"/>
  <c r="M1936" s="1"/>
  <c r="M1937" s="1"/>
  <c r="M1938" s="1"/>
  <c r="M1939" s="1"/>
  <c r="M1940" s="1"/>
  <c r="M1941" s="1"/>
  <c r="M1942" s="1"/>
  <c r="M1943" s="1"/>
  <c r="M1944" s="1"/>
  <c r="M1945" s="1"/>
  <c r="M1946" s="1"/>
  <c r="M1947" s="1"/>
  <c r="M1948" s="1"/>
  <c r="M1949" s="1"/>
  <c r="M1950" s="1"/>
  <c r="M1951" s="1"/>
  <c r="M1952" s="1"/>
  <c r="M1953" s="1"/>
  <c r="M1954" s="1"/>
  <c r="M1955" s="1"/>
  <c r="M1956" s="1"/>
  <c r="M1957" s="1"/>
  <c r="M1958" s="1"/>
  <c r="M1959" s="1"/>
  <c r="M1960" s="1"/>
  <c r="M1961" s="1"/>
  <c r="M1962" s="1"/>
  <c r="M1963" s="1"/>
  <c r="M1964" s="1"/>
  <c r="M1965" s="1"/>
  <c r="M1966" s="1"/>
  <c r="M1967" s="1"/>
  <c r="M1968" s="1"/>
  <c r="M1969" s="1"/>
  <c r="M1970" s="1"/>
  <c r="M1971" s="1"/>
  <c r="M1972" s="1"/>
  <c r="M1973" s="1"/>
  <c r="M1974" s="1"/>
  <c r="M1975" s="1"/>
  <c r="M1976" s="1"/>
  <c r="M1977" s="1"/>
  <c r="M1978" s="1"/>
  <c r="M1979" s="1"/>
  <c r="M1980" s="1"/>
  <c r="M1981" s="1"/>
  <c r="M1982" s="1"/>
  <c r="M1983" s="1"/>
  <c r="M1984" s="1"/>
  <c r="M1985" s="1"/>
  <c r="M1986" s="1"/>
  <c r="M1987" s="1"/>
  <c r="M1988" s="1"/>
  <c r="M1989" s="1"/>
  <c r="M1990" s="1"/>
  <c r="M1991" s="1"/>
  <c r="M1992" s="1"/>
  <c r="M1993" s="1"/>
  <c r="M1994" s="1"/>
  <c r="M1995" s="1"/>
  <c r="M1996" s="1"/>
  <c r="M1997" s="1"/>
  <c r="M1998" s="1"/>
  <c r="M1999" s="1"/>
  <c r="M2000" s="1"/>
  <c r="M2001" s="1"/>
  <c r="M2002" s="1"/>
  <c r="M2003" s="1"/>
  <c r="M2004" s="1"/>
  <c r="M2005" s="1"/>
  <c r="M2006" s="1"/>
  <c r="M2007" s="1"/>
  <c r="M2008" s="1"/>
  <c r="M2009" s="1"/>
  <c r="M2010" s="1"/>
  <c r="M2011" s="1"/>
  <c r="M2012" s="1"/>
  <c r="M2013" s="1"/>
  <c r="M2014" s="1"/>
  <c r="M2015" s="1"/>
  <c r="M2016" s="1"/>
  <c r="M2017" s="1"/>
  <c r="M2018" s="1"/>
  <c r="M2019" s="1"/>
  <c r="M2020" s="1"/>
  <c r="M2021" s="1"/>
  <c r="M2022" s="1"/>
  <c r="M2023" s="1"/>
  <c r="M2024" s="1"/>
  <c r="M2025" s="1"/>
  <c r="M2026" s="1"/>
  <c r="M2027" s="1"/>
  <c r="M2028" s="1"/>
  <c r="M2029" s="1"/>
  <c r="M2030" s="1"/>
  <c r="M2031" s="1"/>
  <c r="M2032" s="1"/>
  <c r="M2033" s="1"/>
  <c r="M2034" s="1"/>
  <c r="M2035" s="1"/>
  <c r="M2036" s="1"/>
  <c r="M2037" s="1"/>
  <c r="M2038" s="1"/>
  <c r="M2039" s="1"/>
  <c r="M2040" s="1"/>
  <c r="M2041" s="1"/>
  <c r="M2042" s="1"/>
  <c r="M2043" s="1"/>
  <c r="M2044" s="1"/>
  <c r="M2045" s="1"/>
  <c r="M2046" s="1"/>
  <c r="M2047" s="1"/>
  <c r="M2048" s="1"/>
  <c r="M2049" s="1"/>
  <c r="M2050" s="1"/>
  <c r="M2051" s="1"/>
  <c r="M2052" s="1"/>
  <c r="M2053" s="1"/>
  <c r="M2054" s="1"/>
  <c r="M2055" s="1"/>
  <c r="M2056" s="1"/>
  <c r="M2057" s="1"/>
  <c r="M2058" s="1"/>
  <c r="M2059" s="1"/>
  <c r="M2060" s="1"/>
  <c r="M2061" s="1"/>
  <c r="M2062" s="1"/>
  <c r="M2063" s="1"/>
  <c r="M2064" s="1"/>
  <c r="M2065" s="1"/>
  <c r="M2066" s="1"/>
  <c r="M2067" s="1"/>
  <c r="M2068" s="1"/>
  <c r="M2069" s="1"/>
  <c r="M2070" s="1"/>
  <c r="M2071" s="1"/>
  <c r="M2072" s="1"/>
  <c r="M2073" s="1"/>
  <c r="M2074" s="1"/>
  <c r="M2075" s="1"/>
  <c r="M2076" s="1"/>
  <c r="M2077" s="1"/>
  <c r="M2078" s="1"/>
  <c r="M2079" s="1"/>
  <c r="M2080" s="1"/>
  <c r="M2081" s="1"/>
  <c r="M2082" s="1"/>
  <c r="M2083" s="1"/>
  <c r="O1702"/>
  <c r="N1497"/>
  <c r="M2084" l="1"/>
  <c r="M2085" s="1"/>
  <c r="M2086" s="1"/>
  <c r="M2087" s="1"/>
  <c r="M2088" s="1"/>
  <c r="M2089" s="1"/>
  <c r="M2090" s="1"/>
  <c r="M2091" s="1"/>
  <c r="M2092" s="1"/>
  <c r="M2093" s="1"/>
  <c r="M2094" s="1"/>
  <c r="M2095" s="1"/>
  <c r="M2096" s="1"/>
  <c r="M2097" s="1"/>
  <c r="M2098" s="1"/>
  <c r="M2099" s="1"/>
  <c r="M2100" s="1"/>
  <c r="M2101" s="1"/>
  <c r="M2102" s="1"/>
  <c r="M2103" s="1"/>
  <c r="M2104" s="1"/>
  <c r="M2105" s="1"/>
  <c r="M2106" s="1"/>
  <c r="M2107" s="1"/>
  <c r="M2108" s="1"/>
  <c r="M2109" s="1"/>
  <c r="M2110" s="1"/>
  <c r="M2111" s="1"/>
  <c r="M2112" s="1"/>
  <c r="M2113" s="1"/>
  <c r="M2114" s="1"/>
  <c r="M2115" s="1"/>
  <c r="M2116" s="1"/>
  <c r="M2117" s="1"/>
  <c r="M2118" s="1"/>
  <c r="M2119" s="1"/>
  <c r="M2120" s="1"/>
  <c r="M2121" s="1"/>
  <c r="M2122" s="1"/>
  <c r="M2123" s="1"/>
  <c r="M2124" s="1"/>
  <c r="M2125" s="1"/>
  <c r="M2126" s="1"/>
  <c r="M2127" s="1"/>
  <c r="M2128" s="1"/>
  <c r="M2129" s="1"/>
  <c r="M2130" s="1"/>
  <c r="M2131" s="1"/>
  <c r="M2132" s="1"/>
  <c r="M2133" s="1"/>
  <c r="M2134" s="1"/>
  <c r="M2135" s="1"/>
  <c r="M2136" s="1"/>
  <c r="M2137" s="1"/>
  <c r="M2138" s="1"/>
  <c r="M2139" s="1"/>
  <c r="M2140" s="1"/>
  <c r="M2141" s="1"/>
  <c r="M2142" s="1"/>
  <c r="M2143" s="1"/>
  <c r="M2144" s="1"/>
  <c r="M2145" s="1"/>
  <c r="M2146" s="1"/>
  <c r="M2147" s="1"/>
  <c r="M2148" s="1"/>
  <c r="M2149" s="1"/>
  <c r="M2150" s="1"/>
  <c r="M2151" s="1"/>
  <c r="M2152" s="1"/>
  <c r="M2153" s="1"/>
  <c r="M2154" s="1"/>
  <c r="M2155" s="1"/>
  <c r="M2156" s="1"/>
  <c r="M2157" s="1"/>
  <c r="M2158" s="1"/>
  <c r="M2159" s="1"/>
  <c r="M2160" s="1"/>
  <c r="M2161" s="1"/>
  <c r="M2162" s="1"/>
  <c r="M2163" s="1"/>
  <c r="M2164" s="1"/>
  <c r="M2165" s="1"/>
  <c r="M2166" s="1"/>
  <c r="M2167" s="1"/>
  <c r="M2168" s="1"/>
  <c r="M2169" s="1"/>
  <c r="M2170" s="1"/>
  <c r="M2171" s="1"/>
  <c r="M2172" s="1"/>
  <c r="M2173" s="1"/>
  <c r="M2174" s="1"/>
  <c r="M2175" s="1"/>
  <c r="M2176" s="1"/>
  <c r="M2177" s="1"/>
  <c r="M2178" s="1"/>
  <c r="M2179" s="1"/>
  <c r="M2180" s="1"/>
  <c r="M2181" s="1"/>
  <c r="M2182" s="1"/>
  <c r="M2183" s="1"/>
  <c r="M2184" s="1"/>
  <c r="M2185" s="1"/>
  <c r="M2186" s="1"/>
  <c r="M2187" s="1"/>
  <c r="M2188" s="1"/>
  <c r="M2189" s="1"/>
  <c r="M2190" s="1"/>
  <c r="M2191" s="1"/>
  <c r="M2192" s="1"/>
  <c r="M2193" s="1"/>
  <c r="M2194" s="1"/>
  <c r="M2195" s="1"/>
  <c r="M2196" s="1"/>
  <c r="M2197" s="1"/>
  <c r="M2198" s="1"/>
  <c r="M2199" s="1"/>
  <c r="M2200" s="1"/>
  <c r="M2201" s="1"/>
  <c r="M2202" s="1"/>
  <c r="M2203" s="1"/>
  <c r="M2204" s="1"/>
  <c r="M2205" s="1"/>
  <c r="M2206" s="1"/>
  <c r="M2207" s="1"/>
  <c r="M2208" s="1"/>
  <c r="M2209" s="1"/>
  <c r="M2210" s="1"/>
  <c r="M2211" s="1"/>
  <c r="M2212" s="1"/>
  <c r="M2213" s="1"/>
  <c r="M2214" s="1"/>
  <c r="M2215" s="1"/>
  <c r="M2216" s="1"/>
  <c r="M2217" s="1"/>
  <c r="M2218" s="1"/>
  <c r="M2219" s="1"/>
  <c r="M2220" s="1"/>
  <c r="M2221" s="1"/>
  <c r="M2222" s="1"/>
  <c r="M2223" s="1"/>
  <c r="M2224" s="1"/>
  <c r="M2225" s="1"/>
  <c r="M2226" s="1"/>
  <c r="M2227" s="1"/>
  <c r="M2228" s="1"/>
  <c r="M2229" s="1"/>
  <c r="M2230" s="1"/>
  <c r="M2231" s="1"/>
  <c r="M2232" s="1"/>
  <c r="M2233" s="1"/>
  <c r="M2234" s="1"/>
  <c r="M2235" s="1"/>
  <c r="M2236" s="1"/>
  <c r="M2237" s="1"/>
  <c r="M2238" s="1"/>
  <c r="M2239" s="1"/>
  <c r="M2240" s="1"/>
  <c r="M2241" s="1"/>
  <c r="M2242" s="1"/>
  <c r="M2243" s="1"/>
  <c r="M2244" s="1"/>
  <c r="M2245" s="1"/>
  <c r="M2246" s="1"/>
  <c r="M2247" s="1"/>
  <c r="M2248" s="1"/>
  <c r="M2249" s="1"/>
  <c r="M2250" s="1"/>
  <c r="M2251" s="1"/>
  <c r="M2252" s="1"/>
  <c r="M2253" s="1"/>
  <c r="M2254" s="1"/>
  <c r="M2255" s="1"/>
  <c r="M2256" s="1"/>
  <c r="M2257" s="1"/>
  <c r="M2258" s="1"/>
  <c r="M2259" s="1"/>
  <c r="M2260" s="1"/>
  <c r="M2261" s="1"/>
  <c r="M2262" s="1"/>
  <c r="M2263" s="1"/>
  <c r="M2264" s="1"/>
  <c r="M2265" s="1"/>
  <c r="M2266" s="1"/>
  <c r="M2267" s="1"/>
  <c r="M2268" s="1"/>
  <c r="M2269" s="1"/>
  <c r="M2270" s="1"/>
  <c r="M2271" s="1"/>
  <c r="M2272" s="1"/>
  <c r="M2273" s="1"/>
  <c r="M2274" s="1"/>
  <c r="M2275" s="1"/>
  <c r="M2276" s="1"/>
  <c r="M2277" s="1"/>
  <c r="M2278" s="1"/>
  <c r="M2279" s="1"/>
  <c r="M2280" s="1"/>
  <c r="M2281" s="1"/>
  <c r="M2282" s="1"/>
  <c r="M2283" s="1"/>
  <c r="M2284" s="1"/>
  <c r="M2285" s="1"/>
  <c r="M2286" s="1"/>
  <c r="M2287" s="1"/>
  <c r="M2288" s="1"/>
  <c r="M2289" s="1"/>
  <c r="M2290" s="1"/>
  <c r="M2291" s="1"/>
  <c r="M2292" s="1"/>
  <c r="M2293" s="1"/>
  <c r="M2294" s="1"/>
  <c r="M2295" s="1"/>
  <c r="M2296" s="1"/>
  <c r="M2297" s="1"/>
  <c r="M2298" s="1"/>
  <c r="M2299" s="1"/>
  <c r="M2300" s="1"/>
  <c r="M2301" s="1"/>
  <c r="M2302" s="1"/>
  <c r="M2303" s="1"/>
  <c r="M2304" s="1"/>
  <c r="M2305" s="1"/>
  <c r="M2306" s="1"/>
  <c r="M2307" s="1"/>
  <c r="M2308" s="1"/>
  <c r="M2309" s="1"/>
  <c r="M2310" s="1"/>
  <c r="M2311" s="1"/>
  <c r="M2312" s="1"/>
  <c r="M2313" s="1"/>
  <c r="M2314" s="1"/>
  <c r="M2315" s="1"/>
  <c r="M2316" s="1"/>
  <c r="M2317" s="1"/>
  <c r="M2318" s="1"/>
  <c r="M2319" s="1"/>
  <c r="M2320" s="1"/>
  <c r="M2321" s="1"/>
  <c r="M2322" s="1"/>
  <c r="M2323" s="1"/>
  <c r="M2324" s="1"/>
  <c r="M2325" s="1"/>
  <c r="M2326" s="1"/>
  <c r="M2327" s="1"/>
  <c r="M2328" s="1"/>
  <c r="M2329" s="1"/>
  <c r="M2330" s="1"/>
  <c r="M2331" s="1"/>
  <c r="M2332" s="1"/>
  <c r="M2333" s="1"/>
  <c r="M2334" s="1"/>
  <c r="M2335" s="1"/>
  <c r="M2336" s="1"/>
  <c r="M2337" s="1"/>
  <c r="M2338" s="1"/>
  <c r="M2339" s="1"/>
  <c r="M2340" s="1"/>
  <c r="M2341" s="1"/>
  <c r="M2342" s="1"/>
  <c r="M2343" s="1"/>
  <c r="M2344" s="1"/>
  <c r="M2345" s="1"/>
  <c r="M2346" s="1"/>
  <c r="M2347" s="1"/>
  <c r="M2348" s="1"/>
  <c r="M2349" s="1"/>
  <c r="M2350" s="1"/>
  <c r="M2351" s="1"/>
  <c r="M2352" s="1"/>
  <c r="M2353" s="1"/>
  <c r="M2354" s="1"/>
  <c r="M2355" s="1"/>
  <c r="M2356" s="1"/>
  <c r="M2357" s="1"/>
  <c r="M2358" s="1"/>
  <c r="M2359" s="1"/>
  <c r="M2360" s="1"/>
  <c r="M2361" s="1"/>
  <c r="M2362" s="1"/>
  <c r="M2363" s="1"/>
  <c r="M2364" s="1"/>
  <c r="M2365" s="1"/>
  <c r="M2366" s="1"/>
  <c r="M2367" s="1"/>
  <c r="M2368" s="1"/>
  <c r="M2369" s="1"/>
  <c r="M2370" s="1"/>
  <c r="M2371" s="1"/>
  <c r="M2372" s="1"/>
  <c r="M2373" s="1"/>
  <c r="M2374" s="1"/>
  <c r="M2375" s="1"/>
  <c r="M2376" s="1"/>
  <c r="M2377" s="1"/>
  <c r="M2378" s="1"/>
  <c r="M2379" s="1"/>
  <c r="M2380" s="1"/>
  <c r="M2381" s="1"/>
  <c r="M2382" s="1"/>
  <c r="M2383" s="1"/>
  <c r="M2384" s="1"/>
  <c r="M2385" s="1"/>
  <c r="M2386" s="1"/>
  <c r="M2387" s="1"/>
  <c r="M2388" s="1"/>
  <c r="M2389" s="1"/>
  <c r="M2390" s="1"/>
  <c r="M2391" s="1"/>
  <c r="M2392" s="1"/>
  <c r="M2393" s="1"/>
  <c r="M2394" s="1"/>
  <c r="M2395" s="1"/>
  <c r="M2396" s="1"/>
  <c r="M2397" s="1"/>
  <c r="M2398" s="1"/>
  <c r="M2399" s="1"/>
  <c r="M2400" s="1"/>
  <c r="M2401" s="1"/>
  <c r="M2402" s="1"/>
  <c r="M2403" s="1"/>
  <c r="M2404" s="1"/>
  <c r="M2405" s="1"/>
  <c r="M2406" s="1"/>
  <c r="M2407" s="1"/>
  <c r="M2408" s="1"/>
  <c r="M2409" s="1"/>
  <c r="M2410" s="1"/>
  <c r="M2411" s="1"/>
  <c r="M2412" s="1"/>
  <c r="M2413" s="1"/>
  <c r="M2414" s="1"/>
  <c r="M2415" s="1"/>
  <c r="M2416" s="1"/>
  <c r="M2417" s="1"/>
  <c r="M2418" s="1"/>
  <c r="M2419" s="1"/>
  <c r="M2420" s="1"/>
  <c r="M2421" s="1"/>
  <c r="M2422" s="1"/>
  <c r="M2423" s="1"/>
  <c r="M2424" s="1"/>
  <c r="M2425" s="1"/>
  <c r="M2426" s="1"/>
  <c r="M2427" s="1"/>
  <c r="M2428" s="1"/>
  <c r="M2429" s="1"/>
  <c r="M2430" s="1"/>
  <c r="M2431" s="1"/>
  <c r="M2432" s="1"/>
  <c r="M2433" s="1"/>
  <c r="M2434" s="1"/>
  <c r="M2435" s="1"/>
  <c r="M2436" s="1"/>
  <c r="M2437" s="1"/>
  <c r="M2438" s="1"/>
  <c r="M2439" s="1"/>
  <c r="M2440" s="1"/>
  <c r="M2441" s="1"/>
  <c r="M2442" s="1"/>
  <c r="M2443" s="1"/>
  <c r="M2444" s="1"/>
  <c r="M2445" s="1"/>
  <c r="M2446" s="1"/>
  <c r="M2447" s="1"/>
  <c r="M2448" s="1"/>
  <c r="M2449" s="1"/>
  <c r="M2450" s="1"/>
  <c r="M2451" s="1"/>
  <c r="M2452" s="1"/>
  <c r="M2453" s="1"/>
  <c r="M2454" s="1"/>
  <c r="M2455" s="1"/>
  <c r="M2456" s="1"/>
  <c r="M2457" s="1"/>
  <c r="M2458" s="1"/>
  <c r="M2459" s="1"/>
  <c r="M2460" s="1"/>
  <c r="M2461" s="1"/>
  <c r="M2462" s="1"/>
  <c r="M2463" s="1"/>
  <c r="M2464" s="1"/>
  <c r="M2465" s="1"/>
  <c r="M2466" s="1"/>
  <c r="M2467" s="1"/>
  <c r="M2468" s="1"/>
  <c r="M2469" s="1"/>
  <c r="M2470" s="1"/>
  <c r="M2471" s="1"/>
  <c r="M2472" s="1"/>
  <c r="M2473" s="1"/>
  <c r="M2474" s="1"/>
  <c r="M2475" s="1"/>
  <c r="M2476" s="1"/>
  <c r="M2477" s="1"/>
  <c r="M2478" s="1"/>
  <c r="M2479" s="1"/>
  <c r="M2480" s="1"/>
  <c r="M2481" s="1"/>
  <c r="M2482" s="1"/>
  <c r="M2483" s="1"/>
  <c r="M2484" s="1"/>
  <c r="M2485" s="1"/>
  <c r="M2486" s="1"/>
  <c r="M2487" s="1"/>
  <c r="M2488" s="1"/>
  <c r="M2489" s="1"/>
  <c r="M2490" s="1"/>
  <c r="M2491" s="1"/>
  <c r="M2492" s="1"/>
  <c r="M2493" s="1"/>
  <c r="M2494" s="1"/>
  <c r="M2495" s="1"/>
  <c r="M2496" s="1"/>
  <c r="M2497" s="1"/>
  <c r="M2498" s="1"/>
  <c r="M2499" s="1"/>
  <c r="M2500" s="1"/>
  <c r="N2500" l="1"/>
  <c r="O2500" s="1"/>
  <c r="M2501"/>
  <c r="M2502" s="1"/>
  <c r="M2503" s="1"/>
  <c r="M2504" s="1"/>
  <c r="N2154"/>
  <c r="M2505" l="1"/>
  <c r="M2506" s="1"/>
  <c r="M2507" s="1"/>
  <c r="M2508" s="1"/>
  <c r="M2509" s="1"/>
  <c r="M2510" s="1"/>
  <c r="M2511" s="1"/>
  <c r="M2512" s="1"/>
  <c r="M2513" s="1"/>
  <c r="M2514" s="1"/>
  <c r="M2515" s="1"/>
  <c r="M2516" s="1"/>
  <c r="M2517" s="1"/>
  <c r="M2518" s="1"/>
  <c r="M2519" s="1"/>
  <c r="M2520" s="1"/>
  <c r="M2521" s="1"/>
  <c r="M2522" s="1"/>
  <c r="M2523" s="1"/>
  <c r="M2524" s="1"/>
  <c r="M2525" s="1"/>
  <c r="M2526" s="1"/>
  <c r="M2527" s="1"/>
  <c r="M2528" s="1"/>
  <c r="M2529" s="1"/>
  <c r="M2530" s="1"/>
  <c r="M2531" s="1"/>
  <c r="M2532" s="1"/>
  <c r="M2533" s="1"/>
  <c r="M2534" s="1"/>
  <c r="M2535" s="1"/>
  <c r="M2536" s="1"/>
  <c r="M2537" s="1"/>
  <c r="M2538" s="1"/>
  <c r="M2539" s="1"/>
  <c r="M2540" s="1"/>
  <c r="M2541" s="1"/>
  <c r="M2542" s="1"/>
  <c r="M2543" s="1"/>
  <c r="M2544" s="1"/>
  <c r="M2545" s="1"/>
  <c r="M2546" s="1"/>
  <c r="M2547" s="1"/>
  <c r="M2548" s="1"/>
  <c r="M2549" s="1"/>
  <c r="M2550" s="1"/>
  <c r="M2551" s="1"/>
  <c r="M2552" s="1"/>
  <c r="M2553" s="1"/>
  <c r="M2554" s="1"/>
  <c r="M2555" s="1"/>
  <c r="M2556" s="1"/>
  <c r="M2557" s="1"/>
  <c r="M2558" s="1"/>
  <c r="M2559" s="1"/>
  <c r="M2560" s="1"/>
  <c r="M2561" s="1"/>
  <c r="M2562" s="1"/>
  <c r="M2563" s="1"/>
  <c r="M2564" l="1"/>
  <c r="M2565" s="1"/>
  <c r="M2566" s="1"/>
  <c r="M2567" s="1"/>
  <c r="M2568" s="1"/>
  <c r="M2569" s="1"/>
  <c r="M2570" s="1"/>
  <c r="M2571" s="1"/>
  <c r="M2572" s="1"/>
  <c r="M2573" s="1"/>
  <c r="M2574" s="1"/>
  <c r="M2575" s="1"/>
  <c r="M2576" s="1"/>
  <c r="M2577" s="1"/>
  <c r="M2578" s="1"/>
  <c r="M2579" s="1"/>
  <c r="M2580" s="1"/>
  <c r="M2581" s="1"/>
  <c r="M2582" s="1"/>
  <c r="M2583" s="1"/>
  <c r="M2584" s="1"/>
  <c r="M2585" s="1"/>
  <c r="M2586" s="1"/>
  <c r="M2587" s="1"/>
  <c r="M2588" s="1"/>
  <c r="M2589" s="1"/>
  <c r="M2590" s="1"/>
  <c r="M2591" s="1"/>
  <c r="M2592" s="1"/>
  <c r="M2593" s="1"/>
  <c r="M2594" s="1"/>
  <c r="M2595" s="1"/>
  <c r="M2596" s="1"/>
  <c r="M2597" s="1"/>
  <c r="M2598" s="1"/>
  <c r="M2599" s="1"/>
  <c r="M2600" s="1"/>
  <c r="M2601" s="1"/>
  <c r="M2602" s="1"/>
  <c r="M2603" s="1"/>
  <c r="M2604" s="1"/>
  <c r="M2605" s="1"/>
  <c r="M2606" s="1"/>
  <c r="M2607" s="1"/>
  <c r="M2608" s="1"/>
  <c r="M2609" s="1"/>
  <c r="M2610" s="1"/>
  <c r="M2611" s="1"/>
  <c r="M2612" s="1"/>
  <c r="M2613" s="1"/>
  <c r="M2614" s="1"/>
  <c r="M2615" s="1"/>
  <c r="M2616" s="1"/>
  <c r="M2617" s="1"/>
  <c r="M2618" s="1"/>
  <c r="M2619" s="1"/>
  <c r="M2620" s="1"/>
  <c r="M2621" s="1"/>
  <c r="M2622" s="1"/>
  <c r="M2623" s="1"/>
  <c r="M2624" s="1"/>
  <c r="M2625" s="1"/>
  <c r="M2626" s="1"/>
  <c r="M2627" s="1"/>
  <c r="M2628" s="1"/>
  <c r="M2629" s="1"/>
  <c r="M2630" s="1"/>
  <c r="M2631" s="1"/>
  <c r="M2632" s="1"/>
  <c r="M2633" s="1"/>
  <c r="M2634" s="1"/>
  <c r="M2635" s="1"/>
  <c r="M2636" s="1"/>
  <c r="M2637" s="1"/>
  <c r="M2638" s="1"/>
  <c r="M2639" s="1"/>
  <c r="M2640" s="1"/>
  <c r="M2641" s="1"/>
  <c r="M2642" s="1"/>
  <c r="M2643" s="1"/>
  <c r="M2644" s="1"/>
  <c r="M2645" s="1"/>
  <c r="M2646" s="1"/>
  <c r="M2647" s="1"/>
  <c r="M2648" s="1"/>
  <c r="M2649" s="1"/>
  <c r="M2650" s="1"/>
  <c r="M2651" s="1"/>
  <c r="M2652" s="1"/>
  <c r="M2653" s="1"/>
  <c r="M2654" s="1"/>
  <c r="M2655" s="1"/>
  <c r="M2656" s="1"/>
  <c r="M2657" s="1"/>
  <c r="M2658" s="1"/>
  <c r="M2659" s="1"/>
  <c r="M2660" s="1"/>
  <c r="M2661" s="1"/>
  <c r="M2662" s="1"/>
  <c r="M2663" s="1"/>
  <c r="M2664" s="1"/>
  <c r="M2665" s="1"/>
  <c r="M2666" s="1"/>
  <c r="M2667" s="1"/>
  <c r="M2668" s="1"/>
  <c r="M2669" s="1"/>
  <c r="M2670" s="1"/>
  <c r="M2671" s="1"/>
  <c r="M2672" s="1"/>
  <c r="M2673" s="1"/>
  <c r="M2674" s="1"/>
  <c r="M2675" s="1"/>
  <c r="M2676" s="1"/>
  <c r="M2677" s="1"/>
  <c r="M2678" s="1"/>
  <c r="M2679" s="1"/>
  <c r="M2680" s="1"/>
  <c r="M2681" s="1"/>
  <c r="M2682" s="1"/>
  <c r="M2683" s="1"/>
  <c r="M2684" s="1"/>
  <c r="M2685" s="1"/>
  <c r="M2686" s="1"/>
  <c r="M2687" s="1"/>
  <c r="M2688" s="1"/>
  <c r="M2689" s="1"/>
  <c r="M2690" s="1"/>
  <c r="M2691" s="1"/>
  <c r="M2692" s="1"/>
  <c r="M2693" s="1"/>
  <c r="M2694" s="1"/>
  <c r="M2695" s="1"/>
  <c r="M2696" s="1"/>
  <c r="M2697" s="1"/>
  <c r="M2698" s="1"/>
  <c r="M2699" s="1"/>
  <c r="M2700" s="1"/>
  <c r="M2701" s="1"/>
  <c r="M2702" s="1"/>
  <c r="M2703" s="1"/>
  <c r="M2704" s="1"/>
  <c r="M2705" s="1"/>
  <c r="M2706" s="1"/>
  <c r="M2707" s="1"/>
  <c r="M2708" s="1"/>
  <c r="M2709" s="1"/>
  <c r="M2710" s="1"/>
  <c r="M2711" s="1"/>
  <c r="M2712" s="1"/>
  <c r="M2713" s="1"/>
  <c r="M2714" s="1"/>
  <c r="M2715" s="1"/>
  <c r="M2716" s="1"/>
  <c r="M2717" s="1"/>
  <c r="M2718" s="1"/>
  <c r="M2719" s="1"/>
  <c r="M2720" s="1"/>
  <c r="M2721" s="1"/>
  <c r="M2722" s="1"/>
  <c r="M2723" s="1"/>
  <c r="M2724" s="1"/>
  <c r="M2725" s="1"/>
  <c r="M2726" s="1"/>
  <c r="M2727" s="1"/>
  <c r="M2728" s="1"/>
  <c r="M2729" s="1"/>
  <c r="M2730" s="1"/>
  <c r="M2731" s="1"/>
  <c r="M2732" s="1"/>
  <c r="M2733" s="1"/>
  <c r="M2734" s="1"/>
  <c r="M2735" s="1"/>
  <c r="M2736" s="1"/>
  <c r="M2737" s="1"/>
  <c r="M2738" s="1"/>
  <c r="M2739" s="1"/>
  <c r="M2740" s="1"/>
  <c r="M2741" s="1"/>
  <c r="M2742" s="1"/>
  <c r="M2743" s="1"/>
  <c r="M2744" s="1"/>
  <c r="M2745" s="1"/>
  <c r="M2746" s="1"/>
  <c r="M2747" s="1"/>
  <c r="M2748" s="1"/>
  <c r="M2749" s="1"/>
  <c r="M2750" s="1"/>
  <c r="M2751" s="1"/>
  <c r="M2752" s="1"/>
  <c r="M2753" s="1"/>
  <c r="M2754" s="1"/>
  <c r="M2755" s="1"/>
  <c r="M2756" s="1"/>
  <c r="M2757" s="1"/>
  <c r="M2758" s="1"/>
  <c r="M2759" s="1"/>
  <c r="M2760" s="1"/>
  <c r="M2761" s="1"/>
  <c r="M2762" s="1"/>
  <c r="M2763" s="1"/>
  <c r="M2764" s="1"/>
  <c r="M2765" s="1"/>
  <c r="M2766" s="1"/>
  <c r="M2767" s="1"/>
  <c r="M2768" s="1"/>
  <c r="M2769" s="1"/>
  <c r="M2770" s="1"/>
  <c r="M2771" s="1"/>
  <c r="M2772" s="1"/>
  <c r="M2773" s="1"/>
  <c r="M2774" s="1"/>
  <c r="M2775" s="1"/>
  <c r="M2776" s="1"/>
  <c r="M2777" s="1"/>
  <c r="M2778" s="1"/>
  <c r="M2779" s="1"/>
  <c r="M2780" s="1"/>
  <c r="M2781" s="1"/>
  <c r="M2782" s="1"/>
  <c r="M2783" s="1"/>
  <c r="M2784" s="1"/>
  <c r="M2785" s="1"/>
  <c r="M2786" s="1"/>
  <c r="M2787" s="1"/>
  <c r="M2788" s="1"/>
  <c r="M2789" s="1"/>
  <c r="M2790" s="1"/>
  <c r="M2791" s="1"/>
  <c r="M2792" s="1"/>
  <c r="M2793" s="1"/>
  <c r="M2794" s="1"/>
  <c r="M2795" s="1"/>
  <c r="M2796" s="1"/>
  <c r="M2797" s="1"/>
  <c r="M2798" s="1"/>
  <c r="M2799" s="1"/>
  <c r="M2800" s="1"/>
  <c r="M2801" s="1"/>
  <c r="M2802" s="1"/>
  <c r="M2803" s="1"/>
  <c r="M2804" s="1"/>
  <c r="M2805" s="1"/>
  <c r="M2806" s="1"/>
  <c r="M2807" s="1"/>
  <c r="M2808" s="1"/>
  <c r="M2809" s="1"/>
  <c r="M2810" s="1"/>
  <c r="M2811" s="1"/>
  <c r="M2812" s="1"/>
  <c r="M2813" s="1"/>
  <c r="M2814" s="1"/>
  <c r="M2815" s="1"/>
  <c r="M2816" s="1"/>
  <c r="M2817" s="1"/>
  <c r="M2818" s="1"/>
  <c r="M2819" s="1"/>
  <c r="M2820" s="1"/>
  <c r="M2821" s="1"/>
  <c r="M2822" s="1"/>
  <c r="M2823" s="1"/>
  <c r="M2824" s="1"/>
  <c r="M2825" s="1"/>
  <c r="M2826" s="1"/>
  <c r="M2827" s="1"/>
  <c r="M2828" s="1"/>
  <c r="M2829" s="1"/>
  <c r="M2830" s="1"/>
  <c r="M2831" s="1"/>
  <c r="M2832" s="1"/>
  <c r="M2833" s="1"/>
  <c r="M2834" s="1"/>
  <c r="M2835" s="1"/>
  <c r="M2836" s="1"/>
  <c r="M2837" s="1"/>
  <c r="M2838" s="1"/>
  <c r="M2839" s="1"/>
  <c r="M2840" s="1"/>
  <c r="M2841" s="1"/>
  <c r="M2842" s="1"/>
  <c r="M2843" s="1"/>
  <c r="M2844" s="1"/>
  <c r="M2845" s="1"/>
  <c r="M2846" s="1"/>
  <c r="M2847" s="1"/>
  <c r="M2848" s="1"/>
  <c r="M2849" s="1"/>
  <c r="M2850" s="1"/>
  <c r="M2851" s="1"/>
  <c r="M2852" s="1"/>
  <c r="M2853" s="1"/>
  <c r="M2854" s="1"/>
  <c r="M2855" s="1"/>
  <c r="M2856" s="1"/>
  <c r="M2857" s="1"/>
  <c r="M2858" s="1"/>
  <c r="M2859" s="1"/>
  <c r="M2860" s="1"/>
  <c r="M2861" s="1"/>
  <c r="M2862" s="1"/>
  <c r="M2863" s="1"/>
  <c r="M2864" s="1"/>
  <c r="M2865" s="1"/>
  <c r="M2866" s="1"/>
  <c r="M2867" s="1"/>
  <c r="M2868" s="1"/>
  <c r="M2869" s="1"/>
  <c r="M2870" s="1"/>
  <c r="M2871" s="1"/>
  <c r="M2872" s="1"/>
  <c r="M2873" s="1"/>
  <c r="M2874" s="1"/>
  <c r="M2875" s="1"/>
  <c r="M2876" s="1"/>
  <c r="M2877" s="1"/>
  <c r="M2878" s="1"/>
  <c r="M2879" s="1"/>
  <c r="M2880" s="1"/>
  <c r="M2881" s="1"/>
  <c r="M2882" s="1"/>
  <c r="M2883" s="1"/>
  <c r="M2884" s="1"/>
  <c r="M2885" s="1"/>
  <c r="M2886" s="1"/>
  <c r="M2887" s="1"/>
  <c r="M2888" s="1"/>
  <c r="M2889" s="1"/>
  <c r="M2890" s="1"/>
  <c r="M2891" s="1"/>
  <c r="M2892" s="1"/>
  <c r="M2893" s="1"/>
  <c r="M2894" s="1"/>
  <c r="M2895" s="1"/>
  <c r="M2896" s="1"/>
  <c r="M2897" s="1"/>
  <c r="M2898" s="1"/>
  <c r="M2899" s="1"/>
  <c r="M2900" s="1"/>
  <c r="M2901" s="1"/>
  <c r="M2902" s="1"/>
  <c r="M2903" s="1"/>
  <c r="M2904" s="1"/>
  <c r="M2905" s="1"/>
  <c r="M2906" s="1"/>
  <c r="M2907" s="1"/>
  <c r="M2908" s="1"/>
  <c r="M2909" s="1"/>
  <c r="M2910" s="1"/>
  <c r="M2911" s="1"/>
  <c r="M2912" s="1"/>
  <c r="M2913" s="1"/>
  <c r="M2914" s="1"/>
  <c r="M2915" s="1"/>
  <c r="M2916" s="1"/>
  <c r="M2917" s="1"/>
  <c r="M2918" s="1"/>
  <c r="M2919" s="1"/>
  <c r="M2920" s="1"/>
  <c r="M2921" s="1"/>
  <c r="M2922" s="1"/>
  <c r="M2923" s="1"/>
  <c r="M2924" s="1"/>
  <c r="M2925" s="1"/>
  <c r="M2926" s="1"/>
  <c r="M2927" s="1"/>
  <c r="M2928" s="1"/>
  <c r="M2929" s="1"/>
  <c r="M2930" s="1"/>
  <c r="M2931" s="1"/>
  <c r="M2932" s="1"/>
  <c r="M2933" s="1"/>
  <c r="M2934" s="1"/>
  <c r="M2935" s="1"/>
  <c r="M2936" s="1"/>
  <c r="M2937" s="1"/>
  <c r="M2938" s="1"/>
  <c r="M2939" s="1"/>
  <c r="M2940" s="1"/>
  <c r="M2941" s="1"/>
  <c r="M2942" s="1"/>
  <c r="M2943" s="1"/>
  <c r="M2944" s="1"/>
  <c r="M2945" s="1"/>
  <c r="M2946" s="1"/>
  <c r="M2947" s="1"/>
  <c r="M2948" s="1"/>
  <c r="M2949" s="1"/>
  <c r="M2950" s="1"/>
  <c r="M2951" s="1"/>
  <c r="M2952" s="1"/>
  <c r="M2953" s="1"/>
  <c r="M2954" s="1"/>
  <c r="M2955" s="1"/>
  <c r="M2956" s="1"/>
  <c r="M2957" s="1"/>
  <c r="M2958" s="1"/>
  <c r="M2959" s="1"/>
  <c r="M2960" s="1"/>
  <c r="M2961" s="1"/>
  <c r="M2962" s="1"/>
  <c r="M2963" s="1"/>
  <c r="M2964" s="1"/>
  <c r="M2965" s="1"/>
  <c r="M2966" s="1"/>
  <c r="M2967" s="1"/>
  <c r="M2968" s="1"/>
  <c r="M2969" s="1"/>
  <c r="M2970" s="1"/>
  <c r="M2971" s="1"/>
  <c r="M2972" s="1"/>
  <c r="M2973" s="1"/>
  <c r="M2974" s="1"/>
  <c r="M2975" s="1"/>
  <c r="M2976" s="1"/>
  <c r="M2977" s="1"/>
  <c r="M2978" s="1"/>
  <c r="M2979" s="1"/>
  <c r="M2980" s="1"/>
  <c r="M2981" s="1"/>
  <c r="M2982" s="1"/>
  <c r="M2983" s="1"/>
  <c r="M2984" s="1"/>
  <c r="M2985" s="1"/>
  <c r="M2986" s="1"/>
  <c r="M2987" s="1"/>
  <c r="M2988" s="1"/>
  <c r="M2989" s="1"/>
  <c r="M2990" s="1"/>
  <c r="M2991" s="1"/>
  <c r="M2992" s="1"/>
  <c r="M2993" s="1"/>
  <c r="M2994" s="1"/>
  <c r="M2995" s="1"/>
  <c r="M2996" s="1"/>
  <c r="M2997" s="1"/>
  <c r="M2998" s="1"/>
  <c r="M2999" s="1"/>
  <c r="M3000" s="1"/>
  <c r="M3001" s="1"/>
  <c r="M3002" s="1"/>
  <c r="M3003" s="1"/>
  <c r="M3004" s="1"/>
  <c r="M3005" s="1"/>
  <c r="M3006" s="1"/>
  <c r="M3007" s="1"/>
  <c r="M3008" s="1"/>
  <c r="M3009" s="1"/>
  <c r="M3010" s="1"/>
  <c r="M3011" s="1"/>
  <c r="M3012" s="1"/>
  <c r="M3013" s="1"/>
  <c r="M3014" s="1"/>
  <c r="M3015" s="1"/>
  <c r="M3016" s="1"/>
  <c r="M3017" s="1"/>
  <c r="M3018" s="1"/>
  <c r="M3019" s="1"/>
  <c r="M3020" s="1"/>
  <c r="M3021" s="1"/>
  <c r="M3022" s="1"/>
  <c r="M3023" s="1"/>
  <c r="N2563"/>
  <c r="O2562" s="1"/>
  <c r="M3024" l="1"/>
  <c r="M3025" s="1"/>
  <c r="M3026" s="1"/>
  <c r="M3027" s="1"/>
  <c r="M3028" s="1"/>
  <c r="M3029" s="1"/>
  <c r="M3030" s="1"/>
  <c r="M3031" s="1"/>
  <c r="M3032" s="1"/>
  <c r="M3033" s="1"/>
  <c r="M3034" s="1"/>
  <c r="M3035" s="1"/>
  <c r="M3036" s="1"/>
  <c r="M3037" s="1"/>
  <c r="M3038" s="1"/>
  <c r="M3039" s="1"/>
  <c r="M3040" s="1"/>
  <c r="M3041" s="1"/>
  <c r="M3042" s="1"/>
  <c r="M3043" s="1"/>
  <c r="M3044" s="1"/>
  <c r="M3045" s="1"/>
  <c r="M3046" s="1"/>
  <c r="M3047" s="1"/>
  <c r="M3048" s="1"/>
  <c r="M3049" s="1"/>
  <c r="M3050" s="1"/>
  <c r="M3051" s="1"/>
  <c r="M3052" s="1"/>
  <c r="M3053" s="1"/>
  <c r="M3054" s="1"/>
  <c r="M3055" s="1"/>
  <c r="M3056" s="1"/>
  <c r="M3057" s="1"/>
  <c r="M3058" s="1"/>
  <c r="M3059" s="1"/>
  <c r="M3060" s="1"/>
  <c r="M3061" s="1"/>
  <c r="M3062" s="1"/>
  <c r="M3063" s="1"/>
  <c r="M3064" s="1"/>
  <c r="M3065" s="1"/>
  <c r="M3066" s="1"/>
  <c r="M3067" s="1"/>
  <c r="M3068" s="1"/>
  <c r="M3069" s="1"/>
  <c r="M3070" s="1"/>
  <c r="M3071" s="1"/>
  <c r="M3072" s="1"/>
  <c r="M3073" s="1"/>
  <c r="M3074" s="1"/>
  <c r="M3075" s="1"/>
  <c r="M3076" s="1"/>
  <c r="M3077" s="1"/>
  <c r="M3078" s="1"/>
  <c r="M3079" s="1"/>
  <c r="M3080" s="1"/>
  <c r="M3081" s="1"/>
  <c r="M3082" s="1"/>
  <c r="M3083" s="1"/>
  <c r="M3084" s="1"/>
  <c r="M3085" s="1"/>
  <c r="M3086" s="1"/>
  <c r="M3087" s="1"/>
  <c r="M3088" s="1"/>
  <c r="M3089" s="1"/>
  <c r="M3090" s="1"/>
  <c r="M3091" s="1"/>
  <c r="M3092" s="1"/>
  <c r="M3093" s="1"/>
  <c r="M3094" s="1"/>
  <c r="M3095" s="1"/>
  <c r="M3096" s="1"/>
  <c r="M3097" s="1"/>
  <c r="M3098" s="1"/>
  <c r="M3099" s="1"/>
  <c r="M3100" s="1"/>
  <c r="M3101" s="1"/>
  <c r="M3102" s="1"/>
  <c r="M3103" s="1"/>
  <c r="M3104" s="1"/>
  <c r="M3105" s="1"/>
  <c r="N3103" l="1"/>
  <c r="N3105"/>
  <c r="O3104" s="1"/>
  <c r="M3106"/>
  <c r="M3107" s="1"/>
  <c r="M3108" s="1"/>
  <c r="M3109" s="1"/>
  <c r="M3110" s="1"/>
  <c r="M3111" s="1"/>
  <c r="M3112" s="1"/>
  <c r="M3113" s="1"/>
  <c r="M3114" s="1"/>
  <c r="M3115" s="1"/>
  <c r="M3116" s="1"/>
  <c r="M3117" s="1"/>
  <c r="M3118" s="1"/>
  <c r="M3119" s="1"/>
  <c r="M3120" s="1"/>
  <c r="M3121" s="1"/>
  <c r="M3122" s="1"/>
  <c r="M3123" s="1"/>
  <c r="M3124" s="1"/>
  <c r="M3125" s="1"/>
  <c r="M3126" s="1"/>
  <c r="M3127" s="1"/>
  <c r="M3128" s="1"/>
  <c r="M3129" s="1"/>
  <c r="M3130" s="1"/>
  <c r="M3131" s="1"/>
  <c r="M3132" s="1"/>
  <c r="M3133" s="1"/>
  <c r="M3134" s="1"/>
  <c r="M3135" s="1"/>
  <c r="M3136" s="1"/>
  <c r="M3137" s="1"/>
  <c r="M3138" s="1"/>
  <c r="M3139" s="1"/>
  <c r="M3140" s="1"/>
  <c r="M3141" s="1"/>
  <c r="M3142" s="1"/>
  <c r="M3143" s="1"/>
  <c r="M3144" s="1"/>
  <c r="M3145" s="1"/>
  <c r="M3146" s="1"/>
  <c r="M3147" s="1"/>
  <c r="M3148" s="1"/>
  <c r="M3149" s="1"/>
  <c r="M3150" s="1"/>
  <c r="M3151" s="1"/>
  <c r="M3152" s="1"/>
  <c r="M3153" s="1"/>
  <c r="M3154" s="1"/>
  <c r="M3155" s="1"/>
  <c r="M3156" s="1"/>
  <c r="M3157" s="1"/>
  <c r="M3158" s="1"/>
  <c r="M3159" s="1"/>
  <c r="M3160" s="1"/>
  <c r="M3161" s="1"/>
  <c r="M3162" s="1"/>
  <c r="M3163" s="1"/>
  <c r="M3164" s="1"/>
  <c r="M3165" s="1"/>
  <c r="M3166" s="1"/>
  <c r="M3167" s="1"/>
  <c r="M3168" s="1"/>
  <c r="M3169" s="1"/>
  <c r="M3170" s="1"/>
  <c r="M3171" s="1"/>
  <c r="M3172" s="1"/>
  <c r="M3173" s="1"/>
  <c r="N3173" s="1"/>
  <c r="M3174" l="1"/>
  <c r="M3175" s="1"/>
  <c r="M3176" s="1"/>
  <c r="M3177" s="1"/>
  <c r="M3178" s="1"/>
  <c r="M3179" s="1"/>
  <c r="M3180" s="1"/>
  <c r="M3181" s="1"/>
  <c r="M3182" s="1"/>
  <c r="M3183" s="1"/>
  <c r="M3184" s="1"/>
  <c r="M3185" s="1"/>
  <c r="M3186" s="1"/>
  <c r="M3187" s="1"/>
  <c r="M3188" s="1"/>
  <c r="M3189" s="1"/>
  <c r="M3190" s="1"/>
  <c r="M3191" s="1"/>
  <c r="M3192" s="1"/>
  <c r="M3193" s="1"/>
  <c r="M3194" s="1"/>
  <c r="M3195" s="1"/>
  <c r="M3196" s="1"/>
  <c r="M3197" s="1"/>
  <c r="M3198" s="1"/>
  <c r="M3199" s="1"/>
  <c r="M3200" s="1"/>
  <c r="M3201" s="1"/>
  <c r="M3202" s="1"/>
  <c r="M3203" s="1"/>
  <c r="M3204" s="1"/>
  <c r="M3205" s="1"/>
  <c r="M3206" s="1"/>
  <c r="M3207" s="1"/>
  <c r="M3208" s="1"/>
  <c r="M3209" s="1"/>
  <c r="M3210" s="1"/>
  <c r="M3211" s="1"/>
  <c r="M3212" s="1"/>
  <c r="M3213" s="1"/>
  <c r="M3214" s="1"/>
  <c r="M3215" s="1"/>
  <c r="M3216" s="1"/>
  <c r="M3217" s="1"/>
  <c r="M3218" s="1"/>
  <c r="M3219" s="1"/>
  <c r="M3220" s="1"/>
  <c r="M3221" s="1"/>
  <c r="M3222" s="1"/>
  <c r="M3223" s="1"/>
  <c r="M3224" s="1"/>
  <c r="M3225" s="1"/>
  <c r="M3226" s="1"/>
  <c r="M3227" s="1"/>
  <c r="M3228" s="1"/>
  <c r="M3229" s="1"/>
  <c r="M3230" s="1"/>
  <c r="M3231" s="1"/>
  <c r="M3232" s="1"/>
  <c r="M3233" s="1"/>
  <c r="M3234" s="1"/>
  <c r="M3235" s="1"/>
  <c r="M3236" s="1"/>
  <c r="M3237" s="1"/>
  <c r="M3238" s="1"/>
  <c r="M3239" s="1"/>
  <c r="M3240" s="1"/>
  <c r="M3241" s="1"/>
  <c r="M3242" s="1"/>
  <c r="M3243" s="1"/>
  <c r="M3244" s="1"/>
  <c r="M3245" s="1"/>
  <c r="M3246" s="1"/>
  <c r="M3247" s="1"/>
  <c r="M3248" s="1"/>
  <c r="M3249" s="1"/>
  <c r="M3250" s="1"/>
  <c r="M3251" s="1"/>
  <c r="M3252" s="1"/>
  <c r="M3253" s="1"/>
  <c r="M3254" s="1"/>
  <c r="M3255" s="1"/>
  <c r="M3256" s="1"/>
  <c r="M3257" s="1"/>
  <c r="M3258" s="1"/>
  <c r="M3259" s="1"/>
  <c r="M3260" s="1"/>
  <c r="M3261" s="1"/>
  <c r="M3262" s="1"/>
  <c r="M3263" s="1"/>
  <c r="M3264" s="1"/>
  <c r="M3265" s="1"/>
  <c r="M3266" s="1"/>
  <c r="M3267" s="1"/>
  <c r="M3268" s="1"/>
  <c r="M3269" s="1"/>
  <c r="M3270" s="1"/>
  <c r="M3271" s="1"/>
  <c r="M3272" s="1"/>
  <c r="M3273" s="1"/>
  <c r="M3274" s="1"/>
  <c r="M3275" s="1"/>
  <c r="M3276" s="1"/>
  <c r="M3277" s="1"/>
  <c r="M3278" s="1"/>
  <c r="M3279" s="1"/>
  <c r="M3280" s="1"/>
  <c r="M3281" s="1"/>
  <c r="M3282" s="1"/>
  <c r="M3283" s="1"/>
  <c r="M3284" s="1"/>
  <c r="M3285" s="1"/>
  <c r="M3286" s="1"/>
  <c r="M3287" s="1"/>
  <c r="M3288" s="1"/>
  <c r="M3289" s="1"/>
  <c r="M3290" s="1"/>
  <c r="M3291" s="1"/>
  <c r="M3292" s="1"/>
  <c r="M3293" s="1"/>
  <c r="M3294" s="1"/>
  <c r="M3295" s="1"/>
  <c r="M3296" s="1"/>
  <c r="M3297" s="1"/>
  <c r="M3298" s="1"/>
  <c r="M3299" s="1"/>
  <c r="M3300" s="1"/>
  <c r="M3301" s="1"/>
  <c r="M3302" s="1"/>
  <c r="M3303" s="1"/>
  <c r="M3304" s="1"/>
  <c r="M3305" s="1"/>
  <c r="M3306" s="1"/>
  <c r="M3307" s="1"/>
  <c r="M3308" s="1"/>
  <c r="M3309" s="1"/>
  <c r="M3310" s="1"/>
  <c r="M3311" s="1"/>
  <c r="M3312" s="1"/>
  <c r="M3313" s="1"/>
  <c r="M3314" s="1"/>
  <c r="M3315" s="1"/>
  <c r="M3316" s="1"/>
  <c r="M3317" s="1"/>
  <c r="M3318" s="1"/>
  <c r="M3319" s="1"/>
  <c r="M3320" s="1"/>
  <c r="M3321" s="1"/>
  <c r="M3322" s="1"/>
  <c r="M3323" s="1"/>
  <c r="M3324" s="1"/>
  <c r="M3325" s="1"/>
  <c r="M3326" s="1"/>
  <c r="M3327" s="1"/>
  <c r="M3328" s="1"/>
  <c r="M3329" s="1"/>
  <c r="M3330" s="1"/>
  <c r="M3331" s="1"/>
  <c r="M3332" s="1"/>
  <c r="M3333" s="1"/>
  <c r="M3334" s="1"/>
  <c r="M3335" s="1"/>
  <c r="M3336" s="1"/>
  <c r="M3337" s="1"/>
  <c r="M3338" s="1"/>
  <c r="M3339" s="1"/>
  <c r="M3340" s="1"/>
  <c r="M3341" s="1"/>
  <c r="M3342" s="1"/>
  <c r="M3343" s="1"/>
  <c r="M3344" s="1"/>
  <c r="M3345" s="1"/>
  <c r="M3346" s="1"/>
  <c r="M3347" s="1"/>
  <c r="M3348" s="1"/>
  <c r="M3349" s="1"/>
  <c r="M3350" s="1"/>
  <c r="M3351" s="1"/>
  <c r="M3352" s="1"/>
  <c r="M3353" s="1"/>
  <c r="M3354" s="1"/>
  <c r="M3355" s="1"/>
  <c r="M3356" s="1"/>
  <c r="M3357" s="1"/>
  <c r="M3358" s="1"/>
  <c r="M3359" s="1"/>
  <c r="M3360" s="1"/>
  <c r="M3361" s="1"/>
  <c r="M3362" s="1"/>
  <c r="M3363" s="1"/>
  <c r="M3364" s="1"/>
  <c r="M3365" s="1"/>
  <c r="M3366" s="1"/>
  <c r="M3367" s="1"/>
  <c r="M3368" s="1"/>
  <c r="M3369" s="1"/>
  <c r="M3370" s="1"/>
  <c r="M3371" s="1"/>
  <c r="M3372" s="1"/>
  <c r="M3373" s="1"/>
  <c r="M3374" s="1"/>
  <c r="M3375" s="1"/>
  <c r="M3376" s="1"/>
  <c r="M3377" s="1"/>
  <c r="M3378" s="1"/>
  <c r="M3379" s="1"/>
  <c r="M3380" s="1"/>
  <c r="M3381" s="1"/>
  <c r="M3382" s="1"/>
  <c r="M3383" s="1"/>
  <c r="M3384" s="1"/>
  <c r="M3385" s="1"/>
  <c r="M3386" s="1"/>
  <c r="M3387" s="1"/>
  <c r="M3388" s="1"/>
  <c r="M3389" s="1"/>
  <c r="M3390" s="1"/>
  <c r="M3391" s="1"/>
  <c r="M3392" s="1"/>
  <c r="M3393" s="1"/>
  <c r="M3394" s="1"/>
  <c r="M3395" s="1"/>
  <c r="M3396" s="1"/>
  <c r="M3397" s="1"/>
  <c r="M3398" s="1"/>
  <c r="M3399" s="1"/>
  <c r="M3400" s="1"/>
  <c r="M3401" s="1"/>
  <c r="M3402" s="1"/>
  <c r="M3403" s="1"/>
  <c r="M3404" s="1"/>
  <c r="M3405" s="1"/>
  <c r="M3406" s="1"/>
  <c r="M3407" s="1"/>
  <c r="M3408" s="1"/>
  <c r="M3409" s="1"/>
  <c r="M3410" s="1"/>
  <c r="M3411" s="1"/>
  <c r="M3412" s="1"/>
  <c r="M3413" s="1"/>
  <c r="M3414" s="1"/>
  <c r="M3415" s="1"/>
  <c r="M3416" s="1"/>
  <c r="M3417" s="1"/>
  <c r="M3418" s="1"/>
  <c r="M3419" s="1"/>
  <c r="M3420" s="1"/>
  <c r="M3421" s="1"/>
  <c r="M3422" s="1"/>
  <c r="M3423" s="1"/>
  <c r="M3424" s="1"/>
  <c r="M3425" s="1"/>
  <c r="M3426" s="1"/>
  <c r="M3427" s="1"/>
  <c r="M3428" s="1"/>
  <c r="M3429" s="1"/>
  <c r="M3430" s="1"/>
  <c r="M3431" s="1"/>
  <c r="M3432" s="1"/>
  <c r="M3433" s="1"/>
  <c r="M3434" s="1"/>
  <c r="M3435" s="1"/>
  <c r="M3436" s="1"/>
  <c r="M3437" s="1"/>
  <c r="M3438" s="1"/>
  <c r="M3439" s="1"/>
  <c r="M3440" s="1"/>
  <c r="M3441" s="1"/>
  <c r="M3442" s="1"/>
  <c r="M3443" s="1"/>
  <c r="M3444" s="1"/>
  <c r="M3445" s="1"/>
  <c r="M3446" s="1"/>
  <c r="M3447" s="1"/>
  <c r="M3448" s="1"/>
  <c r="M3449" s="1"/>
  <c r="M3450" s="1"/>
  <c r="M3451" s="1"/>
  <c r="M3452" s="1"/>
  <c r="M3453" s="1"/>
  <c r="M3454" s="1"/>
  <c r="M3455" s="1"/>
  <c r="M3456" s="1"/>
  <c r="M3457" s="1"/>
  <c r="M3458" s="1"/>
  <c r="M3459" s="1"/>
  <c r="M3460" s="1"/>
  <c r="M3461" s="1"/>
  <c r="M3462" s="1"/>
  <c r="M3463" s="1"/>
  <c r="M3464" s="1"/>
  <c r="M3465" s="1"/>
  <c r="M3466" s="1"/>
  <c r="M3467" s="1"/>
  <c r="M3468" s="1"/>
  <c r="M3469" s="1"/>
  <c r="M3470" s="1"/>
  <c r="M3471" s="1"/>
  <c r="M3472" s="1"/>
  <c r="M3473" s="1"/>
  <c r="M3474" s="1"/>
  <c r="M3475" s="1"/>
  <c r="M3476" s="1"/>
  <c r="M3477" s="1"/>
  <c r="M3478" s="1"/>
  <c r="M3479" s="1"/>
  <c r="M3480" s="1"/>
  <c r="M3481" s="1"/>
  <c r="M3482" s="1"/>
  <c r="M3483" s="1"/>
  <c r="M3484" s="1"/>
  <c r="M3485" s="1"/>
  <c r="M3486" s="1"/>
  <c r="M3487" s="1"/>
  <c r="M3488" s="1"/>
  <c r="M3489" s="1"/>
  <c r="M3490" s="1"/>
  <c r="M3491" s="1"/>
  <c r="M3492" s="1"/>
  <c r="M3493" s="1"/>
  <c r="M3494" s="1"/>
  <c r="M3495" s="1"/>
  <c r="M3496" s="1"/>
  <c r="M3497" s="1"/>
  <c r="M3498" s="1"/>
  <c r="M3499" s="1"/>
  <c r="M3500" s="1"/>
  <c r="M3501" s="1"/>
  <c r="M3502" s="1"/>
  <c r="M3503" s="1"/>
  <c r="M3504" s="1"/>
  <c r="M3505" s="1"/>
  <c r="M3506" s="1"/>
  <c r="M3507" s="1"/>
  <c r="M3508" s="1"/>
  <c r="M3509" s="1"/>
  <c r="M3510" s="1"/>
  <c r="M3511" s="1"/>
  <c r="M3512" s="1"/>
  <c r="M3513" s="1"/>
  <c r="M3514" s="1"/>
  <c r="M3515" s="1"/>
  <c r="M3516" s="1"/>
  <c r="M3517" s="1"/>
  <c r="M3518" s="1"/>
  <c r="M3519" s="1"/>
  <c r="M3520" s="1"/>
  <c r="M3521" s="1"/>
  <c r="M3522" s="1"/>
  <c r="M3523" s="1"/>
  <c r="M3524" s="1"/>
  <c r="M3525" s="1"/>
  <c r="M3526" s="1"/>
  <c r="M3527" s="1"/>
  <c r="M3528" s="1"/>
  <c r="M3529" s="1"/>
  <c r="M3530" s="1"/>
  <c r="M3531" s="1"/>
  <c r="M3532" s="1"/>
  <c r="M3533" s="1"/>
  <c r="M3534" s="1"/>
  <c r="M3535" s="1"/>
  <c r="M3536" s="1"/>
  <c r="M3537" s="1"/>
  <c r="M3538" s="1"/>
  <c r="M3539" s="1"/>
  <c r="M3540" s="1"/>
  <c r="M3541" s="1"/>
  <c r="M3542" s="1"/>
  <c r="M3543" s="1"/>
  <c r="M3544" s="1"/>
  <c r="M3545" s="1"/>
  <c r="M3546" s="1"/>
  <c r="M3547" s="1"/>
  <c r="M3548" s="1"/>
  <c r="M3549" s="1"/>
  <c r="M3550" s="1"/>
  <c r="M3551" s="1"/>
  <c r="M3552" s="1"/>
  <c r="M3553" s="1"/>
  <c r="M3554" s="1"/>
  <c r="M3555" s="1"/>
  <c r="M3556" s="1"/>
  <c r="M3557" s="1"/>
  <c r="M3558" s="1"/>
  <c r="M3559" s="1"/>
  <c r="M3560" s="1"/>
  <c r="M3561" s="1"/>
  <c r="M3562" s="1"/>
  <c r="M3563" s="1"/>
  <c r="M3564" s="1"/>
  <c r="M3565" s="1"/>
  <c r="M3566" s="1"/>
  <c r="M3567" s="1"/>
  <c r="M3568" s="1"/>
  <c r="M3569" s="1"/>
  <c r="M3570" s="1"/>
  <c r="M3571" s="1"/>
  <c r="M3572" s="1"/>
  <c r="M3573" s="1"/>
  <c r="M3574" s="1"/>
  <c r="M3575" s="1"/>
  <c r="M3576" s="1"/>
  <c r="M3577" s="1"/>
  <c r="M3578" s="1"/>
  <c r="M3579" s="1"/>
  <c r="M3580" s="1"/>
  <c r="M3581" s="1"/>
  <c r="M3582" s="1"/>
  <c r="M3583" s="1"/>
  <c r="M3584" s="1"/>
  <c r="M3585" s="1"/>
  <c r="M3586" s="1"/>
  <c r="M3587" s="1"/>
  <c r="M3588" s="1"/>
  <c r="M3589" s="1"/>
  <c r="M3590" s="1"/>
  <c r="M3591" s="1"/>
  <c r="M3592" s="1"/>
  <c r="M3593" s="1"/>
  <c r="M3594" s="1"/>
  <c r="M3595" s="1"/>
  <c r="M3596" s="1"/>
  <c r="M3597" s="1"/>
  <c r="M3598" s="1"/>
  <c r="M3599" s="1"/>
  <c r="M3600" s="1"/>
  <c r="M3601" s="1"/>
  <c r="M3602" s="1"/>
  <c r="M3603" s="1"/>
  <c r="M3604" s="1"/>
  <c r="M3605" s="1"/>
  <c r="M3606" s="1"/>
  <c r="M3607" s="1"/>
  <c r="M3608" s="1"/>
  <c r="M3609" s="1"/>
  <c r="M3610" s="1"/>
  <c r="M3611" s="1"/>
  <c r="M3612" s="1"/>
  <c r="M3613" s="1"/>
  <c r="M3614" s="1"/>
  <c r="M3615" s="1"/>
  <c r="M3616" s="1"/>
  <c r="M3617" s="1"/>
  <c r="M3618" s="1"/>
  <c r="M3619" s="1"/>
  <c r="M3620" s="1"/>
  <c r="M3621" s="1"/>
  <c r="M3622" s="1"/>
  <c r="M3623" s="1"/>
  <c r="M3624" s="1"/>
  <c r="M3625" s="1"/>
  <c r="M3626" s="1"/>
  <c r="M3627" s="1"/>
  <c r="M3628" s="1"/>
  <c r="M3629" s="1"/>
  <c r="M3630" s="1"/>
  <c r="M3631" s="1"/>
  <c r="M3632" s="1"/>
  <c r="M3633" s="1"/>
  <c r="M3634" s="1"/>
  <c r="M3635" s="1"/>
  <c r="M3636" s="1"/>
  <c r="M3637" s="1"/>
  <c r="M3638" s="1"/>
  <c r="M3639" s="1"/>
  <c r="M3640" s="1"/>
  <c r="M3641" s="1"/>
  <c r="M3642" s="1"/>
  <c r="M3643" s="1"/>
  <c r="M3644" s="1"/>
  <c r="M3645" s="1"/>
  <c r="M3646" s="1"/>
  <c r="M3647" s="1"/>
  <c r="M3648" s="1"/>
  <c r="M3649" s="1"/>
  <c r="M3650" s="1"/>
  <c r="M3651" s="1"/>
  <c r="M3652" s="1"/>
  <c r="M3653" s="1"/>
  <c r="M3654" s="1"/>
  <c r="M3655" s="1"/>
  <c r="M3656" s="1"/>
  <c r="M3657" s="1"/>
  <c r="M3658" s="1"/>
  <c r="M3659" s="1"/>
  <c r="M3660" s="1"/>
  <c r="M3661" s="1"/>
  <c r="M3662" s="1"/>
  <c r="M3663" s="1"/>
  <c r="M3664" s="1"/>
  <c r="M3665" s="1"/>
  <c r="M3666" s="1"/>
  <c r="M3667" s="1"/>
  <c r="M3668" s="1"/>
  <c r="M3669" s="1"/>
  <c r="M3670" s="1"/>
  <c r="M3671" s="1"/>
  <c r="M3672" s="1"/>
  <c r="M3673" s="1"/>
  <c r="M3674" s="1"/>
  <c r="M3675" s="1"/>
  <c r="M3676" s="1"/>
  <c r="M3677" s="1"/>
  <c r="M3678" s="1"/>
  <c r="M3679" s="1"/>
  <c r="M3680" s="1"/>
  <c r="M3681" s="1"/>
  <c r="M3682" s="1"/>
  <c r="M3683" s="1"/>
  <c r="M3684" s="1"/>
  <c r="M3685" s="1"/>
  <c r="M3686" s="1"/>
  <c r="M3687" s="1"/>
  <c r="M3688" s="1"/>
  <c r="M3689" s="1"/>
  <c r="M3690" s="1"/>
  <c r="M3691" s="1"/>
  <c r="M3692" s="1"/>
  <c r="M3693" s="1"/>
  <c r="M3694" s="1"/>
  <c r="M3695" s="1"/>
  <c r="M3696" s="1"/>
  <c r="M3697" s="1"/>
  <c r="M3698" s="1"/>
  <c r="M3699" s="1"/>
  <c r="M3700" s="1"/>
  <c r="M3701" s="1"/>
  <c r="M3702" s="1"/>
  <c r="M3703" s="1"/>
  <c r="M3704" s="1"/>
  <c r="M3705" s="1"/>
  <c r="M3706" s="1"/>
  <c r="M3707" s="1"/>
  <c r="M3708" s="1"/>
  <c r="M3709" s="1"/>
  <c r="M3710" s="1"/>
  <c r="M3711" s="1"/>
  <c r="M3712" s="1"/>
  <c r="M3713" s="1"/>
  <c r="M3714" s="1"/>
  <c r="M3715" s="1"/>
  <c r="M3716" s="1"/>
  <c r="M3717" s="1"/>
  <c r="M3718" s="1"/>
  <c r="M3719" s="1"/>
  <c r="M3720" s="1"/>
  <c r="M3721" s="1"/>
  <c r="M3722" s="1"/>
  <c r="M3723" s="1"/>
  <c r="M3724" s="1"/>
  <c r="M3725" s="1"/>
  <c r="M3726" s="1"/>
  <c r="M3727" s="1"/>
  <c r="M3728" s="1"/>
  <c r="M3729" s="1"/>
  <c r="M3730" s="1"/>
  <c r="M3731" s="1"/>
  <c r="M3732" s="1"/>
  <c r="M3733" s="1"/>
  <c r="M3734" s="1"/>
  <c r="M3735" s="1"/>
  <c r="M3736" s="1"/>
  <c r="M3737" s="1"/>
  <c r="M3738" s="1"/>
  <c r="M3739" s="1"/>
  <c r="M3740" s="1"/>
  <c r="M3741" s="1"/>
  <c r="M3742" s="1"/>
  <c r="M3743" s="1"/>
  <c r="M3744" s="1"/>
  <c r="M3745" s="1"/>
  <c r="M3746" s="1"/>
  <c r="M3747" s="1"/>
  <c r="M3748" s="1"/>
  <c r="M3749" s="1"/>
  <c r="M3750" s="1"/>
  <c r="M3751" s="1"/>
  <c r="M3752" s="1"/>
  <c r="M3753" s="1"/>
  <c r="M3754" s="1"/>
  <c r="M3755" s="1"/>
  <c r="M3756" s="1"/>
  <c r="M3757" s="1"/>
  <c r="M3758" s="1"/>
  <c r="M3759" s="1"/>
  <c r="M3760" s="1"/>
  <c r="M3761" s="1"/>
  <c r="M3762" s="1"/>
  <c r="M3763" s="1"/>
  <c r="M3764" s="1"/>
  <c r="M3765" s="1"/>
  <c r="M3766" s="1"/>
  <c r="M3767" s="1"/>
  <c r="M3768" s="1"/>
  <c r="M3769" s="1"/>
  <c r="M3770" s="1"/>
  <c r="M3771" s="1"/>
  <c r="M3772" s="1"/>
  <c r="M3773" s="1"/>
  <c r="M3774" s="1"/>
  <c r="M3775" s="1"/>
  <c r="M3776" s="1"/>
  <c r="M3777" s="1"/>
  <c r="M3778" s="1"/>
  <c r="M3779" s="1"/>
  <c r="M3780" s="1"/>
  <c r="M3781" s="1"/>
  <c r="M3782" s="1"/>
  <c r="M3783" s="1"/>
  <c r="M3784" s="1"/>
  <c r="M3785" s="1"/>
  <c r="M3786" s="1"/>
  <c r="M3787" s="1"/>
  <c r="M3788" s="1"/>
  <c r="M3789" s="1"/>
  <c r="M3790" s="1"/>
  <c r="M3791" s="1"/>
  <c r="M3792" s="1"/>
  <c r="M3793" s="1"/>
  <c r="M3794" s="1"/>
  <c r="M3795" s="1"/>
  <c r="M3796" s="1"/>
  <c r="M3797" s="1"/>
  <c r="M3798" s="1"/>
  <c r="M3799" s="1"/>
  <c r="M3800" s="1"/>
  <c r="M3801" s="1"/>
  <c r="M3802" s="1"/>
  <c r="M3803" s="1"/>
  <c r="M3804" s="1"/>
  <c r="M3805" s="1"/>
  <c r="M3806" s="1"/>
  <c r="M3807" s="1"/>
  <c r="M3808" s="1"/>
  <c r="M3809" s="1"/>
  <c r="M3810" s="1"/>
  <c r="M3811" s="1"/>
  <c r="M3812" s="1"/>
  <c r="M3813" s="1"/>
  <c r="M3814" s="1"/>
  <c r="M3815" s="1"/>
  <c r="M3816" s="1"/>
  <c r="M3817" s="1"/>
  <c r="M3818" s="1"/>
  <c r="M3819" s="1"/>
  <c r="M3820" s="1"/>
  <c r="M3821" s="1"/>
  <c r="M3822" s="1"/>
  <c r="M3823" s="1"/>
  <c r="M3824" s="1"/>
  <c r="M3825" s="1"/>
  <c r="M3826" s="1"/>
  <c r="M3827" s="1"/>
  <c r="M3828" s="1"/>
  <c r="M3829" s="1"/>
  <c r="M3830" s="1"/>
  <c r="M3831" s="1"/>
  <c r="M3832" s="1"/>
  <c r="M3833" s="1"/>
  <c r="M3834" s="1"/>
  <c r="M3835" s="1"/>
  <c r="M3836" s="1"/>
  <c r="M3837" s="1"/>
  <c r="M3838" s="1"/>
  <c r="M3839" s="1"/>
  <c r="M3840" s="1"/>
  <c r="M3841" s="1"/>
  <c r="M3842" s="1"/>
  <c r="M3843" s="1"/>
  <c r="M3844" s="1"/>
  <c r="M3845" s="1"/>
  <c r="M3846" s="1"/>
  <c r="M3847" s="1"/>
  <c r="M3848" s="1"/>
  <c r="M3849" s="1"/>
  <c r="M3850" s="1"/>
  <c r="M3851" s="1"/>
  <c r="M3852" s="1"/>
  <c r="M3853" s="1"/>
  <c r="M3854" s="1"/>
  <c r="M3855" s="1"/>
  <c r="M3856" s="1"/>
  <c r="M3857" s="1"/>
  <c r="M3858" s="1"/>
  <c r="M3859" s="1"/>
  <c r="M3860" s="1"/>
  <c r="M3861" s="1"/>
  <c r="M3862" s="1"/>
  <c r="M3863" s="1"/>
  <c r="M3864" s="1"/>
  <c r="M3865" s="1"/>
  <c r="O3172"/>
  <c r="N3316" l="1"/>
  <c r="M3866"/>
  <c r="M3867" s="1"/>
  <c r="M3868" s="1"/>
  <c r="M3869" s="1"/>
  <c r="M3870" s="1"/>
  <c r="M3871" s="1"/>
  <c r="M3872" s="1"/>
  <c r="M3873" s="1"/>
  <c r="M3874" s="1"/>
  <c r="M3875" s="1"/>
  <c r="M3876" s="1"/>
  <c r="M3877" s="1"/>
  <c r="M3878" s="1"/>
  <c r="M3879" s="1"/>
  <c r="M3880" s="1"/>
  <c r="M3881" s="1"/>
  <c r="M3882" s="1"/>
  <c r="M3883" s="1"/>
  <c r="M3884" s="1"/>
  <c r="M3885" s="1"/>
  <c r="M3886" s="1"/>
  <c r="M3887" s="1"/>
  <c r="M3888" s="1"/>
  <c r="M3889" s="1"/>
  <c r="M3890" s="1"/>
  <c r="M3891" s="1"/>
  <c r="M3892" s="1"/>
  <c r="M3893" s="1"/>
  <c r="M3894" s="1"/>
  <c r="M3895" s="1"/>
  <c r="M3896" s="1"/>
  <c r="M3897" s="1"/>
  <c r="M3898" s="1"/>
  <c r="M3899" s="1"/>
  <c r="M3900" s="1"/>
  <c r="M3901" s="1"/>
  <c r="M3902" s="1"/>
  <c r="M3903" s="1"/>
  <c r="M3904" s="1"/>
  <c r="M3905" s="1"/>
  <c r="M3906" s="1"/>
  <c r="M3907" s="1"/>
  <c r="M3908" s="1"/>
  <c r="M3909" s="1"/>
  <c r="M3910" s="1"/>
  <c r="M3911" s="1"/>
  <c r="M3912" s="1"/>
  <c r="M3913" s="1"/>
  <c r="M3914" s="1"/>
  <c r="M3915" s="1"/>
  <c r="M3916" s="1"/>
  <c r="M3917" s="1"/>
  <c r="M3918" s="1"/>
  <c r="M3919" s="1"/>
  <c r="M3920" s="1"/>
  <c r="M3921" s="1"/>
  <c r="M3922" s="1"/>
  <c r="M3923" s="1"/>
  <c r="M3924" s="1"/>
  <c r="M3925" s="1"/>
  <c r="M3926" s="1"/>
  <c r="M3927" s="1"/>
  <c r="M3928" s="1"/>
  <c r="M3929" s="1"/>
  <c r="M3930" s="1"/>
  <c r="M3931" s="1"/>
  <c r="M3932" s="1"/>
  <c r="M3933" s="1"/>
  <c r="M3934" s="1"/>
  <c r="M3935" s="1"/>
  <c r="M3936" s="1"/>
  <c r="M3937" s="1"/>
  <c r="M3938" s="1"/>
  <c r="M3939" s="1"/>
  <c r="M3940" s="1"/>
  <c r="M3941" s="1"/>
  <c r="M3942" s="1"/>
  <c r="M3943" s="1"/>
  <c r="M3944" s="1"/>
  <c r="M3945" s="1"/>
  <c r="M3946" s="1"/>
  <c r="M3947" s="1"/>
  <c r="M3948" s="1"/>
  <c r="M3949" s="1"/>
  <c r="M3950" s="1"/>
  <c r="M3951" s="1"/>
  <c r="M3952" s="1"/>
  <c r="M3953" s="1"/>
  <c r="N3953" s="1"/>
  <c r="M3954" l="1"/>
  <c r="M3955" s="1"/>
  <c r="M3956" s="1"/>
  <c r="M3957" s="1"/>
  <c r="M3958" s="1"/>
  <c r="M3959" s="1"/>
  <c r="M3960" s="1"/>
  <c r="M3961" s="1"/>
  <c r="M3962" s="1"/>
  <c r="M3963" s="1"/>
  <c r="M3964" s="1"/>
  <c r="M3965" s="1"/>
  <c r="M3966" s="1"/>
  <c r="M3967" s="1"/>
  <c r="M3968" s="1"/>
  <c r="M3969" s="1"/>
  <c r="M3970" s="1"/>
  <c r="M3971" s="1"/>
  <c r="M3972" s="1"/>
  <c r="M3973" s="1"/>
  <c r="M3974" s="1"/>
  <c r="M3975" s="1"/>
  <c r="M3976" s="1"/>
  <c r="M3977" s="1"/>
  <c r="M3978" s="1"/>
  <c r="M3979" s="1"/>
  <c r="M3980" s="1"/>
  <c r="M3981" s="1"/>
  <c r="M3982" s="1"/>
  <c r="M3983" s="1"/>
  <c r="M3984" s="1"/>
  <c r="M3985" s="1"/>
  <c r="M3986" s="1"/>
  <c r="M3987" s="1"/>
  <c r="M3988" s="1"/>
  <c r="M3989" s="1"/>
  <c r="M3990" s="1"/>
  <c r="M3991" s="1"/>
  <c r="M3992" s="1"/>
  <c r="M3993" s="1"/>
  <c r="M3994" s="1"/>
  <c r="M3995" s="1"/>
  <c r="M3996" s="1"/>
  <c r="M3997" s="1"/>
  <c r="M3998" s="1"/>
  <c r="M3999" s="1"/>
  <c r="M4000" s="1"/>
  <c r="M4001" s="1"/>
  <c r="M4002" s="1"/>
  <c r="M4003" s="1"/>
  <c r="M4004" s="1"/>
  <c r="M4005" s="1"/>
  <c r="M4006" s="1"/>
  <c r="M4007" s="1"/>
  <c r="M4008" s="1"/>
  <c r="M4009" s="1"/>
  <c r="M4010" s="1"/>
  <c r="M4011" s="1"/>
  <c r="M4012" s="1"/>
  <c r="M4013" s="1"/>
  <c r="M4014" s="1"/>
  <c r="M4015" s="1"/>
  <c r="M4016" s="1"/>
  <c r="M4017" s="1"/>
  <c r="M4018" s="1"/>
  <c r="M4019" s="1"/>
  <c r="M4020" s="1"/>
  <c r="M4021" s="1"/>
  <c r="M4022" s="1"/>
  <c r="M4023" s="1"/>
  <c r="M4024" s="1"/>
  <c r="M4025" s="1"/>
  <c r="M4026" s="1"/>
  <c r="M4027" s="1"/>
  <c r="M4028" s="1"/>
  <c r="M4029" s="1"/>
  <c r="M4030" s="1"/>
  <c r="M4031" s="1"/>
  <c r="M4032" s="1"/>
  <c r="M4033" s="1"/>
  <c r="M4034" s="1"/>
  <c r="M4035" s="1"/>
  <c r="M4036" s="1"/>
  <c r="M4037" s="1"/>
  <c r="M4038" s="1"/>
  <c r="M4039" s="1"/>
  <c r="M4040" s="1"/>
  <c r="M4041" s="1"/>
  <c r="M4042" s="1"/>
  <c r="M4043" s="1"/>
  <c r="M4044" s="1"/>
  <c r="M4045" s="1"/>
  <c r="M4046" s="1"/>
  <c r="M4047" s="1"/>
  <c r="M4048" s="1"/>
  <c r="M4049" s="1"/>
  <c r="M4050" s="1"/>
  <c r="M4051" s="1"/>
  <c r="M4052" s="1"/>
  <c r="M4053" s="1"/>
  <c r="M4054" s="1"/>
  <c r="M4055" s="1"/>
  <c r="M4056" s="1"/>
  <c r="M4057" s="1"/>
  <c r="M4058" s="1"/>
  <c r="M4059" s="1"/>
  <c r="M4060" s="1"/>
  <c r="M4061" s="1"/>
  <c r="M4062" s="1"/>
  <c r="M4063" s="1"/>
  <c r="M4064" s="1"/>
  <c r="M4065" s="1"/>
  <c r="M4066" s="1"/>
  <c r="M4067" s="1"/>
  <c r="M4068" s="1"/>
  <c r="M4069" s="1"/>
  <c r="M4070" s="1"/>
  <c r="M4071" s="1"/>
  <c r="M4072" s="1"/>
  <c r="M4073" s="1"/>
  <c r="M4074" s="1"/>
  <c r="M4075" s="1"/>
  <c r="M4076" s="1"/>
  <c r="M4077" s="1"/>
  <c r="M4078" s="1"/>
  <c r="M4079" s="1"/>
  <c r="M4080" s="1"/>
  <c r="M4081" s="1"/>
  <c r="M4082" s="1"/>
  <c r="M4083" s="1"/>
  <c r="M4084" s="1"/>
  <c r="M4085" s="1"/>
  <c r="M4086" s="1"/>
  <c r="M4087" s="1"/>
  <c r="M4088" s="1"/>
  <c r="M4089" s="1"/>
  <c r="M4090" s="1"/>
  <c r="M4091" s="1"/>
  <c r="M4092" s="1"/>
  <c r="M4093" s="1"/>
  <c r="M4094" s="1"/>
  <c r="M4095" s="1"/>
  <c r="M4096" s="1"/>
  <c r="M4097" s="1"/>
  <c r="M4098" s="1"/>
  <c r="M4099" s="1"/>
  <c r="M4100" s="1"/>
  <c r="M4101" s="1"/>
  <c r="M4102" s="1"/>
  <c r="M4103" s="1"/>
  <c r="M4104" s="1"/>
  <c r="M4105" s="1"/>
  <c r="M4106" s="1"/>
  <c r="M4107" s="1"/>
  <c r="M4108" s="1"/>
  <c r="M4109" s="1"/>
  <c r="M4110" s="1"/>
  <c r="M4111" s="1"/>
  <c r="M4112" s="1"/>
  <c r="M4113" s="1"/>
  <c r="M4114" s="1"/>
  <c r="M4115" s="1"/>
  <c r="M4116" s="1"/>
  <c r="M4117" s="1"/>
  <c r="M4118" s="1"/>
  <c r="M4119" s="1"/>
  <c r="M4120" s="1"/>
  <c r="M4121" s="1"/>
  <c r="M4122" s="1"/>
  <c r="M4123" s="1"/>
  <c r="M4124" s="1"/>
  <c r="M4125" s="1"/>
  <c r="M4126" s="1"/>
  <c r="M4127" s="1"/>
  <c r="M4128" s="1"/>
  <c r="M4129" s="1"/>
  <c r="M4130" s="1"/>
  <c r="M4131" s="1"/>
  <c r="M4132" s="1"/>
  <c r="M4133" s="1"/>
  <c r="M4134" s="1"/>
  <c r="M4135" s="1"/>
  <c r="M4136" s="1"/>
  <c r="M4137" s="1"/>
  <c r="M4138" s="1"/>
  <c r="M4139" s="1"/>
  <c r="M4140" s="1"/>
  <c r="M4141" s="1"/>
  <c r="M4142" s="1"/>
  <c r="M4143" s="1"/>
  <c r="M4144" s="1"/>
  <c r="M4145" s="1"/>
  <c r="M4146" s="1"/>
  <c r="M4147" s="1"/>
  <c r="M4148" s="1"/>
  <c r="M4149" s="1"/>
  <c r="M4150" s="1"/>
  <c r="M4151" s="1"/>
  <c r="M4152" s="1"/>
  <c r="M4153" s="1"/>
  <c r="M4154" s="1"/>
  <c r="M4155" s="1"/>
  <c r="M4156" s="1"/>
  <c r="M4157" s="1"/>
  <c r="M4158" s="1"/>
  <c r="M4159" s="1"/>
  <c r="M4160" s="1"/>
  <c r="M4161" s="1"/>
  <c r="M4162" s="1"/>
  <c r="M4163" s="1"/>
  <c r="M4164" s="1"/>
  <c r="M4165" s="1"/>
  <c r="M4166" s="1"/>
  <c r="M4167" s="1"/>
  <c r="M4168" s="1"/>
  <c r="M4169" s="1"/>
  <c r="M4170" s="1"/>
  <c r="M4171" s="1"/>
  <c r="M4172" s="1"/>
  <c r="M4173" s="1"/>
  <c r="M4174" s="1"/>
  <c r="M4175" s="1"/>
  <c r="M4176" s="1"/>
  <c r="M4177" s="1"/>
  <c r="M4178" s="1"/>
  <c r="M4179" s="1"/>
  <c r="M4180" s="1"/>
  <c r="M4181" s="1"/>
  <c r="M4182" s="1"/>
  <c r="M4183" s="1"/>
  <c r="M4184" s="1"/>
  <c r="M4185" s="1"/>
  <c r="M4186" s="1"/>
  <c r="M4187" s="1"/>
  <c r="M4188" s="1"/>
  <c r="M4189" s="1"/>
  <c r="M4190" s="1"/>
  <c r="M4191" s="1"/>
  <c r="M4192" s="1"/>
  <c r="N4015" l="1"/>
  <c r="M4193"/>
  <c r="M4194" s="1"/>
  <c r="M4195" s="1"/>
  <c r="M4196" s="1"/>
  <c r="M4197" s="1"/>
  <c r="M4198" s="1"/>
  <c r="M4199" s="1"/>
  <c r="M4200" s="1"/>
  <c r="M4201" s="1"/>
  <c r="M4202" s="1"/>
  <c r="M4203" s="1"/>
  <c r="M4204" s="1"/>
  <c r="M4205" s="1"/>
  <c r="M4206" s="1"/>
  <c r="M4207" s="1"/>
  <c r="M4208" s="1"/>
  <c r="M4209" s="1"/>
  <c r="M4210" s="1"/>
  <c r="M4211" s="1"/>
  <c r="M4212" s="1"/>
  <c r="M4213" s="1"/>
  <c r="M4214" s="1"/>
  <c r="M4215" s="1"/>
  <c r="M4216" s="1"/>
  <c r="M4217" s="1"/>
  <c r="M4218" s="1"/>
  <c r="M4219" s="1"/>
  <c r="M4220" s="1"/>
  <c r="M4221" s="1"/>
  <c r="M4222" s="1"/>
  <c r="M4223" s="1"/>
  <c r="M4224" s="1"/>
  <c r="M4225" s="1"/>
  <c r="M4226" s="1"/>
  <c r="M4227" s="1"/>
  <c r="M4228" s="1"/>
  <c r="M4229" s="1"/>
  <c r="M4230" s="1"/>
  <c r="M4231" s="1"/>
  <c r="M4232" s="1"/>
  <c r="M4233" s="1"/>
  <c r="M4234" s="1"/>
  <c r="M4235" s="1"/>
  <c r="M4236" s="1"/>
  <c r="M4237" s="1"/>
  <c r="M4238" s="1"/>
  <c r="M4239" s="1"/>
  <c r="M4240" s="1"/>
  <c r="M4241" s="1"/>
  <c r="M4242" s="1"/>
  <c r="M4243" s="1"/>
  <c r="M4244" s="1"/>
  <c r="M4245" s="1"/>
  <c r="M4246" s="1"/>
  <c r="M4247" s="1"/>
  <c r="M4248" s="1"/>
  <c r="M4249" s="1"/>
  <c r="M4250" s="1"/>
  <c r="M4251" s="1"/>
  <c r="M4252" s="1"/>
  <c r="M4253" s="1"/>
  <c r="M4254" s="1"/>
  <c r="M4255" s="1"/>
  <c r="M4256" s="1"/>
  <c r="M4257" s="1"/>
  <c r="M4258" s="1"/>
  <c r="M4259" s="1"/>
  <c r="M4260" s="1"/>
  <c r="M4261" s="1"/>
  <c r="M4262" s="1"/>
  <c r="M4263" s="1"/>
  <c r="M4264" s="1"/>
  <c r="M4265" s="1"/>
  <c r="M4266" s="1"/>
  <c r="M4267" s="1"/>
  <c r="M4268" s="1"/>
  <c r="N4268" s="1"/>
  <c r="M4269" l="1"/>
  <c r="M4270" s="1"/>
  <c r="M4271" s="1"/>
  <c r="M4272" s="1"/>
  <c r="M4273" s="1"/>
  <c r="M4274" s="1"/>
  <c r="M4275" s="1"/>
  <c r="M4276" s="1"/>
  <c r="M4277" s="1"/>
  <c r="M4278" s="1"/>
  <c r="M4279" s="1"/>
  <c r="M4280" s="1"/>
  <c r="M4281" s="1"/>
  <c r="M4282" s="1"/>
  <c r="M4283" s="1"/>
  <c r="M4284" s="1"/>
  <c r="M4285" s="1"/>
  <c r="M4286" s="1"/>
  <c r="M4287" s="1"/>
  <c r="M4288" s="1"/>
  <c r="M4289" s="1"/>
  <c r="M4290" s="1"/>
  <c r="M4291" s="1"/>
  <c r="M4292" s="1"/>
  <c r="M4293" s="1"/>
  <c r="M4294" s="1"/>
  <c r="M4295" s="1"/>
  <c r="M4296" s="1"/>
  <c r="M4297" s="1"/>
  <c r="M4298" s="1"/>
  <c r="M4299" s="1"/>
  <c r="M4300" s="1"/>
  <c r="M4301" s="1"/>
  <c r="M4302" s="1"/>
  <c r="M4303" s="1"/>
  <c r="M4304" s="1"/>
  <c r="M4305" s="1"/>
  <c r="M4306" s="1"/>
  <c r="M4307" s="1"/>
  <c r="M4308" s="1"/>
  <c r="M4309" s="1"/>
  <c r="M4310" s="1"/>
  <c r="M4311" s="1"/>
  <c r="M4312" s="1"/>
  <c r="M4313" s="1"/>
  <c r="M4314" s="1"/>
  <c r="M4315" s="1"/>
  <c r="M4316" s="1"/>
  <c r="M4317" s="1"/>
  <c r="M4318" s="1"/>
  <c r="M4319" s="1"/>
  <c r="M4320" s="1"/>
  <c r="M4321" s="1"/>
  <c r="M4322" s="1"/>
  <c r="M4323" s="1"/>
  <c r="M4324" l="1"/>
  <c r="M4325" s="1"/>
  <c r="M4326" s="1"/>
  <c r="M4327" s="1"/>
  <c r="M4328" s="1"/>
  <c r="M4329" s="1"/>
  <c r="M4330" s="1"/>
  <c r="M4331" s="1"/>
  <c r="M4332" s="1"/>
  <c r="M4333" s="1"/>
  <c r="M4334" s="1"/>
  <c r="M4335" s="1"/>
  <c r="M4336" s="1"/>
  <c r="M4337" s="1"/>
  <c r="M4338" s="1"/>
  <c r="M4339" s="1"/>
  <c r="M4340" s="1"/>
  <c r="M4341" s="1"/>
  <c r="M4342" s="1"/>
  <c r="M4343" s="1"/>
  <c r="M4344" s="1"/>
  <c r="M4345" s="1"/>
  <c r="M4346" s="1"/>
  <c r="M4347" s="1"/>
  <c r="M4348" s="1"/>
  <c r="M4349" s="1"/>
  <c r="M4350" s="1"/>
  <c r="M4351" s="1"/>
  <c r="M4352" s="1"/>
  <c r="M4353" s="1"/>
  <c r="M4354" s="1"/>
  <c r="M4355" s="1"/>
  <c r="M4356" s="1"/>
  <c r="M4357" s="1"/>
  <c r="M4358" s="1"/>
  <c r="M4359" s="1"/>
  <c r="M4360" s="1"/>
  <c r="M4361" s="1"/>
  <c r="M4362" s="1"/>
  <c r="M4363" s="1"/>
  <c r="M4364" s="1"/>
  <c r="M4365" s="1"/>
  <c r="M4366" s="1"/>
  <c r="M4367" s="1"/>
  <c r="M4368" s="1"/>
  <c r="M4369" s="1"/>
  <c r="M4370" s="1"/>
  <c r="M4371" s="1"/>
  <c r="M4372" s="1"/>
  <c r="M4373" s="1"/>
  <c r="M4374" s="1"/>
  <c r="M4375" s="1"/>
  <c r="M4376" s="1"/>
  <c r="M4377" s="1"/>
  <c r="M4378" s="1"/>
  <c r="M4379" s="1"/>
  <c r="M4380" s="1"/>
  <c r="M4381" s="1"/>
  <c r="M4382" s="1"/>
  <c r="M4383" s="1"/>
  <c r="M4384" s="1"/>
  <c r="M4385" s="1"/>
  <c r="M4386" s="1"/>
  <c r="M4387" s="1"/>
  <c r="M4388" s="1"/>
  <c r="M4389" s="1"/>
  <c r="M4390" s="1"/>
  <c r="M4391" s="1"/>
  <c r="M4392" s="1"/>
  <c r="M4393" s="1"/>
  <c r="M4394" s="1"/>
  <c r="M4395" s="1"/>
  <c r="M4396" s="1"/>
  <c r="M4397" s="1"/>
  <c r="M4398" s="1"/>
  <c r="M4399" s="1"/>
  <c r="M4400" s="1"/>
  <c r="M4401" s="1"/>
  <c r="M4402" s="1"/>
  <c r="M4403" s="1"/>
  <c r="M4404" s="1"/>
  <c r="M4405" s="1"/>
  <c r="M4406" s="1"/>
  <c r="M4407" s="1"/>
  <c r="M4408" s="1"/>
  <c r="M4409" s="1"/>
  <c r="M4410" s="1"/>
  <c r="M4411" s="1"/>
  <c r="M4412" s="1"/>
  <c r="M4413" s="1"/>
  <c r="M4414" s="1"/>
  <c r="M4415" s="1"/>
  <c r="M4416" s="1"/>
  <c r="M4417" s="1"/>
  <c r="M4418" s="1"/>
  <c r="M4419" s="1"/>
  <c r="M4420" s="1"/>
  <c r="M4421" s="1"/>
  <c r="M4422" s="1"/>
  <c r="M4423" s="1"/>
  <c r="N4423" s="1"/>
  <c r="N4323"/>
  <c r="M4424" l="1"/>
  <c r="M4425" s="1"/>
  <c r="M4426" s="1"/>
  <c r="M4427" s="1"/>
  <c r="M4428" s="1"/>
  <c r="M4429" s="1"/>
  <c r="M4430" s="1"/>
  <c r="M4431" s="1"/>
  <c r="M4432" s="1"/>
  <c r="M4433" s="1"/>
  <c r="M4434" s="1"/>
  <c r="M4435" s="1"/>
  <c r="M4436" s="1"/>
  <c r="M4437" s="1"/>
  <c r="M4438" s="1"/>
  <c r="M4439" s="1"/>
  <c r="M4440" s="1"/>
  <c r="M4441" s="1"/>
  <c r="M4442" s="1"/>
  <c r="M4443" s="1"/>
  <c r="M4444" s="1"/>
  <c r="M4445" s="1"/>
  <c r="M4446" s="1"/>
  <c r="M4447" s="1"/>
  <c r="M4448" s="1"/>
  <c r="M4449" s="1"/>
  <c r="M4450" s="1"/>
  <c r="M4451" s="1"/>
  <c r="M4452" s="1"/>
  <c r="M4453" s="1"/>
  <c r="M4454" s="1"/>
  <c r="M4455" s="1"/>
  <c r="M4456" s="1"/>
  <c r="M4457" s="1"/>
  <c r="M4458" s="1"/>
  <c r="M4459" s="1"/>
  <c r="M4460" s="1"/>
  <c r="M4461" s="1"/>
  <c r="M4462" s="1"/>
  <c r="M4463" s="1"/>
  <c r="M4464" s="1"/>
  <c r="M4465" s="1"/>
  <c r="M4466" s="1"/>
  <c r="M4467" s="1"/>
  <c r="M4468" s="1"/>
  <c r="M4469" s="1"/>
  <c r="M4470" s="1"/>
  <c r="M4471" s="1"/>
  <c r="M4472" s="1"/>
  <c r="M4473" s="1"/>
  <c r="M4474" s="1"/>
  <c r="M4475" s="1"/>
  <c r="M4476" s="1"/>
  <c r="M4477" s="1"/>
  <c r="M4478" s="1"/>
  <c r="M4479" s="1"/>
  <c r="M4480" s="1"/>
  <c r="M4481" s="1"/>
  <c r="M4482" s="1"/>
  <c r="M4483" s="1"/>
  <c r="M4484" s="1"/>
  <c r="M4485" s="1"/>
  <c r="M4486" s="1"/>
  <c r="M4487" s="1"/>
  <c r="M4488" s="1"/>
  <c r="M4489" s="1"/>
  <c r="M4490" s="1"/>
  <c r="M4491" s="1"/>
  <c r="M4492" s="1"/>
  <c r="M4493" s="1"/>
  <c r="M4494" s="1"/>
  <c r="M4495" s="1"/>
  <c r="M4496" s="1"/>
  <c r="M4497" s="1"/>
  <c r="M4498" s="1"/>
  <c r="M4499" s="1"/>
  <c r="M4500" s="1"/>
  <c r="M4501" s="1"/>
  <c r="M4502" s="1"/>
  <c r="M4503" s="1"/>
  <c r="M4504" s="1"/>
  <c r="M4505" s="1"/>
  <c r="M4506" s="1"/>
  <c r="M4507" s="1"/>
  <c r="M4508" s="1"/>
  <c r="M4509" s="1"/>
  <c r="M4510" s="1"/>
  <c r="M4511" s="1"/>
  <c r="M4512" s="1"/>
  <c r="M4513" s="1"/>
  <c r="M4514" s="1"/>
  <c r="M4515" s="1"/>
  <c r="M4516" s="1"/>
  <c r="M4517" s="1"/>
  <c r="M4518" s="1"/>
  <c r="M4519" s="1"/>
  <c r="M4520" s="1"/>
  <c r="M4521" s="1"/>
  <c r="M4522" s="1"/>
  <c r="M4523" s="1"/>
  <c r="M4524" s="1"/>
  <c r="M4525" s="1"/>
  <c r="M4526" s="1"/>
  <c r="M4527" s="1"/>
  <c r="M4528" s="1"/>
  <c r="M4529" s="1"/>
  <c r="M4530" s="1"/>
  <c r="M4531" s="1"/>
  <c r="M4532" s="1"/>
  <c r="M4533" s="1"/>
  <c r="M4534" s="1"/>
  <c r="M4535" s="1"/>
  <c r="M4536" s="1"/>
  <c r="M4537" s="1"/>
  <c r="M4538" s="1"/>
  <c r="M4539" s="1"/>
  <c r="M4540" s="1"/>
  <c r="M4541" s="1"/>
  <c r="M4542" s="1"/>
  <c r="M4543" s="1"/>
  <c r="M4544" s="1"/>
  <c r="M4545" s="1"/>
  <c r="M4546" s="1"/>
  <c r="M4547" s="1"/>
  <c r="M4548" s="1"/>
  <c r="M4549" s="1"/>
  <c r="M4550" s="1"/>
  <c r="M4551" s="1"/>
  <c r="M4552" s="1"/>
  <c r="M4553" s="1"/>
  <c r="M4554" s="1"/>
  <c r="M4555" s="1"/>
  <c r="M4556" s="1"/>
  <c r="M4557" s="1"/>
  <c r="M4558" s="1"/>
  <c r="M4559" s="1"/>
  <c r="M4560" s="1"/>
  <c r="M4561" s="1"/>
  <c r="M4562" s="1"/>
  <c r="M4563" s="1"/>
  <c r="M4564" s="1"/>
  <c r="M4565" s="1"/>
  <c r="M4566" s="1"/>
  <c r="M4567" s="1"/>
  <c r="M4568" s="1"/>
  <c r="M4569" s="1"/>
  <c r="M4570" s="1"/>
  <c r="M4571" s="1"/>
  <c r="M4572" s="1"/>
  <c r="M4573" s="1"/>
  <c r="M4574" s="1"/>
  <c r="M4575" s="1"/>
  <c r="M4576" s="1"/>
  <c r="M4577" s="1"/>
  <c r="M4578" s="1"/>
  <c r="M4579" s="1"/>
  <c r="M4580" s="1"/>
  <c r="M4581" s="1"/>
  <c r="M4582" s="1"/>
  <c r="M4583" s="1"/>
  <c r="M4584" s="1"/>
  <c r="M4585" s="1"/>
  <c r="M4586" s="1"/>
  <c r="M4587" s="1"/>
  <c r="M4588" s="1"/>
  <c r="M4589" s="1"/>
  <c r="M4590" s="1"/>
  <c r="M4591" s="1"/>
  <c r="M4592" s="1"/>
  <c r="M4593" s="1"/>
  <c r="M4594" s="1"/>
  <c r="M4595" s="1"/>
  <c r="M4596" s="1"/>
  <c r="M4597" s="1"/>
  <c r="M4598" s="1"/>
  <c r="M4599" s="1"/>
  <c r="M4600" s="1"/>
  <c r="M4601" s="1"/>
  <c r="M4602" s="1"/>
  <c r="M4603" s="1"/>
  <c r="M4604" s="1"/>
  <c r="M4605" s="1"/>
  <c r="M4606" s="1"/>
  <c r="M4607" s="1"/>
  <c r="M4608" s="1"/>
  <c r="M4609" s="1"/>
  <c r="M4610" s="1"/>
  <c r="M4611" s="1"/>
  <c r="M4612" s="1"/>
  <c r="M4613" s="1"/>
  <c r="M4614" s="1"/>
  <c r="M4615" s="1"/>
  <c r="M4616" s="1"/>
  <c r="M4617" s="1"/>
  <c r="M4618" s="1"/>
  <c r="M4619" s="1"/>
  <c r="M4620" s="1"/>
  <c r="M4621" s="1"/>
  <c r="M4622" s="1"/>
  <c r="M4623" s="1"/>
  <c r="M4624" s="1"/>
  <c r="M4625" s="1"/>
  <c r="M4626" s="1"/>
  <c r="M4627" s="1"/>
  <c r="M4628" s="1"/>
  <c r="M4629" s="1"/>
  <c r="M4630" s="1"/>
  <c r="M4631" s="1"/>
  <c r="M4632" s="1"/>
  <c r="M4633" s="1"/>
  <c r="M4634" s="1"/>
  <c r="M4635" s="1"/>
  <c r="M4636" s="1"/>
  <c r="M4637" s="1"/>
  <c r="M4638" s="1"/>
  <c r="M4639" s="1"/>
  <c r="M4640" s="1"/>
  <c r="M4641" s="1"/>
  <c r="M4642" s="1"/>
  <c r="M4643" s="1"/>
  <c r="M4644" l="1"/>
  <c r="M4645" s="1"/>
  <c r="M4646" s="1"/>
  <c r="M4647" s="1"/>
  <c r="M4648" s="1"/>
  <c r="M4649" s="1"/>
  <c r="M4650" s="1"/>
  <c r="M4651" s="1"/>
  <c r="M4652" s="1"/>
  <c r="M4653" s="1"/>
  <c r="M4654" s="1"/>
  <c r="M4655" s="1"/>
  <c r="M4656" s="1"/>
  <c r="M4657" s="1"/>
  <c r="M4658" s="1"/>
  <c r="M4659" s="1"/>
  <c r="M4660" s="1"/>
  <c r="M4661" s="1"/>
  <c r="M4662" s="1"/>
  <c r="M4663" s="1"/>
  <c r="M4664" s="1"/>
  <c r="M4665" s="1"/>
  <c r="M4666" s="1"/>
  <c r="M4667" s="1"/>
  <c r="M4668" s="1"/>
  <c r="M4669" s="1"/>
  <c r="M4670" s="1"/>
  <c r="M4671" s="1"/>
  <c r="M4672" s="1"/>
  <c r="M4673" s="1"/>
  <c r="M4674" s="1"/>
  <c r="M4675" s="1"/>
  <c r="M4676" s="1"/>
  <c r="M4677" s="1"/>
  <c r="M4678" s="1"/>
  <c r="M4679" s="1"/>
  <c r="M4680" s="1"/>
  <c r="M4681" s="1"/>
  <c r="M4682" s="1"/>
  <c r="M4683" s="1"/>
  <c r="M4684" s="1"/>
  <c r="M4685" s="1"/>
  <c r="M4686" s="1"/>
  <c r="M4687" s="1"/>
  <c r="M4688" s="1"/>
  <c r="M4689" s="1"/>
  <c r="M4690" s="1"/>
  <c r="M4691" s="1"/>
  <c r="M4692" s="1"/>
  <c r="N4483"/>
  <c r="M4693" l="1"/>
  <c r="M4694" s="1"/>
  <c r="M4695" s="1"/>
  <c r="M4696" s="1"/>
  <c r="M4697" s="1"/>
  <c r="M4698" s="1"/>
  <c r="M4699" s="1"/>
  <c r="M4700" s="1"/>
  <c r="M4701" s="1"/>
  <c r="M4702" s="1"/>
  <c r="M4703" s="1"/>
  <c r="M4704" s="1"/>
  <c r="M4705" s="1"/>
  <c r="M4706" s="1"/>
  <c r="M4707" s="1"/>
  <c r="M4708" s="1"/>
  <c r="M4709" s="1"/>
  <c r="M4710" s="1"/>
  <c r="M4711" s="1"/>
  <c r="M4712" s="1"/>
  <c r="M4713" s="1"/>
  <c r="M4714" s="1"/>
  <c r="M4715" s="1"/>
  <c r="M4716" s="1"/>
  <c r="M4717" s="1"/>
  <c r="M4718" s="1"/>
  <c r="M4719" s="1"/>
  <c r="M4720" s="1"/>
  <c r="M4721" s="1"/>
  <c r="M4722" s="1"/>
  <c r="M4723" s="1"/>
  <c r="M4724" s="1"/>
  <c r="M4725" s="1"/>
  <c r="M4726" s="1"/>
  <c r="M4727" s="1"/>
  <c r="M4728" s="1"/>
  <c r="M4729" s="1"/>
  <c r="M4730" s="1"/>
  <c r="M4731" s="1"/>
  <c r="M4732" s="1"/>
  <c r="M4733" s="1"/>
  <c r="M4734" s="1"/>
  <c r="M4735" s="1"/>
  <c r="M4736" s="1"/>
  <c r="M4737" s="1"/>
  <c r="M4738" s="1"/>
  <c r="M4739" s="1"/>
  <c r="M4740" s="1"/>
  <c r="M4741" s="1"/>
  <c r="M4742" s="1"/>
  <c r="M4743" s="1"/>
  <c r="M4744" s="1"/>
  <c r="M4745" s="1"/>
  <c r="M4746" s="1"/>
  <c r="M4747" s="1"/>
  <c r="M4748" s="1"/>
  <c r="M4749" s="1"/>
  <c r="M4750" s="1"/>
  <c r="M4751" s="1"/>
  <c r="M4752" s="1"/>
  <c r="M4753" s="1"/>
  <c r="M4754" s="1"/>
  <c r="M4755" s="1"/>
  <c r="M4756" s="1"/>
  <c r="M4757" s="1"/>
  <c r="M4758" s="1"/>
  <c r="M4759" s="1"/>
  <c r="M4760" s="1"/>
  <c r="M4761" s="1"/>
  <c r="M4762" s="1"/>
  <c r="M4763" s="1"/>
  <c r="M4764" s="1"/>
  <c r="M4765" s="1"/>
  <c r="M4766" s="1"/>
  <c r="M4767" s="1"/>
  <c r="M4768" s="1"/>
  <c r="M4769" s="1"/>
  <c r="M4770" s="1"/>
  <c r="M4771" s="1"/>
  <c r="M4772" s="1"/>
  <c r="M4773" s="1"/>
  <c r="M4774" s="1"/>
  <c r="M4775" s="1"/>
  <c r="M4776" s="1"/>
  <c r="M4777" s="1"/>
  <c r="M4778" s="1"/>
  <c r="M4779" s="1"/>
  <c r="M4780" s="1"/>
  <c r="M4781" s="1"/>
  <c r="M4782" s="1"/>
  <c r="M4783" s="1"/>
  <c r="M4784" s="1"/>
  <c r="M4785" s="1"/>
  <c r="M4786" s="1"/>
  <c r="M4787" s="1"/>
  <c r="M4788" s="1"/>
  <c r="M4789" s="1"/>
  <c r="M4790" s="1"/>
  <c r="M4791" s="1"/>
  <c r="M4792" s="1"/>
  <c r="M4793" s="1"/>
  <c r="M4794" s="1"/>
  <c r="M4795" s="1"/>
  <c r="M4796" s="1"/>
  <c r="M4797" s="1"/>
  <c r="M4798" s="1"/>
  <c r="M4799" s="1"/>
  <c r="M4800" s="1"/>
  <c r="M4801" s="1"/>
  <c r="M4802" s="1"/>
  <c r="M4803" s="1"/>
  <c r="M4804" s="1"/>
  <c r="M4805" s="1"/>
  <c r="M4806" s="1"/>
  <c r="M4807" s="1"/>
  <c r="M4808" s="1"/>
  <c r="M4809" s="1"/>
  <c r="M4810" s="1"/>
  <c r="M4811" s="1"/>
  <c r="M4812" s="1"/>
  <c r="M4813" s="1"/>
  <c r="M4814" s="1"/>
  <c r="M4815" s="1"/>
  <c r="M4816" s="1"/>
  <c r="M4817" s="1"/>
  <c r="M4818" s="1"/>
  <c r="M4819" s="1"/>
  <c r="M4820" s="1"/>
  <c r="M4821" s="1"/>
  <c r="M4822" s="1"/>
  <c r="M4823" s="1"/>
  <c r="M4824" s="1"/>
  <c r="M4825" s="1"/>
  <c r="M4826" s="1"/>
  <c r="M4827" s="1"/>
  <c r="M4828" s="1"/>
  <c r="M4829" s="1"/>
  <c r="M4830" s="1"/>
  <c r="M4831" s="1"/>
  <c r="M4832" s="1"/>
  <c r="M4833" s="1"/>
  <c r="M4834" s="1"/>
  <c r="M4835" s="1"/>
  <c r="M4836" s="1"/>
  <c r="M4837" s="1"/>
  <c r="M4838" s="1"/>
  <c r="M4839" s="1"/>
  <c r="M4840" s="1"/>
  <c r="M4841" s="1"/>
  <c r="M4842" s="1"/>
  <c r="M4843" s="1"/>
  <c r="M4844" s="1"/>
  <c r="M4845" s="1"/>
  <c r="M4846" s="1"/>
  <c r="M4847" s="1"/>
  <c r="M4848" s="1"/>
  <c r="M4849" s="1"/>
  <c r="M4850" s="1"/>
  <c r="M4851" s="1"/>
  <c r="M4852" s="1"/>
  <c r="M4853" s="1"/>
  <c r="M4854" s="1"/>
  <c r="M4855" s="1"/>
  <c r="M4856" s="1"/>
  <c r="M4857" s="1"/>
  <c r="M4858" s="1"/>
  <c r="M4859" s="1"/>
  <c r="M4860" s="1"/>
  <c r="M4861" s="1"/>
  <c r="M4862" s="1"/>
  <c r="M4863" s="1"/>
  <c r="M4864" s="1"/>
  <c r="M4865" s="1"/>
  <c r="M4866" s="1"/>
  <c r="M4867" s="1"/>
  <c r="M4868" s="1"/>
  <c r="M4869" s="1"/>
  <c r="M4870" s="1"/>
  <c r="M4871" s="1"/>
  <c r="M4872" s="1"/>
  <c r="M4873" s="1"/>
  <c r="M4874" s="1"/>
  <c r="M4875" s="1"/>
  <c r="M4876" s="1"/>
  <c r="M4877" s="1"/>
  <c r="M4878" s="1"/>
  <c r="M4879" s="1"/>
  <c r="M4880" s="1"/>
  <c r="M4881" s="1"/>
  <c r="M4882" s="1"/>
  <c r="M4883" s="1"/>
  <c r="M4884" s="1"/>
  <c r="M4885" s="1"/>
  <c r="M4886" s="1"/>
  <c r="M4887" s="1"/>
  <c r="M4888" s="1"/>
  <c r="M4889" s="1"/>
  <c r="M4890" s="1"/>
  <c r="M4891" s="1"/>
  <c r="M4892" s="1"/>
  <c r="M4893" s="1"/>
  <c r="M4894" s="1"/>
  <c r="M4895" s="1"/>
  <c r="M4896" s="1"/>
  <c r="M4897" s="1"/>
  <c r="M4898" s="1"/>
  <c r="M4899" s="1"/>
  <c r="M4900" s="1"/>
  <c r="M4901" s="1"/>
  <c r="M4902" s="1"/>
  <c r="M4903" s="1"/>
  <c r="M4904" s="1"/>
  <c r="M4905" s="1"/>
  <c r="M4906" s="1"/>
  <c r="M4907" s="1"/>
  <c r="M4908" s="1"/>
  <c r="M4909" s="1"/>
  <c r="M4910" s="1"/>
  <c r="M4911" s="1"/>
  <c r="M4912" s="1"/>
  <c r="M4913" s="1"/>
  <c r="M4914" s="1"/>
  <c r="M4915" s="1"/>
  <c r="M4916" s="1"/>
  <c r="M4917" s="1"/>
  <c r="M4918" s="1"/>
  <c r="M4919" s="1"/>
  <c r="M4920" s="1"/>
  <c r="M4921" s="1"/>
  <c r="M4922" s="1"/>
  <c r="M4923" s="1"/>
  <c r="M4924" s="1"/>
  <c r="M4925" s="1"/>
  <c r="M4926" s="1"/>
  <c r="M4927" s="1"/>
  <c r="M4928" s="1"/>
  <c r="M4929" s="1"/>
  <c r="M4930" s="1"/>
  <c r="M4931" s="1"/>
  <c r="M4932" s="1"/>
  <c r="M4933" s="1"/>
  <c r="M4934" s="1"/>
  <c r="M4935" s="1"/>
  <c r="M4936" s="1"/>
  <c r="M4937" s="1"/>
  <c r="M4938" s="1"/>
  <c r="M4939" s="1"/>
  <c r="M4940" s="1"/>
  <c r="M4941" s="1"/>
  <c r="M4942" s="1"/>
  <c r="M4943" s="1"/>
  <c r="M4944" s="1"/>
  <c r="M4945" s="1"/>
  <c r="M4946" s="1"/>
  <c r="M4947" s="1"/>
  <c r="M4948" s="1"/>
  <c r="M4949" s="1"/>
  <c r="M4950" s="1"/>
  <c r="M4951" s="1"/>
  <c r="M4952" s="1"/>
  <c r="M4953" s="1"/>
  <c r="M4954" s="1"/>
  <c r="M4955" s="1"/>
  <c r="M4956" s="1"/>
  <c r="M4957" s="1"/>
  <c r="M4958" s="1"/>
  <c r="M4959" s="1"/>
  <c r="M4960" s="1"/>
  <c r="M4961" s="1"/>
  <c r="M4962" s="1"/>
  <c r="M4963" s="1"/>
  <c r="M4964" s="1"/>
  <c r="M4965" s="1"/>
  <c r="M4966" s="1"/>
  <c r="M4967" s="1"/>
  <c r="M4968" s="1"/>
  <c r="M4969" s="1"/>
  <c r="M4970" s="1"/>
  <c r="M4971" s="1"/>
  <c r="M4972" s="1"/>
  <c r="M4973" s="1"/>
  <c r="M4974" s="1"/>
  <c r="M4975" s="1"/>
  <c r="M4976" s="1"/>
  <c r="M4977" s="1"/>
  <c r="M4978" s="1"/>
  <c r="M4979" s="1"/>
  <c r="M4980" s="1"/>
  <c r="M4981" s="1"/>
  <c r="M4982" s="1"/>
  <c r="M4983" s="1"/>
  <c r="M4984" s="1"/>
  <c r="M4985" s="1"/>
  <c r="M4986" s="1"/>
  <c r="M4987" s="1"/>
  <c r="M4988" s="1"/>
  <c r="M4989" s="1"/>
  <c r="M4990" s="1"/>
  <c r="M4991" s="1"/>
  <c r="M4992" s="1"/>
  <c r="M4993" s="1"/>
  <c r="M4994" s="1"/>
  <c r="M4995" s="1"/>
  <c r="M4996" s="1"/>
  <c r="M4997" s="1"/>
  <c r="M4998" s="1"/>
  <c r="M4999" s="1"/>
  <c r="M5000" s="1"/>
  <c r="M5001" s="1"/>
  <c r="M5002" s="1"/>
  <c r="M5003" s="1"/>
  <c r="M5004" s="1"/>
  <c r="M5005" s="1"/>
  <c r="M5006" s="1"/>
  <c r="M5007" s="1"/>
  <c r="M5008" s="1"/>
  <c r="M5009" s="1"/>
  <c r="M5010" s="1"/>
  <c r="M5011" s="1"/>
  <c r="M5012" s="1"/>
  <c r="M5013" s="1"/>
  <c r="M5014" s="1"/>
  <c r="M5015" s="1"/>
  <c r="M5016" s="1"/>
  <c r="M5017" s="1"/>
  <c r="M5018" s="1"/>
  <c r="M5019" s="1"/>
  <c r="M5020" s="1"/>
  <c r="M5021" s="1"/>
  <c r="M5022" s="1"/>
  <c r="M5023" s="1"/>
  <c r="M5024" s="1"/>
  <c r="M5025" s="1"/>
  <c r="M5026" s="1"/>
  <c r="M5027" s="1"/>
  <c r="M5028" s="1"/>
  <c r="M5029" s="1"/>
  <c r="M5030" s="1"/>
  <c r="M5031" s="1"/>
  <c r="N4692"/>
  <c r="M5032" l="1"/>
  <c r="M5033" s="1"/>
  <c r="M5034" s="1"/>
  <c r="M5035" s="1"/>
  <c r="M5036" s="1"/>
  <c r="M5037" s="1"/>
  <c r="M5038" s="1"/>
  <c r="M5039" s="1"/>
  <c r="M5040" s="1"/>
  <c r="M5041" s="1"/>
  <c r="M5042" s="1"/>
  <c r="M5043" s="1"/>
  <c r="M5044" s="1"/>
  <c r="M5045" s="1"/>
  <c r="M5046" s="1"/>
  <c r="M5047" s="1"/>
  <c r="M5048" s="1"/>
  <c r="M5049" s="1"/>
  <c r="M5050" s="1"/>
  <c r="M5051" s="1"/>
  <c r="M5052" s="1"/>
  <c r="M5053" s="1"/>
  <c r="M5054" s="1"/>
  <c r="M5055" s="1"/>
  <c r="M5056" s="1"/>
  <c r="M5057" s="1"/>
  <c r="M5058" s="1"/>
  <c r="M5059" s="1"/>
  <c r="M5060" s="1"/>
  <c r="M5061" s="1"/>
  <c r="M5062" s="1"/>
  <c r="M5063" s="1"/>
  <c r="M5064" s="1"/>
  <c r="M5065" s="1"/>
  <c r="M5066" s="1"/>
  <c r="M5067" s="1"/>
  <c r="M5068" s="1"/>
  <c r="M5069" s="1"/>
  <c r="M5070" s="1"/>
  <c r="M5071" s="1"/>
  <c r="M5072" s="1"/>
  <c r="M5073" s="1"/>
  <c r="M5074" s="1"/>
  <c r="M5075" s="1"/>
  <c r="M5076" s="1"/>
  <c r="M5077" s="1"/>
  <c r="M5078" s="1"/>
  <c r="M5079" s="1"/>
  <c r="M5080" s="1"/>
  <c r="M5081" s="1"/>
  <c r="M5082" s="1"/>
  <c r="M5083" s="1"/>
  <c r="M5084" s="1"/>
  <c r="M5085" s="1"/>
  <c r="M5086" s="1"/>
  <c r="M5087" s="1"/>
  <c r="M5088" s="1"/>
  <c r="M5089" s="1"/>
  <c r="M5090" s="1"/>
  <c r="M5091" s="1"/>
  <c r="M5092" s="1"/>
  <c r="M5093" s="1"/>
  <c r="M5094" s="1"/>
  <c r="M5095" s="1"/>
  <c r="M5096" s="1"/>
  <c r="M5097" s="1"/>
  <c r="M5098" s="1"/>
  <c r="M5099" s="1"/>
  <c r="N4752"/>
  <c r="M5100" l="1"/>
  <c r="M5101" s="1"/>
  <c r="M5102" s="1"/>
  <c r="M5103" s="1"/>
  <c r="M5104" s="1"/>
  <c r="M5105" s="1"/>
  <c r="M5106" s="1"/>
  <c r="M5107" s="1"/>
  <c r="M5108" s="1"/>
  <c r="M5109" s="1"/>
  <c r="M5110" s="1"/>
  <c r="M5111" s="1"/>
  <c r="M5112" s="1"/>
  <c r="M5113" s="1"/>
  <c r="M5114" s="1"/>
  <c r="M5115" s="1"/>
  <c r="M5116" s="1"/>
  <c r="M5117" s="1"/>
  <c r="M5118" s="1"/>
  <c r="M5119" s="1"/>
  <c r="M5120" s="1"/>
  <c r="M5121" s="1"/>
  <c r="M5122" s="1"/>
  <c r="M5123" s="1"/>
  <c r="M5124" s="1"/>
  <c r="M5125" s="1"/>
  <c r="M5126" s="1"/>
  <c r="M5127" s="1"/>
  <c r="M5128" s="1"/>
  <c r="M5129" s="1"/>
  <c r="M5130" s="1"/>
  <c r="M5131" s="1"/>
  <c r="M5132" s="1"/>
  <c r="M5133" s="1"/>
  <c r="M5134" s="1"/>
  <c r="M5135" s="1"/>
  <c r="M5136" s="1"/>
  <c r="M5137" s="1"/>
  <c r="M5138" s="1"/>
  <c r="M5139" s="1"/>
  <c r="M5140" s="1"/>
  <c r="M5141" s="1"/>
  <c r="M5142" s="1"/>
  <c r="M5143" s="1"/>
  <c r="M5144" s="1"/>
  <c r="M5145" s="1"/>
  <c r="M5146" s="1"/>
  <c r="M5147" s="1"/>
  <c r="M5148" s="1"/>
  <c r="M5149" s="1"/>
  <c r="M5150" s="1"/>
  <c r="M5151" s="1"/>
  <c r="M5152" s="1"/>
  <c r="M5153" s="1"/>
  <c r="M5154" s="1"/>
  <c r="M5155" s="1"/>
  <c r="M5156" s="1"/>
  <c r="M5157" s="1"/>
  <c r="M5158" s="1"/>
  <c r="M5159" s="1"/>
  <c r="M5160" s="1"/>
  <c r="M5161" s="1"/>
  <c r="M5162" s="1"/>
  <c r="M5163" s="1"/>
  <c r="M5164" s="1"/>
  <c r="M5165" s="1"/>
  <c r="M5166" s="1"/>
  <c r="M5167" s="1"/>
  <c r="M5168" s="1"/>
  <c r="M5169" s="1"/>
  <c r="M5170" s="1"/>
  <c r="M5171" s="1"/>
  <c r="M5172" s="1"/>
  <c r="M5173" s="1"/>
  <c r="M5174" s="1"/>
  <c r="M5175" s="1"/>
  <c r="M5176" s="1"/>
  <c r="M5177" s="1"/>
  <c r="M5178" s="1"/>
  <c r="M5179" s="1"/>
  <c r="M5180" s="1"/>
  <c r="M5181" s="1"/>
  <c r="M5182" s="1"/>
  <c r="M5183" s="1"/>
  <c r="M5184" s="1"/>
  <c r="M5185" s="1"/>
  <c r="M5186" s="1"/>
  <c r="M5187" s="1"/>
  <c r="M5188" s="1"/>
  <c r="M5189" s="1"/>
  <c r="M5190" s="1"/>
  <c r="M5191" s="1"/>
  <c r="M5192" s="1"/>
  <c r="M5193" s="1"/>
  <c r="M5194" s="1"/>
  <c r="M5195" s="1"/>
  <c r="M5196" s="1"/>
  <c r="M5197" s="1"/>
  <c r="M5198" s="1"/>
  <c r="M5199" s="1"/>
  <c r="M5200" s="1"/>
  <c r="M5201" s="1"/>
  <c r="M5202" s="1"/>
  <c r="M5203" s="1"/>
  <c r="M5204" s="1"/>
  <c r="M5205" s="1"/>
  <c r="M5206" s="1"/>
  <c r="M5207" s="1"/>
  <c r="M5208" s="1"/>
  <c r="M5209" s="1"/>
  <c r="M5210" s="1"/>
  <c r="M5211" s="1"/>
  <c r="M5212" s="1"/>
  <c r="M5213" s="1"/>
  <c r="M5214" s="1"/>
  <c r="M5215" s="1"/>
  <c r="M5216" s="1"/>
  <c r="M5217" s="1"/>
  <c r="M5218" s="1"/>
  <c r="M5219" s="1"/>
  <c r="M5220" s="1"/>
  <c r="M5221" s="1"/>
  <c r="M5222" s="1"/>
  <c r="M5223" s="1"/>
  <c r="M5224" s="1"/>
  <c r="M5225" s="1"/>
  <c r="M5226" s="1"/>
  <c r="M5227" s="1"/>
  <c r="M5228" s="1"/>
  <c r="M5229" s="1"/>
  <c r="M5230" s="1"/>
  <c r="M5231" s="1"/>
  <c r="M5232" s="1"/>
  <c r="M5233" s="1"/>
  <c r="M5234" s="1"/>
  <c r="M5235" s="1"/>
  <c r="M5236" s="1"/>
  <c r="M5237" s="1"/>
  <c r="M5238" s="1"/>
  <c r="M5239" s="1"/>
  <c r="M5240" s="1"/>
  <c r="M5241" s="1"/>
  <c r="M5242" s="1"/>
  <c r="M5243" s="1"/>
  <c r="M5244" s="1"/>
  <c r="M5245" s="1"/>
  <c r="M5246" s="1"/>
  <c r="M5247" s="1"/>
  <c r="M5248" s="1"/>
  <c r="M5249" s="1"/>
  <c r="M5250" s="1"/>
  <c r="M5251" s="1"/>
  <c r="M5252" s="1"/>
  <c r="M5253" s="1"/>
  <c r="M5254" s="1"/>
  <c r="M5255" s="1"/>
  <c r="M5256" s="1"/>
  <c r="M5257" s="1"/>
  <c r="M5258" s="1"/>
  <c r="M5259" s="1"/>
  <c r="M5260" s="1"/>
  <c r="M5261" s="1"/>
  <c r="M5262" s="1"/>
  <c r="M5263" s="1"/>
  <c r="M5264" s="1"/>
  <c r="M5265" s="1"/>
  <c r="M5266" s="1"/>
  <c r="M5267" s="1"/>
  <c r="M5268" s="1"/>
  <c r="M5269" s="1"/>
  <c r="M5270" s="1"/>
  <c r="M5271" s="1"/>
  <c r="M5272" s="1"/>
  <c r="M5273" s="1"/>
  <c r="M5274" s="1"/>
  <c r="M5275" s="1"/>
  <c r="M5276" s="1"/>
  <c r="M5277" s="1"/>
  <c r="M5278" s="1"/>
  <c r="M5279" s="1"/>
  <c r="M5280" s="1"/>
  <c r="M5281" s="1"/>
  <c r="M5282" s="1"/>
  <c r="M5283" s="1"/>
  <c r="M5284" s="1"/>
  <c r="M5285" s="1"/>
  <c r="M5286" s="1"/>
  <c r="M5287" s="1"/>
  <c r="M5288" s="1"/>
  <c r="M5289" s="1"/>
  <c r="M5290" s="1"/>
  <c r="M5291" s="1"/>
  <c r="M5292" s="1"/>
  <c r="M5293" s="1"/>
  <c r="M5294" s="1"/>
  <c r="M5295" s="1"/>
  <c r="M5296" s="1"/>
  <c r="M5297" s="1"/>
  <c r="N5099"/>
  <c r="M5298" l="1"/>
  <c r="M5299" s="1"/>
  <c r="M5300" s="1"/>
  <c r="M5301" s="1"/>
  <c r="M5302" s="1"/>
  <c r="M5303" s="1"/>
  <c r="M5304" s="1"/>
  <c r="M5305" s="1"/>
  <c r="M5306" s="1"/>
  <c r="M5307" s="1"/>
  <c r="M5308" s="1"/>
  <c r="M5309" s="1"/>
  <c r="M5310" s="1"/>
  <c r="M5311" s="1"/>
  <c r="M5312" s="1"/>
  <c r="M5313" s="1"/>
  <c r="M5314" s="1"/>
  <c r="M5315" s="1"/>
  <c r="M5316" s="1"/>
  <c r="M5317" s="1"/>
  <c r="M5318" s="1"/>
  <c r="M5319" s="1"/>
  <c r="M5320" s="1"/>
  <c r="M5321" s="1"/>
  <c r="M5322" s="1"/>
  <c r="M5323" s="1"/>
  <c r="M5324" s="1"/>
  <c r="M5325" s="1"/>
  <c r="M5326" s="1"/>
  <c r="M5327" s="1"/>
  <c r="M5328" s="1"/>
  <c r="M5329" s="1"/>
  <c r="M5330" s="1"/>
  <c r="M5331" s="1"/>
  <c r="M5332" s="1"/>
  <c r="M5333" s="1"/>
  <c r="M5334" s="1"/>
  <c r="M5335" s="1"/>
  <c r="M5336" s="1"/>
  <c r="M5337" s="1"/>
  <c r="M5338" s="1"/>
  <c r="M5339" s="1"/>
  <c r="M5340" s="1"/>
  <c r="M5341" s="1"/>
  <c r="M5342" s="1"/>
  <c r="M5343" s="1"/>
  <c r="M5344" s="1"/>
  <c r="M5345" s="1"/>
  <c r="M5346" s="1"/>
  <c r="M5347" s="1"/>
  <c r="M5348" s="1"/>
  <c r="M5349" s="1"/>
  <c r="M5350" s="1"/>
  <c r="M5351" s="1"/>
  <c r="M5352" s="1"/>
  <c r="M5353" s="1"/>
  <c r="M5354" s="1"/>
  <c r="M5355" s="1"/>
  <c r="M5356" s="1"/>
  <c r="M5357" s="1"/>
  <c r="M5358" s="1"/>
  <c r="M5359" s="1"/>
  <c r="N5131"/>
  <c r="M5360" l="1"/>
  <c r="N5360" s="1"/>
  <c r="M5361" l="1"/>
  <c r="M5362" s="1"/>
  <c r="M5363" s="1"/>
  <c r="M5364" s="1"/>
  <c r="M5365" s="1"/>
  <c r="M5366" s="1"/>
  <c r="M5367" s="1"/>
  <c r="M5368" s="1"/>
  <c r="M5369" s="1"/>
  <c r="M5370" s="1"/>
  <c r="M5371" s="1"/>
  <c r="M5372" s="1"/>
  <c r="M5373" s="1"/>
  <c r="M5374" s="1"/>
  <c r="M5375" s="1"/>
  <c r="M5376" s="1"/>
  <c r="M5377" s="1"/>
  <c r="M5378" s="1"/>
  <c r="M5379" s="1"/>
  <c r="M5380" s="1"/>
  <c r="M5381" s="1"/>
  <c r="M5382" s="1"/>
  <c r="M5383" s="1"/>
  <c r="M5384" s="1"/>
  <c r="M5385" s="1"/>
  <c r="M5386" s="1"/>
  <c r="M5387" s="1"/>
  <c r="M5388" s="1"/>
  <c r="M5389" s="1"/>
  <c r="M5390" s="1"/>
  <c r="M5391" s="1"/>
  <c r="M5392" s="1"/>
  <c r="M5393" s="1"/>
  <c r="M5394" s="1"/>
  <c r="M5395" s="1"/>
  <c r="M5396" s="1"/>
  <c r="M5397" s="1"/>
  <c r="M5398" s="1"/>
  <c r="M5399" s="1"/>
  <c r="M5400" s="1"/>
  <c r="M5401" s="1"/>
  <c r="M5402" s="1"/>
  <c r="M5403" s="1"/>
  <c r="M5404" s="1"/>
  <c r="M5405" s="1"/>
  <c r="M5406" s="1"/>
  <c r="M5407" s="1"/>
  <c r="M5408" s="1"/>
  <c r="M5409" s="1"/>
  <c r="M5410" s="1"/>
  <c r="M5411" s="1"/>
  <c r="M5412" s="1"/>
  <c r="M5413" s="1"/>
  <c r="M5414" s="1"/>
  <c r="M5415" s="1"/>
  <c r="M5416" s="1"/>
  <c r="M5417" s="1"/>
  <c r="M5418" s="1"/>
  <c r="M5419" s="1"/>
  <c r="M5420" s="1"/>
  <c r="M5421" s="1"/>
  <c r="M5422" s="1"/>
  <c r="M5423" s="1"/>
  <c r="M5424" s="1"/>
  <c r="M5425" s="1"/>
  <c r="M5426" s="1"/>
  <c r="M5427" s="1"/>
  <c r="M5428" s="1"/>
  <c r="M5429" s="1"/>
  <c r="M5430" s="1"/>
  <c r="M5431" s="1"/>
  <c r="M5432" s="1"/>
  <c r="M5433" s="1"/>
  <c r="M5434" s="1"/>
  <c r="M5435" s="1"/>
  <c r="M5436" s="1"/>
  <c r="M5437" s="1"/>
  <c r="M5438" s="1"/>
  <c r="M5439" s="1"/>
  <c r="M5440" s="1"/>
  <c r="M5441" s="1"/>
  <c r="M5442" s="1"/>
  <c r="M5443" s="1"/>
  <c r="M5444" s="1"/>
  <c r="M5445" s="1"/>
  <c r="M5446" s="1"/>
  <c r="M5447" s="1"/>
  <c r="M5448" s="1"/>
  <c r="M5449" s="1"/>
  <c r="M5450" s="1"/>
  <c r="M5451" s="1"/>
  <c r="M5452" s="1"/>
  <c r="M5453" s="1"/>
  <c r="M5454" s="1"/>
  <c r="M5455" s="1"/>
  <c r="M5456" s="1"/>
  <c r="M5457" s="1"/>
  <c r="M5458" s="1"/>
  <c r="M5459" s="1"/>
  <c r="M5460" s="1"/>
  <c r="M5461" s="1"/>
  <c r="M5462" s="1"/>
  <c r="M5463" s="1"/>
  <c r="M5464" s="1"/>
  <c r="M5465" s="1"/>
  <c r="M5466" s="1"/>
  <c r="M5467" s="1"/>
  <c r="M5468" s="1"/>
  <c r="M5469" s="1"/>
  <c r="M5470" s="1"/>
  <c r="M5471" s="1"/>
  <c r="M5472" s="1"/>
  <c r="M5473" s="1"/>
  <c r="M5474" s="1"/>
  <c r="M5475" s="1"/>
  <c r="M5476" s="1"/>
  <c r="M5477" s="1"/>
  <c r="M5478" s="1"/>
  <c r="M5479" s="1"/>
  <c r="M5480" s="1"/>
  <c r="M5481" s="1"/>
  <c r="M5482" s="1"/>
  <c r="M5483" s="1"/>
  <c r="M5484" s="1"/>
  <c r="M5485" s="1"/>
  <c r="M5486" s="1"/>
  <c r="M5487" s="1"/>
  <c r="M5488" s="1"/>
  <c r="M5489" s="1"/>
  <c r="M5490" s="1"/>
  <c r="M5491" s="1"/>
  <c r="M5492" s="1"/>
  <c r="M5493" s="1"/>
  <c r="M5494" s="1"/>
  <c r="M5495" s="1"/>
  <c r="M5496" s="1"/>
  <c r="M5497" s="1"/>
  <c r="M5498" s="1"/>
  <c r="M5499" s="1"/>
  <c r="M5500" s="1"/>
  <c r="M5501" s="1"/>
  <c r="M5502" s="1"/>
  <c r="M5503" s="1"/>
  <c r="M5504" s="1"/>
  <c r="M5505" s="1"/>
  <c r="M5506" s="1"/>
  <c r="M5507" s="1"/>
  <c r="M5508" s="1"/>
  <c r="M5509" s="1"/>
  <c r="M5510" s="1"/>
  <c r="M5511" s="1"/>
  <c r="M5512" s="1"/>
  <c r="M5513" s="1"/>
  <c r="M5514" s="1"/>
  <c r="M5515" s="1"/>
  <c r="M5516" s="1"/>
  <c r="M5517" s="1"/>
  <c r="M5518" s="1"/>
  <c r="M5519" s="1"/>
  <c r="M5520" s="1"/>
  <c r="M5521" s="1"/>
  <c r="M5522" s="1"/>
  <c r="M5523" s="1"/>
  <c r="M5524" s="1"/>
  <c r="M5525" s="1"/>
  <c r="M5526" s="1"/>
  <c r="M5527" s="1"/>
  <c r="M5528" s="1"/>
  <c r="M5529" s="1"/>
  <c r="M5530" s="1"/>
  <c r="M5531" s="1"/>
  <c r="M5532" s="1"/>
  <c r="M5533" s="1"/>
  <c r="M5534" s="1"/>
  <c r="M5535" s="1"/>
  <c r="M5536" s="1"/>
  <c r="M5537" s="1"/>
  <c r="M5538" s="1"/>
  <c r="M5539" s="1"/>
  <c r="M5540" s="1"/>
  <c r="M5541" s="1"/>
  <c r="M5542" s="1"/>
  <c r="M5543" s="1"/>
  <c r="M5544" s="1"/>
  <c r="M5545" s="1"/>
  <c r="M5546" s="1"/>
  <c r="M5547" s="1"/>
  <c r="M5548" s="1"/>
  <c r="M5549" s="1"/>
  <c r="M5550" s="1"/>
  <c r="M5551" s="1"/>
  <c r="M5552" s="1"/>
  <c r="M5553" s="1"/>
  <c r="M5554" s="1"/>
  <c r="M5555" s="1"/>
  <c r="M5556" s="1"/>
  <c r="M5557" s="1"/>
  <c r="M5558" s="1"/>
  <c r="M5559" s="1"/>
  <c r="M5560" s="1"/>
  <c r="M5561" s="1"/>
  <c r="M5562" s="1"/>
  <c r="M5563" s="1"/>
  <c r="M5564" s="1"/>
  <c r="M5565" s="1"/>
  <c r="M5566" s="1"/>
  <c r="M5567" s="1"/>
  <c r="M5568" s="1"/>
  <c r="M5569" s="1"/>
  <c r="M5570" s="1"/>
  <c r="M5571" s="1"/>
  <c r="M5572" s="1"/>
  <c r="M5573" s="1"/>
  <c r="M5574" s="1"/>
  <c r="M5575" s="1"/>
  <c r="M5576" s="1"/>
  <c r="M5577" s="1"/>
  <c r="M5578" s="1"/>
  <c r="M5579" s="1"/>
  <c r="M5580" s="1"/>
  <c r="M5581" s="1"/>
  <c r="M5582" s="1"/>
  <c r="M5583" s="1"/>
  <c r="M5584" s="1"/>
  <c r="M5585" s="1"/>
  <c r="M5586" s="1"/>
  <c r="M5587" s="1"/>
  <c r="M5588" s="1"/>
  <c r="M5589" s="1"/>
  <c r="M5590" s="1"/>
  <c r="M5591" s="1"/>
  <c r="M5592" s="1"/>
  <c r="M5593" s="1"/>
  <c r="M5594" s="1"/>
  <c r="M5595" s="1"/>
  <c r="M5596" s="1"/>
  <c r="M5597" s="1"/>
  <c r="M5598" s="1"/>
  <c r="M5599" s="1"/>
  <c r="M5600" s="1"/>
  <c r="M5601" s="1"/>
  <c r="M5602" s="1"/>
  <c r="M5603" s="1"/>
  <c r="M5604" s="1"/>
  <c r="M5605" s="1"/>
  <c r="M5606" s="1"/>
  <c r="M5607" s="1"/>
  <c r="M5608" s="1"/>
  <c r="M5609" s="1"/>
  <c r="M5610" s="1"/>
  <c r="M5611" s="1"/>
  <c r="M5612" s="1"/>
  <c r="N5612" s="1"/>
  <c r="M5613" l="1"/>
  <c r="M5614" s="1"/>
  <c r="M5615" s="1"/>
  <c r="M5616" s="1"/>
  <c r="M5617" s="1"/>
  <c r="M5618" s="1"/>
  <c r="M5619" s="1"/>
  <c r="M5620" s="1"/>
  <c r="M5621" s="1"/>
  <c r="M5622" s="1"/>
  <c r="M5623" s="1"/>
  <c r="M5624" s="1"/>
  <c r="M5625" s="1"/>
  <c r="M5626" s="1"/>
  <c r="M5627" s="1"/>
  <c r="M5628" s="1"/>
  <c r="M5629" s="1"/>
  <c r="M5630" s="1"/>
  <c r="M5631" s="1"/>
  <c r="M5632" s="1"/>
  <c r="M5633" s="1"/>
  <c r="M5634" s="1"/>
  <c r="M5635" s="1"/>
  <c r="M5636" s="1"/>
  <c r="M5637" s="1"/>
  <c r="M5638" s="1"/>
  <c r="M5639" s="1"/>
  <c r="M5640" s="1"/>
  <c r="M5641" s="1"/>
  <c r="M5642" s="1"/>
  <c r="M5643" s="1"/>
  <c r="M5644" s="1"/>
  <c r="M5645" s="1"/>
  <c r="M5646" s="1"/>
  <c r="M5647" s="1"/>
  <c r="M5648" s="1"/>
  <c r="M5649" s="1"/>
  <c r="M5650" s="1"/>
  <c r="M5651" s="1"/>
  <c r="M5652" s="1"/>
  <c r="M5653" s="1"/>
  <c r="M5654" s="1"/>
  <c r="M5655" s="1"/>
  <c r="M5656" s="1"/>
  <c r="M5657" s="1"/>
  <c r="M5658" s="1"/>
  <c r="M5659" s="1"/>
  <c r="M5660" s="1"/>
  <c r="M5661" s="1"/>
  <c r="M5662" s="1"/>
  <c r="M5663" s="1"/>
  <c r="M5664" s="1"/>
  <c r="M5665" s="1"/>
  <c r="M5666" s="1"/>
  <c r="M5667" s="1"/>
  <c r="M5668" s="1"/>
  <c r="M5669" s="1"/>
  <c r="M5670" s="1"/>
  <c r="M5671" s="1"/>
  <c r="M5672" s="1"/>
  <c r="M5673" s="1"/>
  <c r="M5674" s="1"/>
  <c r="M5675" s="1"/>
  <c r="M5676" s="1"/>
  <c r="M5677" s="1"/>
  <c r="M5678" s="1"/>
  <c r="M5679" s="1"/>
  <c r="M5680" s="1"/>
  <c r="M5681" s="1"/>
  <c r="M5682" s="1"/>
  <c r="M5683" s="1"/>
  <c r="M5684" s="1"/>
  <c r="M5685" s="1"/>
  <c r="M5686" s="1"/>
  <c r="M5687" s="1"/>
  <c r="M5688" s="1"/>
  <c r="M5689" s="1"/>
  <c r="M5690" s="1"/>
  <c r="M5691" s="1"/>
  <c r="M5692" s="1"/>
  <c r="M5693" s="1"/>
  <c r="M5694" s="1"/>
  <c r="M5695" s="1"/>
  <c r="M5696" s="1"/>
  <c r="M5697" s="1"/>
  <c r="M5698" s="1"/>
  <c r="M5699" s="1"/>
  <c r="M5700" s="1"/>
  <c r="M5701" s="1"/>
  <c r="M5702" s="1"/>
  <c r="M5703" s="1"/>
  <c r="M5704" s="1"/>
  <c r="M5705" s="1"/>
  <c r="M5706" s="1"/>
  <c r="M5707" s="1"/>
  <c r="M5708" s="1"/>
  <c r="M5709" s="1"/>
  <c r="M5710" s="1"/>
  <c r="M5711" s="1"/>
  <c r="M5712" s="1"/>
  <c r="M5713" s="1"/>
  <c r="M5714" s="1"/>
  <c r="M5715" s="1"/>
  <c r="M5716" s="1"/>
  <c r="M5717" s="1"/>
  <c r="M5718" s="1"/>
  <c r="M5719" s="1"/>
  <c r="M5720" s="1"/>
  <c r="M5721" s="1"/>
  <c r="M5722" s="1"/>
  <c r="M5723" s="1"/>
  <c r="M5724" s="1"/>
  <c r="M5725" s="1"/>
  <c r="M5726" s="1"/>
  <c r="M5727" s="1"/>
  <c r="M5728" s="1"/>
  <c r="M5729" s="1"/>
  <c r="M5730" s="1"/>
  <c r="M5731" s="1"/>
  <c r="M5732" s="1"/>
  <c r="M5733" s="1"/>
  <c r="M5734" s="1"/>
  <c r="M5735" s="1"/>
  <c r="M5736" s="1"/>
  <c r="M5737" s="1"/>
  <c r="M5738" s="1"/>
  <c r="M5739" s="1"/>
  <c r="M5740" s="1"/>
  <c r="M5741" s="1"/>
  <c r="M5742" s="1"/>
  <c r="M5743" s="1"/>
  <c r="M5744" s="1"/>
  <c r="M5745" s="1"/>
  <c r="M5746" s="1"/>
  <c r="M5747" s="1"/>
  <c r="M5748" s="1"/>
  <c r="M5749" s="1"/>
  <c r="M5750" s="1"/>
  <c r="M5751" s="1"/>
  <c r="M5752" s="1"/>
  <c r="M5753" s="1"/>
  <c r="M5754" s="1"/>
  <c r="M5755" s="1"/>
  <c r="M5756" s="1"/>
  <c r="M5757" s="1"/>
  <c r="M5758" s="1"/>
  <c r="M5759" s="1"/>
  <c r="M5760" s="1"/>
  <c r="M5761" s="1"/>
  <c r="M5762" s="1"/>
  <c r="M5763" s="1"/>
  <c r="M5764" s="1"/>
  <c r="M5765" s="1"/>
  <c r="M5766" s="1"/>
  <c r="M5767" s="1"/>
  <c r="M5768" s="1"/>
  <c r="M5769" s="1"/>
  <c r="M5770" s="1"/>
  <c r="M5771" s="1"/>
  <c r="M5772" s="1"/>
  <c r="M5773" s="1"/>
  <c r="M5774" s="1"/>
  <c r="M5775" s="1"/>
  <c r="M5776" s="1"/>
  <c r="M5777" s="1"/>
  <c r="M5778" s="1"/>
  <c r="M5779" s="1"/>
  <c r="M5780" s="1"/>
  <c r="M5781" s="1"/>
  <c r="M5782" s="1"/>
  <c r="M5783" s="1"/>
  <c r="M5784" s="1"/>
  <c r="M5785" s="1"/>
  <c r="M5786" s="1"/>
  <c r="M5787" s="1"/>
  <c r="M5788" s="1"/>
  <c r="M5789" s="1"/>
  <c r="M5790" s="1"/>
  <c r="M5791" s="1"/>
  <c r="M5792" s="1"/>
  <c r="M5793" s="1"/>
  <c r="M5794" s="1"/>
  <c r="M5795" s="1"/>
  <c r="M5796" s="1"/>
  <c r="M5797" s="1"/>
  <c r="M5798" s="1"/>
  <c r="M5799" s="1"/>
  <c r="M5800" s="1"/>
  <c r="M5801" s="1"/>
  <c r="M5802" s="1"/>
  <c r="M5803" s="1"/>
  <c r="M5804" s="1"/>
  <c r="M5805" s="1"/>
  <c r="M5806" s="1"/>
  <c r="M5807" s="1"/>
  <c r="M5808" s="1"/>
  <c r="M5809" s="1"/>
  <c r="M5810" s="1"/>
  <c r="M5811" s="1"/>
  <c r="M5812" s="1"/>
  <c r="M5813" s="1"/>
  <c r="M5814" s="1"/>
  <c r="M5815" s="1"/>
  <c r="M5816" s="1"/>
  <c r="M5817" s="1"/>
  <c r="M5818" s="1"/>
  <c r="M5819" s="1"/>
  <c r="M5820" s="1"/>
  <c r="M5821" s="1"/>
  <c r="M5822" s="1"/>
  <c r="M5823" s="1"/>
  <c r="M5824" s="1"/>
  <c r="M5825" s="1"/>
  <c r="M5826" s="1"/>
  <c r="M5827" s="1"/>
  <c r="M5828" s="1"/>
  <c r="M5829" s="1"/>
  <c r="M5830" s="1"/>
  <c r="M5831" s="1"/>
  <c r="M5832" s="1"/>
  <c r="M5833" s="1"/>
  <c r="M5834" s="1"/>
  <c r="M5835" s="1"/>
  <c r="M5836" s="1"/>
  <c r="M5837" s="1"/>
  <c r="M5838" s="1"/>
  <c r="M5839" s="1"/>
  <c r="M5840" s="1"/>
  <c r="M5841" s="1"/>
  <c r="M5842" s="1"/>
  <c r="M5843" s="1"/>
  <c r="M5844" s="1"/>
  <c r="M5845" s="1"/>
  <c r="M5846" s="1"/>
  <c r="M5847" s="1"/>
  <c r="M5848" s="1"/>
  <c r="M5849" s="1"/>
  <c r="M5850" s="1"/>
  <c r="M5851" s="1"/>
  <c r="M5852" s="1"/>
  <c r="M5853" s="1"/>
  <c r="M5854" s="1"/>
  <c r="M5855" s="1"/>
  <c r="M5856" s="1"/>
  <c r="M5857" s="1"/>
  <c r="M5858" s="1"/>
  <c r="M5859" s="1"/>
  <c r="M5860" s="1"/>
  <c r="M5861" s="1"/>
  <c r="M5862" s="1"/>
  <c r="M5863" s="1"/>
  <c r="M5864" s="1"/>
  <c r="M5865" s="1"/>
  <c r="M5866" s="1"/>
  <c r="M5867" s="1"/>
  <c r="M5868" s="1"/>
  <c r="M5869" s="1"/>
  <c r="M5870" s="1"/>
  <c r="M5871" s="1"/>
  <c r="M5872" s="1"/>
  <c r="M5873" s="1"/>
  <c r="M5874" s="1"/>
  <c r="M5875" s="1"/>
  <c r="M5876" s="1"/>
  <c r="M5877" s="1"/>
  <c r="M5878" s="1"/>
  <c r="M5879" s="1"/>
  <c r="M5880" s="1"/>
  <c r="M5881" s="1"/>
  <c r="M5882" s="1"/>
  <c r="M5883" s="1"/>
  <c r="M5884" s="1"/>
  <c r="M5885" s="1"/>
  <c r="M5886" s="1"/>
  <c r="M5887" s="1"/>
  <c r="M5888" s="1"/>
  <c r="M5889" s="1"/>
  <c r="M5890" s="1"/>
  <c r="M5891" s="1"/>
  <c r="M5892" s="1"/>
  <c r="M5893" s="1"/>
  <c r="M5894" s="1"/>
  <c r="M5895" s="1"/>
  <c r="M5896" s="1"/>
  <c r="M5897" s="1"/>
  <c r="M5898" s="1"/>
  <c r="M5899" s="1"/>
  <c r="M5900" s="1"/>
  <c r="M5901" s="1"/>
  <c r="M5902" s="1"/>
  <c r="M5903" s="1"/>
  <c r="M5904" s="1"/>
  <c r="M5905" s="1"/>
  <c r="M5906" s="1"/>
  <c r="M5907" s="1"/>
  <c r="M5908" s="1"/>
  <c r="M5909" s="1"/>
  <c r="M5910" s="1"/>
  <c r="M5911" s="1"/>
  <c r="M5912" s="1"/>
  <c r="M5913" s="1"/>
  <c r="M5914" s="1"/>
  <c r="M5915" s="1"/>
  <c r="M5916" s="1"/>
  <c r="M5917" s="1"/>
  <c r="M5918" s="1"/>
  <c r="M5919" s="1"/>
  <c r="M5920" s="1"/>
  <c r="M5921" s="1"/>
  <c r="M5922" s="1"/>
  <c r="M5923" s="1"/>
  <c r="M5924" s="1"/>
  <c r="M5925" s="1"/>
  <c r="M5926" s="1"/>
  <c r="M5927" s="1"/>
  <c r="M5928" s="1"/>
  <c r="M5929" s="1"/>
  <c r="M5930" s="1"/>
  <c r="M5931" s="1"/>
  <c r="M5932" s="1"/>
  <c r="M5933" s="1"/>
  <c r="M5934" s="1"/>
  <c r="M5935" s="1"/>
  <c r="M5936" s="1"/>
  <c r="M5937" s="1"/>
  <c r="M5938" s="1"/>
  <c r="M5939" s="1"/>
  <c r="M5940" s="1"/>
  <c r="M5941" s="1"/>
  <c r="M5942" s="1"/>
  <c r="M5943" s="1"/>
  <c r="M5944" s="1"/>
  <c r="M5945" s="1"/>
  <c r="M5946" s="1"/>
  <c r="M5947" s="1"/>
  <c r="M5948" s="1"/>
  <c r="M5949" s="1"/>
  <c r="M5950" s="1"/>
  <c r="M5951" s="1"/>
  <c r="M5952" s="1"/>
  <c r="M5953" s="1"/>
  <c r="M5954" s="1"/>
  <c r="M5955" s="1"/>
  <c r="M5956" s="1"/>
  <c r="M5957" s="1"/>
  <c r="M5958" s="1"/>
  <c r="M5959" s="1"/>
  <c r="M5960" s="1"/>
  <c r="M5961" s="1"/>
  <c r="M5962" s="1"/>
  <c r="M5963" s="1"/>
  <c r="M5964" s="1"/>
  <c r="M5965" s="1"/>
  <c r="M5966" s="1"/>
  <c r="M5967" s="1"/>
  <c r="M5968" s="1"/>
  <c r="M5969" s="1"/>
  <c r="M5970" s="1"/>
  <c r="M5971" s="1"/>
  <c r="M5972" s="1"/>
  <c r="M5973" s="1"/>
  <c r="M5974" s="1"/>
  <c r="M5975" s="1"/>
  <c r="M5976" s="1"/>
  <c r="M5977" s="1"/>
  <c r="M5978" s="1"/>
  <c r="M5979" s="1"/>
  <c r="M5980" s="1"/>
  <c r="M5981" s="1"/>
  <c r="M5982" s="1"/>
  <c r="M5983" s="1"/>
  <c r="M5984" s="1"/>
  <c r="M5985" s="1"/>
  <c r="M5986" s="1"/>
  <c r="M5987" s="1"/>
  <c r="M5988" s="1"/>
  <c r="M5989" s="1"/>
  <c r="M5990" s="1"/>
  <c r="M5991" s="1"/>
  <c r="M5992" s="1"/>
  <c r="M5993" s="1"/>
  <c r="M5994" s="1"/>
  <c r="M5995" s="1"/>
  <c r="M5996" s="1"/>
  <c r="M5997" s="1"/>
  <c r="M5998" s="1"/>
  <c r="M5999" s="1"/>
  <c r="M6000" s="1"/>
  <c r="M6001" s="1"/>
  <c r="M6002" s="1"/>
  <c r="M6003" s="1"/>
  <c r="M6004" s="1"/>
  <c r="M6005" s="1"/>
  <c r="M6006" s="1"/>
  <c r="M6007" s="1"/>
  <c r="M6008" s="1"/>
  <c r="M6009" s="1"/>
  <c r="M6010" s="1"/>
  <c r="M6011" s="1"/>
  <c r="M6012" s="1"/>
  <c r="M6013" s="1"/>
  <c r="M6014" s="1"/>
  <c r="M6015" s="1"/>
  <c r="M6016" s="1"/>
  <c r="M6017" s="1"/>
  <c r="M6018" s="1"/>
  <c r="M6019" s="1"/>
  <c r="M6020" s="1"/>
  <c r="M6021" s="1"/>
  <c r="M6022" s="1"/>
  <c r="M6023" s="1"/>
  <c r="M6024" s="1"/>
  <c r="M6025" s="1"/>
  <c r="M6026" s="1"/>
  <c r="M6027" s="1"/>
  <c r="M6028" s="1"/>
  <c r="M6029" s="1"/>
  <c r="M6030" s="1"/>
  <c r="M6031" s="1"/>
  <c r="M6032" s="1"/>
  <c r="M6033" s="1"/>
  <c r="M6034" s="1"/>
  <c r="M6035" s="1"/>
  <c r="M6036" s="1"/>
  <c r="M6037" s="1"/>
  <c r="M6038" s="1"/>
  <c r="M6039" s="1"/>
  <c r="M6040" s="1"/>
  <c r="M6041" s="1"/>
  <c r="M6042" s="1"/>
  <c r="M6043" s="1"/>
  <c r="M6044" s="1"/>
  <c r="M6045" s="1"/>
  <c r="M6046" s="1"/>
  <c r="M6047" s="1"/>
  <c r="M6048" s="1"/>
  <c r="M6049" s="1"/>
  <c r="M6050" s="1"/>
  <c r="M6051" s="1"/>
  <c r="M6052" s="1"/>
  <c r="M6053" s="1"/>
  <c r="M6054" s="1"/>
  <c r="M6055" s="1"/>
  <c r="M6056" s="1"/>
  <c r="M6057" s="1"/>
  <c r="M6058" s="1"/>
  <c r="M6059" s="1"/>
  <c r="M6060" s="1"/>
  <c r="M6061" s="1"/>
  <c r="M6062" s="1"/>
  <c r="M6063" s="1"/>
  <c r="M6064" s="1"/>
  <c r="M6065" s="1"/>
  <c r="M6066" s="1"/>
  <c r="M6067" s="1"/>
  <c r="M6068" s="1"/>
  <c r="M6069" s="1"/>
  <c r="M6070" s="1"/>
  <c r="M6071" s="1"/>
  <c r="M6072" s="1"/>
  <c r="M6073" s="1"/>
  <c r="M6074" s="1"/>
  <c r="M6075" s="1"/>
  <c r="M6076" s="1"/>
  <c r="M6077" s="1"/>
  <c r="M6078" s="1"/>
  <c r="M6079" s="1"/>
  <c r="M6080" s="1"/>
  <c r="M6081" s="1"/>
  <c r="M6082" s="1"/>
  <c r="M6083" s="1"/>
  <c r="M6084" s="1"/>
  <c r="M6085" s="1"/>
  <c r="M6086" s="1"/>
  <c r="M6087" s="1"/>
  <c r="M6088" s="1"/>
  <c r="M6089" s="1"/>
  <c r="M6090" s="1"/>
  <c r="M6091" s="1"/>
  <c r="M6092" s="1"/>
  <c r="M6093" s="1"/>
  <c r="M6094" s="1"/>
  <c r="M6095" s="1"/>
  <c r="M6096" s="1"/>
  <c r="M6097" s="1"/>
  <c r="M6098" s="1"/>
  <c r="M6099" s="1"/>
  <c r="M6100" s="1"/>
  <c r="M6101" s="1"/>
  <c r="M6102" s="1"/>
  <c r="M6103" s="1"/>
  <c r="M6104" s="1"/>
  <c r="M6105" s="1"/>
  <c r="M6106" s="1"/>
  <c r="M6107" s="1"/>
  <c r="M6108" s="1"/>
  <c r="M6109" s="1"/>
  <c r="M6110" s="1"/>
  <c r="M6111" s="1"/>
  <c r="M6112" s="1"/>
  <c r="M6113" s="1"/>
  <c r="M6114" s="1"/>
  <c r="M6115" s="1"/>
  <c r="M6116" s="1"/>
  <c r="M6117" s="1"/>
  <c r="M6118" s="1"/>
  <c r="M6119" s="1"/>
  <c r="M6120" s="1"/>
  <c r="M6121" s="1"/>
  <c r="M6122" s="1"/>
  <c r="M6123" s="1"/>
  <c r="M6124" s="1"/>
  <c r="M6125" s="1"/>
  <c r="M6126" s="1"/>
  <c r="M6127" s="1"/>
  <c r="M6128" s="1"/>
  <c r="M6129" s="1"/>
  <c r="M6130" s="1"/>
  <c r="M6131" s="1"/>
  <c r="M6132" s="1"/>
  <c r="M6133" s="1"/>
  <c r="M6134" s="1"/>
  <c r="M6135" s="1"/>
  <c r="M6136" s="1"/>
  <c r="M6137" s="1"/>
  <c r="M6138" s="1"/>
  <c r="M6139" s="1"/>
  <c r="M6140" s="1"/>
  <c r="M6141" s="1"/>
  <c r="M6142" s="1"/>
  <c r="M6143" s="1"/>
  <c r="M6144" s="1"/>
  <c r="M6145" s="1"/>
  <c r="M6146" s="1"/>
  <c r="M6147" s="1"/>
  <c r="M6148" s="1"/>
  <c r="M6149" s="1"/>
  <c r="M6150" s="1"/>
  <c r="M6151" s="1"/>
  <c r="M6152" s="1"/>
  <c r="M6153" s="1"/>
  <c r="M6154" s="1"/>
  <c r="M6155" s="1"/>
  <c r="M6156" s="1"/>
  <c r="M6157" s="1"/>
  <c r="M6158" s="1"/>
  <c r="M6159" s="1"/>
  <c r="M6160" s="1"/>
  <c r="M6161" s="1"/>
  <c r="M6162" s="1"/>
  <c r="M6163" s="1"/>
  <c r="M6164" s="1"/>
  <c r="M6165" s="1"/>
  <c r="M6166" s="1"/>
  <c r="M6167" s="1"/>
  <c r="M6168" s="1"/>
  <c r="M6169" s="1"/>
  <c r="M6170" s="1"/>
  <c r="M6171" s="1"/>
  <c r="M6172" s="1"/>
  <c r="M6173" s="1"/>
  <c r="M6174" s="1"/>
  <c r="M6175" s="1"/>
  <c r="M6176" s="1"/>
  <c r="M6177" s="1"/>
  <c r="M6178" s="1"/>
  <c r="M6179" s="1"/>
  <c r="M6180" s="1"/>
  <c r="M6181" s="1"/>
  <c r="M6182" s="1"/>
  <c r="M6183" s="1"/>
  <c r="M6184" s="1"/>
  <c r="M6185" s="1"/>
  <c r="M6186" s="1"/>
  <c r="M6187" s="1"/>
  <c r="M6188" s="1"/>
  <c r="M6189" s="1"/>
  <c r="M6190" s="1"/>
  <c r="M6191" s="1"/>
  <c r="M6192" s="1"/>
  <c r="M6193" s="1"/>
  <c r="M6194" s="1"/>
  <c r="M6195" s="1"/>
  <c r="M6196" s="1"/>
  <c r="M6197" s="1"/>
  <c r="M6198" s="1"/>
  <c r="M6199" s="1"/>
  <c r="M6200" s="1"/>
  <c r="M6201" s="1"/>
  <c r="M6202" s="1"/>
  <c r="M6203" s="1"/>
  <c r="M6204" s="1"/>
  <c r="M6205" s="1"/>
  <c r="M6206" s="1"/>
  <c r="M6207" s="1"/>
  <c r="M6208" s="1"/>
  <c r="M6209" s="1"/>
  <c r="M6210" s="1"/>
  <c r="M6211" s="1"/>
  <c r="M6212" s="1"/>
  <c r="M6213" s="1"/>
  <c r="M6214" s="1"/>
  <c r="M6215" s="1"/>
  <c r="M6216" s="1"/>
  <c r="M6217" s="1"/>
  <c r="M6218" s="1"/>
  <c r="M6219" s="1"/>
  <c r="M6220" s="1"/>
  <c r="M6221" s="1"/>
  <c r="M6222" s="1"/>
  <c r="M6223" s="1"/>
  <c r="M6224" s="1"/>
  <c r="M6225" s="1"/>
  <c r="M6226" s="1"/>
  <c r="M6227" s="1"/>
  <c r="M6228" s="1"/>
  <c r="M6229" s="1"/>
  <c r="M6230" s="1"/>
  <c r="M6231" s="1"/>
  <c r="M6232" s="1"/>
  <c r="M6233" s="1"/>
  <c r="M6234" s="1"/>
  <c r="M6235" s="1"/>
  <c r="M6236" s="1"/>
  <c r="M6237" s="1"/>
  <c r="M6238" s="1"/>
  <c r="M6239" s="1"/>
  <c r="M6240" s="1"/>
  <c r="M6241" s="1"/>
  <c r="M6242" s="1"/>
  <c r="M6243" s="1"/>
  <c r="M6244" s="1"/>
  <c r="M6245" s="1"/>
  <c r="M6246" s="1"/>
  <c r="M6247" s="1"/>
  <c r="M6248" s="1"/>
  <c r="M6249" s="1"/>
  <c r="M6250" s="1"/>
  <c r="M6251" s="1"/>
  <c r="M6252" s="1"/>
  <c r="M6253" s="1"/>
  <c r="M6254" s="1"/>
  <c r="M6255" s="1"/>
  <c r="M6256" s="1"/>
  <c r="M6257" s="1"/>
  <c r="M6258" s="1"/>
  <c r="M6259" s="1"/>
  <c r="M6260" s="1"/>
  <c r="M6261" s="1"/>
  <c r="M6262" s="1"/>
  <c r="M6263" s="1"/>
  <c r="M6264" s="1"/>
  <c r="M6265" s="1"/>
  <c r="M6266" s="1"/>
  <c r="M6267" s="1"/>
  <c r="M6268" s="1"/>
  <c r="M6269" s="1"/>
  <c r="M6270" s="1"/>
  <c r="M6271" s="1"/>
  <c r="M6272" s="1"/>
  <c r="M6273" s="1"/>
  <c r="M6274" s="1"/>
  <c r="M6275" s="1"/>
  <c r="M6276" s="1"/>
  <c r="M6277" s="1"/>
  <c r="M6278" s="1"/>
  <c r="M6279" s="1"/>
  <c r="M6280" s="1"/>
  <c r="M6281" s="1"/>
  <c r="M6282" s="1"/>
  <c r="M6283" s="1"/>
  <c r="M6284" s="1"/>
  <c r="M6285" s="1"/>
  <c r="M6286" s="1"/>
  <c r="M6287" s="1"/>
  <c r="M6288" s="1"/>
  <c r="M6289" s="1"/>
  <c r="M6290" s="1"/>
  <c r="M6291" s="1"/>
  <c r="M6292" s="1"/>
  <c r="M6293" s="1"/>
  <c r="M6294" s="1"/>
  <c r="M6295" s="1"/>
  <c r="M6296" s="1"/>
  <c r="M6297" s="1"/>
  <c r="M6298" s="1"/>
  <c r="M6299" s="1"/>
  <c r="M6300" s="1"/>
  <c r="M6301" s="1"/>
  <c r="M6302" s="1"/>
  <c r="M6303" s="1"/>
  <c r="M6304" s="1"/>
  <c r="M6305" s="1"/>
  <c r="M6306" s="1"/>
  <c r="M6307" s="1"/>
  <c r="M6308" s="1"/>
  <c r="M6309" s="1"/>
  <c r="M6310" s="1"/>
  <c r="M6311" s="1"/>
  <c r="M6312" s="1"/>
  <c r="M6313" s="1"/>
  <c r="M6314" s="1"/>
  <c r="M6315" s="1"/>
  <c r="M6316" s="1"/>
  <c r="M6317" s="1"/>
  <c r="M6318" s="1"/>
  <c r="M6319" s="1"/>
  <c r="M6320" s="1"/>
  <c r="M6321" s="1"/>
  <c r="M6322" s="1"/>
  <c r="M6323" s="1"/>
  <c r="M6324" s="1"/>
  <c r="M6325" s="1"/>
  <c r="M6326" s="1"/>
  <c r="M6327" s="1"/>
  <c r="M6328" s="1"/>
  <c r="N5694" l="1"/>
  <c r="M6329"/>
  <c r="M6330" s="1"/>
  <c r="M6331" s="1"/>
  <c r="M6332" s="1"/>
  <c r="M6333" s="1"/>
  <c r="M6334" s="1"/>
  <c r="M6335" s="1"/>
  <c r="M6336" s="1"/>
  <c r="M6337" s="1"/>
  <c r="M6338" s="1"/>
  <c r="M6339" s="1"/>
  <c r="M6340" s="1"/>
  <c r="M6341" s="1"/>
  <c r="M6342" s="1"/>
  <c r="M6343" s="1"/>
  <c r="M6344" s="1"/>
  <c r="M6345" s="1"/>
  <c r="M6346" s="1"/>
  <c r="M6347" s="1"/>
  <c r="M6348" s="1"/>
  <c r="M6349" s="1"/>
  <c r="M6350" s="1"/>
  <c r="M6351" s="1"/>
  <c r="M6352" s="1"/>
  <c r="M6353" s="1"/>
  <c r="M6354" s="1"/>
  <c r="M6355" s="1"/>
  <c r="M6356" s="1"/>
  <c r="M6357" s="1"/>
  <c r="M6358" s="1"/>
  <c r="M6359" s="1"/>
  <c r="M6360" s="1"/>
  <c r="M6361" s="1"/>
  <c r="M6362" s="1"/>
  <c r="M6363" s="1"/>
  <c r="M6364" s="1"/>
  <c r="M6365" s="1"/>
  <c r="M6366" s="1"/>
  <c r="M6367" s="1"/>
  <c r="M6368" s="1"/>
  <c r="M6369" s="1"/>
  <c r="M6370" s="1"/>
  <c r="M6371" s="1"/>
  <c r="M6372" s="1"/>
  <c r="M6373" s="1"/>
  <c r="M6374" s="1"/>
  <c r="M6375" s="1"/>
  <c r="M6376" s="1"/>
  <c r="M6377" s="1"/>
  <c r="M6378" s="1"/>
  <c r="M6379" s="1"/>
  <c r="M6380" s="1"/>
  <c r="M6381" s="1"/>
  <c r="M6382" s="1"/>
  <c r="M6383" s="1"/>
  <c r="M6384" s="1"/>
  <c r="M6385" s="1"/>
  <c r="M6386" s="1"/>
  <c r="M6387" s="1"/>
  <c r="M6388" s="1"/>
  <c r="M6389" s="1"/>
  <c r="M6390" s="1"/>
  <c r="N5960"/>
  <c r="M6391" l="1"/>
  <c r="M6392" s="1"/>
  <c r="M6393" s="1"/>
  <c r="M6394" s="1"/>
  <c r="M6395" s="1"/>
  <c r="M6396" s="1"/>
  <c r="M6397" s="1"/>
  <c r="M6398" s="1"/>
  <c r="M6399" s="1"/>
  <c r="M6400" s="1"/>
  <c r="M6401" s="1"/>
  <c r="M6402" s="1"/>
  <c r="M6403" s="1"/>
  <c r="M6404" s="1"/>
  <c r="M6405" s="1"/>
  <c r="M6406" s="1"/>
  <c r="M6407" s="1"/>
  <c r="M6408" s="1"/>
  <c r="M6409" s="1"/>
  <c r="M6410" s="1"/>
  <c r="M6411" s="1"/>
  <c r="M6412" s="1"/>
  <c r="M6413" s="1"/>
  <c r="M6414" s="1"/>
  <c r="M6415" s="1"/>
  <c r="M6416" s="1"/>
  <c r="M6417" s="1"/>
  <c r="M6418" s="1"/>
  <c r="M6419" s="1"/>
  <c r="M6420" s="1"/>
  <c r="M6421" s="1"/>
  <c r="M6422" s="1"/>
  <c r="M6423" s="1"/>
  <c r="M6424" s="1"/>
  <c r="M6425" s="1"/>
  <c r="M6426" s="1"/>
  <c r="M6427" s="1"/>
  <c r="M6428" s="1"/>
  <c r="M6429" s="1"/>
  <c r="M6430" s="1"/>
  <c r="M6431" s="1"/>
  <c r="M6432" s="1"/>
  <c r="M6433" s="1"/>
  <c r="M6434" s="1"/>
  <c r="M6435" s="1"/>
  <c r="M6436" s="1"/>
  <c r="M6437" s="1"/>
  <c r="M6438" s="1"/>
  <c r="M6439" s="1"/>
  <c r="M6440" s="1"/>
  <c r="M6441" s="1"/>
  <c r="M6442" s="1"/>
  <c r="M6443" s="1"/>
  <c r="M6444" s="1"/>
  <c r="M6445" s="1"/>
  <c r="M6446" s="1"/>
  <c r="M6447" s="1"/>
  <c r="M6448" s="1"/>
  <c r="M6449" s="1"/>
  <c r="M6450" s="1"/>
  <c r="M6451" s="1"/>
  <c r="M6452" s="1"/>
  <c r="M6453" s="1"/>
  <c r="M6454" s="1"/>
  <c r="M6455" s="1"/>
  <c r="M6456" s="1"/>
  <c r="M6457" s="1"/>
  <c r="M6458" s="1"/>
  <c r="M6459" s="1"/>
  <c r="M6460" s="1"/>
  <c r="M6461" s="1"/>
  <c r="M6462" s="1"/>
  <c r="M6463" s="1"/>
  <c r="M6464" s="1"/>
  <c r="M6465" s="1"/>
  <c r="M6466" s="1"/>
  <c r="M6467" s="1"/>
  <c r="M6468" s="1"/>
  <c r="M6469" s="1"/>
  <c r="M6470" s="1"/>
  <c r="M6471" s="1"/>
  <c r="M6472" s="1"/>
  <c r="M6473" s="1"/>
  <c r="M6474" s="1"/>
  <c r="M6475" s="1"/>
  <c r="M6476" s="1"/>
  <c r="M6477" s="1"/>
  <c r="M6478" s="1"/>
  <c r="M6479" s="1"/>
  <c r="M6480" s="1"/>
  <c r="M6481" s="1"/>
  <c r="M6482" s="1"/>
  <c r="M6483" s="1"/>
  <c r="M6484" s="1"/>
  <c r="M6485" s="1"/>
  <c r="M6486" s="1"/>
  <c r="M6487" s="1"/>
  <c r="M6488" s="1"/>
  <c r="M6489" s="1"/>
  <c r="M6490" s="1"/>
  <c r="M6491" s="1"/>
  <c r="M6492" s="1"/>
  <c r="M6493" s="1"/>
  <c r="M6494" s="1"/>
  <c r="M6495" s="1"/>
  <c r="M6496" s="1"/>
  <c r="M6497" s="1"/>
  <c r="M6498" s="1"/>
  <c r="M6499" s="1"/>
  <c r="M6500" s="1"/>
  <c r="M6501" s="1"/>
  <c r="M6502" s="1"/>
  <c r="M6503" s="1"/>
  <c r="M6504" s="1"/>
  <c r="M6505" s="1"/>
  <c r="M6506" s="1"/>
  <c r="M6507" s="1"/>
  <c r="M6508" s="1"/>
  <c r="M6509" s="1"/>
  <c r="M6510" s="1"/>
  <c r="M6511" s="1"/>
  <c r="M6512" s="1"/>
  <c r="M6513" s="1"/>
  <c r="M6514" s="1"/>
  <c r="M6515" s="1"/>
  <c r="M6516" s="1"/>
  <c r="M6517" s="1"/>
  <c r="M6518" s="1"/>
  <c r="M6519" s="1"/>
  <c r="M6520" s="1"/>
  <c r="M6521" s="1"/>
  <c r="M6522" s="1"/>
  <c r="M6523" s="1"/>
  <c r="M6524" s="1"/>
  <c r="M6525" s="1"/>
  <c r="M6526" s="1"/>
  <c r="M6527" s="1"/>
  <c r="M6528" s="1"/>
  <c r="M6529" s="1"/>
  <c r="M6530" s="1"/>
  <c r="M6531" s="1"/>
  <c r="M6532" s="1"/>
  <c r="M6533" s="1"/>
  <c r="M6534" s="1"/>
  <c r="M6535" s="1"/>
  <c r="M6536" s="1"/>
  <c r="M6537" s="1"/>
  <c r="M6538" s="1"/>
  <c r="M6539" s="1"/>
  <c r="M6540" s="1"/>
  <c r="M6541" s="1"/>
  <c r="M6542" s="1"/>
  <c r="M6543" s="1"/>
  <c r="M6544" s="1"/>
  <c r="M6545" s="1"/>
  <c r="M6546" s="1"/>
  <c r="M6547" s="1"/>
  <c r="M6548" s="1"/>
  <c r="M6549" s="1"/>
  <c r="M6550" s="1"/>
  <c r="M6551" s="1"/>
  <c r="M6552" s="1"/>
  <c r="M6553" s="1"/>
  <c r="M6554" s="1"/>
  <c r="M6555" s="1"/>
  <c r="M6556" s="1"/>
  <c r="M6557" s="1"/>
  <c r="M6558" s="1"/>
  <c r="M6559" s="1"/>
  <c r="M6560" s="1"/>
  <c r="M6561" s="1"/>
  <c r="M6562" s="1"/>
  <c r="M6563" s="1"/>
  <c r="M6564" s="1"/>
  <c r="M6565" s="1"/>
  <c r="M6566" s="1"/>
  <c r="M6567" s="1"/>
  <c r="M6568" s="1"/>
  <c r="M6569" s="1"/>
  <c r="M6570" s="1"/>
  <c r="M6571" s="1"/>
  <c r="M6572" s="1"/>
  <c r="M6573" s="1"/>
  <c r="M6574" s="1"/>
  <c r="M6575" s="1"/>
  <c r="M6576" s="1"/>
  <c r="M6577" s="1"/>
  <c r="M6578" s="1"/>
  <c r="M6579" s="1"/>
  <c r="M6580" s="1"/>
  <c r="M6581" s="1"/>
  <c r="M6582" s="1"/>
  <c r="M6583" s="1"/>
  <c r="M6584" s="1"/>
  <c r="M6585" s="1"/>
  <c r="M6586" s="1"/>
  <c r="M6587" s="1"/>
  <c r="M6588" s="1"/>
  <c r="M6589" s="1"/>
  <c r="M6590" s="1"/>
  <c r="M6591" s="1"/>
  <c r="M6592" s="1"/>
  <c r="M6593" s="1"/>
  <c r="M6594" s="1"/>
  <c r="M6595" s="1"/>
  <c r="M6596" s="1"/>
  <c r="M6597" s="1"/>
  <c r="M6598" s="1"/>
  <c r="M6599" s="1"/>
  <c r="M6600" s="1"/>
  <c r="M6601" s="1"/>
  <c r="M6602" s="1"/>
  <c r="M6603" s="1"/>
  <c r="M6604" s="1"/>
  <c r="M6605" s="1"/>
  <c r="M6606" s="1"/>
  <c r="M6607" s="1"/>
  <c r="M6608" s="1"/>
  <c r="M6609" s="1"/>
  <c r="M6610" s="1"/>
  <c r="M6611" s="1"/>
  <c r="M6612" s="1"/>
  <c r="M6613" s="1"/>
  <c r="M6614" s="1"/>
  <c r="M6615" s="1"/>
  <c r="M6616" s="1"/>
  <c r="M6617" s="1"/>
  <c r="M6618" s="1"/>
  <c r="M6619" s="1"/>
  <c r="M6620" s="1"/>
  <c r="M6621" s="1"/>
  <c r="M6622" s="1"/>
  <c r="M6623" s="1"/>
  <c r="M6624" s="1"/>
  <c r="M6625" s="1"/>
  <c r="M6626" s="1"/>
  <c r="M6627" s="1"/>
  <c r="M6628" s="1"/>
  <c r="M6629" s="1"/>
  <c r="M6630" s="1"/>
  <c r="M6631" s="1"/>
  <c r="M6632" s="1"/>
  <c r="M6633" s="1"/>
  <c r="M6634" s="1"/>
  <c r="M6635" s="1"/>
  <c r="M6636" s="1"/>
  <c r="M6637" s="1"/>
  <c r="M6638" s="1"/>
  <c r="M6639" s="1"/>
  <c r="M6640" s="1"/>
  <c r="M6641" s="1"/>
  <c r="M6642" s="1"/>
  <c r="M6643" s="1"/>
  <c r="M6644" s="1"/>
  <c r="M6645" s="1"/>
  <c r="M6646" s="1"/>
  <c r="M6647" s="1"/>
  <c r="M6648" s="1"/>
  <c r="M6649" s="1"/>
  <c r="M6650" s="1"/>
  <c r="M6651" s="1"/>
  <c r="M6652" s="1"/>
  <c r="M6653" s="1"/>
  <c r="M6654" s="1"/>
  <c r="M6655" s="1"/>
  <c r="M6656" s="1"/>
  <c r="M6657" s="1"/>
  <c r="M6658" s="1"/>
  <c r="M6659" s="1"/>
  <c r="M6660" s="1"/>
  <c r="M6661" s="1"/>
  <c r="M6662" s="1"/>
  <c r="M6663" s="1"/>
  <c r="M6664" s="1"/>
  <c r="M6665" s="1"/>
  <c r="M6666" s="1"/>
  <c r="M6667" s="1"/>
  <c r="M6668" s="1"/>
  <c r="M6669" s="1"/>
  <c r="M6670" s="1"/>
  <c r="M6671" s="1"/>
  <c r="M6672" s="1"/>
  <c r="M6673" s="1"/>
  <c r="M6674" s="1"/>
  <c r="M6675" s="1"/>
  <c r="M6676" s="1"/>
  <c r="M6677" s="1"/>
  <c r="M6678" s="1"/>
  <c r="M6679" s="1"/>
  <c r="M6680" s="1"/>
  <c r="M6681" s="1"/>
  <c r="M6682" s="1"/>
  <c r="M6683" s="1"/>
  <c r="M6684" s="1"/>
  <c r="M6685" s="1"/>
  <c r="M6686" s="1"/>
  <c r="M6687" s="1"/>
  <c r="M6688" s="1"/>
  <c r="M6689" s="1"/>
  <c r="M6690" s="1"/>
  <c r="M6691" s="1"/>
  <c r="M6692" s="1"/>
  <c r="M6693" s="1"/>
  <c r="M6694" s="1"/>
  <c r="M6695" s="1"/>
  <c r="M6696" s="1"/>
  <c r="M6697" s="1"/>
  <c r="M6698" s="1"/>
  <c r="M6699" s="1"/>
  <c r="M6700" s="1"/>
  <c r="M6701" s="1"/>
  <c r="M6702" s="1"/>
  <c r="M6703" s="1"/>
  <c r="M6704" s="1"/>
  <c r="M6705" s="1"/>
  <c r="M6706" s="1"/>
  <c r="M6707" s="1"/>
  <c r="M6708" s="1"/>
  <c r="M6709" s="1"/>
  <c r="M6710" s="1"/>
  <c r="M6711" s="1"/>
  <c r="M6712" s="1"/>
  <c r="M6713" s="1"/>
  <c r="M6714" s="1"/>
  <c r="M6715" s="1"/>
  <c r="M6716" s="1"/>
  <c r="M6717" s="1"/>
  <c r="M6718" s="1"/>
  <c r="M6719" s="1"/>
  <c r="M6720" s="1"/>
  <c r="M6721" s="1"/>
  <c r="M6722" s="1"/>
  <c r="M6723" s="1"/>
  <c r="M6724" s="1"/>
  <c r="M6725" s="1"/>
  <c r="M6726" s="1"/>
  <c r="M6727" s="1"/>
  <c r="M6728" s="1"/>
  <c r="M6729" s="1"/>
  <c r="M6730" s="1"/>
  <c r="M6731" s="1"/>
  <c r="M6732" s="1"/>
  <c r="M6733" s="1"/>
  <c r="M6734" s="1"/>
  <c r="M6735" s="1"/>
  <c r="M6736" s="1"/>
  <c r="M6737" s="1"/>
  <c r="M6738" s="1"/>
  <c r="M6739" s="1"/>
  <c r="M6740" s="1"/>
  <c r="M6741" s="1"/>
  <c r="M6742" s="1"/>
  <c r="M6743" s="1"/>
  <c r="M6744" s="1"/>
  <c r="M6745" s="1"/>
  <c r="M6746" s="1"/>
  <c r="M6747" s="1"/>
  <c r="M6748" s="1"/>
  <c r="M6749" s="1"/>
  <c r="M6750" s="1"/>
  <c r="M6751" s="1"/>
  <c r="M6752" s="1"/>
  <c r="M6753" s="1"/>
  <c r="M6754" s="1"/>
  <c r="M6755" s="1"/>
  <c r="M6756" s="1"/>
  <c r="M6757" s="1"/>
  <c r="M6758" s="1"/>
  <c r="M6759" s="1"/>
  <c r="M6760" s="1"/>
  <c r="M6761" s="1"/>
  <c r="M6762" s="1"/>
  <c r="M6763" s="1"/>
  <c r="M6764" s="1"/>
  <c r="M6765" s="1"/>
  <c r="M6766" s="1"/>
  <c r="M6767" s="1"/>
  <c r="M6768" s="1"/>
  <c r="M6769" s="1"/>
  <c r="M6770" s="1"/>
  <c r="M6771" s="1"/>
  <c r="M6772" s="1"/>
  <c r="M6773" s="1"/>
  <c r="M6774" s="1"/>
  <c r="M6775" s="1"/>
  <c r="M6776" s="1"/>
  <c r="M6777" s="1"/>
  <c r="M6778" s="1"/>
  <c r="M6779" s="1"/>
  <c r="M6780" s="1"/>
  <c r="M6781" s="1"/>
  <c r="M6782" s="1"/>
  <c r="M6783" s="1"/>
  <c r="M6784" s="1"/>
  <c r="M6785" s="1"/>
  <c r="M6786" s="1"/>
  <c r="M6787" s="1"/>
  <c r="M6788" s="1"/>
  <c r="M6789" s="1"/>
  <c r="M6790" s="1"/>
  <c r="M6791" s="1"/>
  <c r="M6792" s="1"/>
  <c r="M6793" s="1"/>
  <c r="M6794" s="1"/>
  <c r="M6795" s="1"/>
  <c r="M6796" s="1"/>
  <c r="M6797" s="1"/>
  <c r="M6798" s="1"/>
  <c r="M6799" s="1"/>
  <c r="M6800" s="1"/>
  <c r="M6801" s="1"/>
  <c r="M6802" s="1"/>
  <c r="M6803" s="1"/>
  <c r="M6804" s="1"/>
  <c r="M6805" s="1"/>
  <c r="M6806" s="1"/>
  <c r="M6807" s="1"/>
  <c r="M6808" s="1"/>
  <c r="M6809" s="1"/>
  <c r="M6810" s="1"/>
  <c r="M6811" s="1"/>
  <c r="M6812" s="1"/>
  <c r="M6813" s="1"/>
  <c r="M6814" s="1"/>
  <c r="M6815" s="1"/>
  <c r="M6816" s="1"/>
  <c r="M6817" s="1"/>
  <c r="M6818" s="1"/>
  <c r="M6819" s="1"/>
  <c r="M6820" s="1"/>
  <c r="M6821" s="1"/>
  <c r="M6822" s="1"/>
  <c r="M6823" s="1"/>
  <c r="M6824" s="1"/>
  <c r="M6825" s="1"/>
  <c r="M6826" s="1"/>
  <c r="M6827" s="1"/>
  <c r="M6828" s="1"/>
  <c r="M6829" s="1"/>
  <c r="M6830" s="1"/>
  <c r="M6831" s="1"/>
  <c r="M6832" s="1"/>
  <c r="M6833" s="1"/>
  <c r="M6834" s="1"/>
  <c r="M6835" s="1"/>
  <c r="M6836" s="1"/>
  <c r="M6837" s="1"/>
  <c r="M6838" s="1"/>
  <c r="M6839" s="1"/>
  <c r="M6840" s="1"/>
  <c r="M6841" s="1"/>
  <c r="M6842" s="1"/>
  <c r="M6843" s="1"/>
  <c r="M6844" s="1"/>
  <c r="M6845" s="1"/>
  <c r="M6846" s="1"/>
  <c r="M6847" s="1"/>
  <c r="M6848" s="1"/>
  <c r="M6849" s="1"/>
  <c r="M6850" s="1"/>
  <c r="M6851" s="1"/>
  <c r="M6852" s="1"/>
  <c r="M6853" s="1"/>
  <c r="M6854" s="1"/>
  <c r="M6855" s="1"/>
  <c r="M6856" s="1"/>
  <c r="M6857" s="1"/>
  <c r="M6858" s="1"/>
  <c r="M6859" s="1"/>
  <c r="M6860" s="1"/>
  <c r="M6861" s="1"/>
  <c r="M6862" s="1"/>
  <c r="M6863" s="1"/>
  <c r="M6864" s="1"/>
  <c r="M6865" s="1"/>
  <c r="M6866" s="1"/>
  <c r="M6867" s="1"/>
  <c r="M6868" s="1"/>
  <c r="M6869" s="1"/>
  <c r="M6870" s="1"/>
  <c r="M6871" s="1"/>
  <c r="M6872" s="1"/>
  <c r="M6873" s="1"/>
  <c r="M6874" s="1"/>
  <c r="M6875" s="1"/>
  <c r="M6876" s="1"/>
  <c r="M6877" s="1"/>
  <c r="M6878" s="1"/>
  <c r="M6879" s="1"/>
  <c r="M6880" s="1"/>
  <c r="M6881" s="1"/>
  <c r="M6882" s="1"/>
  <c r="M6883" s="1"/>
  <c r="M6884" s="1"/>
  <c r="M6885" s="1"/>
  <c r="M6886" s="1"/>
  <c r="M6887" s="1"/>
  <c r="M6888" s="1"/>
  <c r="M6889" s="1"/>
  <c r="M6890" s="1"/>
  <c r="M6891" s="1"/>
  <c r="M6892" s="1"/>
  <c r="M6893" s="1"/>
  <c r="M6894" s="1"/>
  <c r="M6895" s="1"/>
  <c r="M6896" s="1"/>
  <c r="M6897" s="1"/>
  <c r="M6898" s="1"/>
  <c r="M6899" s="1"/>
  <c r="M6900" s="1"/>
  <c r="M6901" s="1"/>
  <c r="M6902" s="1"/>
  <c r="M6903" s="1"/>
  <c r="M6904" s="1"/>
  <c r="M6905" s="1"/>
  <c r="M6906" s="1"/>
  <c r="M6907" s="1"/>
  <c r="N6390"/>
  <c r="N6509" l="1"/>
  <c r="O6509" s="1"/>
  <c r="O6508" s="1"/>
  <c r="M6908"/>
  <c r="M6909" s="1"/>
  <c r="M6910" s="1"/>
  <c r="M6911" s="1"/>
  <c r="M6912" s="1"/>
  <c r="M6913" s="1"/>
  <c r="M6914" s="1"/>
  <c r="M6915" s="1"/>
  <c r="M6916" s="1"/>
  <c r="M6917" s="1"/>
  <c r="M6918" s="1"/>
  <c r="M6919" s="1"/>
  <c r="M6920" s="1"/>
  <c r="M6921" s="1"/>
  <c r="M6922" s="1"/>
  <c r="M6923" s="1"/>
  <c r="M6924" s="1"/>
  <c r="M6925" s="1"/>
  <c r="M6926" s="1"/>
  <c r="M6927" s="1"/>
  <c r="M6928" s="1"/>
  <c r="M6929" s="1"/>
  <c r="M6930" s="1"/>
  <c r="M6931" s="1"/>
  <c r="M6932" s="1"/>
  <c r="M6933" s="1"/>
  <c r="M6934" s="1"/>
  <c r="M6935" s="1"/>
  <c r="M6936" s="1"/>
  <c r="M6937" s="1"/>
  <c r="M6938" s="1"/>
  <c r="M6939" s="1"/>
  <c r="M6940" s="1"/>
  <c r="M6941" s="1"/>
  <c r="M6942" s="1"/>
  <c r="M6943" s="1"/>
  <c r="M6944" s="1"/>
  <c r="M6945" s="1"/>
  <c r="M6946" s="1"/>
  <c r="M6947" s="1"/>
  <c r="M6948" s="1"/>
  <c r="M6949" s="1"/>
  <c r="M6950" s="1"/>
  <c r="M6951" s="1"/>
  <c r="M6952" s="1"/>
  <c r="M6953" s="1"/>
  <c r="M6954" s="1"/>
  <c r="M6955" s="1"/>
  <c r="M6956" s="1"/>
  <c r="M6957" s="1"/>
  <c r="M6958" s="1"/>
  <c r="M6959" s="1"/>
  <c r="M6960" s="1"/>
  <c r="M6961" s="1"/>
  <c r="M6962" s="1"/>
  <c r="M6963" s="1"/>
  <c r="M6964" s="1"/>
  <c r="M6965" s="1"/>
  <c r="M6966" s="1"/>
  <c r="M6967" s="1"/>
  <c r="M6968" s="1"/>
  <c r="M6969" s="1"/>
  <c r="M6970" s="1"/>
  <c r="M6971" s="1"/>
  <c r="M6972" s="1"/>
  <c r="M6973" s="1"/>
  <c r="M6974" s="1"/>
  <c r="M6975" s="1"/>
  <c r="M6976" s="1"/>
  <c r="M6977" s="1"/>
  <c r="M6978" s="1"/>
  <c r="M6979" s="1"/>
  <c r="N6979" s="1"/>
  <c r="M6980" l="1"/>
  <c r="M6981" s="1"/>
  <c r="M6982" s="1"/>
  <c r="M6983" s="1"/>
  <c r="M6984" s="1"/>
  <c r="M6985" s="1"/>
  <c r="M6986" s="1"/>
  <c r="M6987" s="1"/>
  <c r="M6988" s="1"/>
  <c r="M6989" s="1"/>
  <c r="M6990" s="1"/>
  <c r="M6991" s="1"/>
  <c r="M6992" s="1"/>
  <c r="M6993" s="1"/>
  <c r="M6994" s="1"/>
  <c r="M6995" s="1"/>
  <c r="M6996" s="1"/>
  <c r="M6997" s="1"/>
  <c r="M6998" s="1"/>
  <c r="M6999" s="1"/>
  <c r="M7000" s="1"/>
  <c r="M7001" s="1"/>
  <c r="M7002" s="1"/>
  <c r="M7003" s="1"/>
  <c r="M7004" s="1"/>
  <c r="M7005" s="1"/>
  <c r="M7006" s="1"/>
  <c r="M7007" s="1"/>
  <c r="M7008" s="1"/>
  <c r="M7009" s="1"/>
  <c r="M7010" s="1"/>
  <c r="M7011" s="1"/>
  <c r="M7012" s="1"/>
  <c r="M7013" s="1"/>
  <c r="M7014" s="1"/>
  <c r="M7015" s="1"/>
  <c r="M7016" s="1"/>
  <c r="M7017" s="1"/>
  <c r="M7018" s="1"/>
  <c r="M7019" s="1"/>
  <c r="M7020" s="1"/>
  <c r="M7021" s="1"/>
  <c r="M7022" s="1"/>
  <c r="M7023" s="1"/>
  <c r="M7024" s="1"/>
  <c r="M7025" s="1"/>
  <c r="M7026" s="1"/>
  <c r="M7027" s="1"/>
  <c r="M7028" s="1"/>
  <c r="M7029" s="1"/>
  <c r="M7030" s="1"/>
  <c r="M7031" s="1"/>
  <c r="M7032" s="1"/>
  <c r="M7033" s="1"/>
  <c r="M7034" s="1"/>
  <c r="M7035" s="1"/>
  <c r="M7036" s="1"/>
  <c r="M7037" s="1"/>
  <c r="M7038" s="1"/>
  <c r="M7039" s="1"/>
  <c r="M7040" s="1"/>
  <c r="M7041" s="1"/>
  <c r="M7042" s="1"/>
  <c r="M7043" s="1"/>
  <c r="M7044" s="1"/>
  <c r="M7045" s="1"/>
  <c r="M7046" s="1"/>
  <c r="M7047" s="1"/>
  <c r="M7048" s="1"/>
  <c r="M7049" s="1"/>
  <c r="M7050" s="1"/>
  <c r="M7051" s="1"/>
  <c r="M7052" s="1"/>
  <c r="M7053" s="1"/>
  <c r="M7054" s="1"/>
  <c r="M7055" s="1"/>
  <c r="M7056" s="1"/>
  <c r="M7057" s="1"/>
  <c r="M7058" s="1"/>
  <c r="M7059" s="1"/>
  <c r="M7060" s="1"/>
  <c r="M7061" s="1"/>
  <c r="M7062" s="1"/>
  <c r="M7063" s="1"/>
  <c r="M7064" s="1"/>
  <c r="M7065" s="1"/>
  <c r="M7066" s="1"/>
  <c r="M7067" s="1"/>
  <c r="M7068" s="1"/>
  <c r="M7069" s="1"/>
  <c r="M7070" s="1"/>
  <c r="M7071" s="1"/>
  <c r="M7072" s="1"/>
  <c r="M7073" s="1"/>
  <c r="M7074" s="1"/>
  <c r="M7075" s="1"/>
  <c r="M7076" s="1"/>
  <c r="M7077" s="1"/>
  <c r="M7078" s="1"/>
  <c r="M7079" s="1"/>
  <c r="M7080" s="1"/>
  <c r="M7081" s="1"/>
  <c r="M7082" s="1"/>
  <c r="M7083" s="1"/>
  <c r="M7084" s="1"/>
  <c r="M7085" s="1"/>
  <c r="M7086" s="1"/>
  <c r="M7087" s="1"/>
  <c r="M7088" s="1"/>
  <c r="M7089" s="1"/>
  <c r="M7090" s="1"/>
  <c r="M7091" s="1"/>
  <c r="M7092" s="1"/>
  <c r="M7093" s="1"/>
  <c r="M7094" s="1"/>
  <c r="M7095" s="1"/>
  <c r="M7096" s="1"/>
  <c r="M7097" s="1"/>
  <c r="M7098" s="1"/>
  <c r="M7099" s="1"/>
  <c r="M7100" s="1"/>
  <c r="M7101" s="1"/>
  <c r="M7102" s="1"/>
  <c r="M7103" s="1"/>
  <c r="M7104" s="1"/>
  <c r="M7105" s="1"/>
  <c r="M7106" s="1"/>
  <c r="M7107" s="1"/>
  <c r="M7108" s="1"/>
  <c r="M7109" s="1"/>
  <c r="M7110" s="1"/>
  <c r="M7111" s="1"/>
  <c r="M7112" s="1"/>
  <c r="M7113" s="1"/>
  <c r="M7114" s="1"/>
  <c r="M7115" s="1"/>
  <c r="M7116" s="1"/>
  <c r="M7117" s="1"/>
  <c r="M7118" s="1"/>
  <c r="M7119" s="1"/>
  <c r="M7120" s="1"/>
  <c r="M7121" s="1"/>
  <c r="M7122" s="1"/>
  <c r="M7123" s="1"/>
  <c r="M7124" s="1"/>
  <c r="M7125" s="1"/>
  <c r="M7126" s="1"/>
  <c r="M7127" s="1"/>
  <c r="M7128" s="1"/>
  <c r="M7129" s="1"/>
  <c r="M7130" s="1"/>
  <c r="M7131" s="1"/>
  <c r="M7132" s="1"/>
  <c r="M7133" s="1"/>
  <c r="M7134" s="1"/>
  <c r="M7135" s="1"/>
  <c r="M7136" s="1"/>
  <c r="M7137" s="1"/>
  <c r="M7138" s="1"/>
  <c r="M7139" s="1"/>
  <c r="M7140" s="1"/>
  <c r="M7141" s="1"/>
  <c r="M7142" s="1"/>
  <c r="M7143" s="1"/>
  <c r="M7144" s="1"/>
  <c r="M7145" s="1"/>
  <c r="M7146" s="1"/>
  <c r="M7147" s="1"/>
  <c r="M7148" s="1"/>
  <c r="M7149" s="1"/>
  <c r="M7150" s="1"/>
  <c r="M7151" s="1"/>
  <c r="M7152" s="1"/>
  <c r="M7153" s="1"/>
  <c r="M7154" s="1"/>
  <c r="M7155" s="1"/>
  <c r="M7156" s="1"/>
  <c r="M7157" s="1"/>
  <c r="M7158" s="1"/>
  <c r="M7159" s="1"/>
  <c r="M7160" s="1"/>
  <c r="M7161" s="1"/>
  <c r="M7162" s="1"/>
  <c r="M7163" s="1"/>
  <c r="M7164" s="1"/>
  <c r="M7165" s="1"/>
  <c r="M7166" s="1"/>
  <c r="M7167" s="1"/>
  <c r="M7168" s="1"/>
  <c r="M7169" s="1"/>
  <c r="M7170" s="1"/>
  <c r="M7171" s="1"/>
  <c r="M7172" s="1"/>
  <c r="M7173" s="1"/>
  <c r="M7174" s="1"/>
  <c r="M7175" s="1"/>
  <c r="M7176" s="1"/>
  <c r="M7177" s="1"/>
  <c r="M7178" s="1"/>
  <c r="M7179" s="1"/>
  <c r="M7180" s="1"/>
  <c r="M7181" s="1"/>
  <c r="M7182" s="1"/>
  <c r="M7183" s="1"/>
  <c r="M7184" s="1"/>
  <c r="M7185" s="1"/>
  <c r="M7186" s="1"/>
  <c r="M7187" s="1"/>
  <c r="M7188" s="1"/>
  <c r="M7189" s="1"/>
  <c r="M7190" s="1"/>
  <c r="M7191" s="1"/>
  <c r="M7192" s="1"/>
  <c r="M7193" s="1"/>
  <c r="M7194" s="1"/>
  <c r="M7195" s="1"/>
  <c r="M7196" s="1"/>
  <c r="M7197" s="1"/>
  <c r="M7198" s="1"/>
  <c r="M7199" s="1"/>
  <c r="M7200" s="1"/>
  <c r="M7201" s="1"/>
  <c r="M7202" s="1"/>
  <c r="M7203" s="1"/>
  <c r="M7204" s="1"/>
  <c r="M7205" s="1"/>
  <c r="M7206" s="1"/>
  <c r="M7207" s="1"/>
  <c r="M7208" s="1"/>
  <c r="M7209" s="1"/>
  <c r="M7210" s="1"/>
  <c r="M7211" s="1"/>
  <c r="M7212" s="1"/>
  <c r="M7213" s="1"/>
  <c r="M7214" s="1"/>
  <c r="M7215" s="1"/>
  <c r="M7216" s="1"/>
  <c r="M7217" s="1"/>
  <c r="M7218" s="1"/>
  <c r="M7219" s="1"/>
  <c r="M7220" s="1"/>
  <c r="M7221" s="1"/>
  <c r="M7222" s="1"/>
  <c r="M7223" s="1"/>
  <c r="M7224" s="1"/>
  <c r="M7225" s="1"/>
  <c r="M7226" s="1"/>
  <c r="M7227" s="1"/>
  <c r="M7228" s="1"/>
  <c r="M7229" s="1"/>
  <c r="M7230" s="1"/>
  <c r="M7231" s="1"/>
  <c r="M7232" s="1"/>
  <c r="M7233" s="1"/>
  <c r="M7234" s="1"/>
  <c r="M7235" s="1"/>
  <c r="M7236" s="1"/>
  <c r="M7237" s="1"/>
  <c r="M7238" s="1"/>
  <c r="M7239" s="1"/>
  <c r="M7240" s="1"/>
  <c r="M7241" s="1"/>
  <c r="M7242" s="1"/>
  <c r="M7243" s="1"/>
  <c r="M7244" s="1"/>
  <c r="M7245" s="1"/>
  <c r="M7246" s="1"/>
  <c r="M7247" s="1"/>
  <c r="M7248" s="1"/>
  <c r="M7249" s="1"/>
  <c r="M7250" s="1"/>
  <c r="M7251" s="1"/>
  <c r="M7252" s="1"/>
  <c r="M7253" s="1"/>
  <c r="M7254" s="1"/>
  <c r="M7255" s="1"/>
  <c r="M7256" s="1"/>
  <c r="M7257" s="1"/>
  <c r="M7258" s="1"/>
  <c r="M7259" s="1"/>
  <c r="M7260" s="1"/>
  <c r="M7261" s="1"/>
  <c r="M7262" s="1"/>
  <c r="M7263" s="1"/>
  <c r="M7264" s="1"/>
  <c r="M7265" s="1"/>
  <c r="M7266" s="1"/>
  <c r="M7267" s="1"/>
  <c r="M7268" s="1"/>
  <c r="M7269" s="1"/>
  <c r="M7270" s="1"/>
  <c r="M7271" s="1"/>
  <c r="M7272" s="1"/>
  <c r="M7273" s="1"/>
  <c r="M7274" s="1"/>
  <c r="M7275" s="1"/>
  <c r="M7276" s="1"/>
  <c r="M7277" s="1"/>
  <c r="M7278" s="1"/>
  <c r="M7279" s="1"/>
  <c r="M7280" s="1"/>
  <c r="M7281" s="1"/>
  <c r="M7282" s="1"/>
  <c r="M7283" s="1"/>
  <c r="M7284" s="1"/>
  <c r="M7285" s="1"/>
  <c r="M7286" s="1"/>
  <c r="M7287" s="1"/>
  <c r="M7288" s="1"/>
  <c r="M7289" s="1"/>
  <c r="M7290" s="1"/>
  <c r="M7291" s="1"/>
  <c r="M7292" s="1"/>
  <c r="M7293" s="1"/>
  <c r="M7294" s="1"/>
  <c r="M7295" s="1"/>
  <c r="M7296" s="1"/>
  <c r="M7297" s="1"/>
  <c r="M7298" s="1"/>
  <c r="M7299" s="1"/>
  <c r="M7300" s="1"/>
  <c r="M7301" s="1"/>
  <c r="M7302" s="1"/>
  <c r="M7303" s="1"/>
  <c r="M7304" s="1"/>
  <c r="M7305" s="1"/>
  <c r="M7306" s="1"/>
  <c r="M7307" s="1"/>
  <c r="M7308" s="1"/>
  <c r="M7309" s="1"/>
  <c r="M7310" s="1"/>
  <c r="M7311" s="1"/>
  <c r="M7312" s="1"/>
  <c r="M7313" s="1"/>
  <c r="M7314" s="1"/>
  <c r="M7315" s="1"/>
  <c r="M7316" s="1"/>
  <c r="M7317" s="1"/>
  <c r="M7318" s="1"/>
  <c r="M7319" s="1"/>
  <c r="M7320" s="1"/>
  <c r="M7321" s="1"/>
  <c r="M7322" s="1"/>
  <c r="M7323" s="1"/>
  <c r="M7324" s="1"/>
  <c r="M7325" s="1"/>
  <c r="M7326" s="1"/>
  <c r="M7327" s="1"/>
  <c r="M7328" s="1"/>
  <c r="M7329" s="1"/>
  <c r="M7330" s="1"/>
  <c r="M7331" s="1"/>
  <c r="M7332" s="1"/>
  <c r="M7333" s="1"/>
  <c r="M7334" s="1"/>
  <c r="M7335" s="1"/>
  <c r="M7336" s="1"/>
  <c r="M7337" s="1"/>
  <c r="M7338" s="1"/>
  <c r="M7339" s="1"/>
  <c r="M7340" s="1"/>
  <c r="M7341" s="1"/>
  <c r="M7342" s="1"/>
  <c r="M7343" s="1"/>
  <c r="M7344" s="1"/>
  <c r="M7345" s="1"/>
  <c r="M7346" s="1"/>
  <c r="M7347" s="1"/>
  <c r="M7348" s="1"/>
  <c r="M7349" s="1"/>
  <c r="M7350" s="1"/>
  <c r="M7351" s="1"/>
  <c r="M7352" s="1"/>
  <c r="M7353" s="1"/>
  <c r="M7354" s="1"/>
  <c r="M7355" s="1"/>
  <c r="M7356" s="1"/>
  <c r="M7357" s="1"/>
  <c r="M7358" s="1"/>
  <c r="M7359" s="1"/>
  <c r="M7360" s="1"/>
  <c r="M7361" s="1"/>
  <c r="M7362" s="1"/>
  <c r="M7363" s="1"/>
  <c r="M7364" s="1"/>
  <c r="M7365" s="1"/>
  <c r="M7366" s="1"/>
  <c r="M7367" s="1"/>
  <c r="M7368" s="1"/>
  <c r="M7369" s="1"/>
  <c r="M7370" s="1"/>
  <c r="M7371" s="1"/>
  <c r="M7372" s="1"/>
  <c r="M7373" s="1"/>
  <c r="M7374" s="1"/>
  <c r="M7375" s="1"/>
  <c r="M7376" s="1"/>
  <c r="M7377" s="1"/>
  <c r="M7378" s="1"/>
  <c r="M7379" s="1"/>
  <c r="M7380" s="1"/>
  <c r="M7381" s="1"/>
  <c r="M7382" s="1"/>
  <c r="M7383" s="1"/>
  <c r="M7384" s="1"/>
  <c r="M7385" s="1"/>
  <c r="M7386" s="1"/>
  <c r="M7387" s="1"/>
  <c r="M7388" s="1"/>
  <c r="M7389" s="1"/>
  <c r="M7390" s="1"/>
  <c r="M7391" s="1"/>
  <c r="M7392" s="1"/>
  <c r="M7393" s="1"/>
  <c r="M7394" s="1"/>
  <c r="M7395" s="1"/>
  <c r="M7396" s="1"/>
  <c r="M7397" s="1"/>
  <c r="M7398" s="1"/>
  <c r="M7399" s="1"/>
  <c r="M7400" s="1"/>
  <c r="M7401" s="1"/>
  <c r="M7402" s="1"/>
  <c r="M7403" s="1"/>
  <c r="M7404" s="1"/>
  <c r="M7405" s="1"/>
  <c r="M7406" s="1"/>
  <c r="M7407" s="1"/>
  <c r="M7408" s="1"/>
  <c r="M7409" s="1"/>
  <c r="M7410" s="1"/>
  <c r="M7411" s="1"/>
  <c r="M7412" s="1"/>
  <c r="M7413" s="1"/>
  <c r="M7414" s="1"/>
  <c r="M7415" s="1"/>
  <c r="M7416" s="1"/>
  <c r="M7417" s="1"/>
  <c r="M7418" s="1"/>
  <c r="M7419" s="1"/>
  <c r="M7420" s="1"/>
  <c r="M7421" s="1"/>
  <c r="M7422" s="1"/>
  <c r="M7423" s="1"/>
  <c r="M7424" s="1"/>
  <c r="M7425" s="1"/>
  <c r="M7426" s="1"/>
  <c r="M7427" s="1"/>
  <c r="M7428" s="1"/>
  <c r="M7429" s="1"/>
  <c r="M7430" s="1"/>
  <c r="M7431" s="1"/>
  <c r="M7432" s="1"/>
  <c r="M7433" s="1"/>
  <c r="M7434" s="1"/>
  <c r="M7435" s="1"/>
  <c r="M7436" s="1"/>
  <c r="M7437" s="1"/>
  <c r="M7438" s="1"/>
  <c r="M7439" s="1"/>
  <c r="M7440" s="1"/>
  <c r="M7441" s="1"/>
  <c r="M7442" s="1"/>
  <c r="M7443" s="1"/>
  <c r="M7444" s="1"/>
  <c r="M7445" s="1"/>
  <c r="M7446" s="1"/>
  <c r="M7447" s="1"/>
  <c r="M7448" s="1"/>
  <c r="M7449" s="1"/>
  <c r="M7450" s="1"/>
  <c r="M7451" s="1"/>
  <c r="M7452" s="1"/>
  <c r="M7453" s="1"/>
  <c r="M7454" s="1"/>
  <c r="M7455" s="1"/>
  <c r="M7456" s="1"/>
  <c r="M7457" s="1"/>
  <c r="M7458" s="1"/>
  <c r="M7459" s="1"/>
  <c r="M7460" s="1"/>
  <c r="M7461" s="1"/>
  <c r="M7462" s="1"/>
  <c r="M7463" s="1"/>
  <c r="M7464" s="1"/>
  <c r="M7465" s="1"/>
  <c r="M7466" s="1"/>
  <c r="M7467" s="1"/>
  <c r="M7468" s="1"/>
  <c r="M7469" s="1"/>
  <c r="M7470" s="1"/>
  <c r="M7471" s="1"/>
  <c r="M7472" s="1"/>
  <c r="M7473" s="1"/>
  <c r="M7474" s="1"/>
  <c r="M7475" s="1"/>
  <c r="M7476" s="1"/>
  <c r="M7477" s="1"/>
  <c r="M7478" s="1"/>
  <c r="M7479" s="1"/>
  <c r="M7480" s="1"/>
  <c r="M7481" s="1"/>
  <c r="M7482" s="1"/>
  <c r="M7483" s="1"/>
  <c r="M7484" s="1"/>
  <c r="M7485" s="1"/>
  <c r="M7486" s="1"/>
  <c r="M7487" s="1"/>
  <c r="M7488" s="1"/>
  <c r="M7489" s="1"/>
  <c r="M7490" s="1"/>
  <c r="M7491" s="1"/>
  <c r="M7492" s="1"/>
  <c r="M7493" s="1"/>
  <c r="M7494" s="1"/>
  <c r="M7495" s="1"/>
  <c r="M7496" s="1"/>
  <c r="M7497" s="1"/>
  <c r="M7498" s="1"/>
  <c r="M7499" s="1"/>
  <c r="M7500" s="1"/>
  <c r="M7501" s="1"/>
  <c r="M7502" s="1"/>
  <c r="M7503" s="1"/>
  <c r="M7504" s="1"/>
  <c r="M7505" s="1"/>
  <c r="M7506" s="1"/>
  <c r="M7507" s="1"/>
  <c r="M7508" s="1"/>
  <c r="M7509" s="1"/>
  <c r="M7510" s="1"/>
  <c r="M7511" s="1"/>
  <c r="M7512" s="1"/>
  <c r="M7513" s="1"/>
  <c r="M7514" s="1"/>
  <c r="M7515" s="1"/>
  <c r="M7516" s="1"/>
  <c r="M7517" s="1"/>
  <c r="M7518" s="1"/>
  <c r="M7519" s="1"/>
  <c r="M7520" s="1"/>
  <c r="M7521" s="1"/>
  <c r="M7522" s="1"/>
  <c r="M7523" s="1"/>
  <c r="M7524" s="1"/>
  <c r="M7525" s="1"/>
  <c r="M7526" s="1"/>
  <c r="M7527" s="1"/>
  <c r="M7528" s="1"/>
  <c r="M7529" s="1"/>
  <c r="M7530" s="1"/>
  <c r="M7531" s="1"/>
  <c r="M7532" s="1"/>
  <c r="M7533" s="1"/>
  <c r="M7534" s="1"/>
  <c r="M7535" s="1"/>
  <c r="M7536" s="1"/>
  <c r="M7537" s="1"/>
  <c r="M7538" s="1"/>
  <c r="M7539" s="1"/>
  <c r="M7540" s="1"/>
  <c r="M7541" s="1"/>
  <c r="M7542" s="1"/>
  <c r="M7543" s="1"/>
  <c r="M7544" s="1"/>
  <c r="M7545" s="1"/>
  <c r="M7546" s="1"/>
  <c r="M7547" s="1"/>
  <c r="M7548" s="1"/>
  <c r="M7549" s="1"/>
  <c r="M7550" s="1"/>
  <c r="M7551" s="1"/>
  <c r="M7552" s="1"/>
  <c r="M7553" s="1"/>
  <c r="M7554" s="1"/>
  <c r="M7555" s="1"/>
  <c r="M7556" s="1"/>
  <c r="M7557" s="1"/>
  <c r="M7558" s="1"/>
  <c r="M7559" s="1"/>
  <c r="M7560" s="1"/>
  <c r="M7561" s="1"/>
  <c r="M7562" s="1"/>
  <c r="M7563" s="1"/>
  <c r="M7564" s="1"/>
  <c r="M7565" s="1"/>
  <c r="M7566" s="1"/>
  <c r="M7567" s="1"/>
  <c r="M7568" s="1"/>
  <c r="M7569" s="1"/>
  <c r="M7570" s="1"/>
  <c r="M7571" s="1"/>
  <c r="M7572" s="1"/>
  <c r="M7573" s="1"/>
  <c r="M7574" s="1"/>
  <c r="M7575" s="1"/>
  <c r="M7576" s="1"/>
  <c r="M7577" s="1"/>
  <c r="M7578" s="1"/>
  <c r="M7579" s="1"/>
  <c r="M7580" s="1"/>
  <c r="M7581" s="1"/>
  <c r="M7582" s="1"/>
  <c r="M7583" s="1"/>
  <c r="M7584" s="1"/>
  <c r="M7585" s="1"/>
  <c r="M7586" s="1"/>
  <c r="M7587" s="1"/>
  <c r="M7588" s="1"/>
  <c r="M7589" s="1"/>
  <c r="M7590" s="1"/>
  <c r="M7591" s="1"/>
  <c r="M7592" s="1"/>
  <c r="M7593" s="1"/>
  <c r="M7594" s="1"/>
  <c r="M7595" s="1"/>
  <c r="M7596" s="1"/>
  <c r="M7597" s="1"/>
  <c r="M7598" s="1"/>
  <c r="M7599" s="1"/>
  <c r="M7600" s="1"/>
  <c r="M7601" s="1"/>
  <c r="M7602" s="1"/>
  <c r="M7603" s="1"/>
  <c r="M7604" s="1"/>
  <c r="M7605" s="1"/>
  <c r="M7606" s="1"/>
  <c r="M7607" s="1"/>
  <c r="M7608" s="1"/>
  <c r="M7609" s="1"/>
  <c r="M7610" s="1"/>
  <c r="M7611" s="1"/>
  <c r="M7612" s="1"/>
  <c r="M7613" s="1"/>
  <c r="M7614" s="1"/>
  <c r="M7615" s="1"/>
  <c r="M7616" s="1"/>
  <c r="M7617" s="1"/>
  <c r="M7618" s="1"/>
  <c r="M7619" s="1"/>
  <c r="M7620" s="1"/>
  <c r="M7621" s="1"/>
  <c r="M7622" s="1"/>
  <c r="M7623" s="1"/>
  <c r="M7624" s="1"/>
  <c r="M7625" s="1"/>
  <c r="M7626" s="1"/>
  <c r="M7627" s="1"/>
  <c r="M7628" s="1"/>
  <c r="M7629" s="1"/>
  <c r="M7630" s="1"/>
  <c r="M7631" s="1"/>
  <c r="M7632" s="1"/>
  <c r="M7633" s="1"/>
  <c r="M7634" s="1"/>
  <c r="M7635" s="1"/>
  <c r="M7636" s="1"/>
  <c r="M7637" s="1"/>
  <c r="M7638" s="1"/>
  <c r="M7639" s="1"/>
  <c r="M7640" s="1"/>
  <c r="M7641" s="1"/>
  <c r="M7642" s="1"/>
  <c r="M7643" s="1"/>
  <c r="M7644" s="1"/>
  <c r="M7645" s="1"/>
  <c r="M7646" s="1"/>
  <c r="M7647" s="1"/>
  <c r="M7648" s="1"/>
  <c r="M7649" s="1"/>
  <c r="M7650" s="1"/>
  <c r="M7651" s="1"/>
  <c r="M7652" s="1"/>
  <c r="M7653" s="1"/>
  <c r="M7654" s="1"/>
  <c r="M7655" s="1"/>
  <c r="M7656" s="1"/>
  <c r="M7657" s="1"/>
  <c r="M7658" s="1"/>
  <c r="M7659" s="1"/>
  <c r="M7660" s="1"/>
  <c r="M7661" s="1"/>
  <c r="M7662" s="1"/>
  <c r="M7663" s="1"/>
  <c r="M7664" s="1"/>
  <c r="M7665" s="1"/>
  <c r="M7666" s="1"/>
  <c r="M7667" s="1"/>
  <c r="M7668" s="1"/>
  <c r="M7669" s="1"/>
  <c r="M7670" s="1"/>
  <c r="M7671" s="1"/>
  <c r="M7672" s="1"/>
  <c r="M7673" s="1"/>
  <c r="M7674" s="1"/>
  <c r="M7675" s="1"/>
  <c r="M7676" s="1"/>
  <c r="M7677" s="1"/>
  <c r="M7678" s="1"/>
  <c r="M7679" s="1"/>
  <c r="M7680" s="1"/>
  <c r="M7681" s="1"/>
  <c r="M7682" s="1"/>
  <c r="M7683" s="1"/>
  <c r="M7684" s="1"/>
  <c r="M7685" s="1"/>
  <c r="M7686" s="1"/>
  <c r="M7687" s="1"/>
  <c r="M7688" s="1"/>
  <c r="M7689" s="1"/>
  <c r="M7690" s="1"/>
  <c r="M7691" s="1"/>
  <c r="M7692" s="1"/>
  <c r="M7693" s="1"/>
  <c r="M7694" s="1"/>
  <c r="M7695" s="1"/>
  <c r="M7696" s="1"/>
  <c r="M7697" s="1"/>
  <c r="M7698" s="1"/>
  <c r="M7699" s="1"/>
  <c r="M7700" s="1"/>
  <c r="M7701" s="1"/>
  <c r="M7702" s="1"/>
  <c r="M7703" s="1"/>
  <c r="M7704" s="1"/>
  <c r="M7705" s="1"/>
  <c r="M7706" s="1"/>
  <c r="M7707" s="1"/>
  <c r="M7708" s="1"/>
  <c r="M7709" s="1"/>
  <c r="M7710" s="1"/>
  <c r="M7711" s="1"/>
  <c r="M7712" s="1"/>
  <c r="M7713" s="1"/>
  <c r="M7714" s="1"/>
  <c r="M7715" s="1"/>
  <c r="M7716" s="1"/>
  <c r="M7717" s="1"/>
  <c r="M7718" s="1"/>
  <c r="M7719" s="1"/>
  <c r="M7720" s="1"/>
  <c r="M7721" s="1"/>
  <c r="M7722" s="1"/>
  <c r="M7723" s="1"/>
  <c r="M7724" s="1"/>
  <c r="M7725" s="1"/>
  <c r="M7726" s="1"/>
  <c r="M7727" s="1"/>
  <c r="M7728" s="1"/>
  <c r="M7729" s="1"/>
  <c r="M7730" s="1"/>
  <c r="M7731" s="1"/>
  <c r="M7732" s="1"/>
  <c r="M7733" s="1"/>
  <c r="M7734" s="1"/>
  <c r="M7735" s="1"/>
  <c r="M7736" s="1"/>
  <c r="M7737" s="1"/>
  <c r="M7738" s="1"/>
  <c r="M7739" s="1"/>
  <c r="M7740" s="1"/>
  <c r="M7741" s="1"/>
  <c r="M7742" s="1"/>
  <c r="M7743" s="1"/>
  <c r="M7744" s="1"/>
  <c r="M7745" s="1"/>
  <c r="M7746" s="1"/>
  <c r="M7747" s="1"/>
  <c r="M7748" s="1"/>
  <c r="M7749" s="1"/>
  <c r="M7750" s="1"/>
  <c r="M7751" s="1"/>
  <c r="M7752" s="1"/>
  <c r="M7753" s="1"/>
  <c r="M7754" s="1"/>
  <c r="M7755" s="1"/>
  <c r="M7756" s="1"/>
  <c r="M7757" s="1"/>
  <c r="M7758" s="1"/>
  <c r="M7759" s="1"/>
  <c r="M7760" s="1"/>
  <c r="M7761" s="1"/>
  <c r="M7762" s="1"/>
  <c r="M7763" s="1"/>
  <c r="M7764" s="1"/>
  <c r="M7765" s="1"/>
  <c r="M7766" s="1"/>
  <c r="M7767" s="1"/>
  <c r="M7768" s="1"/>
  <c r="M7769" s="1"/>
  <c r="M7770" s="1"/>
  <c r="M7771" s="1"/>
  <c r="M7772" s="1"/>
  <c r="M7773" s="1"/>
  <c r="M7774" s="1"/>
  <c r="M7775" s="1"/>
  <c r="M7776" s="1"/>
  <c r="M7777" s="1"/>
  <c r="M7778" s="1"/>
  <c r="M7779" s="1"/>
  <c r="M7780" s="1"/>
  <c r="M7781" s="1"/>
  <c r="M7782" s="1"/>
  <c r="M7783" s="1"/>
  <c r="M7784" s="1"/>
  <c r="M7785" s="1"/>
  <c r="M7786" s="1"/>
  <c r="M7787" s="1"/>
  <c r="M7788" s="1"/>
  <c r="M7789" s="1"/>
  <c r="M7790" s="1"/>
  <c r="M7791" s="1"/>
  <c r="M7792" s="1"/>
  <c r="M7793" s="1"/>
  <c r="M7794" s="1"/>
  <c r="M7795" s="1"/>
  <c r="M7796" s="1"/>
  <c r="M7797" s="1"/>
  <c r="M7798" s="1"/>
  <c r="M7799" s="1"/>
  <c r="M7800" s="1"/>
  <c r="M7801" s="1"/>
  <c r="M7802" s="1"/>
  <c r="M7803" s="1"/>
  <c r="M7804" s="1"/>
  <c r="M7805" s="1"/>
  <c r="M7806" s="1"/>
  <c r="M7807" s="1"/>
  <c r="M7808" s="1"/>
  <c r="M7809" s="1"/>
  <c r="M7810" s="1"/>
  <c r="M7811" s="1"/>
  <c r="M7812" s="1"/>
  <c r="M7813" s="1"/>
  <c r="M7814" s="1"/>
  <c r="M7815" s="1"/>
  <c r="M7816" s="1"/>
  <c r="M7817" s="1"/>
  <c r="M7818" s="1"/>
  <c r="M7819" s="1"/>
  <c r="M7820" s="1"/>
  <c r="M7821" s="1"/>
  <c r="M7822" s="1"/>
  <c r="M7823" s="1"/>
  <c r="M7824" s="1"/>
  <c r="M7825" s="1"/>
  <c r="M7826" s="1"/>
  <c r="M7827" s="1"/>
  <c r="M7828" s="1"/>
  <c r="M7829" s="1"/>
  <c r="M7830" l="1"/>
  <c r="M7831" s="1"/>
  <c r="M7832" s="1"/>
  <c r="M7833" s="1"/>
  <c r="M7834" s="1"/>
  <c r="M7835" s="1"/>
  <c r="M7836" s="1"/>
  <c r="M7837" s="1"/>
  <c r="M7838" s="1"/>
  <c r="M7839" s="1"/>
  <c r="M7840" s="1"/>
  <c r="M7841" s="1"/>
  <c r="M7842" s="1"/>
  <c r="M7843" s="1"/>
  <c r="M7844" s="1"/>
  <c r="M7845" s="1"/>
  <c r="M7846" s="1"/>
  <c r="M7847" s="1"/>
  <c r="M7848" s="1"/>
  <c r="M7849" s="1"/>
  <c r="M7850" s="1"/>
  <c r="M7851" s="1"/>
  <c r="M7852" s="1"/>
  <c r="M7853" s="1"/>
  <c r="M7854" s="1"/>
  <c r="M7855" s="1"/>
  <c r="M7856" s="1"/>
  <c r="M7857" s="1"/>
  <c r="M7858" s="1"/>
  <c r="M7859" s="1"/>
  <c r="M7860" s="1"/>
  <c r="M7861" s="1"/>
  <c r="M7862" s="1"/>
  <c r="M7863" s="1"/>
  <c r="M7864" s="1"/>
  <c r="M7865" s="1"/>
  <c r="M7866" s="1"/>
  <c r="M7867" s="1"/>
  <c r="N7867" s="1"/>
  <c r="N7063"/>
  <c r="M7868" l="1"/>
  <c r="M7869" s="1"/>
  <c r="M7870" s="1"/>
  <c r="M7871" s="1"/>
  <c r="M7872" s="1"/>
  <c r="M7873" s="1"/>
  <c r="M7874" s="1"/>
  <c r="M7875" s="1"/>
  <c r="M7876" s="1"/>
  <c r="M7877" s="1"/>
  <c r="M7878" s="1"/>
  <c r="M7879" s="1"/>
  <c r="M7880" s="1"/>
  <c r="M7881" s="1"/>
  <c r="M7882" s="1"/>
  <c r="M7883" s="1"/>
  <c r="M7884" s="1"/>
  <c r="M7885" s="1"/>
  <c r="M7886" s="1"/>
  <c r="M7887" s="1"/>
  <c r="M7888" s="1"/>
  <c r="M7889" s="1"/>
  <c r="M7890" s="1"/>
  <c r="M7891" s="1"/>
  <c r="M7892" s="1"/>
  <c r="M7893" s="1"/>
  <c r="M7894" s="1"/>
  <c r="M7895" s="1"/>
  <c r="M7896" s="1"/>
  <c r="M7897" s="1"/>
  <c r="M7898" s="1"/>
  <c r="M7899" s="1"/>
  <c r="M7900" s="1"/>
  <c r="M7901" s="1"/>
  <c r="M7902" s="1"/>
  <c r="M7903" s="1"/>
  <c r="M7904" s="1"/>
  <c r="M7905" s="1"/>
  <c r="M7906" s="1"/>
  <c r="M7907" s="1"/>
  <c r="M7908" s="1"/>
  <c r="M7909" s="1"/>
  <c r="M7910" s="1"/>
  <c r="M7911" s="1"/>
  <c r="M7912" s="1"/>
  <c r="M7913" s="1"/>
  <c r="M7914" s="1"/>
  <c r="M7915" s="1"/>
  <c r="M7916" s="1"/>
  <c r="M7917" l="1"/>
  <c r="M7918" s="1"/>
  <c r="M7919" s="1"/>
  <c r="M7920" s="1"/>
  <c r="M7921" s="1"/>
  <c r="M7922" s="1"/>
  <c r="M7923" s="1"/>
  <c r="M7924" s="1"/>
  <c r="M7925" s="1"/>
  <c r="M7926" s="1"/>
  <c r="M7927" s="1"/>
  <c r="M7928" s="1"/>
  <c r="M7929" s="1"/>
  <c r="M7930" s="1"/>
  <c r="M7931" s="1"/>
  <c r="M7932" s="1"/>
  <c r="M7933" s="1"/>
  <c r="M7934" s="1"/>
  <c r="M7935" s="1"/>
  <c r="M7936" s="1"/>
  <c r="M7937" s="1"/>
  <c r="M7938" s="1"/>
  <c r="M7939" s="1"/>
  <c r="M7940" s="1"/>
  <c r="M7941" s="1"/>
  <c r="M7942" s="1"/>
  <c r="M7943" s="1"/>
  <c r="M7944" s="1"/>
  <c r="M7945" s="1"/>
  <c r="M7946" s="1"/>
  <c r="M7947" s="1"/>
  <c r="M7948" s="1"/>
  <c r="M7949" s="1"/>
  <c r="M7950" s="1"/>
  <c r="M7951" s="1"/>
  <c r="M7952" s="1"/>
  <c r="M7953" s="1"/>
  <c r="M7954" s="1"/>
  <c r="M7955" s="1"/>
  <c r="M7956" s="1"/>
  <c r="M7957" s="1"/>
  <c r="M7958" s="1"/>
  <c r="M7959" s="1"/>
  <c r="M7960" s="1"/>
  <c r="M7961" s="1"/>
  <c r="M7962" s="1"/>
  <c r="M7963" s="1"/>
  <c r="M7964" s="1"/>
  <c r="M7965" s="1"/>
  <c r="M7966" s="1"/>
  <c r="M7967" s="1"/>
  <c r="M7968" s="1"/>
  <c r="M7969" s="1"/>
  <c r="M7970" s="1"/>
  <c r="M7971" s="1"/>
  <c r="M7972" s="1"/>
  <c r="M7973" s="1"/>
  <c r="M7974" s="1"/>
  <c r="M7975" s="1"/>
  <c r="M7976" s="1"/>
  <c r="M7977" s="1"/>
  <c r="M7978" s="1"/>
  <c r="M7979" s="1"/>
  <c r="M7980" s="1"/>
  <c r="M7981" s="1"/>
  <c r="M7982" s="1"/>
  <c r="M7983" s="1"/>
  <c r="M7984" s="1"/>
  <c r="M7985" s="1"/>
  <c r="M7986" s="1"/>
  <c r="M7987" s="1"/>
  <c r="M7988" s="1"/>
  <c r="N7988" s="1"/>
  <c r="N7916"/>
  <c r="O7915" s="1"/>
  <c r="O7986" l="1"/>
  <c r="M7989"/>
  <c r="M7990" s="1"/>
  <c r="M7991" s="1"/>
  <c r="M7992" s="1"/>
  <c r="M7993" s="1"/>
  <c r="M7994" s="1"/>
  <c r="M7995" s="1"/>
  <c r="M7996" s="1"/>
  <c r="M7997" s="1"/>
  <c r="M7998" s="1"/>
  <c r="M7999" s="1"/>
  <c r="M8000" s="1"/>
  <c r="M8001" s="1"/>
  <c r="M8002" s="1"/>
  <c r="M8003" s="1"/>
  <c r="M8004" s="1"/>
  <c r="M8005" s="1"/>
  <c r="M8006" s="1"/>
  <c r="M8007" s="1"/>
  <c r="M8008" s="1"/>
  <c r="M8009" s="1"/>
  <c r="M8010" s="1"/>
  <c r="M8011" s="1"/>
  <c r="M8012" s="1"/>
  <c r="M8013" s="1"/>
  <c r="M8014" s="1"/>
  <c r="M8015" s="1"/>
  <c r="M8016" s="1"/>
  <c r="M8017" s="1"/>
  <c r="M8018" s="1"/>
  <c r="M8019" s="1"/>
  <c r="M8020" s="1"/>
  <c r="M8021" s="1"/>
  <c r="M8022" s="1"/>
  <c r="M8023" s="1"/>
  <c r="M8024" s="1"/>
  <c r="M8025" s="1"/>
  <c r="M8026" s="1"/>
  <c r="M8027" s="1"/>
  <c r="M8028" s="1"/>
  <c r="M8029" s="1"/>
  <c r="M8030" s="1"/>
  <c r="M8031" s="1"/>
  <c r="M8032" s="1"/>
  <c r="M8033" s="1"/>
  <c r="M8034" s="1"/>
  <c r="M8035" s="1"/>
  <c r="M8036" s="1"/>
  <c r="M8037" s="1"/>
  <c r="M8038" s="1"/>
  <c r="M8039" s="1"/>
  <c r="M8040" s="1"/>
  <c r="M8041" s="1"/>
  <c r="M8042" s="1"/>
  <c r="M8043" s="1"/>
  <c r="M8044" s="1"/>
  <c r="M8045" s="1"/>
  <c r="M8046" s="1"/>
  <c r="M8047" s="1"/>
  <c r="M8048" s="1"/>
  <c r="M8049" s="1"/>
  <c r="M8050" s="1"/>
  <c r="N8050" s="1"/>
  <c r="M8051" l="1"/>
  <c r="M8052" s="1"/>
  <c r="M8053" s="1"/>
  <c r="M8054" s="1"/>
  <c r="M8055" s="1"/>
  <c r="M8056" s="1"/>
  <c r="M8057" s="1"/>
  <c r="M8058" s="1"/>
  <c r="M8059" s="1"/>
  <c r="M8060" s="1"/>
  <c r="M8061" s="1"/>
  <c r="M8062" s="1"/>
  <c r="M8063" s="1"/>
  <c r="M8064" s="1"/>
  <c r="M8065" s="1"/>
  <c r="M8066" s="1"/>
  <c r="M8067" s="1"/>
  <c r="M8068" s="1"/>
  <c r="M8069" s="1"/>
  <c r="M8070" s="1"/>
  <c r="M8071" s="1"/>
  <c r="M8072" s="1"/>
  <c r="M8073" s="1"/>
  <c r="M8074" s="1"/>
  <c r="M8075" s="1"/>
  <c r="M8076" s="1"/>
  <c r="M8077" s="1"/>
  <c r="M8078" s="1"/>
  <c r="M8079" s="1"/>
  <c r="M8080" s="1"/>
  <c r="M8081" s="1"/>
  <c r="M8082" s="1"/>
  <c r="M8083" s="1"/>
  <c r="M8084" s="1"/>
  <c r="M8085" s="1"/>
  <c r="M8086" s="1"/>
  <c r="M8087" s="1"/>
  <c r="M8088" s="1"/>
  <c r="M8089" s="1"/>
  <c r="M8090" s="1"/>
  <c r="M8091" s="1"/>
  <c r="M8092" s="1"/>
  <c r="M8093" s="1"/>
  <c r="M8094" s="1"/>
  <c r="M8095" s="1"/>
  <c r="M8096" s="1"/>
  <c r="M8097" s="1"/>
  <c r="M8098" s="1"/>
  <c r="M8099" s="1"/>
  <c r="M8100" s="1"/>
  <c r="M8101" s="1"/>
  <c r="M8102" s="1"/>
  <c r="M8103" s="1"/>
  <c r="M8104" s="1"/>
  <c r="M8105" s="1"/>
  <c r="M8106" s="1"/>
  <c r="M8107" s="1"/>
  <c r="M8108" s="1"/>
  <c r="M8109" s="1"/>
  <c r="M8110" s="1"/>
  <c r="M8111" s="1"/>
  <c r="M8112" s="1"/>
  <c r="M8113" s="1"/>
  <c r="M8114" s="1"/>
  <c r="M8115" s="1"/>
  <c r="M8116" s="1"/>
  <c r="M8117" s="1"/>
  <c r="M8118" s="1"/>
  <c r="M8119" s="1"/>
  <c r="M8120" s="1"/>
  <c r="M8121" s="1"/>
  <c r="M8122" s="1"/>
  <c r="M8123" l="1"/>
  <c r="M8124" s="1"/>
  <c r="M8125" s="1"/>
  <c r="M8126" s="1"/>
  <c r="M8127" s="1"/>
  <c r="M8128" s="1"/>
  <c r="M8129" s="1"/>
  <c r="M8130" s="1"/>
  <c r="M8131" s="1"/>
  <c r="M8132" s="1"/>
  <c r="M8133" s="1"/>
  <c r="M8134" s="1"/>
  <c r="M8135" s="1"/>
  <c r="M8136" s="1"/>
  <c r="M8137" s="1"/>
  <c r="M8138" s="1"/>
  <c r="M8139" s="1"/>
  <c r="M8140" s="1"/>
  <c r="M8141" s="1"/>
  <c r="M8142" s="1"/>
  <c r="M8143" s="1"/>
  <c r="M8144" s="1"/>
  <c r="M8145" s="1"/>
  <c r="M8146" s="1"/>
  <c r="M8147" s="1"/>
  <c r="M8148" s="1"/>
  <c r="M8149" s="1"/>
  <c r="M8150" s="1"/>
  <c r="M8151" s="1"/>
  <c r="M8152" s="1"/>
  <c r="M8153" s="1"/>
  <c r="M8154" s="1"/>
  <c r="M8155" s="1"/>
  <c r="M8156" s="1"/>
  <c r="M8157" s="1"/>
  <c r="M8158" s="1"/>
  <c r="M8159" s="1"/>
  <c r="M8160" s="1"/>
  <c r="M8161" s="1"/>
  <c r="M8162" s="1"/>
  <c r="M8163" s="1"/>
  <c r="M8164" s="1"/>
  <c r="M8165" s="1"/>
  <c r="M8166" s="1"/>
  <c r="M8167" s="1"/>
  <c r="M8168" s="1"/>
  <c r="M8169" s="1"/>
  <c r="M8170" s="1"/>
  <c r="M8171" s="1"/>
  <c r="M8172" s="1"/>
  <c r="M8173" s="1"/>
  <c r="M8174" s="1"/>
  <c r="M8175" s="1"/>
  <c r="M8176" s="1"/>
  <c r="M8177" s="1"/>
  <c r="M8178" s="1"/>
  <c r="M8179" s="1"/>
  <c r="M8180" s="1"/>
  <c r="M8181" s="1"/>
  <c r="M8182" s="1"/>
  <c r="M8183" s="1"/>
  <c r="M8184" s="1"/>
  <c r="M8185" s="1"/>
  <c r="M8186" s="1"/>
  <c r="M8187" s="1"/>
  <c r="M8188" s="1"/>
  <c r="M8189" s="1"/>
  <c r="M8190" s="1"/>
  <c r="M8191" s="1"/>
  <c r="M8192" s="1"/>
  <c r="M8193" s="1"/>
  <c r="M8194" s="1"/>
  <c r="M8195" s="1"/>
  <c r="M8196" s="1"/>
  <c r="M8197" s="1"/>
  <c r="M8198" s="1"/>
  <c r="M8199" s="1"/>
  <c r="N8199" s="1"/>
  <c r="N8122"/>
  <c r="M8200" l="1"/>
  <c r="M8201" s="1"/>
  <c r="M8202" s="1"/>
  <c r="M8203" s="1"/>
  <c r="M8204" s="1"/>
  <c r="M8205" s="1"/>
  <c r="M8206" s="1"/>
  <c r="M8207" s="1"/>
  <c r="M8208" s="1"/>
  <c r="M8209" s="1"/>
  <c r="M8210" s="1"/>
  <c r="M8211" s="1"/>
  <c r="M8212" s="1"/>
  <c r="M8213" s="1"/>
  <c r="M8214" s="1"/>
  <c r="M8215" s="1"/>
  <c r="M8216" s="1"/>
  <c r="M8217" s="1"/>
  <c r="M8218" s="1"/>
  <c r="M8219" s="1"/>
  <c r="M8220" s="1"/>
  <c r="M8221" s="1"/>
  <c r="M8222" s="1"/>
  <c r="M8223" s="1"/>
  <c r="M8224" s="1"/>
  <c r="M8225" s="1"/>
  <c r="M8226" s="1"/>
  <c r="M8227" s="1"/>
  <c r="M8228" s="1"/>
  <c r="M8229" s="1"/>
  <c r="M8230" s="1"/>
  <c r="M8231" s="1"/>
  <c r="M8232" s="1"/>
  <c r="M8233" s="1"/>
  <c r="M8234" s="1"/>
  <c r="M8235" s="1"/>
  <c r="M8236" s="1"/>
  <c r="M8237" s="1"/>
  <c r="M8238" s="1"/>
  <c r="M8239" s="1"/>
  <c r="M8240" s="1"/>
  <c r="M8241" s="1"/>
  <c r="M8242" s="1"/>
  <c r="M8243" s="1"/>
  <c r="M8244" s="1"/>
  <c r="M8245" s="1"/>
  <c r="M8246" s="1"/>
  <c r="M8247" s="1"/>
  <c r="M8248" s="1"/>
  <c r="M8249" s="1"/>
  <c r="M8250" s="1"/>
  <c r="M8251" s="1"/>
  <c r="M8252" s="1"/>
  <c r="M8253" s="1"/>
  <c r="M8254" s="1"/>
  <c r="M8255" s="1"/>
  <c r="M8256" s="1"/>
  <c r="M8257" s="1"/>
  <c r="M8258" s="1"/>
  <c r="M8259" s="1"/>
  <c r="M8260" s="1"/>
  <c r="M8261" s="1"/>
  <c r="M8262" s="1"/>
  <c r="M8263" s="1"/>
  <c r="M8264" s="1"/>
  <c r="M8265" s="1"/>
  <c r="M8266" s="1"/>
  <c r="M8267" s="1"/>
  <c r="M8268" s="1"/>
  <c r="M8269" s="1"/>
  <c r="M8270" s="1"/>
  <c r="M8271" s="1"/>
  <c r="M8272" s="1"/>
  <c r="M8273" s="1"/>
  <c r="M8274" s="1"/>
  <c r="M8275" s="1"/>
  <c r="M8276" s="1"/>
  <c r="M8277" s="1"/>
  <c r="M8278" s="1"/>
  <c r="M8279" s="1"/>
  <c r="M8280" s="1"/>
  <c r="M8281" s="1"/>
  <c r="M8282" s="1"/>
  <c r="M8283" s="1"/>
  <c r="M8284" s="1"/>
  <c r="M8285" s="1"/>
  <c r="M8286" s="1"/>
  <c r="M8287" s="1"/>
  <c r="M8288" s="1"/>
  <c r="M8289" s="1"/>
  <c r="M8290" s="1"/>
  <c r="M8291" s="1"/>
  <c r="M8292" s="1"/>
  <c r="M8293" s="1"/>
  <c r="M8294" s="1"/>
  <c r="M8295" s="1"/>
  <c r="M8296" s="1"/>
  <c r="M8297" s="1"/>
  <c r="M8298" s="1"/>
  <c r="M8299" s="1"/>
  <c r="M8300" s="1"/>
  <c r="M8301" s="1"/>
  <c r="M8302" s="1"/>
  <c r="M8303" s="1"/>
  <c r="M8304" s="1"/>
  <c r="M8305" s="1"/>
  <c r="M8306" s="1"/>
  <c r="M8307" s="1"/>
  <c r="M8308" s="1"/>
  <c r="M8309" s="1"/>
  <c r="M8310" s="1"/>
  <c r="M8311" s="1"/>
  <c r="M8312" s="1"/>
  <c r="M8313" s="1"/>
  <c r="M8314" s="1"/>
  <c r="M8315" s="1"/>
  <c r="M8316" s="1"/>
  <c r="M8317" s="1"/>
  <c r="M8318" s="1"/>
  <c r="M8319" s="1"/>
  <c r="M8320" s="1"/>
  <c r="M8321" s="1"/>
  <c r="M8322" s="1"/>
  <c r="M8323" s="1"/>
  <c r="M8324" s="1"/>
  <c r="M8325" s="1"/>
  <c r="M8326" s="1"/>
  <c r="M8327" s="1"/>
  <c r="M8328" s="1"/>
  <c r="M8329" s="1"/>
  <c r="M8330" s="1"/>
  <c r="M8331" s="1"/>
  <c r="M8332" s="1"/>
  <c r="M8333" s="1"/>
  <c r="M8334" s="1"/>
  <c r="M8335" s="1"/>
  <c r="M8336" s="1"/>
  <c r="M8337" s="1"/>
  <c r="M8338" s="1"/>
  <c r="M8339" s="1"/>
  <c r="M8340" s="1"/>
  <c r="M8341" s="1"/>
  <c r="M8342" s="1"/>
  <c r="M8343" s="1"/>
  <c r="M8344" s="1"/>
  <c r="M8345" s="1"/>
  <c r="M8346" s="1"/>
  <c r="M8347" s="1"/>
  <c r="M8348" s="1"/>
  <c r="M8349" s="1"/>
  <c r="M8350" s="1"/>
  <c r="M8351" s="1"/>
  <c r="M8352" s="1"/>
  <c r="M8353" s="1"/>
  <c r="M8354" s="1"/>
  <c r="M8355" s="1"/>
  <c r="M8356" s="1"/>
  <c r="M8357" s="1"/>
  <c r="M8358" s="1"/>
  <c r="M8359" s="1"/>
  <c r="M8360" s="1"/>
  <c r="M8361" s="1"/>
  <c r="M8362" s="1"/>
  <c r="M8363" s="1"/>
  <c r="M8364" s="1"/>
  <c r="M8365" s="1"/>
  <c r="M8366" s="1"/>
  <c r="M8367" s="1"/>
  <c r="M8368" s="1"/>
  <c r="M8369" s="1"/>
  <c r="M8370" s="1"/>
  <c r="M8371" s="1"/>
  <c r="M8372" s="1"/>
  <c r="M8373" s="1"/>
  <c r="M8374" s="1"/>
  <c r="M8375" s="1"/>
  <c r="M8376" s="1"/>
  <c r="M8377" s="1"/>
  <c r="M8378" s="1"/>
  <c r="M8379" s="1"/>
  <c r="M8380" s="1"/>
  <c r="M8381" s="1"/>
  <c r="M8382" s="1"/>
  <c r="M8383" s="1"/>
  <c r="M8384" s="1"/>
  <c r="M8385" s="1"/>
  <c r="M8386" s="1"/>
  <c r="M8387" s="1"/>
  <c r="M8388" s="1"/>
  <c r="M8389" s="1"/>
  <c r="M8390" s="1"/>
  <c r="M8391" s="1"/>
  <c r="M8392" s="1"/>
  <c r="M8393" s="1"/>
  <c r="M8394" s="1"/>
  <c r="M8395" s="1"/>
  <c r="M8396" s="1"/>
  <c r="M8397" s="1"/>
  <c r="M8398" s="1"/>
  <c r="M8399" s="1"/>
  <c r="M8400" s="1"/>
  <c r="M8401" s="1"/>
  <c r="M8402" s="1"/>
  <c r="M8403" s="1"/>
  <c r="M8404" s="1"/>
  <c r="M8405" s="1"/>
  <c r="M8406" s="1"/>
  <c r="M8407" s="1"/>
  <c r="M8408" s="1"/>
  <c r="M8409" s="1"/>
  <c r="M8410" s="1"/>
  <c r="M8411" s="1"/>
  <c r="M8412" s="1"/>
  <c r="M8413" s="1"/>
  <c r="M8414" s="1"/>
  <c r="M8415" s="1"/>
  <c r="M8416" s="1"/>
  <c r="M8417" s="1"/>
  <c r="M8418" s="1"/>
  <c r="M8419" s="1"/>
  <c r="M8420" s="1"/>
  <c r="M8421" s="1"/>
  <c r="M8422" s="1"/>
  <c r="M8423" s="1"/>
  <c r="M8424" s="1"/>
  <c r="M8425" s="1"/>
  <c r="M8426" s="1"/>
  <c r="M8427" s="1"/>
  <c r="M8428" s="1"/>
  <c r="M8429" s="1"/>
  <c r="M8430" s="1"/>
  <c r="M8431" s="1"/>
  <c r="M8432" s="1"/>
  <c r="M8433" s="1"/>
  <c r="M8434" s="1"/>
  <c r="M8435" s="1"/>
  <c r="M8436" s="1"/>
  <c r="M8437" s="1"/>
  <c r="M8438" s="1"/>
  <c r="M8439" s="1"/>
  <c r="M8440" s="1"/>
  <c r="M8441" s="1"/>
  <c r="M8442" s="1"/>
  <c r="M8443" s="1"/>
  <c r="M8444" s="1"/>
  <c r="M8445" s="1"/>
  <c r="M8446" s="1"/>
  <c r="M8447" s="1"/>
  <c r="M8448" s="1"/>
  <c r="M8449" s="1"/>
  <c r="M8450" s="1"/>
  <c r="M8451" s="1"/>
  <c r="M8452" s="1"/>
  <c r="M8453" s="1"/>
  <c r="M8454" s="1"/>
  <c r="M8455" s="1"/>
  <c r="M8456" s="1"/>
  <c r="M8457" s="1"/>
  <c r="M8458" s="1"/>
  <c r="M8459" s="1"/>
  <c r="M8460" s="1"/>
  <c r="M8461" s="1"/>
  <c r="M8462" s="1"/>
  <c r="M8463" s="1"/>
  <c r="M8464" s="1"/>
  <c r="M8465" s="1"/>
  <c r="M8466" s="1"/>
  <c r="M8467" s="1"/>
  <c r="M8468" s="1"/>
  <c r="M8469" s="1"/>
  <c r="M8470" s="1"/>
  <c r="M8471" s="1"/>
  <c r="M8472" s="1"/>
  <c r="M8473" s="1"/>
  <c r="M8474" s="1"/>
  <c r="M8475" s="1"/>
  <c r="M8476" s="1"/>
  <c r="M8477" s="1"/>
  <c r="M8478" s="1"/>
  <c r="M8479" s="1"/>
  <c r="M8480" s="1"/>
  <c r="M8481" s="1"/>
  <c r="M8482" s="1"/>
  <c r="M8483" s="1"/>
  <c r="M8484" s="1"/>
  <c r="M8485" s="1"/>
  <c r="M8486" s="1"/>
  <c r="M8487" s="1"/>
  <c r="M8488" s="1"/>
  <c r="M8489" s="1"/>
  <c r="M8490" s="1"/>
  <c r="M8491" s="1"/>
  <c r="M8492" s="1"/>
  <c r="M8493" l="1"/>
  <c r="M8494" s="1"/>
  <c r="M8495" s="1"/>
  <c r="M8496" s="1"/>
  <c r="M8497" s="1"/>
  <c r="M8498" s="1"/>
  <c r="M8499" s="1"/>
  <c r="M8500" s="1"/>
  <c r="M8501" s="1"/>
  <c r="M8502" s="1"/>
  <c r="M8503" s="1"/>
  <c r="M8504" s="1"/>
  <c r="M8505" s="1"/>
  <c r="M8506" s="1"/>
  <c r="M8507" s="1"/>
  <c r="M8508" s="1"/>
  <c r="M8509" s="1"/>
  <c r="M8510" s="1"/>
  <c r="M8511" s="1"/>
  <c r="M8512" s="1"/>
  <c r="M8513" s="1"/>
  <c r="M8514" s="1"/>
  <c r="M8515" s="1"/>
  <c r="M8516" s="1"/>
  <c r="M8517" s="1"/>
  <c r="M8518" s="1"/>
  <c r="M8519" s="1"/>
  <c r="M8520" s="1"/>
  <c r="M8521" s="1"/>
  <c r="M8522" s="1"/>
  <c r="M8523" s="1"/>
  <c r="M8524" s="1"/>
  <c r="M8525" s="1"/>
  <c r="M8526" s="1"/>
  <c r="M8527" s="1"/>
  <c r="M8528" s="1"/>
  <c r="M8529" s="1"/>
  <c r="M8530" s="1"/>
  <c r="M8531" s="1"/>
  <c r="M8532" s="1"/>
  <c r="M8533" s="1"/>
  <c r="M8534" s="1"/>
  <c r="M8535" s="1"/>
  <c r="M8536" s="1"/>
  <c r="M8537" s="1"/>
  <c r="M8538" s="1"/>
  <c r="M8539" s="1"/>
  <c r="M8540" s="1"/>
  <c r="M8541" s="1"/>
  <c r="M8542" s="1"/>
  <c r="M8543" s="1"/>
  <c r="M8544" s="1"/>
  <c r="M8545" s="1"/>
  <c r="M8546" s="1"/>
  <c r="M8547" s="1"/>
  <c r="M8548" s="1"/>
  <c r="M8549" s="1"/>
  <c r="M8550" s="1"/>
  <c r="M8551" s="1"/>
  <c r="M8552" s="1"/>
  <c r="M8553" s="1"/>
  <c r="M8554" s="1"/>
  <c r="M8555" s="1"/>
  <c r="M8556" s="1"/>
  <c r="M8557" s="1"/>
  <c r="M8558" s="1"/>
  <c r="M8559" s="1"/>
  <c r="M8560" s="1"/>
  <c r="M8561" s="1"/>
  <c r="M8562" s="1"/>
  <c r="M8563" s="1"/>
  <c r="M8564" s="1"/>
  <c r="M8565" s="1"/>
  <c r="M8566" s="1"/>
  <c r="M8567" s="1"/>
  <c r="M8568" s="1"/>
  <c r="M8569" s="1"/>
  <c r="M8570" s="1"/>
  <c r="M8571" s="1"/>
  <c r="M8572" s="1"/>
  <c r="M8573" s="1"/>
  <c r="M8574" s="1"/>
  <c r="N8276"/>
  <c r="M8575" l="1"/>
  <c r="M8576" s="1"/>
  <c r="M8577" s="1"/>
  <c r="M8578" s="1"/>
  <c r="M8579" s="1"/>
  <c r="M8580" s="1"/>
  <c r="M8581" s="1"/>
  <c r="M8582" s="1"/>
  <c r="M8583" s="1"/>
  <c r="M8584" s="1"/>
  <c r="M8585" s="1"/>
  <c r="M8586" s="1"/>
  <c r="M8587" s="1"/>
  <c r="M8588" s="1"/>
  <c r="M8589" s="1"/>
  <c r="M8590" s="1"/>
  <c r="M8591" s="1"/>
  <c r="M8592" s="1"/>
  <c r="M8593" s="1"/>
  <c r="M8594" s="1"/>
  <c r="M8595" s="1"/>
  <c r="M8596" s="1"/>
  <c r="M8597" s="1"/>
  <c r="M8598" s="1"/>
  <c r="M8599" s="1"/>
  <c r="M8600" s="1"/>
  <c r="M8601" s="1"/>
  <c r="M8602" s="1"/>
  <c r="M8603" s="1"/>
  <c r="M8604" s="1"/>
  <c r="M8605" s="1"/>
  <c r="M8606" s="1"/>
  <c r="M8607" s="1"/>
  <c r="M8608" s="1"/>
  <c r="M8609" s="1"/>
  <c r="M8610" s="1"/>
  <c r="M8611" s="1"/>
  <c r="M8612" s="1"/>
  <c r="M8613" s="1"/>
  <c r="M8614" s="1"/>
  <c r="M8615" s="1"/>
  <c r="M8616" s="1"/>
  <c r="M8617" s="1"/>
  <c r="M8618" s="1"/>
  <c r="M8619" s="1"/>
  <c r="M8620" s="1"/>
  <c r="M8621" s="1"/>
  <c r="M8622" s="1"/>
  <c r="M8623" s="1"/>
  <c r="M8624" s="1"/>
  <c r="M8625" s="1"/>
  <c r="M8626" s="1"/>
  <c r="M8627" s="1"/>
  <c r="M8628" s="1"/>
  <c r="M8629" s="1"/>
  <c r="M8630" s="1"/>
  <c r="N8574"/>
  <c r="M8631" l="1"/>
  <c r="M8632" s="1"/>
  <c r="M8633" s="1"/>
  <c r="M8634" s="1"/>
  <c r="M8635" s="1"/>
  <c r="M8636" s="1"/>
  <c r="M8637" s="1"/>
  <c r="M8638" s="1"/>
  <c r="M8639" s="1"/>
  <c r="M8640" s="1"/>
  <c r="M8641" s="1"/>
  <c r="M8642" s="1"/>
  <c r="M8643" s="1"/>
  <c r="M8644" s="1"/>
  <c r="M8645" s="1"/>
  <c r="M8646" s="1"/>
  <c r="M8647" s="1"/>
  <c r="M8648" s="1"/>
  <c r="M8649" s="1"/>
  <c r="M8650" s="1"/>
  <c r="M8651" s="1"/>
  <c r="M8652" s="1"/>
  <c r="M8653" s="1"/>
  <c r="M8654" s="1"/>
  <c r="M8655" s="1"/>
  <c r="M8656" s="1"/>
  <c r="M8657" s="1"/>
  <c r="M8658" s="1"/>
  <c r="M8659" s="1"/>
  <c r="M8660" s="1"/>
  <c r="M8661" s="1"/>
  <c r="M8662" s="1"/>
  <c r="M8663" s="1"/>
  <c r="M8664" s="1"/>
  <c r="M8665" s="1"/>
  <c r="M8666" s="1"/>
  <c r="M8667" s="1"/>
  <c r="M8668" s="1"/>
  <c r="M8669" s="1"/>
  <c r="M8670" s="1"/>
  <c r="M8671" s="1"/>
  <c r="M8672" s="1"/>
  <c r="M8673" s="1"/>
  <c r="M8674" s="1"/>
  <c r="M8675" s="1"/>
  <c r="M8676" s="1"/>
  <c r="M8677" s="1"/>
  <c r="M8678" s="1"/>
  <c r="M8679" s="1"/>
  <c r="M8680" s="1"/>
  <c r="M8681" s="1"/>
  <c r="M8682" s="1"/>
  <c r="M8683" s="1"/>
  <c r="M8684" s="1"/>
  <c r="M8685" s="1"/>
  <c r="M8686" s="1"/>
  <c r="N8686" s="1"/>
  <c r="N8630"/>
  <c r="O8630" s="1"/>
  <c r="M8687" l="1"/>
  <c r="M8688" s="1"/>
  <c r="M8689" s="1"/>
  <c r="M8690" s="1"/>
  <c r="M8691" s="1"/>
  <c r="M8692" s="1"/>
  <c r="M8693" s="1"/>
  <c r="M8694" s="1"/>
  <c r="M8695" s="1"/>
  <c r="M8696" s="1"/>
  <c r="M8697" s="1"/>
  <c r="M8698" s="1"/>
  <c r="M8699" s="1"/>
  <c r="M8700" s="1"/>
  <c r="M8701" s="1"/>
  <c r="M8702" s="1"/>
  <c r="M8703" s="1"/>
  <c r="M8704" s="1"/>
  <c r="M8705" s="1"/>
  <c r="M8706" s="1"/>
  <c r="M8707" s="1"/>
  <c r="M8708" s="1"/>
  <c r="M8709" s="1"/>
  <c r="M8710" s="1"/>
  <c r="M8711" s="1"/>
  <c r="M8712" s="1"/>
  <c r="M8713" s="1"/>
  <c r="M8714" s="1"/>
  <c r="M8715" s="1"/>
  <c r="M8716" s="1"/>
  <c r="M8717" s="1"/>
  <c r="M8718" s="1"/>
  <c r="M8719" s="1"/>
  <c r="M8720" s="1"/>
  <c r="M8721" s="1"/>
  <c r="M8722" s="1"/>
  <c r="M8723" s="1"/>
  <c r="M8724" s="1"/>
  <c r="M8725" s="1"/>
  <c r="M8726" s="1"/>
  <c r="M8727" s="1"/>
  <c r="M8728" s="1"/>
  <c r="M8729" s="1"/>
  <c r="M8730" s="1"/>
  <c r="M8731" s="1"/>
  <c r="M8732" s="1"/>
  <c r="M8733" s="1"/>
  <c r="M8734" s="1"/>
  <c r="M8735" s="1"/>
  <c r="M8736" s="1"/>
  <c r="M8737" s="1"/>
  <c r="M8738" s="1"/>
  <c r="M8739" s="1"/>
  <c r="M8740" s="1"/>
  <c r="M8741" s="1"/>
  <c r="M8742" s="1"/>
  <c r="M8743" s="1"/>
  <c r="M8744" s="1"/>
  <c r="M8745" s="1"/>
  <c r="M8746" s="1"/>
  <c r="M8747" s="1"/>
  <c r="M8748" s="1"/>
  <c r="M8749" s="1"/>
  <c r="M8750" s="1"/>
  <c r="M8751" s="1"/>
  <c r="M8752" s="1"/>
  <c r="M8753" s="1"/>
  <c r="M8754" s="1"/>
  <c r="M8755" s="1"/>
  <c r="M8756" s="1"/>
  <c r="M8757" s="1"/>
  <c r="M8758" s="1"/>
  <c r="M8759" s="1"/>
  <c r="M8760" s="1"/>
  <c r="M8761" s="1"/>
  <c r="M8762" s="1"/>
  <c r="M8763" s="1"/>
  <c r="M8764" s="1"/>
  <c r="M8765" s="1"/>
  <c r="M8766" s="1"/>
  <c r="M8767" s="1"/>
  <c r="M8768" s="1"/>
  <c r="M8769" s="1"/>
  <c r="M8770" s="1"/>
  <c r="M8771" s="1"/>
  <c r="M8772" s="1"/>
  <c r="M8773" s="1"/>
  <c r="M8774" s="1"/>
  <c r="M8775" s="1"/>
  <c r="M8776" s="1"/>
  <c r="M8777" s="1"/>
  <c r="M8778" s="1"/>
  <c r="M8779" s="1"/>
  <c r="M8780" s="1"/>
  <c r="M8781" s="1"/>
  <c r="M8782" s="1"/>
  <c r="M8783" s="1"/>
  <c r="M8784" s="1"/>
  <c r="M8785" s="1"/>
  <c r="M8786" s="1"/>
  <c r="M8787" s="1"/>
  <c r="M8788" s="1"/>
  <c r="M8789" s="1"/>
  <c r="M8790" s="1"/>
  <c r="M8791" s="1"/>
  <c r="M8792" s="1"/>
  <c r="M8793" s="1"/>
  <c r="M8794" s="1"/>
  <c r="M8795" s="1"/>
  <c r="M8796" s="1"/>
  <c r="M8797" s="1"/>
  <c r="M8798" s="1"/>
  <c r="M8799" s="1"/>
  <c r="M8800" s="1"/>
  <c r="M8801" s="1"/>
  <c r="M8802" s="1"/>
  <c r="M8803" s="1"/>
  <c r="M8804" s="1"/>
  <c r="M8805" s="1"/>
  <c r="M8806" s="1"/>
  <c r="M8807" s="1"/>
  <c r="M8808" s="1"/>
  <c r="M8809" s="1"/>
  <c r="M8810" s="1"/>
  <c r="M8811" s="1"/>
  <c r="M8812" s="1"/>
  <c r="M8813" s="1"/>
  <c r="M8814" s="1"/>
  <c r="M8815" s="1"/>
  <c r="M8816" s="1"/>
  <c r="M8817" s="1"/>
  <c r="M8818" s="1"/>
  <c r="M8819" s="1"/>
  <c r="M8820" s="1"/>
  <c r="M8821" s="1"/>
  <c r="M8822" s="1"/>
  <c r="M8823" s="1"/>
  <c r="M8824" s="1"/>
  <c r="M8825" s="1"/>
  <c r="M8826" s="1"/>
  <c r="M8827" s="1"/>
  <c r="M8828" s="1"/>
  <c r="M8829" s="1"/>
  <c r="M8830" s="1"/>
  <c r="M8831" s="1"/>
  <c r="M8832" s="1"/>
  <c r="M8833" s="1"/>
  <c r="M8834" s="1"/>
  <c r="M8835" s="1"/>
  <c r="M8836" s="1"/>
  <c r="M8837" s="1"/>
  <c r="M8838" s="1"/>
  <c r="M8839" s="1"/>
  <c r="M8840" s="1"/>
  <c r="M8841" s="1"/>
  <c r="M8842" s="1"/>
  <c r="M8843" s="1"/>
  <c r="M8844" s="1"/>
  <c r="M8845" s="1"/>
  <c r="M8846" s="1"/>
  <c r="M8847" s="1"/>
  <c r="M8848" s="1"/>
  <c r="M8849" s="1"/>
  <c r="M8850" s="1"/>
  <c r="M8851" s="1"/>
  <c r="M8852" s="1"/>
  <c r="M8853" s="1"/>
  <c r="M8854" s="1"/>
  <c r="M8855" s="1"/>
  <c r="M8856" s="1"/>
  <c r="M8857" s="1"/>
  <c r="M8858" s="1"/>
  <c r="M8859" s="1"/>
  <c r="M8860" s="1"/>
  <c r="M8861" s="1"/>
  <c r="M8862" s="1"/>
  <c r="M8863" s="1"/>
  <c r="M8864" s="1"/>
  <c r="M8865" s="1"/>
  <c r="M8866" s="1"/>
  <c r="M8867" s="1"/>
  <c r="M8868" s="1"/>
  <c r="M8869" s="1"/>
  <c r="M8870" s="1"/>
  <c r="M8871" s="1"/>
  <c r="M8872" s="1"/>
  <c r="M8873" s="1"/>
  <c r="M8874" s="1"/>
  <c r="M8875" s="1"/>
  <c r="M8876" s="1"/>
  <c r="M8877" s="1"/>
  <c r="M8878" s="1"/>
  <c r="M8879" s="1"/>
  <c r="M8880" s="1"/>
  <c r="M8881" s="1"/>
  <c r="M8882" s="1"/>
  <c r="M8883" s="1"/>
  <c r="M8884" s="1"/>
  <c r="M8885" s="1"/>
  <c r="M8886" s="1"/>
  <c r="M8887" s="1"/>
  <c r="M8888" s="1"/>
  <c r="M8889" s="1"/>
  <c r="M8890" s="1"/>
  <c r="M8891" s="1"/>
  <c r="M8892" s="1"/>
  <c r="M8893" s="1"/>
  <c r="M8894" s="1"/>
  <c r="M8895" s="1"/>
  <c r="M8896" s="1"/>
  <c r="M8897" s="1"/>
  <c r="M8898" s="1"/>
  <c r="M8899" s="1"/>
  <c r="M8900" s="1"/>
  <c r="M8901" s="1"/>
  <c r="M8902" s="1"/>
  <c r="M8903" s="1"/>
  <c r="M8904" s="1"/>
  <c r="M8905" s="1"/>
  <c r="M8906" s="1"/>
  <c r="M8907" s="1"/>
  <c r="M8908" s="1"/>
  <c r="M8909" s="1"/>
  <c r="M8910" s="1"/>
  <c r="M8911" s="1"/>
  <c r="M8912" s="1"/>
  <c r="M8913" s="1"/>
  <c r="M8914" s="1"/>
  <c r="M8915" s="1"/>
  <c r="M8916" s="1"/>
  <c r="M8917" s="1"/>
  <c r="M8918" s="1"/>
  <c r="M8919" s="1"/>
  <c r="M8920" s="1"/>
  <c r="M8921" s="1"/>
  <c r="M8922" s="1"/>
  <c r="M8923" s="1"/>
  <c r="M8924" s="1"/>
  <c r="M8925" s="1"/>
  <c r="M8926" s="1"/>
  <c r="M8927" s="1"/>
  <c r="M8928" s="1"/>
  <c r="M8929" s="1"/>
  <c r="M8930" s="1"/>
  <c r="M8931" s="1"/>
  <c r="M8932" s="1"/>
  <c r="M8933" s="1"/>
  <c r="M8934" s="1"/>
  <c r="M8935" s="1"/>
  <c r="M8936" s="1"/>
  <c r="M8937" s="1"/>
  <c r="M8938" s="1"/>
  <c r="M8939" s="1"/>
  <c r="M8940" s="1"/>
  <c r="M8941" s="1"/>
  <c r="M8942" s="1"/>
  <c r="M8943" s="1"/>
  <c r="M8944" s="1"/>
  <c r="M8945" s="1"/>
  <c r="M8946" s="1"/>
  <c r="M8947" s="1"/>
  <c r="M8948" s="1"/>
  <c r="M8949" s="1"/>
  <c r="M8950" s="1"/>
  <c r="M8951" s="1"/>
  <c r="M8952" s="1"/>
  <c r="M8953" s="1"/>
  <c r="M8954" s="1"/>
  <c r="M8955" s="1"/>
  <c r="M8956" s="1"/>
  <c r="M8957" s="1"/>
  <c r="M8958" s="1"/>
  <c r="M8959" s="1"/>
  <c r="M8960" s="1"/>
  <c r="M8961" s="1"/>
  <c r="M8962" s="1"/>
  <c r="M8963" s="1"/>
  <c r="M8964" s="1"/>
  <c r="M8965" s="1"/>
  <c r="M8966" s="1"/>
  <c r="M8967" s="1"/>
  <c r="M8968" s="1"/>
  <c r="M8969" s="1"/>
  <c r="M8970" s="1"/>
  <c r="M8971" s="1"/>
  <c r="M8972" s="1"/>
  <c r="M8973" s="1"/>
  <c r="M8974" s="1"/>
  <c r="M8975" s="1"/>
  <c r="M8976" s="1"/>
  <c r="M8977" s="1"/>
  <c r="M8978" s="1"/>
  <c r="M8979" s="1"/>
  <c r="M8980" s="1"/>
  <c r="M8981" s="1"/>
  <c r="M8982" s="1"/>
  <c r="M8983" s="1"/>
  <c r="M8984" s="1"/>
  <c r="M8985" s="1"/>
  <c r="M8986" s="1"/>
  <c r="M8987" s="1"/>
  <c r="M8988" s="1"/>
  <c r="M8989" s="1"/>
  <c r="M8990" s="1"/>
  <c r="M8991" s="1"/>
  <c r="M8992" s="1"/>
  <c r="M8993" s="1"/>
  <c r="M8994" s="1"/>
  <c r="M8995" s="1"/>
  <c r="M8996" s="1"/>
  <c r="M8997" s="1"/>
  <c r="M8998" s="1"/>
  <c r="M8999" s="1"/>
  <c r="M9000" s="1"/>
  <c r="M9001" s="1"/>
  <c r="M9002" s="1"/>
  <c r="M9003" s="1"/>
  <c r="M9004" s="1"/>
  <c r="M9005" s="1"/>
  <c r="M9006" s="1"/>
  <c r="M9007" s="1"/>
  <c r="M9008" s="1"/>
  <c r="M9009" s="1"/>
  <c r="M9010" s="1"/>
  <c r="M9011" s="1"/>
  <c r="M9012" s="1"/>
  <c r="M9013" s="1"/>
  <c r="M9014" s="1"/>
  <c r="M9015" s="1"/>
  <c r="M9016" s="1"/>
  <c r="M9017" s="1"/>
  <c r="M9018" s="1"/>
  <c r="M9019" s="1"/>
  <c r="M9020" s="1"/>
  <c r="M9021" s="1"/>
  <c r="M9022" s="1"/>
  <c r="M9023" s="1"/>
  <c r="M9024" s="1"/>
  <c r="M9025" s="1"/>
  <c r="M9026" s="1"/>
  <c r="M9027" s="1"/>
  <c r="M9028" s="1"/>
  <c r="M9029" s="1"/>
  <c r="M9030" s="1"/>
  <c r="M9031" s="1"/>
  <c r="M9032" s="1"/>
  <c r="M9033" s="1"/>
  <c r="M9034" s="1"/>
  <c r="M9035" s="1"/>
  <c r="M9036" s="1"/>
  <c r="M9037" s="1"/>
  <c r="M9038" s="1"/>
  <c r="M9039" s="1"/>
  <c r="M9040" s="1"/>
  <c r="M9041" s="1"/>
  <c r="M9042" s="1"/>
  <c r="M9043" s="1"/>
  <c r="M9044" s="1"/>
  <c r="M9045" s="1"/>
  <c r="M9046" s="1"/>
  <c r="M9047" s="1"/>
  <c r="M9048" s="1"/>
  <c r="M9049" s="1"/>
  <c r="M9050" s="1"/>
  <c r="M9051" s="1"/>
  <c r="M9052" s="1"/>
  <c r="M9053" s="1"/>
  <c r="M9054" s="1"/>
  <c r="M9055" s="1"/>
  <c r="M9056" s="1"/>
  <c r="M9057" s="1"/>
  <c r="M9058" s="1"/>
  <c r="M9059" s="1"/>
  <c r="M9060" s="1"/>
  <c r="M9061" s="1"/>
  <c r="M9062" s="1"/>
  <c r="M9063" s="1"/>
  <c r="M9064" s="1"/>
  <c r="M9065" s="1"/>
  <c r="M9066" s="1"/>
  <c r="M9067" s="1"/>
  <c r="M9068" s="1"/>
  <c r="M9069" s="1"/>
  <c r="M9070" s="1"/>
  <c r="M9071" s="1"/>
  <c r="M9072" s="1"/>
  <c r="M9073" s="1"/>
  <c r="M9074" s="1"/>
  <c r="M9075" s="1"/>
  <c r="M9076" s="1"/>
  <c r="M9077" s="1"/>
  <c r="M9078" s="1"/>
  <c r="M9079" s="1"/>
  <c r="M9080" s="1"/>
  <c r="M9081" s="1"/>
  <c r="M9082" s="1"/>
  <c r="M9083" s="1"/>
  <c r="M9084" s="1"/>
  <c r="M9085" s="1"/>
  <c r="M9086" s="1"/>
  <c r="M9087" s="1"/>
  <c r="M9088" s="1"/>
  <c r="M9089" s="1"/>
  <c r="M9090" s="1"/>
  <c r="M9091" s="1"/>
  <c r="M9092" s="1"/>
  <c r="M9093" s="1"/>
  <c r="M9094" s="1"/>
  <c r="M9095" s="1"/>
  <c r="M9096" s="1"/>
  <c r="M9097" s="1"/>
  <c r="M9098" s="1"/>
  <c r="M9099" s="1"/>
  <c r="M9100" s="1"/>
  <c r="M9101" s="1"/>
  <c r="M9102" s="1"/>
  <c r="M9103" s="1"/>
  <c r="M9104" s="1"/>
  <c r="M9105" s="1"/>
  <c r="M9106" s="1"/>
  <c r="M9107" s="1"/>
  <c r="M9108" s="1"/>
  <c r="M9109" s="1"/>
  <c r="M9110" s="1"/>
  <c r="M9111" s="1"/>
  <c r="M9112" s="1"/>
  <c r="M9113" s="1"/>
  <c r="M9114" s="1"/>
  <c r="M9115" s="1"/>
  <c r="M9116" s="1"/>
  <c r="M9117" s="1"/>
  <c r="M9118" s="1"/>
  <c r="M9119" s="1"/>
  <c r="M9120" s="1"/>
  <c r="M9121" s="1"/>
  <c r="M9122" s="1"/>
  <c r="M9123" s="1"/>
  <c r="M9124" s="1"/>
  <c r="M9125" s="1"/>
  <c r="M9126" s="1"/>
  <c r="M9127" s="1"/>
  <c r="M9128" s="1"/>
  <c r="M9129" s="1"/>
  <c r="M9130" l="1"/>
  <c r="M9131" s="1"/>
  <c r="M9132" s="1"/>
  <c r="M9133" s="1"/>
  <c r="M9134" s="1"/>
  <c r="M9135" s="1"/>
  <c r="M9136" s="1"/>
  <c r="M9137" s="1"/>
  <c r="M9138" s="1"/>
  <c r="M9139" s="1"/>
  <c r="M9140" s="1"/>
  <c r="M9141" s="1"/>
  <c r="M9142" s="1"/>
  <c r="M9143" s="1"/>
  <c r="M9144" s="1"/>
  <c r="M9145" s="1"/>
  <c r="M9146" s="1"/>
  <c r="M9147" s="1"/>
  <c r="M9148" s="1"/>
  <c r="M9149" s="1"/>
  <c r="M9150" s="1"/>
  <c r="M9151" s="1"/>
  <c r="M9152" s="1"/>
  <c r="M9153" s="1"/>
  <c r="M9154" s="1"/>
  <c r="M9155" s="1"/>
  <c r="M9156" s="1"/>
  <c r="M9157" s="1"/>
  <c r="M9158" s="1"/>
  <c r="M9159" s="1"/>
  <c r="M9160" s="1"/>
  <c r="M9161" s="1"/>
  <c r="M9162" s="1"/>
  <c r="M9163" s="1"/>
  <c r="M9164" s="1"/>
  <c r="M9165" s="1"/>
  <c r="M9166" s="1"/>
  <c r="M9167" s="1"/>
  <c r="M9168" s="1"/>
  <c r="M9169" s="1"/>
  <c r="M9170" s="1"/>
  <c r="M9171" s="1"/>
  <c r="M9172" s="1"/>
  <c r="M9173" s="1"/>
  <c r="M9174" s="1"/>
  <c r="M9175" s="1"/>
  <c r="M9176" s="1"/>
  <c r="M9177" s="1"/>
  <c r="M9178" s="1"/>
  <c r="M9179" s="1"/>
  <c r="M9180" s="1"/>
  <c r="M9181" s="1"/>
  <c r="M9182" s="1"/>
  <c r="M9183" s="1"/>
  <c r="M9184" s="1"/>
  <c r="M9185" s="1"/>
  <c r="M9186" s="1"/>
  <c r="M9187" s="1"/>
  <c r="M9188" s="1"/>
  <c r="M9189" s="1"/>
  <c r="M9190" s="1"/>
  <c r="M9191" s="1"/>
  <c r="M9192" s="1"/>
  <c r="M9193" s="1"/>
  <c r="M9194" s="1"/>
  <c r="M9195" s="1"/>
  <c r="M9196" s="1"/>
  <c r="M9197" s="1"/>
  <c r="M9198" s="1"/>
  <c r="M9199" s="1"/>
  <c r="M9200" s="1"/>
  <c r="M9201" s="1"/>
  <c r="M9202" s="1"/>
  <c r="M9203" s="1"/>
  <c r="M9204" s="1"/>
  <c r="M9205" s="1"/>
  <c r="M9206" s="1"/>
  <c r="M9207" s="1"/>
  <c r="M9208" s="1"/>
  <c r="M9209" s="1"/>
  <c r="M9210" s="1"/>
  <c r="M9211" s="1"/>
  <c r="M9212" s="1"/>
  <c r="M9213" s="1"/>
  <c r="M9214" s="1"/>
  <c r="M9215" s="1"/>
  <c r="M9216" s="1"/>
  <c r="M9217" s="1"/>
  <c r="M9218" s="1"/>
  <c r="M9219" s="1"/>
  <c r="M9220" s="1"/>
  <c r="M9221" s="1"/>
  <c r="M9222" s="1"/>
  <c r="M9223" s="1"/>
  <c r="M9224" s="1"/>
  <c r="M9225" s="1"/>
  <c r="M9226" s="1"/>
  <c r="M9227" s="1"/>
  <c r="M9228" s="1"/>
  <c r="M9229" s="1"/>
  <c r="M9230" s="1"/>
  <c r="M9231" s="1"/>
  <c r="M9232" s="1"/>
  <c r="M9233" s="1"/>
  <c r="M9234" s="1"/>
  <c r="M9235" s="1"/>
  <c r="M9236" s="1"/>
  <c r="M9237" s="1"/>
  <c r="M9238" s="1"/>
  <c r="M9239" s="1"/>
  <c r="M9240" s="1"/>
  <c r="M9241" s="1"/>
  <c r="M9242" s="1"/>
  <c r="M9243" s="1"/>
  <c r="M9244" s="1"/>
  <c r="M9245" s="1"/>
  <c r="M9246" s="1"/>
  <c r="M9247" s="1"/>
  <c r="M9248" s="1"/>
  <c r="M9249" s="1"/>
  <c r="M9250" s="1"/>
  <c r="M9251" s="1"/>
  <c r="M9252" s="1"/>
  <c r="M9253" s="1"/>
  <c r="M9254" s="1"/>
  <c r="M9255" s="1"/>
  <c r="M9256" s="1"/>
  <c r="M9257" s="1"/>
  <c r="M9258" s="1"/>
  <c r="M9259" s="1"/>
  <c r="M9260" s="1"/>
  <c r="M9261" s="1"/>
  <c r="M9262" s="1"/>
  <c r="M9263" s="1"/>
  <c r="M9264" s="1"/>
  <c r="M9265" s="1"/>
  <c r="M9266" s="1"/>
  <c r="M9267" s="1"/>
  <c r="M9268" s="1"/>
  <c r="M9269" s="1"/>
  <c r="M9270" s="1"/>
  <c r="M9271" s="1"/>
  <c r="M9272" s="1"/>
  <c r="M9273" s="1"/>
  <c r="M9274" s="1"/>
  <c r="M9275" s="1"/>
  <c r="M9276" s="1"/>
  <c r="M9277" s="1"/>
  <c r="M9278" s="1"/>
  <c r="M9279" s="1"/>
  <c r="M9280" s="1"/>
  <c r="M9281" s="1"/>
  <c r="M9282" s="1"/>
  <c r="M9283" s="1"/>
  <c r="M9284" s="1"/>
  <c r="M9285" s="1"/>
  <c r="M9286" s="1"/>
  <c r="M9287" s="1"/>
  <c r="M9288" s="1"/>
  <c r="M9289" s="1"/>
  <c r="M9290" s="1"/>
  <c r="M9291" s="1"/>
  <c r="M9292" s="1"/>
  <c r="M9293" s="1"/>
  <c r="M9294" s="1"/>
  <c r="M9295" s="1"/>
  <c r="M9296" s="1"/>
  <c r="M9297" s="1"/>
  <c r="M9298" s="1"/>
  <c r="M9299" s="1"/>
  <c r="M9300" s="1"/>
  <c r="M9301" s="1"/>
  <c r="M9302" s="1"/>
  <c r="M9303" s="1"/>
  <c r="M9304" s="1"/>
  <c r="M9305" s="1"/>
  <c r="M9306" s="1"/>
  <c r="M9307" s="1"/>
  <c r="M9308" s="1"/>
  <c r="M9309" s="1"/>
  <c r="M9310" s="1"/>
  <c r="M9311" s="1"/>
  <c r="M9312" s="1"/>
  <c r="M9313" s="1"/>
  <c r="M9314" s="1"/>
  <c r="M9315" s="1"/>
  <c r="M9316" s="1"/>
  <c r="M9317" s="1"/>
  <c r="M9318" s="1"/>
  <c r="M9319" s="1"/>
  <c r="M9320" s="1"/>
  <c r="M9321" s="1"/>
  <c r="M9322" s="1"/>
  <c r="M9323" s="1"/>
  <c r="M9324" s="1"/>
  <c r="M9325" s="1"/>
  <c r="M9326" s="1"/>
  <c r="M9327" s="1"/>
  <c r="M9328" s="1"/>
  <c r="M9329" s="1"/>
  <c r="M9330" s="1"/>
  <c r="M9331" s="1"/>
  <c r="M9332" s="1"/>
  <c r="M9333" s="1"/>
  <c r="M9334" s="1"/>
  <c r="M9335" s="1"/>
  <c r="N9335" s="1"/>
  <c r="N8721"/>
  <c r="M9336" l="1"/>
  <c r="M9337" s="1"/>
  <c r="M9338" s="1"/>
  <c r="M9339" s="1"/>
  <c r="M9340" s="1"/>
  <c r="M9341" s="1"/>
  <c r="M9342" s="1"/>
  <c r="M9343" s="1"/>
  <c r="M9344" s="1"/>
  <c r="M9345" s="1"/>
  <c r="M9346" s="1"/>
  <c r="M9347" s="1"/>
  <c r="M9348" s="1"/>
  <c r="M9349" s="1"/>
  <c r="M9350" s="1"/>
  <c r="M9351" s="1"/>
  <c r="M9352" s="1"/>
  <c r="M9353" s="1"/>
  <c r="M9354" s="1"/>
  <c r="M9355" s="1"/>
  <c r="M9356" s="1"/>
  <c r="M9357" s="1"/>
  <c r="M9358" s="1"/>
  <c r="M9359" s="1"/>
  <c r="M9360" s="1"/>
  <c r="M9361" s="1"/>
  <c r="M9362" s="1"/>
  <c r="M9363" s="1"/>
  <c r="M9364" s="1"/>
  <c r="M9365" s="1"/>
  <c r="M9366" s="1"/>
  <c r="M9367" s="1"/>
  <c r="M9368" s="1"/>
  <c r="M9369" s="1"/>
  <c r="M9370" s="1"/>
  <c r="M9371" s="1"/>
  <c r="M9372" s="1"/>
  <c r="M9373" s="1"/>
  <c r="M9374" s="1"/>
  <c r="M9375" s="1"/>
  <c r="M9376" s="1"/>
  <c r="M9377" s="1"/>
  <c r="M9378" s="1"/>
  <c r="M9379" s="1"/>
  <c r="M9380" s="1"/>
  <c r="M9381" s="1"/>
  <c r="M9382" s="1"/>
  <c r="M9383" s="1"/>
  <c r="M9384" s="1"/>
  <c r="M9385" s="1"/>
  <c r="M9386" s="1"/>
  <c r="M9387" s="1"/>
  <c r="M9388" s="1"/>
  <c r="M9389" s="1"/>
  <c r="M9390" s="1"/>
  <c r="M9391" s="1"/>
  <c r="M9392" s="1"/>
  <c r="M9393" s="1"/>
  <c r="M9394" s="1"/>
  <c r="M9395" s="1"/>
  <c r="M9396" s="1"/>
  <c r="M9397" s="1"/>
  <c r="M9398" s="1"/>
  <c r="M9399" s="1"/>
  <c r="M9400" s="1"/>
  <c r="M9401" s="1"/>
  <c r="M9402" s="1"/>
  <c r="M9403" s="1"/>
  <c r="M9404" s="1"/>
  <c r="M9405" s="1"/>
  <c r="M9406" s="1"/>
  <c r="M9407" s="1"/>
  <c r="M9408" s="1"/>
  <c r="M9409" s="1"/>
  <c r="M9410" s="1"/>
  <c r="M9411" s="1"/>
  <c r="M9412" s="1"/>
  <c r="M9413" s="1"/>
  <c r="M9414" s="1"/>
  <c r="M9415" s="1"/>
  <c r="M9416" s="1"/>
  <c r="M9417" s="1"/>
  <c r="M9418" s="1"/>
  <c r="M9419" s="1"/>
  <c r="M9420" s="1"/>
  <c r="M9421" s="1"/>
  <c r="M9422" s="1"/>
  <c r="M9423" s="1"/>
  <c r="M9424" s="1"/>
  <c r="M9425" s="1"/>
  <c r="M9426" s="1"/>
  <c r="M9427" s="1"/>
  <c r="M9428" s="1"/>
  <c r="M9429" s="1"/>
  <c r="M9430" s="1"/>
  <c r="M9431" s="1"/>
  <c r="M9432" s="1"/>
  <c r="M9433" s="1"/>
  <c r="M9434" s="1"/>
  <c r="M9435" s="1"/>
  <c r="M9436" s="1"/>
  <c r="M9437" s="1"/>
  <c r="M9438" s="1"/>
  <c r="M9439" s="1"/>
  <c r="M9440" s="1"/>
  <c r="M9441" s="1"/>
  <c r="M9442" s="1"/>
  <c r="M9443" s="1"/>
  <c r="M9444" s="1"/>
  <c r="M9445" s="1"/>
  <c r="M9446" s="1"/>
  <c r="M9447" s="1"/>
  <c r="M9448" s="1"/>
  <c r="M9449" s="1"/>
  <c r="M9450" s="1"/>
  <c r="M9451" s="1"/>
  <c r="M9452" s="1"/>
  <c r="M9453" s="1"/>
  <c r="M9454" s="1"/>
  <c r="M9455" s="1"/>
  <c r="M9456" s="1"/>
  <c r="M9457" s="1"/>
  <c r="M9458" s="1"/>
  <c r="M9459" s="1"/>
  <c r="M9460" s="1"/>
  <c r="M9461" s="1"/>
  <c r="M9462" s="1"/>
  <c r="M9463" s="1"/>
  <c r="M9464" s="1"/>
  <c r="M9465" s="1"/>
  <c r="M9466" s="1"/>
  <c r="M9467" s="1"/>
  <c r="M9468" s="1"/>
  <c r="M9469" s="1"/>
  <c r="M9470" s="1"/>
  <c r="M9471" s="1"/>
  <c r="M9472" s="1"/>
  <c r="M9473" s="1"/>
  <c r="M9474" s="1"/>
  <c r="M9475" s="1"/>
  <c r="M9476" s="1"/>
  <c r="M9477" s="1"/>
  <c r="M9478" s="1"/>
  <c r="M9479" s="1"/>
  <c r="M9480" s="1"/>
  <c r="M9481" s="1"/>
  <c r="M9482" s="1"/>
  <c r="M9483" s="1"/>
  <c r="M9484" s="1"/>
  <c r="M9485" s="1"/>
  <c r="M9486" s="1"/>
  <c r="M9487" s="1"/>
  <c r="M9488" s="1"/>
  <c r="M9489" s="1"/>
  <c r="M9490" s="1"/>
  <c r="M9491" s="1"/>
  <c r="M9492" s="1"/>
  <c r="M9493" s="1"/>
  <c r="M9494" s="1"/>
  <c r="M9495" s="1"/>
  <c r="M9496" s="1"/>
  <c r="M9497" s="1"/>
  <c r="M9498" s="1"/>
  <c r="M9499" s="1"/>
  <c r="M9500" s="1"/>
  <c r="M9501" s="1"/>
  <c r="M9502" s="1"/>
  <c r="M9503" s="1"/>
  <c r="M9504" s="1"/>
  <c r="M9505" s="1"/>
  <c r="M9506" s="1"/>
  <c r="M9507" s="1"/>
  <c r="M9508" s="1"/>
  <c r="M9509" s="1"/>
  <c r="M9510" s="1"/>
  <c r="M9511" s="1"/>
  <c r="M9512" s="1"/>
  <c r="M9513" s="1"/>
  <c r="M9514" s="1"/>
  <c r="M9515" s="1"/>
  <c r="M9516" s="1"/>
  <c r="M9517" s="1"/>
  <c r="M9518" s="1"/>
  <c r="M9519" s="1"/>
  <c r="M9520" s="1"/>
  <c r="M9521" s="1"/>
  <c r="M9522" s="1"/>
  <c r="M9523" s="1"/>
  <c r="M9524" s="1"/>
  <c r="M9525" s="1"/>
  <c r="M9526" s="1"/>
  <c r="M9527" s="1"/>
  <c r="M9528" s="1"/>
  <c r="M9529" s="1"/>
  <c r="M9530" s="1"/>
  <c r="M9531" s="1"/>
  <c r="M9532" s="1"/>
  <c r="M9533" s="1"/>
  <c r="M9534" s="1"/>
  <c r="M9535" s="1"/>
  <c r="M9536" s="1"/>
  <c r="M9537" s="1"/>
  <c r="M9538" s="1"/>
  <c r="M9539" s="1"/>
  <c r="M9540" s="1"/>
  <c r="M9541" s="1"/>
  <c r="M9542" s="1"/>
  <c r="M9543" s="1"/>
  <c r="M9544" s="1"/>
  <c r="M9545" s="1"/>
  <c r="M9546" s="1"/>
  <c r="M9547" s="1"/>
  <c r="M9548" s="1"/>
  <c r="M9549" s="1"/>
  <c r="M9550" s="1"/>
  <c r="M9551" s="1"/>
  <c r="M9552" s="1"/>
  <c r="M9553" s="1"/>
  <c r="M9554" s="1"/>
  <c r="M9555" s="1"/>
  <c r="M9556" s="1"/>
  <c r="M9557" s="1"/>
  <c r="M9558" s="1"/>
  <c r="M9559" s="1"/>
  <c r="M9560" s="1"/>
  <c r="M9561" s="1"/>
  <c r="M9562" s="1"/>
  <c r="M9563" s="1"/>
  <c r="M9564" s="1"/>
  <c r="M9565" s="1"/>
  <c r="M9566" s="1"/>
  <c r="M9567" s="1"/>
  <c r="M9568" s="1"/>
  <c r="M9569" s="1"/>
  <c r="M9570" s="1"/>
  <c r="M9571" s="1"/>
  <c r="M9572" s="1"/>
  <c r="M9573" s="1"/>
  <c r="M9574" s="1"/>
  <c r="M9575" s="1"/>
  <c r="M9576" s="1"/>
  <c r="M9577" s="1"/>
  <c r="M9578" s="1"/>
  <c r="M9579" s="1"/>
  <c r="M9580" s="1"/>
  <c r="M9581" s="1"/>
  <c r="M9582" s="1"/>
  <c r="M9583" s="1"/>
  <c r="M9584" s="1"/>
  <c r="M9585" s="1"/>
  <c r="M9586" s="1"/>
  <c r="M9587" s="1"/>
  <c r="M9588" s="1"/>
  <c r="M9589" s="1"/>
  <c r="M9590" s="1"/>
  <c r="M9591" s="1"/>
  <c r="M9592" s="1"/>
  <c r="M9593" s="1"/>
  <c r="M9594" s="1"/>
  <c r="M9595" s="1"/>
  <c r="M9596" s="1"/>
  <c r="M9597" s="1"/>
  <c r="M9598" s="1"/>
  <c r="M9599" s="1"/>
  <c r="M9600" s="1"/>
  <c r="M9601" s="1"/>
  <c r="M9602" s="1"/>
  <c r="M9603" s="1"/>
  <c r="M9604" s="1"/>
  <c r="M9605" s="1"/>
  <c r="M9606" s="1"/>
  <c r="M9607" s="1"/>
  <c r="M9608" s="1"/>
  <c r="M9609" s="1"/>
  <c r="M9610" s="1"/>
  <c r="M9611" s="1"/>
  <c r="M9612" s="1"/>
  <c r="M9613" s="1"/>
  <c r="M9614" s="1"/>
  <c r="M9615" s="1"/>
  <c r="M9616" s="1"/>
  <c r="M9617" s="1"/>
  <c r="M9618" s="1"/>
  <c r="M9619" s="1"/>
  <c r="M9620" s="1"/>
  <c r="M9621" s="1"/>
  <c r="M9622" s="1"/>
  <c r="M9623" s="1"/>
  <c r="M9624" s="1"/>
  <c r="M9625" s="1"/>
  <c r="M9626" s="1"/>
  <c r="M9627" s="1"/>
  <c r="M9628" s="1"/>
  <c r="M9629" s="1"/>
  <c r="M9630" s="1"/>
  <c r="M9631" s="1"/>
  <c r="M9632" s="1"/>
  <c r="M9633" s="1"/>
  <c r="M9634" s="1"/>
  <c r="M9635" s="1"/>
  <c r="M9636" s="1"/>
  <c r="M9637" s="1"/>
  <c r="M9638" s="1"/>
  <c r="M9639" s="1"/>
  <c r="M9640" s="1"/>
  <c r="M9641" s="1"/>
  <c r="M9642" s="1"/>
  <c r="M9643" s="1"/>
  <c r="M9644" s="1"/>
  <c r="M9645" s="1"/>
  <c r="M9646" s="1"/>
  <c r="M9647" s="1"/>
  <c r="M9648" s="1"/>
  <c r="M9649" s="1"/>
  <c r="M9650" s="1"/>
  <c r="M9651" s="1"/>
  <c r="M9652" s="1"/>
  <c r="M9653" s="1"/>
  <c r="M9654" s="1"/>
  <c r="M9655" s="1"/>
  <c r="M9656" s="1"/>
  <c r="M9657" s="1"/>
  <c r="M9658" s="1"/>
  <c r="M9659" s="1"/>
  <c r="M9660" s="1"/>
  <c r="M9661" s="1"/>
  <c r="M9662" s="1"/>
  <c r="M9663" s="1"/>
  <c r="M9664" s="1"/>
  <c r="M9665" s="1"/>
  <c r="M9666" s="1"/>
  <c r="M9667" s="1"/>
  <c r="M9668" s="1"/>
  <c r="M9669" s="1"/>
  <c r="M9670" s="1"/>
  <c r="M9671" s="1"/>
  <c r="M9672" s="1"/>
  <c r="M9673" s="1"/>
  <c r="M9674" s="1"/>
  <c r="M9675" s="1"/>
  <c r="M9676" s="1"/>
  <c r="M9677" s="1"/>
  <c r="M9678" s="1"/>
  <c r="M9679" s="1"/>
  <c r="M9680" s="1"/>
  <c r="M9681" s="1"/>
  <c r="M9682" s="1"/>
  <c r="M9683" s="1"/>
  <c r="M9684" s="1"/>
  <c r="M9685" s="1"/>
  <c r="M9686" s="1"/>
  <c r="M9687" s="1"/>
  <c r="M9688" s="1"/>
  <c r="M9689" s="1"/>
  <c r="M9690" s="1"/>
  <c r="M9691" s="1"/>
  <c r="M9692" s="1"/>
  <c r="M9693" s="1"/>
  <c r="M9694" s="1"/>
  <c r="M9695" s="1"/>
  <c r="M9696" s="1"/>
  <c r="M9697" s="1"/>
  <c r="M9698" s="1"/>
  <c r="M9699" s="1"/>
  <c r="M9700" s="1"/>
  <c r="M9701" s="1"/>
  <c r="M9702" s="1"/>
  <c r="M9703" s="1"/>
  <c r="M9704" s="1"/>
  <c r="M9705" s="1"/>
  <c r="M9706" s="1"/>
  <c r="M9707" s="1"/>
  <c r="M9708" s="1"/>
  <c r="M9709" s="1"/>
  <c r="M9710" s="1"/>
  <c r="M9711" s="1"/>
  <c r="M9712" s="1"/>
  <c r="M9713" s="1"/>
  <c r="M9714" s="1"/>
  <c r="M9715" s="1"/>
  <c r="M9716" s="1"/>
  <c r="M9717" s="1"/>
  <c r="M9718" s="1"/>
  <c r="M9719" s="1"/>
  <c r="M9720" s="1"/>
  <c r="M9721" s="1"/>
  <c r="M9722" s="1"/>
  <c r="M9723" s="1"/>
  <c r="M9724" s="1"/>
  <c r="M9725" s="1"/>
  <c r="M9726" s="1"/>
  <c r="M9727" s="1"/>
  <c r="M9728" s="1"/>
  <c r="M9729" s="1"/>
  <c r="M9730" s="1"/>
  <c r="M9731" s="1"/>
  <c r="M9732" s="1"/>
  <c r="M9733" s="1"/>
  <c r="M9734" s="1"/>
  <c r="M9735" s="1"/>
  <c r="M9736" s="1"/>
  <c r="M9737" s="1"/>
  <c r="M9738" s="1"/>
  <c r="M9739" s="1"/>
  <c r="M9740" s="1"/>
  <c r="M9741" s="1"/>
  <c r="M9742" s="1"/>
  <c r="M9743" s="1"/>
  <c r="M9744" s="1"/>
  <c r="M9745" s="1"/>
  <c r="M9746" s="1"/>
  <c r="M9747" s="1"/>
  <c r="M9748" s="1"/>
  <c r="M9749" s="1"/>
  <c r="M9750" s="1"/>
  <c r="M9751" s="1"/>
  <c r="M9752" s="1"/>
  <c r="M9753" s="1"/>
  <c r="M9754" s="1"/>
  <c r="M9755" s="1"/>
  <c r="M9756" s="1"/>
  <c r="M9757" s="1"/>
  <c r="M9758" s="1"/>
  <c r="M9759" s="1"/>
  <c r="M9760" s="1"/>
  <c r="M9761" s="1"/>
  <c r="M9762" s="1"/>
  <c r="M9763" s="1"/>
  <c r="M9764" s="1"/>
  <c r="M9765" s="1"/>
  <c r="M9766" s="1"/>
  <c r="M9767" s="1"/>
  <c r="M9768" s="1"/>
  <c r="M9769" s="1"/>
  <c r="M9770" s="1"/>
  <c r="M9771" s="1"/>
  <c r="M9772" s="1"/>
  <c r="M9773" s="1"/>
  <c r="M9774" s="1"/>
  <c r="M9775" s="1"/>
  <c r="M9776" s="1"/>
  <c r="M9777" s="1"/>
  <c r="M9778" s="1"/>
  <c r="M9779" s="1"/>
  <c r="M9780" s="1"/>
  <c r="M9781" s="1"/>
  <c r="M9782" s="1"/>
  <c r="M9783" s="1"/>
  <c r="M9784" s="1"/>
  <c r="M9785" s="1"/>
  <c r="M9786" s="1"/>
  <c r="M9787" s="1"/>
  <c r="M9788" s="1"/>
  <c r="M9789" s="1"/>
  <c r="M9790" s="1"/>
  <c r="M9791" s="1"/>
  <c r="M9792" s="1"/>
  <c r="M9793" s="1"/>
  <c r="M9794" s="1"/>
  <c r="M9795" s="1"/>
  <c r="M9796" s="1"/>
  <c r="M9797" s="1"/>
  <c r="M9798" s="1"/>
  <c r="M9799" s="1"/>
  <c r="M9800" s="1"/>
  <c r="M9801" s="1"/>
  <c r="M9802" s="1"/>
  <c r="M9803" s="1"/>
  <c r="M9804" s="1"/>
  <c r="M9805" s="1"/>
  <c r="M9806" s="1"/>
  <c r="M9807" s="1"/>
  <c r="M9808" s="1"/>
  <c r="M9809" s="1"/>
  <c r="M9810" s="1"/>
  <c r="M9811" s="1"/>
  <c r="M9812" s="1"/>
  <c r="M9813" s="1"/>
  <c r="M9814" s="1"/>
  <c r="M9815" s="1"/>
  <c r="M9816" s="1"/>
  <c r="M9817" s="1"/>
  <c r="M9818" s="1"/>
  <c r="M9819" s="1"/>
  <c r="M9820" s="1"/>
  <c r="M9821" s="1"/>
  <c r="M9822" s="1"/>
  <c r="M9823" s="1"/>
  <c r="M9824" s="1"/>
  <c r="M9825" s="1"/>
  <c r="M9826" s="1"/>
  <c r="M9827" s="1"/>
  <c r="M9828" s="1"/>
  <c r="M9829" s="1"/>
  <c r="M9830" s="1"/>
  <c r="M9831" s="1"/>
  <c r="M9832" s="1"/>
  <c r="M9833" s="1"/>
  <c r="M9834" s="1"/>
  <c r="M9835" s="1"/>
  <c r="M9836" s="1"/>
  <c r="M9837" s="1"/>
  <c r="M9838" s="1"/>
  <c r="M9839" s="1"/>
  <c r="M9840" s="1"/>
  <c r="M9841" s="1"/>
  <c r="M9842" s="1"/>
  <c r="M9843" s="1"/>
  <c r="M9844" s="1"/>
  <c r="M9845" s="1"/>
  <c r="M9846" s="1"/>
  <c r="M9847" s="1"/>
  <c r="M9848" s="1"/>
  <c r="M9849" s="1"/>
  <c r="M9850" s="1"/>
  <c r="M9851" s="1"/>
  <c r="M9852" s="1"/>
  <c r="M9853" s="1"/>
  <c r="M9854" s="1"/>
  <c r="M9855" s="1"/>
  <c r="M9856" s="1"/>
  <c r="M9857" s="1"/>
  <c r="M9858" s="1"/>
  <c r="M9859" s="1"/>
  <c r="M9860" s="1"/>
  <c r="M9861" s="1"/>
  <c r="M9862" s="1"/>
  <c r="M9863" s="1"/>
  <c r="M9864" s="1"/>
  <c r="M9865" s="1"/>
  <c r="M9866" s="1"/>
  <c r="M9867" s="1"/>
  <c r="M9868" s="1"/>
  <c r="M9869" s="1"/>
  <c r="M9870" s="1"/>
  <c r="M9871" s="1"/>
  <c r="M9872" s="1"/>
  <c r="M9873" s="1"/>
  <c r="M9874" s="1"/>
  <c r="M9875" s="1"/>
  <c r="M9876" s="1"/>
  <c r="M9877" s="1"/>
  <c r="M9878" s="1"/>
  <c r="M9879" s="1"/>
  <c r="M9880" s="1"/>
  <c r="M9881" s="1"/>
  <c r="M9882" s="1"/>
  <c r="M9883" s="1"/>
  <c r="M9884" s="1"/>
  <c r="M9885" s="1"/>
  <c r="M9886" s="1"/>
  <c r="M9887" s="1"/>
  <c r="M9888" s="1"/>
  <c r="M9889" s="1"/>
  <c r="M9890" s="1"/>
  <c r="M9891" s="1"/>
  <c r="M9892" s="1"/>
  <c r="M9893" s="1"/>
  <c r="M9894" s="1"/>
  <c r="M9895" s="1"/>
  <c r="M9896" s="1"/>
  <c r="M9897" s="1"/>
  <c r="M9898" s="1"/>
  <c r="M9899" s="1"/>
  <c r="M9900" s="1"/>
  <c r="M9901" s="1"/>
  <c r="M9902" s="1"/>
  <c r="M9903" s="1"/>
  <c r="M9904" s="1"/>
  <c r="M9905" s="1"/>
  <c r="M9906" s="1"/>
  <c r="M9907" s="1"/>
  <c r="M9908" s="1"/>
  <c r="M9909" s="1"/>
  <c r="M9910" s="1"/>
  <c r="M9911" s="1"/>
  <c r="M9912" s="1"/>
  <c r="M9913" s="1"/>
  <c r="M9914" s="1"/>
  <c r="M9915" s="1"/>
  <c r="M9916" s="1"/>
  <c r="M9917" s="1"/>
  <c r="M9918" s="1"/>
  <c r="M9919" s="1"/>
  <c r="M9920" s="1"/>
  <c r="M9921" s="1"/>
  <c r="M9922" s="1"/>
  <c r="M9923" s="1"/>
  <c r="M9924" s="1"/>
  <c r="M9925" s="1"/>
  <c r="M9926" s="1"/>
  <c r="M9927" s="1"/>
  <c r="M9928" s="1"/>
  <c r="M9929" s="1"/>
  <c r="M9930" s="1"/>
  <c r="M9931" s="1"/>
  <c r="M9932" s="1"/>
  <c r="M9933" s="1"/>
  <c r="M9934" s="1"/>
  <c r="M9935" s="1"/>
  <c r="M9936" s="1"/>
  <c r="M9937" s="1"/>
  <c r="M9938" s="1"/>
  <c r="M9939" s="1"/>
  <c r="M9940" s="1"/>
  <c r="M9941" s="1"/>
  <c r="M9942" s="1"/>
  <c r="M9943" s="1"/>
  <c r="M9944" s="1"/>
  <c r="M9945" s="1"/>
  <c r="M9946" s="1"/>
  <c r="M9947" s="1"/>
  <c r="M9948" s="1"/>
  <c r="M9949" s="1"/>
  <c r="M9950" s="1"/>
  <c r="M9951" s="1"/>
  <c r="M9952" s="1"/>
  <c r="M9953" s="1"/>
  <c r="M9954" s="1"/>
  <c r="M9955" s="1"/>
  <c r="M9956" s="1"/>
  <c r="M9957" s="1"/>
  <c r="M9958" s="1"/>
  <c r="M9959" s="1"/>
  <c r="M9960" s="1"/>
  <c r="M9961" s="1"/>
  <c r="M9962" s="1"/>
  <c r="M9963" s="1"/>
  <c r="M9964" s="1"/>
  <c r="M9965" s="1"/>
  <c r="M9966" s="1"/>
  <c r="M9967" s="1"/>
  <c r="M9968" s="1"/>
  <c r="M9969" s="1"/>
  <c r="M9970" s="1"/>
  <c r="M9971" s="1"/>
  <c r="M9972" s="1"/>
  <c r="M9973" s="1"/>
  <c r="M9974" s="1"/>
  <c r="M9975" s="1"/>
  <c r="M9976" s="1"/>
  <c r="M9977" s="1"/>
  <c r="M9978" s="1"/>
  <c r="M9979" s="1"/>
  <c r="M9980" s="1"/>
  <c r="M9981" s="1"/>
  <c r="M9982" s="1"/>
  <c r="M9983" s="1"/>
  <c r="M9984" s="1"/>
  <c r="M9985" s="1"/>
  <c r="M9986" s="1"/>
  <c r="M9987" s="1"/>
  <c r="M9988" s="1"/>
  <c r="M9989" s="1"/>
  <c r="M9990" s="1"/>
  <c r="M9991" s="1"/>
  <c r="M9992" s="1"/>
  <c r="M9993" s="1"/>
  <c r="M9994" s="1"/>
  <c r="M9995" s="1"/>
  <c r="M9996" s="1"/>
  <c r="M9997" s="1"/>
  <c r="M9998" s="1"/>
  <c r="M9999" s="1"/>
  <c r="M10000" s="1"/>
  <c r="M10001" s="1"/>
  <c r="M10002" s="1"/>
  <c r="M10003" s="1"/>
  <c r="M10004" s="1"/>
  <c r="M10005" s="1"/>
  <c r="M10006" s="1"/>
  <c r="M10007" s="1"/>
  <c r="M10008" s="1"/>
  <c r="M10009" s="1"/>
  <c r="M10010" s="1"/>
  <c r="M10011" s="1"/>
  <c r="M10012" s="1"/>
  <c r="M10013" s="1"/>
  <c r="M10014" s="1"/>
  <c r="M10015" s="1"/>
  <c r="M10016" s="1"/>
  <c r="M10017" s="1"/>
  <c r="M10018" s="1"/>
  <c r="M10019" s="1"/>
  <c r="M10020" s="1"/>
  <c r="M10021" s="1"/>
  <c r="M10022" s="1"/>
  <c r="M10023" s="1"/>
  <c r="M10024" s="1"/>
  <c r="M10025" s="1"/>
  <c r="M10026" s="1"/>
  <c r="M10027" s="1"/>
  <c r="M10028" s="1"/>
  <c r="M10029" s="1"/>
  <c r="M10030" s="1"/>
  <c r="M10031" s="1"/>
  <c r="M10032" s="1"/>
  <c r="M10033" s="1"/>
  <c r="M10034" s="1"/>
  <c r="M10035" s="1"/>
  <c r="M10036" s="1"/>
  <c r="M10037" s="1"/>
  <c r="M10038" s="1"/>
  <c r="M10039" s="1"/>
  <c r="M10040" s="1"/>
  <c r="M10041" s="1"/>
  <c r="M10042" s="1"/>
  <c r="M10043" s="1"/>
  <c r="M10044" s="1"/>
  <c r="M10045" s="1"/>
  <c r="M10046" s="1"/>
  <c r="M10047" s="1"/>
  <c r="M10048" s="1"/>
  <c r="M10049" s="1"/>
  <c r="M10050" s="1"/>
  <c r="M10051" s="1"/>
  <c r="M10052" s="1"/>
  <c r="M10053" s="1"/>
  <c r="M10054" s="1"/>
  <c r="M10055" s="1"/>
  <c r="M10056" s="1"/>
  <c r="M10057" s="1"/>
  <c r="M10058" s="1"/>
  <c r="M10059" s="1"/>
  <c r="M10060" s="1"/>
  <c r="M10061" s="1"/>
  <c r="M10062" s="1"/>
  <c r="M10063" s="1"/>
  <c r="M10064" s="1"/>
  <c r="M10065" s="1"/>
  <c r="M10066" s="1"/>
  <c r="M10067" s="1"/>
  <c r="M10068" s="1"/>
  <c r="M10069" s="1"/>
  <c r="M10070" s="1"/>
  <c r="M10071" s="1"/>
  <c r="M10072" s="1"/>
  <c r="M10073" s="1"/>
  <c r="M10074" s="1"/>
  <c r="M10075" s="1"/>
  <c r="M10076" s="1"/>
  <c r="M10077" s="1"/>
  <c r="M10078" s="1"/>
  <c r="M10079" s="1"/>
  <c r="M10080" s="1"/>
  <c r="M10081" s="1"/>
  <c r="M10082" s="1"/>
  <c r="M10083" s="1"/>
  <c r="M10084" s="1"/>
  <c r="M10085" s="1"/>
  <c r="M10086" s="1"/>
  <c r="M10087" s="1"/>
  <c r="M10088" s="1"/>
  <c r="M10089" s="1"/>
  <c r="M10090" s="1"/>
  <c r="M10091" s="1"/>
  <c r="M10092" s="1"/>
  <c r="M10093" s="1"/>
  <c r="M10094" s="1"/>
  <c r="M10095" s="1"/>
  <c r="M10096" s="1"/>
  <c r="M10097" s="1"/>
  <c r="M10098" s="1"/>
  <c r="M10099" s="1"/>
  <c r="M10100" s="1"/>
  <c r="M10101" s="1"/>
  <c r="M10102" s="1"/>
  <c r="M10103" s="1"/>
  <c r="M10104" s="1"/>
  <c r="M10105" s="1"/>
  <c r="M10106" s="1"/>
  <c r="M10107" s="1"/>
  <c r="M10108" s="1"/>
  <c r="M10109" s="1"/>
  <c r="M10110" s="1"/>
  <c r="M10111" s="1"/>
  <c r="M10112" s="1"/>
  <c r="M10113" s="1"/>
  <c r="M10114" s="1"/>
  <c r="M10115" s="1"/>
  <c r="M10116" s="1"/>
  <c r="M10117" s="1"/>
  <c r="M10118" s="1"/>
  <c r="M10119" s="1"/>
  <c r="M10120" s="1"/>
  <c r="M10121" s="1"/>
  <c r="M10122" s="1"/>
  <c r="M10123" s="1"/>
  <c r="M10124" s="1"/>
  <c r="M10125" s="1"/>
  <c r="M10126" s="1"/>
  <c r="M10127" s="1"/>
  <c r="M10128" s="1"/>
  <c r="M10129" s="1"/>
  <c r="M10130" s="1"/>
  <c r="M10131" s="1"/>
  <c r="M10132" s="1"/>
  <c r="M10133" s="1"/>
  <c r="M10134" s="1"/>
  <c r="M10135" s="1"/>
  <c r="M10136" s="1"/>
  <c r="M10137" s="1"/>
  <c r="M10138" s="1"/>
  <c r="M10139" s="1"/>
  <c r="M10140" s="1"/>
  <c r="M10141" s="1"/>
  <c r="M10142" s="1"/>
  <c r="M10143" s="1"/>
  <c r="M10144" s="1"/>
  <c r="M10145" s="1"/>
  <c r="M10146" s="1"/>
  <c r="M10147" s="1"/>
  <c r="M10148" s="1"/>
  <c r="M10149" s="1"/>
  <c r="M10150" s="1"/>
  <c r="M10151" s="1"/>
  <c r="M10152" s="1"/>
  <c r="M10153" s="1"/>
  <c r="M10154" s="1"/>
  <c r="M10155" s="1"/>
  <c r="M10156" s="1"/>
  <c r="M10157" s="1"/>
  <c r="M10158" s="1"/>
  <c r="M10159" s="1"/>
  <c r="M10160" s="1"/>
  <c r="M10161" s="1"/>
  <c r="M10162" s="1"/>
  <c r="M10163" s="1"/>
  <c r="M10164" s="1"/>
  <c r="M10165" s="1"/>
  <c r="M10166" s="1"/>
  <c r="M10167" s="1"/>
  <c r="M10168" s="1"/>
  <c r="M10169" s="1"/>
  <c r="M10170" s="1"/>
  <c r="M10171" s="1"/>
  <c r="M10172" s="1"/>
  <c r="M10173" s="1"/>
  <c r="M10174" s="1"/>
  <c r="M10175" s="1"/>
  <c r="M10176" s="1"/>
  <c r="M10177" s="1"/>
  <c r="M10178" s="1"/>
  <c r="M10179" s="1"/>
  <c r="M10180" s="1"/>
  <c r="M10181" s="1"/>
  <c r="M10182" s="1"/>
  <c r="M10183" s="1"/>
  <c r="M10184" s="1"/>
  <c r="O9334"/>
  <c r="M10185" l="1"/>
  <c r="M10186" s="1"/>
  <c r="M10187" s="1"/>
  <c r="M10188" s="1"/>
  <c r="M10189" s="1"/>
  <c r="M10190" s="1"/>
  <c r="M10191" s="1"/>
  <c r="M10192" s="1"/>
  <c r="M10193" s="1"/>
  <c r="M10194" s="1"/>
  <c r="M10195" s="1"/>
  <c r="M10196" s="1"/>
  <c r="M10197" s="1"/>
  <c r="M10198" s="1"/>
  <c r="M10199" s="1"/>
  <c r="M10200" s="1"/>
  <c r="M10201" s="1"/>
  <c r="M10202" s="1"/>
  <c r="M10203" s="1"/>
  <c r="M10204" s="1"/>
  <c r="M10205" s="1"/>
  <c r="M10206" s="1"/>
  <c r="M10207" s="1"/>
  <c r="M10208" s="1"/>
  <c r="M10209" s="1"/>
  <c r="M10210" s="1"/>
  <c r="M10211" s="1"/>
  <c r="M10212" s="1"/>
  <c r="M10213" s="1"/>
  <c r="M10214" s="1"/>
  <c r="M10215" s="1"/>
  <c r="M10216" s="1"/>
  <c r="M10217" s="1"/>
  <c r="M10218" s="1"/>
  <c r="M10219" s="1"/>
  <c r="M10220" s="1"/>
  <c r="M10221" s="1"/>
  <c r="M10222" s="1"/>
  <c r="M10223" s="1"/>
  <c r="M10224" s="1"/>
  <c r="M10225" s="1"/>
  <c r="M10226" s="1"/>
  <c r="M10227" s="1"/>
  <c r="M10228" s="1"/>
  <c r="M10229" s="1"/>
  <c r="M10230" s="1"/>
  <c r="M10231" s="1"/>
  <c r="M10232" s="1"/>
  <c r="M10233" s="1"/>
  <c r="M10234" s="1"/>
  <c r="M10235" s="1"/>
  <c r="M10236" s="1"/>
  <c r="M10237" s="1"/>
  <c r="M10238" s="1"/>
  <c r="M10239" s="1"/>
  <c r="M10240" s="1"/>
  <c r="M10241" s="1"/>
  <c r="M10242" s="1"/>
  <c r="M10243" s="1"/>
  <c r="M10244" s="1"/>
  <c r="M10245" s="1"/>
  <c r="M10246" s="1"/>
  <c r="M10247" s="1"/>
  <c r="M10248" s="1"/>
  <c r="M10249" s="1"/>
  <c r="M10250" s="1"/>
  <c r="M10251" s="1"/>
  <c r="M10252" s="1"/>
  <c r="M10253" s="1"/>
  <c r="M10254" s="1"/>
  <c r="M10255" s="1"/>
  <c r="M10256" s="1"/>
  <c r="M10257" s="1"/>
  <c r="M10258" s="1"/>
  <c r="M10259" s="1"/>
  <c r="M10260" s="1"/>
  <c r="M10261" s="1"/>
  <c r="M10262" s="1"/>
  <c r="M10263" s="1"/>
  <c r="M10264" s="1"/>
  <c r="M10265" s="1"/>
  <c r="M10266" s="1"/>
  <c r="M10267" s="1"/>
  <c r="M10268" s="1"/>
  <c r="M10269" s="1"/>
  <c r="M10270" s="1"/>
  <c r="M10271" s="1"/>
  <c r="M10272" s="1"/>
  <c r="M10273" s="1"/>
  <c r="M10274" s="1"/>
  <c r="M10275" s="1"/>
  <c r="M10276" s="1"/>
  <c r="M10277" s="1"/>
  <c r="M10278" s="1"/>
  <c r="M10279" s="1"/>
  <c r="M10280" s="1"/>
  <c r="M10281" s="1"/>
  <c r="M10282" s="1"/>
  <c r="M10283" s="1"/>
  <c r="M10284" s="1"/>
  <c r="M10285" s="1"/>
  <c r="M10286" s="1"/>
  <c r="M10287" s="1"/>
  <c r="M10288" s="1"/>
  <c r="M10289" s="1"/>
  <c r="M10290" s="1"/>
  <c r="M10291" s="1"/>
  <c r="M10292" s="1"/>
  <c r="M10293" s="1"/>
  <c r="M10294" s="1"/>
  <c r="M10295" s="1"/>
  <c r="M10296" s="1"/>
  <c r="M10297" s="1"/>
  <c r="M10298" s="1"/>
  <c r="M10299" s="1"/>
  <c r="M10300" s="1"/>
  <c r="M10301" s="1"/>
  <c r="M10302" s="1"/>
  <c r="M10303" s="1"/>
  <c r="M10304" s="1"/>
  <c r="M10305" s="1"/>
  <c r="M10306" s="1"/>
  <c r="M10307" s="1"/>
  <c r="M10308" s="1"/>
  <c r="M10309" s="1"/>
  <c r="M10310" s="1"/>
  <c r="M10311" s="1"/>
  <c r="M10312" s="1"/>
  <c r="M10313" s="1"/>
  <c r="M10314" s="1"/>
  <c r="M10315" s="1"/>
  <c r="M10316" s="1"/>
  <c r="M10317" s="1"/>
  <c r="M10318" s="1"/>
  <c r="M10319" s="1"/>
  <c r="M10320" s="1"/>
  <c r="M10321" s="1"/>
  <c r="M10322" s="1"/>
  <c r="M10323" s="1"/>
  <c r="M10324" s="1"/>
  <c r="M10325" s="1"/>
  <c r="M10326" s="1"/>
  <c r="M10327" s="1"/>
  <c r="M10328" s="1"/>
  <c r="M10329" s="1"/>
  <c r="M10330" s="1"/>
  <c r="M10331" s="1"/>
  <c r="M10332" s="1"/>
  <c r="M10333" s="1"/>
  <c r="M10334" s="1"/>
  <c r="M10335" s="1"/>
  <c r="M10336" s="1"/>
  <c r="M10337" s="1"/>
  <c r="M10338" s="1"/>
  <c r="M10339" s="1"/>
  <c r="M10340" s="1"/>
  <c r="M10341" s="1"/>
  <c r="M10342" s="1"/>
  <c r="M10343" s="1"/>
  <c r="M10344" s="1"/>
  <c r="M10345" s="1"/>
  <c r="M10346" s="1"/>
  <c r="M10347" s="1"/>
  <c r="M10348" s="1"/>
  <c r="M10349" s="1"/>
  <c r="M10350" s="1"/>
  <c r="M10351" s="1"/>
  <c r="M10352" s="1"/>
  <c r="M10353" s="1"/>
  <c r="M10354" s="1"/>
  <c r="M10355" s="1"/>
  <c r="M10356" s="1"/>
  <c r="M10357" s="1"/>
  <c r="M10358" s="1"/>
  <c r="M10359" s="1"/>
  <c r="M10360" s="1"/>
  <c r="M10361" s="1"/>
  <c r="M10362" s="1"/>
  <c r="M10363" s="1"/>
  <c r="M10364" s="1"/>
  <c r="M10365" s="1"/>
  <c r="M10366" s="1"/>
  <c r="M10367" s="1"/>
  <c r="M10368" s="1"/>
  <c r="M10369" s="1"/>
  <c r="M10370" s="1"/>
  <c r="M10371" s="1"/>
  <c r="M10372" s="1"/>
  <c r="M10373" s="1"/>
  <c r="M10374" s="1"/>
  <c r="M10375" s="1"/>
  <c r="M10376" s="1"/>
  <c r="M10377" s="1"/>
  <c r="M10378" s="1"/>
  <c r="M10379" s="1"/>
  <c r="M10380" s="1"/>
  <c r="M10381" s="1"/>
  <c r="M10382" s="1"/>
  <c r="M10383" s="1"/>
  <c r="M10384" s="1"/>
  <c r="M10385" s="1"/>
  <c r="M10386" s="1"/>
  <c r="M10387" s="1"/>
  <c r="M10388" s="1"/>
  <c r="M10389" s="1"/>
  <c r="M10390" s="1"/>
  <c r="M10391" s="1"/>
  <c r="M10392" s="1"/>
  <c r="M10393" s="1"/>
  <c r="M10394" s="1"/>
  <c r="M10395" s="1"/>
  <c r="M10396" s="1"/>
  <c r="M10397" s="1"/>
  <c r="M10398" s="1"/>
  <c r="M10399" s="1"/>
  <c r="M10400" s="1"/>
  <c r="M10401" s="1"/>
  <c r="M10402" s="1"/>
  <c r="M10403" s="1"/>
  <c r="M10404" s="1"/>
  <c r="M10405" s="1"/>
  <c r="M10406" s="1"/>
  <c r="M10407" s="1"/>
  <c r="M10408" s="1"/>
  <c r="M10409" s="1"/>
  <c r="M10410" s="1"/>
  <c r="M10411" s="1"/>
  <c r="M10412" s="1"/>
  <c r="M10413" s="1"/>
  <c r="M10414" s="1"/>
  <c r="M10415" s="1"/>
  <c r="M10416" s="1"/>
  <c r="M10417" s="1"/>
  <c r="M10418" s="1"/>
  <c r="M10419" s="1"/>
  <c r="M10420" s="1"/>
  <c r="M10421" s="1"/>
  <c r="M10422" s="1"/>
  <c r="M10423" s="1"/>
  <c r="M10424" s="1"/>
  <c r="M10425" s="1"/>
  <c r="M10426" s="1"/>
  <c r="M10427" s="1"/>
  <c r="M10428" s="1"/>
  <c r="M10429" s="1"/>
  <c r="M10430" s="1"/>
  <c r="M10431" s="1"/>
  <c r="M10432" s="1"/>
  <c r="M10433" s="1"/>
  <c r="M10434" s="1"/>
  <c r="M10435" s="1"/>
  <c r="M10436" s="1"/>
  <c r="M10437" s="1"/>
  <c r="M10438" s="1"/>
  <c r="M10439" s="1"/>
  <c r="M10440" s="1"/>
  <c r="M10441" s="1"/>
  <c r="M10442" s="1"/>
  <c r="M10443" s="1"/>
  <c r="M10444" s="1"/>
  <c r="M10445" s="1"/>
  <c r="M10446" s="1"/>
  <c r="M10447" s="1"/>
  <c r="M10448" s="1"/>
  <c r="M10449" s="1"/>
  <c r="M10450" s="1"/>
  <c r="M10451" s="1"/>
  <c r="M10452" s="1"/>
  <c r="M10453" s="1"/>
  <c r="M10454" s="1"/>
  <c r="M10455" s="1"/>
  <c r="M10456" s="1"/>
  <c r="M10457" s="1"/>
  <c r="M10458" s="1"/>
  <c r="M10459" s="1"/>
  <c r="M10460" s="1"/>
  <c r="M10461" s="1"/>
  <c r="M10462" s="1"/>
  <c r="M10463" s="1"/>
  <c r="M10464" s="1"/>
  <c r="M10465" s="1"/>
  <c r="M10466" s="1"/>
  <c r="M10467" s="1"/>
  <c r="M10468" s="1"/>
  <c r="M10469" s="1"/>
  <c r="M10470" s="1"/>
  <c r="M10471" s="1"/>
  <c r="M10472" s="1"/>
  <c r="M10473" s="1"/>
  <c r="M10474" s="1"/>
  <c r="M10475" s="1"/>
  <c r="M10476" s="1"/>
  <c r="M10477" s="1"/>
  <c r="M10478" s="1"/>
  <c r="M10479" s="1"/>
  <c r="M10480" s="1"/>
  <c r="M10481" s="1"/>
  <c r="M10482" s="1"/>
  <c r="M10483" s="1"/>
  <c r="M10484" s="1"/>
  <c r="M10485" s="1"/>
  <c r="M10486" s="1"/>
  <c r="M10487" s="1"/>
  <c r="M10488" s="1"/>
  <c r="M10489" s="1"/>
  <c r="M10490" s="1"/>
  <c r="M10491" s="1"/>
  <c r="M10492" s="1"/>
  <c r="M10493" s="1"/>
  <c r="M10494" s="1"/>
  <c r="M10495" s="1"/>
  <c r="M10496" s="1"/>
  <c r="M10497" s="1"/>
  <c r="M10498" s="1"/>
  <c r="M10499" s="1"/>
  <c r="M10500" s="1"/>
  <c r="M10501" s="1"/>
  <c r="M10502" s="1"/>
  <c r="M10503" s="1"/>
  <c r="M10504" s="1"/>
  <c r="M10505" s="1"/>
  <c r="M10506" s="1"/>
  <c r="M10507" s="1"/>
  <c r="M10508" s="1"/>
  <c r="M10509" s="1"/>
  <c r="M10510" s="1"/>
  <c r="M10511" s="1"/>
  <c r="M10512" s="1"/>
  <c r="M10513" s="1"/>
  <c r="M10514" s="1"/>
  <c r="M10515" s="1"/>
  <c r="M10516" s="1"/>
  <c r="M10517" s="1"/>
  <c r="M10518" s="1"/>
  <c r="M10519" s="1"/>
  <c r="M10520" s="1"/>
  <c r="M10521" s="1"/>
  <c r="M10522" s="1"/>
  <c r="M10523" s="1"/>
  <c r="M10524" s="1"/>
  <c r="M10525" s="1"/>
  <c r="M10526" s="1"/>
  <c r="M10527" s="1"/>
  <c r="M10528" s="1"/>
  <c r="M10529" s="1"/>
  <c r="M10530" s="1"/>
  <c r="M10531" s="1"/>
  <c r="M10532" s="1"/>
  <c r="M10533" s="1"/>
  <c r="M10534" s="1"/>
  <c r="M10535" s="1"/>
  <c r="M10536" s="1"/>
  <c r="M10537" s="1"/>
  <c r="M10538" s="1"/>
  <c r="M10539" s="1"/>
  <c r="M10540" s="1"/>
  <c r="M10541" s="1"/>
  <c r="M10542" s="1"/>
  <c r="M10543" s="1"/>
  <c r="M10544" s="1"/>
  <c r="M10545" s="1"/>
  <c r="M10546" s="1"/>
  <c r="M10547" s="1"/>
  <c r="M10548" s="1"/>
  <c r="M10549" s="1"/>
  <c r="M10550" s="1"/>
  <c r="M10551" s="1"/>
  <c r="M10552" s="1"/>
  <c r="M10553" s="1"/>
  <c r="M10554" s="1"/>
  <c r="M10555" s="1"/>
  <c r="M10556" s="1"/>
  <c r="M10557" s="1"/>
  <c r="M10558" s="1"/>
  <c r="M10559" s="1"/>
  <c r="M10560" s="1"/>
  <c r="M10561" s="1"/>
  <c r="M10562" s="1"/>
  <c r="M10563" s="1"/>
  <c r="M10564" s="1"/>
  <c r="M10565" s="1"/>
  <c r="M10566" s="1"/>
  <c r="M10567" s="1"/>
  <c r="M10568" s="1"/>
  <c r="M10569" s="1"/>
  <c r="M10570" s="1"/>
  <c r="M10571" s="1"/>
  <c r="M10572" s="1"/>
  <c r="M10573" s="1"/>
  <c r="M10574" s="1"/>
  <c r="M10575" s="1"/>
  <c r="M10576" s="1"/>
  <c r="M10577" s="1"/>
  <c r="M10578" s="1"/>
  <c r="M10579" s="1"/>
  <c r="M10580" s="1"/>
  <c r="M10581" s="1"/>
  <c r="M10582" s="1"/>
  <c r="M10583" s="1"/>
  <c r="M10584" s="1"/>
  <c r="M10585" s="1"/>
  <c r="M10586" s="1"/>
  <c r="M10587" s="1"/>
  <c r="M10588" s="1"/>
  <c r="M10589" s="1"/>
  <c r="M10590" s="1"/>
  <c r="M10591" s="1"/>
  <c r="M10592" s="1"/>
  <c r="M10593" s="1"/>
  <c r="M10594" s="1"/>
  <c r="M10595" s="1"/>
  <c r="M10596" s="1"/>
  <c r="M10597" s="1"/>
  <c r="M10598" s="1"/>
  <c r="M10599" s="1"/>
  <c r="M10600" s="1"/>
  <c r="M10601" s="1"/>
  <c r="M10602" s="1"/>
  <c r="M10603" s="1"/>
  <c r="M10604" s="1"/>
  <c r="M10605" s="1"/>
  <c r="M10606" s="1"/>
  <c r="M10607" s="1"/>
  <c r="M10608" s="1"/>
  <c r="M10609" s="1"/>
  <c r="M10610" s="1"/>
  <c r="M10611" s="1"/>
  <c r="M10612" s="1"/>
  <c r="M10613" s="1"/>
  <c r="M10614" s="1"/>
  <c r="M10615" s="1"/>
  <c r="M10616" s="1"/>
  <c r="M10617" s="1"/>
  <c r="M10618" s="1"/>
  <c r="M10619" s="1"/>
  <c r="M10620" s="1"/>
  <c r="M10621" s="1"/>
  <c r="M10622" s="1"/>
  <c r="M10623" s="1"/>
  <c r="M10624" s="1"/>
  <c r="M10625" s="1"/>
  <c r="M10626" s="1"/>
  <c r="M10627" s="1"/>
  <c r="M10628" s="1"/>
  <c r="M10629" s="1"/>
  <c r="M10630" s="1"/>
  <c r="M10631" s="1"/>
  <c r="M10632" s="1"/>
  <c r="M10633" s="1"/>
  <c r="M10634" s="1"/>
  <c r="M10635" s="1"/>
  <c r="M10636" s="1"/>
  <c r="M10637" s="1"/>
  <c r="M10638" s="1"/>
  <c r="M10639" s="1"/>
  <c r="M10640" s="1"/>
  <c r="M10641" s="1"/>
  <c r="M10642" s="1"/>
  <c r="M10643" s="1"/>
  <c r="M10644" s="1"/>
  <c r="M10645" s="1"/>
  <c r="M10646" s="1"/>
  <c r="M10647" s="1"/>
  <c r="M10648" s="1"/>
  <c r="M10649" s="1"/>
  <c r="M10650" s="1"/>
  <c r="M10651" s="1"/>
  <c r="M10652" s="1"/>
  <c r="M10653" s="1"/>
  <c r="M10654" s="1"/>
  <c r="M10655" s="1"/>
  <c r="M10656" s="1"/>
  <c r="M10657" s="1"/>
  <c r="M10658" s="1"/>
  <c r="M10659" s="1"/>
  <c r="M10660" s="1"/>
  <c r="M10661" s="1"/>
  <c r="M10662" s="1"/>
  <c r="M10663" s="1"/>
  <c r="M10664" s="1"/>
  <c r="M10665" s="1"/>
  <c r="M10666" s="1"/>
  <c r="M10667" s="1"/>
  <c r="M10668" s="1"/>
  <c r="M10669" s="1"/>
  <c r="M10670" s="1"/>
  <c r="M10671" s="1"/>
  <c r="M10672" s="1"/>
  <c r="M10673" s="1"/>
  <c r="M10674" s="1"/>
  <c r="M10675" s="1"/>
  <c r="M10676" s="1"/>
  <c r="M10677" s="1"/>
  <c r="M10678" s="1"/>
  <c r="M10679" s="1"/>
  <c r="M10680" s="1"/>
  <c r="M10681" s="1"/>
  <c r="M10682" s="1"/>
  <c r="M10683" s="1"/>
  <c r="M10684" s="1"/>
  <c r="M10685" s="1"/>
  <c r="M10686" s="1"/>
  <c r="M10687" s="1"/>
  <c r="M10688" s="1"/>
  <c r="M10689" s="1"/>
  <c r="M10690" s="1"/>
  <c r="M10691" s="1"/>
  <c r="M10692" s="1"/>
  <c r="M10693" s="1"/>
  <c r="M10694" s="1"/>
  <c r="M10695" s="1"/>
  <c r="M10696" s="1"/>
  <c r="M10697" s="1"/>
  <c r="M10698" s="1"/>
  <c r="M10699" s="1"/>
  <c r="M10700" s="1"/>
  <c r="M10701" s="1"/>
  <c r="M10702" s="1"/>
  <c r="M10703" s="1"/>
  <c r="M10704" s="1"/>
  <c r="M10705" s="1"/>
  <c r="M10706" s="1"/>
  <c r="M10707" s="1"/>
  <c r="M10708" s="1"/>
  <c r="M10709" s="1"/>
  <c r="M10710" s="1"/>
  <c r="M10711" s="1"/>
  <c r="M10712" s="1"/>
  <c r="M10713" s="1"/>
  <c r="M10714" s="1"/>
  <c r="M10715" s="1"/>
  <c r="M10716" s="1"/>
  <c r="M10717" s="1"/>
  <c r="M10718" s="1"/>
  <c r="M10719" s="1"/>
  <c r="M10720" s="1"/>
  <c r="M10721" s="1"/>
  <c r="M10722" s="1"/>
  <c r="M10723" s="1"/>
  <c r="M10724" s="1"/>
  <c r="M10725" s="1"/>
  <c r="M10726" s="1"/>
  <c r="M10727" s="1"/>
  <c r="M10728" s="1"/>
  <c r="M10729" s="1"/>
  <c r="M10730" s="1"/>
  <c r="M10731" s="1"/>
  <c r="M10732" s="1"/>
  <c r="M10733" s="1"/>
  <c r="M10734" s="1"/>
  <c r="M10735" s="1"/>
  <c r="M10736" s="1"/>
  <c r="M10737" s="1"/>
  <c r="M10738" s="1"/>
  <c r="M10739" s="1"/>
  <c r="M10740" s="1"/>
  <c r="M10741" s="1"/>
  <c r="M10742" s="1"/>
  <c r="M10743" s="1"/>
  <c r="M10744" s="1"/>
  <c r="M10745" s="1"/>
  <c r="M10746" s="1"/>
  <c r="M10747" s="1"/>
  <c r="M10748" s="1"/>
  <c r="M10749" s="1"/>
  <c r="M10750" s="1"/>
  <c r="M10751" s="1"/>
  <c r="M10752" s="1"/>
  <c r="M10753" s="1"/>
  <c r="M10754" s="1"/>
  <c r="M10755" s="1"/>
  <c r="M10756" s="1"/>
  <c r="M10757" s="1"/>
  <c r="M10758" s="1"/>
  <c r="M10759" s="1"/>
  <c r="M10760" s="1"/>
  <c r="M10761" s="1"/>
  <c r="M10762" s="1"/>
  <c r="M10763" s="1"/>
  <c r="M10764" s="1"/>
  <c r="M10765" s="1"/>
  <c r="M10766" s="1"/>
  <c r="M10767" s="1"/>
  <c r="M10768" s="1"/>
  <c r="M10769" s="1"/>
  <c r="M10770" s="1"/>
  <c r="M10771" s="1"/>
  <c r="M10772" s="1"/>
  <c r="M10773" s="1"/>
  <c r="M10774" s="1"/>
  <c r="M10775" s="1"/>
  <c r="M10776" s="1"/>
  <c r="M10777" s="1"/>
  <c r="M10778" s="1"/>
  <c r="M10779" s="1"/>
  <c r="M10780" s="1"/>
  <c r="M10781" s="1"/>
  <c r="M10782" s="1"/>
  <c r="M10783" s="1"/>
  <c r="M10784" s="1"/>
  <c r="M10785" s="1"/>
  <c r="M10786" s="1"/>
  <c r="M10787" s="1"/>
  <c r="M10788" s="1"/>
  <c r="M10789" s="1"/>
  <c r="M10790" s="1"/>
  <c r="M10791" s="1"/>
  <c r="M10792" s="1"/>
  <c r="M10793" s="1"/>
  <c r="M10794" s="1"/>
  <c r="M10795" s="1"/>
  <c r="M10796" s="1"/>
  <c r="M10797" s="1"/>
  <c r="M10798" s="1"/>
  <c r="M10799" s="1"/>
  <c r="M10800" s="1"/>
  <c r="M10801" s="1"/>
  <c r="M10802" s="1"/>
  <c r="M10803" s="1"/>
  <c r="M10804" s="1"/>
  <c r="M10805" s="1"/>
  <c r="M10806" s="1"/>
  <c r="M10807" s="1"/>
  <c r="M10808" s="1"/>
  <c r="M10809" s="1"/>
  <c r="M10810" s="1"/>
  <c r="M10811" s="1"/>
  <c r="M10812" s="1"/>
  <c r="M10813" s="1"/>
  <c r="M10814" s="1"/>
  <c r="M10815" s="1"/>
  <c r="M10816" s="1"/>
  <c r="M10817" s="1"/>
  <c r="M10818" s="1"/>
  <c r="M10819" s="1"/>
  <c r="M10820" s="1"/>
  <c r="M10821" s="1"/>
  <c r="M10822" s="1"/>
  <c r="M10823" s="1"/>
  <c r="M10824" s="1"/>
  <c r="M10825" s="1"/>
  <c r="M10826" s="1"/>
  <c r="M10827" s="1"/>
  <c r="M10828" s="1"/>
  <c r="M10829" s="1"/>
  <c r="M10830" s="1"/>
  <c r="M10831" s="1"/>
  <c r="M10832" s="1"/>
  <c r="M10833" s="1"/>
  <c r="M10834" s="1"/>
  <c r="M10835" s="1"/>
  <c r="M10836" s="1"/>
  <c r="M10837" s="1"/>
  <c r="M10838" s="1"/>
  <c r="M10839" s="1"/>
  <c r="M10840" s="1"/>
  <c r="M10841" s="1"/>
  <c r="M10842" s="1"/>
  <c r="M10843" s="1"/>
  <c r="M10844" s="1"/>
  <c r="M10845" s="1"/>
  <c r="M10846" s="1"/>
  <c r="M10847" s="1"/>
  <c r="M10848" s="1"/>
  <c r="M10849" s="1"/>
  <c r="M10850" s="1"/>
  <c r="M10851" s="1"/>
  <c r="M10852" s="1"/>
  <c r="M10853" s="1"/>
  <c r="M10854" s="1"/>
  <c r="M10855" s="1"/>
  <c r="M10856" s="1"/>
  <c r="M10857" s="1"/>
  <c r="M10858" s="1"/>
  <c r="M10859" s="1"/>
  <c r="M10860" s="1"/>
  <c r="M10861" s="1"/>
  <c r="M10862" s="1"/>
  <c r="M10863" s="1"/>
  <c r="M10864" s="1"/>
  <c r="M10865" s="1"/>
  <c r="M10866" s="1"/>
  <c r="M10867" s="1"/>
  <c r="M10868" s="1"/>
  <c r="M10869" s="1"/>
  <c r="M10870" s="1"/>
  <c r="M10871" s="1"/>
  <c r="M10872" s="1"/>
  <c r="M10873" s="1"/>
  <c r="M10874" s="1"/>
  <c r="M10875" s="1"/>
  <c r="M10876" s="1"/>
  <c r="M10877" s="1"/>
  <c r="M10878" s="1"/>
  <c r="M10879" s="1"/>
  <c r="M10880" s="1"/>
  <c r="M10881" s="1"/>
  <c r="M10882" s="1"/>
  <c r="M10883" s="1"/>
  <c r="M10884" s="1"/>
  <c r="M10885" s="1"/>
  <c r="M10886" s="1"/>
  <c r="M10887" s="1"/>
  <c r="M10888" s="1"/>
  <c r="M10889" s="1"/>
  <c r="M10890" s="1"/>
  <c r="M10891" s="1"/>
  <c r="M10892" s="1"/>
  <c r="M10893" s="1"/>
  <c r="M10894" s="1"/>
  <c r="M10895" s="1"/>
  <c r="M10896" s="1"/>
  <c r="M10897" s="1"/>
  <c r="M10898" s="1"/>
  <c r="M10899" s="1"/>
  <c r="M10900" s="1"/>
  <c r="M10901" s="1"/>
  <c r="M10902" s="1"/>
  <c r="M10903" s="1"/>
  <c r="M10904" s="1"/>
  <c r="M10905" s="1"/>
  <c r="M10906" s="1"/>
  <c r="M10907" s="1"/>
  <c r="M10908" s="1"/>
  <c r="M10909" s="1"/>
  <c r="M10910" s="1"/>
  <c r="M10911" s="1"/>
  <c r="M10912" s="1"/>
  <c r="M10913" s="1"/>
  <c r="M10914" s="1"/>
  <c r="M10915" s="1"/>
  <c r="M10916" s="1"/>
  <c r="M10917" s="1"/>
  <c r="M10918" s="1"/>
  <c r="M10919" s="1"/>
  <c r="M10920" s="1"/>
  <c r="M10921" s="1"/>
  <c r="M10922" s="1"/>
  <c r="M10923" s="1"/>
  <c r="M10924" s="1"/>
  <c r="M10925" s="1"/>
  <c r="M10926" s="1"/>
  <c r="M10927" s="1"/>
  <c r="M10928" s="1"/>
  <c r="M10929" s="1"/>
  <c r="M10930" s="1"/>
  <c r="M10931" s="1"/>
  <c r="M10932" s="1"/>
  <c r="M10933" s="1"/>
  <c r="M10934" s="1"/>
  <c r="M10935" s="1"/>
  <c r="M10936" s="1"/>
  <c r="M10937" s="1"/>
  <c r="M10938" s="1"/>
  <c r="M10939" s="1"/>
  <c r="M10940" s="1"/>
  <c r="M10941" s="1"/>
  <c r="M10942" s="1"/>
  <c r="M10943" s="1"/>
  <c r="M10944" s="1"/>
  <c r="M10945" s="1"/>
  <c r="M10946" s="1"/>
  <c r="M10947" s="1"/>
  <c r="M10948" s="1"/>
  <c r="M10949" s="1"/>
  <c r="M10950" s="1"/>
  <c r="M10951" s="1"/>
  <c r="M10952" s="1"/>
  <c r="M10953" s="1"/>
  <c r="M10954" s="1"/>
  <c r="M10955" s="1"/>
  <c r="M10956" s="1"/>
  <c r="M10957" s="1"/>
  <c r="M10958" s="1"/>
  <c r="M10959" s="1"/>
  <c r="M10960" s="1"/>
  <c r="M10961" s="1"/>
  <c r="M10962" s="1"/>
  <c r="M10963" s="1"/>
  <c r="M10964" s="1"/>
  <c r="M10965" s="1"/>
  <c r="M10966" s="1"/>
  <c r="M10967" s="1"/>
  <c r="M10968" s="1"/>
  <c r="M10969" s="1"/>
  <c r="M10970" s="1"/>
  <c r="M10971" s="1"/>
  <c r="M10972" s="1"/>
  <c r="M10973" s="1"/>
  <c r="M10974" s="1"/>
  <c r="M10975" s="1"/>
  <c r="M10976" s="1"/>
  <c r="M10977" s="1"/>
  <c r="M10978" s="1"/>
  <c r="M10979" s="1"/>
  <c r="M10980" s="1"/>
  <c r="M10981" s="1"/>
  <c r="M10982" s="1"/>
  <c r="M10983" s="1"/>
  <c r="M10984" s="1"/>
  <c r="M10985" s="1"/>
  <c r="M10986" s="1"/>
  <c r="M10987" s="1"/>
  <c r="M10988" s="1"/>
  <c r="M10989" s="1"/>
  <c r="M10990" s="1"/>
  <c r="M10991" s="1"/>
  <c r="M10992" s="1"/>
  <c r="M10993" s="1"/>
  <c r="M10994" s="1"/>
  <c r="M10995" s="1"/>
  <c r="M10996" s="1"/>
  <c r="M10997" s="1"/>
  <c r="M10998" s="1"/>
  <c r="M10999" s="1"/>
  <c r="M11000" s="1"/>
  <c r="M11001" s="1"/>
  <c r="M11002" s="1"/>
  <c r="M11003" s="1"/>
  <c r="M11004" s="1"/>
  <c r="M11005" s="1"/>
  <c r="M11006" s="1"/>
  <c r="M11007" s="1"/>
  <c r="M11008" s="1"/>
  <c r="M11009" s="1"/>
  <c r="M11010" s="1"/>
  <c r="M11011" s="1"/>
  <c r="M11012" s="1"/>
  <c r="M11013" s="1"/>
  <c r="M11014" s="1"/>
  <c r="M11015" s="1"/>
  <c r="M11016" s="1"/>
  <c r="M11017" s="1"/>
  <c r="M11018" s="1"/>
  <c r="M11019" s="1"/>
  <c r="M11020" s="1"/>
  <c r="M11021" s="1"/>
  <c r="M11022" s="1"/>
  <c r="M11023" s="1"/>
  <c r="M11024" s="1"/>
  <c r="M11025" s="1"/>
  <c r="M11026" s="1"/>
  <c r="M11027" s="1"/>
  <c r="M11028" s="1"/>
  <c r="M11029" s="1"/>
  <c r="M11030" s="1"/>
  <c r="M11031" s="1"/>
  <c r="M11032" s="1"/>
  <c r="M11033" s="1"/>
  <c r="M11034" s="1"/>
  <c r="M11035" s="1"/>
  <c r="M11036" s="1"/>
  <c r="M11037" s="1"/>
  <c r="M11038" s="1"/>
  <c r="M11039" s="1"/>
  <c r="M11040" s="1"/>
  <c r="M11041" s="1"/>
  <c r="M11042" s="1"/>
  <c r="M11043" s="1"/>
  <c r="M11044" s="1"/>
  <c r="M11045" s="1"/>
  <c r="M11046" s="1"/>
  <c r="M11047" s="1"/>
  <c r="M11048" s="1"/>
  <c r="M11049" s="1"/>
  <c r="M11050" s="1"/>
  <c r="M11051" s="1"/>
  <c r="M11052" s="1"/>
  <c r="M11053" s="1"/>
  <c r="M11054" s="1"/>
  <c r="M11055" s="1"/>
  <c r="M11056" s="1"/>
  <c r="M11057" s="1"/>
  <c r="M11058" s="1"/>
  <c r="M11059" s="1"/>
  <c r="M11060" s="1"/>
  <c r="M11061" s="1"/>
  <c r="M11062" s="1"/>
  <c r="M11063" s="1"/>
  <c r="M11064" s="1"/>
  <c r="M11065" s="1"/>
  <c r="M11066" s="1"/>
  <c r="M11067" s="1"/>
  <c r="M11068" s="1"/>
  <c r="M11069" s="1"/>
  <c r="M11070" s="1"/>
  <c r="M11071" s="1"/>
  <c r="M11072" s="1"/>
  <c r="M11073" s="1"/>
  <c r="M11074" s="1"/>
  <c r="M11075" s="1"/>
  <c r="M11076" s="1"/>
  <c r="M11077" s="1"/>
  <c r="M11078" s="1"/>
  <c r="M11079" s="1"/>
  <c r="M11080" s="1"/>
  <c r="M11081" s="1"/>
  <c r="M11082" s="1"/>
  <c r="M11083" s="1"/>
  <c r="M11084" s="1"/>
  <c r="M11085" s="1"/>
  <c r="M11086" s="1"/>
  <c r="M11087" s="1"/>
  <c r="M11088" s="1"/>
  <c r="M11089" s="1"/>
  <c r="M11090" s="1"/>
  <c r="M11091" s="1"/>
  <c r="M11092" s="1"/>
  <c r="M11093" s="1"/>
  <c r="M11094" s="1"/>
  <c r="M11095" s="1"/>
  <c r="M11096" s="1"/>
  <c r="M11097" s="1"/>
  <c r="M11098" s="1"/>
  <c r="M11099" s="1"/>
  <c r="M11100" s="1"/>
  <c r="M11101" s="1"/>
  <c r="M11102" s="1"/>
  <c r="M11103" s="1"/>
  <c r="M11104" s="1"/>
  <c r="M11105" s="1"/>
  <c r="M11106" s="1"/>
  <c r="M11107" s="1"/>
  <c r="M11108" s="1"/>
  <c r="M11109" s="1"/>
  <c r="M11110" s="1"/>
  <c r="M11111" s="1"/>
  <c r="M11112" s="1"/>
  <c r="M11113" s="1"/>
  <c r="M11114" s="1"/>
  <c r="M11115" s="1"/>
  <c r="M11116" s="1"/>
  <c r="M11117" s="1"/>
  <c r="M11118" s="1"/>
  <c r="M11119" s="1"/>
  <c r="M11120" s="1"/>
  <c r="M11121" s="1"/>
  <c r="M11122" s="1"/>
  <c r="M11123" s="1"/>
  <c r="M11124" s="1"/>
  <c r="M11125" s="1"/>
  <c r="M11126" s="1"/>
  <c r="M11127" s="1"/>
  <c r="M11128" s="1"/>
  <c r="M11129" s="1"/>
  <c r="M11130" s="1"/>
  <c r="M11131" s="1"/>
  <c r="M11132" s="1"/>
  <c r="M11133" s="1"/>
  <c r="M11134" s="1"/>
  <c r="M11135" s="1"/>
  <c r="M11136" s="1"/>
  <c r="M11137" s="1"/>
  <c r="M11138" s="1"/>
  <c r="M11139" s="1"/>
  <c r="M11140" s="1"/>
  <c r="M11141" s="1"/>
  <c r="M11142" s="1"/>
  <c r="M11143" s="1"/>
  <c r="M11144" s="1"/>
  <c r="M11145" s="1"/>
  <c r="M11146" s="1"/>
  <c r="M11147" s="1"/>
  <c r="M11148" s="1"/>
  <c r="M11149" s="1"/>
  <c r="M11150" s="1"/>
  <c r="M11151" s="1"/>
  <c r="N9378"/>
  <c r="N10248" l="1"/>
  <c r="N11151"/>
  <c r="M11152"/>
  <c r="M11153" s="1"/>
  <c r="M11154" s="1"/>
  <c r="M11155" s="1"/>
  <c r="M11156" s="1"/>
  <c r="M11157" s="1"/>
  <c r="M11158" s="1"/>
  <c r="M11159" s="1"/>
  <c r="M11160" s="1"/>
  <c r="M11161" s="1"/>
  <c r="M11162" s="1"/>
  <c r="M11163" s="1"/>
  <c r="M11164" s="1"/>
  <c r="M11165" s="1"/>
  <c r="M11166" s="1"/>
  <c r="M11167" s="1"/>
  <c r="M11168" s="1"/>
  <c r="M11169" s="1"/>
  <c r="M11170" s="1"/>
  <c r="M11171" s="1"/>
  <c r="M11172" s="1"/>
  <c r="M11173" s="1"/>
  <c r="M11174" s="1"/>
  <c r="M11175" s="1"/>
  <c r="M11176" s="1"/>
  <c r="M11177" s="1"/>
  <c r="M11178" s="1"/>
  <c r="M11179" s="1"/>
  <c r="M11180" s="1"/>
  <c r="M11181" s="1"/>
  <c r="M11182" s="1"/>
  <c r="M11183" s="1"/>
  <c r="M11184" s="1"/>
  <c r="M11185" s="1"/>
  <c r="M11186" s="1"/>
  <c r="M11187" s="1"/>
  <c r="M11188" s="1"/>
  <c r="M11189" s="1"/>
  <c r="M11190" s="1"/>
  <c r="M11191" s="1"/>
  <c r="M11192" s="1"/>
  <c r="M11193" s="1"/>
  <c r="M11194" s="1"/>
  <c r="M11195" s="1"/>
  <c r="M11196" s="1"/>
  <c r="M11197" s="1"/>
  <c r="M11198" s="1"/>
  <c r="M11199" s="1"/>
  <c r="M11200" s="1"/>
  <c r="M11201" s="1"/>
  <c r="M11202" s="1"/>
  <c r="M11203" s="1"/>
  <c r="M11204" s="1"/>
  <c r="M11205" s="1"/>
  <c r="M11206" s="1"/>
  <c r="M11207" s="1"/>
  <c r="M11208" s="1"/>
  <c r="M11209" s="1"/>
  <c r="M11210" s="1"/>
  <c r="M11211" s="1"/>
  <c r="M11212" s="1"/>
  <c r="M11213" s="1"/>
  <c r="M11214" s="1"/>
  <c r="M11215" s="1"/>
  <c r="M11216" s="1"/>
  <c r="M11217" s="1"/>
  <c r="M11218" s="1"/>
  <c r="M11219" s="1"/>
  <c r="M11220" s="1"/>
  <c r="M11221" s="1"/>
  <c r="M11222" s="1"/>
  <c r="M11223" s="1"/>
  <c r="M11224" s="1"/>
  <c r="M11225" s="1"/>
  <c r="M11226" s="1"/>
  <c r="M11227" s="1"/>
  <c r="M11228" s="1"/>
  <c r="M11229" s="1"/>
  <c r="M11230" s="1"/>
  <c r="M11231" s="1"/>
  <c r="M11232" s="1"/>
  <c r="M11233" s="1"/>
  <c r="M11234" s="1"/>
  <c r="M11235" s="1"/>
  <c r="M11236" s="1"/>
  <c r="M11237" s="1"/>
  <c r="M11238" s="1"/>
  <c r="M11239" s="1"/>
  <c r="M11240" s="1"/>
  <c r="M11241" s="1"/>
  <c r="M11242" s="1"/>
  <c r="M11243" s="1"/>
  <c r="M11244" s="1"/>
  <c r="M11245" s="1"/>
  <c r="M11246" s="1"/>
  <c r="M11247" s="1"/>
  <c r="M11248" s="1"/>
  <c r="M11249" s="1"/>
  <c r="M11250" s="1"/>
  <c r="M11251" s="1"/>
  <c r="M11252" s="1"/>
  <c r="M11253" s="1"/>
  <c r="M11254" s="1"/>
  <c r="M11255" s="1"/>
  <c r="M11256" s="1"/>
  <c r="M11257" s="1"/>
  <c r="M11258" s="1"/>
  <c r="M11259" s="1"/>
  <c r="M11260" s="1"/>
  <c r="M11261" s="1"/>
  <c r="M11262" s="1"/>
  <c r="M11263" s="1"/>
  <c r="M11264" s="1"/>
  <c r="M11265" s="1"/>
  <c r="M11266" s="1"/>
  <c r="M11267" s="1"/>
  <c r="M11268" s="1"/>
  <c r="M11269" s="1"/>
  <c r="M11270" s="1"/>
  <c r="M11271" s="1"/>
  <c r="M11272" s="1"/>
  <c r="M11273" s="1"/>
  <c r="M11274" s="1"/>
  <c r="M11275" s="1"/>
  <c r="M11276" s="1"/>
  <c r="M11277" s="1"/>
  <c r="M11278" s="1"/>
  <c r="M11279" s="1"/>
  <c r="M11280" s="1"/>
  <c r="M11281" s="1"/>
  <c r="M11282" s="1"/>
  <c r="M11283" s="1"/>
  <c r="M11284" s="1"/>
  <c r="M11285" s="1"/>
  <c r="M11286" s="1"/>
  <c r="M11287" s="1"/>
  <c r="M11288" s="1"/>
  <c r="M11289" s="1"/>
  <c r="M11290" s="1"/>
  <c r="M11291" s="1"/>
  <c r="M11292" s="1"/>
  <c r="M11293" s="1"/>
  <c r="M11294" s="1"/>
  <c r="M11295" s="1"/>
  <c r="M11296" s="1"/>
  <c r="M11297" s="1"/>
  <c r="M11298" s="1"/>
  <c r="M11299" s="1"/>
  <c r="M11300" s="1"/>
  <c r="M11301" s="1"/>
  <c r="M11302" s="1"/>
  <c r="M11303" s="1"/>
  <c r="M11304" s="1"/>
  <c r="M11305" s="1"/>
  <c r="M11306" s="1"/>
  <c r="M11307" s="1"/>
  <c r="M11308" s="1"/>
  <c r="M11309" s="1"/>
  <c r="M11310" s="1"/>
  <c r="M11311" s="1"/>
  <c r="M11312" s="1"/>
  <c r="M11313" s="1"/>
  <c r="M11314" s="1"/>
  <c r="M11315" s="1"/>
  <c r="M11316" s="1"/>
  <c r="M11317" s="1"/>
  <c r="M11318" s="1"/>
  <c r="M11319" s="1"/>
  <c r="M11320" s="1"/>
  <c r="M11321" s="1"/>
  <c r="M11322" s="1"/>
  <c r="M11323" s="1"/>
  <c r="M11324" s="1"/>
  <c r="M11325" s="1"/>
  <c r="M11326" s="1"/>
  <c r="M11327" s="1"/>
  <c r="M11328" s="1"/>
  <c r="M11329" s="1"/>
  <c r="M11330" s="1"/>
  <c r="M11331" s="1"/>
  <c r="M11332" s="1"/>
  <c r="M11333" s="1"/>
  <c r="M11334" s="1"/>
  <c r="M11335" s="1"/>
  <c r="M11336" s="1"/>
  <c r="M11337" s="1"/>
  <c r="M11338" s="1"/>
  <c r="M11339" s="1"/>
  <c r="M11340" s="1"/>
  <c r="M11341" s="1"/>
  <c r="M11342" s="1"/>
  <c r="M11343" s="1"/>
  <c r="M11344" s="1"/>
  <c r="M11345" s="1"/>
  <c r="M11346" s="1"/>
  <c r="M11347" s="1"/>
  <c r="M11348" s="1"/>
  <c r="M11349" s="1"/>
  <c r="M11350" s="1"/>
  <c r="M11351" s="1"/>
  <c r="M11352" s="1"/>
  <c r="M11353" s="1"/>
  <c r="M11354" s="1"/>
  <c r="M11355" s="1"/>
  <c r="M11356" s="1"/>
  <c r="M11357" s="1"/>
  <c r="M11358" s="1"/>
  <c r="M11359" s="1"/>
  <c r="M11360" s="1"/>
  <c r="M11361" s="1"/>
  <c r="M11362" s="1"/>
  <c r="M11363" s="1"/>
  <c r="M11364" s="1"/>
  <c r="M11365" s="1"/>
  <c r="M11366" s="1"/>
  <c r="M11367" s="1"/>
  <c r="M11368" s="1"/>
  <c r="M11369" s="1"/>
  <c r="M11370" s="1"/>
  <c r="M11371" s="1"/>
  <c r="M11372" s="1"/>
  <c r="M11373" s="1"/>
  <c r="M11374" s="1"/>
  <c r="M11375" s="1"/>
  <c r="M11376" s="1"/>
  <c r="M11377" s="1"/>
  <c r="M11378" s="1"/>
  <c r="M11379" s="1"/>
  <c r="M11380" s="1"/>
  <c r="M11381" s="1"/>
  <c r="M11382" s="1"/>
  <c r="M11383" s="1"/>
  <c r="M11384" s="1"/>
  <c r="M11385" s="1"/>
  <c r="M11386" s="1"/>
  <c r="M11387" s="1"/>
  <c r="M11388" s="1"/>
  <c r="M11389" s="1"/>
  <c r="M11390" s="1"/>
  <c r="M11391" s="1"/>
  <c r="M11392" s="1"/>
  <c r="M11393" s="1"/>
  <c r="M11394" s="1"/>
  <c r="M11395" s="1"/>
  <c r="M11396" s="1"/>
  <c r="M11397" s="1"/>
  <c r="M11398" s="1"/>
  <c r="M11399" s="1"/>
  <c r="M11400" s="1"/>
  <c r="M11401" s="1"/>
  <c r="M11402" s="1"/>
  <c r="M11403" s="1"/>
  <c r="M11404" s="1"/>
  <c r="M11405" s="1"/>
  <c r="M11406" s="1"/>
  <c r="M11407" s="1"/>
  <c r="M11408" s="1"/>
  <c r="M11409" s="1"/>
  <c r="M11410" s="1"/>
  <c r="M11411" s="1"/>
  <c r="M11412" s="1"/>
  <c r="M11413" s="1"/>
  <c r="M11414" s="1"/>
  <c r="M11415" s="1"/>
  <c r="M11416" s="1"/>
  <c r="M11417" s="1"/>
  <c r="M11418" s="1"/>
  <c r="M11419" s="1"/>
  <c r="M11420" s="1"/>
  <c r="M11421" s="1"/>
  <c r="M11422" s="1"/>
  <c r="M11423" s="1"/>
  <c r="M11424" s="1"/>
  <c r="M11425" s="1"/>
  <c r="M11426" s="1"/>
  <c r="M11427" s="1"/>
  <c r="M11428" s="1"/>
  <c r="M11429" s="1"/>
  <c r="M11430" s="1"/>
  <c r="M11431" s="1"/>
  <c r="M11432" s="1"/>
  <c r="M11433" s="1"/>
  <c r="M11434" s="1"/>
  <c r="M11435" s="1"/>
  <c r="M11436" s="1"/>
  <c r="M11437" s="1"/>
  <c r="M11438" s="1"/>
  <c r="M11439" s="1"/>
  <c r="M11440" s="1"/>
  <c r="M11441" s="1"/>
  <c r="M11442" s="1"/>
  <c r="M11443" s="1"/>
  <c r="M11444" s="1"/>
  <c r="M11445" s="1"/>
  <c r="M11446" s="1"/>
  <c r="M11447" s="1"/>
  <c r="M11448" s="1"/>
  <c r="M11449" s="1"/>
  <c r="M11450" s="1"/>
  <c r="M11451" s="1"/>
  <c r="M11452" s="1"/>
  <c r="M11453" s="1"/>
  <c r="M11454" s="1"/>
  <c r="M11455" s="1"/>
  <c r="M11456" s="1"/>
  <c r="M11457" s="1"/>
  <c r="M11458" s="1"/>
  <c r="M11459" s="1"/>
  <c r="M11460" s="1"/>
  <c r="M11461" s="1"/>
  <c r="M11462" s="1"/>
  <c r="M11463" s="1"/>
  <c r="M11464" s="1"/>
  <c r="M11465" s="1"/>
  <c r="M11466" s="1"/>
  <c r="M11467" s="1"/>
  <c r="M11468" s="1"/>
  <c r="M11469" s="1"/>
  <c r="M11470" s="1"/>
  <c r="M11471" s="1"/>
  <c r="M11472" s="1"/>
  <c r="M11473" s="1"/>
  <c r="M11474" s="1"/>
  <c r="M11475" s="1"/>
  <c r="M11476" s="1"/>
  <c r="M11477" s="1"/>
  <c r="M11478" s="1"/>
  <c r="M11479" s="1"/>
  <c r="M11480" s="1"/>
  <c r="M11481" s="1"/>
  <c r="M11482" s="1"/>
  <c r="M11483" s="1"/>
  <c r="M11484" s="1"/>
  <c r="M11485" s="1"/>
  <c r="M11486" s="1"/>
  <c r="M11487" s="1"/>
  <c r="M11488" s="1"/>
  <c r="M11489" s="1"/>
  <c r="M11490" s="1"/>
  <c r="M11491" s="1"/>
  <c r="M11492" s="1"/>
  <c r="M11493" s="1"/>
  <c r="M11494" s="1"/>
  <c r="M11495" s="1"/>
  <c r="M11496" s="1"/>
  <c r="M11497" s="1"/>
  <c r="M11498" s="1"/>
  <c r="M11499" s="1"/>
  <c r="M11500" s="1"/>
  <c r="M11501" s="1"/>
  <c r="M11502" s="1"/>
  <c r="M11503" s="1"/>
  <c r="M11504" s="1"/>
  <c r="M11505" s="1"/>
  <c r="M11506" s="1"/>
  <c r="M11507" s="1"/>
  <c r="M11508" s="1"/>
  <c r="M11509" s="1"/>
  <c r="M11510" s="1"/>
  <c r="M11511" s="1"/>
  <c r="M11512" s="1"/>
  <c r="M11513" s="1"/>
  <c r="M11514" s="1"/>
  <c r="M11515" s="1"/>
  <c r="M11516" s="1"/>
  <c r="M11517" s="1"/>
  <c r="M11518" s="1"/>
  <c r="M11519" s="1"/>
  <c r="M11520" s="1"/>
  <c r="M11521" s="1"/>
  <c r="M11522" s="1"/>
  <c r="M11523" s="1"/>
  <c r="M11524" s="1"/>
  <c r="M11525" s="1"/>
  <c r="M11526" s="1"/>
  <c r="M11527" s="1"/>
  <c r="M11528" s="1"/>
  <c r="M11529" s="1"/>
  <c r="M11530" s="1"/>
  <c r="M11531" s="1"/>
  <c r="M11532" s="1"/>
  <c r="M11533" s="1"/>
  <c r="M11534" s="1"/>
  <c r="M11535" s="1"/>
  <c r="M11536" s="1"/>
  <c r="M11537" s="1"/>
  <c r="M11538" s="1"/>
  <c r="M11539" s="1"/>
  <c r="M11540" s="1"/>
  <c r="M11541" s="1"/>
  <c r="M11542" s="1"/>
  <c r="M11543" s="1"/>
  <c r="M11544" s="1"/>
  <c r="M11545" s="1"/>
  <c r="M11546" s="1"/>
  <c r="M11547" s="1"/>
  <c r="M11548" s="1"/>
  <c r="M11549" s="1"/>
  <c r="M11550" s="1"/>
  <c r="M11551" s="1"/>
  <c r="M11552" s="1"/>
  <c r="M11553" s="1"/>
  <c r="M11554" s="1"/>
  <c r="M11555" s="1"/>
  <c r="M11556" s="1"/>
  <c r="M11557" s="1"/>
  <c r="M11558" s="1"/>
  <c r="M11559" s="1"/>
  <c r="M11560" s="1"/>
  <c r="M11561" s="1"/>
  <c r="M11562" s="1"/>
  <c r="M11563" s="1"/>
  <c r="M11564" s="1"/>
  <c r="M11565" s="1"/>
  <c r="M11566" s="1"/>
  <c r="M11567" s="1"/>
  <c r="M11568" s="1"/>
  <c r="M11569" s="1"/>
  <c r="M11570" s="1"/>
  <c r="M11571" s="1"/>
  <c r="M11572" s="1"/>
  <c r="M11573" s="1"/>
  <c r="M11574" s="1"/>
  <c r="M11575" s="1"/>
  <c r="M11576" s="1"/>
  <c r="M11577" s="1"/>
  <c r="M11578" s="1"/>
  <c r="M11579" s="1"/>
  <c r="M11580" s="1"/>
  <c r="M11581" s="1"/>
  <c r="M11582" s="1"/>
  <c r="M11583" s="1"/>
  <c r="M11584" s="1"/>
  <c r="M11585" s="1"/>
  <c r="M11586" s="1"/>
  <c r="M11587" s="1"/>
  <c r="M11588" s="1"/>
  <c r="M11589" s="1"/>
  <c r="M11590" s="1"/>
  <c r="M11591" s="1"/>
  <c r="M11592" s="1"/>
  <c r="M11593" s="1"/>
  <c r="M11594" s="1"/>
  <c r="M11595" s="1"/>
  <c r="M11596" s="1"/>
  <c r="M11597" s="1"/>
  <c r="M11598" s="1"/>
  <c r="M11599" s="1"/>
  <c r="M11600" s="1"/>
  <c r="M11601" s="1"/>
  <c r="M11602" s="1"/>
  <c r="M11603" s="1"/>
  <c r="M11604" s="1"/>
  <c r="M11605" s="1"/>
  <c r="M11606" s="1"/>
  <c r="M11607" s="1"/>
  <c r="M11608" s="1"/>
  <c r="M11609" s="1"/>
  <c r="M11610" s="1"/>
  <c r="M11611" s="1"/>
  <c r="M11612" s="1"/>
  <c r="M11613" s="1"/>
  <c r="M11614" s="1"/>
  <c r="M11615" s="1"/>
  <c r="M11616" s="1"/>
  <c r="M11617" s="1"/>
  <c r="M11618" s="1"/>
  <c r="M11619" s="1"/>
  <c r="M11620" s="1"/>
  <c r="M11621" s="1"/>
  <c r="M11622" s="1"/>
  <c r="M11623" s="1"/>
  <c r="M11624" s="1"/>
  <c r="M11625" s="1"/>
  <c r="M11626" s="1"/>
  <c r="M11627" s="1"/>
  <c r="M11628" s="1"/>
  <c r="M11629" s="1"/>
  <c r="M11630" s="1"/>
  <c r="M11631" s="1"/>
  <c r="M11632" s="1"/>
  <c r="M11633" s="1"/>
  <c r="M11634" s="1"/>
  <c r="M11635" s="1"/>
  <c r="M11636" s="1"/>
  <c r="M11637" s="1"/>
  <c r="M11638" s="1"/>
  <c r="M11639" s="1"/>
  <c r="M11640" s="1"/>
  <c r="M11641" s="1"/>
  <c r="M11642" s="1"/>
  <c r="M11643" s="1"/>
  <c r="M11644" s="1"/>
  <c r="M11645" s="1"/>
  <c r="M11646" s="1"/>
  <c r="M11647" s="1"/>
  <c r="M11648" s="1"/>
  <c r="M11649" s="1"/>
  <c r="M11650" s="1"/>
  <c r="M11651" s="1"/>
  <c r="M11652" s="1"/>
  <c r="M11653" s="1"/>
  <c r="M11654" s="1"/>
  <c r="M11655" s="1"/>
  <c r="M11656" s="1"/>
  <c r="M11657" s="1"/>
  <c r="M11658" s="1"/>
  <c r="M11659" s="1"/>
  <c r="M11660" s="1"/>
  <c r="M11661" s="1"/>
  <c r="M11662" s="1"/>
  <c r="M11663" s="1"/>
  <c r="M11664" s="1"/>
  <c r="M11665" s="1"/>
  <c r="M11666" s="1"/>
  <c r="M11667" s="1"/>
  <c r="M11668" s="1"/>
  <c r="M11669" s="1"/>
  <c r="M11670" s="1"/>
  <c r="M11671" s="1"/>
  <c r="M11672" s="1"/>
  <c r="M11673" s="1"/>
  <c r="M11674" s="1"/>
  <c r="M11675" s="1"/>
  <c r="M11676" s="1"/>
  <c r="M11677" s="1"/>
  <c r="M11678" s="1"/>
  <c r="M11679" s="1"/>
  <c r="M11680" s="1"/>
  <c r="M11681" s="1"/>
  <c r="M11682" s="1"/>
  <c r="M11683" s="1"/>
  <c r="M11684" s="1"/>
  <c r="M11685" s="1"/>
  <c r="M11686" s="1"/>
  <c r="M11687" s="1"/>
  <c r="M11688" s="1"/>
  <c r="M11689" s="1"/>
  <c r="M11690" s="1"/>
  <c r="M11691" s="1"/>
  <c r="M11692" s="1"/>
  <c r="M11693" s="1"/>
  <c r="M11694" s="1"/>
  <c r="M11695" s="1"/>
  <c r="M11696" s="1"/>
  <c r="M11697" s="1"/>
  <c r="M11698" s="1"/>
  <c r="M11699" s="1"/>
  <c r="M11700" s="1"/>
  <c r="M11701" s="1"/>
  <c r="M11702" s="1"/>
  <c r="M11703" s="1"/>
  <c r="M11704" s="1"/>
  <c r="M11705" s="1"/>
  <c r="M11706" s="1"/>
  <c r="M11707" s="1"/>
  <c r="M11708" s="1"/>
  <c r="M11709" s="1"/>
  <c r="M11710" s="1"/>
  <c r="M11711" s="1"/>
  <c r="M11712" s="1"/>
  <c r="M11713" s="1"/>
  <c r="M11714" s="1"/>
  <c r="M11715" s="1"/>
  <c r="M11716" s="1"/>
  <c r="M11717" s="1"/>
  <c r="M11718" s="1"/>
  <c r="M11719" s="1"/>
  <c r="M11720" s="1"/>
  <c r="M11721" s="1"/>
  <c r="M11722" s="1"/>
  <c r="M11723" s="1"/>
  <c r="M11724" s="1"/>
  <c r="M11725" s="1"/>
  <c r="M11726" s="1"/>
  <c r="M11727" s="1"/>
  <c r="M11728" s="1"/>
  <c r="M11729" s="1"/>
  <c r="M11730" s="1"/>
  <c r="M11731" s="1"/>
  <c r="M11732" s="1"/>
  <c r="M11733" s="1"/>
  <c r="M11734" s="1"/>
  <c r="M11735" s="1"/>
  <c r="M11736" s="1"/>
  <c r="M11737" s="1"/>
  <c r="M11738" s="1"/>
  <c r="N11019"/>
  <c r="M11739" l="1"/>
  <c r="M11740" s="1"/>
  <c r="M11741" s="1"/>
  <c r="M11742" s="1"/>
  <c r="M11743" s="1"/>
  <c r="M11744" s="1"/>
  <c r="M11745" s="1"/>
  <c r="M11746" s="1"/>
  <c r="M11747" s="1"/>
  <c r="M11748" s="1"/>
  <c r="M11749" s="1"/>
  <c r="M11750" s="1"/>
  <c r="M11751" s="1"/>
  <c r="M11752" s="1"/>
  <c r="M11753" s="1"/>
  <c r="M11754" s="1"/>
  <c r="M11755" s="1"/>
  <c r="M11756" s="1"/>
  <c r="M11757" s="1"/>
  <c r="M11758" s="1"/>
  <c r="M11759" s="1"/>
  <c r="M11760" s="1"/>
  <c r="M11761" s="1"/>
  <c r="M11762" s="1"/>
  <c r="M11763" s="1"/>
  <c r="M11764" s="1"/>
  <c r="M11765" s="1"/>
  <c r="M11766" s="1"/>
  <c r="M11767" s="1"/>
  <c r="M11768" s="1"/>
  <c r="M11769" s="1"/>
  <c r="M11770" s="1"/>
  <c r="M11771" s="1"/>
  <c r="M11772" s="1"/>
  <c r="M11773" s="1"/>
  <c r="M11774" s="1"/>
  <c r="M11775" s="1"/>
  <c r="M11776" s="1"/>
  <c r="M11777" s="1"/>
  <c r="M11778" s="1"/>
  <c r="M11779" s="1"/>
  <c r="M11780" s="1"/>
  <c r="M11781" s="1"/>
  <c r="M11782" s="1"/>
  <c r="M11783" s="1"/>
  <c r="M11784" s="1"/>
  <c r="M11785" s="1"/>
  <c r="M11786" s="1"/>
  <c r="M11787" s="1"/>
  <c r="M11788" s="1"/>
  <c r="M11789" s="1"/>
  <c r="M11790" s="1"/>
  <c r="M11791" s="1"/>
  <c r="M11792" s="1"/>
  <c r="M11793" s="1"/>
  <c r="M11794" s="1"/>
  <c r="M11795" s="1"/>
  <c r="M11796" s="1"/>
  <c r="M11797" s="1"/>
  <c r="M11798" s="1"/>
  <c r="M11799" s="1"/>
  <c r="M11800" s="1"/>
  <c r="M11801" s="1"/>
  <c r="M11802" s="1"/>
  <c r="M11803" s="1"/>
  <c r="M11804" s="1"/>
  <c r="M11805" s="1"/>
  <c r="M11806" s="1"/>
  <c r="M11807" s="1"/>
  <c r="M11808" s="1"/>
  <c r="M11809" s="1"/>
  <c r="M11810" s="1"/>
  <c r="M11811" s="1"/>
  <c r="N11254"/>
  <c r="M11812" l="1"/>
  <c r="M11813" s="1"/>
  <c r="M11814" s="1"/>
  <c r="M11815" s="1"/>
  <c r="M11816" s="1"/>
  <c r="M11817" s="1"/>
  <c r="M11818" s="1"/>
  <c r="M11819" s="1"/>
  <c r="M11820" s="1"/>
  <c r="M11821" s="1"/>
  <c r="M11822" s="1"/>
  <c r="M11823" s="1"/>
  <c r="M11824" s="1"/>
  <c r="M11825" s="1"/>
  <c r="M11826" s="1"/>
  <c r="M11827" s="1"/>
  <c r="M11828" s="1"/>
  <c r="M11829" s="1"/>
  <c r="M11830" s="1"/>
  <c r="M11831" s="1"/>
  <c r="M11832" s="1"/>
  <c r="M11833" s="1"/>
  <c r="M11834" s="1"/>
  <c r="M11835" s="1"/>
  <c r="M11836" s="1"/>
  <c r="M11837" s="1"/>
  <c r="M11838" s="1"/>
  <c r="M11839" s="1"/>
  <c r="M11840" s="1"/>
  <c r="M11841" s="1"/>
  <c r="M11842" s="1"/>
  <c r="M11843" s="1"/>
  <c r="M11844" s="1"/>
  <c r="M11845" s="1"/>
  <c r="M11846" s="1"/>
  <c r="M11847" s="1"/>
  <c r="M11848" s="1"/>
  <c r="M11849" s="1"/>
  <c r="M11850" s="1"/>
  <c r="M11851" s="1"/>
  <c r="M11852" s="1"/>
  <c r="M11853" s="1"/>
  <c r="M11854" s="1"/>
  <c r="M11855" s="1"/>
  <c r="M11856" s="1"/>
  <c r="M11857" s="1"/>
  <c r="M11858" s="1"/>
  <c r="M11859" s="1"/>
  <c r="M11860" s="1"/>
  <c r="M11861" s="1"/>
  <c r="M11862" s="1"/>
  <c r="M11863" s="1"/>
  <c r="M11864" s="1"/>
  <c r="M11865" s="1"/>
  <c r="M11866" s="1"/>
  <c r="M11867" s="1"/>
  <c r="M11868" s="1"/>
  <c r="M11869" s="1"/>
  <c r="M11870" s="1"/>
  <c r="M11871" s="1"/>
  <c r="M11872" s="1"/>
  <c r="M11873" s="1"/>
  <c r="M11874" s="1"/>
  <c r="M11875" s="1"/>
  <c r="M11876" s="1"/>
  <c r="M11877" s="1"/>
  <c r="M11878" s="1"/>
  <c r="M11879" s="1"/>
  <c r="M11880" s="1"/>
  <c r="M11881" s="1"/>
  <c r="M11882" s="1"/>
  <c r="M11883" s="1"/>
  <c r="M11884" s="1"/>
  <c r="M11885" s="1"/>
  <c r="M11886" s="1"/>
  <c r="M11887" s="1"/>
  <c r="M11888" s="1"/>
  <c r="M11889" s="1"/>
  <c r="M11890" s="1"/>
  <c r="M11891" s="1"/>
  <c r="M11892" s="1"/>
  <c r="M11893" s="1"/>
  <c r="M11894" s="1"/>
  <c r="M11895" s="1"/>
  <c r="M11896" s="1"/>
  <c r="M11897" s="1"/>
  <c r="M11898" s="1"/>
  <c r="M11899" s="1"/>
  <c r="M11900" s="1"/>
  <c r="M11901" s="1"/>
  <c r="M11902" s="1"/>
  <c r="M11903" s="1"/>
  <c r="M11904" s="1"/>
  <c r="M11905" s="1"/>
  <c r="M11906" s="1"/>
  <c r="M11907" s="1"/>
  <c r="M11908" s="1"/>
  <c r="M11909" s="1"/>
  <c r="M11910" s="1"/>
  <c r="M11911" s="1"/>
  <c r="M11912" s="1"/>
  <c r="M11913" s="1"/>
  <c r="M11914" s="1"/>
  <c r="M11915" s="1"/>
  <c r="M11916" s="1"/>
  <c r="M11917" s="1"/>
  <c r="M11918" s="1"/>
  <c r="M11919" s="1"/>
  <c r="M11920" s="1"/>
  <c r="M11921" s="1"/>
  <c r="M11922" s="1"/>
  <c r="M11923" s="1"/>
  <c r="M11924" s="1"/>
  <c r="M11925" s="1"/>
  <c r="M11926" s="1"/>
  <c r="M11927" s="1"/>
  <c r="M11928" s="1"/>
  <c r="M11929" s="1"/>
  <c r="M11930" s="1"/>
  <c r="M11931" s="1"/>
  <c r="M11932" s="1"/>
  <c r="M11933" s="1"/>
  <c r="M11934" s="1"/>
  <c r="M11935" s="1"/>
  <c r="M11936" s="1"/>
  <c r="M11937" s="1"/>
  <c r="M11938" s="1"/>
  <c r="M11939" s="1"/>
  <c r="M11940" s="1"/>
  <c r="M11941" s="1"/>
  <c r="M11942" s="1"/>
  <c r="M11943" s="1"/>
  <c r="M11944" s="1"/>
  <c r="M11945" s="1"/>
  <c r="M11946" s="1"/>
  <c r="M11947" s="1"/>
  <c r="M11948" s="1"/>
  <c r="M11949" s="1"/>
  <c r="M11950" s="1"/>
  <c r="M11951" s="1"/>
  <c r="M11952" s="1"/>
  <c r="M11953" s="1"/>
  <c r="N11811"/>
  <c r="M11954" l="1"/>
  <c r="M11955" s="1"/>
  <c r="M11956" s="1"/>
  <c r="M11957" s="1"/>
  <c r="M11958" s="1"/>
  <c r="M11959" s="1"/>
  <c r="M11960" s="1"/>
  <c r="M11961" s="1"/>
  <c r="M11962" s="1"/>
  <c r="M11963" s="1"/>
  <c r="M11964" s="1"/>
  <c r="M11965" s="1"/>
  <c r="M11966" s="1"/>
  <c r="M11967" s="1"/>
  <c r="M11968" s="1"/>
  <c r="M11969" s="1"/>
  <c r="M11970" s="1"/>
  <c r="M11971" s="1"/>
  <c r="M11972" s="1"/>
  <c r="M11973" s="1"/>
  <c r="M11974" s="1"/>
  <c r="M11975" s="1"/>
  <c r="M11976" s="1"/>
  <c r="M11977" s="1"/>
  <c r="M11978" s="1"/>
  <c r="M11979" s="1"/>
  <c r="M11980" s="1"/>
  <c r="M11981" s="1"/>
  <c r="M11982" s="1"/>
  <c r="M11983" s="1"/>
  <c r="M11984" s="1"/>
  <c r="M11985" s="1"/>
  <c r="M11986" s="1"/>
  <c r="M11987" s="1"/>
  <c r="M11988" s="1"/>
  <c r="M11989" s="1"/>
  <c r="M11990" s="1"/>
  <c r="M11991" s="1"/>
  <c r="M11992" s="1"/>
  <c r="M11993" s="1"/>
  <c r="M11994" s="1"/>
  <c r="M11995" s="1"/>
  <c r="M11996" s="1"/>
  <c r="M11997" s="1"/>
  <c r="M11998" s="1"/>
  <c r="M11999" s="1"/>
  <c r="M12000" s="1"/>
  <c r="M12001" s="1"/>
  <c r="M12002" s="1"/>
  <c r="M12003" s="1"/>
  <c r="M12004" s="1"/>
  <c r="M12005" s="1"/>
  <c r="M12006" s="1"/>
  <c r="M12007" s="1"/>
  <c r="M12008" s="1"/>
  <c r="M12009" s="1"/>
  <c r="M12010" s="1"/>
  <c r="M12011" s="1"/>
  <c r="M12012" s="1"/>
  <c r="M12013" s="1"/>
  <c r="M12014" s="1"/>
  <c r="N11892"/>
  <c r="M12015" l="1"/>
  <c r="M12016" s="1"/>
  <c r="M12017" s="1"/>
  <c r="M12018" s="1"/>
  <c r="M12019" s="1"/>
  <c r="M12020" s="1"/>
  <c r="M12021" s="1"/>
  <c r="M12022" s="1"/>
  <c r="M12023" s="1"/>
  <c r="M12024" s="1"/>
  <c r="M12025" s="1"/>
  <c r="M12026" s="1"/>
  <c r="M12027" s="1"/>
  <c r="M12028" s="1"/>
  <c r="M12029" s="1"/>
  <c r="M12030" s="1"/>
  <c r="M12031" s="1"/>
  <c r="M12032" s="1"/>
  <c r="M12033" s="1"/>
  <c r="M12034" s="1"/>
  <c r="M12035" s="1"/>
  <c r="M12036" s="1"/>
  <c r="M12037" s="1"/>
  <c r="M12038" s="1"/>
  <c r="M12039" s="1"/>
  <c r="M12040" s="1"/>
  <c r="M12041" s="1"/>
  <c r="M12042" s="1"/>
  <c r="M12043" s="1"/>
  <c r="M12044" s="1"/>
  <c r="M12045" s="1"/>
  <c r="M12046" s="1"/>
  <c r="M12047" s="1"/>
  <c r="M12048" s="1"/>
  <c r="M12049" s="1"/>
  <c r="M12050" s="1"/>
  <c r="M12051" s="1"/>
  <c r="M12052" s="1"/>
  <c r="M12053" s="1"/>
  <c r="M12054" s="1"/>
  <c r="M12055" s="1"/>
  <c r="M12056" s="1"/>
  <c r="M12057" s="1"/>
  <c r="M12058" s="1"/>
  <c r="M12059" s="1"/>
  <c r="M12060" s="1"/>
  <c r="M12061" s="1"/>
  <c r="M12062" s="1"/>
  <c r="M12063" s="1"/>
  <c r="M12064" s="1"/>
  <c r="M12065" s="1"/>
  <c r="M12066" s="1"/>
  <c r="M12067" s="1"/>
  <c r="M12068" s="1"/>
  <c r="M12069" s="1"/>
  <c r="M12070" s="1"/>
  <c r="M12071" s="1"/>
  <c r="M12072" s="1"/>
  <c r="M12073" s="1"/>
  <c r="M12074" s="1"/>
  <c r="M12075" s="1"/>
  <c r="M12076" s="1"/>
  <c r="M12077" s="1"/>
  <c r="M12078" s="1"/>
  <c r="M12079" s="1"/>
  <c r="M12080" s="1"/>
  <c r="M12081" s="1"/>
  <c r="M12082" s="1"/>
  <c r="M12083" s="1"/>
  <c r="M12084" s="1"/>
  <c r="M12085" s="1"/>
  <c r="M12086" s="1"/>
  <c r="M12087" s="1"/>
  <c r="M12088" s="1"/>
  <c r="M12089" s="1"/>
  <c r="M12090" s="1"/>
  <c r="M12091" s="1"/>
  <c r="M12092" s="1"/>
  <c r="M12093" s="1"/>
  <c r="M12094" s="1"/>
  <c r="M12095" s="1"/>
  <c r="M12096" s="1"/>
  <c r="M12097" s="1"/>
  <c r="M12098" s="1"/>
  <c r="M12099" s="1"/>
  <c r="M12100" s="1"/>
  <c r="M12101" s="1"/>
  <c r="M12102" s="1"/>
  <c r="M12103" s="1"/>
  <c r="M12104" s="1"/>
  <c r="M12105" s="1"/>
  <c r="M12106" s="1"/>
  <c r="M12107" s="1"/>
  <c r="M12108" s="1"/>
  <c r="M12109" s="1"/>
  <c r="M12110" s="1"/>
  <c r="M12111" s="1"/>
  <c r="M12112" s="1"/>
  <c r="M12113" s="1"/>
  <c r="M12114" s="1"/>
  <c r="M12115" s="1"/>
  <c r="M12116" s="1"/>
  <c r="M12117" s="1"/>
  <c r="M12118" s="1"/>
  <c r="M12119" s="1"/>
  <c r="M12120" s="1"/>
  <c r="M12121" s="1"/>
  <c r="M12122" s="1"/>
  <c r="M12123" s="1"/>
  <c r="M12124" s="1"/>
  <c r="M12125" s="1"/>
  <c r="M12126" s="1"/>
  <c r="M12127" s="1"/>
  <c r="M12128" s="1"/>
  <c r="M12129" s="1"/>
  <c r="M12130" s="1"/>
  <c r="M12131" s="1"/>
  <c r="M12132" s="1"/>
  <c r="M12133" s="1"/>
  <c r="M12134" s="1"/>
  <c r="M12135" s="1"/>
  <c r="M12136" s="1"/>
  <c r="M12137" s="1"/>
  <c r="M12138" s="1"/>
  <c r="M12139" s="1"/>
  <c r="M12140" s="1"/>
  <c r="M12141" s="1"/>
  <c r="M12142" s="1"/>
  <c r="M12143" s="1"/>
  <c r="M12144" s="1"/>
  <c r="M12145" s="1"/>
  <c r="M12146" s="1"/>
  <c r="M12147" s="1"/>
  <c r="M12148" s="1"/>
  <c r="M12149" s="1"/>
  <c r="M12150" s="1"/>
  <c r="M12151" s="1"/>
  <c r="M12152" s="1"/>
  <c r="M12153" s="1"/>
  <c r="M12154" s="1"/>
  <c r="M12155" s="1"/>
  <c r="M12156" s="1"/>
  <c r="M12157" s="1"/>
  <c r="M12158" s="1"/>
  <c r="M12159" s="1"/>
  <c r="M12160" s="1"/>
  <c r="M12161" s="1"/>
  <c r="M12162" s="1"/>
  <c r="N12014"/>
  <c r="M12163" l="1"/>
  <c r="M12164" s="1"/>
  <c r="M12165" s="1"/>
  <c r="M12166" s="1"/>
  <c r="M12167" s="1"/>
  <c r="M12168" s="1"/>
  <c r="M12169" s="1"/>
  <c r="M12170" s="1"/>
  <c r="M12171" s="1"/>
  <c r="M12172" s="1"/>
  <c r="M12173" s="1"/>
  <c r="M12174" s="1"/>
  <c r="M12175" s="1"/>
  <c r="M12176" s="1"/>
  <c r="M12177" s="1"/>
  <c r="M12178" s="1"/>
  <c r="M12179" s="1"/>
  <c r="M12180" s="1"/>
  <c r="M12181" s="1"/>
  <c r="M12182" s="1"/>
  <c r="M12183" s="1"/>
  <c r="M12184" s="1"/>
  <c r="M12185" s="1"/>
  <c r="M12186" s="1"/>
  <c r="M12187" s="1"/>
  <c r="M12188" s="1"/>
  <c r="M12189" s="1"/>
  <c r="M12190" s="1"/>
  <c r="M12191" s="1"/>
  <c r="M12192" s="1"/>
  <c r="M12193" s="1"/>
  <c r="M12194" s="1"/>
  <c r="M12195" s="1"/>
  <c r="M12196" s="1"/>
  <c r="M12197" s="1"/>
  <c r="M12198" s="1"/>
  <c r="M12199" s="1"/>
  <c r="M12200" s="1"/>
  <c r="M12201" s="1"/>
  <c r="M12202" s="1"/>
  <c r="M12203" s="1"/>
  <c r="M12204" s="1"/>
  <c r="M12205" s="1"/>
  <c r="M12206" s="1"/>
  <c r="M12207" s="1"/>
  <c r="M12208" s="1"/>
  <c r="M12209" s="1"/>
  <c r="M12210" s="1"/>
  <c r="M12211" s="1"/>
  <c r="M12212" s="1"/>
  <c r="M12213" s="1"/>
  <c r="M12214" s="1"/>
  <c r="M12215" s="1"/>
  <c r="M12216" s="1"/>
  <c r="M12217" s="1"/>
  <c r="M12218" s="1"/>
  <c r="M12219" s="1"/>
  <c r="M12220" s="1"/>
  <c r="M12221" s="1"/>
  <c r="M12222" s="1"/>
  <c r="M12223" s="1"/>
  <c r="M12224" s="1"/>
  <c r="M12225" s="1"/>
  <c r="M12226" s="1"/>
  <c r="M12227" s="1"/>
  <c r="M12228" s="1"/>
  <c r="M12229" s="1"/>
  <c r="M12230" s="1"/>
  <c r="M12231" s="1"/>
  <c r="M12232" s="1"/>
  <c r="M12233" s="1"/>
  <c r="M12234" s="1"/>
  <c r="M12235" s="1"/>
  <c r="M12236" s="1"/>
  <c r="M12237" s="1"/>
  <c r="M12238" s="1"/>
  <c r="M12239" s="1"/>
  <c r="M12240" s="1"/>
  <c r="M12241" s="1"/>
  <c r="M12242" s="1"/>
  <c r="M12243" s="1"/>
  <c r="M12244" s="1"/>
  <c r="M12245" s="1"/>
  <c r="M12246" s="1"/>
  <c r="M12247" s="1"/>
  <c r="M12248" s="1"/>
  <c r="M12249" s="1"/>
  <c r="M12250" s="1"/>
  <c r="M12251" s="1"/>
  <c r="M12252" s="1"/>
  <c r="M12253" s="1"/>
  <c r="M12254" s="1"/>
  <c r="M12255" s="1"/>
  <c r="M12256" s="1"/>
  <c r="M12257" s="1"/>
  <c r="M12258" s="1"/>
  <c r="M12259" s="1"/>
  <c r="M12260" s="1"/>
  <c r="M12261" s="1"/>
  <c r="M12262" s="1"/>
  <c r="M12263" s="1"/>
  <c r="M12264" s="1"/>
  <c r="M12265" s="1"/>
  <c r="M12266" s="1"/>
  <c r="M12267" s="1"/>
  <c r="M12268" s="1"/>
  <c r="M12269" s="1"/>
  <c r="M12270" s="1"/>
  <c r="M12271" s="1"/>
  <c r="M12272" s="1"/>
  <c r="M12273" s="1"/>
  <c r="M12274" s="1"/>
  <c r="M12275" s="1"/>
  <c r="M12276" s="1"/>
  <c r="M12277" s="1"/>
  <c r="M12278" s="1"/>
  <c r="M12279" s="1"/>
  <c r="M12280" s="1"/>
  <c r="M12281" s="1"/>
  <c r="M12282" s="1"/>
  <c r="M12283" s="1"/>
  <c r="M12284" s="1"/>
  <c r="M12285" s="1"/>
  <c r="M12286" s="1"/>
  <c r="M12287" s="1"/>
  <c r="M12288" s="1"/>
  <c r="M12289" s="1"/>
  <c r="M12290" s="1"/>
  <c r="M12291" s="1"/>
  <c r="M12292" s="1"/>
  <c r="M12293" s="1"/>
  <c r="M12294" s="1"/>
  <c r="M12295" s="1"/>
  <c r="M12296" s="1"/>
  <c r="M12297" s="1"/>
  <c r="M12298" s="1"/>
  <c r="M12299" s="1"/>
  <c r="M12300" s="1"/>
  <c r="M12301" s="1"/>
  <c r="M12302" s="1"/>
  <c r="M12303" s="1"/>
  <c r="M12304" s="1"/>
  <c r="M12305" s="1"/>
  <c r="M12306" s="1"/>
  <c r="M12307" s="1"/>
  <c r="M12308" s="1"/>
  <c r="M12309" s="1"/>
  <c r="M12310" s="1"/>
  <c r="M12311" s="1"/>
  <c r="M12312" s="1"/>
  <c r="N12099"/>
  <c r="M12313" l="1"/>
  <c r="M12314" s="1"/>
  <c r="M12315" s="1"/>
  <c r="M12316" s="1"/>
  <c r="M12317" s="1"/>
  <c r="M12318" s="1"/>
  <c r="M12319" s="1"/>
  <c r="M12320" s="1"/>
  <c r="M12321" s="1"/>
  <c r="M12322" s="1"/>
  <c r="M12323" s="1"/>
  <c r="M12324" s="1"/>
  <c r="M12325" s="1"/>
  <c r="M12326" s="1"/>
  <c r="M12327" s="1"/>
  <c r="M12328" s="1"/>
  <c r="M12329" s="1"/>
  <c r="M12330" s="1"/>
  <c r="M12331" s="1"/>
  <c r="M12332" s="1"/>
  <c r="M12333" s="1"/>
  <c r="M12334" s="1"/>
  <c r="M12335" s="1"/>
  <c r="M12336" s="1"/>
  <c r="M12337" s="1"/>
  <c r="M12338" s="1"/>
  <c r="M12339" s="1"/>
  <c r="M12340" s="1"/>
  <c r="M12341" s="1"/>
  <c r="M12342" s="1"/>
  <c r="M12343" s="1"/>
  <c r="M12344" s="1"/>
  <c r="M12345" s="1"/>
  <c r="M12346" s="1"/>
  <c r="M12347" s="1"/>
  <c r="M12348" s="1"/>
  <c r="M12349" s="1"/>
  <c r="M12350" s="1"/>
  <c r="M12351" s="1"/>
  <c r="M12352" s="1"/>
  <c r="M12353" s="1"/>
  <c r="M12354" s="1"/>
  <c r="M12355" s="1"/>
  <c r="M12356" s="1"/>
  <c r="M12357" s="1"/>
  <c r="M12358" s="1"/>
  <c r="M12359" s="1"/>
  <c r="M12360" s="1"/>
  <c r="M12361" s="1"/>
  <c r="M12362" s="1"/>
  <c r="M12363" s="1"/>
  <c r="M12364" s="1"/>
  <c r="M12365" s="1"/>
  <c r="M12366" s="1"/>
  <c r="M12367" s="1"/>
  <c r="M12368" s="1"/>
  <c r="M12369" s="1"/>
  <c r="M12370" s="1"/>
  <c r="M12371" s="1"/>
  <c r="M12372" s="1"/>
  <c r="M12373" s="1"/>
  <c r="M12374" s="1"/>
  <c r="M12375" s="1"/>
  <c r="M12376" s="1"/>
  <c r="M12377" s="1"/>
  <c r="M12378" s="1"/>
  <c r="M12379" s="1"/>
  <c r="M12380" s="1"/>
  <c r="M12381" s="1"/>
  <c r="M12382" s="1"/>
  <c r="M12383" s="1"/>
  <c r="M12384" s="1"/>
  <c r="M12385" s="1"/>
  <c r="M12386" s="1"/>
  <c r="M12387" s="1"/>
  <c r="M12388" s="1"/>
  <c r="M12389" s="1"/>
  <c r="M12390" s="1"/>
  <c r="M12391" s="1"/>
  <c r="M12392" s="1"/>
  <c r="M12393" s="1"/>
  <c r="M12394" s="1"/>
  <c r="M12395" s="1"/>
  <c r="M12396" s="1"/>
  <c r="M12397" s="1"/>
  <c r="M12398" s="1"/>
  <c r="M12399" s="1"/>
  <c r="M12400" s="1"/>
  <c r="M12401" s="1"/>
  <c r="M12402" s="1"/>
  <c r="M12403" s="1"/>
  <c r="M12404" s="1"/>
  <c r="M12405" s="1"/>
  <c r="M12406" s="1"/>
  <c r="M12407" s="1"/>
  <c r="M12408" s="1"/>
  <c r="M12409" s="1"/>
  <c r="M12410" s="1"/>
  <c r="M12411" s="1"/>
  <c r="M12412" s="1"/>
  <c r="M12413" s="1"/>
  <c r="M12414" s="1"/>
  <c r="M12415" s="1"/>
  <c r="M12416" s="1"/>
  <c r="M12417" s="1"/>
  <c r="M12418" s="1"/>
  <c r="M12419" s="1"/>
  <c r="M12420" s="1"/>
  <c r="M12421" s="1"/>
  <c r="M12422" s="1"/>
  <c r="M12423" s="1"/>
  <c r="M12424" s="1"/>
  <c r="M12425" s="1"/>
  <c r="M12426" s="1"/>
  <c r="M12427" s="1"/>
  <c r="M12428" s="1"/>
  <c r="M12429" s="1"/>
  <c r="N12221"/>
  <c r="N12364" l="1"/>
  <c r="M12430"/>
  <c r="M12431" s="1"/>
  <c r="M12432" s="1"/>
  <c r="M12433" s="1"/>
  <c r="M12434" s="1"/>
  <c r="M12435" s="1"/>
  <c r="M12436" s="1"/>
  <c r="M12437" s="1"/>
  <c r="M12438" s="1"/>
  <c r="M12439" s="1"/>
  <c r="M12440" s="1"/>
  <c r="M12441" s="1"/>
  <c r="M12442" s="1"/>
  <c r="M12443" s="1"/>
  <c r="M12444" s="1"/>
  <c r="M12445" s="1"/>
  <c r="M12446" s="1"/>
  <c r="M12447" s="1"/>
  <c r="M12448" s="1"/>
  <c r="M12449" s="1"/>
  <c r="M12450" s="1"/>
  <c r="M12451" s="1"/>
  <c r="M12452" s="1"/>
  <c r="M12453" s="1"/>
  <c r="M12454" s="1"/>
  <c r="M12455" s="1"/>
  <c r="M12456" s="1"/>
  <c r="M12457" s="1"/>
  <c r="M12458" s="1"/>
  <c r="M12459" s="1"/>
  <c r="M12460" s="1"/>
  <c r="M12461" s="1"/>
  <c r="M12462" s="1"/>
  <c r="M12463" s="1"/>
  <c r="M12464" s="1"/>
  <c r="M12465" s="1"/>
  <c r="M12466" s="1"/>
  <c r="M12467" s="1"/>
  <c r="M12468" s="1"/>
  <c r="M12469" s="1"/>
  <c r="M12470" s="1"/>
  <c r="M12471" s="1"/>
  <c r="M12472" s="1"/>
  <c r="M12473" s="1"/>
  <c r="M12474" s="1"/>
  <c r="M12475" s="1"/>
  <c r="M12476" s="1"/>
  <c r="M12477" s="1"/>
  <c r="M12478" s="1"/>
  <c r="M12479" s="1"/>
  <c r="M12480" s="1"/>
  <c r="M12481" s="1"/>
  <c r="M12482" s="1"/>
  <c r="M12483" s="1"/>
  <c r="M12484" s="1"/>
  <c r="M12485" s="1"/>
  <c r="M12486" s="1"/>
  <c r="M12487" s="1"/>
  <c r="M12488" s="1"/>
  <c r="M12489" s="1"/>
  <c r="M12490" s="1"/>
  <c r="M12491" s="1"/>
  <c r="M12492" s="1"/>
  <c r="M12493" s="1"/>
  <c r="M12494" s="1"/>
  <c r="M12495" s="1"/>
  <c r="M12496" s="1"/>
  <c r="M12497" s="1"/>
  <c r="M12498" s="1"/>
  <c r="M12499" s="1"/>
  <c r="M12500" s="1"/>
  <c r="M12501" s="1"/>
  <c r="M12502" s="1"/>
  <c r="M12503" s="1"/>
  <c r="M12504" s="1"/>
  <c r="M12505" s="1"/>
  <c r="M12506" l="1"/>
  <c r="M12507" s="1"/>
  <c r="M12508" s="1"/>
  <c r="M12509" s="1"/>
  <c r="M12510" s="1"/>
  <c r="M12511" s="1"/>
  <c r="M12512" s="1"/>
  <c r="M12513" s="1"/>
  <c r="M12514" s="1"/>
  <c r="M12515" s="1"/>
  <c r="M12516" s="1"/>
  <c r="M12517" s="1"/>
  <c r="M12518" s="1"/>
  <c r="M12519" s="1"/>
  <c r="M12520" s="1"/>
  <c r="M12521" s="1"/>
  <c r="M12522" s="1"/>
  <c r="M12523" s="1"/>
  <c r="M12524" s="1"/>
  <c r="M12525" s="1"/>
  <c r="M12526" s="1"/>
  <c r="M12527" s="1"/>
  <c r="M12528" s="1"/>
  <c r="M12529" s="1"/>
  <c r="M12530" s="1"/>
  <c r="M12531" s="1"/>
  <c r="M12532" s="1"/>
  <c r="M12533" s="1"/>
  <c r="M12534" s="1"/>
  <c r="M12535" s="1"/>
  <c r="M12536" s="1"/>
  <c r="M12537" s="1"/>
  <c r="M12538" s="1"/>
  <c r="M12539" s="1"/>
  <c r="M12540" s="1"/>
  <c r="M12541" s="1"/>
  <c r="M12542" s="1"/>
  <c r="M12543" s="1"/>
  <c r="M12544" s="1"/>
  <c r="M12545" s="1"/>
  <c r="M12546" s="1"/>
  <c r="M12547" s="1"/>
  <c r="M12548" s="1"/>
  <c r="M12549" s="1"/>
  <c r="M12550" s="1"/>
  <c r="M12551" s="1"/>
  <c r="M12552" s="1"/>
  <c r="M12553" s="1"/>
  <c r="M12554" s="1"/>
  <c r="M12555" s="1"/>
  <c r="M12556" s="1"/>
  <c r="M12557" s="1"/>
  <c r="M12558" s="1"/>
  <c r="M12559" s="1"/>
  <c r="M12560" s="1"/>
  <c r="M12561" s="1"/>
  <c r="M12562" s="1"/>
  <c r="M12563" s="1"/>
  <c r="M12564" s="1"/>
  <c r="M12565" s="1"/>
  <c r="M12566" s="1"/>
  <c r="M12567" s="1"/>
  <c r="M12568" s="1"/>
  <c r="M12569" s="1"/>
  <c r="M12570" s="1"/>
  <c r="M12571" s="1"/>
  <c r="M12572" s="1"/>
  <c r="M12573" s="1"/>
  <c r="M12574" s="1"/>
  <c r="M12575" s="1"/>
  <c r="M12576" s="1"/>
  <c r="M12577" s="1"/>
  <c r="M12578" s="1"/>
  <c r="M12579" s="1"/>
  <c r="M12580" s="1"/>
  <c r="M12581" s="1"/>
  <c r="M12582" s="1"/>
  <c r="M12583" s="1"/>
  <c r="M12584" s="1"/>
  <c r="M12585" s="1"/>
  <c r="M12586" s="1"/>
  <c r="M12587" s="1"/>
  <c r="M12588" s="1"/>
  <c r="M12589" s="1"/>
  <c r="M12590" s="1"/>
  <c r="M12591" s="1"/>
  <c r="M12592" s="1"/>
  <c r="M12593" s="1"/>
  <c r="M12594" s="1"/>
  <c r="M12595" s="1"/>
  <c r="M12596" s="1"/>
  <c r="M12597" s="1"/>
  <c r="M12598" s="1"/>
  <c r="M12599" s="1"/>
  <c r="M12600" s="1"/>
  <c r="M12601" s="1"/>
  <c r="M12602" s="1"/>
  <c r="M12603" s="1"/>
  <c r="M12604" s="1"/>
  <c r="M12605" s="1"/>
  <c r="M12606" s="1"/>
  <c r="M12607" s="1"/>
  <c r="M12608" s="1"/>
  <c r="M12609" s="1"/>
  <c r="M12610" s="1"/>
  <c r="M12611" s="1"/>
  <c r="M12612" s="1"/>
  <c r="M12613" s="1"/>
  <c r="M12614" s="1"/>
  <c r="M12615" s="1"/>
  <c r="M12616" s="1"/>
  <c r="M12617" s="1"/>
  <c r="M12618" s="1"/>
  <c r="M12619" s="1"/>
  <c r="M12620" s="1"/>
  <c r="M12621" s="1"/>
  <c r="M12622" s="1"/>
  <c r="M12623" s="1"/>
  <c r="M12624" s="1"/>
  <c r="M12625" s="1"/>
  <c r="M12626" s="1"/>
  <c r="M12627" s="1"/>
  <c r="M12628" s="1"/>
  <c r="M12629" s="1"/>
  <c r="M12630" s="1"/>
  <c r="M12631" s="1"/>
  <c r="M12632" s="1"/>
  <c r="M12633" s="1"/>
  <c r="M12634" s="1"/>
  <c r="M12635" s="1"/>
  <c r="M12636" s="1"/>
  <c r="M12637" s="1"/>
  <c r="M12638" s="1"/>
  <c r="M12639" s="1"/>
  <c r="M12640" s="1"/>
  <c r="M12641" s="1"/>
  <c r="M12642" s="1"/>
  <c r="M12643" s="1"/>
  <c r="M12644" s="1"/>
  <c r="M12645" s="1"/>
  <c r="M12646" s="1"/>
  <c r="M12647" s="1"/>
  <c r="M12648" s="1"/>
  <c r="M12649" s="1"/>
  <c r="M12650" s="1"/>
  <c r="M12651" s="1"/>
  <c r="M12652" s="1"/>
  <c r="M12653" s="1"/>
  <c r="M12654" s="1"/>
  <c r="M12655" s="1"/>
  <c r="M12656" s="1"/>
  <c r="M12657" s="1"/>
  <c r="M12658" s="1"/>
  <c r="M12659" s="1"/>
  <c r="M12660" s="1"/>
  <c r="M12661" s="1"/>
  <c r="M12662" s="1"/>
  <c r="M12663" s="1"/>
  <c r="M12664" s="1"/>
  <c r="M12665" s="1"/>
  <c r="M12666" s="1"/>
  <c r="M12667" s="1"/>
  <c r="M12668" s="1"/>
  <c r="M12669" s="1"/>
  <c r="M12670" s="1"/>
  <c r="M12671" s="1"/>
  <c r="M12672" s="1"/>
  <c r="M12673" s="1"/>
  <c r="M12674" s="1"/>
  <c r="M12675" s="1"/>
  <c r="M12676" s="1"/>
  <c r="M12677" s="1"/>
  <c r="M12678" s="1"/>
  <c r="M12679" s="1"/>
  <c r="M12680" s="1"/>
  <c r="M12681" s="1"/>
  <c r="M12682" s="1"/>
  <c r="M12683" s="1"/>
  <c r="M12684" s="1"/>
  <c r="M12685" s="1"/>
  <c r="M12686" s="1"/>
  <c r="M12687" s="1"/>
  <c r="M12688" s="1"/>
  <c r="M12689" s="1"/>
  <c r="M12690" s="1"/>
  <c r="M12691" s="1"/>
  <c r="M12692" s="1"/>
  <c r="M12693" s="1"/>
  <c r="M12694" s="1"/>
  <c r="M12695" s="1"/>
  <c r="M12696" s="1"/>
  <c r="M12697" s="1"/>
  <c r="M12698" s="1"/>
  <c r="M12699" s="1"/>
  <c r="M12700" s="1"/>
  <c r="M12701" s="1"/>
  <c r="M12702" s="1"/>
  <c r="M12703" s="1"/>
  <c r="M12704" s="1"/>
  <c r="M12705" s="1"/>
  <c r="M12706" s="1"/>
  <c r="M12707" s="1"/>
  <c r="M12708" s="1"/>
  <c r="M12709" s="1"/>
  <c r="M12710" s="1"/>
  <c r="M12711" s="1"/>
  <c r="M12712" s="1"/>
  <c r="M12713" s="1"/>
  <c r="M12714" s="1"/>
  <c r="M12715" s="1"/>
  <c r="M12716" s="1"/>
  <c r="M12717" s="1"/>
  <c r="M12718" s="1"/>
  <c r="M12719" s="1"/>
  <c r="M12720" s="1"/>
  <c r="M12721" s="1"/>
  <c r="M12722" s="1"/>
  <c r="M12723" s="1"/>
  <c r="M12724" s="1"/>
  <c r="M12725" s="1"/>
  <c r="M12726" s="1"/>
  <c r="M12727" s="1"/>
  <c r="M12728" s="1"/>
  <c r="M12729" s="1"/>
  <c r="M12730" s="1"/>
  <c r="M12731" s="1"/>
  <c r="M12732" s="1"/>
  <c r="M12733" s="1"/>
  <c r="M12734" s="1"/>
  <c r="M12735" s="1"/>
  <c r="M12736" s="1"/>
  <c r="M12737" s="1"/>
  <c r="M12738" s="1"/>
  <c r="M12739" s="1"/>
  <c r="M12740" s="1"/>
  <c r="M12741" s="1"/>
  <c r="M12742" s="1"/>
  <c r="M12743" s="1"/>
  <c r="M12744" s="1"/>
  <c r="M12745" s="1"/>
  <c r="M12746" s="1"/>
  <c r="M12747" s="1"/>
  <c r="M12748" s="1"/>
  <c r="M12749" s="1"/>
  <c r="M12750" s="1"/>
  <c r="M12751" s="1"/>
  <c r="M12752" s="1"/>
  <c r="M12753" s="1"/>
  <c r="M12754" s="1"/>
  <c r="M12755" s="1"/>
  <c r="M12756" s="1"/>
  <c r="M12757" s="1"/>
  <c r="M12758" s="1"/>
  <c r="M12759" s="1"/>
  <c r="M12760" s="1"/>
  <c r="M12761" s="1"/>
  <c r="M12762" s="1"/>
  <c r="M12763" s="1"/>
  <c r="M12764" s="1"/>
  <c r="M12765" s="1"/>
  <c r="M12766" s="1"/>
  <c r="M12767" s="1"/>
  <c r="M12768" s="1"/>
  <c r="M12769" s="1"/>
  <c r="M12770" s="1"/>
  <c r="M12771" s="1"/>
  <c r="M12772" s="1"/>
  <c r="M12773" s="1"/>
  <c r="M12774" s="1"/>
  <c r="M12775" s="1"/>
  <c r="M12776" s="1"/>
  <c r="M12777" s="1"/>
  <c r="M12778" s="1"/>
  <c r="M12779" s="1"/>
  <c r="M12780" s="1"/>
  <c r="M12781" s="1"/>
  <c r="M12782" s="1"/>
  <c r="M12783" s="1"/>
  <c r="M12784" s="1"/>
  <c r="M12785" s="1"/>
  <c r="M12786" s="1"/>
  <c r="M12787" s="1"/>
  <c r="M12788" s="1"/>
  <c r="M12789" s="1"/>
  <c r="M12790" s="1"/>
  <c r="M12791" s="1"/>
  <c r="M12792" s="1"/>
  <c r="M12793" s="1"/>
  <c r="M12794" s="1"/>
  <c r="M12795" s="1"/>
  <c r="M12796" s="1"/>
  <c r="M12797" s="1"/>
  <c r="M12798" s="1"/>
  <c r="M12799" s="1"/>
  <c r="M12800" s="1"/>
  <c r="M12801" s="1"/>
  <c r="M12802" s="1"/>
  <c r="M12803" s="1"/>
  <c r="M12804" s="1"/>
  <c r="M12805" s="1"/>
  <c r="M12806" s="1"/>
  <c r="M12807" s="1"/>
  <c r="M12808" s="1"/>
  <c r="M12809" s="1"/>
  <c r="M12810" s="1"/>
  <c r="M12811" s="1"/>
  <c r="M12812" s="1"/>
  <c r="M12813" s="1"/>
  <c r="M12814" s="1"/>
  <c r="M12815" s="1"/>
  <c r="M12816" s="1"/>
  <c r="M12817" s="1"/>
  <c r="M12818" s="1"/>
  <c r="M12819" s="1"/>
  <c r="M12820" s="1"/>
  <c r="M12821" s="1"/>
  <c r="M12822" s="1"/>
  <c r="M12823" s="1"/>
  <c r="M12824" s="1"/>
  <c r="M12825" s="1"/>
  <c r="M12826" s="1"/>
  <c r="M12827" s="1"/>
  <c r="M12828" s="1"/>
  <c r="M12829" s="1"/>
  <c r="M12830" s="1"/>
  <c r="M12831" s="1"/>
  <c r="M12832" s="1"/>
  <c r="M12833" s="1"/>
  <c r="M12834" s="1"/>
  <c r="M12835" s="1"/>
  <c r="M12836" s="1"/>
  <c r="M12837" s="1"/>
  <c r="M12838" s="1"/>
  <c r="M12839" s="1"/>
  <c r="M12840" s="1"/>
  <c r="M12841" s="1"/>
  <c r="M12842" s="1"/>
  <c r="M12843" s="1"/>
  <c r="M12844" s="1"/>
  <c r="M12845" s="1"/>
  <c r="M12846" s="1"/>
  <c r="M12847" s="1"/>
  <c r="M12848" s="1"/>
  <c r="M12849" s="1"/>
  <c r="M12850" s="1"/>
  <c r="M12851" s="1"/>
  <c r="M12852" s="1"/>
  <c r="M12853" s="1"/>
  <c r="M12854" s="1"/>
  <c r="M12855" s="1"/>
  <c r="M12856" s="1"/>
  <c r="M12857" s="1"/>
  <c r="M12858" s="1"/>
  <c r="M12859" s="1"/>
  <c r="M12860" s="1"/>
  <c r="M12861" s="1"/>
  <c r="M12862" s="1"/>
  <c r="M12863" s="1"/>
  <c r="M12864" s="1"/>
  <c r="M12865" s="1"/>
  <c r="M12866" s="1"/>
  <c r="M12867" s="1"/>
  <c r="M12868" s="1"/>
  <c r="M12869" s="1"/>
  <c r="M12870" s="1"/>
  <c r="M12871" s="1"/>
  <c r="M12872" s="1"/>
  <c r="M12873" s="1"/>
  <c r="M12874" s="1"/>
  <c r="M12875" s="1"/>
  <c r="M12876" s="1"/>
  <c r="M12877" s="1"/>
  <c r="M12878" s="1"/>
  <c r="M12879" s="1"/>
  <c r="M12880" s="1"/>
  <c r="M12881" s="1"/>
  <c r="M12882" s="1"/>
  <c r="M12883" s="1"/>
  <c r="M12884" s="1"/>
  <c r="M12885" s="1"/>
  <c r="M12886" s="1"/>
  <c r="M12887" s="1"/>
  <c r="M12888" s="1"/>
  <c r="M12889" s="1"/>
  <c r="M12890" s="1"/>
  <c r="M12891" s="1"/>
  <c r="M12892" s="1"/>
  <c r="M12893" s="1"/>
  <c r="N12505"/>
  <c r="M12894" l="1"/>
  <c r="M12895" s="1"/>
  <c r="M12896" s="1"/>
  <c r="M12897" s="1"/>
  <c r="M12898" s="1"/>
  <c r="M12899" s="1"/>
  <c r="M12900" s="1"/>
  <c r="M12901" s="1"/>
  <c r="M12902" s="1"/>
  <c r="M12903" s="1"/>
  <c r="M12904" s="1"/>
  <c r="M12905" s="1"/>
  <c r="M12906" s="1"/>
  <c r="M12907" s="1"/>
  <c r="M12908" s="1"/>
  <c r="M12909" s="1"/>
  <c r="M12910" s="1"/>
  <c r="M12911" s="1"/>
  <c r="M12912" s="1"/>
  <c r="M12913" s="1"/>
  <c r="M12914" s="1"/>
  <c r="M12915" s="1"/>
  <c r="M12916" s="1"/>
  <c r="M12917" s="1"/>
  <c r="M12918" s="1"/>
  <c r="M12919" s="1"/>
  <c r="M12920" s="1"/>
  <c r="M12921" s="1"/>
  <c r="M12922" s="1"/>
  <c r="M12923" s="1"/>
  <c r="M12924" s="1"/>
  <c r="M12925" s="1"/>
  <c r="M12926" s="1"/>
  <c r="M12927" s="1"/>
  <c r="M12928" s="1"/>
  <c r="M12929" s="1"/>
  <c r="M12930" s="1"/>
  <c r="M12931" s="1"/>
  <c r="M12932" s="1"/>
  <c r="M12933" s="1"/>
  <c r="M12934" s="1"/>
  <c r="M12935" s="1"/>
  <c r="M12936" s="1"/>
  <c r="M12937" s="1"/>
  <c r="M12938" s="1"/>
  <c r="M12939" s="1"/>
  <c r="M12940" s="1"/>
  <c r="M12941" s="1"/>
  <c r="M12942" s="1"/>
  <c r="M12943" s="1"/>
  <c r="M12944" s="1"/>
  <c r="M12945" s="1"/>
  <c r="M12946" s="1"/>
  <c r="M12947" s="1"/>
  <c r="M12948" s="1"/>
  <c r="M12949" s="1"/>
  <c r="M12950" s="1"/>
  <c r="M12951" s="1"/>
  <c r="M12952" s="1"/>
  <c r="M12953" s="1"/>
  <c r="M12954" s="1"/>
  <c r="M12955" s="1"/>
  <c r="M12956" s="1"/>
  <c r="M12957" s="1"/>
  <c r="M12958" s="1"/>
  <c r="M12959" s="1"/>
  <c r="M12960" s="1"/>
  <c r="M12961" s="1"/>
  <c r="M12962" s="1"/>
  <c r="M12963" s="1"/>
  <c r="M12964" s="1"/>
  <c r="M12965" s="1"/>
  <c r="M12966" s="1"/>
  <c r="M12967" s="1"/>
  <c r="M12968" s="1"/>
  <c r="M12969" s="1"/>
  <c r="M12970" s="1"/>
  <c r="M12971" s="1"/>
  <c r="M12972" s="1"/>
  <c r="M12973" s="1"/>
  <c r="M12974" s="1"/>
  <c r="M12975" s="1"/>
  <c r="M12976" s="1"/>
  <c r="M12977" s="1"/>
  <c r="M12978" s="1"/>
  <c r="M12979" s="1"/>
  <c r="M12980" s="1"/>
  <c r="M12981" s="1"/>
  <c r="M12982" s="1"/>
  <c r="M12983" s="1"/>
  <c r="M12984" s="1"/>
  <c r="M12985" s="1"/>
  <c r="M12986" s="1"/>
  <c r="M12987" s="1"/>
  <c r="M12988" s="1"/>
  <c r="M12989" s="1"/>
  <c r="M12990" s="1"/>
  <c r="M12991" s="1"/>
  <c r="M12992" s="1"/>
  <c r="M12993" s="1"/>
  <c r="M12994" s="1"/>
  <c r="M12995" s="1"/>
  <c r="M12996" s="1"/>
  <c r="M12997" s="1"/>
  <c r="M12998" s="1"/>
  <c r="M12999" s="1"/>
  <c r="M13000" s="1"/>
  <c r="M13001" s="1"/>
  <c r="M13002" s="1"/>
  <c r="M13003" s="1"/>
  <c r="M13004" s="1"/>
  <c r="M13005" s="1"/>
  <c r="M13006" s="1"/>
  <c r="M13007" s="1"/>
  <c r="M13008" s="1"/>
  <c r="M13009" s="1"/>
  <c r="M13010" s="1"/>
  <c r="M13011" s="1"/>
  <c r="M13012" s="1"/>
  <c r="M13013" s="1"/>
  <c r="M13014" s="1"/>
  <c r="M13015" s="1"/>
  <c r="M13016" s="1"/>
  <c r="M13017" s="1"/>
  <c r="M13018" s="1"/>
  <c r="M13019" s="1"/>
  <c r="M13020" s="1"/>
  <c r="M13021" s="1"/>
  <c r="M13022" s="1"/>
  <c r="M13023" s="1"/>
  <c r="M13024" s="1"/>
  <c r="M13025" s="1"/>
  <c r="M13026" s="1"/>
  <c r="M13027" s="1"/>
  <c r="M13028" s="1"/>
  <c r="M13029" s="1"/>
  <c r="M13030" s="1"/>
  <c r="M13031" s="1"/>
  <c r="M13032" s="1"/>
  <c r="M13033" s="1"/>
  <c r="M13034" s="1"/>
  <c r="M13035" s="1"/>
  <c r="M13036" s="1"/>
  <c r="M13037" s="1"/>
  <c r="M13038" s="1"/>
  <c r="M13039" s="1"/>
  <c r="M13040" s="1"/>
  <c r="M13041" s="1"/>
  <c r="M13042" s="1"/>
  <c r="M13043" s="1"/>
  <c r="M13044" s="1"/>
  <c r="M13045" s="1"/>
  <c r="M13046" s="1"/>
  <c r="M13047" s="1"/>
  <c r="M13048" s="1"/>
  <c r="M13049" s="1"/>
  <c r="M13050" s="1"/>
  <c r="M13051" s="1"/>
  <c r="M13052" s="1"/>
  <c r="M13053" s="1"/>
  <c r="M13054" s="1"/>
  <c r="M13055" s="1"/>
  <c r="M13056" s="1"/>
  <c r="M13057" s="1"/>
  <c r="M13058" s="1"/>
  <c r="M13059" s="1"/>
  <c r="M13060" s="1"/>
  <c r="M13061" s="1"/>
  <c r="M13062" s="1"/>
  <c r="M13063" s="1"/>
  <c r="M13064" s="1"/>
  <c r="M13065" s="1"/>
  <c r="M13066" s="1"/>
  <c r="M13067" s="1"/>
  <c r="M13068" s="1"/>
  <c r="M13069" s="1"/>
  <c r="M13070" s="1"/>
  <c r="M13071" s="1"/>
  <c r="M13072" s="1"/>
  <c r="M13073" s="1"/>
  <c r="M13074" s="1"/>
  <c r="M13075" s="1"/>
  <c r="M13076" s="1"/>
  <c r="M13077" s="1"/>
  <c r="M13078" s="1"/>
  <c r="M13079" s="1"/>
  <c r="M13080" s="1"/>
  <c r="M13081" s="1"/>
  <c r="M13082" s="1"/>
  <c r="M13083" s="1"/>
  <c r="M13084" s="1"/>
  <c r="M13085" s="1"/>
  <c r="M13086" s="1"/>
  <c r="M13087" s="1"/>
  <c r="M13088" s="1"/>
  <c r="M13089" s="1"/>
  <c r="M13090" s="1"/>
  <c r="M13091" s="1"/>
  <c r="M13092" s="1"/>
  <c r="M13093" s="1"/>
  <c r="M13094" s="1"/>
  <c r="M13095" s="1"/>
  <c r="M13096" s="1"/>
  <c r="M13097" s="1"/>
  <c r="M13098" s="1"/>
  <c r="M13099" s="1"/>
  <c r="M13100" s="1"/>
  <c r="M13101" s="1"/>
  <c r="M13102" s="1"/>
  <c r="M13103" s="1"/>
  <c r="M13104" s="1"/>
  <c r="M13105" s="1"/>
  <c r="M13106" s="1"/>
  <c r="M13107" s="1"/>
  <c r="M13108" s="1"/>
  <c r="M13109" s="1"/>
  <c r="M13110" s="1"/>
  <c r="M13111" s="1"/>
  <c r="M13112" s="1"/>
  <c r="M13113" s="1"/>
  <c r="M13114" s="1"/>
  <c r="M13115" s="1"/>
  <c r="M13116" s="1"/>
  <c r="M13117" s="1"/>
  <c r="M13118" s="1"/>
  <c r="M13119" s="1"/>
  <c r="M13120" s="1"/>
  <c r="M13121" s="1"/>
  <c r="M13122" s="1"/>
  <c r="M13123" s="1"/>
  <c r="M13124" s="1"/>
  <c r="M13125" s="1"/>
  <c r="M13126" s="1"/>
  <c r="M13127" s="1"/>
  <c r="M13128" s="1"/>
  <c r="M13129" s="1"/>
  <c r="M13130" s="1"/>
  <c r="M13131" s="1"/>
  <c r="M13132" s="1"/>
  <c r="M13133" s="1"/>
  <c r="M13134" s="1"/>
  <c r="M13135" s="1"/>
  <c r="M13136" s="1"/>
  <c r="M13137" s="1"/>
  <c r="M13138" s="1"/>
  <c r="M13139" s="1"/>
  <c r="M13140" s="1"/>
  <c r="M13141" s="1"/>
  <c r="M13142" s="1"/>
  <c r="M13143" s="1"/>
  <c r="M13144" s="1"/>
  <c r="M13145" s="1"/>
  <c r="M13146" s="1"/>
  <c r="M13147" s="1"/>
  <c r="M13148" s="1"/>
  <c r="M13149" s="1"/>
  <c r="M13150" s="1"/>
  <c r="M13151" s="1"/>
  <c r="M13152" s="1"/>
  <c r="M13153" s="1"/>
  <c r="M13154" s="1"/>
  <c r="M13155" s="1"/>
  <c r="M13156" s="1"/>
  <c r="M13157" s="1"/>
  <c r="M13158" s="1"/>
  <c r="M13159" s="1"/>
  <c r="M13160" s="1"/>
  <c r="M13161" s="1"/>
  <c r="M13162" s="1"/>
  <c r="M13163" s="1"/>
  <c r="M13164" s="1"/>
  <c r="M13165" s="1"/>
  <c r="M13166" s="1"/>
  <c r="M13167" s="1"/>
  <c r="M13168" s="1"/>
  <c r="M13169" s="1"/>
  <c r="M13170" s="1"/>
  <c r="M13171" s="1"/>
  <c r="M13172" s="1"/>
  <c r="M13173" s="1"/>
  <c r="M13174" s="1"/>
  <c r="M13175" s="1"/>
  <c r="M13176" s="1"/>
  <c r="M13177" s="1"/>
  <c r="M13178" s="1"/>
  <c r="M13179" s="1"/>
  <c r="M13180" s="1"/>
  <c r="M13181" s="1"/>
  <c r="M13182" s="1"/>
  <c r="M13183" s="1"/>
  <c r="M13184" s="1"/>
  <c r="M13185" s="1"/>
  <c r="M13186" s="1"/>
  <c r="M13187" s="1"/>
  <c r="M13188" s="1"/>
  <c r="M13189" s="1"/>
  <c r="M13190" s="1"/>
  <c r="M13191" s="1"/>
  <c r="M13192" s="1"/>
  <c r="M13193" s="1"/>
  <c r="M13194" s="1"/>
  <c r="M13195" s="1"/>
  <c r="M13196" s="1"/>
  <c r="M13197" s="1"/>
  <c r="M13198" s="1"/>
  <c r="M13199" s="1"/>
  <c r="M13200" s="1"/>
  <c r="M13201" s="1"/>
  <c r="M13202" s="1"/>
  <c r="M13203" s="1"/>
  <c r="M13204" s="1"/>
  <c r="M13205" s="1"/>
  <c r="M13206" s="1"/>
  <c r="M13207" s="1"/>
  <c r="M13208" s="1"/>
  <c r="M13209" s="1"/>
  <c r="M13210" s="1"/>
  <c r="M13211" s="1"/>
  <c r="M13212" s="1"/>
  <c r="M13213" s="1"/>
  <c r="M13214" s="1"/>
  <c r="M13215" s="1"/>
  <c r="M13216" s="1"/>
  <c r="M13217" s="1"/>
  <c r="M13218" s="1"/>
  <c r="M13219" s="1"/>
  <c r="M13220" s="1"/>
  <c r="M13221" s="1"/>
  <c r="M13222" s="1"/>
  <c r="M13223" s="1"/>
  <c r="M13224" s="1"/>
  <c r="M13225" s="1"/>
  <c r="M13226" s="1"/>
  <c r="M13227" s="1"/>
  <c r="M13228" s="1"/>
  <c r="M13229" s="1"/>
  <c r="M13230" s="1"/>
  <c r="M13231" s="1"/>
  <c r="M13232" s="1"/>
  <c r="M13233" s="1"/>
  <c r="M13234" s="1"/>
  <c r="M13235" s="1"/>
  <c r="M13236" s="1"/>
  <c r="M13237" s="1"/>
  <c r="M13238" s="1"/>
  <c r="M13239" s="1"/>
  <c r="M13240" s="1"/>
  <c r="M13241" s="1"/>
  <c r="M13242" s="1"/>
  <c r="M13243" s="1"/>
  <c r="M13244" s="1"/>
  <c r="M13245" s="1"/>
  <c r="M13246" s="1"/>
  <c r="M13247" s="1"/>
  <c r="M13248" s="1"/>
  <c r="M13249" s="1"/>
  <c r="M13250" s="1"/>
  <c r="M13251" s="1"/>
  <c r="M13252" s="1"/>
  <c r="M13253" s="1"/>
  <c r="M13254" s="1"/>
  <c r="M13255" s="1"/>
  <c r="M13256" s="1"/>
  <c r="M13257" s="1"/>
  <c r="M13258" s="1"/>
  <c r="M13259" s="1"/>
  <c r="M13260" s="1"/>
  <c r="M13261" s="1"/>
  <c r="M13262" s="1"/>
  <c r="M13263" s="1"/>
  <c r="M13264" s="1"/>
  <c r="M13265" s="1"/>
  <c r="M13266" s="1"/>
  <c r="M13267" s="1"/>
  <c r="M13268" s="1"/>
  <c r="M13269" s="1"/>
  <c r="M13270" s="1"/>
  <c r="M13271" s="1"/>
  <c r="M13272" s="1"/>
  <c r="M13273" s="1"/>
  <c r="M13274" s="1"/>
  <c r="M13275" s="1"/>
  <c r="M13276" s="1"/>
  <c r="M13277" s="1"/>
  <c r="M13278" s="1"/>
  <c r="M13279" s="1"/>
  <c r="M13280" s="1"/>
  <c r="M13281" s="1"/>
  <c r="M13282" s="1"/>
  <c r="M13283" s="1"/>
  <c r="M13284" s="1"/>
  <c r="M13285" s="1"/>
  <c r="M13286" s="1"/>
  <c r="M13287" s="1"/>
  <c r="M13288" s="1"/>
  <c r="M13289" s="1"/>
  <c r="M13290" s="1"/>
  <c r="M13291" s="1"/>
  <c r="M13292" s="1"/>
  <c r="M13293" s="1"/>
  <c r="M13294" s="1"/>
  <c r="M13295" s="1"/>
  <c r="M13296" s="1"/>
  <c r="M13297" s="1"/>
  <c r="M13298" s="1"/>
  <c r="M13299" s="1"/>
  <c r="M13300" s="1"/>
  <c r="M13301" s="1"/>
  <c r="M13302" s="1"/>
  <c r="M13303" s="1"/>
  <c r="M13304" s="1"/>
  <c r="M13305" s="1"/>
  <c r="M13306" s="1"/>
  <c r="M13307" s="1"/>
  <c r="M13308" s="1"/>
  <c r="M13309" s="1"/>
  <c r="M13310" s="1"/>
  <c r="M13311" s="1"/>
  <c r="M13312" s="1"/>
  <c r="M13313" s="1"/>
  <c r="M13314" s="1"/>
  <c r="M13315" s="1"/>
  <c r="M13316" s="1"/>
  <c r="M13317" s="1"/>
  <c r="M13318" s="1"/>
  <c r="M13319" s="1"/>
  <c r="M13320" s="1"/>
  <c r="M13321" s="1"/>
  <c r="M13322" s="1"/>
  <c r="M13323" s="1"/>
  <c r="M13324" s="1"/>
  <c r="M13325" s="1"/>
  <c r="M13326" s="1"/>
  <c r="M13327" s="1"/>
  <c r="M13328" s="1"/>
  <c r="M13329" s="1"/>
  <c r="M13330" s="1"/>
  <c r="M13331" s="1"/>
  <c r="M13332" s="1"/>
  <c r="M13333" s="1"/>
  <c r="M13334" s="1"/>
  <c r="M13335" s="1"/>
  <c r="M13336" s="1"/>
  <c r="M13337" s="1"/>
  <c r="M13338" s="1"/>
  <c r="M13339" s="1"/>
  <c r="M13340" s="1"/>
  <c r="M13341" s="1"/>
  <c r="M13342" s="1"/>
  <c r="M13343" s="1"/>
  <c r="M13344" s="1"/>
  <c r="M13345" s="1"/>
  <c r="M13346" s="1"/>
  <c r="M13347" s="1"/>
  <c r="M13348" s="1"/>
  <c r="M13349" s="1"/>
  <c r="M13350" s="1"/>
  <c r="M13351" s="1"/>
  <c r="M13352" s="1"/>
  <c r="M13353" s="1"/>
  <c r="M13354" s="1"/>
  <c r="M13355" s="1"/>
  <c r="M13356" s="1"/>
  <c r="M13357" s="1"/>
  <c r="M13358" s="1"/>
  <c r="M13359" s="1"/>
  <c r="M13360" s="1"/>
  <c r="M13361" s="1"/>
  <c r="M13362" s="1"/>
  <c r="M13363" s="1"/>
  <c r="M13364" s="1"/>
  <c r="M13365" s="1"/>
  <c r="M13366" s="1"/>
  <c r="M13367" s="1"/>
  <c r="M13368" s="1"/>
  <c r="M13369" s="1"/>
  <c r="M13370" s="1"/>
  <c r="M13371" s="1"/>
  <c r="M13372" s="1"/>
  <c r="M13373" s="1"/>
  <c r="M13374" s="1"/>
  <c r="M13375" s="1"/>
  <c r="M13376" s="1"/>
  <c r="M13377" s="1"/>
  <c r="M13378" s="1"/>
  <c r="M13379" s="1"/>
  <c r="M13380" s="1"/>
  <c r="M13381" s="1"/>
  <c r="M13382" s="1"/>
  <c r="M13383" s="1"/>
  <c r="M13384" s="1"/>
  <c r="M13385" s="1"/>
  <c r="M13386" s="1"/>
  <c r="M13387" s="1"/>
  <c r="M13388" s="1"/>
  <c r="M13389" s="1"/>
  <c r="M13390" s="1"/>
  <c r="M13391" s="1"/>
  <c r="M13392" s="1"/>
  <c r="M13393" s="1"/>
  <c r="M13394" s="1"/>
  <c r="M13395" s="1"/>
  <c r="M13396" s="1"/>
  <c r="M13397" s="1"/>
  <c r="M13398" s="1"/>
  <c r="M13399" s="1"/>
  <c r="M13400" s="1"/>
  <c r="M13401" s="1"/>
  <c r="M13402" s="1"/>
  <c r="M13403" s="1"/>
  <c r="M13404" s="1"/>
  <c r="M13405" s="1"/>
  <c r="M13406" s="1"/>
  <c r="M13407" s="1"/>
  <c r="M13408" s="1"/>
  <c r="M13409" s="1"/>
  <c r="M13410" s="1"/>
  <c r="M13411" s="1"/>
  <c r="M13412" s="1"/>
  <c r="M13413" s="1"/>
  <c r="M13414" s="1"/>
  <c r="M13415" s="1"/>
  <c r="M13416" s="1"/>
  <c r="M13417" s="1"/>
  <c r="M13418" s="1"/>
  <c r="M13419" s="1"/>
  <c r="M13420" s="1"/>
  <c r="M13421" s="1"/>
  <c r="M13422" s="1"/>
  <c r="M13423" s="1"/>
  <c r="M13424" s="1"/>
  <c r="M13425" s="1"/>
  <c r="M13426" s="1"/>
  <c r="M13427" s="1"/>
  <c r="M13428" s="1"/>
  <c r="M13429" s="1"/>
  <c r="M13430" s="1"/>
  <c r="M13431" s="1"/>
  <c r="M13432" s="1"/>
  <c r="M13433" s="1"/>
  <c r="M13434" s="1"/>
  <c r="M13435" s="1"/>
  <c r="M13436" s="1"/>
  <c r="M13437" s="1"/>
  <c r="M13438" s="1"/>
  <c r="M13439" s="1"/>
  <c r="M13440" s="1"/>
  <c r="M13441" s="1"/>
  <c r="M13442" s="1"/>
  <c r="M13443" s="1"/>
  <c r="M13444" s="1"/>
  <c r="M13445" s="1"/>
  <c r="M13446" s="1"/>
  <c r="M13447" s="1"/>
  <c r="M13448" s="1"/>
  <c r="M13449" s="1"/>
  <c r="M13450" s="1"/>
  <c r="M13451" s="1"/>
  <c r="M13452" s="1"/>
  <c r="M13453" s="1"/>
  <c r="M13454" s="1"/>
  <c r="M13455" s="1"/>
  <c r="M13456" s="1"/>
  <c r="M13457" s="1"/>
  <c r="M13458" s="1"/>
  <c r="M13459" s="1"/>
  <c r="M13460" s="1"/>
  <c r="M13461" s="1"/>
  <c r="M13462" s="1"/>
  <c r="M13463" s="1"/>
  <c r="M13464" s="1"/>
  <c r="M13465" s="1"/>
  <c r="M13466" s="1"/>
  <c r="M13467" s="1"/>
  <c r="M13468" s="1"/>
  <c r="M13469" s="1"/>
  <c r="M13470" s="1"/>
  <c r="M13471" s="1"/>
  <c r="M13472" s="1"/>
  <c r="M13473" s="1"/>
  <c r="M13474" s="1"/>
  <c r="M13475" s="1"/>
  <c r="M13476" s="1"/>
  <c r="M13477" s="1"/>
  <c r="M13478" s="1"/>
  <c r="M13479" s="1"/>
  <c r="M13480" s="1"/>
  <c r="M13481" s="1"/>
  <c r="M13482" s="1"/>
  <c r="M13483" s="1"/>
  <c r="M13484" s="1"/>
  <c r="M13485" s="1"/>
  <c r="M13486" s="1"/>
  <c r="M13487" s="1"/>
  <c r="M13488" s="1"/>
  <c r="M13489" s="1"/>
  <c r="M13490" s="1"/>
  <c r="M13491" s="1"/>
  <c r="M13492" s="1"/>
  <c r="M13493" s="1"/>
  <c r="M13494" s="1"/>
  <c r="M13495" s="1"/>
  <c r="M13496" s="1"/>
  <c r="M13497" s="1"/>
  <c r="M13498" s="1"/>
  <c r="M13499" s="1"/>
  <c r="M13500" s="1"/>
  <c r="M13501" s="1"/>
  <c r="M13502" s="1"/>
  <c r="M13503" s="1"/>
  <c r="M13504" s="1"/>
  <c r="M13505" s="1"/>
  <c r="M13506" s="1"/>
  <c r="M13507" s="1"/>
  <c r="M13508" s="1"/>
  <c r="M13509" s="1"/>
  <c r="M13510" s="1"/>
  <c r="M13511" s="1"/>
  <c r="M13512" s="1"/>
  <c r="M13513" s="1"/>
  <c r="M13514" s="1"/>
  <c r="M13515" s="1"/>
  <c r="M13516" s="1"/>
  <c r="M13517" s="1"/>
  <c r="M13518" s="1"/>
  <c r="M13519" s="1"/>
  <c r="M13520" s="1"/>
  <c r="M13521" s="1"/>
  <c r="M13522" s="1"/>
  <c r="M13523" s="1"/>
  <c r="M13524" s="1"/>
  <c r="M13525" s="1"/>
  <c r="M13526" s="1"/>
  <c r="M13527" s="1"/>
  <c r="M13528" s="1"/>
  <c r="M13529" s="1"/>
  <c r="M13530" s="1"/>
  <c r="M13531" s="1"/>
  <c r="M13532" s="1"/>
  <c r="M13533" s="1"/>
  <c r="M13534" s="1"/>
  <c r="M13535" s="1"/>
  <c r="M13536" s="1"/>
  <c r="M13537" s="1"/>
  <c r="M13538" s="1"/>
  <c r="M13539" s="1"/>
  <c r="M13540" s="1"/>
  <c r="M13541" s="1"/>
  <c r="M13542" s="1"/>
  <c r="M13543" s="1"/>
  <c r="M13544" s="1"/>
  <c r="M13545" s="1"/>
  <c r="M13546" s="1"/>
  <c r="M13547" s="1"/>
  <c r="M13548" s="1"/>
  <c r="M13549" s="1"/>
  <c r="M13550" s="1"/>
  <c r="M13551" s="1"/>
  <c r="M13552" s="1"/>
  <c r="M13553" s="1"/>
  <c r="M13554" s="1"/>
  <c r="M13555" s="1"/>
  <c r="M13556" s="1"/>
  <c r="M13557" s="1"/>
  <c r="M13558" s="1"/>
  <c r="M13559" s="1"/>
  <c r="M13560" s="1"/>
  <c r="M13561" s="1"/>
  <c r="M13562" s="1"/>
  <c r="M13563" s="1"/>
  <c r="M13564" s="1"/>
  <c r="M13565" s="1"/>
  <c r="M13566" s="1"/>
  <c r="M13567" s="1"/>
  <c r="M13568" s="1"/>
  <c r="M13569" s="1"/>
  <c r="M13570" s="1"/>
  <c r="M13571" s="1"/>
  <c r="M13572" s="1"/>
  <c r="M13573" s="1"/>
  <c r="M13574" s="1"/>
  <c r="M13575" s="1"/>
  <c r="M13576" s="1"/>
  <c r="M13577" s="1"/>
  <c r="M13578" s="1"/>
  <c r="M13579" s="1"/>
  <c r="M13580" s="1"/>
  <c r="M13581" s="1"/>
  <c r="M13582" s="1"/>
  <c r="M13583" s="1"/>
  <c r="M13584" s="1"/>
  <c r="M13585" s="1"/>
  <c r="M13586" s="1"/>
  <c r="M13587" s="1"/>
  <c r="M13588" s="1"/>
  <c r="M13589" s="1"/>
  <c r="M13590" s="1"/>
  <c r="M13591" s="1"/>
  <c r="M13592" s="1"/>
  <c r="M13593" s="1"/>
  <c r="M13594" s="1"/>
  <c r="M13595" s="1"/>
  <c r="M13596" s="1"/>
  <c r="M13597" s="1"/>
  <c r="M13598" s="1"/>
  <c r="M13599" s="1"/>
  <c r="M13600" s="1"/>
  <c r="M13601" s="1"/>
  <c r="M13602" s="1"/>
  <c r="M13603" s="1"/>
  <c r="M13604" s="1"/>
  <c r="M13605" s="1"/>
  <c r="M13606" s="1"/>
  <c r="M13607" s="1"/>
  <c r="M13608" s="1"/>
  <c r="M13609" s="1"/>
  <c r="M13610" s="1"/>
  <c r="M13611" s="1"/>
  <c r="M13612" s="1"/>
  <c r="M13613" s="1"/>
  <c r="M13614" s="1"/>
  <c r="M13615" s="1"/>
  <c r="M13616" s="1"/>
  <c r="M13617" s="1"/>
  <c r="M13618" s="1"/>
  <c r="M13619" s="1"/>
  <c r="M13620" s="1"/>
  <c r="M13621" s="1"/>
  <c r="M13622" s="1"/>
  <c r="M13623" s="1"/>
  <c r="M13624" s="1"/>
  <c r="M13625" s="1"/>
  <c r="M13626" s="1"/>
  <c r="M13627" s="1"/>
  <c r="M13628" s="1"/>
  <c r="M13629" s="1"/>
  <c r="M13630" s="1"/>
  <c r="M13631" s="1"/>
  <c r="M13632" s="1"/>
  <c r="M13633" s="1"/>
  <c r="M13634" s="1"/>
  <c r="M13635" s="1"/>
  <c r="M13636" s="1"/>
  <c r="M13637" s="1"/>
  <c r="M13638" s="1"/>
  <c r="M13639" s="1"/>
  <c r="M13640" s="1"/>
  <c r="M13641" s="1"/>
  <c r="M13642" s="1"/>
  <c r="M13643" s="1"/>
  <c r="M13644" s="1"/>
  <c r="M13645" s="1"/>
  <c r="M13646" s="1"/>
  <c r="M13647" s="1"/>
  <c r="M13648" s="1"/>
  <c r="M13649" s="1"/>
  <c r="M13650" s="1"/>
  <c r="M13651" s="1"/>
  <c r="M13652" s="1"/>
  <c r="M13653" s="1"/>
  <c r="M13654" s="1"/>
  <c r="M13655" s="1"/>
  <c r="M13656" s="1"/>
  <c r="M13657" s="1"/>
  <c r="M13658" s="1"/>
  <c r="M13659" s="1"/>
  <c r="M13660" s="1"/>
  <c r="M13661" s="1"/>
  <c r="M13662" s="1"/>
  <c r="M13663" s="1"/>
  <c r="M13664" s="1"/>
  <c r="M13665" s="1"/>
  <c r="M13666" s="1"/>
  <c r="M13667" s="1"/>
  <c r="M13668" s="1"/>
  <c r="M13669" s="1"/>
  <c r="M13670" s="1"/>
  <c r="M13671" s="1"/>
  <c r="M13672" s="1"/>
  <c r="M13673" s="1"/>
  <c r="M13674" s="1"/>
  <c r="M13675" s="1"/>
  <c r="M13676" s="1"/>
  <c r="M13677" s="1"/>
  <c r="M13678" s="1"/>
  <c r="M13679" s="1"/>
  <c r="M13680" s="1"/>
  <c r="M13681" s="1"/>
  <c r="M13682" s="1"/>
  <c r="M13683" s="1"/>
  <c r="M13684" s="1"/>
  <c r="M13685" s="1"/>
  <c r="M13686" s="1"/>
  <c r="M13687" s="1"/>
  <c r="M13688" s="1"/>
  <c r="M13689" s="1"/>
  <c r="M13690" s="1"/>
  <c r="M13691" s="1"/>
  <c r="M13692" s="1"/>
  <c r="M13693" s="1"/>
  <c r="M13694" s="1"/>
  <c r="M13695" s="1"/>
  <c r="M13696" s="1"/>
  <c r="M13697" s="1"/>
  <c r="M13698" s="1"/>
  <c r="M13699" s="1"/>
  <c r="M13700" s="1"/>
  <c r="M13701" s="1"/>
  <c r="M13702" s="1"/>
  <c r="M13703" s="1"/>
  <c r="M13704" s="1"/>
  <c r="M13705" s="1"/>
  <c r="M13706" s="1"/>
  <c r="M13707" s="1"/>
  <c r="M13708" s="1"/>
  <c r="M13709" s="1"/>
  <c r="M13710" s="1"/>
  <c r="M13711" s="1"/>
  <c r="M13712" s="1"/>
  <c r="M13713" s="1"/>
  <c r="M13714" s="1"/>
  <c r="M13715" s="1"/>
  <c r="M13716" s="1"/>
  <c r="M13717" s="1"/>
  <c r="M13718" s="1"/>
  <c r="M13719" s="1"/>
  <c r="M13720" s="1"/>
  <c r="M13721" s="1"/>
  <c r="M13722" s="1"/>
  <c r="M13723" s="1"/>
  <c r="M13724" s="1"/>
  <c r="M13725" s="1"/>
  <c r="M13726" s="1"/>
  <c r="M13727" s="1"/>
  <c r="M13728" s="1"/>
  <c r="M13729" s="1"/>
  <c r="M13730" s="1"/>
  <c r="M13731" s="1"/>
  <c r="M13732" s="1"/>
  <c r="M13733" s="1"/>
  <c r="M13734" s="1"/>
  <c r="M13735" s="1"/>
  <c r="M13736" s="1"/>
  <c r="M13737" s="1"/>
  <c r="M13738" s="1"/>
  <c r="M13739" s="1"/>
  <c r="M13740" s="1"/>
  <c r="M13741" s="1"/>
  <c r="M13742" s="1"/>
  <c r="M13743" s="1"/>
  <c r="M13744" s="1"/>
  <c r="M13745" s="1"/>
  <c r="M13746" s="1"/>
  <c r="M13747" s="1"/>
  <c r="M13748" s="1"/>
  <c r="M13749" s="1"/>
  <c r="M13750" s="1"/>
  <c r="M13751" s="1"/>
  <c r="M13752" s="1"/>
  <c r="M13753" s="1"/>
  <c r="M13754" s="1"/>
  <c r="M13755" s="1"/>
  <c r="M13756" s="1"/>
  <c r="M13757" s="1"/>
  <c r="M13758" s="1"/>
  <c r="M13759" s="1"/>
  <c r="M13760" s="1"/>
  <c r="M13761" s="1"/>
  <c r="M13762" s="1"/>
  <c r="M13763" s="1"/>
  <c r="M13764" s="1"/>
  <c r="M13765" s="1"/>
  <c r="M13766" s="1"/>
  <c r="M13767" s="1"/>
  <c r="M13768" s="1"/>
  <c r="M13769" s="1"/>
  <c r="M13770" s="1"/>
  <c r="M13771" s="1"/>
  <c r="M13772" s="1"/>
  <c r="M13773" s="1"/>
  <c r="M13774" s="1"/>
  <c r="M13775" s="1"/>
  <c r="M13776" s="1"/>
  <c r="M13777" s="1"/>
  <c r="M13778" s="1"/>
  <c r="M13779" s="1"/>
  <c r="M13780" s="1"/>
  <c r="M13781" s="1"/>
  <c r="M13782" s="1"/>
  <c r="M13783" s="1"/>
  <c r="M13784" s="1"/>
  <c r="M13785" s="1"/>
  <c r="M13786" s="1"/>
  <c r="M13787" s="1"/>
  <c r="M13788" s="1"/>
  <c r="M13789" s="1"/>
  <c r="M13790" s="1"/>
  <c r="M13791" s="1"/>
  <c r="M13792" s="1"/>
  <c r="M13793" s="1"/>
  <c r="M13794" s="1"/>
  <c r="M13795" s="1"/>
  <c r="M13796" s="1"/>
  <c r="M13797" s="1"/>
  <c r="M13798" s="1"/>
  <c r="M13799" s="1"/>
  <c r="M13800" s="1"/>
  <c r="M13801" s="1"/>
  <c r="M13802" s="1"/>
  <c r="M13803" s="1"/>
  <c r="M13804" s="1"/>
  <c r="M13805" s="1"/>
  <c r="M13806" s="1"/>
  <c r="M13807" s="1"/>
  <c r="M13808" s="1"/>
  <c r="M13809" s="1"/>
  <c r="M13810" s="1"/>
  <c r="M13811" s="1"/>
  <c r="M13812" s="1"/>
  <c r="M13813" s="1"/>
  <c r="M13814" s="1"/>
  <c r="M13815" s="1"/>
  <c r="M13816" s="1"/>
  <c r="M13817" s="1"/>
  <c r="M13818" s="1"/>
  <c r="M13819" s="1"/>
  <c r="M13820" s="1"/>
  <c r="M13821" s="1"/>
  <c r="M13822" s="1"/>
  <c r="M13823" s="1"/>
  <c r="M13824" s="1"/>
  <c r="M13825" s="1"/>
  <c r="M13826" s="1"/>
  <c r="M13827" s="1"/>
  <c r="M13828" s="1"/>
  <c r="M13829" s="1"/>
  <c r="M13830" s="1"/>
  <c r="M13831" s="1"/>
  <c r="M13832" s="1"/>
  <c r="M13833" s="1"/>
  <c r="M13834" s="1"/>
  <c r="M13835" s="1"/>
  <c r="M13836" s="1"/>
  <c r="M13837" s="1"/>
  <c r="M13838" s="1"/>
  <c r="M13839" s="1"/>
  <c r="M13840" s="1"/>
  <c r="M13841" s="1"/>
  <c r="M13842" s="1"/>
  <c r="M13843" s="1"/>
  <c r="M13844" s="1"/>
  <c r="M13845" s="1"/>
  <c r="M13846" s="1"/>
  <c r="M13847" s="1"/>
  <c r="M13848" s="1"/>
  <c r="M13849" s="1"/>
  <c r="M13850" s="1"/>
  <c r="M13851" s="1"/>
  <c r="M13852" s="1"/>
  <c r="M13853" s="1"/>
  <c r="N12546"/>
  <c r="M13854" l="1"/>
  <c r="M13855" s="1"/>
  <c r="M13856" s="1"/>
  <c r="M13857" s="1"/>
  <c r="M13858" s="1"/>
  <c r="M13859" s="1"/>
  <c r="M13860" s="1"/>
  <c r="M13861" s="1"/>
  <c r="M13862" s="1"/>
  <c r="M13863" s="1"/>
  <c r="M13864" s="1"/>
  <c r="M13865" s="1"/>
  <c r="M13866" s="1"/>
  <c r="M13867" s="1"/>
  <c r="M13868" s="1"/>
  <c r="M13869" s="1"/>
  <c r="M13870" s="1"/>
  <c r="M13871" s="1"/>
  <c r="M13872" s="1"/>
  <c r="M13873" s="1"/>
  <c r="M13874" s="1"/>
  <c r="M13875" s="1"/>
  <c r="M13876" s="1"/>
  <c r="M13877" s="1"/>
  <c r="M13878" s="1"/>
  <c r="M13879" s="1"/>
  <c r="M13880" s="1"/>
  <c r="M13881" s="1"/>
  <c r="M13882" s="1"/>
  <c r="M13883" s="1"/>
  <c r="M13884" s="1"/>
  <c r="M13885" s="1"/>
  <c r="M13886" s="1"/>
  <c r="M13887" s="1"/>
  <c r="M13888" s="1"/>
  <c r="M13889" s="1"/>
  <c r="M13890" s="1"/>
  <c r="M13891" s="1"/>
  <c r="M13892" s="1"/>
  <c r="M13893" s="1"/>
  <c r="M13894" s="1"/>
  <c r="M13895" s="1"/>
  <c r="M13896" s="1"/>
  <c r="M13897" s="1"/>
  <c r="M13898" s="1"/>
  <c r="M13899" s="1"/>
  <c r="M13900" s="1"/>
  <c r="M13901" s="1"/>
  <c r="M13902" s="1"/>
  <c r="M13903" s="1"/>
  <c r="M13904" s="1"/>
  <c r="M13905" s="1"/>
  <c r="M13906" s="1"/>
  <c r="M13907" s="1"/>
  <c r="M13908" s="1"/>
  <c r="M13909" s="1"/>
  <c r="M13910" s="1"/>
  <c r="M13911" s="1"/>
  <c r="M13912" s="1"/>
  <c r="M13913" s="1"/>
  <c r="M13914" s="1"/>
  <c r="M13915" s="1"/>
  <c r="M13916" s="1"/>
  <c r="M13917" s="1"/>
  <c r="M13918" s="1"/>
  <c r="M13919" s="1"/>
  <c r="M13920" s="1"/>
  <c r="M13921" s="1"/>
  <c r="M13922" s="1"/>
  <c r="M13923" s="1"/>
  <c r="M13924" s="1"/>
  <c r="M13925" s="1"/>
  <c r="M13926" s="1"/>
  <c r="M13927" s="1"/>
  <c r="M13928" s="1"/>
  <c r="M13929" s="1"/>
  <c r="M13930" s="1"/>
  <c r="M13931" s="1"/>
  <c r="M13932" s="1"/>
  <c r="M13933" s="1"/>
  <c r="M13934" s="1"/>
  <c r="M13935" s="1"/>
  <c r="M13936" s="1"/>
  <c r="M13937" s="1"/>
  <c r="M13938" s="1"/>
  <c r="M13939" s="1"/>
  <c r="M13940" s="1"/>
  <c r="M13941" s="1"/>
  <c r="M13942" s="1"/>
  <c r="M13943" s="1"/>
  <c r="M13944" s="1"/>
  <c r="M13945" s="1"/>
  <c r="M13946" s="1"/>
  <c r="M13947" s="1"/>
  <c r="M13948" s="1"/>
  <c r="M13949" s="1"/>
  <c r="M13950" s="1"/>
  <c r="M13951" s="1"/>
  <c r="M13952" s="1"/>
  <c r="M13953" s="1"/>
  <c r="M13954" s="1"/>
  <c r="M13955" s="1"/>
  <c r="M13956" s="1"/>
  <c r="M13957" s="1"/>
  <c r="M13958" s="1"/>
  <c r="M13959" s="1"/>
  <c r="M13960" s="1"/>
  <c r="M13961" s="1"/>
  <c r="M13962" s="1"/>
  <c r="M13963" s="1"/>
  <c r="M13964" s="1"/>
  <c r="M13965" s="1"/>
  <c r="M13966" s="1"/>
  <c r="M13967" s="1"/>
  <c r="M13968" s="1"/>
  <c r="M13969" s="1"/>
  <c r="M13970" s="1"/>
  <c r="M13971" s="1"/>
  <c r="M13972" s="1"/>
  <c r="M13973" s="1"/>
  <c r="M13974" s="1"/>
  <c r="M13975" s="1"/>
  <c r="M13976" s="1"/>
  <c r="M13977" s="1"/>
  <c r="M13978" s="1"/>
  <c r="M13979" s="1"/>
  <c r="M13980" s="1"/>
  <c r="M13981" s="1"/>
  <c r="M13982" s="1"/>
  <c r="M13983" s="1"/>
  <c r="M13984" s="1"/>
  <c r="M13985" s="1"/>
  <c r="M13986" s="1"/>
  <c r="M13987" s="1"/>
  <c r="M13988" s="1"/>
  <c r="M13989" s="1"/>
  <c r="M13990" s="1"/>
  <c r="M13991" s="1"/>
  <c r="M13992" s="1"/>
  <c r="M13993" s="1"/>
  <c r="M13994" s="1"/>
  <c r="M13995" s="1"/>
  <c r="M13996" s="1"/>
  <c r="M13997" s="1"/>
  <c r="M13998" s="1"/>
  <c r="M13999" s="1"/>
  <c r="M14000" s="1"/>
  <c r="M14001" s="1"/>
  <c r="M14002" s="1"/>
  <c r="M14003" s="1"/>
  <c r="M14004" s="1"/>
  <c r="M14005" s="1"/>
  <c r="M14006" s="1"/>
  <c r="M14007" s="1"/>
  <c r="M14008" s="1"/>
  <c r="M14009" s="1"/>
  <c r="M14010" s="1"/>
  <c r="M14011" s="1"/>
  <c r="M14012" s="1"/>
  <c r="M14013" s="1"/>
  <c r="M14014" s="1"/>
  <c r="M14015" s="1"/>
  <c r="M14016" s="1"/>
  <c r="M14017" s="1"/>
  <c r="M14018" s="1"/>
  <c r="M14019" s="1"/>
  <c r="M14020" s="1"/>
  <c r="M14021" s="1"/>
  <c r="M14022" s="1"/>
  <c r="M14023" s="1"/>
  <c r="M14024" s="1"/>
  <c r="M14025" s="1"/>
  <c r="M14026" s="1"/>
  <c r="M14027" s="1"/>
  <c r="M14028" s="1"/>
  <c r="M14029" s="1"/>
  <c r="M14030" s="1"/>
  <c r="M14031" s="1"/>
  <c r="M14032" s="1"/>
  <c r="M14033" s="1"/>
  <c r="M14034" s="1"/>
  <c r="M14035" s="1"/>
  <c r="M14036" s="1"/>
  <c r="M14037" s="1"/>
  <c r="M14038" s="1"/>
  <c r="M14039" s="1"/>
  <c r="M14040" s="1"/>
  <c r="M14041" s="1"/>
  <c r="M14042" s="1"/>
  <c r="M14043" s="1"/>
  <c r="M14044" s="1"/>
  <c r="M14045" s="1"/>
  <c r="M14046" s="1"/>
  <c r="M14047" s="1"/>
  <c r="M14048" s="1"/>
  <c r="M14049" s="1"/>
  <c r="M14050" s="1"/>
  <c r="M14051" s="1"/>
  <c r="M14052" s="1"/>
  <c r="M14053" s="1"/>
  <c r="M14054" s="1"/>
  <c r="M14055" s="1"/>
  <c r="M14056" s="1"/>
  <c r="M14057" s="1"/>
  <c r="M14058" s="1"/>
  <c r="M14059" s="1"/>
  <c r="M14060" s="1"/>
  <c r="M14061" s="1"/>
  <c r="M14062" s="1"/>
  <c r="M14063" s="1"/>
  <c r="M14064" s="1"/>
  <c r="M14065" s="1"/>
  <c r="M14066" s="1"/>
  <c r="M14067" s="1"/>
  <c r="M14068" s="1"/>
  <c r="M14069" s="1"/>
  <c r="M14070" s="1"/>
  <c r="M14071" s="1"/>
  <c r="M14072" s="1"/>
  <c r="M14073" s="1"/>
  <c r="M14074" s="1"/>
  <c r="M14075" s="1"/>
  <c r="M14076" s="1"/>
  <c r="M14077" s="1"/>
  <c r="M14078" s="1"/>
  <c r="M14079" s="1"/>
  <c r="M14080" s="1"/>
  <c r="M14081" s="1"/>
  <c r="M14082" s="1"/>
  <c r="M14083" s="1"/>
  <c r="M14084" s="1"/>
  <c r="M14085" s="1"/>
  <c r="M14086" s="1"/>
  <c r="M14087" s="1"/>
  <c r="M14088" s="1"/>
  <c r="M14089" s="1"/>
  <c r="M14090" s="1"/>
  <c r="M14091" s="1"/>
  <c r="M14092" s="1"/>
  <c r="M14093" s="1"/>
  <c r="M14094" s="1"/>
  <c r="M14095" s="1"/>
  <c r="M14096" s="1"/>
  <c r="M14097" s="1"/>
  <c r="M14098" s="1"/>
  <c r="M14099" s="1"/>
  <c r="M14100" s="1"/>
  <c r="M14101" s="1"/>
  <c r="M14102" s="1"/>
  <c r="M14103" s="1"/>
  <c r="M14104" s="1"/>
  <c r="M14105" s="1"/>
  <c r="M14106" s="1"/>
  <c r="M14107" s="1"/>
  <c r="M14108" s="1"/>
  <c r="M14109" s="1"/>
  <c r="M14110" s="1"/>
  <c r="M14111" s="1"/>
  <c r="M14112" s="1"/>
  <c r="M14113" s="1"/>
  <c r="M14114" s="1"/>
  <c r="M14115" s="1"/>
  <c r="M14116" s="1"/>
  <c r="M14117" s="1"/>
  <c r="M14118" s="1"/>
  <c r="M14119" s="1"/>
  <c r="M14120" s="1"/>
  <c r="M14121" s="1"/>
  <c r="M14122" s="1"/>
  <c r="M14123" s="1"/>
  <c r="M14124" s="1"/>
  <c r="M14125" s="1"/>
  <c r="M14126" s="1"/>
  <c r="M14127" s="1"/>
  <c r="M14128" s="1"/>
  <c r="M14129" s="1"/>
  <c r="M14130" s="1"/>
  <c r="M14131" s="1"/>
  <c r="M14132" s="1"/>
  <c r="M14133" s="1"/>
  <c r="M14134" s="1"/>
  <c r="M14135" s="1"/>
  <c r="M14136" s="1"/>
  <c r="M14137" s="1"/>
  <c r="M14138" s="1"/>
  <c r="M14139" s="1"/>
  <c r="M14140" s="1"/>
  <c r="M14141" s="1"/>
  <c r="M14142" s="1"/>
  <c r="M14143" s="1"/>
  <c r="M14144" s="1"/>
  <c r="M14145" s="1"/>
  <c r="M14146" s="1"/>
  <c r="M14147" s="1"/>
  <c r="M14148" s="1"/>
  <c r="M14149" s="1"/>
  <c r="M14150" s="1"/>
  <c r="M14151" s="1"/>
  <c r="M14152" s="1"/>
  <c r="M14153" s="1"/>
  <c r="M14154" s="1"/>
  <c r="M14155" s="1"/>
  <c r="M14156" s="1"/>
  <c r="M14157" s="1"/>
  <c r="M14158" s="1"/>
  <c r="M14159" s="1"/>
  <c r="M14160" s="1"/>
  <c r="M14161" s="1"/>
  <c r="M14162" s="1"/>
  <c r="M14163" s="1"/>
  <c r="M14164" s="1"/>
  <c r="M14165" s="1"/>
  <c r="M14166" s="1"/>
  <c r="M14167" s="1"/>
  <c r="M14168" s="1"/>
  <c r="M14169" s="1"/>
  <c r="M14170" s="1"/>
  <c r="M14171" s="1"/>
  <c r="M14172" s="1"/>
  <c r="M14173" s="1"/>
  <c r="M14174" s="1"/>
  <c r="M14175" s="1"/>
  <c r="M14176" s="1"/>
  <c r="M14177" s="1"/>
  <c r="M14178" s="1"/>
  <c r="M14179" s="1"/>
  <c r="M14180" s="1"/>
  <c r="M14181" s="1"/>
  <c r="M14182" s="1"/>
  <c r="M14183" s="1"/>
  <c r="M14184" s="1"/>
  <c r="M14185" s="1"/>
  <c r="M14186" s="1"/>
  <c r="M14187" s="1"/>
  <c r="M14188" s="1"/>
  <c r="M14189" s="1"/>
  <c r="M14190" s="1"/>
  <c r="M14191" s="1"/>
  <c r="M14192" s="1"/>
  <c r="M14193" s="1"/>
  <c r="M14194" s="1"/>
  <c r="M14195" s="1"/>
  <c r="M14196" s="1"/>
  <c r="M14197" s="1"/>
  <c r="M14198" s="1"/>
  <c r="M14199" s="1"/>
  <c r="M14200" s="1"/>
  <c r="M14201" s="1"/>
  <c r="M14202" s="1"/>
  <c r="M14203" s="1"/>
  <c r="M14204" s="1"/>
  <c r="M14205" s="1"/>
  <c r="M14206" s="1"/>
  <c r="M14207" s="1"/>
  <c r="M14208" s="1"/>
  <c r="M14209" s="1"/>
  <c r="M14210" s="1"/>
  <c r="M14211" s="1"/>
  <c r="M14212" s="1"/>
  <c r="M14213" s="1"/>
  <c r="M14214" s="1"/>
  <c r="M14215" s="1"/>
  <c r="M14216" s="1"/>
  <c r="M14217" s="1"/>
  <c r="M14218" s="1"/>
  <c r="M14219" s="1"/>
  <c r="M14220" s="1"/>
  <c r="M14221" s="1"/>
  <c r="M14222" s="1"/>
  <c r="M14223" s="1"/>
  <c r="M14224" s="1"/>
  <c r="M14225" s="1"/>
  <c r="M14226" s="1"/>
  <c r="M14227" s="1"/>
  <c r="M14228" s="1"/>
  <c r="M14229" s="1"/>
  <c r="M14230" s="1"/>
  <c r="M14231" s="1"/>
  <c r="M14232" s="1"/>
  <c r="M14233" s="1"/>
  <c r="M14234" s="1"/>
  <c r="M14235" s="1"/>
  <c r="M14236" s="1"/>
  <c r="M14237" s="1"/>
  <c r="M14238" s="1"/>
  <c r="M14239" s="1"/>
  <c r="M14240" s="1"/>
  <c r="M14241" s="1"/>
  <c r="M14242" s="1"/>
  <c r="M14243" s="1"/>
  <c r="M14244" s="1"/>
  <c r="M14245" s="1"/>
  <c r="M14246" s="1"/>
  <c r="M14247" s="1"/>
  <c r="M14248" s="1"/>
  <c r="M14249" s="1"/>
  <c r="M14250" s="1"/>
  <c r="M14251" s="1"/>
  <c r="M14252" s="1"/>
  <c r="M14253" s="1"/>
  <c r="M14254" s="1"/>
  <c r="M14255" s="1"/>
  <c r="M14256" s="1"/>
  <c r="M14257" s="1"/>
  <c r="M14258" s="1"/>
  <c r="M14259" s="1"/>
  <c r="M14260" s="1"/>
  <c r="M14261" s="1"/>
  <c r="M14262" s="1"/>
  <c r="M14263" s="1"/>
  <c r="M14264" s="1"/>
  <c r="M14265" s="1"/>
  <c r="M14266" s="1"/>
  <c r="M14267" s="1"/>
  <c r="M14268" s="1"/>
  <c r="M14269" s="1"/>
  <c r="M14270" s="1"/>
  <c r="M14271" s="1"/>
  <c r="M14272" s="1"/>
  <c r="M14273" s="1"/>
  <c r="M14274" s="1"/>
  <c r="M14275" s="1"/>
  <c r="M14276" s="1"/>
  <c r="M14277" s="1"/>
  <c r="M14278" s="1"/>
  <c r="M14279" s="1"/>
  <c r="M14280" s="1"/>
  <c r="M14281" s="1"/>
  <c r="M14282" s="1"/>
  <c r="M14283" s="1"/>
  <c r="M14284" s="1"/>
  <c r="M14285" s="1"/>
  <c r="M14286" s="1"/>
  <c r="M14287" s="1"/>
  <c r="M14288" s="1"/>
  <c r="M14289" s="1"/>
  <c r="M14290" s="1"/>
  <c r="M14291" s="1"/>
  <c r="M14292" s="1"/>
  <c r="M14293" s="1"/>
  <c r="M14294" s="1"/>
  <c r="M14295" s="1"/>
  <c r="M14296" s="1"/>
  <c r="M14297" s="1"/>
  <c r="M14298" s="1"/>
  <c r="M14299" s="1"/>
  <c r="M14300" s="1"/>
  <c r="M14301" s="1"/>
  <c r="M14302" s="1"/>
  <c r="M14303" s="1"/>
  <c r="M14304" s="1"/>
  <c r="M14305" s="1"/>
  <c r="M14306" s="1"/>
  <c r="M14307" s="1"/>
  <c r="M14308" s="1"/>
  <c r="M14309" s="1"/>
  <c r="M14310" s="1"/>
  <c r="M14311" s="1"/>
  <c r="M14312" s="1"/>
  <c r="M14313" s="1"/>
  <c r="M14314" s="1"/>
  <c r="M14315" s="1"/>
  <c r="M14316" s="1"/>
  <c r="M14317" s="1"/>
  <c r="M14318" s="1"/>
  <c r="M14319" s="1"/>
  <c r="M14320" s="1"/>
  <c r="M14321" s="1"/>
  <c r="M14322" s="1"/>
  <c r="M14323" s="1"/>
  <c r="M14324" s="1"/>
  <c r="M14325" s="1"/>
  <c r="M14326" s="1"/>
  <c r="M14327" s="1"/>
  <c r="M14328" s="1"/>
  <c r="M14329" s="1"/>
  <c r="M14330" s="1"/>
  <c r="M14331" s="1"/>
  <c r="M14332" s="1"/>
  <c r="M14333" s="1"/>
  <c r="M14334" s="1"/>
  <c r="M14335" s="1"/>
  <c r="M14336" s="1"/>
  <c r="M14337" s="1"/>
  <c r="M14338" s="1"/>
  <c r="M14339" s="1"/>
  <c r="M14340" s="1"/>
  <c r="M14341" s="1"/>
  <c r="M14342" s="1"/>
  <c r="M14343" s="1"/>
  <c r="M14344" s="1"/>
  <c r="M14345" s="1"/>
  <c r="M14346" s="1"/>
  <c r="M14347" s="1"/>
  <c r="M14348" s="1"/>
  <c r="M14349" s="1"/>
  <c r="M14350" s="1"/>
  <c r="M14351" s="1"/>
  <c r="M14352" s="1"/>
  <c r="M14353" s="1"/>
  <c r="M14354" s="1"/>
  <c r="M14355" s="1"/>
  <c r="M14356" s="1"/>
  <c r="M14357" s="1"/>
  <c r="M14358" s="1"/>
  <c r="M14359" s="1"/>
  <c r="M14360" s="1"/>
  <c r="M14361" s="1"/>
  <c r="M14362" s="1"/>
  <c r="M14363" s="1"/>
  <c r="M14364" s="1"/>
  <c r="M14365" s="1"/>
  <c r="M14366" s="1"/>
  <c r="M14367" s="1"/>
  <c r="M14368" s="1"/>
  <c r="M14369" s="1"/>
  <c r="M14370" s="1"/>
  <c r="M14371" s="1"/>
  <c r="M14372" s="1"/>
  <c r="M14373" s="1"/>
  <c r="M14374" s="1"/>
  <c r="M14375" s="1"/>
  <c r="M14376" s="1"/>
  <c r="M14377" s="1"/>
  <c r="M14378" s="1"/>
  <c r="M14379" s="1"/>
  <c r="M14380" s="1"/>
  <c r="M14381" s="1"/>
  <c r="M14382" s="1"/>
  <c r="M14383" s="1"/>
  <c r="M14384" s="1"/>
  <c r="M14385" s="1"/>
  <c r="M14386" s="1"/>
  <c r="M14387" s="1"/>
  <c r="M14388" s="1"/>
  <c r="M14389" s="1"/>
  <c r="M14390" s="1"/>
  <c r="M14391" s="1"/>
  <c r="M14392" s="1"/>
  <c r="M14393" s="1"/>
  <c r="M14394" s="1"/>
  <c r="M14395" s="1"/>
  <c r="M14396" s="1"/>
  <c r="M14397" s="1"/>
  <c r="M14398" s="1"/>
  <c r="M14399" s="1"/>
  <c r="M14400" s="1"/>
  <c r="M14401" s="1"/>
  <c r="M14402" s="1"/>
  <c r="M14403" s="1"/>
  <c r="M14404" s="1"/>
  <c r="M14405" s="1"/>
  <c r="M14406" s="1"/>
  <c r="M14407" s="1"/>
  <c r="M14408" s="1"/>
  <c r="M14409" s="1"/>
  <c r="M14410" s="1"/>
  <c r="M14411" s="1"/>
  <c r="M14412" s="1"/>
  <c r="M14413" s="1"/>
  <c r="M14414" s="1"/>
  <c r="M14415" s="1"/>
  <c r="M14416" s="1"/>
  <c r="M14417" s="1"/>
  <c r="M14418" s="1"/>
  <c r="M14419" s="1"/>
  <c r="M14420" s="1"/>
  <c r="M14421" s="1"/>
  <c r="M14422" s="1"/>
  <c r="M14423" s="1"/>
  <c r="M14424" s="1"/>
  <c r="M14425" s="1"/>
  <c r="M14426" s="1"/>
  <c r="M14427" s="1"/>
  <c r="M14428" s="1"/>
  <c r="M14429" s="1"/>
  <c r="M14430" s="1"/>
  <c r="M14431" s="1"/>
  <c r="M14432" s="1"/>
  <c r="M14433" s="1"/>
  <c r="M14434" s="1"/>
  <c r="M14435" s="1"/>
  <c r="M14436" s="1"/>
  <c r="M14437" s="1"/>
  <c r="M14438" s="1"/>
  <c r="M14439" s="1"/>
  <c r="M14440" s="1"/>
  <c r="M14441" s="1"/>
  <c r="M14442" s="1"/>
  <c r="M14443" s="1"/>
  <c r="M14444" s="1"/>
  <c r="M14445" s="1"/>
  <c r="M14446" s="1"/>
  <c r="M14447" s="1"/>
  <c r="M14448" s="1"/>
  <c r="M14449" s="1"/>
  <c r="M14450" s="1"/>
  <c r="M14451" s="1"/>
  <c r="M14452" s="1"/>
  <c r="M14453" s="1"/>
  <c r="M14454" s="1"/>
  <c r="M14455" s="1"/>
  <c r="M14456" s="1"/>
  <c r="M14457" s="1"/>
  <c r="M14458" s="1"/>
  <c r="M14459" s="1"/>
  <c r="M14460" s="1"/>
  <c r="M14461" s="1"/>
  <c r="M14462" s="1"/>
  <c r="M14463" s="1"/>
  <c r="M14464" s="1"/>
  <c r="M14465" s="1"/>
  <c r="M14466" s="1"/>
  <c r="M14467" s="1"/>
  <c r="M14468" s="1"/>
  <c r="M14469" s="1"/>
  <c r="M14470" s="1"/>
  <c r="M14471" s="1"/>
  <c r="M14472" s="1"/>
  <c r="M14473" s="1"/>
  <c r="M14474" s="1"/>
  <c r="M14475" s="1"/>
  <c r="M14476" s="1"/>
  <c r="M14477" s="1"/>
  <c r="M14478" s="1"/>
  <c r="M14479" s="1"/>
  <c r="M14480" s="1"/>
  <c r="M14481" s="1"/>
  <c r="M14482" s="1"/>
  <c r="M14483" s="1"/>
  <c r="M14484" s="1"/>
  <c r="M14485" s="1"/>
  <c r="M14486" s="1"/>
  <c r="M14487" s="1"/>
  <c r="M14488" s="1"/>
  <c r="M14489" s="1"/>
  <c r="M14490" s="1"/>
  <c r="M14491" s="1"/>
  <c r="M14492" s="1"/>
  <c r="M14493" s="1"/>
  <c r="M14494" s="1"/>
  <c r="M14495" s="1"/>
  <c r="M14496" s="1"/>
  <c r="M14497" s="1"/>
  <c r="M14498" s="1"/>
  <c r="M14499" s="1"/>
  <c r="M14500" s="1"/>
  <c r="M14501" s="1"/>
  <c r="M14502" s="1"/>
  <c r="M14503" s="1"/>
  <c r="M14504" s="1"/>
  <c r="M14505" s="1"/>
  <c r="M14506" s="1"/>
  <c r="M14507" s="1"/>
  <c r="M14508" s="1"/>
  <c r="M14509" s="1"/>
  <c r="M14510" s="1"/>
  <c r="M14511" s="1"/>
  <c r="M14512" s="1"/>
  <c r="M14513" s="1"/>
  <c r="M14514" s="1"/>
  <c r="M14515" s="1"/>
  <c r="M14516" s="1"/>
  <c r="M14517" s="1"/>
  <c r="M14518" s="1"/>
  <c r="M14519" s="1"/>
  <c r="M14520" s="1"/>
  <c r="M14521" s="1"/>
  <c r="M14522" s="1"/>
  <c r="M14523" s="1"/>
  <c r="M14524" s="1"/>
  <c r="M14525" s="1"/>
  <c r="M14526" s="1"/>
  <c r="M14527" s="1"/>
  <c r="M14528" s="1"/>
  <c r="M14529" s="1"/>
  <c r="M14530" s="1"/>
  <c r="M14531" s="1"/>
  <c r="M14532" s="1"/>
  <c r="M14533" s="1"/>
  <c r="M14534" s="1"/>
  <c r="M14535" s="1"/>
  <c r="M14536" s="1"/>
  <c r="M14537" s="1"/>
  <c r="M14538" s="1"/>
  <c r="M14539" s="1"/>
  <c r="M14540" s="1"/>
  <c r="M14541" s="1"/>
  <c r="M14542" s="1"/>
  <c r="M14543" s="1"/>
  <c r="M14544" s="1"/>
  <c r="M14545" s="1"/>
  <c r="M14546" s="1"/>
  <c r="M14547" s="1"/>
  <c r="M14548" s="1"/>
  <c r="M14549" s="1"/>
  <c r="M14550" s="1"/>
  <c r="M14551" s="1"/>
  <c r="M14552" s="1"/>
  <c r="M14553" s="1"/>
  <c r="M14554" s="1"/>
  <c r="M14555" s="1"/>
  <c r="M14556" s="1"/>
  <c r="M14557" s="1"/>
  <c r="M14558" s="1"/>
  <c r="M14559" s="1"/>
  <c r="M14560" s="1"/>
  <c r="M14561" s="1"/>
  <c r="M14562" s="1"/>
  <c r="M14563" s="1"/>
  <c r="M14564" s="1"/>
  <c r="M14565" s="1"/>
  <c r="M14566" s="1"/>
  <c r="M14567" s="1"/>
  <c r="M14568" s="1"/>
  <c r="M14569" s="1"/>
  <c r="M14570" s="1"/>
  <c r="M14571" s="1"/>
  <c r="M14572" s="1"/>
  <c r="M14573" s="1"/>
  <c r="M14574" s="1"/>
  <c r="M14575" s="1"/>
  <c r="M14576" s="1"/>
  <c r="M14577" s="1"/>
  <c r="M14578" s="1"/>
  <c r="M14579" s="1"/>
  <c r="M14580" s="1"/>
  <c r="M14581" s="1"/>
  <c r="M14582" s="1"/>
  <c r="M14583" s="1"/>
  <c r="M14584" s="1"/>
  <c r="M14585" s="1"/>
  <c r="M14586" s="1"/>
  <c r="M14587" s="1"/>
  <c r="M14588" s="1"/>
  <c r="M14589" s="1"/>
  <c r="M14590" s="1"/>
  <c r="M14591" s="1"/>
  <c r="M14592" s="1"/>
  <c r="M14593" s="1"/>
  <c r="M14594" s="1"/>
  <c r="M14595" s="1"/>
  <c r="M14596" s="1"/>
  <c r="M14597" s="1"/>
  <c r="M14598" s="1"/>
  <c r="M14599" s="1"/>
  <c r="M14600" s="1"/>
  <c r="M14601" s="1"/>
  <c r="M14602" s="1"/>
  <c r="M14603" s="1"/>
  <c r="M14604" s="1"/>
  <c r="M14605" s="1"/>
  <c r="M14606" s="1"/>
  <c r="M14607" s="1"/>
  <c r="M14608" s="1"/>
  <c r="M14609" s="1"/>
  <c r="M14610" s="1"/>
  <c r="M14611" s="1"/>
  <c r="M14612" s="1"/>
  <c r="M14613" s="1"/>
  <c r="M14614" s="1"/>
  <c r="M14615" s="1"/>
  <c r="M14616" s="1"/>
  <c r="M14617" s="1"/>
  <c r="M14618" s="1"/>
  <c r="M14619" s="1"/>
  <c r="M14620" s="1"/>
  <c r="M14621" s="1"/>
  <c r="M14622" s="1"/>
  <c r="M14623" s="1"/>
  <c r="M14624" s="1"/>
  <c r="M14625" s="1"/>
  <c r="M14626" s="1"/>
  <c r="M14627" s="1"/>
  <c r="M14628" s="1"/>
  <c r="M14629" s="1"/>
  <c r="M14630" s="1"/>
  <c r="M14631" s="1"/>
  <c r="M14632" s="1"/>
  <c r="M14633" s="1"/>
  <c r="M14634" s="1"/>
  <c r="M14635" s="1"/>
  <c r="M14636" s="1"/>
  <c r="M14637" s="1"/>
  <c r="M14638" s="1"/>
  <c r="M14639" s="1"/>
  <c r="M14640" s="1"/>
  <c r="M14641" s="1"/>
  <c r="M14642" s="1"/>
  <c r="M14643" s="1"/>
  <c r="M14644" s="1"/>
  <c r="M14645" s="1"/>
  <c r="M14646" s="1"/>
  <c r="M14647" s="1"/>
  <c r="M14648" s="1"/>
  <c r="M14649" s="1"/>
  <c r="M14650" s="1"/>
  <c r="M14651" s="1"/>
  <c r="N12940"/>
  <c r="M14652" l="1"/>
  <c r="M14653" s="1"/>
  <c r="M14654" s="1"/>
  <c r="M14655" s="1"/>
  <c r="M14656" s="1"/>
  <c r="M14657" s="1"/>
  <c r="M14658" s="1"/>
  <c r="M14659" s="1"/>
  <c r="M14660" s="1"/>
  <c r="M14661" s="1"/>
  <c r="M14662" s="1"/>
  <c r="M14663" s="1"/>
  <c r="M14664" s="1"/>
  <c r="M14665" s="1"/>
  <c r="M14666" s="1"/>
  <c r="M14667" s="1"/>
  <c r="M14668" s="1"/>
  <c r="M14669" s="1"/>
  <c r="M14670" s="1"/>
  <c r="M14671" s="1"/>
  <c r="M14672" s="1"/>
  <c r="M14673" s="1"/>
  <c r="M14674" s="1"/>
  <c r="M14675" s="1"/>
  <c r="M14676" s="1"/>
  <c r="M14677" s="1"/>
  <c r="M14678" s="1"/>
  <c r="M14679" s="1"/>
  <c r="M14680" s="1"/>
  <c r="M14681" s="1"/>
  <c r="M14682" s="1"/>
  <c r="M14683" s="1"/>
  <c r="M14684" s="1"/>
  <c r="M14685" s="1"/>
  <c r="M14686" s="1"/>
  <c r="M14687" s="1"/>
  <c r="M14688" s="1"/>
  <c r="M14689" s="1"/>
  <c r="M14690" s="1"/>
  <c r="M14691" s="1"/>
  <c r="M14692" s="1"/>
  <c r="M14693" s="1"/>
  <c r="M14694" s="1"/>
  <c r="M14695" s="1"/>
  <c r="M14696" s="1"/>
  <c r="M14697" s="1"/>
  <c r="M14698" s="1"/>
  <c r="M14699" s="1"/>
  <c r="M14700" s="1"/>
  <c r="M14701" s="1"/>
  <c r="M14702" s="1"/>
  <c r="M14703" s="1"/>
  <c r="M14704" s="1"/>
  <c r="M14705" s="1"/>
  <c r="M14706" s="1"/>
  <c r="M14707" s="1"/>
  <c r="M14708" s="1"/>
  <c r="M14709" s="1"/>
  <c r="M14710" s="1"/>
  <c r="M14711" s="1"/>
  <c r="M14712" s="1"/>
  <c r="M14713" s="1"/>
  <c r="M14714" s="1"/>
  <c r="M14715" s="1"/>
  <c r="M14716" s="1"/>
  <c r="M14717" s="1"/>
  <c r="M14718" s="1"/>
  <c r="M14719" s="1"/>
  <c r="M14720" s="1"/>
  <c r="M14721" s="1"/>
  <c r="M14722" s="1"/>
  <c r="M14723" s="1"/>
  <c r="M14724" s="1"/>
  <c r="M14725" s="1"/>
  <c r="M14726" s="1"/>
  <c r="M14727" s="1"/>
  <c r="M14728" s="1"/>
  <c r="M14729" s="1"/>
  <c r="M14730" s="1"/>
  <c r="M14731" s="1"/>
  <c r="M14732" s="1"/>
  <c r="M14733" s="1"/>
  <c r="M14734" s="1"/>
  <c r="M14735" s="1"/>
  <c r="M14736" s="1"/>
  <c r="M14737" s="1"/>
  <c r="M14738" s="1"/>
  <c r="M14739" s="1"/>
  <c r="M14740" s="1"/>
  <c r="M14741" s="1"/>
  <c r="M14742" s="1"/>
  <c r="M14743" s="1"/>
  <c r="M14744" s="1"/>
  <c r="M14745" s="1"/>
  <c r="M14746" s="1"/>
  <c r="M14747" s="1"/>
  <c r="M14748" s="1"/>
  <c r="M14749" s="1"/>
  <c r="M14750" s="1"/>
  <c r="M14751" s="1"/>
  <c r="M14752" s="1"/>
  <c r="M14753" s="1"/>
  <c r="M14754" s="1"/>
  <c r="M14755" s="1"/>
  <c r="M14756" s="1"/>
  <c r="M14757" s="1"/>
  <c r="M14758" s="1"/>
  <c r="M14759" s="1"/>
  <c r="M14760" s="1"/>
  <c r="M14761" s="1"/>
  <c r="M14762" s="1"/>
  <c r="M14763" s="1"/>
  <c r="M14764" s="1"/>
  <c r="M14765" s="1"/>
  <c r="M14766" s="1"/>
  <c r="M14767" s="1"/>
  <c r="M14768" s="1"/>
  <c r="M14769" s="1"/>
  <c r="M14770" s="1"/>
  <c r="M14771" s="1"/>
  <c r="M14772" s="1"/>
  <c r="M14773" s="1"/>
  <c r="M14774" s="1"/>
  <c r="M14775" s="1"/>
  <c r="M14776" s="1"/>
  <c r="M14777" s="1"/>
  <c r="M14778" s="1"/>
  <c r="M14779" s="1"/>
  <c r="M14780" s="1"/>
  <c r="M14781" s="1"/>
  <c r="M14782" s="1"/>
  <c r="M14783" s="1"/>
  <c r="M14784" s="1"/>
  <c r="M14785" s="1"/>
  <c r="M14786" s="1"/>
  <c r="M14787" s="1"/>
  <c r="M14788" s="1"/>
  <c r="M14789" s="1"/>
  <c r="M14790" s="1"/>
  <c r="M14791" s="1"/>
  <c r="M14792" s="1"/>
  <c r="M14793" s="1"/>
  <c r="M14794" s="1"/>
  <c r="M14795" s="1"/>
  <c r="M14796" s="1"/>
  <c r="M14797" s="1"/>
  <c r="M14798" s="1"/>
  <c r="M14799" s="1"/>
  <c r="M14800" s="1"/>
  <c r="M14801" s="1"/>
  <c r="M14802" s="1"/>
  <c r="M14803" s="1"/>
  <c r="M14804" s="1"/>
  <c r="M14805" s="1"/>
  <c r="M14806" s="1"/>
  <c r="M14807" s="1"/>
  <c r="M14808" s="1"/>
  <c r="M14809" s="1"/>
  <c r="M14810" s="1"/>
  <c r="M14811" s="1"/>
  <c r="M14812" s="1"/>
  <c r="M14813" s="1"/>
  <c r="M14814" s="1"/>
  <c r="M14815" s="1"/>
  <c r="M14816" s="1"/>
  <c r="M14817" s="1"/>
  <c r="M14818" s="1"/>
  <c r="M14819" s="1"/>
  <c r="M14820" s="1"/>
  <c r="M14821" s="1"/>
  <c r="M14822" s="1"/>
  <c r="M14823" s="1"/>
  <c r="M14824" s="1"/>
  <c r="M14825" s="1"/>
  <c r="M14826" s="1"/>
  <c r="M14827" s="1"/>
  <c r="M14828" s="1"/>
  <c r="M14829" s="1"/>
  <c r="M14830" s="1"/>
  <c r="M14831" s="1"/>
  <c r="M14832" s="1"/>
  <c r="M14833" s="1"/>
  <c r="M14834" s="1"/>
  <c r="M14835" s="1"/>
  <c r="M14836" s="1"/>
  <c r="M14837" s="1"/>
  <c r="M14838" s="1"/>
  <c r="M14839" s="1"/>
  <c r="M14840" s="1"/>
  <c r="M14841" s="1"/>
  <c r="M14842" s="1"/>
  <c r="M14843" s="1"/>
  <c r="M14844" s="1"/>
  <c r="M14845" s="1"/>
  <c r="M14846" s="1"/>
  <c r="M14847" s="1"/>
  <c r="M14848" s="1"/>
  <c r="M14849" s="1"/>
  <c r="M14850" s="1"/>
  <c r="M14851" s="1"/>
  <c r="M14852" s="1"/>
  <c r="M14853" s="1"/>
  <c r="M14854" s="1"/>
  <c r="M14855" s="1"/>
  <c r="M14856" s="1"/>
  <c r="M14857" s="1"/>
  <c r="M14858" s="1"/>
  <c r="M14859" s="1"/>
  <c r="M14860" s="1"/>
  <c r="M14861" s="1"/>
  <c r="M14862" s="1"/>
  <c r="M14863" s="1"/>
  <c r="M14864" s="1"/>
  <c r="M14865" s="1"/>
  <c r="M14866" s="1"/>
  <c r="M14867" s="1"/>
  <c r="M14868" s="1"/>
  <c r="M14869" s="1"/>
  <c r="M14870" s="1"/>
  <c r="M14871" s="1"/>
  <c r="M14872" s="1"/>
  <c r="M14873" s="1"/>
  <c r="M14874" s="1"/>
  <c r="M14875" s="1"/>
  <c r="M14876" s="1"/>
  <c r="M14877" s="1"/>
  <c r="M14878" s="1"/>
  <c r="M14879" s="1"/>
  <c r="M14880" s="1"/>
  <c r="M14881" s="1"/>
  <c r="M14882" s="1"/>
  <c r="M14883" s="1"/>
  <c r="M14884" s="1"/>
  <c r="M14885" s="1"/>
  <c r="M14886" s="1"/>
  <c r="M14887" s="1"/>
  <c r="M14888" s="1"/>
  <c r="M14889" s="1"/>
  <c r="M14890" s="1"/>
  <c r="M14891" s="1"/>
  <c r="M14892" s="1"/>
  <c r="M14893" s="1"/>
  <c r="M14894" s="1"/>
  <c r="M14895" s="1"/>
  <c r="M14896" s="1"/>
  <c r="M14897" s="1"/>
  <c r="M14898" s="1"/>
  <c r="M14899" s="1"/>
  <c r="M14900" s="1"/>
  <c r="M14901" s="1"/>
  <c r="M14902" s="1"/>
  <c r="M14903" s="1"/>
  <c r="M14904" s="1"/>
  <c r="M14905" s="1"/>
  <c r="M14906" s="1"/>
  <c r="M14907" s="1"/>
  <c r="M14908" s="1"/>
  <c r="M14909" s="1"/>
  <c r="M14910" s="1"/>
  <c r="M14911" s="1"/>
  <c r="M14912" s="1"/>
  <c r="M14913" s="1"/>
  <c r="M14914" s="1"/>
  <c r="M14915" s="1"/>
  <c r="M14916" s="1"/>
  <c r="M14917" s="1"/>
  <c r="M14918" s="1"/>
  <c r="M14919" s="1"/>
  <c r="M14920" s="1"/>
  <c r="M14921" s="1"/>
  <c r="M14922" s="1"/>
  <c r="M14923" s="1"/>
  <c r="M14924" s="1"/>
  <c r="M14925" s="1"/>
  <c r="M14926" s="1"/>
  <c r="M14927" s="1"/>
  <c r="M14928" s="1"/>
  <c r="M14929" s="1"/>
  <c r="M14930" s="1"/>
  <c r="M14931" s="1"/>
  <c r="M14932" s="1"/>
  <c r="M14933" s="1"/>
  <c r="M14934" s="1"/>
  <c r="M14935" s="1"/>
  <c r="M14936" s="1"/>
  <c r="M14937" s="1"/>
  <c r="M14938" s="1"/>
  <c r="M14939" s="1"/>
  <c r="M14940" s="1"/>
  <c r="M14941" s="1"/>
  <c r="M14942" s="1"/>
  <c r="M14943" s="1"/>
  <c r="M14944" s="1"/>
  <c r="M14945" s="1"/>
  <c r="M14946" s="1"/>
  <c r="M14947" s="1"/>
  <c r="M14948" s="1"/>
  <c r="M14949" s="1"/>
  <c r="M14950" s="1"/>
  <c r="M14951" s="1"/>
  <c r="M14952" s="1"/>
  <c r="M14953" s="1"/>
  <c r="M14954" s="1"/>
  <c r="M14955" s="1"/>
  <c r="M14956" s="1"/>
  <c r="M14957" s="1"/>
  <c r="M14958" s="1"/>
  <c r="M14959" s="1"/>
  <c r="M14960" s="1"/>
  <c r="M14961" s="1"/>
  <c r="M14962" s="1"/>
  <c r="M14963" s="1"/>
  <c r="M14964" s="1"/>
  <c r="M14965" s="1"/>
  <c r="M14966" s="1"/>
  <c r="M14967" s="1"/>
  <c r="M14968" s="1"/>
  <c r="M14969" s="1"/>
  <c r="M14970" s="1"/>
  <c r="M14971" s="1"/>
  <c r="M14972" s="1"/>
  <c r="M14973" s="1"/>
  <c r="M14974" s="1"/>
  <c r="M14975" s="1"/>
  <c r="M14976" s="1"/>
  <c r="M14977" s="1"/>
  <c r="M14978" s="1"/>
  <c r="M14979" s="1"/>
  <c r="M14980" s="1"/>
  <c r="M14981" s="1"/>
  <c r="M14982" s="1"/>
  <c r="M14983" s="1"/>
  <c r="M14984" s="1"/>
  <c r="M14985" s="1"/>
  <c r="M14986" s="1"/>
  <c r="M14987" s="1"/>
  <c r="M14988" s="1"/>
  <c r="M14989" s="1"/>
  <c r="M14990" s="1"/>
  <c r="M14991" s="1"/>
  <c r="M14992" s="1"/>
  <c r="M14993" s="1"/>
  <c r="M14994" s="1"/>
  <c r="M14995" s="1"/>
  <c r="M14996" s="1"/>
  <c r="M14997" s="1"/>
  <c r="M14998" s="1"/>
  <c r="M14999" s="1"/>
  <c r="M15000" s="1"/>
  <c r="M15001" s="1"/>
  <c r="M15002" s="1"/>
  <c r="M15003" s="1"/>
  <c r="M15004" s="1"/>
  <c r="M15005" s="1"/>
  <c r="M15006" s="1"/>
  <c r="M15007" s="1"/>
  <c r="M15008" s="1"/>
  <c r="M15009" s="1"/>
  <c r="M15010" s="1"/>
  <c r="M15011" s="1"/>
  <c r="M15012" s="1"/>
  <c r="M15013" s="1"/>
  <c r="M15014" s="1"/>
  <c r="M15015" s="1"/>
  <c r="M15016" s="1"/>
  <c r="M15017" s="1"/>
  <c r="M15018" s="1"/>
  <c r="M15019" s="1"/>
  <c r="M15020" s="1"/>
  <c r="M15021" s="1"/>
  <c r="M15022" s="1"/>
  <c r="M15023" s="1"/>
  <c r="M15024" s="1"/>
  <c r="M15025" s="1"/>
  <c r="M15026" s="1"/>
  <c r="M15027" s="1"/>
  <c r="M15028" s="1"/>
  <c r="M15029" s="1"/>
  <c r="M15030" s="1"/>
  <c r="M15031" s="1"/>
  <c r="M15032" s="1"/>
  <c r="M15033" s="1"/>
  <c r="M15034" s="1"/>
  <c r="M15035" s="1"/>
  <c r="M15036" s="1"/>
  <c r="M15037" s="1"/>
  <c r="M15038" s="1"/>
  <c r="M15039" s="1"/>
  <c r="M15040" s="1"/>
  <c r="M15041" s="1"/>
  <c r="M15042" s="1"/>
  <c r="M15043" s="1"/>
  <c r="M15044" s="1"/>
  <c r="M15045" s="1"/>
  <c r="M15046" s="1"/>
  <c r="M15047" s="1"/>
  <c r="M15048" s="1"/>
  <c r="M15049" s="1"/>
  <c r="M15050" s="1"/>
  <c r="M15051" s="1"/>
  <c r="M15052" s="1"/>
  <c r="M15053" s="1"/>
  <c r="M15054" s="1"/>
  <c r="M15055" s="1"/>
  <c r="M15056" s="1"/>
  <c r="M15057" s="1"/>
  <c r="M15058" s="1"/>
  <c r="M15059" s="1"/>
  <c r="M15060" s="1"/>
  <c r="M15061" s="1"/>
  <c r="M15062" s="1"/>
  <c r="M15063" s="1"/>
  <c r="M15064" s="1"/>
  <c r="M15065" s="1"/>
  <c r="M15066" s="1"/>
  <c r="M15067" s="1"/>
  <c r="M15068" s="1"/>
  <c r="M15069" s="1"/>
  <c r="M15070" s="1"/>
  <c r="M15071" s="1"/>
  <c r="M15072" s="1"/>
  <c r="M15073" s="1"/>
  <c r="M15074" s="1"/>
  <c r="M15075" s="1"/>
  <c r="M15076" s="1"/>
  <c r="M15077" s="1"/>
  <c r="M15078" s="1"/>
  <c r="M15079" s="1"/>
  <c r="M15080" s="1"/>
  <c r="M15081" s="1"/>
  <c r="M15082" s="1"/>
  <c r="M15083" s="1"/>
  <c r="M15084" s="1"/>
  <c r="M15085" s="1"/>
  <c r="M15086" s="1"/>
  <c r="M15087" s="1"/>
  <c r="M15088" s="1"/>
  <c r="M15089" s="1"/>
  <c r="M15090" s="1"/>
  <c r="M15091" s="1"/>
  <c r="M15092" s="1"/>
  <c r="M15093" s="1"/>
  <c r="M15094" s="1"/>
  <c r="M15095" s="1"/>
  <c r="M15096" s="1"/>
  <c r="M15097" s="1"/>
  <c r="M15098" s="1"/>
  <c r="M15099" s="1"/>
  <c r="M15100" s="1"/>
  <c r="M15101" s="1"/>
  <c r="M15102" s="1"/>
  <c r="M15103" s="1"/>
  <c r="M15104" s="1"/>
  <c r="M15105" s="1"/>
  <c r="M15106" s="1"/>
  <c r="M15107" s="1"/>
  <c r="M15108" s="1"/>
  <c r="M15109" s="1"/>
  <c r="M15110" s="1"/>
  <c r="M15111" s="1"/>
  <c r="M15112" s="1"/>
  <c r="M15113" s="1"/>
  <c r="M15114" s="1"/>
  <c r="M15115" s="1"/>
  <c r="M15116" s="1"/>
  <c r="M15117" s="1"/>
  <c r="M15118" s="1"/>
  <c r="M15119" s="1"/>
  <c r="M15120" s="1"/>
  <c r="M15121" s="1"/>
  <c r="M15122" s="1"/>
  <c r="M15123" s="1"/>
  <c r="M15124" s="1"/>
  <c r="M15125" s="1"/>
  <c r="M15126" s="1"/>
  <c r="M15127" s="1"/>
  <c r="M15128" s="1"/>
  <c r="M15129" s="1"/>
  <c r="M15130" s="1"/>
  <c r="M15131" s="1"/>
  <c r="M15132" s="1"/>
  <c r="M15133" s="1"/>
  <c r="M15134" s="1"/>
  <c r="M15135" s="1"/>
  <c r="M15136" s="1"/>
  <c r="M15137" s="1"/>
  <c r="M15138" s="1"/>
  <c r="M15139" s="1"/>
  <c r="M15140" s="1"/>
  <c r="M15141" s="1"/>
  <c r="M15142" s="1"/>
  <c r="M15143" s="1"/>
  <c r="M15144" s="1"/>
  <c r="M15145" s="1"/>
  <c r="M15146" s="1"/>
  <c r="M15147" s="1"/>
  <c r="M15148" s="1"/>
  <c r="M15149" s="1"/>
  <c r="M15150" s="1"/>
  <c r="M15151" s="1"/>
  <c r="M15152" s="1"/>
  <c r="M15153" s="1"/>
  <c r="M15154" s="1"/>
  <c r="M15155" s="1"/>
  <c r="M15156" s="1"/>
  <c r="M15157" s="1"/>
  <c r="M15158" s="1"/>
  <c r="M15159" s="1"/>
  <c r="M15160" s="1"/>
  <c r="M15161" s="1"/>
  <c r="M15162" s="1"/>
  <c r="M15163" s="1"/>
  <c r="M15164" s="1"/>
  <c r="M15165" s="1"/>
  <c r="M15166" s="1"/>
  <c r="M15167" s="1"/>
  <c r="M15168" s="1"/>
  <c r="M15169" s="1"/>
  <c r="M15170" s="1"/>
  <c r="M15171" s="1"/>
  <c r="M15172" s="1"/>
  <c r="M15173" s="1"/>
  <c r="M15174" s="1"/>
  <c r="M15175" s="1"/>
  <c r="M15176" s="1"/>
  <c r="M15177" s="1"/>
  <c r="M15178" s="1"/>
  <c r="M15179" s="1"/>
  <c r="M15180" s="1"/>
  <c r="M15181" s="1"/>
  <c r="M15182" s="1"/>
  <c r="M15183" s="1"/>
  <c r="M15184" s="1"/>
  <c r="M15185" s="1"/>
  <c r="M15186" s="1"/>
  <c r="M15187" s="1"/>
  <c r="M15188" s="1"/>
  <c r="M15189" s="1"/>
  <c r="M15190" s="1"/>
  <c r="M15191" s="1"/>
  <c r="M15192" s="1"/>
  <c r="M15193" s="1"/>
  <c r="M15194" s="1"/>
  <c r="M15195" s="1"/>
  <c r="M15196" s="1"/>
  <c r="M15197" s="1"/>
  <c r="M15198" s="1"/>
  <c r="M15199" s="1"/>
  <c r="M15200" s="1"/>
  <c r="M15201" s="1"/>
  <c r="M15202" s="1"/>
  <c r="M15203" s="1"/>
  <c r="M15204" s="1"/>
  <c r="M15205" s="1"/>
  <c r="M15206" s="1"/>
  <c r="M15207" s="1"/>
  <c r="M15208" s="1"/>
  <c r="M15209" s="1"/>
  <c r="M15210" s="1"/>
  <c r="M15211" s="1"/>
  <c r="M15212" s="1"/>
  <c r="M15213" s="1"/>
  <c r="M15214" s="1"/>
  <c r="M15215" s="1"/>
  <c r="M15216" s="1"/>
  <c r="M15217" s="1"/>
  <c r="M15218" s="1"/>
  <c r="M15219" s="1"/>
  <c r="M15220" s="1"/>
  <c r="M15221" s="1"/>
  <c r="M15222" s="1"/>
  <c r="M15223" s="1"/>
  <c r="M15224" s="1"/>
  <c r="M15225" s="1"/>
  <c r="M15226" s="1"/>
  <c r="M15227" s="1"/>
  <c r="M15228" s="1"/>
  <c r="M15229" s="1"/>
  <c r="M15230" s="1"/>
  <c r="M15231" s="1"/>
  <c r="M15232" s="1"/>
  <c r="M15233" s="1"/>
  <c r="M15234" s="1"/>
  <c r="M15235" s="1"/>
  <c r="M15236" s="1"/>
  <c r="M15237" s="1"/>
  <c r="M15238" s="1"/>
  <c r="M15239" s="1"/>
  <c r="M15240" s="1"/>
  <c r="M15241" s="1"/>
  <c r="M15242" s="1"/>
  <c r="M15243" s="1"/>
  <c r="M15244" s="1"/>
  <c r="M15245" s="1"/>
  <c r="M15246" s="1"/>
  <c r="M15247" s="1"/>
  <c r="M15248" s="1"/>
  <c r="M15249" s="1"/>
  <c r="M15250" s="1"/>
  <c r="M15251" s="1"/>
  <c r="M15252" s="1"/>
  <c r="M15253" s="1"/>
  <c r="M15254" s="1"/>
  <c r="M15255" s="1"/>
  <c r="M15256" s="1"/>
  <c r="M15257" s="1"/>
  <c r="M15258" s="1"/>
  <c r="M15259" s="1"/>
  <c r="M15260" s="1"/>
  <c r="M15261" s="1"/>
  <c r="M15262" s="1"/>
  <c r="M15263" s="1"/>
  <c r="M15264" s="1"/>
  <c r="M15265" s="1"/>
  <c r="M15266" s="1"/>
  <c r="M15267" s="1"/>
  <c r="M15268" s="1"/>
  <c r="M15269" s="1"/>
  <c r="M15270" s="1"/>
  <c r="M15271" s="1"/>
  <c r="M15272" s="1"/>
  <c r="M15273" s="1"/>
  <c r="M15274" s="1"/>
  <c r="M15275" s="1"/>
  <c r="M15276" s="1"/>
  <c r="M15277" s="1"/>
  <c r="M15278" s="1"/>
  <c r="M15279" s="1"/>
  <c r="M15280" s="1"/>
  <c r="M15281" s="1"/>
  <c r="M15282" s="1"/>
  <c r="M15283" s="1"/>
  <c r="M15284" s="1"/>
  <c r="M15285" s="1"/>
  <c r="M15286" s="1"/>
  <c r="M15287" s="1"/>
  <c r="M15288" s="1"/>
  <c r="M15289" s="1"/>
  <c r="M15290" s="1"/>
  <c r="M15291" s="1"/>
  <c r="M15292" s="1"/>
  <c r="M15293" s="1"/>
  <c r="M15294" s="1"/>
  <c r="M15295" s="1"/>
  <c r="M15296" s="1"/>
  <c r="M15297" s="1"/>
  <c r="M15298" s="1"/>
  <c r="M15299" s="1"/>
  <c r="M15300" s="1"/>
  <c r="M15301" s="1"/>
  <c r="M15302" s="1"/>
  <c r="M15303" s="1"/>
  <c r="M15304" s="1"/>
  <c r="M15305" s="1"/>
  <c r="M15306" s="1"/>
  <c r="M15307" s="1"/>
  <c r="M15308" s="1"/>
  <c r="M15309" s="1"/>
  <c r="M15310" s="1"/>
  <c r="M15311" s="1"/>
  <c r="M15312" s="1"/>
  <c r="M15313" s="1"/>
  <c r="M15314" s="1"/>
  <c r="M15315" s="1"/>
  <c r="M15316" s="1"/>
  <c r="M15317" s="1"/>
  <c r="M15318" s="1"/>
  <c r="M15319" s="1"/>
  <c r="M15320" s="1"/>
  <c r="M15321" s="1"/>
  <c r="M15322" s="1"/>
  <c r="M15323" s="1"/>
  <c r="M15324" s="1"/>
  <c r="M15325" s="1"/>
  <c r="M15326" s="1"/>
  <c r="M15327" s="1"/>
  <c r="M15328" s="1"/>
  <c r="M15329" s="1"/>
  <c r="M15330" s="1"/>
  <c r="M15331" s="1"/>
  <c r="M15332" s="1"/>
  <c r="M15333" s="1"/>
  <c r="M15334" s="1"/>
  <c r="M15335" s="1"/>
  <c r="M15336" s="1"/>
  <c r="M15337" s="1"/>
  <c r="M15338" s="1"/>
  <c r="M15339" s="1"/>
  <c r="M15340" s="1"/>
  <c r="M15341" s="1"/>
  <c r="M15342" s="1"/>
  <c r="M15343" s="1"/>
  <c r="M15344" s="1"/>
  <c r="M15345" s="1"/>
  <c r="M15346" s="1"/>
  <c r="M15347" s="1"/>
  <c r="M15348" s="1"/>
  <c r="M15349" s="1"/>
  <c r="M15350" s="1"/>
  <c r="M15351" s="1"/>
  <c r="M15352" s="1"/>
  <c r="M15353" s="1"/>
  <c r="M15354" s="1"/>
  <c r="M15355" s="1"/>
  <c r="M15356" s="1"/>
  <c r="M15357" s="1"/>
  <c r="M15358" s="1"/>
  <c r="M15359" s="1"/>
  <c r="M15360" s="1"/>
  <c r="M15361" s="1"/>
  <c r="M15362" s="1"/>
  <c r="M15363" s="1"/>
  <c r="M15364" s="1"/>
  <c r="M15365" s="1"/>
  <c r="M15366" s="1"/>
  <c r="M15367" s="1"/>
  <c r="M15368" s="1"/>
  <c r="M15369" s="1"/>
  <c r="M15370" s="1"/>
  <c r="M15371" s="1"/>
  <c r="M15372" s="1"/>
  <c r="M15373" s="1"/>
  <c r="M15374" s="1"/>
  <c r="M15375" s="1"/>
  <c r="M15376" s="1"/>
  <c r="M15377" s="1"/>
  <c r="M15378" s="1"/>
  <c r="M15379" s="1"/>
  <c r="M15380" s="1"/>
  <c r="M15381" s="1"/>
  <c r="M15382" s="1"/>
  <c r="M15383" s="1"/>
  <c r="M15384" s="1"/>
  <c r="M15385" s="1"/>
  <c r="M15386" s="1"/>
  <c r="M15387" s="1"/>
  <c r="M15388" s="1"/>
  <c r="M15389" s="1"/>
  <c r="M15390" s="1"/>
  <c r="M15391" s="1"/>
  <c r="M15392" s="1"/>
  <c r="M15393" s="1"/>
  <c r="M15394" s="1"/>
  <c r="M15395" s="1"/>
  <c r="M15396" s="1"/>
  <c r="M15397" s="1"/>
  <c r="M15398" s="1"/>
  <c r="M15399" s="1"/>
  <c r="M15400" s="1"/>
  <c r="M15401" s="1"/>
  <c r="M15402" s="1"/>
  <c r="M15403" s="1"/>
  <c r="M15404" s="1"/>
  <c r="M15405" s="1"/>
  <c r="M15406" s="1"/>
  <c r="M15407" s="1"/>
  <c r="M15408" s="1"/>
  <c r="M15409" s="1"/>
  <c r="M15410" s="1"/>
  <c r="M15411" s="1"/>
  <c r="M15412" s="1"/>
  <c r="M15413" s="1"/>
  <c r="M15414" s="1"/>
  <c r="M15415" s="1"/>
  <c r="M15416" s="1"/>
  <c r="M15417" s="1"/>
  <c r="M15418" s="1"/>
  <c r="M15419" s="1"/>
  <c r="M15420" s="1"/>
  <c r="M15421" s="1"/>
  <c r="M15422" s="1"/>
  <c r="M15423" s="1"/>
  <c r="M15424" s="1"/>
  <c r="M15425" s="1"/>
  <c r="M15426" s="1"/>
  <c r="M15427" s="1"/>
  <c r="M15428" s="1"/>
  <c r="M15429" s="1"/>
  <c r="M15430" s="1"/>
  <c r="M15431" s="1"/>
  <c r="M15432" s="1"/>
  <c r="M15433" s="1"/>
  <c r="M15434" s="1"/>
  <c r="M15435" s="1"/>
  <c r="M15436" s="1"/>
  <c r="M15437" s="1"/>
  <c r="M15438" s="1"/>
  <c r="M15439" s="1"/>
  <c r="M15440" s="1"/>
  <c r="M15441" s="1"/>
  <c r="M15442" s="1"/>
  <c r="M15443" s="1"/>
  <c r="M15444" s="1"/>
  <c r="M15445" s="1"/>
  <c r="M15446" s="1"/>
  <c r="M15447" s="1"/>
  <c r="M15448" s="1"/>
  <c r="M15449" s="1"/>
  <c r="M15450" s="1"/>
  <c r="M15451" s="1"/>
  <c r="M15452" s="1"/>
  <c r="M15453" s="1"/>
  <c r="M15454" s="1"/>
  <c r="M15455" s="1"/>
  <c r="M15456" s="1"/>
  <c r="M15457" s="1"/>
  <c r="M15458" s="1"/>
  <c r="M15459" s="1"/>
  <c r="M15460" s="1"/>
  <c r="M15461" s="1"/>
  <c r="M15462" s="1"/>
  <c r="M15463" s="1"/>
  <c r="M15464" s="1"/>
  <c r="M15465" s="1"/>
  <c r="M15466" s="1"/>
  <c r="M15467" s="1"/>
  <c r="M15468" s="1"/>
  <c r="M15469" s="1"/>
  <c r="M15470" s="1"/>
  <c r="M15471" s="1"/>
  <c r="M15472" s="1"/>
  <c r="M15473" s="1"/>
  <c r="M15474" s="1"/>
  <c r="M15475" s="1"/>
  <c r="M15476" s="1"/>
  <c r="M15477" s="1"/>
  <c r="M15478" s="1"/>
  <c r="M15479" s="1"/>
  <c r="M15480" s="1"/>
  <c r="M15481" s="1"/>
  <c r="M15482" s="1"/>
  <c r="M15483" s="1"/>
  <c r="M15484" s="1"/>
  <c r="M15485" s="1"/>
  <c r="M15486" s="1"/>
  <c r="M15487" s="1"/>
  <c r="M15488" s="1"/>
  <c r="M15489" s="1"/>
  <c r="M15490" s="1"/>
  <c r="M15491" s="1"/>
  <c r="M15492" s="1"/>
  <c r="M15493" s="1"/>
  <c r="M15494" s="1"/>
  <c r="M15495" s="1"/>
  <c r="M15496" s="1"/>
  <c r="M15497" s="1"/>
  <c r="M15498" s="1"/>
  <c r="M15499" s="1"/>
  <c r="M15500" s="1"/>
  <c r="M15501" s="1"/>
  <c r="M15502" s="1"/>
  <c r="M15503" s="1"/>
  <c r="M15504" s="1"/>
  <c r="M15505" s="1"/>
  <c r="M15506" s="1"/>
  <c r="M15507" s="1"/>
  <c r="M15508" s="1"/>
  <c r="M15509" s="1"/>
  <c r="M15510" s="1"/>
  <c r="M15511" s="1"/>
  <c r="M15512" s="1"/>
  <c r="M15513" s="1"/>
  <c r="M15514" s="1"/>
  <c r="M15515" s="1"/>
  <c r="M15516" s="1"/>
  <c r="M15517" s="1"/>
  <c r="M15518" s="1"/>
  <c r="M15519" s="1"/>
  <c r="M15520" s="1"/>
  <c r="M15521" s="1"/>
  <c r="M15522" s="1"/>
  <c r="M15523" s="1"/>
  <c r="M15524" s="1"/>
  <c r="M15525" s="1"/>
  <c r="M15526" s="1"/>
  <c r="M15527" s="1"/>
  <c r="M15528" s="1"/>
  <c r="M15529" s="1"/>
  <c r="M15530" s="1"/>
  <c r="M15531" s="1"/>
  <c r="M15532" s="1"/>
  <c r="M15533" s="1"/>
  <c r="M15534" s="1"/>
  <c r="M15535" s="1"/>
  <c r="M15536" s="1"/>
  <c r="M15537" s="1"/>
  <c r="M15538" s="1"/>
  <c r="M15539" s="1"/>
  <c r="M15540" s="1"/>
  <c r="M15541" s="1"/>
  <c r="M15542" s="1"/>
  <c r="M15543" s="1"/>
  <c r="M15544" s="1"/>
  <c r="M15545" s="1"/>
  <c r="M15546" s="1"/>
  <c r="M15547" s="1"/>
  <c r="M15548" s="1"/>
  <c r="M15549" s="1"/>
  <c r="M15550" s="1"/>
  <c r="M15551" s="1"/>
  <c r="M15552" s="1"/>
  <c r="M15553" s="1"/>
  <c r="M15554" s="1"/>
  <c r="M15555" s="1"/>
  <c r="M15556" s="1"/>
  <c r="M15557" s="1"/>
  <c r="M15558" s="1"/>
  <c r="M15559" s="1"/>
  <c r="M15560" s="1"/>
  <c r="M15561" s="1"/>
  <c r="M15562" s="1"/>
  <c r="M15563" s="1"/>
  <c r="M15564" s="1"/>
  <c r="M15565" s="1"/>
  <c r="M15566" s="1"/>
  <c r="M15567" s="1"/>
  <c r="M15568" s="1"/>
  <c r="M15569" s="1"/>
  <c r="M15570" s="1"/>
  <c r="M15571" s="1"/>
  <c r="M15572" s="1"/>
  <c r="M15573" s="1"/>
  <c r="M15574" s="1"/>
  <c r="M15575" s="1"/>
  <c r="M15576" s="1"/>
  <c r="M15577" s="1"/>
  <c r="M15578" s="1"/>
  <c r="M15579" s="1"/>
  <c r="M15580" s="1"/>
  <c r="M15581" s="1"/>
  <c r="M15582" s="1"/>
  <c r="M15583" s="1"/>
  <c r="M15584" s="1"/>
  <c r="M15585" s="1"/>
  <c r="M15586" s="1"/>
  <c r="M15587" s="1"/>
  <c r="M15588" s="1"/>
  <c r="M15589" s="1"/>
  <c r="M15590" s="1"/>
  <c r="M15591" s="1"/>
  <c r="M15592" s="1"/>
  <c r="M15593" s="1"/>
  <c r="M15594" s="1"/>
  <c r="M15595" s="1"/>
  <c r="M15596" s="1"/>
  <c r="M15597" s="1"/>
  <c r="M15598" s="1"/>
  <c r="M15599" s="1"/>
  <c r="M15600" s="1"/>
  <c r="M15601" s="1"/>
  <c r="M15602" s="1"/>
  <c r="M15603" s="1"/>
  <c r="M15604" s="1"/>
  <c r="M15605" s="1"/>
  <c r="M15606" s="1"/>
  <c r="M15607" s="1"/>
  <c r="M15608" s="1"/>
  <c r="M15609" s="1"/>
  <c r="M15610" s="1"/>
  <c r="M15611" s="1"/>
  <c r="M15612" s="1"/>
  <c r="M15613" s="1"/>
  <c r="M15614" s="1"/>
  <c r="M15615" s="1"/>
  <c r="M15616" s="1"/>
  <c r="M15617" s="1"/>
  <c r="M15618" s="1"/>
  <c r="M15619" s="1"/>
  <c r="M15620" s="1"/>
  <c r="M15621" s="1"/>
  <c r="M15622" s="1"/>
  <c r="M15623" s="1"/>
  <c r="M15624" s="1"/>
  <c r="M15625" s="1"/>
  <c r="M15626" s="1"/>
  <c r="M15627" s="1"/>
  <c r="M15628" s="1"/>
  <c r="M15629" s="1"/>
  <c r="M15630" s="1"/>
  <c r="M15631" s="1"/>
  <c r="M15632" s="1"/>
  <c r="M15633" s="1"/>
  <c r="M15634" s="1"/>
  <c r="M15635" s="1"/>
  <c r="M15636" s="1"/>
  <c r="M15637" s="1"/>
  <c r="M15638" s="1"/>
  <c r="M15639" s="1"/>
  <c r="M15640" s="1"/>
  <c r="M15641" s="1"/>
  <c r="M15642" s="1"/>
  <c r="M15643" s="1"/>
  <c r="M15644" s="1"/>
  <c r="M15645" s="1"/>
  <c r="M15646" s="1"/>
  <c r="M15647" s="1"/>
  <c r="M15648" s="1"/>
  <c r="M15649" s="1"/>
  <c r="M15650" s="1"/>
  <c r="M15651" s="1"/>
  <c r="M15652" s="1"/>
  <c r="M15653" s="1"/>
  <c r="M15654" s="1"/>
  <c r="M15655" s="1"/>
  <c r="M15656" s="1"/>
  <c r="M15657" s="1"/>
  <c r="M15658" s="1"/>
  <c r="M15659" s="1"/>
  <c r="M15660" s="1"/>
  <c r="M15661" s="1"/>
  <c r="M15662" s="1"/>
  <c r="M15663" s="1"/>
  <c r="M15664" s="1"/>
  <c r="M15665" s="1"/>
  <c r="M15666" s="1"/>
  <c r="M15667" s="1"/>
  <c r="M15668" s="1"/>
  <c r="M15669" s="1"/>
  <c r="M15670" s="1"/>
  <c r="M15671" s="1"/>
  <c r="M15672" s="1"/>
  <c r="M15673" s="1"/>
  <c r="M15674" s="1"/>
  <c r="M15675" s="1"/>
  <c r="M15676" s="1"/>
  <c r="M15677" s="1"/>
  <c r="M15678" s="1"/>
  <c r="M15679" s="1"/>
  <c r="M15680" s="1"/>
  <c r="M15681" s="1"/>
  <c r="M15682" s="1"/>
  <c r="M15683" s="1"/>
  <c r="M15684" s="1"/>
  <c r="M15685" s="1"/>
  <c r="M15686" s="1"/>
  <c r="M15687" s="1"/>
  <c r="M15688" s="1"/>
  <c r="M15689" s="1"/>
  <c r="M15690" s="1"/>
  <c r="M15691" s="1"/>
  <c r="M15692" s="1"/>
  <c r="M15693" s="1"/>
  <c r="M15694" s="1"/>
  <c r="M15695" s="1"/>
  <c r="M15696" s="1"/>
  <c r="M15697" s="1"/>
  <c r="M15698" s="1"/>
  <c r="M15699" s="1"/>
  <c r="M15700" s="1"/>
  <c r="M15701" s="1"/>
  <c r="M15702" s="1"/>
  <c r="M15703" s="1"/>
  <c r="M15704" s="1"/>
  <c r="M15705" s="1"/>
  <c r="M15706" s="1"/>
  <c r="M15707" s="1"/>
  <c r="M15708" s="1"/>
  <c r="M15709" s="1"/>
  <c r="M15710" s="1"/>
  <c r="M15711" s="1"/>
  <c r="M15712" s="1"/>
  <c r="M15713" s="1"/>
  <c r="M15714" s="1"/>
  <c r="M15715" s="1"/>
  <c r="M15716" s="1"/>
  <c r="M15717" s="1"/>
  <c r="M15718" s="1"/>
  <c r="M15719" s="1"/>
  <c r="M15720" s="1"/>
  <c r="M15721" s="1"/>
  <c r="M15722" s="1"/>
  <c r="M15723" s="1"/>
  <c r="M15724" s="1"/>
  <c r="M15725" s="1"/>
  <c r="M15726" s="1"/>
  <c r="M15727" s="1"/>
  <c r="M15728" s="1"/>
  <c r="M15729" s="1"/>
  <c r="M15730" s="1"/>
  <c r="M15731" s="1"/>
  <c r="M15732" s="1"/>
  <c r="M15733" s="1"/>
  <c r="M15734" s="1"/>
  <c r="M15735" s="1"/>
  <c r="M15736" s="1"/>
  <c r="M15737" s="1"/>
  <c r="M15738" s="1"/>
  <c r="M15739" s="1"/>
  <c r="M15740" s="1"/>
  <c r="M15741" s="1"/>
  <c r="M15742" s="1"/>
  <c r="M15743" s="1"/>
  <c r="M15744" s="1"/>
  <c r="M15745" s="1"/>
  <c r="M15746" s="1"/>
  <c r="M15747" s="1"/>
  <c r="M15748" s="1"/>
  <c r="M15749" s="1"/>
  <c r="M15750" s="1"/>
  <c r="M15751" s="1"/>
  <c r="M15752" s="1"/>
  <c r="M15753" s="1"/>
  <c r="M15754" s="1"/>
  <c r="M15755" s="1"/>
  <c r="M15756" s="1"/>
  <c r="M15757" s="1"/>
  <c r="M15758" s="1"/>
  <c r="M15759" s="1"/>
  <c r="M15760" s="1"/>
  <c r="M15761" s="1"/>
  <c r="M15762" s="1"/>
  <c r="M15763" s="1"/>
  <c r="M15764" s="1"/>
  <c r="M15765" s="1"/>
  <c r="M15766" s="1"/>
  <c r="M15767" s="1"/>
  <c r="M15768" s="1"/>
  <c r="M15769" s="1"/>
  <c r="M15770" s="1"/>
  <c r="M15771" s="1"/>
  <c r="M15772" s="1"/>
  <c r="M15773" s="1"/>
  <c r="M15774" s="1"/>
  <c r="M15775" s="1"/>
  <c r="M15776" s="1"/>
  <c r="M15777" s="1"/>
  <c r="M15778" s="1"/>
  <c r="M15779" s="1"/>
  <c r="M15780" s="1"/>
  <c r="M15781" s="1"/>
  <c r="M15782" s="1"/>
  <c r="M15783" s="1"/>
  <c r="M15784" s="1"/>
  <c r="M15785" s="1"/>
  <c r="M15786" s="1"/>
  <c r="M15787" s="1"/>
  <c r="M15788" s="1"/>
  <c r="M15789" s="1"/>
  <c r="M15790" s="1"/>
  <c r="M15791" s="1"/>
  <c r="M15792" s="1"/>
  <c r="M15793" s="1"/>
  <c r="M15794" s="1"/>
  <c r="M15795" s="1"/>
  <c r="M15796" s="1"/>
  <c r="M15797" s="1"/>
  <c r="M15798" s="1"/>
  <c r="M15799" s="1"/>
  <c r="M15800" s="1"/>
  <c r="M15801" s="1"/>
  <c r="M15802" s="1"/>
  <c r="M15803" s="1"/>
  <c r="M15804" s="1"/>
  <c r="M15805" s="1"/>
  <c r="M15806" s="1"/>
  <c r="M15807" s="1"/>
  <c r="M15808" s="1"/>
  <c r="M15809" s="1"/>
  <c r="M15810" s="1"/>
  <c r="M15811" s="1"/>
  <c r="M15812" s="1"/>
  <c r="M15813" s="1"/>
  <c r="M15814" s="1"/>
  <c r="M15815" s="1"/>
  <c r="M15816" s="1"/>
  <c r="M15817" s="1"/>
  <c r="M15818" s="1"/>
  <c r="M15819" s="1"/>
  <c r="M15820" s="1"/>
  <c r="M15821" s="1"/>
  <c r="M15822" s="1"/>
  <c r="M15823" s="1"/>
  <c r="M15824" s="1"/>
  <c r="M15825" s="1"/>
  <c r="M15826" s="1"/>
  <c r="M15827" s="1"/>
  <c r="M15828" s="1"/>
  <c r="M15829" s="1"/>
  <c r="M15830" s="1"/>
  <c r="M15831" s="1"/>
  <c r="M15832" s="1"/>
  <c r="M15833" s="1"/>
  <c r="M15834" s="1"/>
  <c r="M15835" s="1"/>
  <c r="M15836" s="1"/>
  <c r="M15837" s="1"/>
  <c r="M15838" s="1"/>
  <c r="M15839" s="1"/>
  <c r="M15840" s="1"/>
  <c r="M15841" s="1"/>
  <c r="M15842" s="1"/>
  <c r="M15843" s="1"/>
  <c r="M15844" s="1"/>
  <c r="M15845" s="1"/>
  <c r="M15846" s="1"/>
  <c r="M15847" s="1"/>
  <c r="M15848" s="1"/>
  <c r="M15849" s="1"/>
  <c r="M15850" s="1"/>
  <c r="M15851" s="1"/>
  <c r="M15852" s="1"/>
  <c r="M15853" s="1"/>
  <c r="M15854" s="1"/>
  <c r="M15855" s="1"/>
  <c r="M15856" s="1"/>
  <c r="M15857" s="1"/>
  <c r="M15858" s="1"/>
  <c r="M15859" s="1"/>
  <c r="M15860" s="1"/>
  <c r="M15861" s="1"/>
  <c r="M15862" s="1"/>
  <c r="M15863" s="1"/>
  <c r="M15864" s="1"/>
  <c r="M15865" s="1"/>
  <c r="M15866" s="1"/>
  <c r="M15867" s="1"/>
  <c r="M15868" s="1"/>
  <c r="M15869" s="1"/>
  <c r="M15870" s="1"/>
  <c r="M15871" s="1"/>
  <c r="M15872" s="1"/>
  <c r="M15873" s="1"/>
  <c r="M15874" s="1"/>
  <c r="M15875" s="1"/>
  <c r="M15876" s="1"/>
  <c r="M15877" s="1"/>
  <c r="M15878" s="1"/>
  <c r="M15879" s="1"/>
  <c r="M15880" s="1"/>
  <c r="M15881" s="1"/>
  <c r="M15882" s="1"/>
  <c r="M15883" s="1"/>
  <c r="M15884" s="1"/>
  <c r="M15885" s="1"/>
  <c r="M15886" s="1"/>
  <c r="M15887" s="1"/>
  <c r="M15888" s="1"/>
  <c r="M15889" s="1"/>
  <c r="M15890" s="1"/>
  <c r="M15891" s="1"/>
  <c r="M15892" s="1"/>
  <c r="M15893" s="1"/>
  <c r="M15894" s="1"/>
  <c r="M15895" s="1"/>
  <c r="M15896" s="1"/>
  <c r="M15897" s="1"/>
  <c r="M15898" s="1"/>
  <c r="M15899" s="1"/>
  <c r="M15900" s="1"/>
  <c r="M15901" s="1"/>
  <c r="M15902" s="1"/>
  <c r="M15903" s="1"/>
  <c r="M15904" s="1"/>
  <c r="M15905" s="1"/>
  <c r="M15906" s="1"/>
  <c r="M15907" s="1"/>
  <c r="M15908" s="1"/>
  <c r="M15909" s="1"/>
  <c r="M15910" s="1"/>
  <c r="M15911" s="1"/>
  <c r="M15912" s="1"/>
  <c r="M15913" s="1"/>
  <c r="M15914" s="1"/>
  <c r="M15915" s="1"/>
  <c r="M15916" s="1"/>
  <c r="M15917" s="1"/>
  <c r="M15918" s="1"/>
  <c r="M15919" s="1"/>
  <c r="M15920" s="1"/>
  <c r="M15921" s="1"/>
  <c r="M15922" s="1"/>
  <c r="M15923" s="1"/>
  <c r="M15924" s="1"/>
  <c r="M15925" s="1"/>
  <c r="M15926" s="1"/>
  <c r="M15927" s="1"/>
  <c r="M15928" s="1"/>
  <c r="M15929" s="1"/>
  <c r="M15930" s="1"/>
  <c r="M15931" s="1"/>
  <c r="M15932" s="1"/>
  <c r="M15933" s="1"/>
  <c r="M15934" s="1"/>
  <c r="M15935" s="1"/>
  <c r="M15936" s="1"/>
  <c r="M15937" s="1"/>
  <c r="M15938" s="1"/>
  <c r="M15939" s="1"/>
  <c r="M15940" s="1"/>
  <c r="M15941" s="1"/>
  <c r="M15942" s="1"/>
  <c r="M15943" s="1"/>
  <c r="M15944" s="1"/>
  <c r="M15945" s="1"/>
  <c r="M15946" s="1"/>
  <c r="M15947" s="1"/>
  <c r="M15948" s="1"/>
  <c r="M15949" s="1"/>
  <c r="M15950" s="1"/>
  <c r="M15951" s="1"/>
  <c r="M15952" s="1"/>
  <c r="M15953" s="1"/>
  <c r="M15954" s="1"/>
  <c r="M15955" s="1"/>
  <c r="M15956" s="1"/>
  <c r="M15957" s="1"/>
  <c r="M15958" s="1"/>
  <c r="M15959" s="1"/>
  <c r="M15960" s="1"/>
  <c r="M15961" s="1"/>
  <c r="M15962" s="1"/>
  <c r="M15963" s="1"/>
  <c r="M15964" s="1"/>
  <c r="M15965" s="1"/>
  <c r="M15966" s="1"/>
  <c r="M15967" s="1"/>
  <c r="M15968" s="1"/>
  <c r="M15969" s="1"/>
  <c r="M15970" s="1"/>
  <c r="M15971" s="1"/>
  <c r="M15972" s="1"/>
  <c r="M15973" s="1"/>
  <c r="M15974" s="1"/>
  <c r="M15975" s="1"/>
  <c r="M15976" s="1"/>
  <c r="M15977" s="1"/>
  <c r="M15978" s="1"/>
  <c r="M15979" s="1"/>
  <c r="M15980" s="1"/>
  <c r="M15981" s="1"/>
  <c r="M15982" s="1"/>
  <c r="M15983" s="1"/>
  <c r="M15984" s="1"/>
  <c r="M15985" s="1"/>
  <c r="M15986" s="1"/>
  <c r="M15987" s="1"/>
  <c r="M15988" s="1"/>
  <c r="M15989" s="1"/>
  <c r="M15990" s="1"/>
  <c r="M15991" s="1"/>
  <c r="M15992" s="1"/>
  <c r="M15993" s="1"/>
  <c r="M15994" s="1"/>
  <c r="M15995" s="1"/>
  <c r="M15996" s="1"/>
  <c r="M15997" s="1"/>
  <c r="M15998" s="1"/>
  <c r="M15999" s="1"/>
  <c r="M16000" s="1"/>
  <c r="M16001" s="1"/>
  <c r="M16002" s="1"/>
  <c r="M16003" s="1"/>
  <c r="M16004" s="1"/>
  <c r="M16005" s="1"/>
  <c r="M16006" s="1"/>
  <c r="M16007" s="1"/>
  <c r="M16008" s="1"/>
  <c r="M16009" s="1"/>
  <c r="M16010" s="1"/>
  <c r="M16011" s="1"/>
  <c r="M16012" s="1"/>
  <c r="M16013" s="1"/>
  <c r="M16014" s="1"/>
  <c r="M16015" s="1"/>
  <c r="M16016" s="1"/>
  <c r="M16017" s="1"/>
  <c r="M16018" s="1"/>
  <c r="M16019" s="1"/>
  <c r="M16020" s="1"/>
  <c r="M16021" s="1"/>
  <c r="M16022" s="1"/>
  <c r="M16023" s="1"/>
  <c r="M16024" s="1"/>
  <c r="M16025" s="1"/>
  <c r="M16026" s="1"/>
  <c r="M16027" s="1"/>
  <c r="M16028" s="1"/>
  <c r="M16029" s="1"/>
  <c r="M16030" s="1"/>
  <c r="M16031" s="1"/>
  <c r="M16032" s="1"/>
  <c r="M16033" s="1"/>
  <c r="M16034" s="1"/>
  <c r="M16035" s="1"/>
  <c r="M16036" s="1"/>
  <c r="M16037" s="1"/>
  <c r="M16038" s="1"/>
  <c r="M16039" s="1"/>
  <c r="M16040" s="1"/>
  <c r="M16041" s="1"/>
  <c r="M16042" s="1"/>
  <c r="M16043" s="1"/>
  <c r="M16044" s="1"/>
  <c r="M16045" s="1"/>
  <c r="M16046" s="1"/>
  <c r="M16047" s="1"/>
  <c r="M16048" s="1"/>
  <c r="M16049" s="1"/>
  <c r="M16050" s="1"/>
  <c r="M16051" s="1"/>
  <c r="M16052" s="1"/>
  <c r="M16053" s="1"/>
  <c r="M16054" s="1"/>
  <c r="M16055" s="1"/>
  <c r="M16056" s="1"/>
  <c r="M16057" s="1"/>
  <c r="M16058" s="1"/>
  <c r="M16059" s="1"/>
  <c r="M16060" s="1"/>
  <c r="M16061" s="1"/>
  <c r="M16062" s="1"/>
  <c r="M16063" s="1"/>
  <c r="M16064" s="1"/>
  <c r="M16065" s="1"/>
  <c r="M16066" s="1"/>
  <c r="M16067" s="1"/>
  <c r="M16068" s="1"/>
  <c r="M16069" s="1"/>
  <c r="M16070" s="1"/>
  <c r="M16071" s="1"/>
  <c r="M16072" s="1"/>
  <c r="M16073" s="1"/>
  <c r="M16074" s="1"/>
  <c r="M16075" s="1"/>
  <c r="M16076" s="1"/>
  <c r="M16077" s="1"/>
  <c r="M16078" s="1"/>
  <c r="M16079" s="1"/>
  <c r="M16080" s="1"/>
  <c r="M16081" s="1"/>
  <c r="M16082" s="1"/>
  <c r="M16083" s="1"/>
  <c r="M16084" s="1"/>
  <c r="M16085" s="1"/>
  <c r="M16086" s="1"/>
  <c r="M16087" s="1"/>
  <c r="M16088" s="1"/>
  <c r="M16089" s="1"/>
  <c r="M16090" s="1"/>
  <c r="M16091" s="1"/>
  <c r="M16092" s="1"/>
  <c r="M16093" s="1"/>
  <c r="M16094" s="1"/>
  <c r="M16095" s="1"/>
  <c r="M16096" s="1"/>
  <c r="M16097" s="1"/>
  <c r="M16098" s="1"/>
  <c r="M16099" s="1"/>
  <c r="M16100" s="1"/>
  <c r="M16101" s="1"/>
  <c r="M16102" s="1"/>
  <c r="M16103" s="1"/>
  <c r="M16104" s="1"/>
  <c r="M16105" s="1"/>
  <c r="M16106" s="1"/>
  <c r="M16107" s="1"/>
  <c r="M16108" s="1"/>
  <c r="M16109" s="1"/>
  <c r="M16110" s="1"/>
  <c r="M16111" s="1"/>
  <c r="M16112" s="1"/>
  <c r="M16113" s="1"/>
  <c r="M16114" s="1"/>
  <c r="M16115" s="1"/>
  <c r="M16116" s="1"/>
  <c r="M16117" s="1"/>
  <c r="M16118" s="1"/>
  <c r="M16119" s="1"/>
  <c r="M16120" s="1"/>
  <c r="M16121" s="1"/>
  <c r="M16122" s="1"/>
  <c r="M16123" s="1"/>
  <c r="M16124" s="1"/>
  <c r="M16125" s="1"/>
  <c r="M16126" s="1"/>
  <c r="M16127" s="1"/>
  <c r="M16128" s="1"/>
  <c r="M16129" s="1"/>
  <c r="M16130" s="1"/>
  <c r="M16131" s="1"/>
  <c r="M16132" s="1"/>
  <c r="M16133" s="1"/>
  <c r="M16134" s="1"/>
  <c r="M16135" s="1"/>
  <c r="M16136" s="1"/>
  <c r="M16137" s="1"/>
  <c r="M16138" s="1"/>
  <c r="M16139" s="1"/>
  <c r="M16140" s="1"/>
  <c r="M16141" s="1"/>
  <c r="M16142" s="1"/>
  <c r="M16143" s="1"/>
  <c r="M16144" s="1"/>
  <c r="M16145" s="1"/>
  <c r="M16146" s="1"/>
  <c r="M16147" s="1"/>
  <c r="M16148" s="1"/>
  <c r="M16149" s="1"/>
  <c r="M16150" s="1"/>
  <c r="M16151" s="1"/>
  <c r="M16152" s="1"/>
  <c r="M16153" s="1"/>
  <c r="M16154" s="1"/>
  <c r="M16155" s="1"/>
  <c r="M16156" s="1"/>
  <c r="M16157" s="1"/>
  <c r="M16158" s="1"/>
  <c r="M16159" s="1"/>
  <c r="M16160" s="1"/>
  <c r="M16161" s="1"/>
  <c r="M16162" s="1"/>
  <c r="M16163" s="1"/>
  <c r="M16164" s="1"/>
  <c r="M16165" s="1"/>
  <c r="M16166" s="1"/>
  <c r="M16167" s="1"/>
  <c r="M16168" s="1"/>
  <c r="M16169" s="1"/>
  <c r="M16170" s="1"/>
  <c r="M16171" s="1"/>
  <c r="M16172" s="1"/>
  <c r="M16173" s="1"/>
  <c r="M16174" s="1"/>
  <c r="M16175" s="1"/>
  <c r="M16176" s="1"/>
  <c r="M16177" s="1"/>
  <c r="M16178" s="1"/>
  <c r="M16179" s="1"/>
  <c r="M16180" s="1"/>
  <c r="M16181" s="1"/>
  <c r="M16182" s="1"/>
  <c r="M16183" s="1"/>
  <c r="M16184" s="1"/>
  <c r="M16185" s="1"/>
  <c r="M16186" s="1"/>
  <c r="M16187" s="1"/>
  <c r="M16188" s="1"/>
  <c r="M16189" s="1"/>
  <c r="M16190" s="1"/>
  <c r="M16191" s="1"/>
  <c r="M16192" s="1"/>
  <c r="M16193" s="1"/>
  <c r="M16194" s="1"/>
  <c r="M16195" s="1"/>
  <c r="M16196" s="1"/>
  <c r="M16197" s="1"/>
  <c r="M16198" s="1"/>
  <c r="M16199" s="1"/>
  <c r="M16200" s="1"/>
  <c r="M16201" s="1"/>
  <c r="M16202" s="1"/>
  <c r="M16203" s="1"/>
  <c r="M16204" s="1"/>
  <c r="M16205" s="1"/>
  <c r="M16206" s="1"/>
  <c r="M16207" s="1"/>
  <c r="M16208" s="1"/>
  <c r="M16209" s="1"/>
  <c r="M16210" s="1"/>
  <c r="M16211" s="1"/>
  <c r="M16212" s="1"/>
  <c r="M16213" s="1"/>
  <c r="M16214" s="1"/>
  <c r="M16215" s="1"/>
  <c r="M16216" s="1"/>
  <c r="M16217" s="1"/>
  <c r="M16218" s="1"/>
  <c r="M16219" s="1"/>
  <c r="M16220" s="1"/>
  <c r="M16221" s="1"/>
  <c r="M16222" s="1"/>
  <c r="M16223" s="1"/>
  <c r="M16224" s="1"/>
  <c r="M16225" s="1"/>
  <c r="M16226" s="1"/>
  <c r="M16227" s="1"/>
  <c r="M16228" s="1"/>
  <c r="M16229" s="1"/>
  <c r="M16230" s="1"/>
  <c r="M16231" s="1"/>
  <c r="M16232" s="1"/>
  <c r="M16233" s="1"/>
  <c r="M16234" s="1"/>
  <c r="M16235" s="1"/>
  <c r="M16236" s="1"/>
  <c r="M16237" s="1"/>
  <c r="M16238" s="1"/>
  <c r="M16239" s="1"/>
  <c r="M16240" s="1"/>
  <c r="M16241" s="1"/>
  <c r="M16242" s="1"/>
  <c r="M16243" s="1"/>
  <c r="M16244" s="1"/>
  <c r="M16245" s="1"/>
  <c r="M16246" s="1"/>
  <c r="M16247" s="1"/>
  <c r="M16248" s="1"/>
  <c r="M16249" s="1"/>
  <c r="M16250" s="1"/>
  <c r="M16251" s="1"/>
  <c r="M16252" s="1"/>
  <c r="M16253" s="1"/>
  <c r="M16254" s="1"/>
  <c r="M16255" s="1"/>
  <c r="M16256" s="1"/>
  <c r="M16257" s="1"/>
  <c r="M16258" s="1"/>
  <c r="M16259" s="1"/>
  <c r="M16260" s="1"/>
  <c r="M16261" s="1"/>
  <c r="M16262" s="1"/>
  <c r="M16263" s="1"/>
  <c r="M16264" s="1"/>
  <c r="M16265" s="1"/>
  <c r="M16266" s="1"/>
  <c r="M16267" s="1"/>
  <c r="M16268" s="1"/>
  <c r="M16269" s="1"/>
  <c r="M16270" s="1"/>
  <c r="M16271" s="1"/>
  <c r="M16272" s="1"/>
  <c r="M16273" s="1"/>
  <c r="M16274" s="1"/>
  <c r="M16275" s="1"/>
  <c r="M16276" s="1"/>
  <c r="M16277" s="1"/>
  <c r="M16278" s="1"/>
  <c r="M16279" s="1"/>
  <c r="M16280" s="1"/>
  <c r="M16281" s="1"/>
  <c r="M16282" s="1"/>
  <c r="M16283" s="1"/>
  <c r="M16284" s="1"/>
  <c r="M16285" s="1"/>
  <c r="M16286" s="1"/>
  <c r="M16287" s="1"/>
  <c r="M16288" s="1"/>
  <c r="M16289" s="1"/>
  <c r="M16290" s="1"/>
  <c r="M16291" s="1"/>
  <c r="M16292" s="1"/>
  <c r="M16293" s="1"/>
  <c r="M16294" s="1"/>
  <c r="M16295" s="1"/>
  <c r="M16296" s="1"/>
  <c r="M16297" s="1"/>
  <c r="M16298" s="1"/>
  <c r="M16299" s="1"/>
  <c r="M16300" s="1"/>
  <c r="M16301" s="1"/>
  <c r="M16302" s="1"/>
  <c r="M16303" s="1"/>
  <c r="M16304" s="1"/>
  <c r="M16305" s="1"/>
  <c r="M16306" s="1"/>
  <c r="M16307" s="1"/>
  <c r="M16308" s="1"/>
  <c r="M16309" s="1"/>
  <c r="M16310" s="1"/>
  <c r="M16311" s="1"/>
  <c r="M16312" s="1"/>
  <c r="M16313" s="1"/>
  <c r="M16314" s="1"/>
  <c r="M16315" s="1"/>
  <c r="M16316" s="1"/>
  <c r="M16317" s="1"/>
  <c r="M16318" s="1"/>
  <c r="M16319" s="1"/>
  <c r="M16320" s="1"/>
  <c r="M16321" s="1"/>
  <c r="M16322" s="1"/>
  <c r="M16323" s="1"/>
  <c r="M16324" s="1"/>
  <c r="M16325" s="1"/>
  <c r="M16326" s="1"/>
  <c r="M16327" s="1"/>
  <c r="M16328" s="1"/>
  <c r="M16329" s="1"/>
  <c r="M16330" s="1"/>
  <c r="M16331" s="1"/>
  <c r="M16332" s="1"/>
  <c r="M16333" s="1"/>
  <c r="M16334" s="1"/>
  <c r="M16335" s="1"/>
  <c r="M16336" s="1"/>
  <c r="M16337" s="1"/>
  <c r="M16338" s="1"/>
  <c r="M16339" s="1"/>
  <c r="M16340" s="1"/>
  <c r="M16341" s="1"/>
  <c r="M16342" s="1"/>
  <c r="M16343" s="1"/>
  <c r="M16344" s="1"/>
  <c r="M16345" s="1"/>
  <c r="M16346" s="1"/>
  <c r="M16347" s="1"/>
  <c r="M16348" s="1"/>
  <c r="M16349" s="1"/>
  <c r="M16350" s="1"/>
  <c r="M16351" s="1"/>
  <c r="M16352" s="1"/>
  <c r="M16353" s="1"/>
  <c r="M16354" s="1"/>
  <c r="M16355" s="1"/>
  <c r="M16356" s="1"/>
  <c r="M16357" s="1"/>
  <c r="M16358" s="1"/>
  <c r="M16359" s="1"/>
  <c r="M16360" s="1"/>
  <c r="M16361" s="1"/>
  <c r="M16362" s="1"/>
  <c r="M16363" s="1"/>
  <c r="M16364" s="1"/>
  <c r="M16365" s="1"/>
  <c r="M16366" s="1"/>
  <c r="M16367" s="1"/>
  <c r="M16368" s="1"/>
  <c r="M16369" s="1"/>
  <c r="M16370" s="1"/>
  <c r="M16371" s="1"/>
  <c r="M16372" s="1"/>
  <c r="M16373" s="1"/>
  <c r="M16374" s="1"/>
  <c r="M16375" s="1"/>
  <c r="M16376" s="1"/>
  <c r="M16377" s="1"/>
  <c r="M16378" s="1"/>
  <c r="M16379" s="1"/>
  <c r="M16380" s="1"/>
  <c r="M16381" s="1"/>
  <c r="M16382" s="1"/>
  <c r="M16383" s="1"/>
  <c r="M16384" s="1"/>
  <c r="M16385" s="1"/>
  <c r="M16386" s="1"/>
  <c r="M16387" s="1"/>
  <c r="M16388" s="1"/>
  <c r="M16389" s="1"/>
  <c r="M16390" s="1"/>
  <c r="M16391" s="1"/>
  <c r="M16392" s="1"/>
  <c r="M16393" s="1"/>
  <c r="M16394" s="1"/>
  <c r="M16395" s="1"/>
  <c r="M16396" s="1"/>
  <c r="M16397" s="1"/>
  <c r="M16398" s="1"/>
  <c r="M16399" s="1"/>
  <c r="M16400" s="1"/>
  <c r="M16401" s="1"/>
  <c r="M16402" s="1"/>
  <c r="M16403" s="1"/>
  <c r="M16404" s="1"/>
  <c r="M16405" s="1"/>
  <c r="M16406" s="1"/>
  <c r="M16407" s="1"/>
  <c r="M16408" s="1"/>
  <c r="M16409" s="1"/>
  <c r="M16410" s="1"/>
  <c r="M16411" s="1"/>
  <c r="M16412" s="1"/>
  <c r="M16413" s="1"/>
  <c r="M16414" s="1"/>
  <c r="M16415" s="1"/>
  <c r="M16416" s="1"/>
  <c r="M16417" s="1"/>
  <c r="M16418" s="1"/>
  <c r="M16419" s="1"/>
  <c r="M16420" s="1"/>
  <c r="M16421" s="1"/>
  <c r="M16422" s="1"/>
  <c r="M16423" s="1"/>
  <c r="M16424" s="1"/>
  <c r="M16425" s="1"/>
  <c r="M16426" s="1"/>
  <c r="M16427" s="1"/>
  <c r="M16428" s="1"/>
  <c r="M16429" s="1"/>
  <c r="M16430" s="1"/>
  <c r="M16431" s="1"/>
  <c r="M16432" s="1"/>
  <c r="M16433" s="1"/>
  <c r="M16434" s="1"/>
  <c r="M16435" s="1"/>
  <c r="M16436" s="1"/>
  <c r="M16437" s="1"/>
  <c r="M16438" s="1"/>
  <c r="M16439" s="1"/>
  <c r="M16440" s="1"/>
  <c r="M16441" s="1"/>
  <c r="M16442" s="1"/>
  <c r="M16443" s="1"/>
  <c r="M16444" s="1"/>
  <c r="M16445" s="1"/>
  <c r="M16446" s="1"/>
  <c r="M16447" s="1"/>
  <c r="M16448" s="1"/>
  <c r="M16449" s="1"/>
  <c r="M16450" s="1"/>
  <c r="M16451" s="1"/>
  <c r="M16452" s="1"/>
  <c r="M16453" s="1"/>
  <c r="M16454" s="1"/>
  <c r="M16455" s="1"/>
  <c r="M16456" s="1"/>
  <c r="M16457" s="1"/>
  <c r="M16458" s="1"/>
  <c r="M16459" s="1"/>
  <c r="M16460" s="1"/>
  <c r="M16461" s="1"/>
  <c r="M16462" s="1"/>
  <c r="M16463" s="1"/>
  <c r="M16464" s="1"/>
  <c r="M16465" s="1"/>
  <c r="M16466" s="1"/>
  <c r="M16467" s="1"/>
  <c r="M16468" s="1"/>
  <c r="M16469" s="1"/>
  <c r="M16470" s="1"/>
  <c r="M16471" s="1"/>
  <c r="M16472" s="1"/>
  <c r="M16473" s="1"/>
  <c r="M16474" s="1"/>
  <c r="M16475" s="1"/>
  <c r="M16476" s="1"/>
  <c r="M16477" s="1"/>
  <c r="M16478" s="1"/>
  <c r="M16479" s="1"/>
  <c r="M16480" s="1"/>
  <c r="M16481" s="1"/>
  <c r="M16482" s="1"/>
  <c r="M16483" s="1"/>
  <c r="M16484" s="1"/>
  <c r="M16485" s="1"/>
  <c r="M16486" s="1"/>
  <c r="M16487" s="1"/>
  <c r="M16488" s="1"/>
  <c r="M16489" s="1"/>
  <c r="M16490" s="1"/>
  <c r="M16491" s="1"/>
  <c r="M16492" s="1"/>
  <c r="M16493" s="1"/>
  <c r="M16494" s="1"/>
  <c r="M16495" s="1"/>
  <c r="M16496" s="1"/>
  <c r="M16497" s="1"/>
  <c r="M16498" s="1"/>
  <c r="M16499" s="1"/>
  <c r="M16500" s="1"/>
  <c r="M16501" s="1"/>
  <c r="M16502" s="1"/>
  <c r="M16503" s="1"/>
  <c r="M16504" s="1"/>
  <c r="M16505" s="1"/>
  <c r="M16506" s="1"/>
  <c r="M16507" s="1"/>
  <c r="M16508" s="1"/>
  <c r="M16509" s="1"/>
  <c r="M16510" s="1"/>
  <c r="M16511" s="1"/>
  <c r="M16512" s="1"/>
  <c r="M16513" s="1"/>
  <c r="M16514" s="1"/>
  <c r="M16515" s="1"/>
  <c r="M16516" s="1"/>
  <c r="M16517" s="1"/>
  <c r="M16518" s="1"/>
  <c r="M16519" s="1"/>
  <c r="M16520" s="1"/>
  <c r="M16521" s="1"/>
  <c r="M16522" s="1"/>
  <c r="M16523" s="1"/>
  <c r="M16524" s="1"/>
  <c r="M16525" s="1"/>
  <c r="M16526" s="1"/>
  <c r="M16527" s="1"/>
  <c r="M16528" s="1"/>
  <c r="M16529" s="1"/>
  <c r="M16530" s="1"/>
  <c r="M16531" s="1"/>
  <c r="M16532" s="1"/>
  <c r="M16533" s="1"/>
  <c r="M16534" s="1"/>
  <c r="M16535" s="1"/>
  <c r="M16536" s="1"/>
  <c r="M16537" s="1"/>
  <c r="M16538" s="1"/>
  <c r="M16539" s="1"/>
  <c r="M16540" s="1"/>
  <c r="M16541" s="1"/>
  <c r="M16542" s="1"/>
  <c r="M16543" s="1"/>
  <c r="M16544" s="1"/>
  <c r="M16545" s="1"/>
  <c r="M16546" s="1"/>
  <c r="M16547" s="1"/>
  <c r="M16548" s="1"/>
  <c r="M16549" s="1"/>
  <c r="M16550" s="1"/>
  <c r="M16551" s="1"/>
  <c r="M16552" s="1"/>
  <c r="M16553" s="1"/>
  <c r="M16554" s="1"/>
  <c r="M16555" s="1"/>
  <c r="M16556" s="1"/>
  <c r="M16557" s="1"/>
  <c r="M16558" s="1"/>
  <c r="M16559" s="1"/>
  <c r="M16560" s="1"/>
  <c r="M16561" s="1"/>
  <c r="M16562" s="1"/>
  <c r="M16563" s="1"/>
  <c r="M16564" s="1"/>
  <c r="M16565" s="1"/>
  <c r="M16566" s="1"/>
  <c r="M16567" s="1"/>
  <c r="M16568" s="1"/>
  <c r="M16569" s="1"/>
  <c r="M16570" s="1"/>
  <c r="M16571" s="1"/>
  <c r="M16572" s="1"/>
  <c r="M16573" s="1"/>
  <c r="M16574" s="1"/>
  <c r="M16575" s="1"/>
  <c r="M16576" s="1"/>
  <c r="M16577" s="1"/>
  <c r="M16578" s="1"/>
  <c r="M16579" s="1"/>
  <c r="M16580" s="1"/>
  <c r="M16581" s="1"/>
  <c r="M16582" s="1"/>
  <c r="M16583" s="1"/>
  <c r="M16584" s="1"/>
  <c r="M16585" s="1"/>
  <c r="M16586" s="1"/>
  <c r="M16587" s="1"/>
  <c r="M16588" s="1"/>
  <c r="M16589" s="1"/>
  <c r="M16590" s="1"/>
  <c r="M16591" s="1"/>
  <c r="M16592" s="1"/>
  <c r="M16593" s="1"/>
  <c r="M16594" s="1"/>
  <c r="M16595" s="1"/>
  <c r="M16596" s="1"/>
  <c r="M16597" s="1"/>
  <c r="M16598" s="1"/>
  <c r="M16599" s="1"/>
  <c r="M16600" s="1"/>
  <c r="M16601" s="1"/>
  <c r="M16602" s="1"/>
  <c r="M16603" s="1"/>
  <c r="M16604" s="1"/>
  <c r="M16605" s="1"/>
  <c r="M16606" s="1"/>
  <c r="M16607" s="1"/>
  <c r="M16608" s="1"/>
  <c r="M16609" s="1"/>
  <c r="M16610" s="1"/>
  <c r="M16611" s="1"/>
  <c r="M16612" s="1"/>
  <c r="M16613" s="1"/>
  <c r="M16614" s="1"/>
  <c r="M16615" s="1"/>
  <c r="M16616" s="1"/>
  <c r="M16617" s="1"/>
  <c r="M16618" s="1"/>
  <c r="M16619" s="1"/>
  <c r="M16620" s="1"/>
  <c r="M16621" s="1"/>
  <c r="M16622" s="1"/>
  <c r="M16623" s="1"/>
  <c r="M16624" s="1"/>
  <c r="M16625" s="1"/>
  <c r="M16626" s="1"/>
  <c r="M16627" s="1"/>
  <c r="M16628" s="1"/>
  <c r="M16629" s="1"/>
  <c r="M16630" s="1"/>
  <c r="M16631" s="1"/>
  <c r="M16632" s="1"/>
  <c r="M16633" s="1"/>
  <c r="M16634" s="1"/>
  <c r="M16635" s="1"/>
  <c r="M16636" s="1"/>
  <c r="M16637" s="1"/>
  <c r="M16638" s="1"/>
  <c r="M16639" s="1"/>
  <c r="M16640" s="1"/>
  <c r="M16641" s="1"/>
  <c r="M16642" s="1"/>
  <c r="M16643" s="1"/>
  <c r="M16644" s="1"/>
  <c r="M16645" s="1"/>
  <c r="M16646" s="1"/>
  <c r="M16647" s="1"/>
  <c r="M16648" s="1"/>
  <c r="M16649" s="1"/>
  <c r="M16650" s="1"/>
  <c r="M16651" s="1"/>
  <c r="M16652" s="1"/>
  <c r="M16653" s="1"/>
  <c r="M16654" s="1"/>
  <c r="M16655" s="1"/>
  <c r="M16656" s="1"/>
  <c r="M16657" s="1"/>
  <c r="M16658" s="1"/>
  <c r="M16659" s="1"/>
  <c r="M16660" s="1"/>
  <c r="M16661" s="1"/>
  <c r="M16662" s="1"/>
  <c r="M16663" s="1"/>
  <c r="M16664" s="1"/>
  <c r="M16665" s="1"/>
  <c r="M16666" s="1"/>
  <c r="M16667" s="1"/>
  <c r="M16668" s="1"/>
  <c r="M16669" s="1"/>
  <c r="M16670" s="1"/>
  <c r="M16671" s="1"/>
  <c r="M16672" s="1"/>
  <c r="M16673" s="1"/>
  <c r="M16674" s="1"/>
  <c r="M16675" s="1"/>
  <c r="M16676" s="1"/>
  <c r="M16677" s="1"/>
  <c r="M16678" s="1"/>
  <c r="M16679" s="1"/>
  <c r="M16680" s="1"/>
  <c r="M16681" s="1"/>
  <c r="M16682" s="1"/>
  <c r="M16683" s="1"/>
  <c r="M16684" s="1"/>
  <c r="M16685" s="1"/>
  <c r="M16686" s="1"/>
  <c r="M16687" s="1"/>
  <c r="M16688" s="1"/>
  <c r="M16689" s="1"/>
  <c r="M16690" s="1"/>
  <c r="M16691" s="1"/>
  <c r="M16692" s="1"/>
  <c r="M16693" s="1"/>
  <c r="M16694" s="1"/>
  <c r="M16695" s="1"/>
  <c r="M16696" s="1"/>
  <c r="M16697" s="1"/>
  <c r="M16698" s="1"/>
  <c r="M16699" s="1"/>
  <c r="M16700" s="1"/>
  <c r="M16701" s="1"/>
  <c r="M16702" s="1"/>
  <c r="M16703" s="1"/>
  <c r="M16704" s="1"/>
  <c r="M16705" s="1"/>
  <c r="M16706" s="1"/>
  <c r="M16707" s="1"/>
  <c r="M16708" s="1"/>
  <c r="M16709" s="1"/>
  <c r="M16710" s="1"/>
  <c r="M16711" s="1"/>
  <c r="M16712" s="1"/>
  <c r="M16713" s="1"/>
  <c r="M16714" s="1"/>
  <c r="M16715" s="1"/>
  <c r="M16716" s="1"/>
  <c r="M16717" s="1"/>
  <c r="M16718" s="1"/>
  <c r="M16719" s="1"/>
  <c r="M16720" s="1"/>
  <c r="M16721" s="1"/>
  <c r="M16722" s="1"/>
  <c r="M16723" s="1"/>
  <c r="M16724" s="1"/>
  <c r="M16725" s="1"/>
  <c r="M16726" s="1"/>
  <c r="M16727" s="1"/>
  <c r="M16728" s="1"/>
  <c r="M16729" s="1"/>
  <c r="M16730" s="1"/>
  <c r="M16731" s="1"/>
  <c r="M16732" s="1"/>
  <c r="M16733" s="1"/>
  <c r="M16734" s="1"/>
  <c r="M16735" s="1"/>
  <c r="M16736" s="1"/>
  <c r="M16737" s="1"/>
  <c r="M16738" s="1"/>
  <c r="M16739" s="1"/>
  <c r="M16740" s="1"/>
  <c r="M16741" s="1"/>
  <c r="M16742" s="1"/>
  <c r="M16743" s="1"/>
  <c r="M16744" s="1"/>
  <c r="M16745" s="1"/>
  <c r="M16746" s="1"/>
  <c r="M16747" s="1"/>
  <c r="M16748" s="1"/>
  <c r="M16749" s="1"/>
  <c r="M16750" s="1"/>
  <c r="M16751" s="1"/>
  <c r="M16752" s="1"/>
  <c r="M16753" s="1"/>
  <c r="M16754" s="1"/>
  <c r="M16755" s="1"/>
  <c r="M16756" s="1"/>
  <c r="M16757" s="1"/>
  <c r="M16758" s="1"/>
  <c r="M16759" s="1"/>
  <c r="M16760" s="1"/>
  <c r="M16761" s="1"/>
  <c r="M16762" s="1"/>
  <c r="M16763" s="1"/>
  <c r="M16764" s="1"/>
  <c r="M16765" s="1"/>
  <c r="M16766" s="1"/>
  <c r="M16767" s="1"/>
  <c r="M16768" s="1"/>
  <c r="M16769" s="1"/>
  <c r="M16770" s="1"/>
  <c r="M16771" s="1"/>
  <c r="M16772" s="1"/>
  <c r="M16773" s="1"/>
  <c r="M16774" s="1"/>
  <c r="M16775" s="1"/>
  <c r="M16776" s="1"/>
  <c r="M16777" s="1"/>
  <c r="M16778" s="1"/>
  <c r="M16779" s="1"/>
  <c r="M16780" s="1"/>
  <c r="M16781" s="1"/>
  <c r="M16782" s="1"/>
  <c r="M16783" s="1"/>
  <c r="M16784" s="1"/>
  <c r="M16785" s="1"/>
  <c r="M16786" s="1"/>
  <c r="M16787" s="1"/>
  <c r="M16788" s="1"/>
  <c r="M16789" s="1"/>
  <c r="M16790" s="1"/>
  <c r="M16791" s="1"/>
  <c r="M16792" s="1"/>
  <c r="M16793" s="1"/>
  <c r="M16794" s="1"/>
  <c r="M16795" s="1"/>
  <c r="M16796" s="1"/>
  <c r="M16797" s="1"/>
  <c r="M16798" s="1"/>
  <c r="M16799" s="1"/>
  <c r="M16800" s="1"/>
  <c r="M16801" s="1"/>
  <c r="M16802" s="1"/>
  <c r="M16803" s="1"/>
  <c r="M16804" s="1"/>
  <c r="M16805" s="1"/>
  <c r="M16806" s="1"/>
  <c r="M16807" s="1"/>
  <c r="M16808" s="1"/>
  <c r="M16809" s="1"/>
  <c r="M16810" s="1"/>
  <c r="M16811" s="1"/>
  <c r="M16812" s="1"/>
  <c r="M16813" s="1"/>
  <c r="M16814" s="1"/>
  <c r="M16815" s="1"/>
  <c r="M16816" s="1"/>
  <c r="M16817" s="1"/>
  <c r="M16818" s="1"/>
  <c r="M16819" s="1"/>
  <c r="M16820" s="1"/>
  <c r="M16821" s="1"/>
  <c r="M16822" s="1"/>
  <c r="M16823" s="1"/>
  <c r="M16824" s="1"/>
  <c r="M16825" s="1"/>
  <c r="M16826" s="1"/>
  <c r="M16827" s="1"/>
  <c r="M16828" s="1"/>
  <c r="M16829" s="1"/>
  <c r="M16830" s="1"/>
  <c r="M16831" s="1"/>
  <c r="M16832" s="1"/>
  <c r="M16833" s="1"/>
  <c r="M16834" s="1"/>
  <c r="M16835" s="1"/>
  <c r="M16836" s="1"/>
  <c r="M16837" s="1"/>
  <c r="M16838" s="1"/>
  <c r="M16839" s="1"/>
  <c r="M16840" s="1"/>
  <c r="M16841" s="1"/>
  <c r="M16842" s="1"/>
  <c r="M16843" s="1"/>
  <c r="M16844" s="1"/>
  <c r="M16845" s="1"/>
  <c r="M16846" s="1"/>
  <c r="M16847" s="1"/>
  <c r="M16848" s="1"/>
  <c r="M16849" s="1"/>
  <c r="M16850" s="1"/>
  <c r="M16851" s="1"/>
  <c r="M16852" s="1"/>
  <c r="M16853" s="1"/>
  <c r="M16854" s="1"/>
  <c r="M16855" s="1"/>
  <c r="M16856" s="1"/>
  <c r="M16857" s="1"/>
  <c r="M16858" s="1"/>
  <c r="M16859" s="1"/>
  <c r="M16860" s="1"/>
  <c r="M16861" s="1"/>
  <c r="M16862" s="1"/>
  <c r="M16863" s="1"/>
  <c r="M16864" s="1"/>
  <c r="M16865" s="1"/>
  <c r="M16866" s="1"/>
  <c r="M16867" s="1"/>
  <c r="M16868" s="1"/>
  <c r="M16869" s="1"/>
  <c r="M16870" s="1"/>
  <c r="M16871" s="1"/>
  <c r="M16872" s="1"/>
  <c r="M16873" s="1"/>
  <c r="M16874" s="1"/>
  <c r="M16875" s="1"/>
  <c r="M16876" s="1"/>
  <c r="M16877" s="1"/>
  <c r="M16878" s="1"/>
  <c r="M16879" s="1"/>
  <c r="M16880" s="1"/>
  <c r="M16881" s="1"/>
  <c r="M16882" s="1"/>
  <c r="M16883" s="1"/>
  <c r="M16884" s="1"/>
  <c r="M16885" s="1"/>
  <c r="M16886" s="1"/>
  <c r="M16887" s="1"/>
  <c r="M16888" s="1"/>
  <c r="M16889" s="1"/>
  <c r="M16890" s="1"/>
  <c r="M16891" s="1"/>
  <c r="M16892" s="1"/>
  <c r="M16893" s="1"/>
  <c r="M16894" s="1"/>
  <c r="M16895" s="1"/>
  <c r="M16896" s="1"/>
  <c r="M16897" s="1"/>
  <c r="M16898" s="1"/>
  <c r="M16899" s="1"/>
  <c r="M16900" s="1"/>
  <c r="M16901" s="1"/>
  <c r="M16902" s="1"/>
  <c r="M16903" s="1"/>
  <c r="M16904" s="1"/>
  <c r="M16905" s="1"/>
  <c r="M16906" s="1"/>
  <c r="M16907" s="1"/>
  <c r="M16908" s="1"/>
  <c r="M16909" s="1"/>
  <c r="M16910" s="1"/>
  <c r="M16911" s="1"/>
  <c r="M16912" s="1"/>
  <c r="M16913" s="1"/>
  <c r="M16914" s="1"/>
  <c r="M16915" s="1"/>
  <c r="M16916" s="1"/>
  <c r="M16917" s="1"/>
  <c r="M16918" s="1"/>
  <c r="M16919" s="1"/>
  <c r="M16920" s="1"/>
  <c r="M16921" s="1"/>
  <c r="M16922" s="1"/>
  <c r="M16923" s="1"/>
  <c r="M16924" s="1"/>
  <c r="M16925" s="1"/>
  <c r="M16926" s="1"/>
  <c r="M16927" s="1"/>
  <c r="M16928" s="1"/>
  <c r="M16929" s="1"/>
  <c r="M16930" s="1"/>
  <c r="M16931" s="1"/>
  <c r="M16932" s="1"/>
  <c r="M16933" s="1"/>
  <c r="M16934" s="1"/>
  <c r="M16935" s="1"/>
  <c r="M16936" s="1"/>
  <c r="M16937" s="1"/>
  <c r="M16938" s="1"/>
  <c r="M16939" s="1"/>
  <c r="M16940" s="1"/>
  <c r="M16941" s="1"/>
  <c r="M16942" s="1"/>
  <c r="M16943" s="1"/>
  <c r="M16944" s="1"/>
  <c r="M16945" s="1"/>
  <c r="M16946" s="1"/>
  <c r="M16947" s="1"/>
  <c r="M16948" s="1"/>
  <c r="M16949" s="1"/>
  <c r="M16950" s="1"/>
  <c r="M16951" s="1"/>
  <c r="M16952" s="1"/>
  <c r="M16953" s="1"/>
  <c r="M16954" s="1"/>
  <c r="M16955" s="1"/>
  <c r="M16956" s="1"/>
  <c r="M16957" s="1"/>
  <c r="M16958" s="1"/>
  <c r="M16959" s="1"/>
  <c r="M16960" s="1"/>
  <c r="M16961" s="1"/>
  <c r="M16962" s="1"/>
  <c r="M16963" s="1"/>
  <c r="M16964" s="1"/>
  <c r="M16965" s="1"/>
  <c r="M16966" s="1"/>
  <c r="M16967" s="1"/>
  <c r="M16968" s="1"/>
  <c r="M16969" s="1"/>
  <c r="M16970" s="1"/>
  <c r="M16971" s="1"/>
  <c r="M16972" s="1"/>
  <c r="M16973" s="1"/>
  <c r="M16974" s="1"/>
  <c r="M16975" s="1"/>
  <c r="M16976" s="1"/>
  <c r="M16977" s="1"/>
  <c r="M16978" s="1"/>
  <c r="M16979" s="1"/>
  <c r="M16980" s="1"/>
  <c r="M16981" s="1"/>
  <c r="M16982" s="1"/>
  <c r="M16983" s="1"/>
  <c r="M16984" s="1"/>
  <c r="M16985" s="1"/>
  <c r="M16986" s="1"/>
  <c r="M16987" s="1"/>
  <c r="M16988" s="1"/>
  <c r="M16989" s="1"/>
  <c r="M16990" s="1"/>
  <c r="M16991" s="1"/>
  <c r="M16992" s="1"/>
  <c r="M16993" s="1"/>
  <c r="M16994" s="1"/>
  <c r="M16995" s="1"/>
  <c r="M16996" s="1"/>
  <c r="M16997" s="1"/>
  <c r="M16998" s="1"/>
  <c r="M16999" s="1"/>
  <c r="M17000" s="1"/>
  <c r="M17001" s="1"/>
  <c r="M17002" s="1"/>
  <c r="M17003" s="1"/>
  <c r="M17004" s="1"/>
  <c r="M17005" s="1"/>
  <c r="M17006" s="1"/>
  <c r="M17007" s="1"/>
  <c r="M17008" s="1"/>
  <c r="M17009" s="1"/>
  <c r="M17010" s="1"/>
  <c r="M17011" s="1"/>
  <c r="M17012" s="1"/>
  <c r="M17013" s="1"/>
  <c r="M17014" s="1"/>
  <c r="M17015" s="1"/>
  <c r="M17016" s="1"/>
  <c r="M17017" s="1"/>
  <c r="M17018" s="1"/>
  <c r="M17019" s="1"/>
  <c r="M17020" s="1"/>
  <c r="M17021" s="1"/>
  <c r="M17022" s="1"/>
  <c r="M17023" s="1"/>
  <c r="M17024" s="1"/>
  <c r="M17025" s="1"/>
  <c r="M17026" s="1"/>
  <c r="M17027" s="1"/>
  <c r="M17028" s="1"/>
  <c r="M17029" s="1"/>
  <c r="M17030" s="1"/>
  <c r="M17031" s="1"/>
  <c r="M17032" s="1"/>
  <c r="M17033" s="1"/>
  <c r="M17034" s="1"/>
  <c r="M17035" s="1"/>
  <c r="M17036" s="1"/>
  <c r="M17037" s="1"/>
  <c r="M17038" s="1"/>
  <c r="M17039" s="1"/>
  <c r="M17040" s="1"/>
  <c r="M17041" s="1"/>
  <c r="M17042" s="1"/>
  <c r="M17043" s="1"/>
  <c r="M17044" s="1"/>
  <c r="M17045" s="1"/>
  <c r="M17046" s="1"/>
  <c r="M17047" s="1"/>
  <c r="M17048" s="1"/>
  <c r="M17049" s="1"/>
  <c r="M17050" s="1"/>
  <c r="M17051" s="1"/>
  <c r="M17052" s="1"/>
  <c r="M17053" s="1"/>
  <c r="M17054" s="1"/>
  <c r="M17055" s="1"/>
  <c r="M17056" s="1"/>
  <c r="M17057" s="1"/>
  <c r="M17058" s="1"/>
  <c r="M17059" s="1"/>
  <c r="M17060" s="1"/>
  <c r="M17061" s="1"/>
  <c r="M17062" s="1"/>
  <c r="M17063" s="1"/>
  <c r="M17064" s="1"/>
  <c r="M17065" s="1"/>
  <c r="M17066" s="1"/>
  <c r="M17067" s="1"/>
  <c r="M17068" s="1"/>
  <c r="M17069" s="1"/>
  <c r="M17070" s="1"/>
  <c r="M17071" s="1"/>
  <c r="M17072" s="1"/>
  <c r="M17073" s="1"/>
  <c r="M17074" s="1"/>
  <c r="M17075" s="1"/>
  <c r="M17076" s="1"/>
  <c r="M17077" s="1"/>
  <c r="M17078" s="1"/>
  <c r="M17079" s="1"/>
  <c r="M17080" s="1"/>
  <c r="M17081" s="1"/>
  <c r="M17082" s="1"/>
  <c r="M17083" s="1"/>
  <c r="M17084" s="1"/>
  <c r="M17085" s="1"/>
  <c r="M17086" s="1"/>
  <c r="M17087" s="1"/>
  <c r="M17088" s="1"/>
  <c r="M17089" s="1"/>
  <c r="M17090" s="1"/>
  <c r="M17091" s="1"/>
  <c r="M17092" s="1"/>
  <c r="M17093" s="1"/>
  <c r="M17094" s="1"/>
  <c r="M17095" s="1"/>
  <c r="M17096" s="1"/>
  <c r="M17097" s="1"/>
  <c r="M17098" s="1"/>
  <c r="M17099" s="1"/>
  <c r="M17100" s="1"/>
  <c r="M17101" s="1"/>
  <c r="M17102" s="1"/>
  <c r="M17103" s="1"/>
  <c r="M17104" s="1"/>
  <c r="M17105" s="1"/>
  <c r="M17106" s="1"/>
  <c r="M17107" s="1"/>
  <c r="M17108" s="1"/>
  <c r="M17109" s="1"/>
  <c r="M17110" s="1"/>
  <c r="M17111" s="1"/>
  <c r="M17112" s="1"/>
  <c r="M17113" s="1"/>
  <c r="M17114" s="1"/>
  <c r="M17115" s="1"/>
  <c r="M17116" s="1"/>
  <c r="M17117" s="1"/>
  <c r="M17118" s="1"/>
  <c r="M17119" s="1"/>
  <c r="M17120" s="1"/>
  <c r="M17121" s="1"/>
  <c r="M17122" s="1"/>
  <c r="M17123" s="1"/>
  <c r="M17124" s="1"/>
  <c r="M17125" s="1"/>
  <c r="M17126" s="1"/>
  <c r="M17127" s="1"/>
  <c r="M17128" s="1"/>
  <c r="M17129" s="1"/>
  <c r="M17130" s="1"/>
  <c r="M17131" s="1"/>
  <c r="M17132" s="1"/>
  <c r="M17133" s="1"/>
  <c r="M17134" s="1"/>
  <c r="M17135" s="1"/>
  <c r="M17136" s="1"/>
  <c r="M17137" s="1"/>
  <c r="M17138" s="1"/>
  <c r="M17139" s="1"/>
  <c r="M17140" s="1"/>
  <c r="M17141" s="1"/>
  <c r="M17142" s="1"/>
  <c r="M17143" s="1"/>
  <c r="M17144" s="1"/>
  <c r="M17145" s="1"/>
  <c r="M17146" s="1"/>
  <c r="M17147" s="1"/>
  <c r="M17148" s="1"/>
  <c r="M17149" s="1"/>
  <c r="M17150" s="1"/>
  <c r="M17151" s="1"/>
  <c r="M17152" s="1"/>
  <c r="M17153" s="1"/>
  <c r="M17154" s="1"/>
  <c r="M17155" s="1"/>
  <c r="M17156" s="1"/>
  <c r="M17157" s="1"/>
  <c r="M17158" s="1"/>
  <c r="M17159" s="1"/>
  <c r="M17160" s="1"/>
  <c r="M17161" s="1"/>
  <c r="M17162" s="1"/>
  <c r="M17163" s="1"/>
  <c r="M17164" s="1"/>
  <c r="M17165" s="1"/>
  <c r="M17166" s="1"/>
  <c r="M17167" s="1"/>
  <c r="M17168" s="1"/>
  <c r="M17169" s="1"/>
  <c r="M17170" s="1"/>
  <c r="M17171" s="1"/>
  <c r="M17172" s="1"/>
  <c r="M17173" s="1"/>
  <c r="M17174" s="1"/>
  <c r="M17175" s="1"/>
  <c r="M17176" s="1"/>
  <c r="M17177" s="1"/>
  <c r="M17178" s="1"/>
  <c r="M17179" s="1"/>
  <c r="M17180" s="1"/>
  <c r="M17181" s="1"/>
  <c r="M17182" s="1"/>
  <c r="M17183" s="1"/>
  <c r="M17184" s="1"/>
  <c r="M17185" s="1"/>
  <c r="M17186" s="1"/>
  <c r="M17187" s="1"/>
  <c r="M17188" s="1"/>
  <c r="M17189" s="1"/>
  <c r="M17190" s="1"/>
  <c r="M17191" s="1"/>
  <c r="M17192" s="1"/>
  <c r="M17193" s="1"/>
  <c r="M17194" s="1"/>
  <c r="M17195" s="1"/>
  <c r="M17196" s="1"/>
  <c r="M17197" s="1"/>
  <c r="M17198" s="1"/>
  <c r="M17199" s="1"/>
  <c r="M17200" s="1"/>
  <c r="M17201" s="1"/>
  <c r="M17202" s="1"/>
  <c r="M17203" s="1"/>
  <c r="M17204" s="1"/>
  <c r="M17205" s="1"/>
  <c r="M17206" s="1"/>
  <c r="M17207" s="1"/>
  <c r="M17208" s="1"/>
  <c r="M17209" s="1"/>
  <c r="M17210" s="1"/>
  <c r="M17211" s="1"/>
  <c r="M17212" s="1"/>
  <c r="M17213" s="1"/>
  <c r="M17214" s="1"/>
  <c r="M17215" s="1"/>
  <c r="M17216" s="1"/>
  <c r="M17217" s="1"/>
  <c r="M17218" s="1"/>
  <c r="M17219" s="1"/>
  <c r="M17220" s="1"/>
  <c r="M17221" s="1"/>
  <c r="M17222" s="1"/>
  <c r="M17223" s="1"/>
  <c r="M17224" s="1"/>
  <c r="M17225" s="1"/>
  <c r="M17226" s="1"/>
  <c r="M17227" s="1"/>
  <c r="M17228" s="1"/>
  <c r="M17229" s="1"/>
  <c r="M17230" s="1"/>
  <c r="M17231" s="1"/>
  <c r="M17232" s="1"/>
  <c r="M17233" s="1"/>
  <c r="M17234" s="1"/>
  <c r="M17235" s="1"/>
  <c r="M17236" s="1"/>
  <c r="M17237" s="1"/>
  <c r="M17238" s="1"/>
  <c r="M17239" s="1"/>
  <c r="M17240" s="1"/>
  <c r="M17241" s="1"/>
  <c r="M17242" s="1"/>
  <c r="M17243" s="1"/>
  <c r="M17244" s="1"/>
  <c r="M17245" s="1"/>
  <c r="M17246" s="1"/>
  <c r="M17247" s="1"/>
  <c r="M17248" s="1"/>
  <c r="M17249" s="1"/>
  <c r="M17250" s="1"/>
  <c r="M17251" s="1"/>
  <c r="M17252" s="1"/>
  <c r="M17253" s="1"/>
  <c r="M17254" s="1"/>
  <c r="M17255" s="1"/>
  <c r="M17256" s="1"/>
  <c r="M17257" s="1"/>
  <c r="M17258" s="1"/>
  <c r="M17259" s="1"/>
  <c r="M17260" s="1"/>
  <c r="M17261" s="1"/>
  <c r="M17262" s="1"/>
  <c r="M17263" s="1"/>
  <c r="M17264" s="1"/>
  <c r="M17265" s="1"/>
  <c r="M17266" s="1"/>
  <c r="M17267" s="1"/>
  <c r="M17268" s="1"/>
  <c r="M17269" s="1"/>
  <c r="M17270" s="1"/>
  <c r="M17271" s="1"/>
  <c r="M17272" s="1"/>
  <c r="M17273" s="1"/>
  <c r="M17274" s="1"/>
  <c r="M17275" s="1"/>
  <c r="M17276" s="1"/>
  <c r="M17277" s="1"/>
  <c r="M17278" s="1"/>
  <c r="M17279" s="1"/>
  <c r="M17280" s="1"/>
  <c r="M17281" s="1"/>
  <c r="M17282" s="1"/>
  <c r="M17283" s="1"/>
  <c r="M17284" s="1"/>
  <c r="M17285" s="1"/>
  <c r="M17286" s="1"/>
  <c r="M17287" s="1"/>
  <c r="M17288" s="1"/>
  <c r="M17289" s="1"/>
  <c r="M17290" s="1"/>
  <c r="M17291" s="1"/>
  <c r="M17292" s="1"/>
  <c r="M17293" s="1"/>
  <c r="M17294" s="1"/>
  <c r="M17295" s="1"/>
  <c r="M17296" s="1"/>
  <c r="M17297" s="1"/>
  <c r="M17298" s="1"/>
  <c r="M17299" s="1"/>
  <c r="M17300" s="1"/>
  <c r="M17301" s="1"/>
  <c r="M17302" s="1"/>
  <c r="M17303" s="1"/>
  <c r="M17304" s="1"/>
  <c r="M17305" s="1"/>
  <c r="M17306" s="1"/>
  <c r="M17307" s="1"/>
  <c r="M17308" s="1"/>
  <c r="M17309" s="1"/>
  <c r="M17310" s="1"/>
  <c r="M17311" s="1"/>
  <c r="M17312" s="1"/>
  <c r="M17313" s="1"/>
  <c r="M17314" s="1"/>
  <c r="M17315" s="1"/>
  <c r="M17316" s="1"/>
  <c r="M17317" s="1"/>
  <c r="M17318" s="1"/>
  <c r="M17319" s="1"/>
  <c r="M17320" s="1"/>
  <c r="M17321" s="1"/>
  <c r="M17322" s="1"/>
  <c r="M17323" s="1"/>
  <c r="M17324" s="1"/>
  <c r="M17325" s="1"/>
  <c r="M17326" s="1"/>
  <c r="M17327" s="1"/>
  <c r="M17328" s="1"/>
  <c r="M17329" s="1"/>
  <c r="M17330" s="1"/>
  <c r="M17331" s="1"/>
  <c r="M17332" s="1"/>
  <c r="M17333" s="1"/>
  <c r="M17334" s="1"/>
  <c r="M17335" s="1"/>
  <c r="M17336" s="1"/>
  <c r="M17337" s="1"/>
  <c r="M17338" s="1"/>
  <c r="M17339" s="1"/>
  <c r="M17340" s="1"/>
  <c r="M17341" s="1"/>
  <c r="M17342" s="1"/>
  <c r="M17343" s="1"/>
  <c r="M17344" s="1"/>
  <c r="M17345" s="1"/>
  <c r="M17346" s="1"/>
  <c r="M17347" s="1"/>
  <c r="M17348" s="1"/>
  <c r="M17349" s="1"/>
  <c r="M17350" s="1"/>
  <c r="M17351" s="1"/>
  <c r="M17352" s="1"/>
  <c r="M17353" s="1"/>
  <c r="M17354" s="1"/>
  <c r="M17355" s="1"/>
  <c r="M17356" s="1"/>
  <c r="M17357" s="1"/>
  <c r="M17358" s="1"/>
  <c r="M17359" s="1"/>
  <c r="M17360" s="1"/>
  <c r="M17361" s="1"/>
  <c r="M17362" s="1"/>
  <c r="M17363" s="1"/>
  <c r="M17364" s="1"/>
  <c r="M17365" s="1"/>
  <c r="M17366" s="1"/>
  <c r="M17367" s="1"/>
  <c r="M17368" s="1"/>
  <c r="M17369" s="1"/>
  <c r="M17370" s="1"/>
  <c r="M17371" s="1"/>
  <c r="M17372" s="1"/>
  <c r="M17373" s="1"/>
  <c r="M17374" s="1"/>
  <c r="M17375" s="1"/>
  <c r="M17376" s="1"/>
  <c r="M17377" s="1"/>
  <c r="M17378" s="1"/>
  <c r="M17379" s="1"/>
  <c r="M17380" s="1"/>
  <c r="M17381" s="1"/>
  <c r="M17382" s="1"/>
  <c r="M17383" s="1"/>
  <c r="M17384" s="1"/>
  <c r="M17385" s="1"/>
  <c r="M17386" s="1"/>
  <c r="M17387" s="1"/>
  <c r="M17388" s="1"/>
  <c r="M17389" s="1"/>
  <c r="M17390" s="1"/>
  <c r="M17391" s="1"/>
  <c r="M17392" s="1"/>
  <c r="M17393" s="1"/>
  <c r="M17394" s="1"/>
  <c r="M17395" s="1"/>
  <c r="M17396" s="1"/>
  <c r="M17397" s="1"/>
  <c r="M17398" s="1"/>
  <c r="M17399" s="1"/>
  <c r="M17400" s="1"/>
  <c r="M17401" s="1"/>
  <c r="M17402" s="1"/>
  <c r="M17403" s="1"/>
  <c r="M17404" s="1"/>
  <c r="M17405" s="1"/>
  <c r="M17406" s="1"/>
  <c r="M17407" s="1"/>
  <c r="M17408" s="1"/>
  <c r="M17409" s="1"/>
  <c r="M17410" s="1"/>
  <c r="M17411" s="1"/>
  <c r="M17412" s="1"/>
  <c r="M17413" s="1"/>
  <c r="M17414" s="1"/>
  <c r="M17415" s="1"/>
  <c r="M17416" s="1"/>
  <c r="M17417" s="1"/>
  <c r="M17418" s="1"/>
  <c r="M17419" s="1"/>
  <c r="M17420" s="1"/>
  <c r="M17421" s="1"/>
  <c r="M17422" s="1"/>
  <c r="M17423" s="1"/>
  <c r="M17424" s="1"/>
  <c r="M17425" s="1"/>
  <c r="M17426" s="1"/>
  <c r="M17427" s="1"/>
  <c r="M17428" s="1"/>
  <c r="M17429" s="1"/>
  <c r="M17430" s="1"/>
  <c r="M17431" s="1"/>
  <c r="M17432" s="1"/>
  <c r="M17433" s="1"/>
  <c r="M17434" s="1"/>
  <c r="M17435" s="1"/>
  <c r="M17436" s="1"/>
  <c r="M17437" s="1"/>
  <c r="M17438" s="1"/>
  <c r="M17439" s="1"/>
  <c r="M17440" s="1"/>
  <c r="M17441" s="1"/>
  <c r="M17442" s="1"/>
  <c r="M17443" s="1"/>
  <c r="M17444" s="1"/>
  <c r="M17445" s="1"/>
  <c r="M17446" s="1"/>
  <c r="M17447" s="1"/>
  <c r="M17448" s="1"/>
  <c r="M17449" s="1"/>
  <c r="M17450" s="1"/>
  <c r="M17451" s="1"/>
  <c r="M17452" s="1"/>
  <c r="M17453" s="1"/>
  <c r="M17454" s="1"/>
  <c r="M17455" s="1"/>
  <c r="M17456" s="1"/>
  <c r="M17457" s="1"/>
  <c r="M17458" s="1"/>
  <c r="M17459" s="1"/>
  <c r="M17460" s="1"/>
  <c r="M17461" s="1"/>
  <c r="M17462" s="1"/>
  <c r="M17463" s="1"/>
  <c r="M17464" s="1"/>
  <c r="M17465" s="1"/>
  <c r="M17466" s="1"/>
  <c r="M17467" s="1"/>
  <c r="M17468" s="1"/>
  <c r="M17469" s="1"/>
  <c r="M17470" s="1"/>
  <c r="M17471" s="1"/>
  <c r="M17472" s="1"/>
  <c r="M17473" s="1"/>
  <c r="M17474" s="1"/>
  <c r="M17475" s="1"/>
  <c r="M17476" s="1"/>
  <c r="M17477" s="1"/>
  <c r="M17478" s="1"/>
  <c r="M17479" s="1"/>
  <c r="M17480" s="1"/>
  <c r="M17481" s="1"/>
  <c r="M17482" s="1"/>
  <c r="M17483" s="1"/>
  <c r="M17484" s="1"/>
  <c r="M17485" s="1"/>
  <c r="M17486" s="1"/>
  <c r="M17487" s="1"/>
  <c r="M17488" s="1"/>
  <c r="M17489" s="1"/>
  <c r="M17490" s="1"/>
  <c r="M17491" s="1"/>
  <c r="M17492" s="1"/>
  <c r="M17493" s="1"/>
  <c r="M17494" s="1"/>
  <c r="M17495" s="1"/>
  <c r="M17496" s="1"/>
  <c r="M17497" s="1"/>
  <c r="M17498" s="1"/>
  <c r="M17499" s="1"/>
  <c r="M17500" s="1"/>
  <c r="M17501" s="1"/>
  <c r="M17502" s="1"/>
  <c r="M17503" s="1"/>
  <c r="M17504" s="1"/>
  <c r="M17505" s="1"/>
  <c r="M17506" s="1"/>
  <c r="M17507" s="1"/>
  <c r="M17508" s="1"/>
  <c r="M17509" s="1"/>
  <c r="M17510" s="1"/>
  <c r="M17511" s="1"/>
  <c r="M17512" s="1"/>
  <c r="M17513" s="1"/>
  <c r="M17514" s="1"/>
  <c r="M17515" s="1"/>
  <c r="M17516" s="1"/>
  <c r="M17517" s="1"/>
  <c r="M17518" s="1"/>
  <c r="M17519" s="1"/>
  <c r="M17520" s="1"/>
  <c r="M17521" s="1"/>
  <c r="M17522" s="1"/>
  <c r="M17523" s="1"/>
  <c r="M17524" s="1"/>
  <c r="M17525" s="1"/>
  <c r="M17526" s="1"/>
  <c r="M17527" s="1"/>
  <c r="M17528" s="1"/>
  <c r="M17529" s="1"/>
  <c r="M17530" s="1"/>
  <c r="M17531" s="1"/>
  <c r="M17532" s="1"/>
  <c r="M17533" s="1"/>
  <c r="M17534" s="1"/>
  <c r="M17535" s="1"/>
  <c r="M17536" s="1"/>
  <c r="M17537" s="1"/>
  <c r="M17538" s="1"/>
  <c r="M17539" s="1"/>
  <c r="M17540" s="1"/>
  <c r="M17541" s="1"/>
  <c r="M17542" s="1"/>
  <c r="M17543" s="1"/>
  <c r="M17544" s="1"/>
  <c r="M17545" s="1"/>
  <c r="M17546" s="1"/>
  <c r="M17547" s="1"/>
  <c r="M17548" s="1"/>
  <c r="M17549" s="1"/>
  <c r="M17550" s="1"/>
  <c r="M17551" s="1"/>
  <c r="M17552" s="1"/>
  <c r="M17553" s="1"/>
  <c r="M17554" s="1"/>
  <c r="M17555" s="1"/>
  <c r="M17556" s="1"/>
  <c r="M17557" s="1"/>
  <c r="M17558" s="1"/>
  <c r="M17559" s="1"/>
  <c r="M17560" s="1"/>
  <c r="M17561" s="1"/>
  <c r="M17562" s="1"/>
  <c r="M17563" s="1"/>
  <c r="M17564" s="1"/>
  <c r="M17565" s="1"/>
  <c r="M17566" s="1"/>
  <c r="M17567" s="1"/>
  <c r="M17568" s="1"/>
  <c r="M17569" s="1"/>
  <c r="M17570" s="1"/>
  <c r="M17571" s="1"/>
  <c r="M17572" s="1"/>
  <c r="M17573" s="1"/>
  <c r="M17574" s="1"/>
  <c r="M17575" s="1"/>
  <c r="M17576" s="1"/>
  <c r="M17577" s="1"/>
  <c r="M17578" s="1"/>
  <c r="M17579" s="1"/>
  <c r="M17580" s="1"/>
  <c r="M17581" s="1"/>
  <c r="M17582" s="1"/>
  <c r="M17583" s="1"/>
  <c r="M17584" s="1"/>
  <c r="M17585" s="1"/>
  <c r="M17586" s="1"/>
  <c r="M17587" s="1"/>
  <c r="M17588" s="1"/>
  <c r="M17589" s="1"/>
  <c r="M17590" s="1"/>
  <c r="M17591" s="1"/>
  <c r="M17592" s="1"/>
  <c r="M17593" s="1"/>
  <c r="M17594" s="1"/>
  <c r="M17595" s="1"/>
  <c r="M17596" s="1"/>
  <c r="M17597" s="1"/>
  <c r="M17598" s="1"/>
  <c r="M17599" s="1"/>
  <c r="M17600" s="1"/>
  <c r="M17601" s="1"/>
  <c r="M17602" s="1"/>
  <c r="M17603" s="1"/>
  <c r="M17604" s="1"/>
  <c r="M17605" s="1"/>
  <c r="M17606" s="1"/>
  <c r="M17607" s="1"/>
  <c r="M17608" s="1"/>
  <c r="M17609" s="1"/>
  <c r="M17610" s="1"/>
  <c r="M17611" s="1"/>
  <c r="M17612" s="1"/>
  <c r="M17613" s="1"/>
  <c r="M17614" s="1"/>
  <c r="M17615" s="1"/>
  <c r="M17616" s="1"/>
  <c r="M17617" s="1"/>
  <c r="M17618" s="1"/>
  <c r="M17619" s="1"/>
  <c r="M17620" s="1"/>
  <c r="M17621" s="1"/>
  <c r="M17622" s="1"/>
  <c r="M17623" s="1"/>
  <c r="M17624" s="1"/>
  <c r="M17625" s="1"/>
  <c r="M17626" s="1"/>
  <c r="M17627" s="1"/>
  <c r="M17628" s="1"/>
  <c r="M17629" s="1"/>
  <c r="M17630" s="1"/>
  <c r="M17631" s="1"/>
  <c r="M17632" s="1"/>
  <c r="M17633" s="1"/>
  <c r="M17634" s="1"/>
  <c r="M17635" s="1"/>
  <c r="M17636" s="1"/>
  <c r="M17637" s="1"/>
  <c r="M17638" s="1"/>
  <c r="M17639" s="1"/>
  <c r="M17640" s="1"/>
  <c r="M17641" s="1"/>
  <c r="M17642" s="1"/>
  <c r="M17643" s="1"/>
  <c r="M17644" s="1"/>
  <c r="M17645" s="1"/>
  <c r="M17646" s="1"/>
  <c r="M17647" s="1"/>
  <c r="M17648" s="1"/>
  <c r="M17649" s="1"/>
  <c r="M17650" s="1"/>
  <c r="M17651" s="1"/>
  <c r="M17652" s="1"/>
  <c r="M17653" s="1"/>
  <c r="M17654" s="1"/>
  <c r="M17655" s="1"/>
  <c r="M17656" s="1"/>
  <c r="M17657" s="1"/>
  <c r="M17658" s="1"/>
  <c r="M17659" s="1"/>
  <c r="M17660" s="1"/>
  <c r="M17661" s="1"/>
  <c r="M17662" s="1"/>
  <c r="M17663" s="1"/>
  <c r="M17664" s="1"/>
  <c r="M17665" s="1"/>
  <c r="M17666" s="1"/>
  <c r="M17667" s="1"/>
  <c r="M17668" s="1"/>
  <c r="M17669" s="1"/>
  <c r="M17670" s="1"/>
  <c r="M17671" s="1"/>
  <c r="M17672" s="1"/>
  <c r="M17673" s="1"/>
  <c r="M17674" s="1"/>
  <c r="M17675" s="1"/>
  <c r="M17676" s="1"/>
  <c r="M17677" s="1"/>
  <c r="M17678" s="1"/>
  <c r="M17679" s="1"/>
  <c r="M17680" s="1"/>
  <c r="M17681" s="1"/>
  <c r="M17682" s="1"/>
  <c r="M17683" s="1"/>
  <c r="M17684" s="1"/>
  <c r="M17685" s="1"/>
  <c r="M17686" s="1"/>
  <c r="M17687" s="1"/>
  <c r="M17688" s="1"/>
  <c r="M17689" s="1"/>
  <c r="M17690" s="1"/>
  <c r="M17691" s="1"/>
  <c r="M17692" s="1"/>
  <c r="M17693" s="1"/>
  <c r="M17694" s="1"/>
  <c r="M17695" s="1"/>
  <c r="M17696" s="1"/>
  <c r="M17697" s="1"/>
  <c r="M17698" s="1"/>
  <c r="M17699" s="1"/>
  <c r="M17700" s="1"/>
  <c r="M17701" s="1"/>
  <c r="M17702" s="1"/>
  <c r="M17703" s="1"/>
  <c r="M17704" s="1"/>
  <c r="M17705" s="1"/>
  <c r="M17706" s="1"/>
  <c r="M17707" s="1"/>
  <c r="M17708" s="1"/>
  <c r="M17709" s="1"/>
  <c r="M17710" s="1"/>
  <c r="M17711" s="1"/>
  <c r="M17712" s="1"/>
  <c r="M17713" s="1"/>
  <c r="M17714" s="1"/>
  <c r="M17715" s="1"/>
  <c r="M17716" s="1"/>
  <c r="M17717" s="1"/>
  <c r="M17718" s="1"/>
  <c r="M17719" s="1"/>
  <c r="M17720" s="1"/>
  <c r="M17721" s="1"/>
  <c r="M17722" s="1"/>
  <c r="M17723" s="1"/>
  <c r="M17724" s="1"/>
  <c r="M17725" s="1"/>
  <c r="M17726" s="1"/>
  <c r="M17727" s="1"/>
  <c r="M17728" s="1"/>
  <c r="M17729" s="1"/>
  <c r="M17730" s="1"/>
  <c r="M17731" s="1"/>
  <c r="M17732" s="1"/>
  <c r="M17733" s="1"/>
  <c r="M17734" s="1"/>
  <c r="M17735" s="1"/>
  <c r="M17736" s="1"/>
  <c r="M17737" s="1"/>
  <c r="M17738" s="1"/>
  <c r="M17739" s="1"/>
  <c r="M17740" s="1"/>
  <c r="M17741" s="1"/>
  <c r="M17742" s="1"/>
  <c r="M17743" s="1"/>
  <c r="M17744" s="1"/>
  <c r="M17745" s="1"/>
  <c r="M17746" s="1"/>
  <c r="M17747" s="1"/>
  <c r="M17748" s="1"/>
  <c r="M17749" s="1"/>
  <c r="M17750" s="1"/>
  <c r="M17751" s="1"/>
  <c r="M17752" s="1"/>
  <c r="M17753" s="1"/>
  <c r="M17754" s="1"/>
  <c r="M17755" s="1"/>
  <c r="M17756" s="1"/>
  <c r="M17757" s="1"/>
  <c r="M17758" s="1"/>
  <c r="M17759" s="1"/>
  <c r="M17760" s="1"/>
  <c r="M17761" s="1"/>
  <c r="M17762" s="1"/>
  <c r="M17763" s="1"/>
  <c r="M17764" s="1"/>
  <c r="M17765" s="1"/>
  <c r="M17766" s="1"/>
  <c r="M17767" s="1"/>
  <c r="M17768" s="1"/>
  <c r="M17769" s="1"/>
  <c r="M17770" s="1"/>
  <c r="M17771" s="1"/>
  <c r="M17772" s="1"/>
  <c r="M17773" s="1"/>
  <c r="M17774" s="1"/>
  <c r="M17775" s="1"/>
  <c r="M17776" s="1"/>
  <c r="M17777" s="1"/>
  <c r="M17778" s="1"/>
  <c r="M17779" s="1"/>
  <c r="M17780" s="1"/>
  <c r="M17781" s="1"/>
  <c r="M17782" s="1"/>
  <c r="M17783" s="1"/>
  <c r="M17784" s="1"/>
  <c r="M17785" s="1"/>
  <c r="M17786" s="1"/>
  <c r="M17787" s="1"/>
  <c r="M17788" s="1"/>
  <c r="M17789" s="1"/>
  <c r="M17790" s="1"/>
  <c r="M17791" s="1"/>
  <c r="M17792" s="1"/>
  <c r="M17793" s="1"/>
  <c r="M17794" s="1"/>
  <c r="M17795" s="1"/>
  <c r="M17796" s="1"/>
  <c r="M17797" s="1"/>
  <c r="M17798" s="1"/>
  <c r="M17799" s="1"/>
  <c r="M17800" s="1"/>
  <c r="M17801" s="1"/>
  <c r="M17802" s="1"/>
  <c r="M17803" s="1"/>
  <c r="M17804" s="1"/>
  <c r="M17805" s="1"/>
  <c r="M17806" s="1"/>
  <c r="M17807" s="1"/>
  <c r="M17808" s="1"/>
  <c r="M17809" s="1"/>
  <c r="M17810" s="1"/>
  <c r="M17811" s="1"/>
  <c r="M17812" s="1"/>
  <c r="M17813" s="1"/>
  <c r="M17814" s="1"/>
  <c r="M17815" s="1"/>
  <c r="M17816" s="1"/>
  <c r="M17817" s="1"/>
  <c r="M17818" s="1"/>
  <c r="M17819" s="1"/>
  <c r="M17820" s="1"/>
  <c r="M17821" s="1"/>
  <c r="M17822" s="1"/>
  <c r="M17823" s="1"/>
  <c r="M17824" s="1"/>
  <c r="M17825" s="1"/>
  <c r="M17826" s="1"/>
  <c r="M17827" s="1"/>
  <c r="M17828" s="1"/>
  <c r="M17829" s="1"/>
  <c r="M17830" s="1"/>
  <c r="M17831" s="1"/>
  <c r="M17832" s="1"/>
  <c r="M17833" s="1"/>
  <c r="M17834" s="1"/>
  <c r="M17835" s="1"/>
  <c r="M17836" s="1"/>
  <c r="M17837" s="1"/>
  <c r="M17838" s="1"/>
  <c r="M17839" s="1"/>
  <c r="M17840" s="1"/>
  <c r="M17841" s="1"/>
  <c r="M17842" s="1"/>
  <c r="M17843" s="1"/>
  <c r="M17844" s="1"/>
  <c r="M17845" s="1"/>
  <c r="M17846" s="1"/>
  <c r="M17847" s="1"/>
  <c r="M17848" s="1"/>
  <c r="M17849" s="1"/>
  <c r="M17850" s="1"/>
  <c r="M17851" s="1"/>
  <c r="M17852" s="1"/>
  <c r="M17853" s="1"/>
  <c r="M17854" s="1"/>
  <c r="M17855" s="1"/>
  <c r="M17856" s="1"/>
  <c r="M17857" s="1"/>
  <c r="M17858" s="1"/>
  <c r="M17859" s="1"/>
  <c r="M17860" s="1"/>
  <c r="M17861" s="1"/>
  <c r="M17862" s="1"/>
  <c r="M17863" s="1"/>
  <c r="M17864" s="1"/>
  <c r="M17865" s="1"/>
  <c r="M17866" s="1"/>
  <c r="M17867" s="1"/>
  <c r="M17868" s="1"/>
  <c r="M17869" s="1"/>
  <c r="M17870" s="1"/>
  <c r="M17871" s="1"/>
  <c r="M17872" s="1"/>
  <c r="M17873" s="1"/>
  <c r="M17874" s="1"/>
  <c r="M17875" s="1"/>
  <c r="M17876" s="1"/>
  <c r="M17877" s="1"/>
  <c r="M17878" s="1"/>
  <c r="M17879" s="1"/>
  <c r="M17880" s="1"/>
  <c r="M17881" s="1"/>
  <c r="M17882" s="1"/>
  <c r="M17883" s="1"/>
  <c r="M17884" s="1"/>
  <c r="M17885" s="1"/>
  <c r="M17886" s="1"/>
  <c r="M17887" s="1"/>
  <c r="M17888" s="1"/>
  <c r="M17889" s="1"/>
  <c r="M17890" s="1"/>
  <c r="M17891" s="1"/>
  <c r="M17892" s="1"/>
  <c r="M17893" s="1"/>
  <c r="M17894" s="1"/>
  <c r="M17895" s="1"/>
  <c r="M17896" s="1"/>
  <c r="M17897" s="1"/>
  <c r="M17898" s="1"/>
  <c r="M17899" s="1"/>
  <c r="M17900" s="1"/>
  <c r="M17901" s="1"/>
  <c r="M17902" s="1"/>
  <c r="M17903" s="1"/>
  <c r="M17904" s="1"/>
  <c r="M17905" s="1"/>
  <c r="M17906" s="1"/>
  <c r="M17907" s="1"/>
  <c r="M17908" s="1"/>
  <c r="M17909" s="1"/>
  <c r="M17910" s="1"/>
  <c r="M17911" s="1"/>
  <c r="M17912" s="1"/>
  <c r="M17913" s="1"/>
  <c r="M17914" s="1"/>
  <c r="M17915" s="1"/>
  <c r="M17916" s="1"/>
  <c r="M17917" s="1"/>
  <c r="M17918" s="1"/>
  <c r="M17919" s="1"/>
  <c r="M17920" s="1"/>
  <c r="M17921" s="1"/>
  <c r="M17922" s="1"/>
  <c r="M17923" s="1"/>
  <c r="M17924" s="1"/>
  <c r="M17925" s="1"/>
  <c r="M17926" s="1"/>
  <c r="M17927" s="1"/>
  <c r="M17928" s="1"/>
  <c r="M17929" s="1"/>
  <c r="M17930" s="1"/>
  <c r="M17931" s="1"/>
  <c r="M17932" s="1"/>
  <c r="M17933" s="1"/>
  <c r="M17934" s="1"/>
  <c r="M17935" s="1"/>
  <c r="M17936" s="1"/>
  <c r="M17937" s="1"/>
  <c r="M17938" s="1"/>
  <c r="M17939" s="1"/>
  <c r="M17940" s="1"/>
  <c r="M17941" s="1"/>
  <c r="M17942" s="1"/>
  <c r="M17943" s="1"/>
  <c r="M17944" s="1"/>
  <c r="M17945" s="1"/>
  <c r="M17946" s="1"/>
  <c r="M17947" s="1"/>
  <c r="M17948" s="1"/>
  <c r="M17949" s="1"/>
  <c r="M17950" s="1"/>
  <c r="M17951" s="1"/>
  <c r="M17952" s="1"/>
  <c r="M17953" s="1"/>
  <c r="M17954" s="1"/>
  <c r="M17955" s="1"/>
  <c r="M17956" s="1"/>
  <c r="M17957" s="1"/>
  <c r="M17958" s="1"/>
  <c r="M17959" s="1"/>
  <c r="M17960" s="1"/>
  <c r="M17961" s="1"/>
  <c r="M17962" s="1"/>
  <c r="M17963" s="1"/>
  <c r="M17964" s="1"/>
  <c r="M17965" s="1"/>
  <c r="M17966" s="1"/>
  <c r="M17967" s="1"/>
  <c r="M17968" s="1"/>
  <c r="M17969" s="1"/>
  <c r="M17970" s="1"/>
  <c r="M17971" s="1"/>
  <c r="M17972" s="1"/>
  <c r="M17973" s="1"/>
  <c r="M17974" s="1"/>
  <c r="M17975" s="1"/>
  <c r="M17976" s="1"/>
  <c r="M17977" s="1"/>
  <c r="M17978" s="1"/>
  <c r="M17979" s="1"/>
  <c r="M17980" s="1"/>
  <c r="M17981" s="1"/>
  <c r="M17982" s="1"/>
  <c r="M17983" s="1"/>
  <c r="M17984" s="1"/>
  <c r="M17985" s="1"/>
  <c r="M17986" s="1"/>
  <c r="M17987" s="1"/>
  <c r="M17988" s="1"/>
  <c r="M17989" s="1"/>
  <c r="M17990" s="1"/>
  <c r="M17991" s="1"/>
  <c r="M17992" s="1"/>
  <c r="M17993" s="1"/>
  <c r="M17994" s="1"/>
  <c r="M17995" s="1"/>
  <c r="M17996" s="1"/>
  <c r="M17997" s="1"/>
  <c r="M17998" s="1"/>
  <c r="M17999" s="1"/>
  <c r="M18000" s="1"/>
  <c r="M18001" s="1"/>
  <c r="M18002" s="1"/>
  <c r="M18003" s="1"/>
  <c r="M18004" s="1"/>
  <c r="M18005" s="1"/>
  <c r="M18006" s="1"/>
  <c r="M18007" s="1"/>
  <c r="M18008" s="1"/>
  <c r="M18009" s="1"/>
  <c r="M18010" s="1"/>
  <c r="M18011" s="1"/>
  <c r="M18012" s="1"/>
  <c r="M18013" s="1"/>
  <c r="M18014" s="1"/>
  <c r="M18015" s="1"/>
  <c r="M18016" s="1"/>
  <c r="M18017" s="1"/>
  <c r="M18018" s="1"/>
  <c r="M18019" s="1"/>
  <c r="M18020" s="1"/>
  <c r="M18021" s="1"/>
  <c r="M18022" s="1"/>
  <c r="M18023" s="1"/>
  <c r="M18024" s="1"/>
  <c r="M18025" s="1"/>
  <c r="M18026" s="1"/>
  <c r="M18027" s="1"/>
  <c r="M18028" s="1"/>
  <c r="M18029" s="1"/>
  <c r="M18030" s="1"/>
  <c r="M18031" s="1"/>
  <c r="M18032" s="1"/>
  <c r="M18033" s="1"/>
  <c r="M18034" s="1"/>
  <c r="M18035" s="1"/>
  <c r="M18036" s="1"/>
  <c r="M18037" s="1"/>
  <c r="M18038" s="1"/>
  <c r="M18039" s="1"/>
  <c r="M18040" s="1"/>
  <c r="M18041" s="1"/>
  <c r="M18042" s="1"/>
  <c r="M18043" s="1"/>
  <c r="M18044" s="1"/>
  <c r="M18045" s="1"/>
  <c r="M18046" s="1"/>
  <c r="M18047" s="1"/>
  <c r="M18048" s="1"/>
  <c r="M18049" s="1"/>
  <c r="M18050" s="1"/>
  <c r="M18051" s="1"/>
  <c r="M18052" s="1"/>
  <c r="M18053" s="1"/>
  <c r="M18054" s="1"/>
  <c r="M18055" s="1"/>
  <c r="M18056" s="1"/>
  <c r="M18057" s="1"/>
  <c r="M18058" s="1"/>
  <c r="M18059" s="1"/>
  <c r="M18060" s="1"/>
  <c r="M18061" s="1"/>
  <c r="M18062" s="1"/>
  <c r="M18063" s="1"/>
  <c r="M18064" s="1"/>
  <c r="M18065" s="1"/>
  <c r="M18066" s="1"/>
  <c r="M18067" s="1"/>
  <c r="M18068" s="1"/>
  <c r="M18069" s="1"/>
  <c r="M18070" s="1"/>
  <c r="M18071" s="1"/>
  <c r="M18072" s="1"/>
  <c r="M18073" s="1"/>
  <c r="M18074" s="1"/>
  <c r="M18075" s="1"/>
  <c r="M18076" s="1"/>
  <c r="M18077" s="1"/>
  <c r="M18078" s="1"/>
  <c r="M18079" s="1"/>
  <c r="M18080" s="1"/>
  <c r="M18081" s="1"/>
  <c r="M18082" s="1"/>
  <c r="M18083" s="1"/>
  <c r="M18084" s="1"/>
  <c r="M18085" s="1"/>
  <c r="M18086" s="1"/>
  <c r="M18087" s="1"/>
  <c r="M18088" s="1"/>
  <c r="M18089" s="1"/>
  <c r="M18090" s="1"/>
  <c r="M18091" s="1"/>
  <c r="M18092" s="1"/>
  <c r="M18093" s="1"/>
  <c r="M18094" s="1"/>
  <c r="M18095" s="1"/>
  <c r="M18096" s="1"/>
  <c r="M18097" s="1"/>
  <c r="M18098" s="1"/>
  <c r="M18099" s="1"/>
  <c r="M18100" s="1"/>
  <c r="M18101" s="1"/>
  <c r="M18102" s="1"/>
  <c r="M18103" s="1"/>
  <c r="M18104" s="1"/>
  <c r="M18105" s="1"/>
  <c r="M18106" s="1"/>
  <c r="M18107" s="1"/>
  <c r="M18108" s="1"/>
  <c r="M18109" s="1"/>
  <c r="M18110" s="1"/>
  <c r="M18111" s="1"/>
  <c r="M18112" s="1"/>
  <c r="M18113" s="1"/>
  <c r="M18114" s="1"/>
  <c r="M18115" s="1"/>
  <c r="M18116" s="1"/>
  <c r="M18117" s="1"/>
  <c r="M18118" s="1"/>
  <c r="M18119" s="1"/>
  <c r="M18120" s="1"/>
  <c r="M18121" s="1"/>
  <c r="M18122" s="1"/>
  <c r="M18123" s="1"/>
  <c r="M18124" s="1"/>
  <c r="M18125" s="1"/>
  <c r="M18126" s="1"/>
  <c r="M18127" s="1"/>
  <c r="M18128" s="1"/>
  <c r="M18129" s="1"/>
  <c r="M18130" s="1"/>
  <c r="M18131" s="1"/>
  <c r="M18132" s="1"/>
  <c r="M18133" s="1"/>
  <c r="M18134" s="1"/>
  <c r="M18135" s="1"/>
  <c r="M18136" s="1"/>
  <c r="M18137" s="1"/>
  <c r="M18138" s="1"/>
  <c r="M18139" s="1"/>
  <c r="M18140" s="1"/>
  <c r="M18141" s="1"/>
  <c r="M18142" s="1"/>
  <c r="M18143" s="1"/>
  <c r="M18144" s="1"/>
  <c r="M18145" s="1"/>
  <c r="M18146" s="1"/>
  <c r="M18147" s="1"/>
  <c r="M18148" s="1"/>
  <c r="M18149" s="1"/>
  <c r="M18150" s="1"/>
  <c r="M18151" s="1"/>
  <c r="M18152" s="1"/>
  <c r="M18153" s="1"/>
  <c r="M18154" s="1"/>
  <c r="M18155" s="1"/>
  <c r="M18156" s="1"/>
  <c r="M18157" s="1"/>
  <c r="M18158" s="1"/>
  <c r="M18159" s="1"/>
  <c r="M18160" s="1"/>
  <c r="M18161" s="1"/>
  <c r="M18162" s="1"/>
  <c r="M18163" s="1"/>
  <c r="M18164" s="1"/>
  <c r="M18165" s="1"/>
  <c r="M18166" s="1"/>
  <c r="M18167" s="1"/>
  <c r="M18168" s="1"/>
  <c r="M18169" s="1"/>
  <c r="M18170" s="1"/>
  <c r="M18171" s="1"/>
  <c r="M18172" s="1"/>
  <c r="M18173" s="1"/>
  <c r="M18174" s="1"/>
  <c r="M18175" s="1"/>
  <c r="M18176" s="1"/>
  <c r="M18177" s="1"/>
  <c r="M18178" s="1"/>
  <c r="M18179" s="1"/>
  <c r="M18180" s="1"/>
  <c r="M18181" s="1"/>
  <c r="M18182" s="1"/>
  <c r="M18183" s="1"/>
  <c r="M18184" s="1"/>
  <c r="M18185" s="1"/>
  <c r="M18186" s="1"/>
  <c r="M18187" s="1"/>
  <c r="M18188" s="1"/>
  <c r="M18189" s="1"/>
  <c r="M18190" s="1"/>
  <c r="M18191" s="1"/>
  <c r="M18192" s="1"/>
  <c r="M18193" s="1"/>
  <c r="M18194" s="1"/>
  <c r="M18195" s="1"/>
  <c r="M18196" s="1"/>
  <c r="M18197" s="1"/>
  <c r="M18198" s="1"/>
  <c r="M18199" s="1"/>
  <c r="M18200" s="1"/>
  <c r="M18201" s="1"/>
  <c r="M18202" s="1"/>
  <c r="M18203" s="1"/>
  <c r="M18204" s="1"/>
  <c r="M18205" s="1"/>
  <c r="M18206" s="1"/>
  <c r="M18207" s="1"/>
  <c r="M18208" s="1"/>
  <c r="M18209" s="1"/>
  <c r="M18210" s="1"/>
  <c r="M18211" s="1"/>
  <c r="M18212" s="1"/>
  <c r="M18213" s="1"/>
  <c r="M18214" s="1"/>
  <c r="M18215" s="1"/>
  <c r="M18216" s="1"/>
  <c r="M18217" s="1"/>
  <c r="M18218" s="1"/>
  <c r="M18219" s="1"/>
  <c r="M18220" s="1"/>
  <c r="M18221" s="1"/>
  <c r="M18222" s="1"/>
  <c r="M18223" s="1"/>
  <c r="M18224" s="1"/>
  <c r="M18225" s="1"/>
  <c r="M18226" s="1"/>
  <c r="M18227" s="1"/>
  <c r="M18228" s="1"/>
  <c r="M18229" s="1"/>
  <c r="M18230" s="1"/>
  <c r="M18231" s="1"/>
  <c r="M18232" s="1"/>
  <c r="M18233" s="1"/>
  <c r="M18234" s="1"/>
  <c r="M18235" s="1"/>
  <c r="M18236" s="1"/>
  <c r="M18237" s="1"/>
  <c r="M18238" s="1"/>
  <c r="M18239" s="1"/>
  <c r="M18240" s="1"/>
  <c r="M18241" s="1"/>
  <c r="M18242" s="1"/>
  <c r="M18243" s="1"/>
  <c r="M18244" s="1"/>
  <c r="M18245" s="1"/>
  <c r="M18246" s="1"/>
  <c r="M18247" s="1"/>
  <c r="M18248" s="1"/>
  <c r="M18249" s="1"/>
  <c r="M18250" s="1"/>
  <c r="M18251" s="1"/>
  <c r="M18252" s="1"/>
  <c r="M18253" s="1"/>
  <c r="M18254" s="1"/>
  <c r="M18255" s="1"/>
  <c r="M18256" s="1"/>
  <c r="M18257" s="1"/>
  <c r="M18258" s="1"/>
  <c r="M18259" s="1"/>
  <c r="M18260" s="1"/>
  <c r="M18261" s="1"/>
  <c r="M18262" s="1"/>
  <c r="M18263" s="1"/>
  <c r="M18264" s="1"/>
  <c r="M18265" s="1"/>
  <c r="M18266" s="1"/>
  <c r="M18267" s="1"/>
  <c r="M18268" s="1"/>
  <c r="M18269" s="1"/>
  <c r="M18270" s="1"/>
  <c r="M18271" s="1"/>
  <c r="M18272" s="1"/>
  <c r="M18273" s="1"/>
  <c r="M18274" s="1"/>
  <c r="M18275" s="1"/>
  <c r="M18276" s="1"/>
  <c r="M18277" s="1"/>
  <c r="M18278" s="1"/>
  <c r="M18279" s="1"/>
  <c r="M18280" s="1"/>
  <c r="M18281" s="1"/>
  <c r="M18282" s="1"/>
  <c r="M18283" s="1"/>
  <c r="M18284" s="1"/>
  <c r="M18285" s="1"/>
  <c r="M18286" s="1"/>
  <c r="M18287" s="1"/>
  <c r="M18288" s="1"/>
  <c r="M18289" s="1"/>
  <c r="M18290" s="1"/>
  <c r="M18291" s="1"/>
  <c r="M18292" s="1"/>
  <c r="M18293" s="1"/>
  <c r="M18294" s="1"/>
  <c r="M18295" s="1"/>
  <c r="M18296" s="1"/>
  <c r="M18297" s="1"/>
  <c r="M18298" s="1"/>
  <c r="M18299" s="1"/>
  <c r="M18300" s="1"/>
  <c r="M18301" s="1"/>
  <c r="M18302" s="1"/>
  <c r="M18303" s="1"/>
  <c r="M18304" s="1"/>
  <c r="M18305" s="1"/>
  <c r="M18306" s="1"/>
  <c r="M18307" s="1"/>
  <c r="M18308" s="1"/>
  <c r="M18309" s="1"/>
  <c r="M18310" s="1"/>
  <c r="M18311" s="1"/>
  <c r="M18312" s="1"/>
  <c r="M18313" s="1"/>
  <c r="M18314" s="1"/>
  <c r="M18315" s="1"/>
  <c r="M18316" s="1"/>
  <c r="M18317" s="1"/>
  <c r="M18318" s="1"/>
  <c r="M18319" s="1"/>
  <c r="M18320" s="1"/>
  <c r="M18321" s="1"/>
  <c r="M18322" s="1"/>
  <c r="M18323" s="1"/>
  <c r="M18324" s="1"/>
  <c r="M18325" s="1"/>
  <c r="M18326" s="1"/>
  <c r="M18327" s="1"/>
  <c r="M18328" s="1"/>
  <c r="M18329" s="1"/>
  <c r="M18330" s="1"/>
  <c r="M18331" s="1"/>
  <c r="M18332" s="1"/>
  <c r="M18333" s="1"/>
  <c r="M18334" s="1"/>
  <c r="M18335" s="1"/>
  <c r="M18336" s="1"/>
  <c r="M18337" s="1"/>
  <c r="M18338" s="1"/>
  <c r="M18339" s="1"/>
  <c r="M18340" s="1"/>
  <c r="M18341" s="1"/>
  <c r="M18342" s="1"/>
  <c r="M18343" s="1"/>
  <c r="M18344" s="1"/>
  <c r="M18345" s="1"/>
  <c r="M18346" s="1"/>
  <c r="M18347" s="1"/>
  <c r="M18348" s="1"/>
  <c r="M18349" s="1"/>
  <c r="M18350" s="1"/>
  <c r="M18351" s="1"/>
  <c r="M18352" s="1"/>
  <c r="M18353" s="1"/>
  <c r="M18354" s="1"/>
  <c r="M18355" s="1"/>
  <c r="M18356" s="1"/>
  <c r="M18357" s="1"/>
  <c r="M18358" s="1"/>
  <c r="M18359" s="1"/>
  <c r="M18360" s="1"/>
  <c r="M18361" s="1"/>
  <c r="M18362" s="1"/>
  <c r="M18363" s="1"/>
  <c r="M18364" s="1"/>
  <c r="M18365" s="1"/>
  <c r="M18366" s="1"/>
  <c r="M18367" s="1"/>
  <c r="M18368" s="1"/>
  <c r="M18369" s="1"/>
  <c r="M18370" s="1"/>
  <c r="M18371" s="1"/>
  <c r="M18372" s="1"/>
  <c r="M18373" s="1"/>
  <c r="M18374" s="1"/>
  <c r="M18375" s="1"/>
  <c r="M18376" s="1"/>
  <c r="M18377" s="1"/>
  <c r="M18378" s="1"/>
  <c r="M18379" s="1"/>
  <c r="M18380" s="1"/>
  <c r="M18381" s="1"/>
  <c r="M18382" s="1"/>
  <c r="M18383" s="1"/>
  <c r="M18384" s="1"/>
  <c r="M18385" s="1"/>
  <c r="M18386" s="1"/>
  <c r="M18387" s="1"/>
  <c r="M18388" s="1"/>
  <c r="M18389" s="1"/>
  <c r="M18390" s="1"/>
  <c r="M18391" s="1"/>
  <c r="M18392" s="1"/>
  <c r="M18393" s="1"/>
  <c r="M18394" s="1"/>
  <c r="M18395" s="1"/>
  <c r="M18396" s="1"/>
  <c r="M18397" s="1"/>
  <c r="M18398" s="1"/>
  <c r="M18399" s="1"/>
  <c r="M18400" s="1"/>
  <c r="M18401" s="1"/>
  <c r="M18402" s="1"/>
  <c r="M18403" s="1"/>
  <c r="M18404" s="1"/>
  <c r="M18405" s="1"/>
  <c r="M18406" s="1"/>
  <c r="M18407" s="1"/>
  <c r="M18408" s="1"/>
  <c r="M18409" s="1"/>
  <c r="M18410" s="1"/>
  <c r="M18411" s="1"/>
  <c r="M18412" s="1"/>
  <c r="M18413" s="1"/>
  <c r="M18414" s="1"/>
  <c r="M18415" s="1"/>
  <c r="M18416" s="1"/>
  <c r="M18417" s="1"/>
  <c r="M18418" s="1"/>
  <c r="M18419" s="1"/>
  <c r="M18420" s="1"/>
  <c r="M18421" s="1"/>
  <c r="M18422" s="1"/>
  <c r="M18423" s="1"/>
  <c r="M18424" s="1"/>
  <c r="M18425" s="1"/>
  <c r="M18426" s="1"/>
  <c r="M18427" s="1"/>
  <c r="M18428" s="1"/>
  <c r="M18429" s="1"/>
  <c r="M18430" s="1"/>
  <c r="M18431" s="1"/>
  <c r="M18432" s="1"/>
  <c r="M18433" s="1"/>
  <c r="M18434" s="1"/>
  <c r="M18435" s="1"/>
  <c r="M18436" s="1"/>
  <c r="M18437" s="1"/>
  <c r="M18438" s="1"/>
  <c r="M18439" s="1"/>
  <c r="M18440" s="1"/>
  <c r="M18441" s="1"/>
  <c r="M18442" s="1"/>
  <c r="M18443" s="1"/>
  <c r="M18444" s="1"/>
  <c r="M18445" s="1"/>
  <c r="M18446" s="1"/>
  <c r="M18447" s="1"/>
  <c r="M18448" s="1"/>
  <c r="M18449" s="1"/>
  <c r="M18450" s="1"/>
  <c r="M18451" s="1"/>
  <c r="M18452" s="1"/>
  <c r="M18453" s="1"/>
  <c r="M18454" s="1"/>
  <c r="M18455" s="1"/>
  <c r="M18456" s="1"/>
  <c r="M18457" s="1"/>
  <c r="M18458" s="1"/>
  <c r="M18459" s="1"/>
  <c r="M18460" s="1"/>
  <c r="M18461" s="1"/>
  <c r="M18462" s="1"/>
  <c r="M18463" s="1"/>
  <c r="M18464" s="1"/>
  <c r="M18465" s="1"/>
  <c r="M18466" s="1"/>
  <c r="M18467" s="1"/>
  <c r="M18468" s="1"/>
  <c r="M18469" s="1"/>
  <c r="M18470" s="1"/>
  <c r="M18471" s="1"/>
  <c r="M18472" s="1"/>
  <c r="M18473" s="1"/>
  <c r="M18474" s="1"/>
  <c r="M18475" s="1"/>
  <c r="M18476" s="1"/>
  <c r="M18477" s="1"/>
  <c r="M18478" s="1"/>
  <c r="M18479" s="1"/>
  <c r="M18480" s="1"/>
  <c r="M18481" s="1"/>
  <c r="M18482" s="1"/>
  <c r="M18483" s="1"/>
  <c r="M18484" s="1"/>
  <c r="M18485" s="1"/>
  <c r="M18486" s="1"/>
  <c r="M18487" s="1"/>
  <c r="M18488" s="1"/>
  <c r="M18489" s="1"/>
  <c r="M18490" s="1"/>
  <c r="M18491" s="1"/>
  <c r="M18492" s="1"/>
  <c r="M18493" s="1"/>
  <c r="M18494" s="1"/>
  <c r="M18495" s="1"/>
  <c r="M18496" s="1"/>
  <c r="M18497" s="1"/>
  <c r="M18498" s="1"/>
  <c r="M18499" s="1"/>
  <c r="M18500" s="1"/>
  <c r="M18501" s="1"/>
  <c r="M18502" s="1"/>
  <c r="M18503" s="1"/>
  <c r="M18504" s="1"/>
  <c r="M18505" s="1"/>
  <c r="M18506" s="1"/>
  <c r="M18507" s="1"/>
  <c r="M18508" s="1"/>
  <c r="M18509" s="1"/>
  <c r="M18510" s="1"/>
  <c r="M18511" s="1"/>
  <c r="M18512" s="1"/>
  <c r="M18513" s="1"/>
  <c r="M18514" s="1"/>
  <c r="M18515" s="1"/>
  <c r="M18516" s="1"/>
  <c r="M18517" s="1"/>
  <c r="M18518" s="1"/>
  <c r="M18519" s="1"/>
  <c r="M18520" s="1"/>
  <c r="M18521" s="1"/>
  <c r="M18522" s="1"/>
  <c r="M18523" s="1"/>
  <c r="M18524" s="1"/>
  <c r="M18525" s="1"/>
  <c r="M18526" s="1"/>
  <c r="M18527" s="1"/>
  <c r="M18528" s="1"/>
  <c r="M18529" s="1"/>
  <c r="M18530" s="1"/>
  <c r="M18531" s="1"/>
  <c r="M18532" s="1"/>
  <c r="M18533" s="1"/>
  <c r="M18534" s="1"/>
  <c r="M18535" s="1"/>
  <c r="M18536" s="1"/>
  <c r="M18537" s="1"/>
  <c r="M18538" s="1"/>
  <c r="M18539" s="1"/>
  <c r="M18540" s="1"/>
  <c r="M18541" s="1"/>
  <c r="M18542" s="1"/>
  <c r="M18543" s="1"/>
  <c r="M18544" s="1"/>
  <c r="M18545" s="1"/>
  <c r="M18546" s="1"/>
  <c r="M18547" s="1"/>
  <c r="M18548" s="1"/>
  <c r="M18549" s="1"/>
  <c r="M18550" s="1"/>
  <c r="M18551" s="1"/>
  <c r="M18552" s="1"/>
  <c r="M18553" s="1"/>
  <c r="M18554" s="1"/>
  <c r="M18555" s="1"/>
  <c r="M18556" s="1"/>
  <c r="M18557" s="1"/>
  <c r="M18558" s="1"/>
  <c r="M18559" s="1"/>
  <c r="M18560" s="1"/>
  <c r="M18561" s="1"/>
  <c r="M18562" s="1"/>
  <c r="M18563" s="1"/>
  <c r="M18564" s="1"/>
  <c r="M18565" s="1"/>
  <c r="M18566" s="1"/>
  <c r="M18567" s="1"/>
  <c r="M18568" s="1"/>
  <c r="M18569" s="1"/>
  <c r="M18570" s="1"/>
  <c r="M18571" s="1"/>
  <c r="M18572" s="1"/>
  <c r="M18573" s="1"/>
  <c r="M18574" s="1"/>
  <c r="M18575" s="1"/>
  <c r="M18576" s="1"/>
  <c r="M18577" s="1"/>
  <c r="M18578" s="1"/>
  <c r="M18579" s="1"/>
  <c r="M18580" s="1"/>
  <c r="M18581" s="1"/>
  <c r="M18582" s="1"/>
  <c r="M18583" s="1"/>
  <c r="M18584" s="1"/>
  <c r="M18585" s="1"/>
  <c r="M18586" s="1"/>
  <c r="M18587" s="1"/>
  <c r="M18588" s="1"/>
  <c r="M18589" s="1"/>
  <c r="M18590" s="1"/>
  <c r="M18591" s="1"/>
  <c r="M18592" s="1"/>
  <c r="M18593" s="1"/>
  <c r="M18594" s="1"/>
  <c r="M18595" s="1"/>
  <c r="M18596" s="1"/>
  <c r="M18597" s="1"/>
  <c r="M18598" s="1"/>
  <c r="M18599" s="1"/>
  <c r="M18600" s="1"/>
  <c r="M18601" s="1"/>
  <c r="M18602" s="1"/>
  <c r="M18603" s="1"/>
  <c r="M18604" s="1"/>
  <c r="M18605" s="1"/>
  <c r="M18606" s="1"/>
  <c r="M18607" s="1"/>
  <c r="M18608" s="1"/>
  <c r="M18609" s="1"/>
  <c r="M18610" s="1"/>
  <c r="M18611" s="1"/>
  <c r="M18612" s="1"/>
  <c r="M18613" s="1"/>
  <c r="M18614" s="1"/>
  <c r="M18615" s="1"/>
  <c r="M18616" s="1"/>
  <c r="M18617" s="1"/>
  <c r="M18618" s="1"/>
  <c r="M18619" s="1"/>
  <c r="M18620" s="1"/>
  <c r="M18621" s="1"/>
  <c r="M18622" s="1"/>
  <c r="M18623" s="1"/>
  <c r="M18624" s="1"/>
  <c r="M18625" s="1"/>
  <c r="M18626" s="1"/>
  <c r="M18627" s="1"/>
  <c r="M18628" s="1"/>
  <c r="M18629" s="1"/>
  <c r="M18630" s="1"/>
  <c r="M18631" s="1"/>
  <c r="M18632" s="1"/>
  <c r="M18633" s="1"/>
  <c r="M18634" s="1"/>
  <c r="M18635" s="1"/>
  <c r="M18636" s="1"/>
  <c r="M18637" s="1"/>
  <c r="M18638" s="1"/>
  <c r="M18639" s="1"/>
  <c r="M18640" s="1"/>
  <c r="M18641" s="1"/>
  <c r="M18642" s="1"/>
  <c r="M18643" s="1"/>
  <c r="M18644" s="1"/>
  <c r="M18645" s="1"/>
  <c r="M18646" s="1"/>
  <c r="M18647" s="1"/>
  <c r="M18648" s="1"/>
  <c r="M18649" s="1"/>
  <c r="M18650" s="1"/>
  <c r="M18651" s="1"/>
  <c r="M18652" s="1"/>
  <c r="M18653" s="1"/>
  <c r="M18654" s="1"/>
  <c r="M18655" s="1"/>
  <c r="M18656" s="1"/>
  <c r="M18657" s="1"/>
  <c r="M18658" s="1"/>
  <c r="M18659" s="1"/>
  <c r="M18660" s="1"/>
  <c r="M18661" s="1"/>
  <c r="M18662" s="1"/>
  <c r="M18663" s="1"/>
  <c r="M18664" s="1"/>
  <c r="M18665" s="1"/>
  <c r="M18666" s="1"/>
  <c r="M18667" s="1"/>
  <c r="M18668" s="1"/>
  <c r="M18669" s="1"/>
  <c r="M18670" s="1"/>
  <c r="M18671" s="1"/>
  <c r="M18672" s="1"/>
  <c r="M18673" s="1"/>
  <c r="M18674" s="1"/>
  <c r="M18675" s="1"/>
  <c r="M18676" s="1"/>
  <c r="M18677" s="1"/>
  <c r="M18678" s="1"/>
  <c r="M18679" s="1"/>
  <c r="M18680" s="1"/>
  <c r="M18681" s="1"/>
  <c r="M18682" s="1"/>
  <c r="M18683" s="1"/>
  <c r="M18684" s="1"/>
  <c r="M18685" s="1"/>
  <c r="M18686" s="1"/>
  <c r="M18687" s="1"/>
  <c r="M18688" s="1"/>
  <c r="M18689" s="1"/>
  <c r="M18690" s="1"/>
  <c r="M18691" s="1"/>
  <c r="M18692" s="1"/>
  <c r="M18693" s="1"/>
  <c r="M18694" s="1"/>
  <c r="M18695" s="1"/>
  <c r="M18696" s="1"/>
  <c r="M18697" s="1"/>
  <c r="M18698" s="1"/>
  <c r="M18699" s="1"/>
  <c r="M18700" s="1"/>
  <c r="M18701" s="1"/>
  <c r="M18702" s="1"/>
  <c r="M18703" s="1"/>
  <c r="M18704" s="1"/>
  <c r="M18705" s="1"/>
  <c r="M18706" s="1"/>
  <c r="M18707" s="1"/>
  <c r="M18708" s="1"/>
  <c r="M18709" s="1"/>
  <c r="M18710" s="1"/>
  <c r="M18711" s="1"/>
  <c r="M18712" s="1"/>
  <c r="M18713" s="1"/>
  <c r="M18714" s="1"/>
  <c r="M18715" s="1"/>
  <c r="M18716" s="1"/>
  <c r="M18717" s="1"/>
  <c r="M18718" s="1"/>
  <c r="M18719" s="1"/>
  <c r="M18720" s="1"/>
  <c r="M18721" s="1"/>
  <c r="M18722" s="1"/>
  <c r="M18723" s="1"/>
  <c r="M18724" s="1"/>
  <c r="M18725" s="1"/>
  <c r="M18726" s="1"/>
  <c r="M18727" s="1"/>
  <c r="M18728" s="1"/>
  <c r="M18729" s="1"/>
  <c r="M18730" s="1"/>
  <c r="M18731" s="1"/>
  <c r="M18732" s="1"/>
  <c r="M18733" s="1"/>
  <c r="M18734" s="1"/>
  <c r="M18735" s="1"/>
  <c r="M18736" s="1"/>
  <c r="M18737" s="1"/>
  <c r="M18738" s="1"/>
  <c r="M18739" s="1"/>
  <c r="M18740" s="1"/>
  <c r="M18741" s="1"/>
  <c r="M18742" s="1"/>
  <c r="M18743" s="1"/>
  <c r="M18744" s="1"/>
  <c r="M18745" s="1"/>
  <c r="M18746" s="1"/>
  <c r="M18747" s="1"/>
  <c r="M18748" s="1"/>
  <c r="M18749" s="1"/>
  <c r="M18750" s="1"/>
  <c r="M18751" s="1"/>
  <c r="M18752" s="1"/>
  <c r="M18753" s="1"/>
  <c r="M18754" s="1"/>
  <c r="M18755" s="1"/>
  <c r="M18756" s="1"/>
  <c r="M18757" s="1"/>
  <c r="M18758" s="1"/>
  <c r="M18759" s="1"/>
  <c r="M18760" s="1"/>
  <c r="M18761" s="1"/>
  <c r="M18762" s="1"/>
  <c r="M18763" s="1"/>
  <c r="M18764" s="1"/>
  <c r="M18765" s="1"/>
  <c r="M18766" s="1"/>
  <c r="M18767" s="1"/>
  <c r="M18768" s="1"/>
  <c r="M18769" s="1"/>
  <c r="M18770" s="1"/>
  <c r="M18771" s="1"/>
  <c r="M18772" s="1"/>
  <c r="M18773" s="1"/>
  <c r="M18774" s="1"/>
  <c r="M18775" s="1"/>
  <c r="M18776" s="1"/>
  <c r="M18777" s="1"/>
  <c r="M18778" s="1"/>
  <c r="M18779" s="1"/>
  <c r="M18780" s="1"/>
  <c r="M18781" s="1"/>
  <c r="M18782" s="1"/>
  <c r="M18783" s="1"/>
  <c r="M18784" s="1"/>
  <c r="M18785" s="1"/>
  <c r="M18786" s="1"/>
  <c r="M18787" s="1"/>
  <c r="M18788" s="1"/>
  <c r="M18789" s="1"/>
  <c r="M18790" s="1"/>
  <c r="M18791" s="1"/>
  <c r="M18792" s="1"/>
  <c r="M18793" s="1"/>
  <c r="M18794" s="1"/>
  <c r="M18795" s="1"/>
  <c r="M18796" s="1"/>
  <c r="M18797" s="1"/>
  <c r="M18798" s="1"/>
  <c r="M18799" s="1"/>
  <c r="M18800" s="1"/>
  <c r="M18801" s="1"/>
  <c r="M18802" s="1"/>
  <c r="M18803" s="1"/>
  <c r="M18804" s="1"/>
  <c r="M18805" s="1"/>
  <c r="M18806" s="1"/>
  <c r="M18807" s="1"/>
  <c r="M18808" s="1"/>
  <c r="M18809" s="1"/>
  <c r="M18810" s="1"/>
  <c r="M18811" s="1"/>
  <c r="M18812" s="1"/>
  <c r="M18813" s="1"/>
  <c r="M18814" s="1"/>
  <c r="M18815" s="1"/>
  <c r="M18816" s="1"/>
  <c r="M18817" s="1"/>
  <c r="M18818" s="1"/>
  <c r="M18819" s="1"/>
  <c r="M18820" s="1"/>
  <c r="M18821" s="1"/>
  <c r="M18822" s="1"/>
  <c r="M18823" s="1"/>
  <c r="M18824" s="1"/>
  <c r="M18825" s="1"/>
  <c r="M18826" s="1"/>
  <c r="M18827" s="1"/>
  <c r="M18828" s="1"/>
  <c r="M18829" s="1"/>
  <c r="M18830" s="1"/>
  <c r="M18831" s="1"/>
  <c r="M18832" s="1"/>
  <c r="M18833" s="1"/>
  <c r="M18834" s="1"/>
  <c r="M18835" s="1"/>
  <c r="M18836" s="1"/>
  <c r="M18837" s="1"/>
  <c r="M18838" s="1"/>
  <c r="M18839" s="1"/>
  <c r="M18840" s="1"/>
  <c r="M18841" s="1"/>
  <c r="M18842" s="1"/>
  <c r="M18843" s="1"/>
  <c r="M18844" s="1"/>
  <c r="M18845" s="1"/>
  <c r="M18846" s="1"/>
  <c r="M18847" s="1"/>
  <c r="M18848" s="1"/>
  <c r="M18849" s="1"/>
  <c r="M18850" s="1"/>
  <c r="M18851" s="1"/>
  <c r="M18852" s="1"/>
  <c r="M18853" s="1"/>
  <c r="M18854" s="1"/>
  <c r="M18855" s="1"/>
  <c r="M18856" s="1"/>
  <c r="M18857" s="1"/>
  <c r="M18858" s="1"/>
  <c r="M18859" s="1"/>
  <c r="M18860" s="1"/>
  <c r="M18861" s="1"/>
  <c r="M18862" s="1"/>
  <c r="M18863" s="1"/>
  <c r="M18864" s="1"/>
  <c r="M18865" s="1"/>
  <c r="M18866" s="1"/>
  <c r="M18867" s="1"/>
  <c r="M18868" s="1"/>
  <c r="M18869" s="1"/>
  <c r="M18870" s="1"/>
  <c r="M18871" s="1"/>
  <c r="M18872" s="1"/>
  <c r="M18873" s="1"/>
  <c r="M18874" s="1"/>
  <c r="M18875" s="1"/>
  <c r="M18876" s="1"/>
  <c r="M18877" s="1"/>
  <c r="M18878" s="1"/>
  <c r="M18879" s="1"/>
  <c r="M18880" s="1"/>
  <c r="M18881" s="1"/>
  <c r="M18882" s="1"/>
  <c r="M18883" s="1"/>
  <c r="M18884" s="1"/>
  <c r="M18885" s="1"/>
  <c r="M18886" s="1"/>
  <c r="M18887" s="1"/>
  <c r="M18888" s="1"/>
  <c r="M18889" s="1"/>
  <c r="M18890" s="1"/>
  <c r="M18891" s="1"/>
  <c r="M18892" s="1"/>
  <c r="M18893" s="1"/>
  <c r="M18894" s="1"/>
  <c r="M18895" s="1"/>
  <c r="M18896" s="1"/>
  <c r="M18897" s="1"/>
  <c r="M18898" s="1"/>
  <c r="M18899" s="1"/>
  <c r="M18900" s="1"/>
  <c r="M18901" s="1"/>
  <c r="M18902" s="1"/>
  <c r="M18903" s="1"/>
  <c r="M18904" s="1"/>
  <c r="M18905" s="1"/>
  <c r="M18906" s="1"/>
  <c r="M18907" s="1"/>
  <c r="M18908" s="1"/>
  <c r="M18909" s="1"/>
  <c r="M18910" s="1"/>
  <c r="M18911" s="1"/>
  <c r="M18912" s="1"/>
  <c r="M18913" s="1"/>
  <c r="M18914" s="1"/>
  <c r="M18915" s="1"/>
  <c r="M18916" s="1"/>
  <c r="M18917" s="1"/>
  <c r="M18918" s="1"/>
  <c r="M18919" s="1"/>
  <c r="M18920" s="1"/>
  <c r="M18921" s="1"/>
  <c r="M18922" s="1"/>
  <c r="M18923" s="1"/>
  <c r="M18924" s="1"/>
  <c r="M18925" s="1"/>
  <c r="M18926" s="1"/>
  <c r="M18927" s="1"/>
  <c r="M18928" s="1"/>
  <c r="M18929" s="1"/>
  <c r="M18930" s="1"/>
  <c r="M18931" s="1"/>
  <c r="M18932" s="1"/>
  <c r="M18933" s="1"/>
  <c r="M18934" s="1"/>
  <c r="M18935" s="1"/>
  <c r="M18936" s="1"/>
  <c r="M18937" s="1"/>
  <c r="M18938" s="1"/>
  <c r="M18939" s="1"/>
  <c r="M18940" s="1"/>
  <c r="M18941" s="1"/>
  <c r="M18942" s="1"/>
  <c r="M18943" s="1"/>
  <c r="M18944" s="1"/>
  <c r="M18945" s="1"/>
  <c r="M18946" s="1"/>
  <c r="M18947" s="1"/>
  <c r="M18948" s="1"/>
  <c r="M18949" s="1"/>
  <c r="M18950" s="1"/>
  <c r="M18951" s="1"/>
  <c r="M18952" s="1"/>
  <c r="M18953" s="1"/>
  <c r="M18954" s="1"/>
  <c r="M18955" s="1"/>
  <c r="M18956" s="1"/>
  <c r="M18957" s="1"/>
  <c r="M18958" s="1"/>
  <c r="M18959" s="1"/>
  <c r="M18960" s="1"/>
  <c r="M18961" s="1"/>
  <c r="M18962" s="1"/>
  <c r="M18963" s="1"/>
  <c r="M18964" s="1"/>
  <c r="M18965" s="1"/>
  <c r="M18966" s="1"/>
  <c r="M18967" s="1"/>
  <c r="M18968" s="1"/>
  <c r="M18969" s="1"/>
  <c r="M18970" s="1"/>
  <c r="M18971" s="1"/>
  <c r="M18972" s="1"/>
  <c r="M18973" s="1"/>
  <c r="M18974" s="1"/>
  <c r="M18975" s="1"/>
  <c r="M18976" s="1"/>
  <c r="M18977" s="1"/>
  <c r="M18978" s="1"/>
  <c r="M18979" s="1"/>
  <c r="M18980" s="1"/>
  <c r="M18981" s="1"/>
  <c r="M18982" s="1"/>
  <c r="M18983" s="1"/>
  <c r="M18984" s="1"/>
  <c r="M18985" s="1"/>
  <c r="M18986" s="1"/>
  <c r="M18987" s="1"/>
  <c r="M18988" s="1"/>
  <c r="M18989" s="1"/>
  <c r="M18990" s="1"/>
  <c r="M18991" s="1"/>
  <c r="M18992" s="1"/>
  <c r="M18993" s="1"/>
  <c r="M18994" s="1"/>
  <c r="M18995" s="1"/>
  <c r="M18996" s="1"/>
  <c r="M18997" s="1"/>
  <c r="M18998" s="1"/>
  <c r="M18999" s="1"/>
  <c r="M19000" s="1"/>
  <c r="M19001" s="1"/>
  <c r="M19002" s="1"/>
  <c r="M19003" s="1"/>
  <c r="M19004" s="1"/>
  <c r="M19005" s="1"/>
  <c r="M19006" s="1"/>
  <c r="M19007" s="1"/>
  <c r="M19008" s="1"/>
  <c r="M19009" s="1"/>
  <c r="M19010" s="1"/>
  <c r="M19011" s="1"/>
  <c r="M19012" s="1"/>
  <c r="M19013" s="1"/>
  <c r="M19014" s="1"/>
  <c r="M19015" s="1"/>
  <c r="M19016" s="1"/>
  <c r="M19017" s="1"/>
  <c r="M19018" s="1"/>
  <c r="M19019" s="1"/>
  <c r="M19020" s="1"/>
  <c r="M19021" s="1"/>
  <c r="M19022" s="1"/>
  <c r="M19023" s="1"/>
  <c r="M19024" s="1"/>
  <c r="M19025" s="1"/>
  <c r="M19026" s="1"/>
  <c r="M19027" s="1"/>
  <c r="M19028" s="1"/>
  <c r="M19029" s="1"/>
  <c r="M19030" s="1"/>
  <c r="M19031" s="1"/>
  <c r="M19032" s="1"/>
  <c r="M19033" s="1"/>
  <c r="M19034" s="1"/>
  <c r="M19035" s="1"/>
  <c r="M19036" s="1"/>
  <c r="M19037" s="1"/>
  <c r="M19038" s="1"/>
  <c r="M19039" s="1"/>
  <c r="M19040" s="1"/>
  <c r="M19041" s="1"/>
  <c r="M19042" s="1"/>
  <c r="M19043" s="1"/>
  <c r="M19044" s="1"/>
  <c r="M19045" s="1"/>
  <c r="M19046" s="1"/>
  <c r="M19047" s="1"/>
  <c r="M19048" s="1"/>
  <c r="M19049" s="1"/>
  <c r="M19050" s="1"/>
  <c r="M19051" s="1"/>
  <c r="M19052" s="1"/>
  <c r="M19053" s="1"/>
  <c r="M19054" s="1"/>
  <c r="M19055" s="1"/>
  <c r="M19056" s="1"/>
  <c r="M19057" s="1"/>
  <c r="M19058" s="1"/>
  <c r="M19059" s="1"/>
  <c r="M19060" s="1"/>
  <c r="M19061" s="1"/>
  <c r="M19062" s="1"/>
  <c r="M19063" s="1"/>
  <c r="M19064" s="1"/>
  <c r="M19065" s="1"/>
  <c r="M19066" s="1"/>
  <c r="M19067" s="1"/>
  <c r="M19068" s="1"/>
  <c r="M19069" s="1"/>
  <c r="M19070" s="1"/>
  <c r="M19071" s="1"/>
  <c r="M19072" s="1"/>
  <c r="M19073" s="1"/>
  <c r="M19074" s="1"/>
  <c r="M19075" s="1"/>
  <c r="M19076" s="1"/>
  <c r="M19077" s="1"/>
  <c r="M19078" s="1"/>
  <c r="M19079" s="1"/>
  <c r="M19080" s="1"/>
  <c r="M19081" s="1"/>
  <c r="M19082" s="1"/>
  <c r="M19083" s="1"/>
  <c r="M19084" s="1"/>
  <c r="M19085" s="1"/>
  <c r="M19086" s="1"/>
  <c r="M19087" s="1"/>
  <c r="M19088" s="1"/>
  <c r="M19089" s="1"/>
  <c r="M19090" s="1"/>
  <c r="M19091" s="1"/>
  <c r="M19092" s="1"/>
  <c r="M19093" s="1"/>
  <c r="M19094" s="1"/>
  <c r="M19095" s="1"/>
  <c r="M19096" s="1"/>
  <c r="M19097" s="1"/>
  <c r="M19098" s="1"/>
  <c r="M19099" s="1"/>
  <c r="M19100" s="1"/>
  <c r="M19101" s="1"/>
  <c r="M19102" s="1"/>
  <c r="M19103" s="1"/>
  <c r="M19104" s="1"/>
  <c r="M19105" s="1"/>
  <c r="M19106" s="1"/>
  <c r="M19107" s="1"/>
  <c r="M19108" s="1"/>
  <c r="M19109" s="1"/>
  <c r="M19110" s="1"/>
  <c r="M19111" s="1"/>
  <c r="M19112" s="1"/>
  <c r="M19113" s="1"/>
  <c r="M19114" s="1"/>
  <c r="M19115" s="1"/>
  <c r="M19116" s="1"/>
  <c r="M19117" s="1"/>
  <c r="M19118" s="1"/>
  <c r="M19119" s="1"/>
  <c r="M19120" s="1"/>
  <c r="M19121" s="1"/>
  <c r="M19122" s="1"/>
  <c r="M19123" s="1"/>
  <c r="M19124" s="1"/>
  <c r="M19125" s="1"/>
  <c r="M19126" s="1"/>
  <c r="M19127" s="1"/>
  <c r="M19128" s="1"/>
  <c r="M19129" s="1"/>
  <c r="M19130" s="1"/>
  <c r="M19131" s="1"/>
  <c r="M19132" s="1"/>
  <c r="M19133" s="1"/>
  <c r="M19134" s="1"/>
  <c r="M19135" s="1"/>
  <c r="M19136" s="1"/>
  <c r="M19137" s="1"/>
  <c r="M19138" s="1"/>
  <c r="M19139" s="1"/>
  <c r="M19140" s="1"/>
  <c r="M19141" s="1"/>
  <c r="M19142" s="1"/>
  <c r="M19143" s="1"/>
  <c r="M19144" s="1"/>
  <c r="M19145" s="1"/>
  <c r="M19146" s="1"/>
  <c r="M19147" s="1"/>
  <c r="M19148" s="1"/>
  <c r="M19149" s="1"/>
  <c r="M19150" s="1"/>
  <c r="M19151" s="1"/>
  <c r="M19152" s="1"/>
  <c r="M19153" s="1"/>
  <c r="M19154" s="1"/>
  <c r="M19155" s="1"/>
  <c r="M19156" s="1"/>
  <c r="M19157" s="1"/>
  <c r="M19158" s="1"/>
  <c r="M19159" s="1"/>
  <c r="M19160" s="1"/>
  <c r="M19161" s="1"/>
  <c r="M19162" s="1"/>
  <c r="M19163" s="1"/>
  <c r="M19164" s="1"/>
  <c r="M19165" s="1"/>
  <c r="M19166" s="1"/>
  <c r="M19167" s="1"/>
  <c r="M19168" s="1"/>
  <c r="M19169" s="1"/>
  <c r="M19170" s="1"/>
  <c r="M19171" s="1"/>
  <c r="M19172" s="1"/>
  <c r="M19173" s="1"/>
  <c r="M19174" s="1"/>
  <c r="M19175" s="1"/>
  <c r="M19176" s="1"/>
  <c r="M19177" s="1"/>
  <c r="M19178" s="1"/>
  <c r="M19179" s="1"/>
  <c r="M19180" s="1"/>
  <c r="M19181" s="1"/>
  <c r="M19182" s="1"/>
  <c r="M19183" s="1"/>
  <c r="M19184" s="1"/>
  <c r="M19185" s="1"/>
  <c r="M19186" s="1"/>
  <c r="M19187" s="1"/>
  <c r="M19188" s="1"/>
  <c r="M19189" s="1"/>
  <c r="M19190" s="1"/>
  <c r="M19191" s="1"/>
  <c r="M19192" s="1"/>
  <c r="M19193" s="1"/>
  <c r="M19194" s="1"/>
  <c r="M19195" s="1"/>
  <c r="M19196" s="1"/>
  <c r="M19197" s="1"/>
  <c r="M19198" s="1"/>
  <c r="M19199" s="1"/>
  <c r="M19200" s="1"/>
  <c r="M19201" s="1"/>
  <c r="M19202" s="1"/>
  <c r="M19203" s="1"/>
  <c r="M19204" s="1"/>
  <c r="M19205" s="1"/>
  <c r="M19206" s="1"/>
  <c r="M19207" s="1"/>
  <c r="M19208" s="1"/>
  <c r="M19209" s="1"/>
  <c r="M19210" s="1"/>
  <c r="M19211" s="1"/>
  <c r="M19212" s="1"/>
  <c r="M19213" s="1"/>
  <c r="M19214" s="1"/>
  <c r="M19215" s="1"/>
  <c r="M19216" s="1"/>
  <c r="M19217" s="1"/>
  <c r="M19218" s="1"/>
  <c r="M19219" s="1"/>
  <c r="M19220" s="1"/>
  <c r="M19221" s="1"/>
  <c r="M19222" s="1"/>
  <c r="M19223" s="1"/>
  <c r="M19224" s="1"/>
  <c r="M19225" s="1"/>
  <c r="M19226" s="1"/>
  <c r="M19227" s="1"/>
  <c r="M19228" s="1"/>
  <c r="M19229" s="1"/>
  <c r="M19230" s="1"/>
  <c r="M19231" s="1"/>
  <c r="M19232" s="1"/>
  <c r="M19233" s="1"/>
  <c r="M19234" s="1"/>
  <c r="M19235" s="1"/>
  <c r="M19236" s="1"/>
  <c r="M19237" s="1"/>
  <c r="M19238" s="1"/>
  <c r="M19239" s="1"/>
  <c r="M19240" s="1"/>
  <c r="M19241" s="1"/>
  <c r="M19242" s="1"/>
  <c r="M19243" s="1"/>
  <c r="M19244" s="1"/>
  <c r="M19245" s="1"/>
  <c r="M19246" s="1"/>
  <c r="M19247" s="1"/>
  <c r="M19248" s="1"/>
  <c r="M19249" s="1"/>
  <c r="M19250" s="1"/>
  <c r="M19251" s="1"/>
  <c r="M19252" s="1"/>
  <c r="M19253" s="1"/>
  <c r="M19254" s="1"/>
  <c r="M19255" s="1"/>
  <c r="M19256" s="1"/>
  <c r="M19257" s="1"/>
  <c r="M19258" s="1"/>
  <c r="M19259" s="1"/>
  <c r="M19260" s="1"/>
  <c r="M19261" s="1"/>
  <c r="M19262" s="1"/>
  <c r="M19263" s="1"/>
  <c r="M19264" s="1"/>
  <c r="M19265" s="1"/>
  <c r="M19266" s="1"/>
  <c r="M19267" s="1"/>
  <c r="M19268" s="1"/>
  <c r="M19269" s="1"/>
  <c r="M19270" s="1"/>
  <c r="M19271" s="1"/>
  <c r="M19272" s="1"/>
  <c r="M19273" s="1"/>
  <c r="M19274" s="1"/>
  <c r="M19275" s="1"/>
  <c r="M19276" s="1"/>
  <c r="M19277" s="1"/>
  <c r="M19278" s="1"/>
  <c r="M19279" s="1"/>
  <c r="M19280" s="1"/>
  <c r="M19281" s="1"/>
  <c r="M19282" s="1"/>
  <c r="M19283" s="1"/>
  <c r="M19284" s="1"/>
  <c r="M19285" s="1"/>
  <c r="M19286" s="1"/>
  <c r="M19287" s="1"/>
  <c r="M19288" s="1"/>
  <c r="M19289" s="1"/>
  <c r="M19290" s="1"/>
  <c r="M19291" s="1"/>
  <c r="M19292" s="1"/>
  <c r="M19293" s="1"/>
  <c r="M19294" s="1"/>
  <c r="M19295" s="1"/>
  <c r="M19296" s="1"/>
  <c r="M19297" s="1"/>
  <c r="M19298" s="1"/>
  <c r="M19299" s="1"/>
  <c r="M19300" s="1"/>
  <c r="M19301" s="1"/>
  <c r="M19302" s="1"/>
  <c r="M19303" s="1"/>
  <c r="M19304" s="1"/>
  <c r="M19305" s="1"/>
  <c r="M19306" s="1"/>
  <c r="M19307" s="1"/>
  <c r="M19308" s="1"/>
  <c r="M19309" s="1"/>
  <c r="M19310" s="1"/>
  <c r="M19311" s="1"/>
  <c r="M19312" s="1"/>
  <c r="M19313" s="1"/>
  <c r="M19314" s="1"/>
  <c r="M19315" s="1"/>
  <c r="M19316" s="1"/>
  <c r="M19317" s="1"/>
  <c r="M19318" s="1"/>
  <c r="M19319" s="1"/>
  <c r="M19320" s="1"/>
  <c r="M19321" s="1"/>
  <c r="M19322" s="1"/>
  <c r="M19323" s="1"/>
  <c r="M19324" s="1"/>
  <c r="M19325" s="1"/>
  <c r="M19326" s="1"/>
  <c r="M19327" s="1"/>
  <c r="M19328" s="1"/>
  <c r="M19329" s="1"/>
  <c r="M19330" s="1"/>
  <c r="M19331" s="1"/>
  <c r="M19332" s="1"/>
  <c r="M19333" s="1"/>
  <c r="M19334" s="1"/>
  <c r="M19335" s="1"/>
  <c r="M19336" s="1"/>
  <c r="M19337" s="1"/>
  <c r="M19338" s="1"/>
  <c r="M19339" s="1"/>
  <c r="M19340" s="1"/>
  <c r="M19341" s="1"/>
  <c r="M19342" s="1"/>
  <c r="M19343" s="1"/>
  <c r="M19344" s="1"/>
  <c r="M19345" s="1"/>
  <c r="M19346" s="1"/>
  <c r="M19347" s="1"/>
  <c r="M19348" s="1"/>
  <c r="M19349" s="1"/>
  <c r="M19350" s="1"/>
  <c r="M19351" s="1"/>
  <c r="M19352" s="1"/>
  <c r="M19353" s="1"/>
  <c r="M19354" s="1"/>
  <c r="M19355" s="1"/>
  <c r="M19356" s="1"/>
  <c r="M19357" s="1"/>
  <c r="M19358" s="1"/>
  <c r="M19359" s="1"/>
  <c r="M19360" s="1"/>
  <c r="M19361" s="1"/>
  <c r="M19362" s="1"/>
  <c r="M19363" s="1"/>
  <c r="M19364" s="1"/>
  <c r="M19365" s="1"/>
  <c r="M19366" s="1"/>
  <c r="M19367" s="1"/>
  <c r="M19368" s="1"/>
  <c r="M19369" s="1"/>
  <c r="M19370" s="1"/>
  <c r="M19371" s="1"/>
  <c r="M19372" s="1"/>
  <c r="M19373" s="1"/>
  <c r="M19374" s="1"/>
  <c r="M19375" s="1"/>
  <c r="M19376" s="1"/>
  <c r="M19377" s="1"/>
  <c r="M19378" s="1"/>
  <c r="M19379" s="1"/>
  <c r="M19380" s="1"/>
  <c r="M19381" s="1"/>
  <c r="M19382" s="1"/>
  <c r="M19383" s="1"/>
  <c r="M19384" s="1"/>
  <c r="M19385" s="1"/>
  <c r="M19386" s="1"/>
  <c r="M19387" s="1"/>
  <c r="M19388" s="1"/>
  <c r="M19389" s="1"/>
  <c r="M19390" s="1"/>
  <c r="M19391" s="1"/>
  <c r="M19392" s="1"/>
  <c r="M19393" s="1"/>
  <c r="M19394" s="1"/>
  <c r="M19395" s="1"/>
  <c r="M19396" s="1"/>
  <c r="M19397" s="1"/>
  <c r="M19398" s="1"/>
  <c r="M19399" s="1"/>
  <c r="M19400" s="1"/>
  <c r="M19401" s="1"/>
  <c r="M19402" s="1"/>
  <c r="M19403" s="1"/>
  <c r="M19404" s="1"/>
  <c r="M19405" s="1"/>
  <c r="M19406" s="1"/>
  <c r="M19407" s="1"/>
  <c r="M19408" s="1"/>
  <c r="M19409" s="1"/>
  <c r="M19410" s="1"/>
  <c r="M19411" s="1"/>
  <c r="M19412" s="1"/>
  <c r="M19413" s="1"/>
  <c r="M19414" s="1"/>
  <c r="M19415" s="1"/>
  <c r="M19416" s="1"/>
  <c r="M19417" s="1"/>
  <c r="M19418" s="1"/>
  <c r="M19419" s="1"/>
  <c r="M19420" s="1"/>
  <c r="M19421" s="1"/>
  <c r="M19422" s="1"/>
  <c r="M19423" s="1"/>
  <c r="M19424" s="1"/>
  <c r="M19425" s="1"/>
  <c r="M19426" s="1"/>
  <c r="M19427" s="1"/>
  <c r="M19428" s="1"/>
  <c r="M19429" s="1"/>
  <c r="M19430" s="1"/>
  <c r="M19431" s="1"/>
  <c r="M19432" s="1"/>
  <c r="M19433" s="1"/>
  <c r="M19434" s="1"/>
  <c r="M19435" s="1"/>
  <c r="M19436" s="1"/>
  <c r="M19437" s="1"/>
  <c r="M19438" s="1"/>
  <c r="M19439" s="1"/>
  <c r="M19440" s="1"/>
  <c r="M19441" s="1"/>
  <c r="M19442" s="1"/>
  <c r="M19443" s="1"/>
  <c r="M19444" s="1"/>
  <c r="M19445" s="1"/>
  <c r="M19446" s="1"/>
  <c r="M19447" s="1"/>
  <c r="M19448" s="1"/>
  <c r="M19449" s="1"/>
  <c r="M19450" s="1"/>
  <c r="M19451" s="1"/>
  <c r="M19452" s="1"/>
  <c r="M19453" s="1"/>
  <c r="M19454" s="1"/>
  <c r="M19455" s="1"/>
  <c r="M19456" s="1"/>
  <c r="M19457" s="1"/>
  <c r="M19458" s="1"/>
  <c r="M19459" s="1"/>
  <c r="M19460" s="1"/>
  <c r="M19461" s="1"/>
  <c r="M19462" s="1"/>
  <c r="M19463" s="1"/>
  <c r="M19464" s="1"/>
  <c r="M19465" s="1"/>
  <c r="M19466" s="1"/>
  <c r="M19467" s="1"/>
  <c r="M19468" s="1"/>
  <c r="M19469" s="1"/>
  <c r="M19470" s="1"/>
  <c r="M19471" s="1"/>
  <c r="M19472" s="1"/>
  <c r="M19473" s="1"/>
  <c r="M19474" s="1"/>
  <c r="M19475" s="1"/>
  <c r="M19476" s="1"/>
  <c r="M19477" s="1"/>
  <c r="M19478" s="1"/>
  <c r="M19479" s="1"/>
  <c r="M19480" s="1"/>
  <c r="M19481" s="1"/>
  <c r="M19482" s="1"/>
  <c r="M19483" s="1"/>
  <c r="M19484" s="1"/>
  <c r="M19485" s="1"/>
  <c r="M19486" s="1"/>
  <c r="M19487" s="1"/>
  <c r="M19488" s="1"/>
  <c r="M19489" s="1"/>
  <c r="M19490" s="1"/>
  <c r="M19491" s="1"/>
  <c r="M19492" s="1"/>
  <c r="M19493" s="1"/>
  <c r="M19494" s="1"/>
  <c r="M19495" s="1"/>
  <c r="M19496" s="1"/>
  <c r="M19497" s="1"/>
  <c r="M19498" s="1"/>
  <c r="M19499" s="1"/>
  <c r="M19500" s="1"/>
  <c r="M19501" s="1"/>
  <c r="M19502" s="1"/>
  <c r="M19503" s="1"/>
  <c r="M19504" s="1"/>
  <c r="M19505" s="1"/>
  <c r="M19506" s="1"/>
  <c r="M19507" s="1"/>
  <c r="M19508" s="1"/>
  <c r="M19509" s="1"/>
  <c r="M19510" s="1"/>
  <c r="M19511" s="1"/>
  <c r="M19512" s="1"/>
  <c r="M19513" s="1"/>
  <c r="M19514" s="1"/>
  <c r="M19515" s="1"/>
  <c r="M19516" s="1"/>
  <c r="M19517" s="1"/>
  <c r="M19518" s="1"/>
  <c r="M19519" s="1"/>
  <c r="M19520" s="1"/>
  <c r="M19521" s="1"/>
  <c r="M19522" s="1"/>
  <c r="M19523" s="1"/>
  <c r="M19524" s="1"/>
  <c r="M19525" s="1"/>
  <c r="M19526" s="1"/>
  <c r="M19527" s="1"/>
  <c r="M19528" s="1"/>
  <c r="M19529" s="1"/>
  <c r="M19530" s="1"/>
  <c r="M19531" s="1"/>
  <c r="M19532" s="1"/>
  <c r="M19533" s="1"/>
  <c r="M19534" s="1"/>
  <c r="M19535" s="1"/>
  <c r="M19536" s="1"/>
  <c r="M19537" s="1"/>
  <c r="M19538" s="1"/>
  <c r="M19539" s="1"/>
  <c r="M19540" s="1"/>
  <c r="M19541" s="1"/>
  <c r="M19542" s="1"/>
  <c r="M19543" s="1"/>
  <c r="M19544" s="1"/>
  <c r="M19545" s="1"/>
  <c r="M19546" s="1"/>
  <c r="M19547" s="1"/>
  <c r="M19548" s="1"/>
  <c r="M19549" s="1"/>
  <c r="M19550" s="1"/>
  <c r="M19551" s="1"/>
  <c r="M19552" s="1"/>
  <c r="M19553" s="1"/>
  <c r="M19554" s="1"/>
  <c r="M19555" s="1"/>
  <c r="M19556" s="1"/>
  <c r="M19557" s="1"/>
  <c r="M19558" s="1"/>
  <c r="M19559" s="1"/>
  <c r="M19560" s="1"/>
  <c r="M19561" s="1"/>
  <c r="M19562" s="1"/>
  <c r="M19563" s="1"/>
  <c r="M19564" s="1"/>
  <c r="M19565" s="1"/>
  <c r="M19566" s="1"/>
  <c r="M19567" s="1"/>
  <c r="M19568" s="1"/>
  <c r="M19569" s="1"/>
  <c r="M19570" s="1"/>
  <c r="M19571" s="1"/>
  <c r="M19572" s="1"/>
  <c r="M19573" s="1"/>
  <c r="M19574" s="1"/>
  <c r="M19575" s="1"/>
  <c r="M19576" s="1"/>
  <c r="M19577" s="1"/>
  <c r="M19578" s="1"/>
  <c r="M19579" s="1"/>
  <c r="M19580" s="1"/>
  <c r="M19581" s="1"/>
  <c r="M19582" s="1"/>
  <c r="M19583" s="1"/>
  <c r="M19584" s="1"/>
  <c r="M19585" s="1"/>
  <c r="M19586" s="1"/>
  <c r="M19587" s="1"/>
  <c r="M19588" s="1"/>
  <c r="M19589" s="1"/>
  <c r="M19590" s="1"/>
  <c r="M19591" s="1"/>
  <c r="M19592" s="1"/>
  <c r="M19593" s="1"/>
  <c r="M19594" s="1"/>
  <c r="M19595" s="1"/>
  <c r="M19596" s="1"/>
  <c r="M19597" s="1"/>
  <c r="M19598" s="1"/>
  <c r="M19599" s="1"/>
  <c r="M19600" s="1"/>
  <c r="M19601" s="1"/>
  <c r="M19602" s="1"/>
  <c r="M19603" s="1"/>
  <c r="M19604" s="1"/>
  <c r="M19605" s="1"/>
  <c r="M19606" s="1"/>
  <c r="M19607" s="1"/>
  <c r="M19608" s="1"/>
  <c r="M19609" s="1"/>
  <c r="M19610" s="1"/>
  <c r="M19611" s="1"/>
  <c r="M19612" s="1"/>
  <c r="M19613" s="1"/>
  <c r="M19614" s="1"/>
  <c r="M19615" s="1"/>
  <c r="M19616" s="1"/>
  <c r="M19617" s="1"/>
  <c r="M19618" s="1"/>
  <c r="M19619" s="1"/>
  <c r="M19620" s="1"/>
  <c r="M19621" s="1"/>
  <c r="M19622" s="1"/>
  <c r="M19623" s="1"/>
  <c r="M19624" s="1"/>
  <c r="M19625" s="1"/>
  <c r="M19626" s="1"/>
  <c r="M19627" s="1"/>
  <c r="M19628" s="1"/>
  <c r="M19629" s="1"/>
  <c r="M19630" s="1"/>
  <c r="M19631" s="1"/>
  <c r="M19632" s="1"/>
  <c r="M19633" s="1"/>
  <c r="M19634" s="1"/>
  <c r="M19635" s="1"/>
  <c r="M19636" s="1"/>
  <c r="M19637" s="1"/>
  <c r="M19638" s="1"/>
  <c r="M19639" s="1"/>
  <c r="M19640" s="1"/>
  <c r="M19641" s="1"/>
  <c r="M19642" s="1"/>
  <c r="M19643" s="1"/>
  <c r="M19644" s="1"/>
  <c r="M19645" s="1"/>
  <c r="M19646" s="1"/>
  <c r="M19647" s="1"/>
  <c r="M19648" s="1"/>
  <c r="M19649" s="1"/>
  <c r="M19650" s="1"/>
  <c r="M19651" s="1"/>
  <c r="M19652" s="1"/>
  <c r="M19653" s="1"/>
  <c r="M19654" s="1"/>
  <c r="M19655" s="1"/>
  <c r="M19656" s="1"/>
  <c r="M19657" s="1"/>
  <c r="M19658" s="1"/>
  <c r="M19659" s="1"/>
  <c r="M19660" s="1"/>
  <c r="M19661" s="1"/>
  <c r="M19662" s="1"/>
  <c r="M19663" s="1"/>
  <c r="M19664" s="1"/>
  <c r="M19665" s="1"/>
  <c r="M19666" s="1"/>
  <c r="M19667" s="1"/>
  <c r="M19668" s="1"/>
  <c r="M19669" s="1"/>
  <c r="M19670" s="1"/>
  <c r="M19671" s="1"/>
  <c r="M19672" s="1"/>
  <c r="M19673" s="1"/>
  <c r="M19674" s="1"/>
  <c r="M19675" s="1"/>
  <c r="M19676" s="1"/>
  <c r="M19677" s="1"/>
  <c r="M19678" s="1"/>
  <c r="M19679" s="1"/>
  <c r="M19680" s="1"/>
  <c r="M19681" s="1"/>
  <c r="M19682" s="1"/>
  <c r="M19683" s="1"/>
  <c r="M19684" s="1"/>
  <c r="M19685" s="1"/>
  <c r="M19686" s="1"/>
  <c r="M19687" s="1"/>
  <c r="M19688" s="1"/>
  <c r="M19689" s="1"/>
  <c r="M19690" s="1"/>
  <c r="M19691" s="1"/>
  <c r="M19692" s="1"/>
  <c r="M19693" s="1"/>
  <c r="M19694" s="1"/>
  <c r="M19695" s="1"/>
  <c r="M19696" s="1"/>
  <c r="M19697" s="1"/>
  <c r="M19698" s="1"/>
  <c r="M19699" s="1"/>
  <c r="M19700" s="1"/>
  <c r="M19701" s="1"/>
  <c r="M19702" s="1"/>
  <c r="M19703" s="1"/>
  <c r="M19704" s="1"/>
  <c r="M19705" s="1"/>
  <c r="M19706" s="1"/>
  <c r="M19707" s="1"/>
  <c r="M19708" s="1"/>
  <c r="M19709" s="1"/>
  <c r="M19710" s="1"/>
  <c r="M19711" s="1"/>
  <c r="M19712" s="1"/>
  <c r="M19713" s="1"/>
  <c r="M19714" s="1"/>
  <c r="M19715" s="1"/>
  <c r="M19716" s="1"/>
  <c r="M19717" s="1"/>
  <c r="M19718" s="1"/>
  <c r="M19719" s="1"/>
  <c r="M19720" s="1"/>
  <c r="M19721" s="1"/>
  <c r="M19722" s="1"/>
  <c r="M19723" s="1"/>
  <c r="M19724" s="1"/>
  <c r="M19725" s="1"/>
  <c r="M19726" s="1"/>
  <c r="M19727" s="1"/>
  <c r="M19728" s="1"/>
  <c r="M19729" s="1"/>
  <c r="M19730" s="1"/>
  <c r="M19731" s="1"/>
  <c r="M19732" s="1"/>
  <c r="M19733" s="1"/>
  <c r="M19734" s="1"/>
  <c r="M19735" s="1"/>
  <c r="M19736" s="1"/>
  <c r="M19737" s="1"/>
  <c r="M19738" s="1"/>
  <c r="M19739" s="1"/>
  <c r="M19740" s="1"/>
  <c r="M19741" s="1"/>
  <c r="M19742" s="1"/>
  <c r="M19743" s="1"/>
  <c r="M19744" s="1"/>
  <c r="M19745" s="1"/>
  <c r="M19746" s="1"/>
  <c r="M19747" s="1"/>
  <c r="M19748" s="1"/>
  <c r="M19749" s="1"/>
  <c r="M19750" s="1"/>
  <c r="M19751" s="1"/>
  <c r="M19752" s="1"/>
  <c r="M19753" s="1"/>
  <c r="M19754" s="1"/>
  <c r="M19755" s="1"/>
  <c r="M19756" s="1"/>
  <c r="M19757" s="1"/>
  <c r="M19758" s="1"/>
  <c r="M19759" s="1"/>
  <c r="M19760" s="1"/>
  <c r="M19761" s="1"/>
  <c r="M19762" s="1"/>
  <c r="M19763" s="1"/>
  <c r="M19764" s="1"/>
  <c r="M19765" s="1"/>
  <c r="M19766" s="1"/>
  <c r="M19767" s="1"/>
  <c r="M19768" s="1"/>
  <c r="M19769" s="1"/>
  <c r="M19770" s="1"/>
  <c r="M19771" s="1"/>
  <c r="M19772" s="1"/>
  <c r="M19773" s="1"/>
  <c r="M19774" s="1"/>
  <c r="M19775" s="1"/>
  <c r="M19776" s="1"/>
  <c r="M19777" s="1"/>
  <c r="M19778" s="1"/>
  <c r="M19779" s="1"/>
  <c r="M19780" s="1"/>
  <c r="M19781" s="1"/>
  <c r="M19782" s="1"/>
  <c r="M19783" s="1"/>
  <c r="M19784" s="1"/>
  <c r="M19785" s="1"/>
  <c r="M19786" s="1"/>
  <c r="M19787" s="1"/>
  <c r="M19788" s="1"/>
  <c r="M19789" s="1"/>
  <c r="M19790" s="1"/>
  <c r="M19791" s="1"/>
  <c r="M19792" s="1"/>
  <c r="M19793" s="1"/>
  <c r="M19794" s="1"/>
  <c r="M19795" s="1"/>
  <c r="M19796" s="1"/>
  <c r="M19797" s="1"/>
  <c r="M19798" s="1"/>
  <c r="M19799" s="1"/>
  <c r="M19800" s="1"/>
  <c r="M19801" s="1"/>
  <c r="M19802" s="1"/>
  <c r="M19803" s="1"/>
  <c r="M19804" s="1"/>
  <c r="M19805" s="1"/>
  <c r="M19806" s="1"/>
  <c r="M19807" s="1"/>
  <c r="M19808" s="1"/>
  <c r="M19809" s="1"/>
  <c r="M19810" s="1"/>
  <c r="M19811" s="1"/>
  <c r="M19812" s="1"/>
  <c r="M19813" s="1"/>
  <c r="M19814" s="1"/>
  <c r="M19815" s="1"/>
  <c r="M19816" s="1"/>
  <c r="M19817" s="1"/>
  <c r="M19818" s="1"/>
  <c r="M19819" s="1"/>
  <c r="M19820" s="1"/>
  <c r="M19821" s="1"/>
  <c r="M19822" s="1"/>
  <c r="M19823" s="1"/>
  <c r="M19824" s="1"/>
  <c r="M19825" s="1"/>
  <c r="M19826" s="1"/>
  <c r="M19827" s="1"/>
  <c r="M19828" s="1"/>
  <c r="M19829" s="1"/>
  <c r="M19830" s="1"/>
  <c r="M19831" s="1"/>
  <c r="M19832" s="1"/>
  <c r="M19833" s="1"/>
  <c r="M19834" s="1"/>
  <c r="M19835" s="1"/>
  <c r="M19836" s="1"/>
  <c r="M19837" s="1"/>
  <c r="M19838" s="1"/>
  <c r="M19839" s="1"/>
  <c r="M19840" s="1"/>
  <c r="M19841" s="1"/>
  <c r="M19842" s="1"/>
  <c r="M19843" s="1"/>
  <c r="M19844" s="1"/>
  <c r="M19845" s="1"/>
  <c r="M19846" s="1"/>
  <c r="M19847" s="1"/>
  <c r="M19848" s="1"/>
  <c r="M19849" s="1"/>
  <c r="M19850" s="1"/>
  <c r="M19851" s="1"/>
  <c r="M19852" s="1"/>
  <c r="M19853" s="1"/>
  <c r="M19854" s="1"/>
  <c r="M19855" s="1"/>
  <c r="M19856" s="1"/>
  <c r="M19857" s="1"/>
  <c r="M19858" s="1"/>
  <c r="M19859" s="1"/>
  <c r="M19860" s="1"/>
  <c r="M19861" s="1"/>
  <c r="M19862" s="1"/>
  <c r="M19863" s="1"/>
  <c r="M19864" s="1"/>
  <c r="M19865" s="1"/>
  <c r="M19866" s="1"/>
  <c r="M19867" s="1"/>
  <c r="M19868" s="1"/>
  <c r="M19869" s="1"/>
  <c r="M19870" s="1"/>
  <c r="M19871" s="1"/>
  <c r="M19872" s="1"/>
  <c r="M19873" s="1"/>
  <c r="M19874" s="1"/>
  <c r="M19875" s="1"/>
  <c r="M19876" s="1"/>
  <c r="M19877" s="1"/>
  <c r="M19878" s="1"/>
  <c r="M19879" s="1"/>
  <c r="M19880" s="1"/>
  <c r="M19881" s="1"/>
  <c r="M19882" s="1"/>
  <c r="M19883" s="1"/>
  <c r="M19884" s="1"/>
  <c r="M19885" s="1"/>
  <c r="M19886" s="1"/>
  <c r="M19887" s="1"/>
  <c r="M19888" s="1"/>
  <c r="M19889" s="1"/>
  <c r="M19890" s="1"/>
  <c r="M19891" s="1"/>
  <c r="M19892" s="1"/>
  <c r="M19893" s="1"/>
  <c r="M19894" s="1"/>
  <c r="M19895" s="1"/>
  <c r="M19896" s="1"/>
  <c r="M19897" s="1"/>
  <c r="M19898" s="1"/>
  <c r="M19899" s="1"/>
  <c r="M19900" s="1"/>
  <c r="M19901" s="1"/>
  <c r="M19902" s="1"/>
  <c r="M19903" s="1"/>
  <c r="M19904" s="1"/>
  <c r="M19905" s="1"/>
  <c r="M19906" s="1"/>
  <c r="M19907" s="1"/>
  <c r="M19908" s="1"/>
  <c r="M19909" s="1"/>
  <c r="M19910" s="1"/>
  <c r="M19911" s="1"/>
  <c r="M19912" s="1"/>
  <c r="M19913" s="1"/>
  <c r="M19914" s="1"/>
  <c r="M19915" s="1"/>
  <c r="M19916" s="1"/>
  <c r="M19917" s="1"/>
  <c r="M19918" s="1"/>
  <c r="M19919" s="1"/>
  <c r="M19920" s="1"/>
  <c r="M19921" s="1"/>
  <c r="M19922" s="1"/>
  <c r="M19923" s="1"/>
  <c r="M19924" s="1"/>
  <c r="M19925" s="1"/>
  <c r="M19926" s="1"/>
  <c r="M19927" s="1"/>
  <c r="M19928" s="1"/>
  <c r="M19929" s="1"/>
  <c r="M19930" s="1"/>
  <c r="M19931" s="1"/>
  <c r="M19932" s="1"/>
  <c r="M19933" s="1"/>
  <c r="M19934" s="1"/>
  <c r="M19935" s="1"/>
  <c r="M19936" s="1"/>
  <c r="M19937" s="1"/>
  <c r="M19938" s="1"/>
  <c r="M19939" s="1"/>
  <c r="M19940" s="1"/>
  <c r="M19941" s="1"/>
  <c r="M19942" s="1"/>
  <c r="M19943" s="1"/>
  <c r="M19944" s="1"/>
  <c r="M19945" s="1"/>
  <c r="M19946" s="1"/>
  <c r="M19947" s="1"/>
  <c r="M19948" s="1"/>
  <c r="M19949" s="1"/>
  <c r="M19950" s="1"/>
  <c r="M19951" s="1"/>
  <c r="M19952" s="1"/>
  <c r="M19953" s="1"/>
  <c r="M19954" s="1"/>
  <c r="M19955" s="1"/>
  <c r="M19956" s="1"/>
  <c r="M19957" s="1"/>
  <c r="M19958" s="1"/>
  <c r="M19959" s="1"/>
  <c r="M19960" s="1"/>
  <c r="M19961" s="1"/>
  <c r="M19962" s="1"/>
  <c r="M19963" s="1"/>
  <c r="M19964" s="1"/>
  <c r="M19965" s="1"/>
  <c r="M19966" s="1"/>
  <c r="M19967" s="1"/>
  <c r="M19968" s="1"/>
  <c r="M19969" s="1"/>
  <c r="M19970" s="1"/>
  <c r="M19971" s="1"/>
  <c r="M19972" s="1"/>
  <c r="M19973" s="1"/>
  <c r="M19974" s="1"/>
  <c r="M19975" s="1"/>
  <c r="M19976" s="1"/>
  <c r="M19977" s="1"/>
  <c r="M19978" s="1"/>
  <c r="M19979" s="1"/>
  <c r="M19980" s="1"/>
  <c r="M19981" s="1"/>
  <c r="M19982" s="1"/>
  <c r="M19983" s="1"/>
  <c r="M19984" s="1"/>
  <c r="M19985" s="1"/>
  <c r="M19986" s="1"/>
  <c r="M19987" s="1"/>
  <c r="M19988" s="1"/>
  <c r="M19989" s="1"/>
  <c r="M19990" s="1"/>
  <c r="M19991" s="1"/>
  <c r="M19992" s="1"/>
  <c r="M19993" s="1"/>
  <c r="M19994" s="1"/>
  <c r="M19995" s="1"/>
  <c r="M19996" s="1"/>
  <c r="M19997" s="1"/>
  <c r="M19998" s="1"/>
  <c r="M19999" s="1"/>
  <c r="M20000" s="1"/>
  <c r="M20001" s="1"/>
  <c r="M20002" s="1"/>
  <c r="M20003" s="1"/>
  <c r="M20004" s="1"/>
  <c r="M20005" s="1"/>
  <c r="M20006" s="1"/>
  <c r="M20007" s="1"/>
  <c r="M20008" s="1"/>
  <c r="M20009" s="1"/>
  <c r="M20010" s="1"/>
  <c r="M20011" s="1"/>
  <c r="M20012" s="1"/>
  <c r="M20013" s="1"/>
  <c r="M20014" s="1"/>
  <c r="M20015" s="1"/>
  <c r="M20016" s="1"/>
  <c r="M20017" s="1"/>
  <c r="M20018" s="1"/>
  <c r="M20019" s="1"/>
  <c r="M20020" s="1"/>
  <c r="M20021" s="1"/>
  <c r="M20022" s="1"/>
  <c r="M20023" s="1"/>
  <c r="M20024" s="1"/>
  <c r="M20025" s="1"/>
  <c r="M20026" s="1"/>
  <c r="M20027" s="1"/>
  <c r="M20028" s="1"/>
  <c r="M20029" s="1"/>
  <c r="M20030" s="1"/>
  <c r="M20031" s="1"/>
  <c r="M20032" s="1"/>
  <c r="M20033" s="1"/>
  <c r="M20034" s="1"/>
  <c r="M20035" s="1"/>
  <c r="M20036" s="1"/>
  <c r="M20037" s="1"/>
  <c r="M20038" s="1"/>
  <c r="M20039" s="1"/>
  <c r="M20040" s="1"/>
  <c r="M20041" s="1"/>
  <c r="M20042" s="1"/>
  <c r="M20043" s="1"/>
  <c r="M20044" s="1"/>
  <c r="M20045" s="1"/>
  <c r="M20046" s="1"/>
  <c r="M20047" s="1"/>
  <c r="M20048" s="1"/>
  <c r="M20049" s="1"/>
  <c r="M20050" s="1"/>
  <c r="M20051" s="1"/>
  <c r="M20052" s="1"/>
  <c r="M20053" s="1"/>
  <c r="M20054" s="1"/>
  <c r="M20055" s="1"/>
  <c r="M20056" s="1"/>
  <c r="M20057" s="1"/>
  <c r="M20058" s="1"/>
  <c r="M20059" s="1"/>
  <c r="M20060" s="1"/>
  <c r="M20061" s="1"/>
  <c r="M20062" s="1"/>
  <c r="M20063" s="1"/>
  <c r="M20064" s="1"/>
  <c r="M20065" s="1"/>
  <c r="M20066" s="1"/>
  <c r="M20067" s="1"/>
  <c r="M20068" s="1"/>
  <c r="M20069" s="1"/>
  <c r="M20070" s="1"/>
  <c r="M20071" s="1"/>
  <c r="M20072" s="1"/>
  <c r="M20073" s="1"/>
  <c r="M20074" s="1"/>
  <c r="M20075" s="1"/>
  <c r="M20076" s="1"/>
  <c r="M20077" s="1"/>
  <c r="M20078" s="1"/>
  <c r="M20079" s="1"/>
  <c r="M20080" s="1"/>
  <c r="M20081" s="1"/>
  <c r="M20082" s="1"/>
  <c r="M20083" s="1"/>
  <c r="M20084" s="1"/>
  <c r="M20085" s="1"/>
  <c r="M20086" s="1"/>
  <c r="M20087" s="1"/>
  <c r="M20088" s="1"/>
  <c r="M20089" s="1"/>
  <c r="M20090" s="1"/>
  <c r="M20091" s="1"/>
  <c r="M20092" s="1"/>
  <c r="M20093" s="1"/>
  <c r="M20094" s="1"/>
  <c r="M20095" s="1"/>
  <c r="M20096" s="1"/>
  <c r="M20097" s="1"/>
  <c r="M20098" s="1"/>
  <c r="M20099" s="1"/>
  <c r="M20100" s="1"/>
  <c r="M20101" s="1"/>
  <c r="M20102" s="1"/>
  <c r="M20103" s="1"/>
  <c r="M20104" s="1"/>
  <c r="M20105" s="1"/>
  <c r="M20106" s="1"/>
  <c r="M20107" s="1"/>
  <c r="M20108" s="1"/>
  <c r="M20109" s="1"/>
  <c r="M20110" s="1"/>
  <c r="M20111" s="1"/>
  <c r="M20112" s="1"/>
  <c r="M20113" s="1"/>
  <c r="M20114" s="1"/>
  <c r="M20115" s="1"/>
  <c r="M20116" s="1"/>
  <c r="M20117" s="1"/>
  <c r="M20118" s="1"/>
  <c r="M20119" s="1"/>
  <c r="M20120" s="1"/>
  <c r="M20121" s="1"/>
  <c r="M20122" s="1"/>
  <c r="M20123" s="1"/>
  <c r="M20124" s="1"/>
  <c r="M20125" s="1"/>
  <c r="M20126" s="1"/>
  <c r="M20127" s="1"/>
  <c r="M20128" s="1"/>
  <c r="M20129" s="1"/>
  <c r="M20130" s="1"/>
  <c r="M20131" s="1"/>
  <c r="M20132" s="1"/>
  <c r="M20133" s="1"/>
  <c r="M20134" s="1"/>
  <c r="M20135" s="1"/>
  <c r="M20136" s="1"/>
  <c r="M20137" s="1"/>
  <c r="M20138" s="1"/>
  <c r="M20139" s="1"/>
  <c r="M20140" s="1"/>
  <c r="M20141" s="1"/>
  <c r="M20142" s="1"/>
  <c r="M20143" s="1"/>
  <c r="M20144" s="1"/>
  <c r="M20145" s="1"/>
  <c r="M20146" s="1"/>
  <c r="M20147" s="1"/>
  <c r="M20148" s="1"/>
  <c r="M20149" s="1"/>
  <c r="M20150" s="1"/>
  <c r="M20151" s="1"/>
  <c r="M20152" s="1"/>
  <c r="M20153" s="1"/>
  <c r="M20154" s="1"/>
  <c r="M20155" s="1"/>
  <c r="M20156" s="1"/>
  <c r="M20157" s="1"/>
  <c r="M20158" s="1"/>
  <c r="M20159" s="1"/>
  <c r="M20160" s="1"/>
  <c r="M20161" s="1"/>
  <c r="M20162" s="1"/>
  <c r="M20163" s="1"/>
  <c r="M20164" s="1"/>
  <c r="M20165" s="1"/>
  <c r="M20166" s="1"/>
  <c r="M20167" s="1"/>
  <c r="M20168" s="1"/>
  <c r="M20169" s="1"/>
  <c r="M20170" s="1"/>
  <c r="M20171" s="1"/>
  <c r="M20172" s="1"/>
  <c r="M20173" s="1"/>
  <c r="M20174" s="1"/>
  <c r="M20175" s="1"/>
  <c r="M20176" s="1"/>
  <c r="M20177" s="1"/>
  <c r="M20178" s="1"/>
  <c r="M20179" s="1"/>
  <c r="M20180" s="1"/>
  <c r="M20181" s="1"/>
  <c r="M20182" s="1"/>
  <c r="M20183" s="1"/>
  <c r="M20184" s="1"/>
  <c r="M20185" s="1"/>
  <c r="M20186" s="1"/>
  <c r="M20187" s="1"/>
  <c r="M20188" s="1"/>
  <c r="M20189" s="1"/>
  <c r="M20190" s="1"/>
  <c r="M20191" s="1"/>
  <c r="M20192" s="1"/>
  <c r="M20193" s="1"/>
  <c r="M20194" s="1"/>
  <c r="M20195" s="1"/>
  <c r="M20196" s="1"/>
  <c r="M20197" s="1"/>
  <c r="M20198" s="1"/>
  <c r="M20199" s="1"/>
  <c r="M20200" s="1"/>
  <c r="M20201" s="1"/>
  <c r="M20202" s="1"/>
  <c r="M20203" s="1"/>
  <c r="M20204" s="1"/>
  <c r="M20205" s="1"/>
  <c r="M20206" s="1"/>
  <c r="M20207" s="1"/>
  <c r="M20208" s="1"/>
  <c r="M20209" s="1"/>
  <c r="M20210" s="1"/>
  <c r="M20211" s="1"/>
  <c r="M20212" s="1"/>
  <c r="M20213" s="1"/>
  <c r="M20214" s="1"/>
  <c r="M20215" s="1"/>
  <c r="M20216" s="1"/>
  <c r="M20217" s="1"/>
  <c r="M20218" s="1"/>
  <c r="M20219" s="1"/>
  <c r="M20220" s="1"/>
  <c r="M20221" s="1"/>
  <c r="M20222" s="1"/>
  <c r="M20223" s="1"/>
  <c r="M20224" s="1"/>
  <c r="M20225" s="1"/>
  <c r="M20226" s="1"/>
  <c r="M20227" s="1"/>
  <c r="M20228" s="1"/>
  <c r="M20229" s="1"/>
  <c r="M20230" s="1"/>
  <c r="M20231" s="1"/>
  <c r="M20232" s="1"/>
  <c r="M20233" s="1"/>
  <c r="M20234" s="1"/>
  <c r="M20235" s="1"/>
  <c r="M20236" s="1"/>
  <c r="M20237" s="1"/>
  <c r="M20238" s="1"/>
  <c r="M20239" s="1"/>
  <c r="M20240" s="1"/>
  <c r="M20241" s="1"/>
  <c r="M20242" s="1"/>
  <c r="M20243" s="1"/>
  <c r="M20244" s="1"/>
  <c r="M20245" s="1"/>
  <c r="M20246" s="1"/>
  <c r="M20247" s="1"/>
  <c r="M20248" s="1"/>
  <c r="M20249" s="1"/>
  <c r="M20250" s="1"/>
  <c r="M20251" s="1"/>
  <c r="M20252" s="1"/>
  <c r="M20253" s="1"/>
  <c r="M20254" s="1"/>
  <c r="M20255" s="1"/>
  <c r="M20256" s="1"/>
  <c r="M20257" s="1"/>
  <c r="M20258" s="1"/>
  <c r="M20259" s="1"/>
  <c r="M20260" s="1"/>
  <c r="M20261" s="1"/>
  <c r="M20262" s="1"/>
  <c r="M20263" s="1"/>
  <c r="M20264" s="1"/>
  <c r="M20265" s="1"/>
  <c r="M20266" s="1"/>
  <c r="M20267" s="1"/>
  <c r="M20268" s="1"/>
  <c r="M20269" s="1"/>
  <c r="M20270" s="1"/>
  <c r="M20271" s="1"/>
  <c r="M20272" s="1"/>
  <c r="M20273" s="1"/>
  <c r="M20274" s="1"/>
  <c r="M20275" s="1"/>
  <c r="M20276" s="1"/>
  <c r="M20277" s="1"/>
  <c r="M20278" s="1"/>
  <c r="M20279" s="1"/>
  <c r="M20280" s="1"/>
  <c r="M20281" s="1"/>
  <c r="M20282" s="1"/>
  <c r="M20283" s="1"/>
  <c r="M20284" s="1"/>
  <c r="M20285" s="1"/>
  <c r="M20286" s="1"/>
  <c r="M20287" s="1"/>
  <c r="M20288" s="1"/>
  <c r="M20289" s="1"/>
  <c r="M20290" s="1"/>
  <c r="M20291" s="1"/>
  <c r="M20292" s="1"/>
  <c r="M20293" s="1"/>
  <c r="M20294" s="1"/>
  <c r="M20295" s="1"/>
  <c r="M20296" s="1"/>
  <c r="M20297" s="1"/>
  <c r="M20298" s="1"/>
  <c r="M20299" s="1"/>
  <c r="M20300" s="1"/>
  <c r="M20301" s="1"/>
  <c r="M20302" s="1"/>
  <c r="M20303" s="1"/>
  <c r="M20304" s="1"/>
  <c r="M20305" s="1"/>
  <c r="M20306" s="1"/>
  <c r="M20307" s="1"/>
  <c r="M20308" s="1"/>
  <c r="M20309" s="1"/>
  <c r="M20310" s="1"/>
  <c r="M20311" s="1"/>
  <c r="M20312" s="1"/>
  <c r="M20313" s="1"/>
  <c r="M20314" s="1"/>
  <c r="M20315" s="1"/>
  <c r="M20316" s="1"/>
  <c r="M20317" s="1"/>
  <c r="M20318" s="1"/>
  <c r="M20319" s="1"/>
  <c r="M20320" s="1"/>
  <c r="M20321" s="1"/>
  <c r="M20322" s="1"/>
  <c r="M20323" s="1"/>
  <c r="M20324" s="1"/>
  <c r="M20325" s="1"/>
  <c r="M20326" s="1"/>
  <c r="M20327" s="1"/>
  <c r="M20328" s="1"/>
  <c r="M20329" s="1"/>
  <c r="M20330" s="1"/>
  <c r="M20331" s="1"/>
  <c r="M20332" s="1"/>
  <c r="M20333" s="1"/>
  <c r="M20334" s="1"/>
  <c r="M20335" s="1"/>
  <c r="M20336" s="1"/>
  <c r="M20337" s="1"/>
  <c r="M20338" s="1"/>
  <c r="M20339" s="1"/>
  <c r="M20340" s="1"/>
  <c r="M20341" s="1"/>
  <c r="M20342" s="1"/>
  <c r="M20343" s="1"/>
  <c r="M20344" s="1"/>
  <c r="M20345" s="1"/>
  <c r="M20346" s="1"/>
  <c r="M20347" s="1"/>
  <c r="M20348" s="1"/>
  <c r="M20349" s="1"/>
  <c r="M20350" s="1"/>
  <c r="M20351" s="1"/>
  <c r="M20352" s="1"/>
  <c r="M20353" s="1"/>
  <c r="M20354" s="1"/>
  <c r="M20355" s="1"/>
  <c r="M20356" s="1"/>
  <c r="M20357" s="1"/>
  <c r="M20358" s="1"/>
  <c r="M20359" s="1"/>
  <c r="M20360" s="1"/>
  <c r="M20361" s="1"/>
  <c r="M20362" s="1"/>
  <c r="M20363" s="1"/>
  <c r="M20364" s="1"/>
  <c r="M20365" s="1"/>
  <c r="M20366" s="1"/>
  <c r="M20367" s="1"/>
  <c r="M20368" s="1"/>
  <c r="M20369" s="1"/>
  <c r="M20370" s="1"/>
  <c r="M20371" s="1"/>
  <c r="M20372" s="1"/>
  <c r="M20373" s="1"/>
  <c r="M20374" s="1"/>
  <c r="M20375" s="1"/>
  <c r="M20376" s="1"/>
  <c r="M20377" s="1"/>
  <c r="M20378" s="1"/>
  <c r="M20379" s="1"/>
  <c r="M20380" s="1"/>
  <c r="M20381" s="1"/>
  <c r="M20382" s="1"/>
  <c r="M20383" s="1"/>
  <c r="M20384" s="1"/>
  <c r="M20385" s="1"/>
  <c r="M20386" s="1"/>
  <c r="M20387" s="1"/>
  <c r="M20388" s="1"/>
  <c r="M20389" s="1"/>
  <c r="M20390" s="1"/>
  <c r="M20391" s="1"/>
  <c r="M20392" s="1"/>
  <c r="M20393" s="1"/>
  <c r="M20394" s="1"/>
  <c r="M20395" s="1"/>
  <c r="M20396" s="1"/>
  <c r="M20397" s="1"/>
  <c r="M20398" s="1"/>
  <c r="M20399" s="1"/>
  <c r="M20400" s="1"/>
  <c r="M20401" s="1"/>
  <c r="M20402" s="1"/>
  <c r="M20403" s="1"/>
  <c r="M20404" s="1"/>
  <c r="M20405" s="1"/>
  <c r="M20406" s="1"/>
  <c r="M20407" s="1"/>
  <c r="M20408" s="1"/>
  <c r="M20409" s="1"/>
  <c r="M20410" s="1"/>
  <c r="M20411" s="1"/>
  <c r="M20412" s="1"/>
  <c r="M20413" s="1"/>
  <c r="M20414" s="1"/>
  <c r="M20415" s="1"/>
  <c r="M20416" s="1"/>
  <c r="M20417" s="1"/>
  <c r="M20418" s="1"/>
  <c r="M20419" s="1"/>
  <c r="M20420" s="1"/>
  <c r="M20421" s="1"/>
  <c r="M20422" s="1"/>
  <c r="M20423" s="1"/>
  <c r="M20424" s="1"/>
  <c r="M20425" s="1"/>
  <c r="M20426" s="1"/>
  <c r="M20427" s="1"/>
  <c r="M20428" s="1"/>
  <c r="M20429" s="1"/>
  <c r="M20430" s="1"/>
  <c r="M20431" s="1"/>
  <c r="M20432" s="1"/>
  <c r="M20433" s="1"/>
  <c r="M20434" s="1"/>
  <c r="M20435" s="1"/>
  <c r="M20436" s="1"/>
  <c r="M20437" s="1"/>
  <c r="M20438" s="1"/>
  <c r="M20439" s="1"/>
  <c r="M20440" s="1"/>
  <c r="M20441" s="1"/>
  <c r="M20442" s="1"/>
  <c r="M20443" s="1"/>
  <c r="M20444" s="1"/>
  <c r="M20445" s="1"/>
  <c r="M20446" s="1"/>
  <c r="M20447" s="1"/>
  <c r="M20448" s="1"/>
  <c r="M20449" s="1"/>
  <c r="M20450" s="1"/>
  <c r="M20451" s="1"/>
  <c r="M20452" s="1"/>
  <c r="M20453" s="1"/>
  <c r="M20454" s="1"/>
  <c r="M20455" s="1"/>
  <c r="M20456" s="1"/>
  <c r="M20457" s="1"/>
  <c r="M20458" s="1"/>
  <c r="M20459" s="1"/>
  <c r="M20460" s="1"/>
  <c r="M20461" s="1"/>
  <c r="M20462" s="1"/>
  <c r="M20463" s="1"/>
  <c r="M20464" s="1"/>
  <c r="M20465" s="1"/>
  <c r="M20466" s="1"/>
  <c r="M20467" s="1"/>
  <c r="M20468" s="1"/>
  <c r="M20469" s="1"/>
  <c r="M20470" s="1"/>
  <c r="M20471" s="1"/>
  <c r="M20472" s="1"/>
  <c r="M20473" s="1"/>
  <c r="M20474" s="1"/>
  <c r="M20475" s="1"/>
  <c r="M20476" s="1"/>
  <c r="M20477" s="1"/>
  <c r="M20478" s="1"/>
  <c r="M20479" s="1"/>
  <c r="M20480" s="1"/>
  <c r="M20481" s="1"/>
  <c r="M20482" s="1"/>
  <c r="M20483" s="1"/>
  <c r="M20484" s="1"/>
  <c r="M20485" s="1"/>
  <c r="M20486" s="1"/>
  <c r="M20487" s="1"/>
  <c r="M20488" s="1"/>
  <c r="M20489" s="1"/>
  <c r="M20490" s="1"/>
  <c r="M20491" s="1"/>
  <c r="M20492" s="1"/>
  <c r="M20493" s="1"/>
  <c r="M20494" s="1"/>
  <c r="M20495" s="1"/>
  <c r="M20496" s="1"/>
  <c r="M20497" s="1"/>
  <c r="M20498" s="1"/>
  <c r="M20499" s="1"/>
  <c r="M20500" s="1"/>
  <c r="M20501" s="1"/>
  <c r="M20502" s="1"/>
  <c r="M20503" s="1"/>
  <c r="M20504" s="1"/>
  <c r="M20505" s="1"/>
  <c r="M20506" s="1"/>
  <c r="M20507" s="1"/>
  <c r="M20508" s="1"/>
  <c r="M20509" s="1"/>
  <c r="M20510" s="1"/>
  <c r="M20511" s="1"/>
  <c r="M20512" s="1"/>
  <c r="M20513" s="1"/>
  <c r="M20514" s="1"/>
  <c r="M20515" s="1"/>
  <c r="M20516" s="1"/>
  <c r="M20517" s="1"/>
  <c r="M20518" s="1"/>
  <c r="M20519" s="1"/>
  <c r="M20520" s="1"/>
  <c r="M20521" s="1"/>
  <c r="M20522" s="1"/>
  <c r="M20523" s="1"/>
  <c r="M20524" s="1"/>
  <c r="M20525" s="1"/>
  <c r="M20526" s="1"/>
  <c r="M20527" s="1"/>
  <c r="M20528" s="1"/>
  <c r="M20529" s="1"/>
  <c r="M20530" s="1"/>
  <c r="M20531" s="1"/>
  <c r="M20532" s="1"/>
  <c r="M20533" s="1"/>
  <c r="M20534" s="1"/>
  <c r="M20535" s="1"/>
  <c r="M20536" s="1"/>
  <c r="M20537" s="1"/>
  <c r="M20538" s="1"/>
  <c r="M20539" s="1"/>
  <c r="M20540" s="1"/>
  <c r="M20541" s="1"/>
  <c r="M20542" s="1"/>
  <c r="M20543" s="1"/>
  <c r="M20544" s="1"/>
  <c r="M20545" s="1"/>
  <c r="M20546" s="1"/>
  <c r="M20547" s="1"/>
  <c r="M20548" s="1"/>
  <c r="M20549" s="1"/>
  <c r="M20550" s="1"/>
  <c r="M20551" s="1"/>
  <c r="M20552" s="1"/>
  <c r="M20553" s="1"/>
  <c r="M20554" s="1"/>
  <c r="M20555" s="1"/>
  <c r="M20556" s="1"/>
  <c r="M20557" s="1"/>
  <c r="M20558" s="1"/>
  <c r="M20559" s="1"/>
  <c r="M20560" s="1"/>
  <c r="M20561" s="1"/>
  <c r="M20562" s="1"/>
  <c r="M20563" s="1"/>
  <c r="M20564" s="1"/>
  <c r="M20565" s="1"/>
  <c r="M20566" s="1"/>
  <c r="M20567" s="1"/>
  <c r="M20568" s="1"/>
  <c r="M20569" s="1"/>
  <c r="M20570" s="1"/>
  <c r="M20571" s="1"/>
  <c r="M20572" s="1"/>
  <c r="M20573" s="1"/>
  <c r="M20574" s="1"/>
  <c r="M20575" s="1"/>
  <c r="M20576" s="1"/>
  <c r="M20577" s="1"/>
  <c r="M20578" s="1"/>
  <c r="M20579" s="1"/>
  <c r="M20580" s="1"/>
  <c r="M20581" s="1"/>
  <c r="M20582" s="1"/>
  <c r="M20583" s="1"/>
  <c r="M20584" s="1"/>
  <c r="M20585" s="1"/>
  <c r="M20586" s="1"/>
  <c r="M20587" s="1"/>
  <c r="M20588" s="1"/>
  <c r="M20589" s="1"/>
  <c r="M20590" s="1"/>
  <c r="M20591" s="1"/>
  <c r="M20592" s="1"/>
  <c r="M20593" s="1"/>
  <c r="M20594" s="1"/>
  <c r="M20595" s="1"/>
  <c r="M20596" s="1"/>
  <c r="M20597" s="1"/>
  <c r="M20598" s="1"/>
  <c r="M20599" s="1"/>
  <c r="M20600" s="1"/>
  <c r="M20601" s="1"/>
  <c r="M20602" s="1"/>
  <c r="M20603" s="1"/>
  <c r="M20604" s="1"/>
  <c r="M20605" s="1"/>
  <c r="M20606" s="1"/>
  <c r="M20607" s="1"/>
  <c r="M20608" s="1"/>
  <c r="M20609" s="1"/>
  <c r="M20610" s="1"/>
  <c r="M20611" s="1"/>
  <c r="M20612" s="1"/>
  <c r="M20613" s="1"/>
  <c r="M20614" s="1"/>
  <c r="M20615" s="1"/>
  <c r="M20616" s="1"/>
  <c r="M20617" s="1"/>
  <c r="M20618" s="1"/>
  <c r="M20619" s="1"/>
  <c r="M20620" s="1"/>
  <c r="M20621" s="1"/>
  <c r="M20622" s="1"/>
  <c r="M20623" s="1"/>
  <c r="M20624" s="1"/>
  <c r="M20625" s="1"/>
  <c r="M20626" s="1"/>
  <c r="M20627" s="1"/>
  <c r="M20628" s="1"/>
  <c r="M20629" s="1"/>
  <c r="M20630" s="1"/>
  <c r="M20631" s="1"/>
  <c r="M20632" s="1"/>
  <c r="M20633" s="1"/>
  <c r="M20634" s="1"/>
  <c r="M20635" s="1"/>
  <c r="M20636" s="1"/>
  <c r="M20637" s="1"/>
  <c r="M20638" s="1"/>
  <c r="M20639" s="1"/>
  <c r="M20640" s="1"/>
  <c r="M20641" s="1"/>
  <c r="M20642" s="1"/>
  <c r="M20643" s="1"/>
  <c r="M20644" s="1"/>
  <c r="M20645" s="1"/>
  <c r="M20646" s="1"/>
  <c r="M20647" s="1"/>
  <c r="M20648" s="1"/>
  <c r="M20649" s="1"/>
  <c r="M20650" s="1"/>
  <c r="M20651" s="1"/>
  <c r="M20652" s="1"/>
  <c r="M20653" s="1"/>
  <c r="M20654" s="1"/>
  <c r="M20655" s="1"/>
  <c r="M20656" s="1"/>
  <c r="M20657" s="1"/>
  <c r="M20658" s="1"/>
  <c r="M20659" s="1"/>
  <c r="M20660" s="1"/>
  <c r="M20661" s="1"/>
  <c r="M20662" s="1"/>
  <c r="M20663" s="1"/>
  <c r="M20664" s="1"/>
  <c r="M20665" s="1"/>
  <c r="M20666" s="1"/>
  <c r="M20667" s="1"/>
  <c r="M20668" s="1"/>
  <c r="M20669" s="1"/>
  <c r="M20670" s="1"/>
  <c r="M20671" s="1"/>
  <c r="M20672" s="1"/>
  <c r="M20673" s="1"/>
  <c r="M20674" s="1"/>
  <c r="M20675" s="1"/>
  <c r="M20676" s="1"/>
  <c r="M20677" s="1"/>
  <c r="M20678" s="1"/>
  <c r="M20679" s="1"/>
  <c r="M20680" s="1"/>
  <c r="M20681" s="1"/>
  <c r="M20682" s="1"/>
  <c r="M20683" s="1"/>
  <c r="M20684" s="1"/>
  <c r="M20685" s="1"/>
  <c r="M20686" s="1"/>
  <c r="M20687" s="1"/>
  <c r="M20688" s="1"/>
  <c r="M20689" s="1"/>
  <c r="M20690" s="1"/>
  <c r="M20691" s="1"/>
  <c r="M20692" s="1"/>
  <c r="M20693" s="1"/>
  <c r="M20694" s="1"/>
  <c r="M20695" s="1"/>
  <c r="M20696" s="1"/>
  <c r="M20697" s="1"/>
  <c r="M20698" s="1"/>
  <c r="M20699" s="1"/>
  <c r="M20700" s="1"/>
  <c r="M20701" s="1"/>
  <c r="M20702" s="1"/>
  <c r="M20703" s="1"/>
  <c r="M20704" s="1"/>
  <c r="M20705" s="1"/>
  <c r="M20706" s="1"/>
  <c r="M20707" s="1"/>
  <c r="M20708" s="1"/>
  <c r="M20709" s="1"/>
  <c r="M20710" s="1"/>
  <c r="M20711" s="1"/>
  <c r="M20712" s="1"/>
  <c r="M20713" s="1"/>
  <c r="M20714" s="1"/>
  <c r="M20715" s="1"/>
  <c r="M20716" s="1"/>
  <c r="M20717" s="1"/>
  <c r="M20718" s="1"/>
  <c r="M20719" s="1"/>
  <c r="M20720" s="1"/>
  <c r="M20721" s="1"/>
  <c r="M20722" s="1"/>
  <c r="M20723" s="1"/>
  <c r="M20724" s="1"/>
  <c r="M20725" s="1"/>
  <c r="M20726" s="1"/>
  <c r="M20727" s="1"/>
  <c r="M20728" s="1"/>
  <c r="M20729" s="1"/>
  <c r="M20730" s="1"/>
  <c r="M20731" s="1"/>
  <c r="M20732" s="1"/>
  <c r="M20733" s="1"/>
  <c r="M20734" s="1"/>
  <c r="M20735" s="1"/>
  <c r="M20736" s="1"/>
  <c r="M20737" s="1"/>
  <c r="M20738" s="1"/>
  <c r="M20739" s="1"/>
  <c r="M20740" s="1"/>
  <c r="M20741" s="1"/>
  <c r="M20742" s="1"/>
  <c r="M20743" s="1"/>
  <c r="M20744" s="1"/>
  <c r="M20745" s="1"/>
  <c r="M20746" s="1"/>
  <c r="M20747" s="1"/>
  <c r="M20748" s="1"/>
  <c r="M20749" s="1"/>
  <c r="M20750" s="1"/>
  <c r="M20751" s="1"/>
  <c r="M20752" s="1"/>
  <c r="M20753" s="1"/>
  <c r="M20754" s="1"/>
  <c r="M20755" s="1"/>
  <c r="M20756" s="1"/>
  <c r="M20757" s="1"/>
  <c r="M20758" s="1"/>
  <c r="M20759" s="1"/>
  <c r="M20760" s="1"/>
  <c r="M20761" s="1"/>
  <c r="M20762" s="1"/>
  <c r="M20763" s="1"/>
  <c r="M20764" s="1"/>
  <c r="M20765" s="1"/>
  <c r="M20766" s="1"/>
  <c r="M20767" s="1"/>
  <c r="M20768" s="1"/>
  <c r="M20769" s="1"/>
  <c r="M20770" s="1"/>
  <c r="M20771" s="1"/>
  <c r="M20772" s="1"/>
  <c r="M20773" s="1"/>
  <c r="M20774" s="1"/>
  <c r="M20775" s="1"/>
  <c r="M20776" s="1"/>
  <c r="M20777" s="1"/>
  <c r="M20778" s="1"/>
  <c r="M20779" s="1"/>
  <c r="M20780" s="1"/>
  <c r="M20781" s="1"/>
  <c r="M20782" s="1"/>
  <c r="M20783" s="1"/>
  <c r="M20784" s="1"/>
  <c r="M20785" s="1"/>
  <c r="M20786" s="1"/>
  <c r="M20787" s="1"/>
  <c r="M20788" s="1"/>
  <c r="M20789" s="1"/>
  <c r="M20790" s="1"/>
  <c r="M20791" s="1"/>
  <c r="M20792" s="1"/>
  <c r="M20793" s="1"/>
  <c r="M20794" s="1"/>
  <c r="M20795" s="1"/>
  <c r="M20796" s="1"/>
  <c r="M20797" s="1"/>
  <c r="M20798" s="1"/>
  <c r="M20799" s="1"/>
  <c r="M20800" s="1"/>
  <c r="M20801" s="1"/>
  <c r="M20802" s="1"/>
  <c r="M20803" s="1"/>
  <c r="M20804" s="1"/>
  <c r="M20805" s="1"/>
  <c r="M20806" s="1"/>
  <c r="M20807" s="1"/>
  <c r="M20808" s="1"/>
  <c r="M20809" s="1"/>
  <c r="M20810" s="1"/>
  <c r="M20811" s="1"/>
  <c r="M20812" s="1"/>
  <c r="M20813" s="1"/>
  <c r="M20814" s="1"/>
  <c r="M20815" s="1"/>
  <c r="M20816" s="1"/>
  <c r="M20817" s="1"/>
  <c r="M20818" s="1"/>
  <c r="M20819" s="1"/>
  <c r="M20820" s="1"/>
  <c r="M20821" s="1"/>
  <c r="M20822" s="1"/>
  <c r="M20823" s="1"/>
  <c r="M20824" s="1"/>
  <c r="M20825" s="1"/>
  <c r="M20826" s="1"/>
  <c r="M20827" s="1"/>
  <c r="M20828" s="1"/>
  <c r="M20829" s="1"/>
  <c r="M20830" s="1"/>
  <c r="M20831" s="1"/>
  <c r="M20832" s="1"/>
  <c r="M20833" s="1"/>
  <c r="M20834" s="1"/>
  <c r="M20835" s="1"/>
  <c r="M20836" s="1"/>
  <c r="M20837" s="1"/>
  <c r="M20838" s="1"/>
  <c r="M20839" s="1"/>
  <c r="M20840" s="1"/>
  <c r="M20841" s="1"/>
  <c r="M20842" s="1"/>
  <c r="M20843" s="1"/>
  <c r="M20844" s="1"/>
  <c r="M20845" s="1"/>
  <c r="M20846" s="1"/>
  <c r="M20847" s="1"/>
  <c r="M20848" s="1"/>
  <c r="M20849" s="1"/>
  <c r="M20850" s="1"/>
  <c r="M20851" s="1"/>
  <c r="M20852" s="1"/>
  <c r="M20853" s="1"/>
  <c r="M20854" s="1"/>
  <c r="M20855" s="1"/>
  <c r="M20856" s="1"/>
  <c r="M20857" s="1"/>
  <c r="M20858" s="1"/>
  <c r="M20859" s="1"/>
  <c r="M20860" s="1"/>
  <c r="M20861" s="1"/>
  <c r="M20862" s="1"/>
  <c r="M20863" s="1"/>
  <c r="M20864" s="1"/>
  <c r="M20865" s="1"/>
  <c r="M20866" s="1"/>
  <c r="M20867" s="1"/>
  <c r="M20868" s="1"/>
  <c r="M20869" s="1"/>
  <c r="M20870" s="1"/>
  <c r="M20871" s="1"/>
  <c r="M20872" s="1"/>
  <c r="M20873" s="1"/>
  <c r="M20874" s="1"/>
  <c r="M20875" s="1"/>
  <c r="N13933"/>
  <c r="N14765" l="1"/>
  <c r="N14889" l="1"/>
  <c r="N16033"/>
  <c r="N16096" l="1"/>
  <c r="N16297" l="1"/>
  <c r="N16773" l="1"/>
  <c r="N17162" l="1"/>
  <c r="N17097"/>
  <c r="N17205" l="1"/>
  <c r="N17798" l="1"/>
  <c r="O17797" s="1"/>
  <c r="N17974"/>
  <c r="N18049" l="1"/>
  <c r="N18160" l="1"/>
  <c r="N18644" l="1"/>
  <c r="O18643" s="1"/>
  <c r="N18262"/>
  <c r="N18780" l="1"/>
  <c r="N19330" l="1"/>
  <c r="N19473" l="1"/>
  <c r="N19558" l="1"/>
  <c r="N20071" l="1"/>
  <c r="N20159" l="1"/>
  <c r="N20536" l="1"/>
  <c r="N20291"/>
  <c r="N20875" l="1"/>
  <c r="N20653"/>
</calcChain>
</file>

<file path=xl/sharedStrings.xml><?xml version="1.0" encoding="utf-8"?>
<sst xmlns="http://schemas.openxmlformats.org/spreadsheetml/2006/main" count="127055" uniqueCount="36548">
  <si>
    <t>D      1</t>
  </si>
  <si>
    <t>DEPOSITO</t>
  </si>
  <si>
    <t>UA43003-0026394</t>
  </si>
  <si>
    <t>Cobro Garantias</t>
  </si>
  <si>
    <t>CAJA</t>
  </si>
  <si>
    <t>TOYOTA MOTOR SALES DE MEXICO, S.A.</t>
  </si>
  <si>
    <t>PENDIENTE</t>
  </si>
  <si>
    <t>UD80010-0026084</t>
  </si>
  <si>
    <t>Anticipos de Servici</t>
  </si>
  <si>
    <t>MUÑOZ S LOPEZ JOSE ANTONIO</t>
  </si>
  <si>
    <t>D      2</t>
  </si>
  <si>
    <t>T.E.</t>
  </si>
  <si>
    <t>ND14001-0022560</t>
  </si>
  <si>
    <t>BANCOMER</t>
  </si>
  <si>
    <t>AGROSERVICIOS NIETO SA DE CV</t>
  </si>
  <si>
    <t>ND14002-0022922</t>
  </si>
  <si>
    <t>BANAMEX</t>
  </si>
  <si>
    <t>HERNANDEZ VILLANUEVA ALICIA</t>
  </si>
  <si>
    <t>EFECTIVO</t>
  </si>
  <si>
    <t>ND14002-0023755</t>
  </si>
  <si>
    <t>SMEDINA</t>
  </si>
  <si>
    <t>LJIMENEZ:RAMIREZ JARAMILLO EVERARDO</t>
  </si>
  <si>
    <t>DEC BBVA</t>
  </si>
  <si>
    <t>ND14001-0020936</t>
  </si>
  <si>
    <t>LJIMENEZ:TOYOTA MOTOR SALES DE MEXI</t>
  </si>
  <si>
    <t>D      3</t>
  </si>
  <si>
    <t>ND14001-0021521</t>
  </si>
  <si>
    <t>CHIMES GUTIERREZ SETH</t>
  </si>
  <si>
    <t>UD80009-0027852</t>
  </si>
  <si>
    <t>Anticipos de Refacci</t>
  </si>
  <si>
    <t>AGROSEEDS PRIMO,S.P.R DE R.L</t>
  </si>
  <si>
    <t>ND14001-0022561</t>
  </si>
  <si>
    <t>LJIMENEZ:PRIVA AMERICA LATINA SA DE</t>
  </si>
  <si>
    <t>ND14002-0022923</t>
  </si>
  <si>
    <t>LOPEZ CASIQUE JORGE ARTURO</t>
  </si>
  <si>
    <t>ND14001-0020937</t>
  </si>
  <si>
    <t>GRUPO TRACTOCAMIONES Y AUTOBUSES DE</t>
  </si>
  <si>
    <t>D      4</t>
  </si>
  <si>
    <t>ND14001-0022924</t>
  </si>
  <si>
    <t>VALDERRAMA MONROY RICARDO</t>
  </si>
  <si>
    <t>UD80010-0025696</t>
  </si>
  <si>
    <t>HILOS Y RAFIAS SAN JOSE SA DE CV</t>
  </si>
  <si>
    <t>D      5</t>
  </si>
  <si>
    <t>CHEQUE</t>
  </si>
  <si>
    <t>ND14007-0022925</t>
  </si>
  <si>
    <t>BANCO DEL BAJIO</t>
  </si>
  <si>
    <t>RUIZ CAZARES RAUL</t>
  </si>
  <si>
    <t>ND14001-0020662</t>
  </si>
  <si>
    <t>PONCESALES LIZETTE</t>
  </si>
  <si>
    <t>DEDUCIBLES</t>
  </si>
  <si>
    <t>UA43002-0025692</t>
  </si>
  <si>
    <t>Cobro Crédito Servic</t>
  </si>
  <si>
    <t>LJIMENEZ</t>
  </si>
  <si>
    <t>AXA SEGUROS, SA. DE CV.</t>
  </si>
  <si>
    <t>D      6</t>
  </si>
  <si>
    <t>ND14001-0020663</t>
  </si>
  <si>
    <t>UD28004-0000011</t>
  </si>
  <si>
    <t>CANCELACION COBRO DE</t>
  </si>
  <si>
    <t>LJIMENEZ:AXA SEGUROS, SA. DE CV.</t>
  </si>
  <si>
    <t>D      7</t>
  </si>
  <si>
    <t>UD80009-0027853</t>
  </si>
  <si>
    <t>EDUARDO MATEO ERNESTO</t>
  </si>
  <si>
    <t>UD80009-0028272</t>
  </si>
  <si>
    <t>HERNANDEZ PADILLA EFREN FRANCISCO</t>
  </si>
  <si>
    <t>UD80009-0028759</t>
  </si>
  <si>
    <t>MOSTRADOR MOSTRADOR</t>
  </si>
  <si>
    <t>ND14003-0020664</t>
  </si>
  <si>
    <t>SANTANDER</t>
  </si>
  <si>
    <t>LJIMENEZ:PONCESALES LIZETTE</t>
  </si>
  <si>
    <t>D      8</t>
  </si>
  <si>
    <t>UD80009-0027856</t>
  </si>
  <si>
    <t>PEñA NIETO UBALDO</t>
  </si>
  <si>
    <t>BAJA: HERNANDEZ PADILLA EFREN FRANC</t>
  </si>
  <si>
    <t>UD80009-0027058</t>
  </si>
  <si>
    <t>ORGANIZACION FR MEXICO SA DE CV</t>
  </si>
  <si>
    <t>D      9</t>
  </si>
  <si>
    <t>S 00057002</t>
  </si>
  <si>
    <t>UA14001-ZS01441</t>
  </si>
  <si>
    <t>Nota de Credito Serv</t>
  </si>
  <si>
    <t>TDS INVERNADEROS S.A DE C.V.</t>
  </si>
  <si>
    <t>D     10</t>
  </si>
  <si>
    <t>ND14003-0023756</t>
  </si>
  <si>
    <t>EUROMEX INVERNADEROS SA DE CV</t>
  </si>
  <si>
    <t>D     11</t>
  </si>
  <si>
    <t>UD80010-0027857</t>
  </si>
  <si>
    <t>AGROINSUMOS DEL CENTRO SA DE C.V</t>
  </si>
  <si>
    <t>UD80009-0028308</t>
  </si>
  <si>
    <t>D     12</t>
  </si>
  <si>
    <t>UD80009-0027858</t>
  </si>
  <si>
    <t>JIMENEZ HERNANDEZ SERGIO ARTURO</t>
  </si>
  <si>
    <t>ND14002-0024180</t>
  </si>
  <si>
    <t>TOYOTA MOTORS DE POLANCO S DE RL DE</t>
  </si>
  <si>
    <t>BAJA: ORGANIZACION FR MEXICO SA DE</t>
  </si>
  <si>
    <t>D     13</t>
  </si>
  <si>
    <t>UD80009-0027859</t>
  </si>
  <si>
    <t>GUTIERREZ OLIVA DAVID</t>
  </si>
  <si>
    <t>UD80009-0028309</t>
  </si>
  <si>
    <t>GARCIA RAMIREZ MA. DEL CONSUELO</t>
  </si>
  <si>
    <t>UD80009-0028760</t>
  </si>
  <si>
    <t>POLI-FILM MEXICO S. DE R.L. DE C.V.</t>
  </si>
  <si>
    <t>UD80009-0027095</t>
  </si>
  <si>
    <t>D     14</t>
  </si>
  <si>
    <t>UD80009-0027860</t>
  </si>
  <si>
    <t>PEREZ GOMEZ JESUS RAFAEL</t>
  </si>
  <si>
    <t>D     15</t>
  </si>
  <si>
    <t>UD80010-0027381</t>
  </si>
  <si>
    <t>BALDERAS FRIAS YENNI</t>
  </si>
  <si>
    <t>ND14002-0022184</t>
  </si>
  <si>
    <t>SIENERGIA VALUE S.A DE C.V</t>
  </si>
  <si>
    <t>UD80010-0028761</t>
  </si>
  <si>
    <t>TORRES RUIZ JOSE LUIS</t>
  </si>
  <si>
    <t>UD80009-0029222</t>
  </si>
  <si>
    <t>ALFARO RICAUD ANDRES</t>
  </si>
  <si>
    <t>D     16</t>
  </si>
  <si>
    <t>UD80010-0027861</t>
  </si>
  <si>
    <t>RODRIGUEZ FERREL ISMAEL</t>
  </si>
  <si>
    <t>D     17</t>
  </si>
  <si>
    <t>ND14002-0022185</t>
  </si>
  <si>
    <t>SIENERGIA  VALUE SA DE CV</t>
  </si>
  <si>
    <t>ND14001-0023320</t>
  </si>
  <si>
    <t>INTAGRI S.C.</t>
  </si>
  <si>
    <t>D     18</t>
  </si>
  <si>
    <t>UD80010-0027863</t>
  </si>
  <si>
    <t>ROJAS SOTO GUILLERMINA</t>
  </si>
  <si>
    <t>ND14001-0023321</t>
  </si>
  <si>
    <t>SANCHEZ TREJO ALEJANDRA</t>
  </si>
  <si>
    <t>D     19</t>
  </si>
  <si>
    <t>UD80009-0027864</t>
  </si>
  <si>
    <t>RAMIREZ LOPEZ JOSE LUIS</t>
  </si>
  <si>
    <t>T 00055233</t>
  </si>
  <si>
    <t>UA14001-ZS01405</t>
  </si>
  <si>
    <t>ARZATE VALEDEZ MA EUGENIA</t>
  </si>
  <si>
    <t>D     20</t>
  </si>
  <si>
    <t>UD80010-0027865</t>
  </si>
  <si>
    <t>INDUSTRIAS JOHN DEERE, S.A. DE C.V.</t>
  </si>
  <si>
    <t>S 00056158</t>
  </si>
  <si>
    <t>UA14001-ZS01406</t>
  </si>
  <si>
    <t>TRACTORES DEL NORTE, S.A. DE C.V.</t>
  </si>
  <si>
    <t>ND14001-0024181</t>
  </si>
  <si>
    <t>SCREEN CREATIONSDE CELAYA S DE RL D</t>
  </si>
  <si>
    <t>UD80009-0029648</t>
  </si>
  <si>
    <t>LEYVA GARCIA CRISTINA</t>
  </si>
  <si>
    <t>D     21</t>
  </si>
  <si>
    <t>UD80010-0027866</t>
  </si>
  <si>
    <t>RAMIREZ RODRIGUEZ DIANA</t>
  </si>
  <si>
    <t>D     22</t>
  </si>
  <si>
    <t>UD80009-0026789</t>
  </si>
  <si>
    <t>PEREZ MIRANDA MARTA</t>
  </si>
  <si>
    <t>UD80009-0027382</t>
  </si>
  <si>
    <t>GRANADOS RANGEL FRANCISCO GABRIEL</t>
  </si>
  <si>
    <t>UD80009-0027867</t>
  </si>
  <si>
    <t>D     23</t>
  </si>
  <si>
    <t>ND14007-0021824</t>
  </si>
  <si>
    <t>GRANADOS RANGEL FRANCISCO JAVEIRE</t>
  </si>
  <si>
    <t>ND14001-0022929</t>
  </si>
  <si>
    <t>ALEJANDRE SANCHEZ SILVIA</t>
  </si>
  <si>
    <t>UD80009-0027096</t>
  </si>
  <si>
    <t>RODRIGUEZ OLGUIN JEZABEL</t>
  </si>
  <si>
    <t>UD80009-0029649</t>
  </si>
  <si>
    <t>ESPECIALIDADES NUTRICIONALES DEL CE</t>
  </si>
  <si>
    <t>D     24</t>
  </si>
  <si>
    <t>UD80010-0027868</t>
  </si>
  <si>
    <t>GRUPO ALCIONE, S.A. DE C.V.</t>
  </si>
  <si>
    <t>T 00056272</t>
  </si>
  <si>
    <t>UA14001-ZS01407</t>
  </si>
  <si>
    <t>BAJA: LJIMENEZ PAQA S.C. DE R.L. DE</t>
  </si>
  <si>
    <t>D     25</t>
  </si>
  <si>
    <t>UD80009-0026790</t>
  </si>
  <si>
    <t>MARTINEZ NUñEZ NORA</t>
  </si>
  <si>
    <t>BAJA: BALDERAS FRIAS YENNI</t>
  </si>
  <si>
    <t>UD80009-0029225</t>
  </si>
  <si>
    <t>CORTEZ RAMOS RAUL</t>
  </si>
  <si>
    <t>ND14001-0020938</t>
  </si>
  <si>
    <t>GUTIERREZ RODAS LUIS FERNANDO</t>
  </si>
  <si>
    <t>D     26</t>
  </si>
  <si>
    <t>BAJA: GRANADOS RANGEL FRANCISCO GAB</t>
  </si>
  <si>
    <t>UD80010-0027869</t>
  </si>
  <si>
    <t>MARTINEZ LINDERO YOLANDA</t>
  </si>
  <si>
    <t>ND14001-0023322</t>
  </si>
  <si>
    <t>GRUPO RECICLAJE DE LA  LAGUNA SA DE</t>
  </si>
  <si>
    <t>UD80009-0030129</t>
  </si>
  <si>
    <t>VERA HERRERA CESAR</t>
  </si>
  <si>
    <t>BAJA: GUTIERREZ RODAS LUIS FERNANDO</t>
  </si>
  <si>
    <t>D     27</t>
  </si>
  <si>
    <t>ND14001-0021825</t>
  </si>
  <si>
    <t>CUELLAS SANTANA JOSEFINA</t>
  </si>
  <si>
    <t>ND14001-0022186</t>
  </si>
  <si>
    <t>UD80009-0029227</t>
  </si>
  <si>
    <t>BARNES A JOHN</t>
  </si>
  <si>
    <t>ND14002-0020939</t>
  </si>
  <si>
    <t>GUTIERREZ ROSAS LUIS FERNANDO</t>
  </si>
  <si>
    <t>UD80009-0027097</t>
  </si>
  <si>
    <t>MIRELES SAMANO JOSE</t>
  </si>
  <si>
    <t>D     28</t>
  </si>
  <si>
    <t>UD80010-0027418</t>
  </si>
  <si>
    <t>TARJETAS</t>
  </si>
  <si>
    <t>ND14001-0022187</t>
  </si>
  <si>
    <t>ND14001-0020940</t>
  </si>
  <si>
    <t>D     29</t>
  </si>
  <si>
    <t>UD80009-0027419</t>
  </si>
  <si>
    <t>TARJ.BNMX</t>
  </si>
  <si>
    <t>ND14002-0022188</t>
  </si>
  <si>
    <t>TARJ,BNMX</t>
  </si>
  <si>
    <t>D     30</t>
  </si>
  <si>
    <t>UD80009-0027424</t>
  </si>
  <si>
    <t>UD80010-0027870</t>
  </si>
  <si>
    <t>OJEDA RAMIREZ MARIBEL</t>
  </si>
  <si>
    <t>ND14002-0022932</t>
  </si>
  <si>
    <t>AGRO Y ACOLCHADOS SA DE CV</t>
  </si>
  <si>
    <t>H 00049081</t>
  </si>
  <si>
    <t>UD10014-H049081</t>
  </si>
  <si>
    <t>CREDITO ASEGURADORAS</t>
  </si>
  <si>
    <t>PBALBUENA</t>
  </si>
  <si>
    <t>AXA SEGUROS, S.A DE C.V.</t>
  </si>
  <si>
    <t>ND14001-0020942</t>
  </si>
  <si>
    <t>GARCIA SANDOVAL SARA</t>
  </si>
  <si>
    <t>D     31</t>
  </si>
  <si>
    <t>ND14007-0021826</t>
  </si>
  <si>
    <t>UD80010-0027871</t>
  </si>
  <si>
    <t>SERVICIOS ADMINISTRATIVOS DEL BAJIO</t>
  </si>
  <si>
    <t>ND14001-0020943</t>
  </si>
  <si>
    <t>HERNANDEZ VITAL JESUS</t>
  </si>
  <si>
    <t>ND14001-0021523</t>
  </si>
  <si>
    <t>LJIMENEZ:BASCULAS PRECIECELL SA DE</t>
  </si>
  <si>
    <t>D     32</t>
  </si>
  <si>
    <t>ND14001-0021827</t>
  </si>
  <si>
    <t>INSTITUTO DE ESTUDIOS BAJIO S.C.</t>
  </si>
  <si>
    <t>ND14004-0022189</t>
  </si>
  <si>
    <t>BANORTE</t>
  </si>
  <si>
    <t>LJIMENEZ:SERVICIOS ADMINISTRATIVOS</t>
  </si>
  <si>
    <t>UD80009-0027098</t>
  </si>
  <si>
    <t>THIRION GRETA MARIA DEL RAYO</t>
  </si>
  <si>
    <t>D     33</t>
  </si>
  <si>
    <t>ND14001-0021250</t>
  </si>
  <si>
    <t>MACIAS ROCHA MAHATMA GANDHI</t>
  </si>
  <si>
    <t>BAJA: INSTITUTO DE ESTUDIOS BAJIO S</t>
  </si>
  <si>
    <t>UD80010-0027872</t>
  </si>
  <si>
    <t>ESPECIALIZACION ADMINISTRATIVA DE C</t>
  </si>
  <si>
    <t>ND14001-0022563</t>
  </si>
  <si>
    <t>ALEJO HERRERA GABRIELA</t>
  </si>
  <si>
    <t>TARJ.AMEX</t>
  </si>
  <si>
    <t>ND14001-0021524</t>
  </si>
  <si>
    <t>ND14001-0023757</t>
  </si>
  <si>
    <t>TORRES GRANDARA FERNANDO</t>
  </si>
  <si>
    <t>D     34</t>
  </si>
  <si>
    <t>T.E.BBVA</t>
  </si>
  <si>
    <t>ND14001-0021251</t>
  </si>
  <si>
    <t>UNITED AUTO DE AGUASCALIENTES S DE</t>
  </si>
  <si>
    <t>ND14002-0021828</t>
  </si>
  <si>
    <t>UD80010-0027873</t>
  </si>
  <si>
    <t>UGALDE CABRERA MARIA DE LOURDES</t>
  </si>
  <si>
    <t>ND14002-0021525</t>
  </si>
  <si>
    <t>UD80009-0026086</t>
  </si>
  <si>
    <t>CRUZ CANO ROBERTO</t>
  </si>
  <si>
    <t>D     35</t>
  </si>
  <si>
    <t>ND14001-0021829</t>
  </si>
  <si>
    <t>TROPPER SA DE CV</t>
  </si>
  <si>
    <t>UD80009-0027874</t>
  </si>
  <si>
    <t>HERNANDEZ GUTIERREZ CLAUDIA VERONIC</t>
  </si>
  <si>
    <t>ND14001-0021526</t>
  </si>
  <si>
    <t>ND14002-0023758</t>
  </si>
  <si>
    <t>FRESCOS DON GU SA DE CV</t>
  </si>
  <si>
    <t>UD80009-0026088</t>
  </si>
  <si>
    <t>GODINEZ HERNANDEZ JOSE</t>
  </si>
  <si>
    <t>D     36</t>
  </si>
  <si>
    <t>UD80010-0026793</t>
  </si>
  <si>
    <t>UD80010-0027876</t>
  </si>
  <si>
    <t>PEREZ CINTORA MA ANDREA</t>
  </si>
  <si>
    <t>UD80009-0030130</t>
  </si>
  <si>
    <t>AMADOR BLANCO JUAN MANUEL</t>
  </si>
  <si>
    <t>ND14001-0021527</t>
  </si>
  <si>
    <t>D     37</t>
  </si>
  <si>
    <t>UD80010-0027425</t>
  </si>
  <si>
    <t>AGRICOLA AMIGO S.P.R. DE R.L.</t>
  </si>
  <si>
    <t>UD80010-0027877</t>
  </si>
  <si>
    <t>ARIZMENDI SHO PATRICIA</t>
  </si>
  <si>
    <t>UD80010-0028311</t>
  </si>
  <si>
    <t>ARELLANO GOMEZ EUFROSINA</t>
  </si>
  <si>
    <t>DEC.BBVA</t>
  </si>
  <si>
    <t>ND14001-0020322</t>
  </si>
  <si>
    <t>DE LA VEGA CAMPO FERNANDO</t>
  </si>
  <si>
    <t>UD80009-0026089</t>
  </si>
  <si>
    <t>MOCTEZUMA MALDONADO ANA MARIA DEL R</t>
  </si>
  <si>
    <t>D     38</t>
  </si>
  <si>
    <t>UD80009-0027426</t>
  </si>
  <si>
    <t>AGRO QUERETANA, S. DE R.L. DE C.V.</t>
  </si>
  <si>
    <t>UD80010-0027878</t>
  </si>
  <si>
    <t>JASSO ANGUIANO ROSA</t>
  </si>
  <si>
    <t>ND14002-0022564</t>
  </si>
  <si>
    <t>UD80009-0025703</t>
  </si>
  <si>
    <t>GALICIA RESENDIZ DELIA ANGELICA</t>
  </si>
  <si>
    <t>UD80009-0026090</t>
  </si>
  <si>
    <t>D     39</t>
  </si>
  <si>
    <t>TRAJ.BNMX</t>
  </si>
  <si>
    <t>ND14002-0021830</t>
  </si>
  <si>
    <t>UD80010-0027879</t>
  </si>
  <si>
    <t>GASTELUM CAZARES DAVID</t>
  </si>
  <si>
    <t>ND14001-0022565</t>
  </si>
  <si>
    <t>ND14001-0020323</t>
  </si>
  <si>
    <t>LOPEZ CASTRO M DEL REFUGIO</t>
  </si>
  <si>
    <t>ND14001-0020667</t>
  </si>
  <si>
    <t>GONZALEZ ANAYA SERGIO</t>
  </si>
  <si>
    <t>ND14001-0021528</t>
  </si>
  <si>
    <t>LJIMENEZ:COERNEJO BECERRA JUAN</t>
  </si>
  <si>
    <t>D     40</t>
  </si>
  <si>
    <t>ND14001-0021831</t>
  </si>
  <si>
    <t>UD80010-0027881</t>
  </si>
  <si>
    <t>GOVEA RANGEL VICTOR MANUEL</t>
  </si>
  <si>
    <t>ND14001-0022566</t>
  </si>
  <si>
    <t>ND14004-0022933</t>
  </si>
  <si>
    <t>FLETES Y FORRAJES SA DE CV</t>
  </si>
  <si>
    <t>UA09001-ZR00539</t>
  </si>
  <si>
    <t>Nota de Credito Most</t>
  </si>
  <si>
    <t>JSANCHEZ</t>
  </si>
  <si>
    <t>D     41</t>
  </si>
  <si>
    <t>ND14001-0021832</t>
  </si>
  <si>
    <t>UD80010-0027882</t>
  </si>
  <si>
    <t>LIBRERIA EL TERCER MILENIO S.A. DE</t>
  </si>
  <si>
    <t>UA43003-0026091</t>
  </si>
  <si>
    <t>UD80010-0028312</t>
  </si>
  <si>
    <t>MALAGON ESCUTIA TERESA</t>
  </si>
  <si>
    <t>D     42</t>
  </si>
  <si>
    <t>ND14002-0022190</t>
  </si>
  <si>
    <t>LJIMENEZ:LIBRERIAS EL TERCER MILENI</t>
  </si>
  <si>
    <t>ND14002-0022934</t>
  </si>
  <si>
    <t>ND14001-0023323</t>
  </si>
  <si>
    <t>LJIMENEZ:EFECTIVO</t>
  </si>
  <si>
    <t>UA43003-0026092</t>
  </si>
  <si>
    <t>D     43</t>
  </si>
  <si>
    <t>UD80010-0027883</t>
  </si>
  <si>
    <t>VEGA VILLASEñOR RITA</t>
  </si>
  <si>
    <t>ND14001-0022935</t>
  </si>
  <si>
    <t>LJIMENEZ:TARJETAS</t>
  </si>
  <si>
    <t>ND14001-0023324</t>
  </si>
  <si>
    <t>ND14004-0024183</t>
  </si>
  <si>
    <t>MUÑOZ ZAVALA JOSE DE JESUS</t>
  </si>
  <si>
    <t>ND14001-0020668</t>
  </si>
  <si>
    <t>D     44</t>
  </si>
  <si>
    <t>ND14001-0022936</t>
  </si>
  <si>
    <t>ND14002-0023325</t>
  </si>
  <si>
    <t>ND14001-0020669</t>
  </si>
  <si>
    <t>D     45</t>
  </si>
  <si>
    <t>ND14001-0021252</t>
  </si>
  <si>
    <t>NIEVES TAPIA MARISELA</t>
  </si>
  <si>
    <t>ND14002-0022191</t>
  </si>
  <si>
    <t>UD80009-0028763</t>
  </si>
  <si>
    <t>UD80009-0029230</t>
  </si>
  <si>
    <t>MARTINEZ LOPEZ RAMON</t>
  </si>
  <si>
    <t>UD80009-0025705</t>
  </si>
  <si>
    <t>RODRIGUEZ MAGAñA ISRAEL</t>
  </si>
  <si>
    <t>D     46</t>
  </si>
  <si>
    <t>ND14001-0022192</t>
  </si>
  <si>
    <t>ND14001-0020324</t>
  </si>
  <si>
    <t>KINNEY GARCIA MARIA GUADALUPE</t>
  </si>
  <si>
    <t>T.E</t>
  </si>
  <si>
    <t>ND14001-0020949</t>
  </si>
  <si>
    <t>RAMIREZ BOCANEGRA JAIME</t>
  </si>
  <si>
    <t>D     47</t>
  </si>
  <si>
    <t>UD80009-0027427</t>
  </si>
  <si>
    <t>ARZATE CERVANTES MA ESTHER ALEJANDR</t>
  </si>
  <si>
    <t>ND14001-0023759</t>
  </si>
  <si>
    <t>AGRICOLA SIEYRA SPR DE RL</t>
  </si>
  <si>
    <t>D     48</t>
  </si>
  <si>
    <t>ND14001-0022193</t>
  </si>
  <si>
    <t>UD80010-0028764</t>
  </si>
  <si>
    <t>RANGEL FLORES FRANCISCO</t>
  </si>
  <si>
    <t>ND14001-0023760</t>
  </si>
  <si>
    <t>LJIMENEZ:AGRICOLA SIEYRA SPR DE RL</t>
  </si>
  <si>
    <t>S 00049802</t>
  </si>
  <si>
    <t>UA14001-ZS01176</t>
  </si>
  <si>
    <t>HESCA INGENIERIA AMBIENTAL,S.A. DE</t>
  </si>
  <si>
    <t>D     50</t>
  </si>
  <si>
    <t>S 00053798</t>
  </si>
  <si>
    <t>UD10014-S053798</t>
  </si>
  <si>
    <t>TURISMO CONTRERAS S.A. DE C.V.</t>
  </si>
  <si>
    <t>UD80010-0029231</t>
  </si>
  <si>
    <t>PEREZ MELESIO PATRICIA SOLEDAD</t>
  </si>
  <si>
    <t>ND14001-0024184</t>
  </si>
  <si>
    <t>ROSALES ARGUETA JUAN PABLO</t>
  </si>
  <si>
    <t>ND14001-0020950</t>
  </si>
  <si>
    <t>ARRENDADORA CORPORATIVA NOVA SA DE</t>
  </si>
  <si>
    <t>S 00054511</t>
  </si>
  <si>
    <t>UA14001-ZS01348</t>
  </si>
  <si>
    <t>AGRICOLA ABASA SPR DE LR</t>
  </si>
  <si>
    <t>D     51</t>
  </si>
  <si>
    <t>ND14001-0021833</t>
  </si>
  <si>
    <t>SISTEMAS  AVANZADOS  DE  IRRIGACION</t>
  </si>
  <si>
    <t>UD80009-0027884</t>
  </si>
  <si>
    <t>D     52</t>
  </si>
  <si>
    <t>ND14001-0021834</t>
  </si>
  <si>
    <t>ND14002-0023761</t>
  </si>
  <si>
    <t>UD80009-0026093</t>
  </si>
  <si>
    <t>MEDINA CORTES ELSA</t>
  </si>
  <si>
    <t>UD80009-0028314</t>
  </si>
  <si>
    <t>ALTA DIRECCION INMOBILIARIA S.A. DE</t>
  </si>
  <si>
    <t>D     53</t>
  </si>
  <si>
    <t>UD80009-0028765</t>
  </si>
  <si>
    <t>RODRIGUEZ RODRIGUEZ J. REFUGIO</t>
  </si>
  <si>
    <t>DEP.CUENTA</t>
  </si>
  <si>
    <t>ND14004-0023326</t>
  </si>
  <si>
    <t>HURATDAO ZAMORA JASELUIS</t>
  </si>
  <si>
    <t>T.EBBVA</t>
  </si>
  <si>
    <t>ND14001-0020951</t>
  </si>
  <si>
    <t>MONTE MONTES JORGE</t>
  </si>
  <si>
    <t>UD80009-0027885</t>
  </si>
  <si>
    <t>ND14001-0023762</t>
  </si>
  <si>
    <t>UD80009-0026095</t>
  </si>
  <si>
    <t>DELGADO GOMEZ GERARDO</t>
  </si>
  <si>
    <t>D     54</t>
  </si>
  <si>
    <t>ND14004-0021253</t>
  </si>
  <si>
    <t>CERVANTES HERRERA ROBERTO</t>
  </si>
  <si>
    <t>UD80009-0027428</t>
  </si>
  <si>
    <t>RUIZ LUNA MARIO</t>
  </si>
  <si>
    <t>UD80009-0028766</t>
  </si>
  <si>
    <t>CENTRAL DE AUTOBUSES 3 GUERRAS SA D</t>
  </si>
  <si>
    <t>ND14001-0023327</t>
  </si>
  <si>
    <t>VILLALOBOS MORALES SIMON</t>
  </si>
  <si>
    <t>ND14002-0024185</t>
  </si>
  <si>
    <t>ND14001-0023763</t>
  </si>
  <si>
    <t>UD80009-0026097</t>
  </si>
  <si>
    <t>D     55</t>
  </si>
  <si>
    <t>ND14001-0021254</t>
  </si>
  <si>
    <t>SOLORIO HERNANDEZ IDELFONSO</t>
  </si>
  <si>
    <t>ND14001-0021835</t>
  </si>
  <si>
    <t>S 00054906</t>
  </si>
  <si>
    <t>UA14001-ZS01372</t>
  </si>
  <si>
    <t>MORENO PEREZ JOSE LUIS</t>
  </si>
  <si>
    <t>TE. 8141</t>
  </si>
  <si>
    <t>ND14001-0023328</t>
  </si>
  <si>
    <t>SERVICIOS HIDRAULICOS DEL BAJIO</t>
  </si>
  <si>
    <t>ND14001-0024186</t>
  </si>
  <si>
    <t>T.E BBVA</t>
  </si>
  <si>
    <t>ND14001-0020952</t>
  </si>
  <si>
    <t>LJIMENEZ:PREMIER SEEDS MEXICANA S.A</t>
  </si>
  <si>
    <t>UD80010-0027101</t>
  </si>
  <si>
    <t>TROPPER, S.A. DE C.V.</t>
  </si>
  <si>
    <t>D     56</t>
  </si>
  <si>
    <t>DEC</t>
  </si>
  <si>
    <t>ND14001-0023329</t>
  </si>
  <si>
    <t>GASTRONOMICA DEL BAJIO S DE RL DE C</t>
  </si>
  <si>
    <t>ND14001-0024187</t>
  </si>
  <si>
    <t>ND14001-0022567</t>
  </si>
  <si>
    <t>D     57</t>
  </si>
  <si>
    <t>ND14002-0022937</t>
  </si>
  <si>
    <t>AGROSERVICIOS MORENO SA DE CV</t>
  </si>
  <si>
    <t>ND14001-0023330</t>
  </si>
  <si>
    <t>UD80010-0027886</t>
  </si>
  <si>
    <t>PEREZ BAUTISTA JOSE ANTONIO</t>
  </si>
  <si>
    <t>ND14001-0022568</t>
  </si>
  <si>
    <t>HERNANDEZ FLORES ENRIQUE</t>
  </si>
  <si>
    <t>D     58</t>
  </si>
  <si>
    <t>UD80009-0026797</t>
  </si>
  <si>
    <t>MARTINEZ VEGA FERMIN</t>
  </si>
  <si>
    <t>ND14003-0021836</t>
  </si>
  <si>
    <t>LJIMENEZ:</t>
  </si>
  <si>
    <t>TARJ. BNMX</t>
  </si>
  <si>
    <t>ND14002-0023331</t>
  </si>
  <si>
    <t>ND14001-0020953</t>
  </si>
  <si>
    <t>LJIMENEZ:PEREZ CINTORA MA ANDREA</t>
  </si>
  <si>
    <t>UD80010-0027887</t>
  </si>
  <si>
    <t>RODRIGUEZ PARRA LUIS</t>
  </si>
  <si>
    <t>UD80009-0027102</t>
  </si>
  <si>
    <t>ARANO ZARATE MARTIN</t>
  </si>
  <si>
    <t>D     59</t>
  </si>
  <si>
    <t>PENDINETE</t>
  </si>
  <si>
    <t>UD80009-0026798</t>
  </si>
  <si>
    <t>PEREZ CARMONA NEMORIO FERNANDO</t>
  </si>
  <si>
    <t>ND14001-0023332</t>
  </si>
  <si>
    <t>ND14001-0020954</t>
  </si>
  <si>
    <t>TAPIA SANCEN ALICIA</t>
  </si>
  <si>
    <t>UD80009-0027888</t>
  </si>
  <si>
    <t>JOYA ROSALES MARIO</t>
  </si>
  <si>
    <t>D     60</t>
  </si>
  <si>
    <t>UD80009-0028767</t>
  </si>
  <si>
    <t>HERNANDEZ BUTANDA VERONICA</t>
  </si>
  <si>
    <t>UD80010-0027890</t>
  </si>
  <si>
    <t>SANCHEZ ORTIZ JUANA</t>
  </si>
  <si>
    <t>UD80009-0029235</t>
  </si>
  <si>
    <t>UA09001-ZR00574</t>
  </si>
  <si>
    <t>ARUIZ</t>
  </si>
  <si>
    <t>PROCURADURIA DE LA DEFENZA DEL CONT</t>
  </si>
  <si>
    <t>D     61</t>
  </si>
  <si>
    <t>ND14001-0021255</t>
  </si>
  <si>
    <t>GUTIERREZ GONZALEZ SANDRA</t>
  </si>
  <si>
    <t>ND14001-0021837</t>
  </si>
  <si>
    <t>D     62</t>
  </si>
  <si>
    <t>ND14001-0021838</t>
  </si>
  <si>
    <t>ND14003-0022938</t>
  </si>
  <si>
    <t>CHAVOYA ALMANZA JOSE MIGUEL</t>
  </si>
  <si>
    <t>UD80010-0027891</t>
  </si>
  <si>
    <t>SOO YOUNG KIM</t>
  </si>
  <si>
    <t>ND14001-0023764</t>
  </si>
  <si>
    <t>D     63</t>
  </si>
  <si>
    <t>ND14001-0021256</t>
  </si>
  <si>
    <t>LJIMENEZ:TARJ.BNMX</t>
  </si>
  <si>
    <t>ND14002-0021839</t>
  </si>
  <si>
    <t>ND14001-0022939</t>
  </si>
  <si>
    <t>INTERMODAL MEXICO SA DE CV</t>
  </si>
  <si>
    <t>ND14001-0020326</t>
  </si>
  <si>
    <t>ROMERO BRAVO GABRIEL ANGEL</t>
  </si>
  <si>
    <t>ND14001-0020955</t>
  </si>
  <si>
    <t>GALLEGOS GUTIERREZ HAKIM</t>
  </si>
  <si>
    <t>ND14001-0022197</t>
  </si>
  <si>
    <t>ARRENDADORA COMERCIAL DE CELAYA  SA</t>
  </si>
  <si>
    <t>ND14002-0023765</t>
  </si>
  <si>
    <t>LJIMENEZ:GARCIA RODRIGUEZ JUAN</t>
  </si>
  <si>
    <t>D     64</t>
  </si>
  <si>
    <t>ND14001-0021257</t>
  </si>
  <si>
    <t>ND14001-0022940</t>
  </si>
  <si>
    <t>LAS 5 ESTACIONES,S.P.R DE R.L.</t>
  </si>
  <si>
    <t>S 00050907</t>
  </si>
  <si>
    <t>UA14001-ZS01211</t>
  </si>
  <si>
    <t>CENTENO HERRERA ELBA EUGENIA</t>
  </si>
  <si>
    <t>UD80010-0027892</t>
  </si>
  <si>
    <t>AGROPRODUCTOS Y SERVICIOS DEL CENTR</t>
  </si>
  <si>
    <t>D     65</t>
  </si>
  <si>
    <t>ND14001-0021258</t>
  </si>
  <si>
    <t>S 00054744</t>
  </si>
  <si>
    <t>UA14001-ZS01373</t>
  </si>
  <si>
    <t>MILAC COORDINADO, S.A. DE C.V.</t>
  </si>
  <si>
    <t>ND14002-0020956</t>
  </si>
  <si>
    <t>UD80009-0027893</t>
  </si>
  <si>
    <t>FERNANDEZ ALARCON EFRAIN</t>
  </si>
  <si>
    <t>UA09001-ZR00540</t>
  </si>
  <si>
    <t>UD80009-0028315</t>
  </si>
  <si>
    <t>GONZALEZ CARDONA ESTRELLA</t>
  </si>
  <si>
    <t>D     66</t>
  </si>
  <si>
    <t>S 00055110</t>
  </si>
  <si>
    <t>UA14001-ZS01374</t>
  </si>
  <si>
    <t>TARJETA</t>
  </si>
  <si>
    <t>ND14001-0020957</t>
  </si>
  <si>
    <t>ND14002-0021259</t>
  </si>
  <si>
    <t>HERNANDEZ GOMEZ HILARIO</t>
  </si>
  <si>
    <t>ND14002-0022198</t>
  </si>
  <si>
    <t>ND14001-0023333</t>
  </si>
  <si>
    <t>SHB PERFORACION SA DE CV</t>
  </si>
  <si>
    <t>T.E.BNMX.</t>
  </si>
  <si>
    <t>ND14002-0020670</t>
  </si>
  <si>
    <t>DESBA NATURALS SA DE CV</t>
  </si>
  <si>
    <t>ND14007-0022569</t>
  </si>
  <si>
    <t>COMERCIAL SARANATAN S DE RL DE CV</t>
  </si>
  <si>
    <t>D     67</t>
  </si>
  <si>
    <t>ND14001-0022941</t>
  </si>
  <si>
    <t>ND14001-0020958</t>
  </si>
  <si>
    <t>0601-TCN15</t>
  </si>
  <si>
    <t>UD80009-0027894</t>
  </si>
  <si>
    <t>LJIMENEZ:VAZQUEZ OLMOS EDGARDO RENE</t>
  </si>
  <si>
    <t>UD80009-0028317</t>
  </si>
  <si>
    <t>LOPEZ LUNA JOSE DOMINGO MANUEL</t>
  </si>
  <si>
    <t>D     68</t>
  </si>
  <si>
    <t>ND14002-0022942</t>
  </si>
  <si>
    <t>S 00050903</t>
  </si>
  <si>
    <t>UA14001-ZS01212</t>
  </si>
  <si>
    <t>BARAJAS HERNANDEZ ELVIRA</t>
  </si>
  <si>
    <t>UD80010-0027895</t>
  </si>
  <si>
    <t>MORENO TORRES MA. DOLORES</t>
  </si>
  <si>
    <t>D     69</t>
  </si>
  <si>
    <t>ND14001-0022943</t>
  </si>
  <si>
    <t>ND14001-0020327</t>
  </si>
  <si>
    <t>GARCIA CARMONA SOFIA</t>
  </si>
  <si>
    <t>ND14001-0020959</t>
  </si>
  <si>
    <t>UD80009-0027896</t>
  </si>
  <si>
    <t>JFC MAQUINADOS S.A DE C.V.</t>
  </si>
  <si>
    <t>ND14002-0023766</t>
  </si>
  <si>
    <t>COMITE ESTATAL PARA EL FOMENTO Y PR</t>
  </si>
  <si>
    <t>D     70</t>
  </si>
  <si>
    <t>UD80009-0030137</t>
  </si>
  <si>
    <t>LEYVA AVILA OMAR</t>
  </si>
  <si>
    <t>BAJA: EFECTIVO</t>
  </si>
  <si>
    <t>UD80009-0027431</t>
  </si>
  <si>
    <t>SOLIS VALLE JORHUS HUGO</t>
  </si>
  <si>
    <t>UD80009-0027897</t>
  </si>
  <si>
    <t>UD80009-0028772</t>
  </si>
  <si>
    <t>T 00056211</t>
  </si>
  <si>
    <t>UA14001-ZS01408</t>
  </si>
  <si>
    <t>GONZALEZ GARCIA JAIME</t>
  </si>
  <si>
    <t>D     71</t>
  </si>
  <si>
    <t>ND14001-0024188</t>
  </si>
  <si>
    <t>AGUILAR MANDUJANO ALMA DANIELA</t>
  </si>
  <si>
    <t>UD80010-0027898</t>
  </si>
  <si>
    <t>CALDERON VERGARA GUADALUPE GABRIELA</t>
  </si>
  <si>
    <t>ND14001-0023334</t>
  </si>
  <si>
    <t>UD80009-0026415</t>
  </si>
  <si>
    <t>GARCIA PRESA BALTAZAR</t>
  </si>
  <si>
    <t>D     72</t>
  </si>
  <si>
    <t>UD80009-0027899</t>
  </si>
  <si>
    <t>EMERY ETHAN</t>
  </si>
  <si>
    <t>BAJA: GONZALEZ GARCIA JAIME</t>
  </si>
  <si>
    <t>NA14002-0000341</t>
  </si>
  <si>
    <t>LJIMENEZ:TOYOYA MOTOR SALES DE MEXI</t>
  </si>
  <si>
    <t>UD80009-0026099</t>
  </si>
  <si>
    <t>QUEZADA OJEDA SAUL RAMON</t>
  </si>
  <si>
    <t>D     73</t>
  </si>
  <si>
    <t>UD80010-0027900</t>
  </si>
  <si>
    <t>CASAS GARCIA MARIO DANIEL</t>
  </si>
  <si>
    <t>ND14001-0023335</t>
  </si>
  <si>
    <t>T.E.BNMX</t>
  </si>
  <si>
    <t>ND14002-0020671</t>
  </si>
  <si>
    <t>PREMIER SEEDS MEXICANA SA DE CV</t>
  </si>
  <si>
    <t>D     74</t>
  </si>
  <si>
    <t>UD80010-0026800</t>
  </si>
  <si>
    <t>NEGRETE ALCANTARA JORGE</t>
  </si>
  <si>
    <t>UD80010-0027901</t>
  </si>
  <si>
    <t>NORIEGA GARCIA MA LOURDES</t>
  </si>
  <si>
    <t>UD80010-0029236</t>
  </si>
  <si>
    <t>RODRIGUEZ ROJAS RAFAEL</t>
  </si>
  <si>
    <t>ND14002-0023767</t>
  </si>
  <si>
    <t>BAJA: MOCTEZUMA MALDONADO ANA MARIA</t>
  </si>
  <si>
    <t>UA43003-0026416</t>
  </si>
  <si>
    <t>ND14002-0021530</t>
  </si>
  <si>
    <t>LJIMENEZ:EQUIPOS PARA GAS SA DE CV</t>
  </si>
  <si>
    <t>D     75</t>
  </si>
  <si>
    <t>UD80009-0027902</t>
  </si>
  <si>
    <t>ND14001-0023768</t>
  </si>
  <si>
    <t>ND14001-0020960</t>
  </si>
  <si>
    <t>UD80009-0028318</t>
  </si>
  <si>
    <t>MENDOZA BECERRA JORGE</t>
  </si>
  <si>
    <t>ND14002-0021531</t>
  </si>
  <si>
    <t>D     76</t>
  </si>
  <si>
    <t>UD80009-0026801</t>
  </si>
  <si>
    <t>LEYVA RODRIGUEZ ERICK</t>
  </si>
  <si>
    <t>ND14002-0022200</t>
  </si>
  <si>
    <t>ND14002-0023769</t>
  </si>
  <si>
    <t>UD80009-0026100</t>
  </si>
  <si>
    <t>UD80009-0028319</t>
  </si>
  <si>
    <t>DIAZ RUIZ JOSE DE LA LUZ</t>
  </si>
  <si>
    <t>D     77</t>
  </si>
  <si>
    <t>ND14001-0024189</t>
  </si>
  <si>
    <t>AGUILAR ORDOÑEZ ESPERANZA</t>
  </si>
  <si>
    <t>ND14001-0022201</t>
  </si>
  <si>
    <t>TARJ.BNMX.</t>
  </si>
  <si>
    <t>ND14002-0020673</t>
  </si>
  <si>
    <t>ND14001-0022570</t>
  </si>
  <si>
    <t>D     78</t>
  </si>
  <si>
    <t>ND14001-0024190</t>
  </si>
  <si>
    <t>GARCIA ALVAREZ EVA MARIA</t>
  </si>
  <si>
    <t>ND14001-0022202</t>
  </si>
  <si>
    <t>UD80009-0029237</t>
  </si>
  <si>
    <t>TRANSPORTADORA TURISTICA Y DE SERVI</t>
  </si>
  <si>
    <t>ND14001-0020674</t>
  </si>
  <si>
    <t>ND14001-0022571</t>
  </si>
  <si>
    <t>D     79</t>
  </si>
  <si>
    <t>ND14002-0020328</t>
  </si>
  <si>
    <t>UD80010-0027903</t>
  </si>
  <si>
    <t>HERNANDEZ ROJAS VIDAL</t>
  </si>
  <si>
    <t>ND14001-0020675</t>
  </si>
  <si>
    <t>UD80009-0029656</t>
  </si>
  <si>
    <t>GARCIA ALVARADO HORACIO</t>
  </si>
  <si>
    <t>T 00052332</t>
  </si>
  <si>
    <t>UA14001-ZS01270</t>
  </si>
  <si>
    <t>D     80</t>
  </si>
  <si>
    <t>ND14001-0024191</t>
  </si>
  <si>
    <t>GERRERO HERNANDEZ LUIS FERNANDO</t>
  </si>
  <si>
    <t>ND14001-0020329</t>
  </si>
  <si>
    <t>UD80010-0027904</t>
  </si>
  <si>
    <t>SERBULO MENDOZA ARACELI</t>
  </si>
  <si>
    <t>UA09001-ZR00575</t>
  </si>
  <si>
    <t>D     81</t>
  </si>
  <si>
    <t>ND14001-0024192</t>
  </si>
  <si>
    <t>RIVAS AGUILAR OCTAVIO</t>
  </si>
  <si>
    <t>ND14001-0020330</t>
  </si>
  <si>
    <t>UD80010-0027905</t>
  </si>
  <si>
    <t>VAZQUEZ LUNA ADOLFO</t>
  </si>
  <si>
    <t>ND14002-0021532</t>
  </si>
  <si>
    <t>D     82</t>
  </si>
  <si>
    <t>ND14001-0021260</t>
  </si>
  <si>
    <t>OPERADORA TURISTICA BESTUR SA DE CV</t>
  </si>
  <si>
    <t>UD80009-0027432</t>
  </si>
  <si>
    <t>TALLERES CUGARPE, S.A. DE C.V.</t>
  </si>
  <si>
    <t>UD80010-0027906</t>
  </si>
  <si>
    <t>ND14001-0021533</t>
  </si>
  <si>
    <t>D     83</t>
  </si>
  <si>
    <t>ND14007-0024193</t>
  </si>
  <si>
    <t>SALGADO MA DEL SOCORRO</t>
  </si>
  <si>
    <t>TDC</t>
  </si>
  <si>
    <t>UA09001-ZR00561</t>
  </si>
  <si>
    <t>LOPEZ CHANEZ FRANCISCO JAVIER</t>
  </si>
  <si>
    <t>UD80009-0027907</t>
  </si>
  <si>
    <t>DURAN AGUACALIENTE JOSE LUIS</t>
  </si>
  <si>
    <t>S 00051816</t>
  </si>
  <si>
    <t>UA14001-ZS01271</t>
  </si>
  <si>
    <t>D     84</t>
  </si>
  <si>
    <t>ND14001-0024194</t>
  </si>
  <si>
    <t>UA09001-ZR00584</t>
  </si>
  <si>
    <t>T 00056314</t>
  </si>
  <si>
    <t>UA14001-ZS01409</t>
  </si>
  <si>
    <t>S 00051845</t>
  </si>
  <si>
    <t>UA14001-ZS01272</t>
  </si>
  <si>
    <t>D     85</t>
  </si>
  <si>
    <t>ND14002-0024195</t>
  </si>
  <si>
    <t>UD80010-0027908</t>
  </si>
  <si>
    <t>CARACHEO RUIZ ANA GABRIELA</t>
  </si>
  <si>
    <t>ND14001-0020676</t>
  </si>
  <si>
    <t>POZAS OLVERA MA GUADALUPE</t>
  </si>
  <si>
    <t>UA14001-ZS01273</t>
  </si>
  <si>
    <t>PROCURADURIA DE LA DEFENSA DEL CONT</t>
  </si>
  <si>
    <t>D     86</t>
  </si>
  <si>
    <t>ND14001-0024196</t>
  </si>
  <si>
    <t>ND14001-0021534</t>
  </si>
  <si>
    <t>D     88</t>
  </si>
  <si>
    <t>UD80010-0026803</t>
  </si>
  <si>
    <t>FLETES Y FORRAJES S.A. DE C.V.</t>
  </si>
  <si>
    <t>UD80010-0027433</t>
  </si>
  <si>
    <t>JIMENEZ OVIEDO CELESTE GUADALUPE ES</t>
  </si>
  <si>
    <t>D     89</t>
  </si>
  <si>
    <t>UD80009-0027434</t>
  </si>
  <si>
    <t>LOZA GARCIA DANIEL</t>
  </si>
  <si>
    <t>UD80010-0027909</t>
  </si>
  <si>
    <t>IMEM TRANSFORMADORES INTERNACIONALE</t>
  </si>
  <si>
    <t>D     90</t>
  </si>
  <si>
    <t>UD80009-0027435</t>
  </si>
  <si>
    <t>ABOYTES GALLEGOS J . TRINIDAD</t>
  </si>
  <si>
    <t>ND14002-0023770</t>
  </si>
  <si>
    <t>MAC GREGOR DE LA FUENTE GERMAN</t>
  </si>
  <si>
    <t>D     91</t>
  </si>
  <si>
    <t>UD80009-0026804</t>
  </si>
  <si>
    <t>SALGADO VELEZ ERICK</t>
  </si>
  <si>
    <t>UD80010-0029238</t>
  </si>
  <si>
    <t>LOPEZ KURI ARINSTANI</t>
  </si>
  <si>
    <t>D     92</t>
  </si>
  <si>
    <t>ND14002-0021261</t>
  </si>
  <si>
    <t>JUAREZ ARVIZU MANUEL</t>
  </si>
  <si>
    <t>D     93</t>
  </si>
  <si>
    <t>ND14001-0021262</t>
  </si>
  <si>
    <t>CAPRINOS DE LECHE S P R DE R L</t>
  </si>
  <si>
    <t>ND14001-0023336</t>
  </si>
  <si>
    <t>PROD AGRICOLAS DEL MOD DE SALV DEL</t>
  </si>
  <si>
    <t>D     96</t>
  </si>
  <si>
    <t>ND14001-0020961</t>
  </si>
  <si>
    <t>PEREZ MELESIO SANDRA VERONICA</t>
  </si>
  <si>
    <t>ND14001-0021535</t>
  </si>
  <si>
    <t>AGROPECUARIA LA PERLA DEL BAJIO SA</t>
  </si>
  <si>
    <t>D     97</t>
  </si>
  <si>
    <t>UD80009-0026417</t>
  </si>
  <si>
    <t>MADERERIA LA TIERRA S.A. DE C.V.</t>
  </si>
  <si>
    <t>ND14001-0021536</t>
  </si>
  <si>
    <t>SANCHEZ GARCIA CRISTOBAL</t>
  </si>
  <si>
    <t>D     98</t>
  </si>
  <si>
    <t>ND14001-0021537</t>
  </si>
  <si>
    <t>SANCHEZ MENDOZA MAURICIO</t>
  </si>
  <si>
    <t>D     99</t>
  </si>
  <si>
    <t>TARJETA 84</t>
  </si>
  <si>
    <t>ND14001-0022572</t>
  </si>
  <si>
    <t>D    101</t>
  </si>
  <si>
    <t>ND14001-0021263</t>
  </si>
  <si>
    <t>GRUPO LA SIESTA DIVERSIONES Y SERVI</t>
  </si>
  <si>
    <t>D    102</t>
  </si>
  <si>
    <t>S 00051730</t>
  </si>
  <si>
    <t>UA14001-ZS01242</t>
  </si>
  <si>
    <t>SISTEMAS DE TECNOLOGIA HIDRAHU HIDR</t>
  </si>
  <si>
    <t>UD80009-0028773</t>
  </si>
  <si>
    <t>HERNANDEZ ROJAS JOSE LUZ</t>
  </si>
  <si>
    <t>UD80009-0029240</t>
  </si>
  <si>
    <t>D    103</t>
  </si>
  <si>
    <t>ND14001-0021264</t>
  </si>
  <si>
    <t>TDD.5508</t>
  </si>
  <si>
    <t>ND14001-0023337</t>
  </si>
  <si>
    <t>ROMERO ARANZA SILVIA G.</t>
  </si>
  <si>
    <t>ND14001-0020332</t>
  </si>
  <si>
    <t>SILVA DIAZ FREYRA CANELA</t>
  </si>
  <si>
    <t>UD80009-0028321</t>
  </si>
  <si>
    <t>WU WEISHAO</t>
  </si>
  <si>
    <t>ND14001-0023771</t>
  </si>
  <si>
    <t>RAMIREZ JARAMILLO EVERARDO</t>
  </si>
  <si>
    <t>ND14002-0021538</t>
  </si>
  <si>
    <t>LJIMENEZ:LLANTAS Y SERVICIOS DE CEL</t>
  </si>
  <si>
    <t>D    104</t>
  </si>
  <si>
    <t>ND14001-0021265</t>
  </si>
  <si>
    <t>ND14001-0021840</t>
  </si>
  <si>
    <t>ND14001-0023338</t>
  </si>
  <si>
    <t>UD80009-0030144</t>
  </si>
  <si>
    <t>CORRALES EL TORO CACHETON S.P.R. DE</t>
  </si>
  <si>
    <t>UD80009-0028322</t>
  </si>
  <si>
    <t>RODRIGUEZ CARBAJAL JUAN ANTONIO</t>
  </si>
  <si>
    <t>ND14001-0023772</t>
  </si>
  <si>
    <t>D    105</t>
  </si>
  <si>
    <t>S 00051725</t>
  </si>
  <si>
    <t>UA14001-ZS01243</t>
  </si>
  <si>
    <t>ND14002-0021841</t>
  </si>
  <si>
    <t>UD80009-0030145</t>
  </si>
  <si>
    <t>JUAREZ ZAPATERO GUILLERMO</t>
  </si>
  <si>
    <t>S 00054724</t>
  </si>
  <si>
    <t>UA14001-ZS01349</t>
  </si>
  <si>
    <t>UD80009-0029659</t>
  </si>
  <si>
    <t>PINEDA CARDENAS FELIPE</t>
  </si>
  <si>
    <t>S 00049854</t>
  </si>
  <si>
    <t>UA14001-ZS01177</t>
  </si>
  <si>
    <t>URBACON S.A. DE C.V.</t>
  </si>
  <si>
    <t>D    106</t>
  </si>
  <si>
    <t>ND14001-0021266</t>
  </si>
  <si>
    <t>ND14001-0021842</t>
  </si>
  <si>
    <t>ND14001-0023339</t>
  </si>
  <si>
    <t>UD80009-0026419</t>
  </si>
  <si>
    <t>SANCHEZ CORTES ELIAS</t>
  </si>
  <si>
    <t>S 00054593</t>
  </si>
  <si>
    <t>UA14001-ZS01350</t>
  </si>
  <si>
    <t>DESARROLLO Y PROMOCIONES DEL CENTRO</t>
  </si>
  <si>
    <t>D    107</t>
  </si>
  <si>
    <t>ND14001-0024197</t>
  </si>
  <si>
    <t>VARGAS TORRESCANO EDGAR HORACIO</t>
  </si>
  <si>
    <t>ND14002-0022573</t>
  </si>
  <si>
    <t>COMITE  ESTATAL PARA EL FOMENTO Y P</t>
  </si>
  <si>
    <t>D    108</t>
  </si>
  <si>
    <t>ND14001-0022574</t>
  </si>
  <si>
    <t>BRIDGESTONE AUTOTIVE PRODUCTS DE ME</t>
  </si>
  <si>
    <t>D    109</t>
  </si>
  <si>
    <t>ND14004-0024198</t>
  </si>
  <si>
    <t>RICO MORALES VELIA DARTELL</t>
  </si>
  <si>
    <t>UD80009-0026420</t>
  </si>
  <si>
    <t>BARROSO PATIÑO LETICIA</t>
  </si>
  <si>
    <t>ND14002-0022575</t>
  </si>
  <si>
    <t>CONTRERAS  RODRIGUEZ  BLANCA ESTELA</t>
  </si>
  <si>
    <t>D    110</t>
  </si>
  <si>
    <t>ND14001-0022944</t>
  </si>
  <si>
    <t>ND14002-0023340</t>
  </si>
  <si>
    <t>UD80009-0026421</t>
  </si>
  <si>
    <t>ND14004-0022576</t>
  </si>
  <si>
    <t>MARIA  GUADALUPE MACHUCA  PEREZ</t>
  </si>
  <si>
    <t>D    111</t>
  </si>
  <si>
    <t>UD80010-0027910</t>
  </si>
  <si>
    <t>LOPEZ BEDOLLA MA GUADALUPE</t>
  </si>
  <si>
    <t>ND14001-0022945</t>
  </si>
  <si>
    <t>ND14001-0022577</t>
  </si>
  <si>
    <t>UD80009-0026102</t>
  </si>
  <si>
    <t>EXPRESS MILAC S.A. DE C.V.</t>
  </si>
  <si>
    <t>D    112</t>
  </si>
  <si>
    <t>UD80010-0028774</t>
  </si>
  <si>
    <t>ND14002-0022578</t>
  </si>
  <si>
    <t>UD80009-0027109</t>
  </si>
  <si>
    <t>FUENTES OSORIO OMAR BERNARDO</t>
  </si>
  <si>
    <t>D    113</t>
  </si>
  <si>
    <t>UD80009-0027437</t>
  </si>
  <si>
    <t>OCHOA NOLASCO GUILLERMO</t>
  </si>
  <si>
    <t>UD80009-0028775</t>
  </si>
  <si>
    <t>UD80009-0025713</t>
  </si>
  <si>
    <t>GALVAN ARELLANO SUSANA</t>
  </si>
  <si>
    <t>DEC.SNTNDR</t>
  </si>
  <si>
    <t>ND14003-0020962</t>
  </si>
  <si>
    <t>RANGEL BARRAZA CESAR</t>
  </si>
  <si>
    <t>ND14001-0022579</t>
  </si>
  <si>
    <t>D    114</t>
  </si>
  <si>
    <t>ND14001-0021843</t>
  </si>
  <si>
    <t>UD80010-0028324</t>
  </si>
  <si>
    <t>SANTOS ORTEGA EULALIO</t>
  </si>
  <si>
    <t>D    115</t>
  </si>
  <si>
    <t>ND14001-0021844</t>
  </si>
  <si>
    <t>UD80010-0027911</t>
  </si>
  <si>
    <t>FLORES SUAREZ LUZ GABRIELA</t>
  </si>
  <si>
    <t>ND14001-0024199</t>
  </si>
  <si>
    <t>CHAVEZ RAMIREZ FERNANDO</t>
  </si>
  <si>
    <t>ND14004-0020333</t>
  </si>
  <si>
    <t>LJIMENEZ:MORALES FLORES ARTURO</t>
  </si>
  <si>
    <t>UA14001-ZS01244</t>
  </si>
  <si>
    <t>D    116</t>
  </si>
  <si>
    <t>ND14002-0021845</t>
  </si>
  <si>
    <t>ND14001-0022946</t>
  </si>
  <si>
    <t>SERVICIOS AMBIENTEALES Y DE ENERGIA</t>
  </si>
  <si>
    <t>D    117</t>
  </si>
  <si>
    <t>UD80010-0027912</t>
  </si>
  <si>
    <t>ARREGUIN CENTENO GUILLERMO</t>
  </si>
  <si>
    <t>UD80009-0028779</t>
  </si>
  <si>
    <t>FLORES DOMINGUEZ MARIA DEL REFUGIO</t>
  </si>
  <si>
    <t>UD80009-0030151</t>
  </si>
  <si>
    <t>ABOGUE, SPR DE RL DE CV</t>
  </si>
  <si>
    <t>UD80009-0026424</t>
  </si>
  <si>
    <t>TREJO SANTIAGO RAUL</t>
  </si>
  <si>
    <t>UD80009-0028325</t>
  </si>
  <si>
    <t>VICTORIA ORTEGA EDGAR</t>
  </si>
  <si>
    <t>D    118</t>
  </si>
  <si>
    <t>ND14001-0021539</t>
  </si>
  <si>
    <t>BRAVO GARCIA LEONARDO</t>
  </si>
  <si>
    <t>D    119</t>
  </si>
  <si>
    <t>ND14004-0022947</t>
  </si>
  <si>
    <t>WILLIAMS MULDON ARTURO CARLOS</t>
  </si>
  <si>
    <t>ND14001-0020334</t>
  </si>
  <si>
    <t>RODRIGUEZ MAGAÑA PAZ</t>
  </si>
  <si>
    <t>ND14003-0022580</t>
  </si>
  <si>
    <t>TORRES ALVAREZ BERTHA</t>
  </si>
  <si>
    <t>D    120</t>
  </si>
  <si>
    <t>ND14001-0022949</t>
  </si>
  <si>
    <t>MEDINA TORRES GUILLERMO</t>
  </si>
  <si>
    <t>ND14001-0020963</t>
  </si>
  <si>
    <t>JIMENEZ PEREZ MARIA ELENA</t>
  </si>
  <si>
    <t>D    121</t>
  </si>
  <si>
    <t>0237-TCN15</t>
  </si>
  <si>
    <t>UD80009-0028781</t>
  </si>
  <si>
    <t>LJIMENEZ:COMERCIALIZADORA ALPACEL S</t>
  </si>
  <si>
    <t>ND14001-0023341</t>
  </si>
  <si>
    <t>JAMAICA OCHOA RAUL</t>
  </si>
  <si>
    <t>D    122</t>
  </si>
  <si>
    <t>UD80010-0027913</t>
  </si>
  <si>
    <t>GRUPO SAKATA SEED DE MEXICO S.A. DE</t>
  </si>
  <si>
    <t>ND14001-0022948</t>
  </si>
  <si>
    <t>BAJA: MEDINA TORRES GUILLERMO</t>
  </si>
  <si>
    <t>ND14003-0020335</t>
  </si>
  <si>
    <t>LJIMENEZ:VENCES SANCHEZ JOSE LUIS</t>
  </si>
  <si>
    <t>D    123</t>
  </si>
  <si>
    <t>TERJETAS</t>
  </si>
  <si>
    <t>ND14001-0022951</t>
  </si>
  <si>
    <t>S 00049383</t>
  </si>
  <si>
    <t>UA14001-ZS01089</t>
  </si>
  <si>
    <t>VALADEZ TOVAR MARIA DE LA LUZ</t>
  </si>
  <si>
    <t>ND14002-0023773</t>
  </si>
  <si>
    <t>D    124</t>
  </si>
  <si>
    <t>ND14002-0022952</t>
  </si>
  <si>
    <t>ND14001-0023774</t>
  </si>
  <si>
    <t>D    125</t>
  </si>
  <si>
    <t>ND14001-0022953</t>
  </si>
  <si>
    <t>ND14001-0020336</t>
  </si>
  <si>
    <t>ARREGUIN MEDINA ANA MARIA</t>
  </si>
  <si>
    <t>UD80010-0027439</t>
  </si>
  <si>
    <t>VALENZUELA GOMEZ ALMA BEATRIZ</t>
  </si>
  <si>
    <t>ND14001-0023775</t>
  </si>
  <si>
    <t>ND14001-0021540</t>
  </si>
  <si>
    <t>AVILA JIMENZ LUIS</t>
  </si>
  <si>
    <t>D    126</t>
  </si>
  <si>
    <t>ND14001-0020337</t>
  </si>
  <si>
    <t>MONTERO RAMIREZ ELIU</t>
  </si>
  <si>
    <t>D    127</t>
  </si>
  <si>
    <t>ND14002-0024200</t>
  </si>
  <si>
    <t>ND14001-0020338</t>
  </si>
  <si>
    <t>D    128</t>
  </si>
  <si>
    <t>UD80009-0030153</t>
  </si>
  <si>
    <t>RAZO TAPIA JOSE DE JESUS</t>
  </si>
  <si>
    <t>TARJ BNMX</t>
  </si>
  <si>
    <t>ND14002-0020339</t>
  </si>
  <si>
    <t>ND14001-0021846</t>
  </si>
  <si>
    <t>GRUPO PENINSULA MOTORS S DE RL DE C</t>
  </si>
  <si>
    <t>UD80009-0028328</t>
  </si>
  <si>
    <t>CASTRO ROMERO LIZBETH</t>
  </si>
  <si>
    <t>D    129</t>
  </si>
  <si>
    <t>ND14001-0020340</t>
  </si>
  <si>
    <t>pendiente</t>
  </si>
  <si>
    <t>UD80009-0026105</t>
  </si>
  <si>
    <t>UD80009-0028329</t>
  </si>
  <si>
    <t>VALDES GARCIA LOURDES</t>
  </si>
  <si>
    <t>D    130</t>
  </si>
  <si>
    <t>ND14001-0023342</t>
  </si>
  <si>
    <t>UD80009-0030154</t>
  </si>
  <si>
    <t>PAREDES HERRERA GERARDO</t>
  </si>
  <si>
    <t>S 00049364</t>
  </si>
  <si>
    <t>UA14001-ZS01090</t>
  </si>
  <si>
    <t>TREJO VILLANUEVA EDITH</t>
  </si>
  <si>
    <t>UD80009-0027112</t>
  </si>
  <si>
    <t>SUSAZON S.A. DE C.V.</t>
  </si>
  <si>
    <t>D    131</t>
  </si>
  <si>
    <t>ND14001-0023343</t>
  </si>
  <si>
    <t>ND14001-0020341</t>
  </si>
  <si>
    <t>TRANSFEREN</t>
  </si>
  <si>
    <t>ND14001-0020677</t>
  </si>
  <si>
    <t>D    132</t>
  </si>
  <si>
    <t>UD80010-0027914</t>
  </si>
  <si>
    <t>RODRIGUEZ CASTILLO CARLOS</t>
  </si>
  <si>
    <t>ND14002-0023344</t>
  </si>
  <si>
    <t>ND14007-0024201</t>
  </si>
  <si>
    <t>CORRALES EL TORO CACHETO</t>
  </si>
  <si>
    <t>UD80009-0026426</t>
  </si>
  <si>
    <t>BALNEARIO MARY .</t>
  </si>
  <si>
    <t>D    133</t>
  </si>
  <si>
    <t>TARJ.AMER</t>
  </si>
  <si>
    <t>ND14001-0023345</t>
  </si>
  <si>
    <t>TARJ.AME.EXPRES</t>
  </si>
  <si>
    <t>UD80009-0026106</t>
  </si>
  <si>
    <t>D    134</t>
  </si>
  <si>
    <t>ND14001-0023346</t>
  </si>
  <si>
    <t>UD80010-0028782</t>
  </si>
  <si>
    <t>INSTITUTO EDUCATIVO ROSA GONZALEZ D</t>
  </si>
  <si>
    <t>UD80009-0026107</t>
  </si>
  <si>
    <t>DECIGA BANDA CRISTINA</t>
  </si>
  <si>
    <t>D    135</t>
  </si>
  <si>
    <t>S 00050899</t>
  </si>
  <si>
    <t>UA14001-ZS01213</t>
  </si>
  <si>
    <t>BIOKRONE S.A. DE C.V.</t>
  </si>
  <si>
    <t>UD80010-0028783</t>
  </si>
  <si>
    <t>PARRILLA CADENA SALVADOR</t>
  </si>
  <si>
    <t>UD80009-0026108</t>
  </si>
  <si>
    <t>AGUILAR AGUILAR J.ELEAZAR</t>
  </si>
  <si>
    <t>D    136</t>
  </si>
  <si>
    <t>ND14003-0020964</t>
  </si>
  <si>
    <t>LJIMENEZ:SALGADO MA DEL SOCORRO</t>
  </si>
  <si>
    <t>ND14001-0023347</t>
  </si>
  <si>
    <t>GONZALES CARLOS ROSENDO</t>
  </si>
  <si>
    <t>T.E.BBAJIO</t>
  </si>
  <si>
    <t>ND14007-0020679</t>
  </si>
  <si>
    <t>PARQUE AGROTECNOLOGICO XONOTLI SA D</t>
  </si>
  <si>
    <t>UD80009-0027113</t>
  </si>
  <si>
    <t>HOWARD IRA OESTRICH</t>
  </si>
  <si>
    <t>D    137</t>
  </si>
  <si>
    <t>UD80010-0030155</t>
  </si>
  <si>
    <t>CASTELLANOS TORTOLERO MANUEL</t>
  </si>
  <si>
    <t>UD80010-0025719</t>
  </si>
  <si>
    <t>OCAMPO SILVA ANA AURORA</t>
  </si>
  <si>
    <t>D    138</t>
  </si>
  <si>
    <t>ND14001-0024202</t>
  </si>
  <si>
    <t>ROSAS PANIAGUA LAURA</t>
  </si>
  <si>
    <t>ND14001-0023776</t>
  </si>
  <si>
    <t>ND14003-0020342</t>
  </si>
  <si>
    <t>VADILLO CARSTENSEN LUIS ENRIQUE</t>
  </si>
  <si>
    <t>D    139</t>
  </si>
  <si>
    <t>UD80009-0030157</t>
  </si>
  <si>
    <t>MACIAS PEREZ MIGUEL ANGEL</t>
  </si>
  <si>
    <t>ND14004-0020965</t>
  </si>
  <si>
    <t>LJIMENEZ:MACHUCA PEREZ MARIA GUADAL</t>
  </si>
  <si>
    <t>ND14001-0023777</t>
  </si>
  <si>
    <t>LJIMENEZ:RAMSOFT SA DE CV</t>
  </si>
  <si>
    <t>ND14001-0022581</t>
  </si>
  <si>
    <t>LA HACIENDITA DEL JARAL SPR DE RL</t>
  </si>
  <si>
    <t>D    140</t>
  </si>
  <si>
    <t>UD80010-0030158</t>
  </si>
  <si>
    <t>ND14007-0020966</t>
  </si>
  <si>
    <t>BIOKRONE SA DE CV</t>
  </si>
  <si>
    <t>UD80009-0028333</t>
  </si>
  <si>
    <t>ROSALES PEREZ BEATRIZ</t>
  </si>
  <si>
    <t>ND14002-0021267</t>
  </si>
  <si>
    <t>ESQUIVEL MADRIGAL HUGO ALBERTO</t>
  </si>
  <si>
    <t>D    141</t>
  </si>
  <si>
    <t>ND14002-0024203</t>
  </si>
  <si>
    <t>ND14007-0020967</t>
  </si>
  <si>
    <t>UA43003-0027114</t>
  </si>
  <si>
    <t>ND14002-0021268</t>
  </si>
  <si>
    <t>ARROCERA DEL BAJIO SA DE CV</t>
  </si>
  <si>
    <t>D    142</t>
  </si>
  <si>
    <t>ND14001-0024204</t>
  </si>
  <si>
    <t>S 00055448</t>
  </si>
  <si>
    <t>UA14001-ZS01375</t>
  </si>
  <si>
    <t>GARCIA DE ALBA RIVAS HECTOR HUGO</t>
  </si>
  <si>
    <t>ND14001-0021541</t>
  </si>
  <si>
    <t>LJIMENEZ:GARANTIAS</t>
  </si>
  <si>
    <t>D    143</t>
  </si>
  <si>
    <t>ND14001-0024205</t>
  </si>
  <si>
    <t>UD80009-0027441</t>
  </si>
  <si>
    <t>UD80009-0026110</t>
  </si>
  <si>
    <t>COMISION NACIONAL DE LAS ZONAS ARID</t>
  </si>
  <si>
    <t>D    144</t>
  </si>
  <si>
    <t>UD80009-0030159</t>
  </si>
  <si>
    <t>MAX WELDING INDUSTRIAL SA DE CV</t>
  </si>
  <si>
    <t>UD80009-0026427</t>
  </si>
  <si>
    <t>MONTERO RAMIREZ ELIUD</t>
  </si>
  <si>
    <t>ND14002-0022954</t>
  </si>
  <si>
    <t>S 00050202</t>
  </si>
  <si>
    <t>UA14001-ZS01178</t>
  </si>
  <si>
    <t>AGROINDUSTRIAS FORZA, S.A. DE C.V.</t>
  </si>
  <si>
    <t>D    145</t>
  </si>
  <si>
    <t>UD80009-0030160</t>
  </si>
  <si>
    <t>PEREZ HERNANDEZ JOSE ALFREDO</t>
  </si>
  <si>
    <t>ND14001-0020680</t>
  </si>
  <si>
    <t>RICO GARCIA HJOSE LUZ</t>
  </si>
  <si>
    <t>S 00054754</t>
  </si>
  <si>
    <t>UA14001-ZS01351</t>
  </si>
  <si>
    <t>D    146</t>
  </si>
  <si>
    <t>UD80009-0030162</t>
  </si>
  <si>
    <t>RIVERA MARTINEZ SALVADOR</t>
  </si>
  <si>
    <t>ND14001-0020968</t>
  </si>
  <si>
    <t>DISTRIBUIDORA PROVIDENCIA S DE RL D</t>
  </si>
  <si>
    <t>UD80009-0026111</t>
  </si>
  <si>
    <t>MARQUEZ AGUADO MAURICIO</t>
  </si>
  <si>
    <t>D    147</t>
  </si>
  <si>
    <t>ND14002-0020969</t>
  </si>
  <si>
    <t>ND14001-0023778</t>
  </si>
  <si>
    <t>UD80009-0028334</t>
  </si>
  <si>
    <t>MANCERA PEREZ SALVADOR ANTONIO</t>
  </si>
  <si>
    <t>UD80009-0027115</t>
  </si>
  <si>
    <t>VILLANUEVA LUNA FERNANDO</t>
  </si>
  <si>
    <t>D    148</t>
  </si>
  <si>
    <t>UD80010-0027915</t>
  </si>
  <si>
    <t>GARCIA GOMEZ MA GUADALUPE</t>
  </si>
  <si>
    <t>S 00057954</t>
  </si>
  <si>
    <t>UA14001-ZS01456</t>
  </si>
  <si>
    <t>ND14001-0020970</t>
  </si>
  <si>
    <t>UD80009-0027442</t>
  </si>
  <si>
    <t>HERNANDEZ CASTILLO CRISTOPHER</t>
  </si>
  <si>
    <t>ND14001-0023779</t>
  </si>
  <si>
    <t>S 00049821</t>
  </si>
  <si>
    <t>UA14001-ZS01179</t>
  </si>
  <si>
    <t>UD80010-0027116</t>
  </si>
  <si>
    <t>D    149</t>
  </si>
  <si>
    <t>ND14001-0020971</t>
  </si>
  <si>
    <t>ND14002-0023780</t>
  </si>
  <si>
    <t>S 00049091</t>
  </si>
  <si>
    <t>UA14001-ZS01180</t>
  </si>
  <si>
    <t>S 00052360</t>
  </si>
  <si>
    <t>UA14001-ZS01274</t>
  </si>
  <si>
    <t>D    150</t>
  </si>
  <si>
    <t>UD80010-0027917</t>
  </si>
  <si>
    <t>CONSTRUCCIONES METALICAS DEL BAJIO</t>
  </si>
  <si>
    <t>UA09001-ZR00541</t>
  </si>
  <si>
    <t>UD80009-0026429</t>
  </si>
  <si>
    <t>ZARATE MEXICANO JESUS</t>
  </si>
  <si>
    <t>ND14004-0020343</t>
  </si>
  <si>
    <t>GARCIA PEREZ MARIA CAROLINA</t>
  </si>
  <si>
    <t>ND14001-0021269</t>
  </si>
  <si>
    <t>ACRRANZA LOPEZ MAYRA SELENE</t>
  </si>
  <si>
    <t>D    151</t>
  </si>
  <si>
    <t>UD80010-0027918</t>
  </si>
  <si>
    <t>VILLEGAS FERNANDO</t>
  </si>
  <si>
    <t>UD80010-0027443</t>
  </si>
  <si>
    <t>UD80009-0029247</t>
  </si>
  <si>
    <t>RANGEL MARTINEZ ROBERTO ABRAHAM</t>
  </si>
  <si>
    <t>AME.EXP.</t>
  </si>
  <si>
    <t>ND14001-0020681</t>
  </si>
  <si>
    <t>UD80010-0025722</t>
  </si>
  <si>
    <t>ISCAR DE MEXICO, S.A. DE C.V.</t>
  </si>
  <si>
    <t>D    152</t>
  </si>
  <si>
    <t>UD80010-0027919</t>
  </si>
  <si>
    <t>GORDILLO DURAN MARIA ELENA SARA</t>
  </si>
  <si>
    <t>ND14002-0020682</t>
  </si>
  <si>
    <t>UD80010-0026430</t>
  </si>
  <si>
    <t>PUGA GASCA LAURA</t>
  </si>
  <si>
    <t>D    153</t>
  </si>
  <si>
    <t>ND14001-0022203</t>
  </si>
  <si>
    <t>ELIZARRARAZ SANDOVAL ADRIANA</t>
  </si>
  <si>
    <t>ND14001-0021847</t>
  </si>
  <si>
    <t>UD80009-0029248</t>
  </si>
  <si>
    <t>BAJA: TARJ.BNMX.</t>
  </si>
  <si>
    <t>DEC.BNMX.</t>
  </si>
  <si>
    <t>ND14002-0020972</t>
  </si>
  <si>
    <t>UD80009-0028335</t>
  </si>
  <si>
    <t>LA HACIENDITA DE JARAL S.P.R. DE R.</t>
  </si>
  <si>
    <t>ND14001-0021542</t>
  </si>
  <si>
    <t>ORNI DEL BAJIO SA DE CV</t>
  </si>
  <si>
    <t>D    154</t>
  </si>
  <si>
    <t>ND14002-0022204</t>
  </si>
  <si>
    <t>CONSTRUCCIONES  METALICAS  DEL BAJI</t>
  </si>
  <si>
    <t>ND14001-0021848</t>
  </si>
  <si>
    <t>ND14002-0020683</t>
  </si>
  <si>
    <t>ND14002-0021543</t>
  </si>
  <si>
    <t>D    155</t>
  </si>
  <si>
    <t>ND14001-0022205</t>
  </si>
  <si>
    <t>ND14001-0021849</t>
  </si>
  <si>
    <t>UD80009-0029249</t>
  </si>
  <si>
    <t>ND14001-0020684</t>
  </si>
  <si>
    <t>ND14001-0022582</t>
  </si>
  <si>
    <t>LA HACIENDITA DE JARAL S P R DE R L</t>
  </si>
  <si>
    <t>ND14001-0023781</t>
  </si>
  <si>
    <t>ORELLANA ORTIZ MARIA GUADALUPE</t>
  </si>
  <si>
    <t>ND14001-0020344</t>
  </si>
  <si>
    <t>MACIAS PADILLA ESTEBAN</t>
  </si>
  <si>
    <t>ND14002-0021544</t>
  </si>
  <si>
    <t>AVILA JIMENEZ LUIS</t>
  </si>
  <si>
    <t>D    156</t>
  </si>
  <si>
    <t>ND14001-0022206</t>
  </si>
  <si>
    <t>ND14001-0024210</t>
  </si>
  <si>
    <t>MAGAÑA LIRA JUAN</t>
  </si>
  <si>
    <t>BAJA: TARJ.BNMX</t>
  </si>
  <si>
    <t>S 00055517</t>
  </si>
  <si>
    <t>UA14001-ZS01376</t>
  </si>
  <si>
    <t>ND14001-0020685</t>
  </si>
  <si>
    <t>UD80009-0028336</t>
  </si>
  <si>
    <t>AYALA QUEZADA CARLOS ENRIQUE</t>
  </si>
  <si>
    <t>UA09001-ZR00576</t>
  </si>
  <si>
    <t>D    157</t>
  </si>
  <si>
    <t>ND14002-0022207</t>
  </si>
  <si>
    <t>ND14002-0021850</t>
  </si>
  <si>
    <t>ND14001-0022583</t>
  </si>
  <si>
    <t>AGSASOCIADOS SC</t>
  </si>
  <si>
    <t>UD80009-0029663</t>
  </si>
  <si>
    <t>LARA ALDACO EDUARDO</t>
  </si>
  <si>
    <t>ND14001-0021545</t>
  </si>
  <si>
    <t>GESTIONES EFECTIVAS CE LAYA SA DE C</t>
  </si>
  <si>
    <t>D    158</t>
  </si>
  <si>
    <t>ND14001-0022208</t>
  </si>
  <si>
    <t>UD80009-0028337</t>
  </si>
  <si>
    <t>ANDREA K Y ASOCIADOS S.P.R.DE R.L</t>
  </si>
  <si>
    <t>UD80009-0026112</t>
  </si>
  <si>
    <t>ALVAREZ SALDAÑA BLAS</t>
  </si>
  <si>
    <t>D    159</t>
  </si>
  <si>
    <t>ND14001-0024211</t>
  </si>
  <si>
    <t>ND14001-0021851</t>
  </si>
  <si>
    <t>UD80009-0028785</t>
  </si>
  <si>
    <t>UA09001-ZR00562</t>
  </si>
  <si>
    <t>D    160</t>
  </si>
  <si>
    <t>ND14001-0024212</t>
  </si>
  <si>
    <t>ALVAREZ RODRIGUEZ PAOLA VANESSA</t>
  </si>
  <si>
    <t>BAJA: TARJETAS</t>
  </si>
  <si>
    <t>ND14002-0023782</t>
  </si>
  <si>
    <t>LJIMENEZ:HERRAMIENTAS ALEMANAS DE C</t>
  </si>
  <si>
    <t>TRANFERENC</t>
  </si>
  <si>
    <t>ND14001-0020345</t>
  </si>
  <si>
    <t>SERVICIO URBANO Y TURISTICO DE TARI</t>
  </si>
  <si>
    <t>D    161</t>
  </si>
  <si>
    <t>ND14002-0024213</t>
  </si>
  <si>
    <t>LJIMENEZ:CANO PEREZ MARIANO</t>
  </si>
  <si>
    <t>ND14001-0021852</t>
  </si>
  <si>
    <t>UD80009-0025724</t>
  </si>
  <si>
    <t>ZERMEÑO CAPORAL CRISTOFER</t>
  </si>
  <si>
    <t>D    162</t>
  </si>
  <si>
    <t>ND14001-0020346</t>
  </si>
  <si>
    <t>FLORES ALMANZA ANITA</t>
  </si>
  <si>
    <t>D    163</t>
  </si>
  <si>
    <t>ND14002-0024214</t>
  </si>
  <si>
    <t>CONSTRUCCIONES TOVA SA DE CV</t>
  </si>
  <si>
    <t>ND14001-0020347</t>
  </si>
  <si>
    <t>AGRO QUERETANA S DE RL DE CV</t>
  </si>
  <si>
    <t>D    164</t>
  </si>
  <si>
    <t>ND14007-0024215</t>
  </si>
  <si>
    <t>BIORONE SA DE CV</t>
  </si>
  <si>
    <t>UD80009-0027445</t>
  </si>
  <si>
    <t>DI CIERO SAN MARTIN MARTHA ANGELA</t>
  </si>
  <si>
    <t>UD80009-0028338</t>
  </si>
  <si>
    <t>LINARES OCHOA JOSE MANUEL</t>
  </si>
  <si>
    <t>ND14001-0020348</t>
  </si>
  <si>
    <t>ENLACES TURISTICOS DEL BAJIO SA DE</t>
  </si>
  <si>
    <t>D    165</t>
  </si>
  <si>
    <t>UD80009-0028339</t>
  </si>
  <si>
    <t>AGUILAR PATIÑO GUADALUPE</t>
  </si>
  <si>
    <t>UD80009-0025725</t>
  </si>
  <si>
    <t>SANCHEZ COSSIO ALBERTO</t>
  </si>
  <si>
    <t>D    166</t>
  </si>
  <si>
    <t>ND14001-0024216</t>
  </si>
  <si>
    <t>UD80009-0027921</t>
  </si>
  <si>
    <t>REYES MORALES ARELI</t>
  </si>
  <si>
    <t>UD80009-0028340</t>
  </si>
  <si>
    <t>TALAVERA LEMUS DANIEL</t>
  </si>
  <si>
    <t>ND14002-0020349</t>
  </si>
  <si>
    <t>GALLARDO PATIÑO MARTHA LAURA</t>
  </si>
  <si>
    <t>D    167</t>
  </si>
  <si>
    <t>ND14001-0024217</t>
  </si>
  <si>
    <t>ND14002-0022584</t>
  </si>
  <si>
    <t>D    168</t>
  </si>
  <si>
    <t>ND14002-0024218</t>
  </si>
  <si>
    <t>ND14001-0022585</t>
  </si>
  <si>
    <t>D    169</t>
  </si>
  <si>
    <t>ND14001-0022209</t>
  </si>
  <si>
    <t>GARRETT MICHAEL EDGAR</t>
  </si>
  <si>
    <t>ND14001-0022586</t>
  </si>
  <si>
    <t>ND14001-0023783</t>
  </si>
  <si>
    <t>GUTIERREZ CANCINO VICTOR MANUEL</t>
  </si>
  <si>
    <t>ND14001-0020350</t>
  </si>
  <si>
    <t>HERRERA PEREZ MIGUEL</t>
  </si>
  <si>
    <t>D    170</t>
  </si>
  <si>
    <t>ND14001-0022210</t>
  </si>
  <si>
    <t>CORNEJO MEDINA SAMUEL</t>
  </si>
  <si>
    <t>UD80009-0029251</t>
  </si>
  <si>
    <t>BAJA: AGUILAR PATIÑO GUADALUPE</t>
  </si>
  <si>
    <t>ND14001-0021546</t>
  </si>
  <si>
    <t>D    171</t>
  </si>
  <si>
    <t>UD80010-0027924</t>
  </si>
  <si>
    <t>SANCEN RAMOS AGUSTIN</t>
  </si>
  <si>
    <t>ND14007-0023348</t>
  </si>
  <si>
    <t>RAMIREZ PROCEL MARIA SUSANA</t>
  </si>
  <si>
    <t>UD80009-0026432</t>
  </si>
  <si>
    <t>MARTINEZ MARTINEZ FRANCISCO JAVIER</t>
  </si>
  <si>
    <t>ND14001-0021547</t>
  </si>
  <si>
    <t>ND14001-0021270</t>
  </si>
  <si>
    <t>MILAC COORDINADO SA DE CV</t>
  </si>
  <si>
    <t>D    172</t>
  </si>
  <si>
    <t>ND14001-0022955</t>
  </si>
  <si>
    <t>PECH CABRERA SERGIO ANTONIO</t>
  </si>
  <si>
    <t>ND14001-0023349</t>
  </si>
  <si>
    <t>TMEXAZA SA DE CV</t>
  </si>
  <si>
    <t>ND14002-0021548</t>
  </si>
  <si>
    <t>ND14001-0021271</t>
  </si>
  <si>
    <t>D    173</t>
  </si>
  <si>
    <t>H 00052716</t>
  </si>
  <si>
    <t>UD10014-0052716</t>
  </si>
  <si>
    <t>UD80009-0028787</t>
  </si>
  <si>
    <t>HERNANDEZ GARCIA BRENDA ANGELICA</t>
  </si>
  <si>
    <t>ND14001-0023350</t>
  </si>
  <si>
    <t>FLORES ROMERO FRANCISCO JAVIER</t>
  </si>
  <si>
    <t>UD80009-0026435</t>
  </si>
  <si>
    <t>GUERRERO IÑIGUEZ JUAN CARLOS</t>
  </si>
  <si>
    <t>ND14001-0021549</t>
  </si>
  <si>
    <t>ND14001-0021272</t>
  </si>
  <si>
    <t>D    174</t>
  </si>
  <si>
    <t>UD80009-0027925</t>
  </si>
  <si>
    <t>SANCHEZ PEREZ DAVID FERNANDO</t>
  </si>
  <si>
    <t>S 00050828</t>
  </si>
  <si>
    <t>UA14001-ZS01214</t>
  </si>
  <si>
    <t>INTAGRI SC</t>
  </si>
  <si>
    <t>ND14007-0022587</t>
  </si>
  <si>
    <t>CARDENAS MANRIQUEZ MARCELA</t>
  </si>
  <si>
    <t>ND14001-0021273</t>
  </si>
  <si>
    <t>D    175</t>
  </si>
  <si>
    <t>UD80010-0029252</t>
  </si>
  <si>
    <t>MENDOZA ALDHAPE MARTHA</t>
  </si>
  <si>
    <t>ND14002-0020973</t>
  </si>
  <si>
    <t>CEREALES ROLADOS Y SERVICIOS S DE P</t>
  </si>
  <si>
    <t>UD80009-0026114</t>
  </si>
  <si>
    <t>GARCIA BACA RUBEN</t>
  </si>
  <si>
    <t>BAJA: MILAC COORDINADO SA DE CV</t>
  </si>
  <si>
    <t>D    176</t>
  </si>
  <si>
    <t>ND14002-0020974</t>
  </si>
  <si>
    <t>S 00051746</t>
  </si>
  <si>
    <t>UA14001-ZS01245</t>
  </si>
  <si>
    <t>HERNANDEZ RANGEL DANIEL</t>
  </si>
  <si>
    <t>D    177</t>
  </si>
  <si>
    <t>BAJA: ZARATE MEXICANO JESUS</t>
  </si>
  <si>
    <t>D    178</t>
  </si>
  <si>
    <t>ND14001-0021853</t>
  </si>
  <si>
    <t>UD80009-0026436</t>
  </si>
  <si>
    <t>UA14001-ZS01275</t>
  </si>
  <si>
    <t>D    179</t>
  </si>
  <si>
    <t>ND14001-0021854</t>
  </si>
  <si>
    <t>T.E.6556</t>
  </si>
  <si>
    <t>ND14004-0022956</t>
  </si>
  <si>
    <t>CORTES ESPECIALIZADOS DE PAPEL SA D</t>
  </si>
  <si>
    <t>UD80009-0026437</t>
  </si>
  <si>
    <t>VAZQUEZ NORIA ANTONIO</t>
  </si>
  <si>
    <t>D    180</t>
  </si>
  <si>
    <t>ND14002-0021855</t>
  </si>
  <si>
    <t>UD80009-0029665</t>
  </si>
  <si>
    <t>UD80009-0026807</t>
  </si>
  <si>
    <t>QUINTERO LEGAZPI JUAN CARLOS</t>
  </si>
  <si>
    <t>D    181</t>
  </si>
  <si>
    <t>BAJA: HERNANDEZ GARCIA BRENDA ANGEL</t>
  </si>
  <si>
    <t>UD80009-0027447</t>
  </si>
  <si>
    <t>VARGAS RODRIGUEZ HECTOR</t>
  </si>
  <si>
    <t>ND14004-0021274</t>
  </si>
  <si>
    <t>LJIMENEZ:DEPARTURES HERNANDEZ S DE</t>
  </si>
  <si>
    <t>D    182</t>
  </si>
  <si>
    <t>UD80009-0029253</t>
  </si>
  <si>
    <t>SEPULVEDA VEGA JORGE ARTURO</t>
  </si>
  <si>
    <t>ND14001-0021856</t>
  </si>
  <si>
    <t>ARRENDADORA DE QUERETARO SA DE CV</t>
  </si>
  <si>
    <t>UD80009-0026808</t>
  </si>
  <si>
    <t>RAMIREZ GAYTAN MIGUEL ANGEL</t>
  </si>
  <si>
    <t>D    183</t>
  </si>
  <si>
    <t>UD80010-0027926</t>
  </si>
  <si>
    <t>GRANULADOS DEL BAJIO SA DE CV</t>
  </si>
  <si>
    <t>ND14002-0022957</t>
  </si>
  <si>
    <t>UD80010-0029255</t>
  </si>
  <si>
    <t>SAABSA ACEROS S.A. DE C.V.</t>
  </si>
  <si>
    <t>UD80009-0030166</t>
  </si>
  <si>
    <t>OROZCO JAIME REYNA ANGELICA</t>
  </si>
  <si>
    <t>ND14001-0023784</t>
  </si>
  <si>
    <t>LJIMENEZ:MONTES MONTES JORGE</t>
  </si>
  <si>
    <t>UD80009-0026809</t>
  </si>
  <si>
    <t>GONZALEZ LOPEZ JUAN JAVIER</t>
  </si>
  <si>
    <t>D    184</t>
  </si>
  <si>
    <t>ND14001-0022958</t>
  </si>
  <si>
    <t>ND14002-0023351</t>
  </si>
  <si>
    <t>PREMIER SEEDS SA DE CV</t>
  </si>
  <si>
    <t>UD80009-0027449</t>
  </si>
  <si>
    <t>RAZO ALMANZA GONZALO</t>
  </si>
  <si>
    <t>UD80009-0026811</t>
  </si>
  <si>
    <t>GOMEZ DE LA VEGA JOSE GABRIEL</t>
  </si>
  <si>
    <t>D    185</t>
  </si>
  <si>
    <t>ND14002-0023352</t>
  </si>
  <si>
    <t>UA09001-ZR00626</t>
  </si>
  <si>
    <t>SENSIENT FLAVORS MEXICO, S.A. DE C.</t>
  </si>
  <si>
    <t>D    186</t>
  </si>
  <si>
    <t>ND14001-0023353</t>
  </si>
  <si>
    <t>ND14001-0021275</t>
  </si>
  <si>
    <t>VILLAGRANA SANTA CRUZ ROSA MARIA</t>
  </si>
  <si>
    <t>D    187</t>
  </si>
  <si>
    <t>UD80010-0027927</t>
  </si>
  <si>
    <t>CENTRO CRISTIANO BEST SHALOM</t>
  </si>
  <si>
    <t>ND14001-0023354</t>
  </si>
  <si>
    <t>UD80009-0028345</t>
  </si>
  <si>
    <t>UA09001-ZR00627</t>
  </si>
  <si>
    <t>ND14001-0020686</t>
  </si>
  <si>
    <t>MALAGON CANO MARIA GUADALUPE</t>
  </si>
  <si>
    <t>D    188</t>
  </si>
  <si>
    <t>ND14002-0022959</t>
  </si>
  <si>
    <t>PECH CONSULTORES SC</t>
  </si>
  <si>
    <t>ND14001-0023355</t>
  </si>
  <si>
    <t>ND14002-0023785</t>
  </si>
  <si>
    <t>ND14001-0021276</t>
  </si>
  <si>
    <t>RAPHAEL ALBERTO</t>
  </si>
  <si>
    <t>D    189</t>
  </si>
  <si>
    <t>UD80009-0027928</t>
  </si>
  <si>
    <t>ND14001-0022960</t>
  </si>
  <si>
    <t>ND14002-0022588</t>
  </si>
  <si>
    <t>ND14001-0023786</t>
  </si>
  <si>
    <t>UD80010-0029260</t>
  </si>
  <si>
    <t>D    190</t>
  </si>
  <si>
    <t>ND14002-0022961</t>
  </si>
  <si>
    <t>ND14001-0024219</t>
  </si>
  <si>
    <t>AUTOMOTRIZ NIHON SA DE CV</t>
  </si>
  <si>
    <t>ND14001-0022589</t>
  </si>
  <si>
    <t>D    191</t>
  </si>
  <si>
    <t>UD80010-0027929</t>
  </si>
  <si>
    <t>HERNANDEZ BOLAÑOS LEONARDO</t>
  </si>
  <si>
    <t>ND14001-0022962</t>
  </si>
  <si>
    <t>ND14001-0024220</t>
  </si>
  <si>
    <t>MEXICANO MERCADO PENELOPE</t>
  </si>
  <si>
    <t>ND14001-0022590</t>
  </si>
  <si>
    <t>ND14001-0021277</t>
  </si>
  <si>
    <t>HERNANDEZ ROJAS MIGUEL</t>
  </si>
  <si>
    <t>D    192</t>
  </si>
  <si>
    <t>ND14002-0022591</t>
  </si>
  <si>
    <t>D    193</t>
  </si>
  <si>
    <t>ND14001-0024221</t>
  </si>
  <si>
    <t>VAZQUEZ OLALDE JOSE MARTIN</t>
  </si>
  <si>
    <t>ND14001-0022592</t>
  </si>
  <si>
    <t>UD80009-0029667</t>
  </si>
  <si>
    <t>MARTINEZ MUÑIZ ARMANDO ABRAHAM</t>
  </si>
  <si>
    <t>ND14001-0021278</t>
  </si>
  <si>
    <t>VARGAS RUIZ MARIA ELENA</t>
  </si>
  <si>
    <t>D    194</t>
  </si>
  <si>
    <t>UD80009-0028346</t>
  </si>
  <si>
    <t>ND14001-0021279</t>
  </si>
  <si>
    <t>ROSALES ROMERO MARIA CECILIA</t>
  </si>
  <si>
    <t>D    195</t>
  </si>
  <si>
    <t>ND14001-0022211</t>
  </si>
  <si>
    <t>UA09001-ZR00523</t>
  </si>
  <si>
    <t>GRANOS Y FORRAJES LOS MENDOZA</t>
  </si>
  <si>
    <t>D    196</t>
  </si>
  <si>
    <t>UD80009-0028790</t>
  </si>
  <si>
    <t>SERVICIO EXPRESS CEGAS S.A. DE C.V.</t>
  </si>
  <si>
    <t>ND14001-0021550</t>
  </si>
  <si>
    <t>LEDEZMA MEJIA LETICIA</t>
  </si>
  <si>
    <t>D    197</t>
  </si>
  <si>
    <t>UD80010-0027930</t>
  </si>
  <si>
    <t>COMERCIALIZADORA ALPACEL S.A DE C.V</t>
  </si>
  <si>
    <t>D    198</t>
  </si>
  <si>
    <t>UD80010-0027931</t>
  </si>
  <si>
    <t>UD80009-0029668</t>
  </si>
  <si>
    <t>CARRILLO PEREZ JAIMRE</t>
  </si>
  <si>
    <t>D    199</t>
  </si>
  <si>
    <t>BAJA: COMITE ESTATAL PARA EL FOMENT</t>
  </si>
  <si>
    <t>ND14001-0021280</t>
  </si>
  <si>
    <t>SYNBIOS SA DE CV</t>
  </si>
  <si>
    <t>D    200</t>
  </si>
  <si>
    <t>ND14002-0022212</t>
  </si>
  <si>
    <t>COMITE ESTATAL PARA EL FOMENTOY PRO</t>
  </si>
  <si>
    <t>UD80009-0027452</t>
  </si>
  <si>
    <t>UD80009-0028791</t>
  </si>
  <si>
    <t>GALVAN JARAMILLO LUCIA</t>
  </si>
  <si>
    <t>TE</t>
  </si>
  <si>
    <t>ND14001-0023356</t>
  </si>
  <si>
    <t>LJIMENEZ:MATADAMAS HERNANDEZ ANTONI</t>
  </si>
  <si>
    <t>ND14001-0021281</t>
  </si>
  <si>
    <t>D    201</t>
  </si>
  <si>
    <t>ND14001-0022213</t>
  </si>
  <si>
    <t>BAJA: SERVICIO EXPRESS CEGAS S.A. D</t>
  </si>
  <si>
    <t>ND14001-0023357</t>
  </si>
  <si>
    <t>MATADAMAS HERNANDEZ ANTONIO ALFONSA</t>
  </si>
  <si>
    <t>ND14001-0021282</t>
  </si>
  <si>
    <t>D    202</t>
  </si>
  <si>
    <t>UD80009-0030171</t>
  </si>
  <si>
    <t>UD80009-0028792</t>
  </si>
  <si>
    <t>ND14001-0023787</t>
  </si>
  <si>
    <t>ORTEGA PEREZ GERARDO EDER</t>
  </si>
  <si>
    <t>ND14001-0021283</t>
  </si>
  <si>
    <t>D    203</t>
  </si>
  <si>
    <t>ND14004-0022214</t>
  </si>
  <si>
    <t>LJIMENEZ:CENTRO INTERNACIONAL DE  M</t>
  </si>
  <si>
    <t>ND14006-0024222</t>
  </si>
  <si>
    <t>SCOTIABANK</t>
  </si>
  <si>
    <t>EMPACKUSA S DE RL DE CV</t>
  </si>
  <si>
    <t>ND14001-0021857</t>
  </si>
  <si>
    <t>SDN VIVERO FORESTAL MILITAR SARABIA</t>
  </si>
  <si>
    <t>UD80010-0028793</t>
  </si>
  <si>
    <t>MAR BRAN,S.A. DE CV</t>
  </si>
  <si>
    <t>UD80009-0029669</t>
  </si>
  <si>
    <t>VAZQUEZ RIOS LUIS ENRIQUE</t>
  </si>
  <si>
    <t>ND14001-0023358</t>
  </si>
  <si>
    <t>GUTIERRES BAÑUELOS ROCIO ITZEL</t>
  </si>
  <si>
    <t>D    204</t>
  </si>
  <si>
    <t>UD80010-0027932</t>
  </si>
  <si>
    <t>MARTINEZ NUÑEZ NORA YARET</t>
  </si>
  <si>
    <t>UD80010-0026439</t>
  </si>
  <si>
    <t>ND14006-0021858</t>
  </si>
  <si>
    <t>LJIMENEZ:TRIBUNAL FEDERAL DE JUSTIC</t>
  </si>
  <si>
    <t>RF28667</t>
  </si>
  <si>
    <t>UA09001-ZR00610</t>
  </si>
  <si>
    <t>D    205</t>
  </si>
  <si>
    <t>ND14002-0020687</t>
  </si>
  <si>
    <t>ND14004-0023359</t>
  </si>
  <si>
    <t>TERAN TERAN MARIA LUISA</t>
  </si>
  <si>
    <t>D    206</t>
  </si>
  <si>
    <t>ND14001-0022215</t>
  </si>
  <si>
    <t>UD80009-0026116</t>
  </si>
  <si>
    <t>CASAS VILLANUEVA EDITH</t>
  </si>
  <si>
    <t>D    207</t>
  </si>
  <si>
    <t>ND14001-0022216</t>
  </si>
  <si>
    <t>ND14001-0021859</t>
  </si>
  <si>
    <t>BACILIO LOPEZ FELIPA</t>
  </si>
  <si>
    <t>ND14001-0022963</t>
  </si>
  <si>
    <t>ND14002-0020688</t>
  </si>
  <si>
    <t>QUINTANAR LUCIO FERNANDO</t>
  </si>
  <si>
    <t>D    208</t>
  </si>
  <si>
    <t>S 00053847</t>
  </si>
  <si>
    <t>UA14001-ZS01325</t>
  </si>
  <si>
    <t>ND14001-0024224</t>
  </si>
  <si>
    <t>INIFAP</t>
  </si>
  <si>
    <t>ND14002-0021551</t>
  </si>
  <si>
    <t>VILLAS DE CORTAZAR SPR DE RL</t>
  </si>
  <si>
    <t>D    209</t>
  </si>
  <si>
    <t>BAJA: INIFAP</t>
  </si>
  <si>
    <t>UD80010-0026440</t>
  </si>
  <si>
    <t>UD80009-0028347</t>
  </si>
  <si>
    <t>AUTOBUSES OLIMPICOS DEL BAJIO S.A.</t>
  </si>
  <si>
    <t>D    210</t>
  </si>
  <si>
    <t>S 00053877</t>
  </si>
  <si>
    <t>UA14001-ZS01326</t>
  </si>
  <si>
    <t>UD80009-0027456</t>
  </si>
  <si>
    <t>MARTINEZ VEGA JOSE GABRIEL</t>
  </si>
  <si>
    <t>D    211</t>
  </si>
  <si>
    <t>ND14001-0024225</t>
  </si>
  <si>
    <t>D    212</t>
  </si>
  <si>
    <t>ND14001-0022217</t>
  </si>
  <si>
    <t>UD80009-0029670</t>
  </si>
  <si>
    <t>UD80009-0025729</t>
  </si>
  <si>
    <t>CAMACHO RIVERA RICARDO</t>
  </si>
  <si>
    <t>S 00052362</t>
  </si>
  <si>
    <t>UA14001-ZS01276</t>
  </si>
  <si>
    <t>ORNI DEL BAJIO, S.A. DE C.V.</t>
  </si>
  <si>
    <t>D    214</t>
  </si>
  <si>
    <t>S 00051812</t>
  </si>
  <si>
    <t>UA14001-ZS01302</t>
  </si>
  <si>
    <t>CENTRO INTERNACIONAL DE MEJORAMIENT</t>
  </si>
  <si>
    <t>UD80009-0025730</t>
  </si>
  <si>
    <t>SEP/INSTITUTO TECNOLOGICO DE HUEJUT</t>
  </si>
  <si>
    <t>ND14001-0021552</t>
  </si>
  <si>
    <t>RUIZ CARAPIA JULIO</t>
  </si>
  <si>
    <t>D    215</t>
  </si>
  <si>
    <t>UD80009-0027457</t>
  </si>
  <si>
    <t>GARCIA MARTINEZ JUAN FERNANDO</t>
  </si>
  <si>
    <t>ND14001-0023360</t>
  </si>
  <si>
    <t>D    216</t>
  </si>
  <si>
    <t>ND14001-0021860</t>
  </si>
  <si>
    <t>ND14004-0022964</t>
  </si>
  <si>
    <t>CENTRO EDUCATIVO GABRIELA MISTRAL</t>
  </si>
  <si>
    <t>ND14004-0023361</t>
  </si>
  <si>
    <t>CORPRISE SA DE CV</t>
  </si>
  <si>
    <t>ND14002-0021284</t>
  </si>
  <si>
    <t>D    217</t>
  </si>
  <si>
    <t>EFEFCTIVO</t>
  </si>
  <si>
    <t>ND14001-0021861</t>
  </si>
  <si>
    <t>UD80009-0026816</t>
  </si>
  <si>
    <t>SANCHEZ TORRES ULISES</t>
  </si>
  <si>
    <t>D    218</t>
  </si>
  <si>
    <t>UD80009-0027458</t>
  </si>
  <si>
    <t>RICO RAMIREZ FRANCISCO LADISLAO</t>
  </si>
  <si>
    <t>ND14001-0022965</t>
  </si>
  <si>
    <t>ND14001-0023788</t>
  </si>
  <si>
    <t>UD80009-0025731</t>
  </si>
  <si>
    <t>GARCIA MENODOZA LAURZ PAOLA</t>
  </si>
  <si>
    <t>D    219</t>
  </si>
  <si>
    <t>ND14001-0023789</t>
  </si>
  <si>
    <t>D    220</t>
  </si>
  <si>
    <t>ND14004-0020975</t>
  </si>
  <si>
    <t>LJIMENEZ:ROMERO HERNANDEZ RAFAEL</t>
  </si>
  <si>
    <t>ND14002-0023790</t>
  </si>
  <si>
    <t>UD80010-0026817</t>
  </si>
  <si>
    <t>GUERRA CASTAÑED GUSTAVO</t>
  </si>
  <si>
    <t>D    221</t>
  </si>
  <si>
    <t>UD80009-0026442</t>
  </si>
  <si>
    <t>ND14001-0021553</t>
  </si>
  <si>
    <t>CARRANZA LOPEZ MAYRA SELENE</t>
  </si>
  <si>
    <t>D    222</t>
  </si>
  <si>
    <t>ND14001-0024226</t>
  </si>
  <si>
    <t>AGUILAR MANDUJANO ALMA DELIA</t>
  </si>
  <si>
    <t>UD80009-0026443</t>
  </si>
  <si>
    <t>ND14002-0022966</t>
  </si>
  <si>
    <t>HANWA STEEL SERVICE MEXICANA SA DE</t>
  </si>
  <si>
    <t>ND14002-0020352</t>
  </si>
  <si>
    <t>ND14002-0021554</t>
  </si>
  <si>
    <t>D    223</t>
  </si>
  <si>
    <t>ND14002-0024227</t>
  </si>
  <si>
    <t>UD80009-0028795</t>
  </si>
  <si>
    <t>ND14001-0020353</t>
  </si>
  <si>
    <t>S 00052388</t>
  </si>
  <si>
    <t>UA14001-ZS01277</t>
  </si>
  <si>
    <t>GESTIONES EFECTIVAS C.E. LAYA S.A.</t>
  </si>
  <si>
    <t>D    224</t>
  </si>
  <si>
    <t>TAR.AMEX</t>
  </si>
  <si>
    <t>ND14001-0024228</t>
  </si>
  <si>
    <t>UD80009-0026444</t>
  </si>
  <si>
    <t>GONZALEZ RAYON JOSE</t>
  </si>
  <si>
    <t>EFECT</t>
  </si>
  <si>
    <t>ND14001-0020354</t>
  </si>
  <si>
    <t>ND14001-0020690</t>
  </si>
  <si>
    <t>LLAÑES SANCHEZ ROSALY</t>
  </si>
  <si>
    <t>ND14001-0022595</t>
  </si>
  <si>
    <t>GUENECHEA ANDRINUA FERNANDO</t>
  </si>
  <si>
    <t>D    225</t>
  </si>
  <si>
    <t>ND14001-0022218</t>
  </si>
  <si>
    <t>ND14001-0024229</t>
  </si>
  <si>
    <t>ND14004-0022967</t>
  </si>
  <si>
    <t>ALMARAZ RUIZ MARIA DEL  CARMEN</t>
  </si>
  <si>
    <t>ND14002-0020691</t>
  </si>
  <si>
    <t>D    226</t>
  </si>
  <si>
    <t>ND14001-0022219</t>
  </si>
  <si>
    <t>ND14001-0024230</t>
  </si>
  <si>
    <t>UD80009-0026445</t>
  </si>
  <si>
    <t>MENDEZ CORONA JOSE FRANCISCO</t>
  </si>
  <si>
    <t>ND14004-0022968</t>
  </si>
  <si>
    <t>LJIMENEZ:INMOBILIRIA HOTELERA COCA</t>
  </si>
  <si>
    <t>ND14001-0020692</t>
  </si>
  <si>
    <t>UD80009-0028349</t>
  </si>
  <si>
    <t>CENTRO DE OPERACIONES PREVENTIVAS E</t>
  </si>
  <si>
    <t>D    227</t>
  </si>
  <si>
    <t>ND14002-0022220</t>
  </si>
  <si>
    <t>ND14002-0020693</t>
  </si>
  <si>
    <t>UD80009-0028350</t>
  </si>
  <si>
    <t>ALONSO DURAN ARMANDO</t>
  </si>
  <si>
    <t>D    228</t>
  </si>
  <si>
    <t>ND14001-0020976</t>
  </si>
  <si>
    <t>LJIMENEZ:TARJ.BNMX.</t>
  </si>
  <si>
    <t>ND14001-0020694</t>
  </si>
  <si>
    <t>D    229</t>
  </si>
  <si>
    <t>ND14001-0020977</t>
  </si>
  <si>
    <t>ND14001-0020695</t>
  </si>
  <si>
    <t>D    230</t>
  </si>
  <si>
    <t>ND14001-0020978</t>
  </si>
  <si>
    <t>UD80009-0027460</t>
  </si>
  <si>
    <t>SANCHEZ ROCHA ROBERTO</t>
  </si>
  <si>
    <t>ND14001-0022599</t>
  </si>
  <si>
    <t>RF27112</t>
  </si>
  <si>
    <t>UA09001-ZR00577</t>
  </si>
  <si>
    <t>D    231</t>
  </si>
  <si>
    <t>ND14001-0020696</t>
  </si>
  <si>
    <t>TOY MOTORS SA DE CV</t>
  </si>
  <si>
    <t>D    232</t>
  </si>
  <si>
    <t>ND14001-0021862</t>
  </si>
  <si>
    <t>SUSPENCION  FRENOS  Y MAS AUTOPARTE</t>
  </si>
  <si>
    <t>BAJA: TAPIA SANCEN ALICIA</t>
  </si>
  <si>
    <t>D    233</t>
  </si>
  <si>
    <t>ND14001-0021863</t>
  </si>
  <si>
    <t>UD80010-0026447</t>
  </si>
  <si>
    <t>UD80009-0025734</t>
  </si>
  <si>
    <t>LOPEZ MEDINA NATAEL</t>
  </si>
  <si>
    <t>D    234</t>
  </si>
  <si>
    <t>ND14001-0021864</t>
  </si>
  <si>
    <t>AGROSERVICIOS  NIETO S.A DE C.V</t>
  </si>
  <si>
    <t>ND14001-0020980</t>
  </si>
  <si>
    <t>UD80009-0025735</t>
  </si>
  <si>
    <t>FLORES CERVANTES JANET SOCORRO</t>
  </si>
  <si>
    <t>ND14001-0021555</t>
  </si>
  <si>
    <t>D    235</t>
  </si>
  <si>
    <t>UA09001-ZR00638</t>
  </si>
  <si>
    <t>FAGOR ARRASATE MEXICO SA DE CV</t>
  </si>
  <si>
    <t>ND14001-0021865</t>
  </si>
  <si>
    <t>AGROSERVICIOS  NIETO  S.A. DE C.V</t>
  </si>
  <si>
    <t>UD80009-0025736</t>
  </si>
  <si>
    <t>ELECTRO CONSTRUCCIONES ALSA S. DE R</t>
  </si>
  <si>
    <t>ND14004-0021556</t>
  </si>
  <si>
    <t>TECNOLOGIAS DE AUTOMATIZACION INDUS</t>
  </si>
  <si>
    <t>D    236</t>
  </si>
  <si>
    <t>UD80009-0030181</t>
  </si>
  <si>
    <t>GRUPO PADIHER S.A. DE C.V.</t>
  </si>
  <si>
    <t>T.E.1309</t>
  </si>
  <si>
    <t>ND14001-0021866</t>
  </si>
  <si>
    <t>FLETES ENTREGA Y RECOLECCION,S DE R</t>
  </si>
  <si>
    <t>ND14001-0021557</t>
  </si>
  <si>
    <t>D    237</t>
  </si>
  <si>
    <t>ND14002-0021867</t>
  </si>
  <si>
    <t>UA09001-ZR00524</t>
  </si>
  <si>
    <t>D    238</t>
  </si>
  <si>
    <t>ND14001-0021868</t>
  </si>
  <si>
    <t>UD80010-0027935</t>
  </si>
  <si>
    <t>ND14001-0021558</t>
  </si>
  <si>
    <t>ND14001-0021285</t>
  </si>
  <si>
    <t>LJIMENEZ:VECOM SA DE CV</t>
  </si>
  <si>
    <t>D    239</t>
  </si>
  <si>
    <t>ND14001-0021869</t>
  </si>
  <si>
    <t>ND14001-0022221</t>
  </si>
  <si>
    <t>UD80009-0025737</t>
  </si>
  <si>
    <t>RODRIGUEZ VALADEZ FORTINO</t>
  </si>
  <si>
    <t>ND14001-0021559</t>
  </si>
  <si>
    <t>ALMANZA GARCIA FELIX</t>
  </si>
  <si>
    <t>UA09001-ZR00563</t>
  </si>
  <si>
    <t>D    240</t>
  </si>
  <si>
    <t>ND14002-0021870</t>
  </si>
  <si>
    <t>ND14001-0022600</t>
  </si>
  <si>
    <t>ND14002-0021286</t>
  </si>
  <si>
    <t>ZARCO JUAREZ JOSE LUIS</t>
  </si>
  <si>
    <t>D    241</t>
  </si>
  <si>
    <t>UD80009-0030182</t>
  </si>
  <si>
    <t>ND14001-0022601</t>
  </si>
  <si>
    <t>D    242</t>
  </si>
  <si>
    <t>UD80009-0029673</t>
  </si>
  <si>
    <t>GLORIA RODRIGUEZ FRANCISCO</t>
  </si>
  <si>
    <t>UD80009-0026124</t>
  </si>
  <si>
    <t>KLP ARQUITECTOS SC</t>
  </si>
  <si>
    <t>ND14001-0021560</t>
  </si>
  <si>
    <t>D    243</t>
  </si>
  <si>
    <t>ND14003-0022969</t>
  </si>
  <si>
    <t>ND14001-0023362</t>
  </si>
  <si>
    <t>DIAZ PULIDO MIGUEL ANGEL</t>
  </si>
  <si>
    <t>UA43002-0029672</t>
  </si>
  <si>
    <t>QUALITAS COMPAÑIA DE SEGUROS S.A. D</t>
  </si>
  <si>
    <t>ND14001-0021561</t>
  </si>
  <si>
    <t>UD80009-0026819</t>
  </si>
  <si>
    <t>LOPEZ PORTILLO MOISES ARNULFO</t>
  </si>
  <si>
    <t>D    244</t>
  </si>
  <si>
    <t>UD80010-0027936</t>
  </si>
  <si>
    <t>ROSAS TROCHER ALEJANDRO</t>
  </si>
  <si>
    <t>UA43002-0029674</t>
  </si>
  <si>
    <t>GRUPO NACIONAL PROVINCIAL S.A.B.</t>
  </si>
  <si>
    <t>D    245</t>
  </si>
  <si>
    <t>UD80009-0027937</t>
  </si>
  <si>
    <t>MERINO RAMIREZ LUIS</t>
  </si>
  <si>
    <t>S 00055410</t>
  </si>
  <si>
    <t>UA14001-ZS01377</t>
  </si>
  <si>
    <t>CERDA GORDILLO ALEJANDRO</t>
  </si>
  <si>
    <t>ND14001-0022602</t>
  </si>
  <si>
    <t>LEAL TAMAYO J JESUS MANUEL</t>
  </si>
  <si>
    <t>UA43002-0029676</t>
  </si>
  <si>
    <t>ND14001-0020697</t>
  </si>
  <si>
    <t>GUTIERREZ SANCHEZ JORGE</t>
  </si>
  <si>
    <t>ND14002-0021562</t>
  </si>
  <si>
    <t>D    246</t>
  </si>
  <si>
    <t>S 00055555</t>
  </si>
  <si>
    <t>UA14001-ZS01378</t>
  </si>
  <si>
    <t>GRUPO CONSTRUCTOR MOARCI SA DE CV</t>
  </si>
  <si>
    <t>BAJA: RAMIREZ BOCANEGRA JAIME</t>
  </si>
  <si>
    <t>UD80009-0028352</t>
  </si>
  <si>
    <t>UA43002-0029677</t>
  </si>
  <si>
    <t>ZURICH COMPAÑIA DE SEGUROS, S.A.</t>
  </si>
  <si>
    <t>ND14001-0021563</t>
  </si>
  <si>
    <t>D    247</t>
  </si>
  <si>
    <t>ND14001-0023363</t>
  </si>
  <si>
    <t>D    248</t>
  </si>
  <si>
    <t>UD80009-0028801</t>
  </si>
  <si>
    <t>MORIN GUEVARA ALFREDO EMILIANO</t>
  </si>
  <si>
    <t>ND14001-0023364</t>
  </si>
  <si>
    <t>UD80009-0026822</t>
  </si>
  <si>
    <t>TIRADO GARCIA ALEJANDRO</t>
  </si>
  <si>
    <t>D    249</t>
  </si>
  <si>
    <t>ND14002-0023365</t>
  </si>
  <si>
    <t>TARJT. BNMX</t>
  </si>
  <si>
    <t>UD80009-0025738</t>
  </si>
  <si>
    <t>ARTEAGA QUEVEDO LUIS</t>
  </si>
  <si>
    <t>UD80009-0026823</t>
  </si>
  <si>
    <t>ALFARO MIGUEL</t>
  </si>
  <si>
    <t>D    250</t>
  </si>
  <si>
    <t>ND14002-0024231</t>
  </si>
  <si>
    <t>RUIZ CAZARES ALFONSO</t>
  </si>
  <si>
    <t>ND14001-0022222</t>
  </si>
  <si>
    <t>GAYUC S DE RL DE CV</t>
  </si>
  <si>
    <t>UD80009-0027466</t>
  </si>
  <si>
    <t>HERNANDEZ CANO HUGO</t>
  </si>
  <si>
    <t>UD80009-0025739</t>
  </si>
  <si>
    <t>NOVELO SOLANO ANDRES ENRIQUE</t>
  </si>
  <si>
    <t>UD80009-0026125</t>
  </si>
  <si>
    <t>RUIZ LAGUNA SALVADOR</t>
  </si>
  <si>
    <t>D    251</t>
  </si>
  <si>
    <t>ND14004-0024232</t>
  </si>
  <si>
    <t>MENDEZ VAZQUEZ CARLOS ELOIR</t>
  </si>
  <si>
    <t>ND14002-0020698</t>
  </si>
  <si>
    <t>D    252</t>
  </si>
  <si>
    <t>ND14003-0024233</t>
  </si>
  <si>
    <t>CONSTRUCTORA RAMHER SA DE CV</t>
  </si>
  <si>
    <t>UD80009-0025740</t>
  </si>
  <si>
    <t>CABRERA MONTENEGRO J GUADALUPE</t>
  </si>
  <si>
    <t>ND14002-0020699</t>
  </si>
  <si>
    <t>D    253</t>
  </si>
  <si>
    <t>ND14006-0024234</t>
  </si>
  <si>
    <t>EMPACKUSA,S  DE RL DE CV</t>
  </si>
  <si>
    <t>ND14001-0022223</t>
  </si>
  <si>
    <t>TRANSF</t>
  </si>
  <si>
    <t>ND14001-0023791</t>
  </si>
  <si>
    <t>QUALITAS COMPAÑIA DE SEGUROS SA DE</t>
  </si>
  <si>
    <t>D    254</t>
  </si>
  <si>
    <t>ND14001-0024235</t>
  </si>
  <si>
    <t>RODRIGUEZ RAMIREZ EFRAIN</t>
  </si>
  <si>
    <t>ND14003-0022224</t>
  </si>
  <si>
    <t>JAIMES MOJICA ECLISERIO</t>
  </si>
  <si>
    <t>ND14001-0021287</t>
  </si>
  <si>
    <t>D    255</t>
  </si>
  <si>
    <t>ND14001-0024236</t>
  </si>
  <si>
    <t>UD80009-0027939</t>
  </si>
  <si>
    <t>TORRES REVILLA MARGARITA</t>
  </si>
  <si>
    <t>S 00055440</t>
  </si>
  <si>
    <t>UA14001-ZS01379</t>
  </si>
  <si>
    <t>ND14001-0023792</t>
  </si>
  <si>
    <t>GNP SAB</t>
  </si>
  <si>
    <t>D    256</t>
  </si>
  <si>
    <t>ND14001-0024237</t>
  </si>
  <si>
    <t>UD80009-0027940</t>
  </si>
  <si>
    <t>T 00055574</t>
  </si>
  <si>
    <t>UA14001-ZS01380</t>
  </si>
  <si>
    <t>D    257</t>
  </si>
  <si>
    <t>ND14002-0024238</t>
  </si>
  <si>
    <t>ND14001-0022225</t>
  </si>
  <si>
    <t>FERTILIDAD DE SUELOS S DE RL DE CV</t>
  </si>
  <si>
    <t>ND14001-0022970</t>
  </si>
  <si>
    <t>ND14001-0023793</t>
  </si>
  <si>
    <t>AXA SEGUROS SA DE CV</t>
  </si>
  <si>
    <t>UD80009-0025742</t>
  </si>
  <si>
    <t>GARCIA MARES DAVID</t>
  </si>
  <si>
    <t>D    258</t>
  </si>
  <si>
    <t>ND14002-0022971</t>
  </si>
  <si>
    <t>ND14001-0021871</t>
  </si>
  <si>
    <t>TURISMOS CUATES ABOYTES SA DE CV</t>
  </si>
  <si>
    <t>UD80009-0029680</t>
  </si>
  <si>
    <t>PEREZ MARTINEZ RICARDO</t>
  </si>
  <si>
    <t>D    259</t>
  </si>
  <si>
    <t>ND14001-0021872</t>
  </si>
  <si>
    <t>ARRENDOMOVIL DE MEXICO SA DE CV</t>
  </si>
  <si>
    <t>ND14001-0023366</t>
  </si>
  <si>
    <t>ND14001-0023794</t>
  </si>
  <si>
    <t>ZURICH COMPAÑIZ DE SEGUROS SA</t>
  </si>
  <si>
    <t>D    260</t>
  </si>
  <si>
    <t>UD80009-0027468</t>
  </si>
  <si>
    <t>AGRICOLA ARA S P R DE R L</t>
  </si>
  <si>
    <t>UD80010-0025743</t>
  </si>
  <si>
    <t>FELISART TRIAS PEDRO</t>
  </si>
  <si>
    <t>D    261</t>
  </si>
  <si>
    <t>UD80009-0027941</t>
  </si>
  <si>
    <t>BANDA JAUREGUI ANA ELBA</t>
  </si>
  <si>
    <t>ND14001-0022972</t>
  </si>
  <si>
    <t>ND14001-0024239</t>
  </si>
  <si>
    <t>CAR CONTROL</t>
  </si>
  <si>
    <t>UD80009-0026827</t>
  </si>
  <si>
    <t>RINCON TELLEZ PATRCIA</t>
  </si>
  <si>
    <t>D    262</t>
  </si>
  <si>
    <t>ND14002-0021873</t>
  </si>
  <si>
    <t>EFE</t>
  </si>
  <si>
    <t>UA09001-ZR00600</t>
  </si>
  <si>
    <t>VILLAS DE CORTAZAR S.P.R. DE R.L.</t>
  </si>
  <si>
    <t>D    263</t>
  </si>
  <si>
    <t>UD80009-0027943</t>
  </si>
  <si>
    <t>UD80010-0028357</t>
  </si>
  <si>
    <t>AGUILAR TREJO MARIA DEL CARMEN</t>
  </si>
  <si>
    <t>ND14001-0023795</t>
  </si>
  <si>
    <t>CRISANTO PANTOJA EDUARDO</t>
  </si>
  <si>
    <t>ND14001-0021288</t>
  </si>
  <si>
    <t>BOLAÑOS FIGUEROA MARIA DEL ROCIO</t>
  </si>
  <si>
    <t>D    264</t>
  </si>
  <si>
    <t>UD80009-0026450</t>
  </si>
  <si>
    <t>UD80010-0028358</t>
  </si>
  <si>
    <t>JIMENEZ ARREDONDO CECILIA</t>
  </si>
  <si>
    <t>ND14004-0021564</t>
  </si>
  <si>
    <t>ESJ SA DE CV</t>
  </si>
  <si>
    <t>D    265</t>
  </si>
  <si>
    <t>UD80009-0027944</t>
  </si>
  <si>
    <t>TORRES REYES ALEJANDRO</t>
  </si>
  <si>
    <t>UD80009-0028359</t>
  </si>
  <si>
    <t>D    266</t>
  </si>
  <si>
    <t>S 00049629</t>
  </si>
  <si>
    <t>UA14001-ZS01352</t>
  </si>
  <si>
    <t>CORRUGADOS DE PAPEL Y CARTON, S.A.</t>
  </si>
  <si>
    <t>UD80009-0029271</t>
  </si>
  <si>
    <t>RUIZ PADILLA IRMA DE LA CONCEPCION</t>
  </si>
  <si>
    <t>UA14001-ZS01246</t>
  </si>
  <si>
    <t>D    267</t>
  </si>
  <si>
    <t>ND14002-0022226</t>
  </si>
  <si>
    <t>ND14001-0021874</t>
  </si>
  <si>
    <t>ND14001-0020444</t>
  </si>
  <si>
    <t>BAJA: CORRUGADOS DE PAPEL Y CARTON</t>
  </si>
  <si>
    <t>S 00050886</t>
  </si>
  <si>
    <t>UA14001-ZS01247</t>
  </si>
  <si>
    <t>D    268</t>
  </si>
  <si>
    <t>ND14001-0022227</t>
  </si>
  <si>
    <t>ND14001-0021875</t>
  </si>
  <si>
    <t>ND14001-0022603</t>
  </si>
  <si>
    <t>INKGLASS DE MEXICO SA DE CV</t>
  </si>
  <si>
    <t>UD80009-0029273</t>
  </si>
  <si>
    <t>S 00051157</t>
  </si>
  <si>
    <t>UA14001-ZS01248</t>
  </si>
  <si>
    <t>GOTO DE BAJA CALIFORNIA SA DE CV</t>
  </si>
  <si>
    <t>D    269</t>
  </si>
  <si>
    <t>ND14001-0022228</t>
  </si>
  <si>
    <t>ND14002-0020983</t>
  </si>
  <si>
    <t>TOVAR CANO MARIA ESTER</t>
  </si>
  <si>
    <t>UD80009-0027469</t>
  </si>
  <si>
    <t>MARTINEZ LIZAOLA LUCIA PATRICIA</t>
  </si>
  <si>
    <t>ND14004-0022604</t>
  </si>
  <si>
    <t>GONZALEZ MORALEZ MARIA  GUABALUPE</t>
  </si>
  <si>
    <t>UD80010-0029274</t>
  </si>
  <si>
    <t>MAYORISTAS DE AGROQUIMICOS Y SEMILL</t>
  </si>
  <si>
    <t>UD80009-0026126</t>
  </si>
  <si>
    <t>BAUTISTA MAYA ANGEL</t>
  </si>
  <si>
    <t>ND14001-0021289</t>
  </si>
  <si>
    <t>D    270</t>
  </si>
  <si>
    <t>ND14004-0022605</t>
  </si>
  <si>
    <t>GONZALEZ MORALES MARIA GUADALUPE</t>
  </si>
  <si>
    <t>UD80009-0029682</t>
  </si>
  <si>
    <t>DOMINGUEZ GONZALEZ ISIDRO</t>
  </si>
  <si>
    <t>ND14001-0020700</t>
  </si>
  <si>
    <t>HERNANDEZ VALDEZ SARA</t>
  </si>
  <si>
    <t>ND14001-0021290</t>
  </si>
  <si>
    <t>D    271</t>
  </si>
  <si>
    <t>ND14002-0022606</t>
  </si>
  <si>
    <t>GUERRERO CISNEROS EFREN JACINTO</t>
  </si>
  <si>
    <t>UD80010-0029275</t>
  </si>
  <si>
    <t>CONCESIONARIA BICENTENARIO  S.A DE</t>
  </si>
  <si>
    <t>UD80009-0029684</t>
  </si>
  <si>
    <t>MANDUJANO MEDINA JESUS</t>
  </si>
  <si>
    <t>UD80009-0026129</t>
  </si>
  <si>
    <t>INVERNADEROS EL PORVENIR SA DE CV</t>
  </si>
  <si>
    <t>UD80009-0027947</t>
  </si>
  <si>
    <t>CAMACHO RON LOURDES GABRIELA</t>
  </si>
  <si>
    <t>ND14001-0021291</t>
  </si>
  <si>
    <t>D    272</t>
  </si>
  <si>
    <t>ND14001-0022607</t>
  </si>
  <si>
    <t>UD80010-0029277</t>
  </si>
  <si>
    <t>GARCIA RIVERA FELIPE</t>
  </si>
  <si>
    <t>ND14001-0022229</t>
  </si>
  <si>
    <t>AGROSERVIOCIOS NIETO SA DE CV</t>
  </si>
  <si>
    <t>D    273</t>
  </si>
  <si>
    <t>S 00054777</t>
  </si>
  <si>
    <t>UA14001-ZS01353</t>
  </si>
  <si>
    <t>PACHECO AGILAR MARIANA</t>
  </si>
  <si>
    <t>ND14002-0023367</t>
  </si>
  <si>
    <t>AGRO EL CARACOL DEL BAJIO SPR DE RL</t>
  </si>
  <si>
    <t>ND14001-0022230</t>
  </si>
  <si>
    <t>AGROSERVICIOS NIETO   SA DE CV</t>
  </si>
  <si>
    <t>D    274</t>
  </si>
  <si>
    <t>ND14004-0022608</t>
  </si>
  <si>
    <t>LJIMENEZ:RIGGING SERVICES DE MEXICO</t>
  </si>
  <si>
    <t>ND14002-0023368</t>
  </si>
  <si>
    <t>MADERERIA LA  TIERRA SA DE CV</t>
  </si>
  <si>
    <t>ND14002-0023796</t>
  </si>
  <si>
    <t>ND14003-0020355</t>
  </si>
  <si>
    <t>D    275</t>
  </si>
  <si>
    <t>ND14004-0022609</t>
  </si>
  <si>
    <t>SERVICIOS MULTI INTEGRALES VERASA S</t>
  </si>
  <si>
    <t>ND14002-0023369</t>
  </si>
  <si>
    <t>ND14001-0023797</t>
  </si>
  <si>
    <t>ND14003-0020356</t>
  </si>
  <si>
    <t>D    276</t>
  </si>
  <si>
    <t>ND14002-0024240</t>
  </si>
  <si>
    <t>ND14001-0022610</t>
  </si>
  <si>
    <t>TORRES LEON MIGUEL ANGEL</t>
  </si>
  <si>
    <t>ND14001-0023370</t>
  </si>
  <si>
    <t>SERVICIOS HIDRAULICOS DEL  BAJIO SA</t>
  </si>
  <si>
    <t>ND14001-0023798</t>
  </si>
  <si>
    <t>D    277</t>
  </si>
  <si>
    <t>UD80009-0027470</t>
  </si>
  <si>
    <t>ND14001-0022611</t>
  </si>
  <si>
    <t>ND14002-0022973</t>
  </si>
  <si>
    <t>CEVER TOLUCA SA DE CV</t>
  </si>
  <si>
    <t>ND14001-0023371</t>
  </si>
  <si>
    <t>ND14001-0023799</t>
  </si>
  <si>
    <t>FAME PERISUR S,DE RL DE CV.</t>
  </si>
  <si>
    <t>ND14002-0021565</t>
  </si>
  <si>
    <t>ZAMBRANO ANAYA BERTHA</t>
  </si>
  <si>
    <t>D    278</t>
  </si>
  <si>
    <t>ND14004-0024241</t>
  </si>
  <si>
    <t>TECNO TROQUELEAS SA DE CV</t>
  </si>
  <si>
    <t>ND14002-0022612</t>
  </si>
  <si>
    <t>ND14002-0022974</t>
  </si>
  <si>
    <t>ELECTRO CONSTRUCCIONES ALSA S.DE RL</t>
  </si>
  <si>
    <t>ND14001-0023372</t>
  </si>
  <si>
    <t>ND14002-0021292</t>
  </si>
  <si>
    <t>MAGAÑA RAMIREZ REBECA</t>
  </si>
  <si>
    <t>D    279</t>
  </si>
  <si>
    <t>ND14001-0022613</t>
  </si>
  <si>
    <t>ND14002-0023373</t>
  </si>
  <si>
    <t>D    280</t>
  </si>
  <si>
    <t>ND14001-0022614</t>
  </si>
  <si>
    <t>I 00055540</t>
  </si>
  <si>
    <t>UD10004-AS33503</t>
  </si>
  <si>
    <t>Facturas Internas Ta</t>
  </si>
  <si>
    <t>LJIMENEZ:GUERRERO RAMIREZ MA ANTONI</t>
  </si>
  <si>
    <t>S 00054741</t>
  </si>
  <si>
    <t>UA14001-ZS01411</t>
  </si>
  <si>
    <t>EXPRESS MILAC. S.A. DE C.V.</t>
  </si>
  <si>
    <t>TRANSFER</t>
  </si>
  <si>
    <t>ND14001-0020701</t>
  </si>
  <si>
    <t>BONILLA TORRES FRANCIS LINETH</t>
  </si>
  <si>
    <t>D    281</t>
  </si>
  <si>
    <t>UD80009-0030183</t>
  </si>
  <si>
    <t>CORTES URBINA ISMAEL</t>
  </si>
  <si>
    <t>S 00056159</t>
  </si>
  <si>
    <t>UA14001-ZS01412</t>
  </si>
  <si>
    <t>ND14002-0022615</t>
  </si>
  <si>
    <t>LJIMENEZ:RODRIGUEZ MARTINEZ JAVIER</t>
  </si>
  <si>
    <t>ND14001-0021566</t>
  </si>
  <si>
    <t>D    282</t>
  </si>
  <si>
    <t>UD80010-0030184</t>
  </si>
  <si>
    <t>ND14001-0021876</t>
  </si>
  <si>
    <t>REFACCIONES Y  ACCESORIOS PARA LA</t>
  </si>
  <si>
    <t>UD80009-0029686</t>
  </si>
  <si>
    <t>ND14001-0021293</t>
  </si>
  <si>
    <t>D    283</t>
  </si>
  <si>
    <t>UD80009-0030185</t>
  </si>
  <si>
    <t>ND14001-0021877</t>
  </si>
  <si>
    <t>MUÑOZ TAPIA  JAIME</t>
  </si>
  <si>
    <t>UD80009-0029687</t>
  </si>
  <si>
    <t>JACOBO HERNANDEZ JOSE EDGAR</t>
  </si>
  <si>
    <t>ND14001-0021567</t>
  </si>
  <si>
    <t>SERVICIOS DE LOGISTICA TAZ SA DE CV</t>
  </si>
  <si>
    <t>S 00051011</t>
  </si>
  <si>
    <t>UA14001-ZS01249</t>
  </si>
  <si>
    <t>SERVICIOS TECNICOS ESPECIALIZADOS D</t>
  </si>
  <si>
    <t>D    285</t>
  </si>
  <si>
    <t>ND14001-0021878</t>
  </si>
  <si>
    <t>MENDOZA GUZMAN OSCAR MAURICIO</t>
  </si>
  <si>
    <t>ND14001-0020357</t>
  </si>
  <si>
    <t>GRANADOS MEDINA WALTHER DANIEL</t>
  </si>
  <si>
    <t>PÑENDIENTE</t>
  </si>
  <si>
    <t>UD80009-0028362</t>
  </si>
  <si>
    <t>VAZQUEZ ESTRADA RUBEN</t>
  </si>
  <si>
    <t>UD80010-0027129</t>
  </si>
  <si>
    <t>OCHOA MALDONADO SERGIO</t>
  </si>
  <si>
    <t>D    286</t>
  </si>
  <si>
    <t>UD80009-0028810</t>
  </si>
  <si>
    <t>AUTOTRANSPORTES CERVANTILLO SA DE C</t>
  </si>
  <si>
    <t>D    287</t>
  </si>
  <si>
    <t>UA43002-0026378</t>
  </si>
  <si>
    <t>MUNICIPIO DE CELAYA GUANAJUATO</t>
  </si>
  <si>
    <t>ND14001-0021879</t>
  </si>
  <si>
    <t>DEWART JORDAN</t>
  </si>
  <si>
    <t>ND14001-0020358</t>
  </si>
  <si>
    <t>TEJEDA AREVALO ARIEL</t>
  </si>
  <si>
    <t>ND14001-0021568</t>
  </si>
  <si>
    <t>GUZMAN AFOROS Y EQUIPOS ELECTROMECA</t>
  </si>
  <si>
    <t>D    288</t>
  </si>
  <si>
    <t>NA14001-0000285</t>
  </si>
  <si>
    <t>ND14002-0021880</t>
  </si>
  <si>
    <t>ND14001-0023800</t>
  </si>
  <si>
    <t>CORTES  BAñUELOS ERNESTO</t>
  </si>
  <si>
    <t>ND14002-0020359</t>
  </si>
  <si>
    <t>MENDOZA JIMENEZ ERENDIRA</t>
  </si>
  <si>
    <t>D    289</t>
  </si>
  <si>
    <t>ND14002-0020984</t>
  </si>
  <si>
    <t>RUIZ CAZARES ALONSO</t>
  </si>
  <si>
    <t>ND14001-0021881</t>
  </si>
  <si>
    <t>ND14001-0022975</t>
  </si>
  <si>
    <t>QUIÑONES LUNA CERVANDO</t>
  </si>
  <si>
    <t>ND14002-0020360</t>
  </si>
  <si>
    <t>AGROSA S.A DE C.V</t>
  </si>
  <si>
    <t>ND14001-0021294</t>
  </si>
  <si>
    <t>D    290</t>
  </si>
  <si>
    <t>ND14004-0020985</t>
  </si>
  <si>
    <t>LJIMENEZ:AGROSERVICIOS MORENO SA DE</t>
  </si>
  <si>
    <t>ND14001-0021882</t>
  </si>
  <si>
    <t>ND14001-0022976</t>
  </si>
  <si>
    <t>UD80009-0029689</t>
  </si>
  <si>
    <t>VERA GONZALEZ MA. DEL SOCORRO IRMA</t>
  </si>
  <si>
    <t>ND14001-0020361</t>
  </si>
  <si>
    <t>ESPINOZA BUSTAMANTE AIDA</t>
  </si>
  <si>
    <t>UD80009-0028363</t>
  </si>
  <si>
    <t>TREJO MEDINA HUMBERTO</t>
  </si>
  <si>
    <t>D    291</t>
  </si>
  <si>
    <t>ND14002-0020362</t>
  </si>
  <si>
    <t>UD80009-0027950</t>
  </si>
  <si>
    <t>INVERNADEROS CARMONA SPR DE RL</t>
  </si>
  <si>
    <t>D    292</t>
  </si>
  <si>
    <t>ND14002-0022977</t>
  </si>
  <si>
    <t>AGROJASA SA DE CV</t>
  </si>
  <si>
    <t>ND14001-0020363</t>
  </si>
  <si>
    <t>ND14002-0022231</t>
  </si>
  <si>
    <t>D    293</t>
  </si>
  <si>
    <t>UD80009-0026452</t>
  </si>
  <si>
    <t>HERNANDEZ FERNANDEZ TANIA JAZMIN</t>
  </si>
  <si>
    <t>ND14001-0020364</t>
  </si>
  <si>
    <t>ND14001-0022232</t>
  </si>
  <si>
    <t>CARBAJAL SANCHEZ JAVIER</t>
  </si>
  <si>
    <t>D    294</t>
  </si>
  <si>
    <t>ND14001-0023801</t>
  </si>
  <si>
    <t>LJIMENEZ:BAUTISTA  MAYA ANGEL</t>
  </si>
  <si>
    <t>UA09001-ZR00585</t>
  </si>
  <si>
    <t>ND14001-0021569</t>
  </si>
  <si>
    <t>LOPEZ ROSAS ARTURO</t>
  </si>
  <si>
    <t>D    295</t>
  </si>
  <si>
    <t>UD80009-0030186</t>
  </si>
  <si>
    <t>ND14001-0022978</t>
  </si>
  <si>
    <t>CCD.AUTOSALES PUERTO VALLARTA S. DE</t>
  </si>
  <si>
    <t>ND14007-0023802</t>
  </si>
  <si>
    <t>LJIMENEZ:CONSTRUCCIONES ELECTROMECA</t>
  </si>
  <si>
    <t>UD80009-0027474</t>
  </si>
  <si>
    <t>MIRANDA DOMINGUEZ ROBERTO</t>
  </si>
  <si>
    <t>UD80009-0025747</t>
  </si>
  <si>
    <t>TORRES GUDIñO EMMA ANDREA</t>
  </si>
  <si>
    <t>D    296</t>
  </si>
  <si>
    <t>UD80010-0026133</t>
  </si>
  <si>
    <t>MARTINEZ ZARCO ALEJANDRO</t>
  </si>
  <si>
    <t>D    298</t>
  </si>
  <si>
    <t>TRANSFERNC</t>
  </si>
  <si>
    <t>ND14004-0020702</t>
  </si>
  <si>
    <t>DE LA TORRE SUAREZ OSCAR</t>
  </si>
  <si>
    <t>ND14001-0021883</t>
  </si>
  <si>
    <t>ARG FLEET MANAGEMENT SAPI SA</t>
  </si>
  <si>
    <t>ND14001-0023374</t>
  </si>
  <si>
    <t>RUIZ RODRIGUEZ AURELIANO</t>
  </si>
  <si>
    <t>UD80010-0026831</t>
  </si>
  <si>
    <t>VIDAL BLAS FIDEL</t>
  </si>
  <si>
    <t>D    301</t>
  </si>
  <si>
    <t>UA09001-ZR00639</t>
  </si>
  <si>
    <t>UA43003-0029280</t>
  </si>
  <si>
    <t>D    302</t>
  </si>
  <si>
    <t>UD80009-0026453</t>
  </si>
  <si>
    <t>UD80009-0028813</t>
  </si>
  <si>
    <t>ND14001-0023803</t>
  </si>
  <si>
    <t>ND14004-0020703</t>
  </si>
  <si>
    <t>LJIMENEZ:TAPIA SANCEN ALICIA</t>
  </si>
  <si>
    <t>ND14001-0020365</t>
  </si>
  <si>
    <t>DELGADO MEDINA LETICIA</t>
  </si>
  <si>
    <t>D    303</t>
  </si>
  <si>
    <t>ND14001-0023804</t>
  </si>
  <si>
    <t>UD80009-0027133</t>
  </si>
  <si>
    <t>MERINO CARREÑO SERGIO</t>
  </si>
  <si>
    <t>D    304</t>
  </si>
  <si>
    <t>ND14001-0023805</t>
  </si>
  <si>
    <t>D    305</t>
  </si>
  <si>
    <t>RF29825</t>
  </si>
  <si>
    <t>UA09001-ZR00640</t>
  </si>
  <si>
    <t>RAMIREZ RAMIREZ SALOMON</t>
  </si>
  <si>
    <t>ND14002-0023806</t>
  </si>
  <si>
    <t>ND14001-0020704</t>
  </si>
  <si>
    <t>ND14002-0022233</t>
  </si>
  <si>
    <t>ND14001-0023375</t>
  </si>
  <si>
    <t>D    306</t>
  </si>
  <si>
    <t>ND14001-0022234</t>
  </si>
  <si>
    <t>D    308</t>
  </si>
  <si>
    <t>ND14001-0022235</t>
  </si>
  <si>
    <t>D    309</t>
  </si>
  <si>
    <t>ND14001-0020705</t>
  </si>
  <si>
    <t>SERVICIOS HIDRAULICOS DEL BAJIO SA</t>
  </si>
  <si>
    <t>UD80009-0026832</t>
  </si>
  <si>
    <t>GUERRERO LERMA ALBERTO</t>
  </si>
  <si>
    <t>D    310</t>
  </si>
  <si>
    <t>ND14002-0021570</t>
  </si>
  <si>
    <t>COMITE ESTATAL PARA ERL FOMENTO Y P</t>
  </si>
  <si>
    <t>D    311</t>
  </si>
  <si>
    <t>ND14001-0022979</t>
  </si>
  <si>
    <t>UD80009-0027477</t>
  </si>
  <si>
    <t>NOVOA AGUILERA SARA MARIA</t>
  </si>
  <si>
    <t>UD80009-0028364</t>
  </si>
  <si>
    <t>UD80009-0027134</t>
  </si>
  <si>
    <t>D    313</t>
  </si>
  <si>
    <t>ND14002-0021571</t>
  </si>
  <si>
    <t>CONTRUCCIONES HARB SA DE CV</t>
  </si>
  <si>
    <t>ND14001-0021295</t>
  </si>
  <si>
    <t>SISTEMAS AVANZADOS DE IRRIGACION SA</t>
  </si>
  <si>
    <t>D    314</t>
  </si>
  <si>
    <t>ND14003-0024243</t>
  </si>
  <si>
    <t>UD80010-0028815</t>
  </si>
  <si>
    <t>GOMEZ DURAN CRISTINA DE LOS DOLORES</t>
  </si>
  <si>
    <t>ND14001-0021572</t>
  </si>
  <si>
    <t>UD80009-0026833</t>
  </si>
  <si>
    <t>CARDENAS CABRERA MARICELA</t>
  </si>
  <si>
    <t>D    315</t>
  </si>
  <si>
    <t>UD80009-0026454</t>
  </si>
  <si>
    <t>INCLAN JIMENEZ LUIS MANUEL</t>
  </si>
  <si>
    <t>ND14001-0022980</t>
  </si>
  <si>
    <t>ND14001-0021573</t>
  </si>
  <si>
    <t>LJIMENEZ:TRAJ.BNMX</t>
  </si>
  <si>
    <t>ND14001-0021296</t>
  </si>
  <si>
    <t>IBARRA LERMA FELICITAS</t>
  </si>
  <si>
    <t>D    316</t>
  </si>
  <si>
    <t>ND14002-0022981</t>
  </si>
  <si>
    <t>TARJ. BNM</t>
  </si>
  <si>
    <t>ND14002-0023807</t>
  </si>
  <si>
    <t>PRIVA AMERICA LATINA SA DE CV</t>
  </si>
  <si>
    <t>ND14001-0021574</t>
  </si>
  <si>
    <t>D    317</t>
  </si>
  <si>
    <t>ND14001-0022982</t>
  </si>
  <si>
    <t>TARJ. AMEX</t>
  </si>
  <si>
    <t>UD80009-0026835</t>
  </si>
  <si>
    <t>PONCE AYALA OMAR</t>
  </si>
  <si>
    <t>D    318</t>
  </si>
  <si>
    <t>ND14001-0022983</t>
  </si>
  <si>
    <t>UD80009-0026836</t>
  </si>
  <si>
    <t>MIRANDA CARRERA TOMASA</t>
  </si>
  <si>
    <t>D    319</t>
  </si>
  <si>
    <t>UD80009-0028818</t>
  </si>
  <si>
    <t>VENEGAS MONTOYA M JUDIT</t>
  </si>
  <si>
    <t>D    320</t>
  </si>
  <si>
    <t>ND14001-0024244</t>
  </si>
  <si>
    <t>TROPPER BAJIO SA DE CV</t>
  </si>
  <si>
    <t>UD80009-0029281</t>
  </si>
  <si>
    <t>ND14001-0022984</t>
  </si>
  <si>
    <t>VALDERRAMA  MONROY RICARDO</t>
  </si>
  <si>
    <t>D    321</t>
  </si>
  <si>
    <t>TARJ.BMX</t>
  </si>
  <si>
    <t>ND14002-0024245</t>
  </si>
  <si>
    <t>ND14001-0022616</t>
  </si>
  <si>
    <t>D    322</t>
  </si>
  <si>
    <t>ND14001-0024246</t>
  </si>
  <si>
    <t>UD80010-0028365</t>
  </si>
  <si>
    <t>ARRIAGA PEREZ CAMILO</t>
  </si>
  <si>
    <t>ND14004-0022985</t>
  </si>
  <si>
    <t>ALMARAZ RUIZ MARIA  DEL  CARMEN</t>
  </si>
  <si>
    <t>D    323</t>
  </si>
  <si>
    <t>ND14001-0024247</t>
  </si>
  <si>
    <t>UD80009-0028366</t>
  </si>
  <si>
    <t>HERNANDEZ SALINAS IVAN</t>
  </si>
  <si>
    <t>D    324</t>
  </si>
  <si>
    <t>ND14001-0024248</t>
  </si>
  <si>
    <t>ND14002-0020706</t>
  </si>
  <si>
    <t>UD80009-0028367</t>
  </si>
  <si>
    <t>PASTRANA SANTOS LUIS HAAIDY</t>
  </si>
  <si>
    <t>ND14007-0022986</t>
  </si>
  <si>
    <t>D    325</t>
  </si>
  <si>
    <t>UD80010-0028368</t>
  </si>
  <si>
    <t>LUIGGI PANINI S.A. DE C.V.</t>
  </si>
  <si>
    <t>ND14001-0023376</t>
  </si>
  <si>
    <t>SILVESTRE ALBA HUGO AGUSTIN</t>
  </si>
  <si>
    <t>ND14001-0021297</t>
  </si>
  <si>
    <t>D    326</t>
  </si>
  <si>
    <t>UD80010-0027953</t>
  </si>
  <si>
    <t>RAMIREZ GONZALEZ ERASMO</t>
  </si>
  <si>
    <t>UD80009-0028369</t>
  </si>
  <si>
    <t>ND14001-0023377</t>
  </si>
  <si>
    <t>TINAJERO SOLIS RAFAEL</t>
  </si>
  <si>
    <t>D    327</t>
  </si>
  <si>
    <t>UD80010-0027954</t>
  </si>
  <si>
    <t>RESENDIZ VILLANUEVA ELIAS</t>
  </si>
  <si>
    <t>UD80009-0028370</t>
  </si>
  <si>
    <t>T 00056414</t>
  </si>
  <si>
    <t>UA14001-ZS01413</t>
  </si>
  <si>
    <t>UD80010-0027138</t>
  </si>
  <si>
    <t>TRUJILLO ORTEGA FERNANDO</t>
  </si>
  <si>
    <t>D    328</t>
  </si>
  <si>
    <t>ND14001-0020986</t>
  </si>
  <si>
    <t>AGRICOLA COMERCIAL DE VICTORIA SPR</t>
  </si>
  <si>
    <t>ND14001-0020707</t>
  </si>
  <si>
    <t>UD80010-0027955</t>
  </si>
  <si>
    <t>INFRAESTRUCTURA Y TECNOLOGIA  AGRIC</t>
  </si>
  <si>
    <t>UD80009-0027139</t>
  </si>
  <si>
    <t>RAYA ALONZO JUAN</t>
  </si>
  <si>
    <t>D    329</t>
  </si>
  <si>
    <t>ND14001-0020987</t>
  </si>
  <si>
    <t>UD80010-0027956</t>
  </si>
  <si>
    <t>PODER LEGISLATIVO</t>
  </si>
  <si>
    <t>UA43003-0026653</t>
  </si>
  <si>
    <t>D    330</t>
  </si>
  <si>
    <t>ND14001-0020988</t>
  </si>
  <si>
    <t>ND14001-0020708</t>
  </si>
  <si>
    <t>ND14001-0022236</t>
  </si>
  <si>
    <t>ND14001-0021298</t>
  </si>
  <si>
    <t>D    331</t>
  </si>
  <si>
    <t>ND14001-0022237</t>
  </si>
  <si>
    <t>ND14007-0023378</t>
  </si>
  <si>
    <t>DE LA TORRE PATIÑO JOSE FRANCISCO</t>
  </si>
  <si>
    <t>ND14001-0021299</t>
  </si>
  <si>
    <t>ND14001-0021575</t>
  </si>
  <si>
    <t>D    332</t>
  </si>
  <si>
    <t>ND14002-0022238</t>
  </si>
  <si>
    <t>ND14001-0022617</t>
  </si>
  <si>
    <t>MATERIALES PARA CONSTRUCCION RELA D</t>
  </si>
  <si>
    <t>ND14001-0021300</t>
  </si>
  <si>
    <t>D    333</t>
  </si>
  <si>
    <t>UD80009-0030192</t>
  </si>
  <si>
    <t>MENDOZA RODRIGUEZ JOSE SOLEDAD</t>
  </si>
  <si>
    <t>ND14001-0022239</t>
  </si>
  <si>
    <t>ND14002-0022618</t>
  </si>
  <si>
    <t>ND14007-0023379</t>
  </si>
  <si>
    <t>DE LA TORRE PATIÑO JOSE FRANCSICO</t>
  </si>
  <si>
    <t>ND14002-0023808</t>
  </si>
  <si>
    <t>ND14001-0021301</t>
  </si>
  <si>
    <t>ND14001-0021576</t>
  </si>
  <si>
    <t>D    334</t>
  </si>
  <si>
    <t>ND14001-0022619</t>
  </si>
  <si>
    <t>ND14001-0023380</t>
  </si>
  <si>
    <t>ND14001-0023809</t>
  </si>
  <si>
    <t>UD80010-0026134</t>
  </si>
  <si>
    <t>ARROYO SERRATO SANDRA</t>
  </si>
  <si>
    <t>ND14001-0021302</t>
  </si>
  <si>
    <t>D    335</t>
  </si>
  <si>
    <t>ND14001-0022620</t>
  </si>
  <si>
    <t>ND14002-0023381</t>
  </si>
  <si>
    <t>ND14001-0023810</t>
  </si>
  <si>
    <t>ND14001-0020366</t>
  </si>
  <si>
    <t>RODRIGUEZ GALVAN RICARDO</t>
  </si>
  <si>
    <t>S 00049939</t>
  </si>
  <si>
    <t>UA14001-ZS01181</t>
  </si>
  <si>
    <t>NUÑEZ JOSE ANTONIO</t>
  </si>
  <si>
    <t>UD80010-0027957</t>
  </si>
  <si>
    <t>FRIAS HERNANDEZ JOSE ROGELIO</t>
  </si>
  <si>
    <t>D    336</t>
  </si>
  <si>
    <t>ND14001-0022621</t>
  </si>
  <si>
    <t>ND14001-0023382</t>
  </si>
  <si>
    <t>TARJT. AMEEX</t>
  </si>
  <si>
    <t>UD80009-0026135</t>
  </si>
  <si>
    <t>GARCIA FLORES JOSE HECTOR</t>
  </si>
  <si>
    <t>UD80009-0027958</t>
  </si>
  <si>
    <t>OLIVARES ESQUIVEL MARTHA EUGENIA</t>
  </si>
  <si>
    <t>D    337</t>
  </si>
  <si>
    <t>ND14001-0023383</t>
  </si>
  <si>
    <t>ND14001-0022987</t>
  </si>
  <si>
    <t>ARTEAGA  RODRIGUEZ  MA GRICELDA</t>
  </si>
  <si>
    <t>D    338</t>
  </si>
  <si>
    <t>UD80010-0029285</t>
  </si>
  <si>
    <t>CHAVAS PRIMA S.A. DE C.V.</t>
  </si>
  <si>
    <t>D    339</t>
  </si>
  <si>
    <t>UD80009-0028372</t>
  </si>
  <si>
    <t>VILCHIZ CASTRO ELVIA</t>
  </si>
  <si>
    <t>UD80009-0029286</t>
  </si>
  <si>
    <t>AZZA VARGAS HORACIO</t>
  </si>
  <si>
    <t>ND14001-0022988</t>
  </si>
  <si>
    <t>CEBALLOS ROSALES PAULINA DENISSE</t>
  </si>
  <si>
    <t>D    340</t>
  </si>
  <si>
    <t>ND14001-0023384</t>
  </si>
  <si>
    <t>VARGAS  ARROYO J.CARMEN</t>
  </si>
  <si>
    <t>D    341</t>
  </si>
  <si>
    <t>P 00053086</t>
  </si>
  <si>
    <t>UA14001-ZS01303</t>
  </si>
  <si>
    <t>ALECSA CELAYA, S. DE R.L. DE C.V.</t>
  </si>
  <si>
    <t>ND14001-0023811</t>
  </si>
  <si>
    <t>GRUPO PAHIHER SA DE CV</t>
  </si>
  <si>
    <t>UD80009-0025750</t>
  </si>
  <si>
    <t>HERNANDEZ GUERRERO MANUEL MOISES</t>
  </si>
  <si>
    <t>UD80009-0028827</t>
  </si>
  <si>
    <t>D    342</t>
  </si>
  <si>
    <t>ND14001-0020989</t>
  </si>
  <si>
    <t>TRA SENDA INGENIERIA SA DE CV</t>
  </si>
  <si>
    <t>D    343</t>
  </si>
  <si>
    <t>UD80009-0026457</t>
  </si>
  <si>
    <t>JUAREZ CHAVEZ RAUL</t>
  </si>
  <si>
    <t>UD80009-0025751</t>
  </si>
  <si>
    <t>D    344</t>
  </si>
  <si>
    <t>ND14003-0020990</t>
  </si>
  <si>
    <t>D    345</t>
  </si>
  <si>
    <t>ND14002-0020991</t>
  </si>
  <si>
    <t>UD80009-0027144</t>
  </si>
  <si>
    <t>GALLEGOS RIOS OCTAVIO ALBERTO</t>
  </si>
  <si>
    <t>ND14002-0021303</t>
  </si>
  <si>
    <t>MOSTRADOR</t>
  </si>
  <si>
    <t>D    346</t>
  </si>
  <si>
    <t>ND14001-0024249</t>
  </si>
  <si>
    <t>ND14001-0021577</t>
  </si>
  <si>
    <t>D    347</t>
  </si>
  <si>
    <t>ND14001-0024250</t>
  </si>
  <si>
    <t>UD80009-0029288</t>
  </si>
  <si>
    <t>POSCO MVWPC SA DE CV</t>
  </si>
  <si>
    <t>ND14001-0022989</t>
  </si>
  <si>
    <t>JURADO PACHECO JORGE IVAN</t>
  </si>
  <si>
    <t>UD80009-0027146</t>
  </si>
  <si>
    <t>URIBE PONCE ANTONIO</t>
  </si>
  <si>
    <t>D    348</t>
  </si>
  <si>
    <t>ND14001-0024251</t>
  </si>
  <si>
    <t>ALVARADO BRISEÑO ZURIZADAI</t>
  </si>
  <si>
    <t>UD80009-0026459</t>
  </si>
  <si>
    <t>SISTEMA MUNICIPAL DE ARTE Y CULTURA</t>
  </si>
  <si>
    <t>ND14001-0021884</t>
  </si>
  <si>
    <t>ANAYA PALACIOS EDGAR</t>
  </si>
  <si>
    <t>BAJA: POSCO MVWPC SA DE CV</t>
  </si>
  <si>
    <t>ND14001-0023812</t>
  </si>
  <si>
    <t>RECUPERADORA Y RECICLADORA RANCHO S</t>
  </si>
  <si>
    <t>D    349</t>
  </si>
  <si>
    <t>ND14001-0024252</t>
  </si>
  <si>
    <t>LJIMENEZ:FORSA H-N COMERCIALIZADORA</t>
  </si>
  <si>
    <t>UD80009-0026460</t>
  </si>
  <si>
    <t>UD80009-0027480</t>
  </si>
  <si>
    <t>D    350</t>
  </si>
  <si>
    <t>ND14002-0024253</t>
  </si>
  <si>
    <t>MEZA VELEZ JUAN CARLOS</t>
  </si>
  <si>
    <t>S 00053182</t>
  </si>
  <si>
    <t>UA14001-ZS01304</t>
  </si>
  <si>
    <t>MONDRAGON FRAGOSO CRISTOBAL</t>
  </si>
  <si>
    <t>UD80009-0029289</t>
  </si>
  <si>
    <t>SANDOVAL ALVAREZ JORGE JUAN</t>
  </si>
  <si>
    <t>ND14001-0023813</t>
  </si>
  <si>
    <t>ND14001-0022990</t>
  </si>
  <si>
    <t>UD80010-0026840</t>
  </si>
  <si>
    <t>RODRIGUEZ RIVAS ERICK FABIAN</t>
  </si>
  <si>
    <t>D    351</t>
  </si>
  <si>
    <t>ND14002-0024254</t>
  </si>
  <si>
    <t>VIDAÑA VELERO CARLOS ALFREDO</t>
  </si>
  <si>
    <t>UD80009-0027482</t>
  </si>
  <si>
    <t>VEGA JAMAICA GUILLERMINA</t>
  </si>
  <si>
    <t>ND14001-0023814</t>
  </si>
  <si>
    <t>RECUPERADORA  Y RECICLADORA RANCHO</t>
  </si>
  <si>
    <t>ND14003-0020709</t>
  </si>
  <si>
    <t>ARMENTA SANCHEZ RUBEN</t>
  </si>
  <si>
    <t>ND14001-0022991</t>
  </si>
  <si>
    <t>ND14001-0021578</t>
  </si>
  <si>
    <t>LABORATORIOS CRYOCEL SA DE CV</t>
  </si>
  <si>
    <t>D    352</t>
  </si>
  <si>
    <t>ND14007-0024255</t>
  </si>
  <si>
    <t>UD80009-0027483</t>
  </si>
  <si>
    <t>TAPIA MENDOZA YESIKA</t>
  </si>
  <si>
    <t>ND14001-0022622</t>
  </si>
  <si>
    <t>ARANA LOPEZ EMILIA</t>
  </si>
  <si>
    <t>ND14001-0023815</t>
  </si>
  <si>
    <t>FINKLEA RALPH PAUL</t>
  </si>
  <si>
    <t>UD80009-0026841</t>
  </si>
  <si>
    <t>VELASCO MACIAS PATRICIA</t>
  </si>
  <si>
    <t>D    353</t>
  </si>
  <si>
    <t>ND14007-0024256</t>
  </si>
  <si>
    <t>LJIMENEZ:TRASPORTES  Y SERVICIOS EL</t>
  </si>
  <si>
    <t>ND14002-0021885</t>
  </si>
  <si>
    <t>ND14001-0022623</t>
  </si>
  <si>
    <t>AYALA ROJAS EDSON</t>
  </si>
  <si>
    <t>ND14002-0022992</t>
  </si>
  <si>
    <t>D    354</t>
  </si>
  <si>
    <t>ND14002-0024257</t>
  </si>
  <si>
    <t>ESQUIVEL HERNANDEZ RICARDO</t>
  </si>
  <si>
    <t>ND14003-0022624</t>
  </si>
  <si>
    <t>RODRIGUEZ MARTINEZ JAVIER</t>
  </si>
  <si>
    <t>ND14007-0023816</t>
  </si>
  <si>
    <t>COMITE  ESTATAL PARA  EL FOMENTO Y</t>
  </si>
  <si>
    <t>ND14001-0022993</t>
  </si>
  <si>
    <t>D    355</t>
  </si>
  <si>
    <t>ND14002-0024258</t>
  </si>
  <si>
    <t>LJIMENEZ:HERNANDEZ ROJAS JOSE LUZ</t>
  </si>
  <si>
    <t>UD80009-0027484</t>
  </si>
  <si>
    <t>PEñA RAMIREZ RUBI BERENICE</t>
  </si>
  <si>
    <t>ND14003-0022625</t>
  </si>
  <si>
    <t>ND14002-0023817</t>
  </si>
  <si>
    <t>CONTADORES ALVAREZ ASOCIADOS S.C</t>
  </si>
  <si>
    <t>UA09001-ZR00578</t>
  </si>
  <si>
    <t>NIETO MANCERA MARIA CONCEPCION ESTE</t>
  </si>
  <si>
    <t>D    356</t>
  </si>
  <si>
    <t>ND14002-0024259</t>
  </si>
  <si>
    <t>LJIMENEZ:TURISMOS ARGOS SA DE CV</t>
  </si>
  <si>
    <t>UD80009-0027485</t>
  </si>
  <si>
    <t>GUZMAN AYALA JOSE</t>
  </si>
  <si>
    <t>ND14001-0022626</t>
  </si>
  <si>
    <t>HERRERA MANCERA CARLOS</t>
  </si>
  <si>
    <t>ND14002-0023385</t>
  </si>
  <si>
    <t>UD80009-0029719</t>
  </si>
  <si>
    <t>REDBY MERCADO MULTINIVEL, S.A DE C.</t>
  </si>
  <si>
    <t>ND14002-0020710</t>
  </si>
  <si>
    <t>T 00052490</t>
  </si>
  <si>
    <t>UA14001-ZS01278</t>
  </si>
  <si>
    <t>D    357</t>
  </si>
  <si>
    <t>ND14001-0024260</t>
  </si>
  <si>
    <t>UD80009-0027486</t>
  </si>
  <si>
    <t>ROSAS ARELLANO TEODULO</t>
  </si>
  <si>
    <t>ND14001-0022627</t>
  </si>
  <si>
    <t>NICOMETAL BAJIO SA DE CV</t>
  </si>
  <si>
    <t>UD80009-0026136</t>
  </si>
  <si>
    <t>GUTIERREZ ZAPATA JUAN ANTONIO</t>
  </si>
  <si>
    <t>ND14002-0022994</t>
  </si>
  <si>
    <t>PREMIER SEEDS MEXIACANA SA DE CV</t>
  </si>
  <si>
    <t>D    358</t>
  </si>
  <si>
    <t>ND14002-0024261</t>
  </si>
  <si>
    <t>ND14002-0021886</t>
  </si>
  <si>
    <t>ND14001-0022628</t>
  </si>
  <si>
    <t>OYANGUREN SEGURA ADRIANA</t>
  </si>
  <si>
    <t>ND14001-0000019</t>
  </si>
  <si>
    <t>FIGUEROA MARTINEZ JOSE LUIS</t>
  </si>
  <si>
    <t>D    359</t>
  </si>
  <si>
    <t>ND14001-0024262</t>
  </si>
  <si>
    <t>ND14001-0021887</t>
  </si>
  <si>
    <t>ND14001-0022629</t>
  </si>
  <si>
    <t>ND14001-0022995</t>
  </si>
  <si>
    <t>ND14001-0000020</t>
  </si>
  <si>
    <t>SERVICIOS AMBIENTALES Y DE ENERGIA</t>
  </si>
  <si>
    <t>D    360</t>
  </si>
  <si>
    <t>T 00053853</t>
  </si>
  <si>
    <t>UA14001-ZS01457</t>
  </si>
  <si>
    <t>PADILLA JARAMILLO JUAN DE DIOS</t>
  </si>
  <si>
    <t>ND14001-0021888</t>
  </si>
  <si>
    <t>ND14001-0022630</t>
  </si>
  <si>
    <t>UD80009-0025752</t>
  </si>
  <si>
    <t>RESENDIZ ROMERO JOSE ADOLFO</t>
  </si>
  <si>
    <t>ND14001-0022996</t>
  </si>
  <si>
    <t>LJIMENEZ:PARRA RESENDIZ SERGIO</t>
  </si>
  <si>
    <t>D    361</t>
  </si>
  <si>
    <t>ND14001-0021889</t>
  </si>
  <si>
    <t>UD80009-0027960</t>
  </si>
  <si>
    <t>DELGADO OLVERA LUIS GONZAGA</t>
  </si>
  <si>
    <t>ND14007-0022997</t>
  </si>
  <si>
    <t>D    362</t>
  </si>
  <si>
    <t>ND14001-0022631</t>
  </si>
  <si>
    <t>ND14002-0021890</t>
  </si>
  <si>
    <t>ND14001-0022998</t>
  </si>
  <si>
    <t>RODRIGUEZ MEDINA DIEGO</t>
  </si>
  <si>
    <t>UD80010-0026842</t>
  </si>
  <si>
    <t>DE AQUINO PEÑA MOISES</t>
  </si>
  <si>
    <t>D    363</t>
  </si>
  <si>
    <t>ND14001-0024263</t>
  </si>
  <si>
    <t>ROSALES CHIMES RUBEN</t>
  </si>
  <si>
    <t>ND14003-0023818</t>
  </si>
  <si>
    <t>SALGADO  MA DEL SOCOROO</t>
  </si>
  <si>
    <t>UD80009-0028375</t>
  </si>
  <si>
    <t>SOLUCIONES EN TRANSPORTE Y LOGISTIC</t>
  </si>
  <si>
    <t>ND14001-0021891</t>
  </si>
  <si>
    <t>LOPEZ NITO HECTOR ANTONIO</t>
  </si>
  <si>
    <t>D    364</t>
  </si>
  <si>
    <t>ND14001-0024264</t>
  </si>
  <si>
    <t>VIDAÑA VALERO CARLOS ALFREDO</t>
  </si>
  <si>
    <t>ND14001-0020992</t>
  </si>
  <si>
    <t>MONTOYA MORALES CRISTOBAL</t>
  </si>
  <si>
    <t>S 00054706</t>
  </si>
  <si>
    <t>UA14001-ZS01354</t>
  </si>
  <si>
    <t>SERVICIOS DE CALIDAD INDUSTRIAL, S.</t>
  </si>
  <si>
    <t>UD80009-0027490</t>
  </si>
  <si>
    <t>CHICA GEVARA JOSE CARMELO</t>
  </si>
  <si>
    <t>D    365</t>
  </si>
  <si>
    <t>UD80010-0028376</t>
  </si>
  <si>
    <t>D    366</t>
  </si>
  <si>
    <t>ND14001-0023819</t>
  </si>
  <si>
    <t>ND14002-0021892</t>
  </si>
  <si>
    <t>CHICA GUEVARA JOSE CARMELO</t>
  </si>
  <si>
    <t>UD80010-0026843</t>
  </si>
  <si>
    <t>AGRICOLA NUEVO SENDERO S.P.R. DE R.</t>
  </si>
  <si>
    <t>D    367</t>
  </si>
  <si>
    <t>ND14002-0023820</t>
  </si>
  <si>
    <t>UD80010-0025753</t>
  </si>
  <si>
    <t>UD80009-0026139</t>
  </si>
  <si>
    <t>PIZANO OLVERA CANDIDO</t>
  </si>
  <si>
    <t>ND14001-0022999</t>
  </si>
  <si>
    <t>DIAZ GUERRERO ROSALINA</t>
  </si>
  <si>
    <t>UD80009-0027150</t>
  </si>
  <si>
    <t>SANDOVAL ESPINDOLA HECTOR</t>
  </si>
  <si>
    <t>D    368</t>
  </si>
  <si>
    <t>UD80009-0026463</t>
  </si>
  <si>
    <t>ND14001-0023821</t>
  </si>
  <si>
    <t>ND14001-0021305</t>
  </si>
  <si>
    <t>RODRIGUEZ GONZALEZ JOSE ANDRES</t>
  </si>
  <si>
    <t>D    369</t>
  </si>
  <si>
    <t>ND14001-0021306</t>
  </si>
  <si>
    <t>URIBE SALGADO JOSE LUIS</t>
  </si>
  <si>
    <t>D    370</t>
  </si>
  <si>
    <t>ND14001-0023000</t>
  </si>
  <si>
    <t>UD80010-0027151</t>
  </si>
  <si>
    <t>PRESTADORA DE SERVICIOS RCO, S. DE</t>
  </si>
  <si>
    <t>UD80009-0026844</t>
  </si>
  <si>
    <t>RENTERIA AGUIRRE MIGUEL ANGEL</t>
  </si>
  <si>
    <t>D    371</t>
  </si>
  <si>
    <t>ND14001-0022632</t>
  </si>
  <si>
    <t>INST NAL DE INVESTIGACIONES FORESTA</t>
  </si>
  <si>
    <t>ND14001-0023001</t>
  </si>
  <si>
    <t>ND14001-0023822</t>
  </si>
  <si>
    <t>LEON MADRIGAL DANIEL</t>
  </si>
  <si>
    <t>D    372</t>
  </si>
  <si>
    <t>ND14001-0000021</t>
  </si>
  <si>
    <t>ORTIZ CABRERA DANIEL ALEJANDRO</t>
  </si>
  <si>
    <t>D    373</t>
  </si>
  <si>
    <t>BAJA: ORTIZ CABRERA DANIEL ALEJANDR</t>
  </si>
  <si>
    <t>D    374</t>
  </si>
  <si>
    <t>UD80010-0026464</t>
  </si>
  <si>
    <t>GONZALEZ ROMERO GUILLERMO</t>
  </si>
  <si>
    <t>S 00056252</t>
  </si>
  <si>
    <t>UA14001-ZS01414</t>
  </si>
  <si>
    <t>COMMAREC SA DE CV</t>
  </si>
  <si>
    <t>ND14001-0023823</t>
  </si>
  <si>
    <t>AUTOCENTRO DE CELAYA SA DE CV</t>
  </si>
  <si>
    <t>ND14006-0021579</t>
  </si>
  <si>
    <t>UA09001-ZR00586</t>
  </si>
  <si>
    <t>S 00050925</t>
  </si>
  <si>
    <t>UA14001-ZS01250</t>
  </si>
  <si>
    <t>TOVILLA Y ELIAS ABOGADOS S.C.</t>
  </si>
  <si>
    <t>D    375</t>
  </si>
  <si>
    <t>UD80009-0026141</t>
  </si>
  <si>
    <t>HAUS ARQUITECTURA SA DE CV</t>
  </si>
  <si>
    <t>ND14001-0021893</t>
  </si>
  <si>
    <t>LJIMENEZ:INDUSTRIAS ACROS WHIRLPOOL</t>
  </si>
  <si>
    <t>T 00051314</t>
  </si>
  <si>
    <t>UA14001-ZS01251</t>
  </si>
  <si>
    <t>D    376</t>
  </si>
  <si>
    <t>ND14001-0023386</t>
  </si>
  <si>
    <t>GUTIERREZ BAñUELOS ROCIO ITZEL</t>
  </si>
  <si>
    <t>UD80009-0026142</t>
  </si>
  <si>
    <t>MALAGON PARADA MARIANO ALBERTO</t>
  </si>
  <si>
    <t>UD80009-0027153</t>
  </si>
  <si>
    <t>CARRANCO SALOMON BRENDA</t>
  </si>
  <si>
    <t>ND14001-0021894</t>
  </si>
  <si>
    <t>D    377</t>
  </si>
  <si>
    <t>UD80009-0029291</t>
  </si>
  <si>
    <t>JIMENEZ MEZA RAFAEL</t>
  </si>
  <si>
    <t>UA09001-ZR00542</t>
  </si>
  <si>
    <t>ND14001-0021895</t>
  </si>
  <si>
    <t>D    378</t>
  </si>
  <si>
    <t>UD80009-0030204</t>
  </si>
  <si>
    <t>FELISART TRIAS PEDRO JAVIER</t>
  </si>
  <si>
    <t>UD80009-0029292</t>
  </si>
  <si>
    <t>ALMANZA MURILLO SERGIO</t>
  </si>
  <si>
    <t>BAJA: CASAS GARCIA MARIO DANIEL</t>
  </si>
  <si>
    <t>ND14002-0020711</t>
  </si>
  <si>
    <t>AGRO Y ACOLCHADOS S A DE C V</t>
  </si>
  <si>
    <t>UD80009-0027155</t>
  </si>
  <si>
    <t>DELGADO HERRERA SALVIA</t>
  </si>
  <si>
    <t>ND14001-0021896</t>
  </si>
  <si>
    <t>MALDONADO GONZALEZ JOSE PEDRO</t>
  </si>
  <si>
    <t>D    379</t>
  </si>
  <si>
    <t>ND14004-0023387</t>
  </si>
  <si>
    <t>CASTRO CONSTRUCCIONES Y MAQUINARIA</t>
  </si>
  <si>
    <t>UD80009-0025756</t>
  </si>
  <si>
    <t>TORRES DIAZ JOSE ALFREDO</t>
  </si>
  <si>
    <t>ND14001-0020712</t>
  </si>
  <si>
    <t>AXA SEGUROS S A DE C V.</t>
  </si>
  <si>
    <t>UD80009-0029721</t>
  </si>
  <si>
    <t>UD80009-0027156</t>
  </si>
  <si>
    <t>LINARES 0CHOA JOSE MANUEL</t>
  </si>
  <si>
    <t>UD80009-0027494</t>
  </si>
  <si>
    <t>LARA GONZALEZ JOSE ALEJANDRO</t>
  </si>
  <si>
    <t>D    380</t>
  </si>
  <si>
    <t>UD80009-0030205</t>
  </si>
  <si>
    <t>ND14002-0020713</t>
  </si>
  <si>
    <t>AGRO Y ACOLCHADOS S A DE C V.</t>
  </si>
  <si>
    <t>ND14001-0022633</t>
  </si>
  <si>
    <t>SERVICIOS PROFECIONALES PARA EL IND</t>
  </si>
  <si>
    <t>ND14001-0021580</t>
  </si>
  <si>
    <t>IDEX GRUPO INMOLBILIARIO SA DE CV</t>
  </si>
  <si>
    <t>UD80009-0027495</t>
  </si>
  <si>
    <t>ZARATE GUTIERREZ RAUL</t>
  </si>
  <si>
    <t>UD80009-0026845</t>
  </si>
  <si>
    <t>D    381</t>
  </si>
  <si>
    <t>ND14002-0023388</t>
  </si>
  <si>
    <t>ND14004-0020714</t>
  </si>
  <si>
    <t>UD80009-0027962</t>
  </si>
  <si>
    <t>PERFORADORES ASOCIADOS DEL BAJIO S.</t>
  </si>
  <si>
    <t>ND14002-0021581</t>
  </si>
  <si>
    <t>DISEÑO ELECTRONICO Y DE AUTOMATIZAC</t>
  </si>
  <si>
    <t>UD80009-0026846</t>
  </si>
  <si>
    <t>D    382</t>
  </si>
  <si>
    <t>ND14001-0020715</t>
  </si>
  <si>
    <t>ND14002-0021307</t>
  </si>
  <si>
    <t>D    383</t>
  </si>
  <si>
    <t>RF26459</t>
  </si>
  <si>
    <t>UA09001-ZR00549</t>
  </si>
  <si>
    <t>ND14001-0023389</t>
  </si>
  <si>
    <t>GUTIERREZ  CANSINO VICTOR MANUEL</t>
  </si>
  <si>
    <t>ND14002-0020716</t>
  </si>
  <si>
    <t>S 00054762</t>
  </si>
  <si>
    <t>UA14001-ZS01355</t>
  </si>
  <si>
    <t>ADAN HURTADO EDGAR ISRAEL</t>
  </si>
  <si>
    <t>UD80009-0028833</t>
  </si>
  <si>
    <t>D    384</t>
  </si>
  <si>
    <t>UD80009-0030206</t>
  </si>
  <si>
    <t>ND14004-0023390</t>
  </si>
  <si>
    <t>LJIMENEZ:JET VAN CAR RENTAL S.A DE</t>
  </si>
  <si>
    <t>ND14001-0020717</t>
  </si>
  <si>
    <t>D    385</t>
  </si>
  <si>
    <t>ND14001-0023391</t>
  </si>
  <si>
    <t>FLETERA DEL  POTOSI SA DE CV</t>
  </si>
  <si>
    <t>ND14001-0020718</t>
  </si>
  <si>
    <t>UD80009-0029722</t>
  </si>
  <si>
    <t>UD80009-0027157</t>
  </si>
  <si>
    <t>CORPORATIVO AGUI-CA S.A. DE C.V.</t>
  </si>
  <si>
    <t>D    386</t>
  </si>
  <si>
    <t>ND14002-0020993</t>
  </si>
  <si>
    <t>ND14001-0023392</t>
  </si>
  <si>
    <t>GRUPO  RECICLAJE DE  LA  LAGUNA SA</t>
  </si>
  <si>
    <t>ND14001-0020719</t>
  </si>
  <si>
    <t>SOSA SANCHEZ MARIA ESTHER</t>
  </si>
  <si>
    <t>D    387</t>
  </si>
  <si>
    <t>UD80009-0030207</t>
  </si>
  <si>
    <t>FLORES OSORIO ABRAHAM</t>
  </si>
  <si>
    <t>ND14002-0023393</t>
  </si>
  <si>
    <t>ND14004-0021308</t>
  </si>
  <si>
    <t>LJIMENEZ:CENTRO INTERNACIONAL DE ME</t>
  </si>
  <si>
    <t>D    388</t>
  </si>
  <si>
    <t>ND14001-0023394</t>
  </si>
  <si>
    <t>ND14001-0022240</t>
  </si>
  <si>
    <t>ND14002-0021309</t>
  </si>
  <si>
    <t>D    389</t>
  </si>
  <si>
    <t>UD80009-0030210</t>
  </si>
  <si>
    <t>CONTRERAS AGUILERA JOSE RAFAEL</t>
  </si>
  <si>
    <t>ND14002-0023395</t>
  </si>
  <si>
    <t>UD80009-0025761</t>
  </si>
  <si>
    <t>PLAZA LUNA RAUL</t>
  </si>
  <si>
    <t>UD80009-0027963</t>
  </si>
  <si>
    <t>ND14001-0021582</t>
  </si>
  <si>
    <t>ARANZA OCAMPO ANTONIO</t>
  </si>
  <si>
    <t>ND14004-0021897</t>
  </si>
  <si>
    <t>NAVA ME-DINA MAURICIO ADALBERTO</t>
  </si>
  <si>
    <t>ND14001-0021310</t>
  </si>
  <si>
    <t>D    390</t>
  </si>
  <si>
    <t>ND14001-0023396</t>
  </si>
  <si>
    <t>UD80009-0028378</t>
  </si>
  <si>
    <t>GALVAN ROMERO MONICA</t>
  </si>
  <si>
    <t>ND14001-0023824</t>
  </si>
  <si>
    <t>ALVAREZ MANDUJANO VERONICA</t>
  </si>
  <si>
    <t>ND14001-0021311</t>
  </si>
  <si>
    <t>D    391</t>
  </si>
  <si>
    <t>ND14001-0022241</t>
  </si>
  <si>
    <t>ND14001-0021583</t>
  </si>
  <si>
    <t>ESPINOZA BUSTRAMANTE AIDA</t>
  </si>
  <si>
    <t>ND14001-0021898</t>
  </si>
  <si>
    <t>NAVA MEDINA MAURICIO ADALBERTO</t>
  </si>
  <si>
    <t>ND14001-0021312</t>
  </si>
  <si>
    <t>D    393</t>
  </si>
  <si>
    <t>ND14002-0022242</t>
  </si>
  <si>
    <t>S 00057313</t>
  </si>
  <si>
    <t>UA14001-ZS01442</t>
  </si>
  <si>
    <t>DEL CASTILLO HERNANDEZ SERGIO ANTON</t>
  </si>
  <si>
    <t>D    394</t>
  </si>
  <si>
    <t>UD80009-0030211</t>
  </si>
  <si>
    <t>ND14006-0020994</t>
  </si>
  <si>
    <t>HOTELES CASA INN</t>
  </si>
  <si>
    <t>ND14001-0020367</t>
  </si>
  <si>
    <t>CONSTRUCCIONES ELECTROMECANICAS DIP</t>
  </si>
  <si>
    <t>UA14001-ZS01356</t>
  </si>
  <si>
    <t>ND14002-0023397</t>
  </si>
  <si>
    <t>ND14002-0023825</t>
  </si>
  <si>
    <t>MARTINEZ NUÑEZ NORA</t>
  </si>
  <si>
    <t>D    395</t>
  </si>
  <si>
    <t>ND14001-0020368</t>
  </si>
  <si>
    <t>BALDERAS CHAURAND JOSE LUIS</t>
  </si>
  <si>
    <t>ND14007-0022243</t>
  </si>
  <si>
    <t>ND14001-0023398</t>
  </si>
  <si>
    <t>SERVICIOS HIRAULICOS DEL BAJIO SA D</t>
  </si>
  <si>
    <t>ND14002-0021584</t>
  </si>
  <si>
    <t>ND14001-0023002</t>
  </si>
  <si>
    <t>LJIMENEZ:ARRACHE SANTIBAÑEZ HECTOR</t>
  </si>
  <si>
    <t>D    396</t>
  </si>
  <si>
    <t>ND14001-0024265</t>
  </si>
  <si>
    <t>TARJT BNMX</t>
  </si>
  <si>
    <t>ND14002-0020369</t>
  </si>
  <si>
    <t>TARJETA BNMZ</t>
  </si>
  <si>
    <t>UA09001-ZR00628</t>
  </si>
  <si>
    <t>ND14002-0021585</t>
  </si>
  <si>
    <t>D    397</t>
  </si>
  <si>
    <t>ND14002-0024266</t>
  </si>
  <si>
    <t>ND14001-0020370</t>
  </si>
  <si>
    <t>ND14001-0023399</t>
  </si>
  <si>
    <t>GARZA TREVIÑO MARIA DEL CONSUELO</t>
  </si>
  <si>
    <t>UD80010-0029725</t>
  </si>
  <si>
    <t>MARTINEZ LOPEZ LUIS ALBERTO SAMUEL</t>
  </si>
  <si>
    <t>ND14002-0021586</t>
  </si>
  <si>
    <t>ND14001-0020720</t>
  </si>
  <si>
    <t>RODRIGUEZ GUTIERREZ SILVIA</t>
  </si>
  <si>
    <t>ND14003-0021313</t>
  </si>
  <si>
    <t>RODAMIENTOS ORIENTALES SA DE CV</t>
  </si>
  <si>
    <t>D    398</t>
  </si>
  <si>
    <t>ND14001-0024267</t>
  </si>
  <si>
    <t>S 00051045</t>
  </si>
  <si>
    <t>UA14001-ZS01215</t>
  </si>
  <si>
    <t>ACEROS Y PERFILES IRUÑA S.A. DE C.V</t>
  </si>
  <si>
    <t>S 00049457</t>
  </si>
  <si>
    <t>UA14001-ZS01093</t>
  </si>
  <si>
    <t>UD80009-0027964</t>
  </si>
  <si>
    <t>MACHUCA PEREZ MARIA GUADALUPE</t>
  </si>
  <si>
    <t>UD80009-0029726</t>
  </si>
  <si>
    <t>HERRERA FLORES LORENA</t>
  </si>
  <si>
    <t>ND14001-0021587</t>
  </si>
  <si>
    <t>UA14004-ZS01385</t>
  </si>
  <si>
    <t>Notas Credito Intern</t>
  </si>
  <si>
    <t>UD80009-0026847</t>
  </si>
  <si>
    <t>JIMENEZ PINEDA PERLA IVON</t>
  </si>
  <si>
    <t>D    399</t>
  </si>
  <si>
    <t>ND14001-0020995</t>
  </si>
  <si>
    <t>OLVERA PATLAN FILEMON</t>
  </si>
  <si>
    <t>UD80010-0025763</t>
  </si>
  <si>
    <t>ND14004-0022244</t>
  </si>
  <si>
    <t>ND14001-0023826</t>
  </si>
  <si>
    <t>MORALES LUGO JESUS</t>
  </si>
  <si>
    <t>ND14001-0021588</t>
  </si>
  <si>
    <t>UD80009-0026146</t>
  </si>
  <si>
    <t>ARROYO RAMIREZ ALFREDO</t>
  </si>
  <si>
    <t>H 00048977</t>
  </si>
  <si>
    <t>UD10014-H048977</t>
  </si>
  <si>
    <t>D    400</t>
  </si>
  <si>
    <t>ND14001-0020371</t>
  </si>
  <si>
    <t>LJIMENEZ:EFE</t>
  </si>
  <si>
    <t>ND14001-0023400</t>
  </si>
  <si>
    <t>GUTIERRS CANSINO VISTOR MANUEL</t>
  </si>
  <si>
    <t>ND14001-0023827</t>
  </si>
  <si>
    <t>ND14001-0021589</t>
  </si>
  <si>
    <t>UD80009-0028835</t>
  </si>
  <si>
    <t>PELAYO ARCINIEGA MARIBEL</t>
  </si>
  <si>
    <t>D    401</t>
  </si>
  <si>
    <t>ND14002-0023828</t>
  </si>
  <si>
    <t>D    402</t>
  </si>
  <si>
    <t>ND14002-0022245</t>
  </si>
  <si>
    <t>ND14001-0023829</t>
  </si>
  <si>
    <t>UD80009-0026848</t>
  </si>
  <si>
    <t>BARRERA MALAGON CARLOS</t>
  </si>
  <si>
    <t>D    403</t>
  </si>
  <si>
    <t>T.E.BANORT</t>
  </si>
  <si>
    <t>ND14004-0020996</t>
  </si>
  <si>
    <t>ND14002-0023830</t>
  </si>
  <si>
    <t>ND14002-0021314</t>
  </si>
  <si>
    <t>D    404</t>
  </si>
  <si>
    <t>ND14002-0020997</t>
  </si>
  <si>
    <t>ND14001-0022246</t>
  </si>
  <si>
    <t>UD80009-0025764</t>
  </si>
  <si>
    <t>ND14001-0023003</t>
  </si>
  <si>
    <t>OLVERA CABRERA JOSE LUIS ARMANDO</t>
  </si>
  <si>
    <t>ND14002-0021315</t>
  </si>
  <si>
    <t>PREMIER SEEDS MEXICANA  SA DE CV</t>
  </si>
  <si>
    <t>D    405</t>
  </si>
  <si>
    <t>ND14001-0020998</t>
  </si>
  <si>
    <t>ND14001-0022634</t>
  </si>
  <si>
    <t>ND14001-0021316</t>
  </si>
  <si>
    <t>D    406</t>
  </si>
  <si>
    <t>ND14001-0020999</t>
  </si>
  <si>
    <t>D    407</t>
  </si>
  <si>
    <t>UD80009-0030215</t>
  </si>
  <si>
    <t>ARRIAGA RIVERA GUILLERMO ANDRES</t>
  </si>
  <si>
    <t>D    408</t>
  </si>
  <si>
    <t>ND14001-0022635</t>
  </si>
  <si>
    <t>TORRES LEON MIGUEL</t>
  </si>
  <si>
    <t>D    409</t>
  </si>
  <si>
    <t>ND14001-0023401</t>
  </si>
  <si>
    <t>D    410</t>
  </si>
  <si>
    <t>UD80010-0026467</t>
  </si>
  <si>
    <t>LOPEZ URIBE JESUS</t>
  </si>
  <si>
    <t>UD80009-0028382</t>
  </si>
  <si>
    <t>JARAMILLO FRANCO MARCO ANTONIO</t>
  </si>
  <si>
    <t>ND14002-0023402</t>
  </si>
  <si>
    <t>FUENTES MALACATT EDGAR EDUARDO</t>
  </si>
  <si>
    <t>UD80009-0027498</t>
  </si>
  <si>
    <t>RUIZ LAGUNA JUAN MANUEL</t>
  </si>
  <si>
    <t>UA09001-ZR00564</t>
  </si>
  <si>
    <t>ALVAREZ AGUIRRE ALEJANDRA</t>
  </si>
  <si>
    <t>D    411</t>
  </si>
  <si>
    <t>ND14001-0022247</t>
  </si>
  <si>
    <t>UD80009-0028383</t>
  </si>
  <si>
    <t>URIBE HURTADO LUIS ALBERTO</t>
  </si>
  <si>
    <t>ND14001-0021899</t>
  </si>
  <si>
    <t>YUSEN LOGISTICSMEXICO SA DE CV</t>
  </si>
  <si>
    <t>ND14001-0023831</t>
  </si>
  <si>
    <t>BALBUENA SALAZAR PATRICIA</t>
  </si>
  <si>
    <t>UA09001-ZR00565</t>
  </si>
  <si>
    <t>MANCERA MANDUJANO MANUEL</t>
  </si>
  <si>
    <t>D    412</t>
  </si>
  <si>
    <t>ND14001-0021590</t>
  </si>
  <si>
    <t>UD80009-0029740</t>
  </si>
  <si>
    <t>URBINA GUZMAN JUAN RAFAEL</t>
  </si>
  <si>
    <t>D    413</t>
  </si>
  <si>
    <t>ND14002-0022248</t>
  </si>
  <si>
    <t>CURIEL RAMOS  CARLOS</t>
  </si>
  <si>
    <t>UD80009-0028384</t>
  </si>
  <si>
    <t>CUELLAR RODRIGUEZ ABEL</t>
  </si>
  <si>
    <t>D    414</t>
  </si>
  <si>
    <t>ND14002-0022636</t>
  </si>
  <si>
    <t>ND14002-0020372</t>
  </si>
  <si>
    <t>COM EST PARA FOM PROT PEC EDO GTO A</t>
  </si>
  <si>
    <t>D    415</t>
  </si>
  <si>
    <t>UD80009-0027965</t>
  </si>
  <si>
    <t>ESTRADA BALTAZAR ALEJANDRO</t>
  </si>
  <si>
    <t>ND14001-0022637</t>
  </si>
  <si>
    <t>DEC.BNORT</t>
  </si>
  <si>
    <t>ND14004-0020721</t>
  </si>
  <si>
    <t>GUZMAN MARTINEZ JUAN CARLOS</t>
  </si>
  <si>
    <t>D    416</t>
  </si>
  <si>
    <t>ND14001-0022638</t>
  </si>
  <si>
    <t>ND14001-0024268</t>
  </si>
  <si>
    <t>MARQUEZ MORENO MARIA DEL CARMEN REB</t>
  </si>
  <si>
    <t>ND14002-0020377</t>
  </si>
  <si>
    <t>COM EST PARA PROT PEC EDO GTO A</t>
  </si>
  <si>
    <t>ND14001-0023832</t>
  </si>
  <si>
    <t>CARRILLO OLVERA J.SALVADOR</t>
  </si>
  <si>
    <t>D    417</t>
  </si>
  <si>
    <t>UD80010-0027966</t>
  </si>
  <si>
    <t>GASCA ORTEGA RUBY</t>
  </si>
  <si>
    <t>ND14002-0020378</t>
  </si>
  <si>
    <t>COM EST PARA EL FRPM Y PROTEC PECUA</t>
  </si>
  <si>
    <t>D    418</t>
  </si>
  <si>
    <t>ND14001-0021000</t>
  </si>
  <si>
    <t>PICON BARRIENTOS JOSE MARTIN</t>
  </si>
  <si>
    <t>UD80009-0027967</t>
  </si>
  <si>
    <t>LOPEZ RUIZ JUAN CARLOS</t>
  </si>
  <si>
    <t>ND14002-0021900</t>
  </si>
  <si>
    <t>D    419</t>
  </si>
  <si>
    <t>UD80009-0026469</t>
  </si>
  <si>
    <t>DIAZ VIVANCO JUAN CARLOS</t>
  </si>
  <si>
    <t>UD80009-0027499</t>
  </si>
  <si>
    <t>UD80009-0028836</t>
  </si>
  <si>
    <t>LABTECH INSTRUMENTACION S.A. DE C.V</t>
  </si>
  <si>
    <t>ND14001-0023833</t>
  </si>
  <si>
    <t>SIKAVI TOLUCA SA DE CV</t>
  </si>
  <si>
    <t>T 00051336</t>
  </si>
  <si>
    <t>UA14001-ZS01252</t>
  </si>
  <si>
    <t>SERVICIOS HIDRAULICOS DEL BAJIO S.A</t>
  </si>
  <si>
    <t>D    420</t>
  </si>
  <si>
    <t>UD80009-0026470</t>
  </si>
  <si>
    <t>ANAYA RODRIGUEZ FERNANDO</t>
  </si>
  <si>
    <t>ND14001-0020379</t>
  </si>
  <si>
    <t>LJIMENEZ:HERRERA PEREZ MIGUEL</t>
  </si>
  <si>
    <t>ND14002-0021901</t>
  </si>
  <si>
    <t>D    421</t>
  </si>
  <si>
    <t>UD80009-0026471</t>
  </si>
  <si>
    <t>0340-TCN15</t>
  </si>
  <si>
    <t>ND14002-0020380</t>
  </si>
  <si>
    <t>ND14004-0021902</t>
  </si>
  <si>
    <t>LJIMENEZ:MERINO CARREÑO SERGIO</t>
  </si>
  <si>
    <t>S 00057290</t>
  </si>
  <si>
    <t>UA14001-ZS01443</t>
  </si>
  <si>
    <t>SALGADO MA DEL SOCOROO</t>
  </si>
  <si>
    <t>ND14002-0021317</t>
  </si>
  <si>
    <t>AGROIMPERIO DEL BAJIO S DE RL DE CV</t>
  </si>
  <si>
    <t>D    422</t>
  </si>
  <si>
    <t>ND14002-0020381</t>
  </si>
  <si>
    <t>UD80009-0028837</t>
  </si>
  <si>
    <t>CAMACHO ANTONIO ENRIQUE</t>
  </si>
  <si>
    <t>ND14001-0021318</t>
  </si>
  <si>
    <t>PEREZ FLORES J CARMEN</t>
  </si>
  <si>
    <t>D    423</t>
  </si>
  <si>
    <t>UD80010-0026472</t>
  </si>
  <si>
    <t>RODRIGUEZ NAVARRETE EDUARDO</t>
  </si>
  <si>
    <t>ND14001-0022249</t>
  </si>
  <si>
    <t>GARCIA PASTRANA FERNANDO</t>
  </si>
  <si>
    <t>ND14002-0023004</t>
  </si>
  <si>
    <t>PREMIER  SEEDS MEXICANA SA DE CV</t>
  </si>
  <si>
    <t>D    424</t>
  </si>
  <si>
    <t>ND14001-0022250</t>
  </si>
  <si>
    <t>GARCIA  PASTRANA FERNANDO</t>
  </si>
  <si>
    <t>ND14002-0023005</t>
  </si>
  <si>
    <t>D    425</t>
  </si>
  <si>
    <t>ND14002-0024269</t>
  </si>
  <si>
    <t>ND14001-0021903</t>
  </si>
  <si>
    <t>D    426</t>
  </si>
  <si>
    <t>ND14004-0024270</t>
  </si>
  <si>
    <t>LJIMENEZ:RAMIREZ ZARAZUA RUFINO</t>
  </si>
  <si>
    <t>ND14002-0021904</t>
  </si>
  <si>
    <t>ND14001-0023006</t>
  </si>
  <si>
    <t>DIAZ  GUERRERO ROSALINDA</t>
  </si>
  <si>
    <t>D    427</t>
  </si>
  <si>
    <t>UD80009-0026473</t>
  </si>
  <si>
    <t>RODRIGUEZ MONTOYA LEOPOLDO</t>
  </si>
  <si>
    <t>ND14001-0021905</t>
  </si>
  <si>
    <t>ND14001-0023007</t>
  </si>
  <si>
    <t>D    428</t>
  </si>
  <si>
    <t>ND14002-0023403</t>
  </si>
  <si>
    <t>HULES EXPRESS SA DE CV</t>
  </si>
  <si>
    <t>ND14001-0024271</t>
  </si>
  <si>
    <t>RICH LEWIS DAVID</t>
  </si>
  <si>
    <t>ND14001-0023008</t>
  </si>
  <si>
    <t>D    429</t>
  </si>
  <si>
    <t>UD80009-0026851</t>
  </si>
  <si>
    <t>FORMACION EMPRESARIAL FRANQUICIA BA</t>
  </si>
  <si>
    <t>D    430</t>
  </si>
  <si>
    <t>UD80009-0026147</t>
  </si>
  <si>
    <t>VALTIERRA DELGADO JUAN</t>
  </si>
  <si>
    <t>D    431</t>
  </si>
  <si>
    <t>UD80009-0028385</t>
  </si>
  <si>
    <t>ND14002-0024272</t>
  </si>
  <si>
    <t>PANTOJA CAMACHO BARTOLOME</t>
  </si>
  <si>
    <t>D    433</t>
  </si>
  <si>
    <t>UD80010-0029301</t>
  </si>
  <si>
    <t>MARTINEZ HERNANDEZ ANAYELI LUCILA</t>
  </si>
  <si>
    <t>ND14001-0023009</t>
  </si>
  <si>
    <t>UD80009-0026852</t>
  </si>
  <si>
    <t>FLORES ABONCE PEDRO</t>
  </si>
  <si>
    <t>D    434</t>
  </si>
  <si>
    <t>ND14001-0022251</t>
  </si>
  <si>
    <t>DEC. BNMX.</t>
  </si>
  <si>
    <t>ND14002-0020382</t>
  </si>
  <si>
    <t>BATREZ CARILLO JOSE LUIS</t>
  </si>
  <si>
    <t>ND14002-0023010</t>
  </si>
  <si>
    <t>D    435</t>
  </si>
  <si>
    <t>ND14001-0022252</t>
  </si>
  <si>
    <t>ND14004-0023404</t>
  </si>
  <si>
    <t>PORCICOLA LA HERRADURA</t>
  </si>
  <si>
    <t>ND14001-0023011</t>
  </si>
  <si>
    <t>S 00050329</t>
  </si>
  <si>
    <t>UA14001-ZS01182</t>
  </si>
  <si>
    <t>PEREZ MELECIO JOSE CLEMENTE</t>
  </si>
  <si>
    <t>D    436</t>
  </si>
  <si>
    <t>ND14001-0022253</t>
  </si>
  <si>
    <t>DE.CUENTA</t>
  </si>
  <si>
    <t>ND14001-0023405</t>
  </si>
  <si>
    <t>MORA MUÑOZ JORGE ALEJANDRO</t>
  </si>
  <si>
    <t>S 00049474</t>
  </si>
  <si>
    <t>UA14001-ZS01094</t>
  </si>
  <si>
    <t>RIGGING SERVICES DE MEXICO, S.A. DE</t>
  </si>
  <si>
    <t>ND14001-0021906</t>
  </si>
  <si>
    <t>INTERMODAL MEXICO S.A DE  C.V.</t>
  </si>
  <si>
    <t>ND14001-0023012</t>
  </si>
  <si>
    <t>UD80010-0026148</t>
  </si>
  <si>
    <t>MUNICIPIO DE TARIMORO</t>
  </si>
  <si>
    <t>ND14001-0023834</t>
  </si>
  <si>
    <t>UD80010-0026853</t>
  </si>
  <si>
    <t>ROCHA CALDERON GENARO</t>
  </si>
  <si>
    <t>D    437</t>
  </si>
  <si>
    <t>ND14001-0022254</t>
  </si>
  <si>
    <t>UD80009-0030220</t>
  </si>
  <si>
    <t>ND14001-0020383</t>
  </si>
  <si>
    <t>RIGGERS GROUP SA DE CV</t>
  </si>
  <si>
    <t>ND14002-0023835</t>
  </si>
  <si>
    <t>D    438</t>
  </si>
  <si>
    <t>UD80009-0026474</t>
  </si>
  <si>
    <t>ND14002-0022255</t>
  </si>
  <si>
    <t>ND14001-0023836</t>
  </si>
  <si>
    <t>D    439</t>
  </si>
  <si>
    <t>UD80009-0030221</t>
  </si>
  <si>
    <t>ALVAREZ MANDUJANO MIGUEL ANGEL</t>
  </si>
  <si>
    <t>S 00049478</t>
  </si>
  <si>
    <t>UA14001-ZS01095</t>
  </si>
  <si>
    <t>UD80009-0027970</t>
  </si>
  <si>
    <t>ARRIAGA ROSAS GUILLERMO</t>
  </si>
  <si>
    <t>UD80009-0028843</t>
  </si>
  <si>
    <t>TOVAR MONTOYA EDUARDO</t>
  </si>
  <si>
    <t>D    440</t>
  </si>
  <si>
    <t>BAJA: COM EST PARA FOM PROT PEC EDO</t>
  </si>
  <si>
    <t>UD80009-0027500</t>
  </si>
  <si>
    <t>TIRADO GORDILLO JOSE MARTIN</t>
  </si>
  <si>
    <t>D    441</t>
  </si>
  <si>
    <t>S 00049476</t>
  </si>
  <si>
    <t>UA14001-ZS01096</t>
  </si>
  <si>
    <t>UD80009-0028844</t>
  </si>
  <si>
    <t>UA09001-ZR00543</t>
  </si>
  <si>
    <t>ND14001-0023837</t>
  </si>
  <si>
    <t>SERVICIO GRUPO TEPEYAC SA DE CV</t>
  </si>
  <si>
    <t>D    442</t>
  </si>
  <si>
    <t>BAJA: COM EST PARA PROT PEC EDO GTO</t>
  </si>
  <si>
    <t>ND14001-0023838</t>
  </si>
  <si>
    <t>RUIZ ABOYTES ELSA MARIA</t>
  </si>
  <si>
    <t>D    443</t>
  </si>
  <si>
    <t>UD80010-0026475</t>
  </si>
  <si>
    <t>MONTES MONTES JORGE</t>
  </si>
  <si>
    <t>S 00049461</t>
  </si>
  <si>
    <t>UA14001-ZS01097</t>
  </si>
  <si>
    <t>UD80009-0029744</t>
  </si>
  <si>
    <t>ND14001-0021319</t>
  </si>
  <si>
    <t>HERRERA MALGALLANES CARLOS</t>
  </si>
  <si>
    <t>D    444</t>
  </si>
  <si>
    <t>UD80009-0026476</t>
  </si>
  <si>
    <t>BAJA: COM EST PARA EL FRPM Y PROTEC</t>
  </si>
  <si>
    <t>ND14001-0021591</t>
  </si>
  <si>
    <t>INDEX GRUPO INMOBILIARIO SA DE CV</t>
  </si>
  <si>
    <t>D    445</t>
  </si>
  <si>
    <t>ND14002-0020384</t>
  </si>
  <si>
    <t>D    446</t>
  </si>
  <si>
    <t>UD80009-0028386</t>
  </si>
  <si>
    <t>RODRIGUEZ CASTILLO JUANA</t>
  </si>
  <si>
    <t>UD80009-0030222</t>
  </si>
  <si>
    <t>ND14002-0020385</t>
  </si>
  <si>
    <t>ND14001-0021907</t>
  </si>
  <si>
    <t>LAS 5 ESTACIONES,S.P.R. DE R.L.</t>
  </si>
  <si>
    <t>ND14003-0023839</t>
  </si>
  <si>
    <t>RODRIGUEZ OLIVARES BONIFACIO</t>
  </si>
  <si>
    <t>ND14001-0021320</t>
  </si>
  <si>
    <t>DEL RIO MORENO CARLOS</t>
  </si>
  <si>
    <t>D    447</t>
  </si>
  <si>
    <t>ND14002-0020386</t>
  </si>
  <si>
    <t>D    448</t>
  </si>
  <si>
    <t>ND14003-0021001</t>
  </si>
  <si>
    <t>ALCANTAR CALDERON JAVIER</t>
  </si>
  <si>
    <t>ND14001-0021592</t>
  </si>
  <si>
    <t>ALIMENTOS NATURALES DE AXOCOPAN  SA</t>
  </si>
  <si>
    <t>D    449</t>
  </si>
  <si>
    <t>ND14001-0021002</t>
  </si>
  <si>
    <t>REFACCIONES Y ACCESORIOS PARA LA IN</t>
  </si>
  <si>
    <t>ND14001-0021321</t>
  </si>
  <si>
    <t>NAAL CERVANTES RAMON</t>
  </si>
  <si>
    <t>D    450</t>
  </si>
  <si>
    <t>UD80009-0026477</t>
  </si>
  <si>
    <t>ESPAÑA VILLAFAÑA VICENTE</t>
  </si>
  <si>
    <t>ND14001-0023406</t>
  </si>
  <si>
    <t>OQZA CONATRUCTORA SA DE CV</t>
  </si>
  <si>
    <t>UD80009-0027972</t>
  </si>
  <si>
    <t>VAZQUEZ PLAZA JUAN MANUEL</t>
  </si>
  <si>
    <t>ND14002-0021596</t>
  </si>
  <si>
    <t>ND14001-0021322</t>
  </si>
  <si>
    <t>D    451</t>
  </si>
  <si>
    <t>ND14001-0021003</t>
  </si>
  <si>
    <t>FLETES ENTREGA Y RECOLECCIONES S DE</t>
  </si>
  <si>
    <t>ND14001-0023407</t>
  </si>
  <si>
    <t>UD80009-0027973</t>
  </si>
  <si>
    <t>SERVICIOS INTEGRALES DE CONTADURIA</t>
  </si>
  <si>
    <t>ND14001-0020722</t>
  </si>
  <si>
    <t>.</t>
  </si>
  <si>
    <t>ND14001-0021597</t>
  </si>
  <si>
    <t>ND14002-0023840</t>
  </si>
  <si>
    <t>ND14001-0021323</t>
  </si>
  <si>
    <t>D    452</t>
  </si>
  <si>
    <t>UD80010-0028387</t>
  </si>
  <si>
    <t>CABRERA TOVAR SERGIO</t>
  </si>
  <si>
    <t>ND14002-0023408</t>
  </si>
  <si>
    <t>ND14001-0024273</t>
  </si>
  <si>
    <t>UD80009-0025774</t>
  </si>
  <si>
    <t>RINCON TELLES PATRCIA</t>
  </si>
  <si>
    <t>ND14001-0021908</t>
  </si>
  <si>
    <t>ND14001-0020723</t>
  </si>
  <si>
    <t>PEÑA CORNEJO MARCELA</t>
  </si>
  <si>
    <t>ND14001-0021598</t>
  </si>
  <si>
    <t>ND14002-0000022</t>
  </si>
  <si>
    <t>UA09001-ZR00566</t>
  </si>
  <si>
    <t>D    453</t>
  </si>
  <si>
    <t>UD80010-0026478</t>
  </si>
  <si>
    <t>ALIMENTOS NATURALES DE AXOCOPAN SA</t>
  </si>
  <si>
    <t>ND14001-0023409</t>
  </si>
  <si>
    <t>ND14001-0024274</t>
  </si>
  <si>
    <t>ND14001-0021909</t>
  </si>
  <si>
    <t>UD80009-0028845</t>
  </si>
  <si>
    <t>OLVERA ISLAS MA. SOLEDAD</t>
  </si>
  <si>
    <t>ND14002-0020724</t>
  </si>
  <si>
    <t>CASALES GARCIA DANIEL</t>
  </si>
  <si>
    <t>UA09001-ZR00567</t>
  </si>
  <si>
    <t>D    454</t>
  </si>
  <si>
    <t>ND14003-0021004</t>
  </si>
  <si>
    <t>ND14002-0024275</t>
  </si>
  <si>
    <t>ND14002-0021910</t>
  </si>
  <si>
    <t>ND14001-0020725</t>
  </si>
  <si>
    <t>TROCHE PEREZ PATRICIA</t>
  </si>
  <si>
    <t>ND14001-0021324</t>
  </si>
  <si>
    <t>D    455</t>
  </si>
  <si>
    <t>ND14001-0022639</t>
  </si>
  <si>
    <t>ND14001-0020726</t>
  </si>
  <si>
    <t>UD80009-0027501</t>
  </si>
  <si>
    <t>ARREGUIN ARELLANO SAUL</t>
  </si>
  <si>
    <t>D    456</t>
  </si>
  <si>
    <t>ND14001-0021005</t>
  </si>
  <si>
    <t>ND14001-0022640</t>
  </si>
  <si>
    <t>ND14001-0020727</t>
  </si>
  <si>
    <t>D    457</t>
  </si>
  <si>
    <t>ND14001-0021006</t>
  </si>
  <si>
    <t>ND14001-0022641</t>
  </si>
  <si>
    <t>UD80009-0030223</t>
  </si>
  <si>
    <t>SOTO CORREA ISIDORO</t>
  </si>
  <si>
    <t>UD80009-0025775</t>
  </si>
  <si>
    <t>OJEDA JARAMILLO LAURA</t>
  </si>
  <si>
    <t>ND14001-0020728</t>
  </si>
  <si>
    <t>GALVAN PEDRAZA ROSARIO</t>
  </si>
  <si>
    <t>D    458</t>
  </si>
  <si>
    <t>ND14001-0021007</t>
  </si>
  <si>
    <t>ND14002-0022642</t>
  </si>
  <si>
    <t>ND14001-0023410</t>
  </si>
  <si>
    <t>HERNANDEZ ARREDONDO MARTHA</t>
  </si>
  <si>
    <t>UD80009-0028846</t>
  </si>
  <si>
    <t>RODRIGUEZ AGUIRRE GERARDO MARTIN</t>
  </si>
  <si>
    <t>ND14001-0020729</t>
  </si>
  <si>
    <t>AGRO QUERETANA SA DE CV</t>
  </si>
  <si>
    <t>D    459</t>
  </si>
  <si>
    <t>S 00056394</t>
  </si>
  <si>
    <t>UA14001-ZS01415</t>
  </si>
  <si>
    <t>ELECTROREY MEXICO SA DE CV</t>
  </si>
  <si>
    <t>ND14001-0020730</t>
  </si>
  <si>
    <t>SCREEEN CREATIONS S DE RL DE CV</t>
  </si>
  <si>
    <t>D    460</t>
  </si>
  <si>
    <t>ND14002-0020731</t>
  </si>
  <si>
    <t>D    461</t>
  </si>
  <si>
    <t>ND14002-0024276</t>
  </si>
  <si>
    <t>VEGA URIBE MARIA DOLORES</t>
  </si>
  <si>
    <t>ND14004-0023013</t>
  </si>
  <si>
    <t>CAMERCIALIZADORA OPALEGUI SA DE CV</t>
  </si>
  <si>
    <t>ND14001-0020732</t>
  </si>
  <si>
    <t>D    462</t>
  </si>
  <si>
    <t>ND14001-0023014</t>
  </si>
  <si>
    <t>S 00050226</t>
  </si>
  <si>
    <t>UA14001-ZS01183</t>
  </si>
  <si>
    <t>ND14001-0021911</t>
  </si>
  <si>
    <t>D    463</t>
  </si>
  <si>
    <t>UA14001-ZS01184</t>
  </si>
  <si>
    <t>D    464</t>
  </si>
  <si>
    <t>UA14001-ZS01185</t>
  </si>
  <si>
    <t>UD80009-0026857</t>
  </si>
  <si>
    <t>D    465</t>
  </si>
  <si>
    <t>ND14001-0020733</t>
  </si>
  <si>
    <t>UD80009-0027503</t>
  </si>
  <si>
    <t>UD80009-0029748</t>
  </si>
  <si>
    <t>MONTOYA OJEDA JOSE LUIS</t>
  </si>
  <si>
    <t>ND14002-0021325</t>
  </si>
  <si>
    <t>JIMENEZ CERVANTES DAVID</t>
  </si>
  <si>
    <t>D    467</t>
  </si>
  <si>
    <t>ND14001-0021008</t>
  </si>
  <si>
    <t>MORALES LOPEZ MARTHA ADRIANA</t>
  </si>
  <si>
    <t>ND14001-0000023</t>
  </si>
  <si>
    <t>SALAZAR SALAZAR JORGE LUIS</t>
  </si>
  <si>
    <t>UD80009-0026859</t>
  </si>
  <si>
    <t>ACEVEDO RODRIGUEZ MA DEL ROCIO</t>
  </si>
  <si>
    <t>D    468</t>
  </si>
  <si>
    <t>BAJA: RICO MORALES VELIA DARTELL</t>
  </si>
  <si>
    <t>ND14002-0020387</t>
  </si>
  <si>
    <t>PRODUCTORES AGRICOLAS EL ROMANCE S.</t>
  </si>
  <si>
    <t>UD80010-0027164</t>
  </si>
  <si>
    <t>REBORA ZARATE MARIA</t>
  </si>
  <si>
    <t>D    469</t>
  </si>
  <si>
    <t>ND14001-0020734</t>
  </si>
  <si>
    <t>LOPEZ LEON ROSENDO</t>
  </si>
  <si>
    <t>D    470</t>
  </si>
  <si>
    <t>ND14004-0024277</t>
  </si>
  <si>
    <t>RICO MORALES VELIA DARTEL</t>
  </si>
  <si>
    <t>UD80009-0027974</t>
  </si>
  <si>
    <t>SANCHEZ MARISA</t>
  </si>
  <si>
    <t>ND14001-0022643</t>
  </si>
  <si>
    <t>SIE,ASESORES DE NEGOCIOSSC</t>
  </si>
  <si>
    <t>ND14001-0000024</t>
  </si>
  <si>
    <t>D    471</t>
  </si>
  <si>
    <t>NA14001-0000306</t>
  </si>
  <si>
    <t>UD80009-0027504</t>
  </si>
  <si>
    <t>ARAUJO ALCALA RICARDO</t>
  </si>
  <si>
    <t>ND14001-0000025</t>
  </si>
  <si>
    <t>SIKAVI DE TOLUCA SA DE CV</t>
  </si>
  <si>
    <t>D    472</t>
  </si>
  <si>
    <t>ND14002-0023411</t>
  </si>
  <si>
    <t>UD80009-0030226</t>
  </si>
  <si>
    <t>CHAVEZ DE ANDA DAVID</t>
  </si>
  <si>
    <t>BAJA: MUNICIPIO DE CELAYA GUANAJUAT</t>
  </si>
  <si>
    <t>UD80009-0029751</t>
  </si>
  <si>
    <t>D    473</t>
  </si>
  <si>
    <t>UD80009-0030227</t>
  </si>
  <si>
    <t>SANCHEZ MEZA GRACIELA</t>
  </si>
  <si>
    <t>ND14007-0021326</t>
  </si>
  <si>
    <t>SERVICIOS INTEGRALES DE CONTRADURIA</t>
  </si>
  <si>
    <t>D    474</t>
  </si>
  <si>
    <t>UD80009-0029303</t>
  </si>
  <si>
    <t>UD80009-0030228</t>
  </si>
  <si>
    <t>D    475</t>
  </si>
  <si>
    <t>UD80010-0029304</t>
  </si>
  <si>
    <t>RICO HERRERA SILVIA</t>
  </si>
  <si>
    <t>BAJA: SANCHEZ MEZA GRACIELA</t>
  </si>
  <si>
    <t>ND14001-0021607</t>
  </si>
  <si>
    <t>AGROINSUMOS LA HERRADURA SA DE CV</t>
  </si>
  <si>
    <t>D    476</t>
  </si>
  <si>
    <t>ND14004-0023412</t>
  </si>
  <si>
    <t>MERCADO GARCIA ROBERTO</t>
  </si>
  <si>
    <t>ND14001-0024278</t>
  </si>
  <si>
    <t>AGRICOLA ABSA SPR DE RL</t>
  </si>
  <si>
    <t>ND14001-0023015</t>
  </si>
  <si>
    <t>UD80010-0026860</t>
  </si>
  <si>
    <t>CRUZ LOPEZ ROBERTO</t>
  </si>
  <si>
    <t>ND14001-0021608</t>
  </si>
  <si>
    <t>AGROINSUMOS LA HERRADURA</t>
  </si>
  <si>
    <t>D    477</t>
  </si>
  <si>
    <t>ND14002-0023413</t>
  </si>
  <si>
    <t>VAZQUEZ  MANDUJANO CARLOS</t>
  </si>
  <si>
    <t>TARJT.BNMX</t>
  </si>
  <si>
    <t>ND14002-0023016</t>
  </si>
  <si>
    <t>ND14002-0000026</t>
  </si>
  <si>
    <t>D    478</t>
  </si>
  <si>
    <t>ND14001-0023414</t>
  </si>
  <si>
    <t>BRACSA DE MEXICO SA DE CV</t>
  </si>
  <si>
    <t>ND14001-0024279</t>
  </si>
  <si>
    <t>ND14001-0023017</t>
  </si>
  <si>
    <t>ND14001-0000027</t>
  </si>
  <si>
    <t>ND14001-0020735</t>
  </si>
  <si>
    <t>TOYOTA FINANCIAL SERVICES DE MEXICO</t>
  </si>
  <si>
    <t>D    479</t>
  </si>
  <si>
    <t>ND14002-0023415</t>
  </si>
  <si>
    <t>SERMIB SERVICIOS Y MANTENIMIENTO S</t>
  </si>
  <si>
    <t>ND14001-0000028</t>
  </si>
  <si>
    <t>D    480</t>
  </si>
  <si>
    <t>ND14001-0023416</t>
  </si>
  <si>
    <t>ND14001-0024280</t>
  </si>
  <si>
    <t>NA14002-0000308</t>
  </si>
  <si>
    <t>D    481</t>
  </si>
  <si>
    <t>ND14002-0021009</t>
  </si>
  <si>
    <t>ND14002-0023417</t>
  </si>
  <si>
    <t>ND14003-0024281</t>
  </si>
  <si>
    <t>OENDIENTE</t>
  </si>
  <si>
    <t>UD80009-0025776</t>
  </si>
  <si>
    <t>D    482</t>
  </si>
  <si>
    <t>UD80009-0026480</t>
  </si>
  <si>
    <t>BUSQUETS SERVICIOS EN PROYECTOS S.A</t>
  </si>
  <si>
    <t>ND14001-0023418</t>
  </si>
  <si>
    <t>ND14003-0020388</t>
  </si>
  <si>
    <t>VENCES SANCHEZ JOSE LUIS</t>
  </si>
  <si>
    <t>D    483</t>
  </si>
  <si>
    <t>ND14001-0024282</t>
  </si>
  <si>
    <t>ND14001-0020389</t>
  </si>
  <si>
    <t>BATREZ CARRILLO JOSE LUIS</t>
  </si>
  <si>
    <t>NA14001-0000309</t>
  </si>
  <si>
    <t>UA09001-ZR00611</t>
  </si>
  <si>
    <t>ND14001-0021327</t>
  </si>
  <si>
    <t>AUTO CENTRO DE CELAYA  SA DE CV</t>
  </si>
  <si>
    <t>D    484</t>
  </si>
  <si>
    <t>ND14001-0021010</t>
  </si>
  <si>
    <t>ND14001-0024283</t>
  </si>
  <si>
    <t>BNMX</t>
  </si>
  <si>
    <t>ND14002-0020390</t>
  </si>
  <si>
    <t>NA14001-0000310</t>
  </si>
  <si>
    <t>UA43002-0027505</t>
  </si>
  <si>
    <t>D    485</t>
  </si>
  <si>
    <t>ND14001-0021011</t>
  </si>
  <si>
    <t>ND14001-0020391</t>
  </si>
  <si>
    <t>UA43002-0027506</t>
  </si>
  <si>
    <t>D    486</t>
  </si>
  <si>
    <t>S 00049495</t>
  </si>
  <si>
    <t>UA14001-ZS01098</t>
  </si>
  <si>
    <t>PRODUCTORES AGRICOLAS EL ROMANCE, S</t>
  </si>
  <si>
    <t>UD80010-0028389</t>
  </si>
  <si>
    <t>ND14001-0021912</t>
  </si>
  <si>
    <t>QUALITAS SA DE CV</t>
  </si>
  <si>
    <t>D    487</t>
  </si>
  <si>
    <t>BAJA: PRODUCTORES AGRICOLAS EL ROMA</t>
  </si>
  <si>
    <t>ND14001-0021913</t>
  </si>
  <si>
    <t>UD80009-0027169</t>
  </si>
  <si>
    <t>LOPEZ MARTINEZ CRISTIAN DENNIS</t>
  </si>
  <si>
    <t>D    488</t>
  </si>
  <si>
    <t>ND14001-0020392</t>
  </si>
  <si>
    <t>RODRIGUEZ NERI ARMANDO</t>
  </si>
  <si>
    <t>ND14002-0022256</t>
  </si>
  <si>
    <t>UD80009-0026481</t>
  </si>
  <si>
    <t>FEG ALLOY, S.A. DE C.V.</t>
  </si>
  <si>
    <t>UD80009-0027507</t>
  </si>
  <si>
    <t>FRAUSTO HURTADO RAYMUNDO</t>
  </si>
  <si>
    <t>ND14001-0021328</t>
  </si>
  <si>
    <t>GONZALEZ CASTRO NESTOR</t>
  </si>
  <si>
    <t>D    489</t>
  </si>
  <si>
    <t>S 00058073</t>
  </si>
  <si>
    <t>UA14001-ZS01458</t>
  </si>
  <si>
    <t>ND14001-0020393</t>
  </si>
  <si>
    <t>SUMINISTRO Y MANTENIEMTO AVIPECUARI</t>
  </si>
  <si>
    <t>ND14001-0022257</t>
  </si>
  <si>
    <t>D    490</t>
  </si>
  <si>
    <t>UD80009-0030230</t>
  </si>
  <si>
    <t>MADINA HERNANEZ VICTOR MANUEL</t>
  </si>
  <si>
    <t>ND14001-0020394</t>
  </si>
  <si>
    <t>ND14001-0022258</t>
  </si>
  <si>
    <t>UD80009-0027508</t>
  </si>
  <si>
    <t>RICO ESPINDOLA KARLA</t>
  </si>
  <si>
    <t>D    491</t>
  </si>
  <si>
    <t>efe</t>
  </si>
  <si>
    <t>UA09001-ZR00601</t>
  </si>
  <si>
    <t>D    492</t>
  </si>
  <si>
    <t>ND14001-0024284</t>
  </si>
  <si>
    <t>RUIZ HERNANDEZ MA IRMA</t>
  </si>
  <si>
    <t>ND14001-0020395</t>
  </si>
  <si>
    <t>ND14001-0022644</t>
  </si>
  <si>
    <t>UD80009-0026482</t>
  </si>
  <si>
    <t>DE ANDA RAMIREZ RAFAEL</t>
  </si>
  <si>
    <t>UD80009-0027174</t>
  </si>
  <si>
    <t>D    493</t>
  </si>
  <si>
    <t>ND14002-0024285</t>
  </si>
  <si>
    <t>ND14001-0022645</t>
  </si>
  <si>
    <t>ND14004-0023018</t>
  </si>
  <si>
    <t>ND14001-0021329</t>
  </si>
  <si>
    <t>D    494</t>
  </si>
  <si>
    <t>ND14002-0024286</t>
  </si>
  <si>
    <t>ND14001-0022646</t>
  </si>
  <si>
    <t>ND14001-0021330</t>
  </si>
  <si>
    <t>D    495</t>
  </si>
  <si>
    <t>ND14001-0024287</t>
  </si>
  <si>
    <t>LJIMENEZ:RIVEREÑA METAL-MECANICA SA</t>
  </si>
  <si>
    <t>ND14007-0022259</t>
  </si>
  <si>
    <t>LJIMENEZ:COMITE ESTATAL PARA EL FOM</t>
  </si>
  <si>
    <t>ND14002-0022647</t>
  </si>
  <si>
    <t>UD80009-0029754</t>
  </si>
  <si>
    <t>MACIAS JAUREGUI DANIEL ALEJANDRO</t>
  </si>
  <si>
    <t>ND14002-0021331</t>
  </si>
  <si>
    <t>D    496</t>
  </si>
  <si>
    <t>ND14001-0022260</t>
  </si>
  <si>
    <t>25634/5775</t>
  </si>
  <si>
    <t>UA09001-ZR00525</t>
  </si>
  <si>
    <t>ND14001-0021914</t>
  </si>
  <si>
    <t>FLORES CANO MARIA ROSA</t>
  </si>
  <si>
    <t>ND14001-0023019</t>
  </si>
  <si>
    <t>TREJO ROJAS PEDRO</t>
  </si>
  <si>
    <t>ND14001-0021332</t>
  </si>
  <si>
    <t>D    497</t>
  </si>
  <si>
    <t>UA43003-0030232</t>
  </si>
  <si>
    <t>ND14001-0021915</t>
  </si>
  <si>
    <t>ARRIAGA MARTINEZ EMMA LILIA</t>
  </si>
  <si>
    <t>ND14004-0021333</t>
  </si>
  <si>
    <t>GALPES GROUP SC</t>
  </si>
  <si>
    <t>ND14001-0021609</t>
  </si>
  <si>
    <t>D    498</t>
  </si>
  <si>
    <t>ND14001-0024288</t>
  </si>
  <si>
    <t>LJIMENEZ:TOYOTA MOTORS SALES SA DE</t>
  </si>
  <si>
    <t>UD80009-0029755</t>
  </si>
  <si>
    <t>MONZON MUñOZ MA ESPERANZA</t>
  </si>
  <si>
    <t>D    499</t>
  </si>
  <si>
    <t>ND14001-0024289</t>
  </si>
  <si>
    <t>UA09001-ZR00587</t>
  </si>
  <si>
    <t>UD80009-0028851</t>
  </si>
  <si>
    <t>TRANSPORTES CEPSA S.A DE C.V</t>
  </si>
  <si>
    <t>UD80009-0026160</t>
  </si>
  <si>
    <t>LARA CARREñO EDUARDO</t>
  </si>
  <si>
    <t>DEEPOSITO</t>
  </si>
  <si>
    <t>ND14004-0021610</t>
  </si>
  <si>
    <t>MONTECILLO GALINDO APOLINAR</t>
  </si>
  <si>
    <t>D    500</t>
  </si>
  <si>
    <t>ND14001-0024290</t>
  </si>
  <si>
    <t>ND14002-0022261</t>
  </si>
  <si>
    <t>LJIMENEZ:TRRI S.A DE C.V</t>
  </si>
  <si>
    <t>TE 2922</t>
  </si>
  <si>
    <t>ND14004-0023419</t>
  </si>
  <si>
    <t>LJIMENEZ:HURTADO ZAMORA JOSE JESUS</t>
  </si>
  <si>
    <t>UD80009-0027509</t>
  </si>
  <si>
    <t>ARELLANO ALVAREZ ENRIQUE</t>
  </si>
  <si>
    <t>UD80009-0026161</t>
  </si>
  <si>
    <t>D    501</t>
  </si>
  <si>
    <t>ND14001-0022262</t>
  </si>
  <si>
    <t>ND14001-0021611</t>
  </si>
  <si>
    <t>GOMEZ PEZUELA MARTINEZ SAUL</t>
  </si>
  <si>
    <t>D    502</t>
  </si>
  <si>
    <t>ND14001-0022263</t>
  </si>
  <si>
    <t>UA09001-ZR00526</t>
  </si>
  <si>
    <t>COMPRAVENTA DE ALIMENTOS GRANOS Y F</t>
  </si>
  <si>
    <t>ND14001-0021612</t>
  </si>
  <si>
    <t>D    503</t>
  </si>
  <si>
    <t>GASTRONOMI</t>
  </si>
  <si>
    <t>NA21001-0025777</t>
  </si>
  <si>
    <t>Poliza Contable de D</t>
  </si>
  <si>
    <t>GASTRONOMIA DEL BAJIO</t>
  </si>
  <si>
    <t>ND14002-0022264</t>
  </si>
  <si>
    <t>0136-TCN15</t>
  </si>
  <si>
    <t>ND14001-0020396</t>
  </si>
  <si>
    <t>UD80009-0026163</t>
  </si>
  <si>
    <t>MEDEL CANO LUIS ALBERTO</t>
  </si>
  <si>
    <t>D    504</t>
  </si>
  <si>
    <t>ND14007-0020397</t>
  </si>
  <si>
    <t>LJIMENEZ:PEREZ MARTINEZ RICARDO</t>
  </si>
  <si>
    <t>UA09001-ZR00544</t>
  </si>
  <si>
    <t>PROMARSA DEL CENTRO S.A. DE C.V.</t>
  </si>
  <si>
    <t>UD80009-0029757</t>
  </si>
  <si>
    <t>D    505</t>
  </si>
  <si>
    <t>ND14001-0020398</t>
  </si>
  <si>
    <t>HILOS Y ESTAMBRES DE GUANAJUATO SA</t>
  </si>
  <si>
    <t>UD80009-0028852</t>
  </si>
  <si>
    <t>ND14003-0023841</t>
  </si>
  <si>
    <t>RAMIREZ  ESPINOZA  BERNARDO</t>
  </si>
  <si>
    <t>D    506</t>
  </si>
  <si>
    <t>UD80009-0027510</t>
  </si>
  <si>
    <t>ND14006-0021613</t>
  </si>
  <si>
    <t>UD80009-0026862</t>
  </si>
  <si>
    <t>MARTINEZ PEREZ MIGUEL</t>
  </si>
  <si>
    <t>D    507</t>
  </si>
  <si>
    <t>ND14001-0020736</t>
  </si>
  <si>
    <t>SHILLER BARRY</t>
  </si>
  <si>
    <t>D    508</t>
  </si>
  <si>
    <t>ND14001-0021916</t>
  </si>
  <si>
    <t>ND14001-0020737</t>
  </si>
  <si>
    <t>ND14001-0021614</t>
  </si>
  <si>
    <t>LJIMENEZ:VAZQUEZ MAGAÑA JUAN</t>
  </si>
  <si>
    <t>D    509</t>
  </si>
  <si>
    <t>ND14002-0023420</t>
  </si>
  <si>
    <t>GS AGRO DE MEXICO S DE RL DE CV</t>
  </si>
  <si>
    <t>UD80009-0030234</t>
  </si>
  <si>
    <t>DIAZ DE LEON CERVANTES ADRIAN</t>
  </si>
  <si>
    <t>ND14002-0021917</t>
  </si>
  <si>
    <t>ND14001-0020738</t>
  </si>
  <si>
    <t>CAMPOS RAMOS ALEJANDRO</t>
  </si>
  <si>
    <t>ND14001-0023842</t>
  </si>
  <si>
    <t>INTERCAM BANCO SA INSTITUCION DE BA</t>
  </si>
  <si>
    <t>TAJETAS</t>
  </si>
  <si>
    <t>ND14001-0021615</t>
  </si>
  <si>
    <t>D    510</t>
  </si>
  <si>
    <t>ND14001-0023421</t>
  </si>
  <si>
    <t>LJIMENEZ:RAMIREZ ESPINOSA BERNARDO</t>
  </si>
  <si>
    <t>UD80009-0030235</t>
  </si>
  <si>
    <t>S 00054121</t>
  </si>
  <si>
    <t>UA14001-ZS01357</t>
  </si>
  <si>
    <t>ND14002-0021616</t>
  </si>
  <si>
    <t>BAJA: MARTINEZ PEREZ MIGUEL</t>
  </si>
  <si>
    <t>D    511</t>
  </si>
  <si>
    <t>UD80009-0030237</t>
  </si>
  <si>
    <t>ND14001-0021918</t>
  </si>
  <si>
    <t>ND14001-0020739</t>
  </si>
  <si>
    <t>ND14001-0021617</t>
  </si>
  <si>
    <t>UD80009-0026863</t>
  </si>
  <si>
    <t>D    512</t>
  </si>
  <si>
    <t>ND14002-0023020</t>
  </si>
  <si>
    <t>RIOS HERNANDEZ MARIA GUADALUPE</t>
  </si>
  <si>
    <t>D    514</t>
  </si>
  <si>
    <t>UD80010-0025783</t>
  </si>
  <si>
    <t>HORTICOLA STA MARIA SPR DE RL DE CV</t>
  </si>
  <si>
    <t>ND14001-0020740</t>
  </si>
  <si>
    <t>S 00054871</t>
  </si>
  <si>
    <t>UA14001-ZS01358</t>
  </si>
  <si>
    <t>CONCESIONARIA DE VIAS IRAPUATO QUER</t>
  </si>
  <si>
    <t>D    515</t>
  </si>
  <si>
    <t>UD80010-0026168</t>
  </si>
  <si>
    <t>D    516</t>
  </si>
  <si>
    <t>ND14002-0020399</t>
  </si>
  <si>
    <t>LJIMENEZ:HORTICOLA STA MARIA SPR DE</t>
  </si>
  <si>
    <t>ND14001-0021919</t>
  </si>
  <si>
    <t>MENDEZ LOPEZ EFRAIN</t>
  </si>
  <si>
    <t>ND14002-0020741</t>
  </si>
  <si>
    <t>LJIMENEZ:CORPORATIVO AGUI-CA SA DE</t>
  </si>
  <si>
    <t>UD80009-0028391</t>
  </si>
  <si>
    <t>SAN MARTIN BARRIOS ALEX</t>
  </si>
  <si>
    <t>ND14001-0023843</t>
  </si>
  <si>
    <t>SALAZAR  SALAZAR JORGE LUIS</t>
  </si>
  <si>
    <t>D    517</t>
  </si>
  <si>
    <t>UD80009-0028393</t>
  </si>
  <si>
    <t>GARCIA PATIÑO MARTIN ROGELIO</t>
  </si>
  <si>
    <t>ND14001-0023844</t>
  </si>
  <si>
    <t>TAPIA ZAVALA MARIA GUADALUPE</t>
  </si>
  <si>
    <t>D    519</t>
  </si>
  <si>
    <t>ND14002-0022265</t>
  </si>
  <si>
    <t>UD80009-0028857</t>
  </si>
  <si>
    <t>D    520</t>
  </si>
  <si>
    <t>UD80009-0027512</t>
  </si>
  <si>
    <t>TORRES GARCIA M MAGDALENA</t>
  </si>
  <si>
    <t>ND14001-0023021</t>
  </si>
  <si>
    <t>ND14001-0023845</t>
  </si>
  <si>
    <t>HERRERA SANCHEZ CLAUDIA VERONICA</t>
  </si>
  <si>
    <t>D    521</t>
  </si>
  <si>
    <t>UD80009-0025784</t>
  </si>
  <si>
    <t>SILVA TRON ELISA</t>
  </si>
  <si>
    <t>UD80010-0028858</t>
  </si>
  <si>
    <t>VERBOONEN FLORES EDUARDO</t>
  </si>
  <si>
    <t>D    522</t>
  </si>
  <si>
    <t>UD80010-0029310</t>
  </si>
  <si>
    <t>JIMENEZ GAMIÑO BLANCA LUZ</t>
  </si>
  <si>
    <t>ND14001-0023022</t>
  </si>
  <si>
    <t>MEXICO KANKO SA DE CV</t>
  </si>
  <si>
    <t>D    523</t>
  </si>
  <si>
    <t>UD80009-0029311</t>
  </si>
  <si>
    <t>LOPEZ JIMENEZ JOSE LUIS</t>
  </si>
  <si>
    <t>D    524</t>
  </si>
  <si>
    <t>UD80009-0029312</t>
  </si>
  <si>
    <t>GARCIA ESTRADA FELIX</t>
  </si>
  <si>
    <t>UD80009-0027977</t>
  </si>
  <si>
    <t>CERVANTES CENTENO ANTONIO</t>
  </si>
  <si>
    <t>ND14001-0022648</t>
  </si>
  <si>
    <t>ANTITRIPS DE MEXICO SA DE CV</t>
  </si>
  <si>
    <t>D    525</t>
  </si>
  <si>
    <t>ND14004-0023422</t>
  </si>
  <si>
    <t>PAZ GOMEZ JOSE LUIS</t>
  </si>
  <si>
    <t>UD80009-0027515</t>
  </si>
  <si>
    <t>TEGRANT DE MEXICO SA DE CV</t>
  </si>
  <si>
    <t>ND14001-0023023</t>
  </si>
  <si>
    <t>D    526</t>
  </si>
  <si>
    <t>ND14002-0021012</t>
  </si>
  <si>
    <t>MARTINEZ GALVAN MIRNA YOANA</t>
  </si>
  <si>
    <t>UD80009-0027978</t>
  </si>
  <si>
    <t>ND14001-0022649</t>
  </si>
  <si>
    <t>VELAZQUEZ RODRIGUEZ JOSE JUAN</t>
  </si>
  <si>
    <t>UD80009-0027176</t>
  </si>
  <si>
    <t>HERNANDEZ JASSO HECTOR</t>
  </si>
  <si>
    <t>D    527</t>
  </si>
  <si>
    <t>{DEPOSITO</t>
  </si>
  <si>
    <t>ND14001-0022266</t>
  </si>
  <si>
    <t>CONSTRASTES Y EQUIPOS RADIOLOGICOS</t>
  </si>
  <si>
    <t>ND14001-0023024</t>
  </si>
  <si>
    <t>ND14001-0022650</t>
  </si>
  <si>
    <t>D    528</t>
  </si>
  <si>
    <t>UD80009-0028394</t>
  </si>
  <si>
    <t>REYES SEGURA RAUL</t>
  </si>
  <si>
    <t>ND14001-0023846</t>
  </si>
  <si>
    <t>ND14001-0021618</t>
  </si>
  <si>
    <t>HERNANDEZ GUZMAN JOSE ROBERTO</t>
  </si>
  <si>
    <t>D    529</t>
  </si>
  <si>
    <t>ND14001-0022267</t>
  </si>
  <si>
    <t>ND14002-0023025</t>
  </si>
  <si>
    <t>UD80010-0028395</t>
  </si>
  <si>
    <t>GODINEZ CABRERA PABLO</t>
  </si>
  <si>
    <t>ND14001-0023847</t>
  </si>
  <si>
    <t>ND14001-0021334</t>
  </si>
  <si>
    <t>VAZQUEZ OLMOS EDGARDO RENE</t>
  </si>
  <si>
    <t>D    530</t>
  </si>
  <si>
    <t>UA09001-ZR00588</t>
  </si>
  <si>
    <t>MARTINEZ LOPEZ EDUARDO</t>
  </si>
  <si>
    <t>ND14002-0023848</t>
  </si>
  <si>
    <t>ND14007-0021335</t>
  </si>
  <si>
    <t>D    531</t>
  </si>
  <si>
    <t>ND14007-0021920</t>
  </si>
  <si>
    <t>GARCIA CHAVEZ JOSE LUISMANUEL</t>
  </si>
  <si>
    <t>ND14001-0023849</t>
  </si>
  <si>
    <t>BAJA: VAZQUEZ OLMOS EDGARDO RENE</t>
  </si>
  <si>
    <t>D    532</t>
  </si>
  <si>
    <t>ND14001-0020400</t>
  </si>
  <si>
    <t>PRODUCTOS DE CONCRETO DEL VALLE SA</t>
  </si>
  <si>
    <t>ND14002-0021921</t>
  </si>
  <si>
    <t>MACIAS SANCHEZ JULIO CESAR</t>
  </si>
  <si>
    <t>UD80009-0026866</t>
  </si>
  <si>
    <t>PEREZ MALAGON JOSE JUAN</t>
  </si>
  <si>
    <t>D    533</t>
  </si>
  <si>
    <t>ND14007-0021922</t>
  </si>
  <si>
    <t>GARCIA  CHAVEZ JOSE LUIS MANUEL</t>
  </si>
  <si>
    <t>UD80009-0026868</t>
  </si>
  <si>
    <t>ESTRADA BUCIO YARETT</t>
  </si>
  <si>
    <t>D    534</t>
  </si>
  <si>
    <t>AR-9733</t>
  </si>
  <si>
    <t>NA21001-0025779</t>
  </si>
  <si>
    <t>RAMIREZ CAMACHO MARTIN</t>
  </si>
  <si>
    <t>ND14002-0021923</t>
  </si>
  <si>
    <t>D    535</t>
  </si>
  <si>
    <t>NA21001-0025780</t>
  </si>
  <si>
    <t>ND14002-0021013</t>
  </si>
  <si>
    <t>ND14001-0021924</t>
  </si>
  <si>
    <t>UD80009-0028859</t>
  </si>
  <si>
    <t>LOPEZ CABRERA CRISTINA FRANCISCA</t>
  </si>
  <si>
    <t>UD80009-0026169</t>
  </si>
  <si>
    <t>REYES CERRITOS FABIAN</t>
  </si>
  <si>
    <t>D    536</t>
  </si>
  <si>
    <t>UA09001-ZR00527</t>
  </si>
  <si>
    <t>VILLALOBOS ESPITIA LAURA PAULINA</t>
  </si>
  <si>
    <t>ND14001-0021925</t>
  </si>
  <si>
    <t>UD80009-0026869</t>
  </si>
  <si>
    <t>VIAJES DOMINGUEZ S.A. DE C.V.</t>
  </si>
  <si>
    <t>D    537</t>
  </si>
  <si>
    <t>UD80009-0029314</t>
  </si>
  <si>
    <t>DIOSDADO MEDIDA MARTHA SILVIA</t>
  </si>
  <si>
    <t>UD80009-0027981</t>
  </si>
  <si>
    <t>SERRATO AVALOS CARLOS</t>
  </si>
  <si>
    <t>BAJA: GARCIA  CHAVEZ JOSE LUIS MANU</t>
  </si>
  <si>
    <t>ND14001-0022651</t>
  </si>
  <si>
    <t>UD80009-0026870</t>
  </si>
  <si>
    <t>PEREZ ESCOBAR MA EUGENIA</t>
  </si>
  <si>
    <t>D    538</t>
  </si>
  <si>
    <t>ND14002-0022652</t>
  </si>
  <si>
    <t>D    539</t>
  </si>
  <si>
    <t>ND14002-0021014</t>
  </si>
  <si>
    <t>FONDO DE ASEGURAMIENTO AGRICOLA CAM</t>
  </si>
  <si>
    <t>UD80009-0026871</t>
  </si>
  <si>
    <t>OCHOA ACOSTA J.ANTONIO</t>
  </si>
  <si>
    <t>D    540</t>
  </si>
  <si>
    <t>UD80009-0026486</t>
  </si>
  <si>
    <t>EUROACABADOS DE CELAYA S.A. DE C.V.</t>
  </si>
  <si>
    <t>ND14001-0020742</t>
  </si>
  <si>
    <t>CABRERA VAZQUEZ MARTHA PAOLA</t>
  </si>
  <si>
    <t>ND14002-0021926</t>
  </si>
  <si>
    <t>ND14001-0023850</t>
  </si>
  <si>
    <t>GARCIA PARAMO JUAN CARLOS</t>
  </si>
  <si>
    <t>ND14002-0021336</t>
  </si>
  <si>
    <t>LJIMENEZ:PREMIER SEEDS MEXICANA SA</t>
  </si>
  <si>
    <t>D    541</t>
  </si>
  <si>
    <t>UD80009-0028860</t>
  </si>
  <si>
    <t>ND14002-0022653</t>
  </si>
  <si>
    <t>D    542</t>
  </si>
  <si>
    <t>BAJA: EUROACABADOS DE CELAYA S.A. D</t>
  </si>
  <si>
    <t>ND14001-0022268</t>
  </si>
  <si>
    <t>ND14001-0022654</t>
  </si>
  <si>
    <t>ND14001-0023851</t>
  </si>
  <si>
    <t>BOYER IIIWILIAM FRANCIS</t>
  </si>
  <si>
    <t>D    543</t>
  </si>
  <si>
    <t>S 00055675</t>
  </si>
  <si>
    <t>UA14001-ZS01386</t>
  </si>
  <si>
    <t>UD80010-0027518</t>
  </si>
  <si>
    <t>SERVICIOS INDUSTRIALES DE NUEVO LEO</t>
  </si>
  <si>
    <t>D    544</t>
  </si>
  <si>
    <t>ND14001-0020401</t>
  </si>
  <si>
    <t>JIMENEZ ARREOLA RAUL</t>
  </si>
  <si>
    <t>ND14002-0020743</t>
  </si>
  <si>
    <t>PEÑA MERINO SANTIAGO</t>
  </si>
  <si>
    <t>ND14001-0021927</t>
  </si>
  <si>
    <t>ND14001-0023852</t>
  </si>
  <si>
    <t>RUIZ ABOYTES ESTELA MARIA</t>
  </si>
  <si>
    <t>D    545</t>
  </si>
  <si>
    <t>ND14001-0020402</t>
  </si>
  <si>
    <t>MITSUBISHI ELECTRIC DE MEXICO SA DE</t>
  </si>
  <si>
    <t>S 00050921</t>
  </si>
  <si>
    <t>UA14001-ZS01216</t>
  </si>
  <si>
    <t>MEDINA LANUZA GERARDO</t>
  </si>
  <si>
    <t>ND14001-0022269</t>
  </si>
  <si>
    <t>UD80009-0026171</t>
  </si>
  <si>
    <t>ND14001-0022655</t>
  </si>
  <si>
    <t>ND14001-0021619</t>
  </si>
  <si>
    <t>GRUPO CONSTRUCTOR MOARCI SA DE  CV</t>
  </si>
  <si>
    <t>D    546</t>
  </si>
  <si>
    <t>UD80010-0029315</t>
  </si>
  <si>
    <t>S 00050356</t>
  </si>
  <si>
    <t>UA14001-ZS01186</t>
  </si>
  <si>
    <t>ND14002-0021928</t>
  </si>
  <si>
    <t>ND14001-0022656</t>
  </si>
  <si>
    <t>D    547</t>
  </si>
  <si>
    <t>UD80010-0029316</t>
  </si>
  <si>
    <t>UD80009-0026487</t>
  </si>
  <si>
    <t>DISTRIBUIDORA AVICOLA AVIUNSA SA DE</t>
  </si>
  <si>
    <t>BAJA: AGROSERVICIOS MORENO SA DE CV</t>
  </si>
  <si>
    <t>ND14001-0021337</t>
  </si>
  <si>
    <t>D    548</t>
  </si>
  <si>
    <t>ND14005-0023423</t>
  </si>
  <si>
    <t>HSBC</t>
  </si>
  <si>
    <t>LJIMENEZ:VELASCO MACIAS PATRICIA</t>
  </si>
  <si>
    <t>UD80009-0025788</t>
  </si>
  <si>
    <t>UA14001-ZS01359</t>
  </si>
  <si>
    <t>D    549</t>
  </si>
  <si>
    <t>ND14001-0020403</t>
  </si>
  <si>
    <t>CARRENO SERRANO MARIA GUADALUPE</t>
  </si>
  <si>
    <t>UD80009-0026488</t>
  </si>
  <si>
    <t>UD80009-0027179</t>
  </si>
  <si>
    <t>ORTEGA TORRES JOSE</t>
  </si>
  <si>
    <t>D    550</t>
  </si>
  <si>
    <t>UD80010-0029317</t>
  </si>
  <si>
    <t>ND14001-0024291</t>
  </si>
  <si>
    <t>HERNANDEZ FLORES JOSE JORGE</t>
  </si>
  <si>
    <t>ND14001-0020404</t>
  </si>
  <si>
    <t>ND14001-0022270</t>
  </si>
  <si>
    <t>TRAPOTEX SA DE CV</t>
  </si>
  <si>
    <t>ND14002-0020744</t>
  </si>
  <si>
    <t>UD80009-0027519</t>
  </si>
  <si>
    <t>ESPITIA BANDA LEONEL</t>
  </si>
  <si>
    <t>ND14001-0023853</t>
  </si>
  <si>
    <t>TORRES GANDARA FERNANDO</t>
  </si>
  <si>
    <t>UD80009-0026873</t>
  </si>
  <si>
    <t>D    551</t>
  </si>
  <si>
    <t>ND14004-0022271</t>
  </si>
  <si>
    <t>T,E.</t>
  </si>
  <si>
    <t>ND14001-0023026</t>
  </si>
  <si>
    <t>ND14001-0020745</t>
  </si>
  <si>
    <t>UD80009-0028398</t>
  </si>
  <si>
    <t>GORDILLO JOSE ALEJANDRO</t>
  </si>
  <si>
    <t>D    552</t>
  </si>
  <si>
    <t>UD80009-0025790</t>
  </si>
  <si>
    <t>BAJA: TRAPOTEX SA DE CV</t>
  </si>
  <si>
    <t>ND14002-0023027</t>
  </si>
  <si>
    <t>LJIMENEZ:HERRAMIENTAS ALEMANES DE C</t>
  </si>
  <si>
    <t>ND14001-0020746</t>
  </si>
  <si>
    <t>UA09001-ZR00602</t>
  </si>
  <si>
    <t>ND14002-0023854</t>
  </si>
  <si>
    <t>CAMPOS BALDERRAMA ZOILA FLOR</t>
  </si>
  <si>
    <t>D    553</t>
  </si>
  <si>
    <t>ND14001-0023424</t>
  </si>
  <si>
    <t>0073n/15</t>
  </si>
  <si>
    <t>UD80009-0025792</t>
  </si>
  <si>
    <t>LJIMENEZ:CARMONA TORRES GUILLERMINA</t>
  </si>
  <si>
    <t>UA43002-0027982</t>
  </si>
  <si>
    <t>ND14001-0022657</t>
  </si>
  <si>
    <t>D    554</t>
  </si>
  <si>
    <t>UD80009-0029319</t>
  </si>
  <si>
    <t>ND14004-0020405</t>
  </si>
  <si>
    <t>LJIMENEZ:PROMARSA DEL CENTRO SA DE</t>
  </si>
  <si>
    <t>UA43002-0027983</t>
  </si>
  <si>
    <t>ND14003-0021338</t>
  </si>
  <si>
    <t>MORRISON MEALS SARAH</t>
  </si>
  <si>
    <t>D    555</t>
  </si>
  <si>
    <t>ND14001-0023425</t>
  </si>
  <si>
    <t>UD80009-0028862</t>
  </si>
  <si>
    <t>ND14001-0022658</t>
  </si>
  <si>
    <t>SERVICIOS PROFESIONALES PARA EL IND</t>
  </si>
  <si>
    <t>UD80010-0026173</t>
  </si>
  <si>
    <t>ARROYO BORJA RODOLFO</t>
  </si>
  <si>
    <t>ND14001-0021339</t>
  </si>
  <si>
    <t>RICO GARCIA JOSE LUZ</t>
  </si>
  <si>
    <t>D    556</t>
  </si>
  <si>
    <t>TARJT. BNM</t>
  </si>
  <si>
    <t>ND14002-0023426</t>
  </si>
  <si>
    <t>ND14002-0024292</t>
  </si>
  <si>
    <t>INSTITUTO MARIA DEL REFUGIO AGUILAR</t>
  </si>
  <si>
    <t>ND14002-0020406</t>
  </si>
  <si>
    <t>AGRO Y ALCOLCHONADOS SA DE CV</t>
  </si>
  <si>
    <t>UD80010-0029770</t>
  </si>
  <si>
    <t>ESTRADA GRANADOS ANA CLAUDIA</t>
  </si>
  <si>
    <t>ND14001-0020747</t>
  </si>
  <si>
    <t>HERRERA PARRA LUIS ENRIQUE</t>
  </si>
  <si>
    <t>UD80009-0027180</t>
  </si>
  <si>
    <t>GARCIA RODRIGUEZ DIEGO</t>
  </si>
  <si>
    <t>D    557</t>
  </si>
  <si>
    <t>ND14001-0020407</t>
  </si>
  <si>
    <t>ND14001-0022272</t>
  </si>
  <si>
    <t>UD80009-0028863</t>
  </si>
  <si>
    <t>PISARCO CONSTRUCTORES SA DE CV</t>
  </si>
  <si>
    <t>UD80009-0028400</t>
  </si>
  <si>
    <t>MENDOZA GRANDE RODOLFO</t>
  </si>
  <si>
    <t>UD80010-0026174</t>
  </si>
  <si>
    <t>PEREZ AYALA MAURICIO</t>
  </si>
  <si>
    <t>D    558</t>
  </si>
  <si>
    <t>AME.EXPRES</t>
  </si>
  <si>
    <t>ND14001-0023028</t>
  </si>
  <si>
    <t>TARJETA AMERICAN EXPRESS</t>
  </si>
  <si>
    <t>UD80009-0028401</t>
  </si>
  <si>
    <t>GASOLINERA LAS TROJES S.A DE C.V</t>
  </si>
  <si>
    <t>ND14001-0020748</t>
  </si>
  <si>
    <t>UD80009-0027182</t>
  </si>
  <si>
    <t>D    559</t>
  </si>
  <si>
    <t>ND14001-0023427</t>
  </si>
  <si>
    <t>ND14001-0022273</t>
  </si>
  <si>
    <t>ND14001-0023029</t>
  </si>
  <si>
    <t>ND14001-0022659</t>
  </si>
  <si>
    <t>MORENO ROBLEDO DANIEL ALBERTO</t>
  </si>
  <si>
    <t>UD80009-0029771</t>
  </si>
  <si>
    <t>RUIZ URIBE ANDRES BASILIO</t>
  </si>
  <si>
    <t>TRANSFRENC</t>
  </si>
  <si>
    <t>ND14001-0020749</t>
  </si>
  <si>
    <t>LJIMENEZ:VILLAS DE CORTAZAR S P DE</t>
  </si>
  <si>
    <t>ND14001-0021620</t>
  </si>
  <si>
    <t>ESTRADA VILLA MARIA ANTONIO</t>
  </si>
  <si>
    <t>D    560</t>
  </si>
  <si>
    <t>ND14001-0022274</t>
  </si>
  <si>
    <t>TARJ, BNMX</t>
  </si>
  <si>
    <t>ND14002-0023030</t>
  </si>
  <si>
    <t>TAJT. BNMX</t>
  </si>
  <si>
    <t>UD80009-0027520</t>
  </si>
  <si>
    <t>ESCALERA RUIZ ERNESTO</t>
  </si>
  <si>
    <t>ND14007-0021621</t>
  </si>
  <si>
    <t>LJIMENEZ:LEON GALLEGOS HECTOR MANUE</t>
  </si>
  <si>
    <t>D    561</t>
  </si>
  <si>
    <t>UD80009-0025794</t>
  </si>
  <si>
    <t>LUCIO CENTENO RICARDO</t>
  </si>
  <si>
    <t>TARJAMEX</t>
  </si>
  <si>
    <t>ND14001-0022275</t>
  </si>
  <si>
    <t>ND14001-0023031</t>
  </si>
  <si>
    <t>D    562</t>
  </si>
  <si>
    <t>ND14002-0023428</t>
  </si>
  <si>
    <t>VAZQUEZ MANDUJANO CARLOS</t>
  </si>
  <si>
    <t>UD80009-0030240</t>
  </si>
  <si>
    <t>MERINO LANUZA LUCIA</t>
  </si>
  <si>
    <t>ND14002-0020408</t>
  </si>
  <si>
    <t>LJIMENEZ:PRODUCTORES AGRICOLAS EL R</t>
  </si>
  <si>
    <t>NA14001-0000311</t>
  </si>
  <si>
    <t>ND14001-0023855</t>
  </si>
  <si>
    <t>UD80009-0026875</t>
  </si>
  <si>
    <t>LORENA RIVAS YUSTIS</t>
  </si>
  <si>
    <t>D    563</t>
  </si>
  <si>
    <t>T. BANAMEX</t>
  </si>
  <si>
    <t>ND14002-0020409</t>
  </si>
  <si>
    <t>BAJA: QUALITAS COMPAÑIA DE SEGUROS</t>
  </si>
  <si>
    <t>ND14001-0022660</t>
  </si>
  <si>
    <t>ND14001-0023856</t>
  </si>
  <si>
    <t>RIVEREÑA METAL-MECANICA SA DE CV</t>
  </si>
  <si>
    <t>BAJA: ARANO ZARATE MARTIN</t>
  </si>
  <si>
    <t>S 00051143</t>
  </si>
  <si>
    <t>UA14001-ZS01253</t>
  </si>
  <si>
    <t>PARRA RESENDIZ SERGIO</t>
  </si>
  <si>
    <t>D    564</t>
  </si>
  <si>
    <t>ND14001-0020410</t>
  </si>
  <si>
    <t>ND14002-0021015</t>
  </si>
  <si>
    <t>WASHINGTON INVENTORY SERVICE MEXICO</t>
  </si>
  <si>
    <t>ND14001-0022661</t>
  </si>
  <si>
    <t>UA43003-0029762</t>
  </si>
  <si>
    <t>ND14001-0021340</t>
  </si>
  <si>
    <t>D    565</t>
  </si>
  <si>
    <t>BAJA: HILOS Y ESTAMBRES DE GUANAJUA</t>
  </si>
  <si>
    <t>ND14001-0022662</t>
  </si>
  <si>
    <t>ND14001-0023857</t>
  </si>
  <si>
    <t>ND14002-0021341</t>
  </si>
  <si>
    <t>D    566</t>
  </si>
  <si>
    <t>ND14001-0020411</t>
  </si>
  <si>
    <t>ND14001-0022276</t>
  </si>
  <si>
    <t>QUALITAS COMPAÑIAS DE SEGUROS SA DE</t>
  </si>
  <si>
    <t>ND14001-0022663</t>
  </si>
  <si>
    <t>UA09001-ZR00579</t>
  </si>
  <si>
    <t>PEREZ CAZAREZ ELIAS NICOLAS</t>
  </si>
  <si>
    <t>ND14001-0021342</t>
  </si>
  <si>
    <t>D    567</t>
  </si>
  <si>
    <t>ND14007-0023429</t>
  </si>
  <si>
    <t>ND14001-0022277</t>
  </si>
  <si>
    <t>ND14001-0020412</t>
  </si>
  <si>
    <t>GRUPO RAMASIA S DE RL DE CV</t>
  </si>
  <si>
    <t>ND14001-0022664</t>
  </si>
  <si>
    <t>UA09001-ZR00580</t>
  </si>
  <si>
    <t>D    568</t>
  </si>
  <si>
    <t>UD80009-0029325</t>
  </si>
  <si>
    <t>ND14002-0022665</t>
  </si>
  <si>
    <t>D    569</t>
  </si>
  <si>
    <t>ND14001-0022278</t>
  </si>
  <si>
    <t>UD80009-0027183</t>
  </si>
  <si>
    <t>ND14001-0021343</t>
  </si>
  <si>
    <t>SCREEN CREATIONS DE CELAYA S DE RL</t>
  </si>
  <si>
    <t>D    570</t>
  </si>
  <si>
    <t>UD80009-0029328</t>
  </si>
  <si>
    <t>CASTILLO GAYTAN JULIO CESAR</t>
  </si>
  <si>
    <t>UD80010-0027521</t>
  </si>
  <si>
    <t>ARREDONDO MALDONADO ROSA MARIA</t>
  </si>
  <si>
    <t>UD80009-0026175</t>
  </si>
  <si>
    <t>D    571</t>
  </si>
  <si>
    <t>ND14001-0023430</t>
  </si>
  <si>
    <t>LJIMENEZ:AMBRIZ NETO MARIA MAYELA</t>
  </si>
  <si>
    <t>H 00050765</t>
  </si>
  <si>
    <t>UD10014-H050765</t>
  </si>
  <si>
    <t>UD80009-0027982</t>
  </si>
  <si>
    <t>ND14002-0020413</t>
  </si>
  <si>
    <t>LJIMENEZ:HORTICOLA STA MARIA SPRDE</t>
  </si>
  <si>
    <t>ND14001-0023032</t>
  </si>
  <si>
    <t>CRUZ CARDENAS JULIA</t>
  </si>
  <si>
    <t>D    572</t>
  </si>
  <si>
    <t>ND14001-0023431</t>
  </si>
  <si>
    <t>UD80009-0025795</t>
  </si>
  <si>
    <t>ALLEN CARBAJAL LINDA DEL CARMEN</t>
  </si>
  <si>
    <t>D    573</t>
  </si>
  <si>
    <t>ND14004-0023432</t>
  </si>
  <si>
    <t>PORCICOLA  LA HERRADURA S.PR. DE R.</t>
  </si>
  <si>
    <t>UD80010-0026489</t>
  </si>
  <si>
    <t>JAUREZ ESCALONA JUAN MANUEL</t>
  </si>
  <si>
    <t>ND14001-0021622</t>
  </si>
  <si>
    <t>D    574</t>
  </si>
  <si>
    <t>S 00056497</t>
  </si>
  <si>
    <t>UA14001-ZS01416</t>
  </si>
  <si>
    <t>UD80009-0025796</t>
  </si>
  <si>
    <t>PULIDO LLANO ROBERTO</t>
  </si>
  <si>
    <t>ND14002-0021623</t>
  </si>
  <si>
    <t>D    575</t>
  </si>
  <si>
    <t>ND14001-0023433</t>
  </si>
  <si>
    <t>ND14001-0021016</t>
  </si>
  <si>
    <t>BAJA: FERNANDEZ ALARCON EFRAIN</t>
  </si>
  <si>
    <t>ND14001-0020750</t>
  </si>
  <si>
    <t>LAGUNA GARCIA MARTIN</t>
  </si>
  <si>
    <t>BAJA: FLORES CANO MARIA ROSA</t>
  </si>
  <si>
    <t>ND14001-0021624</t>
  </si>
  <si>
    <t>D    576</t>
  </si>
  <si>
    <t>ND14001-0023434</t>
  </si>
  <si>
    <t>ND14002-0023858</t>
  </si>
  <si>
    <t>UD80009-0026176</t>
  </si>
  <si>
    <t>MUNICIPIO DE JARAL DEL PROGRESO GUA</t>
  </si>
  <si>
    <t>D    577</t>
  </si>
  <si>
    <t>ND14002-0023435</t>
  </si>
  <si>
    <t>UD80009-0027984</t>
  </si>
  <si>
    <t>ND14001-0023859</t>
  </si>
  <si>
    <t>D    578</t>
  </si>
  <si>
    <t>ND14001-0023436</t>
  </si>
  <si>
    <t>ND14001-0023860</t>
  </si>
  <si>
    <t>D    579</t>
  </si>
  <si>
    <t>UD80009-0027522</t>
  </si>
  <si>
    <t>AGUILAR QUIROZ ANGEL</t>
  </si>
  <si>
    <t>ND14002-0023033</t>
  </si>
  <si>
    <t>GONZALEZ FUENTESJORGE LUIS</t>
  </si>
  <si>
    <t>D    580</t>
  </si>
  <si>
    <t>ND14002-0021017</t>
  </si>
  <si>
    <t>ND14002-0023437</t>
  </si>
  <si>
    <t>MONSIVAIS GALINDO BERENICE</t>
  </si>
  <si>
    <t>D    581</t>
  </si>
  <si>
    <t>ND14006-0021929</t>
  </si>
  <si>
    <t>CONSTRUCCIONES MENHIR SA DE CV</t>
  </si>
  <si>
    <t>BAJA: MUNICIPIO DE JARAL DEL PROGRE</t>
  </si>
  <si>
    <t>D    582</t>
  </si>
  <si>
    <t>ND14001-0021930</t>
  </si>
  <si>
    <t>UD80009-0029773</t>
  </si>
  <si>
    <t>RUIZ MONDRAGON MARIA EUGENIA</t>
  </si>
  <si>
    <t>D    583</t>
  </si>
  <si>
    <t>UD80009-0025797</t>
  </si>
  <si>
    <t>PCB CONCRETOS S.A. DE C.V.</t>
  </si>
  <si>
    <t>ND14006-0021931</t>
  </si>
  <si>
    <t>D    584</t>
  </si>
  <si>
    <t>ND14001-0024293</t>
  </si>
  <si>
    <t>ND14001-0021019</t>
  </si>
  <si>
    <t>BAJA: CONSTRUCCIONES MENHIR SA DE C</t>
  </si>
  <si>
    <t>ND14001-0022666</t>
  </si>
  <si>
    <t>PARROQUIA DE SAN FRANCISCO  DE ACAM</t>
  </si>
  <si>
    <t>ND14001-0021344</t>
  </si>
  <si>
    <t>LJIMENEZ:AGRICOLA COMERCIAL DE VICT</t>
  </si>
  <si>
    <t>D    585</t>
  </si>
  <si>
    <t>ND14002-0024294</t>
  </si>
  <si>
    <t>UD80009-0027525</t>
  </si>
  <si>
    <t>RIOS GRACIA XOCHITL ELVIA</t>
  </si>
  <si>
    <t>D    586</t>
  </si>
  <si>
    <t>ND14001-0024295</t>
  </si>
  <si>
    <t>ND14002-0022279</t>
  </si>
  <si>
    <t>MAGAÑA  RAMIREZ REBECA</t>
  </si>
  <si>
    <t>UD80009-0028408</t>
  </si>
  <si>
    <t>D    588</t>
  </si>
  <si>
    <t>ND14002-0023438</t>
  </si>
  <si>
    <t>GRUPO INVADOR LIDER SA DE CV</t>
  </si>
  <si>
    <t>ND14007-0022667</t>
  </si>
  <si>
    <t>UD80009-0027185</t>
  </si>
  <si>
    <t>D    589</t>
  </si>
  <si>
    <t>ND14002-0021932</t>
  </si>
  <si>
    <t>LOPEZ RUIZ JESUS AURELIO</t>
  </si>
  <si>
    <t>D    590</t>
  </si>
  <si>
    <t>AS-34264</t>
  </si>
  <si>
    <t>NA21001-0025795</t>
  </si>
  <si>
    <t>PAQA</t>
  </si>
  <si>
    <t>ND14002-0024296</t>
  </si>
  <si>
    <t>ND14001-0022668</t>
  </si>
  <si>
    <t>UD80009-0026876</t>
  </si>
  <si>
    <t>ARCHROMA SERVICES MEXICO S. DE R.L.</t>
  </si>
  <si>
    <t>D    591</t>
  </si>
  <si>
    <t>ND14002-0020751</t>
  </si>
  <si>
    <t>D    592</t>
  </si>
  <si>
    <t>ND14001-0023439</t>
  </si>
  <si>
    <t>CABALLERO GUERREO JUANA</t>
  </si>
  <si>
    <t>UD80010-0026179</t>
  </si>
  <si>
    <t>DEANDA AGUADO OSCAR RAFAEL</t>
  </si>
  <si>
    <t>D    593</t>
  </si>
  <si>
    <t>ND14001-0022280</t>
  </si>
  <si>
    <t>ND14001-0023440</t>
  </si>
  <si>
    <t>SUMINISTRO Y MANTENIMIENTO AVIPECUA</t>
  </si>
  <si>
    <t>D    594</t>
  </si>
  <si>
    <t>ND14007-0024297</t>
  </si>
  <si>
    <t>FLORES VERA JOSE</t>
  </si>
  <si>
    <t>BAJA: OLVERA CABRERA JOSE LUIS ARMA</t>
  </si>
  <si>
    <t>ND14001-0023441</t>
  </si>
  <si>
    <t>UD80009-0027186</t>
  </si>
  <si>
    <t>GARCIA HERNANDEZ DANIEL OMAR</t>
  </si>
  <si>
    <t>D    595</t>
  </si>
  <si>
    <t>ND14001-0022281</t>
  </si>
  <si>
    <t>UD80010-0026180</t>
  </si>
  <si>
    <t>ESQUIVEL RUIZ CARLOS ALBERTO</t>
  </si>
  <si>
    <t>D    596</t>
  </si>
  <si>
    <t>UD80010-0026181</t>
  </si>
  <si>
    <t>UA43002-0026878</t>
  </si>
  <si>
    <t>D    597</t>
  </si>
  <si>
    <t>UD80009-0027988</t>
  </si>
  <si>
    <t>RIVEREÑA METAL-MECANICA S.A DE C.V.</t>
  </si>
  <si>
    <t>ND14001-0021345</t>
  </si>
  <si>
    <t>D    598</t>
  </si>
  <si>
    <t>S 00057960</t>
  </si>
  <si>
    <t>UA14001-ZS01459</t>
  </si>
  <si>
    <t>QUIMICA LUCAVA, S.A. DE C.V.</t>
  </si>
  <si>
    <t>UD80009-0027526</t>
  </si>
  <si>
    <t>ALMANZA CARRILLO MA DEL REFUGIO</t>
  </si>
  <si>
    <t>UA09001-ZR00603</t>
  </si>
  <si>
    <t>UD80009-0029774</t>
  </si>
  <si>
    <t>ND14007-0021346</t>
  </si>
  <si>
    <t>AGRICOLA AMGIO SPR DE RL</t>
  </si>
  <si>
    <t>D    599</t>
  </si>
  <si>
    <t>ND14004-0020414</t>
  </si>
  <si>
    <t>SERVICIOS AMBIENTALES Y DE ENERGIAS</t>
  </si>
  <si>
    <t>ND14001-0021933</t>
  </si>
  <si>
    <t>ND14002-0020752</t>
  </si>
  <si>
    <t>LJIMENEZ:RAMIREZ RAMIREZ ELSA DEL C</t>
  </si>
  <si>
    <t>UA09001-ZR00604</t>
  </si>
  <si>
    <t>D    600</t>
  </si>
  <si>
    <t>ND14004-0020415</t>
  </si>
  <si>
    <t>SERV.AMBIENTALES Y DE ENERGIAS REN.</t>
  </si>
  <si>
    <t>ND14001-0021934</t>
  </si>
  <si>
    <t>ND14002-0022669</t>
  </si>
  <si>
    <t>AGRO Y ACOLCHADOS S.A DE C.V</t>
  </si>
  <si>
    <t>S 00052593</t>
  </si>
  <si>
    <t>UA14001-ZS01279</t>
  </si>
  <si>
    <t>SANCHEZ MONCADA MARCELA MONSERRAT</t>
  </si>
  <si>
    <t>D    601</t>
  </si>
  <si>
    <t>ND14006-0022282</t>
  </si>
  <si>
    <t>INMOBILIARIA LA ARBOLEDA DE SAN MIG</t>
  </si>
  <si>
    <t>ND14002-0021935</t>
  </si>
  <si>
    <t>ND14001-0022670</t>
  </si>
  <si>
    <t>SANCHEZ PEREZ RICARDO</t>
  </si>
  <si>
    <t>UD80009-0029775</t>
  </si>
  <si>
    <t>JIREH Y ASOCIADOS, AGENTE DE SEGURO</t>
  </si>
  <si>
    <t>ND14002-0021625</t>
  </si>
  <si>
    <t>D    602</t>
  </si>
  <si>
    <t>ND14001-0022283</t>
  </si>
  <si>
    <t>TURISMO ARGOS SA DE CV</t>
  </si>
  <si>
    <t>ND14001-0023442</t>
  </si>
  <si>
    <t>RAYA RAYA MARIA ELVIRA</t>
  </si>
  <si>
    <t>UD80010-0026183</t>
  </si>
  <si>
    <t>UD80009-0029776</t>
  </si>
  <si>
    <t>ND14001-0021626</t>
  </si>
  <si>
    <t>ROJAS MOLINA ROMEO</t>
  </si>
  <si>
    <t>D    603</t>
  </si>
  <si>
    <t>UD80009-0027989</t>
  </si>
  <si>
    <t>MONTERO LUGO FLAVIA ROCIO</t>
  </si>
  <si>
    <t>ND14001-0021936</t>
  </si>
  <si>
    <t>UD80009-0028414</t>
  </si>
  <si>
    <t>D    604</t>
  </si>
  <si>
    <t>AME.EXP</t>
  </si>
  <si>
    <t>ND14001-0020753</t>
  </si>
  <si>
    <t>UD80009-0028415</t>
  </si>
  <si>
    <t>GRANOS Y FORRAJES LOS MENDOZA SPR D</t>
  </si>
  <si>
    <t>D    605</t>
  </si>
  <si>
    <t>ND14001-0024298</t>
  </si>
  <si>
    <t>LYNN CARROL KATHLEEN</t>
  </si>
  <si>
    <t>ND14001-0020754</t>
  </si>
  <si>
    <t>D    606</t>
  </si>
  <si>
    <t>ND14002-0024299</t>
  </si>
  <si>
    <t>UD80009-0026490</t>
  </si>
  <si>
    <t>ND14001-0020755</t>
  </si>
  <si>
    <t>UD80009-0029777</t>
  </si>
  <si>
    <t>HURTADO QUINTANA FRANCISCO</t>
  </si>
  <si>
    <t>D    607</t>
  </si>
  <si>
    <t>ND14001-0022284</t>
  </si>
  <si>
    <t>ND14001-0020756</t>
  </si>
  <si>
    <t>UD80009-0026881</t>
  </si>
  <si>
    <t>VEGA MONSIVAIS HILDA</t>
  </si>
  <si>
    <t>D    608</t>
  </si>
  <si>
    <t>ND14003-0024300</t>
  </si>
  <si>
    <t>MATEHUALA DIAZ MARIA</t>
  </si>
  <si>
    <t>ND14001-0022285</t>
  </si>
  <si>
    <t>UD80009-0028419</t>
  </si>
  <si>
    <t>ND14002-0021347</t>
  </si>
  <si>
    <t>IMIPE CELAYA GTO</t>
  </si>
  <si>
    <t>D    609</t>
  </si>
  <si>
    <t>ND14002-0022286</t>
  </si>
  <si>
    <t>ND14002-0020757</t>
  </si>
  <si>
    <t>ND14001-0022671</t>
  </si>
  <si>
    <t>IBARRA ADAUTO J EFRAYN</t>
  </si>
  <si>
    <t>D    610</t>
  </si>
  <si>
    <t>ND14004-0022672</t>
  </si>
  <si>
    <t>D    611</t>
  </si>
  <si>
    <t>UA09001-ZR00550</t>
  </si>
  <si>
    <t>ND14001-0023034</t>
  </si>
  <si>
    <t>GRUPO RECICLAJE DE LA LAGUNA SA DE</t>
  </si>
  <si>
    <t>UD80009-0026882</t>
  </si>
  <si>
    <t>D    612</t>
  </si>
  <si>
    <t>ND14001-0021937</t>
  </si>
  <si>
    <t>D    613</t>
  </si>
  <si>
    <t>ND14001-0024301</t>
  </si>
  <si>
    <t>ND14001-0021938</t>
  </si>
  <si>
    <t>ND14001-0021348</t>
  </si>
  <si>
    <t>VILLAGRANA SANTACRUZ ROSA MARIA</t>
  </si>
  <si>
    <t>D    614</t>
  </si>
  <si>
    <t>ND14002-0021939</t>
  </si>
  <si>
    <t>UD80009-0027189</t>
  </si>
  <si>
    <t>ALBERTO FIGUEROA MA. DOLORES</t>
  </si>
  <si>
    <t>UD80009-0026884</t>
  </si>
  <si>
    <t>GARCIA TORRES ANGEL</t>
  </si>
  <si>
    <t>D    615</t>
  </si>
  <si>
    <t>ND14001-0023443</t>
  </si>
  <si>
    <t>D    616</t>
  </si>
  <si>
    <t>ND14002-0023444</t>
  </si>
  <si>
    <t>UD80010-0027190</t>
  </si>
  <si>
    <t>ALVARADO PATIñO MARIA GUADALUPE</t>
  </si>
  <si>
    <t>D    617</t>
  </si>
  <si>
    <t>ND14002-0024302</t>
  </si>
  <si>
    <t>PEREZ SANCHEZ ALFREDO</t>
  </si>
  <si>
    <t>ND14001-0023445</t>
  </si>
  <si>
    <t>UD80009-0027191</t>
  </si>
  <si>
    <t>D    619</t>
  </si>
  <si>
    <t>ND14007-0024303</t>
  </si>
  <si>
    <t>MIRANDA LUNA FATIMA</t>
  </si>
  <si>
    <t>S 00055668</t>
  </si>
  <si>
    <t>UA14001-ZS01417</t>
  </si>
  <si>
    <t>ZUÑIGA JOSE LUIS</t>
  </si>
  <si>
    <t>ND14001-0022673</t>
  </si>
  <si>
    <t>ND14004-0023861</t>
  </si>
  <si>
    <t>RUIZ GOMEZ ERIK</t>
  </si>
  <si>
    <t>ND14002-0021627</t>
  </si>
  <si>
    <t>D    620</t>
  </si>
  <si>
    <t>ND14002-0024304</t>
  </si>
  <si>
    <t>S 00056371</t>
  </si>
  <si>
    <t>UA14001-ZS01418</t>
  </si>
  <si>
    <t>UD80009-0027527</t>
  </si>
  <si>
    <t>ELIAS HERNANDEZ ALBERTO</t>
  </si>
  <si>
    <t>ND14001-0022674</t>
  </si>
  <si>
    <t>D    621</t>
  </si>
  <si>
    <t>ND14001-0024305</t>
  </si>
  <si>
    <t>PUGA MARTINEZ JUAN</t>
  </si>
  <si>
    <t>ND14003-0023446</t>
  </si>
  <si>
    <t>LJIMENEZ:ELEMENT FLEET MANAGEMENT</t>
  </si>
  <si>
    <t>UD80010-0027990</t>
  </si>
  <si>
    <t>ND14002-0022675</t>
  </si>
  <si>
    <t>UD80009-0029779</t>
  </si>
  <si>
    <t>SABES</t>
  </si>
  <si>
    <t>ND14002-0021349</t>
  </si>
  <si>
    <t>D    622</t>
  </si>
  <si>
    <t>ND14001-0021350</t>
  </si>
  <si>
    <t>D    623</t>
  </si>
  <si>
    <t>UD80009-0030249</t>
  </si>
  <si>
    <t>UA09001-ZR00528</t>
  </si>
  <si>
    <t>ND14001-0021351</t>
  </si>
  <si>
    <t>D    624</t>
  </si>
  <si>
    <t>UD80009-0025799</t>
  </si>
  <si>
    <t>ND14001-0022287</t>
  </si>
  <si>
    <t>ND14001-0023862</t>
  </si>
  <si>
    <t>GOMEZ CORONADO PAOLA CRISTINA</t>
  </si>
  <si>
    <t>UD80010-0027192</t>
  </si>
  <si>
    <t>D    625</t>
  </si>
  <si>
    <t>ND14001-0023863</t>
  </si>
  <si>
    <t>COLEGIO GUANAJUATO A.C.</t>
  </si>
  <si>
    <t>UD80009-0027193</t>
  </si>
  <si>
    <t>HUERTA PEREA JESUS</t>
  </si>
  <si>
    <t>D    626</t>
  </si>
  <si>
    <t>UA09001-ZR00621</t>
  </si>
  <si>
    <t>ENRIQUEZ MARTINEZ JOSE GUADALUPE</t>
  </si>
  <si>
    <t>UD80009-0026185</t>
  </si>
  <si>
    <t>HERNANDEZ PUGA JOSE LUIS</t>
  </si>
  <si>
    <t>D    627</t>
  </si>
  <si>
    <t>UD80009-0027194</t>
  </si>
  <si>
    <t>MARTINEZ MALAGON ALBERTO</t>
  </si>
  <si>
    <t>D    628</t>
  </si>
  <si>
    <t>ND14001-0024306</t>
  </si>
  <si>
    <t>ND14001-0023447</t>
  </si>
  <si>
    <t>AHERN INTERNACIONAL DE MEXICO SA DE</t>
  </si>
  <si>
    <t>ND14007-0022676</t>
  </si>
  <si>
    <t>D    629</t>
  </si>
  <si>
    <t>ND14002-0021628</t>
  </si>
  <si>
    <t>MORALES RODRIGUEZ ITZEL GEORGINA</t>
  </si>
  <si>
    <t>S 00051943</t>
  </si>
  <si>
    <t>UA14001-ZS01254</t>
  </si>
  <si>
    <t>AGRI ESTRELLA, S. DE R.L. DE C.V. D</t>
  </si>
  <si>
    <t>D    630</t>
  </si>
  <si>
    <t>ND14002-0024307</t>
  </si>
  <si>
    <t>ND14001-0020416</t>
  </si>
  <si>
    <t>LJIMENEZ:ROJAS MOLINA ROSALINDA</t>
  </si>
  <si>
    <t>ND14002-0021020</t>
  </si>
  <si>
    <t>POWERTRONICS SA DE CV</t>
  </si>
  <si>
    <t>UD80009-0028420</t>
  </si>
  <si>
    <t>ND14001-0023864</t>
  </si>
  <si>
    <t>ND14001-0021629</t>
  </si>
  <si>
    <t>GUZMAN AFOROS YEQUIPOS ELECTRONICOS</t>
  </si>
  <si>
    <t>D    631</t>
  </si>
  <si>
    <t>ND14001-0024308</t>
  </si>
  <si>
    <t>UA09001-ZR00529</t>
  </si>
  <si>
    <t>HILOS Y ESTAMBRES DE GUANAJUATO, S.</t>
  </si>
  <si>
    <t>UD80009-0027992</t>
  </si>
  <si>
    <t>ND14001-0023865</t>
  </si>
  <si>
    <t>D    632</t>
  </si>
  <si>
    <t>ND14001-0024309</t>
  </si>
  <si>
    <t>ND14001-0023448</t>
  </si>
  <si>
    <t>S 00049579</t>
  </si>
  <si>
    <t>UA14001-ZS01099</t>
  </si>
  <si>
    <t>ZAMORA CARRILLO JOSE LUIS</t>
  </si>
  <si>
    <t>UD80009-0026492</t>
  </si>
  <si>
    <t>CAMACHO MORALES JAVIER</t>
  </si>
  <si>
    <t>ND14001-0022677</t>
  </si>
  <si>
    <t>ND14002-0023866</t>
  </si>
  <si>
    <t>UD80009-0027197</t>
  </si>
  <si>
    <t>DIAZ SANCHEZ JOSE</t>
  </si>
  <si>
    <t>D    633</t>
  </si>
  <si>
    <t>ND14001-0023449</t>
  </si>
  <si>
    <t>ND14001-0020417</t>
  </si>
  <si>
    <t>D    634</t>
  </si>
  <si>
    <t>ND14002-0023450</t>
  </si>
  <si>
    <t>ND14001-0020418</t>
  </si>
  <si>
    <t>ND14002-0022678</t>
  </si>
  <si>
    <t>TRANSFEREC</t>
  </si>
  <si>
    <t>ND14002-0020758</t>
  </si>
  <si>
    <t>D    635</t>
  </si>
  <si>
    <t>ND14002-0020419</t>
  </si>
  <si>
    <t>UD80009-0027529</t>
  </si>
  <si>
    <t>ND14001-0023867</t>
  </si>
  <si>
    <t>ND14001-0021630</t>
  </si>
  <si>
    <t>D    636</t>
  </si>
  <si>
    <t>ND14001-0020420</t>
  </si>
  <si>
    <t>UD80009-0027530</t>
  </si>
  <si>
    <t>GARNICA LIRA CARLOS HUMBERTO</t>
  </si>
  <si>
    <t>ND14002-0021631</t>
  </si>
  <si>
    <t>D    637</t>
  </si>
  <si>
    <t>ND14001-0020421</t>
  </si>
  <si>
    <t>UD80009-0027532</t>
  </si>
  <si>
    <t>JESSMIDAN S.A DE C.V.</t>
  </si>
  <si>
    <t>ND14001-0021632</t>
  </si>
  <si>
    <t>D    638</t>
  </si>
  <si>
    <t>ND14002-0020759</t>
  </si>
  <si>
    <t>LJIMENEZ:GRUPO J H CONSTRUCC SA DE</t>
  </si>
  <si>
    <t>ND14001-0021633</t>
  </si>
  <si>
    <t>ND14001-0021352</t>
  </si>
  <si>
    <t>D    639</t>
  </si>
  <si>
    <t>UD80009-0026494</t>
  </si>
  <si>
    <t>GUZMAN MARTINEZ ROSALBA</t>
  </si>
  <si>
    <t>D    640</t>
  </si>
  <si>
    <t>ND14007-0023868</t>
  </si>
  <si>
    <t>FRUTAS Y VEGETALES DE ZAMORA SA DE</t>
  </si>
  <si>
    <t>D    641</t>
  </si>
  <si>
    <t>ND14001-0023869</t>
  </si>
  <si>
    <t>GRUPO PADIHER SA DE CV</t>
  </si>
  <si>
    <t>D    642</t>
  </si>
  <si>
    <t>ND14001-0020422</t>
  </si>
  <si>
    <t>ELIAS SERVIN DAVID</t>
  </si>
  <si>
    <t>D    643</t>
  </si>
  <si>
    <t>ND14002-0020423</t>
  </si>
  <si>
    <t>CANTERO HERNANDEZ MA ROSARIO</t>
  </si>
  <si>
    <t>ND14002-0021353</t>
  </si>
  <si>
    <t>D    644</t>
  </si>
  <si>
    <t>UD80009-0026495</t>
  </si>
  <si>
    <t>UA43002-0027993</t>
  </si>
  <si>
    <t>ND14001-0021940</t>
  </si>
  <si>
    <t>ND14002-0023870</t>
  </si>
  <si>
    <t>MORALES SNOWBALLJOSE DE JESUS</t>
  </si>
  <si>
    <t>ND14004-0020760</t>
  </si>
  <si>
    <t>EQUIPOS PARA GAS SA DE CV</t>
  </si>
  <si>
    <t>ND14001-0021354</t>
  </si>
  <si>
    <t>D    645</t>
  </si>
  <si>
    <t>ND14001-0021941</t>
  </si>
  <si>
    <t>ND14002-0021355</t>
  </si>
  <si>
    <t>D    646</t>
  </si>
  <si>
    <t>ND14001-0022288</t>
  </si>
  <si>
    <t>UD80010-0028869</t>
  </si>
  <si>
    <t>JUAREZ AREVALO MARTIN</t>
  </si>
  <si>
    <t>ND14001-0021942</t>
  </si>
  <si>
    <t>UD80009-0029782</t>
  </si>
  <si>
    <t>HERNANDEZ GAMBOA ARACELI</t>
  </si>
  <si>
    <t>ND14001-0020761</t>
  </si>
  <si>
    <t>UNIVERSIDAD POLITECNICA DE GUANAJUA</t>
  </si>
  <si>
    <t>ND14001-0021356</t>
  </si>
  <si>
    <t>D    647</t>
  </si>
  <si>
    <t>UD80009-0030251</t>
  </si>
  <si>
    <t>UD80009-0028870</t>
  </si>
  <si>
    <t>UD80009-0029338</t>
  </si>
  <si>
    <t>ND14001-0021943</t>
  </si>
  <si>
    <t>ANAYA ALONSO MARIA DEL CARMEN</t>
  </si>
  <si>
    <t>BAJA: POWERTRONICS SA DE CV</t>
  </si>
  <si>
    <t>D    648</t>
  </si>
  <si>
    <t>UD80009-0030252</t>
  </si>
  <si>
    <t>ND14001-0023035</t>
  </si>
  <si>
    <t>D    649</t>
  </si>
  <si>
    <t>ND14002-0023036</t>
  </si>
  <si>
    <t>ND14001-0023451</t>
  </si>
  <si>
    <t>LJIMENEZ:AGUILAR MEDINA MA.GUADALUP</t>
  </si>
  <si>
    <t>UD80009-0027537</t>
  </si>
  <si>
    <t>FLENSA SA DE CV</t>
  </si>
  <si>
    <t>ND14002-0020424</t>
  </si>
  <si>
    <t>COM EST PARA FOM PROT PEC</t>
  </si>
  <si>
    <t>UD80009-0026891</t>
  </si>
  <si>
    <t>D    650</t>
  </si>
  <si>
    <t>ND14001-0023037</t>
  </si>
  <si>
    <t>UD80009-0027538</t>
  </si>
  <si>
    <t>UD80009-0025804</t>
  </si>
  <si>
    <t>UD80009-0026893</t>
  </si>
  <si>
    <t>D    651</t>
  </si>
  <si>
    <t>UD80010-0028871</t>
  </si>
  <si>
    <t>URIBE MUñOZ BENIGNO</t>
  </si>
  <si>
    <t>ND14001-0020762</t>
  </si>
  <si>
    <t>RENDON RIOS GREFORIO LUIS</t>
  </si>
  <si>
    <t>D    652</t>
  </si>
  <si>
    <t>ND14001-0020763</t>
  </si>
  <si>
    <t>ROJANO HERNANDEZ CLAUDIA PATRICIA</t>
  </si>
  <si>
    <t>D    653</t>
  </si>
  <si>
    <t>ND14003-0021021</t>
  </si>
  <si>
    <t>ND14001-0020764</t>
  </si>
  <si>
    <t>LOPEZ CENTENO VICTOR JESUS</t>
  </si>
  <si>
    <t>D    654</t>
  </si>
  <si>
    <t>ND14003-0021022</t>
  </si>
  <si>
    <t>UD80009-0026190</t>
  </si>
  <si>
    <t>TOLEDO MENDEZ OSCAR</t>
  </si>
  <si>
    <t>UD80009-0026894</t>
  </si>
  <si>
    <t>FLORES MANCERA FRANCISCO</t>
  </si>
  <si>
    <t>D    655</t>
  </si>
  <si>
    <t>ND14001-0022289</t>
  </si>
  <si>
    <t>REYES GARFIAS SALVADOR</t>
  </si>
  <si>
    <t>D    656</t>
  </si>
  <si>
    <t>UD80009-0026496</t>
  </si>
  <si>
    <t>ZAVALA HERRERA MARTHA PATRICIA</t>
  </si>
  <si>
    <t>UD80009-0027995</t>
  </si>
  <si>
    <t>MERINO SANCHEZ ROMAN</t>
  </si>
  <si>
    <t>D    657</t>
  </si>
  <si>
    <t>UD80009-0026497</t>
  </si>
  <si>
    <t>ND14004-0022290</t>
  </si>
  <si>
    <t>SOCIEDAD AGRILCOLA LA PURISIMA DEL</t>
  </si>
  <si>
    <t>UD80010-0026895</t>
  </si>
  <si>
    <t>LEON GUDIñO SERGIO</t>
  </si>
  <si>
    <t>D    658</t>
  </si>
  <si>
    <t>ND14001-0023871</t>
  </si>
  <si>
    <t>MARTINEZ MOREIRA GILBERTO</t>
  </si>
  <si>
    <t>D    660</t>
  </si>
  <si>
    <t>ND14001-0024310</t>
  </si>
  <si>
    <t>NA14001-0000320</t>
  </si>
  <si>
    <t>GRUPO NACIONAL PROVINCIAL SAB</t>
  </si>
  <si>
    <t>ND14001-0023872</t>
  </si>
  <si>
    <t>CONSTRUCTORA Y ARRENDADORA JUC</t>
  </si>
  <si>
    <t>UD80009-0027198</t>
  </si>
  <si>
    <t>ESCOBEDO RAMIREZ ELIZABETH</t>
  </si>
  <si>
    <t>UD80010-0026896</t>
  </si>
  <si>
    <t>CALDERON SOTO FERNANDO</t>
  </si>
  <si>
    <t>D    661</t>
  </si>
  <si>
    <t>ND14001-0022291</t>
  </si>
  <si>
    <t>ND14001-0021944</t>
  </si>
  <si>
    <t>CORTES IBARRA GLORIA ERENDIDA</t>
  </si>
  <si>
    <t>UD80009-0028421</t>
  </si>
  <si>
    <t>MENDOZA PEREZ HECTOR</t>
  </si>
  <si>
    <t>ND14002-0023873</t>
  </si>
  <si>
    <t>UD80009-0027199</t>
  </si>
  <si>
    <t>LOPEZ HERNANDEZ CARMEN</t>
  </si>
  <si>
    <t>D    662</t>
  </si>
  <si>
    <t>ND14001-0023874</t>
  </si>
  <si>
    <t>UD80009-0027200</t>
  </si>
  <si>
    <t>DEANDA RAMIREZ RAFAEL</t>
  </si>
  <si>
    <t>D    663</t>
  </si>
  <si>
    <t>ND14002-0022292</t>
  </si>
  <si>
    <t>UD80009-0028422</t>
  </si>
  <si>
    <t>NIETO RODRIGUEZ MA DE LOURDES</t>
  </si>
  <si>
    <t>ND14001-0023875</t>
  </si>
  <si>
    <t>S 00034782</t>
  </si>
  <si>
    <t>UA14001-ZS01187</t>
  </si>
  <si>
    <t>D    664</t>
  </si>
  <si>
    <t>ND14001-0022293</t>
  </si>
  <si>
    <t>ND14001-0021945</t>
  </si>
  <si>
    <t>D    665</t>
  </si>
  <si>
    <t>ND14001-0021023</t>
  </si>
  <si>
    <t>BAJA: GRUPO NACIONAL PROVINCIAL SAB</t>
  </si>
  <si>
    <t>ND14001-0021946</t>
  </si>
  <si>
    <t>ND14001-0022679</t>
  </si>
  <si>
    <t>ND14001-0021634</t>
  </si>
  <si>
    <t>D    666</t>
  </si>
  <si>
    <t>ND14001-0021024</t>
  </si>
  <si>
    <t>ND14001-0022294</t>
  </si>
  <si>
    <t>ND14002-0021947</t>
  </si>
  <si>
    <t>ND14001-0022680</t>
  </si>
  <si>
    <t>D    667</t>
  </si>
  <si>
    <t>UD80009-0026500</t>
  </si>
  <si>
    <t>LUNA ALMANZA MARIA MAGDALENA</t>
  </si>
  <si>
    <t>ND14001-0021948</t>
  </si>
  <si>
    <t>ND14001-0020765</t>
  </si>
  <si>
    <t>VARGAS BORJA JAIME</t>
  </si>
  <si>
    <t>ND14002-0021357</t>
  </si>
  <si>
    <t>TALLER DE TORNO DAVID OCHOA SA DE C</t>
  </si>
  <si>
    <t>D    668</t>
  </si>
  <si>
    <t>UD80009-0027996</t>
  </si>
  <si>
    <t>ND14001-0021949</t>
  </si>
  <si>
    <t>ND14001-0021358</t>
  </si>
  <si>
    <t>D    669</t>
  </si>
  <si>
    <t>ND14001-0022295</t>
  </si>
  <si>
    <t>T.E.1109</t>
  </si>
  <si>
    <t>ND14002-0023038</t>
  </si>
  <si>
    <t>ND14002-0021359</t>
  </si>
  <si>
    <t>MANKIEWICZ MEXICO S DE RL DE CV</t>
  </si>
  <si>
    <t>D    670</t>
  </si>
  <si>
    <t>UD80009-0026502</t>
  </si>
  <si>
    <t>NOYOLA SOSA JOSE ROSALINO</t>
  </si>
  <si>
    <t>ND14004-0023039</t>
  </si>
  <si>
    <t>D    671</t>
  </si>
  <si>
    <t>ND14001-0024311</t>
  </si>
  <si>
    <t>PEREZ TOVAR DIANA  LIZBETH</t>
  </si>
  <si>
    <t>ND14002-0021025</t>
  </si>
  <si>
    <t>GUERRERO ARREDONDO OSCAR</t>
  </si>
  <si>
    <t>ND14002-0023040</t>
  </si>
  <si>
    <t>AGROIMPERIO DEL BAJIO S DE RL DECV</t>
  </si>
  <si>
    <t>D    672</t>
  </si>
  <si>
    <t>ND14001-0021950</t>
  </si>
  <si>
    <t>GONZALEZ CASTRO SILVINO</t>
  </si>
  <si>
    <t>UD80009-0028423</t>
  </si>
  <si>
    <t>D    673</t>
  </si>
  <si>
    <t>ND14001-0020766</t>
  </si>
  <si>
    <t>VARGAS BANDA FRANCISCO</t>
  </si>
  <si>
    <t>UD80009-0029785</t>
  </si>
  <si>
    <t>D    674</t>
  </si>
  <si>
    <t>ND14001-0024312</t>
  </si>
  <si>
    <t>D    675</t>
  </si>
  <si>
    <t>ND14002-0021026</t>
  </si>
  <si>
    <t>TARJ. BMNX</t>
  </si>
  <si>
    <t>UD80009-0029341</t>
  </si>
  <si>
    <t>ND14002-0021951</t>
  </si>
  <si>
    <t>ESTRADA ARREDONDO JORGE</t>
  </si>
  <si>
    <t>ND14001-0020767</t>
  </si>
  <si>
    <t>VARGAS BANDA FRANCSICO</t>
  </si>
  <si>
    <t>D    676</t>
  </si>
  <si>
    <t>ND14001-0021027</t>
  </si>
  <si>
    <t>ND14001-0023041</t>
  </si>
  <si>
    <t>ND14004-0023452</t>
  </si>
  <si>
    <t>MATADAMAS HERNANDEZ  ANTONIO ALFONS</t>
  </si>
  <si>
    <t>UD80009-0025678</t>
  </si>
  <si>
    <t>LUNA RODRIGUEZ RAUL</t>
  </si>
  <si>
    <t>D    677</t>
  </si>
  <si>
    <t>UD80009-0030257</t>
  </si>
  <si>
    <t>PATIñO MANCERA GUADALUPE</t>
  </si>
  <si>
    <t>ND14001-0021028</t>
  </si>
  <si>
    <t>ND14002-0023042</t>
  </si>
  <si>
    <t>UD80009-0027542</t>
  </si>
  <si>
    <t>GONZALEZ DEL CAMINO OMAR</t>
  </si>
  <si>
    <t>UD80009-0026194</t>
  </si>
  <si>
    <t>JARCOSA Y ASOCIADOS S.A. DE C.V.</t>
  </si>
  <si>
    <t>UD80009-0029787</t>
  </si>
  <si>
    <t>UD80009-0027202</t>
  </si>
  <si>
    <t>MERVIN MICHAEL</t>
  </si>
  <si>
    <t>UD80009-0026899</t>
  </si>
  <si>
    <t>CORTEZ RINCON ROSALIA PATRICIA</t>
  </si>
  <si>
    <t>D    678</t>
  </si>
  <si>
    <t>UD80009-0030258</t>
  </si>
  <si>
    <t>ND14001-0023043</t>
  </si>
  <si>
    <t>ND14001-0021952</t>
  </si>
  <si>
    <t>BAJA: LUNA RODRIGUEZ RAUL</t>
  </si>
  <si>
    <t>UD80009-0026195</t>
  </si>
  <si>
    <t>ALAVAREZ AVILA FRANCISCO</t>
  </si>
  <si>
    <t>ND14002-0021635</t>
  </si>
  <si>
    <t>TRRI SA DE CV</t>
  </si>
  <si>
    <t>ND14001-0021360</t>
  </si>
  <si>
    <t>D    679</t>
  </si>
  <si>
    <t>UD80009-0025811</t>
  </si>
  <si>
    <t>ND14001-0020768</t>
  </si>
  <si>
    <t>JATCOSA Y ASOCIADOS</t>
  </si>
  <si>
    <t>ND14002-0021361</t>
  </si>
  <si>
    <t>D    680</t>
  </si>
  <si>
    <t>UD80009-0025812</t>
  </si>
  <si>
    <t>ARREGUIN GARCIA ALEJANDRO</t>
  </si>
  <si>
    <t>ND14001-0020769</t>
  </si>
  <si>
    <t>JARCOSA Y ASOCIADOS S.A DE C.V.</t>
  </si>
  <si>
    <t>UD80009-0029788</t>
  </si>
  <si>
    <t>GRUPO MEDICO JARDINES SA DE CV</t>
  </si>
  <si>
    <t>ND14001-0021362</t>
  </si>
  <si>
    <t>D    681</t>
  </si>
  <si>
    <t>BAJA: PATIñO MANCERA GUADALUPE</t>
  </si>
  <si>
    <t>ND14001-0020426</t>
  </si>
  <si>
    <t>ZEPEDA MUÑOZ SARA</t>
  </si>
  <si>
    <t>UD80009-0029791</t>
  </si>
  <si>
    <t>D    682</t>
  </si>
  <si>
    <t>ND14001-0024313</t>
  </si>
  <si>
    <t>LOMELI GARCIDUEÑAS OSCAR</t>
  </si>
  <si>
    <t>ND14002-0023044</t>
  </si>
  <si>
    <t>ND14002-0020770</t>
  </si>
  <si>
    <t>D    683</t>
  </si>
  <si>
    <t>UD80009-0027997</t>
  </si>
  <si>
    <t>SERVIN GOMEZ GEORGINA</t>
  </si>
  <si>
    <t>ND14001-0020771</t>
  </si>
  <si>
    <t>ND14003-0021363</t>
  </si>
  <si>
    <t>DRIP IRRIGATION DE MEXICO SA DE CV</t>
  </si>
  <si>
    <t>D    684</t>
  </si>
  <si>
    <t>ND14001-0024314</t>
  </si>
  <si>
    <t>QUINTANA CARRERA YOLANDA</t>
  </si>
  <si>
    <t>ND14001-0023045</t>
  </si>
  <si>
    <t>ND14001-0020772</t>
  </si>
  <si>
    <t>UD80009-0028424</t>
  </si>
  <si>
    <t>VAZQUEZ VENEGAS JUDITH ARLETH</t>
  </si>
  <si>
    <t>D    685</t>
  </si>
  <si>
    <t>ND14001-0022296</t>
  </si>
  <si>
    <t>MEGAMOTORS NIPPON S DE RL DE CV</t>
  </si>
  <si>
    <t>UD80009-0026900</t>
  </si>
  <si>
    <t>D    686</t>
  </si>
  <si>
    <t>UD80009-0027999</t>
  </si>
  <si>
    <t>EMULSIONES Y PAVIMIENTOS DE SINALOA</t>
  </si>
  <si>
    <t>UD80009-0026196</t>
  </si>
  <si>
    <t>D    687</t>
  </si>
  <si>
    <t>ND14001-0021364</t>
  </si>
  <si>
    <t>VERA ESPITIA JORGE</t>
  </si>
  <si>
    <t>D    688</t>
  </si>
  <si>
    <t>ND14001-0023046</t>
  </si>
  <si>
    <t>LJIMENEZ:OLVERA CABRERA JOSE LUIS A</t>
  </si>
  <si>
    <t>UD80010-0026503</t>
  </si>
  <si>
    <t>MUN YONG SUB</t>
  </si>
  <si>
    <t>ND14001-0021953</t>
  </si>
  <si>
    <t>D    689</t>
  </si>
  <si>
    <t>UD80009-0027543</t>
  </si>
  <si>
    <t>GOMEZ ALVAREZ BENITO ALEJANDRO</t>
  </si>
  <si>
    <t>ND14001-0022681</t>
  </si>
  <si>
    <t>D    690</t>
  </si>
  <si>
    <t>ND14007-0023047</t>
  </si>
  <si>
    <t>ARRACHE SANTIBAÑEZ HECTOR</t>
  </si>
  <si>
    <t>D    691</t>
  </si>
  <si>
    <t>ND14004-0023453</t>
  </si>
  <si>
    <t>ND14001-0021954</t>
  </si>
  <si>
    <t>MONRROY ANGELES MA DE  LOURDES</t>
  </si>
  <si>
    <t>UD80009-0027203</t>
  </si>
  <si>
    <t>FRIAS TORRES JOSE CARMEN</t>
  </si>
  <si>
    <t>D    692</t>
  </si>
  <si>
    <t>ND14002-0023454</t>
  </si>
  <si>
    <t>RAYA RAYA MA ELVIRA</t>
  </si>
  <si>
    <t>ND14007-0021955</t>
  </si>
  <si>
    <t>UD80009-0028877</t>
  </si>
  <si>
    <t>ND14001-0020427</t>
  </si>
  <si>
    <t>MADRIGAL RAMIREZ SAUL</t>
  </si>
  <si>
    <t>D    693</t>
  </si>
  <si>
    <t>UA43002-0030259</t>
  </si>
  <si>
    <t>LJIMENEZ:MILAC COORDINADO, S.A. DE</t>
  </si>
  <si>
    <t>ND14001-0023455</t>
  </si>
  <si>
    <t>PATIÑO RIVERA MA.FERNANDA</t>
  </si>
  <si>
    <t>ND14001-0021956</t>
  </si>
  <si>
    <t>SERVICIOS URBANOS Y TURISTICOS DE T</t>
  </si>
  <si>
    <t>ND14001-0020428</t>
  </si>
  <si>
    <t>SANCHEZ LULE ANA MARIA IRMA</t>
  </si>
  <si>
    <t>D    694</t>
  </si>
  <si>
    <t>NA14001-0000352</t>
  </si>
  <si>
    <t>ND14001-0023456</t>
  </si>
  <si>
    <t>ND14002-0021957</t>
  </si>
  <si>
    <t>LJIMENEZ:FLENSA SA DE CV</t>
  </si>
  <si>
    <t>UD80009-0025816</t>
  </si>
  <si>
    <t>MADRIGAL GUTIERREZ LARIZZA</t>
  </si>
  <si>
    <t>D    695</t>
  </si>
  <si>
    <t>ND14001-0024315</t>
  </si>
  <si>
    <t>ND14002-0023457</t>
  </si>
  <si>
    <t>ND14001-0021958</t>
  </si>
  <si>
    <t>UA09001-ZR00581</t>
  </si>
  <si>
    <t>D    696</t>
  </si>
  <si>
    <t>ND14001-0024316</t>
  </si>
  <si>
    <t>ND14001-0023458</t>
  </si>
  <si>
    <t>ND14002-0021959</t>
  </si>
  <si>
    <t>ND14001-0022682</t>
  </si>
  <si>
    <t>D    697</t>
  </si>
  <si>
    <t>ND14002-0024317</t>
  </si>
  <si>
    <t>UD80009-0026504</t>
  </si>
  <si>
    <t>ND14001-0021960</t>
  </si>
  <si>
    <t>D    698</t>
  </si>
  <si>
    <t>UD80009-0029348</t>
  </si>
  <si>
    <t>MORIN GUERRERO EVERARDO</t>
  </si>
  <si>
    <t>D    699</t>
  </si>
  <si>
    <t>ND14001-0021029</t>
  </si>
  <si>
    <t>ALDEN QUERETARO S DE RL DE CV</t>
  </si>
  <si>
    <t>ND14001-0020429</t>
  </si>
  <si>
    <t>ESCOBEDO LEON MA IGNACIA</t>
  </si>
  <si>
    <t>S 00054717</t>
  </si>
  <si>
    <t>UA14001-ZS01360</t>
  </si>
  <si>
    <t>ND14002-0023459</t>
  </si>
  <si>
    <t>ZAVALA MARTINEZ NORMA</t>
  </si>
  <si>
    <t>D    700</t>
  </si>
  <si>
    <t>ND14004-0022297</t>
  </si>
  <si>
    <t>BAJA: SANCHEZ LULE ANA MARIA IRMA</t>
  </si>
  <si>
    <t>UD80009-0028428</t>
  </si>
  <si>
    <t>ND14001-0021636</t>
  </si>
  <si>
    <t>CARREÑO ARREGUIN JOSE</t>
  </si>
  <si>
    <t>D    701</t>
  </si>
  <si>
    <t>ND14002-0022298</t>
  </si>
  <si>
    <t>BAJA: MADRIGAL RAMIREZ SAUL</t>
  </si>
  <si>
    <t>UD80009-0029794</t>
  </si>
  <si>
    <t>AVILA CALDERON EVERARDO</t>
  </si>
  <si>
    <t>ND14001-0021637</t>
  </si>
  <si>
    <t>QUIÑONES LUNA SERVANDO</t>
  </si>
  <si>
    <t>D    702</t>
  </si>
  <si>
    <t>UA43002-0028001</t>
  </si>
  <si>
    <t>ND14001-0021638</t>
  </si>
  <si>
    <t>D    703</t>
  </si>
  <si>
    <t>ND14001-0022299</t>
  </si>
  <si>
    <t>ZURICH COMPAÑIA DE SEGUROS SA</t>
  </si>
  <si>
    <t>ND14001-0023048</t>
  </si>
  <si>
    <t>RODRIGUEZ CRUZ GERARDO RODRIGO</t>
  </si>
  <si>
    <t>ND14002-0021639</t>
  </si>
  <si>
    <t>D    704</t>
  </si>
  <si>
    <t>ND14002-0022300</t>
  </si>
  <si>
    <t>ND14001-0020430</t>
  </si>
  <si>
    <t>LJIMENEZ:BIOKRONE S.A DE C.V</t>
  </si>
  <si>
    <t>ND14001-0023876</t>
  </si>
  <si>
    <t>ND14001-0021640</t>
  </si>
  <si>
    <t>ND14001-0021365</t>
  </si>
  <si>
    <t>FERVORSA SA DE CV</t>
  </si>
  <si>
    <t>D    705</t>
  </si>
  <si>
    <t>ND14001-0022301</t>
  </si>
  <si>
    <t>ND14002-0023877</t>
  </si>
  <si>
    <t>HERNANDEZ FLORES BERTHA ALICIA</t>
  </si>
  <si>
    <t>ND14001-0021641</t>
  </si>
  <si>
    <t>D    706</t>
  </si>
  <si>
    <t>ND14001-0022302</t>
  </si>
  <si>
    <t>ND14004-0022917</t>
  </si>
  <si>
    <t>BAJA: CORPRISE SA DE CV</t>
  </si>
  <si>
    <t>P 00049549</t>
  </si>
  <si>
    <t>UA14001-ZS01100</t>
  </si>
  <si>
    <t>ND14001-0022683</t>
  </si>
  <si>
    <t>ND14002-0023878</t>
  </si>
  <si>
    <t>D    707</t>
  </si>
  <si>
    <t>ND14002-0024318</t>
  </si>
  <si>
    <t>HNOS ABOYTES SPR DE RL</t>
  </si>
  <si>
    <t>P 00049618</t>
  </si>
  <si>
    <t>UA14001-ZS01101</t>
  </si>
  <si>
    <t>ND14001-0022684</t>
  </si>
  <si>
    <t>D    708</t>
  </si>
  <si>
    <t>P 00049593</t>
  </si>
  <si>
    <t>UA14001-ZS01102</t>
  </si>
  <si>
    <t>ND14003-0021961</t>
  </si>
  <si>
    <t>ND14001-0022685</t>
  </si>
  <si>
    <t>ND14001-0023879</t>
  </si>
  <si>
    <t>UD80009-0028002</t>
  </si>
  <si>
    <t>RODRIGUEZ BRESSANT HUGO</t>
  </si>
  <si>
    <t>D    709</t>
  </si>
  <si>
    <t>ND14002-0024319</t>
  </si>
  <si>
    <t>UD80009-0028879</t>
  </si>
  <si>
    <t>GARCIA MARTINEZ LUIS LEONARDO</t>
  </si>
  <si>
    <t>P 00049619</t>
  </si>
  <si>
    <t>UA14001-ZS01103</t>
  </si>
  <si>
    <t>ND14002-0022686</t>
  </si>
  <si>
    <t>UD80009-0029349</t>
  </si>
  <si>
    <t>ND14001-0023880</t>
  </si>
  <si>
    <t>FLETES Y ENTREGAS Y RECOLECCION S D</t>
  </si>
  <si>
    <t>UD80009-0028003</t>
  </si>
  <si>
    <t>T 00052666</t>
  </si>
  <si>
    <t>UA14001-ZS01280</t>
  </si>
  <si>
    <t>D    710</t>
  </si>
  <si>
    <t>ND14002-0024320</t>
  </si>
  <si>
    <t>I 00049547</t>
  </si>
  <si>
    <t>UA14001-ZS01104</t>
  </si>
  <si>
    <t>ND14001-0022687</t>
  </si>
  <si>
    <t>ND14001-0023460</t>
  </si>
  <si>
    <t>VILLEGAS SIXTOS VERONICA</t>
  </si>
  <si>
    <t>UD80009-0029799</t>
  </si>
  <si>
    <t>OMNIBUS CONTRERAS PLUS S.A. DE C.V.</t>
  </si>
  <si>
    <t>ND14001-0021366</t>
  </si>
  <si>
    <t>SILVIA HERZOG URRUTIA GUADALUPE</t>
  </si>
  <si>
    <t>D    711</t>
  </si>
  <si>
    <t>ND14002-0020431</t>
  </si>
  <si>
    <t>TARJETA BNMX</t>
  </si>
  <si>
    <t>ND14001-0021367</t>
  </si>
  <si>
    <t>RAMIREZ VALLE LAURA</t>
  </si>
  <si>
    <t>D    712</t>
  </si>
  <si>
    <t>ND14001-0020432</t>
  </si>
  <si>
    <t>ND14002-0021962</t>
  </si>
  <si>
    <t>UD80009-0029351</t>
  </si>
  <si>
    <t>CONSTRUCCIONES VILLVER SA DE CV</t>
  </si>
  <si>
    <t>ND14001-0021368</t>
  </si>
  <si>
    <t>JOSE ROBERTO CASTRO GASCA</t>
  </si>
  <si>
    <t>D    713</t>
  </si>
  <si>
    <t>UD80009-0028880</t>
  </si>
  <si>
    <t>ND14001-0020433</t>
  </si>
  <si>
    <t>UD80009-0029352</t>
  </si>
  <si>
    <t>ND14001-0020773</t>
  </si>
  <si>
    <t>TORRES REVILLA MATGARITA</t>
  </si>
  <si>
    <t>D    714</t>
  </si>
  <si>
    <t>UD80010-0030259</t>
  </si>
  <si>
    <t>NIETO IRIGOYEN JORGE</t>
  </si>
  <si>
    <t>D    715</t>
  </si>
  <si>
    <t>BAJA: NIETO IRIGOYEN JORGE</t>
  </si>
  <si>
    <t>UD80010-0026509</t>
  </si>
  <si>
    <t>SEGURA RODRIGUEZ MARIANA</t>
  </si>
  <si>
    <t>ND14001-0023461</t>
  </si>
  <si>
    <t>ND14002-0023881</t>
  </si>
  <si>
    <t>AGROJASA S.A DE C.V</t>
  </si>
  <si>
    <t>D    716</t>
  </si>
  <si>
    <t>UD80010-0030260</t>
  </si>
  <si>
    <t>ND14001-0021030</t>
  </si>
  <si>
    <t>MARTINEZ GALINDO LUIS ANTONIO</t>
  </si>
  <si>
    <t>UD80009-0028881</t>
  </si>
  <si>
    <t>VEGA GOBEA MICAELINA</t>
  </si>
  <si>
    <t>S 00056178</t>
  </si>
  <si>
    <t>UA14001-ZS01419</t>
  </si>
  <si>
    <t>D    717</t>
  </si>
  <si>
    <t>ND14002-0021031</t>
  </si>
  <si>
    <t>GONZALEZ CAPORAL ROGELIO</t>
  </si>
  <si>
    <t>UD80009-0028882</t>
  </si>
  <si>
    <t>SALCEDA GUTIERREZ GERARDO</t>
  </si>
  <si>
    <t>UD80009-0028004</t>
  </si>
  <si>
    <t>ACUÑA DAVALOS FRANCISCO ESTEBAN</t>
  </si>
  <si>
    <t>D    718</t>
  </si>
  <si>
    <t>UD80009-0026510</t>
  </si>
  <si>
    <t>SIERRA LOPEZ OSCAR</t>
  </si>
  <si>
    <t>UD80009-0027546</t>
  </si>
  <si>
    <t>ESTRADA ACOSTA ZAIRA GUADALUPE</t>
  </si>
  <si>
    <t>ND14003-0022303</t>
  </si>
  <si>
    <t>RAMOS LARA  JOSE LUIS</t>
  </si>
  <si>
    <t>D    719</t>
  </si>
  <si>
    <t>UD80009-0028006</t>
  </si>
  <si>
    <t>ESTRADA ALVAREZ LUIS GILBERTO</t>
  </si>
  <si>
    <t>D    720</t>
  </si>
  <si>
    <t>ND14002-0021032</t>
  </si>
  <si>
    <t>COLE SA DE CV</t>
  </si>
  <si>
    <t>UD80009-0028007</t>
  </si>
  <si>
    <t>D    721</t>
  </si>
  <si>
    <t>ND14001-0024321</t>
  </si>
  <si>
    <t>UD80009-0026512</t>
  </si>
  <si>
    <t>SILLERO PEREZ JUAN ANTONIO</t>
  </si>
  <si>
    <t>UA09001-ZR00589</t>
  </si>
  <si>
    <t>AUTOCENTRO DE CELAYA, S.A. DE C.V.</t>
  </si>
  <si>
    <t>D    722</t>
  </si>
  <si>
    <t>ND14002-0024322</t>
  </si>
  <si>
    <t>UD80009-0028883</t>
  </si>
  <si>
    <t>UD80009-0027547</t>
  </si>
  <si>
    <t>RUIZ ANGEL</t>
  </si>
  <si>
    <t>ND14001-0020774</t>
  </si>
  <si>
    <t>LJIMENEZ:TREJOP MEDINMA HUMBERTO</t>
  </si>
  <si>
    <t>ND14001-0022304</t>
  </si>
  <si>
    <t>LANDERO GARCIA  FELICIANO</t>
  </si>
  <si>
    <t>D    723</t>
  </si>
  <si>
    <t>DEDUCIBLE</t>
  </si>
  <si>
    <t>NA21001-0024767</t>
  </si>
  <si>
    <t>CANC DEDUCIBLE AXA SEGUROS SA</t>
  </si>
  <si>
    <t>ND14001-0024323</t>
  </si>
  <si>
    <t>ND14001-0023049</t>
  </si>
  <si>
    <t>S 00052577</t>
  </si>
  <si>
    <t>UA14001-ZS01281</t>
  </si>
  <si>
    <t>GRUPO CONSTRUCTOR MOARCE GRUPO CONS</t>
  </si>
  <si>
    <t>D    724</t>
  </si>
  <si>
    <t>ND14001-0024324</t>
  </si>
  <si>
    <t>ND14001-0023050</t>
  </si>
  <si>
    <t>UD80009-0029354</t>
  </si>
  <si>
    <t>CASTILLO ENRIQUEZ LUIS CARLOS</t>
  </si>
  <si>
    <t>ND14003-0021369</t>
  </si>
  <si>
    <t>GRUPO PADHIER SA DE CV</t>
  </si>
  <si>
    <t>D    725</t>
  </si>
  <si>
    <t>ND14002-0023051</t>
  </si>
  <si>
    <t>TRANS ELEC</t>
  </si>
  <si>
    <t>UA09001-ZR00530</t>
  </si>
  <si>
    <t>AUTOCOM NOVA S.A.P.I. DE C.V.</t>
  </si>
  <si>
    <t>UD80009-0028009</t>
  </si>
  <si>
    <t>ARREOLA MALDONADO GABRIEL</t>
  </si>
  <si>
    <t>ND14001-0021642</t>
  </si>
  <si>
    <t>GRUPO CONSTRUCTOR MOARCI</t>
  </si>
  <si>
    <t>D    726</t>
  </si>
  <si>
    <t>BAJA: BAJA: TARJ.BNMX</t>
  </si>
  <si>
    <t>D    727</t>
  </si>
  <si>
    <t>ND14001-0021033</t>
  </si>
  <si>
    <t>UD80010-0028884</t>
  </si>
  <si>
    <t>ND14004-0021963</t>
  </si>
  <si>
    <t>D    728</t>
  </si>
  <si>
    <t>ND14001-0021034</t>
  </si>
  <si>
    <t>CONSTRUCCIONES ELECTRO MECANICAS DI</t>
  </si>
  <si>
    <t>ND14001-0021964</t>
  </si>
  <si>
    <t>MONTERO MARTINEZ NOEMI</t>
  </si>
  <si>
    <t>UD80009-0029801</t>
  </si>
  <si>
    <t>ROSAS CANCHOLA LUIS MANUEL</t>
  </si>
  <si>
    <t>ND14001-0020775</t>
  </si>
  <si>
    <t>SERVICIO URBANO TURISTICO DE TARIMO</t>
  </si>
  <si>
    <t>D    729</t>
  </si>
  <si>
    <t>ND14001-0021035</t>
  </si>
  <si>
    <t>UD80010-0028885</t>
  </si>
  <si>
    <t>CHAVEZ COLUNGA LUIS BERNARDO</t>
  </si>
  <si>
    <t>UA09001-ZR00590</t>
  </si>
  <si>
    <t>ND14001-0023462</t>
  </si>
  <si>
    <t>GONZALEZ CARLOS  ROSENDO</t>
  </si>
  <si>
    <t>ND14001-0023882</t>
  </si>
  <si>
    <t>D    730</t>
  </si>
  <si>
    <t>CHQ</t>
  </si>
  <si>
    <t>ND14001-0021036</t>
  </si>
  <si>
    <t>ND14001-0021965</t>
  </si>
  <si>
    <t>ND14001-0023883</t>
  </si>
  <si>
    <t>ND14007-0020434</t>
  </si>
  <si>
    <t>UD80010-0026198</t>
  </si>
  <si>
    <t>MERLIN BERMUDEZ SERGIO TOMAS</t>
  </si>
  <si>
    <t>UD80009-0028013</t>
  </si>
  <si>
    <t>AUTOBUSES APASEO EL ALTO SA DE CV</t>
  </si>
  <si>
    <t>UD80009-0026905</t>
  </si>
  <si>
    <t>SERRANO LULE ROSENDO</t>
  </si>
  <si>
    <t>D    731</t>
  </si>
  <si>
    <t>ND14004-0021037</t>
  </si>
  <si>
    <t>ROMERO CECILIANO JUAN</t>
  </si>
  <si>
    <t>ND14002-0023884</t>
  </si>
  <si>
    <t>DE.BBVA</t>
  </si>
  <si>
    <t>ND14001-0020776</t>
  </si>
  <si>
    <t>MONTOYA CABALLERO JOSE</t>
  </si>
  <si>
    <t>UD80009-0028014</t>
  </si>
  <si>
    <t>LARA REYES JOSE GUADALUPE</t>
  </si>
  <si>
    <t>D    732</t>
  </si>
  <si>
    <t>ND14007-0021038</t>
  </si>
  <si>
    <t>FEG ALLOY SA DE CV</t>
  </si>
  <si>
    <t>UD80009-0027550</t>
  </si>
  <si>
    <t>MEDRANO ZAVALA ANTONIO</t>
  </si>
  <si>
    <t>BAJA: CONSTRUCCIONES VILLVER SA DE</t>
  </si>
  <si>
    <t>ND14002-0022305</t>
  </si>
  <si>
    <t>S 00052578</t>
  </si>
  <si>
    <t>UA14001-ZS01282</t>
  </si>
  <si>
    <t>D    733</t>
  </si>
  <si>
    <t>ND14001-0021039</t>
  </si>
  <si>
    <t>HERRERA PATIÑO RAQUEL</t>
  </si>
  <si>
    <t>ND14004-0023052</t>
  </si>
  <si>
    <t>UD80009-0029357</t>
  </si>
  <si>
    <t>D    734</t>
  </si>
  <si>
    <t>ND14001-0021040</t>
  </si>
  <si>
    <t>ND14001-0023053</t>
  </si>
  <si>
    <t>FLETES ENTREGA Y RECOLECCION S DE R</t>
  </si>
  <si>
    <t>ND14001-0023463</t>
  </si>
  <si>
    <t>LJIMENEZ:AGRICOLA AMIGO S.P.R DE RL</t>
  </si>
  <si>
    <t>UD80009-0029803</t>
  </si>
  <si>
    <t>LOPEZ PEREZ YUNUEN</t>
  </si>
  <si>
    <t>D    735</t>
  </si>
  <si>
    <t>ND14001-0021041</t>
  </si>
  <si>
    <t>ND14001-0023054</t>
  </si>
  <si>
    <t>UD80009-0029358</t>
  </si>
  <si>
    <t>ND14001-0023885</t>
  </si>
  <si>
    <t>RODRIGUEZ SOLORZANO MAURICIO ANTONI</t>
  </si>
  <si>
    <t>ND14001-0021370</t>
  </si>
  <si>
    <t>D    736</t>
  </si>
  <si>
    <t>ND14002-0021042</t>
  </si>
  <si>
    <t>ND14002-0023055</t>
  </si>
  <si>
    <t>ND14003-0023464</t>
  </si>
  <si>
    <t>UD80009-0029805</t>
  </si>
  <si>
    <t>D    737</t>
  </si>
  <si>
    <t>ND14001-0021043</t>
  </si>
  <si>
    <t>ND14002-0023056</t>
  </si>
  <si>
    <t>VALDIVIA ANAYA JORGE ARTURO</t>
  </si>
  <si>
    <t>S 00054975</t>
  </si>
  <si>
    <t>UA14001-ZS01361</t>
  </si>
  <si>
    <t>AHUED BARDAHUIL TERESITA DEL NIÑO J</t>
  </si>
  <si>
    <t>D    738</t>
  </si>
  <si>
    <t>ND14001-0021044</t>
  </si>
  <si>
    <t>ND14002-0023886</t>
  </si>
  <si>
    <t>ND14001-0022306</t>
  </si>
  <si>
    <t>D    739</t>
  </si>
  <si>
    <t>UD80009-0028888</t>
  </si>
  <si>
    <t>ND14001-0021045</t>
  </si>
  <si>
    <t>UD80009-0028434</t>
  </si>
  <si>
    <t>ND14001-0022307</t>
  </si>
  <si>
    <t>ND14007-0021371</t>
  </si>
  <si>
    <t>D    740</t>
  </si>
  <si>
    <t>CHQ.0314</t>
  </si>
  <si>
    <t>ND14001-0023057</t>
  </si>
  <si>
    <t>ESTRADA MANCERA MARIA NELY</t>
  </si>
  <si>
    <t>ND14001-0021046</t>
  </si>
  <si>
    <t>ND14007-0022688</t>
  </si>
  <si>
    <t>UD80009-0026906</t>
  </si>
  <si>
    <t>JUAREZ SAAVEDRA MA.CONCEPCION</t>
  </si>
  <si>
    <t>D    741</t>
  </si>
  <si>
    <t>ND14001-0021047</t>
  </si>
  <si>
    <t>D    742</t>
  </si>
  <si>
    <t>ND14001-0022689</t>
  </si>
  <si>
    <t>FISCAL SALDAÑA ÑUIS RICARDO</t>
  </si>
  <si>
    <t>UD80009-0026907</t>
  </si>
  <si>
    <t>HERNANDEZ MISA RUTH MONICA</t>
  </si>
  <si>
    <t>D    743</t>
  </si>
  <si>
    <t>UD80009-0029359</t>
  </si>
  <si>
    <t>ND14002-0022308</t>
  </si>
  <si>
    <t>ND14001-0021643</t>
  </si>
  <si>
    <t>UD80009-0026908</t>
  </si>
  <si>
    <t>ESTACION DE SERVICIO PROGRESO, S.A.</t>
  </si>
  <si>
    <t>D    744</t>
  </si>
  <si>
    <t>ND14001-0022690</t>
  </si>
  <si>
    <t>TEXTILES AGRICOLAS SA DE CV</t>
  </si>
  <si>
    <t>ND14004-0023887</t>
  </si>
  <si>
    <t>OPERADORA TURISTICA Y ARRENDADORES</t>
  </si>
  <si>
    <t>UD80009-0025822</t>
  </si>
  <si>
    <t>RODRIGUEZ GONZALEZ JOSE</t>
  </si>
  <si>
    <t>ND14001-0021372</t>
  </si>
  <si>
    <t>AGROPRODUCTORES DEL LERMA BAJIO S D</t>
  </si>
  <si>
    <t>D    745</t>
  </si>
  <si>
    <t>ND14001-0023058</t>
  </si>
  <si>
    <t>ESPINOZA DELGADO JUAN CARLOS</t>
  </si>
  <si>
    <t>ND14001-0021966</t>
  </si>
  <si>
    <t>ND14001-0022691</t>
  </si>
  <si>
    <t>ND14002-0022309</t>
  </si>
  <si>
    <t>PRODUCTORES AGRICOLAS EL ROMANCE SP</t>
  </si>
  <si>
    <t>D    746</t>
  </si>
  <si>
    <t>ND14007-0023059</t>
  </si>
  <si>
    <t>LJIMENEZ:RAUL RUIZ CAZARES</t>
  </si>
  <si>
    <t>ND14002-0021048</t>
  </si>
  <si>
    <t>CUANDA SA DE CV</t>
  </si>
  <si>
    <t>TAJ.BNMX</t>
  </si>
  <si>
    <t>ND14002-0021967</t>
  </si>
  <si>
    <t>UD80009-0028016</t>
  </si>
  <si>
    <t>LOPEZ BUENDIA CARLOS ANTONIO</t>
  </si>
  <si>
    <t>UD80009-0027209</t>
  </si>
  <si>
    <t>HERNANDEZ VILLAFAÑA JAVIER</t>
  </si>
  <si>
    <t>D    747</t>
  </si>
  <si>
    <t>ND14007-0023060</t>
  </si>
  <si>
    <t>P 00053231</t>
  </si>
  <si>
    <t>UA14001-ZS01305</t>
  </si>
  <si>
    <t>ND14001-0022692</t>
  </si>
  <si>
    <t>ND14001-0020777</t>
  </si>
  <si>
    <t>SERVICIOS HIDRAULICOS DEL VBAJIO S</t>
  </si>
  <si>
    <t>UD80009-0027210</t>
  </si>
  <si>
    <t>HERNANDEZ CABALLERO JOSEFINA</t>
  </si>
  <si>
    <t>D    748</t>
  </si>
  <si>
    <t>ND14001-0024325</t>
  </si>
  <si>
    <t>GERRERO ROBERTA</t>
  </si>
  <si>
    <t>ND14001-0023061</t>
  </si>
  <si>
    <t>ND14001-0021968</t>
  </si>
  <si>
    <t>ND14001-0022693</t>
  </si>
  <si>
    <t>ND14002-0023888</t>
  </si>
  <si>
    <t>ALVARADO LUZ SARA CRISTINA</t>
  </si>
  <si>
    <t>D    749</t>
  </si>
  <si>
    <t>ND14001-0024326</t>
  </si>
  <si>
    <t>ND14002-0023062</t>
  </si>
  <si>
    <t>ND14001-0022694</t>
  </si>
  <si>
    <t>ND14001-0020778</t>
  </si>
  <si>
    <t>ND14007-0021373</t>
  </si>
  <si>
    <t>D    750</t>
  </si>
  <si>
    <t>ND14001-0023063</t>
  </si>
  <si>
    <t>ND14003-0023889</t>
  </si>
  <si>
    <t>CAPACITACION GLOBAL MEXICO SC</t>
  </si>
  <si>
    <t>ND14001-0021644</t>
  </si>
  <si>
    <t>D    751</t>
  </si>
  <si>
    <t>UD80010-0028889</t>
  </si>
  <si>
    <t>BAJA: CONSTRUCTORA Y ARRENDADORA JU</t>
  </si>
  <si>
    <t>D    752</t>
  </si>
  <si>
    <t>S 00057431</t>
  </si>
  <si>
    <t>UA14001-ZS01447</t>
  </si>
  <si>
    <t>S 00050477</t>
  </si>
  <si>
    <t>UA14001-ZS01188</t>
  </si>
  <si>
    <t>PEREZ CANO LAURA</t>
  </si>
  <si>
    <t>D    753</t>
  </si>
  <si>
    <t>ND14001-0021969</t>
  </si>
  <si>
    <t>ND14002-0023064</t>
  </si>
  <si>
    <t>D    754</t>
  </si>
  <si>
    <t>UD80009-0025823</t>
  </si>
  <si>
    <t>UA14001-ZS01362</t>
  </si>
  <si>
    <t>D    755</t>
  </si>
  <si>
    <t>UD80009-0030267</t>
  </si>
  <si>
    <t>ND14002-0023890</t>
  </si>
  <si>
    <t>D    756</t>
  </si>
  <si>
    <t>UD80010-0028890</t>
  </si>
  <si>
    <t>ND14001-0023891</t>
  </si>
  <si>
    <t>UA09001-ZR00605</t>
  </si>
  <si>
    <t>D    757</t>
  </si>
  <si>
    <t>ND14001-0023892</t>
  </si>
  <si>
    <t>UD80009-0026201</t>
  </si>
  <si>
    <t>ROMERO VAZQUEZ SALVADOR</t>
  </si>
  <si>
    <t>D    758</t>
  </si>
  <si>
    <t>ND14001-0023465</t>
  </si>
  <si>
    <t>VIAJES  DOMINGUEZ SA DE CV</t>
  </si>
  <si>
    <t>D    760</t>
  </si>
  <si>
    <t>ND14002-0020779</t>
  </si>
  <si>
    <t>GALLARDO PATIÑO LAURA</t>
  </si>
  <si>
    <t>ND14001-0021374</t>
  </si>
  <si>
    <t>D    761</t>
  </si>
  <si>
    <t>ND14002-0021375</t>
  </si>
  <si>
    <t>D    762</t>
  </si>
  <si>
    <t>UD80009-0026202</t>
  </si>
  <si>
    <t>CARMONA GONZALEZ EMMA</t>
  </si>
  <si>
    <t>ND14001-0021376</t>
  </si>
  <si>
    <t>D    763</t>
  </si>
  <si>
    <t>UD80009-0025827</t>
  </si>
  <si>
    <t>GODINEZ TAVAREZ FRANCISCO</t>
  </si>
  <si>
    <t>ND14001-0021377</t>
  </si>
  <si>
    <t>D    764</t>
  </si>
  <si>
    <t>UD80009-0030269</t>
  </si>
  <si>
    <t>GORDILLO RUIZ YOLANDA</t>
  </si>
  <si>
    <t>UD80009-0026203</t>
  </si>
  <si>
    <t>D    765</t>
  </si>
  <si>
    <t>UD80009-0026517</t>
  </si>
  <si>
    <t>SANCEN RAMOS ANDRES</t>
  </si>
  <si>
    <t>UA43003-0025828</t>
  </si>
  <si>
    <t>ND14001-0020780</t>
  </si>
  <si>
    <t>D    766</t>
  </si>
  <si>
    <t>ND14001-0024327</t>
  </si>
  <si>
    <t>ND14002-0021970</t>
  </si>
  <si>
    <t>ND14001-0023466</t>
  </si>
  <si>
    <t>ND14001-0020781</t>
  </si>
  <si>
    <t>UD80009-0028441</t>
  </si>
  <si>
    <t>D    767</t>
  </si>
  <si>
    <t>ND14001-0024328</t>
  </si>
  <si>
    <t>ND14001-0023467</t>
  </si>
  <si>
    <t>D    768</t>
  </si>
  <si>
    <t>ND14002-0024329</t>
  </si>
  <si>
    <t>S 00053348</t>
  </si>
  <si>
    <t>UA14001-ZS01306</t>
  </si>
  <si>
    <t>ND14002-0023468</t>
  </si>
  <si>
    <t>D    769</t>
  </si>
  <si>
    <t>AS-34404</t>
  </si>
  <si>
    <t>NA21001-0025946</t>
  </si>
  <si>
    <t>LJIMENEZ:AS-34404</t>
  </si>
  <si>
    <t>ND14004-0024330</t>
  </si>
  <si>
    <t>D    770</t>
  </si>
  <si>
    <t>AS-34403</t>
  </si>
  <si>
    <t>NA21001-0025947</t>
  </si>
  <si>
    <t>D    771</t>
  </si>
  <si>
    <t>NA21001-0025948</t>
  </si>
  <si>
    <t>D    772</t>
  </si>
  <si>
    <t>ND14002-0023469</t>
  </si>
  <si>
    <t>D    773</t>
  </si>
  <si>
    <t>UD80009-0028446</t>
  </si>
  <si>
    <t>MARCELA EVANS E</t>
  </si>
  <si>
    <t>UD80009-0029810</t>
  </si>
  <si>
    <t>SOTO ANGELES CARLOS ARMANDO</t>
  </si>
  <si>
    <t>UD80009-0026911</t>
  </si>
  <si>
    <t>MEJIA MUÑOZ YOLANDA</t>
  </si>
  <si>
    <t>D    774</t>
  </si>
  <si>
    <t>ND14002-0024331</t>
  </si>
  <si>
    <t>ND14001-0023470</t>
  </si>
  <si>
    <t>INSTITUTO NACIONAL DE INVESTIGACION</t>
  </si>
  <si>
    <t>UD80009-0028447</t>
  </si>
  <si>
    <t>D    775</t>
  </si>
  <si>
    <t>UD80009-0025829</t>
  </si>
  <si>
    <t>UD80009-0028448</t>
  </si>
  <si>
    <t>D    776</t>
  </si>
  <si>
    <t>ND14001-0024332</t>
  </si>
  <si>
    <t>ND14001-0023065</t>
  </si>
  <si>
    <t>LJIMENEZ:ZUñIGA JOSE LUIS</t>
  </si>
  <si>
    <t>UD80009-0029811</t>
  </si>
  <si>
    <t>GARCIA GUERRERO JOSE DOLORES</t>
  </si>
  <si>
    <t>D    777</t>
  </si>
  <si>
    <t>ND14003-0020435</t>
  </si>
  <si>
    <t>LJIMENEZ:ORTEGA PAREDES SALVADOR</t>
  </si>
  <si>
    <t>D    778</t>
  </si>
  <si>
    <t>ND14001-0021971</t>
  </si>
  <si>
    <t>ARRENDADORA COMERCIAL DE CELAYA SA</t>
  </si>
  <si>
    <t>ND14001-0021378</t>
  </si>
  <si>
    <t>D    779</t>
  </si>
  <si>
    <t>ND14001-0021972</t>
  </si>
  <si>
    <t>TRACTORES DEL NORTE  TRACTORES DEL</t>
  </si>
  <si>
    <t>UD80009-0029361</t>
  </si>
  <si>
    <t>UD80009-0028449</t>
  </si>
  <si>
    <t>GONZALEZ MEDINA JOSE ASUNCION</t>
  </si>
  <si>
    <t>S 00050375</t>
  </si>
  <si>
    <t>UA14001-ZS01189</t>
  </si>
  <si>
    <t>D    780</t>
  </si>
  <si>
    <t>UD80009-0026518</t>
  </si>
  <si>
    <t>PERALES CESAR</t>
  </si>
  <si>
    <t>ND14001-0021973</t>
  </si>
  <si>
    <t>ND14001-0022695</t>
  </si>
  <si>
    <t>ND14002-0020782</t>
  </si>
  <si>
    <t>GRUPO SSC.S.A DE C.V.</t>
  </si>
  <si>
    <t>D    781</t>
  </si>
  <si>
    <t>ND14001-0021974</t>
  </si>
  <si>
    <t>UD80009-0028017</t>
  </si>
  <si>
    <t>RODRIGUEZ CARRANCO JULIO</t>
  </si>
  <si>
    <t>ND14001-0022696</t>
  </si>
  <si>
    <t>UD80009-0026913</t>
  </si>
  <si>
    <t>RAMIREZ VERA JOSE</t>
  </si>
  <si>
    <t>D    782</t>
  </si>
  <si>
    <t>ND14001-0024333</t>
  </si>
  <si>
    <t>ND14002-0021975</t>
  </si>
  <si>
    <t>UD80009-0026914</t>
  </si>
  <si>
    <t>GUZMAN GONZALEZ YARELI</t>
  </si>
  <si>
    <t>D    783</t>
  </si>
  <si>
    <t>TE. 0681</t>
  </si>
  <si>
    <t>ND14007-0023471</t>
  </si>
  <si>
    <t>ROJAS ESPITIA ERNESTO</t>
  </si>
  <si>
    <t>S 00051969</t>
  </si>
  <si>
    <t>UA14001-ZS01255</t>
  </si>
  <si>
    <t>LIGIA SIMONE LUCA</t>
  </si>
  <si>
    <t>D    784</t>
  </si>
  <si>
    <t>UD80009-0030273</t>
  </si>
  <si>
    <t>DEL VALLE MORONES IRMA</t>
  </si>
  <si>
    <t>RF29312</t>
  </si>
  <si>
    <t>UA09001-ZR00622</t>
  </si>
  <si>
    <t>ND14002-0021976</t>
  </si>
  <si>
    <t>COMITE ESTATAL PARA EL FOMENTO YPRO</t>
  </si>
  <si>
    <t>ND14007-0022310</t>
  </si>
  <si>
    <t>ND14001-0023893</t>
  </si>
  <si>
    <t>PAZOS LOZANO ALBERTO</t>
  </si>
  <si>
    <t>D    785</t>
  </si>
  <si>
    <t>ND14001-0024334</t>
  </si>
  <si>
    <t>ROSALES HERNANDEZ CRISTOBAL</t>
  </si>
  <si>
    <t>ND14002-0021977</t>
  </si>
  <si>
    <t>UD80009-0028018</t>
  </si>
  <si>
    <t>D    786</t>
  </si>
  <si>
    <t>UD80010-0027554</t>
  </si>
  <si>
    <t>UA09001-ZR00595</t>
  </si>
  <si>
    <t>ND14001-0023894</t>
  </si>
  <si>
    <t>D    787</t>
  </si>
  <si>
    <t>UD80010-0029363</t>
  </si>
  <si>
    <t>LAUSSEURE ZOUNE FRANCOISE</t>
  </si>
  <si>
    <t>UD80009-0025831</t>
  </si>
  <si>
    <t>ND14007-0021978</t>
  </si>
  <si>
    <t>UD80009-0028019</t>
  </si>
  <si>
    <t>ND14003-0023895</t>
  </si>
  <si>
    <t>GODINEZ URIBE FRANCISCO</t>
  </si>
  <si>
    <t>D    788</t>
  </si>
  <si>
    <t>UD80009-0025832</t>
  </si>
  <si>
    <t>UD80009-0027555</t>
  </si>
  <si>
    <t>RICO RIVERA JOSE ISAIAS</t>
  </si>
  <si>
    <t>UD80009-0028450</t>
  </si>
  <si>
    <t>ND14002-0023896</t>
  </si>
  <si>
    <t>D    789</t>
  </si>
  <si>
    <t>UD80009-0027556</t>
  </si>
  <si>
    <t>D    790</t>
  </si>
  <si>
    <t>ND14001-0022311</t>
  </si>
  <si>
    <t>MEDINA OLIVEROS JOSE ANGEL</t>
  </si>
  <si>
    <t>D    791</t>
  </si>
  <si>
    <t>ND14001-0022312</t>
  </si>
  <si>
    <t>ND14004-0023897</t>
  </si>
  <si>
    <t>UD80010-0026915</t>
  </si>
  <si>
    <t>D    792</t>
  </si>
  <si>
    <t>ND14003-0024335</t>
  </si>
  <si>
    <t>MARQUEZ CAMARGO GILBERTO</t>
  </si>
  <si>
    <t>ND14001-0021049</t>
  </si>
  <si>
    <t>PEREZ VALENCIA MARGARITA</t>
  </si>
  <si>
    <t>UD80009-0028891</t>
  </si>
  <si>
    <t>YAÑEZ TELLEZ CRISTOBAL</t>
  </si>
  <si>
    <t>ND14002-0022313</t>
  </si>
  <si>
    <t>UD80009-0027214</t>
  </si>
  <si>
    <t>D    793</t>
  </si>
  <si>
    <t>ND14001-0022314</t>
  </si>
  <si>
    <t>D    794</t>
  </si>
  <si>
    <t>ND14001-0024336</t>
  </si>
  <si>
    <t>ND14001-0022315</t>
  </si>
  <si>
    <t>D    795</t>
  </si>
  <si>
    <t>TDD</t>
  </si>
  <si>
    <t>ND14001-0024337</t>
  </si>
  <si>
    <t>PRIETO LOPEZ ANA LIDIA</t>
  </si>
  <si>
    <t>S 00049661</t>
  </si>
  <si>
    <t>UA14001-ZS01105</t>
  </si>
  <si>
    <t>TECNOLOGIAS AGRICOLAS GLOBALES S.A.</t>
  </si>
  <si>
    <t>ND14004-0021645</t>
  </si>
  <si>
    <t>CONSORCIO CONSTRUCTOR ARMAE SA DE C</t>
  </si>
  <si>
    <t>D    796</t>
  </si>
  <si>
    <t>ND14002-0021050</t>
  </si>
  <si>
    <t>CAJA PROGRESSA SA DE CV</t>
  </si>
  <si>
    <t>ND14002-0020436</t>
  </si>
  <si>
    <t>PROMOTORA DE FERTILIZANTE DEL BAJIO</t>
  </si>
  <si>
    <t>ND14002-0021979</t>
  </si>
  <si>
    <t>PEREZ RUIZ ARNULFO</t>
  </si>
  <si>
    <t>UD80009-0028021</t>
  </si>
  <si>
    <t>VIAJES CELAYA S.A.</t>
  </si>
  <si>
    <t>D    798</t>
  </si>
  <si>
    <t>ND14001-0021646</t>
  </si>
  <si>
    <t>D    799</t>
  </si>
  <si>
    <t>UD80009-0030280</t>
  </si>
  <si>
    <t>LOPEZ CORTES GUSTAVO</t>
  </si>
  <si>
    <t>ND14001-0021647</t>
  </si>
  <si>
    <t>BENITEZ DOMINGUEZ ANTONIO</t>
  </si>
  <si>
    <t>D    800</t>
  </si>
  <si>
    <t>UA09001-ZR00641</t>
  </si>
  <si>
    <t>ND14002-0023472</t>
  </si>
  <si>
    <t>ND14001-0021648</t>
  </si>
  <si>
    <t>D    801</t>
  </si>
  <si>
    <t>UD80010-0030281</t>
  </si>
  <si>
    <t>RODRIGUEZ MEDINA CESAR</t>
  </si>
  <si>
    <t>ND14001-0023066</t>
  </si>
  <si>
    <t>GONZALEZ FUENTES JORGE LUIS</t>
  </si>
  <si>
    <t>UD80010-0029364</t>
  </si>
  <si>
    <t>GOMEZ SANTOYO ALFREDO</t>
  </si>
  <si>
    <t>AM.EXPRESS</t>
  </si>
  <si>
    <t>ND14001-0020437</t>
  </si>
  <si>
    <t>AMERICA EXPRESS</t>
  </si>
  <si>
    <t>ND14001-0022697</t>
  </si>
  <si>
    <t>GIRON CAMPOS JUAN</t>
  </si>
  <si>
    <t>ND14002-0021649</t>
  </si>
  <si>
    <t>D    802</t>
  </si>
  <si>
    <t>S 00058195</t>
  </si>
  <si>
    <t>UA14001-ZS01460</t>
  </si>
  <si>
    <t>PIZANO MARTINEZ JUAN GERARDO</t>
  </si>
  <si>
    <t>ND14002-0023067</t>
  </si>
  <si>
    <t>COMERCIALIZADORA Y PROCESADORA INTE</t>
  </si>
  <si>
    <t>ND14001-0023473</t>
  </si>
  <si>
    <t>ND14002-0020438</t>
  </si>
  <si>
    <t>TARJETAS BANAMEX</t>
  </si>
  <si>
    <t>ND14002-0022698</t>
  </si>
  <si>
    <t>BAJA: VIAJES CELAYA S.A.</t>
  </si>
  <si>
    <t>ND14001-0021650</t>
  </si>
  <si>
    <t>D    803</t>
  </si>
  <si>
    <t>UD80009-0030282</t>
  </si>
  <si>
    <t>HERNANDEZ MARTINEZ JOSE</t>
  </si>
  <si>
    <t>ND14001-0023474</t>
  </si>
  <si>
    <t>ND14001-0020439</t>
  </si>
  <si>
    <t>UD80009-0027558</t>
  </si>
  <si>
    <t>ND14001-0022699</t>
  </si>
  <si>
    <t>D    804</t>
  </si>
  <si>
    <t>ND14001-0020440</t>
  </si>
  <si>
    <t>ND14001-0022700</t>
  </si>
  <si>
    <t>ND14004-0023475</t>
  </si>
  <si>
    <t>UD80010-0027216</t>
  </si>
  <si>
    <t>MASETTO TEJEDA LIZBETH</t>
  </si>
  <si>
    <t>D    805</t>
  </si>
  <si>
    <t>ND14001-0024338</t>
  </si>
  <si>
    <t>ESTALAYON IBAÑEZ AGUSTIN</t>
  </si>
  <si>
    <t>ND14001-0020441</t>
  </si>
  <si>
    <t>TDC.2120</t>
  </si>
  <si>
    <t>ND14001-0023898</t>
  </si>
  <si>
    <t>GUERRERO FERREIRA CAROLINA</t>
  </si>
  <si>
    <t>D    806</t>
  </si>
  <si>
    <t>UD80010-0030284</t>
  </si>
  <si>
    <t>ND14001-0021051</t>
  </si>
  <si>
    <t>D    807</t>
  </si>
  <si>
    <t>ND14001-0021052</t>
  </si>
  <si>
    <t>UD80009-0028897</t>
  </si>
  <si>
    <t>RAMIREZ HERNANDEZ MARIA DE LA LUZ</t>
  </si>
  <si>
    <t>ND14002-0023899</t>
  </si>
  <si>
    <t>AGUADO BARBOSA SILVIA</t>
  </si>
  <si>
    <t>D    808</t>
  </si>
  <si>
    <t>ND14002-0021651</t>
  </si>
  <si>
    <t>D    809</t>
  </si>
  <si>
    <t>ND14007-0021652</t>
  </si>
  <si>
    <t>D    810</t>
  </si>
  <si>
    <t>ND14005-0021053</t>
  </si>
  <si>
    <t>LJIMENEZ:COMERCIALIZADORA Y PROCESA</t>
  </si>
  <si>
    <t>UA14001-ZS01190</t>
  </si>
  <si>
    <t>TOLEDO RODRIGUEZ LUIS FEDERICO</t>
  </si>
  <si>
    <t>ND14001-0022316</t>
  </si>
  <si>
    <t>SILVA PAREDES MARCELA</t>
  </si>
  <si>
    <t>UD80009-0027217</t>
  </si>
  <si>
    <t>D    811</t>
  </si>
  <si>
    <t>UD80009-0030285</t>
  </si>
  <si>
    <t>ND14001-0021054</t>
  </si>
  <si>
    <t>PERFORACIONES BONANZA SA DE CV</t>
  </si>
  <si>
    <t>S 00050486</t>
  </si>
  <si>
    <t>UA14001-ZS01191</t>
  </si>
  <si>
    <t>ND14004-0021653</t>
  </si>
  <si>
    <t>NAVARRO ZARATE MARIA DEL CARMEN</t>
  </si>
  <si>
    <t>D    812</t>
  </si>
  <si>
    <t>UD80010-0030286</t>
  </si>
  <si>
    <t>ND14002-0020783</t>
  </si>
  <si>
    <t>D    813</t>
  </si>
  <si>
    <t>UD80010-0030287</t>
  </si>
  <si>
    <t>DUEÑAS ANDRADE JOSE LUIS</t>
  </si>
  <si>
    <t>ND14001-0020784</t>
  </si>
  <si>
    <t>D    814</t>
  </si>
  <si>
    <t>UD80010-0030288</t>
  </si>
  <si>
    <t>GUERRERO LEYVA JOSE MARIA</t>
  </si>
  <si>
    <t>ND14001-0020785</t>
  </si>
  <si>
    <t>UD80009-0028024</t>
  </si>
  <si>
    <t>UD80009-0028456</t>
  </si>
  <si>
    <t>CORTES DELGADO VERONICA CLAUDIA</t>
  </si>
  <si>
    <t>D    815</t>
  </si>
  <si>
    <t>ND14002-0022317</t>
  </si>
  <si>
    <t>D    816</t>
  </si>
  <si>
    <t>UD80009-0026209</t>
  </si>
  <si>
    <t>RICO HERRERA LAURA</t>
  </si>
  <si>
    <t>T 00052001</t>
  </si>
  <si>
    <t>UA14001-ZS01256</t>
  </si>
  <si>
    <t>CELSUS ASESORIA EMPRESARIAL SC</t>
  </si>
  <si>
    <t>D    817</t>
  </si>
  <si>
    <t>ND14001-0021055</t>
  </si>
  <si>
    <t>D    819</t>
  </si>
  <si>
    <t>ND14002-0021056</t>
  </si>
  <si>
    <t>COMERGALV SA DE CV</t>
  </si>
  <si>
    <t>ND14001-0020786</t>
  </si>
  <si>
    <t>ALONSO MENDOZA MARIO</t>
  </si>
  <si>
    <t>D    820</t>
  </si>
  <si>
    <t>ND14001-0023068</t>
  </si>
  <si>
    <t>ND14007-0021057</t>
  </si>
  <si>
    <t>ND14002-0022318</t>
  </si>
  <si>
    <t>ND14001-0020787</t>
  </si>
  <si>
    <t>D    821</t>
  </si>
  <si>
    <t>ND14002-0024339</t>
  </si>
  <si>
    <t>ND14002-0023069</t>
  </si>
  <si>
    <t>UD80009-0028025</t>
  </si>
  <si>
    <t>SANTARROSA MUñIZ HERIBERTO</t>
  </si>
  <si>
    <t>ND14001-0021379</t>
  </si>
  <si>
    <t>SILVA HERZOG URRUTIA GUADALUPE</t>
  </si>
  <si>
    <t>D    822</t>
  </si>
  <si>
    <t>ND14001-0024340</t>
  </si>
  <si>
    <t>ND14001-0023070</t>
  </si>
  <si>
    <t>ND14001-0023900</t>
  </si>
  <si>
    <t>UD80009-0025834</t>
  </si>
  <si>
    <t>ROJAS TIERRABLANCA ARTURO</t>
  </si>
  <si>
    <t>UD80009-0028457</t>
  </si>
  <si>
    <t>ND14001-0021380</t>
  </si>
  <si>
    <t>D    823</t>
  </si>
  <si>
    <t>ND14001-0024341</t>
  </si>
  <si>
    <t>ND14002-0023071</t>
  </si>
  <si>
    <t>LJIMENEZ:COMMAREC SA DE CV.</t>
  </si>
  <si>
    <t>UD80009-0027559</t>
  </si>
  <si>
    <t>ND14001-0023901</t>
  </si>
  <si>
    <t>D    824</t>
  </si>
  <si>
    <t>ND14002-0023902</t>
  </si>
  <si>
    <t>ND14001-0020788</t>
  </si>
  <si>
    <t>CRISANTO ARRIAGA ALEJANDRO</t>
  </si>
  <si>
    <t>D    825</t>
  </si>
  <si>
    <t>UD80010-0026520</t>
  </si>
  <si>
    <t>MARAVILLO MANRIQUEZ URIEL</t>
  </si>
  <si>
    <t>S 00056403</t>
  </si>
  <si>
    <t>UA14001-ZS01420</t>
  </si>
  <si>
    <t>ND14002-0022319</t>
  </si>
  <si>
    <t>VILLAS DE CORTAZAR S.P</t>
  </si>
  <si>
    <t>D    826</t>
  </si>
  <si>
    <t>ND14001-0020789</t>
  </si>
  <si>
    <t>LJIMENEZ:FEREGRINO OCHOA MARIA AUXI</t>
  </si>
  <si>
    <t>D    827</t>
  </si>
  <si>
    <t>UD80009-0026521</t>
  </si>
  <si>
    <t>S 00054098</t>
  </si>
  <si>
    <t>UA14001-ZS01327</t>
  </si>
  <si>
    <t>GROWHILL S.A DE C.V</t>
  </si>
  <si>
    <t>UD80009-0026918</t>
  </si>
  <si>
    <t>CARDENAS MANRIQUEZ J. GUADALUPE FEL</t>
  </si>
  <si>
    <t>D    828</t>
  </si>
  <si>
    <t>UD80009-0027560</t>
  </si>
  <si>
    <t>JUAREZ ESPINOZA MOISES MARCELINO</t>
  </si>
  <si>
    <t>ND14002-0023476</t>
  </si>
  <si>
    <t>AGROPRODUCTORA Y SERVICIOS DEL CENT</t>
  </si>
  <si>
    <t>UD80009-0028458</t>
  </si>
  <si>
    <t>BAJA: GALICIA RESENDIZ DELIA ANGELI</t>
  </si>
  <si>
    <t>D    829</t>
  </si>
  <si>
    <t>NA14001-0000342</t>
  </si>
  <si>
    <t>QUALITAS COMPAÑIAS DE SEGURO</t>
  </si>
  <si>
    <t>D    830</t>
  </si>
  <si>
    <t>UA09001-ZR00591</t>
  </si>
  <si>
    <t>ND14004-0022320</t>
  </si>
  <si>
    <t>UD80009-0027219</t>
  </si>
  <si>
    <t>GONZALEZ LIRA CARLOS</t>
  </si>
  <si>
    <t>D    831</t>
  </si>
  <si>
    <t>UD80009-0027220</t>
  </si>
  <si>
    <t>ND14001-0021381</t>
  </si>
  <si>
    <t>D    832</t>
  </si>
  <si>
    <t>UD80010-0027221</t>
  </si>
  <si>
    <t>S 00052012</t>
  </si>
  <si>
    <t>UA14001-ZS01257</t>
  </si>
  <si>
    <t>SIERRA LEON JUAN CARLOS</t>
  </si>
  <si>
    <t>D    833</t>
  </si>
  <si>
    <t>ND14002-0021980</t>
  </si>
  <si>
    <t>T 00053770</t>
  </si>
  <si>
    <t>UA14001-ZS01329</t>
  </si>
  <si>
    <t>FLORES JIMENEZ ALBERTO</t>
  </si>
  <si>
    <t>D    834</t>
  </si>
  <si>
    <t>BAJA: QUALITAS COMPAÑIAS DE SEGURO</t>
  </si>
  <si>
    <t>S 00053134</t>
  </si>
  <si>
    <t>UA14001-ZS01330</t>
  </si>
  <si>
    <t>INDUSTRIAS ACROS WHIRLPOOL, S.A. DE</t>
  </si>
  <si>
    <t>UD80009-0028899</t>
  </si>
  <si>
    <t>D    835</t>
  </si>
  <si>
    <t>UD80010-0028900</t>
  </si>
  <si>
    <t>UD80010-0026921</t>
  </si>
  <si>
    <t>REX IRRIGACION REGIONAL S.A. DE C.V</t>
  </si>
  <si>
    <t>D    836</t>
  </si>
  <si>
    <t>UD80009-0026522</t>
  </si>
  <si>
    <t>DE ANDA AGUADO OSCAR RAFAEL</t>
  </si>
  <si>
    <t>ND14001-0021981</t>
  </si>
  <si>
    <t>UD80009-0028901</t>
  </si>
  <si>
    <t>ND14002-0021382</t>
  </si>
  <si>
    <t>D    837</t>
  </si>
  <si>
    <t>UD80009-0026523</t>
  </si>
  <si>
    <t>UD80009-0025836</t>
  </si>
  <si>
    <t>ND14001-0021383</t>
  </si>
  <si>
    <t>REX IRRIGACION REGIONAL SA DE CV</t>
  </si>
  <si>
    <t>D    838</t>
  </si>
  <si>
    <t>S 00053355</t>
  </si>
  <si>
    <t>UA14001-ZS01307</t>
  </si>
  <si>
    <t>ND14001-0021384</t>
  </si>
  <si>
    <t>D    839</t>
  </si>
  <si>
    <t>ND14001-0021654</t>
  </si>
  <si>
    <t>ESTRADA VILLA MARIA ANTONIA</t>
  </si>
  <si>
    <t>ND14002-0021385</t>
  </si>
  <si>
    <t>NA14001-0000344</t>
  </si>
  <si>
    <t>BAJA: LJIMENEZ AUTOMOTRIZ TOY SA DE</t>
  </si>
  <si>
    <t>D    840</t>
  </si>
  <si>
    <t>ND14001-0021386</t>
  </si>
  <si>
    <t>D    841</t>
  </si>
  <si>
    <t>ND14002-0021982</t>
  </si>
  <si>
    <t>LJIMENEZ:QUINTANAR LUCIO FERNANDO</t>
  </si>
  <si>
    <t>UD80009-0029817</t>
  </si>
  <si>
    <t>CONTRERAS CABRERA ELMER</t>
  </si>
  <si>
    <t>P 00051938</t>
  </si>
  <si>
    <t>UA14001-ZS01258</t>
  </si>
  <si>
    <t>D    842</t>
  </si>
  <si>
    <t>UD80009-0026524</t>
  </si>
  <si>
    <t>ND14001-0021983</t>
  </si>
  <si>
    <t>CORTES ESPECIALIZADOS EN PAPEL SA D</t>
  </si>
  <si>
    <t>UD80009-0029818</t>
  </si>
  <si>
    <t>CAJA POPULAR MEXICANA S.C. DE A.P.</t>
  </si>
  <si>
    <t>D    843</t>
  </si>
  <si>
    <t>ND14001-0021984</t>
  </si>
  <si>
    <t>UD80010-0028903</t>
  </si>
  <si>
    <t>ND14004-0020790</t>
  </si>
  <si>
    <t>LOPEZ CENTENO VICTOR</t>
  </si>
  <si>
    <t>ND14001-0021655</t>
  </si>
  <si>
    <t>S 00052016</t>
  </si>
  <si>
    <t>UA14001-ZS01259</t>
  </si>
  <si>
    <t>D    844</t>
  </si>
  <si>
    <t>UA43003-0027563</t>
  </si>
  <si>
    <t>UD80009-0028904</t>
  </si>
  <si>
    <t>UD80010-0026219</t>
  </si>
  <si>
    <t>GONZALEZ CRUZ ABRAHAM</t>
  </si>
  <si>
    <t>ND14002-0021656</t>
  </si>
  <si>
    <t>ND14001-0021387</t>
  </si>
  <si>
    <t>D    845</t>
  </si>
  <si>
    <t>UD80009-0030292</t>
  </si>
  <si>
    <t>PATLAN GARCIA MARIA DEL CARMEN</t>
  </si>
  <si>
    <t>ND14001-0021985</t>
  </si>
  <si>
    <t>ND14001-0020791</t>
  </si>
  <si>
    <t>ALBAÑIL TIRADO CONCEPCION BERENICE</t>
  </si>
  <si>
    <t>ND14001-0021657</t>
  </si>
  <si>
    <t>D    846</t>
  </si>
  <si>
    <t>UA43002-0027564</t>
  </si>
  <si>
    <t>UD80009-0029367</t>
  </si>
  <si>
    <t>ND14001-0020792</t>
  </si>
  <si>
    <t>D    847</t>
  </si>
  <si>
    <t>UD80009-0026525</t>
  </si>
  <si>
    <t>UA43002-0027565</t>
  </si>
  <si>
    <t>ND14002-0020793</t>
  </si>
  <si>
    <t>D    848</t>
  </si>
  <si>
    <t>UA43002-0027566</t>
  </si>
  <si>
    <t>ND14001-0023477</t>
  </si>
  <si>
    <t>ALVAREZ RODRIGUEZ VICENTE</t>
  </si>
  <si>
    <t>ND14003-0020794</t>
  </si>
  <si>
    <t>ESCOGIDO MARTINEZ MARTIN</t>
  </si>
  <si>
    <t>GARANTIAS</t>
  </si>
  <si>
    <t>NA14001-0000297</t>
  </si>
  <si>
    <t>D    849</t>
  </si>
  <si>
    <t>ND14001-0024342</t>
  </si>
  <si>
    <t>GUTIERREZ GALVAN MA PORFIRIA</t>
  </si>
  <si>
    <t>UD80009-0026526</t>
  </si>
  <si>
    <t>OCHOA CASTILLO J JULIAN SALVADOR</t>
  </si>
  <si>
    <t>ND14001-0021986</t>
  </si>
  <si>
    <t>MUNICIPIO DE CELAYA GTO</t>
  </si>
  <si>
    <t>ND14001-0020442</t>
  </si>
  <si>
    <t>UD80009-0028908</t>
  </si>
  <si>
    <t>BAJA: GARANTIAS</t>
  </si>
  <si>
    <t>D    850</t>
  </si>
  <si>
    <t>ND14001-0021987</t>
  </si>
  <si>
    <t>ND14001-0023903</t>
  </si>
  <si>
    <t>BAUTISTA ALEGRIA ROGELIO</t>
  </si>
  <si>
    <t>ND14002-0020443</t>
  </si>
  <si>
    <t>D    851</t>
  </si>
  <si>
    <t>UD80009-0026528</t>
  </si>
  <si>
    <t>AGUILAR IBARRA ROSA JOSEFINA</t>
  </si>
  <si>
    <t>TRASFERENC</t>
  </si>
  <si>
    <t>ND14001-0021988</t>
  </si>
  <si>
    <t>D    852</t>
  </si>
  <si>
    <t>ND14001-0021989</t>
  </si>
  <si>
    <t>ND14006-0023904</t>
  </si>
  <si>
    <t>LJIMENEZ:BAUTISTA ALEGRIA ROGELIO</t>
  </si>
  <si>
    <t>BAJA: LOPEZ CENTENO VICTOR</t>
  </si>
  <si>
    <t>D    853</t>
  </si>
  <si>
    <t>ND14002-0021990</t>
  </si>
  <si>
    <t>ND14001-0023905</t>
  </si>
  <si>
    <t>BAUTISTA ALEGRA ROGELIO</t>
  </si>
  <si>
    <t>UD80009-0025839</t>
  </si>
  <si>
    <t>ND14001-0023072</t>
  </si>
  <si>
    <t>ND14004-0020795</t>
  </si>
  <si>
    <t>D    854</t>
  </si>
  <si>
    <t>ND14001-0021991</t>
  </si>
  <si>
    <t>ND14001-0023906</t>
  </si>
  <si>
    <t>ARMENTA GAMEZ MARIA DOLORES</t>
  </si>
  <si>
    <t>ND14001-0023073</t>
  </si>
  <si>
    <t>PUGA SERNA MONSERRAT</t>
  </si>
  <si>
    <t>D    855</t>
  </si>
  <si>
    <t>ND14004-0023478</t>
  </si>
  <si>
    <t>RODEO SANCHEZ ROBERTO</t>
  </si>
  <si>
    <t>ND14001-0022701</t>
  </si>
  <si>
    <t>UD80009-0028909</t>
  </si>
  <si>
    <t>UD80009-0027563</t>
  </si>
  <si>
    <t>UD80009-0026221</t>
  </si>
  <si>
    <t>QUEZADA CARDENAS MARIANA</t>
  </si>
  <si>
    <t>D    856</t>
  </si>
  <si>
    <t>UD80010-0026529</t>
  </si>
  <si>
    <t>VARGAS PEÑA NORMA</t>
  </si>
  <si>
    <t>ND14003-0022702</t>
  </si>
  <si>
    <t>JOSE MIGUEL CHAVOYA ALMANZA</t>
  </si>
  <si>
    <t>UD80009-0028910</t>
  </si>
  <si>
    <t>D    857</t>
  </si>
  <si>
    <t>UD80010-0026530</t>
  </si>
  <si>
    <t>UD80009-0028461</t>
  </si>
  <si>
    <t>D    858</t>
  </si>
  <si>
    <t>ND14001-0023907</t>
  </si>
  <si>
    <t>D    860</t>
  </si>
  <si>
    <t>BAJA: MUÑOZ ZAVALA JOSE DE JESUS</t>
  </si>
  <si>
    <t>ND14001-0022321</t>
  </si>
  <si>
    <t>D    861</t>
  </si>
  <si>
    <t>ND14004-0023908</t>
  </si>
  <si>
    <t>LJIMENEZ:MUÑOZ ZAVALA JOSE DE JESUS</t>
  </si>
  <si>
    <t>ND14001-0022322</t>
  </si>
  <si>
    <t>D    862</t>
  </si>
  <si>
    <t>UD80010-0026531</t>
  </si>
  <si>
    <t>ZAVALA TORRES MARISOL</t>
  </si>
  <si>
    <t>ND14002-0022323</t>
  </si>
  <si>
    <t>UD80009-0028912</t>
  </si>
  <si>
    <t>ND14001-0020796</t>
  </si>
  <si>
    <t>D    863</t>
  </si>
  <si>
    <t>ND14001-0024343</t>
  </si>
  <si>
    <t>ND14001-0022703</t>
  </si>
  <si>
    <t>ALONSO GARCIA AGUSTIN</t>
  </si>
  <si>
    <t>ND14001-0023074</t>
  </si>
  <si>
    <t>D    864</t>
  </si>
  <si>
    <t>ND14001-0024344</t>
  </si>
  <si>
    <t>ND14001-0022704</t>
  </si>
  <si>
    <t>ND14001-0023075</t>
  </si>
  <si>
    <t>UD80009-0026225</t>
  </si>
  <si>
    <t>D    865</t>
  </si>
  <si>
    <t>ND14001-0024345</t>
  </si>
  <si>
    <t>ND14002-0023076</t>
  </si>
  <si>
    <t>S 00050480</t>
  </si>
  <si>
    <t>UA14001-ZS01192</t>
  </si>
  <si>
    <t>SOTO RUIZ EULOGIO</t>
  </si>
  <si>
    <t>D    866</t>
  </si>
  <si>
    <t>ND14002-0024346</t>
  </si>
  <si>
    <t>LJIMENEZ:CORRUGADOS DE PAPEL Y CART</t>
  </si>
  <si>
    <t>UD80009-0028913</t>
  </si>
  <si>
    <t>UA09001-ZR00545</t>
  </si>
  <si>
    <t>MA. IRMA MARTINEZ ANGUIANO</t>
  </si>
  <si>
    <t>ND14003-0021388</t>
  </si>
  <si>
    <t>LJIMENEZ:SERVICIOS AMBIENTALES DE E</t>
  </si>
  <si>
    <t>D    867</t>
  </si>
  <si>
    <t>ND14001-0024347</t>
  </si>
  <si>
    <t>UD80009-0026227</t>
  </si>
  <si>
    <t>UD80009-0026928</t>
  </si>
  <si>
    <t>VAZQUEZ DELGADILLO ADRIAN</t>
  </si>
  <si>
    <t>D    868</t>
  </si>
  <si>
    <t>D    869</t>
  </si>
  <si>
    <t>UD80010-0026532</t>
  </si>
  <si>
    <t>MASTACHE VILLALOBOS PATRICIA</t>
  </si>
  <si>
    <t>ND14001-0022705</t>
  </si>
  <si>
    <t>UD80009-0028915</t>
  </si>
  <si>
    <t>DE ANDA GONZALEZ SANCHEZ Y ASOCIADO</t>
  </si>
  <si>
    <t>ND14001-0020797</t>
  </si>
  <si>
    <t>SANTILLAN YAMAGISHI ALEJANDRO HIDEK</t>
  </si>
  <si>
    <t>D    870</t>
  </si>
  <si>
    <t>ND14001-0021058</t>
  </si>
  <si>
    <t>UD80009-0028027</t>
  </si>
  <si>
    <t>AGRO Y ACOLCHADOS S.A. DE C.V.</t>
  </si>
  <si>
    <t>ND14002-0020798</t>
  </si>
  <si>
    <t>SISITEMA MUNICIPAL DE ARTE Y CULTUR</t>
  </si>
  <si>
    <t>D    871</t>
  </si>
  <si>
    <t>UD80009-0030297</t>
  </si>
  <si>
    <t>AYALA CHAURAND MARGARITA MARIA</t>
  </si>
  <si>
    <t>ND14001-0022706</t>
  </si>
  <si>
    <t>P 00050461</t>
  </si>
  <si>
    <t>UA14001-ZS01193</t>
  </si>
  <si>
    <t>ND14001-0021389</t>
  </si>
  <si>
    <t>URIBE LOPEZ SANDRA</t>
  </si>
  <si>
    <t>UD80009-0027225</t>
  </si>
  <si>
    <t>JAIME ACEVEDO SOLEDAD</t>
  </si>
  <si>
    <t>D    872</t>
  </si>
  <si>
    <t>P 00050464</t>
  </si>
  <si>
    <t>UA14001-ZS01194</t>
  </si>
  <si>
    <t>UD80009-0027226</t>
  </si>
  <si>
    <t>ROSALES ROMERO MARIA CELIA</t>
  </si>
  <si>
    <t>D    873</t>
  </si>
  <si>
    <t>UD80009-0028029</t>
  </si>
  <si>
    <t>ARREDONDO CASTILLO VICENTE</t>
  </si>
  <si>
    <t>ND14002-0023077</t>
  </si>
  <si>
    <t>COMERCIALIZADORA RECICLADOS PERES S</t>
  </si>
  <si>
    <t>ND14002-0020445</t>
  </si>
  <si>
    <t>P 00050387</t>
  </si>
  <si>
    <t>UA14001-ZS01195</t>
  </si>
  <si>
    <t>S 00051994</t>
  </si>
  <si>
    <t>UA14001-ZS01260</t>
  </si>
  <si>
    <t>D    874</t>
  </si>
  <si>
    <t>ND14001-0023078</t>
  </si>
  <si>
    <t>ND14001-0020446</t>
  </si>
  <si>
    <t>BAJA: PEñA NIETO UBALDO</t>
  </si>
  <si>
    <t>P 00050351</t>
  </si>
  <si>
    <t>UA14001-ZS01196</t>
  </si>
  <si>
    <t>ND14001-0021390</t>
  </si>
  <si>
    <t>D    875</t>
  </si>
  <si>
    <t>ND14003-0024348</t>
  </si>
  <si>
    <t>BAZETTI ELICHEIX GUSTAVO JULIO</t>
  </si>
  <si>
    <t>ND14001-0021059</t>
  </si>
  <si>
    <t>ALECSA CELAYA S DE RL DE CV</t>
  </si>
  <si>
    <t>UD80010-0029370</t>
  </si>
  <si>
    <t>ND14002-0022707</t>
  </si>
  <si>
    <t>ND14001-0020447</t>
  </si>
  <si>
    <t>VAZQUEZ VILLALOBOS MA. FELISA</t>
  </si>
  <si>
    <t>UD80009-0027567</t>
  </si>
  <si>
    <t>P 00050462</t>
  </si>
  <si>
    <t>UA14001-ZS01197</t>
  </si>
  <si>
    <t>ND14002-0021391</t>
  </si>
  <si>
    <t>ND14001-0021658</t>
  </si>
  <si>
    <t>SDN VIVERO FLORESTAL MILITAR SARABI</t>
  </si>
  <si>
    <t>D    876</t>
  </si>
  <si>
    <t>ND14001-0024349</t>
  </si>
  <si>
    <t>UD80009-0028030</t>
  </si>
  <si>
    <t>HERNANDEZ FERREIRA DIEGO</t>
  </si>
  <si>
    <t>P 00050463</t>
  </si>
  <si>
    <t>UA14001-ZS01198</t>
  </si>
  <si>
    <t>ND14001-0021392</t>
  </si>
  <si>
    <t>D    877</t>
  </si>
  <si>
    <t>ND14003-0022708</t>
  </si>
  <si>
    <t>ND14001-0023079</t>
  </si>
  <si>
    <t>P 00050424</t>
  </si>
  <si>
    <t>UA14001-ZS01199</t>
  </si>
  <si>
    <t>ND14001-0021393</t>
  </si>
  <si>
    <t>D    878</t>
  </si>
  <si>
    <t>UA09001-ZR00642</t>
  </si>
  <si>
    <t>RF27853</t>
  </si>
  <si>
    <t>UA09001-ZR00606</t>
  </si>
  <si>
    <t>UD80009-0028919</t>
  </si>
  <si>
    <t>UD80009-0025840</t>
  </si>
  <si>
    <t>ND14002-0020799</t>
  </si>
  <si>
    <t>D    879</t>
  </si>
  <si>
    <t>BAJA: TARJ BNMX</t>
  </si>
  <si>
    <t>UA43002-0027227</t>
  </si>
  <si>
    <t>D    880</t>
  </si>
  <si>
    <t>ND14002-0023479</t>
  </si>
  <si>
    <t>ND14001-0020448</t>
  </si>
  <si>
    <t>FLOREZ ALMANZA ANITA</t>
  </si>
  <si>
    <t>ND14002-0020800</t>
  </si>
  <si>
    <t>ND14001-0021659</t>
  </si>
  <si>
    <t>D    881</t>
  </si>
  <si>
    <t>ND14001-0023080</t>
  </si>
  <si>
    <t>ND14001-0020801</t>
  </si>
  <si>
    <t>D    882</t>
  </si>
  <si>
    <t>UD80009-0027569</t>
  </si>
  <si>
    <t>RAMIREZ VALLE MARIA LAURA</t>
  </si>
  <si>
    <t>ND14001-0020802</t>
  </si>
  <si>
    <t>D    883</t>
  </si>
  <si>
    <t>TE.INBURSA</t>
  </si>
  <si>
    <t>ND14001-0023081</t>
  </si>
  <si>
    <t>LJIMENEZ:QUIMICOS Y REACTIVOS DE QU</t>
  </si>
  <si>
    <t>S 00052670</t>
  </si>
  <si>
    <t>UA14001-ZS01283</t>
  </si>
  <si>
    <t>D    884</t>
  </si>
  <si>
    <t>UD80010-0029371</t>
  </si>
  <si>
    <t>CORPORATIVO DE COMERCIALIZADORA INS</t>
  </si>
  <si>
    <t>ND14001-0021394</t>
  </si>
  <si>
    <t>CARRANZA FLORES DORA/MURRILLO PLAZA</t>
  </si>
  <si>
    <t>D    885</t>
  </si>
  <si>
    <t>UD80009-0026535</t>
  </si>
  <si>
    <t>ND14001-0023480</t>
  </si>
  <si>
    <t>CORPORATIVO DE COMERCIALIZACION INT</t>
  </si>
  <si>
    <t>ND14001-0020449</t>
  </si>
  <si>
    <t>D    886</t>
  </si>
  <si>
    <t>ND14001-0021992</t>
  </si>
  <si>
    <t>D    887</t>
  </si>
  <si>
    <t>UD80009-0027571</t>
  </si>
  <si>
    <t>ND14002-0021395</t>
  </si>
  <si>
    <t>IMIPE</t>
  </si>
  <si>
    <t>D    888</t>
  </si>
  <si>
    <t>ND14003-0021060</t>
  </si>
  <si>
    <t>TRANSPORTE EMPRESARIAL DEL BAJIO S</t>
  </si>
  <si>
    <t>UD80009-0026229</t>
  </si>
  <si>
    <t>CARDENAS LABRADA MARTHA ELENA</t>
  </si>
  <si>
    <t>ND14001-0021396</t>
  </si>
  <si>
    <t>GASOLINERA SERVICIO DEL CARMEN SA D</t>
  </si>
  <si>
    <t>D    889</t>
  </si>
  <si>
    <t>S 00053722</t>
  </si>
  <si>
    <t>UA14001-ZS01331</t>
  </si>
  <si>
    <t>CRYCE CONSTRUCCIONES SA DE CV</t>
  </si>
  <si>
    <t>ND14002-0023082</t>
  </si>
  <si>
    <t>MADRIGAL CAMPOS JOSE LUIS</t>
  </si>
  <si>
    <t>UD80009-0026933</t>
  </si>
  <si>
    <t>D    890</t>
  </si>
  <si>
    <t>UD80010-0028031</t>
  </si>
  <si>
    <t>BIDASEM PRODUCTORA Y COMERCIALIZADO</t>
  </si>
  <si>
    <t>UA43003-0027572</t>
  </si>
  <si>
    <t>ND14001-0021397</t>
  </si>
  <si>
    <t>MACIAS MARTIN AMPARO EDITH</t>
  </si>
  <si>
    <t>D    891</t>
  </si>
  <si>
    <t>UD80009-0026538</t>
  </si>
  <si>
    <t>AGUILAR CARRILLO EDGAR</t>
  </si>
  <si>
    <t>ND14002-0022324</t>
  </si>
  <si>
    <t>UD80009-0028920</t>
  </si>
  <si>
    <t>ND14004-0020450</t>
  </si>
  <si>
    <t>ND14001-0021993</t>
  </si>
  <si>
    <t>UD80010-0026230</t>
  </si>
  <si>
    <t>ND14007-0021660</t>
  </si>
  <si>
    <t>D    892</t>
  </si>
  <si>
    <t>ND14003-0021061</t>
  </si>
  <si>
    <t>LJIMENEZ:TRANSPORTE EMPRESARIAL DEL</t>
  </si>
  <si>
    <t>ND14001-0022325</t>
  </si>
  <si>
    <t>CHQ.5456</t>
  </si>
  <si>
    <t>ND14002-0023083</t>
  </si>
  <si>
    <t>RODRIGUEZ SANCHEZ MARIA ESMERALDA</t>
  </si>
  <si>
    <t>BAJA: TOYOTA FINANCIAL SERVICES DE</t>
  </si>
  <si>
    <t>D    893</t>
  </si>
  <si>
    <t>UD80009-0030300</t>
  </si>
  <si>
    <t>ARREDONDO MALDONADO ELIZABETH</t>
  </si>
  <si>
    <t>UD80009-0026539</t>
  </si>
  <si>
    <t>MARTINEZ TORRES CELESTINA</t>
  </si>
  <si>
    <t>AME.EXRESS</t>
  </si>
  <si>
    <t>ND14001-0023084</t>
  </si>
  <si>
    <t>TARJETAS AMERICAN EXPRESS</t>
  </si>
  <si>
    <t>ND14002-0021994</t>
  </si>
  <si>
    <t>ND14001-0021661</t>
  </si>
  <si>
    <t>D    894</t>
  </si>
  <si>
    <t>ND14001-0023085</t>
  </si>
  <si>
    <t>ND14004-0021995</t>
  </si>
  <si>
    <t>D    895</t>
  </si>
  <si>
    <t>ND14004-0024350</t>
  </si>
  <si>
    <t>BAJA: TRANSPORTE EMPRESARIAL DEL BA</t>
  </si>
  <si>
    <t>ND14001-0023481</t>
  </si>
  <si>
    <t>IBARRA RAMOS J.DANIEL</t>
  </si>
  <si>
    <t>UD80009-0028032</t>
  </si>
  <si>
    <t>MARATHON AG DISTRIBUTION SERVICES D</t>
  </si>
  <si>
    <t>ND14002-0023086</t>
  </si>
  <si>
    <t>ND14001-0020451</t>
  </si>
  <si>
    <t>MARTIN TELLEZ CINTHIA PAOLA</t>
  </si>
  <si>
    <t>ND14001-0021996</t>
  </si>
  <si>
    <t>D    896</t>
  </si>
  <si>
    <t>ND14002-0021062</t>
  </si>
  <si>
    <t>ND14001-0023482</t>
  </si>
  <si>
    <t>ND14001-0023087</t>
  </si>
  <si>
    <t>ALCARAZ NUÑES FRANCISCO</t>
  </si>
  <si>
    <t>ND14001-0021997</t>
  </si>
  <si>
    <t>D    897</t>
  </si>
  <si>
    <t>ND14001-0021063</t>
  </si>
  <si>
    <t>ND14001-0023483</t>
  </si>
  <si>
    <t>ND14002-0022709</t>
  </si>
  <si>
    <t>INSTITUTO DE ESTUDIOS BAJIO SC</t>
  </si>
  <si>
    <t>S 00055673</t>
  </si>
  <si>
    <t>UA14001-ZS01387</t>
  </si>
  <si>
    <t>ND14004-0020452</t>
  </si>
  <si>
    <t>TAPIA VENEGAS MARIA ELENA</t>
  </si>
  <si>
    <t>D    898</t>
  </si>
  <si>
    <t>ND14001-0021064</t>
  </si>
  <si>
    <t>ND14002-0023484</t>
  </si>
  <si>
    <t>ND14002-0022326</t>
  </si>
  <si>
    <t>ND14001-0023088</t>
  </si>
  <si>
    <t>D    899</t>
  </si>
  <si>
    <t>ND14001-0021065</t>
  </si>
  <si>
    <t>ND14001-0022327</t>
  </si>
  <si>
    <t>UD80010-0028923</t>
  </si>
  <si>
    <t>D    900</t>
  </si>
  <si>
    <t>ND14002-0023485</t>
  </si>
  <si>
    <t>RAMIREZ JARAMILLO JOSE RUBEN</t>
  </si>
  <si>
    <t>ND14001-0023909</t>
  </si>
  <si>
    <t>UA09001-ZR00551</t>
  </si>
  <si>
    <t>PRODUCTOS DE CONCRETO DEL VALLE S.A</t>
  </si>
  <si>
    <t>ND14001-0022328</t>
  </si>
  <si>
    <t>H 00049236</t>
  </si>
  <si>
    <t>UD10014-H049236</t>
  </si>
  <si>
    <t>D    901</t>
  </si>
  <si>
    <t>ND14001-0023486</t>
  </si>
  <si>
    <t>ND14002-0023910</t>
  </si>
  <si>
    <t>UD80009-0026540</t>
  </si>
  <si>
    <t>SYMIVAL, S.A. DE C.V.</t>
  </si>
  <si>
    <t>ND14002-0021998</t>
  </si>
  <si>
    <t>SEMILLAS CORREA MEXICANA SA DE CV</t>
  </si>
  <si>
    <t>D    902</t>
  </si>
  <si>
    <t>UA43002-0030301</t>
  </si>
  <si>
    <t>ND14001-0023487</t>
  </si>
  <si>
    <t>ND14001-0023911</t>
  </si>
  <si>
    <t>ND14001-0022710</t>
  </si>
  <si>
    <t>PARROQUIA DE SAN FRANCISCO DE ACAMB</t>
  </si>
  <si>
    <t>D    903</t>
  </si>
  <si>
    <t>NA14001-0000364</t>
  </si>
  <si>
    <t>ND14002-0023488</t>
  </si>
  <si>
    <t>D    904</t>
  </si>
  <si>
    <t>ND14001-0023489</t>
  </si>
  <si>
    <t>LJIMENEZ:ORTIZ MAGAÑA JOSE</t>
  </si>
  <si>
    <t>ND14004-0022711</t>
  </si>
  <si>
    <t>UD80009-0025847</t>
  </si>
  <si>
    <t>MARTINEZ SOLANO JORGE ALBERTO</t>
  </si>
  <si>
    <t>UD80009-0026934</t>
  </si>
  <si>
    <t>D    905</t>
  </si>
  <si>
    <t>ND14001-0020453</t>
  </si>
  <si>
    <t>ND14001-0021999</t>
  </si>
  <si>
    <t>D    906</t>
  </si>
  <si>
    <t>UD80009-0030302</t>
  </si>
  <si>
    <t>UD80009-0028475</t>
  </si>
  <si>
    <t>ESPINOZA SANCHEZ LUIS</t>
  </si>
  <si>
    <t>BAJA: ARREGUIN MEDINA ANA MARIA</t>
  </si>
  <si>
    <t>ND14004-0022000</t>
  </si>
  <si>
    <t>ROJO REYNOSO DANIEL</t>
  </si>
  <si>
    <t>D    907</t>
  </si>
  <si>
    <t>ND14001-0024351</t>
  </si>
  <si>
    <t>UD80009-0028476</t>
  </si>
  <si>
    <t>ND14001-0020803</t>
  </si>
  <si>
    <t>NAVARRETE HERRERA ADALBERTO</t>
  </si>
  <si>
    <t>UD80009-0027229</t>
  </si>
  <si>
    <t>D    908</t>
  </si>
  <si>
    <t>ND14001-0023490</t>
  </si>
  <si>
    <t>GRUPO KASOKU INDUSTRIAL SA DE CV</t>
  </si>
  <si>
    <t>UD80009-0028477</t>
  </si>
  <si>
    <t>RAMIREZ CARMONA JOSE ANGEL</t>
  </si>
  <si>
    <t>ND14003-0021662</t>
  </si>
  <si>
    <t>CHQUE</t>
  </si>
  <si>
    <t>ND14002-0021398</t>
  </si>
  <si>
    <t>CENTENO TAPIA IRMA PAULINA</t>
  </si>
  <si>
    <t>D    909</t>
  </si>
  <si>
    <t>UD80010-0029380</t>
  </si>
  <si>
    <t>UD80010-0028479</t>
  </si>
  <si>
    <t>MEDINA MEDINA ELISA</t>
  </si>
  <si>
    <t>UD80010-0029824</t>
  </si>
  <si>
    <t>ND14002-0020454</t>
  </si>
  <si>
    <t>ND14002-0022001</t>
  </si>
  <si>
    <t>GOMEZ  DURAN  ROSALVA</t>
  </si>
  <si>
    <t>UD80009-0027230</t>
  </si>
  <si>
    <t>VAZQUEZ ORTIZ FELIPE DE JESUS</t>
  </si>
  <si>
    <t>UA09001-ZR00568</t>
  </si>
  <si>
    <t>D    910</t>
  </si>
  <si>
    <t>ND14001-0022712</t>
  </si>
  <si>
    <t>0568-TCN15</t>
  </si>
  <si>
    <t>UD80009-0027578</t>
  </si>
  <si>
    <t>VAZQUEZ PAREDES JOSE LUIS</t>
  </si>
  <si>
    <t>D    911</t>
  </si>
  <si>
    <t>ND14002-0024352</t>
  </si>
  <si>
    <t>CRICE CONSTRUCCIONES SA DE CV</t>
  </si>
  <si>
    <t>ND14002-0022713</t>
  </si>
  <si>
    <t>UD80009-0029825</t>
  </si>
  <si>
    <t>ND14006-0022002</t>
  </si>
  <si>
    <t>LJIMENEZ:HOTELES   CASA INN S.A DE</t>
  </si>
  <si>
    <t>UD80009-0027231</t>
  </si>
  <si>
    <t>TORRES GALLEGOS CRISTOBAL</t>
  </si>
  <si>
    <t>D    912</t>
  </si>
  <si>
    <t>UD80010-0026541</t>
  </si>
  <si>
    <t>VAZQUEZ VENEGAS JAIME</t>
  </si>
  <si>
    <t>ND14001-0022714</t>
  </si>
  <si>
    <t>ND14001-0020455</t>
  </si>
  <si>
    <t>CORRUGADOS DE PAPEL Y CARTON SA DE</t>
  </si>
  <si>
    <t>ND14004-0022003</t>
  </si>
  <si>
    <t>ALBA Y MACHUCA CONSTRUCCIONES SA DE</t>
  </si>
  <si>
    <t>D    913</t>
  </si>
  <si>
    <t>ND14001-0022715</t>
  </si>
  <si>
    <t>UA14001-ZS01310</t>
  </si>
  <si>
    <t>UD80009-0027232</t>
  </si>
  <si>
    <t>D    914</t>
  </si>
  <si>
    <t>UD80009-0029381</t>
  </si>
  <si>
    <t>GUADIANA PANTOJA MA. SOCORRO</t>
  </si>
  <si>
    <t>UD80009-0029827</t>
  </si>
  <si>
    <t>S 00053252</t>
  </si>
  <si>
    <t>UA14001-ZS01311</t>
  </si>
  <si>
    <t>UD80009-0027233</t>
  </si>
  <si>
    <t>D    915</t>
  </si>
  <si>
    <t>ND14003-0021066</t>
  </si>
  <si>
    <t>LJIMENEZ:ALTAMIRA DE CANAL SA DE CV</t>
  </si>
  <si>
    <t>TRANS</t>
  </si>
  <si>
    <t>UA43002-0029828</t>
  </si>
  <si>
    <t>S 00053260</t>
  </si>
  <si>
    <t>UA14001-ZS01312</t>
  </si>
  <si>
    <t>D    916</t>
  </si>
  <si>
    <t>ND14001-0022004</t>
  </si>
  <si>
    <t>ND14001-0021663</t>
  </si>
  <si>
    <t>D    917</t>
  </si>
  <si>
    <t>UD80009-0029383</t>
  </si>
  <si>
    <t>UD80009-0025848</t>
  </si>
  <si>
    <t>ABOYTES MONROY JORGE</t>
  </si>
  <si>
    <t>ND14001-0022005</t>
  </si>
  <si>
    <t>ND14002-0021664</t>
  </si>
  <si>
    <t>D    918</t>
  </si>
  <si>
    <t>UD80009-0029384</t>
  </si>
  <si>
    <t>UD80009-0025849</t>
  </si>
  <si>
    <t>ND14002-0022006</t>
  </si>
  <si>
    <t>ND14001-0022329</t>
  </si>
  <si>
    <t>RAMIREZ GUERRERO JUAN PABLO</t>
  </si>
  <si>
    <t>ND14001-0021665</t>
  </si>
  <si>
    <t>D    919</t>
  </si>
  <si>
    <t>UD80010-0029385</t>
  </si>
  <si>
    <t>UD80009-0026940</t>
  </si>
  <si>
    <t>RUIZ VELAZQUEZ ERIKA</t>
  </si>
  <si>
    <t>D    920</t>
  </si>
  <si>
    <t>UD80010-0029386</t>
  </si>
  <si>
    <t>UD80010-0025850</t>
  </si>
  <si>
    <t>ND14001-0021399</t>
  </si>
  <si>
    <t>UNION DE CREDITO ALPURA  SA DE CV</t>
  </si>
  <si>
    <t>D    921</t>
  </si>
  <si>
    <t>UD80010-0029387</t>
  </si>
  <si>
    <t>FIGUEROA MARTINEZ ARTURO</t>
  </si>
  <si>
    <t>ND14002-0021067</t>
  </si>
  <si>
    <t>LJIMENEZ:GABO INTERNACIONAL SA DE C</t>
  </si>
  <si>
    <t>UD80010-0028926</t>
  </si>
  <si>
    <t>ND14002-0022007</t>
  </si>
  <si>
    <t>MACIAS SANCHEZ JULIO  CESAR</t>
  </si>
  <si>
    <t>ND14007-0021400</t>
  </si>
  <si>
    <t>SERV AMBIENTALES DE ENERGIAS REN DE</t>
  </si>
  <si>
    <t>D    922</t>
  </si>
  <si>
    <t>UD80009-0030307</t>
  </si>
  <si>
    <t>UD80010-0029388</t>
  </si>
  <si>
    <t>GARCIA SALAZAR JUAN BOSCO</t>
  </si>
  <si>
    <t>UD80009-0026544</t>
  </si>
  <si>
    <t>MEDICAL HEALT STORE S.A DE C.V</t>
  </si>
  <si>
    <t>ND14001-0020458</t>
  </si>
  <si>
    <t>ROJAS GONZALEZ ALMA CRISTINA</t>
  </si>
  <si>
    <t>UD80010-0028927</t>
  </si>
  <si>
    <t>ND14001-0021401</t>
  </si>
  <si>
    <t>D    923</t>
  </si>
  <si>
    <t>UD80010-0029389</t>
  </si>
  <si>
    <t>ND14002-0020459</t>
  </si>
  <si>
    <t>LJIMENEZ:AGRO Y ALCOCHADOS SA DE CV</t>
  </si>
  <si>
    <t>UD80009-0027580</t>
  </si>
  <si>
    <t>BARRAGAN ZERMEÑO CECILIA</t>
  </si>
  <si>
    <t>UA43003-0026233</t>
  </si>
  <si>
    <t>ND14002-0021666</t>
  </si>
  <si>
    <t>ENRIQUEZ IBARRA EVERARDO</t>
  </si>
  <si>
    <t>UA14001-ZS01261</t>
  </si>
  <si>
    <t>D    924</t>
  </si>
  <si>
    <t>UD80010-0029390</t>
  </si>
  <si>
    <t>UA43003-0026234</t>
  </si>
  <si>
    <t>ND14001-0021667</t>
  </si>
  <si>
    <t>MUEBLES PARA  BAÑO SA DE CV</t>
  </si>
  <si>
    <t>ND14002-0021402</t>
  </si>
  <si>
    <t>D    925</t>
  </si>
  <si>
    <t>UD80010-0029391</t>
  </si>
  <si>
    <t>ND14001-0021068</t>
  </si>
  <si>
    <t>CERVANTES ARIZA JOSE LEON</t>
  </si>
  <si>
    <t>UD80009-0026235</t>
  </si>
  <si>
    <t>RAMIREZ HERNANDEZ PEDRO</t>
  </si>
  <si>
    <t>ND14001-0021403</t>
  </si>
  <si>
    <t>D    926</t>
  </si>
  <si>
    <t>UD80010-0029392</t>
  </si>
  <si>
    <t>BECERRIL MORENO PATRICIA</t>
  </si>
  <si>
    <t>UD80009-0028928</t>
  </si>
  <si>
    <t>ND14002-0020804</t>
  </si>
  <si>
    <t>LJIMENEZ:GONZALEZ CANO BERTHA ESTEL</t>
  </si>
  <si>
    <t>ND14004-0021668</t>
  </si>
  <si>
    <t>LJIMENEZ:JUAREZ RIOS ANGELICA</t>
  </si>
  <si>
    <t>ND14001-0021404</t>
  </si>
  <si>
    <t>D    927</t>
  </si>
  <si>
    <t>UD80010-0029393</t>
  </si>
  <si>
    <t>BELMAN VERA GERARDO</t>
  </si>
  <si>
    <t>0598N/15</t>
  </si>
  <si>
    <t>UD80009-0026546</t>
  </si>
  <si>
    <t>LJIMENEZ:HAYASHI CASTILLO GUILLERMO</t>
  </si>
  <si>
    <t>ND14004-0023912</t>
  </si>
  <si>
    <t>ND14002-0022330</t>
  </si>
  <si>
    <t>LINARES CARREON ROSA MARIA</t>
  </si>
  <si>
    <t>TARJETA C</t>
  </si>
  <si>
    <t>ND14001-0022716</t>
  </si>
  <si>
    <t>UD80009-0026240</t>
  </si>
  <si>
    <t>RIVERA VILLASEñOR RAMON</t>
  </si>
  <si>
    <t>D    928</t>
  </si>
  <si>
    <t>ND14001-0023491</t>
  </si>
  <si>
    <t>ND14002-0021069</t>
  </si>
  <si>
    <t>COMITE ESTATAL PARA EL FOMENTO Y LA</t>
  </si>
  <si>
    <t>ND14001-0023913</t>
  </si>
  <si>
    <t>JIMENEZ MONTOYA OMAR</t>
  </si>
  <si>
    <t>UD80009-0028034</t>
  </si>
  <si>
    <t>TURISMOS JUNIOR DE JUVENTINO ROSAS</t>
  </si>
  <si>
    <t>BAJA: RIVERA VILLASEñOR RAMON</t>
  </si>
  <si>
    <t>D    929</t>
  </si>
  <si>
    <t>ND14002-0023492</t>
  </si>
  <si>
    <t>ND14002-0021070</t>
  </si>
  <si>
    <t>D    930</t>
  </si>
  <si>
    <t>ND14001-0023493</t>
  </si>
  <si>
    <t>ND14001-0021071</t>
  </si>
  <si>
    <t>NA14001-0000300</t>
  </si>
  <si>
    <t>SEGUROS EL POTOSI SA</t>
  </si>
  <si>
    <t>D    931</t>
  </si>
  <si>
    <t>ND14001-0021072</t>
  </si>
  <si>
    <t>ND14001-0023914</t>
  </si>
  <si>
    <t>RODRIGUEZ SOLORZANO MAURICIO ANTION</t>
  </si>
  <si>
    <t>ND14002-0020460</t>
  </si>
  <si>
    <t>LJIMENEZ:HNOS. ABOYTES_SPR.DE.RL</t>
  </si>
  <si>
    <t>UD80009-0026241</t>
  </si>
  <si>
    <t>BAJA: SEGUROS EL POTOSI SA</t>
  </si>
  <si>
    <t>D    932</t>
  </si>
  <si>
    <t>ND14001-0021073</t>
  </si>
  <si>
    <t>ND14002-0021405</t>
  </si>
  <si>
    <t>LJIMENEZ:SETEX AUTOMOTIVE MEXICO SA</t>
  </si>
  <si>
    <t>D    933</t>
  </si>
  <si>
    <t>ND14002-0024353</t>
  </si>
  <si>
    <t>ARROCERA DEL  BAJIO SA DE CV</t>
  </si>
  <si>
    <t>TARJ. BBVA</t>
  </si>
  <si>
    <t>ND14001-0021074</t>
  </si>
  <si>
    <t>D    934</t>
  </si>
  <si>
    <t>ND14001-0024354</t>
  </si>
  <si>
    <t>ND14001-0023915</t>
  </si>
  <si>
    <t>UD80009-0026548</t>
  </si>
  <si>
    <t>D    935</t>
  </si>
  <si>
    <t>ND14001-0024355</t>
  </si>
  <si>
    <t>FORTIUS  ELECTROMECANICA SA DE CV</t>
  </si>
  <si>
    <t>ND14001-0023916</t>
  </si>
  <si>
    <t>ND14001-0023089</t>
  </si>
  <si>
    <t>COMERCIALIZADORA ALPACEL SA DE CV</t>
  </si>
  <si>
    <t>D    936</t>
  </si>
  <si>
    <t>ND14002-0024356</t>
  </si>
  <si>
    <t>UD80009-0028035</t>
  </si>
  <si>
    <t>ND14001-0022008</t>
  </si>
  <si>
    <t>D    937</t>
  </si>
  <si>
    <t>ND14002-0024357</t>
  </si>
  <si>
    <t>ND14003-0020852</t>
  </si>
  <si>
    <t>BAJA: RAMIREZ ZARAZUA RUFINO</t>
  </si>
  <si>
    <t>D    938</t>
  </si>
  <si>
    <t>ND14002-0020805</t>
  </si>
  <si>
    <t>AGRO Y ALCOLCHADOS SA DE CV</t>
  </si>
  <si>
    <t>ND14003-0021075</t>
  </si>
  <si>
    <t>UA43002-0027238</t>
  </si>
  <si>
    <t>UD80010-0026942</t>
  </si>
  <si>
    <t>D    939</t>
  </si>
  <si>
    <t>ND14006-0023494</t>
  </si>
  <si>
    <t>ND14001-0020461</t>
  </si>
  <si>
    <t>UD80010-0028482</t>
  </si>
  <si>
    <t>AGUILERA MARTINEZ ALFREDO</t>
  </si>
  <si>
    <t>D    940</t>
  </si>
  <si>
    <t>ND14001-0024358</t>
  </si>
  <si>
    <t>BAJA: CONSTRUCCIONES ELECTROMECANIC</t>
  </si>
  <si>
    <t>NA14001-0000302</t>
  </si>
  <si>
    <t>D    941</t>
  </si>
  <si>
    <t>ND14001-0024359</t>
  </si>
  <si>
    <t>ND14007-0023495</t>
  </si>
  <si>
    <t>UD80009-0025853</t>
  </si>
  <si>
    <t>CHAZARO CAVERO ERIC</t>
  </si>
  <si>
    <t>ND14001-0022717</t>
  </si>
  <si>
    <t>DOMINGUEZ CHAVARIA ADRIANA</t>
  </si>
  <si>
    <t>D    942</t>
  </si>
  <si>
    <t>ND14002-0024360</t>
  </si>
  <si>
    <t>UA09001-ZR00629</t>
  </si>
  <si>
    <t>ND14001-0022009</t>
  </si>
  <si>
    <t>ANAYA PALACIOS  EDGAR</t>
  </si>
  <si>
    <t>D    943</t>
  </si>
  <si>
    <t>ND14001-0024361</t>
  </si>
  <si>
    <t>UA09001-ZR00630</t>
  </si>
  <si>
    <t>ND14001-0021669</t>
  </si>
  <si>
    <t>GARCIA GARCIA SERGIO ARTURO</t>
  </si>
  <si>
    <t>UD80009-0026943</t>
  </si>
  <si>
    <t>D    944</t>
  </si>
  <si>
    <t>UD80009-0029396</t>
  </si>
  <si>
    <t>ND14004-0022010</t>
  </si>
  <si>
    <t>ESQUIVEL RUIZ ISIDRO</t>
  </si>
  <si>
    <t>D    945</t>
  </si>
  <si>
    <t>ND14001-0024362</t>
  </si>
  <si>
    <t>GONZALEZ RODRIGUEZ ENRIQUE</t>
  </si>
  <si>
    <t>UD80010-0026945</t>
  </si>
  <si>
    <t>D    946</t>
  </si>
  <si>
    <t>ND14004-0024363</t>
  </si>
  <si>
    <t>ND14001-0023917</t>
  </si>
  <si>
    <t>PRODUCTORES DE TRIMASO SPR DE RL</t>
  </si>
  <si>
    <t>UD80009-0025854</t>
  </si>
  <si>
    <t>DISMAPA S.A. DE C.V.</t>
  </si>
  <si>
    <t>ND14001-0022011</t>
  </si>
  <si>
    <t>AGROSOLUCIONES EN AGRICULTURA PROTE</t>
  </si>
  <si>
    <t>BAJA: BAJA: RIVERA VILLASEñOR RAMON</t>
  </si>
  <si>
    <t>D    947</t>
  </si>
  <si>
    <t>UD80009-0025855</t>
  </si>
  <si>
    <t>UD80009-0028483</t>
  </si>
  <si>
    <t>AMEZCUA ORDOÑEZ ARTURO</t>
  </si>
  <si>
    <t>ND14001-0020806</t>
  </si>
  <si>
    <t>WARREN LINDA CHARLOTTE</t>
  </si>
  <si>
    <t>UD80009-0026946</t>
  </si>
  <si>
    <t>RODRIGUEZ VAZQUEZ EFREN</t>
  </si>
  <si>
    <t>D    948</t>
  </si>
  <si>
    <t>ND14003-0024364</t>
  </si>
  <si>
    <t>ND14001-0023918</t>
  </si>
  <si>
    <t>FRIAS GARCIA JOSE FRANCISCO</t>
  </si>
  <si>
    <t>ND14002-0020462</t>
  </si>
  <si>
    <t>TARJETAS BNMX</t>
  </si>
  <si>
    <t>ND14001-0020807</t>
  </si>
  <si>
    <t>AUTOCOM NOVA S.A.P.I DE C.V.</t>
  </si>
  <si>
    <t>D    949</t>
  </si>
  <si>
    <t>TRJ.AMERIC</t>
  </si>
  <si>
    <t>ND14001-0020463</t>
  </si>
  <si>
    <t>TARJETA AMERICAN EXP</t>
  </si>
  <si>
    <t>D    950</t>
  </si>
  <si>
    <t>ND14001-0020464</t>
  </si>
  <si>
    <t>D    951</t>
  </si>
  <si>
    <t>ND14002-0023496</t>
  </si>
  <si>
    <t>AGRICOLA SIEYRA SPR DE RL.</t>
  </si>
  <si>
    <t>ND14001-0020465</t>
  </si>
  <si>
    <t>UD80010-0028484</t>
  </si>
  <si>
    <t>BAJA: WARREN LINDA CHARLOTTE</t>
  </si>
  <si>
    <t>ND14001-0021670</t>
  </si>
  <si>
    <t>LABORATORIOS CORYCEL SA DE CV</t>
  </si>
  <si>
    <t>D    952</t>
  </si>
  <si>
    <t>UD80009-0029398</t>
  </si>
  <si>
    <t>JANEIRO ANTE EDGAR DANIEL</t>
  </si>
  <si>
    <t>ND14001-0022718</t>
  </si>
  <si>
    <t>UD80010-0025856</t>
  </si>
  <si>
    <t>CHEUQE</t>
  </si>
  <si>
    <t>ND14001-0020808</t>
  </si>
  <si>
    <t>D    955</t>
  </si>
  <si>
    <t>UD80009-0029837</t>
  </si>
  <si>
    <t>UD80009-0028036</t>
  </si>
  <si>
    <t>MONTOYA QUEZADA JOSE LUIS</t>
  </si>
  <si>
    <t>ND14001-0023090</t>
  </si>
  <si>
    <t>MARTINEZ SERRANO MOISES</t>
  </si>
  <si>
    <t>ND14001-0021671</t>
  </si>
  <si>
    <t>SARKLAND &amp; CO SA DE CV.</t>
  </si>
  <si>
    <t>D    956</t>
  </si>
  <si>
    <t>UD80009-0028037</t>
  </si>
  <si>
    <t>ESTRADA CAMARGO SAMUEL</t>
  </si>
  <si>
    <t>ND14001-0023091</t>
  </si>
  <si>
    <t>JASSO  MEDINA JOSE</t>
  </si>
  <si>
    <t>D    957</t>
  </si>
  <si>
    <t>UD80009-0028488</t>
  </si>
  <si>
    <t>UD80009-0028933</t>
  </si>
  <si>
    <t>D    958</t>
  </si>
  <si>
    <t>ND14002-0022719</t>
  </si>
  <si>
    <t>LOGISTICA RIO LERMA SA DE CV</t>
  </si>
  <si>
    <t>UD80009-0027242</t>
  </si>
  <si>
    <t>GOMEZ BOCANEGRA GRACIELA</t>
  </si>
  <si>
    <t>D    959</t>
  </si>
  <si>
    <t>ND14001-0024365</t>
  </si>
  <si>
    <t>SOTO SIERRA JOSAPHAT</t>
  </si>
  <si>
    <t>ND14001-0022331</t>
  </si>
  <si>
    <t>RF26222</t>
  </si>
  <si>
    <t>UA09001-ZR00546</t>
  </si>
  <si>
    <t>UA43002-0027243</t>
  </si>
  <si>
    <t>D    960</t>
  </si>
  <si>
    <t>UD80010-0027584</t>
  </si>
  <si>
    <t>ND14002-0020809</t>
  </si>
  <si>
    <t>D    961</t>
  </si>
  <si>
    <t>UD80010-0027585</t>
  </si>
  <si>
    <t>ND14001-0020810</t>
  </si>
  <si>
    <t>ND14006-0021076</t>
  </si>
  <si>
    <t>MENDOZA JIMENEZ ERENDIDA</t>
  </si>
  <si>
    <t>D    962</t>
  </si>
  <si>
    <t>ND14002-0022332</t>
  </si>
  <si>
    <t>ND14001-0020811</t>
  </si>
  <si>
    <t>ND14003-0021077</t>
  </si>
  <si>
    <t>D    963</t>
  </si>
  <si>
    <t>UD80010-0029399</t>
  </si>
  <si>
    <t>LOPEZ SILLERO SILVIA</t>
  </si>
  <si>
    <t>ND14007-0022333</t>
  </si>
  <si>
    <t>AGRICOLA  AMIGO S.P.R DE R.L</t>
  </si>
  <si>
    <t>UA43003-0028935</t>
  </si>
  <si>
    <t>NA14001-0000303</t>
  </si>
  <si>
    <t>D    964</t>
  </si>
  <si>
    <t>ND14001-0022334</t>
  </si>
  <si>
    <t>AGROVAZ S.A DE C.V</t>
  </si>
  <si>
    <t>S 00055055</t>
  </si>
  <si>
    <t>UA14001-ZS01363</t>
  </si>
  <si>
    <t>APASEO ROBLES RAUL</t>
  </si>
  <si>
    <t>ND14004-0023092</t>
  </si>
  <si>
    <t>ENRIQUEZ RIVAS LUIS</t>
  </si>
  <si>
    <t>ND14004-0020466</t>
  </si>
  <si>
    <t>SUAREZ ALVAREZ MARIA SUSANA</t>
  </si>
  <si>
    <t>ND14007-0021078</t>
  </si>
  <si>
    <t>BIOCRONE SA DE CV</t>
  </si>
  <si>
    <t>UD80009-0027243</t>
  </si>
  <si>
    <t>D    965</t>
  </si>
  <si>
    <t>ND14001-0022335</t>
  </si>
  <si>
    <t>UD80009-0028937</t>
  </si>
  <si>
    <t>NIETO GOMEZ GUILLERMINA</t>
  </si>
  <si>
    <t>UD80010-0025857</t>
  </si>
  <si>
    <t>ASESORIA INTEGRAL LUMINARIAS S.P.R.</t>
  </si>
  <si>
    <t>BAJA: TOLEDO RODRIGUEZ LUIS FEDERIC</t>
  </si>
  <si>
    <t>H 00049524</t>
  </si>
  <si>
    <t>UD10014-H049524</t>
  </si>
  <si>
    <t>BAJA: PCB CONCRETOS S.A. DE C.V.</t>
  </si>
  <si>
    <t>D    966</t>
  </si>
  <si>
    <t>UD80010-0029400</t>
  </si>
  <si>
    <t>CERVANTES HERNANDEZ JUAN JOSE</t>
  </si>
  <si>
    <t>UD80009-0028938</t>
  </si>
  <si>
    <t>UD80009-0027245</t>
  </si>
  <si>
    <t>D    967</t>
  </si>
  <si>
    <t>UD80009-0028939</t>
  </si>
  <si>
    <t>CAMARILLO TAVARES YOLANDA</t>
  </si>
  <si>
    <t>ND14002-0020467</t>
  </si>
  <si>
    <t>D    968</t>
  </si>
  <si>
    <t>UD80010-0026249</t>
  </si>
  <si>
    <t>D    969</t>
  </si>
  <si>
    <t>UD80010-0027587</t>
  </si>
  <si>
    <t>ND14001-0020812</t>
  </si>
  <si>
    <t>LJIMENEZ:TOYOTA MOTORS SALES DE MEX</t>
  </si>
  <si>
    <t>ND14001-0021672</t>
  </si>
  <si>
    <t>D    970</t>
  </si>
  <si>
    <t>UD80009-0029401</t>
  </si>
  <si>
    <t>ND14004-0022336</t>
  </si>
  <si>
    <t>MAURICIO ADALBERTO NAVA MEDINA</t>
  </si>
  <si>
    <t>UD80009-0028492</t>
  </si>
  <si>
    <t>DEPOSITOS</t>
  </si>
  <si>
    <t>ND14001-0020813</t>
  </si>
  <si>
    <t>LJIMENEZ:TOYOTA MOTORS SALES S.A DE</t>
  </si>
  <si>
    <t>D    971</t>
  </si>
  <si>
    <t>S 00053665</t>
  </si>
  <si>
    <t>UA14001-ZS01332</t>
  </si>
  <si>
    <t>ND14007-0022720</t>
  </si>
  <si>
    <t>ND14002-0020468</t>
  </si>
  <si>
    <t>KAMIYA SUGITA</t>
  </si>
  <si>
    <t>UD80009-0026554</t>
  </si>
  <si>
    <t>S 00050543</t>
  </si>
  <si>
    <t>UA14001-ZS01200</t>
  </si>
  <si>
    <t>ND14001-0021673</t>
  </si>
  <si>
    <t>D    972</t>
  </si>
  <si>
    <t>UD80010-0029402</t>
  </si>
  <si>
    <t>T 00053881</t>
  </si>
  <si>
    <t>UA14001-ZS01333</t>
  </si>
  <si>
    <t>PENIDENTE</t>
  </si>
  <si>
    <t>UD80010-0028495</t>
  </si>
  <si>
    <t>ND14001-0023093</t>
  </si>
  <si>
    <t>ND14003-0021079</t>
  </si>
  <si>
    <t>RAMIREZ ZARAZUA RUFINO</t>
  </si>
  <si>
    <t>UD80009-0027246</t>
  </si>
  <si>
    <t>PEREZ HUERTA GABRIEL</t>
  </si>
  <si>
    <t>D    973</t>
  </si>
  <si>
    <t>UD80009-0030314</t>
  </si>
  <si>
    <t>JUAREZ SANCHEZ MARIA DE JESUS</t>
  </si>
  <si>
    <t>UD80009-0029838</t>
  </si>
  <si>
    <t>FERNANDO ROSAS CHAVEZ</t>
  </si>
  <si>
    <t>ND14002-0022337</t>
  </si>
  <si>
    <t>CARVEL PRINT SERIGRAPH INC</t>
  </si>
  <si>
    <t>ND14001-0023094</t>
  </si>
  <si>
    <t>ND14002-0020469</t>
  </si>
  <si>
    <t>UD80009-0027247</t>
  </si>
  <si>
    <t>DE LA CERDA CAMPOS JUAN CARLOS</t>
  </si>
  <si>
    <t>D    974</t>
  </si>
  <si>
    <t>ND14001-0024366</t>
  </si>
  <si>
    <t>ND14001-0023497</t>
  </si>
  <si>
    <t>TOVAR NAVA ADRIAN</t>
  </si>
  <si>
    <t>UD80009-0029839</t>
  </si>
  <si>
    <t>PATIñO MUñOZ ANA LAURA</t>
  </si>
  <si>
    <t>ND14002-0022338</t>
  </si>
  <si>
    <t>ORTIZ GUTIERREZ ABRAHAM</t>
  </si>
  <si>
    <t>ND14001-0022721</t>
  </si>
  <si>
    <t>ND14002-0023095</t>
  </si>
  <si>
    <t>ND14002-0020814</t>
  </si>
  <si>
    <t>AGRO Y ACOLCHADOS S.A DE C.V.</t>
  </si>
  <si>
    <t>UA43003-0027248</t>
  </si>
  <si>
    <t>D    975</t>
  </si>
  <si>
    <t>UD80009-0028041</t>
  </si>
  <si>
    <t>LOPEZ NEGRETE ALEJANDRO</t>
  </si>
  <si>
    <t>ND14001-0022722</t>
  </si>
  <si>
    <t>ND14001-0023096</t>
  </si>
  <si>
    <t>D    976</t>
  </si>
  <si>
    <t>UD80010-0030317</t>
  </si>
  <si>
    <t>ND14001-0023919</t>
  </si>
  <si>
    <t>BAJA: ZAMORA CARRILLO JOSE LUIS</t>
  </si>
  <si>
    <t>UD80009-0026559</t>
  </si>
  <si>
    <t>UA43003-0027249</t>
  </si>
  <si>
    <t>UD80009-0026948</t>
  </si>
  <si>
    <t>MALDONADO PEREZ JUANA</t>
  </si>
  <si>
    <t>D    977</t>
  </si>
  <si>
    <t>UD80009-0028042</t>
  </si>
  <si>
    <t>HERANDEZ MUÑOZ JOSE MARTIN</t>
  </si>
  <si>
    <t>ND14001-0022723</t>
  </si>
  <si>
    <t>ND14001-0022012</t>
  </si>
  <si>
    <t>D    978</t>
  </si>
  <si>
    <t>UD80009-0030318</t>
  </si>
  <si>
    <t>METALLIC DE MEXICO, S.A. DE C.V.</t>
  </si>
  <si>
    <t>TARJ.BNM</t>
  </si>
  <si>
    <t>ND14002-0023920</t>
  </si>
  <si>
    <t>ND14001-0022339</t>
  </si>
  <si>
    <t>ND14007-0022724</t>
  </si>
  <si>
    <t>LJIMENEZ:CONSTYRUCCIONES ELECTRO ME</t>
  </si>
  <si>
    <t>ND14001-0022013</t>
  </si>
  <si>
    <t>UD80010-0026560</t>
  </si>
  <si>
    <t>ND14001-0021674</t>
  </si>
  <si>
    <t>ND14002-0021406</t>
  </si>
  <si>
    <t>D    979</t>
  </si>
  <si>
    <t>ND14001-0023921</t>
  </si>
  <si>
    <t>ND14002-0022340</t>
  </si>
  <si>
    <t>ND14001-0022725</t>
  </si>
  <si>
    <t>ND14002-0022014</t>
  </si>
  <si>
    <t>ND14002-0021080</t>
  </si>
  <si>
    <t>D    980</t>
  </si>
  <si>
    <t>UD80009-0029404</t>
  </si>
  <si>
    <t>ND14001-0023922</t>
  </si>
  <si>
    <t>BAJA: HILOS Y RAFIAS SAN JOSE SA DE</t>
  </si>
  <si>
    <t>ND14001-0022726</t>
  </si>
  <si>
    <t>ND14001-0021081</t>
  </si>
  <si>
    <t>UNISEM SA DE CV</t>
  </si>
  <si>
    <t>D    981</t>
  </si>
  <si>
    <t>ND14001-0023923</t>
  </si>
  <si>
    <t>ND14001-0022341</t>
  </si>
  <si>
    <t>OZ AUTOMOTRIZ S DE RL DE CV</t>
  </si>
  <si>
    <t>ND14002-0022727</t>
  </si>
  <si>
    <t>ND14001-0021082</t>
  </si>
  <si>
    <t>UD80009-0026949</t>
  </si>
  <si>
    <t>D    982</t>
  </si>
  <si>
    <t>ND14001-0024367</t>
  </si>
  <si>
    <t>CHAVEZ BOJORQUEZ ALEJANDRO</t>
  </si>
  <si>
    <t>ND14001-0022728</t>
  </si>
  <si>
    <t>UA09001-ZR00612</t>
  </si>
  <si>
    <t>TDD.8797</t>
  </si>
  <si>
    <t>ND14001-0023924</t>
  </si>
  <si>
    <t>HERNANDEZ CALVO JAIME</t>
  </si>
  <si>
    <t>ND14001-0022015</t>
  </si>
  <si>
    <t>BAJA:</t>
  </si>
  <si>
    <t>ND14003-0021407</t>
  </si>
  <si>
    <t>LJIMENEZ:MURILLO PLAZA MA MARGARITA</t>
  </si>
  <si>
    <t>D    983</t>
  </si>
  <si>
    <t>ND14001-0023925</t>
  </si>
  <si>
    <t>UD80009-0025858</t>
  </si>
  <si>
    <t>UD80009-0027589</t>
  </si>
  <si>
    <t>ND14001-0021675</t>
  </si>
  <si>
    <t>LJIMENEZ:TOYOTA MOTOR SALES DE  MEX</t>
  </si>
  <si>
    <t>D    984</t>
  </si>
  <si>
    <t>ND14002-0023926</t>
  </si>
  <si>
    <t>ND14001-0022016</t>
  </si>
  <si>
    <t>LOAIZA CONTRERAS ALEJANDRO</t>
  </si>
  <si>
    <t>D    985</t>
  </si>
  <si>
    <t>UD80009-0030320</t>
  </si>
  <si>
    <t>ND14001-0022017</t>
  </si>
  <si>
    <t>AUTOCENTRO DE CELAYA  SA DE CV</t>
  </si>
  <si>
    <t>ND14001-0023927</t>
  </si>
  <si>
    <t>HERNANDEZ MATA ALEJANDRO</t>
  </si>
  <si>
    <t>UD80009-0026250</t>
  </si>
  <si>
    <t>GUTIERREZ SANCHEZ ENRIQUE SERVANDO</t>
  </si>
  <si>
    <t>ND14001-0021676</t>
  </si>
  <si>
    <t>LJIMENEZ:TOYOTA  MOTOR SALES DE MEX</t>
  </si>
  <si>
    <t>D    986</t>
  </si>
  <si>
    <t>ND14002-0023928</t>
  </si>
  <si>
    <t>RAYA ROSAS TERESITA</t>
  </si>
  <si>
    <t>ND14002-0021083</t>
  </si>
  <si>
    <t>DESBA NATURALSSA DE CV</t>
  </si>
  <si>
    <t>D    987</t>
  </si>
  <si>
    <t>ND14001-0024368</t>
  </si>
  <si>
    <t>KENNETH SWAB WILLIAM</t>
  </si>
  <si>
    <t>TDC.8898</t>
  </si>
  <si>
    <t>ND14001-0023929</t>
  </si>
  <si>
    <t>MORALES AGUIRRE JOSE JUAN</t>
  </si>
  <si>
    <t>UD80009-0026563</t>
  </si>
  <si>
    <t>RAMIREZ VALLEJO JOSE</t>
  </si>
  <si>
    <t>D    988</t>
  </si>
  <si>
    <t>ND14003-0024369</t>
  </si>
  <si>
    <t>ZAMORA TELLEZ LETICIA</t>
  </si>
  <si>
    <t>ND14001-0023930</t>
  </si>
  <si>
    <t>HERNANDEZ SOSA  EDITH</t>
  </si>
  <si>
    <t>ND14002-0021084</t>
  </si>
  <si>
    <t>H 00050990</t>
  </si>
  <si>
    <t>UD10014-H050990</t>
  </si>
  <si>
    <t>D    989</t>
  </si>
  <si>
    <t>ND14002-0023097</t>
  </si>
  <si>
    <t>FUENTES MALACATI EDGAR EDUARDO</t>
  </si>
  <si>
    <t>CHEQUER</t>
  </si>
  <si>
    <t>ND14007-0022018</t>
  </si>
  <si>
    <t>ND14001-0023931</t>
  </si>
  <si>
    <t>ND14001-0021085</t>
  </si>
  <si>
    <t>ND14002-0021677</t>
  </si>
  <si>
    <t>URQUIZA PADILLA MARIA DEL CARMEN</t>
  </si>
  <si>
    <t>D    990</t>
  </si>
  <si>
    <t>UD80010-0028944</t>
  </si>
  <si>
    <t>ND14004-0022019</t>
  </si>
  <si>
    <t>ND14001-0023932</t>
  </si>
  <si>
    <t>MENDEZ MORENO ALBA</t>
  </si>
  <si>
    <t>ND14001-0021086</t>
  </si>
  <si>
    <t>D    991</t>
  </si>
  <si>
    <t>ND14007-0024370</t>
  </si>
  <si>
    <t>UD80010-0029405</t>
  </si>
  <si>
    <t>TDC.7079</t>
  </si>
  <si>
    <t>ND14001-0023933</t>
  </si>
  <si>
    <t>HERNANDEZ SOSA EDITH</t>
  </si>
  <si>
    <t>D    992</t>
  </si>
  <si>
    <t>BAJA: SERVICIOS ADMINISTRATIVOS DEL</t>
  </si>
  <si>
    <t>ND14001-0023934</t>
  </si>
  <si>
    <t>D    993</t>
  </si>
  <si>
    <t>UD80009-0030322</t>
  </si>
  <si>
    <t>MALAGAMBA RUBIO MARIA DANIELA</t>
  </si>
  <si>
    <t>ND14001-0023098</t>
  </si>
  <si>
    <t>ND14001-0022020</t>
  </si>
  <si>
    <t>ND14001-0023935</t>
  </si>
  <si>
    <t>UD80009-0026565</t>
  </si>
  <si>
    <t>GUZMAN ESTRELLA LUIS ANTONIO</t>
  </si>
  <si>
    <t>UD80009-0027252</t>
  </si>
  <si>
    <t>ALBERTO TOVAR SILVIO</t>
  </si>
  <si>
    <t>D    994</t>
  </si>
  <si>
    <t>ND14001-0024371</t>
  </si>
  <si>
    <t>ND14002-0022342</t>
  </si>
  <si>
    <t>T 00053344</t>
  </si>
  <si>
    <t>UA14001-ZS01313</t>
  </si>
  <si>
    <t>UD80009-0029859</t>
  </si>
  <si>
    <t>CONTRERAS GOMEZ JOSE ANTONIO</t>
  </si>
  <si>
    <t>ND14001-0021408</t>
  </si>
  <si>
    <t>SERVICIOS HIDRAHULICOS DEL BAJIO SA</t>
  </si>
  <si>
    <t>D    995</t>
  </si>
  <si>
    <t>ND14002-0024372</t>
  </si>
  <si>
    <t>ND14001-0022343</t>
  </si>
  <si>
    <t>BAJA: AUTOCENTRO DE CELAYA  SA DE C</t>
  </si>
  <si>
    <t>UD80009-0029860</t>
  </si>
  <si>
    <t>D    996</t>
  </si>
  <si>
    <t>ND14001-0022344</t>
  </si>
  <si>
    <t>CHQ.0979</t>
  </si>
  <si>
    <t>ND14002-0023099</t>
  </si>
  <si>
    <t>ND14001-0022729</t>
  </si>
  <si>
    <t>HERNANDEZ RAZO GUSTAVO</t>
  </si>
  <si>
    <t>ND14001-0021409</t>
  </si>
  <si>
    <t>D    997</t>
  </si>
  <si>
    <t>UD80009-0030326</t>
  </si>
  <si>
    <t>ND14001-0023498</t>
  </si>
  <si>
    <t>ND14002-0023100</t>
  </si>
  <si>
    <t>UD80010-0026251</t>
  </si>
  <si>
    <t>D    998</t>
  </si>
  <si>
    <t>ND14001-0023499</t>
  </si>
  <si>
    <t>ND14001-0023101</t>
  </si>
  <si>
    <t>ND14001-0022345</t>
  </si>
  <si>
    <t>JARAMILLO VILLAGOMEZ  JUAN CARLOS</t>
  </si>
  <si>
    <t>ND14002-0022730</t>
  </si>
  <si>
    <t>D    999</t>
  </si>
  <si>
    <t>ND14001-0024373</t>
  </si>
  <si>
    <t>BERNAL FONSECA MA CECILIA</t>
  </si>
  <si>
    <t>ND14002-0023500</t>
  </si>
  <si>
    <t>ND14001-0023102</t>
  </si>
  <si>
    <t>ND14002-0022021</t>
  </si>
  <si>
    <t>ND14003-0022346</t>
  </si>
  <si>
    <t>RAMOS LARA JOSE LUIS</t>
  </si>
  <si>
    <t>D  1,000</t>
  </si>
  <si>
    <t>ND14001-0024374</t>
  </si>
  <si>
    <t>ORTIZ BARBOSA GABRIELA</t>
  </si>
  <si>
    <t>ND14003-0022347</t>
  </si>
  <si>
    <t>D  1,001</t>
  </si>
  <si>
    <t>ND14001-0024375</t>
  </si>
  <si>
    <t>GUERRERO ROBERTA</t>
  </si>
  <si>
    <t>TE.8484</t>
  </si>
  <si>
    <t>ND14002-0023501</t>
  </si>
  <si>
    <t>LJIMENEZ:MEZFER TRADE SA DE CV</t>
  </si>
  <si>
    <t>ND14002-0022022</t>
  </si>
  <si>
    <t>UD80009-0028946</t>
  </si>
  <si>
    <t>ARIAS PAREDES CIRILO</t>
  </si>
  <si>
    <t>D  1,002</t>
  </si>
  <si>
    <t>UD80009-0027595</t>
  </si>
  <si>
    <t>ABOYTES ROMUALDO</t>
  </si>
  <si>
    <t>UD80009-0028947</t>
  </si>
  <si>
    <t>ND14002-0021410</t>
  </si>
  <si>
    <t>D  1,003</t>
  </si>
  <si>
    <t>ND14001-0022023</t>
  </si>
  <si>
    <t>CARRANZA MERINO ISIDRO</t>
  </si>
  <si>
    <t>ND14001-0021678</t>
  </si>
  <si>
    <t>CRUZ GARCIA MELCHOR</t>
  </si>
  <si>
    <t>ND14001-0021411</t>
  </si>
  <si>
    <t>D  1,004</t>
  </si>
  <si>
    <t>ND14001-0021412</t>
  </si>
  <si>
    <t>D  1,005</t>
  </si>
  <si>
    <t>ND14001-0022024</t>
  </si>
  <si>
    <t>ND14007-0020815</t>
  </si>
  <si>
    <t>JABA TTOUR SA DE CV</t>
  </si>
  <si>
    <t>ND14001-0021679</t>
  </si>
  <si>
    <t>D  1,006</t>
  </si>
  <si>
    <t>ND14002-0024376</t>
  </si>
  <si>
    <t>ND14001-0020470</t>
  </si>
  <si>
    <t>RODRIGUEZ LULE CLAUDIA</t>
  </si>
  <si>
    <t>S 00051034</t>
  </si>
  <si>
    <t>UA14001-ZS01314</t>
  </si>
  <si>
    <t>GONZALEZ GOMEZ FELIPE</t>
  </si>
  <si>
    <t>H 00054960</t>
  </si>
  <si>
    <t>UD10014-H054960</t>
  </si>
  <si>
    <t>UD80009-0028948</t>
  </si>
  <si>
    <t>ND14001-0021087</t>
  </si>
  <si>
    <t>ESPINO GALVAN ROCIO GUADALUPE</t>
  </si>
  <si>
    <t>ND14002-0021680</t>
  </si>
  <si>
    <t>D  1,007</t>
  </si>
  <si>
    <t>ND14001-0024377</t>
  </si>
  <si>
    <t>ND14002-0020471</t>
  </si>
  <si>
    <t>ND14001-0020816</t>
  </si>
  <si>
    <t>OJEDA ESPITIA RAUL</t>
  </si>
  <si>
    <t>ND14001-0021681</t>
  </si>
  <si>
    <t>ND14001-0021413</t>
  </si>
  <si>
    <t>D  1,008</t>
  </si>
  <si>
    <t>ND14001-0022025</t>
  </si>
  <si>
    <t>UD80009-0028499</t>
  </si>
  <si>
    <t>ND14007-0023103</t>
  </si>
  <si>
    <t>ND14001-0023936</t>
  </si>
  <si>
    <t>CASTAÑEDA CASTILLO JOSE LUIS</t>
  </si>
  <si>
    <t>D  1,009</t>
  </si>
  <si>
    <t>ND14002-0022026</t>
  </si>
  <si>
    <t>D  1,010</t>
  </si>
  <si>
    <t>ND14001-0024378</t>
  </si>
  <si>
    <t>ND14001-0022027</t>
  </si>
  <si>
    <t>UD80009-0026253</t>
  </si>
  <si>
    <t>AUTOZONE DE MEXICO S DE RL DE CV</t>
  </si>
  <si>
    <t>D  1,011</t>
  </si>
  <si>
    <t>ND14001-0024379</t>
  </si>
  <si>
    <t>ND14001-0022731</t>
  </si>
  <si>
    <t>D  1,012</t>
  </si>
  <si>
    <t>UD80009-0028950</t>
  </si>
  <si>
    <t>UD80009-0029862</t>
  </si>
  <si>
    <t>CABRERA SANCHEZ MARIA LETICIA</t>
  </si>
  <si>
    <t>D  1,013</t>
  </si>
  <si>
    <t>UD80009-0030331</t>
  </si>
  <si>
    <t>SERVIN HERNANDEZ ALEJANDRO</t>
  </si>
  <si>
    <t>UD80009-0028048</t>
  </si>
  <si>
    <t>UA14001-ZS01364</t>
  </si>
  <si>
    <t>D  1,014</t>
  </si>
  <si>
    <t>NA21001-0026482</t>
  </si>
  <si>
    <t>TRASPASO DE BANAMEX A BBVA</t>
  </si>
  <si>
    <t>D  1,015</t>
  </si>
  <si>
    <t>TRASFER</t>
  </si>
  <si>
    <t>NA21001-0026483</t>
  </si>
  <si>
    <t>ND14001-0022732</t>
  </si>
  <si>
    <t>CAMACHO ALVAREZ DENISSE MALGALY</t>
  </si>
  <si>
    <t>ND14001-0020817</t>
  </si>
  <si>
    <t>D  1,016</t>
  </si>
  <si>
    <t>ND14001-0024380</t>
  </si>
  <si>
    <t>ND14001-0022733</t>
  </si>
  <si>
    <t>D  1,017</t>
  </si>
  <si>
    <t>ND14002-0020818</t>
  </si>
  <si>
    <t>D  1,018</t>
  </si>
  <si>
    <t>ND14001-0022734</t>
  </si>
  <si>
    <t>D  1,019</t>
  </si>
  <si>
    <t>ND14003-0020472</t>
  </si>
  <si>
    <t>D  1,020</t>
  </si>
  <si>
    <t>BAJA: RODRIGUEZ GALVAN RICARDO</t>
  </si>
  <si>
    <t>UD80009-0028501</t>
  </si>
  <si>
    <t>ND14001-0020819</t>
  </si>
  <si>
    <t>D  1,021</t>
  </si>
  <si>
    <t>ND14001-0020474</t>
  </si>
  <si>
    <t>ND14001-0020820</t>
  </si>
  <si>
    <t>D  1,022</t>
  </si>
  <si>
    <t>ND14002-0024381</t>
  </si>
  <si>
    <t>ND14001-0020821</t>
  </si>
  <si>
    <t>D  1,023</t>
  </si>
  <si>
    <t>ND14002-0020476</t>
  </si>
  <si>
    <t>AF BANREGIO SA DE CV SOFOM ER BANRE</t>
  </si>
  <si>
    <t>ND14001-0020822</t>
  </si>
  <si>
    <t>D  1,024</t>
  </si>
  <si>
    <t>UD80009-0028049</t>
  </si>
  <si>
    <t>GRUPO ELECTRONICO HALMEX S. A DE C.</t>
  </si>
  <si>
    <t>UA43002-0028951</t>
  </si>
  <si>
    <t>S 00050566</t>
  </si>
  <si>
    <t>UA14001-ZS01201</t>
  </si>
  <si>
    <t>UD80009-0026566</t>
  </si>
  <si>
    <t>GARCIA CANTERO LUIS ANTONIO</t>
  </si>
  <si>
    <t>D  1,025</t>
  </si>
  <si>
    <t>UD80010-0025863</t>
  </si>
  <si>
    <t>UNIDAD AGRICOLA COMERCIAL S.P.R. DE</t>
  </si>
  <si>
    <t>S 00049996</t>
  </si>
  <si>
    <t>UA14001-ZS01202</t>
  </si>
  <si>
    <t>D  1,026</t>
  </si>
  <si>
    <t>UD80009-0029406</t>
  </si>
  <si>
    <t>UA09001-ZR00531</t>
  </si>
  <si>
    <t>UA09001-ZR00607</t>
  </si>
  <si>
    <t>ND14001-0023104</t>
  </si>
  <si>
    <t>QUALITAS  COMPAÑIA  DE SEGUROS SA D</t>
  </si>
  <si>
    <t>ND14002-0023937</t>
  </si>
  <si>
    <t>D  1,027</t>
  </si>
  <si>
    <t>T 00055077</t>
  </si>
  <si>
    <t>UA14001-ZS01365</t>
  </si>
  <si>
    <t>BAJA: GARCIA CANTERO LUIS ANTONIO</t>
  </si>
  <si>
    <t>D  1,028</t>
  </si>
  <si>
    <t>UD80009-0030334</t>
  </si>
  <si>
    <t>GUTIERREZ BEGOñA MARIA REYNA</t>
  </si>
  <si>
    <t>ND14001-0022348</t>
  </si>
  <si>
    <t>UD80009-0028504</t>
  </si>
  <si>
    <t>H 00051354</t>
  </si>
  <si>
    <t>UD10014-H051354</t>
  </si>
  <si>
    <t>D  1,029</t>
  </si>
  <si>
    <t>ND14001-0020823</t>
  </si>
  <si>
    <t>UD80009-0026567</t>
  </si>
  <si>
    <t>D  1,030</t>
  </si>
  <si>
    <t>ND14002-0020477</t>
  </si>
  <si>
    <t>LJIMENEZ:INSTITUTO DE INVESTIGACION</t>
  </si>
  <si>
    <t>UD80009-0028050</t>
  </si>
  <si>
    <t>PENDIIENTE</t>
  </si>
  <si>
    <t>UD80009-0028505</t>
  </si>
  <si>
    <t>D  1,031</t>
  </si>
  <si>
    <t>ND14001-0020478</t>
  </si>
  <si>
    <t>S 00052067</t>
  </si>
  <si>
    <t>UA14001-ZS01262</t>
  </si>
  <si>
    <t>D  1,032</t>
  </si>
  <si>
    <t>UD80009-0029407</t>
  </si>
  <si>
    <t>S 00051984</t>
  </si>
  <si>
    <t>UA14001-ZS01263</t>
  </si>
  <si>
    <t>D  1,033</t>
  </si>
  <si>
    <t>UA43003-0028952</t>
  </si>
  <si>
    <t>UD80009-0029866</t>
  </si>
  <si>
    <t>RANGEL GONZALEZ JUAN ROBERTO</t>
  </si>
  <si>
    <t>D  1,034</t>
  </si>
  <si>
    <t>TE.8041</t>
  </si>
  <si>
    <t>ND14001-0023502</t>
  </si>
  <si>
    <t>GRUPO CONTRUCTOR MOARCI</t>
  </si>
  <si>
    <t>ND14001-0023938</t>
  </si>
  <si>
    <t>ND14002-0020824</t>
  </si>
  <si>
    <t>NIEVES TAPIA MARICELA</t>
  </si>
  <si>
    <t>0526-TCN15</t>
  </si>
  <si>
    <t>UD80009-0026952</t>
  </si>
  <si>
    <t>D  1,035</t>
  </si>
  <si>
    <t>ND14003-0020825</t>
  </si>
  <si>
    <t>D  1,036</t>
  </si>
  <si>
    <t>ND14003-0023503</t>
  </si>
  <si>
    <t>INSTITUTO EDUACTIVO ROSA GONZALES</t>
  </si>
  <si>
    <t>UD80009-0028051</t>
  </si>
  <si>
    <t>ND14001-0022028</t>
  </si>
  <si>
    <t>LJIMENEZ:MACIAS PADILLA ESTEBAN</t>
  </si>
  <si>
    <t>ND14001-0023105</t>
  </si>
  <si>
    <t>S 00057535</t>
  </si>
  <si>
    <t>UA14001-ZS01448</t>
  </si>
  <si>
    <t>CHAZARO CAVERO GRETEL</t>
  </si>
  <si>
    <t>ND14002-0020826</t>
  </si>
  <si>
    <t>D  1,037</t>
  </si>
  <si>
    <t>ND14001-0022029</t>
  </si>
  <si>
    <t>ND14001-0022735</t>
  </si>
  <si>
    <t>ND14001-0020827</t>
  </si>
  <si>
    <t>D  1,038</t>
  </si>
  <si>
    <t>0006-TCU15</t>
  </si>
  <si>
    <t>ND14001-0020479</t>
  </si>
  <si>
    <t>ROSALES GUTIEREZ ISRAEL</t>
  </si>
  <si>
    <t>ND14001-0022030</t>
  </si>
  <si>
    <t>ND14001-0022736</t>
  </si>
  <si>
    <t>ND14002-0023106</t>
  </si>
  <si>
    <t>COMOTE ESTATAL PARA EL FOMENTO Y PR</t>
  </si>
  <si>
    <t>ND14001-0020828</t>
  </si>
  <si>
    <t>UD80009-0026953</t>
  </si>
  <si>
    <t>D  1,039</t>
  </si>
  <si>
    <t>ND14002-0024382</t>
  </si>
  <si>
    <t>ND14003-0022031</t>
  </si>
  <si>
    <t>GERVACIO SANCHEZ PEDRO</t>
  </si>
  <si>
    <t>ND14002-0022737</t>
  </si>
  <si>
    <t>D  1,040</t>
  </si>
  <si>
    <t>H 00048074</t>
  </si>
  <si>
    <t>UD10014-0048074</t>
  </si>
  <si>
    <t>D  1,041</t>
  </si>
  <si>
    <t>ND14007-0023504</t>
  </si>
  <si>
    <t>VELAZQUEZ VAZQUE JOSE MANUEL</t>
  </si>
  <si>
    <t>UD80009-0025869</t>
  </si>
  <si>
    <t>ARREGUIN MEDINA FLAVIA</t>
  </si>
  <si>
    <t>ND14002-0023107</t>
  </si>
  <si>
    <t>D  1,042</t>
  </si>
  <si>
    <t>TE.</t>
  </si>
  <si>
    <t>ND14002-0023505</t>
  </si>
  <si>
    <t>0234-TCN15</t>
  </si>
  <si>
    <t>ND14001-0020480</t>
  </si>
  <si>
    <t>ALMANZA MARTINEZ ANDRES</t>
  </si>
  <si>
    <t>D  1,043</t>
  </si>
  <si>
    <t>ND14002-0023506</t>
  </si>
  <si>
    <t>D  1,044</t>
  </si>
  <si>
    <t>ND14001-0023507</t>
  </si>
  <si>
    <t>UD80009-0025870</t>
  </si>
  <si>
    <t>ROMERO RODRIGUEZ KRISTYAN EVERTH</t>
  </si>
  <si>
    <t>ND14001-0022738</t>
  </si>
  <si>
    <t>AKAYA DELGADO JOSE</t>
  </si>
  <si>
    <t>D  1,045</t>
  </si>
  <si>
    <t>ND14001-0023508</t>
  </si>
  <si>
    <t>ND14007-0020481</t>
  </si>
  <si>
    <t>LJIMENEZ:ARREGUIN MEDINA FLAVIA</t>
  </si>
  <si>
    <t>ND14001-0022032</t>
  </si>
  <si>
    <t>AUTOCENTRO DE CELAYA, S.A DE C.V</t>
  </si>
  <si>
    <t>D  1,047</t>
  </si>
  <si>
    <t>ND14006-0023509</t>
  </si>
  <si>
    <t>NAKAWA KAZUMI</t>
  </si>
  <si>
    <t>UD80009-0027597</t>
  </si>
  <si>
    <t>GUERRERO OROZCO HECTOR RAMON</t>
  </si>
  <si>
    <t>ND14001-0023939</t>
  </si>
  <si>
    <t>MONDRAGON PALACIOS ARIEL ANTONIO</t>
  </si>
  <si>
    <t>D  1,048</t>
  </si>
  <si>
    <t>ND14001-0023510</t>
  </si>
  <si>
    <t>FLETES ENTREGAS Y RECOLECCION S.DE</t>
  </si>
  <si>
    <t>D  1,049</t>
  </si>
  <si>
    <t>ND14002-0020482</t>
  </si>
  <si>
    <t>HORTI-PLANTAS INVERNADERO S.P.R DE</t>
  </si>
  <si>
    <t>UD80009-0028953</t>
  </si>
  <si>
    <t>CHAURAND GONZALEZ MARIA FERNANDA</t>
  </si>
  <si>
    <t>ND14004-0020829</t>
  </si>
  <si>
    <t>LAVANDERIA DE TEXTILES INDUSTRIALES</t>
  </si>
  <si>
    <t>UD80009-0026954</t>
  </si>
  <si>
    <t>D  1,050</t>
  </si>
  <si>
    <t>UD80009-0027598</t>
  </si>
  <si>
    <t>GOVEA HERNANDEZ IVAN</t>
  </si>
  <si>
    <t>UD80009-0028954</t>
  </si>
  <si>
    <t>GONZALEZ DE SANTIAGO ANTONIO</t>
  </si>
  <si>
    <t>UD80009-0029867</t>
  </si>
  <si>
    <t>D  1,051</t>
  </si>
  <si>
    <t>UD80009-0028052</t>
  </si>
  <si>
    <t>COMERCIALIZADORA AVICOLA DEL BAJIO</t>
  </si>
  <si>
    <t>ND14001-0023108</t>
  </si>
  <si>
    <t>ND14001-0023940</t>
  </si>
  <si>
    <t>ND14003-0021414</t>
  </si>
  <si>
    <t>GASTRONOMIA DEL BAJIO S DE RL DE CV</t>
  </si>
  <si>
    <t>D  1,052</t>
  </si>
  <si>
    <t>ND14001-0022349</t>
  </si>
  <si>
    <t>MUÑOZ GUTIERREZ ANA BERTHA</t>
  </si>
  <si>
    <t>UD80009-0027599</t>
  </si>
  <si>
    <t>BOMBAS Y AFOROS BALDERAS S.A. DE C.</t>
  </si>
  <si>
    <t>ND14002-0023109</t>
  </si>
  <si>
    <t>ND14001-0023941</t>
  </si>
  <si>
    <t>UD80009-0026260</t>
  </si>
  <si>
    <t>ALVARADO MARTINEZ CRISTOBAL</t>
  </si>
  <si>
    <t>D  1,053</t>
  </si>
  <si>
    <t>UD80009-0028054</t>
  </si>
  <si>
    <t>OCHOA GAXIOLA VALERIO</t>
  </si>
  <si>
    <t>ND14001-0023110</t>
  </si>
  <si>
    <t>UD80009-0026568</t>
  </si>
  <si>
    <t>GOMEZ GONZALEZ ARTURO</t>
  </si>
  <si>
    <t>D  1,054</t>
  </si>
  <si>
    <t>ND14001-0022350</t>
  </si>
  <si>
    <t>D  1,055</t>
  </si>
  <si>
    <t>ND14001-0022351</t>
  </si>
  <si>
    <t>UD80009-0028955</t>
  </si>
  <si>
    <t>UD80009-0027254</t>
  </si>
  <si>
    <t>SAAVEDRA AVILA MANUEL</t>
  </si>
  <si>
    <t>D  1,056</t>
  </si>
  <si>
    <t>UD80009-0025871</t>
  </si>
  <si>
    <t>ND14002-0022352</t>
  </si>
  <si>
    <t>UD80009-0028956</t>
  </si>
  <si>
    <t>UA09001-ZR00552</t>
  </si>
  <si>
    <t>UD80009-0028508</t>
  </si>
  <si>
    <t>MOURET RAMIREZ CLAUDIA</t>
  </si>
  <si>
    <t>D  1,057</t>
  </si>
  <si>
    <t>ND14001-0024383</t>
  </si>
  <si>
    <t>MORIN MORALES JOSE MANUEL</t>
  </si>
  <si>
    <t>UD80010-0025873</t>
  </si>
  <si>
    <t>SILVESTRE ALVA HUGO AGUSTIN</t>
  </si>
  <si>
    <t>UD80009-0028957</t>
  </si>
  <si>
    <t>D  1,058</t>
  </si>
  <si>
    <t>ND14003-0022033</t>
  </si>
  <si>
    <t>GUTIERREZ HERNANDEZ JOSE JESUS</t>
  </si>
  <si>
    <t>UD80009-0028509</t>
  </si>
  <si>
    <t>ND14001-0021415</t>
  </si>
  <si>
    <t>LONA SILICEO PABLO</t>
  </si>
  <si>
    <t>D  1,059</t>
  </si>
  <si>
    <t>ND14001-0021088</t>
  </si>
  <si>
    <t>CABRERA SANCHEZ GERARDO</t>
  </si>
  <si>
    <t>ND14001-0021416</t>
  </si>
  <si>
    <t>D  1,060</t>
  </si>
  <si>
    <t>ND14001-0020483</t>
  </si>
  <si>
    <t>ND14001-0023942</t>
  </si>
  <si>
    <t>LARA FLORES ENGRACIA ERIKA</t>
  </si>
  <si>
    <t>ND14001-0022739</t>
  </si>
  <si>
    <t>MOURETRAMIREZ CLAUDIA</t>
  </si>
  <si>
    <t>D  1,061</t>
  </si>
  <si>
    <t>UD80009-0029413</t>
  </si>
  <si>
    <t>NAVA CORREA MARIO</t>
  </si>
  <si>
    <t>UD80009-0025874</t>
  </si>
  <si>
    <t>MORISON MEALS SARAH</t>
  </si>
  <si>
    <t>ND14001-0022740</t>
  </si>
  <si>
    <t>D  1,062</t>
  </si>
  <si>
    <t>BAJA: AGROPRODUCTOS Y SERVICIOS DEL</t>
  </si>
  <si>
    <t>S 00052702</t>
  </si>
  <si>
    <t>UA14001-ZS01285</t>
  </si>
  <si>
    <t>GARCIA ESTRAD PAULINA</t>
  </si>
  <si>
    <t>D  1,063</t>
  </si>
  <si>
    <t>ND14004-0023511</t>
  </si>
  <si>
    <t>LJIMENEZ:MERINO CARREñO SERGIO</t>
  </si>
  <si>
    <t>TARJBNMX</t>
  </si>
  <si>
    <t>ND14002-0020484</t>
  </si>
  <si>
    <t>ND14002-0022741</t>
  </si>
  <si>
    <t>AGRPRODUCTOS Y SERVICIOS DEL CENTRO</t>
  </si>
  <si>
    <t>ND14001-0021417</t>
  </si>
  <si>
    <t>CARREñO JUAREZ MARTHA</t>
  </si>
  <si>
    <t>D  1,064</t>
  </si>
  <si>
    <t>ND14001-0020485</t>
  </si>
  <si>
    <t>ND14007-0021418</t>
  </si>
  <si>
    <t>LJIMENEZ:CAESSA TRANSPORTACIONES SA</t>
  </si>
  <si>
    <t>D  1,065</t>
  </si>
  <si>
    <t>ND14003-0024384</t>
  </si>
  <si>
    <t>ND14001-0020486</t>
  </si>
  <si>
    <t>ND14001-0022353</t>
  </si>
  <si>
    <t>ESCAMILLA RAMOS FORTUNATO</t>
  </si>
  <si>
    <t>ND14002-0022034</t>
  </si>
  <si>
    <t>UD80010-0026958</t>
  </si>
  <si>
    <t>TORRES SILVA PABLO NAZARIO</t>
  </si>
  <si>
    <t>D  1,066</t>
  </si>
  <si>
    <t>PENDDIENTE</t>
  </si>
  <si>
    <t>UD80010-0025875</t>
  </si>
  <si>
    <t>CORTES ROMERO ROBERTO</t>
  </si>
  <si>
    <t>ND14006-0021419</t>
  </si>
  <si>
    <t>TRUJILLO JIMENEZ BERNARDO</t>
  </si>
  <si>
    <t>D  1,067</t>
  </si>
  <si>
    <t>ND14002-0024385</t>
  </si>
  <si>
    <t>0576-TCN15</t>
  </si>
  <si>
    <t>UD80009-0028959</t>
  </si>
  <si>
    <t>ND14001-0021682</t>
  </si>
  <si>
    <t>ND14002-0021420</t>
  </si>
  <si>
    <t>D  1,068</t>
  </si>
  <si>
    <t>ND14001-0024386</t>
  </si>
  <si>
    <t>ND14001-0022742</t>
  </si>
  <si>
    <t>UD80009-0027255</t>
  </si>
  <si>
    <t>ND14001-0021421</t>
  </si>
  <si>
    <t>D  1,069</t>
  </si>
  <si>
    <t>UD80009-0030339</t>
  </si>
  <si>
    <t>UD80010-0028961</t>
  </si>
  <si>
    <t>ALAMILLA VALENCIA ARDELIA</t>
  </si>
  <si>
    <t>ND14001-0023943</t>
  </si>
  <si>
    <t>SIERRA LOPEZ ALBERTO</t>
  </si>
  <si>
    <t>ND14001-0022743</t>
  </si>
  <si>
    <t>PARABRISAS ARAMBURO SA DE CV</t>
  </si>
  <si>
    <t>ND14001-0021422</t>
  </si>
  <si>
    <t>D  1,070</t>
  </si>
  <si>
    <t>ND14001-0022035</t>
  </si>
  <si>
    <t>UD80009-0028964</t>
  </si>
  <si>
    <t>TDD.0146</t>
  </si>
  <si>
    <t>ND14001-0023944</t>
  </si>
  <si>
    <t>NAVARRETE GUEVARA MARICRUZ</t>
  </si>
  <si>
    <t>ND14001-0021089</t>
  </si>
  <si>
    <t>ND14004-0022744</t>
  </si>
  <si>
    <t>TREJO ZUÑIGA JOSE</t>
  </si>
  <si>
    <t>D  1,071</t>
  </si>
  <si>
    <t>ND14001-0022036</t>
  </si>
  <si>
    <t>UD80009-0028966</t>
  </si>
  <si>
    <t>UD80010-0026571</t>
  </si>
  <si>
    <t>UD80009-0028510</t>
  </si>
  <si>
    <t>FRIAS ENRIQUEZ FELIX</t>
  </si>
  <si>
    <t>D  1,072</t>
  </si>
  <si>
    <t>ND14001-0024387</t>
  </si>
  <si>
    <t>ND14002-0022037</t>
  </si>
  <si>
    <t>ND14002-0022745</t>
  </si>
  <si>
    <t>FRIAS ENRIQUE FELIZ</t>
  </si>
  <si>
    <t>D  1,073</t>
  </si>
  <si>
    <t>UD80009-0027601</t>
  </si>
  <si>
    <t>ND14002-0021090</t>
  </si>
  <si>
    <t>UD80010-0027256</t>
  </si>
  <si>
    <t>GONZALEZ CENTENO JOSE MANUEL</t>
  </si>
  <si>
    <t>D  1,074</t>
  </si>
  <si>
    <t>ND14001-0022038</t>
  </si>
  <si>
    <t>ND14001-0021091</t>
  </si>
  <si>
    <t>ND14001-0021423</t>
  </si>
  <si>
    <t>CORTES IBARRA GLORIA ERENDIRA</t>
  </si>
  <si>
    <t>D  1,075</t>
  </si>
  <si>
    <t>ND14001-0021092</t>
  </si>
  <si>
    <t>ND14001-0021424</t>
  </si>
  <si>
    <t>BARRERA DIAZ ROSA MARIA</t>
  </si>
  <si>
    <t>D  1,076</t>
  </si>
  <si>
    <t>ND14001-0023945</t>
  </si>
  <si>
    <t>MENDOZA MEJIA VALERIO</t>
  </si>
  <si>
    <t>UD80009-0028511</t>
  </si>
  <si>
    <t>D  1,077</t>
  </si>
  <si>
    <t>UD80010-0028970</t>
  </si>
  <si>
    <t>MOLINA OLALDE JOSE GERARDO</t>
  </si>
  <si>
    <t>D  1,078</t>
  </si>
  <si>
    <t>DEP.CUENT</t>
  </si>
  <si>
    <t>ND14001-0023111</t>
  </si>
  <si>
    <t>D  1,079</t>
  </si>
  <si>
    <t>ND14001-0023112</t>
  </si>
  <si>
    <t>D  1,080</t>
  </si>
  <si>
    <t>UD80009-0027603</t>
  </si>
  <si>
    <t>BUCIO DOMINGUEZ JOSE ALFREDO</t>
  </si>
  <si>
    <t>0010-TCN16</t>
  </si>
  <si>
    <t>UD80009-0028971</t>
  </si>
  <si>
    <t>LJIMENEZ:LOGISTICA RIO LERMA S.A. D</t>
  </si>
  <si>
    <t>D  1,081</t>
  </si>
  <si>
    <t>ND14007-0023113</t>
  </si>
  <si>
    <t>JUERZ ARREDONDO ANA MARIA</t>
  </si>
  <si>
    <t>S 00051252</t>
  </si>
  <si>
    <t>UA14001-ZS01264</t>
  </si>
  <si>
    <t>CHAVOYA ALMANZA NATALIA</t>
  </si>
  <si>
    <t>D  1,083</t>
  </si>
  <si>
    <t>UD80009-0030340</t>
  </si>
  <si>
    <t>ND14001-0023114</t>
  </si>
  <si>
    <t>UA43002-0028513</t>
  </si>
  <si>
    <t>D  1,084</t>
  </si>
  <si>
    <t>T.E.9012</t>
  </si>
  <si>
    <t>ND14001-0023115</t>
  </si>
  <si>
    <t>PROMOTORA DE FERTILIZANTES DEL BAJI</t>
  </si>
  <si>
    <t>UD80010-0029874</t>
  </si>
  <si>
    <t>OLIVEROS GRAJALES LUIS</t>
  </si>
  <si>
    <t>ND14001-0022746</t>
  </si>
  <si>
    <t>QUALITAS COMPAñIAS DE SEGUROS SA DE</t>
  </si>
  <si>
    <t>D  1,085</t>
  </si>
  <si>
    <t>T.E.3937</t>
  </si>
  <si>
    <t>ND14007-0023116</t>
  </si>
  <si>
    <t>ND14001-0022747</t>
  </si>
  <si>
    <t>DOMINGUEZ CHAVARRIA ADRIANA</t>
  </si>
  <si>
    <t>D  1,086</t>
  </si>
  <si>
    <t>ND14007-0024388</t>
  </si>
  <si>
    <t>GRANADOS RICO EDEL</t>
  </si>
  <si>
    <t>ND14001-0023117</t>
  </si>
  <si>
    <t>HERNANDEZ GUZMAN LUIS</t>
  </si>
  <si>
    <t>D  1,087</t>
  </si>
  <si>
    <t>ND14001-0023118</t>
  </si>
  <si>
    <t>UD80009-0029875</t>
  </si>
  <si>
    <t>LONAS PARASOL S.A DE C.V.</t>
  </si>
  <si>
    <t>D  1,088</t>
  </si>
  <si>
    <t>ND14007-0024389</t>
  </si>
  <si>
    <t>ND14002-0023119</t>
  </si>
  <si>
    <t>ND14001-0022748</t>
  </si>
  <si>
    <t>D  1,089</t>
  </si>
  <si>
    <t>UD80009-0030344</t>
  </si>
  <si>
    <t>UD80009-0029414</t>
  </si>
  <si>
    <t>FUENTES MALACATT EDGAR</t>
  </si>
  <si>
    <t>ND14001-0022039</t>
  </si>
  <si>
    <t>INST NAL DE INVEST FORESTALES AGRIC</t>
  </si>
  <si>
    <t>ND14001-0023120</t>
  </si>
  <si>
    <t>ND14001-0022749</t>
  </si>
  <si>
    <t>UD80009-0026964</t>
  </si>
  <si>
    <t>DOMINGUEZ HERNANDEZ RAMON</t>
  </si>
  <si>
    <t>D  1,090</t>
  </si>
  <si>
    <t>ND14001-0024390</t>
  </si>
  <si>
    <t>JIMENEZ CONTRERAS TANIA IBETH</t>
  </si>
  <si>
    <t>D  1,091</t>
  </si>
  <si>
    <t>ND14001-0022354</t>
  </si>
  <si>
    <t>RAMIREZ ARROYO ROGELIO</t>
  </si>
  <si>
    <t>UD80009-0025876</t>
  </si>
  <si>
    <t>HAYASHY CASTILLO GUILLERMO</t>
  </si>
  <si>
    <t>ND14002-0022040</t>
  </si>
  <si>
    <t>INSTITUTO MSARIA DEL REFUGIO AC</t>
  </si>
  <si>
    <t>UD80009-0028515</t>
  </si>
  <si>
    <t>BANDA JAUREGUI RAUL CELESTINO</t>
  </si>
  <si>
    <t>D  1,092</t>
  </si>
  <si>
    <t>UA09001-ZR00643</t>
  </si>
  <si>
    <t>ND14001-0022041</t>
  </si>
  <si>
    <t>D  1,093</t>
  </si>
  <si>
    <t>ND14001-0020487</t>
  </si>
  <si>
    <t>ND14002-0022042</t>
  </si>
  <si>
    <t>UD80009-0026573</t>
  </si>
  <si>
    <t>ROMERO HERNANDEZ RAFAEL</t>
  </si>
  <si>
    <t>D  1,094</t>
  </si>
  <si>
    <t>UD80009-0029416</t>
  </si>
  <si>
    <t>UD80009-0028057</t>
  </si>
  <si>
    <t>ND14001-0020488</t>
  </si>
  <si>
    <t>UD80009-0027606</t>
  </si>
  <si>
    <t>BAJA: ROMERO HERNANDEZ RAFAEL</t>
  </si>
  <si>
    <t>D  1,095</t>
  </si>
  <si>
    <t>UD80010-0029417</t>
  </si>
  <si>
    <t>MALDONADO MARTINEZ FRANCISCO JAVIER</t>
  </si>
  <si>
    <t>T 00052763</t>
  </si>
  <si>
    <t>UA14001-ZS01286</t>
  </si>
  <si>
    <t>D  1,096</t>
  </si>
  <si>
    <t>ND14001-0023512</t>
  </si>
  <si>
    <t>ND14001-0022355</t>
  </si>
  <si>
    <t>VALVULAS Y MEDIDORES EL ROSARIO SA</t>
  </si>
  <si>
    <t>ND14002-0022043</t>
  </si>
  <si>
    <t>MACIOAS SANCHEZ JULIO CESAR</t>
  </si>
  <si>
    <t>UD80009-0027258</t>
  </si>
  <si>
    <t>D  1,097</t>
  </si>
  <si>
    <t>ND14001-0023513</t>
  </si>
  <si>
    <t>UD80010-0026575</t>
  </si>
  <si>
    <t>UD80009-0027259</t>
  </si>
  <si>
    <t>D  1,098</t>
  </si>
  <si>
    <t>UD80009-0027260</t>
  </si>
  <si>
    <t>ND14001-0021425</t>
  </si>
  <si>
    <t>D  1,099</t>
  </si>
  <si>
    <t>ND14001-0023514</t>
  </si>
  <si>
    <t>ND14001-0023946</t>
  </si>
  <si>
    <t>LABORATORIOS  CORICEL SA DE CV</t>
  </si>
  <si>
    <t>ND14006-0021683</t>
  </si>
  <si>
    <t>LJIMENEZ:CONTRUPISOS 2000 SA DE CV</t>
  </si>
  <si>
    <t>D  1,100</t>
  </si>
  <si>
    <t>ND14001-0022356</t>
  </si>
  <si>
    <t>AGROINSUMOS DEL CENTRO SA DE CV</t>
  </si>
  <si>
    <t>ND14001-0023947</t>
  </si>
  <si>
    <t>VILLAGOMEZ GARCIA MA NOEMI</t>
  </si>
  <si>
    <t>UD80010-0026965</t>
  </si>
  <si>
    <t>D  1,101</t>
  </si>
  <si>
    <t>UA43002-0030347</t>
  </si>
  <si>
    <t>ND14001-0023515</t>
  </si>
  <si>
    <t>ND14001-0023948</t>
  </si>
  <si>
    <t>COELLO MUÑOZ DE COTE RAUL ALBERTO</t>
  </si>
  <si>
    <t>UD80009-0026576</t>
  </si>
  <si>
    <t>JIMENEZ GONZALEZ MOISES</t>
  </si>
  <si>
    <t>BAJA: BIOKRONE SA DE CV</t>
  </si>
  <si>
    <t>D  1,102</t>
  </si>
  <si>
    <t>UA43002-0030348</t>
  </si>
  <si>
    <t>UD80010-0028059</t>
  </si>
  <si>
    <t>ND14002-0023949</t>
  </si>
  <si>
    <t>ND14007-0021093</t>
  </si>
  <si>
    <t>ND14007-0021426</t>
  </si>
  <si>
    <t>BIKRONE SA DE CV</t>
  </si>
  <si>
    <t>D  1,103</t>
  </si>
  <si>
    <t>UD80009-0030349</t>
  </si>
  <si>
    <t>RIOS ESTRADA ENRIQUE</t>
  </si>
  <si>
    <t>CUEQUE</t>
  </si>
  <si>
    <t>ND14002-0020489</t>
  </si>
  <si>
    <t>INSTITUTO DE ESTUDIOS BAJIO S.C</t>
  </si>
  <si>
    <t>ND14001-0023950</t>
  </si>
  <si>
    <t>JAIMES  MOJICA ECLISERIO</t>
  </si>
  <si>
    <t>D  1,104</t>
  </si>
  <si>
    <t>ND14001-0022357</t>
  </si>
  <si>
    <t>MORENO HERNANDEZ ROSA MARIA</t>
  </si>
  <si>
    <t>ND14001-0023951</t>
  </si>
  <si>
    <t>SCREEN CREATIONS DE CELAYA S.DE RL</t>
  </si>
  <si>
    <t>ND14007-0023121</t>
  </si>
  <si>
    <t>JASSO MEDINA JOSE</t>
  </si>
  <si>
    <t>UA43002-0026966</t>
  </si>
  <si>
    <t>D  1,105</t>
  </si>
  <si>
    <t>ND14001-0022358</t>
  </si>
  <si>
    <t>UA09001-ZR00532</t>
  </si>
  <si>
    <t>ND14004-0023952</t>
  </si>
  <si>
    <t>MOLINERA DE MEXICO  SA DE CV</t>
  </si>
  <si>
    <t>ND14001-0021427</t>
  </si>
  <si>
    <t>D  1,106</t>
  </si>
  <si>
    <t>BAJA: MORENO HERNANDEZ ROSA MARIA</t>
  </si>
  <si>
    <t>ND14002-0020490</t>
  </si>
  <si>
    <t>AGRO Y ALCOCHADOSSA DE CV</t>
  </si>
  <si>
    <t>ND14002-0023953</t>
  </si>
  <si>
    <t>PRIVA AMERICA LATINA S.A  DE CV</t>
  </si>
  <si>
    <t>D  1,107</t>
  </si>
  <si>
    <t>NA14001-0000365</t>
  </si>
  <si>
    <t>ND14002-0022359</t>
  </si>
  <si>
    <t>ND14001-0020491</t>
  </si>
  <si>
    <t>ND14001-0023954</t>
  </si>
  <si>
    <t>D  1,108</t>
  </si>
  <si>
    <t>NA14001-0000366</t>
  </si>
  <si>
    <t>GRUPO NACIONAL PROVINCIAL S.A.B</t>
  </si>
  <si>
    <t>TAR BNMX</t>
  </si>
  <si>
    <t>ND14002-0020492</t>
  </si>
  <si>
    <t>ND14001-0023955</t>
  </si>
  <si>
    <t>BAJA: GONZALEZ CENTENO JOSE MANUEL</t>
  </si>
  <si>
    <t>D  1,109</t>
  </si>
  <si>
    <t>ND14001-0023516</t>
  </si>
  <si>
    <t>GOMEZ DELGADO MARICELA</t>
  </si>
  <si>
    <t>ND14002-0022360</t>
  </si>
  <si>
    <t>ND14001-0020493</t>
  </si>
  <si>
    <t>ND14002-0023956</t>
  </si>
  <si>
    <t>ND14004-0021684</t>
  </si>
  <si>
    <t>LJIMENEZ:MARTIN TELLEZ SANDRA YAMIL</t>
  </si>
  <si>
    <t>D  1,110</t>
  </si>
  <si>
    <t>UD80010-0029419</t>
  </si>
  <si>
    <t>GALVAN ATALA RUBEN ERNESTO</t>
  </si>
  <si>
    <t>ND14001-0022361</t>
  </si>
  <si>
    <t>ND14001-0020494</t>
  </si>
  <si>
    <t>UD80010-0027263</t>
  </si>
  <si>
    <t>D  1,111</t>
  </si>
  <si>
    <t>ND14001-0022362</t>
  </si>
  <si>
    <t>UD80009-0028526</t>
  </si>
  <si>
    <t>DIPASA INTERNACIONAL DE MEXICO S.A.</t>
  </si>
  <si>
    <t>S 00050594</t>
  </si>
  <si>
    <t>UA14001-ZS01203</t>
  </si>
  <si>
    <t>SERVICIOS TORREDONDO SA DE CV</t>
  </si>
  <si>
    <t>D  1,112</t>
  </si>
  <si>
    <t>UD80009-0027607</t>
  </si>
  <si>
    <t>UD80010-0028528</t>
  </si>
  <si>
    <t>GUERRERO JASSO NICOLAS</t>
  </si>
  <si>
    <t>ND14004-0023122</t>
  </si>
  <si>
    <t>LOPEZ RAMIREZ REINALDA</t>
  </si>
  <si>
    <t>ND14001-0020830</t>
  </si>
  <si>
    <t>GONZALEZ GARCIA RENE</t>
  </si>
  <si>
    <t>ND14001-0021685</t>
  </si>
  <si>
    <t>TOYOMOTORS SA DE CV</t>
  </si>
  <si>
    <t>UD80009-0026966</t>
  </si>
  <si>
    <t>D  1,113</t>
  </si>
  <si>
    <t>UD80009-0028529</t>
  </si>
  <si>
    <t>UD80009-0028978</t>
  </si>
  <si>
    <t>UD80009-0026262</t>
  </si>
  <si>
    <t>PEREZ RUIZ ALAN EDUARDO</t>
  </si>
  <si>
    <t>UA09001-ZR00569</t>
  </si>
  <si>
    <t>D  1,114</t>
  </si>
  <si>
    <t>ND14002-0022044</t>
  </si>
  <si>
    <t>UD80009-0028061</t>
  </si>
  <si>
    <t>ND14001-0022750</t>
  </si>
  <si>
    <t>RADIADORES PREN DE CELAYA  S.A DE C</t>
  </si>
  <si>
    <t>UD80009-0028979</t>
  </si>
  <si>
    <t>ND14001-0021428</t>
  </si>
  <si>
    <t>TORRES GOMEZ ISRAEL BERNARDO</t>
  </si>
  <si>
    <t>D  1,115</t>
  </si>
  <si>
    <t>ND14001-0022045</t>
  </si>
  <si>
    <t>ND14002-0022751</t>
  </si>
  <si>
    <t>ORTEGA MONTOYA RODRIGO</t>
  </si>
  <si>
    <t>UD80009-0027265</t>
  </si>
  <si>
    <t>VAZQUEZ AGUILAR MA AGRIPINA</t>
  </si>
  <si>
    <t>D  1,116</t>
  </si>
  <si>
    <t>ND14001-0022046</t>
  </si>
  <si>
    <t>ND14002-0022752</t>
  </si>
  <si>
    <t>COMERCIALIZADORA  Y  PROCESADORA IN</t>
  </si>
  <si>
    <t>UD80009-0027266</t>
  </si>
  <si>
    <t>D  1,117</t>
  </si>
  <si>
    <t>TE. 0018</t>
  </si>
  <si>
    <t>ND14001-0023517</t>
  </si>
  <si>
    <t>IMEXAZA SA DE CV</t>
  </si>
  <si>
    <t>ND14001-0022753</t>
  </si>
  <si>
    <t>LJIMENEZ:DENISSE MAGALY  CAMACHO AL</t>
  </si>
  <si>
    <t>UD80009-0027268</t>
  </si>
  <si>
    <t>S 00051275</t>
  </si>
  <si>
    <t>UA14001-ZS01265</t>
  </si>
  <si>
    <t>D  1,118</t>
  </si>
  <si>
    <t>ND14003-0024391</t>
  </si>
  <si>
    <t>LAG SOLUCIONES INTEGRA DEL BAJIO SA</t>
  </si>
  <si>
    <t>ND14001-0022754</t>
  </si>
  <si>
    <t>CAJA PROGRESSA SA DE CV. S.F.P.</t>
  </si>
  <si>
    <t>BAJA: VAZQUEZ AGUILAR MA AGRIPINA</t>
  </si>
  <si>
    <t>D  1,119</t>
  </si>
  <si>
    <t>ND14001-0022755</t>
  </si>
  <si>
    <t>CALDERON ALVAREZ AGUSTIN</t>
  </si>
  <si>
    <t>UD80009-0027269</t>
  </si>
  <si>
    <t>D  1,120</t>
  </si>
  <si>
    <t>UD80009-0029422</t>
  </si>
  <si>
    <t>ND14001-0022756</t>
  </si>
  <si>
    <t>ERNESTO BARROSO NUÑEZ</t>
  </si>
  <si>
    <t>ND14001-0021686</t>
  </si>
  <si>
    <t>D  1,121</t>
  </si>
  <si>
    <t>ND14001-0023518</t>
  </si>
  <si>
    <t>LAIMES MOJICA ECLISERIO</t>
  </si>
  <si>
    <t>ND14002-0022757</t>
  </si>
  <si>
    <t>ND14001-0021429</t>
  </si>
  <si>
    <t>D  1,122</t>
  </si>
  <si>
    <t>ND14001-0024392</t>
  </si>
  <si>
    <t>NIEVES OSORNIO SILVESTRE</t>
  </si>
  <si>
    <t>TE. 8373</t>
  </si>
  <si>
    <t>ND14002-0023519</t>
  </si>
  <si>
    <t>TRANFORMA,PROYECTO Y CONTRUCCION SA</t>
  </si>
  <si>
    <t>ND14001-0022758</t>
  </si>
  <si>
    <t>D  1,123</t>
  </si>
  <si>
    <t>ND14002-0022759</t>
  </si>
  <si>
    <t>UD80009-0027270</t>
  </si>
  <si>
    <t>D  1,124</t>
  </si>
  <si>
    <t>ND14001-0022760</t>
  </si>
  <si>
    <t>ND14001-0021430</t>
  </si>
  <si>
    <t>URQUIZA ESTRADA HUMBERTO</t>
  </si>
  <si>
    <t>D  1,125</t>
  </si>
  <si>
    <t>UD80009-0029423</t>
  </si>
  <si>
    <t>MERCADO LULE RICARDO</t>
  </si>
  <si>
    <t>ND14001-0022761</t>
  </si>
  <si>
    <t>D  1,126</t>
  </si>
  <si>
    <t>UD80009-0027609</t>
  </si>
  <si>
    <t>MELESIO REGALADO ARTURO</t>
  </si>
  <si>
    <t>ND14003-0021687</t>
  </si>
  <si>
    <t>PEDROZA MENDOZA MIGUEL ANGEL</t>
  </si>
  <si>
    <t>ND14001-0021431</t>
  </si>
  <si>
    <t>D  1,127</t>
  </si>
  <si>
    <t>UA09001-ZR00570</t>
  </si>
  <si>
    <t>GONZALEZ CANO BERTHA ESTELA</t>
  </si>
  <si>
    <t>D  1,128</t>
  </si>
  <si>
    <t>UD80010-0030354</t>
  </si>
  <si>
    <t>SERVIN SANCHEZ JOSE ANTONIO</t>
  </si>
  <si>
    <t>ND14006-0020495</t>
  </si>
  <si>
    <t>LJIMENEZ:CONSTRUPISOS 2000 SA DE CV</t>
  </si>
  <si>
    <t>ND14002-0021688</t>
  </si>
  <si>
    <t>GONZALEZ LARA ANTONIO</t>
  </si>
  <si>
    <t>ND14001-0021432</t>
  </si>
  <si>
    <t>CAMACHO CALDERON NICOLAS</t>
  </si>
  <si>
    <t>D  1,129</t>
  </si>
  <si>
    <t>ND14001-0024393</t>
  </si>
  <si>
    <t>TRUJILLO NOVOA SILVIA ALEJANDRO</t>
  </si>
  <si>
    <t>ND14002-0020831</t>
  </si>
  <si>
    <t>GRUPO SSC SA DE CV</t>
  </si>
  <si>
    <t>D  1,130</t>
  </si>
  <si>
    <t>ND14004-0024394</t>
  </si>
  <si>
    <t>UD80009-0029424</t>
  </si>
  <si>
    <t>HERNANDEZ RESENDIZ MARIA ANGELICA</t>
  </si>
  <si>
    <t>UA09001-ZR00571</t>
  </si>
  <si>
    <t>D  1,131</t>
  </si>
  <si>
    <t>TE.0018</t>
  </si>
  <si>
    <t>ND14001-0023520</t>
  </si>
  <si>
    <t>UD80009-0028062</t>
  </si>
  <si>
    <t>ND14001-0021433</t>
  </si>
  <si>
    <t>D  1,132</t>
  </si>
  <si>
    <t>ND14001-0023521</t>
  </si>
  <si>
    <t>LJIMENEZ:AGRO Y ASPERSORES SA DE CV</t>
  </si>
  <si>
    <t>ND14001-0022363</t>
  </si>
  <si>
    <t>SIETE REALES SPR DE RL DE CV</t>
  </si>
  <si>
    <t>ND14004-0022047</t>
  </si>
  <si>
    <t>LABORATORIO CLINICO DE CELAYA Y TOX</t>
  </si>
  <si>
    <t>ND14001-0023123</t>
  </si>
  <si>
    <t>PARDO PULIDO ROGELIO</t>
  </si>
  <si>
    <t>ND14002-0020832</t>
  </si>
  <si>
    <t>D  1,133</t>
  </si>
  <si>
    <t>ND14001-0023522</t>
  </si>
  <si>
    <t>LJIMENEZ:AGRO Y ACOLCHADOS SA DE CV</t>
  </si>
  <si>
    <t>ND14002-0022364</t>
  </si>
  <si>
    <t>VILLAS CORTAZAR  SPR DE CV</t>
  </si>
  <si>
    <t>UA09001-ZR00631</t>
  </si>
  <si>
    <t>ND14001-0020833</t>
  </si>
  <si>
    <t>D  1,134</t>
  </si>
  <si>
    <t>ND14001-0023523</t>
  </si>
  <si>
    <t>UD80010-0028982</t>
  </si>
  <si>
    <t>AVILA RANGEL MONICA</t>
  </si>
  <si>
    <t>ND14001-0020834</t>
  </si>
  <si>
    <t>D  1,135</t>
  </si>
  <si>
    <t>ND14001-0023524</t>
  </si>
  <si>
    <t>ND14004-0022365</t>
  </si>
  <si>
    <t>ND14001-0023124</t>
  </si>
  <si>
    <t>UD80010-0026578</t>
  </si>
  <si>
    <t>S 00052130</t>
  </si>
  <si>
    <t>UA14001-ZS01266</t>
  </si>
  <si>
    <t>D  1,136</t>
  </si>
  <si>
    <t>ND14002-0023525</t>
  </si>
  <si>
    <t>ND14001-0022366</t>
  </si>
  <si>
    <t>ENSUEÑO HOTELERIA  DE CELAYA S.A DE</t>
  </si>
  <si>
    <t>UA09001-ZR00533</t>
  </si>
  <si>
    <t>ND14004-0022762</t>
  </si>
  <si>
    <t>ND14001-0021434</t>
  </si>
  <si>
    <t>IMSTITUTO NACIONAL DE INVESTIGACION</t>
  </si>
  <si>
    <t>D  1,137</t>
  </si>
  <si>
    <t>ND14001-0023526</t>
  </si>
  <si>
    <t>UD80009-0028063</t>
  </si>
  <si>
    <t>UD80010-0026579</t>
  </si>
  <si>
    <t>VELAZQUEZ GUERRERO MARIA</t>
  </si>
  <si>
    <t>ND14007-0021435</t>
  </si>
  <si>
    <t>D  1,138</t>
  </si>
  <si>
    <t>ND14001-0024395</t>
  </si>
  <si>
    <t>NOLASCO LEON JUDITH</t>
  </si>
  <si>
    <t>ND14001-0022367</t>
  </si>
  <si>
    <t>AGRICOLA  ARA SPR DE RL</t>
  </si>
  <si>
    <t>ND14002-0020496</t>
  </si>
  <si>
    <t>CARDENAS MALDONADO JOSE JUAN</t>
  </si>
  <si>
    <t>ND14001-0021689</t>
  </si>
  <si>
    <t>ACEVEDO MARTINEZ ROSA MARIA</t>
  </si>
  <si>
    <t>ND14001-0021436</t>
  </si>
  <si>
    <t>AGROSEERVICIOS NIETO SA DE CV</t>
  </si>
  <si>
    <t>D  1,139</t>
  </si>
  <si>
    <t>ND14001-0024396</t>
  </si>
  <si>
    <t>RODRIGUEZ SEGURA RAYMUNDO</t>
  </si>
  <si>
    <t>ND14002-0023125</t>
  </si>
  <si>
    <t>COMITE ESTATAL PARA  EL FOMENTO Y P</t>
  </si>
  <si>
    <t>S 00057552</t>
  </si>
  <si>
    <t>UD10002-AS35456</t>
  </si>
  <si>
    <t>Factura Orden Servic</t>
  </si>
  <si>
    <t>THE WARRANTY GROUP DE MEXICO S.A DE</t>
  </si>
  <si>
    <t>ND14001-0021690</t>
  </si>
  <si>
    <t>ND14001-0021437</t>
  </si>
  <si>
    <t>D  1,140</t>
  </si>
  <si>
    <t>ND14001-0024397</t>
  </si>
  <si>
    <t>ND14002-0021691</t>
  </si>
  <si>
    <t>ND14002-0021438</t>
  </si>
  <si>
    <t>D  1,141</t>
  </si>
  <si>
    <t>ND14002-0024398</t>
  </si>
  <si>
    <t>ND14001-0021439</t>
  </si>
  <si>
    <t>D  1,142</t>
  </si>
  <si>
    <t>UD80009-0026971</t>
  </si>
  <si>
    <t>D  1,143</t>
  </si>
  <si>
    <t>ND14001-0024399</t>
  </si>
  <si>
    <t>D  1,144</t>
  </si>
  <si>
    <t>ND14001-0024400</t>
  </si>
  <si>
    <t>ND14002-0020835</t>
  </si>
  <si>
    <t>ND14001-0021692</t>
  </si>
  <si>
    <t>D  1,145</t>
  </si>
  <si>
    <t>ND14001-0024401</t>
  </si>
  <si>
    <t>D  1,146</t>
  </si>
  <si>
    <t>ND14003-0022048</t>
  </si>
  <si>
    <t>MARTINEZ GUILLEN JENNY SELENE</t>
  </si>
  <si>
    <t>H 00054811</t>
  </si>
  <si>
    <t>UD10014-H054811</t>
  </si>
  <si>
    <t>D  1,148</t>
  </si>
  <si>
    <t>UD80009-0028983</t>
  </si>
  <si>
    <t>ND14001-0021094</t>
  </si>
  <si>
    <t>BRIDGESTONE AUTOMOTIVE PRODUCTS DE</t>
  </si>
  <si>
    <t>D  1,149</t>
  </si>
  <si>
    <t>UD80009-0030361</t>
  </si>
  <si>
    <t>MORENO ROJAS ALBERTO FABIAN</t>
  </si>
  <si>
    <t>UD80010-0029427</t>
  </si>
  <si>
    <t>AZUARA ARNAUD NANCY</t>
  </si>
  <si>
    <t>UD80009-0028064</t>
  </si>
  <si>
    <t>UD80009-0028984</t>
  </si>
  <si>
    <t>RANGEL BEDIA JAVIER JESUS</t>
  </si>
  <si>
    <t>ND14001-0021095</t>
  </si>
  <si>
    <t>QUALITAS COMPAÑIOA DE SEGUROS SA DE</t>
  </si>
  <si>
    <t>D  1,150</t>
  </si>
  <si>
    <t>ND14004-0024402</t>
  </si>
  <si>
    <t>OROZCO OROZCO VALENTIN</t>
  </si>
  <si>
    <t>UD80009-0028985</t>
  </si>
  <si>
    <t>ND14002-0021693</t>
  </si>
  <si>
    <t>URQUIZA PADILLA MARIA DFEL PILAR</t>
  </si>
  <si>
    <t>D  1,151</t>
  </si>
  <si>
    <t>ND14002-0024403</t>
  </si>
  <si>
    <t>UA09001-ZR00613</t>
  </si>
  <si>
    <t>UA43002-0029884</t>
  </si>
  <si>
    <t>ND14001-0020497</t>
  </si>
  <si>
    <t>NUTRINUTS SA DE CV</t>
  </si>
  <si>
    <t>ND14002-0021694</t>
  </si>
  <si>
    <t>FLORES ABOYTES JUAN ENRIQUE</t>
  </si>
  <si>
    <t>D  1,152</t>
  </si>
  <si>
    <t>ND14002-0024404</t>
  </si>
  <si>
    <t>PRIVA AMERICA LATINA   SA DE CV</t>
  </si>
  <si>
    <t>ND14001-0022049</t>
  </si>
  <si>
    <t>DALTON AUTOMOTORES,S DE R.L. DE C.V</t>
  </si>
  <si>
    <t>ND14001-0023957</t>
  </si>
  <si>
    <t>ND14001-0021096</t>
  </si>
  <si>
    <t>D  1,153</t>
  </si>
  <si>
    <t>ND14002-0022763</t>
  </si>
  <si>
    <t>0439-TCN15</t>
  </si>
  <si>
    <t>UD80009-0027275</t>
  </si>
  <si>
    <t>D  1,154</t>
  </si>
  <si>
    <t>UD80009-0028065</t>
  </si>
  <si>
    <t>MARTINEZ ROCHA JOSE  LUIS</t>
  </si>
  <si>
    <t>UD80009-0027612</t>
  </si>
  <si>
    <t>RIOS TOVAR PATRICIA EUGENIA</t>
  </si>
  <si>
    <t>ND14001-0023958</t>
  </si>
  <si>
    <t>D  1,155</t>
  </si>
  <si>
    <t>UD80009-0028066</t>
  </si>
  <si>
    <t>MARTINEZ ALVAREZ GLORIA</t>
  </si>
  <si>
    <t>UA09001-ZR00534</t>
  </si>
  <si>
    <t>ND14001-0021695</t>
  </si>
  <si>
    <t>INSTITUTO NAXCIONAL DE INVESTIGACIO</t>
  </si>
  <si>
    <t>D  1,156</t>
  </si>
  <si>
    <t>BAJA: MARTINEZ ALVAREZ GLORIA</t>
  </si>
  <si>
    <t>ND14004-0023959</t>
  </si>
  <si>
    <t>D  1,157</t>
  </si>
  <si>
    <t>UD80009-0028067</t>
  </si>
  <si>
    <t>D  1,158</t>
  </si>
  <si>
    <t>ND14001-0022368</t>
  </si>
  <si>
    <t>S 00049777</t>
  </si>
  <si>
    <t>UA14001-ZS01106</t>
  </si>
  <si>
    <t>SANCHEZ RAMOS JUAN ROBERTO</t>
  </si>
  <si>
    <t>D  1,159</t>
  </si>
  <si>
    <t>ND14001-0022369</t>
  </si>
  <si>
    <t>ND14001-0023126</t>
  </si>
  <si>
    <t>ND14001-0023960</t>
  </si>
  <si>
    <t>LJIMENEZ:QUALITAS COMPAÑIA DE SEGUR</t>
  </si>
  <si>
    <t>ND14001-0020498</t>
  </si>
  <si>
    <t>AGSA ASOCIADOS, S.C.</t>
  </si>
  <si>
    <t>D  1,160</t>
  </si>
  <si>
    <t>ND14002-0022370</t>
  </si>
  <si>
    <t>ND14001-0022050</t>
  </si>
  <si>
    <t>CASTELANO MANDUJANO JOSE CONCEPCION</t>
  </si>
  <si>
    <t>ND14001-0023127</t>
  </si>
  <si>
    <t>ND14002-0023961</t>
  </si>
  <si>
    <t>UD80009-0026972</t>
  </si>
  <si>
    <t>FLORES ZAMUDIO JOSEFINA</t>
  </si>
  <si>
    <t>D  1,161</t>
  </si>
  <si>
    <t>ND14001-0022051</t>
  </si>
  <si>
    <t>ND14001-0023128</t>
  </si>
  <si>
    <t>D  1,162</t>
  </si>
  <si>
    <t>ND14001-0022052</t>
  </si>
  <si>
    <t>ND14002-0023129</t>
  </si>
  <si>
    <t>D  1,163</t>
  </si>
  <si>
    <t>RF28954</t>
  </si>
  <si>
    <t>UA09001-ZR00614</t>
  </si>
  <si>
    <t>ND14004-0022764</t>
  </si>
  <si>
    <t>MARINO MARTINEZ VICTOR ALONSO</t>
  </si>
  <si>
    <t>D  1,164</t>
  </si>
  <si>
    <t>UA09001-ZR00615</t>
  </si>
  <si>
    <t>UD80009-0026582</t>
  </si>
  <si>
    <t>LOPEZ RAMIREZ CESAR AUGUSTO</t>
  </si>
  <si>
    <t>ND14002-0022765</t>
  </si>
  <si>
    <t>D  1,165</t>
  </si>
  <si>
    <t>BAJA: QUIÑONES LUNA CERVANDO</t>
  </si>
  <si>
    <t>ND14002-0022766</t>
  </si>
  <si>
    <t>ND14001-0021696</t>
  </si>
  <si>
    <t>VIDAL VALADEZ JOSE FRANCISCO</t>
  </si>
  <si>
    <t>D  1,166</t>
  </si>
  <si>
    <t>UD80010-0028532</t>
  </si>
  <si>
    <t>PEREZ NEGRON MANUEL</t>
  </si>
  <si>
    <t>D  1,167</t>
  </si>
  <si>
    <t>UA43003-0030363</t>
  </si>
  <si>
    <t>ND14001-0022371</t>
  </si>
  <si>
    <t>ND14003-0023962</t>
  </si>
  <si>
    <t>ND14001-0022767</t>
  </si>
  <si>
    <t>D  1,168</t>
  </si>
  <si>
    <t>UD80009-0028987</t>
  </si>
  <si>
    <t>D  1,169</t>
  </si>
  <si>
    <t>ND14001-0024405</t>
  </si>
  <si>
    <t>LJIMENEZ:TOYOTA MOTORS MEXICO SA DE</t>
  </si>
  <si>
    <t>UD80009-0029431</t>
  </si>
  <si>
    <t>PRODUCTORES DE TRIMASO S.P.R DE R.L</t>
  </si>
  <si>
    <t>ND14001-0022768</t>
  </si>
  <si>
    <t>D  1,170</t>
  </si>
  <si>
    <t>ND14001-0023527</t>
  </si>
  <si>
    <t>STERLING  BOURS ENRIQUE GUADALUPE</t>
  </si>
  <si>
    <t>ND14001-0023963</t>
  </si>
  <si>
    <t>UD80009-0028533</t>
  </si>
  <si>
    <t>TASOS CONSTRUCCIONES Y ACABADOS S.A</t>
  </si>
  <si>
    <t>D  1,171</t>
  </si>
  <si>
    <t>UA43002-0028069</t>
  </si>
  <si>
    <t>D  1,172</t>
  </si>
  <si>
    <t>ND14001-0023528</t>
  </si>
  <si>
    <t>STERLING  BOURS  ENRIQUE GUADALUPE</t>
  </si>
  <si>
    <t>ND14001-0022372</t>
  </si>
  <si>
    <t>MUNICIPIO DE CELAYA</t>
  </si>
  <si>
    <t>ND14007-0021697</t>
  </si>
  <si>
    <t>AGRICOLA  AMIGO S.P.R DE R.L.</t>
  </si>
  <si>
    <t>D  1,173</t>
  </si>
  <si>
    <t>ND14001-0023529</t>
  </si>
  <si>
    <t>STERLING BOURS ENRIQUE GUADALUPE</t>
  </si>
  <si>
    <t>UD80009-0029892</t>
  </si>
  <si>
    <t>ND14001-0021698</t>
  </si>
  <si>
    <t>CARREÑO ARREGUIN  JOSE</t>
  </si>
  <si>
    <t>UD80009-0026973</t>
  </si>
  <si>
    <t>ROJAS PATIÑO ANA LAURA</t>
  </si>
  <si>
    <t>D  1,174</t>
  </si>
  <si>
    <t>ND14002-0023964</t>
  </si>
  <si>
    <t>ND14002-0021699</t>
  </si>
  <si>
    <t>D  1,175</t>
  </si>
  <si>
    <t>ND14001-0023965</t>
  </si>
  <si>
    <t>ND14004-0021700</t>
  </si>
  <si>
    <t>INSTITUTO DE  ESTUDIOS BAJIO SC</t>
  </si>
  <si>
    <t>D  1,176</t>
  </si>
  <si>
    <t>ND14001-0023966</t>
  </si>
  <si>
    <t>ND14001-0021097</t>
  </si>
  <si>
    <t>AGROQUERETANA S DE RL DE CV</t>
  </si>
  <si>
    <t>D  1,177</t>
  </si>
  <si>
    <t>UD80009-0029893</t>
  </si>
  <si>
    <t>LIRA MONTALBAN RICARDO</t>
  </si>
  <si>
    <t>ND14001-0021701</t>
  </si>
  <si>
    <t>LAS 5 ESTACIONES SPR DE RL</t>
  </si>
  <si>
    <t>D  1,178</t>
  </si>
  <si>
    <t>ND14001-0022053</t>
  </si>
  <si>
    <t>D  1,179</t>
  </si>
  <si>
    <t>ND14001-0022054</t>
  </si>
  <si>
    <t>LJIMENEZ:PREMIER SEEDS MEXICANA  SA</t>
  </si>
  <si>
    <t>UD80009-0028988</t>
  </si>
  <si>
    <t>RICO SIERRA JUAN ROMAN</t>
  </si>
  <si>
    <t>PENSDIENTE</t>
  </si>
  <si>
    <t>UD80009-0027280</t>
  </si>
  <si>
    <t>VILLEGAS GARCIA J. GUADALUPE</t>
  </si>
  <si>
    <t>ND14001-0021440</t>
  </si>
  <si>
    <t>D  1,180</t>
  </si>
  <si>
    <t>ND14001-0024406</t>
  </si>
  <si>
    <t>ND14001-0022373</t>
  </si>
  <si>
    <t>CONTRUPISOS 2000 SA DE CV</t>
  </si>
  <si>
    <t>ND14002-0023130</t>
  </si>
  <si>
    <t>UD80009-0026975</t>
  </si>
  <si>
    <t>D  1,181</t>
  </si>
  <si>
    <t>UA43002-0029432</t>
  </si>
  <si>
    <t>UD80009-0028070</t>
  </si>
  <si>
    <t>D  1,183</t>
  </si>
  <si>
    <t>ND14001-0020499</t>
  </si>
  <si>
    <t>VILLAGOMEZ VAZQUEZ CECILIA</t>
  </si>
  <si>
    <t>D  1,184</t>
  </si>
  <si>
    <t>NA14001-0000333</t>
  </si>
  <si>
    <t>ND14001-0023131</t>
  </si>
  <si>
    <t>UA09001-ZR00632</t>
  </si>
  <si>
    <t>ND14001-0022769</t>
  </si>
  <si>
    <t>VELAZQUEZ RODRIGUEZ  JOSE  JUAN</t>
  </si>
  <si>
    <t>D  1,185</t>
  </si>
  <si>
    <t>ND14002-0023967</t>
  </si>
  <si>
    <t>UD80010-0026584</t>
  </si>
  <si>
    <t>ND14001-0022770</t>
  </si>
  <si>
    <t>CASTILLO GAYTAN  JULIO  CESAR</t>
  </si>
  <si>
    <t>D  1,186</t>
  </si>
  <si>
    <t>UA09001-ZR00616</t>
  </si>
  <si>
    <t>ND14002-0022771</t>
  </si>
  <si>
    <t>D  1,187</t>
  </si>
  <si>
    <t>ND14001-0022055</t>
  </si>
  <si>
    <t>ND14007-0023132</t>
  </si>
  <si>
    <t>LJIMENEZ:RUIZ CAZRES RAUL</t>
  </si>
  <si>
    <t>ND14001-0022772</t>
  </si>
  <si>
    <t>UD80009-0026263</t>
  </si>
  <si>
    <t>MACIAS MARTINEZ ADRIANA GUADALUPE</t>
  </si>
  <si>
    <t>PENDEINTE</t>
  </si>
  <si>
    <t>UD80009-0027283</t>
  </si>
  <si>
    <t>AGUILAR CONTRERAS MIGUEL</t>
  </si>
  <si>
    <t>D  1,188</t>
  </si>
  <si>
    <t>UD80009-0027615</t>
  </si>
  <si>
    <t>ND14002-0022773</t>
  </si>
  <si>
    <t>D  1,189</t>
  </si>
  <si>
    <t>ND14002-0024407</t>
  </si>
  <si>
    <t>ND14002-0022056</t>
  </si>
  <si>
    <t>GARCIA OLID ALICIA</t>
  </si>
  <si>
    <t>ND14004-0023133</t>
  </si>
  <si>
    <t>INGENIERIA Y MOVIMIENTOS DEL AGUA S</t>
  </si>
  <si>
    <t>ND14004-0021098</t>
  </si>
  <si>
    <t>GRUPO UNDERGROUND SA DE CV</t>
  </si>
  <si>
    <t>ND14001-0022774</t>
  </si>
  <si>
    <t>ND14001-0021441</t>
  </si>
  <si>
    <t>MONDRAGO PALACIOS ARIEL ANTONIO</t>
  </si>
  <si>
    <t>D  1,190</t>
  </si>
  <si>
    <t>ND14001-0024408</t>
  </si>
  <si>
    <t>ND14001-0022057</t>
  </si>
  <si>
    <t>ND14001-0023968</t>
  </si>
  <si>
    <t>H 00048874</t>
  </si>
  <si>
    <t>UD10002-AS28219</t>
  </si>
  <si>
    <t>EDFECTIVO</t>
  </si>
  <si>
    <t>ND14001-0021442</t>
  </si>
  <si>
    <t>LJIMENEZ:JAIME ACEVEDO SOLEDAD</t>
  </si>
  <si>
    <t>D  1,191</t>
  </si>
  <si>
    <t>ND14001-0024409</t>
  </si>
  <si>
    <t>ND14003-0023530</t>
  </si>
  <si>
    <t>GUTIERREZ HERNANDEZ  JOSE JESUS</t>
  </si>
  <si>
    <t>ND14002-0022058</t>
  </si>
  <si>
    <t>ND14001-0023134</t>
  </si>
  <si>
    <t>ND14001-0021099</t>
  </si>
  <si>
    <t>TRANSPORTES ALME SA DE CV</t>
  </si>
  <si>
    <t>D  1,192</t>
  </si>
  <si>
    <t>ND14001-0024410</t>
  </si>
  <si>
    <t>ND14001-0022059</t>
  </si>
  <si>
    <t>ND14002-0023969</t>
  </si>
  <si>
    <t>ND14001-0021100</t>
  </si>
  <si>
    <t>D  1,193</t>
  </si>
  <si>
    <t>UD80010-0029433</t>
  </si>
  <si>
    <t>ALMANZA TORRES MARIA DEL PILAR</t>
  </si>
  <si>
    <t>ND14001-0022374</t>
  </si>
  <si>
    <t>ND14001-0022060</t>
  </si>
  <si>
    <t>ND14002-0020500</t>
  </si>
  <si>
    <t>CALDERON GONZALEZ GUSTAVO</t>
  </si>
  <si>
    <t>ND14002-0021101</t>
  </si>
  <si>
    <t>ND14001-0021443</t>
  </si>
  <si>
    <t>LJIMENEZ:GOMEZ TORRES ISRAEL BERNAR</t>
  </si>
  <si>
    <t>D  1,194</t>
  </si>
  <si>
    <t>ND14001-0024411</t>
  </si>
  <si>
    <t>UD80009-0029434</t>
  </si>
  <si>
    <t>PEREZ MALDONADO VERONICA</t>
  </si>
  <si>
    <t>ND14002-0020501</t>
  </si>
  <si>
    <t>ND14001-0021102</t>
  </si>
  <si>
    <t>D  1,195</t>
  </si>
  <si>
    <t>ND14001-0023531</t>
  </si>
  <si>
    <t>ND14002-0022375</t>
  </si>
  <si>
    <t>ND14002-0020502</t>
  </si>
  <si>
    <t>S 00052787</t>
  </si>
  <si>
    <t>UA14001-ZS01287</t>
  </si>
  <si>
    <t>D  1,196</t>
  </si>
  <si>
    <t>UA43002-0029435</t>
  </si>
  <si>
    <t>ND14001-0022376</t>
  </si>
  <si>
    <t>ND14002-0020503</t>
  </si>
  <si>
    <t>D  1,197</t>
  </si>
  <si>
    <t>UA43002-0029436</t>
  </si>
  <si>
    <t>ND14001-0022377</t>
  </si>
  <si>
    <t>ND14001-0023135</t>
  </si>
  <si>
    <t>ND14001-0020504</t>
  </si>
  <si>
    <t>ND14001-0021702</t>
  </si>
  <si>
    <t>DIAZ GOMEZ MARIA ELENA</t>
  </si>
  <si>
    <t>D  1,198</t>
  </si>
  <si>
    <t>NA14001-0000335</t>
  </si>
  <si>
    <t>ND14001-0022378</t>
  </si>
  <si>
    <t>BAJA: SILVESTRE ALVA HUGO AGUSTIN</t>
  </si>
  <si>
    <t>UD80009-0028536</t>
  </si>
  <si>
    <t>ND14002-0021703</t>
  </si>
  <si>
    <t>ELECTRO CONSTRUCCIONESALSA S. DE R.</t>
  </si>
  <si>
    <t>D  1,199</t>
  </si>
  <si>
    <t>NA14001-0000336</t>
  </si>
  <si>
    <t>AXA  SEGUROS SA DE CV</t>
  </si>
  <si>
    <t>ND14001-0022379</t>
  </si>
  <si>
    <t>TRANSPORTE EMPRESARIAL DEL BAJIO SA</t>
  </si>
  <si>
    <t>ND14002-0020505</t>
  </si>
  <si>
    <t>S 00052805</t>
  </si>
  <si>
    <t>UA14001-ZS01288</t>
  </si>
  <si>
    <t>DELGADO MANCERA J. CRUZ</t>
  </si>
  <si>
    <t>D  1,200</t>
  </si>
  <si>
    <t>TARJ AMRCN</t>
  </si>
  <si>
    <t>ND14001-0020506</t>
  </si>
  <si>
    <t>TARJETAS AMERICAN</t>
  </si>
  <si>
    <t>ND14001-0021704</t>
  </si>
  <si>
    <t>CONSTRUCCIONES ELECTROMECANICAS</t>
  </si>
  <si>
    <t>D  1,201</t>
  </si>
  <si>
    <t>ND14001-0020507</t>
  </si>
  <si>
    <t>MARTIN TELLES CINTHIA PAOLA</t>
  </si>
  <si>
    <t>ND14001-0022775</t>
  </si>
  <si>
    <t>UD80009-0027287</t>
  </si>
  <si>
    <t>LANUZA CAMPOS ARNULFO</t>
  </si>
  <si>
    <t>D  1,202</t>
  </si>
  <si>
    <t>ND14001-0020508</t>
  </si>
  <si>
    <t>D  1,203</t>
  </si>
  <si>
    <t>ND14001-0024412</t>
  </si>
  <si>
    <t>DEL RIO GONZALEZ JESUS</t>
  </si>
  <si>
    <t>ND14004-0023532</t>
  </si>
  <si>
    <t>GANADERIA MEDINA LUNA S DE PR DE RL</t>
  </si>
  <si>
    <t>ND14001-0020509</t>
  </si>
  <si>
    <t>D  1,204</t>
  </si>
  <si>
    <t>ND14001-0023533</t>
  </si>
  <si>
    <t>ND14001-0023970</t>
  </si>
  <si>
    <t>GONZALEZ NITO ROSA FABIOLA</t>
  </si>
  <si>
    <t>DEC.</t>
  </si>
  <si>
    <t>ND14001-0021103</t>
  </si>
  <si>
    <t>GUERRERO MANDUJANO MARCELINO</t>
  </si>
  <si>
    <t>D  1,205</t>
  </si>
  <si>
    <t>ND14007-0023971</t>
  </si>
  <si>
    <t>WARRATY GROUP DE MEXICO SA DE CV</t>
  </si>
  <si>
    <t>D  1,206</t>
  </si>
  <si>
    <t>UD80009-0030371</t>
  </si>
  <si>
    <t>JUAREZ GIRON ANGELICA</t>
  </si>
  <si>
    <t>ND14001-0023972</t>
  </si>
  <si>
    <t>D  1,207</t>
  </si>
  <si>
    <t>ND14002-0023973</t>
  </si>
  <si>
    <t>D  1,208</t>
  </si>
  <si>
    <t>ND14001-0023974</t>
  </si>
  <si>
    <t>UD80009-0027289</t>
  </si>
  <si>
    <t>LEAL TAMAYO ROBERTO</t>
  </si>
  <si>
    <t>D  1,209</t>
  </si>
  <si>
    <t>EFECTO</t>
  </si>
  <si>
    <t>ND14001-0020510</t>
  </si>
  <si>
    <t>ND14003-0021705</t>
  </si>
  <si>
    <t>UD80009-0026978</t>
  </si>
  <si>
    <t>FUENTE ERLANDO</t>
  </si>
  <si>
    <t>D  1,210</t>
  </si>
  <si>
    <t>ND14007-0021706</t>
  </si>
  <si>
    <t>UD80009-0026979</t>
  </si>
  <si>
    <t>D  1,211</t>
  </si>
  <si>
    <t>ND14007-0021104</t>
  </si>
  <si>
    <t>AGRICOLA AMIGO S P R DE R L</t>
  </si>
  <si>
    <t>UD80009-0027290</t>
  </si>
  <si>
    <t>AGUILAR TORRES ARIEL ANGEL</t>
  </si>
  <si>
    <t>UD80010-0026980</t>
  </si>
  <si>
    <t>D  1,212</t>
  </si>
  <si>
    <t>UD80010-0026264</t>
  </si>
  <si>
    <t>ND14001-0021707</t>
  </si>
  <si>
    <t>D  1,213</t>
  </si>
  <si>
    <t>ND14004-0023534</t>
  </si>
  <si>
    <t>CRUZ FAJARDO RAFAEL</t>
  </si>
  <si>
    <t>ND14001-0020511</t>
  </si>
  <si>
    <t>ARROYO ARVIZU MARTIN EMMANUEL</t>
  </si>
  <si>
    <t>UA09001-ZR00547</t>
  </si>
  <si>
    <t>ND14002-0021708</t>
  </si>
  <si>
    <t>D  1,214</t>
  </si>
  <si>
    <t>UD80010-0029438</t>
  </si>
  <si>
    <t>UA14001-ZS01289</t>
  </si>
  <si>
    <t>UD80009-0026981</t>
  </si>
  <si>
    <t>HAYASHI CASTILLO GUILLERMO</t>
  </si>
  <si>
    <t>D  1,215</t>
  </si>
  <si>
    <t>S 00056694</t>
  </si>
  <si>
    <t>UA14001-ZS01427</t>
  </si>
  <si>
    <t>UD80009-0028073</t>
  </si>
  <si>
    <t>RICO ALEJOS GUILLERMO</t>
  </si>
  <si>
    <t>UD80009-0026266</t>
  </si>
  <si>
    <t>ND14001-0021709</t>
  </si>
  <si>
    <t>D  1,216</t>
  </si>
  <si>
    <t>ND14001-0023535</t>
  </si>
  <si>
    <t>D  1,217</t>
  </si>
  <si>
    <t>ND14001-0023536</t>
  </si>
  <si>
    <t>UD80009-0026267</t>
  </si>
  <si>
    <t>ND14001-0021444</t>
  </si>
  <si>
    <t>D  1,218</t>
  </si>
  <si>
    <t>ND14004-0024413</t>
  </si>
  <si>
    <t>PACHECO AYALA ROCIO</t>
  </si>
  <si>
    <t>ND14002-0023537</t>
  </si>
  <si>
    <t>UD80010-0027617</t>
  </si>
  <si>
    <t>SERRANO ESQUEDA OSCAR</t>
  </si>
  <si>
    <t>ND14001-0021445</t>
  </si>
  <si>
    <t>D  1,219</t>
  </si>
  <si>
    <t>ND14001-0022380</t>
  </si>
  <si>
    <t>ND14001-0021446</t>
  </si>
  <si>
    <t>D  1,220</t>
  </si>
  <si>
    <t>UD80010-0026589</t>
  </si>
  <si>
    <t>UD80009-0026982</t>
  </si>
  <si>
    <t>D  1,222</t>
  </si>
  <si>
    <t>ND14001-0022381</t>
  </si>
  <si>
    <t>UD80009-0027618</t>
  </si>
  <si>
    <t>UD80009-0026590</t>
  </si>
  <si>
    <t>PRODUCTOS DE MAIZ DEL CAMPO, S.A DE</t>
  </si>
  <si>
    <t>D  1,223</t>
  </si>
  <si>
    <t>0392-TCN15</t>
  </si>
  <si>
    <t>ND14003-0020512</t>
  </si>
  <si>
    <t>D  1,224</t>
  </si>
  <si>
    <t>ND14004-0021110</t>
  </si>
  <si>
    <t>D  1,225</t>
  </si>
  <si>
    <t>UD80009-0027619</t>
  </si>
  <si>
    <t>LIÑAN COVARRUBIAS EDGAR ROBERTO</t>
  </si>
  <si>
    <t>D  1,227</t>
  </si>
  <si>
    <t>ND14001-0023136</t>
  </si>
  <si>
    <t>UD80009-0027620</t>
  </si>
  <si>
    <t>UD80009-0027291</t>
  </si>
  <si>
    <t>SOTO ROMO PATRICIA</t>
  </si>
  <si>
    <t>ND14001-0021447</t>
  </si>
  <si>
    <t>D  1,228</t>
  </si>
  <si>
    <t>ND14002-0023137</t>
  </si>
  <si>
    <t>UD80009-0025892</t>
  </si>
  <si>
    <t>LJIMENEZ:ARREGUIN GARCIA ALEJANDRO</t>
  </si>
  <si>
    <t>D  1,229</t>
  </si>
  <si>
    <t>ND14001-0023138</t>
  </si>
  <si>
    <t>ND14002-0022061</t>
  </si>
  <si>
    <t>P 00051211</t>
  </si>
  <si>
    <t>UA14001-ZS01218</t>
  </si>
  <si>
    <t>UD80009-0028538</t>
  </si>
  <si>
    <t>D  1,230</t>
  </si>
  <si>
    <t>UD80009-0029440</t>
  </si>
  <si>
    <t>UD80010-0028076</t>
  </si>
  <si>
    <t>D  1,231</t>
  </si>
  <si>
    <t>ND14001-0022062</t>
  </si>
  <si>
    <t>SISTEMAS AVANZADOS DE IRRIGACION S.</t>
  </si>
  <si>
    <t>ND14001-0023975</t>
  </si>
  <si>
    <t>ASELMEX SA DE CV</t>
  </si>
  <si>
    <t>D  1,232</t>
  </si>
  <si>
    <t>H 00052663</t>
  </si>
  <si>
    <t>UD10014-0052663</t>
  </si>
  <si>
    <t>BAJA: ASELMEX SA DE CV</t>
  </si>
  <si>
    <t>ND14001-0021448</t>
  </si>
  <si>
    <t>D  1,233</t>
  </si>
  <si>
    <t>ND14007-0022063</t>
  </si>
  <si>
    <t>PARQUE  AGROTECNOLOGICO XONOTLI S.A</t>
  </si>
  <si>
    <t>ND14002-0023976</t>
  </si>
  <si>
    <t>BAJA: JIMENEZ GONZALEZ MOISES</t>
  </si>
  <si>
    <t>D  1,234</t>
  </si>
  <si>
    <t>ND14001-0023977</t>
  </si>
  <si>
    <t>UD80010-0026594</t>
  </si>
  <si>
    <t>RICO GONZALEZ LUZ EDITH</t>
  </si>
  <si>
    <t>D  1,235</t>
  </si>
  <si>
    <t>ND14002-0022064</t>
  </si>
  <si>
    <t>CUANDA S.A DE C.V</t>
  </si>
  <si>
    <t>ND14001-0023978</t>
  </si>
  <si>
    <t>UD80009-0028540</t>
  </si>
  <si>
    <t>D  1,236</t>
  </si>
  <si>
    <t>UD80009-0029442</t>
  </si>
  <si>
    <t>ND14001-0023979</t>
  </si>
  <si>
    <t>SWERVICIOS HIDRAHULICOS DEL BAJIO S</t>
  </si>
  <si>
    <t>UD80009-0026987</t>
  </si>
  <si>
    <t>ESPINOSA HUERTA ELSA</t>
  </si>
  <si>
    <t>D  1,238</t>
  </si>
  <si>
    <t>T 00056716</t>
  </si>
  <si>
    <t>UA14001-ZS01428</t>
  </si>
  <si>
    <t>S 00053539</t>
  </si>
  <si>
    <t>UA14001-ZS01315</t>
  </si>
  <si>
    <t>D  1,239</t>
  </si>
  <si>
    <t>ND14001-0023538</t>
  </si>
  <si>
    <t>ND14001-0021111</t>
  </si>
  <si>
    <t>GAYTAN GUTIERREZ YAZMIN GUADALUPE</t>
  </si>
  <si>
    <t>ND14001-0021710</t>
  </si>
  <si>
    <t>D  1,240</t>
  </si>
  <si>
    <t>ND14004-0023539</t>
  </si>
  <si>
    <t>LJIMENEZ:GUTIERRES DURAN ISABEL CRI</t>
  </si>
  <si>
    <t>UD80009-0028992</t>
  </si>
  <si>
    <t>ND14001-0021711</t>
  </si>
  <si>
    <t>UD80009-0026988</t>
  </si>
  <si>
    <t>D  1,241</t>
  </si>
  <si>
    <t>S 00054294</t>
  </si>
  <si>
    <t>UA14001-ZS01337</t>
  </si>
  <si>
    <t>BETSO INTERNACIONAL SC</t>
  </si>
  <si>
    <t>ND14003-0021112</t>
  </si>
  <si>
    <t>NAVARRO LEDESMA MAYRA GUADALUPE</t>
  </si>
  <si>
    <t>D  1,242</t>
  </si>
  <si>
    <t>CHQ.5718</t>
  </si>
  <si>
    <t>ND14001-0023139</t>
  </si>
  <si>
    <t>PROD AGRICOLAS DEL MOD DE SALVATIER</t>
  </si>
  <si>
    <t>ND14003-0021113</t>
  </si>
  <si>
    <t>D  1,244</t>
  </si>
  <si>
    <t>RF27599</t>
  </si>
  <si>
    <t>UA09001-ZR00592</t>
  </si>
  <si>
    <t>ND14001-0020836</t>
  </si>
  <si>
    <t>ND14003-0021114</t>
  </si>
  <si>
    <t>NAVRRO LEDESMA MAYRA GUADALUPE</t>
  </si>
  <si>
    <t>ND14001-0020513</t>
  </si>
  <si>
    <t>D  1,245</t>
  </si>
  <si>
    <t>UD80009-0027621</t>
  </si>
  <si>
    <t>ANDRADE FERNANDEZ ELISA</t>
  </si>
  <si>
    <t>UD80009-0029897</t>
  </si>
  <si>
    <t>ALVAREZ VAZQUEZ J.ASUNCION</t>
  </si>
  <si>
    <t>ND14007-0020837</t>
  </si>
  <si>
    <t>LJIMENEZ:GASTRONOMIA DEL BAJIO S DE</t>
  </si>
  <si>
    <t>0001-TCU15</t>
  </si>
  <si>
    <t>ND14001-0020514</t>
  </si>
  <si>
    <t>UD80009-0026989</t>
  </si>
  <si>
    <t>D  1,246</t>
  </si>
  <si>
    <t>UD80009-0027622</t>
  </si>
  <si>
    <t>ALMANZA FRANCO EDUARDO</t>
  </si>
  <si>
    <t>S 00057375</t>
  </si>
  <si>
    <t>UA14001-ZS01449</t>
  </si>
  <si>
    <t>ND14004-0020838</t>
  </si>
  <si>
    <t>ND14001-0021449</t>
  </si>
  <si>
    <t>D  1,247</t>
  </si>
  <si>
    <t>ND14006-0020839</t>
  </si>
  <si>
    <t>ND14001-0021115</t>
  </si>
  <si>
    <t>D  1,248</t>
  </si>
  <si>
    <t>EFVO.</t>
  </si>
  <si>
    <t>ND14001-0022382</t>
  </si>
  <si>
    <t>REYNOSO FIGUEROA ADAN</t>
  </si>
  <si>
    <t>ND14001-0022065</t>
  </si>
  <si>
    <t>ND14001-0020840</t>
  </si>
  <si>
    <t>UA09001-ZR00553</t>
  </si>
  <si>
    <t>GARCIA JIMENEZ JONATHAN</t>
  </si>
  <si>
    <t>ND14003-0022776</t>
  </si>
  <si>
    <t>CONSTRUCTORA LOPEZ ARANDA SA DE CV</t>
  </si>
  <si>
    <t>ND14005-0020515</t>
  </si>
  <si>
    <t>LJIMENEZ:BARROSO PATIñO LETICIA</t>
  </si>
  <si>
    <t>D  1,249</t>
  </si>
  <si>
    <t>ND14001-0024414</t>
  </si>
  <si>
    <t>ARRENDADORA COMERCIAL DE  CELAYA  S</t>
  </si>
  <si>
    <t>ND14001-0022383</t>
  </si>
  <si>
    <t>CENTRI INTERNACIONAL DE MEJORAMIENT</t>
  </si>
  <si>
    <t>ND14001-0022066</t>
  </si>
  <si>
    <t>ND14001-0020841</t>
  </si>
  <si>
    <t>MARTINEZ RICO JAZMIN GUADALUPE</t>
  </si>
  <si>
    <t>ND14001-0021116</t>
  </si>
  <si>
    <t>UD80009-0025895</t>
  </si>
  <si>
    <t>D  1,250</t>
  </si>
  <si>
    <t>UD80009-0028078</t>
  </si>
  <si>
    <t>SANDOVAL MIRANDA VERONICA</t>
  </si>
  <si>
    <t>ND14002-0022067</t>
  </si>
  <si>
    <t>UD80009-0029901</t>
  </si>
  <si>
    <t>FERRETERIA Y MADERERIA DEL BAJIO, S</t>
  </si>
  <si>
    <t>ND14001-0020842</t>
  </si>
  <si>
    <t>ND14001-0021117</t>
  </si>
  <si>
    <t>ND14005-0020516</t>
  </si>
  <si>
    <t>LJIMENEZ:BARROSO PATIÑO LETICIA</t>
  </si>
  <si>
    <t>ND14001-0021712</t>
  </si>
  <si>
    <t>COMERCIAL  DEL  CENTRO, S,A. DE C.V</t>
  </si>
  <si>
    <t>D  1,251</t>
  </si>
  <si>
    <t>ND14001-0023540</t>
  </si>
  <si>
    <t>S 00054303</t>
  </si>
  <si>
    <t>UA14001-ZS01338</t>
  </si>
  <si>
    <t>T 00040009</t>
  </si>
  <si>
    <t>UA14001-ZS01316</t>
  </si>
  <si>
    <t>ND14001-0020843</t>
  </si>
  <si>
    <t>HERRAMIENTAS ALEMANAS DE CELAYA S D</t>
  </si>
  <si>
    <t>ND14001-0021118</t>
  </si>
  <si>
    <t>LJIMENEZ:TARJ. BNMX</t>
  </si>
  <si>
    <t>D  1,252</t>
  </si>
  <si>
    <t>ND14001-0023541</t>
  </si>
  <si>
    <t>UD80009-0027623</t>
  </si>
  <si>
    <t>MENDOZA PALMA CAYETANO</t>
  </si>
  <si>
    <t>ND14001-0020844</t>
  </si>
  <si>
    <t>POMPEYO PEREZ MARIN</t>
  </si>
  <si>
    <t>S 00051380</t>
  </si>
  <si>
    <t>UA14001-ZS01219</t>
  </si>
  <si>
    <t>ND14001-0021713</t>
  </si>
  <si>
    <t>FERRETERIA Y  MADERERIA DEL  BAJIO</t>
  </si>
  <si>
    <t>D  1,253</t>
  </si>
  <si>
    <t>ND14001-0023542</t>
  </si>
  <si>
    <t>ND14002-0022384</t>
  </si>
  <si>
    <t>UD80009-0027624</t>
  </si>
  <si>
    <t>ND14001-0020845</t>
  </si>
  <si>
    <t>ND14001-0021119</t>
  </si>
  <si>
    <t>ND14001-0021714</t>
  </si>
  <si>
    <t>ND14001-0021450</t>
  </si>
  <si>
    <t>D  1,254</t>
  </si>
  <si>
    <t>ND14001-0022385</t>
  </si>
  <si>
    <t>ND14001-0023980</t>
  </si>
  <si>
    <t>ND14002-0020846</t>
  </si>
  <si>
    <t>ND14007-0021715</t>
  </si>
  <si>
    <t>BIOKRONE S.A DE C.V.</t>
  </si>
  <si>
    <t>ND14001-0021451</t>
  </si>
  <si>
    <t>D  1,255</t>
  </si>
  <si>
    <t>ND14001-0022386</t>
  </si>
  <si>
    <t>ND14002-0023981</t>
  </si>
  <si>
    <t>NUBBA COMERCIAL SA DE CV</t>
  </si>
  <si>
    <t>ND14001-0020847</t>
  </si>
  <si>
    <t>ND14001-0021452</t>
  </si>
  <si>
    <t>D  1,256</t>
  </si>
  <si>
    <t>ND14001-0022387</t>
  </si>
  <si>
    <t>UD80010-0028994</t>
  </si>
  <si>
    <t>UD80009-0027293</t>
  </si>
  <si>
    <t>ND14001-0021453</t>
  </si>
  <si>
    <t>D  1,257</t>
  </si>
  <si>
    <t>ND14001-0020848</t>
  </si>
  <si>
    <t>D  1,258</t>
  </si>
  <si>
    <t>UD80009-0028995</t>
  </si>
  <si>
    <t>ND14001-0020849</t>
  </si>
  <si>
    <t>ND14001-0021454</t>
  </si>
  <si>
    <t>D  1,259</t>
  </si>
  <si>
    <t>ND14001-0023543</t>
  </si>
  <si>
    <t>D  1,260</t>
  </si>
  <si>
    <t>ND14001-0023544</t>
  </si>
  <si>
    <t>INSTITUTO AMERICANO DE CORTAZR</t>
  </si>
  <si>
    <t>UD80009-0025896</t>
  </si>
  <si>
    <t>TURISMOS SERRANO S.A. DE C.V.</t>
  </si>
  <si>
    <t>ND14001-0021120</t>
  </si>
  <si>
    <t>D  1,262</t>
  </si>
  <si>
    <t>UD80009-0028083</t>
  </si>
  <si>
    <t>ND14002-0021121</t>
  </si>
  <si>
    <t>D  1,263</t>
  </si>
  <si>
    <t>ND14004-0023982</t>
  </si>
  <si>
    <t>ND14002-0022388</t>
  </si>
  <si>
    <t>MARES FLORES  RAMON  EDUARDO</t>
  </si>
  <si>
    <t>ND14002-0022777</t>
  </si>
  <si>
    <t>S 00052835</t>
  </si>
  <si>
    <t>UA14001-ZS01290</t>
  </si>
  <si>
    <t>GASCA HERNANDEZ REYES</t>
  </si>
  <si>
    <t>D  1,264</t>
  </si>
  <si>
    <t>UD80009-0027626</t>
  </si>
  <si>
    <t>ND14004-0023983</t>
  </si>
  <si>
    <t>ND14002-0022778</t>
  </si>
  <si>
    <t>ND14007-0021716</t>
  </si>
  <si>
    <t>D  1,265</t>
  </si>
  <si>
    <t>ND14001-0022779</t>
  </si>
  <si>
    <t>D  1,266</t>
  </si>
  <si>
    <t>ND14004-0024415</t>
  </si>
  <si>
    <t>ND14001-0022780</t>
  </si>
  <si>
    <t>0393-TCN15</t>
  </si>
  <si>
    <t>ND14007-0020517</t>
  </si>
  <si>
    <t>D  1,267</t>
  </si>
  <si>
    <t>UD80009-0028998</t>
  </si>
  <si>
    <t>RAMIREZ GUERRERO ARANZASU</t>
  </si>
  <si>
    <t>D  1,268</t>
  </si>
  <si>
    <t>ND14002-0024416</t>
  </si>
  <si>
    <t>ND14002-0023545</t>
  </si>
  <si>
    <t>COMITE ESTATAL PARA EL FOEMENTO Y P</t>
  </si>
  <si>
    <t>UD80009-0028999</t>
  </si>
  <si>
    <t>ND14002-0022389</t>
  </si>
  <si>
    <t>MARES FLORES RAMON EDUARDO</t>
  </si>
  <si>
    <t>UD80009-0025898</t>
  </si>
  <si>
    <t>UD80009-0026991</t>
  </si>
  <si>
    <t>D  1,269</t>
  </si>
  <si>
    <t>ND14001-0024417</t>
  </si>
  <si>
    <t>RUIZ DIAZ JUAN PABLO</t>
  </si>
  <si>
    <t>ND14001-0023140</t>
  </si>
  <si>
    <t>GAYTAN GUERREO JULIA</t>
  </si>
  <si>
    <t>ND14002-0022390</t>
  </si>
  <si>
    <t>MARES FLORES  RAMON EDUARDO</t>
  </si>
  <si>
    <t>UD80009-0025899</t>
  </si>
  <si>
    <t>CAÑADA LADINO PEDRO</t>
  </si>
  <si>
    <t>D  1,270</t>
  </si>
  <si>
    <t>ND14001-0024418</t>
  </si>
  <si>
    <t>ND14001-0023141</t>
  </si>
  <si>
    <t>MCGINNIS CORTES GUSTAVO</t>
  </si>
  <si>
    <t>ND14001-0022391</t>
  </si>
  <si>
    <t>ND14004-0022781</t>
  </si>
  <si>
    <t>LJIMENEZ:TOYOTA FINANCIAL SERVICES</t>
  </si>
  <si>
    <t>D  1,271</t>
  </si>
  <si>
    <t>ND14001-0024419</t>
  </si>
  <si>
    <t>MUÑOZ SALAS KARINA</t>
  </si>
  <si>
    <t>CHQ.2015</t>
  </si>
  <si>
    <t>ND14003-0023142</t>
  </si>
  <si>
    <t>ALTAMIRA DE CANAL SA DE CV</t>
  </si>
  <si>
    <t>ND14001-0021717</t>
  </si>
  <si>
    <t>LJIMENEZ:MEGACONCRETOS SA DE CV</t>
  </si>
  <si>
    <t>D  1,272</t>
  </si>
  <si>
    <t>ND14002-0024420</t>
  </si>
  <si>
    <t>PERCONSA S.A DE CV</t>
  </si>
  <si>
    <t>ND14001-0023546</t>
  </si>
  <si>
    <t>FIGUEROA BALDERAS LORENA</t>
  </si>
  <si>
    <t>ND14002-0023143</t>
  </si>
  <si>
    <t>PRIVADA AMERICA LATINA SA DE CV</t>
  </si>
  <si>
    <t>D  1,273</t>
  </si>
  <si>
    <t>ND14001-0024421</t>
  </si>
  <si>
    <t>T.T.</t>
  </si>
  <si>
    <t>ND14001-0023144</t>
  </si>
  <si>
    <t>GRANADOS SALAS GERARDO</t>
  </si>
  <si>
    <t>D  1,274</t>
  </si>
  <si>
    <t>ND14001-0024422</t>
  </si>
  <si>
    <t>UD80009-0029445</t>
  </si>
  <si>
    <t>ND14001-0023145</t>
  </si>
  <si>
    <t>MORAN ROSAS VICTOR</t>
  </si>
  <si>
    <t>UD80009-0026605</t>
  </si>
  <si>
    <t>ALVARADO CRISEÑO ROBERTO</t>
  </si>
  <si>
    <t>D  1,275</t>
  </si>
  <si>
    <t>ND14001-0024423</t>
  </si>
  <si>
    <t>ND14001-0023146</t>
  </si>
  <si>
    <t>PEMDIENTE</t>
  </si>
  <si>
    <t>UD80009-0027295</t>
  </si>
  <si>
    <t>D  1,276</t>
  </si>
  <si>
    <t>ND14002-0023147</t>
  </si>
  <si>
    <t>UD80009-0029906</t>
  </si>
  <si>
    <t>PRESA FRIAS MANUEL</t>
  </si>
  <si>
    <t>UD80009-0026992</t>
  </si>
  <si>
    <t>D  1,277</t>
  </si>
  <si>
    <t>ND14002-0024424</t>
  </si>
  <si>
    <t>ND14001-0023148</t>
  </si>
  <si>
    <t>ND14002-0021718</t>
  </si>
  <si>
    <t>PEDROZA MENDOZA MIGUEL  ANGEL</t>
  </si>
  <si>
    <t>D  1,278</t>
  </si>
  <si>
    <t>UD80009-0028084</t>
  </si>
  <si>
    <t>ND14001-0023149</t>
  </si>
  <si>
    <t>JIMENEZ GARCIA VICENTE</t>
  </si>
  <si>
    <t>D  1,279</t>
  </si>
  <si>
    <t>ND14001-0024425</t>
  </si>
  <si>
    <t>ND14001-0023150</t>
  </si>
  <si>
    <t>D  1,280</t>
  </si>
  <si>
    <t>UD80009-0029447</t>
  </si>
  <si>
    <t>GRUPO M.SEMINUEVOS S.A DE C.V.</t>
  </si>
  <si>
    <t>ND14001-0021122</t>
  </si>
  <si>
    <t>MACIAS ARELLANO EDUEARDO</t>
  </si>
  <si>
    <t>ND14001-0021720</t>
  </si>
  <si>
    <t>D  1,282</t>
  </si>
  <si>
    <t>UD80009-0029910</t>
  </si>
  <si>
    <t>S 00050848</t>
  </si>
  <si>
    <t>UA14001-ZS01220</t>
  </si>
  <si>
    <t>GONZALEZ PARADA MA CARMEN</t>
  </si>
  <si>
    <t>ND14002-0021721</t>
  </si>
  <si>
    <t>HULES EXPRESS S.A. DE C.V.</t>
  </si>
  <si>
    <t>D  1,283</t>
  </si>
  <si>
    <t>ND14001-0022068</t>
  </si>
  <si>
    <t>ND14001-0023984</t>
  </si>
  <si>
    <t>BALDERAS RIVELES JUAN LUIS</t>
  </si>
  <si>
    <t>BAJA: MOSTRADOR MOSTRADOR</t>
  </si>
  <si>
    <t>ND14001-0021722</t>
  </si>
  <si>
    <t>D  1,284</t>
  </si>
  <si>
    <t>ND14001-0022392</t>
  </si>
  <si>
    <t>HUEZO SERRANO MAURICIO ANTONIO</t>
  </si>
  <si>
    <t>UD80009-0028546</t>
  </si>
  <si>
    <t>HERNANDEZ FERREIRA DIEGO ROBERTO</t>
  </si>
  <si>
    <t>UD80009-0029004</t>
  </si>
  <si>
    <t>D  1,285</t>
  </si>
  <si>
    <t>ND14001-0023547</t>
  </si>
  <si>
    <t>GRUPO M. SEMINUEVOS SA DE CV</t>
  </si>
  <si>
    <t>ND14002-0023985</t>
  </si>
  <si>
    <t>ND14001-0020518</t>
  </si>
  <si>
    <t>SERRANO HERNANDEZ RICARDO</t>
  </si>
  <si>
    <t>ND14001-0021723</t>
  </si>
  <si>
    <t>D  1,286</t>
  </si>
  <si>
    <t>ND14004-0023548</t>
  </si>
  <si>
    <t>OERADORA TURISTICA Y ARRENDADORES G</t>
  </si>
  <si>
    <t>ND14001-0023986</t>
  </si>
  <si>
    <t>BAJA: SERRANO HERNANDEZ RICARDO</t>
  </si>
  <si>
    <t>UD80010-0026608</t>
  </si>
  <si>
    <t>FASTEEL CONSTRUCCIONES S.A. DE C.V.</t>
  </si>
  <si>
    <t>ND14002-0021724</t>
  </si>
  <si>
    <t>D  1,287</t>
  </si>
  <si>
    <t>ND14004-0023549</t>
  </si>
  <si>
    <t>OPERADORA TURIDTICA Y ARRENDADORES</t>
  </si>
  <si>
    <t>ND14001-0023987</t>
  </si>
  <si>
    <t>UD80009-0026276</t>
  </si>
  <si>
    <t>MUÑOZ GUTIERREZ ANABERTHA</t>
  </si>
  <si>
    <t>ND14001-0021725</t>
  </si>
  <si>
    <t>D  1,288</t>
  </si>
  <si>
    <t>ND14004-0023550</t>
  </si>
  <si>
    <t>OPERADORA TURISTICA Y ARRENDAMIENTO</t>
  </si>
  <si>
    <t>UD80009-0028087</t>
  </si>
  <si>
    <t>UD80009-0028547</t>
  </si>
  <si>
    <t>VELAZQUEZ HOLGUIN MIGUEL</t>
  </si>
  <si>
    <t>UD80009-0025904</t>
  </si>
  <si>
    <t>D  1,289</t>
  </si>
  <si>
    <t>BAJA: TURISMOS SERRANO S.A. DE C.V.</t>
  </si>
  <si>
    <t>D  1,290</t>
  </si>
  <si>
    <t>UD80009-0029451</t>
  </si>
  <si>
    <t>UD80009-0025905</t>
  </si>
  <si>
    <t>D  1,291</t>
  </si>
  <si>
    <t>ND14001-0023988</t>
  </si>
  <si>
    <t>UD80010-0025906</t>
  </si>
  <si>
    <t>UD80009-0029005</t>
  </si>
  <si>
    <t>HUARACHA CHAVEZ HECTOR HUGO</t>
  </si>
  <si>
    <t>UD80010-0027298</t>
  </si>
  <si>
    <t>D  1,292</t>
  </si>
  <si>
    <t>UD80010-0025907</t>
  </si>
  <si>
    <t>LOPEZ MARTINEZ EDUARDO</t>
  </si>
  <si>
    <t>H 00049243</t>
  </si>
  <si>
    <t>UD10014-H049243</t>
  </si>
  <si>
    <t>CVHEQ</t>
  </si>
  <si>
    <t>ND14002-0021123</t>
  </si>
  <si>
    <t>VECOM SA DE CV</t>
  </si>
  <si>
    <t>ND14001-0021726</t>
  </si>
  <si>
    <t>D  1,293</t>
  </si>
  <si>
    <t>UD80009-0025908</t>
  </si>
  <si>
    <t>LOZOYA SEGURA ARTURO</t>
  </si>
  <si>
    <t>D  1,294</t>
  </si>
  <si>
    <t>ND14002-0023989</t>
  </si>
  <si>
    <t>JOSE LUZ HERNANDEZ ROJAS</t>
  </si>
  <si>
    <t>S 00054246</t>
  </si>
  <si>
    <t>UA14001-ZS01339</t>
  </si>
  <si>
    <t>VALVULAS Y MEDIDORES EL ROSARIO S.A</t>
  </si>
  <si>
    <t>UD80010-0025909</t>
  </si>
  <si>
    <t>ARIAS BALDERAS MOISES FRANCISCO</t>
  </si>
  <si>
    <t>ND14002-0021727</t>
  </si>
  <si>
    <t>ND14001-0021455</t>
  </si>
  <si>
    <t>D  1,295</t>
  </si>
  <si>
    <t>UD80009-0028089</t>
  </si>
  <si>
    <t>UD80010-0025910</t>
  </si>
  <si>
    <t>ND14001-0020850</t>
  </si>
  <si>
    <t>ND14002-0021728</t>
  </si>
  <si>
    <t>D  1,296</t>
  </si>
  <si>
    <t>UD80009-0028090</t>
  </si>
  <si>
    <t>UD80009-0025911</t>
  </si>
  <si>
    <t>D  1,297</t>
  </si>
  <si>
    <t>ND14001-0022393</t>
  </si>
  <si>
    <t>ND14001-0020519</t>
  </si>
  <si>
    <t>INGENIERIA Y MOVIMIENTO DE AGUA SA</t>
  </si>
  <si>
    <t>ND14003-0021124</t>
  </si>
  <si>
    <t>D  1,298</t>
  </si>
  <si>
    <t>ND14001-0022394</t>
  </si>
  <si>
    <t>ND14001-0022782</t>
  </si>
  <si>
    <t>AUTOBUSES URVIABUS S.A. DE C.V</t>
  </si>
  <si>
    <t>ND14001-0020520</t>
  </si>
  <si>
    <t>INGENIERIA Y MOVINMEIENTO DEL AGUA</t>
  </si>
  <si>
    <t>UA09001-ZR00554</t>
  </si>
  <si>
    <t>CONSTRUPISOS 2000 S.A. DE C.V.</t>
  </si>
  <si>
    <t>D  1,299</t>
  </si>
  <si>
    <t>ND14001-0022069</t>
  </si>
  <si>
    <t>ND14002-0022395</t>
  </si>
  <si>
    <t>ND14002-0020521</t>
  </si>
  <si>
    <t>D  1,300</t>
  </si>
  <si>
    <t>UD80009-0030380</t>
  </si>
  <si>
    <t>RODRIGUEZ CARBAJAL ALBA  NYDIA</t>
  </si>
  <si>
    <t>ND14001-0022070</t>
  </si>
  <si>
    <t>ND14006-0021125</t>
  </si>
  <si>
    <t>LJIMENEZ:SEGUROS INBURSA SA</t>
  </si>
  <si>
    <t>UD80009-0029007</t>
  </si>
  <si>
    <t>GARCIA MENDOZA LAURA PAOLA</t>
  </si>
  <si>
    <t>D  1,301</t>
  </si>
  <si>
    <t>ND14002-0022071</t>
  </si>
  <si>
    <t>ND14002-0022783</t>
  </si>
  <si>
    <t>FUNERALES SAN RAFAEL DEL CENTRO S.A</t>
  </si>
  <si>
    <t>ND14003-0021126</t>
  </si>
  <si>
    <t>D  1,302</t>
  </si>
  <si>
    <t>ND14002-0022784</t>
  </si>
  <si>
    <t>FUNERALES  SAN RAFAEL DEL CENTRO SA</t>
  </si>
  <si>
    <t>ND14001-0021127</t>
  </si>
  <si>
    <t>D  1,303</t>
  </si>
  <si>
    <t>ND14001-0022072</t>
  </si>
  <si>
    <t>ND14001-0021128</t>
  </si>
  <si>
    <t>D  1,304</t>
  </si>
  <si>
    <t>ND14002-0022785</t>
  </si>
  <si>
    <t>SANDOVAL VALENZUELA MARTHA MARIA</t>
  </si>
  <si>
    <t>ND14007-0020522</t>
  </si>
  <si>
    <t>ND14001-0021129</t>
  </si>
  <si>
    <t>S 00051851</t>
  </si>
  <si>
    <t>UA14001-ZS01267</t>
  </si>
  <si>
    <t>GARCIA CASTRO ROCIO DE ABRIL</t>
  </si>
  <si>
    <t>D  1,305</t>
  </si>
  <si>
    <t>ND14001-0022073</t>
  </si>
  <si>
    <t>AUTOBUSES URVIABUS SA DE CV</t>
  </si>
  <si>
    <t>ND14003-0022786</t>
  </si>
  <si>
    <t>UA09001-ZR00535</t>
  </si>
  <si>
    <t>CANTERO CRUZ JOSE JUAN</t>
  </si>
  <si>
    <t>ND14003-0020851</t>
  </si>
  <si>
    <t>D  1,306</t>
  </si>
  <si>
    <t>ND14004-0023551</t>
  </si>
  <si>
    <t>MARMOLEJO LOPEZ MANUEL</t>
  </si>
  <si>
    <t>UD80009-0027299</t>
  </si>
  <si>
    <t>D  1,307</t>
  </si>
  <si>
    <t>UD80009-0030381</t>
  </si>
  <si>
    <t>ND14003-0022787</t>
  </si>
  <si>
    <t>RAMIREZ TOVAR HECTOR ALONSO</t>
  </si>
  <si>
    <t>ND14002-0020523</t>
  </si>
  <si>
    <t>LJIMENEZ:AGRO Y ALCOLCHADOS SA DE C</t>
  </si>
  <si>
    <t>ND14001-0021729</t>
  </si>
  <si>
    <t>D  1,308</t>
  </si>
  <si>
    <t>UA09001-ZR00596</t>
  </si>
  <si>
    <t>ND14001-0021456</t>
  </si>
  <si>
    <t>RODRIGUEZ VILLANUEVA MARIA JULISA</t>
  </si>
  <si>
    <t>D  1,309</t>
  </si>
  <si>
    <t>ND14001-0023990</t>
  </si>
  <si>
    <t>MORALES CASTRO SUSANA</t>
  </si>
  <si>
    <t>RF27999</t>
  </si>
  <si>
    <t>UA09001-ZR00597</t>
  </si>
  <si>
    <t>ND14003-0022788</t>
  </si>
  <si>
    <t>T 00049846</t>
  </si>
  <si>
    <t>UA14001-ZS01108</t>
  </si>
  <si>
    <t>ND14002-0023151</t>
  </si>
  <si>
    <t>D  1,310</t>
  </si>
  <si>
    <t>UD80010-0029452</t>
  </si>
  <si>
    <t>UD80009-0028092</t>
  </si>
  <si>
    <t>IBARRA ADAUTO J. EFRAYN</t>
  </si>
  <si>
    <t>ND14003-0022789</t>
  </si>
  <si>
    <t>CONTRERAS MONTOYA MARGARITA</t>
  </si>
  <si>
    <t>BAJA: NAVA CORREA MARIO</t>
  </si>
  <si>
    <t>UD80009-0026995</t>
  </si>
  <si>
    <t>D  1,311</t>
  </si>
  <si>
    <t>UD80009-0030383</t>
  </si>
  <si>
    <t>ND14001-0023991</t>
  </si>
  <si>
    <t>COLEGIO GUANAJUATO AC</t>
  </si>
  <si>
    <t>UD80009-0028093</t>
  </si>
  <si>
    <t>LOPEZ IBARRA GABRIELA ALEJANDRA</t>
  </si>
  <si>
    <t>ND14003-0022790</t>
  </si>
  <si>
    <t>UD80010-0025912</t>
  </si>
  <si>
    <t>MORALES LUGO MARCO ANTONIO</t>
  </si>
  <si>
    <t>ND14004-0021457</t>
  </si>
  <si>
    <t>TOVILLA Y ELIAS ABOGADOS S.C</t>
  </si>
  <si>
    <t>D  1,312</t>
  </si>
  <si>
    <t>UD80009-0028094</t>
  </si>
  <si>
    <t>SANCHEZ SAAVEDRA LUIS MIGUEL</t>
  </si>
  <si>
    <t>ND14003-0022791</t>
  </si>
  <si>
    <t>CONTRERAS MONTOYA  MARGARITA</t>
  </si>
  <si>
    <t>BAJA: LJIMENEZ BAJA: EFECTIVO</t>
  </si>
  <si>
    <t>D  1,313</t>
  </si>
  <si>
    <t>ND14007-0024426</t>
  </si>
  <si>
    <t>ND14001-0022792</t>
  </si>
  <si>
    <t>UD80009-0027300</t>
  </si>
  <si>
    <t>HERNANDEZ LOPEZ EDGAR</t>
  </si>
  <si>
    <t>D  1,314</t>
  </si>
  <si>
    <t>ND14001-0024427</t>
  </si>
  <si>
    <t>ND14001-0022793</t>
  </si>
  <si>
    <t>UD80009-0027301</t>
  </si>
  <si>
    <t>D  1,315</t>
  </si>
  <si>
    <t>ND14001-0024428</t>
  </si>
  <si>
    <t>ND14007-0022396</t>
  </si>
  <si>
    <t>ND14002-0022794</t>
  </si>
  <si>
    <t>UD80009-0026610</t>
  </si>
  <si>
    <t>D  1,316</t>
  </si>
  <si>
    <t>UD80010-0029453</t>
  </si>
  <si>
    <t>ND14001-0023992</t>
  </si>
  <si>
    <t>0323-TCN15</t>
  </si>
  <si>
    <t>ND14002-0020524</t>
  </si>
  <si>
    <t>MARTINEZ LUNA MANUEL</t>
  </si>
  <si>
    <t>D  1,317</t>
  </si>
  <si>
    <t>ND14001-0023993</t>
  </si>
  <si>
    <t>D  1,318</t>
  </si>
  <si>
    <t>UD80009-0030386</t>
  </si>
  <si>
    <t>ND14002-0023994</t>
  </si>
  <si>
    <t>ND14002-0022397</t>
  </si>
  <si>
    <t>UD80009-0026611</t>
  </si>
  <si>
    <t>UD80009-0026996</t>
  </si>
  <si>
    <t>D  1,319</t>
  </si>
  <si>
    <t>ND14001-0024429</t>
  </si>
  <si>
    <t>RECUPERADORA  Y  RECICLADORA RANCHO</t>
  </si>
  <si>
    <t>ND14004-0023995</t>
  </si>
  <si>
    <t>LJIMENEZ:ALVARADO TAPIA JAIME</t>
  </si>
  <si>
    <t>UD80009-0027631</t>
  </si>
  <si>
    <t>CARMONA TORRES GUILLERMINA</t>
  </si>
  <si>
    <t>UD80009-0028095</t>
  </si>
  <si>
    <t>ND14001-0023152</t>
  </si>
  <si>
    <t>BAJA: LJIMENEZ EFECTIVO</t>
  </si>
  <si>
    <t>ND14001-0021458</t>
  </si>
  <si>
    <t>AGRO QUERETANA, S DE RL DE CV</t>
  </si>
  <si>
    <t>D  1,320</t>
  </si>
  <si>
    <t>ND14001-0024430</t>
  </si>
  <si>
    <t>RUCUPERADORA Y RECICLADORA RANCHO S</t>
  </si>
  <si>
    <t>UD80010-0027632</t>
  </si>
  <si>
    <t>D  1,321</t>
  </si>
  <si>
    <t>ND14001-0022074</t>
  </si>
  <si>
    <t>RF28912</t>
  </si>
  <si>
    <t>UA09001-ZR00617</t>
  </si>
  <si>
    <t>UD80009-0026613</t>
  </si>
  <si>
    <t>D  1,323</t>
  </si>
  <si>
    <t>ND14002-0022398</t>
  </si>
  <si>
    <t>UD80009-0028552</t>
  </si>
  <si>
    <t>STEFANONI MENDEZ MIGUEL ANGEL</t>
  </si>
  <si>
    <t>ND14004-0021730</t>
  </si>
  <si>
    <t>ESPINOZA MALDONADO DIANA</t>
  </si>
  <si>
    <t>D  1,324</t>
  </si>
  <si>
    <t>ND14001-0022075</t>
  </si>
  <si>
    <t>CRAIN M RUSSI</t>
  </si>
  <si>
    <t>ND14002-0022399</t>
  </si>
  <si>
    <t>D  1,325</t>
  </si>
  <si>
    <t>UD80009-0027633</t>
  </si>
  <si>
    <t>S 00053980</t>
  </si>
  <si>
    <t>UA14001-ZS01340</t>
  </si>
  <si>
    <t>ND14001-0023153</t>
  </si>
  <si>
    <t>D  1,326</t>
  </si>
  <si>
    <t>T 00053608</t>
  </si>
  <si>
    <t>UA14001-ZS01341</t>
  </si>
  <si>
    <t>UD80009-0025914</t>
  </si>
  <si>
    <t>D  1,327</t>
  </si>
  <si>
    <t>T 00054153</t>
  </si>
  <si>
    <t>UA14001-ZS01342</t>
  </si>
  <si>
    <t>UA09001-ZR00555</t>
  </si>
  <si>
    <t>D  1,328</t>
  </si>
  <si>
    <t>ND14001-0023552</t>
  </si>
  <si>
    <t>ND14002-0022400</t>
  </si>
  <si>
    <t>ND14002-0021130</t>
  </si>
  <si>
    <t>AGROPRODUCTOS Y SEERVICIOS DEL CENT</t>
  </si>
  <si>
    <t>D  1,329</t>
  </si>
  <si>
    <t>ND14002-0023553</t>
  </si>
  <si>
    <t>ND14001-0022401</t>
  </si>
  <si>
    <t>UD80009-0029010</t>
  </si>
  <si>
    <t>LICEA ZAMUDIO ERNESTO</t>
  </si>
  <si>
    <t>D  1,330</t>
  </si>
  <si>
    <t>ND14001-0023554</t>
  </si>
  <si>
    <t>ND14001-0022402</t>
  </si>
  <si>
    <t>T 00055207</t>
  </si>
  <si>
    <t>UA14001-ZS01366</t>
  </si>
  <si>
    <t>SANCHEZ ZAMUDIO NORMA</t>
  </si>
  <si>
    <t>UD80009-0026614</t>
  </si>
  <si>
    <t>D  1,331</t>
  </si>
  <si>
    <t>ND14001-0023555</t>
  </si>
  <si>
    <t>ND14001-0020525</t>
  </si>
  <si>
    <t>UD80009-0026281</t>
  </si>
  <si>
    <t>GALINDO GARCIA RICARDO</t>
  </si>
  <si>
    <t>T 00055208</t>
  </si>
  <si>
    <t>UA14001-ZS01367</t>
  </si>
  <si>
    <t>D  1,332</t>
  </si>
  <si>
    <t>ND14001-0023556</t>
  </si>
  <si>
    <t>PEREZ SAAVEDRA JULIO CESAR</t>
  </si>
  <si>
    <t>ND14006-0022403</t>
  </si>
  <si>
    <t>LJIMENEZ:STERLING ARANA EUGENIO  RI</t>
  </si>
  <si>
    <t>D  1,333</t>
  </si>
  <si>
    <t>ND14001-0023996</t>
  </si>
  <si>
    <t>BAJA: ARIAS BALDERAS MOISES FRANCIS</t>
  </si>
  <si>
    <t>TATRJ.BNMX</t>
  </si>
  <si>
    <t>ND14002-0020853</t>
  </si>
  <si>
    <t>TATRJ.BNMX.</t>
  </si>
  <si>
    <t>D  1,334</t>
  </si>
  <si>
    <t>ND14001-0020854</t>
  </si>
  <si>
    <t>S 00055168</t>
  </si>
  <si>
    <t>UA14001-ZS01368</t>
  </si>
  <si>
    <t>HERNANDEZ ABAD OSWALDO</t>
  </si>
  <si>
    <t>D  1,335</t>
  </si>
  <si>
    <t>ND14001-0020855</t>
  </si>
  <si>
    <t>D  1,336</t>
  </si>
  <si>
    <t>UD80009-0028553</t>
  </si>
  <si>
    <t>ND14001-0020856</t>
  </si>
  <si>
    <t>TORRES REVILLA MAGARITA</t>
  </si>
  <si>
    <t>ND14002-0021459</t>
  </si>
  <si>
    <t>D  1,337</t>
  </si>
  <si>
    <t>UD80009-0029918</t>
  </si>
  <si>
    <t>RODRIGUEZ PORTUGAL DANTE</t>
  </si>
  <si>
    <t>ND14004-0020857</t>
  </si>
  <si>
    <t>LJIMENEZ:SERVICIOS AMBIENTALES Y DE</t>
  </si>
  <si>
    <t>ND14002-0021731</t>
  </si>
  <si>
    <t>ND14001-0021460</t>
  </si>
  <si>
    <t>D  1,338</t>
  </si>
  <si>
    <t>ND14002-0020526</t>
  </si>
  <si>
    <t>UD80009-0029011</t>
  </si>
  <si>
    <t>CASTRO MARTINEZ LUZ MARIA</t>
  </si>
  <si>
    <t>ND14001-0021732</t>
  </si>
  <si>
    <t>ND14001-0021461</t>
  </si>
  <si>
    <t>D  1,339</t>
  </si>
  <si>
    <t>ND14007-0023997</t>
  </si>
  <si>
    <t>AMERICAN E</t>
  </si>
  <si>
    <t>ND14001-0020527</t>
  </si>
  <si>
    <t>AMERICAN EXPRESS</t>
  </si>
  <si>
    <t>ND14002-0021131</t>
  </si>
  <si>
    <t>BAJA: ESPINOZA MALDONADO DIANA</t>
  </si>
  <si>
    <t>D  1,340</t>
  </si>
  <si>
    <t>ND14001-0020528</t>
  </si>
  <si>
    <t>UD80009-0026616</t>
  </si>
  <si>
    <t>SANCHEZ RAMOS J. GUILLERMO</t>
  </si>
  <si>
    <t>ND14002-0021733</t>
  </si>
  <si>
    <t>D  1,341</t>
  </si>
  <si>
    <t>ND14001-0020529</t>
  </si>
  <si>
    <t>CHEQ</t>
  </si>
  <si>
    <t>ND14002-0021132</t>
  </si>
  <si>
    <t>SANCHEZ RAMOS J GUILLERMO</t>
  </si>
  <si>
    <t>ND14001-0021734</t>
  </si>
  <si>
    <t>D  1,342</t>
  </si>
  <si>
    <t>BAJA: PEREZ SAAVEDRA JULIO CESAR</t>
  </si>
  <si>
    <t>ND14001-0021735</t>
  </si>
  <si>
    <t>D  1,343</t>
  </si>
  <si>
    <t>UA09001-ZR00582</t>
  </si>
  <si>
    <t>D  1,344</t>
  </si>
  <si>
    <t>ND14001-0024431</t>
  </si>
  <si>
    <t>ND14002-0022076</t>
  </si>
  <si>
    <t>ND14004-0021736</t>
  </si>
  <si>
    <t>EZPINOZA MALDONADO DIANA</t>
  </si>
  <si>
    <t>D  1,345</t>
  </si>
  <si>
    <t>ND14001-0022077</t>
  </si>
  <si>
    <t>UD80009-0026618</t>
  </si>
  <si>
    <t>D  1,346</t>
  </si>
  <si>
    <t>ND14001-0022078</t>
  </si>
  <si>
    <t>S 00055974</t>
  </si>
  <si>
    <t>UA14001-ZS01388</t>
  </si>
  <si>
    <t>NAVARRO ROJAS JOSE JUAN</t>
  </si>
  <si>
    <t>UD80009-0026619</t>
  </si>
  <si>
    <t>REYES RODRIGUEZ TERESA</t>
  </si>
  <si>
    <t>D  1,347</t>
  </si>
  <si>
    <t>UD80009-0029920</t>
  </si>
  <si>
    <t>RODRIGUEZ LULE MAURICIO</t>
  </si>
  <si>
    <t>ND14002-0022079</t>
  </si>
  <si>
    <t>ND14002-0021462</t>
  </si>
  <si>
    <t>D  1,348</t>
  </si>
  <si>
    <t>ND14001-0022080</t>
  </si>
  <si>
    <t>ND14001-0023154</t>
  </si>
  <si>
    <t>cheque</t>
  </si>
  <si>
    <t>ND14002-0021133</t>
  </si>
  <si>
    <t>D  1,349</t>
  </si>
  <si>
    <t>ND14001-0023155</t>
  </si>
  <si>
    <t>UD80009-0027637</t>
  </si>
  <si>
    <t>VALDOVINOAS HERNANDEZ JOSE ALFREDO</t>
  </si>
  <si>
    <t>UD80009-0026620</t>
  </si>
  <si>
    <t>D  1,350</t>
  </si>
  <si>
    <t>ND14002-0022795</t>
  </si>
  <si>
    <t>ND14002-0023156</t>
  </si>
  <si>
    <t>PENDIOENTE</t>
  </si>
  <si>
    <t>UD80009-0025916</t>
  </si>
  <si>
    <t>MACIAS QUEVEDO NESTOR MIGUEL</t>
  </si>
  <si>
    <t>ND14001-0021134</t>
  </si>
  <si>
    <t>D  1,351</t>
  </si>
  <si>
    <t>TRANFER</t>
  </si>
  <si>
    <t>UA43002-0029460</t>
  </si>
  <si>
    <t>D  1,352</t>
  </si>
  <si>
    <t>UA43002-0029461</t>
  </si>
  <si>
    <t>UD80009-0029921</t>
  </si>
  <si>
    <t>CHAVEZ ACOSTA JAVIER</t>
  </si>
  <si>
    <t>ND14001-0021737</t>
  </si>
  <si>
    <t>MUÑOZ TAPIA JAIME</t>
  </si>
  <si>
    <t>D  1,353</t>
  </si>
  <si>
    <t>ND14001-0024432</t>
  </si>
  <si>
    <t>OROZCO GALLEGO GABRIELA MA GUADALUP</t>
  </si>
  <si>
    <t>TRANFERRE</t>
  </si>
  <si>
    <t>ND14001-0023557</t>
  </si>
  <si>
    <t>TRANFERENCIAS</t>
  </si>
  <si>
    <t>ND14001-0022796</t>
  </si>
  <si>
    <t>ALONSO CASIQUE ARMANDO</t>
  </si>
  <si>
    <t>UD80009-0026621</t>
  </si>
  <si>
    <t>ND14001-0021463</t>
  </si>
  <si>
    <t>CONTRASTES Y EQUIPOS RADIOLOGICOS S</t>
  </si>
  <si>
    <t>D  1,354</t>
  </si>
  <si>
    <t>ND14001-0023558</t>
  </si>
  <si>
    <t>ND14002-0022797</t>
  </si>
  <si>
    <t>COMITE  MUNICIPAL DE AGUA POTABLE Y</t>
  </si>
  <si>
    <t>ND14002-0022081</t>
  </si>
  <si>
    <t>COMERGALV S.A DE C.V.</t>
  </si>
  <si>
    <t>ND14002-0021135</t>
  </si>
  <si>
    <t>ALONSO AGUILAR MIGUEL ANGEL</t>
  </si>
  <si>
    <t>D  1,355</t>
  </si>
  <si>
    <t>UD80009-0028096</t>
  </si>
  <si>
    <t>FRANCO SOTO J. GUADALUPE</t>
  </si>
  <si>
    <t>ND14004-0022798</t>
  </si>
  <si>
    <t>LOPEZ CARMONA MARIA GUADALUPE</t>
  </si>
  <si>
    <t>S 00051432</t>
  </si>
  <si>
    <t>UA14001-ZS01221</t>
  </si>
  <si>
    <t>GREENPALACE S. DE P.R. DE R.L.</t>
  </si>
  <si>
    <t>UD80009-0027002</t>
  </si>
  <si>
    <t>PEREGRINA SANCHEZ EDUARDO DIEGO</t>
  </si>
  <si>
    <t>D  1,356</t>
  </si>
  <si>
    <t>UD80009-0029462</t>
  </si>
  <si>
    <t>UD80009-0028559</t>
  </si>
  <si>
    <t>ND14001-0021464</t>
  </si>
  <si>
    <t>D  1,357</t>
  </si>
  <si>
    <t>UD80009-0029463</t>
  </si>
  <si>
    <t>GRUPO SSC S.A. DE C.V.</t>
  </si>
  <si>
    <t>UD80009-0026623</t>
  </si>
  <si>
    <t>APISA S.A. DE C.V.</t>
  </si>
  <si>
    <t>D  1,358</t>
  </si>
  <si>
    <t>UD80009-0029464</t>
  </si>
  <si>
    <t>ND14001-0021465</t>
  </si>
  <si>
    <t>SILVA MORALES PASCUAL</t>
  </si>
  <si>
    <t>D  1,359</t>
  </si>
  <si>
    <t>ND14001-0021466</t>
  </si>
  <si>
    <t>D  1,360</t>
  </si>
  <si>
    <t>UD80009-0029465</t>
  </si>
  <si>
    <t>ND14002-0022799</t>
  </si>
  <si>
    <t>D  1,361</t>
  </si>
  <si>
    <t>ND14002-0023559</t>
  </si>
  <si>
    <t>D  1,362</t>
  </si>
  <si>
    <t>ND14001-0021467</t>
  </si>
  <si>
    <t>D  1,363</t>
  </si>
  <si>
    <t>ND14001-0023157</t>
  </si>
  <si>
    <t>ND14001-0020858</t>
  </si>
  <si>
    <t>BRIDGESTONE AUTOMOTIVE PRODUSTS DE</t>
  </si>
  <si>
    <t>D  1,364</t>
  </si>
  <si>
    <t>UD80009-0030388</t>
  </si>
  <si>
    <t>MEZA ROMERO JOSE LUIS</t>
  </si>
  <si>
    <t>UD80009-0029467</t>
  </si>
  <si>
    <t>ND14002-0023158</t>
  </si>
  <si>
    <t>MENDOZA OLIVARES JUAN ERNESTO</t>
  </si>
  <si>
    <t>ND14002-0020530</t>
  </si>
  <si>
    <t>ND14002-0021468</t>
  </si>
  <si>
    <t>CASTILLO RODRIGUEZ ALDO ALBERTO</t>
  </si>
  <si>
    <t>D  1,365</t>
  </si>
  <si>
    <t>ND14001-0024433</t>
  </si>
  <si>
    <t>MEZFER TRADE SA DE CV</t>
  </si>
  <si>
    <t>ND14002-0023560</t>
  </si>
  <si>
    <t>ND14001-0023159</t>
  </si>
  <si>
    <t>CAPRINOS DE LECHE S PR DE RL</t>
  </si>
  <si>
    <t>ND14004-0022082</t>
  </si>
  <si>
    <t>D  1,366</t>
  </si>
  <si>
    <t>ND14001-0023561</t>
  </si>
  <si>
    <t>H 00051536</t>
  </si>
  <si>
    <t>UD10014-0051536</t>
  </si>
  <si>
    <t>SEGUROS EL POTOSI, S.A.</t>
  </si>
  <si>
    <t>D  1,367</t>
  </si>
  <si>
    <t>ND14001-0024434</t>
  </si>
  <si>
    <t>YUSEN LOGISTICS MEXICO SA DE CV</t>
  </si>
  <si>
    <t>ND14001-0023562</t>
  </si>
  <si>
    <t>UD80009-0029014</t>
  </si>
  <si>
    <t>D  1,368</t>
  </si>
  <si>
    <t>UD80009-0028560</t>
  </si>
  <si>
    <t>BARRERA VEGA JUAN CARLOS</t>
  </si>
  <si>
    <t>D  1,370</t>
  </si>
  <si>
    <t>UD80009-0028097</t>
  </si>
  <si>
    <t>LLANTYSERV,S.A. DE C.V.</t>
  </si>
  <si>
    <t>ND14001-0021469</t>
  </si>
  <si>
    <t>CARRANZA FLORES DORA MARIA</t>
  </si>
  <si>
    <t>D  1,371</t>
  </si>
  <si>
    <t>UD80009-0030390</t>
  </si>
  <si>
    <t>GUERRA DEL RIO JOSE GUSTAVO</t>
  </si>
  <si>
    <t>UD80009-0028562</t>
  </si>
  <si>
    <t>S 00050591</t>
  </si>
  <si>
    <t>UA14001-ZS01205</t>
  </si>
  <si>
    <t>PIñA RODRIGUEZ JESSICA</t>
  </si>
  <si>
    <t>ND14001-0021738</t>
  </si>
  <si>
    <t>ROJAS MOLINA ROGELIO</t>
  </si>
  <si>
    <t>D  1,372</t>
  </si>
  <si>
    <t>ND14004-0021739</t>
  </si>
  <si>
    <t>LJIMENEZ:ROJAS MOLINA ROGELIO</t>
  </si>
  <si>
    <t>ND14002-0021470</t>
  </si>
  <si>
    <t>D  1,373</t>
  </si>
  <si>
    <t>ND14004-0024435</t>
  </si>
  <si>
    <t>INGENIERIA CONSULTIVA EN CONSTRUCCI</t>
  </si>
  <si>
    <t>ND14001-0022800</t>
  </si>
  <si>
    <t>TROPPER  SA DE CV</t>
  </si>
  <si>
    <t>D  1,374</t>
  </si>
  <si>
    <t>UA09001-ZR00644</t>
  </si>
  <si>
    <t>RODRIGUEZ DOÑATE FRANCISCO</t>
  </si>
  <si>
    <t>ND14001-0022083</t>
  </si>
  <si>
    <t>D  1,375</t>
  </si>
  <si>
    <t>UD80009-0029015</t>
  </si>
  <si>
    <t>UD80009-0027641</t>
  </si>
  <si>
    <t>ND14001-0021471</t>
  </si>
  <si>
    <t>LJIMENEZ:CARRANZA FLORES DORA MARIA</t>
  </si>
  <si>
    <t>D  1,376</t>
  </si>
  <si>
    <t>UD80009-0028098</t>
  </si>
  <si>
    <t>UA09001-ZR00608</t>
  </si>
  <si>
    <t>UD80009-0029016</t>
  </si>
  <si>
    <t>PANELFISA-MEX SA DE CV</t>
  </si>
  <si>
    <t>D  1,377</t>
  </si>
  <si>
    <t>UD80009-0029468</t>
  </si>
  <si>
    <t>ND14001-0022801</t>
  </si>
  <si>
    <t>UD80009-0025917</t>
  </si>
  <si>
    <t>MANZANO M M ALFREDO</t>
  </si>
  <si>
    <t>D  1,378</t>
  </si>
  <si>
    <t>UD80009-0030391</t>
  </si>
  <si>
    <t>ND14006-0023563</t>
  </si>
  <si>
    <t>SERCICIOS DE TERRACERIA Y RENTA DE</t>
  </si>
  <si>
    <t>D  1,379</t>
  </si>
  <si>
    <t>UA09001-ZR00609</t>
  </si>
  <si>
    <t>ND14001-0021136</t>
  </si>
  <si>
    <t>MARTINEZ GUTIERREZ VICTOR MANUEL</t>
  </si>
  <si>
    <t>D  1,380</t>
  </si>
  <si>
    <t>UD80010-0029470</t>
  </si>
  <si>
    <t>ND14001-0023160</t>
  </si>
  <si>
    <t>CONSTRUCCIONES ELECTROMECANICAS SA</t>
  </si>
  <si>
    <t>ND14001-0022084</t>
  </si>
  <si>
    <t>ND14001-0021472</t>
  </si>
  <si>
    <t>D  1,381</t>
  </si>
  <si>
    <t>UD80010-0026625</t>
  </si>
  <si>
    <t>NAM KIM YOUNG</t>
  </si>
  <si>
    <t>D  1,382</t>
  </si>
  <si>
    <t>S 00054334</t>
  </si>
  <si>
    <t>UA14001-ZS01343</t>
  </si>
  <si>
    <t>ARCELORMITTAL SERV.TEC.PROFASIONALE</t>
  </si>
  <si>
    <t>D  1,383</t>
  </si>
  <si>
    <t>ND14002-0022802</t>
  </si>
  <si>
    <t>COMITE MUNICIPAL DE AGUA POTABLE Y</t>
  </si>
  <si>
    <t>ND14001-0023161</t>
  </si>
  <si>
    <t>UD80009-0027010</t>
  </si>
  <si>
    <t>D  1,384</t>
  </si>
  <si>
    <t>UD80009-0029471</t>
  </si>
  <si>
    <t>ND14002-0023162</t>
  </si>
  <si>
    <t>UD80009-0026627</t>
  </si>
  <si>
    <t>PREMIER SEEDS MEXICANA S.A. DE C.V.</t>
  </si>
  <si>
    <t>ND14006-0021473</t>
  </si>
  <si>
    <t>D  1,385</t>
  </si>
  <si>
    <t>ND14001-0023564</t>
  </si>
  <si>
    <t>ND14001-0023163</t>
  </si>
  <si>
    <t>UD80009-0026628</t>
  </si>
  <si>
    <t>ND14001-0021474</t>
  </si>
  <si>
    <t>LOPEZ MACIAS</t>
  </si>
  <si>
    <t>D  1,387</t>
  </si>
  <si>
    <t>ND14001-0023565</t>
  </si>
  <si>
    <t>LOPEZ GONZALEZ ALEJANDRO</t>
  </si>
  <si>
    <t>ND14001-0022404</t>
  </si>
  <si>
    <t>SIERRA CAMACHO ALFREDO</t>
  </si>
  <si>
    <t>ND14001-0022803</t>
  </si>
  <si>
    <t>ND14001-0023164</t>
  </si>
  <si>
    <t>UD80009-0027309</t>
  </si>
  <si>
    <t>IP NETWORKING SOLUTIONS S. DE R.L.</t>
  </si>
  <si>
    <t>D  1,388</t>
  </si>
  <si>
    <t>ND14001-0023566</t>
  </si>
  <si>
    <t>ND14002-0022405</t>
  </si>
  <si>
    <t>ND14001-0022804</t>
  </si>
  <si>
    <t>ND14002-0023165</t>
  </si>
  <si>
    <t>ND14001-0021475</t>
  </si>
  <si>
    <t>D  1,389</t>
  </si>
  <si>
    <t>ND14004-0023567</t>
  </si>
  <si>
    <t>ND14002-0022805</t>
  </si>
  <si>
    <t>ND14001-0023166</t>
  </si>
  <si>
    <t>BENDFELDE MEDINA CHRISTIAN ALEXANDE</t>
  </si>
  <si>
    <t>D  1,390</t>
  </si>
  <si>
    <t>ND14001-0023568</t>
  </si>
  <si>
    <t>ND14001-0022806</t>
  </si>
  <si>
    <t>UD80009-0025920</t>
  </si>
  <si>
    <t>MEDRANO MENDEZ MIGUEL ANGEL</t>
  </si>
  <si>
    <t>UD80009-0029021</t>
  </si>
  <si>
    <t>ND14001-0021139</t>
  </si>
  <si>
    <t>CERVANTES ARAIZA JOSE LEON</t>
  </si>
  <si>
    <t>UA43003-0027310</t>
  </si>
  <si>
    <t>D  1,391</t>
  </si>
  <si>
    <t>ND14001-0023569</t>
  </si>
  <si>
    <t>ND14001-0021740</t>
  </si>
  <si>
    <t>ND14001-0021476</t>
  </si>
  <si>
    <t>LJIMENEZ:MORALES CAMACHO ENRIQUE</t>
  </si>
  <si>
    <t>D  1,392</t>
  </si>
  <si>
    <t>ND14002-0023570</t>
  </si>
  <si>
    <t>D  1,393</t>
  </si>
  <si>
    <t>UD80009-0029474</t>
  </si>
  <si>
    <t>GONZALEZ FARIAS JOSE PORFIRIO</t>
  </si>
  <si>
    <t>UD80009-0028099</t>
  </si>
  <si>
    <t>LOPEZ CARRANZA SERGIO</t>
  </si>
  <si>
    <t>ND14001-0023167</t>
  </si>
  <si>
    <t>AGROSERVICIOS  NIETO SA DE CV</t>
  </si>
  <si>
    <t>ND14001-0021741</t>
  </si>
  <si>
    <t>RANGEL AGUAYO GABRIEL</t>
  </si>
  <si>
    <t>D  1,395</t>
  </si>
  <si>
    <t>ND14002-0021140</t>
  </si>
  <si>
    <t>JUAREZ RODRIGUEZ PAULINA</t>
  </si>
  <si>
    <t>ND14002-0021477</t>
  </si>
  <si>
    <t>OVIEDO VARGAS FRANCISCO</t>
  </si>
  <si>
    <t>D  1,396</t>
  </si>
  <si>
    <t>UD80009-0030394</t>
  </si>
  <si>
    <t>FABPSA DEL BAJIO, S.A. DE C.V.</t>
  </si>
  <si>
    <t>ND14001-0021141</t>
  </si>
  <si>
    <t>D  1,397</t>
  </si>
  <si>
    <t>UD80009-0030395</t>
  </si>
  <si>
    <t>DIAZ MICHEL RAMON</t>
  </si>
  <si>
    <t>UD80009-0026288</t>
  </si>
  <si>
    <t>BLAS ALVAREZ SALDAñA</t>
  </si>
  <si>
    <t>ND14001-0021142</t>
  </si>
  <si>
    <t>D  1,398</t>
  </si>
  <si>
    <t>ND14001-0020859</t>
  </si>
  <si>
    <t>ND14001-0021143</t>
  </si>
  <si>
    <t>D  1,399</t>
  </si>
  <si>
    <t>UD80009-0030397</t>
  </si>
  <si>
    <t>UD80010-0026631</t>
  </si>
  <si>
    <t>ND14002-0021742</t>
  </si>
  <si>
    <t>D  1,400</t>
  </si>
  <si>
    <t>ND14006-0021144</t>
  </si>
  <si>
    <t>LJIMENEZ:ELLWOOD SPECIALTY METALS M</t>
  </si>
  <si>
    <t>ND14001-0021743</t>
  </si>
  <si>
    <t>IP NETWORK SOLUTIONS SA DE RL DE CV</t>
  </si>
  <si>
    <t>D  1,401</t>
  </si>
  <si>
    <t>ND14001-0024436</t>
  </si>
  <si>
    <t>D  1,402</t>
  </si>
  <si>
    <t>ND14002-0024437</t>
  </si>
  <si>
    <t>D  1,403</t>
  </si>
  <si>
    <t>ND14001-0024438</t>
  </si>
  <si>
    <t>PALMA BOLAÑOS BEATRIZ</t>
  </si>
  <si>
    <t>ND14001-0020531</t>
  </si>
  <si>
    <t>D  1,404</t>
  </si>
  <si>
    <t>ND14001-0024439</t>
  </si>
  <si>
    <t>ND14001-0020532</t>
  </si>
  <si>
    <t>UD80009-0029022</t>
  </si>
  <si>
    <t>PREVENCION DE SEGURIDAD PRIVADA Y P</t>
  </si>
  <si>
    <t>D  1,405</t>
  </si>
  <si>
    <t>ND14001-0024440</t>
  </si>
  <si>
    <t>ND14001-0022807</t>
  </si>
  <si>
    <t>UD80009-0029023</t>
  </si>
  <si>
    <t>RAMIREZ AVILA MARCOS CUTBERTO</t>
  </si>
  <si>
    <t>D  1,406</t>
  </si>
  <si>
    <t>ND14002-0024441</t>
  </si>
  <si>
    <t>ND14002-0020533</t>
  </si>
  <si>
    <t>ND14001-0022808</t>
  </si>
  <si>
    <t>RUIZ  VAZQUEZ  YESICA</t>
  </si>
  <si>
    <t>ND14001-0020860</t>
  </si>
  <si>
    <t>D  1,407</t>
  </si>
  <si>
    <t>ND14001-0024442</t>
  </si>
  <si>
    <t>UD80009-0025922</t>
  </si>
  <si>
    <t>RODRIGUEZ MONTOYA RICARDO</t>
  </si>
  <si>
    <t>UD80009-0028567</t>
  </si>
  <si>
    <t>S 00050665</t>
  </si>
  <si>
    <t>UA14001-ZS01206</t>
  </si>
  <si>
    <t>INTERCAM CASA DE BOLSA S.A. DE C.V.</t>
  </si>
  <si>
    <t>UD80009-0027313</t>
  </si>
  <si>
    <t>ORLANZZINI ARREGUIN JENNY MARLENE</t>
  </si>
  <si>
    <t>D  1,408</t>
  </si>
  <si>
    <t>ND14001-0024443</t>
  </si>
  <si>
    <t>ND14001-0022406</t>
  </si>
  <si>
    <t>ND14002-0022809</t>
  </si>
  <si>
    <t>VILLAS  DE  CORTAZAR  S.P.R. DE R.L</t>
  </si>
  <si>
    <t>D  1,409</t>
  </si>
  <si>
    <t>ND14001-0024444</t>
  </si>
  <si>
    <t>AUTOMOTORES LA LAGUNA SA DE CV</t>
  </si>
  <si>
    <t>ND14001-0022407</t>
  </si>
  <si>
    <t>S 00050695</t>
  </si>
  <si>
    <t>UA14001-ZS01207</t>
  </si>
  <si>
    <t>D  1,410</t>
  </si>
  <si>
    <t>ND14001-0022408</t>
  </si>
  <si>
    <t>UA43003-0025923</t>
  </si>
  <si>
    <t>ND14004-0021145</t>
  </si>
  <si>
    <t>LOPEZ VALTIER MARIA ELIZABETH</t>
  </si>
  <si>
    <t>D  1,411</t>
  </si>
  <si>
    <t>BAJA: AGRO Y ACOLCHADOS S.A DE C.V</t>
  </si>
  <si>
    <t>ND14001-0020534</t>
  </si>
  <si>
    <t>INSTITUTO AMERICANO DE CORTAZAR S.C</t>
  </si>
  <si>
    <t>ND14002-0021146</t>
  </si>
  <si>
    <t>D  1,412</t>
  </si>
  <si>
    <t>ND14001-0023998</t>
  </si>
  <si>
    <t>ESCOTP IBARRA MARTIN</t>
  </si>
  <si>
    <t>ND14002-0022409</t>
  </si>
  <si>
    <t>D  1,413</t>
  </si>
  <si>
    <t>ND14001-0023999</t>
  </si>
  <si>
    <t>EMPRESAS SUAREZ SA DE CV</t>
  </si>
  <si>
    <t>ND14002-0022410</t>
  </si>
  <si>
    <t>AGRO  Y  ACOLCHADOS  S.A DE C.V</t>
  </si>
  <si>
    <t>UD80009-0027314</t>
  </si>
  <si>
    <t>ALONSO GUAJARDO JUAN CARLOS</t>
  </si>
  <si>
    <t>D  1,414</t>
  </si>
  <si>
    <t>UD80009-0029477</t>
  </si>
  <si>
    <t>DE ANDA QUINTERO PABLO</t>
  </si>
  <si>
    <t>ND14001-0020535</t>
  </si>
  <si>
    <t>UD80009-0027315</t>
  </si>
  <si>
    <t>VENEGAS MONTOYA JUDITH</t>
  </si>
  <si>
    <t>D  1,415</t>
  </si>
  <si>
    <t>UD80009-0029923</t>
  </si>
  <si>
    <t>ND14002-0022810</t>
  </si>
  <si>
    <t>COMITE  ESTATAL PARA EL FOMENTOY PR</t>
  </si>
  <si>
    <t>D  1,416</t>
  </si>
  <si>
    <t>ND14001-0023571</t>
  </si>
  <si>
    <t>ORZA CONSTRUCTORA SA DE CV</t>
  </si>
  <si>
    <t>UD80009-0028100</t>
  </si>
  <si>
    <t>MACIAS CASTAÑEDA MAURICIO</t>
  </si>
  <si>
    <t>UD80009-0027316</t>
  </si>
  <si>
    <t>RUGERIO GUTIERREZ FELIPE ALFONSO</t>
  </si>
  <si>
    <t>D  1,417</t>
  </si>
  <si>
    <t>ND14001-0024000</t>
  </si>
  <si>
    <t>ND14001-0020536</t>
  </si>
  <si>
    <t>BASURTO TAPIA MA DE LOURDES</t>
  </si>
  <si>
    <t>UD80009-0028568</t>
  </si>
  <si>
    <t>UD80009-0026635</t>
  </si>
  <si>
    <t>D  1,418</t>
  </si>
  <si>
    <t>ND14002-0024001</t>
  </si>
  <si>
    <t>ND14001-0020537</t>
  </si>
  <si>
    <t>UD80009-0026291</t>
  </si>
  <si>
    <t>OLIVARES MARTINEZ FAUSTO</t>
  </si>
  <si>
    <t>D  1,419</t>
  </si>
  <si>
    <t>ND14001-0020538</t>
  </si>
  <si>
    <t>ND14001-0022811</t>
  </si>
  <si>
    <t>ND14002-0021744</t>
  </si>
  <si>
    <t>D  1,420</t>
  </si>
  <si>
    <t>ND14002-0024002</t>
  </si>
  <si>
    <t>ND14004-0022812</t>
  </si>
  <si>
    <t>D  1,421</t>
  </si>
  <si>
    <t>ND14001-0024003</t>
  </si>
  <si>
    <t>ND14002-0021745</t>
  </si>
  <si>
    <t>PRIVA AMERICA LATINA, S.A. DE C.V.</t>
  </si>
  <si>
    <t>D  1,422</t>
  </si>
  <si>
    <t>ND14001-0024004</t>
  </si>
  <si>
    <t>UD80010-0028101</t>
  </si>
  <si>
    <t>VELAZQUEZ AGUILAR MARIO</t>
  </si>
  <si>
    <t>ND14001-0020539</t>
  </si>
  <si>
    <t>ND14001-0021746</t>
  </si>
  <si>
    <t>D  1,423</t>
  </si>
  <si>
    <t>UA09001-ZR00633</t>
  </si>
  <si>
    <t>ND14002-0022411</t>
  </si>
  <si>
    <t>ND14002-0021747</t>
  </si>
  <si>
    <t>D  1,424</t>
  </si>
  <si>
    <t>ND14004-0022813</t>
  </si>
  <si>
    <t>UD80009-0029025</t>
  </si>
  <si>
    <t>HERRERA MOLINA MARIA GUADALUPE</t>
  </si>
  <si>
    <t>ND14001-0021748</t>
  </si>
  <si>
    <t>D  1,425</t>
  </si>
  <si>
    <t>UD80010-0030401</t>
  </si>
  <si>
    <t>GASTRONOMIA DEL BAJIO S. DE R.L. DE</t>
  </si>
  <si>
    <t>UD80010-0028570</t>
  </si>
  <si>
    <t>FLORES GARCIA MARCO CESAR</t>
  </si>
  <si>
    <t>T 00055641</t>
  </si>
  <si>
    <t>UA14001-ZS01389</t>
  </si>
  <si>
    <t>ND14001-0020861</t>
  </si>
  <si>
    <t>D  1,426</t>
  </si>
  <si>
    <t>UD80009-0029924</t>
  </si>
  <si>
    <t>ND14001-0022814</t>
  </si>
  <si>
    <t>UD80009-0026293</t>
  </si>
  <si>
    <t>ND14002-0021749</t>
  </si>
  <si>
    <t>D  1,427</t>
  </si>
  <si>
    <t>UD80009-0029479</t>
  </si>
  <si>
    <t>JIMENEZ MORENO ALFREDO</t>
  </si>
  <si>
    <t>ND14002-0022815</t>
  </si>
  <si>
    <t>ND14001-0020862</t>
  </si>
  <si>
    <t>S 00052888</t>
  </si>
  <si>
    <t>UA14001-ZS01291</t>
  </si>
  <si>
    <t>RCO CARRETERAS S DE RL DE CV</t>
  </si>
  <si>
    <t>D  1,428</t>
  </si>
  <si>
    <t>ND14007-0024445</t>
  </si>
  <si>
    <t>ND14001-0022816</t>
  </si>
  <si>
    <t>UD80010-0026294</t>
  </si>
  <si>
    <t>CONSTRUCTORA Y ARRENDADORA JUCAR, S</t>
  </si>
  <si>
    <t>D  1,429</t>
  </si>
  <si>
    <t>ND14001-0023572</t>
  </si>
  <si>
    <t>ARELLANA ORTIZ MARIA GUADALUPE</t>
  </si>
  <si>
    <t>PENDIEMNTE</t>
  </si>
  <si>
    <t>UD80009-0025926</t>
  </si>
  <si>
    <t>LEDESMA JAMAICA BENJAMIN</t>
  </si>
  <si>
    <t>ND14001-0023168</t>
  </si>
  <si>
    <t>ND14001-0020863</t>
  </si>
  <si>
    <t>CONSTRUCTORA Y ARRENDADORA JUCAR SA</t>
  </si>
  <si>
    <t>D  1,430</t>
  </si>
  <si>
    <t>ND14002-0024005</t>
  </si>
  <si>
    <t>ND14001-0022412</t>
  </si>
  <si>
    <t>LARA ZUÑIGA CATALINA</t>
  </si>
  <si>
    <t>ND14001-0020864</t>
  </si>
  <si>
    <t>D  1,431</t>
  </si>
  <si>
    <t>UD80009-0028103</t>
  </si>
  <si>
    <t>ALONSO ESPINOZA JUVENCIO</t>
  </si>
  <si>
    <t>ND14001-0023169</t>
  </si>
  <si>
    <t>CAZARES ALVARADO FIDEL</t>
  </si>
  <si>
    <t>ND14001-0020865</t>
  </si>
  <si>
    <t>D  1,432</t>
  </si>
  <si>
    <t>UD80009-0028104</t>
  </si>
  <si>
    <t>UA14001-ZS01208</t>
  </si>
  <si>
    <t>D  1,433</t>
  </si>
  <si>
    <t>ND14001-0020540</t>
  </si>
  <si>
    <t>UA14001-ZS01209</t>
  </si>
  <si>
    <t>D  1,434</t>
  </si>
  <si>
    <t>ND14002-0024006</t>
  </si>
  <si>
    <t>AF BANREGIO SA DE CV,SOFOM ER,BANRE</t>
  </si>
  <si>
    <t>ND14002-0020866</t>
  </si>
  <si>
    <t>D  1,435</t>
  </si>
  <si>
    <t>ND14001-0020867</t>
  </si>
  <si>
    <t>D  1,436</t>
  </si>
  <si>
    <t>ND14002-0024446</t>
  </si>
  <si>
    <t>LIBRERIA EL TERCER MILENIO</t>
  </si>
  <si>
    <t>UD80009-0029026</t>
  </si>
  <si>
    <t>ND14001-0020868</t>
  </si>
  <si>
    <t>UD80009-0027015</t>
  </si>
  <si>
    <t>D  1,437</t>
  </si>
  <si>
    <t>ND14001-0023573</t>
  </si>
  <si>
    <t>ABARCA VARGAS ALEJANDRA</t>
  </si>
  <si>
    <t>D  1,438</t>
  </si>
  <si>
    <t>ND14002-0023574</t>
  </si>
  <si>
    <t>UD80009-0027016</t>
  </si>
  <si>
    <t>D  1,439</t>
  </si>
  <si>
    <t>ND14004-0022085</t>
  </si>
  <si>
    <t>MOLINERA DE MEXICO, S.A DE C.V</t>
  </si>
  <si>
    <t>UD80009-0026296</t>
  </si>
  <si>
    <t>HERNANDEZ FRAGOSO RUPERTO</t>
  </si>
  <si>
    <t>ND14001-0022817</t>
  </si>
  <si>
    <t>RAYA ROSAS MARIA  DE JESUS</t>
  </si>
  <si>
    <t>D  1,440</t>
  </si>
  <si>
    <t>ND14002-0024007</t>
  </si>
  <si>
    <t>INSTITUTO MUNICIPAL DE INVESTIGACIO</t>
  </si>
  <si>
    <t>BAJA: RUIZ CARAPIA JULIO</t>
  </si>
  <si>
    <t>D  1,441</t>
  </si>
  <si>
    <t>UD80009-0027642</t>
  </si>
  <si>
    <t>ND14001-0022818</t>
  </si>
  <si>
    <t>ND14001-0021478</t>
  </si>
  <si>
    <t>D  1,442</t>
  </si>
  <si>
    <t>ND14002-0020541</t>
  </si>
  <si>
    <t>ND14001-0021479</t>
  </si>
  <si>
    <t>D  1,443</t>
  </si>
  <si>
    <t>ND14001-0024447</t>
  </si>
  <si>
    <t>ND14001-0023575</t>
  </si>
  <si>
    <t>REFACCIONARIA Y ACCESORIOS PARA LA</t>
  </si>
  <si>
    <t>ND14001-0022086</t>
  </si>
  <si>
    <t>CAPRINOS DE LECHE S.P.R. DE R.L</t>
  </si>
  <si>
    <t>ND14002-0021480</t>
  </si>
  <si>
    <t>D  1,444</t>
  </si>
  <si>
    <t>UD80009-0029482</t>
  </si>
  <si>
    <t>UD80009-0029928</t>
  </si>
  <si>
    <t>OLIVEROS MAQUEO JOSE MARIA DE LOS A</t>
  </si>
  <si>
    <t>ND14001-0020542</t>
  </si>
  <si>
    <t>ND14004-0022087</t>
  </si>
  <si>
    <t>ND14001-0022819</t>
  </si>
  <si>
    <t>ND14001-0021481</t>
  </si>
  <si>
    <t>D  1,445</t>
  </si>
  <si>
    <t>UD80009-0029929</t>
  </si>
  <si>
    <t>ND14001-0020543</t>
  </si>
  <si>
    <t>S 00050728</t>
  </si>
  <si>
    <t>UA14001-ZS01222</t>
  </si>
  <si>
    <t>D  1,446</t>
  </si>
  <si>
    <t>ND14001-0023170</t>
  </si>
  <si>
    <t>D  1,447</t>
  </si>
  <si>
    <t>BAJA: OLIVEROS MAQUEO JOSE MARIA DE</t>
  </si>
  <si>
    <t>D  1,448</t>
  </si>
  <si>
    <t>ND14001-0020544</t>
  </si>
  <si>
    <t>GOMEZ TORRES ROSAURA</t>
  </si>
  <si>
    <t>D  1,449</t>
  </si>
  <si>
    <t>ND14001-0023171</t>
  </si>
  <si>
    <t>UD80010-0026297</t>
  </si>
  <si>
    <t>D  1,450</t>
  </si>
  <si>
    <t>ND14001-0024008</t>
  </si>
  <si>
    <t>CORONA TABARES BENJAMIN</t>
  </si>
  <si>
    <t>ND14001-0022088</t>
  </si>
  <si>
    <t>ND14001-0023172</t>
  </si>
  <si>
    <t>D  1,451</t>
  </si>
  <si>
    <t>ND14007-0024448</t>
  </si>
  <si>
    <t>OXFORD INSTITUTO EDUCATIVO S.C.</t>
  </si>
  <si>
    <t>ND14001-0022089</t>
  </si>
  <si>
    <t>ND14002-0023173</t>
  </si>
  <si>
    <t>ND14002-0022820</t>
  </si>
  <si>
    <t>D  1,452</t>
  </si>
  <si>
    <t>ND14001-0024009</t>
  </si>
  <si>
    <t>ND14001-0022090</t>
  </si>
  <si>
    <t>ND14002-0023174</t>
  </si>
  <si>
    <t>PATIÑO ROSILLO LAURA</t>
  </si>
  <si>
    <t>ND14001-0021750</t>
  </si>
  <si>
    <t>D  1,453</t>
  </si>
  <si>
    <t>UD80009-0030403</t>
  </si>
  <si>
    <t>ND14002-0024010</t>
  </si>
  <si>
    <t>ND14002-0022091</t>
  </si>
  <si>
    <t>D  1,454</t>
  </si>
  <si>
    <t>ND14001-0023175</t>
  </si>
  <si>
    <t>ND14002-0020545</t>
  </si>
  <si>
    <t>COMERCIALIZADORA DEL BAJIO WK SA DE</t>
  </si>
  <si>
    <t>D  1,455</t>
  </si>
  <si>
    <t>UD80009-0030404</t>
  </si>
  <si>
    <t>JIMENEZ JUAREZ SANDRA</t>
  </si>
  <si>
    <t>D  1,456</t>
  </si>
  <si>
    <t>UD80009-0029931</t>
  </si>
  <si>
    <t>EMPRESAS SUAREZ S.A. DE C.V.</t>
  </si>
  <si>
    <t>ND14007-0023176</t>
  </si>
  <si>
    <t>UD80009-0025932</t>
  </si>
  <si>
    <t>ND14001-0021751</t>
  </si>
  <si>
    <t>BACILO LOPEZ FELIPA</t>
  </si>
  <si>
    <t>D  1,457</t>
  </si>
  <si>
    <t>ND14007-0024011</t>
  </si>
  <si>
    <t>ND14004-0022092</t>
  </si>
  <si>
    <t>ND14007-0023177</t>
  </si>
  <si>
    <t>UD80009-0028580</t>
  </si>
  <si>
    <t>MARTINEZ ALMAZAN TRINIDAD ELISA</t>
  </si>
  <si>
    <t>D  1,458</t>
  </si>
  <si>
    <t>ND14004-0024449</t>
  </si>
  <si>
    <t>ND14001-0024012</t>
  </si>
  <si>
    <t>UD80009-0027643</t>
  </si>
  <si>
    <t>UD80009-0028581</t>
  </si>
  <si>
    <t>D  1,459</t>
  </si>
  <si>
    <t>UD80010-0027644</t>
  </si>
  <si>
    <t>LJIMENEZ:HOTELES CASA INN S.A DE C.</t>
  </si>
  <si>
    <t>BAJA: MARTINEZ ALMAZAN TRINIDAD ELI</t>
  </si>
  <si>
    <t>ND14001-0021482</t>
  </si>
  <si>
    <t>DELGADO AGUILAR ISACC</t>
  </si>
  <si>
    <t>D  1,460</t>
  </si>
  <si>
    <t>ND14001-0023576</t>
  </si>
  <si>
    <t>D  1,461</t>
  </si>
  <si>
    <t>UD80009-0030406</t>
  </si>
  <si>
    <t>EM.EXPRESS</t>
  </si>
  <si>
    <t>ND14001-0023577</t>
  </si>
  <si>
    <t>AMERI.EXPRESS</t>
  </si>
  <si>
    <t>UA09001-ZR00634</t>
  </si>
  <si>
    <t>ND14001-0020546</t>
  </si>
  <si>
    <t>ESCAMILLA AMEZCUA ANA MARIA</t>
  </si>
  <si>
    <t>S 00050977</t>
  </si>
  <si>
    <t>UA14001-ZS01223</t>
  </si>
  <si>
    <t>TRRI S.A DE C.V.</t>
  </si>
  <si>
    <t>D  1,462</t>
  </si>
  <si>
    <t>ND14002-0023578</t>
  </si>
  <si>
    <t>ND14006-0022093</t>
  </si>
  <si>
    <t>HOTELES CASA INN SA DE CV</t>
  </si>
  <si>
    <t>ND14007-0020869</t>
  </si>
  <si>
    <t>D  1,463</t>
  </si>
  <si>
    <t>ND14002-0024450</t>
  </si>
  <si>
    <t>ND14001-0023579</t>
  </si>
  <si>
    <t>ND14001-0024013</t>
  </si>
  <si>
    <t>D  1,464</t>
  </si>
  <si>
    <t>ND14001-0024014</t>
  </si>
  <si>
    <t>ND14001-0020870</t>
  </si>
  <si>
    <t>GRUPO ECO-VASOR SA DE CV</t>
  </si>
  <si>
    <t>D  1,465</t>
  </si>
  <si>
    <t>UD80009-0029485</t>
  </si>
  <si>
    <t>ND14001-0024015</t>
  </si>
  <si>
    <t>UD80009-0026638</t>
  </si>
  <si>
    <t>D  1,466</t>
  </si>
  <si>
    <t>ND14002-0024016</t>
  </si>
  <si>
    <t>ND14002-0023178</t>
  </si>
  <si>
    <t>UD80009-0026639</t>
  </si>
  <si>
    <t>D  1,467</t>
  </si>
  <si>
    <t>BAJA: WARRATY GROUP DE MEXICO SA DE</t>
  </si>
  <si>
    <t>ND14002-0023179</t>
  </si>
  <si>
    <t>FRSCOS DON GU SA DE CV</t>
  </si>
  <si>
    <t>UA09001-ZR00536</t>
  </si>
  <si>
    <t>UD80009-0026640</t>
  </si>
  <si>
    <t>D  1,468</t>
  </si>
  <si>
    <t>UA09001-ZR00593</t>
  </si>
  <si>
    <t>ND14001-0023180</t>
  </si>
  <si>
    <t>D  1,469</t>
  </si>
  <si>
    <t>UA43002-0028105</t>
  </si>
  <si>
    <t>ND14001-0023181</t>
  </si>
  <si>
    <t>HERNANDEZ HERNADEZ RENE</t>
  </si>
  <si>
    <t>D  1,470</t>
  </si>
  <si>
    <t>UD80009-0027646</t>
  </si>
  <si>
    <t>RIVERA LARA OMAR</t>
  </si>
  <si>
    <t>ND14002-0023182</t>
  </si>
  <si>
    <t>DIAZ GUERREO ROSALINA</t>
  </si>
  <si>
    <t>D  1,471</t>
  </si>
  <si>
    <t>UA43002-0028106</t>
  </si>
  <si>
    <t>ND14001-0022094</t>
  </si>
  <si>
    <t>ND14001-0023183</t>
  </si>
  <si>
    <t>ND14001-0021483</t>
  </si>
  <si>
    <t>LOPEZ MACIAS CARLOS</t>
  </si>
  <si>
    <t>D  1,472</t>
  </si>
  <si>
    <t>ND14001-0023580</t>
  </si>
  <si>
    <t>ARELLANO CARGAS NOE</t>
  </si>
  <si>
    <t>ND14001-0022413</t>
  </si>
  <si>
    <t>ND14001-0022095</t>
  </si>
  <si>
    <t>ND14002-0023184</t>
  </si>
  <si>
    <t>ND14001-0021147</t>
  </si>
  <si>
    <t>JARAMILLO URREA GABRIEL</t>
  </si>
  <si>
    <t>D  1,473</t>
  </si>
  <si>
    <t>ND14001-0022414</t>
  </si>
  <si>
    <t>AXA SEGUTROS SA DE CV</t>
  </si>
  <si>
    <t>ND14002-0022096</t>
  </si>
  <si>
    <t>A. EXPRESS</t>
  </si>
  <si>
    <t>ND14001-0023185</t>
  </si>
  <si>
    <t>TARJT. AMERICA EXPRESS</t>
  </si>
  <si>
    <t>D  1,474</t>
  </si>
  <si>
    <t>ND14001-0022415</t>
  </si>
  <si>
    <t>ND14001-0022097</t>
  </si>
  <si>
    <t>ND14001-0023186</t>
  </si>
  <si>
    <t>ND14003-0021148</t>
  </si>
  <si>
    <t>RAMIREZ PROCEL MARIA SUSANA HILARIA</t>
  </si>
  <si>
    <t>D  1,475</t>
  </si>
  <si>
    <t>ND14001-0022416</t>
  </si>
  <si>
    <t>ND14001-0023187</t>
  </si>
  <si>
    <t>UD80010-0026643</t>
  </si>
  <si>
    <t>TELLEZ VAZQUEZ SANDRA</t>
  </si>
  <si>
    <t>ND14001-0021752</t>
  </si>
  <si>
    <t>GENE TECHNOLOGY SA DE CV</t>
  </si>
  <si>
    <t>BAJA: LOPEZ MACIAS CARLOS</t>
  </si>
  <si>
    <t>D  1,476</t>
  </si>
  <si>
    <t>ND14002-0023581</t>
  </si>
  <si>
    <t>ND14001-0022417</t>
  </si>
  <si>
    <t>UD80009-0029035</t>
  </si>
  <si>
    <t>UD80009-0026644</t>
  </si>
  <si>
    <t>UD80009-0028583</t>
  </si>
  <si>
    <t>D  1,477</t>
  </si>
  <si>
    <t>ND14002-0023582</t>
  </si>
  <si>
    <t>ND14002-0022098</t>
  </si>
  <si>
    <t>AGUILAR  TORRES ARIEL ANGEL</t>
  </si>
  <si>
    <t>UD80010-0026299</t>
  </si>
  <si>
    <t>RUIZ GUERRERO ABDON JAVIER</t>
  </si>
  <si>
    <t>S 00052858</t>
  </si>
  <si>
    <t>UA14001-ZS01292</t>
  </si>
  <si>
    <t>D  1,478</t>
  </si>
  <si>
    <t>ND14002-0023583</t>
  </si>
  <si>
    <t>UD80009-0026645</t>
  </si>
  <si>
    <t>GONZALEZ VAZQUEZ ROSALBA</t>
  </si>
  <si>
    <t>UA14001-ZS01293</t>
  </si>
  <si>
    <t>ND14004-0021484</t>
  </si>
  <si>
    <t>D  1,479</t>
  </si>
  <si>
    <t>ND14004-0022099</t>
  </si>
  <si>
    <t>ND14002-0021149</t>
  </si>
  <si>
    <t>UD80009-0027321</t>
  </si>
  <si>
    <t>D  1,480</t>
  </si>
  <si>
    <t>UD80009-0029936</t>
  </si>
  <si>
    <t>ND14001-0021485</t>
  </si>
  <si>
    <t>BOMBAS VERTICALES BNJ    SA DE CV</t>
  </si>
  <si>
    <t>D  1,481</t>
  </si>
  <si>
    <t>ND14007-0022418</t>
  </si>
  <si>
    <t>SERV. AMBIENTALES Y DE ENERGIA</t>
  </si>
  <si>
    <t>ND14001-0022100</t>
  </si>
  <si>
    <t>ALECSA CELAYA, S DE R.L. DE C.V.</t>
  </si>
  <si>
    <t>ND14001-0021486</t>
  </si>
  <si>
    <t>BOMBAS VERTICALES BNJ SA DE CV</t>
  </si>
  <si>
    <t>D  1,482</t>
  </si>
  <si>
    <t>UD80009-0026300</t>
  </si>
  <si>
    <t>ND14002-0022821</t>
  </si>
  <si>
    <t>LJIMENEZ:LOPEZ  CARMONA  MARIA GUAD</t>
  </si>
  <si>
    <t>D  1,483</t>
  </si>
  <si>
    <t>UD80009-0027322</t>
  </si>
  <si>
    <t>CUATRO MILPAS Y ASOCIADOS SPR DE RL</t>
  </si>
  <si>
    <t>D  1,484</t>
  </si>
  <si>
    <t>UD80009-0028108</t>
  </si>
  <si>
    <t>ND14002-0021150</t>
  </si>
  <si>
    <t>SIEEQRO SA DE CV</t>
  </si>
  <si>
    <t>ND14004-0022822</t>
  </si>
  <si>
    <t>D  1,485</t>
  </si>
  <si>
    <t>ND14001-0022823</t>
  </si>
  <si>
    <t>SILVA BADILLO CLAUDIA TERESA</t>
  </si>
  <si>
    <t>ND14003-0021753</t>
  </si>
  <si>
    <t>AGRO Y ASPERSORAS SA DE CV</t>
  </si>
  <si>
    <t>D  1,486</t>
  </si>
  <si>
    <t>UA14001-ZS01294</t>
  </si>
  <si>
    <t>D  1,488</t>
  </si>
  <si>
    <t>ND14002-0021754</t>
  </si>
  <si>
    <t>LJIMENEZ:FRANCO GORDILLO JUAN ALBER</t>
  </si>
  <si>
    <t>D  1,489</t>
  </si>
  <si>
    <t>UD80009-0030409</t>
  </si>
  <si>
    <t>LOPEZ DAMIAN JOSE</t>
  </si>
  <si>
    <t>UD80009-0026648</t>
  </si>
  <si>
    <t>JIMENEZ PATIñO ANTONIO</t>
  </si>
  <si>
    <t>UD80009-0027022</t>
  </si>
  <si>
    <t>RICO MAYORGA JUAN</t>
  </si>
  <si>
    <t>D  1,490</t>
  </si>
  <si>
    <t>UA43002-0029462</t>
  </si>
  <si>
    <t>ND14001-0022419</t>
  </si>
  <si>
    <t>GUERRERO SANCHEZ  JOSE CESAR</t>
  </si>
  <si>
    <t>ND14004-0022824</t>
  </si>
  <si>
    <t>D  1,492</t>
  </si>
  <si>
    <t>UD80009-0029939</t>
  </si>
  <si>
    <t>ND14001-0021755</t>
  </si>
  <si>
    <t>D  1,493</t>
  </si>
  <si>
    <t>ND14002-0021756</t>
  </si>
  <si>
    <t>D  1,494</t>
  </si>
  <si>
    <t>ND14001-0023584</t>
  </si>
  <si>
    <t>ND14001-0021757</t>
  </si>
  <si>
    <t>D  1,495</t>
  </si>
  <si>
    <t>ND14006-0023585</t>
  </si>
  <si>
    <t>UD80009-0029037</t>
  </si>
  <si>
    <t>UD80009-0026650</t>
  </si>
  <si>
    <t>ANDRADE LOPEZ DIEGO IVAN</t>
  </si>
  <si>
    <t>ND14007-0022825</t>
  </si>
  <si>
    <t>RANCHO TIERRAS NEGRAS SPR DE RL DE</t>
  </si>
  <si>
    <t>D  1,496</t>
  </si>
  <si>
    <t>UD80009-0026302</t>
  </si>
  <si>
    <t>MENDOZA SANDOVAL ANGEL</t>
  </si>
  <si>
    <t>ND14001-0021151</t>
  </si>
  <si>
    <t>ND14001-0021758</t>
  </si>
  <si>
    <t>UNISEM S.A DE C.V.</t>
  </si>
  <si>
    <t>G 00051547</t>
  </si>
  <si>
    <t>UA14001-ZS01268</t>
  </si>
  <si>
    <t>D  1,497</t>
  </si>
  <si>
    <t>NA14001-0000338</t>
  </si>
  <si>
    <t>ND14001-0023188</t>
  </si>
  <si>
    <t>RODRIGUEZ OCHOA J LEBI</t>
  </si>
  <si>
    <t>ND14001-0021152</t>
  </si>
  <si>
    <t>D  1,498</t>
  </si>
  <si>
    <t>ND14001-0023586</t>
  </si>
  <si>
    <t>TORRES GONZALEZ ABEL</t>
  </si>
  <si>
    <t>I 00029022</t>
  </si>
  <si>
    <t>UA14001-ZS01390</t>
  </si>
  <si>
    <t>ND14001-0021153</t>
  </si>
  <si>
    <t>ND14001-0021487</t>
  </si>
  <si>
    <t>D  1,499</t>
  </si>
  <si>
    <t>UD80009-0029946</t>
  </si>
  <si>
    <t>GRANADOS ALEJO JOSEFINA</t>
  </si>
  <si>
    <t>I 00029931</t>
  </si>
  <si>
    <t>UA14001-ZS01391</t>
  </si>
  <si>
    <t>ND14001-0021154</t>
  </si>
  <si>
    <t>ND14001-0022826</t>
  </si>
  <si>
    <t>UA43003-0027023</t>
  </si>
  <si>
    <t>D  1,500</t>
  </si>
  <si>
    <t>ND14002-0022827</t>
  </si>
  <si>
    <t>UA43003-0026652</t>
  </si>
  <si>
    <t>GARANTIA</t>
  </si>
  <si>
    <t>ND14001-0021488</t>
  </si>
  <si>
    <t>D  1,501</t>
  </si>
  <si>
    <t>UD80009-0029947</t>
  </si>
  <si>
    <t>AP PROTECCION AMBIENTAL DE LA LAGUN</t>
  </si>
  <si>
    <t>UD80009-0026303</t>
  </si>
  <si>
    <t>ROJO CRUZ XOCHITL</t>
  </si>
  <si>
    <t>ND14001-0022828</t>
  </si>
  <si>
    <t>D  1,502</t>
  </si>
  <si>
    <t>UA43003-0029688</t>
  </si>
  <si>
    <t>UD80009-0027650</t>
  </si>
  <si>
    <t>UD80009-0026304</t>
  </si>
  <si>
    <t>LANUZA RAMIREZ JUAN CARLOS</t>
  </si>
  <si>
    <t>ND14001-0021155</t>
  </si>
  <si>
    <t>D  1,503</t>
  </si>
  <si>
    <t>UD80009-0030412</t>
  </si>
  <si>
    <t>S 00049901</t>
  </si>
  <si>
    <t>UA14001-ZS01109</t>
  </si>
  <si>
    <t>ND14004-0021759</t>
  </si>
  <si>
    <t>RAMOS MERCADO  CONNIE</t>
  </si>
  <si>
    <t>D  1,504</t>
  </si>
  <si>
    <t>T 00057330</t>
  </si>
  <si>
    <t>UA14001-ZS01461</t>
  </si>
  <si>
    <t>ENLACES TURISTICOS DEL BAJIO S.A. D</t>
  </si>
  <si>
    <t>UD80009-0029038</t>
  </si>
  <si>
    <t>D  1,505</t>
  </si>
  <si>
    <t>NA14001-0000339</t>
  </si>
  <si>
    <t>ND14001-0022420</t>
  </si>
  <si>
    <t>FLETES ENTREGA Y RECOLECCION, S. DE</t>
  </si>
  <si>
    <t>UD80009-0029040</t>
  </si>
  <si>
    <t>FUENTES BAEZA ELIAS</t>
  </si>
  <si>
    <t>ND14001-0021156</t>
  </si>
  <si>
    <t>ND14002-0021760</t>
  </si>
  <si>
    <t>AGRO Y  ACOLCHADOS S.A DE C.V.</t>
  </si>
  <si>
    <t>UA09001-ZR00572</t>
  </si>
  <si>
    <t>D  1,506</t>
  </si>
  <si>
    <t>ND14001-0023587</t>
  </si>
  <si>
    <t>D  1,507</t>
  </si>
  <si>
    <t>UD80009-0030415</t>
  </si>
  <si>
    <t>ND14001-0023588</t>
  </si>
  <si>
    <t>UD80009-0027652</t>
  </si>
  <si>
    <t>CABRERA LAZARINI SAMUEL</t>
  </si>
  <si>
    <t>ND14001-0021761</t>
  </si>
  <si>
    <t>ALCANTAR BLANCO JOSE  RAMON</t>
  </si>
  <si>
    <t>D  1,508</t>
  </si>
  <si>
    <t>UD80009-0030416</t>
  </si>
  <si>
    <t>UD80010-0029490</t>
  </si>
  <si>
    <t>UA09001-ZR00598</t>
  </si>
  <si>
    <t>UD80010-0027654</t>
  </si>
  <si>
    <t>ND14001-0021762</t>
  </si>
  <si>
    <t>CARMONA  TORRES GUILLERMINA</t>
  </si>
  <si>
    <t>D  1,509</t>
  </si>
  <si>
    <t>UD80009-0029041</t>
  </si>
  <si>
    <t>ND14001-0021489</t>
  </si>
  <si>
    <t>LJIMENEZ:AGRO DE MEXICO, S DE RL</t>
  </si>
  <si>
    <t>D  1,510</t>
  </si>
  <si>
    <t>UA43002-0029949</t>
  </si>
  <si>
    <t>ND14001-0020871</t>
  </si>
  <si>
    <t>UD80009-0028589</t>
  </si>
  <si>
    <t>D  1,511</t>
  </si>
  <si>
    <t>S 00053158</t>
  </si>
  <si>
    <t>UA14001-ZS01344</t>
  </si>
  <si>
    <t>T 00049755</t>
  </si>
  <si>
    <t>UA14001-ZS01110</t>
  </si>
  <si>
    <t>UD80010-0026306</t>
  </si>
  <si>
    <t>AGUA INDUSTRIAL Y POTABLE SA</t>
  </si>
  <si>
    <t>D  1,512</t>
  </si>
  <si>
    <t>NA14001-0000348</t>
  </si>
  <si>
    <t>S 00050914</t>
  </si>
  <si>
    <t>UA14001-ZS01224</t>
  </si>
  <si>
    <t>D  1,513</t>
  </si>
  <si>
    <t>ND14001-0023589</t>
  </si>
  <si>
    <t>UD80009-0025935</t>
  </si>
  <si>
    <t>GARCIA VILLAMIL JORGE</t>
  </si>
  <si>
    <t>UD80009-0027655</t>
  </si>
  <si>
    <t>PEREZ RUIZ RAUL</t>
  </si>
  <si>
    <t>D  1,514</t>
  </si>
  <si>
    <t>ND14001-0023590</t>
  </si>
  <si>
    <t>AMBRIZ NITO MARIA MAYELA</t>
  </si>
  <si>
    <t>UD80009-0025936</t>
  </si>
  <si>
    <t>HERRERA MEDINA JORGE ANTONIO</t>
  </si>
  <si>
    <t>ND14002-0020872</t>
  </si>
  <si>
    <t>LJIMENEZ:ELECTROCOSTRUCCIONES ALSA</t>
  </si>
  <si>
    <t>D  1,515</t>
  </si>
  <si>
    <t>ND14001-0024451</t>
  </si>
  <si>
    <t>CAESSA TRANSPORTACIONES SA DE CV</t>
  </si>
  <si>
    <t>ND14007-0020548</t>
  </si>
  <si>
    <t>SANDOVAL MENDOZA RAMON OLIVER</t>
  </si>
  <si>
    <t>UD80009-0026309</t>
  </si>
  <si>
    <t>LOPEZ ROBLES CARLOS</t>
  </si>
  <si>
    <t>D  1,516</t>
  </si>
  <si>
    <t>ND14001-0023591</t>
  </si>
  <si>
    <t>AMBRIZ NITO MAYELA</t>
  </si>
  <si>
    <t>ND14001-0020549</t>
  </si>
  <si>
    <t>CENTRO DE MAQUINADOS DE APATZEO SA</t>
  </si>
  <si>
    <t>ND14001-0022829</t>
  </si>
  <si>
    <t>MEDINA ESTRADA LISANDRA VANESA</t>
  </si>
  <si>
    <t>UD80009-0027025</t>
  </si>
  <si>
    <t>ORTEGA ARANA TERESA</t>
  </si>
  <si>
    <t>D  1,517</t>
  </si>
  <si>
    <t>UD80009-0025938</t>
  </si>
  <si>
    <t>VIAJES ISAVAL S.A. DE C.V.</t>
  </si>
  <si>
    <t>ND14001-0021763</t>
  </si>
  <si>
    <t>D  1,518</t>
  </si>
  <si>
    <t>ND14001-0024452</t>
  </si>
  <si>
    <t>ND14004-0020873</t>
  </si>
  <si>
    <t>MOLINERA DE MEXICO SA DE CV</t>
  </si>
  <si>
    <t>ND14002-0021157</t>
  </si>
  <si>
    <t>RIVERA BARRIENTOS EDWIN FRANCISCO</t>
  </si>
  <si>
    <t>ND14001-0021764</t>
  </si>
  <si>
    <t>D  1,519</t>
  </si>
  <si>
    <t>UA43002-0027656</t>
  </si>
  <si>
    <t>UD80009-0026660</t>
  </si>
  <si>
    <t>D  1,520</t>
  </si>
  <si>
    <t>BAJA: ALECSA CELAYA, S DE R.L. DE C</t>
  </si>
  <si>
    <t>ND14001-0020874</t>
  </si>
  <si>
    <t>D  1,521</t>
  </si>
  <si>
    <t>ND14001-0022101</t>
  </si>
  <si>
    <t>AXA SEGUROS,S.A DE C.V</t>
  </si>
  <si>
    <t>ND14001-0020875</t>
  </si>
  <si>
    <t>UD80009-0026662</t>
  </si>
  <si>
    <t>D  1,522</t>
  </si>
  <si>
    <t>ND14007-0024453</t>
  </si>
  <si>
    <t>ROSALES ARGUETA JUAN PAULO</t>
  </si>
  <si>
    <t>ND14007-0022102</t>
  </si>
  <si>
    <t>BIOKRONE S.A DE C.V</t>
  </si>
  <si>
    <t>ND14002-0020876</t>
  </si>
  <si>
    <t>UD80009-0026663</t>
  </si>
  <si>
    <t>D  1,523</t>
  </si>
  <si>
    <t>ND14001-0024454</t>
  </si>
  <si>
    <t>QUIMICA  LUCAVA  SA DE CV</t>
  </si>
  <si>
    <t>ND14001-0020550</t>
  </si>
  <si>
    <t>ND14001-0022103</t>
  </si>
  <si>
    <t>ND14001-0020877</t>
  </si>
  <si>
    <t>ND14001-0021158</t>
  </si>
  <si>
    <t>D  1,524</t>
  </si>
  <si>
    <t>ND14004-0024455</t>
  </si>
  <si>
    <t>MARINO RAMIREZ EDNA KARINA</t>
  </si>
  <si>
    <t>ND14002-0020551</t>
  </si>
  <si>
    <t>ELITE MOTORS SA DE CV</t>
  </si>
  <si>
    <t>ND14001-0022104</t>
  </si>
  <si>
    <t>ND14001-0020878</t>
  </si>
  <si>
    <t>ND14001-0021159</t>
  </si>
  <si>
    <t>D  1,525</t>
  </si>
  <si>
    <t>ND14007-0024456</t>
  </si>
  <si>
    <t>ND14002-0020552</t>
  </si>
  <si>
    <t>UD80009-0027332</t>
  </si>
  <si>
    <t>ORTIZ REYES CESAR</t>
  </si>
  <si>
    <t>D  1,526</t>
  </si>
  <si>
    <t>ND14001-0024457</t>
  </si>
  <si>
    <t>ARRIAGA MORALES ROGELIO</t>
  </si>
  <si>
    <t>ND14001-0020553</t>
  </si>
  <si>
    <t>UD80009-0026664</t>
  </si>
  <si>
    <t>D  1,527</t>
  </si>
  <si>
    <t>ND14003-0024458</t>
  </si>
  <si>
    <t>UD80009-0029949</t>
  </si>
  <si>
    <t>REYES RIVERA OMAR</t>
  </si>
  <si>
    <t>UD80009-0026665</t>
  </si>
  <si>
    <t>D  1,528</t>
  </si>
  <si>
    <t>ND14001-0024459</t>
  </si>
  <si>
    <t>ND14002-0020554</t>
  </si>
  <si>
    <t>BAJA: MONTERO RAMIREZ ELIUD</t>
  </si>
  <si>
    <t>D  1,529</t>
  </si>
  <si>
    <t>ND14002-0024460</t>
  </si>
  <si>
    <t>UD80009-0028109</t>
  </si>
  <si>
    <t>ARRIAGA MARTINEZ JOSE DAVID</t>
  </si>
  <si>
    <t>D  1,530</t>
  </si>
  <si>
    <t>ND14001-0024461</t>
  </si>
  <si>
    <t>ND14002-0020555</t>
  </si>
  <si>
    <t>UA09001-ZR00556</t>
  </si>
  <si>
    <t>SERVICIO AVENIDA MEXICO S.A DE C.V</t>
  </si>
  <si>
    <t>D  1,531</t>
  </si>
  <si>
    <t>ND14001-0020556</t>
  </si>
  <si>
    <t>UA14001-ZS01225</t>
  </si>
  <si>
    <t>D  1,532</t>
  </si>
  <si>
    <t>ND14001-0020557</t>
  </si>
  <si>
    <t>UA14001-ZS01226</t>
  </si>
  <si>
    <t>UD80009-0027333</t>
  </si>
  <si>
    <t>GAMEZ SORIA JOSE ROBERTO</t>
  </si>
  <si>
    <t>D  1,533</t>
  </si>
  <si>
    <t>UA09001-ZR00537</t>
  </si>
  <si>
    <t>S 00051482</t>
  </si>
  <si>
    <t>UA14001-ZS01227</t>
  </si>
  <si>
    <t>D  1,534</t>
  </si>
  <si>
    <t>UD80009-0025942</t>
  </si>
  <si>
    <t>FERNANDEZ BAYLON PABLO</t>
  </si>
  <si>
    <t>UD80009-0026666</t>
  </si>
  <si>
    <t>D  1,536</t>
  </si>
  <si>
    <t>UA43002-0027334</t>
  </si>
  <si>
    <t>D  1,540</t>
  </si>
  <si>
    <t>ND14002-0021490</t>
  </si>
  <si>
    <t>MADERERIA LA TIERRA SA DE CV</t>
  </si>
  <si>
    <t>D  1,541</t>
  </si>
  <si>
    <t>ND14002-0024017</t>
  </si>
  <si>
    <t>RODRIGUEZ RODRIGUEZ FRANCISCO JAVIE</t>
  </si>
  <si>
    <t>ND14001-0022421</t>
  </si>
  <si>
    <t>UD80010-0026313</t>
  </si>
  <si>
    <t>UD80009-0028594</t>
  </si>
  <si>
    <t>VERA SANCHEZ J. CARMEN</t>
  </si>
  <si>
    <t>D  1,542</t>
  </si>
  <si>
    <t>ND14001-0024018</t>
  </si>
  <si>
    <t>EL MESTIZAL S DE P.R DE R.L</t>
  </si>
  <si>
    <t>ND14001-0022422</t>
  </si>
  <si>
    <t>ND14002-0020558</t>
  </si>
  <si>
    <t>COMERCIALIZADORA DEL BAJIO WK</t>
  </si>
  <si>
    <t>ND14001-0020879</t>
  </si>
  <si>
    <t>JOSE MANUEL DIAZ</t>
  </si>
  <si>
    <t>UD80010-0027026</t>
  </si>
  <si>
    <t>AUTOBUSES URVIABUS S.A DE C.V.</t>
  </si>
  <si>
    <t>D  1,543</t>
  </si>
  <si>
    <t>ND14001-0024019</t>
  </si>
  <si>
    <t>ND14002-0020559</t>
  </si>
  <si>
    <t>UD80009-0027027</t>
  </si>
  <si>
    <t>D  1,544</t>
  </si>
  <si>
    <t>ND14001-0024020</t>
  </si>
  <si>
    <t>GESTIONES EFECTIVAS C.E. LAYA SA DE</t>
  </si>
  <si>
    <t>ND14002-0022423</t>
  </si>
  <si>
    <t>D  1,545</t>
  </si>
  <si>
    <t>ND14007-0023592</t>
  </si>
  <si>
    <t>GRUPO NACIONAL PROVINCIAL</t>
  </si>
  <si>
    <t>ND14002-0024021</t>
  </si>
  <si>
    <t>LJIMENEZ:CARDENAS MARIQUEZ MARCELA</t>
  </si>
  <si>
    <t>D  1,546</t>
  </si>
  <si>
    <t>ND14003-0024022</t>
  </si>
  <si>
    <t>ND14001-0021160</t>
  </si>
  <si>
    <t>SANDOVAL KICK ADRIANA</t>
  </si>
  <si>
    <t>D  1,547</t>
  </si>
  <si>
    <t>ND14001-0024023</t>
  </si>
  <si>
    <t>SANCHEZ URIBE ELISEO</t>
  </si>
  <si>
    <t>UD80009-0026668</t>
  </si>
  <si>
    <t>D  1,548</t>
  </si>
  <si>
    <t>ND14002-0024024</t>
  </si>
  <si>
    <t>UD80009-0027657</t>
  </si>
  <si>
    <t>UD80009-0026669</t>
  </si>
  <si>
    <t>D  1,549</t>
  </si>
  <si>
    <t>ND14004-0024025</t>
  </si>
  <si>
    <t>UD80010-0026670</t>
  </si>
  <si>
    <t>ZETINA VALDEZ EVELIA</t>
  </si>
  <si>
    <t>H 00052628</t>
  </si>
  <si>
    <t>UD10014-H052628</t>
  </si>
  <si>
    <t>HDI SEGUROS,S.A. DE C.V.</t>
  </si>
  <si>
    <t>D  1,550</t>
  </si>
  <si>
    <t>ND14002-0024026</t>
  </si>
  <si>
    <t>UD80009-0027335</t>
  </si>
  <si>
    <t>REMODELA DECORACIONES S.A. DE C.V.</t>
  </si>
  <si>
    <t>D  1,551</t>
  </si>
  <si>
    <t>ND14002-0024027</t>
  </si>
  <si>
    <t>ND14001-0022424</t>
  </si>
  <si>
    <t>ND14001-0021491</t>
  </si>
  <si>
    <t>D  1,552</t>
  </si>
  <si>
    <t>ND14001-0024028</t>
  </si>
  <si>
    <t>ND14003-0022425</t>
  </si>
  <si>
    <t>ECHEVERRIA VILLAGOMEZ FRANCISCO</t>
  </si>
  <si>
    <t>S 00051486</t>
  </si>
  <si>
    <t>UA14001-ZS01228</t>
  </si>
  <si>
    <t>VALADEZ TOVAR J. ROSARIO</t>
  </si>
  <si>
    <t>D  1,553</t>
  </si>
  <si>
    <t>ND14001-0024029</t>
  </si>
  <si>
    <t>RECUPERADORA Y  RECICLADORA  RANCHO</t>
  </si>
  <si>
    <t>ND14004-0020560</t>
  </si>
  <si>
    <t>D  1,554</t>
  </si>
  <si>
    <t>ND14001-0024030</t>
  </si>
  <si>
    <t>MENDEZ MENDOZA JUAN CARLOS</t>
  </si>
  <si>
    <t>ND14002-0020561</t>
  </si>
  <si>
    <t>LJIMENEZ:SANCHEZ LULE ANA MARIA IRM</t>
  </si>
  <si>
    <t>D  1,555</t>
  </si>
  <si>
    <t>ND14001-0024031</t>
  </si>
  <si>
    <t>LOPEZ CALZADA SILVIA</t>
  </si>
  <si>
    <t>ND14003-0022105</t>
  </si>
  <si>
    <t>RAMIREZ GOEZ LUISA MARIA</t>
  </si>
  <si>
    <t>UD80009-0029045</t>
  </si>
  <si>
    <t>ND14006-0020562</t>
  </si>
  <si>
    <t>LJIMENEZ:ARCONS 39 SA DE CV</t>
  </si>
  <si>
    <t>D  1,556</t>
  </si>
  <si>
    <t>ND14001-0024032</t>
  </si>
  <si>
    <t>HERNANDEZ FLORES GUSTAVO</t>
  </si>
  <si>
    <t>ND14003-0022426</t>
  </si>
  <si>
    <t>GUERRERO SANCHEZ JOSE CESAR</t>
  </si>
  <si>
    <t>ND14001-0023189</t>
  </si>
  <si>
    <t>TRACTORES DEL  NORTE SA DE CV</t>
  </si>
  <si>
    <t>UD80009-0027029</t>
  </si>
  <si>
    <t>D  1,557</t>
  </si>
  <si>
    <t>ND14002-0024033</t>
  </si>
  <si>
    <t>COMITE ESTATAL  PARA  EL FOMENTO Y</t>
  </si>
  <si>
    <t>UD80009-0029046</t>
  </si>
  <si>
    <t>D  1,558</t>
  </si>
  <si>
    <t>ND14001-0024034</t>
  </si>
  <si>
    <t>ND14001-0022427</t>
  </si>
  <si>
    <t>ND14002-0021765</t>
  </si>
  <si>
    <t>LJIMENEZ:OROZCO JAIME REYNA ANGELIC</t>
  </si>
  <si>
    <t>D  1,559</t>
  </si>
  <si>
    <t>ND14002-0024035</t>
  </si>
  <si>
    <t>UD80009-0028113</t>
  </si>
  <si>
    <t>ROSAS TROCHE ALEJANDRO</t>
  </si>
  <si>
    <t>ND14004-0020563</t>
  </si>
  <si>
    <t>GUAJARDO CARDENAS EDIT MARGARITA</t>
  </si>
  <si>
    <t>ND14001-0021492</t>
  </si>
  <si>
    <t>GUZMAN AFOROSY EQUIPOS ELECTROMECAN</t>
  </si>
  <si>
    <t>D  1,560</t>
  </si>
  <si>
    <t>ND14001-0024036</t>
  </si>
  <si>
    <t>ND14001-0023190</t>
  </si>
  <si>
    <t>PALACIOS RENDON MIGUEL GONZALO</t>
  </si>
  <si>
    <t>D  1,561</t>
  </si>
  <si>
    <t>ND14001-0023593</t>
  </si>
  <si>
    <t>OLVERA CABRERA JOSE KUIS ARMANDO</t>
  </si>
  <si>
    <t>ND14001-0024037</t>
  </si>
  <si>
    <t>ND14001-0021766</t>
  </si>
  <si>
    <t>UD80009-0027031</t>
  </si>
  <si>
    <t>D  1,562</t>
  </si>
  <si>
    <t>ND14001-0024038</t>
  </si>
  <si>
    <t>MARTINEZ VELA EDUARDO</t>
  </si>
  <si>
    <t>UD80009-0027659</t>
  </si>
  <si>
    <t>RAMIREZ MENDOZA ROBERTO</t>
  </si>
  <si>
    <t>ND14001-0021767</t>
  </si>
  <si>
    <t>TURISMO CUATES ABOYTRES SA DE CV</t>
  </si>
  <si>
    <t>ND14001-0021493</t>
  </si>
  <si>
    <t>D  1,563</t>
  </si>
  <si>
    <t>UD80009-0027660</t>
  </si>
  <si>
    <t>LARA HERNANDEZ ARTURO</t>
  </si>
  <si>
    <t>ND14001-0021161</t>
  </si>
  <si>
    <t>D  1,565</t>
  </si>
  <si>
    <t>UD80009-0025949</t>
  </si>
  <si>
    <t>HERNANDEZ GARCIA JOAQUINA</t>
  </si>
  <si>
    <t>ND14002-0020880</t>
  </si>
  <si>
    <t>LIDERAZGO AUTOMOTRIZ DE PUEBLA SA D</t>
  </si>
  <si>
    <t>UA14001-ZS01229</t>
  </si>
  <si>
    <t>UD80009-0027032</t>
  </si>
  <si>
    <t>D  1,566</t>
  </si>
  <si>
    <t>UA14001-ZS01230</t>
  </si>
  <si>
    <t>UD80009-0027338</t>
  </si>
  <si>
    <t>D  1,567</t>
  </si>
  <si>
    <t>UA14001-ZS01231</t>
  </si>
  <si>
    <t>ND14007-0021494</t>
  </si>
  <si>
    <t>EXPRESS MILAC SA DE CV</t>
  </si>
  <si>
    <t>D  1,568</t>
  </si>
  <si>
    <t>UD80010-0026315</t>
  </si>
  <si>
    <t>MUñOZ GUTIERREZ ANA BERTHA</t>
  </si>
  <si>
    <t>ND14001-0021162</t>
  </si>
  <si>
    <t>D  1,569</t>
  </si>
  <si>
    <t>ND14001-0023191</t>
  </si>
  <si>
    <t>ND14001-0020564</t>
  </si>
  <si>
    <t>ND14001-0021163</t>
  </si>
  <si>
    <t>UA43002-0273340</t>
  </si>
  <si>
    <t>D  1,570</t>
  </si>
  <si>
    <t>ND14001-0023192</t>
  </si>
  <si>
    <t>ND14001-0021164</t>
  </si>
  <si>
    <t>ND14001-0021768</t>
  </si>
  <si>
    <t>D  1,571</t>
  </si>
  <si>
    <t>ND14002-0023193</t>
  </si>
  <si>
    <t>ND14001-0021769</t>
  </si>
  <si>
    <t>ND14001-0021495</t>
  </si>
  <si>
    <t>PAREDES MALAGON MARIA JOSE</t>
  </si>
  <si>
    <t>D  1,572</t>
  </si>
  <si>
    <t>ND14001-0023594</t>
  </si>
  <si>
    <t>TAEJ.BNMX</t>
  </si>
  <si>
    <t>ND14002-0021770</t>
  </si>
  <si>
    <t>D  1,573</t>
  </si>
  <si>
    <t>ND14002-0023595</t>
  </si>
  <si>
    <t>UA09001-ZR00538</t>
  </si>
  <si>
    <t>ND14001-0021771</t>
  </si>
  <si>
    <t>ND14001-0021496</t>
  </si>
  <si>
    <t>MAJESTIC SEMILLAS S DE RL DE CV</t>
  </si>
  <si>
    <t>D  1,574</t>
  </si>
  <si>
    <t>ND14001-0023596</t>
  </si>
  <si>
    <t>ND14001-0020565</t>
  </si>
  <si>
    <t>ND14003-0021165</t>
  </si>
  <si>
    <t>BARBON SUAREZ JOSE RAMON</t>
  </si>
  <si>
    <t>BAJA: MAJESTIC SEMILLAS S DE RL DE</t>
  </si>
  <si>
    <t>D  1,575</t>
  </si>
  <si>
    <t>UD80009-0025951</t>
  </si>
  <si>
    <t>MEJIA MARTINEZ EDGAR</t>
  </si>
  <si>
    <t>DEPOSTIO</t>
  </si>
  <si>
    <t>ND14004-0021497</t>
  </si>
  <si>
    <t>D  1,576</t>
  </si>
  <si>
    <t>ND14001-0023597</t>
  </si>
  <si>
    <t>SERVICIOS GRUPO TEPEYAC SA DE CV</t>
  </si>
  <si>
    <t>UD80009-0027662</t>
  </si>
  <si>
    <t>LJIMENEZ:GRUPO M.SEMINUEVOS S.A DE</t>
  </si>
  <si>
    <t>BAJA: HERNANDEZ GARCIA JOAQUINA</t>
  </si>
  <si>
    <t>D  1,577</t>
  </si>
  <si>
    <t>ND14004-0022106</t>
  </si>
  <si>
    <t>FLORES GACIA DOLORES</t>
  </si>
  <si>
    <t>ND14001-0021166</t>
  </si>
  <si>
    <t>D  1,578</t>
  </si>
  <si>
    <t>UD80009-0025952</t>
  </si>
  <si>
    <t>QUIROZ LOPEZ JOSE SAUL</t>
  </si>
  <si>
    <t>D  1,579</t>
  </si>
  <si>
    <t>ND14003-0022428</t>
  </si>
  <si>
    <t>LJIMENEZ:SERVICIOS AUTOMOTRICES BLU</t>
  </si>
  <si>
    <t>ND14004-0020566</t>
  </si>
  <si>
    <t>D  1,580</t>
  </si>
  <si>
    <t>ND14002-0020567</t>
  </si>
  <si>
    <t>ND14001-0020881</t>
  </si>
  <si>
    <t>D  1,581</t>
  </si>
  <si>
    <t>UD80010-0028114</t>
  </si>
  <si>
    <t>D  1,582</t>
  </si>
  <si>
    <t>ND14001-0023598</t>
  </si>
  <si>
    <t>QUIMICA LUCAVA SA DE CV</t>
  </si>
  <si>
    <t>ND14002-0022429</t>
  </si>
  <si>
    <t>ND14001-0020568</t>
  </si>
  <si>
    <t>ND14002-0022830</t>
  </si>
  <si>
    <t>D  1,583</t>
  </si>
  <si>
    <t>ND14001-0022430</t>
  </si>
  <si>
    <t>ND14002-0020569</t>
  </si>
  <si>
    <t>NA21001-0025980</t>
  </si>
  <si>
    <t>BAJA: LJIMENEZ LJIMENEZ:ALVARADO RE</t>
  </si>
  <si>
    <t>D  1,584</t>
  </si>
  <si>
    <t>ND14001-0022431</t>
  </si>
  <si>
    <t>UD80010-0029049</t>
  </si>
  <si>
    <t>FLORES CARDOZO LETICIA</t>
  </si>
  <si>
    <t>ND14001-0020570</t>
  </si>
  <si>
    <t>UD80009-0028595</t>
  </si>
  <si>
    <t>D  1,585</t>
  </si>
  <si>
    <t>ND14004-0022432</t>
  </si>
  <si>
    <t>ND14001-0020571</t>
  </si>
  <si>
    <t>UD80009-0026318</t>
  </si>
  <si>
    <t>D  1,586</t>
  </si>
  <si>
    <t>ND14001-0023599</t>
  </si>
  <si>
    <t>ND14003-0022831</t>
  </si>
  <si>
    <t>MEDINA VALENCIA MARIA DEL CARMEN</t>
  </si>
  <si>
    <t>UD80009-0025953</t>
  </si>
  <si>
    <t>IMPRESOS PROFESIONALES DEL CENTRO S</t>
  </si>
  <si>
    <t>D  1,589</t>
  </si>
  <si>
    <t>ND14001-0022433</t>
  </si>
  <si>
    <t>URIBE  SALGADO JOSE LUIS</t>
  </si>
  <si>
    <t>ND14001-0021167</t>
  </si>
  <si>
    <t>GONZALEZ GARCIA LORENA</t>
  </si>
  <si>
    <t>D  1,590</t>
  </si>
  <si>
    <t>ND14001-0022832</t>
  </si>
  <si>
    <t>RODRIGUEZ CARDENAS VICENTE</t>
  </si>
  <si>
    <t>D  1,591</t>
  </si>
  <si>
    <t>UD80009-0026319</t>
  </si>
  <si>
    <t>MEDINA MACHORRO MARCO ANTONIO</t>
  </si>
  <si>
    <t>ND14002-0022833</t>
  </si>
  <si>
    <t>ESQUIVEL SIERRA FRANCISCO JAVIER</t>
  </si>
  <si>
    <t>ND14001-0021498</t>
  </si>
  <si>
    <t>D  1,592</t>
  </si>
  <si>
    <t>ND14002-0021499</t>
  </si>
  <si>
    <t>D  1,593</t>
  </si>
  <si>
    <t>ND14001-0021500</t>
  </si>
  <si>
    <t>D  1,594</t>
  </si>
  <si>
    <t>ND14001-0024039</t>
  </si>
  <si>
    <t>ND14002-0020882</t>
  </si>
  <si>
    <t>D  1,595</t>
  </si>
  <si>
    <t>ND14002-0024040</t>
  </si>
  <si>
    <t>ND14003-0022434</t>
  </si>
  <si>
    <t>S 00050776</t>
  </si>
  <si>
    <t>UA14001-ZS01210</t>
  </si>
  <si>
    <t>CRUZ CAMACHO ROBERTO</t>
  </si>
  <si>
    <t>D  1,596</t>
  </si>
  <si>
    <t>UD80009-0029961</t>
  </si>
  <si>
    <t>GARCIA RAYA EZEQUIEL</t>
  </si>
  <si>
    <t>ND14001-0022834</t>
  </si>
  <si>
    <t>LJIMENEZ:INKGLASS DE MEXICO SA DE C</t>
  </si>
  <si>
    <t>D  1,598</t>
  </si>
  <si>
    <t>ND14001-0022107</t>
  </si>
  <si>
    <t>ND14002-0022435</t>
  </si>
  <si>
    <t>D  1,602</t>
  </si>
  <si>
    <t>UD80009-0028602</t>
  </si>
  <si>
    <t>D  1,604</t>
  </si>
  <si>
    <t>UD80009-0028118</t>
  </si>
  <si>
    <t>LOPEZ LOPEZ ROSA MARIA</t>
  </si>
  <si>
    <t>UD80009-0029051</t>
  </si>
  <si>
    <t>ND14001-0022835</t>
  </si>
  <si>
    <t>D  1,606</t>
  </si>
  <si>
    <t>ND14002-0022108</t>
  </si>
  <si>
    <t>UD80009-0028119</t>
  </si>
  <si>
    <t>0871-TCN15</t>
  </si>
  <si>
    <t>UD80009-0029054</t>
  </si>
  <si>
    <t>LOGISTICA RIO LERMA S.A. DE C.V.</t>
  </si>
  <si>
    <t>D  1,607</t>
  </si>
  <si>
    <t>ND14001-0022109</t>
  </si>
  <si>
    <t>D  1,608</t>
  </si>
  <si>
    <t>UD80010-0029502</t>
  </si>
  <si>
    <t>ND14001-0022110</t>
  </si>
  <si>
    <t>D  1,609</t>
  </si>
  <si>
    <t>UD80009-0029503</t>
  </si>
  <si>
    <t>ND14001-0020883</t>
  </si>
  <si>
    <t>ND14004-0022836</t>
  </si>
  <si>
    <t>BERRA BORTOLOTTI JOSE RAMOM</t>
  </si>
  <si>
    <t>D  1,610</t>
  </si>
  <si>
    <t>TDC*9393</t>
  </si>
  <si>
    <t>ND14001-0024462</t>
  </si>
  <si>
    <t>COLORADO OLGUIN JOSE ANTONIO</t>
  </si>
  <si>
    <t>ND14001-0022837</t>
  </si>
  <si>
    <t>D  1,611</t>
  </si>
  <si>
    <t>ND14001-0023194</t>
  </si>
  <si>
    <t>SERICIOS AMBIENTALES Y DE ENERGI RE</t>
  </si>
  <si>
    <t>D  1,612</t>
  </si>
  <si>
    <t>ND14001-0023600</t>
  </si>
  <si>
    <t>D  1,613</t>
  </si>
  <si>
    <t>ND14001-0023601</t>
  </si>
  <si>
    <t>FIGUEROA ZARZA ISMAEL</t>
  </si>
  <si>
    <t>UD80010-0026321</t>
  </si>
  <si>
    <t>ROSALES GUTIERREZ ISRAEL</t>
  </si>
  <si>
    <t>UD80009-0027037</t>
  </si>
  <si>
    <t>SAMANIEGO HERNANDEZ JUAN</t>
  </si>
  <si>
    <t>D  1,614</t>
  </si>
  <si>
    <t>ND14001-0023602</t>
  </si>
  <si>
    <t>UD80009-0028120</t>
  </si>
  <si>
    <t>GARCIA ESTRADA MANUEL</t>
  </si>
  <si>
    <t>UD80009-0026322</t>
  </si>
  <si>
    <t>D  1,615</t>
  </si>
  <si>
    <t>ND14001-0023603</t>
  </si>
  <si>
    <t>UD80009-0027666</t>
  </si>
  <si>
    <t>LJIMENEZ:MUNICIPIO DE TARIMORO GUAN</t>
  </si>
  <si>
    <t>ND14001-0021772</t>
  </si>
  <si>
    <t>AUTOMOVILES VALLEJO S. DE R.L. DE C</t>
  </si>
  <si>
    <t>D  1,616</t>
  </si>
  <si>
    <t>ND14001-0023604</t>
  </si>
  <si>
    <t>ND14001-0022111</t>
  </si>
  <si>
    <t>ND14003-0020884</t>
  </si>
  <si>
    <t>D  1,617</t>
  </si>
  <si>
    <t>ND14001-0023605</t>
  </si>
  <si>
    <t>RAMIREZ CORTES ANDREA</t>
  </si>
  <si>
    <t>D  1,618</t>
  </si>
  <si>
    <t>UD80009-0027667</t>
  </si>
  <si>
    <t>ND14001-0021773</t>
  </si>
  <si>
    <t>D  1,619</t>
  </si>
  <si>
    <t>DEP. A CUE</t>
  </si>
  <si>
    <t>ND14002-0023195</t>
  </si>
  <si>
    <t>LOGISTICA RIO LERMA</t>
  </si>
  <si>
    <t>UD80009-0026675</t>
  </si>
  <si>
    <t>ND14002-0021774</t>
  </si>
  <si>
    <t>D  1,620</t>
  </si>
  <si>
    <t>UD80009-0028606</t>
  </si>
  <si>
    <t>CHQ.</t>
  </si>
  <si>
    <t>ND14001-0021168</t>
  </si>
  <si>
    <t>QUIMICA DEL BAJIO SA DE CV</t>
  </si>
  <si>
    <t>ND14001-0021775</t>
  </si>
  <si>
    <t>D  1,621</t>
  </si>
  <si>
    <t>ND14002-0021169</t>
  </si>
  <si>
    <t>ND14001-0021776</t>
  </si>
  <si>
    <t>D  1,623</t>
  </si>
  <si>
    <t>ND14001-0020885</t>
  </si>
  <si>
    <t>ND14001-0021170</t>
  </si>
  <si>
    <t>LJIMENEZ:GRUPO UNDERGROUND SA DE CV</t>
  </si>
  <si>
    <t>UD80010-0027039</t>
  </si>
  <si>
    <t>D  1,624</t>
  </si>
  <si>
    <t>UD80009-0026325</t>
  </si>
  <si>
    <t>D  1,625</t>
  </si>
  <si>
    <t>ND14001-0024463</t>
  </si>
  <si>
    <t>ND14001-0020886</t>
  </si>
  <si>
    <t>ND14003-0021777</t>
  </si>
  <si>
    <t>D  1,626</t>
  </si>
  <si>
    <t>ND14001-0024041</t>
  </si>
  <si>
    <t>ND14002-0020887</t>
  </si>
  <si>
    <t>D  1,627</t>
  </si>
  <si>
    <t>TDC.7136</t>
  </si>
  <si>
    <t>ND14001-0024042</t>
  </si>
  <si>
    <t>MARTINEZ MENDOZA ANDRES</t>
  </si>
  <si>
    <t>S 00053150</t>
  </si>
  <si>
    <t>UA14001-ZS01317</t>
  </si>
  <si>
    <t>ARG FLEET MANAGEMENT SAPI DE S. A.</t>
  </si>
  <si>
    <t>ND14001-0020888</t>
  </si>
  <si>
    <t>D  1,628</t>
  </si>
  <si>
    <t>ND14002-0023606</t>
  </si>
  <si>
    <t>ND14001-0020889</t>
  </si>
  <si>
    <t>ND14001-0022838</t>
  </si>
  <si>
    <t>D  1,629</t>
  </si>
  <si>
    <t>ND14001-0024043</t>
  </si>
  <si>
    <t>BAJA: OROZCO JAIME REYNA ANGELICA</t>
  </si>
  <si>
    <t>D  1,630</t>
  </si>
  <si>
    <t>ND14001-0023607</t>
  </si>
  <si>
    <t>VIEYRA CORTES JOSE RUTILO</t>
  </si>
  <si>
    <t>ND14001-0024044</t>
  </si>
  <si>
    <t>ND14007-0020890</t>
  </si>
  <si>
    <t>DOMINGUEZ SANCEN BLANCA ESTELA</t>
  </si>
  <si>
    <t>ND14005-0021501</t>
  </si>
  <si>
    <t>LJIMENEZ:INMOBILIARIA JORDAN DE CEL</t>
  </si>
  <si>
    <t>D  1,631</t>
  </si>
  <si>
    <t>UD80010-0028121</t>
  </si>
  <si>
    <t>AYALE SERVICIOS DE CAPACITACION EN</t>
  </si>
  <si>
    <t>ND14002-0024045</t>
  </si>
  <si>
    <t>D  1,632</t>
  </si>
  <si>
    <t>ND14002-0022839</t>
  </si>
  <si>
    <t>D  1,633</t>
  </si>
  <si>
    <t>ND14001-0024046</t>
  </si>
  <si>
    <t>ND14001-0022840</t>
  </si>
  <si>
    <t>D  1,635</t>
  </si>
  <si>
    <t>UD80009-0029967</t>
  </si>
  <si>
    <t>D  1,636</t>
  </si>
  <si>
    <t>UD80009-0027668</t>
  </si>
  <si>
    <t>D  1,638</t>
  </si>
  <si>
    <t>ND14001-0022436</t>
  </si>
  <si>
    <t>CONSTRUCTORA ACERCA, SA DE CV</t>
  </si>
  <si>
    <t>ND14001-0022841</t>
  </si>
  <si>
    <t>ND14004-0021171</t>
  </si>
  <si>
    <t>D  1,639</t>
  </si>
  <si>
    <t>ND14001-0020891</t>
  </si>
  <si>
    <t>D  1,640</t>
  </si>
  <si>
    <t>ND14001-0023196</t>
  </si>
  <si>
    <t>MENDOZA GONZALEZ VICTOR</t>
  </si>
  <si>
    <t>ND14002-0022842</t>
  </si>
  <si>
    <t>TORRES CABRERA LORENA</t>
  </si>
  <si>
    <t>T.E.SNTNDR</t>
  </si>
  <si>
    <t>ND14003-0020892</t>
  </si>
  <si>
    <t>S 00051132</t>
  </si>
  <si>
    <t>UA14001-ZS01232</t>
  </si>
  <si>
    <t>S 00052174</t>
  </si>
  <si>
    <t>UA14001-ZS01269</t>
  </si>
  <si>
    <t>D  1,642</t>
  </si>
  <si>
    <t>UD80009-0030423</t>
  </si>
  <si>
    <t>ZAVALA GONZALEZ MIGUEL ANGEL</t>
  </si>
  <si>
    <t>ND14002-0024047</t>
  </si>
  <si>
    <t>D  1,643</t>
  </si>
  <si>
    <t>DEP. CUENT</t>
  </si>
  <si>
    <t>ND14001-0023197</t>
  </si>
  <si>
    <t>ALVARES GUTIERREZ MA. MAGDALENA</t>
  </si>
  <si>
    <t>UD80009-0027670</t>
  </si>
  <si>
    <t>AUTOTECNICA VAZQUEZ LUGO S.A. DE C.</t>
  </si>
  <si>
    <t>ND14001-0022843</t>
  </si>
  <si>
    <t>UA09001-ZR00573</t>
  </si>
  <si>
    <t>SISTEMA ROTATIVO DE ESPADAS S. DE R</t>
  </si>
  <si>
    <t>D  1,644</t>
  </si>
  <si>
    <t>BAJA: AUTOTECNICA VAZQUEZ LUGO S.A.</t>
  </si>
  <si>
    <t>ND14001-0022844</t>
  </si>
  <si>
    <t>D  1,645</t>
  </si>
  <si>
    <t>UD80009-0027671</t>
  </si>
  <si>
    <t>LJIMENEZ:AUTOTECNICA VAZQUEZ LUGO S</t>
  </si>
  <si>
    <t>ND14002-0022845</t>
  </si>
  <si>
    <t>D  1,646</t>
  </si>
  <si>
    <t>UD80010-0027672</t>
  </si>
  <si>
    <t>MORENO SERRATO GUILLERMO</t>
  </si>
  <si>
    <t>ND14001-0022846</t>
  </si>
  <si>
    <t>D  1,648</t>
  </si>
  <si>
    <t>ND14001-0023198</t>
  </si>
  <si>
    <t>ZALDIVAR COTERA CECILIA</t>
  </si>
  <si>
    <t>UD80009-0027673</t>
  </si>
  <si>
    <t>QUINTO LOPEZ JOSE</t>
  </si>
  <si>
    <t>ND14002-0021778</t>
  </si>
  <si>
    <t>UD80009-0027040</t>
  </si>
  <si>
    <t>GROVIER JAY</t>
  </si>
  <si>
    <t>D  1,649</t>
  </si>
  <si>
    <t>ND14002-0021779</t>
  </si>
  <si>
    <t>D  1,650</t>
  </si>
  <si>
    <t>ND14001-0022112</t>
  </si>
  <si>
    <t>D  1,651</t>
  </si>
  <si>
    <t>ND14001-0023199</t>
  </si>
  <si>
    <t>BAJA: LOPEZ JIMENEZ JOSE LUIS</t>
  </si>
  <si>
    <t>ND14001-0020893</t>
  </si>
  <si>
    <t>D  1,652</t>
  </si>
  <si>
    <t>ND14002-0022113</t>
  </si>
  <si>
    <t>0456-TCN15</t>
  </si>
  <si>
    <t>ND14001-0020894</t>
  </si>
  <si>
    <t>GONZALEZ GARCIA GONZALEZ</t>
  </si>
  <si>
    <t>UD80009-0026680</t>
  </si>
  <si>
    <t>S 00052482</t>
  </si>
  <si>
    <t>UA14001-ZS01295</t>
  </si>
  <si>
    <t>D  1,653</t>
  </si>
  <si>
    <t>ND14002-0023200</t>
  </si>
  <si>
    <t>UA09001-ZR00548</t>
  </si>
  <si>
    <t>SAMANO GUZMAN JOSE</t>
  </si>
  <si>
    <t>S 00052588</t>
  </si>
  <si>
    <t>UA14001-ZS01296</t>
  </si>
  <si>
    <t>D  1,654</t>
  </si>
  <si>
    <t>UD80009-0029510</t>
  </si>
  <si>
    <t>0881-TNC14</t>
  </si>
  <si>
    <t>ND14002-0020895</t>
  </si>
  <si>
    <t>RANGEL PULIDO J. JAVIER</t>
  </si>
  <si>
    <t>S 00052589</t>
  </si>
  <si>
    <t>UA14001-ZS01297</t>
  </si>
  <si>
    <t>D  1,655</t>
  </si>
  <si>
    <t>ND14001-0023201</t>
  </si>
  <si>
    <t>EFECTICO</t>
  </si>
  <si>
    <t>D  1,656</t>
  </si>
  <si>
    <t>ND14004-0022114</t>
  </si>
  <si>
    <t>FLORES  GARCIA  DOLORES</t>
  </si>
  <si>
    <t>ND14001-0020896</t>
  </si>
  <si>
    <t>LJIMENEZ:TREJO MEDINA HUMBERTO</t>
  </si>
  <si>
    <t>UD80009-0027041</t>
  </si>
  <si>
    <t>D  1,657</t>
  </si>
  <si>
    <t>UD80009-0029511</t>
  </si>
  <si>
    <t>ND14001-0022437</t>
  </si>
  <si>
    <t>ND14001-0022115</t>
  </si>
  <si>
    <t>FLORES GARCIA  DOLORES</t>
  </si>
  <si>
    <t>UA14001-ZS01298</t>
  </si>
  <si>
    <t>0276-TCN15</t>
  </si>
  <si>
    <t>ND14001-0021502</t>
  </si>
  <si>
    <t>D  1,659</t>
  </si>
  <si>
    <t>ND14001-0022438</t>
  </si>
  <si>
    <t>UD80009-0027674</t>
  </si>
  <si>
    <t>FLORES LEMUZ ANTONIO</t>
  </si>
  <si>
    <t>UD80009-0026681</t>
  </si>
  <si>
    <t>UA14001-ZS01299</t>
  </si>
  <si>
    <t>UD80009-0026781</t>
  </si>
  <si>
    <t>D  1,660</t>
  </si>
  <si>
    <t>ND14002-0022439</t>
  </si>
  <si>
    <t>UA09001-ZR00557</t>
  </si>
  <si>
    <t>UD80009-0026782</t>
  </si>
  <si>
    <t>D  1,661</t>
  </si>
  <si>
    <t>ND14001-0024464</t>
  </si>
  <si>
    <t>VAZQUEZ GALVAN ANDRES</t>
  </si>
  <si>
    <t>UD80009-0027677</t>
  </si>
  <si>
    <t>VEGA PANTOJA ARTURO</t>
  </si>
  <si>
    <t>ND14002-0020897</t>
  </si>
  <si>
    <t>ND14001-0021172</t>
  </si>
  <si>
    <t>D  1,662</t>
  </si>
  <si>
    <t>ND14001-0023608</t>
  </si>
  <si>
    <t>UD80010-0028122</t>
  </si>
  <si>
    <t>MAKINA INDUSTRIAL SERVICES S.A DE C</t>
  </si>
  <si>
    <t>ND14001-0022116</t>
  </si>
  <si>
    <t>ND14001-0021173</t>
  </si>
  <si>
    <t>BAJA: GROVIER JAY</t>
  </si>
  <si>
    <t>D  1,663</t>
  </si>
  <si>
    <t>ND14002-0024465</t>
  </si>
  <si>
    <t>ND14002-0023609</t>
  </si>
  <si>
    <t>ND14001-0022117</t>
  </si>
  <si>
    <t>UA09001-ZR00558</t>
  </si>
  <si>
    <t>ND14002-0022847</t>
  </si>
  <si>
    <t>COMERCIALIZADORA, RESICLADOS  PEREZ</t>
  </si>
  <si>
    <t>D  1,664</t>
  </si>
  <si>
    <t>ND14001-0024466</t>
  </si>
  <si>
    <t>ND14001-0023610</t>
  </si>
  <si>
    <t>ND14001-0022118</t>
  </si>
  <si>
    <t>ND14001-0021174</t>
  </si>
  <si>
    <t>UD80009-0026783</t>
  </si>
  <si>
    <t>FINKELSTEIN FRANYUTI CRISTOBAL</t>
  </si>
  <si>
    <t>D  1,665</t>
  </si>
  <si>
    <t>ND14001-0024467</t>
  </si>
  <si>
    <t>ND14001-0021175</t>
  </si>
  <si>
    <t>D  1,666</t>
  </si>
  <si>
    <t>ND14001-0024468</t>
  </si>
  <si>
    <t>D  1,667</t>
  </si>
  <si>
    <t>UD80009-0029968</t>
  </si>
  <si>
    <t>ND14001-0021503</t>
  </si>
  <si>
    <t>SANCHEZ GACIA CRISTOBAL</t>
  </si>
  <si>
    <t>D  1,668</t>
  </si>
  <si>
    <t>ND14002-0022848</t>
  </si>
  <si>
    <t>LJIMENEZ:NICOMETAL BAJIO SA DE CV</t>
  </si>
  <si>
    <t>ND14001-0021504</t>
  </si>
  <si>
    <t>D  1,669</t>
  </si>
  <si>
    <t>ND14001-0021780</t>
  </si>
  <si>
    <t>D  1,670</t>
  </si>
  <si>
    <t>ND14001-0024048</t>
  </si>
  <si>
    <t>UD80009-0028612</t>
  </si>
  <si>
    <t>TRAJETA</t>
  </si>
  <si>
    <t>ND14001-0021176</t>
  </si>
  <si>
    <t>CRUZ IYESCAS MATEO</t>
  </si>
  <si>
    <t>ND14002-0021781</t>
  </si>
  <si>
    <t>D  1,671</t>
  </si>
  <si>
    <t>ND14001-0024049</t>
  </si>
  <si>
    <t>ND14001-0021782</t>
  </si>
  <si>
    <t>ND14001-0021505</t>
  </si>
  <si>
    <t>MORALES CAMACHO ENRIQUE</t>
  </si>
  <si>
    <t>D  1,672</t>
  </si>
  <si>
    <t>S 00058424</t>
  </si>
  <si>
    <t>UA14001-ZS01462</t>
  </si>
  <si>
    <t>SOLUCIONES EN INGENIERIA Y TECNOLOG</t>
  </si>
  <si>
    <t>ND14002-0024050</t>
  </si>
  <si>
    <t>UD80009-0026684</t>
  </si>
  <si>
    <t>ND14001-0021506</t>
  </si>
  <si>
    <t>D  1,673</t>
  </si>
  <si>
    <t>ND14001-0024051</t>
  </si>
  <si>
    <t>ND14001-0021177</t>
  </si>
  <si>
    <t>D  1,674</t>
  </si>
  <si>
    <t>UD80009-0029061</t>
  </si>
  <si>
    <t>UD80009-0027347</t>
  </si>
  <si>
    <t>D  1,675</t>
  </si>
  <si>
    <t>ND14001-0022849</t>
  </si>
  <si>
    <t>0290-TCN15</t>
  </si>
  <si>
    <t>ND14001-0021507</t>
  </si>
  <si>
    <t>D  1,676</t>
  </si>
  <si>
    <t>ND14002-0024052</t>
  </si>
  <si>
    <t>GALVAN OLALDE PEDRO</t>
  </si>
  <si>
    <t>D  1,677</t>
  </si>
  <si>
    <t>0298-TCN15</t>
  </si>
  <si>
    <t>ND14001-0021508</t>
  </si>
  <si>
    <t>OZ-ZUTOMOTRIZ S DE RL DE CV</t>
  </si>
  <si>
    <t>D  1,678</t>
  </si>
  <si>
    <t>ND14004-0023611</t>
  </si>
  <si>
    <t>VIOLANTE CRUZ CHRISTIAN</t>
  </si>
  <si>
    <t>UD80009-0028124</t>
  </si>
  <si>
    <t>GARCIA RANGEL JOSE INES</t>
  </si>
  <si>
    <t>PEDIENTE</t>
  </si>
  <si>
    <t>UD80009-0027678</t>
  </si>
  <si>
    <t>ND14002-0021783</t>
  </si>
  <si>
    <t>D  1,679</t>
  </si>
  <si>
    <t>ND14001-0024053</t>
  </si>
  <si>
    <t>ESCOTO IBARRA MARTIN</t>
  </si>
  <si>
    <t>ND14002-0023202</t>
  </si>
  <si>
    <t>D  1,680</t>
  </si>
  <si>
    <t>UA43002-0029063</t>
  </si>
  <si>
    <t>0012-TCN15</t>
  </si>
  <si>
    <t>ND14001-0021509</t>
  </si>
  <si>
    <t>TOYOMOTORS S DE RL DE CV</t>
  </si>
  <si>
    <t>D  1,681</t>
  </si>
  <si>
    <t>UA43002-0029064</t>
  </si>
  <si>
    <t>BAJA: CRUZ IYESCAS MATEO</t>
  </si>
  <si>
    <t>D  1,682</t>
  </si>
  <si>
    <t>ND14004-0023612</t>
  </si>
  <si>
    <t>ND14004-0024054</t>
  </si>
  <si>
    <t>ND14001-0023203</t>
  </si>
  <si>
    <t>QUALITAS  COMPAÑIA DE SEGUROS SA DE</t>
  </si>
  <si>
    <t>TRARJETAS</t>
  </si>
  <si>
    <t>ND14001-0021178</t>
  </si>
  <si>
    <t>ZEPEDA MARIÑELARENA JOSE LUIS</t>
  </si>
  <si>
    <t>D  1,683</t>
  </si>
  <si>
    <t>ND14001-0023204</t>
  </si>
  <si>
    <t>D  1,684</t>
  </si>
  <si>
    <t>ND14002-0022440</t>
  </si>
  <si>
    <t>D  1,685</t>
  </si>
  <si>
    <t>ND14001-0023613</t>
  </si>
  <si>
    <t>ND14001-0022441</t>
  </si>
  <si>
    <t>ND14002-0024055</t>
  </si>
  <si>
    <t>D  1,686</t>
  </si>
  <si>
    <t>UD80009-0030432</t>
  </si>
  <si>
    <t>RAMSOFT S.A. DE C.V.</t>
  </si>
  <si>
    <t>UD80010-0029513</t>
  </si>
  <si>
    <t>CASTILLEJOS GALLEGOS CLARA LUZ</t>
  </si>
  <si>
    <t>ND14003-0022442</t>
  </si>
  <si>
    <t>HERNANDEZ PERALEZ OLGA NELLY</t>
  </si>
  <si>
    <t>ND14002-0024056</t>
  </si>
  <si>
    <t>UD80009-0027352</t>
  </si>
  <si>
    <t>VAZQUEZ RODRIGUEZ MA. LUZ</t>
  </si>
  <si>
    <t>D  1,687</t>
  </si>
  <si>
    <t>UD80010-0029514</t>
  </si>
  <si>
    <t>D  1,688</t>
  </si>
  <si>
    <t>ND14001-0024057</t>
  </si>
  <si>
    <t>D  1,689</t>
  </si>
  <si>
    <t>ND14001-0024469</t>
  </si>
  <si>
    <t>MORALES ARROYO CESAR RUBEN</t>
  </si>
  <si>
    <t>ND14001-0021179</t>
  </si>
  <si>
    <t>UNION DE CREDITO ALPURA SA DE CV</t>
  </si>
  <si>
    <t>D  1,690</t>
  </si>
  <si>
    <t>ND14001-0024470</t>
  </si>
  <si>
    <t>ND14001-0023614</t>
  </si>
  <si>
    <t>UD80009-0027679</t>
  </si>
  <si>
    <t>0342-TCN15</t>
  </si>
  <si>
    <t>ND14001-0021510</t>
  </si>
  <si>
    <t>D  1,691</t>
  </si>
  <si>
    <t>ND14001-0024471</t>
  </si>
  <si>
    <t>ND14001-0023615</t>
  </si>
  <si>
    <t>SAABSA ACEROS SA DE CV</t>
  </si>
  <si>
    <t>ND14001-0024058</t>
  </si>
  <si>
    <t>CAJA PROGRESSA SA DE CV SFP</t>
  </si>
  <si>
    <t>D  1,692</t>
  </si>
  <si>
    <t>ND14001-0024472</t>
  </si>
  <si>
    <t>GARCIA BARRALES AUDENCIA</t>
  </si>
  <si>
    <t>ND14007-0024059</t>
  </si>
  <si>
    <t>UD80010-0027353</t>
  </si>
  <si>
    <t>D  1,693</t>
  </si>
  <si>
    <t>ND14001-0024473</t>
  </si>
  <si>
    <t>ORTIZ CARRILLO ROSA MARIA</t>
  </si>
  <si>
    <t>ND14001-0021784</t>
  </si>
  <si>
    <t>FERTILIDAD  DE  SUELOS  S. DE R.L.</t>
  </si>
  <si>
    <t>D  1,694</t>
  </si>
  <si>
    <t>ND14001-0024474</t>
  </si>
  <si>
    <t>JIMENEZ HERRERA ALFREDO</t>
  </si>
  <si>
    <t>ND14001-0023616</t>
  </si>
  <si>
    <t>UA09001-ZR00635</t>
  </si>
  <si>
    <t>AVILA HERNANDEZ FRANCISCO ROBERTO</t>
  </si>
  <si>
    <t>ND14001-0021180</t>
  </si>
  <si>
    <t>D  1,695</t>
  </si>
  <si>
    <t>ND14002-0024475</t>
  </si>
  <si>
    <t>PERCONSA SA DE CV</t>
  </si>
  <si>
    <t>UD80009-0028615</t>
  </si>
  <si>
    <t>D  1,696</t>
  </si>
  <si>
    <t>ND14001-0024476</t>
  </si>
  <si>
    <t>DELGADO MORENO EDGAR EDUARDO</t>
  </si>
  <si>
    <t>ND14002-0024060</t>
  </si>
  <si>
    <t>UD80009-0027680</t>
  </si>
  <si>
    <t>GUERRERO PRADO MA ANTONIETA</t>
  </si>
  <si>
    <t>ND14004-0021785</t>
  </si>
  <si>
    <t>ISIDRO ESQUIVEL RUIZ</t>
  </si>
  <si>
    <t>D  1,697</t>
  </si>
  <si>
    <t>ND14007-0024477</t>
  </si>
  <si>
    <t>BIOKONE SA DE CV</t>
  </si>
  <si>
    <t>D  1,698</t>
  </si>
  <si>
    <t>ND14004-0024478</t>
  </si>
  <si>
    <t>AGROINDUSTRIAS FORZA SA DE CV</t>
  </si>
  <si>
    <t>ND14001-0021181</t>
  </si>
  <si>
    <t>ND14001-0021786</t>
  </si>
  <si>
    <t>D  1,699</t>
  </si>
  <si>
    <t>ND14002-0024479</t>
  </si>
  <si>
    <t>S 00056860</t>
  </si>
  <si>
    <t>UA14001-ZS01433</t>
  </si>
  <si>
    <t>PEREZ VARELA ANGELICA MARIA</t>
  </si>
  <si>
    <t>ND14001-0024061</t>
  </si>
  <si>
    <t>CONTRERAS LARA EMMANUEL</t>
  </si>
  <si>
    <t>UD38001-0026332</t>
  </si>
  <si>
    <t>Anticipo de Refaccio</t>
  </si>
  <si>
    <t>HERNANDEZ PACHECO ENRIQUE</t>
  </si>
  <si>
    <t>D  1,700</t>
  </si>
  <si>
    <t>ND14001-0024480</t>
  </si>
  <si>
    <t>ND14004-0022119</t>
  </si>
  <si>
    <t>LJIMENEZ:TRANSPORTACIONES Y TOURS D</t>
  </si>
  <si>
    <t>ND14001-0021787</t>
  </si>
  <si>
    <t>D  1,701</t>
  </si>
  <si>
    <t>ND14002-0024481</t>
  </si>
  <si>
    <t>ND14001-0023617</t>
  </si>
  <si>
    <t>ND14004-0024062</t>
  </si>
  <si>
    <t>MORALES AGURRE JOSE JUAN</t>
  </si>
  <si>
    <t>ND14002-0022120</t>
  </si>
  <si>
    <t>BAJA: SISTEMA MUNICIPAL DE ARTE Y C</t>
  </si>
  <si>
    <t>D  1,702</t>
  </si>
  <si>
    <t>ND14001-0024482</t>
  </si>
  <si>
    <t>ND14001-0023618</t>
  </si>
  <si>
    <t>ND14003-0022121</t>
  </si>
  <si>
    <t>RAMIREZ GOMEZ LUISA MARIA</t>
  </si>
  <si>
    <t>S 00048507</t>
  </si>
  <si>
    <t>UA14001-ZS01233</t>
  </si>
  <si>
    <t>ND14002-0021788</t>
  </si>
  <si>
    <t>SISTEMA  MUNICIPAL DE ARTE Y CULTUR</t>
  </si>
  <si>
    <t>D  1,703</t>
  </si>
  <si>
    <t>ND14002-0023619</t>
  </si>
  <si>
    <t>UD80010-0027685</t>
  </si>
  <si>
    <t>SOTO CHAVEZ ALEJANDRA MA. DEL RAYO</t>
  </si>
  <si>
    <t>S 00049914</t>
  </si>
  <si>
    <t>UA14001-ZS01234</t>
  </si>
  <si>
    <t>ND14003-0021789</t>
  </si>
  <si>
    <t>MA.LUZ VAZQUEZ RODRIGUEZ</t>
  </si>
  <si>
    <t>D  1,704</t>
  </si>
  <si>
    <t>ND14001-0022122</t>
  </si>
  <si>
    <t>GOMEZ GARCIA MARCO EDUARDO</t>
  </si>
  <si>
    <t>UD80009-0025956</t>
  </si>
  <si>
    <t>THERMICA MEXICANA, S.A. DE C.V.</t>
  </si>
  <si>
    <t>UA14001-ZS01235</t>
  </si>
  <si>
    <t>ND14002-0021790</t>
  </si>
  <si>
    <t>D  1,705</t>
  </si>
  <si>
    <t>ND14002-0022443</t>
  </si>
  <si>
    <t>ND14007-0023620</t>
  </si>
  <si>
    <t>ANA VIRGINIA VARGAS MARTINEZ</t>
  </si>
  <si>
    <t>ND14001-0022123</t>
  </si>
  <si>
    <t>UD80009-0025957</t>
  </si>
  <si>
    <t>CRUZ SANTOYO MARTIN</t>
  </si>
  <si>
    <t>ND14001-0021791</t>
  </si>
  <si>
    <t>LJIMENEZ:JOSE LUIS MANUEL GARCIA CH</t>
  </si>
  <si>
    <t>UD80009-0027049</t>
  </si>
  <si>
    <t>MIJARES GARCIA ERENDIRA</t>
  </si>
  <si>
    <t>D  1,706</t>
  </si>
  <si>
    <t>ND14001-0022444</t>
  </si>
  <si>
    <t>UD80009-0029517</t>
  </si>
  <si>
    <t>ND14001-0024063</t>
  </si>
  <si>
    <t>ND14001-0022124</t>
  </si>
  <si>
    <t>FLETES ENTRGA Y RECOLECCION S DE RL</t>
  </si>
  <si>
    <t>UD80009-0029063</t>
  </si>
  <si>
    <t>ARCONS 39 S.A DE C.V</t>
  </si>
  <si>
    <t>UD80009-0026687</t>
  </si>
  <si>
    <t>PEREZ CERON JONATHAN EDUARDO</t>
  </si>
  <si>
    <t>ND14001-0021792</t>
  </si>
  <si>
    <t>UNISEM, S.A DE C.V.</t>
  </si>
  <si>
    <t>D  1,707</t>
  </si>
  <si>
    <t>ND14001-0022445</t>
  </si>
  <si>
    <t>ND14002-0024064</t>
  </si>
  <si>
    <t>ND14001-0022125</t>
  </si>
  <si>
    <t>BAJA: ARCONS 39 S.A DE C.V</t>
  </si>
  <si>
    <t>S 00049979</t>
  </si>
  <si>
    <t>UA14001-ZS01167</t>
  </si>
  <si>
    <t>ZAVALA ALCANTAR JOSE ARTEMIO EDUARD</t>
  </si>
  <si>
    <t>ND14001-0021793</t>
  </si>
  <si>
    <t>UNISEM S.A. DE C.V</t>
  </si>
  <si>
    <t>D  1,708</t>
  </si>
  <si>
    <t>P 00054277</t>
  </si>
  <si>
    <t>UA14001-ZS01345</t>
  </si>
  <si>
    <t>ND14001-0024065</t>
  </si>
  <si>
    <t>TAR.BNMX</t>
  </si>
  <si>
    <t>ND14002-0022126</t>
  </si>
  <si>
    <t>UD80009-0029065</t>
  </si>
  <si>
    <t>S 00049942</t>
  </si>
  <si>
    <t>UA14001-ZS01168</t>
  </si>
  <si>
    <t>THORO ENTERPRISES DE MEXICO S.A. DE</t>
  </si>
  <si>
    <t>ND14001-0021794</t>
  </si>
  <si>
    <t>D  1,709</t>
  </si>
  <si>
    <t>ND14001-0024066</t>
  </si>
  <si>
    <t>S 00053671</t>
  </si>
  <si>
    <t>UA14001-ZS01318</t>
  </si>
  <si>
    <t>MELECIO REGALADO ARTURO</t>
  </si>
  <si>
    <t>ND14001-0020572</t>
  </si>
  <si>
    <t>AYALA LAMUZA MA LUZ</t>
  </si>
  <si>
    <t>ND14001-0022850</t>
  </si>
  <si>
    <t>TAPIA ZAVALA  MARIA GUADALUPE</t>
  </si>
  <si>
    <t>ND14001-0021795</t>
  </si>
  <si>
    <t>D  1,710</t>
  </si>
  <si>
    <t>UA14001-ZS01319</t>
  </si>
  <si>
    <t>ND14002-0022851</t>
  </si>
  <si>
    <t>SORIA VIÑAS ALBERTO</t>
  </si>
  <si>
    <t>D  1,711</t>
  </si>
  <si>
    <t>ND14001-0022127</t>
  </si>
  <si>
    <t>ND14001-0022852</t>
  </si>
  <si>
    <t>LA NORIA MOTORS SA DE CV</t>
  </si>
  <si>
    <t>ND14001-0021796</t>
  </si>
  <si>
    <t>UD80009-0027051</t>
  </si>
  <si>
    <t>D  1,712</t>
  </si>
  <si>
    <t>ND14003-0022853</t>
  </si>
  <si>
    <t>LJIMENEZ:TRANSPORTE ENPRESARIAL DEL</t>
  </si>
  <si>
    <t>ND14001-0021797</t>
  </si>
  <si>
    <t>D  1,713</t>
  </si>
  <si>
    <t>ND14002-0024483</t>
  </si>
  <si>
    <t>BUSQUETS SERVICIOS EN PROYECTOS SA</t>
  </si>
  <si>
    <t>ND14001-0023621</t>
  </si>
  <si>
    <t>DIAZ RUIZ JOSE D ELA LUZ</t>
  </si>
  <si>
    <t>ND14003-0022854</t>
  </si>
  <si>
    <t>D  1,714</t>
  </si>
  <si>
    <t>ND14001-0022855</t>
  </si>
  <si>
    <t>ND14001-0021798</t>
  </si>
  <si>
    <t>D  1,715</t>
  </si>
  <si>
    <t>ND14002-0022856</t>
  </si>
  <si>
    <t>ND14001-0021799</t>
  </si>
  <si>
    <t>D  1,716</t>
  </si>
  <si>
    <t>ND14001-0023205</t>
  </si>
  <si>
    <t>ND14002-0022128</t>
  </si>
  <si>
    <t>MC COY TIMOTHY ALAN</t>
  </si>
  <si>
    <t>ND14001-0022857</t>
  </si>
  <si>
    <t>efectivo</t>
  </si>
  <si>
    <t>ND14001-0021182</t>
  </si>
  <si>
    <t>MUñOZ CABRERA J ISMAEL</t>
  </si>
  <si>
    <t>D  1,717</t>
  </si>
  <si>
    <t>ND14007-0023206</t>
  </si>
  <si>
    <t>ND14001-0021183</t>
  </si>
  <si>
    <t>ND14002-0021800</t>
  </si>
  <si>
    <t>MACIAS SANCHEZ JOSE LUIS</t>
  </si>
  <si>
    <t>UD80009-0027054</t>
  </si>
  <si>
    <t>CARRANCO SALOMON BRENDA BERENICE</t>
  </si>
  <si>
    <t>D  1,718</t>
  </si>
  <si>
    <t>ND14001-0022858</t>
  </si>
  <si>
    <t>UD80009-0027055</t>
  </si>
  <si>
    <t>FRESCOS DON GU S.A. DE C.V.</t>
  </si>
  <si>
    <t>D  1,719</t>
  </si>
  <si>
    <t>ND14001-0024484</t>
  </si>
  <si>
    <t>ALDAPE GARCIA MA ESTER</t>
  </si>
  <si>
    <t>ND14002-0023207</t>
  </si>
  <si>
    <t>PRIVA AMERICA LATINA, SA DE CV</t>
  </si>
  <si>
    <t>UD80009-0028626</t>
  </si>
  <si>
    <t>ALVARADO RENTERIA HECTOR JESUS</t>
  </si>
  <si>
    <t>D  1,720</t>
  </si>
  <si>
    <t>ND14002-0023208</t>
  </si>
  <si>
    <t>UD80009-0027359</t>
  </si>
  <si>
    <t>NUÑEZ ARMENTA MIGUEL</t>
  </si>
  <si>
    <t>D  1,721</t>
  </si>
  <si>
    <t>ND14001-0022859</t>
  </si>
  <si>
    <t>ND14001-0021511</t>
  </si>
  <si>
    <t>SUSPENCION DE FRENOS Y MAS AUTOPART</t>
  </si>
  <si>
    <t>D  1,722</t>
  </si>
  <si>
    <t>D  1,723</t>
  </si>
  <si>
    <t>S 00058381</t>
  </si>
  <si>
    <t>UA14001-ZS01463</t>
  </si>
  <si>
    <t>ND14002-0022129</t>
  </si>
  <si>
    <t>D  1,724</t>
  </si>
  <si>
    <t>ND14001-0022860</t>
  </si>
  <si>
    <t>MARTINEZ MONCADA ARTURO</t>
  </si>
  <si>
    <t>D  1,725</t>
  </si>
  <si>
    <t>UD80009-0026689</t>
  </si>
  <si>
    <t>D  1,726</t>
  </si>
  <si>
    <t>ND14002-0023209</t>
  </si>
  <si>
    <t>ND14001-0021512</t>
  </si>
  <si>
    <t>D  1,727</t>
  </si>
  <si>
    <t>ND14001-0022130</t>
  </si>
  <si>
    <t>UD80010-0026333</t>
  </si>
  <si>
    <t>GONZALEZ OLIVO VERONICA</t>
  </si>
  <si>
    <t>ND14001-0021184</t>
  </si>
  <si>
    <t>SERVICIO JUVENTINO ROSAS SA DE CV</t>
  </si>
  <si>
    <t>D  1,728</t>
  </si>
  <si>
    <t>UD80009-0026690</t>
  </si>
  <si>
    <t>UD80009-0027360</t>
  </si>
  <si>
    <t>CAZARES MALDONADO JUAN</t>
  </si>
  <si>
    <t>ND14001-0021513</t>
  </si>
  <si>
    <t>D  1,729</t>
  </si>
  <si>
    <t>UD80009-0029977</t>
  </si>
  <si>
    <t>ND14002-0022131</t>
  </si>
  <si>
    <t>TRANSFORMA, PROYECTO Y CONSTRUCCION</t>
  </si>
  <si>
    <t>ND14001-0021185</t>
  </si>
  <si>
    <t>D  1,730</t>
  </si>
  <si>
    <t>ND14001-0023210</t>
  </si>
  <si>
    <t>FLORES  ALMANZA ANITA</t>
  </si>
  <si>
    <t>ND14001-0021514</t>
  </si>
  <si>
    <t>D  1,731</t>
  </si>
  <si>
    <t>UD80009-0028125</t>
  </si>
  <si>
    <t>NUTRINUTS S.A DE C.V.</t>
  </si>
  <si>
    <t>UD80009-0029978</t>
  </si>
  <si>
    <t>ND14001-0020898</t>
  </si>
  <si>
    <t>D  1,732</t>
  </si>
  <si>
    <t>UA43002-0027361</t>
  </si>
  <si>
    <t>D  1,733</t>
  </si>
  <si>
    <t>S 00058450</t>
  </si>
  <si>
    <t>UA14001-ZS01464</t>
  </si>
  <si>
    <t>LOPEZ MURILLO VICTOR HUGO</t>
  </si>
  <si>
    <t>ND14001-0021515</t>
  </si>
  <si>
    <t>SIETEREALES SPR DE RL DE CV</t>
  </si>
  <si>
    <t>D  1,734</t>
  </si>
  <si>
    <t>ND14002-0023622</t>
  </si>
  <si>
    <t>ND14001-0021801</t>
  </si>
  <si>
    <t>ND14001-0021516</t>
  </si>
  <si>
    <t>D  1,735</t>
  </si>
  <si>
    <t>S 00055885</t>
  </si>
  <si>
    <t>UA14001-ZS01392</t>
  </si>
  <si>
    <t>D  1,736</t>
  </si>
  <si>
    <t>H 00055584</t>
  </si>
  <si>
    <t>UD10014-H055584</t>
  </si>
  <si>
    <t>ND14002-0020899</t>
  </si>
  <si>
    <t>FRESCOS DON GU S.A.DE C.V.</t>
  </si>
  <si>
    <t>ND14001-0021517</t>
  </si>
  <si>
    <t>FLETES ENTREGA Y RECOLECCION  S DE</t>
  </si>
  <si>
    <t>D  1,737</t>
  </si>
  <si>
    <t>ND14001-0023623</t>
  </si>
  <si>
    <t>D  1,739</t>
  </si>
  <si>
    <t>ND14001-0021518</t>
  </si>
  <si>
    <t>D  1,740</t>
  </si>
  <si>
    <t>UD80009-0029520</t>
  </si>
  <si>
    <t>HERNANDEZ SANCHEZ IVAN GERARDO</t>
  </si>
  <si>
    <t>ND14001-0022132</t>
  </si>
  <si>
    <t>UA43002-0027362</t>
  </si>
  <si>
    <t>ND14002-0021519</t>
  </si>
  <si>
    <t>D  1,741</t>
  </si>
  <si>
    <t>ND14001-0024067</t>
  </si>
  <si>
    <t>UD80009-0028635</t>
  </si>
  <si>
    <t>ND14001-0021520</t>
  </si>
  <si>
    <t>D  1,742</t>
  </si>
  <si>
    <t>ND14001-0021802</t>
  </si>
  <si>
    <t>D  1,743</t>
  </si>
  <si>
    <t>ND14002-0020900</t>
  </si>
  <si>
    <t>CRISANTO ARIAGA ALEJANDRO</t>
  </si>
  <si>
    <t>D  1,744</t>
  </si>
  <si>
    <t>UD80009-0028126</t>
  </si>
  <si>
    <t>ND14001-0024068</t>
  </si>
  <si>
    <t>UA09001-ZR00594</t>
  </si>
  <si>
    <t>UD80009-0026336</t>
  </si>
  <si>
    <t>SAMANO SOLIS MARIA ELENA</t>
  </si>
  <si>
    <t>D  1,745</t>
  </si>
  <si>
    <t>UD80010-0029521</t>
  </si>
  <si>
    <t>UD80009-0026337</t>
  </si>
  <si>
    <t>JIMENEZ VARGAZ ARTURO</t>
  </si>
  <si>
    <t>UD80010-0028637</t>
  </si>
  <si>
    <t>AGRI ESTRELLA, S. DE R.L. DE C.V.</t>
  </si>
  <si>
    <t>UD80009-0027363</t>
  </si>
  <si>
    <t>AF BANREGIO, S.A. DE C.V. SOFOM ER,</t>
  </si>
  <si>
    <t>D  1,746</t>
  </si>
  <si>
    <t>UD80009-0029523</t>
  </si>
  <si>
    <t>TORRES RUIZ EDUARDO</t>
  </si>
  <si>
    <t>UD80009-0028127</t>
  </si>
  <si>
    <t>PEÑA RICO MARTHA DANIRA</t>
  </si>
  <si>
    <t>UD80009-0026338</t>
  </si>
  <si>
    <t>D  1,747</t>
  </si>
  <si>
    <t>BAJA: EMPRESAS SUAREZ SA DE CV</t>
  </si>
  <si>
    <t>ND14001-0022133</t>
  </si>
  <si>
    <t>AGRICOLA  ARA S.P.R DE R.L</t>
  </si>
  <si>
    <t>ND14001-0020573</t>
  </si>
  <si>
    <t>BAJA: JIMENEZ VARGAZ ARTURO</t>
  </si>
  <si>
    <t>UD80009-0026693</t>
  </si>
  <si>
    <t>INSTITUTO CELAYENSE, S.C.</t>
  </si>
  <si>
    <t>D  1,748</t>
  </si>
  <si>
    <t>UD80009-0030444</t>
  </si>
  <si>
    <t>MONZON FUENTES GILBERTO</t>
  </si>
  <si>
    <t>ND14007-0024069</t>
  </si>
  <si>
    <t>LJIMENEZ:TRANSPORTES Y SERVICIOS EL</t>
  </si>
  <si>
    <t>ND14001-0022134</t>
  </si>
  <si>
    <t>CENTRO DE  MAQUINADOS DE APATZEO S.</t>
  </si>
  <si>
    <t>ND14003-0020901</t>
  </si>
  <si>
    <t>ND14002-0021186</t>
  </si>
  <si>
    <t>D  1,749</t>
  </si>
  <si>
    <t>ND14007-0024070</t>
  </si>
  <si>
    <t>D  1,750</t>
  </si>
  <si>
    <t>UD80009-0030445</t>
  </si>
  <si>
    <t>ND14001-0024071</t>
  </si>
  <si>
    <t>H 00048602</t>
  </si>
  <si>
    <t>UD10014-H048602</t>
  </si>
  <si>
    <t>ND14003-0021187</t>
  </si>
  <si>
    <t>T 00052957</t>
  </si>
  <si>
    <t>UA14001-ZS01300</t>
  </si>
  <si>
    <t>D  1,751</t>
  </si>
  <si>
    <t>UA14001-ZS01301</t>
  </si>
  <si>
    <t>D  1,752</t>
  </si>
  <si>
    <t>UD80010-0028638</t>
  </si>
  <si>
    <t>DISTRIBUCIONES PROVIDENCIA S DE RL</t>
  </si>
  <si>
    <t>ND14001-0021803</t>
  </si>
  <si>
    <t>D  1,753</t>
  </si>
  <si>
    <t>UD80009-0029524</t>
  </si>
  <si>
    <t>UD80009-0027688</t>
  </si>
  <si>
    <t>ND14007-0020902</t>
  </si>
  <si>
    <t>ND14001-0021188</t>
  </si>
  <si>
    <t>ORTIZ ELVIRA YURIDIA DEL CARMEN</t>
  </si>
  <si>
    <t>UA09001-ZR00583</t>
  </si>
  <si>
    <t>SARKLAND &amp; CO SA DE CV</t>
  </si>
  <si>
    <t>D  1,754</t>
  </si>
  <si>
    <t>S 00058456</t>
  </si>
  <si>
    <t>UA14001-ZS01465</t>
  </si>
  <si>
    <t>MARIN BUCIO GERARDO</t>
  </si>
  <si>
    <t>ND14002-0022135</t>
  </si>
  <si>
    <t>JOYA  ROSALES  MARIO</t>
  </si>
  <si>
    <t>ND14001-0022861</t>
  </si>
  <si>
    <t>UD80009-0027365</t>
  </si>
  <si>
    <t>D  1,755</t>
  </si>
  <si>
    <t>ND14001-0022136</t>
  </si>
  <si>
    <t>ND14002-0020903</t>
  </si>
  <si>
    <t>ND14001-0022862</t>
  </si>
  <si>
    <t>RODRIGUEZ CARREÑO ALFONSO</t>
  </si>
  <si>
    <t>ND14002-0021804</t>
  </si>
  <si>
    <t>D  1,756</t>
  </si>
  <si>
    <t>ND14002-0020574</t>
  </si>
  <si>
    <t>ND14001-0020904</t>
  </si>
  <si>
    <t>ND14001-0021805</t>
  </si>
  <si>
    <t>D  1,757</t>
  </si>
  <si>
    <t>ND14001-0022137</t>
  </si>
  <si>
    <t>BAJA: VILLAGOMEZ VAZQUEZ CECILIA</t>
  </si>
  <si>
    <t>ND14001-0022863</t>
  </si>
  <si>
    <t>D  1,758</t>
  </si>
  <si>
    <t>ND14002-0022138</t>
  </si>
  <si>
    <t>ND14001-0020905</t>
  </si>
  <si>
    <t>ND14003-0022864</t>
  </si>
  <si>
    <t>LJIMENEZ:TRANSPORTE EMPRESARIALDEL</t>
  </si>
  <si>
    <t>D  1,759</t>
  </si>
  <si>
    <t>UD80009-0028129</t>
  </si>
  <si>
    <t>JIMENEZ HERRERA JOSE GUADALUPE</t>
  </si>
  <si>
    <t>UD80009-0029068</t>
  </si>
  <si>
    <t>ND14001-0021189</t>
  </si>
  <si>
    <t>MANCERA CASTILLO JOEL</t>
  </si>
  <si>
    <t>ND14001-0022865</t>
  </si>
  <si>
    <t>LJIMENEZ:BERRA BORTOLOTTI JOSE RAMO</t>
  </si>
  <si>
    <t>D  1,760</t>
  </si>
  <si>
    <t>ND14001-0021190</t>
  </si>
  <si>
    <t>D  1,761</t>
  </si>
  <si>
    <t>ND14004-0022446</t>
  </si>
  <si>
    <t>JIMENEZ HERRERA  JOSE GUADALUPE</t>
  </si>
  <si>
    <t>UD80009-0028639</t>
  </si>
  <si>
    <t>D  1,762</t>
  </si>
  <si>
    <t>UD80009-0025960</t>
  </si>
  <si>
    <t>S 00055352</t>
  </si>
  <si>
    <t>UA14001-ZS01369</t>
  </si>
  <si>
    <t>ND14003-0021522</t>
  </si>
  <si>
    <t>LJIMENEZ:TRAMSPORTE EMPRESARIAL DEL</t>
  </si>
  <si>
    <t>D  1,763</t>
  </si>
  <si>
    <t>BAJA: VALDOVINOAS HERNANDEZ JOSE AL</t>
  </si>
  <si>
    <t>BAJA: AGRI ESTRELLA, S. DE R.L. DE</t>
  </si>
  <si>
    <t>D  1,764</t>
  </si>
  <si>
    <t>UD80009-0025961</t>
  </si>
  <si>
    <t>S 00050821</t>
  </si>
  <si>
    <t>UA14001-ZS01236</t>
  </si>
  <si>
    <t>ESTUDILLO CASTRO JOSE LUIS</t>
  </si>
  <si>
    <t>UD80010-0028640</t>
  </si>
  <si>
    <t>MONTOYA MARTINEZ CECILIA</t>
  </si>
  <si>
    <t>D  1,765</t>
  </si>
  <si>
    <t>UD80009-0029070</t>
  </si>
  <si>
    <t>UD80010-0028641</t>
  </si>
  <si>
    <t>HERNANDEZ CHASSIN ALBERTO</t>
  </si>
  <si>
    <t>D  1,766</t>
  </si>
  <si>
    <t>UD80009-0028642</t>
  </si>
  <si>
    <t>D  1,767</t>
  </si>
  <si>
    <t>ND14001-0023624</t>
  </si>
  <si>
    <t>AME. EXPRESS</t>
  </si>
  <si>
    <t>deposito</t>
  </si>
  <si>
    <t>ND14001-0022139</t>
  </si>
  <si>
    <t>AGUILAR PATIñO GUEDALUPE</t>
  </si>
  <si>
    <t>UD80009-0028643</t>
  </si>
  <si>
    <t>D  1,768</t>
  </si>
  <si>
    <t>UD80009-0029525</t>
  </si>
  <si>
    <t>UD80009-0025964</t>
  </si>
  <si>
    <t>VALDOVINOS SOBERANIS JOSE ALFREDO</t>
  </si>
  <si>
    <t>D  1,769</t>
  </si>
  <si>
    <t>ND14001-0023625</t>
  </si>
  <si>
    <t>S 00053690</t>
  </si>
  <si>
    <t>UA14001-ZS01320</t>
  </si>
  <si>
    <t>D  1,770</t>
  </si>
  <si>
    <t>ND14002-0023626</t>
  </si>
  <si>
    <t>ND14004-0021191</t>
  </si>
  <si>
    <t>PEREZ FLORES J. CARMEN</t>
  </si>
  <si>
    <t>D  1,771</t>
  </si>
  <si>
    <t>ND14001-0023627</t>
  </si>
  <si>
    <t>UD80009-0027690</t>
  </si>
  <si>
    <t>TDD BBVA</t>
  </si>
  <si>
    <t>ND14001-0020575</t>
  </si>
  <si>
    <t>MEDINA VAZQUEZ JUAN CARLOS</t>
  </si>
  <si>
    <t>ND14001-0021192</t>
  </si>
  <si>
    <t>GARCIA SANDOVAL ANA MARIA</t>
  </si>
  <si>
    <t>D  1,772</t>
  </si>
  <si>
    <t>ND14001-0023628</t>
  </si>
  <si>
    <t>VARAS MATINEZ ANA VIRGINIA</t>
  </si>
  <si>
    <t>ND14002-0021193</t>
  </si>
  <si>
    <t>PEREZ MARIN POMPEYO</t>
  </si>
  <si>
    <t>ND14001-0021806</t>
  </si>
  <si>
    <t>D  1,773</t>
  </si>
  <si>
    <t>ND14001-0021194</t>
  </si>
  <si>
    <t>PITALUA PATATUCHI GUADALUPE</t>
  </si>
  <si>
    <t>UD80009-0028644</t>
  </si>
  <si>
    <t>FRIAS LLAMAS CARLOS ALBERTO</t>
  </si>
  <si>
    <t>ND14002-0021807</t>
  </si>
  <si>
    <t>D  1,774</t>
  </si>
  <si>
    <t>ND14001-0024485</t>
  </si>
  <si>
    <t>MAPULITA SA DE CV</t>
  </si>
  <si>
    <t>ND14001-0023629</t>
  </si>
  <si>
    <t>SISTEMAS PROFECIONALES DE ABASTECIM</t>
  </si>
  <si>
    <t>ND14001-0023211</t>
  </si>
  <si>
    <t>ND14001-0021195</t>
  </si>
  <si>
    <t>FEREGRINO OCHO MARIA AUXILIO</t>
  </si>
  <si>
    <t>UD80010-0028645</t>
  </si>
  <si>
    <t>D  1,775</t>
  </si>
  <si>
    <t>ND14001-0024486</t>
  </si>
  <si>
    <t>MAPUPITA  SA DE CV</t>
  </si>
  <si>
    <t>UD80009-0028131</t>
  </si>
  <si>
    <t>D  1,776</t>
  </si>
  <si>
    <t>BAJA: MONZON FUENTES GILBERTO</t>
  </si>
  <si>
    <t>ND14001-0023212</t>
  </si>
  <si>
    <t>ND14001-0021808</t>
  </si>
  <si>
    <t>D  1,777</t>
  </si>
  <si>
    <t>ND14004-0024487</t>
  </si>
  <si>
    <t>MACHUCA PEREZ MARIA  GUADALUPE</t>
  </si>
  <si>
    <t>ND14001-0022447</t>
  </si>
  <si>
    <t>UD80009-0029984</t>
  </si>
  <si>
    <t>ND14002-0020576</t>
  </si>
  <si>
    <t>LJIMENEZ:GARCIA VILLAMIL JORGE</t>
  </si>
  <si>
    <t>ND14001-0020906</t>
  </si>
  <si>
    <t>SUISTEMAS AVANZADOS DE IRRIGACION S</t>
  </si>
  <si>
    <t>D  1,778</t>
  </si>
  <si>
    <t>ND14001-0024488</t>
  </si>
  <si>
    <t>ND14003-0022448</t>
  </si>
  <si>
    <t>ND14001-0023213</t>
  </si>
  <si>
    <t>UD80009-0027691</t>
  </si>
  <si>
    <t>ND14001-0020577</t>
  </si>
  <si>
    <t>ND14001-0020907</t>
  </si>
  <si>
    <t>SERVICIOS HIDRAULICOS DEL BAJAIO S.</t>
  </si>
  <si>
    <t>UD80009-0028646</t>
  </si>
  <si>
    <t>D  1,779</t>
  </si>
  <si>
    <t>ND14002-0024489</t>
  </si>
  <si>
    <t>ND14001-0022449</t>
  </si>
  <si>
    <t>ND14002-0023214</t>
  </si>
  <si>
    <t>ND14002-0020578</t>
  </si>
  <si>
    <t>D  1,780</t>
  </si>
  <si>
    <t>ND14001-0024490</t>
  </si>
  <si>
    <t>ND14001-0022450</t>
  </si>
  <si>
    <t>UD80009-0029073</t>
  </si>
  <si>
    <t>MENDOZA AGUILERA GUSTAVO CANDELARIO</t>
  </si>
  <si>
    <t>ND14001-0020579</t>
  </si>
  <si>
    <t>ND14001-0020908</t>
  </si>
  <si>
    <t>SERVI</t>
  </si>
  <si>
    <t>ND14004-0021196</t>
  </si>
  <si>
    <t>D  1,781</t>
  </si>
  <si>
    <t>T 00058470</t>
  </si>
  <si>
    <t>UA14001-ZS01466</t>
  </si>
  <si>
    <t>ND14002-0022451</t>
  </si>
  <si>
    <t>ND14004-0022140</t>
  </si>
  <si>
    <t>LJIMENEZ:ARCE PADILLA LIGIA GRACIEL</t>
  </si>
  <si>
    <t>ND14001-0020580</t>
  </si>
  <si>
    <t>D  1,782</t>
  </si>
  <si>
    <t>ND14001-0024491</t>
  </si>
  <si>
    <t>ND14001-0022141</t>
  </si>
  <si>
    <t>LJIMENEZ:MC COY TIMOTHY ALAN</t>
  </si>
  <si>
    <t>ND14002-0020581</t>
  </si>
  <si>
    <t>ND14001-0021197</t>
  </si>
  <si>
    <t>ND14001-0022866</t>
  </si>
  <si>
    <t>MADRID GUILLEN PEDRO</t>
  </si>
  <si>
    <t>D  1,783</t>
  </si>
  <si>
    <t>ND14001-0024492</t>
  </si>
  <si>
    <t>S 00053635</t>
  </si>
  <si>
    <t>UA14001-ZS01321</t>
  </si>
  <si>
    <t>ND14001-0021198</t>
  </si>
  <si>
    <t>D  1,784</t>
  </si>
  <si>
    <t>ND14003-0023630</t>
  </si>
  <si>
    <t>ND14001-0021199</t>
  </si>
  <si>
    <t>ND14001-0022867</t>
  </si>
  <si>
    <t>D  1,785</t>
  </si>
  <si>
    <t>BAJA: SISTEMAS PROFECIONALES DE ABA</t>
  </si>
  <si>
    <t>ND14001-0024072</t>
  </si>
  <si>
    <t>D  1,786</t>
  </si>
  <si>
    <t>ND14001-0023631</t>
  </si>
  <si>
    <t>SISTEMAS PROFESIONALES DE ABASTECIM</t>
  </si>
  <si>
    <t>UD80009-0029986</t>
  </si>
  <si>
    <t>ND14001-0022142</t>
  </si>
  <si>
    <t>D  1,787</t>
  </si>
  <si>
    <t>ND14001-0024073</t>
  </si>
  <si>
    <t>CERVANTES ORTEGA MA CARMEN</t>
  </si>
  <si>
    <t>ND14001-0022143</t>
  </si>
  <si>
    <t>ND14001-0021200</t>
  </si>
  <si>
    <t>MUÑOZ CABRERA J ISMAEL</t>
  </si>
  <si>
    <t>D  1,788</t>
  </si>
  <si>
    <t>ND14001-0024074</t>
  </si>
  <si>
    <t>LEON MAGRIGAL DANIEL</t>
  </si>
  <si>
    <t>S 00052989</t>
  </si>
  <si>
    <t>UA14001-ZS01322</t>
  </si>
  <si>
    <t>ND14001-0021201</t>
  </si>
  <si>
    <t>D  1,789</t>
  </si>
  <si>
    <t>ND14002-0021202</t>
  </si>
  <si>
    <t>D  1,790</t>
  </si>
  <si>
    <t>ND14001-0023632</t>
  </si>
  <si>
    <t>INSTUTO NACIONAL DE INVESTIGACION F</t>
  </si>
  <si>
    <t>D  1,791</t>
  </si>
  <si>
    <t>UD80009-0027367</t>
  </si>
  <si>
    <t>D  1,792</t>
  </si>
  <si>
    <t>ND14001-0023633</t>
  </si>
  <si>
    <t>LJIMENEZ:AF BANREGIO SA DE CV</t>
  </si>
  <si>
    <t>D  1,794</t>
  </si>
  <si>
    <t>ND14003-0023634</t>
  </si>
  <si>
    <t>ND14002-0022868</t>
  </si>
  <si>
    <t>D  1,795</t>
  </si>
  <si>
    <t>UD80009-0029075</t>
  </si>
  <si>
    <t>ND14001-0022869</t>
  </si>
  <si>
    <t>LJIMENEZ:MERLIN BERMUDEZ SERGIO TOM</t>
  </si>
  <si>
    <t>ND14002-0000018</t>
  </si>
  <si>
    <t>D  1,796</t>
  </si>
  <si>
    <t>ND14001-0021529</t>
  </si>
  <si>
    <t>SUSPENCION FRENOS Y MAS AUTOPARTES</t>
  </si>
  <si>
    <t>D  1,797</t>
  </si>
  <si>
    <t>ND14004-0020582</t>
  </si>
  <si>
    <t>UD80010-0026342</t>
  </si>
  <si>
    <t>CASTELLANO MANDUJANO JOSE</t>
  </si>
  <si>
    <t>ND14001-0022870</t>
  </si>
  <si>
    <t>ORTEGA GONZALEZ ARMANDO</t>
  </si>
  <si>
    <t>D  1,798</t>
  </si>
  <si>
    <t>ND14001-0023215</t>
  </si>
  <si>
    <t>UD80009-0029989</t>
  </si>
  <si>
    <t>UD80009-0027694</t>
  </si>
  <si>
    <t>ND14001-0020909</t>
  </si>
  <si>
    <t>ND14001-0022871</t>
  </si>
  <si>
    <t>D  1,799</t>
  </si>
  <si>
    <t>ND14001-0023216</t>
  </si>
  <si>
    <t>TURISMOS ARGOS SA DE CV</t>
  </si>
  <si>
    <t>D  1,800</t>
  </si>
  <si>
    <t>ND14001-0023217</t>
  </si>
  <si>
    <t>COPORATIVO DE COMERCIALIZADORA INTE</t>
  </si>
  <si>
    <t>ND14001-0022872</t>
  </si>
  <si>
    <t>NAMBO RODRIGUEZ SERGIO AUGUSTO</t>
  </si>
  <si>
    <t>D  1,801</t>
  </si>
  <si>
    <t>ND14001-0022452</t>
  </si>
  <si>
    <t>ND14001-0024075</t>
  </si>
  <si>
    <t>BAJA: GRUPO UNDERGROUND SA DE CV</t>
  </si>
  <si>
    <t>D  1,802</t>
  </si>
  <si>
    <t>ND14002-0024076</t>
  </si>
  <si>
    <t>S 00055317</t>
  </si>
  <si>
    <t>UA14001-ZS01370</t>
  </si>
  <si>
    <t>D  1,803</t>
  </si>
  <si>
    <t>UD80010-0029530</t>
  </si>
  <si>
    <t>ND14002-0023218</t>
  </si>
  <si>
    <t>PREMIER SEEDS</t>
  </si>
  <si>
    <t>ND14001-0024077</t>
  </si>
  <si>
    <t>ND14002-0021203</t>
  </si>
  <si>
    <t>INDUSTRIA DE ASIENTO SUPERIOR SA DE</t>
  </si>
  <si>
    <t>D  1,805</t>
  </si>
  <si>
    <t>ND14001-0023635</t>
  </si>
  <si>
    <t>URIBE HERNANDEZ JOSUE EMANUEL</t>
  </si>
  <si>
    <t>ND14001-0023219</t>
  </si>
  <si>
    <t>FLETES ENTREGA Y RECOLLECCIOM</t>
  </si>
  <si>
    <t>D  1,806</t>
  </si>
  <si>
    <t>ND14001-0023636</t>
  </si>
  <si>
    <t>ND14001-0023220</t>
  </si>
  <si>
    <t>FLETES ENTREGA Y RECOLLECCION</t>
  </si>
  <si>
    <t>D  1,807</t>
  </si>
  <si>
    <t>ND14001-0023637</t>
  </si>
  <si>
    <t>ND14001-0021204</t>
  </si>
  <si>
    <t>SERVICIOS HIGRAULICOS DEL BAJIO SA</t>
  </si>
  <si>
    <t>D  1,808</t>
  </si>
  <si>
    <t>ND14002-0023638</t>
  </si>
  <si>
    <t>ND14001-0023221</t>
  </si>
  <si>
    <t>D  1,809</t>
  </si>
  <si>
    <t>ND14002-0023222</t>
  </si>
  <si>
    <t>D  1,810</t>
  </si>
  <si>
    <t>ND14001-0023223</t>
  </si>
  <si>
    <t>ND14001-0024078</t>
  </si>
  <si>
    <t>UD80009-0027697</t>
  </si>
  <si>
    <t>D  1,811</t>
  </si>
  <si>
    <t>ND14001-0024079</t>
  </si>
  <si>
    <t>UD80009-0027698</t>
  </si>
  <si>
    <t>D  1,812</t>
  </si>
  <si>
    <t>ND14001-0023224</t>
  </si>
  <si>
    <t>ZALDIVAR COTELA CECILIA</t>
  </si>
  <si>
    <t>ND14001-0022144</t>
  </si>
  <si>
    <t>D  1,813</t>
  </si>
  <si>
    <t>UD80009-0029535</t>
  </si>
  <si>
    <t>CANO HERNANDEZ SEBASTIAN</t>
  </si>
  <si>
    <t>UA43002-0029990</t>
  </si>
  <si>
    <t>ND14004-0023225</t>
  </si>
  <si>
    <t>ND14002-0022145</t>
  </si>
  <si>
    <t>UD80009-0026343</t>
  </si>
  <si>
    <t>EQUIPOS PARA GAS S.A. DE C.V.</t>
  </si>
  <si>
    <t>D  1,814</t>
  </si>
  <si>
    <t>UD80009-0025969</t>
  </si>
  <si>
    <t>TENIENTE VALENTE MARIA ORALIA GRACI</t>
  </si>
  <si>
    <t>ND14001-0021205</t>
  </si>
  <si>
    <t>UD80009-0028654</t>
  </si>
  <si>
    <t>ND14001-0021809</t>
  </si>
  <si>
    <t>MERINO MARTINEZ VICTOR ALONSO</t>
  </si>
  <si>
    <t>D  1,815</t>
  </si>
  <si>
    <t>ND14001-0023639</t>
  </si>
  <si>
    <t>CAMPOS GARCIA JERONIMO</t>
  </si>
  <si>
    <t>ND14001-0022146</t>
  </si>
  <si>
    <t>ND14007-0022873</t>
  </si>
  <si>
    <t>RAUL RUIZ CAZAREZ</t>
  </si>
  <si>
    <t>D  1,816</t>
  </si>
  <si>
    <t>UD80009-0030456</t>
  </si>
  <si>
    <t>ND14001-0023640</t>
  </si>
  <si>
    <t>ND14001-0024080</t>
  </si>
  <si>
    <t>BAJA: JIMENEZ HERRERA JOSE GUADALUP</t>
  </si>
  <si>
    <t>ND14003-0022874</t>
  </si>
  <si>
    <t>CHAVOYA  ALMANZA JOSE  MIGUEL</t>
  </si>
  <si>
    <t>D  1,817</t>
  </si>
  <si>
    <t>ND14003-0024081</t>
  </si>
  <si>
    <t>PADILLA MUÑOZ EFRAIN ALEJANDRO</t>
  </si>
  <si>
    <t>UD80009-0027699</t>
  </si>
  <si>
    <t>UD80009-0026344</t>
  </si>
  <si>
    <t>ND14001-0022875</t>
  </si>
  <si>
    <t>D  1,818</t>
  </si>
  <si>
    <t>ND14001-0024493</t>
  </si>
  <si>
    <t>ND14001-0024082</t>
  </si>
  <si>
    <t>RODRIGUEZ LOPEZ MARIA CANDELARIA</t>
  </si>
  <si>
    <t>D  1,820</t>
  </si>
  <si>
    <t>ND14002-0024083</t>
  </si>
  <si>
    <t>MARTINEZ SERRATO MOISES</t>
  </si>
  <si>
    <t>T 00053705</t>
  </si>
  <si>
    <t>UA14001-ZS01323</t>
  </si>
  <si>
    <t>UA43002-0027061</t>
  </si>
  <si>
    <t>D  1,821</t>
  </si>
  <si>
    <t>ND14002-0024084</t>
  </si>
  <si>
    <t>NA14001-0000291</t>
  </si>
  <si>
    <t>D  1,822</t>
  </si>
  <si>
    <t>UD80009-0027700</t>
  </si>
  <si>
    <t>ESANTANA</t>
  </si>
  <si>
    <t>BASALDUA HERNANDEZ LUIS RAYMUNDO</t>
  </si>
  <si>
    <t>ND14006-0021810</t>
  </si>
  <si>
    <t>OROZCO GALLEGOS  GABRIELA MA GUADAL</t>
  </si>
  <si>
    <t>D  1,823</t>
  </si>
  <si>
    <t>UD80009-0029999</t>
  </si>
  <si>
    <t>LUNA RAMIREZ ALBERTO</t>
  </si>
  <si>
    <t>ND14001-0020583</t>
  </si>
  <si>
    <t>ND14002-0022147</t>
  </si>
  <si>
    <t>D  1,824</t>
  </si>
  <si>
    <t>ND14001-0024494</t>
  </si>
  <si>
    <t>D  1,825</t>
  </si>
  <si>
    <t>UD80009-0027701</t>
  </si>
  <si>
    <t>GALINDO PEREZ ANGEL GABRIEL</t>
  </si>
  <si>
    <t>D  1,826</t>
  </si>
  <si>
    <t>ND14001-0020910</t>
  </si>
  <si>
    <t>UD80009-0026712</t>
  </si>
  <si>
    <t>ND14001-0021811</t>
  </si>
  <si>
    <t>LEON  MADRIGAL DANIEL</t>
  </si>
  <si>
    <t>D  1,827</t>
  </si>
  <si>
    <t>UD80009-0029082</t>
  </si>
  <si>
    <t>UD80009-0026345</t>
  </si>
  <si>
    <t>ND14004-0021812</t>
  </si>
  <si>
    <t>LJIMENEZ:MERONO CARREÑO SERGIO</t>
  </si>
  <si>
    <t>D  1,828</t>
  </si>
  <si>
    <t>UD80009-0025971</t>
  </si>
  <si>
    <t>UD80009-0027703</t>
  </si>
  <si>
    <t>ND14002-0021813</t>
  </si>
  <si>
    <t>GRANADOS  CASTRO  ANA LILIA</t>
  </si>
  <si>
    <t>D  1,829</t>
  </si>
  <si>
    <t>RF28956</t>
  </si>
  <si>
    <t>UA09001-ZR00618</t>
  </si>
  <si>
    <t>ND14002-0021814</t>
  </si>
  <si>
    <t>GRANADOS CASTRO ANA LILIA</t>
  </si>
  <si>
    <t>D  1,830</t>
  </si>
  <si>
    <t>UD80009-0026714</t>
  </si>
  <si>
    <t>ND14002-0022876</t>
  </si>
  <si>
    <t>LIBRERIA ATENAS  DE CELAYA  SA DE C</t>
  </si>
  <si>
    <t>ND14002-0021815</t>
  </si>
  <si>
    <t>D  1,831</t>
  </si>
  <si>
    <t>ND14001-0024085</t>
  </si>
  <si>
    <t>ND14006-0021206</t>
  </si>
  <si>
    <t>ND14007-0022877</t>
  </si>
  <si>
    <t>ND14001-0021816</t>
  </si>
  <si>
    <t>D  1,832</t>
  </si>
  <si>
    <t>ND14001-0023641</t>
  </si>
  <si>
    <t>GUTIEREZ DURAN ISABEL CRISTINA</t>
  </si>
  <si>
    <t>ND14001-0024086</t>
  </si>
  <si>
    <t>UD80010-0027704</t>
  </si>
  <si>
    <t>ND14002-0021207</t>
  </si>
  <si>
    <t>OLIVARES PACHECO JESUS ROBERTO</t>
  </si>
  <si>
    <t>ND14001-0022878</t>
  </si>
  <si>
    <t>CALDERON  ALVAREZ AGUSTIN</t>
  </si>
  <si>
    <t>ND14001-0021817</t>
  </si>
  <si>
    <t>D  1,833</t>
  </si>
  <si>
    <t>ND14001-0024087</t>
  </si>
  <si>
    <t>ROSILLO LOPEZ SALVADOR</t>
  </si>
  <si>
    <t>UD80010-0027708</t>
  </si>
  <si>
    <t>LJIMENEZ:DRIP IRRIGATION DE MEXICO</t>
  </si>
  <si>
    <t>ND14002-0021208</t>
  </si>
  <si>
    <t>D  1,834</t>
  </si>
  <si>
    <t>ND14002-0024088</t>
  </si>
  <si>
    <t>ND14001-0020584</t>
  </si>
  <si>
    <t>UD80010-0027709</t>
  </si>
  <si>
    <t>ARREGUIN RESENDIZ MAURICIO</t>
  </si>
  <si>
    <t>ND14001-0021209</t>
  </si>
  <si>
    <t>D  1,835</t>
  </si>
  <si>
    <t>UA43002-0029991</t>
  </si>
  <si>
    <t>UD80010-0027711</t>
  </si>
  <si>
    <t>ROBLES ESCOTO NICOLAS</t>
  </si>
  <si>
    <t>D  1,836</t>
  </si>
  <si>
    <t>UD80009-0027712</t>
  </si>
  <si>
    <t>ND14001-0021210</t>
  </si>
  <si>
    <t>ND14001-0022879</t>
  </si>
  <si>
    <t>D  1,837</t>
  </si>
  <si>
    <t>ND14001-0024089</t>
  </si>
  <si>
    <t>UD80010-0027713</t>
  </si>
  <si>
    <t>RODRIGUEZ. RODRIGUEZ. J. REFUGIO</t>
  </si>
  <si>
    <t>UA09001-ZR00559</t>
  </si>
  <si>
    <t>DESBA NATURALS S.A. DE C.V.</t>
  </si>
  <si>
    <t>D  1,838</t>
  </si>
  <si>
    <t>UA43003-0030460</t>
  </si>
  <si>
    <t>ND14002-0024090</t>
  </si>
  <si>
    <t>ND14001-0022880</t>
  </si>
  <si>
    <t>HERNANDEZ BARRIOS BRENDA</t>
  </si>
  <si>
    <t>D  1,839</t>
  </si>
  <si>
    <t>ND14001-0023642</t>
  </si>
  <si>
    <t>LOPEZ RIVERA JAIME</t>
  </si>
  <si>
    <t>UD80009-0030006</t>
  </si>
  <si>
    <t>UD80010-0027714</t>
  </si>
  <si>
    <t>ALVARADO BELTRAN PATRICIA</t>
  </si>
  <si>
    <t>UD80010-0028659</t>
  </si>
  <si>
    <t>POZAS OLVERA MA. GUADALUPE</t>
  </si>
  <si>
    <t>D  1,840</t>
  </si>
  <si>
    <t>UD80009-0029539</t>
  </si>
  <si>
    <t>BUCIO SAAVEDRA JUAN PABLO</t>
  </si>
  <si>
    <t>ND14001-0022148</t>
  </si>
  <si>
    <t>UD80010-0028660</t>
  </si>
  <si>
    <t>ELIAS PEREZ FERMIN</t>
  </si>
  <si>
    <t>D  1,841</t>
  </si>
  <si>
    <t>ND14001-0024091</t>
  </si>
  <si>
    <t>VAZQUEZ AGUILAR MARIA AGRIPINA</t>
  </si>
  <si>
    <t>UD80010-0027716</t>
  </si>
  <si>
    <t>LJIMENEZ:GUERRERO VILLASEñOR J. SOC</t>
  </si>
  <si>
    <t>UD80010-0028661</t>
  </si>
  <si>
    <t>D  1,842</t>
  </si>
  <si>
    <t>UD80009-0029084</t>
  </si>
  <si>
    <t>UD80010-0027717</t>
  </si>
  <si>
    <t>TRANSPORTES Y ENVIOS DE GUADALAJARA</t>
  </si>
  <si>
    <t>UD80010-0028662</t>
  </si>
  <si>
    <t>ESCALANTE LEYVA OSWALDO</t>
  </si>
  <si>
    <t>D  1,843</t>
  </si>
  <si>
    <t>UD80010-0028663</t>
  </si>
  <si>
    <t>TRASPASO</t>
  </si>
  <si>
    <t>ND14001-0021818</t>
  </si>
  <si>
    <t>QUERETARO MOTORS SA</t>
  </si>
  <si>
    <t>D  1,844</t>
  </si>
  <si>
    <t>ND14002-0023643</t>
  </si>
  <si>
    <t>UD80010-0027722</t>
  </si>
  <si>
    <t>LJIMENEZ:TROPPER, S.A. DE C.V.</t>
  </si>
  <si>
    <t>UD80010-0028664</t>
  </si>
  <si>
    <t>MALDONADO LOPEZ MOISES</t>
  </si>
  <si>
    <t>D  1,845</t>
  </si>
  <si>
    <t>ND14003-0023644</t>
  </si>
  <si>
    <t>UD80010-0027723</t>
  </si>
  <si>
    <t>UD80009-0028665</t>
  </si>
  <si>
    <t>D  1,846</t>
  </si>
  <si>
    <t>ND14001-0020911</t>
  </si>
  <si>
    <t>LOPEZ MORALES MARTHA ADRIANA</t>
  </si>
  <si>
    <t>UD80010-0027724</t>
  </si>
  <si>
    <t>CHAVEZ SANCHEZ FRANCISCO</t>
  </si>
  <si>
    <t>UA43003-0028666</t>
  </si>
  <si>
    <t>D  1,847</t>
  </si>
  <si>
    <t>UD80009-0028133</t>
  </si>
  <si>
    <t>ND14001-0020912</t>
  </si>
  <si>
    <t>UD80010-0027725</t>
  </si>
  <si>
    <t>PENDIENETE</t>
  </si>
  <si>
    <t>UD80009-0028667</t>
  </si>
  <si>
    <t>D  1,848</t>
  </si>
  <si>
    <t>ND14002-0023645</t>
  </si>
  <si>
    <t>ND14001-0020913</t>
  </si>
  <si>
    <t>PICON BARRIENTOS JOSE HUMBERTO</t>
  </si>
  <si>
    <t>UD80010-0027726</t>
  </si>
  <si>
    <t>D  1,849</t>
  </si>
  <si>
    <t>UA09001-ZR00636</t>
  </si>
  <si>
    <t>ND14001-0020914</t>
  </si>
  <si>
    <t>ESPITIA PATIÑIO GRACIELA</t>
  </si>
  <si>
    <t>ND14001-0021211</t>
  </si>
  <si>
    <t>ND14001-0022881</t>
  </si>
  <si>
    <t>LJIMENEZ:TOYOTA MOTOR SALES SA DE C</t>
  </si>
  <si>
    <t>D  1,850</t>
  </si>
  <si>
    <t>ND14002-0020915</t>
  </si>
  <si>
    <t>UD80010-0027727</t>
  </si>
  <si>
    <t>D  1,851</t>
  </si>
  <si>
    <t>ND14001-0020916</t>
  </si>
  <si>
    <t>ND14001-0022149</t>
  </si>
  <si>
    <t>CAMPERO MCRUZ ALFONSO</t>
  </si>
  <si>
    <t>ND14001-0021212</t>
  </si>
  <si>
    <t>VALLE SANCHEZ MARY FANY</t>
  </si>
  <si>
    <t>D  1,852</t>
  </si>
  <si>
    <t>UD80009-0025974</t>
  </si>
  <si>
    <t>ND14001-0020917</t>
  </si>
  <si>
    <t>UD80010-0027728</t>
  </si>
  <si>
    <t>UD80010-0028669</t>
  </si>
  <si>
    <t>REYNOSO AYALA SUSANA</t>
  </si>
  <si>
    <t>D  1,853</t>
  </si>
  <si>
    <t>UD80009-0029543</t>
  </si>
  <si>
    <t>ESTRADA ALEJO MA. ELENA</t>
  </si>
  <si>
    <t>UA43003-0029992</t>
  </si>
  <si>
    <t>UD80009-0025975</t>
  </si>
  <si>
    <t>RODRIGUEZ RODRIGUEZ MARTHA ADRIANA</t>
  </si>
  <si>
    <t>D  1,854</t>
  </si>
  <si>
    <t>UD80009-0025976</t>
  </si>
  <si>
    <t>BAJA: INTAGRI SC</t>
  </si>
  <si>
    <t>UD80010-0027729</t>
  </si>
  <si>
    <t>D  1,855</t>
  </si>
  <si>
    <t>ND14001-0024092</t>
  </si>
  <si>
    <t>ND14001-0020918</t>
  </si>
  <si>
    <t>UD80010-0027730</t>
  </si>
  <si>
    <t>MORA CARRANZA JESUS</t>
  </si>
  <si>
    <t>D  1,856</t>
  </si>
  <si>
    <t>ND14001-0024495</t>
  </si>
  <si>
    <t>VEGA PEREZ MANUEL</t>
  </si>
  <si>
    <t>ND14001-0020919</t>
  </si>
  <si>
    <t>UD80009-0026723</t>
  </si>
  <si>
    <t>D  1,857</t>
  </si>
  <si>
    <t>ND14001-0024496</t>
  </si>
  <si>
    <t>VARGAS SERRANO PABLO</t>
  </si>
  <si>
    <t>ND14004-0022453</t>
  </si>
  <si>
    <t>TRIOS RAMOS FELICIANO</t>
  </si>
  <si>
    <t>UA43003-0030004</t>
  </si>
  <si>
    <t>UD80010-0027731</t>
  </si>
  <si>
    <t>LJIMENEZ:BELTRAN MEDINA MA. PATRICI</t>
  </si>
  <si>
    <t>UD80009-0026724</t>
  </si>
  <si>
    <t>SOTO MAYOR AIDA ARACELI</t>
  </si>
  <si>
    <t>D  1,858</t>
  </si>
  <si>
    <t>RF</t>
  </si>
  <si>
    <t>UA09001-ZR00645</t>
  </si>
  <si>
    <t>ND14001-0024093</t>
  </si>
  <si>
    <t>LJIMENEZ:TOYOTA MORTOR SALES DE MEX</t>
  </si>
  <si>
    <t>ND14004-0023226</t>
  </si>
  <si>
    <t>OQZA CONSTRUCTORA SA DE CV</t>
  </si>
  <si>
    <t>UD80010-0027733</t>
  </si>
  <si>
    <t>UA43003-0028668</t>
  </si>
  <si>
    <t>0523-TCN15</t>
  </si>
  <si>
    <t>ND14002-0021593</t>
  </si>
  <si>
    <t>D  1,859</t>
  </si>
  <si>
    <t>NA14001-0000367</t>
  </si>
  <si>
    <t>ND14004-0022454</t>
  </si>
  <si>
    <t>UA43003-0030005</t>
  </si>
  <si>
    <t>ND14004-0023227</t>
  </si>
  <si>
    <t>ND14001-0022150</t>
  </si>
  <si>
    <t>BORUNDA REYES SALVADOR</t>
  </si>
  <si>
    <t>ND14003-0021213</t>
  </si>
  <si>
    <t>ND14001-0022882</t>
  </si>
  <si>
    <t>0356-TCN15</t>
  </si>
  <si>
    <t>ND14001-0021594</t>
  </si>
  <si>
    <t>D  1,860</t>
  </si>
  <si>
    <t>ND14001-0024094</t>
  </si>
  <si>
    <t>ND14001-0023228</t>
  </si>
  <si>
    <t>ND14001-0022151</t>
  </si>
  <si>
    <t>ELIZARRARAS SANDOVAL ADRIANA</t>
  </si>
  <si>
    <t>ND14001-0021214</t>
  </si>
  <si>
    <t>LJIMENEZ:TARJ.BNM</t>
  </si>
  <si>
    <t>0007-TCN15</t>
  </si>
  <si>
    <t>ND14001-0021595</t>
  </si>
  <si>
    <t>DURANGO AUTOMOTORES S DE RL DE CV</t>
  </si>
  <si>
    <t>D  1,861</t>
  </si>
  <si>
    <t>UD80009-0029544</t>
  </si>
  <si>
    <t>ND14002-0022152</t>
  </si>
  <si>
    <t>ND14001-0021215</t>
  </si>
  <si>
    <t>0869-TCN14</t>
  </si>
  <si>
    <t>ND14001-0021599</t>
  </si>
  <si>
    <t>ARRENDADORA DE CELAYA SA DE CV</t>
  </si>
  <si>
    <t>D  1,862</t>
  </si>
  <si>
    <t>ND14002-0024095</t>
  </si>
  <si>
    <t>ND14001-0022153</t>
  </si>
  <si>
    <t>ND14001-0021216</t>
  </si>
  <si>
    <t>0887-TCN14</t>
  </si>
  <si>
    <t>ND14001-0021600</t>
  </si>
  <si>
    <t>ARRENDADORA DE CELAYA</t>
  </si>
  <si>
    <t>D  1,863</t>
  </si>
  <si>
    <t>ND14001-0022154</t>
  </si>
  <si>
    <t>0891-TCN14</t>
  </si>
  <si>
    <t>ND14001-0021601</t>
  </si>
  <si>
    <t>D  1,864</t>
  </si>
  <si>
    <t>ND14001-0024096</t>
  </si>
  <si>
    <t>UD80009-0025977</t>
  </si>
  <si>
    <t>ND14001-0022155</t>
  </si>
  <si>
    <t>ND14001-0021602</t>
  </si>
  <si>
    <t>D  1,865</t>
  </si>
  <si>
    <t>ND14004-0024497</t>
  </si>
  <si>
    <t>ND14001-0024097</t>
  </si>
  <si>
    <t>ND14001-0023229</t>
  </si>
  <si>
    <t>ND14001-0020585</t>
  </si>
  <si>
    <t>SHILLER BARRY.</t>
  </si>
  <si>
    <t>0744-TCN14</t>
  </si>
  <si>
    <t>ND14001-0021603</t>
  </si>
  <si>
    <t>DESARROLLOS Y CONSULTORIA ONCE ONCE</t>
  </si>
  <si>
    <t>D  1,866</t>
  </si>
  <si>
    <t>ND14001-0024098</t>
  </si>
  <si>
    <t>UD80009-0025979</t>
  </si>
  <si>
    <t>PEREZ RAMIREZ JUAN SANTIAGO</t>
  </si>
  <si>
    <t>ND14001-0020920</t>
  </si>
  <si>
    <t>SAMBRANO ANAYA BERTHA</t>
  </si>
  <si>
    <t>0038-TCU14</t>
  </si>
  <si>
    <t>ND14001-0021604</t>
  </si>
  <si>
    <t>YURIDIA DEL CARMEN ORTIZ ELVIRA</t>
  </si>
  <si>
    <t>D  1,867</t>
  </si>
  <si>
    <t>ND14001-0024498</t>
  </si>
  <si>
    <t>ND14004-0022455</t>
  </si>
  <si>
    <t>BALLEZA PEREZ RICARDO</t>
  </si>
  <si>
    <t>D  1,868</t>
  </si>
  <si>
    <t>UD80010-0028137</t>
  </si>
  <si>
    <t>D  1,869</t>
  </si>
  <si>
    <t>ND14002-0024499</t>
  </si>
  <si>
    <t>ND14001-0022457</t>
  </si>
  <si>
    <t>ND14001-0020921</t>
  </si>
  <si>
    <t>LJIMENEZ:CHAVEZ ACOSTA JAVIER</t>
  </si>
  <si>
    <t>D  1,870</t>
  </si>
  <si>
    <t>ND14002-0022458</t>
  </si>
  <si>
    <t>UD80009-0027737</t>
  </si>
  <si>
    <t>D  1,871</t>
  </si>
  <si>
    <t>ND14001-0022459</t>
  </si>
  <si>
    <t>UD80009-0030008</t>
  </si>
  <si>
    <t>D  1,872</t>
  </si>
  <si>
    <t>ND14001-0024500</t>
  </si>
  <si>
    <t>ND14001-0022460</t>
  </si>
  <si>
    <t>UD80010-0027738</t>
  </si>
  <si>
    <t>LJIMENEZ:AGROPRODUCTOS Y SERVICIOS</t>
  </si>
  <si>
    <t>D  1,873</t>
  </si>
  <si>
    <t>ND14002-0022461</t>
  </si>
  <si>
    <t>ND14002-0021605</t>
  </si>
  <si>
    <t>D  1,874</t>
  </si>
  <si>
    <t>UD80010-0027739</t>
  </si>
  <si>
    <t>LJIMENEZ:LOPEZ CHANEZ FRANCISCO JAV</t>
  </si>
  <si>
    <t>D  1,875</t>
  </si>
  <si>
    <t>ND14002-0022462</t>
  </si>
  <si>
    <t>AF BANREGIO GRUPO FINANCIERO SA DE</t>
  </si>
  <si>
    <t>D  1,876</t>
  </si>
  <si>
    <t>UD80009-0028138</t>
  </si>
  <si>
    <t>D  1,877</t>
  </si>
  <si>
    <t>UD80009-0028139</t>
  </si>
  <si>
    <t>ND14002-0022883</t>
  </si>
  <si>
    <t>AGUILAR GONZALEZ AMALIA</t>
  </si>
  <si>
    <t>D  1,878</t>
  </si>
  <si>
    <t>UD80009-0030463</t>
  </si>
  <si>
    <t>ND14005-0022884</t>
  </si>
  <si>
    <t>UD80010-0027741</t>
  </si>
  <si>
    <t>GARCIA BERNAL FRANCISCO</t>
  </si>
  <si>
    <t>D  1,879</t>
  </si>
  <si>
    <t>ND14002-0022463</t>
  </si>
  <si>
    <t>MANCERA MEDINA MA EUGENIA</t>
  </si>
  <si>
    <t>ND14002-0022885</t>
  </si>
  <si>
    <t>ND14002-0022156</t>
  </si>
  <si>
    <t>AGROPRODUCTOS Y PRODUCTOS DEL CENTR</t>
  </si>
  <si>
    <t>D  1,880</t>
  </si>
  <si>
    <t>UD80009-0028143</t>
  </si>
  <si>
    <t>THIERRY PASCAL MARTAGUET</t>
  </si>
  <si>
    <t>ND14001-0022886</t>
  </si>
  <si>
    <t>D  1,881</t>
  </si>
  <si>
    <t>UD80010-0030009</t>
  </si>
  <si>
    <t>HERMOSILLO GAMEZ ESMERALDA</t>
  </si>
  <si>
    <t>ND14002-0022887</t>
  </si>
  <si>
    <t>UD80010-0027742</t>
  </si>
  <si>
    <t>RODRIGUE RIVERA MA ARACELI</t>
  </si>
  <si>
    <t>D  1,882</t>
  </si>
  <si>
    <t>UD80010-0029545</t>
  </si>
  <si>
    <t>ROSAS QUINTANA RAFAEL</t>
  </si>
  <si>
    <t>UD80009-0028144</t>
  </si>
  <si>
    <t>MANCERA RODRIGUEZ MARICELA</t>
  </si>
  <si>
    <t>ND14001-0022888</t>
  </si>
  <si>
    <t>D  1,883</t>
  </si>
  <si>
    <t>ND14001-0024501</t>
  </si>
  <si>
    <t>RAMIREZ GARCIA ALFREDO</t>
  </si>
  <si>
    <t>ND14001-0023646</t>
  </si>
  <si>
    <t>UD80009-0028145</t>
  </si>
  <si>
    <t>ALEMAN BUSTAMANTE FAUSTINO</t>
  </si>
  <si>
    <t>ND14002-0022889</t>
  </si>
  <si>
    <t>UD80009-0027743</t>
  </si>
  <si>
    <t>D  1,884</t>
  </si>
  <si>
    <t>UD80009-0030465</t>
  </si>
  <si>
    <t>MIYAR GABRIEL</t>
  </si>
  <si>
    <t>ND14002-0023647</t>
  </si>
  <si>
    <t>UD80010-0030010</t>
  </si>
  <si>
    <t>TRIGUEROS RODRIGUEZ FERNANDA</t>
  </si>
  <si>
    <t>ND14001-0022890</t>
  </si>
  <si>
    <t>D  1,885</t>
  </si>
  <si>
    <t>ND14002-0024502</t>
  </si>
  <si>
    <t>VIAJEZ DOMINGUEZ SA DE CV</t>
  </si>
  <si>
    <t>ND14001-0023648</t>
  </si>
  <si>
    <t>UD80010-0028150</t>
  </si>
  <si>
    <t>BARRERA CORONILLA MA GUADALUPE</t>
  </si>
  <si>
    <t>ND14001-0022891</t>
  </si>
  <si>
    <t>UA43002-0027062</t>
  </si>
  <si>
    <t>D  1,886</t>
  </si>
  <si>
    <t>ND14002-0023649</t>
  </si>
  <si>
    <t>RODRIGUEZ CARBAJAL ALBA NYDIA</t>
  </si>
  <si>
    <t>UD80010-0028152</t>
  </si>
  <si>
    <t>JAUREGUI ENRIQUEZ MA GUADALUPE</t>
  </si>
  <si>
    <t>UD80009-0029087</t>
  </si>
  <si>
    <t>NA14001-0000292</t>
  </si>
  <si>
    <t>D  1,887</t>
  </si>
  <si>
    <t>UD80009-0030466</t>
  </si>
  <si>
    <t>ESCANDON JASSO CARLOS ALBERTO</t>
  </si>
  <si>
    <t>ND14002-0023650</t>
  </si>
  <si>
    <t>ND14001-0023230</t>
  </si>
  <si>
    <t>ROJAS BECERRA RODRIGO</t>
  </si>
  <si>
    <t>UA43002-0027063</t>
  </si>
  <si>
    <t>D  1,888</t>
  </si>
  <si>
    <t>ND14001-0023651</t>
  </si>
  <si>
    <t>UD80010-0030011</t>
  </si>
  <si>
    <t>GOMEZ RUIZ J. JESUS</t>
  </si>
  <si>
    <t>NA14001-0000293</t>
  </si>
  <si>
    <t>CIONAL PROVINCIAL SAB</t>
  </si>
  <si>
    <t>D  1,889</t>
  </si>
  <si>
    <t>ND14007-0023652</t>
  </si>
  <si>
    <t>D  1,890</t>
  </si>
  <si>
    <t>ND14001-0023653</t>
  </si>
  <si>
    <t>D  1,891</t>
  </si>
  <si>
    <t>ND14006-0024503</t>
  </si>
  <si>
    <t>ALMAGUER GONZALEZ EUSEBIO MARCO ANT</t>
  </si>
  <si>
    <t>UD80010-0028153</t>
  </si>
  <si>
    <t>CHAVEZ MARQUEZ JAVIER EDUARDO</t>
  </si>
  <si>
    <t>ND14001-0023654</t>
  </si>
  <si>
    <t>ND14001-0020586</t>
  </si>
  <si>
    <t>ND14001-0020922</t>
  </si>
  <si>
    <t>FERESCOS DON GU S.A. DE C.V.</t>
  </si>
  <si>
    <t>D  1,892</t>
  </si>
  <si>
    <t>UD80010-0028154</t>
  </si>
  <si>
    <t>ND14001-0023655</t>
  </si>
  <si>
    <t>ND14001-0022892</t>
  </si>
  <si>
    <t>D  1,893</t>
  </si>
  <si>
    <t>UD80009-0030469</t>
  </si>
  <si>
    <t>RODRIGUEZ MARTINEZ PEDRO</t>
  </si>
  <si>
    <t>UD80010-0028155</t>
  </si>
  <si>
    <t>D  1,894</t>
  </si>
  <si>
    <t>UD80009-0028156</t>
  </si>
  <si>
    <t>MIRANDA LOPEZ SERGIO LUIS</t>
  </si>
  <si>
    <t>D  1,895</t>
  </si>
  <si>
    <t>UD80009-0030470</t>
  </si>
  <si>
    <t>AGUIÑAGA DIAZ DE LEON JULIA GABRIEL</t>
  </si>
  <si>
    <t>ND14002-0022464</t>
  </si>
  <si>
    <t>D  1,896</t>
  </si>
  <si>
    <t>ND14001-0024504</t>
  </si>
  <si>
    <t>UD80009-0028157</t>
  </si>
  <si>
    <t>HERNANDEZ GONZALEZ RUBEN</t>
  </si>
  <si>
    <t>D  1,897</t>
  </si>
  <si>
    <t>UD80010-0028158</t>
  </si>
  <si>
    <t>BERNAL MARTINEZ MA. DE LOURDES</t>
  </si>
  <si>
    <t>ND14001-0023656</t>
  </si>
  <si>
    <t>UD80009-0027374</t>
  </si>
  <si>
    <t>VALDOVINOS HERNANDEZ JOSE ALFREDO</t>
  </si>
  <si>
    <t>D  1,898</t>
  </si>
  <si>
    <t>ND14001-0023231</t>
  </si>
  <si>
    <t>ND14001-0020587</t>
  </si>
  <si>
    <t>UD80009-0027375</t>
  </si>
  <si>
    <t>AMBRIZ PEREZ FRANCISCO</t>
  </si>
  <si>
    <t>D  1,899</t>
  </si>
  <si>
    <t>UD80009-0030471</t>
  </si>
  <si>
    <t>ND14001-0022465</t>
  </si>
  <si>
    <t>ND14002-0023232</t>
  </si>
  <si>
    <t>UD80010-0030012</t>
  </si>
  <si>
    <t>ND14002-0020588</t>
  </si>
  <si>
    <t>D  1,900</t>
  </si>
  <si>
    <t>0798-TCN15</t>
  </si>
  <si>
    <t>UD80010-0028160</t>
  </si>
  <si>
    <t>UNISEM, S.A. DE C.V.</t>
  </si>
  <si>
    <t>ND14001-0023233</t>
  </si>
  <si>
    <t>UD80010-0029549</t>
  </si>
  <si>
    <t>GARCIA MENDEZ IRMA MARICELA</t>
  </si>
  <si>
    <t>ND14001-0020589</t>
  </si>
  <si>
    <t>LLANES SANCHEZ ROSALY</t>
  </si>
  <si>
    <t>UD80009-0027376</t>
  </si>
  <si>
    <t>PEREZ CARMONA FRANCISCO</t>
  </si>
  <si>
    <t>D  1,901</t>
  </si>
  <si>
    <t>UD80010-0028161</t>
  </si>
  <si>
    <t>LEDESMA CACIQUE MA. ANGELICA</t>
  </si>
  <si>
    <t>ND14001-0020590</t>
  </si>
  <si>
    <t>ND14001-0020923</t>
  </si>
  <si>
    <t>FREYRE PRIETO PABLO</t>
  </si>
  <si>
    <t>D  1,902</t>
  </si>
  <si>
    <t>UD80010-0028162</t>
  </si>
  <si>
    <t>ND14001-0020924</t>
  </si>
  <si>
    <t>D  1,903</t>
  </si>
  <si>
    <t>UD80009-0028163</t>
  </si>
  <si>
    <t>FERREL MENDOZA IGANCIO</t>
  </si>
  <si>
    <t>0744-TCN15</t>
  </si>
  <si>
    <t>UD80009-0027745</t>
  </si>
  <si>
    <t>LJIMENEZ:DIAZ DE LEON CERVANTES ADR</t>
  </si>
  <si>
    <t>AR08192</t>
  </si>
  <si>
    <t>UA43002-0027064</t>
  </si>
  <si>
    <t>LJIMENEZ:DALTON AUTOMOTORES, S DE R</t>
  </si>
  <si>
    <t>D  1,904</t>
  </si>
  <si>
    <t>ND14001-0024505</t>
  </si>
  <si>
    <t>ARELLANO VILLARREAL HECTOR DAVID</t>
  </si>
  <si>
    <t>UD80010-0028164</t>
  </si>
  <si>
    <t>SILVA GARCIA FELIX</t>
  </si>
  <si>
    <t>UD80010-0027746</t>
  </si>
  <si>
    <t>LJIMENEZ:PACHECO BARBOSA JOSE</t>
  </si>
  <si>
    <t>H46601</t>
  </si>
  <si>
    <t>UA43002-0027065</t>
  </si>
  <si>
    <t>D  1,905</t>
  </si>
  <si>
    <t>ND14001-0020591</t>
  </si>
  <si>
    <t>LONAS PARASOL SA DE CV</t>
  </si>
  <si>
    <t>UD80010-0028165</t>
  </si>
  <si>
    <t>MEDINA ALICIA</t>
  </si>
  <si>
    <t>UD80009-0029551</t>
  </si>
  <si>
    <t>CONTRERAS LARA ASSAF ELEOENAI</t>
  </si>
  <si>
    <t>ND14001-0020925</t>
  </si>
  <si>
    <t>HERRERA MANCERACARLOS</t>
  </si>
  <si>
    <t>UA43002-0027066</t>
  </si>
  <si>
    <t>D  1,906</t>
  </si>
  <si>
    <t>UD80009-0028166</t>
  </si>
  <si>
    <t>RAMIREZ ORTEGA PEDRO</t>
  </si>
  <si>
    <t>ND14001-0020926</t>
  </si>
  <si>
    <t>TRHEMO SA DE CV</t>
  </si>
  <si>
    <t>NA14001-0000294</t>
  </si>
  <si>
    <t>DALTON AUTOMOTORES S DE RL DE CV</t>
  </si>
  <si>
    <t>D  1,907</t>
  </si>
  <si>
    <t>UD80009-0030473</t>
  </si>
  <si>
    <t>PUENTE OBREGON GABRIEL</t>
  </si>
  <si>
    <t>UD80010-0028167</t>
  </si>
  <si>
    <t>MOLINERA DE MEXICO S.A. DE C.V.</t>
  </si>
  <si>
    <t>ND14002-0020592</t>
  </si>
  <si>
    <t>NA14001-0000295</t>
  </si>
  <si>
    <t>D  1,908</t>
  </si>
  <si>
    <t>ND14004-0024506</t>
  </si>
  <si>
    <t>UD80010-0028168</t>
  </si>
  <si>
    <t>BAHENA TAPIA ALEJANDRA</t>
  </si>
  <si>
    <t>TARHJETAS</t>
  </si>
  <si>
    <t>ND14001-0020593</t>
  </si>
  <si>
    <t>ND14001-0022157</t>
  </si>
  <si>
    <t>DIAZ DE LEON CERVANTES  ADRIAN</t>
  </si>
  <si>
    <t>NA14001-0000296</t>
  </si>
  <si>
    <t>D  1,909</t>
  </si>
  <si>
    <t>UD80010-0028169</t>
  </si>
  <si>
    <t>ND14001-0020594</t>
  </si>
  <si>
    <t>PADILLA GUZMAN CRISTINA</t>
  </si>
  <si>
    <t>ND14001-0020927</t>
  </si>
  <si>
    <t>UA43003-0027067</t>
  </si>
  <si>
    <t>D  1,910</t>
  </si>
  <si>
    <t>UD80009-0028170</t>
  </si>
  <si>
    <t>UD80009-0030013</t>
  </si>
  <si>
    <t>ND14001-0020595</t>
  </si>
  <si>
    <t>ND14001-0020928</t>
  </si>
  <si>
    <t>ND14001-0022158</t>
  </si>
  <si>
    <t>DIAZ DE LEON  CERVANTES  ADRIAN</t>
  </si>
  <si>
    <t>NA14001-0000298</t>
  </si>
  <si>
    <t>D  1,911</t>
  </si>
  <si>
    <t>ND14004-0022466</t>
  </si>
  <si>
    <t>UD80010-0030014</t>
  </si>
  <si>
    <t>UA43003-0027068</t>
  </si>
  <si>
    <t>D  1,912</t>
  </si>
  <si>
    <t>ND14001-0022467</t>
  </si>
  <si>
    <t>RF29929</t>
  </si>
  <si>
    <t>UA09001-ZR00637</t>
  </si>
  <si>
    <t>ND14001-0020596</t>
  </si>
  <si>
    <t>INSTITUTO TIERRA Y CAL AC</t>
  </si>
  <si>
    <t>NA14001-0000299</t>
  </si>
  <si>
    <t>UD80009-0027377</t>
  </si>
  <si>
    <t>D  1,913</t>
  </si>
  <si>
    <t>UD80009-0028171</t>
  </si>
  <si>
    <t>ND14001-0020597</t>
  </si>
  <si>
    <t>NA14001-0000301</t>
  </si>
  <si>
    <t>D  1,914</t>
  </si>
  <si>
    <t>ND14001-0022468</t>
  </si>
  <si>
    <t>ND14001-0020929</t>
  </si>
  <si>
    <t>CCD. AUTASALES PUERTO VALLARTA</t>
  </si>
  <si>
    <t>ND14001-0021819</t>
  </si>
  <si>
    <t>D  1,915</t>
  </si>
  <si>
    <t>ND14003-0024507</t>
  </si>
  <si>
    <t>ND14001-0022469</t>
  </si>
  <si>
    <t>TARJ.BMMX</t>
  </si>
  <si>
    <t>ND14002-0020930</t>
  </si>
  <si>
    <t>UD80009-0027378</t>
  </si>
  <si>
    <t>D  1,916</t>
  </si>
  <si>
    <t>ND14002-0022470</t>
  </si>
  <si>
    <t>ND14001-0020931</t>
  </si>
  <si>
    <t>ND14001-0021820</t>
  </si>
  <si>
    <t>D  1,917</t>
  </si>
  <si>
    <t>ND14001-0022471</t>
  </si>
  <si>
    <t>D  1,918</t>
  </si>
  <si>
    <t>ND14002-0024508</t>
  </si>
  <si>
    <t>GARCIA SILVA MARCO ANTONIO</t>
  </si>
  <si>
    <t>ND14001-0020932</t>
  </si>
  <si>
    <t>D  1,919</t>
  </si>
  <si>
    <t>ND14001-0024509</t>
  </si>
  <si>
    <t>ND14001-0022472</t>
  </si>
  <si>
    <t>BAJA: TARJ.BMMX</t>
  </si>
  <si>
    <t>D  1,920</t>
  </si>
  <si>
    <t>ND14001-0024510</t>
  </si>
  <si>
    <t>UD80010-0028174</t>
  </si>
  <si>
    <t>NIETO RAMOS NACIER DE JESUS</t>
  </si>
  <si>
    <t>TRAJ.BNMMX</t>
  </si>
  <si>
    <t>ND14002-0020933</t>
  </si>
  <si>
    <t>D  1,921</t>
  </si>
  <si>
    <t>ND14001-0024511</t>
  </si>
  <si>
    <t>CAPRINOS DE LECHE S P R DE RL</t>
  </si>
  <si>
    <t>ND14001-0023234</t>
  </si>
  <si>
    <t>PATIÑO PATIÑO ERNESTO</t>
  </si>
  <si>
    <t>BAJA: CCD. AUTASALES PUERTO VALLART</t>
  </si>
  <si>
    <t>D  1,922</t>
  </si>
  <si>
    <t>UD80009-0030476</t>
  </si>
  <si>
    <t>AGRICOLA SAN BERNARDO DE CLARABAL S</t>
  </si>
  <si>
    <t>ND14001-0020934</t>
  </si>
  <si>
    <t>LJIMENEZ:CD.AUTASALAS PUERO VALLART</t>
  </si>
  <si>
    <t>D  1,923</t>
  </si>
  <si>
    <t>ND14001-0020598</t>
  </si>
  <si>
    <t>JAIMES MUJICA ECLISERIO</t>
  </si>
  <si>
    <t>ND14001-0020935</t>
  </si>
  <si>
    <t>BAJA: MUÑOZ CABRERA J ISMAEL</t>
  </si>
  <si>
    <t>D  1,925</t>
  </si>
  <si>
    <t>UD80010-0030015</t>
  </si>
  <si>
    <t>GASCA GRANADOS RUBEN</t>
  </si>
  <si>
    <t>D  1,928</t>
  </si>
  <si>
    <t>UD80009-0030017</t>
  </si>
  <si>
    <t>LOPEZ AGUAYO ISRAEL AGUSTIN</t>
  </si>
  <si>
    <t>UD80010-0028175</t>
  </si>
  <si>
    <t>HERNANDEZ ARIAS OSCAR MANUEL</t>
  </si>
  <si>
    <t>UD80010-0025990</t>
  </si>
  <si>
    <t>D  1,929</t>
  </si>
  <si>
    <t>ND14001-0024512</t>
  </si>
  <si>
    <t>UD80009-0030018</t>
  </si>
  <si>
    <t>UD80010-0028176</t>
  </si>
  <si>
    <t>ND14001-0020941</t>
  </si>
  <si>
    <t>D  1,930</t>
  </si>
  <si>
    <t>UD80010-0030020</t>
  </si>
  <si>
    <t>ALFARO GUTIERREZ MARTIN</t>
  </si>
  <si>
    <t>UD80009-0028177</t>
  </si>
  <si>
    <t>AGUILAR MEDINA MARIA GUADALUPE CLEM</t>
  </si>
  <si>
    <t>UA43002-0026365</t>
  </si>
  <si>
    <t>UD80009-0027380</t>
  </si>
  <si>
    <t>D  1,931</t>
  </si>
  <si>
    <t>ND14001-0024513</t>
  </si>
  <si>
    <t>ND14001-0023235</t>
  </si>
  <si>
    <t>GONZALEZ GARCIA KUIS ROBERTO</t>
  </si>
  <si>
    <t>UD80009-0028178</t>
  </si>
  <si>
    <t>T 00049591</t>
  </si>
  <si>
    <t>UA14001-ZS01170</t>
  </si>
  <si>
    <t>UA43002-0026366</t>
  </si>
  <si>
    <t>D  1,932</t>
  </si>
  <si>
    <t>ND14001-0024514</t>
  </si>
  <si>
    <t>UD80009-0028179</t>
  </si>
  <si>
    <t>SORIA LOPEZ FERNANDO</t>
  </si>
  <si>
    <t>UA43002-0026367</t>
  </si>
  <si>
    <t>D  1,933</t>
  </si>
  <si>
    <t>ND14001-0024515</t>
  </si>
  <si>
    <t>GARCIA MENDOZA LILIAN GUADALUPE</t>
  </si>
  <si>
    <t>ND14004-0022474</t>
  </si>
  <si>
    <t>ND14001-0020599</t>
  </si>
  <si>
    <t>AYALA LANUZA MA LUZ</t>
  </si>
  <si>
    <t>ND14001-0020944</t>
  </si>
  <si>
    <t>D  1,934</t>
  </si>
  <si>
    <t>ND14001-0023236</t>
  </si>
  <si>
    <t>FERREYERIA INTEGRAL CALAYA SA DE CV</t>
  </si>
  <si>
    <t>UD80010-0028183</t>
  </si>
  <si>
    <t>SEMMCO CONSTRUCCIONES S.A. DE C.V.</t>
  </si>
  <si>
    <t>ND14002-0020600</t>
  </si>
  <si>
    <t>LJIMENEZ:IMPRESOS PROFESIONALES DEL</t>
  </si>
  <si>
    <t>ND14001-0020945</t>
  </si>
  <si>
    <t>D  1,935</t>
  </si>
  <si>
    <t>ND14002-0024516</t>
  </si>
  <si>
    <t>CHEQUES</t>
  </si>
  <si>
    <t>ND14005-0023237</t>
  </si>
  <si>
    <t>LJIMENEZ:HERNANDEZ HERNANDEZ RENE</t>
  </si>
  <si>
    <t>UD80009-0028184</t>
  </si>
  <si>
    <t>ND14001-0020946</t>
  </si>
  <si>
    <t>D  1,936</t>
  </si>
  <si>
    <t>ND14001-0023238</t>
  </si>
  <si>
    <t>UD80010-0028185</t>
  </si>
  <si>
    <t>MONTOYA VILLAGOMEZ MA. PILAR</t>
  </si>
  <si>
    <t>ND14001-0020947</t>
  </si>
  <si>
    <t>ND14001-0021217</t>
  </si>
  <si>
    <t>D  1,937</t>
  </si>
  <si>
    <t>ND14001-0023239</t>
  </si>
  <si>
    <t>UD80010-0028186</t>
  </si>
  <si>
    <t>LOPEZ DIAZ RAUL</t>
  </si>
  <si>
    <t>ND14001-0020948</t>
  </si>
  <si>
    <t>ND14001-0021821</t>
  </si>
  <si>
    <t>D  1,938</t>
  </si>
  <si>
    <t>ND14002-0023240</t>
  </si>
  <si>
    <t>UD80010-0028187</t>
  </si>
  <si>
    <t>LOPEZ CHAVEZ MARIA DE LOURDES</t>
  </si>
  <si>
    <t>ND14002-0021218</t>
  </si>
  <si>
    <t>ND14002-0021822</t>
  </si>
  <si>
    <t>D  1,939</t>
  </si>
  <si>
    <t>T 00056120</t>
  </si>
  <si>
    <t>UA14001-ZS01393</t>
  </si>
  <si>
    <t>TALLER DE ARQUITECTURA Y CONSTRUCCI</t>
  </si>
  <si>
    <t>ND14001-0023657</t>
  </si>
  <si>
    <t>GUTIETTEZ HERNANDEZ CECILIO</t>
  </si>
  <si>
    <t>UD80010-0028188</t>
  </si>
  <si>
    <t>JIMENEZ JIMENEZ ROGELIO</t>
  </si>
  <si>
    <t>ND14001-0021823</t>
  </si>
  <si>
    <t>D  1,940</t>
  </si>
  <si>
    <t>ND14004-0024517</t>
  </si>
  <si>
    <t>ARELLANO VILLAREAL HECTOR DAVID</t>
  </si>
  <si>
    <t>UA14001-ZS01394</t>
  </si>
  <si>
    <t>ND14001-0023658</t>
  </si>
  <si>
    <t>INTERCAM CASA DE BOLSA SA DE CV</t>
  </si>
  <si>
    <t>UD80010-0028189</t>
  </si>
  <si>
    <t>ESPINOSA GALLARDO LAURA</t>
  </si>
  <si>
    <t>UD80010-0027748</t>
  </si>
  <si>
    <t>RUVALCABA ALMANZA RICARDO</t>
  </si>
  <si>
    <t>D  1,941</t>
  </si>
  <si>
    <t>ND14001-0023241</t>
  </si>
  <si>
    <t>ND14002-0022475</t>
  </si>
  <si>
    <t>UD80010-0027749</t>
  </si>
  <si>
    <t>RESENDIZ GERARDO ADRIAN</t>
  </si>
  <si>
    <t>D  1,942</t>
  </si>
  <si>
    <t>UD80009-0029556</t>
  </si>
  <si>
    <t>ND14001-0022476</t>
  </si>
  <si>
    <t>ND14002-0020601</t>
  </si>
  <si>
    <t>TELLEZ ZEPEDA NICOLAS</t>
  </si>
  <si>
    <t>ND14001-0022159</t>
  </si>
  <si>
    <t>D  1,943</t>
  </si>
  <si>
    <t>ND14001-0024518</t>
  </si>
  <si>
    <t>ALMANZA ANDRADE AGUSTIN</t>
  </si>
  <si>
    <t>ND14001-0023242</t>
  </si>
  <si>
    <t>GAYTAN GUERRERO JULIA</t>
  </si>
  <si>
    <t>ND14001-0022477</t>
  </si>
  <si>
    <t>ND14001-0022160</t>
  </si>
  <si>
    <t>D  1,944</t>
  </si>
  <si>
    <t>UD80009-0029557</t>
  </si>
  <si>
    <t>ND14002-0022161</t>
  </si>
  <si>
    <t>UD80009-0028681</t>
  </si>
  <si>
    <t>D  1,945</t>
  </si>
  <si>
    <t>UD80009-0029559</t>
  </si>
  <si>
    <t>AGUAYO RAYAS VICENTE</t>
  </si>
  <si>
    <t>ND14001-0020602</t>
  </si>
  <si>
    <t>D  1,946</t>
  </si>
  <si>
    <t>ND14007-0023659</t>
  </si>
  <si>
    <t>AGUILERA PALOBLANCO EDUARDO</t>
  </si>
  <si>
    <t>D  1,949</t>
  </si>
  <si>
    <t>UD80009-0027751</t>
  </si>
  <si>
    <t>D  1,950</t>
  </si>
  <si>
    <t>UD80010-0030021</t>
  </si>
  <si>
    <t>RIVERA LANUZA JORGE LUIS</t>
  </si>
  <si>
    <t>UD80009-0029560</t>
  </si>
  <si>
    <t>D  1,951</t>
  </si>
  <si>
    <t>ND14002-0024519</t>
  </si>
  <si>
    <t>D  1,952</t>
  </si>
  <si>
    <t>ND14001-0024520</t>
  </si>
  <si>
    <t>VELAZQUEZ MEDINA NERI</t>
  </si>
  <si>
    <t>D  1,953</t>
  </si>
  <si>
    <t>ND14001-0024521</t>
  </si>
  <si>
    <t>ND14002-0022162</t>
  </si>
  <si>
    <t>D  1,954</t>
  </si>
  <si>
    <t>ND14001-0024099</t>
  </si>
  <si>
    <t>ND14001-0020603</t>
  </si>
  <si>
    <t>ND14002-0022163</t>
  </si>
  <si>
    <t>D  1,955</t>
  </si>
  <si>
    <t>ND14002-0024100</t>
  </si>
  <si>
    <t>ND14004-0020604</t>
  </si>
  <si>
    <t>D  1,956</t>
  </si>
  <si>
    <t>ND14001-0024101</t>
  </si>
  <si>
    <t>UD80010-0028683</t>
  </si>
  <si>
    <t>SANCHEZ QUINTANILLA ANA MARIA</t>
  </si>
  <si>
    <t>D  1,957</t>
  </si>
  <si>
    <t>LJIMENEZ: EFECTIVO</t>
  </si>
  <si>
    <t>D  1,958</t>
  </si>
  <si>
    <t>ND14002-0023660</t>
  </si>
  <si>
    <t>SEMMCO CONSTRUCCIONES SA DE CV</t>
  </si>
  <si>
    <t>BAJA: GUTIERREZ HERNANDEZ JOSE JESU</t>
  </si>
  <si>
    <t>ND14001-0022893</t>
  </si>
  <si>
    <t>D  1,959</t>
  </si>
  <si>
    <t>UD80009-0029561</t>
  </si>
  <si>
    <t>BENITEZ SALAS ADDY ARMINDA ELENA</t>
  </si>
  <si>
    <t>ND14003-0020605</t>
  </si>
  <si>
    <t>UD80010-0027752</t>
  </si>
  <si>
    <t>LJIMENEZ:AGUIñAGA DIAZ DE LEON JULI</t>
  </si>
  <si>
    <t>D  1,961</t>
  </si>
  <si>
    <t>ND14002-0024522</t>
  </si>
  <si>
    <t>D  1,962</t>
  </si>
  <si>
    <t>ND14001-0024523</t>
  </si>
  <si>
    <t>UD80010-0030022</t>
  </si>
  <si>
    <t>PISTONES MORESA S.A. DE C.V.</t>
  </si>
  <si>
    <t>UD80010-0027753</t>
  </si>
  <si>
    <t>BAEZA HERNANDEZ FRANCISCO</t>
  </si>
  <si>
    <t>D  1,963</t>
  </si>
  <si>
    <t>ND14001-0024524</t>
  </si>
  <si>
    <t>D  1,964</t>
  </si>
  <si>
    <t>UD80009-0030486</t>
  </si>
  <si>
    <t>BAJA</t>
  </si>
  <si>
    <t>NA21001-0023772</t>
  </si>
  <si>
    <t>ND14001-0022894</t>
  </si>
  <si>
    <t>D  1,965</t>
  </si>
  <si>
    <t>S 00056162</t>
  </si>
  <si>
    <t>UA14001-ZS01452</t>
  </si>
  <si>
    <t>UD80009-0027754</t>
  </si>
  <si>
    <t>MONDRAGON ORDOÑEZ ALEJANDRA</t>
  </si>
  <si>
    <t>ND14002-0022895</t>
  </si>
  <si>
    <t>D  1,966</t>
  </si>
  <si>
    <t>ND14001-0022164</t>
  </si>
  <si>
    <t>ND14001-0022896</t>
  </si>
  <si>
    <t>ND14002-0021219</t>
  </si>
  <si>
    <t>D  1,967</t>
  </si>
  <si>
    <t>UD80010-0027756</t>
  </si>
  <si>
    <t>LJIMENEZ:MEDINA LANUZA GERARDO</t>
  </si>
  <si>
    <t>D  1,968</t>
  </si>
  <si>
    <t>UD80010-0028197</t>
  </si>
  <si>
    <t>D  1,969</t>
  </si>
  <si>
    <t>UD80010-0027757</t>
  </si>
  <si>
    <t>CONCESIONARIA IRAPUATO LA PIEDAD SA</t>
  </si>
  <si>
    <t>D  1,970</t>
  </si>
  <si>
    <t>P 00049424</t>
  </si>
  <si>
    <t>UA14001-ZS01171</t>
  </si>
  <si>
    <t>UD80010-0027758</t>
  </si>
  <si>
    <t>LJIMENEZ:TURISMO CONTRERAS S.A. DE</t>
  </si>
  <si>
    <t>D  1,973</t>
  </si>
  <si>
    <t>UD80010-0027759</t>
  </si>
  <si>
    <t>LJIMENEZ:CARMONA GONZALEZ EMMA</t>
  </si>
  <si>
    <t>D  1,974</t>
  </si>
  <si>
    <t>ND14001-0022897</t>
  </si>
  <si>
    <t>AUTOBUSES URBIABUS SA DE CV</t>
  </si>
  <si>
    <t>D  1,975</t>
  </si>
  <si>
    <t>UD80009-0027760</t>
  </si>
  <si>
    <t>D  1,977</t>
  </si>
  <si>
    <t>ND14001-0022478</t>
  </si>
  <si>
    <t>D  1,978</t>
  </si>
  <si>
    <t>UD80010-0028198</t>
  </si>
  <si>
    <t>CORTES VEGA RAUL</t>
  </si>
  <si>
    <t>D  1,980</t>
  </si>
  <si>
    <t>transferen</t>
  </si>
  <si>
    <t>ND14001-0020606</t>
  </si>
  <si>
    <t>INTAGRI SA DE CV</t>
  </si>
  <si>
    <t>UD80010-0027761</t>
  </si>
  <si>
    <t>RAMIREZ FLORES ALICIA</t>
  </si>
  <si>
    <t>D  1,982</t>
  </si>
  <si>
    <t>UD80009-0029097</t>
  </si>
  <si>
    <t>VELASCO HERNANDEZ FERNANDO</t>
  </si>
  <si>
    <t>D  1,983</t>
  </si>
  <si>
    <t>ND14003-0020979</t>
  </si>
  <si>
    <t>UD80010-0027762</t>
  </si>
  <si>
    <t>LJIMENEZ:GOTO DE BAJA CALIFORNIA SA</t>
  </si>
  <si>
    <t>D  1,984</t>
  </si>
  <si>
    <t>ND14007-0024525</t>
  </si>
  <si>
    <t>CARAPIA  LOPEZ ENRIQUE</t>
  </si>
  <si>
    <t>ND14002-0020981</t>
  </si>
  <si>
    <t>MARIN PEREZ POMPEYO</t>
  </si>
  <si>
    <t>UD80010-0027763</t>
  </si>
  <si>
    <t>LJIMENEZ:RUIZ CAMPOVERDE PASCUAL</t>
  </si>
  <si>
    <t>D  1,985</t>
  </si>
  <si>
    <t>UD80009-0030489</t>
  </si>
  <si>
    <t>MORALES RIVADENEYRA JOSE DAVID</t>
  </si>
  <si>
    <t>UD80009-0025994</t>
  </si>
  <si>
    <t>ND14001-0020982</t>
  </si>
  <si>
    <t>UD80009-0026727</t>
  </si>
  <si>
    <t>URIBE BAEZ JAVIER</t>
  </si>
  <si>
    <t>D  1,986</t>
  </si>
  <si>
    <t>UA43002-0026377</t>
  </si>
  <si>
    <t>UD80010-0027764</t>
  </si>
  <si>
    <t>LJIMENEZ:VICTORIA ORTEGA EDGAR</t>
  </si>
  <si>
    <t>D  1,987</t>
  </si>
  <si>
    <t>NA14001-0000284</t>
  </si>
  <si>
    <t>UD80010-0027765</t>
  </si>
  <si>
    <t>PUGA PARRA ANA YENEDITH</t>
  </si>
  <si>
    <t>D  1,988</t>
  </si>
  <si>
    <t>UD80010-0026728</t>
  </si>
  <si>
    <t>RODRIGUEZ MALAGON JOSE CUAUHTEMOC</t>
  </si>
  <si>
    <t>D  1,989</t>
  </si>
  <si>
    <t>ND14001-0023661</t>
  </si>
  <si>
    <t>ND14001-0022165</t>
  </si>
  <si>
    <t>SIE ASESORES DE NEGOCIOS SC</t>
  </si>
  <si>
    <t>D  1,990</t>
  </si>
  <si>
    <t>ND14001-0022479</t>
  </si>
  <si>
    <t>CRUZ ESCALANTE GREISI FRINE</t>
  </si>
  <si>
    <t>D  1,991</t>
  </si>
  <si>
    <t>UD80009-0030490</t>
  </si>
  <si>
    <t>ND14001-0022480</t>
  </si>
  <si>
    <t>ND14001-0020607</t>
  </si>
  <si>
    <t>ND14002-0022166</t>
  </si>
  <si>
    <t>D  1,992</t>
  </si>
  <si>
    <t>UD80009-0029562</t>
  </si>
  <si>
    <t>UD80010-0028200</t>
  </si>
  <si>
    <t>MAPUPITA S.A DE C.V.</t>
  </si>
  <si>
    <t>UD80009-0025996</t>
  </si>
  <si>
    <t>ND14001-0022167</t>
  </si>
  <si>
    <t>D  1,993</t>
  </si>
  <si>
    <t>ND14002-0024102</t>
  </si>
  <si>
    <t>UD80010-0028201</t>
  </si>
  <si>
    <t>ANDRADE DIAZ JOSE MANUEL</t>
  </si>
  <si>
    <t>ND14001-0022168</t>
  </si>
  <si>
    <t>ND14003-0021220</t>
  </si>
  <si>
    <t>D  1,994</t>
  </si>
  <si>
    <t>ND14001-0024103</t>
  </si>
  <si>
    <t>ND14001-0023662</t>
  </si>
  <si>
    <t>D  1,995</t>
  </si>
  <si>
    <t>ND14001-0024104</t>
  </si>
  <si>
    <t>ND14001-0023663</t>
  </si>
  <si>
    <t>UD80010-0028202</t>
  </si>
  <si>
    <t>TINOCO RAMIREZ JUAN</t>
  </si>
  <si>
    <t>UD80010-0027771</t>
  </si>
  <si>
    <t>GARCIA ABONCE AURELIO</t>
  </si>
  <si>
    <t>D  1,996</t>
  </si>
  <si>
    <t>ND14002-0023664</t>
  </si>
  <si>
    <t>UD80010-0028203</t>
  </si>
  <si>
    <t>UD80009-0025997</t>
  </si>
  <si>
    <t>PLAMINCO S.A DE C.V</t>
  </si>
  <si>
    <t>ND14001-0022169</t>
  </si>
  <si>
    <t>GONZALEZ MEDINA  JOSE  ASUNCION</t>
  </si>
  <si>
    <t>D  1,997</t>
  </si>
  <si>
    <t>UA09001-ZR00560</t>
  </si>
  <si>
    <t>MAPFRE TEPEYAC SA</t>
  </si>
  <si>
    <t>D  1,998</t>
  </si>
  <si>
    <t>UD80010-0028204</t>
  </si>
  <si>
    <t>BUFETE JURIDICO CORPORATIVO CAPORAL</t>
  </si>
  <si>
    <t>ND14001-0020608</t>
  </si>
  <si>
    <t>INGENIERIA Y MOVIMIENTO DEL AGUA SA</t>
  </si>
  <si>
    <t>UD80009-0027772</t>
  </si>
  <si>
    <t>D  1,999</t>
  </si>
  <si>
    <t>ND14001-0022481</t>
  </si>
  <si>
    <t>CORTEZ RINCON  JONATHAN ERIC</t>
  </si>
  <si>
    <t>ND14002-0020609</t>
  </si>
  <si>
    <t>D  2,000</t>
  </si>
  <si>
    <t>ND14001-0022482</t>
  </si>
  <si>
    <t>GRUPO KASOKU INDUSTRIAL, SA DE CV</t>
  </si>
  <si>
    <t>ND14001-0020610</t>
  </si>
  <si>
    <t>S 00051628</t>
  </si>
  <si>
    <t>UA14001-ZS01237</t>
  </si>
  <si>
    <t>D  2,001</t>
  </si>
  <si>
    <t>ND14002-0022483</t>
  </si>
  <si>
    <t>VARGAS MENDEZ GILDARDO DOMINGO</t>
  </si>
  <si>
    <t>D  2,002</t>
  </si>
  <si>
    <t>ND14002-0022484</t>
  </si>
  <si>
    <t>NH INABATA S DE RL DE CV</t>
  </si>
  <si>
    <t>ND14001-0020611</t>
  </si>
  <si>
    <t>ND14002-0021221</t>
  </si>
  <si>
    <t>D  2,003</t>
  </si>
  <si>
    <t>ND14007-0022485</t>
  </si>
  <si>
    <t>OXFORD INSTITUTO EDUCATIVO S.C</t>
  </si>
  <si>
    <t>ND14001-0021222</t>
  </si>
  <si>
    <t>SOTO CHAVEZ ALEJANDRA MA DEL RAYO</t>
  </si>
  <si>
    <t>D  2,004</t>
  </si>
  <si>
    <t>ND14001-0024526</t>
  </si>
  <si>
    <t>ND14001-0022486</t>
  </si>
  <si>
    <t>GONZALEZ  CARDONA ESTRELLA</t>
  </si>
  <si>
    <t>ND14001-0021223</t>
  </si>
  <si>
    <t>LOZANO LARA ALEJANDRA</t>
  </si>
  <si>
    <t>UD80009-0027773</t>
  </si>
  <si>
    <t>TIRADO MEDINA EDGARDO</t>
  </si>
  <si>
    <t>D  2,005</t>
  </si>
  <si>
    <t>ND14002-0024527</t>
  </si>
  <si>
    <t>ND14001-0022487</t>
  </si>
  <si>
    <t>UA14001-ZS01238</t>
  </si>
  <si>
    <t>D  2,006</t>
  </si>
  <si>
    <t>ND14002-0024528</t>
  </si>
  <si>
    <t>ND14002-0022488</t>
  </si>
  <si>
    <t>UA14001-ZS01239</t>
  </si>
  <si>
    <t>D  2,007</t>
  </si>
  <si>
    <t>UD80009-0029564</t>
  </si>
  <si>
    <t>PADILLA FLORES JOSE LUIS</t>
  </si>
  <si>
    <t>ND14001-0022489</t>
  </si>
  <si>
    <t>ND14002-0020612</t>
  </si>
  <si>
    <t>UA14001-ZS01240</t>
  </si>
  <si>
    <t>D  2,008</t>
  </si>
  <si>
    <t>UD80009-0028208</t>
  </si>
  <si>
    <t>BOOK STORE BAJIO, S.A. DE C.V.</t>
  </si>
  <si>
    <t>ND14001-0021224</t>
  </si>
  <si>
    <t>UD80009-0027774</t>
  </si>
  <si>
    <t>D  2,009</t>
  </si>
  <si>
    <t>UD80009-0028209</t>
  </si>
  <si>
    <t>ZAMUDIO CARRILLO CESAR JAIME</t>
  </si>
  <si>
    <t>ND14001-0021225</t>
  </si>
  <si>
    <t>D  2,010</t>
  </si>
  <si>
    <t>ND14002-0020613</t>
  </si>
  <si>
    <t>UD80009-0028210</t>
  </si>
  <si>
    <t>ND14001-0021226</t>
  </si>
  <si>
    <t>D  2,011</t>
  </si>
  <si>
    <t>S 00056939</t>
  </si>
  <si>
    <t>UA14001-ZS01434</t>
  </si>
  <si>
    <t>GARCIA PEREZ ALEJANDRO</t>
  </si>
  <si>
    <t>BAJA: RODRIGUEZ MALAGON JOSE CUAUHT</t>
  </si>
  <si>
    <t>D  2,012</t>
  </si>
  <si>
    <t>ND14001-0023665</t>
  </si>
  <si>
    <t>UD80010-0030026</t>
  </si>
  <si>
    <t>UA43002-0028211</t>
  </si>
  <si>
    <t>CCD. AUTOSALES PUERTO VALLARTA S. D</t>
  </si>
  <si>
    <t>ND14001-0021227</t>
  </si>
  <si>
    <t>D  2,013</t>
  </si>
  <si>
    <t>UD80009-0029567</t>
  </si>
  <si>
    <t>ROMO VACA MARIA FERNANDA</t>
  </si>
  <si>
    <t>ND14003-0024105</t>
  </si>
  <si>
    <t>ND14001-0020614</t>
  </si>
  <si>
    <t>ND14003-0022490</t>
  </si>
  <si>
    <t>CDD. AUTOSALES PUESRTO VALLARTA S D</t>
  </si>
  <si>
    <t>UD80009-0028687</t>
  </si>
  <si>
    <t>D  2,014</t>
  </si>
  <si>
    <t>ND14002-0023666</t>
  </si>
  <si>
    <t>UD80009-0030028</t>
  </si>
  <si>
    <t>GALVAN JARAMILLO MA. TERESA</t>
  </si>
  <si>
    <t>UD80009-0027775</t>
  </si>
  <si>
    <t>MERINO GONZALEZ LEOPOLDO</t>
  </si>
  <si>
    <t>D  2,015</t>
  </si>
  <si>
    <t>ND14001-0023667</t>
  </si>
  <si>
    <t>UD80009-0030029</t>
  </si>
  <si>
    <t>D  2,016</t>
  </si>
  <si>
    <t>ND14001-0023668</t>
  </si>
  <si>
    <t>UD80009-0030030</t>
  </si>
  <si>
    <t>D  2,017</t>
  </si>
  <si>
    <t>UD80009-0027776</t>
  </si>
  <si>
    <t>LOPEZ SANCHEZ JUAN JOSE</t>
  </si>
  <si>
    <t>D  2,018</t>
  </si>
  <si>
    <t>ND14001-0022491</t>
  </si>
  <si>
    <t>CONCEPT EXPERTS SA DE RL DE CV</t>
  </si>
  <si>
    <t>D  2,019</t>
  </si>
  <si>
    <t>UD80010-0029098</t>
  </si>
  <si>
    <t>TRANSPORTES JOSE GUADALUPE JIMENEZ</t>
  </si>
  <si>
    <t>ND14001-0022492</t>
  </si>
  <si>
    <t>CORTES RINCON JONATHAN ERIC</t>
  </si>
  <si>
    <t>D  2,021</t>
  </si>
  <si>
    <t>ND14001-0024529</t>
  </si>
  <si>
    <t>ARELLANO GARCIA RAMON</t>
  </si>
  <si>
    <t>UD80009-0028215</t>
  </si>
  <si>
    <t>LARIOS CASTRO MANUEL</t>
  </si>
  <si>
    <t>UD80009-0026000</t>
  </si>
  <si>
    <t>ND14004-0021228</t>
  </si>
  <si>
    <t>D  2,022</t>
  </si>
  <si>
    <t>ND14001-0024530</t>
  </si>
  <si>
    <t>ND14003-0022493</t>
  </si>
  <si>
    <t>MERCAQUA SA DE CV</t>
  </si>
  <si>
    <t>UD80009-0027777</t>
  </si>
  <si>
    <t>UD80009-0026735</t>
  </si>
  <si>
    <t>CERVANTES BOTELLO VICTOR HUGO</t>
  </si>
  <si>
    <t>D  2,023</t>
  </si>
  <si>
    <t>ND14002-0023669</t>
  </si>
  <si>
    <t>LJIMENEZ:DALTON AUTOMOTRIZ S DE RL</t>
  </si>
  <si>
    <t>S 00054483</t>
  </si>
  <si>
    <t>UA14001-ZS01346</t>
  </si>
  <si>
    <t>D  2,024</t>
  </si>
  <si>
    <t>NA21001-0024762</t>
  </si>
  <si>
    <t>S 00056519</t>
  </si>
  <si>
    <t>UA14001-ZS01435</t>
  </si>
  <si>
    <t>ND14001-0020615</t>
  </si>
  <si>
    <t>D  2,025</t>
  </si>
  <si>
    <t>NA21001-0024763</t>
  </si>
  <si>
    <t>ND14007-0023670</t>
  </si>
  <si>
    <t>GARNICA CALDERON JOSE</t>
  </si>
  <si>
    <t>ND14001-0022494</t>
  </si>
  <si>
    <t>SANCHEZ BERNAL JOSE</t>
  </si>
  <si>
    <t>UD80010-0027779</t>
  </si>
  <si>
    <t>LJIMENEZ:ESPINOZA PEREZ GROVAS DANI</t>
  </si>
  <si>
    <t>D  2,026</t>
  </si>
  <si>
    <t>NA21001-0024764</t>
  </si>
  <si>
    <t>ND14003-0022495</t>
  </si>
  <si>
    <t>D  2,027</t>
  </si>
  <si>
    <t>BAJA: SANCHEZ BERNAL JOSE</t>
  </si>
  <si>
    <t>ND14001-0022898</t>
  </si>
  <si>
    <t>D  2,028</t>
  </si>
  <si>
    <t>ND14003-0022496</t>
  </si>
  <si>
    <t>FLORES MIRANDA MIREYA</t>
  </si>
  <si>
    <t>ND14002-0020616</t>
  </si>
  <si>
    <t>ND14002-0022899</t>
  </si>
  <si>
    <t>D  2,029</t>
  </si>
  <si>
    <t>UA14001-ZS01172</t>
  </si>
  <si>
    <t>UD80009-0028690</t>
  </si>
  <si>
    <t>D  2,030</t>
  </si>
  <si>
    <t>UD80009-0030495</t>
  </si>
  <si>
    <t>ND14002-0022900</t>
  </si>
  <si>
    <t>D  2,031</t>
  </si>
  <si>
    <t>UD80010-0029099</t>
  </si>
  <si>
    <t>UD80009-0027780</t>
  </si>
  <si>
    <t>ND14001-0022901</t>
  </si>
  <si>
    <t>D  2,033</t>
  </si>
  <si>
    <t>UD80009-0030031</t>
  </si>
  <si>
    <t>JUAREZ MENDOZA PABLO</t>
  </si>
  <si>
    <t>ND14001-0022497</t>
  </si>
  <si>
    <t>ND14001-0022902</t>
  </si>
  <si>
    <t>D  2,034</t>
  </si>
  <si>
    <t>ND14001-0022903</t>
  </si>
  <si>
    <t>OREA HERNANDEZ SERGIO ANTONIO</t>
  </si>
  <si>
    <t>D  2,035</t>
  </si>
  <si>
    <t>ND14001-0024531</t>
  </si>
  <si>
    <t>S 00056923</t>
  </si>
  <si>
    <t>UA14001-ZS01436</t>
  </si>
  <si>
    <t>UD80009-0027781</t>
  </si>
  <si>
    <t>D  2,036</t>
  </si>
  <si>
    <t>UD80009-0026737</t>
  </si>
  <si>
    <t>UD80009-0028693</t>
  </si>
  <si>
    <t>D  2,037</t>
  </si>
  <si>
    <t>UD80009-0027782</t>
  </si>
  <si>
    <t>D  2,038</t>
  </si>
  <si>
    <t>ND14003-0024106</t>
  </si>
  <si>
    <t>SANCHEZ RESENDIS OSCAR</t>
  </si>
  <si>
    <t>D  2,039</t>
  </si>
  <si>
    <t>BAJA: SANCHEZ RESENDIS OSCAR</t>
  </si>
  <si>
    <t>UD80009-0029571</t>
  </si>
  <si>
    <t>D  2,040</t>
  </si>
  <si>
    <t>ND14002-0024107</t>
  </si>
  <si>
    <t>UD80009-0029573</t>
  </si>
  <si>
    <t>PATIÑO PATIÑO ARTEMIO</t>
  </si>
  <si>
    <t>D  2,041</t>
  </si>
  <si>
    <t>ND14001-0024108</t>
  </si>
  <si>
    <t>SAENZ BARRERA JUANA GABRIELA</t>
  </si>
  <si>
    <t>UD80009-0028698</t>
  </si>
  <si>
    <t>AGRICOLA 5 HERMANOS DON TOÑO S.P.R</t>
  </si>
  <si>
    <t>D  2,042</t>
  </si>
  <si>
    <t>UD80009-0028219</t>
  </si>
  <si>
    <t>RUIZ LANDAVERDE MARIA ELENA FELICIT</t>
  </si>
  <si>
    <t>D  2,043</t>
  </si>
  <si>
    <t>ND14001-0022904</t>
  </si>
  <si>
    <t>SOTO ZAVALA ARMANDO</t>
  </si>
  <si>
    <t>D  2,044</t>
  </si>
  <si>
    <t>ND14001-0024532</t>
  </si>
  <si>
    <t>DAVILA TRJO JACQUELINE</t>
  </si>
  <si>
    <t>ND14001-0020617</t>
  </si>
  <si>
    <t>CABRRERA VAZQUEZ MARTHA PAOLA</t>
  </si>
  <si>
    <t>ND14001-0022905</t>
  </si>
  <si>
    <t>D  2,045</t>
  </si>
  <si>
    <t>ND14001-0024109</t>
  </si>
  <si>
    <t>ND14007-0023671</t>
  </si>
  <si>
    <t>LJIMENEZ:RUIZ CAZARES RAUL</t>
  </si>
  <si>
    <t>ND14001-0020618</t>
  </si>
  <si>
    <t>D  2,046</t>
  </si>
  <si>
    <t>ND14002-0023243</t>
  </si>
  <si>
    <t>ND14001-0024110</t>
  </si>
  <si>
    <t>DEC.BANORT</t>
  </si>
  <si>
    <t>ND14004-0020619</t>
  </si>
  <si>
    <t>ND14003-0022906</t>
  </si>
  <si>
    <t>OREA GUTIERREZ LETICIA</t>
  </si>
  <si>
    <t>D  2,047</t>
  </si>
  <si>
    <t>ND14001-0020620</t>
  </si>
  <si>
    <t>ND14001-0021229</t>
  </si>
  <si>
    <t>D  2,048</t>
  </si>
  <si>
    <t>UD80009-0030498</t>
  </si>
  <si>
    <t>UD80010-0029102</t>
  </si>
  <si>
    <t>JIMENEZ VILLAGOMEZ JOSE ANTONIO</t>
  </si>
  <si>
    <t>ND14002-0024111</t>
  </si>
  <si>
    <t>ND14002-0022907</t>
  </si>
  <si>
    <t>D  2,049</t>
  </si>
  <si>
    <t>ND14001-0023244</t>
  </si>
  <si>
    <t>D  2,050</t>
  </si>
  <si>
    <t>ND14001-0023245</t>
  </si>
  <si>
    <t>ND14001-0024112</t>
  </si>
  <si>
    <t>D  2,051</t>
  </si>
  <si>
    <t>UA09001-ZR00646</t>
  </si>
  <si>
    <t>ND14002-0023246</t>
  </si>
  <si>
    <t>ND14004-0024113</t>
  </si>
  <si>
    <t>ND14001-0022908</t>
  </si>
  <si>
    <t>RADIADORES PREN DE CELAYA S.A. DE C</t>
  </si>
  <si>
    <t>D  2,052</t>
  </si>
  <si>
    <t>ND14004-0023247</t>
  </si>
  <si>
    <t>LJIMENEZ:MAJECTIC SEMILLAS S DE RL</t>
  </si>
  <si>
    <t>ND14001-0020621</t>
  </si>
  <si>
    <t>D  2,053</t>
  </si>
  <si>
    <t>ND14001-0023248</t>
  </si>
  <si>
    <t>ND14001-0020622</t>
  </si>
  <si>
    <t>D  2,054</t>
  </si>
  <si>
    <t>UD80010-0029575</t>
  </si>
  <si>
    <t>HERNANDEZ HERNANDEZ ROSA ISELA</t>
  </si>
  <si>
    <t>UD80009-0027783</t>
  </si>
  <si>
    <t>D  2,055</t>
  </si>
  <si>
    <t>UD80009-0026007</t>
  </si>
  <si>
    <t>ND14005-0022909</t>
  </si>
  <si>
    <t>LJIMENEZ:PROYECTOS URBANISTICOS S.A</t>
  </si>
  <si>
    <t>D  2,056</t>
  </si>
  <si>
    <t>UD80009-0026008</t>
  </si>
  <si>
    <t>MENDEZ GARCIA GUILLERMO</t>
  </si>
  <si>
    <t>D  2,057</t>
  </si>
  <si>
    <t>S 00057799</t>
  </si>
  <si>
    <t>UA14001-ZS01453</t>
  </si>
  <si>
    <t>ND14002-0022498</t>
  </si>
  <si>
    <t>UD80009-0029104</t>
  </si>
  <si>
    <t>RF-27784</t>
  </si>
  <si>
    <t>UD80010-0027784</t>
  </si>
  <si>
    <t>LJIMENEZ:ROJAS ESPITIA ERNESTO</t>
  </si>
  <si>
    <t>ND14002-0021230</t>
  </si>
  <si>
    <t>D  2,058</t>
  </si>
  <si>
    <t>ND14001-0024533</t>
  </si>
  <si>
    <t>SBH PERFORACION SA DE CV</t>
  </si>
  <si>
    <t>UD80009-0028221</t>
  </si>
  <si>
    <t>VALDEZ MANJARREZ ARMANDO</t>
  </si>
  <si>
    <t>D  2,059</t>
  </si>
  <si>
    <t>ND14001-0024114</t>
  </si>
  <si>
    <t>MORALES SNOWBALL JOSE LUIS</t>
  </si>
  <si>
    <t>UD80009-0028222</t>
  </si>
  <si>
    <t>ND14001-0023249</t>
  </si>
  <si>
    <t>ABOYTES MARTINEZ ANGELICA</t>
  </si>
  <si>
    <t>D  2,060</t>
  </si>
  <si>
    <t>BAJA: MORALES SNOWBALL JOSE LUIS</t>
  </si>
  <si>
    <t>UD80009-0029576</t>
  </si>
  <si>
    <t>UD80010-0029107</t>
  </si>
  <si>
    <t>ND14001-0020623</t>
  </si>
  <si>
    <t>D  2,061</t>
  </si>
  <si>
    <t>ND14001-0024534</t>
  </si>
  <si>
    <t>LEDESMA DELGADO ROCIO</t>
  </si>
  <si>
    <t>ND14002-0024115</t>
  </si>
  <si>
    <t>MORALWES SNOWBALL JOSE LUIS</t>
  </si>
  <si>
    <t>D  2,062</t>
  </si>
  <si>
    <t>S 00058448</t>
  </si>
  <si>
    <t>UA14001-ZS01467</t>
  </si>
  <si>
    <t>ND14001-0024116</t>
  </si>
  <si>
    <t>GALVAN JARAMILLO MA TRESA</t>
  </si>
  <si>
    <t>UD80010-0026009</t>
  </si>
  <si>
    <t>LOUSTALOT LACLETTE SAN ROMAN MIRELL</t>
  </si>
  <si>
    <t>D  2,063</t>
  </si>
  <si>
    <t>UD80009-0029579</t>
  </si>
  <si>
    <t>UD80010-0027786</t>
  </si>
  <si>
    <t>LJIMENEZ:MERINO GONZALEZ LEOPOLDO</t>
  </si>
  <si>
    <t>D  2,065</t>
  </si>
  <si>
    <t>ND14002-0024117</t>
  </si>
  <si>
    <t>ND14002-0020624</t>
  </si>
  <si>
    <t>UD80010-0027787</t>
  </si>
  <si>
    <t>LJIMENEZ:INSTITUTO EDUCATIVO ROSA G</t>
  </si>
  <si>
    <t>ND14001-0022910</t>
  </si>
  <si>
    <t>D  2,066</t>
  </si>
  <si>
    <t>ND14002-0024535</t>
  </si>
  <si>
    <t>ND14001-0024118</t>
  </si>
  <si>
    <t>D  2,067</t>
  </si>
  <si>
    <t>ND14001-0024119</t>
  </si>
  <si>
    <t>ND14002-0023672</t>
  </si>
  <si>
    <t>UD80010-0027788</t>
  </si>
  <si>
    <t>LJIMENEZ:ESPITIA TORRES MA. ROSARIO</t>
  </si>
  <si>
    <t>ND14002-0022911</t>
  </si>
  <si>
    <t>D  2,068</t>
  </si>
  <si>
    <t>ND14001-0024536</t>
  </si>
  <si>
    <t>ND14001-0023673</t>
  </si>
  <si>
    <t>GURIETTEZ HERNANDEZ CECILIO</t>
  </si>
  <si>
    <t>ND14001-0022499</t>
  </si>
  <si>
    <t>D  2,069</t>
  </si>
  <si>
    <t>ND14001-0024537</t>
  </si>
  <si>
    <t>ND14001-0023674</t>
  </si>
  <si>
    <t>ND14002-0022500</t>
  </si>
  <si>
    <t>ND14002-0020625</t>
  </si>
  <si>
    <t>D  2,070</t>
  </si>
  <si>
    <t>ND14001-0023675</t>
  </si>
  <si>
    <t>NAVARRO ROJAS JUAN JOSE</t>
  </si>
  <si>
    <t>ND14001-0022501</t>
  </si>
  <si>
    <t>ND14002-0020626</t>
  </si>
  <si>
    <t>D  2,071</t>
  </si>
  <si>
    <t>ND14004-0023676</t>
  </si>
  <si>
    <t>LOPEZ RODRIGUEZ LUIS GERARDO</t>
  </si>
  <si>
    <t>ND14001-0022912</t>
  </si>
  <si>
    <t>D  2,073</t>
  </si>
  <si>
    <t>UD80010-0027789</t>
  </si>
  <si>
    <t>INSTITUTO VICENTE GUERRERO DE CELAY</t>
  </si>
  <si>
    <t>ND14002-0022913</t>
  </si>
  <si>
    <t>PREMIER SEEDS MEXICANA S.A DE C.V</t>
  </si>
  <si>
    <t>D  2,074</t>
  </si>
  <si>
    <t>ND14001-0023677</t>
  </si>
  <si>
    <t>ND14001-0022502</t>
  </si>
  <si>
    <t>CORTEZ RINCON JONATHAN ERIC</t>
  </si>
  <si>
    <t>UD80009-0026739</t>
  </si>
  <si>
    <t>D  2,075</t>
  </si>
  <si>
    <t>ND14001-0022170</t>
  </si>
  <si>
    <t>D  2,077</t>
  </si>
  <si>
    <t>ND14001-0023678</t>
  </si>
  <si>
    <t>UD80010-0028225</t>
  </si>
  <si>
    <t>ND14001-0022171</t>
  </si>
  <si>
    <t>ND14002-0022914</t>
  </si>
  <si>
    <t>D  2,078</t>
  </si>
  <si>
    <t>ND14002-0023679</t>
  </si>
  <si>
    <t>ND14004-0022503</t>
  </si>
  <si>
    <t>EQUIPOS PARA GAS S.A DE C.V</t>
  </si>
  <si>
    <t>ND14001-0022172</t>
  </si>
  <si>
    <t>UD80009-0026740</t>
  </si>
  <si>
    <t>D  2,079</t>
  </si>
  <si>
    <t>ND14001-0022173</t>
  </si>
  <si>
    <t>D  2,080</t>
  </si>
  <si>
    <t>ND14002-0022174</t>
  </si>
  <si>
    <t>UA43002-0026741</t>
  </si>
  <si>
    <t>D  2,081</t>
  </si>
  <si>
    <t>ND14002-0023680</t>
  </si>
  <si>
    <t>ND14001-0022175</t>
  </si>
  <si>
    <t>ND14001-0021231</t>
  </si>
  <si>
    <t>D  2,082</t>
  </si>
  <si>
    <t>UD80009-0028226</t>
  </si>
  <si>
    <t>UD80009-0027790</t>
  </si>
  <si>
    <t>UD80009-0026743</t>
  </si>
  <si>
    <t>LOPEZ TORRES RAFAEL</t>
  </si>
  <si>
    <t>D  2,083</t>
  </si>
  <si>
    <t>UD80009-0027793</t>
  </si>
  <si>
    <t>S 00055425</t>
  </si>
  <si>
    <t>UA14001-ZS01371</t>
  </si>
  <si>
    <t>D  2,084</t>
  </si>
  <si>
    <t>ND14004-0024538</t>
  </si>
  <si>
    <t>JARVIS GARCIA TELMA ISABEL</t>
  </si>
  <si>
    <t>ND14001-0022504</t>
  </si>
  <si>
    <t>GARCIA PONCE URSULA SUSANA</t>
  </si>
  <si>
    <t>ND14002-0023250</t>
  </si>
  <si>
    <t>D  2,085</t>
  </si>
  <si>
    <t>ND14002-0024539</t>
  </si>
  <si>
    <t>D  2,086</t>
  </si>
  <si>
    <t>ND14002-0024540</t>
  </si>
  <si>
    <t>D  2,087</t>
  </si>
  <si>
    <t>ND14002-0024541</t>
  </si>
  <si>
    <t>ND14002-0024120</t>
  </si>
  <si>
    <t>LJIMENEZ:GS AGRO DE MEXICO S DE RL</t>
  </si>
  <si>
    <t>UD80010-0028228</t>
  </si>
  <si>
    <t>ND14002-0023251</t>
  </si>
  <si>
    <t>D  2,088</t>
  </si>
  <si>
    <t>ND14004-0022915</t>
  </si>
  <si>
    <t>D  2,089</t>
  </si>
  <si>
    <t>ND14002-0024542</t>
  </si>
  <si>
    <t>D  2,090</t>
  </si>
  <si>
    <t>ND14001-0024543</t>
  </si>
  <si>
    <t>D  2,091</t>
  </si>
  <si>
    <t>ND14003-0024121</t>
  </si>
  <si>
    <t>PALLARES MEDINA DANIEL</t>
  </si>
  <si>
    <t>ND14005-0022505</t>
  </si>
  <si>
    <t>LJIMENEZ:MERCAQUA, SA DE C.V.</t>
  </si>
  <si>
    <t>UD80009-0029109</t>
  </si>
  <si>
    <t>UD80009-0027792</t>
  </si>
  <si>
    <t>MORA HEIBERTO</t>
  </si>
  <si>
    <t>D  2,092</t>
  </si>
  <si>
    <t>ND14001-0024544</t>
  </si>
  <si>
    <t>ND14001-0024122</t>
  </si>
  <si>
    <t>UD80009-0029110</t>
  </si>
  <si>
    <t>CABRERA MONTENEGRO J. GUADALUPE</t>
  </si>
  <si>
    <t>D  2,093</t>
  </si>
  <si>
    <t>ND14004-0024123</t>
  </si>
  <si>
    <t>UD80009-0029111</t>
  </si>
  <si>
    <t>ND14001-0022176</t>
  </si>
  <si>
    <t>CARREÑO AGUILAR JUANA</t>
  </si>
  <si>
    <t>D  2,095</t>
  </si>
  <si>
    <t>ND14001-0022506</t>
  </si>
  <si>
    <t>D  2,096</t>
  </si>
  <si>
    <t>ND14001-0024124</t>
  </si>
  <si>
    <t>ND14001-0022507</t>
  </si>
  <si>
    <t>UD80010-0027795</t>
  </si>
  <si>
    <t>LJIMENEZ:RODRIGUEZ SAUZA ESTELA</t>
  </si>
  <si>
    <t>D  2,097</t>
  </si>
  <si>
    <t>ND14002-0022508</t>
  </si>
  <si>
    <t>UD80010-0027796</t>
  </si>
  <si>
    <t>ND14003-0022916</t>
  </si>
  <si>
    <t>LJIMENEZ:SOTO ZAVALA ARMANDO</t>
  </si>
  <si>
    <t>D  2,098</t>
  </si>
  <si>
    <t>ND14001-0024545</t>
  </si>
  <si>
    <t>FERRUSQUIA MORALES RAFAEL</t>
  </si>
  <si>
    <t>ND14001-0022509</t>
  </si>
  <si>
    <t>UD80009-0027797</t>
  </si>
  <si>
    <t>CONTRERAS SERRANO JULIO CESAR</t>
  </si>
  <si>
    <t>D  2,099</t>
  </si>
  <si>
    <t>ND14002-0024125</t>
  </si>
  <si>
    <t>ND14001-0020627</t>
  </si>
  <si>
    <t>LJIMENEZ:MALAGON CANO MARIA GUADALU</t>
  </si>
  <si>
    <t>D  2,100</t>
  </si>
  <si>
    <t>ND14001-0023252</t>
  </si>
  <si>
    <t>TACTORES DEL NORTE SA DE CV</t>
  </si>
  <si>
    <t>UD80010-0027798</t>
  </si>
  <si>
    <t>LJIMENEZ:CENTENO HERRERA ELBA EUGEN</t>
  </si>
  <si>
    <t>D  2,101</t>
  </si>
  <si>
    <t>UD80009-0029583</t>
  </si>
  <si>
    <t>UA43002-0027383</t>
  </si>
  <si>
    <t>D  2,102</t>
  </si>
  <si>
    <t>ND14004-0023253</t>
  </si>
  <si>
    <t>LJIMENEZ:MOSTRADOR MOSTRADOR</t>
  </si>
  <si>
    <t>ND14001-0020628</t>
  </si>
  <si>
    <t>UD80010-0027799</t>
  </si>
  <si>
    <t>LJIMENEZ:CEREALES ROLADOS Y SERVICI</t>
  </si>
  <si>
    <t>UA43002-0027384</t>
  </si>
  <si>
    <t>D  2,103</t>
  </si>
  <si>
    <t>ND14001-0020629</t>
  </si>
  <si>
    <t>NA14001-0000304</t>
  </si>
  <si>
    <t>MUNICIPIO DE CELAYA  GTO</t>
  </si>
  <si>
    <t>D  2,104</t>
  </si>
  <si>
    <t>ND14004-0020630</t>
  </si>
  <si>
    <t>NA14001-0000305</t>
  </si>
  <si>
    <t>D  2,105</t>
  </si>
  <si>
    <t>ND14001-0024126</t>
  </si>
  <si>
    <t>OVIEDO CARDENAS JOSE LUIS</t>
  </si>
  <si>
    <t>UD80009-0027800</t>
  </si>
  <si>
    <t>UD80009-0026745</t>
  </si>
  <si>
    <t>ND14001-0022918</t>
  </si>
  <si>
    <t>D  2,106</t>
  </si>
  <si>
    <t>UD80009-0030041</t>
  </si>
  <si>
    <t>UD80010-0027801</t>
  </si>
  <si>
    <t>GALVAN VILLANUEVA HECTOR</t>
  </si>
  <si>
    <t>ND14002-0022919</t>
  </si>
  <si>
    <t>D  2,107</t>
  </si>
  <si>
    <t>ND14001-0023254</t>
  </si>
  <si>
    <t>UD80010-0027802</t>
  </si>
  <si>
    <t>LJIMENEZ:SALGADO MA DEL SOCOROO</t>
  </si>
  <si>
    <t>ND14001-0022920</t>
  </si>
  <si>
    <t>D  2,108</t>
  </si>
  <si>
    <t>H 00048951</t>
  </si>
  <si>
    <t>UD10014-H048951</t>
  </si>
  <si>
    <t>UD80010-0027803</t>
  </si>
  <si>
    <t>GUTIERREZ DELGADO JOSE ARIEL</t>
  </si>
  <si>
    <t>ND14001-0022921</t>
  </si>
  <si>
    <t>D  2,109</t>
  </si>
  <si>
    <t>UD80010-0029113</t>
  </si>
  <si>
    <t>MURILLO GARCIA KARLA ISABEL</t>
  </si>
  <si>
    <t>UA43003-0028715</t>
  </si>
  <si>
    <t>D  2,110</t>
  </si>
  <si>
    <t>ND14002-0024127</t>
  </si>
  <si>
    <t>ND14001-0022510</t>
  </si>
  <si>
    <t>UD80009-0027804</t>
  </si>
  <si>
    <t>ND14001-0022926</t>
  </si>
  <si>
    <t>D  2,111</t>
  </si>
  <si>
    <t>UD80010-0029114</t>
  </si>
  <si>
    <t>FUENTES ORTIZ MA LETICIA</t>
  </si>
  <si>
    <t>UD80010-0027805</t>
  </si>
  <si>
    <t>LJIMENEZ:LLAMAS JAUREGUI RAUL</t>
  </si>
  <si>
    <t>UA43003-0028716</t>
  </si>
  <si>
    <t>D  2,112</t>
  </si>
  <si>
    <t>ND14001-0022927</t>
  </si>
  <si>
    <t>LJIMENEZ:TOYOTA MOTOR SALES S.A. DE</t>
  </si>
  <si>
    <t>D  2,113</t>
  </si>
  <si>
    <t>ND14001-0020631</t>
  </si>
  <si>
    <t>D  2,114</t>
  </si>
  <si>
    <t>UD80009-0030508</t>
  </si>
  <si>
    <t>NA21001-0024765</t>
  </si>
  <si>
    <t>ND14002-0020632</t>
  </si>
  <si>
    <t>ND14002-0021232</t>
  </si>
  <si>
    <t>AGUILERA RODRIGUEZ PAULO JORGE</t>
  </si>
  <si>
    <t>UA43003-0028717</t>
  </si>
  <si>
    <t>D  2,115</t>
  </si>
  <si>
    <t>UD80009-0030511</t>
  </si>
  <si>
    <t>OCAMPO RODRIGUEZ JOSE RAMON</t>
  </si>
  <si>
    <t>NA21001-0024766</t>
  </si>
  <si>
    <t>ND14001-0020633</t>
  </si>
  <si>
    <t>ND14001-0022928</t>
  </si>
  <si>
    <t>LJIMENEZ:TOYOTA SALES DE MEXICO S.A</t>
  </si>
  <si>
    <t>D  2,116</t>
  </si>
  <si>
    <t>UD80009-0030512</t>
  </si>
  <si>
    <t>CERDA VEGA JOSE LUZ MARCOS</t>
  </si>
  <si>
    <t>ND14006-0023255</t>
  </si>
  <si>
    <t>MARTIN DEL CAMPO MALDONADO LETICIA</t>
  </si>
  <si>
    <t>D  2,117</t>
  </si>
  <si>
    <t>ND14001-0020634</t>
  </si>
  <si>
    <t>UA43003-0028718</t>
  </si>
  <si>
    <t>D  2,118</t>
  </si>
  <si>
    <t>UD80010-0027806</t>
  </si>
  <si>
    <t>LERMA ESPITIA JULIAN</t>
  </si>
  <si>
    <t>ND14001-0022930</t>
  </si>
  <si>
    <t>D  2,119</t>
  </si>
  <si>
    <t>UA43003-0028719</t>
  </si>
  <si>
    <t>D  2,120</t>
  </si>
  <si>
    <t>ND14001-0022931</t>
  </si>
  <si>
    <t>D  2,122</t>
  </si>
  <si>
    <t>ND14001-0024128</t>
  </si>
  <si>
    <t>D  2,123</t>
  </si>
  <si>
    <t>ND14001-0024546</t>
  </si>
  <si>
    <t>BARRON HERNANDEZ GRACIELA</t>
  </si>
  <si>
    <t>UD80009-0029587</t>
  </si>
  <si>
    <t>D  2,124</t>
  </si>
  <si>
    <t>ND14001-0024129</t>
  </si>
  <si>
    <t>D  2,125</t>
  </si>
  <si>
    <t>ND14001-0024130</t>
  </si>
  <si>
    <t>ND14007-0022511</t>
  </si>
  <si>
    <t>D  2,126</t>
  </si>
  <si>
    <t>ND14002-0024131</t>
  </si>
  <si>
    <t>UD80009-0026013</t>
  </si>
  <si>
    <t>D  2,128</t>
  </si>
  <si>
    <t>UD80009-0029588</t>
  </si>
  <si>
    <t>D  2,129</t>
  </si>
  <si>
    <t>UD80010-0027808</t>
  </si>
  <si>
    <t>LJIMENEZ:GONZALEZ MOSQUEDA SERGIO</t>
  </si>
  <si>
    <t>D  2,132</t>
  </si>
  <si>
    <t>ND14001-0024547</t>
  </si>
  <si>
    <t>ARELLANO  GARCIA RAMON</t>
  </si>
  <si>
    <t>ND14001-0023256</t>
  </si>
  <si>
    <t>ND14002-0022512</t>
  </si>
  <si>
    <t>VILLAS DE CORTAZAR SPRL DE CV</t>
  </si>
  <si>
    <t>D  2,133</t>
  </si>
  <si>
    <t>ND14001-0024548</t>
  </si>
  <si>
    <t>BARRON  HERNANDEZ  GRACIELA</t>
  </si>
  <si>
    <t>ND14002-0023681</t>
  </si>
  <si>
    <t>ND14001-0023257</t>
  </si>
  <si>
    <t>ND14001-0020635</t>
  </si>
  <si>
    <t>PONCE SALES LIZETTE</t>
  </si>
  <si>
    <t>D  2,134</t>
  </si>
  <si>
    <t>ND14001-0024549</t>
  </si>
  <si>
    <t>IMPAGTA S DE RL DE CV</t>
  </si>
  <si>
    <t>ND14003-0022513</t>
  </si>
  <si>
    <t>CONSTRUCTORA ELECTROMECANICA TASAL</t>
  </si>
  <si>
    <t>D  2,135</t>
  </si>
  <si>
    <t>ND14002-0024550</t>
  </si>
  <si>
    <t>ORTEGA ARANA JUAN MANUEL</t>
  </si>
  <si>
    <t>UD80010-0027809</t>
  </si>
  <si>
    <t>LJIMENEZ:LOPEZ HERNANDEZ VICTOR MAN</t>
  </si>
  <si>
    <t>ND14001-0022950</t>
  </si>
  <si>
    <t>PALAZUELOS GOMEZ NICOLASA MARIA JOS</t>
  </si>
  <si>
    <t>D  2,136</t>
  </si>
  <si>
    <t>ND14002-0024551</t>
  </si>
  <si>
    <t>ORTEGA  ARANA  JUAN  MAUEL</t>
  </si>
  <si>
    <t>ND14002-0023258</t>
  </si>
  <si>
    <t>UD80009-0028233</t>
  </si>
  <si>
    <t>MONTIEL CARRASCO ULISES</t>
  </si>
  <si>
    <t>UA43002-0026017</t>
  </si>
  <si>
    <t>D  2,137</t>
  </si>
  <si>
    <t>ND14001-0024552</t>
  </si>
  <si>
    <t>UA43002-0026018</t>
  </si>
  <si>
    <t>TOKIO MARINE COMPAñIA DE SEGUROS, S</t>
  </si>
  <si>
    <t>D  2,138</t>
  </si>
  <si>
    <t>ND14004-0024553</t>
  </si>
  <si>
    <t>HERNANDEZ MARTINEZ MARIA LUISA</t>
  </si>
  <si>
    <t>UA43002-0026019</t>
  </si>
  <si>
    <t>UD80009-0027810</t>
  </si>
  <si>
    <t>MALDONADO ROSAS LUIS</t>
  </si>
  <si>
    <t>D  2,139</t>
  </si>
  <si>
    <t>ND14002-0022514</t>
  </si>
  <si>
    <t>D  2,140</t>
  </si>
  <si>
    <t>ND14001-0024554</t>
  </si>
  <si>
    <t>ND14005-0023682</t>
  </si>
  <si>
    <t>LJIMENEZ:LOPEZ GONZALEZ ALEJANDRO</t>
  </si>
  <si>
    <t>ND14001-0022515</t>
  </si>
  <si>
    <t>UD80010-0027811</t>
  </si>
  <si>
    <t>D  2,141</t>
  </si>
  <si>
    <t>ND14001-0024555</t>
  </si>
  <si>
    <t>UD80009-0029115</t>
  </si>
  <si>
    <t>ND14001-0022516</t>
  </si>
  <si>
    <t>UD80010-0027812</t>
  </si>
  <si>
    <t>LINARES CANO ESMERALDA</t>
  </si>
  <si>
    <t>D  2,142</t>
  </si>
  <si>
    <t>ND14002-0024556</t>
  </si>
  <si>
    <t>ND14001-0023683</t>
  </si>
  <si>
    <t>D  2,143</t>
  </si>
  <si>
    <t>ND14001-0024557</t>
  </si>
  <si>
    <t>ND14001-0023684</t>
  </si>
  <si>
    <t>UD80009-0029116</t>
  </si>
  <si>
    <t>GUZMAN TAMES GENOVEVEA DEL CONSUELO</t>
  </si>
  <si>
    <t>DPOSITO</t>
  </si>
  <si>
    <t>ND14001-0022177</t>
  </si>
  <si>
    <t>SANCHEZ HERNANDEZ JULIO DOLORES</t>
  </si>
  <si>
    <t>D  2,144</t>
  </si>
  <si>
    <t>T 00050097</t>
  </si>
  <si>
    <t>UA14001-ZS01173</t>
  </si>
  <si>
    <t>D  2,145</t>
  </si>
  <si>
    <t>ND14001-0023685</t>
  </si>
  <si>
    <t>UD80010-0027815</t>
  </si>
  <si>
    <t>D  2,146</t>
  </si>
  <si>
    <t>UD80009-0027816</t>
  </si>
  <si>
    <t>D  2,147</t>
  </si>
  <si>
    <t>UD80009-0026748</t>
  </si>
  <si>
    <t>D  2,148</t>
  </si>
  <si>
    <t>ND14001-0024558</t>
  </si>
  <si>
    <t>D  2,150</t>
  </si>
  <si>
    <t>UD80009-0030518</t>
  </si>
  <si>
    <t>SANCHEZ SANCHEZ CARLOS MARTIN</t>
  </si>
  <si>
    <t>ND14002-0024132</t>
  </si>
  <si>
    <t>ND14002-0022178</t>
  </si>
  <si>
    <t>D  2,151</t>
  </si>
  <si>
    <t>UD80009-0030520</t>
  </si>
  <si>
    <t>ARCOS GARCIA GASPAR</t>
  </si>
  <si>
    <t>ND14007-0023686</t>
  </si>
  <si>
    <t>S 00057746</t>
  </si>
  <si>
    <t>UA14001-ZS01454</t>
  </si>
  <si>
    <t>D  2,152</t>
  </si>
  <si>
    <t>ND14002-0024133</t>
  </si>
  <si>
    <t>ENRIQUEZ CASTRO ADIEL</t>
  </si>
  <si>
    <t>S 00054590</t>
  </si>
  <si>
    <t>UA14001-ZS01347</t>
  </si>
  <si>
    <t>UD80009-0026023</t>
  </si>
  <si>
    <t>D  2,153</t>
  </si>
  <si>
    <t>ND14001-0024559</t>
  </si>
  <si>
    <t>BAJA: ENRIQUEZ CASTRO ADIEL</t>
  </si>
  <si>
    <t>D  2,154</t>
  </si>
  <si>
    <t>ND14002-0024134</t>
  </si>
  <si>
    <t>D  2,155</t>
  </si>
  <si>
    <t>ND14001-0023687</t>
  </si>
  <si>
    <t>UD80009-0030046</t>
  </si>
  <si>
    <t>D  2,156</t>
  </si>
  <si>
    <t>UD80009-0028234</t>
  </si>
  <si>
    <t>ALCOTZI ALCAZAR JOSE LUIS</t>
  </si>
  <si>
    <t>D  2,157</t>
  </si>
  <si>
    <t>ND14001-0023688</t>
  </si>
  <si>
    <t>LJIMENEZ:LICEA RAMIREZ MARIA GUADAL</t>
  </si>
  <si>
    <t>ND14002-0024135</t>
  </si>
  <si>
    <t>HUERTA RUIZ MARTHA</t>
  </si>
  <si>
    <t>ND14002-0023259</t>
  </si>
  <si>
    <t>D  2,159</t>
  </si>
  <si>
    <t>ND14002-0024136</t>
  </si>
  <si>
    <t>UA43003-0026024</t>
  </si>
  <si>
    <t>D  2,160</t>
  </si>
  <si>
    <t>ND14001-0024560</t>
  </si>
  <si>
    <t>OCAMPO RAMIREZ JOSE RAMON</t>
  </si>
  <si>
    <t>H 00049800</t>
  </si>
  <si>
    <t>UD10014-H049800</t>
  </si>
  <si>
    <t>D  2,161</t>
  </si>
  <si>
    <t>ND14001-0024561</t>
  </si>
  <si>
    <t>GRUPO ONSTRUCTOR ALMUR SA DE CV</t>
  </si>
  <si>
    <t>UD80009-0029120</t>
  </si>
  <si>
    <t>MALDONADO HERNANDEZ HECTOR MANUEL</t>
  </si>
  <si>
    <t>UD80009-0028238</t>
  </si>
  <si>
    <t>SANCHEZ ERIKA</t>
  </si>
  <si>
    <t>D  2,162</t>
  </si>
  <si>
    <t>UD80010-0030048</t>
  </si>
  <si>
    <t>ND14001-0020636</t>
  </si>
  <si>
    <t>D  2,163</t>
  </si>
  <si>
    <t>ND14001-0024562</t>
  </si>
  <si>
    <t>ND14003-0024137</t>
  </si>
  <si>
    <t>T 00056168</t>
  </si>
  <si>
    <t>UA14001-ZS01395</t>
  </si>
  <si>
    <t>DDEC.BBVA</t>
  </si>
  <si>
    <t>ND14001-0020637</t>
  </si>
  <si>
    <t>TOKIO MATRINE COMPAÑIA DE SEGUROS S</t>
  </si>
  <si>
    <t>S 00050841</t>
  </si>
  <si>
    <t>UA14001-ZS01241</t>
  </si>
  <si>
    <t>ZARATE OCHOA JUAN BAUTISTA</t>
  </si>
  <si>
    <t>D  2,164</t>
  </si>
  <si>
    <t>ND14002-0024138</t>
  </si>
  <si>
    <t>ND14001-0022517</t>
  </si>
  <si>
    <t>S 00053714</t>
  </si>
  <si>
    <t>UA14001-ZS01324</t>
  </si>
  <si>
    <t>D  2,165</t>
  </si>
  <si>
    <t>ND14001-0024139</t>
  </si>
  <si>
    <t>ND14001-0020638</t>
  </si>
  <si>
    <t>ND14001-0022179</t>
  </si>
  <si>
    <t>D  2,166</t>
  </si>
  <si>
    <t>ND14001-0024563</t>
  </si>
  <si>
    <t>VASQUEZ PAREDES MATEO</t>
  </si>
  <si>
    <t>ND14001-0024140</t>
  </si>
  <si>
    <t>ND14001-0022518</t>
  </si>
  <si>
    <t>ND14002-0020639</t>
  </si>
  <si>
    <t>LJIMENEZ:DESARROLLOS Y CONSULTORIA</t>
  </si>
  <si>
    <t>ND14002-0022180</t>
  </si>
  <si>
    <t>D  2,167</t>
  </si>
  <si>
    <t>ND14001-0022181</t>
  </si>
  <si>
    <t>D  2,168</t>
  </si>
  <si>
    <t>UA43002-0030528</t>
  </si>
  <si>
    <t>PENDIENTRE</t>
  </si>
  <si>
    <t>UD80009-0026025</t>
  </si>
  <si>
    <t>GONZALEZ GARCIA SALVADOR</t>
  </si>
  <si>
    <t>ND14003-0021233</t>
  </si>
  <si>
    <t>D  2,169</t>
  </si>
  <si>
    <t>ND14001-0023260</t>
  </si>
  <si>
    <t>BARBOSA NENEGAS AGUSTIN</t>
  </si>
  <si>
    <t>ND14006-0022519</t>
  </si>
  <si>
    <t>JIMENEZ GAMIÑO BLANCA ELVIRA</t>
  </si>
  <si>
    <t>ND14001-0022182</t>
  </si>
  <si>
    <t>D  2,170</t>
  </si>
  <si>
    <t>ND14002-0024141</t>
  </si>
  <si>
    <t>CARDENAS ESTEVES JUAN RICARDO</t>
  </si>
  <si>
    <t>UD80009-0028239</t>
  </si>
  <si>
    <t>MACIAS HERNANDEZ ISSAC</t>
  </si>
  <si>
    <t>ND14001-0020640</t>
  </si>
  <si>
    <t>LJIMENEZ:TOYOTA MOTOR SALES MEXICO</t>
  </si>
  <si>
    <t>D  2,171</t>
  </si>
  <si>
    <t>UD80009-0029592</t>
  </si>
  <si>
    <t>GOMEZ ROCHA JAIME</t>
  </si>
  <si>
    <t>0906-TCN15</t>
  </si>
  <si>
    <t>UD80009-0029121</t>
  </si>
  <si>
    <t>ND14002-0022520</t>
  </si>
  <si>
    <t>D  2,172</t>
  </si>
  <si>
    <t>ND14001-0023261</t>
  </si>
  <si>
    <t>ARG FLEET MANAGEMENT S A P I</t>
  </si>
  <si>
    <t>ND14002-0022521</t>
  </si>
  <si>
    <t>HERRAMIENTAS ALEMANAS  DE CELAYA S.</t>
  </si>
  <si>
    <t>D  2,173</t>
  </si>
  <si>
    <t>ND14001-0022522</t>
  </si>
  <si>
    <t>D  2,174</t>
  </si>
  <si>
    <t>ND14001-0024564</t>
  </si>
  <si>
    <t>ND14001-0022523</t>
  </si>
  <si>
    <t>LINDEROS MACIAS PAMELA</t>
  </si>
  <si>
    <t>D  2,175</t>
  </si>
  <si>
    <t>UD80010-0029122</t>
  </si>
  <si>
    <t>LOPEZ HERNANDEZ MARIA DE LA PAZ</t>
  </si>
  <si>
    <t>ND14001-0022524</t>
  </si>
  <si>
    <t>D  2,176</t>
  </si>
  <si>
    <t>ND14002-0022525</t>
  </si>
  <si>
    <t>D  2,177</t>
  </si>
  <si>
    <t>ND14001-0023262</t>
  </si>
  <si>
    <t>D  2,179</t>
  </si>
  <si>
    <t>ND14001-0023689</t>
  </si>
  <si>
    <t>FLORES HUTADO LEONEL</t>
  </si>
  <si>
    <t>ND14001-0023263</t>
  </si>
  <si>
    <t>SOLUCIONES EN TRANSPORTES Y LOGISTI</t>
  </si>
  <si>
    <t>D  2,180</t>
  </si>
  <si>
    <t>S 00056152</t>
  </si>
  <si>
    <t>UA14001-ZS01396</t>
  </si>
  <si>
    <t>BARBOSA VENEGAS AGUSTIN</t>
  </si>
  <si>
    <t>D  2,181</t>
  </si>
  <si>
    <t>BAJA: BARBOSA NENEGAS AGUSTIN</t>
  </si>
  <si>
    <t>ND14002-0021234</t>
  </si>
  <si>
    <t>D  2,182</t>
  </si>
  <si>
    <t>ND14001-0024565</t>
  </si>
  <si>
    <t>ND14001-0023264</t>
  </si>
  <si>
    <t>ND14003-0022526</t>
  </si>
  <si>
    <t>ZAMORA LOPEZ JESUS SALVADOR</t>
  </si>
  <si>
    <t>D  2,183</t>
  </si>
  <si>
    <t>ND14002-0024566</t>
  </si>
  <si>
    <t>IMAT NDT SA DE CV</t>
  </si>
  <si>
    <t>ND14002-0023265</t>
  </si>
  <si>
    <t>D  2,184</t>
  </si>
  <si>
    <t>S 00056166</t>
  </si>
  <si>
    <t>UA14001-ZS01397</t>
  </si>
  <si>
    <t>ND14001-0022527</t>
  </si>
  <si>
    <t>HERNANDEZ MORENO GABRIEL ENRIQUE</t>
  </si>
  <si>
    <t>ND14001-0021235</t>
  </si>
  <si>
    <t>D  2,185</t>
  </si>
  <si>
    <t>ND14002-0024567</t>
  </si>
  <si>
    <t>S 00056139</t>
  </si>
  <si>
    <t>UA14001-ZS01398</t>
  </si>
  <si>
    <t>ND14001-0022528</t>
  </si>
  <si>
    <t>D  2,186</t>
  </si>
  <si>
    <t>ND14001-0024568</t>
  </si>
  <si>
    <t>S 00056169</t>
  </si>
  <si>
    <t>UA14001-ZS01399</t>
  </si>
  <si>
    <t>ARG FLEET MANAGEMENT S A P I DE CV</t>
  </si>
  <si>
    <t>ND14002-0021236</t>
  </si>
  <si>
    <t>CALVEK COMPONENTES DEL BAJIO SA DE</t>
  </si>
  <si>
    <t>D  2,187</t>
  </si>
  <si>
    <t>ND14001-0023266</t>
  </si>
  <si>
    <t>ND14001-0024142</t>
  </si>
  <si>
    <t>AVELLA CASTILLO ALEXANDRA</t>
  </si>
  <si>
    <t>D  2,188</t>
  </si>
  <si>
    <t>ND14001-0023267</t>
  </si>
  <si>
    <t>UD80009-0026749</t>
  </si>
  <si>
    <t>GOMEZ ORTEGA MARIA</t>
  </si>
  <si>
    <t>D  2,189</t>
  </si>
  <si>
    <t>UD80009-0029126</t>
  </si>
  <si>
    <t>REFACCIONES Y AUTOPARTES DE CELAYA</t>
  </si>
  <si>
    <t>ND14001-0021237</t>
  </si>
  <si>
    <t>D  2,190</t>
  </si>
  <si>
    <t>UA43002-0030530</t>
  </si>
  <si>
    <t>ND14002-0021238</t>
  </si>
  <si>
    <t>D  2,191</t>
  </si>
  <si>
    <t>ND14001-0023268</t>
  </si>
  <si>
    <t>D  2,192</t>
  </si>
  <si>
    <t>ND14001-0024569</t>
  </si>
  <si>
    <t>ND14002-0021239</t>
  </si>
  <si>
    <t>D  2,193</t>
  </si>
  <si>
    <t>ND14001-0024570</t>
  </si>
  <si>
    <t>YUSEN LOGISTICS DE MEXICO SA DE CV</t>
  </si>
  <si>
    <t>ND14002-0023690</t>
  </si>
  <si>
    <t>TECNOLOGIAS NATURALES INTERNACINAL</t>
  </si>
  <si>
    <t>ND14002-0021240</t>
  </si>
  <si>
    <t>VIAJES DOMINGUES SA DE CV</t>
  </si>
  <si>
    <t>D  2,194</t>
  </si>
  <si>
    <t>ND14001-0023269</t>
  </si>
  <si>
    <t>D  2,195</t>
  </si>
  <si>
    <t>ND14002-0024571</t>
  </si>
  <si>
    <t>ND14001-0023691</t>
  </si>
  <si>
    <t>ND14002-0021241</t>
  </si>
  <si>
    <t>D  2,196</t>
  </si>
  <si>
    <t>UA43002-0030531</t>
  </si>
  <si>
    <t>ND14001-0023692</t>
  </si>
  <si>
    <t>D  2,197</t>
  </si>
  <si>
    <t>UA43002-0030537</t>
  </si>
  <si>
    <t>ND14001-0023693</t>
  </si>
  <si>
    <t>ND14001-0021242</t>
  </si>
  <si>
    <t>D  2,198</t>
  </si>
  <si>
    <t>UD80009-0028244</t>
  </si>
  <si>
    <t>D  2,199</t>
  </si>
  <si>
    <t>UD80010-0026027</t>
  </si>
  <si>
    <t>GUTIERREZ VIDRIALES MARIA EMILIA</t>
  </si>
  <si>
    <t>D  2,200</t>
  </si>
  <si>
    <t>ND14001-0024572</t>
  </si>
  <si>
    <t>UD80009-0029130</t>
  </si>
  <si>
    <t>PAQA S.C. DE R.L. DE C.V.</t>
  </si>
  <si>
    <t>D  2,201</t>
  </si>
  <si>
    <t>ND14001-0024573</t>
  </si>
  <si>
    <t>ND14001-0024143</t>
  </si>
  <si>
    <t>JARCOSA Y ASOCIADOS SA DE CV</t>
  </si>
  <si>
    <t>D  2,203</t>
  </si>
  <si>
    <t>ND14002-0024574</t>
  </si>
  <si>
    <t>D  2,204</t>
  </si>
  <si>
    <t>UD80009-0029599</t>
  </si>
  <si>
    <t>D  2,205</t>
  </si>
  <si>
    <t>ND14001-0024575</t>
  </si>
  <si>
    <t>ARG FLEET MANAGMENT SAPI DE CV</t>
  </si>
  <si>
    <t>ND14001-0023694</t>
  </si>
  <si>
    <t>ND14001-0021243</t>
  </si>
  <si>
    <t>LJIMENEZ:DESBA NATURALS SA DE CV</t>
  </si>
  <si>
    <t>D  2,206</t>
  </si>
  <si>
    <t>ND14003-0024576</t>
  </si>
  <si>
    <t>ND14001-0023270</t>
  </si>
  <si>
    <t>VARGAS BUSTAMANTE MARGARITA</t>
  </si>
  <si>
    <t>D  2,209</t>
  </si>
  <si>
    <t>UD80009-0028245</t>
  </si>
  <si>
    <t>D  2,210</t>
  </si>
  <si>
    <t>T 00055236</t>
  </si>
  <si>
    <t>UA14001-ZS01400</t>
  </si>
  <si>
    <t>UD80009-0028246</t>
  </si>
  <si>
    <t>RAMIREZ QUEZADA ANDRES</t>
  </si>
  <si>
    <t>D  2,211</t>
  </si>
  <si>
    <t>UD80009-0029131</t>
  </si>
  <si>
    <t>ZARATE PANIAGUA FERNANDO</t>
  </si>
  <si>
    <t>D  2,215</t>
  </si>
  <si>
    <t>S 00056143</t>
  </si>
  <si>
    <t>UA14001-ZS01401</t>
  </si>
  <si>
    <t>RICO OLALDE DAVID</t>
  </si>
  <si>
    <t>ND14001-0020641</t>
  </si>
  <si>
    <t>HERNANDEZ ALCALA ADOLFO GUSTAVO</t>
  </si>
  <si>
    <t>ND14001-0022529</t>
  </si>
  <si>
    <t>LUGO HERNANDEZ MARIA ROSARIO</t>
  </si>
  <si>
    <t>D  2,217</t>
  </si>
  <si>
    <t>ND14001-0024577</t>
  </si>
  <si>
    <t>CABRERA LANDEROS VALENTINA</t>
  </si>
  <si>
    <t>D  2,219</t>
  </si>
  <si>
    <t>ND14001-0024578</t>
  </si>
  <si>
    <t>TOVAR LERMA CUTBERTO</t>
  </si>
  <si>
    <t>ND14001-0022530</t>
  </si>
  <si>
    <t>ARRENDADORAMOVIL DE MEXICO SA DE CV</t>
  </si>
  <si>
    <t>D  2,220</t>
  </si>
  <si>
    <t>UA43003-0029600</t>
  </si>
  <si>
    <t>D  2,221</t>
  </si>
  <si>
    <t>ND14001-0021244</t>
  </si>
  <si>
    <t>D  2,222</t>
  </si>
  <si>
    <t>NA14001-0000340</t>
  </si>
  <si>
    <t>D  2,227</t>
  </si>
  <si>
    <t>UD80010-0030541</t>
  </si>
  <si>
    <t>INTERMODAL MEXICO S.A. DE C.V.</t>
  </si>
  <si>
    <t>ND14001-0021245</t>
  </si>
  <si>
    <t>D  2,228</t>
  </si>
  <si>
    <t>ND14001-0024579</t>
  </si>
  <si>
    <t>ND14001-0021246</t>
  </si>
  <si>
    <t>D  2,229</t>
  </si>
  <si>
    <t>ND14003-0022531</t>
  </si>
  <si>
    <t>LJIMENEZ:RAMITREZ ZARAZUA RUFINO</t>
  </si>
  <si>
    <t>ND14001-0021247</t>
  </si>
  <si>
    <t>D  2,230</t>
  </si>
  <si>
    <t>ND14001-0022532</t>
  </si>
  <si>
    <t>D  2,231</t>
  </si>
  <si>
    <t>TARJ.BNXM</t>
  </si>
  <si>
    <t>ND14002-0024580</t>
  </si>
  <si>
    <t>ND14002-0022533</t>
  </si>
  <si>
    <t>ND14001-0021248</t>
  </si>
  <si>
    <t>SAMURAI MOTORS S DE RL DE CV</t>
  </si>
  <si>
    <t>D  2,232</t>
  </si>
  <si>
    <t>ND14001-0024581</t>
  </si>
  <si>
    <t>ND14001-0022534</t>
  </si>
  <si>
    <t>ND14001-0021249</t>
  </si>
  <si>
    <t>D  2,233</t>
  </si>
  <si>
    <t>ND14001-0024582</t>
  </si>
  <si>
    <t>D  2,235</t>
  </si>
  <si>
    <t>ND14001-0024144</t>
  </si>
  <si>
    <t>UD80009-0028251</t>
  </si>
  <si>
    <t>D  2,236</t>
  </si>
  <si>
    <t>ND14001-0023271</t>
  </si>
  <si>
    <t>SOTO  CENTENO EFREN</t>
  </si>
  <si>
    <t>D  2,237</t>
  </si>
  <si>
    <t>ND14001-0023272</t>
  </si>
  <si>
    <t>SOTO CENTENO EFREN</t>
  </si>
  <si>
    <t>D  2,238</t>
  </si>
  <si>
    <t>S 00057833</t>
  </si>
  <si>
    <t>UA14001-ZS01455</t>
  </si>
  <si>
    <t>D  2,241</t>
  </si>
  <si>
    <t>UD80009-0030547</t>
  </si>
  <si>
    <t>GARCIA LEON ARMANDO</t>
  </si>
  <si>
    <t>ND14001-0020642</t>
  </si>
  <si>
    <t>D  2,242</t>
  </si>
  <si>
    <t>ND14001-0024583</t>
  </si>
  <si>
    <t>ND14001-0020643</t>
  </si>
  <si>
    <t>FERNANEZ ALCALA ADOLFO GUSTAVO</t>
  </si>
  <si>
    <t>ND14002-0022183</t>
  </si>
  <si>
    <t>D  2,243</t>
  </si>
  <si>
    <t>ND14002-0024145</t>
  </si>
  <si>
    <t>ELECTRO CONSTRUCCIONES ALSA S DE RL</t>
  </si>
  <si>
    <t>UD80009-0029132</t>
  </si>
  <si>
    <t>ND14007-0020644</t>
  </si>
  <si>
    <t>D  2,244</t>
  </si>
  <si>
    <t>ND14002-0023695</t>
  </si>
  <si>
    <t>SAAVEDRA MELAYES JOSE CRUZ</t>
  </si>
  <si>
    <t>UD80009-0029133</t>
  </si>
  <si>
    <t>D  2,245</t>
  </si>
  <si>
    <t>UD80009-0029602</t>
  </si>
  <si>
    <t>ROMERO GUZMAN SAUL</t>
  </si>
  <si>
    <t>D  2,246</t>
  </si>
  <si>
    <t>UD80009-0030549</t>
  </si>
  <si>
    <t>ND14001-0023696</t>
  </si>
  <si>
    <t>SEMILLAS HIBRIDAS LA HACIENDA SPR D</t>
  </si>
  <si>
    <t>ND14001-0024146</t>
  </si>
  <si>
    <t>SIETE REALES S DE RL DE CV</t>
  </si>
  <si>
    <t>D  2,249</t>
  </si>
  <si>
    <t>ND14007-0024584</t>
  </si>
  <si>
    <t>VALENCIA ESQUIVEL MIRIAN ANAID</t>
  </si>
  <si>
    <t>D  2,250</t>
  </si>
  <si>
    <t>ND14001-0024585</t>
  </si>
  <si>
    <t>ND14001-0020645</t>
  </si>
  <si>
    <t>D  2,251</t>
  </si>
  <si>
    <t>ND14001-0024586</t>
  </si>
  <si>
    <t>ND14002-0020646</t>
  </si>
  <si>
    <t>D  2,252</t>
  </si>
  <si>
    <t>ND14001-0024587</t>
  </si>
  <si>
    <t>ND14002-0023697</t>
  </si>
  <si>
    <t>JIMENEZ CRUZ J GUSTAVO</t>
  </si>
  <si>
    <t>D  2,253</t>
  </si>
  <si>
    <t>TAEJETAS</t>
  </si>
  <si>
    <t>ND14001-0024588</t>
  </si>
  <si>
    <t>UD80009-0029605</t>
  </si>
  <si>
    <t>ND14001-0020647</t>
  </si>
  <si>
    <t>D  2,254</t>
  </si>
  <si>
    <t>ND14002-0024589</t>
  </si>
  <si>
    <t>D  2,255</t>
  </si>
  <si>
    <t>UD80009-0029606</t>
  </si>
  <si>
    <t>ND14001-0020648</t>
  </si>
  <si>
    <t>D  2,256</t>
  </si>
  <si>
    <t>UD80009-0030552</t>
  </si>
  <si>
    <t>RICO ARZATE SAUL</t>
  </si>
  <si>
    <t>D  2,257</t>
  </si>
  <si>
    <t>ND14002-0023698</t>
  </si>
  <si>
    <t>ND14002-0024147</t>
  </si>
  <si>
    <t>D  2,258</t>
  </si>
  <si>
    <t>ND14001-0023699</t>
  </si>
  <si>
    <t>ND14001-0024148</t>
  </si>
  <si>
    <t>S 00053742</t>
  </si>
  <si>
    <t>UD10014-S053742</t>
  </si>
  <si>
    <t>D  2,259</t>
  </si>
  <si>
    <t>ND14002-0023700</t>
  </si>
  <si>
    <t>ND14001-0024149</t>
  </si>
  <si>
    <t>D  2,260</t>
  </si>
  <si>
    <t>ND14001-0023701</t>
  </si>
  <si>
    <t>ND14001-0024150</t>
  </si>
  <si>
    <t>D  2,261</t>
  </si>
  <si>
    <t>UD80009-0026653</t>
  </si>
  <si>
    <t>ND14001-0024151</t>
  </si>
  <si>
    <t>D  2,262</t>
  </si>
  <si>
    <t>S 00056124</t>
  </si>
  <si>
    <t>UA14001-ZS01402</t>
  </si>
  <si>
    <t>FERRETERIA INTEGRAL DE CALAYA S.A.</t>
  </si>
  <si>
    <t>ND14001-0024152</t>
  </si>
  <si>
    <t>D  2,264</t>
  </si>
  <si>
    <t>ND14001-0024590</t>
  </si>
  <si>
    <t>ND14003-0022535</t>
  </si>
  <si>
    <t>D  2,265</t>
  </si>
  <si>
    <t>UA09001-ZR00619</t>
  </si>
  <si>
    <t>ZUÑIGA HERRERA ZOIA GALIA</t>
  </si>
  <si>
    <t>S 00053773</t>
  </si>
  <si>
    <t>UD10014-S053773</t>
  </si>
  <si>
    <t>D  2,266</t>
  </si>
  <si>
    <t>S 00053760</t>
  </si>
  <si>
    <t>UD10014-S053760</t>
  </si>
  <si>
    <t>D  2,267</t>
  </si>
  <si>
    <t>NA21001-0024757</t>
  </si>
  <si>
    <t>ND14002-0024591</t>
  </si>
  <si>
    <t>PRODUCTORA ANFAVIC SPR DE RL DE CV</t>
  </si>
  <si>
    <t>S 00053778</t>
  </si>
  <si>
    <t>UD10014-S053778</t>
  </si>
  <si>
    <t>D  2,268</t>
  </si>
  <si>
    <t>NA21001-0024758</t>
  </si>
  <si>
    <t>UD80009-0030555</t>
  </si>
  <si>
    <t>UD80009-0029137</t>
  </si>
  <si>
    <t>S 00053796</t>
  </si>
  <si>
    <t>UD10014-S053796</t>
  </si>
  <si>
    <t>D  2,270</t>
  </si>
  <si>
    <t>S 00053782</t>
  </si>
  <si>
    <t>UD10014-S053782</t>
  </si>
  <si>
    <t>D  2,271</t>
  </si>
  <si>
    <t>UA09001-ZR00620</t>
  </si>
  <si>
    <t>S 00053732</t>
  </si>
  <si>
    <t>UD10014-S053732</t>
  </si>
  <si>
    <t>LJIMENEZ:FERTILIDAD DE SUELOS S. DE</t>
  </si>
  <si>
    <t>D  2,272</t>
  </si>
  <si>
    <t>UD80009-0029139</t>
  </si>
  <si>
    <t>S 00053794</t>
  </si>
  <si>
    <t>UD10014-S053794</t>
  </si>
  <si>
    <t>LJIMENEZ:TRACTORES DEL NORTE, S.A.</t>
  </si>
  <si>
    <t>D  2,273</t>
  </si>
  <si>
    <t>UD80009-0029140</t>
  </si>
  <si>
    <t>SANCHEZ CELEDON J.JESUS</t>
  </si>
  <si>
    <t>T 00053743</t>
  </si>
  <si>
    <t>UD10014-T053743</t>
  </si>
  <si>
    <t>D  2,274</t>
  </si>
  <si>
    <t>S 00053761</t>
  </si>
  <si>
    <t>UD10014-S053761</t>
  </si>
  <si>
    <t>D  2,275</t>
  </si>
  <si>
    <t>S 00053784</t>
  </si>
  <si>
    <t>UD10014-S053784</t>
  </si>
  <si>
    <t>D  2,276</t>
  </si>
  <si>
    <t>ND14002-0023702</t>
  </si>
  <si>
    <t>S 00053791</t>
  </si>
  <si>
    <t>UD10014-S053791</t>
  </si>
  <si>
    <t>UD80009-0030058</t>
  </si>
  <si>
    <t>D  2,277</t>
  </si>
  <si>
    <t>ND14001-0023703</t>
  </si>
  <si>
    <t>S 00053724</t>
  </si>
  <si>
    <t>UD10014-S053724</t>
  </si>
  <si>
    <t>ND14002-0022536</t>
  </si>
  <si>
    <t>GERRERO CISNEROS EFREN JACINTO</t>
  </si>
  <si>
    <t>D  2,278</t>
  </si>
  <si>
    <t>ND14001-0023273</t>
  </si>
  <si>
    <t>FERRETERIA INTEGRAL DE CELAYA SA DE</t>
  </si>
  <si>
    <t>T 00053740</t>
  </si>
  <si>
    <t>UD10014-T053740</t>
  </si>
  <si>
    <t>D  2,279</t>
  </si>
  <si>
    <t>UD80009-0029607</t>
  </si>
  <si>
    <t>S 00053746</t>
  </si>
  <si>
    <t>UD10014-SS53746</t>
  </si>
  <si>
    <t>ND14001-0023274</t>
  </si>
  <si>
    <t>LJIMENEZ:INTAGRI S.C.</t>
  </si>
  <si>
    <t>D  2,280</t>
  </si>
  <si>
    <t>S 00053779</t>
  </si>
  <si>
    <t>UD10014-S053779</t>
  </si>
  <si>
    <t>LJIMENEZ:INSTITUTO VICENTE GUERRERO</t>
  </si>
  <si>
    <t>UA43003-0030059</t>
  </si>
  <si>
    <t>D  2,281</t>
  </si>
  <si>
    <t>S 00053767</t>
  </si>
  <si>
    <t>UD10014-S053767</t>
  </si>
  <si>
    <t>UD80009-0028256</t>
  </si>
  <si>
    <t>NA14001-0000349</t>
  </si>
  <si>
    <t>D  2,282</t>
  </si>
  <si>
    <t>ND14001-0024592</t>
  </si>
  <si>
    <t>S 00053739</t>
  </si>
  <si>
    <t>UD10014-S053739</t>
  </si>
  <si>
    <t>ND14001-0022537</t>
  </si>
  <si>
    <t>D  2,283</t>
  </si>
  <si>
    <t>S 00053783</t>
  </si>
  <si>
    <t>UD10014-S053783</t>
  </si>
  <si>
    <t>ND14001-0022538</t>
  </si>
  <si>
    <t>D  2,284</t>
  </si>
  <si>
    <t>S 00053741</t>
  </si>
  <si>
    <t>UD10014-S053741</t>
  </si>
  <si>
    <t>ND14001-0022539</t>
  </si>
  <si>
    <t>UD80010-0030062</t>
  </si>
  <si>
    <t>VEJAR JIMENEZ MARIA ANTONIETA</t>
  </si>
  <si>
    <t>D  2,285</t>
  </si>
  <si>
    <t>S 00053795</t>
  </si>
  <si>
    <t>UD10014-S053795</t>
  </si>
  <si>
    <t>ND14002-0022540</t>
  </si>
  <si>
    <t>UD80009-0030064</t>
  </si>
  <si>
    <t>SANTANA HERNANDEZ MIGUEL EDUARDO</t>
  </si>
  <si>
    <t>D  2,286</t>
  </si>
  <si>
    <t>UD80009-0030556</t>
  </si>
  <si>
    <t>S 00053809</t>
  </si>
  <si>
    <t>UD10014-S053809</t>
  </si>
  <si>
    <t>UD80009-0028257</t>
  </si>
  <si>
    <t>D  2,287</t>
  </si>
  <si>
    <t>S 00053811</t>
  </si>
  <si>
    <t>UD10014-S053811</t>
  </si>
  <si>
    <t>UD80009-0028258</t>
  </si>
  <si>
    <t>RODRIGUEZ CARREÑO MARIBEL</t>
  </si>
  <si>
    <t>D  2,288</t>
  </si>
  <si>
    <t>S 00053756</t>
  </si>
  <si>
    <t>UD10014-S053756</t>
  </si>
  <si>
    <t>ND14001-0021304</t>
  </si>
  <si>
    <t>AYALA ZARAGOZA ALFREDO</t>
  </si>
  <si>
    <t>D  2,289</t>
  </si>
  <si>
    <t>ND14003-0024593</t>
  </si>
  <si>
    <t>IKEMATZU NOZOMI</t>
  </si>
  <si>
    <t>S 00053755</t>
  </si>
  <si>
    <t>UD10014-S053755</t>
  </si>
  <si>
    <t>D  2,290</t>
  </si>
  <si>
    <t>S 00053810</t>
  </si>
  <si>
    <t>UD10014-S053810</t>
  </si>
  <si>
    <t>UD80009-0028259</t>
  </si>
  <si>
    <t>CANO CARRANCO FRANCISCO</t>
  </si>
  <si>
    <t>D  2,291</t>
  </si>
  <si>
    <t>ND14002-0023704</t>
  </si>
  <si>
    <t>FLORES HURTADO LEONEL</t>
  </si>
  <si>
    <t>S 00053750</t>
  </si>
  <si>
    <t>UD10014-S053750</t>
  </si>
  <si>
    <t>D  2,292</t>
  </si>
  <si>
    <t>ND14004-0023705</t>
  </si>
  <si>
    <t>S 00053768</t>
  </si>
  <si>
    <t>UD10014-S053768</t>
  </si>
  <si>
    <t>ND14001-0024153</t>
  </si>
  <si>
    <t>D  2,293</t>
  </si>
  <si>
    <t>UA43002-0030558</t>
  </si>
  <si>
    <t>UD80009-0029609</t>
  </si>
  <si>
    <t>S 00053729</t>
  </si>
  <si>
    <t>UD10014-S053729</t>
  </si>
  <si>
    <t>ND14001-0024154</t>
  </si>
  <si>
    <t>PATIÑO  PEREZ JULIO</t>
  </si>
  <si>
    <t>D  2,294</t>
  </si>
  <si>
    <t>ND14001-0024155</t>
  </si>
  <si>
    <t>GARCIA SANTILLAN  MONICA PATRICIA</t>
  </si>
  <si>
    <t>D  2,295</t>
  </si>
  <si>
    <t>ND14001-0024594</t>
  </si>
  <si>
    <t>AUALITAS COMPAÑIA DE SEGURO SA DE C</t>
  </si>
  <si>
    <t>D  2,297</t>
  </si>
  <si>
    <t>UA43002-0030068</t>
  </si>
  <si>
    <t>D  2,298</t>
  </si>
  <si>
    <t>ND14001-0023275</t>
  </si>
  <si>
    <t>NA14001-0000350</t>
  </si>
  <si>
    <t>D  2,299</t>
  </si>
  <si>
    <t>ND14001-0023276</t>
  </si>
  <si>
    <t>RUIZ  LAGUNA JUAN  MANUEL</t>
  </si>
  <si>
    <t>D  2,300</t>
  </si>
  <si>
    <t>ND14001-0023277</t>
  </si>
  <si>
    <t>ND14007-0022541</t>
  </si>
  <si>
    <t>D  2,301</t>
  </si>
  <si>
    <t>ND14002-0023278</t>
  </si>
  <si>
    <t>ND14001-0024156</t>
  </si>
  <si>
    <t>VILLAGOMEZ MARTINEZ JOSE MARTIN</t>
  </si>
  <si>
    <t>UD80009-0026034</t>
  </si>
  <si>
    <t>D  2,302</t>
  </si>
  <si>
    <t>ND14001-0023279</t>
  </si>
  <si>
    <t>ND14001-0024157</t>
  </si>
  <si>
    <t>UD80009-0026035</t>
  </si>
  <si>
    <t>BUSTOS JIMENEZ MIGUEL ANGEL</t>
  </si>
  <si>
    <t>ND14007-0022542</t>
  </si>
  <si>
    <t>SERVICIOS INTEGRALESA DE CONTADURIA</t>
  </si>
  <si>
    <t>D  2,303</t>
  </si>
  <si>
    <t>ND14001-0024158</t>
  </si>
  <si>
    <t>D  2,304</t>
  </si>
  <si>
    <t>BAJA: CONTRERAS LARA ASSAF ELEOENAI</t>
  </si>
  <si>
    <t>D  2,305</t>
  </si>
  <si>
    <t>ND14002-0022194</t>
  </si>
  <si>
    <t>SINERGIA VALUE SA DE CV</t>
  </si>
  <si>
    <t>D  2,306</t>
  </si>
  <si>
    <t>TAREJTAS</t>
  </si>
  <si>
    <t>ND14001-0023706</t>
  </si>
  <si>
    <t>D  2,307</t>
  </si>
  <si>
    <t>ND14001-0023707</t>
  </si>
  <si>
    <t>D  2,308</t>
  </si>
  <si>
    <t>ND14002-0023708</t>
  </si>
  <si>
    <t>D  2,309</t>
  </si>
  <si>
    <t>ND14004-0022195</t>
  </si>
  <si>
    <t>GRANADOS URIBE MARIA DEL ROSARIO</t>
  </si>
  <si>
    <t>UD80009-0030072</t>
  </si>
  <si>
    <t>D  2,311</t>
  </si>
  <si>
    <t>UD80009-0029142</t>
  </si>
  <si>
    <t>ND14001-0022543</t>
  </si>
  <si>
    <t>CERALES ROLADOS Y SERVICIOS SPRL DE</t>
  </si>
  <si>
    <t>D  2,313</t>
  </si>
  <si>
    <t>ND14001-0024595</t>
  </si>
  <si>
    <t>GUTIERREZ GALVAN PORFIRIA IRMA</t>
  </si>
  <si>
    <t>S 00053799</t>
  </si>
  <si>
    <t>UD10014-S053799</t>
  </si>
  <si>
    <t>LJIMENEZ:CONCESIONARIA DE VIAS IRAP</t>
  </si>
  <si>
    <t>D  2,314</t>
  </si>
  <si>
    <t>UD80009-0030560</t>
  </si>
  <si>
    <t>CASTILLO CASTEL GERARDO</t>
  </si>
  <si>
    <t>ND14001-0022196</t>
  </si>
  <si>
    <t>D  2,316</t>
  </si>
  <si>
    <t>ND14001-0024596</t>
  </si>
  <si>
    <t>VERA CENDEJAS MAVIA</t>
  </si>
  <si>
    <t>ND14001-0022199</t>
  </si>
  <si>
    <t>LJIMENEZ:FLORES JIMENEZ ALBERTO</t>
  </si>
  <si>
    <t>D  2,320</t>
  </si>
  <si>
    <t>S 00058640</t>
  </si>
  <si>
    <t>UA14001-ZS01469</t>
  </si>
  <si>
    <t>D  2,321</t>
  </si>
  <si>
    <t>ND14002-0024597</t>
  </si>
  <si>
    <t>UD80009-0029143</t>
  </si>
  <si>
    <t>LAS 5 ESTACIONES, S.P.R. DE R.L.</t>
  </si>
  <si>
    <t>D  2,322</t>
  </si>
  <si>
    <t>ND14001-0024598</t>
  </si>
  <si>
    <t>D  2,323</t>
  </si>
  <si>
    <t>ND14002-0020649</t>
  </si>
  <si>
    <t>GOMEZ ARRIOLA JUDITH</t>
  </si>
  <si>
    <t>D  2,324</t>
  </si>
  <si>
    <t>ND14001-0024599</t>
  </si>
  <si>
    <t>D  2,325</t>
  </si>
  <si>
    <t>ND14001-0024600</t>
  </si>
  <si>
    <t>MENDOZA GONZALEZ FRANCISCO</t>
  </si>
  <si>
    <t>ND14001-0020650</t>
  </si>
  <si>
    <t>D  2,326</t>
  </si>
  <si>
    <t>ND14002-0024601</t>
  </si>
  <si>
    <t>D  2,327</t>
  </si>
  <si>
    <t>ND14001-0024602</t>
  </si>
  <si>
    <t>ND14001-0023280</t>
  </si>
  <si>
    <t>H 00049513</t>
  </si>
  <si>
    <t>UD10014-H049513</t>
  </si>
  <si>
    <t>D  2,328</t>
  </si>
  <si>
    <t>ND14001-0024603</t>
  </si>
  <si>
    <t>D  2,329</t>
  </si>
  <si>
    <t>DE. CUENTA</t>
  </si>
  <si>
    <t>ND14001-0023281</t>
  </si>
  <si>
    <t>FRANCO GUTIERRES MARIA DEL ROCIO</t>
  </si>
  <si>
    <t>S 00053752</t>
  </si>
  <si>
    <t>UD10014-S053752</t>
  </si>
  <si>
    <t>UD80010-0026038</t>
  </si>
  <si>
    <t>CRISOSTOMO NUÑEZ FRANCISCO</t>
  </si>
  <si>
    <t>D  2,330</t>
  </si>
  <si>
    <t>UD80009-0030565</t>
  </si>
  <si>
    <t>ALMANZA RUELAS LUIS</t>
  </si>
  <si>
    <t>T 00053708</t>
  </si>
  <si>
    <t>UD10014-T053708</t>
  </si>
  <si>
    <t>ND14001-0020651</t>
  </si>
  <si>
    <t>HERRERA MALAGON GRACVIANO</t>
  </si>
  <si>
    <t>D  2,333</t>
  </si>
  <si>
    <t>UD80009-0030566</t>
  </si>
  <si>
    <t>RAZO BENITES VICTOR MANUEL</t>
  </si>
  <si>
    <t>TE.7140</t>
  </si>
  <si>
    <t>ND14001-0023282</t>
  </si>
  <si>
    <t>NOVOA NUÑEZ MIRIAM</t>
  </si>
  <si>
    <t>D  2,334</t>
  </si>
  <si>
    <t>ND14002-0024604</t>
  </si>
  <si>
    <t>SERVICIOS DE EDIFICACION Y COMERCIA</t>
  </si>
  <si>
    <t>D  2,335</t>
  </si>
  <si>
    <t>UD80009-0030568</t>
  </si>
  <si>
    <t>BALDES ARTURO</t>
  </si>
  <si>
    <t>ND14001-0023283</t>
  </si>
  <si>
    <t>D  2,339</t>
  </si>
  <si>
    <t>UD80009-0029146</t>
  </si>
  <si>
    <t>D  2,340</t>
  </si>
  <si>
    <t>UD80009-0029147</t>
  </si>
  <si>
    <t>D  2,342</t>
  </si>
  <si>
    <t>ND14001-0020652</t>
  </si>
  <si>
    <t>MALAGON ESCUTIS TERESA</t>
  </si>
  <si>
    <t>AXA</t>
  </si>
  <si>
    <t>D  2,343</t>
  </si>
  <si>
    <t>NA14001-0000286</t>
  </si>
  <si>
    <t>D  2,344</t>
  </si>
  <si>
    <t>ND14001-0023284</t>
  </si>
  <si>
    <t>RAMIREZ SALMERON JOSE FERNANDO</t>
  </si>
  <si>
    <t>NA14001-0000287</t>
  </si>
  <si>
    <t>AXA SSEGUROS SA DE CV</t>
  </si>
  <si>
    <t>D  2,345</t>
  </si>
  <si>
    <t>T.E. 9117</t>
  </si>
  <si>
    <t>ND14004-0023285</t>
  </si>
  <si>
    <t>MATADAMAS HERNANDEZ ANTONIO ALFONSO</t>
  </si>
  <si>
    <t>NA14001-0000288</t>
  </si>
  <si>
    <t>SEGUROS ATLAS SA</t>
  </si>
  <si>
    <t>D  2,347</t>
  </si>
  <si>
    <t>UD80009-0029612</t>
  </si>
  <si>
    <t>S 00050124</t>
  </si>
  <si>
    <t>UA14001-ZS01175</t>
  </si>
  <si>
    <t>D  2,348</t>
  </si>
  <si>
    <t>ND14001-0023286</t>
  </si>
  <si>
    <t>ND14001-0024159</t>
  </si>
  <si>
    <t>D  2,349</t>
  </si>
  <si>
    <t>ND14002-0024160</t>
  </si>
  <si>
    <t>D  2,350</t>
  </si>
  <si>
    <t>D  2,351</t>
  </si>
  <si>
    <t>ND14002-0024161</t>
  </si>
  <si>
    <t>UD80009-0026041</t>
  </si>
  <si>
    <t>RAMIREZ JUAREZ HUGO ENRIQUE</t>
  </si>
  <si>
    <t>D  2,352</t>
  </si>
  <si>
    <t>ND14001-0024162</t>
  </si>
  <si>
    <t>D  2,353</t>
  </si>
  <si>
    <t>UD80009-0029613</t>
  </si>
  <si>
    <t>D  2,355</t>
  </si>
  <si>
    <t>ND14001-0024605</t>
  </si>
  <si>
    <t>D  2,357</t>
  </si>
  <si>
    <t>ND14002-0023287</t>
  </si>
  <si>
    <t>ROSAS DE LA ROSA MARTHA CAROLINA</t>
  </si>
  <si>
    <t>UD80009-0026042</t>
  </si>
  <si>
    <t>RICO AVILA JOSE LUIS</t>
  </si>
  <si>
    <t>D  2,358</t>
  </si>
  <si>
    <t>ND14001-0023288</t>
  </si>
  <si>
    <t>SANCHE BARRIO OFELIA</t>
  </si>
  <si>
    <t>D  2,359</t>
  </si>
  <si>
    <t>ND14001-0024606</t>
  </si>
  <si>
    <t>ARAUJO SANCHEZ CIRAHUEN</t>
  </si>
  <si>
    <t>ND14007-0023289</t>
  </si>
  <si>
    <t>D  2,360</t>
  </si>
  <si>
    <t>ND14003-0023290</t>
  </si>
  <si>
    <t>LEON ALDACO BRAULIO</t>
  </si>
  <si>
    <t>UA43002-0026760</t>
  </si>
  <si>
    <t>D  2,361</t>
  </si>
  <si>
    <t>ND14001-0024607</t>
  </si>
  <si>
    <t>GARCIA SALINAS ANTONIO</t>
  </si>
  <si>
    <t>NA14001-0000289</t>
  </si>
  <si>
    <t>D  2,362</t>
  </si>
  <si>
    <t>UD80009-0030573</t>
  </si>
  <si>
    <t>ND14001-0023291</t>
  </si>
  <si>
    <t>D  2,363</t>
  </si>
  <si>
    <t>ND14002-0023292</t>
  </si>
  <si>
    <t>D  2,364</t>
  </si>
  <si>
    <t>ND14001-0024608</t>
  </si>
  <si>
    <t>CHICO CERVANTES MARIA GUADALUPE</t>
  </si>
  <si>
    <t>ND14001-0023293</t>
  </si>
  <si>
    <t>TARJ. AMERICA EXPRESS</t>
  </si>
  <si>
    <t>D  2,365</t>
  </si>
  <si>
    <t>ND14001-0023294</t>
  </si>
  <si>
    <t>ND14001-0022544</t>
  </si>
  <si>
    <t>D  2,366</t>
  </si>
  <si>
    <t>UD80010-0028262</t>
  </si>
  <si>
    <t>D  2,368</t>
  </si>
  <si>
    <t>ND14002-0023295</t>
  </si>
  <si>
    <t>ND14001-0024163</t>
  </si>
  <si>
    <t>PATIÑO PEREZ JULIO</t>
  </si>
  <si>
    <t>UD80009-0028263</t>
  </si>
  <si>
    <t>ARROYO PEREZ MA GUADALUPE</t>
  </si>
  <si>
    <t>D  2,369</t>
  </si>
  <si>
    <t>ND14001-0024609</t>
  </si>
  <si>
    <t>UD80009-0030074</t>
  </si>
  <si>
    <t>GONZALEZ MARTINEZ ENRIQUE</t>
  </si>
  <si>
    <t>UD80009-0028264</t>
  </si>
  <si>
    <t>LAZARO BERNAL MA. CRUZ</t>
  </si>
  <si>
    <t>D  2,370</t>
  </si>
  <si>
    <t>UA43002-0027819</t>
  </si>
  <si>
    <t>ND14004-0024164</t>
  </si>
  <si>
    <t>INGENIERIA CONSULTIVA EN CONSTRUION</t>
  </si>
  <si>
    <t>D  2,371</t>
  </si>
  <si>
    <t>NA14001-0000307</t>
  </si>
  <si>
    <t>ND14004-0023296</t>
  </si>
  <si>
    <t>SANCHEZ CARDENAS SALVADOR</t>
  </si>
  <si>
    <t>D  2,372</t>
  </si>
  <si>
    <t>ND14001-0024610</t>
  </si>
  <si>
    <t>SISTEMAS PARA EL DESARROLLO INTEGRA</t>
  </si>
  <si>
    <t>ND14002-0022545</t>
  </si>
  <si>
    <t>D  2,373</t>
  </si>
  <si>
    <t>ND14001-0024165</t>
  </si>
  <si>
    <t>ND14001-0022546</t>
  </si>
  <si>
    <t>D  2,374</t>
  </si>
  <si>
    <t>ND14001-0024611</t>
  </si>
  <si>
    <t>ND14001-0022547</t>
  </si>
  <si>
    <t>D  2,375</t>
  </si>
  <si>
    <t>UD80009-0030577</t>
  </si>
  <si>
    <t>UA43002-0027822</t>
  </si>
  <si>
    <t>UD80009-0030079</t>
  </si>
  <si>
    <t>UD80010-0026045</t>
  </si>
  <si>
    <t>ND14001-0022548</t>
  </si>
  <si>
    <t>D  2,376</t>
  </si>
  <si>
    <t>NA14001-0000312</t>
  </si>
  <si>
    <t>ND14001-0020653</t>
  </si>
  <si>
    <t>D  2,377</t>
  </si>
  <si>
    <t>UD80010-0030579</t>
  </si>
  <si>
    <t>LOPEZ MARTINEZ J JESUS</t>
  </si>
  <si>
    <t>UA43002-0027823</t>
  </si>
  <si>
    <t>D  2,378</t>
  </si>
  <si>
    <t>UA43002-0027824</t>
  </si>
  <si>
    <t>D  2,379</t>
  </si>
  <si>
    <t>ND14001-0023709</t>
  </si>
  <si>
    <t>UA43002-0027825</t>
  </si>
  <si>
    <t>UA43002-0029156</t>
  </si>
  <si>
    <t>D  2,380</t>
  </si>
  <si>
    <t>UD80009-0029614</t>
  </si>
  <si>
    <t>NA14001-0000313</t>
  </si>
  <si>
    <t>UA43002-0029157</t>
  </si>
  <si>
    <t>D  2,381</t>
  </si>
  <si>
    <t>UD80010-0030580</t>
  </si>
  <si>
    <t>ANGULO IñIGO MARISA</t>
  </si>
  <si>
    <t>NA14001-0000314</t>
  </si>
  <si>
    <t>GRUPO NACIONAL PRIVINCIAL SAB</t>
  </si>
  <si>
    <t>ND14001-0024166</t>
  </si>
  <si>
    <t>PEREZ TOVAR DIANA LIZBETH</t>
  </si>
  <si>
    <t>UD80009-0028265</t>
  </si>
  <si>
    <t>D  2,382</t>
  </si>
  <si>
    <t>BAJA: FERRUSQUIA MORALES RAFAEL</t>
  </si>
  <si>
    <t>NA14001-0000315</t>
  </si>
  <si>
    <t>UA09001-ZR00599</t>
  </si>
  <si>
    <t>HAAS OBREGON JACQUELINE</t>
  </si>
  <si>
    <t>D  2,383</t>
  </si>
  <si>
    <t>ND14001-0024612</t>
  </si>
  <si>
    <t>LJIMENEZ:MORENO ACEVEDO JOSE</t>
  </si>
  <si>
    <t>ND14002-0023710</t>
  </si>
  <si>
    <t>REYES ORDAZ JEANINE ADRIANA</t>
  </si>
  <si>
    <t>UA43002-0027826</t>
  </si>
  <si>
    <t>ND14001-0023297</t>
  </si>
  <si>
    <t>ROSA DE LA  ROSA MARTHACAROLINA</t>
  </si>
  <si>
    <t>ND14002-0024167</t>
  </si>
  <si>
    <t>RODRIGUEZ MARTINEZ MARIA GARCIA</t>
  </si>
  <si>
    <t>D  2,384</t>
  </si>
  <si>
    <t>ND14001-0024613</t>
  </si>
  <si>
    <t>GACIA ALVAREZ MARTIN</t>
  </si>
  <si>
    <t>ND14002-0023711</t>
  </si>
  <si>
    <t>UA43002-0027827</t>
  </si>
  <si>
    <t>BAJA: ESTUDILLO CASTRO JOSE LUIS</t>
  </si>
  <si>
    <t>D  2,385</t>
  </si>
  <si>
    <t>ND14001-0024614</t>
  </si>
  <si>
    <t>GARCIA ALVAREZ MARTIN</t>
  </si>
  <si>
    <t>UA43002-0027828</t>
  </si>
  <si>
    <t>ND14002-0020654</t>
  </si>
  <si>
    <t>CARACHEO JUAREZ SANDRA</t>
  </si>
  <si>
    <t>D  2,386</t>
  </si>
  <si>
    <t>BAJA: GACIA ALVAREZ MARTIN</t>
  </si>
  <si>
    <t>UA43002-0027829</t>
  </si>
  <si>
    <t>ND14003-0020655</t>
  </si>
  <si>
    <t>FERNANDEZ ALCALA ADOLFO GUSTAVO</t>
  </si>
  <si>
    <t>D  2,387</t>
  </si>
  <si>
    <t>UD80009-0030583</t>
  </si>
  <si>
    <t>GARCIA JUAREZ VICTOR</t>
  </si>
  <si>
    <t>UA43002-0027830</t>
  </si>
  <si>
    <t>LJIMENEZ:SEGUROS ATLAS, S.A.</t>
  </si>
  <si>
    <t>D  2,388</t>
  </si>
  <si>
    <t>ND14001-0024615</t>
  </si>
  <si>
    <t>UA43002-0027831</t>
  </si>
  <si>
    <t>UD80010-0029161</t>
  </si>
  <si>
    <t>BAJA: LJIMENEZ MALDONADO HERNANDEZ</t>
  </si>
  <si>
    <t>ND14001-0024168</t>
  </si>
  <si>
    <t>ND14002-0020656</t>
  </si>
  <si>
    <t>D  2,389</t>
  </si>
  <si>
    <t>UA43002-0027832</t>
  </si>
  <si>
    <t>D  2,390</t>
  </si>
  <si>
    <t>ND14002-0023712</t>
  </si>
  <si>
    <t>UA43002-0027833</t>
  </si>
  <si>
    <t>H 00053775</t>
  </si>
  <si>
    <t>UD10014-H053775</t>
  </si>
  <si>
    <t>D  2,391</t>
  </si>
  <si>
    <t>UA43002-0027834</t>
  </si>
  <si>
    <t>D  2,392</t>
  </si>
  <si>
    <t>UD80009-0030584</t>
  </si>
  <si>
    <t>ELIAS GARCIA ALVARO</t>
  </si>
  <si>
    <t>ND14002-0023713</t>
  </si>
  <si>
    <t>NA14001-0000316</t>
  </si>
  <si>
    <t>UD80009-0029162</t>
  </si>
  <si>
    <t>D  2,393</t>
  </si>
  <si>
    <t>ND14001-0023714</t>
  </si>
  <si>
    <t>NA14001-0000317</t>
  </si>
  <si>
    <t>FACTURAS</t>
  </si>
  <si>
    <t>BAJA: LJIMENEZ BAJA: ROSAS DE LA RO</t>
  </si>
  <si>
    <t>D  2,394</t>
  </si>
  <si>
    <t>NA14001-0000318</t>
  </si>
  <si>
    <t>D  2,395</t>
  </si>
  <si>
    <t>ND14002-0024616</t>
  </si>
  <si>
    <t>NA14001-0000319</t>
  </si>
  <si>
    <t>ND14001-0023298</t>
  </si>
  <si>
    <t>INST NAL INVEST FORESTALES AGRICOLA</t>
  </si>
  <si>
    <t>ND14001-0024169</t>
  </si>
  <si>
    <t>D  2,396</t>
  </si>
  <si>
    <t>ND14001-0024617</t>
  </si>
  <si>
    <t>NA14001-0000321</t>
  </si>
  <si>
    <t>LJIMENEZ:GNP SAB</t>
  </si>
  <si>
    <t>ND14001-0023299</t>
  </si>
  <si>
    <t>TINOCO CALDERON MARIA DEL CARMEN</t>
  </si>
  <si>
    <t>D  2,397</t>
  </si>
  <si>
    <t>ND14001-0024618</t>
  </si>
  <si>
    <t>NA14001-0000327</t>
  </si>
  <si>
    <t>D  2,398</t>
  </si>
  <si>
    <t>NA14001-0000328</t>
  </si>
  <si>
    <t>MUNICIPIO CELAYA  GUANAJUATO</t>
  </si>
  <si>
    <t>ND14002-0022549</t>
  </si>
  <si>
    <t>VEGA ALVAREZ YOLANDA</t>
  </si>
  <si>
    <t>D  2,399</t>
  </si>
  <si>
    <t>ND14001-0020657</t>
  </si>
  <si>
    <t>CRUZ ROSAS DIANA</t>
  </si>
  <si>
    <t>D  2,400</t>
  </si>
  <si>
    <t>UD80009-0030586</t>
  </si>
  <si>
    <t>OLIVERA GARCIA JENNY</t>
  </si>
  <si>
    <t>UA43002-0029163</t>
  </si>
  <si>
    <t>D  2,401</t>
  </si>
  <si>
    <t>UD80009-0030587</t>
  </si>
  <si>
    <t>ALVARADO JIMENEZ CONCEPCION</t>
  </si>
  <si>
    <t>ND14001-0023715</t>
  </si>
  <si>
    <t>UA43003-0029164</t>
  </si>
  <si>
    <t>D  2,403</t>
  </si>
  <si>
    <t>ND14001-0024619</t>
  </si>
  <si>
    <t>D  2,404</t>
  </si>
  <si>
    <t>UA43003-0027836</t>
  </si>
  <si>
    <t>D  2,405</t>
  </si>
  <si>
    <t>UA43003-0027837</t>
  </si>
  <si>
    <t>ND14004-0024170</t>
  </si>
  <si>
    <t>ALVAREZ CASTILLO ALEXANDRA</t>
  </si>
  <si>
    <t>ND14001-0020658</t>
  </si>
  <si>
    <t>D  2,406</t>
  </si>
  <si>
    <t>NA14001-0000322</t>
  </si>
  <si>
    <t>ND14001-0024171</t>
  </si>
  <si>
    <t>ND14002-0020659</t>
  </si>
  <si>
    <t>D  2,407</t>
  </si>
  <si>
    <t>UD80009-0030590</t>
  </si>
  <si>
    <t>NA14001-0000323</t>
  </si>
  <si>
    <t>ND14002-0024172</t>
  </si>
  <si>
    <t>ND14001-0020660</t>
  </si>
  <si>
    <t>D  2,408</t>
  </si>
  <si>
    <t>ND14001-0024620</t>
  </si>
  <si>
    <t>ND14001-0020661</t>
  </si>
  <si>
    <t>D  2,409</t>
  </si>
  <si>
    <t>ND14001-0020665</t>
  </si>
  <si>
    <t>D  2,410</t>
  </si>
  <si>
    <t>ND14001-0024621</t>
  </si>
  <si>
    <t>D  2,412</t>
  </si>
  <si>
    <t>UD80010-0030592</t>
  </si>
  <si>
    <t>ND14001-0020666</t>
  </si>
  <si>
    <t>D  2,413</t>
  </si>
  <si>
    <t>UD80010-0030593</t>
  </si>
  <si>
    <t>D  2,414</t>
  </si>
  <si>
    <t>UD80009-0030596</t>
  </si>
  <si>
    <t>PINO 59, S.P.R. DE R.L. DE C.V.</t>
  </si>
  <si>
    <t>D  2,416</t>
  </si>
  <si>
    <t>UD80010-0030597</t>
  </si>
  <si>
    <t>LOPEZ MARTINEZ MANUEL</t>
  </si>
  <si>
    <t>D  2,417</t>
  </si>
  <si>
    <t>UD80010-0030598</t>
  </si>
  <si>
    <t>MEDINA GUERRERO JOSE JAIME</t>
  </si>
  <si>
    <t>D  2,418</t>
  </si>
  <si>
    <t>UD80009-0030599</t>
  </si>
  <si>
    <t>RENDON PALOALTO MARTIN</t>
  </si>
  <si>
    <t>UA43003-0029165</t>
  </si>
  <si>
    <t>D  2,420</t>
  </si>
  <si>
    <t>ND14001-0022456</t>
  </si>
  <si>
    <t>D  2,421</t>
  </si>
  <si>
    <t>NA14001-0000329</t>
  </si>
  <si>
    <t>QUALITAS  COMPAñIA DE SEGUROS SA DE</t>
  </si>
  <si>
    <t>D  2,422</t>
  </si>
  <si>
    <t>ND14001-0023716</t>
  </si>
  <si>
    <t>OLVERA CABRERA JOSE LUIS</t>
  </si>
  <si>
    <t>D  2,423</t>
  </si>
  <si>
    <t>ND14001-0023717</t>
  </si>
  <si>
    <t>OLBERA CABRERA JOSE LUIS</t>
  </si>
  <si>
    <t>D  2,426</t>
  </si>
  <si>
    <t>ND14001-0020672</t>
  </si>
  <si>
    <t>D  2,429</t>
  </si>
  <si>
    <t>UD80009-0030603</t>
  </si>
  <si>
    <t>ND14002-0024173</t>
  </si>
  <si>
    <t>CANO OROPEZA FLORENCIO</t>
  </si>
  <si>
    <t>D  2,432</t>
  </si>
  <si>
    <t>UD80009-0029617</t>
  </si>
  <si>
    <t>ESPITIA CORDOVA FLORENTINO</t>
  </si>
  <si>
    <t>D  2,433</t>
  </si>
  <si>
    <t>UD80009-0030604</t>
  </si>
  <si>
    <t>D  2,434</t>
  </si>
  <si>
    <t>UD80009-0030605</t>
  </si>
  <si>
    <t>NA14001-0000330</t>
  </si>
  <si>
    <t>D  2,436</t>
  </si>
  <si>
    <t>S 00058662</t>
  </si>
  <si>
    <t>UA14001-ZS01470</t>
  </si>
  <si>
    <t>D  2,437</t>
  </si>
  <si>
    <t>UA09001-ZR00647</t>
  </si>
  <si>
    <t>GOMEZ MONTAñO MISAEL</t>
  </si>
  <si>
    <t>ND14001-0023718</t>
  </si>
  <si>
    <t>LJIMENEZ:PALACIOS RENDON MIGUEL GON</t>
  </si>
  <si>
    <t>NA14001-0000331</t>
  </si>
  <si>
    <t>D  2,438</t>
  </si>
  <si>
    <t>P 00057032</t>
  </si>
  <si>
    <t>UA14001-ZS01439</t>
  </si>
  <si>
    <t>D  2,440</t>
  </si>
  <si>
    <t>ND14001-0024174</t>
  </si>
  <si>
    <t>D  2,441</t>
  </si>
  <si>
    <t>P10886</t>
  </si>
  <si>
    <t>NA21001-0025044</t>
  </si>
  <si>
    <t>LJIMENEZ:SEGUETA P ARCO</t>
  </si>
  <si>
    <t>S 00056251</t>
  </si>
  <si>
    <t>UA14001-ZS01403</t>
  </si>
  <si>
    <t>TRANSPORTACIONES Y TOURS DE ALLENDE</t>
  </si>
  <si>
    <t>D  2,442</t>
  </si>
  <si>
    <t>ND14001-0020678</t>
  </si>
  <si>
    <t>D  2,445</t>
  </si>
  <si>
    <t>UD80010-0029163</t>
  </si>
  <si>
    <t>BAJA: LJIMENEZ MENDEZ MARTINEZ ROBE</t>
  </si>
  <si>
    <t>UD80009-0028270</t>
  </si>
  <si>
    <t>D  2,446</t>
  </si>
  <si>
    <t>ND14001-0023719</t>
  </si>
  <si>
    <t>UD80010-0029166</t>
  </si>
  <si>
    <t>MENDEZ MARTINEZ ROBERTO</t>
  </si>
  <si>
    <t>UD80009-0028271</t>
  </si>
  <si>
    <t>D  2,447</t>
  </si>
  <si>
    <t>BAJA: MENDEZ MARTINEZ ROBERTO</t>
  </si>
  <si>
    <t>ND14001-0024175</t>
  </si>
  <si>
    <t>OCHOA CORNEJO RAMON</t>
  </si>
  <si>
    <t>D  2,448</t>
  </si>
  <si>
    <t>ND14002-0023720</t>
  </si>
  <si>
    <t>ND14001-0023300</t>
  </si>
  <si>
    <t>ND14002-0022550</t>
  </si>
  <si>
    <t>MOSTRADOR  MOSTRADOR</t>
  </si>
  <si>
    <t>D  2,449</t>
  </si>
  <si>
    <t>ND14001-0023721</t>
  </si>
  <si>
    <t>ND14001-0023301</t>
  </si>
  <si>
    <t>ND14006-0024176</t>
  </si>
  <si>
    <t>D  2,450</t>
  </si>
  <si>
    <t>ND14001-0023722</t>
  </si>
  <si>
    <t>ND14002-0023302</t>
  </si>
  <si>
    <t>ND14001-0022551</t>
  </si>
  <si>
    <t>D  2,451</t>
  </si>
  <si>
    <t>ND14002-0024177</t>
  </si>
  <si>
    <t>ND14007-0022552</t>
  </si>
  <si>
    <t>D  2,452</t>
  </si>
  <si>
    <t>ND14001-0023723</t>
  </si>
  <si>
    <t>P010897</t>
  </si>
  <si>
    <t>NA21001-0025055</t>
  </si>
  <si>
    <t>AGUA 20 LTS</t>
  </si>
  <si>
    <t>ND14001-0023303</t>
  </si>
  <si>
    <t>ND14001-0024178</t>
  </si>
  <si>
    <t>D  2,453</t>
  </si>
  <si>
    <t>ND14001-0024179</t>
  </si>
  <si>
    <t>ND14002-0022553</t>
  </si>
  <si>
    <t>CONTRERAS RODRIGUEZ BLANCA ESTELA</t>
  </si>
  <si>
    <t>D  2,454</t>
  </si>
  <si>
    <t>P10899</t>
  </si>
  <si>
    <t>NA21001-0025057</t>
  </si>
  <si>
    <t>CARTUCHO</t>
  </si>
  <si>
    <t>ND14001-0024182</t>
  </si>
  <si>
    <t>NAVA CARMONA J LEONEL</t>
  </si>
  <si>
    <t>ND14001-0022554</t>
  </si>
  <si>
    <t>D  2,455</t>
  </si>
  <si>
    <t>ND14002-0022555</t>
  </si>
  <si>
    <t>D  2,456</t>
  </si>
  <si>
    <t>ND14001-0024622</t>
  </si>
  <si>
    <t>DIAZ RAMOS MA CORA</t>
  </si>
  <si>
    <t>UA43002-0026761</t>
  </si>
  <si>
    <t>ND14002-0022556</t>
  </si>
  <si>
    <t>PREMIER SEEDS MEXICANA S.A DE C.V.</t>
  </si>
  <si>
    <t>D  2,457</t>
  </si>
  <si>
    <t>ND14001-0024623</t>
  </si>
  <si>
    <t>D  2,458</t>
  </si>
  <si>
    <t>ND14001-0024624</t>
  </si>
  <si>
    <t>ALEJOS ESPARZA JOSE ANTONIO</t>
  </si>
  <si>
    <t>ND14001-0022473</t>
  </si>
  <si>
    <t>REFACCIONARIA GARNICA SA DE CV</t>
  </si>
  <si>
    <t>NA14001-0000290</t>
  </si>
  <si>
    <t>D  2,459</t>
  </si>
  <si>
    <t>ND14001-0024625</t>
  </si>
  <si>
    <t>GARCIA  SALINAS ANTONIO</t>
  </si>
  <si>
    <t>D  2,461</t>
  </si>
  <si>
    <t>ND14002-0024626</t>
  </si>
  <si>
    <t>D  2,462</t>
  </si>
  <si>
    <t>ND14002-0024627</t>
  </si>
  <si>
    <t>GARCIA  SALINAS  ANTONIO</t>
  </si>
  <si>
    <t>D  2,463</t>
  </si>
  <si>
    <t>ND14001-0024628</t>
  </si>
  <si>
    <t>ARELLANO BALDERAS JOSE MANUEL</t>
  </si>
  <si>
    <t>D  2,467</t>
  </si>
  <si>
    <t>ND14001-0024629</t>
  </si>
  <si>
    <t>D  2,468</t>
  </si>
  <si>
    <t>ND14001-0024630</t>
  </si>
  <si>
    <t>D  2,469</t>
  </si>
  <si>
    <t>ND14002-0024631</t>
  </si>
  <si>
    <t>UA43002-0028722</t>
  </si>
  <si>
    <t>D  2,471</t>
  </si>
  <si>
    <t>TRANSFERE</t>
  </si>
  <si>
    <t>NA14001-0000324</t>
  </si>
  <si>
    <t>D  2,473</t>
  </si>
  <si>
    <t>ND14001-0022557</t>
  </si>
  <si>
    <t>NA14001-0000325</t>
  </si>
  <si>
    <t>GRUPO NACIONAL PROVINCIAL SA</t>
  </si>
  <si>
    <t>D  2,474</t>
  </si>
  <si>
    <t>ND14001-0022558</t>
  </si>
  <si>
    <t>tranfere</t>
  </si>
  <si>
    <t>UA43002-0028724</t>
  </si>
  <si>
    <t>D  2,475</t>
  </si>
  <si>
    <t>ND14002-0022559</t>
  </si>
  <si>
    <t>NA14001-0000326</t>
  </si>
  <si>
    <t>D  2,480</t>
  </si>
  <si>
    <t>ANTICIPO</t>
  </si>
  <si>
    <t>NA21001-0025972</t>
  </si>
  <si>
    <t>RF28595 CARBAJAL SANCHEZ</t>
  </si>
  <si>
    <t>ND14002-0024632</t>
  </si>
  <si>
    <t>D  2,481</t>
  </si>
  <si>
    <t>AS3336</t>
  </si>
  <si>
    <t>NA21001-0025979</t>
  </si>
  <si>
    <t>AS-3336 TARJETA</t>
  </si>
  <si>
    <t>ND14001-0022562</t>
  </si>
  <si>
    <t>ALECSA PACHUCA S DE R L DE CV</t>
  </si>
  <si>
    <t>D  2,482</t>
  </si>
  <si>
    <t>NA21001-0025981</t>
  </si>
  <si>
    <t>ALVARADO RENTERIA</t>
  </si>
  <si>
    <t>H 00055576</t>
  </si>
  <si>
    <t>UD10014-H055576</t>
  </si>
  <si>
    <t>D  2,483</t>
  </si>
  <si>
    <t>RF-28727</t>
  </si>
  <si>
    <t>UA43002-0028727</t>
  </si>
  <si>
    <t>D  2,484</t>
  </si>
  <si>
    <t>RF28727</t>
  </si>
  <si>
    <t>NA14001-0000347</t>
  </si>
  <si>
    <t>RF-28727 MUNICIPIO DE CELAYA</t>
  </si>
  <si>
    <t>D  2,486</t>
  </si>
  <si>
    <t>ND14003-0023724</t>
  </si>
  <si>
    <t>0038U/14</t>
  </si>
  <si>
    <t>ND14001-0024206</t>
  </si>
  <si>
    <t>D  2,487</t>
  </si>
  <si>
    <t>ND14001-0023725</t>
  </si>
  <si>
    <t>JARAL ORTIZ LUCILA</t>
  </si>
  <si>
    <t>RF-28729</t>
  </si>
  <si>
    <t>ND14001-0024207</t>
  </si>
  <si>
    <t>D  2,488</t>
  </si>
  <si>
    <t>ND14001-0024633</t>
  </si>
  <si>
    <t>RF-28730</t>
  </si>
  <si>
    <t>ND14001-0024223</t>
  </si>
  <si>
    <t>ARRENDADORA COMERCIAL DE CELAYA</t>
  </si>
  <si>
    <t>ND14002-0023726</t>
  </si>
  <si>
    <t>MEZA VALEZ JUAN CARLOS</t>
  </si>
  <si>
    <t>D  2,496</t>
  </si>
  <si>
    <t>RF-30093</t>
  </si>
  <si>
    <t>ND14001-0024209</t>
  </si>
  <si>
    <t>D  2,498</t>
  </si>
  <si>
    <t>ND14001-0024634</t>
  </si>
  <si>
    <t>JET VAN CAR CENTRAL SA DE CV</t>
  </si>
  <si>
    <t>D  2,499</t>
  </si>
  <si>
    <t>ND14001-0024635</t>
  </si>
  <si>
    <t>JET VAN CAR RENTAL SA DE CV</t>
  </si>
  <si>
    <t>D  2,500</t>
  </si>
  <si>
    <t>S 00056256</t>
  </si>
  <si>
    <t>UA14001-ZS01404</t>
  </si>
  <si>
    <t>D  2,503</t>
  </si>
  <si>
    <t>S 00058572</t>
  </si>
  <si>
    <t>UA14001-ZS01471</t>
  </si>
  <si>
    <t>XTRA CONGELADOS NATURALES SA DE CV</t>
  </si>
  <si>
    <t>D  2,504</t>
  </si>
  <si>
    <t>S 00057975</t>
  </si>
  <si>
    <t>UA14001-ZS01472</t>
  </si>
  <si>
    <t>CAR CONTROL CAR CONTROL CAR CONTROL</t>
  </si>
  <si>
    <t>D  2,505</t>
  </si>
  <si>
    <t>S 00057087</t>
  </si>
  <si>
    <t>UA14001-ZS01473</t>
  </si>
  <si>
    <t>D  2,506</t>
  </si>
  <si>
    <t>UA43003-0028275</t>
  </si>
  <si>
    <t>D  2,507</t>
  </si>
  <si>
    <t>NA21001-0026414</t>
  </si>
  <si>
    <t>PAGO AS35756</t>
  </si>
  <si>
    <t>ND14001-0022593</t>
  </si>
  <si>
    <t>D  2,508</t>
  </si>
  <si>
    <t>ND14001-0022594</t>
  </si>
  <si>
    <t>D  2,511</t>
  </si>
  <si>
    <t>ND14001-0023304</t>
  </si>
  <si>
    <t>D  2,512</t>
  </si>
  <si>
    <t>ND14004-0023305</t>
  </si>
  <si>
    <t>D  2,513</t>
  </si>
  <si>
    <t>ND14001-0024636</t>
  </si>
  <si>
    <t>ND14002-0023727</t>
  </si>
  <si>
    <t>UA43002-0029698</t>
  </si>
  <si>
    <t>D  2,514</t>
  </si>
  <si>
    <t>ND14001-0024637</t>
  </si>
  <si>
    <t>ND14002-0023728</t>
  </si>
  <si>
    <t>LJIMENEZ:CASANOVA GARCIA RAUL</t>
  </si>
  <si>
    <t>RF 29698</t>
  </si>
  <si>
    <t>NA14003-0000353</t>
  </si>
  <si>
    <t>D  2,515</t>
  </si>
  <si>
    <t>RF-29699</t>
  </si>
  <si>
    <t>UA43002-0029699</t>
  </si>
  <si>
    <t>D  2,516</t>
  </si>
  <si>
    <t>ND14001-0024638</t>
  </si>
  <si>
    <t>RAMIREZ NUÑUZ CLAUDIA MAYELA</t>
  </si>
  <si>
    <t>ND14002-0023729</t>
  </si>
  <si>
    <t>JIMENEZ CRUZ J.GUSTAVO</t>
  </si>
  <si>
    <t>NA14003-0000354</t>
  </si>
  <si>
    <t>PATIÑO MUÑOZ ANA LAURA</t>
  </si>
  <si>
    <t>D  2,517</t>
  </si>
  <si>
    <t>RF-29700</t>
  </si>
  <si>
    <t>UA43002-0029700</t>
  </si>
  <si>
    <t>ESPITIA HURTADO GUSTAVO</t>
  </si>
  <si>
    <t>D  2,518</t>
  </si>
  <si>
    <t>NA21001-0024759</t>
  </si>
  <si>
    <t>UD80009-0030617</t>
  </si>
  <si>
    <t>UD80009-0029173</t>
  </si>
  <si>
    <t>NA14003-0000355</t>
  </si>
  <si>
    <t>D  2,519</t>
  </si>
  <si>
    <t>NA21001-0024760</t>
  </si>
  <si>
    <t>ND14002-0023306</t>
  </si>
  <si>
    <t>SERVICIO DE EDIFICACION Y COMERCIAL</t>
  </si>
  <si>
    <t>D  2,520</t>
  </si>
  <si>
    <t>ND14001-0023307</t>
  </si>
  <si>
    <t>AUTOMOTRIZ OAXACA DE ANTEQUERA S DE</t>
  </si>
  <si>
    <t>NA21001-0024761</t>
  </si>
  <si>
    <t>D  2,522</t>
  </si>
  <si>
    <t>UD80009-0029175</t>
  </si>
  <si>
    <t>ND14002-0023730</t>
  </si>
  <si>
    <t>D  2,523</t>
  </si>
  <si>
    <t>ND14001-0024639</t>
  </si>
  <si>
    <t>SHB PERFORACIONES SA DE CV</t>
  </si>
  <si>
    <t>ND14002-0023731</t>
  </si>
  <si>
    <t>D  2,525</t>
  </si>
  <si>
    <t>UD80009-0030618</t>
  </si>
  <si>
    <t>D  2,526</t>
  </si>
  <si>
    <t>ND14002-0024640</t>
  </si>
  <si>
    <t>UD80010-0029625</t>
  </si>
  <si>
    <t>D  2,527</t>
  </si>
  <si>
    <t>ND14001-0024641</t>
  </si>
  <si>
    <t>UA43002-0026763</t>
  </si>
  <si>
    <t>D  2,528</t>
  </si>
  <si>
    <t>ND14004-0023732</t>
  </si>
  <si>
    <t>LJIMENEZ:GUERRERO FEREIRA CAROLINA</t>
  </si>
  <si>
    <t>ND14001-0022596</t>
  </si>
  <si>
    <t>D  2,529</t>
  </si>
  <si>
    <t>ND14001-0024642</t>
  </si>
  <si>
    <t>D  2,530</t>
  </si>
  <si>
    <t>UD80009-0029176</t>
  </si>
  <si>
    <t>CORUJO RUBIO SABINO</t>
  </si>
  <si>
    <t>D  2,531</t>
  </si>
  <si>
    <t>ND14004-0023733</t>
  </si>
  <si>
    <t>TRANSPORTADORA EJECUTIVA Y EMPRESAR</t>
  </si>
  <si>
    <t>D  2,534</t>
  </si>
  <si>
    <t>ND14001-0024643</t>
  </si>
  <si>
    <t>RECUPERADORA Y  RECICLADORA RANCHO</t>
  </si>
  <si>
    <t>ND14003-0023308</t>
  </si>
  <si>
    <t>CONSTRUCCIONES ELECTROMECANICA TASA</t>
  </si>
  <si>
    <t>D  2,536</t>
  </si>
  <si>
    <t>D  2,537</t>
  </si>
  <si>
    <t>ND14003-0023309</t>
  </si>
  <si>
    <t>D  2,538</t>
  </si>
  <si>
    <t>ND14001-0024644</t>
  </si>
  <si>
    <t>ND14001-0023310</t>
  </si>
  <si>
    <t>D  2,539</t>
  </si>
  <si>
    <t>ND14007-0024645</t>
  </si>
  <si>
    <t>D  2,540</t>
  </si>
  <si>
    <t>UD80009-0029628</t>
  </si>
  <si>
    <t>D  2,541</t>
  </si>
  <si>
    <t>UD80009-0030622</t>
  </si>
  <si>
    <t>PEÑA HERNANDEZ DULCE MARIA</t>
  </si>
  <si>
    <t>ND14001-0022597</t>
  </si>
  <si>
    <t>UD80009-0029629</t>
  </si>
  <si>
    <t>GUERRERO PAREDES MOISES</t>
  </si>
  <si>
    <t>D  2,542</t>
  </si>
  <si>
    <t>ND14001-0022598</t>
  </si>
  <si>
    <t>LJIMENEZ:ORTIZ ELVIRA YURIDIA DEL C</t>
  </si>
  <si>
    <t>D  2,543</t>
  </si>
  <si>
    <t>ND14002-0023311</t>
  </si>
  <si>
    <t>RIOS ZAVALA ALMA ROSA</t>
  </si>
  <si>
    <t>EF</t>
  </si>
  <si>
    <t>UA09001-ZR00623</t>
  </si>
  <si>
    <t>D  2,544</t>
  </si>
  <si>
    <t>ND14001-0023312</t>
  </si>
  <si>
    <t>UD80009-0029630</t>
  </si>
  <si>
    <t>HERNANDEZ MUñOZ JOSE MARTIN</t>
  </si>
  <si>
    <t>D  2,545</t>
  </si>
  <si>
    <t>DEP.CUENTE</t>
  </si>
  <si>
    <t>ND14002-0023313</t>
  </si>
  <si>
    <t>RIVERA GARCIA RODOLFO</t>
  </si>
  <si>
    <t>D  2,546</t>
  </si>
  <si>
    <t>ND14001-0023314</t>
  </si>
  <si>
    <t>D  2,549</t>
  </si>
  <si>
    <t>BAJA: COMERCIALIZADORA ALPACEL S.A</t>
  </si>
  <si>
    <t>ND14001-0023734</t>
  </si>
  <si>
    <t>HERNANDEZ CORTES FERNANDO</t>
  </si>
  <si>
    <t>D  2,556</t>
  </si>
  <si>
    <t>ND14002-0023315</t>
  </si>
  <si>
    <t>TRABAJOS ESPIECIALIZADOS DE OUTSBUR</t>
  </si>
  <si>
    <t>D  2,559</t>
  </si>
  <si>
    <t>ND14001-0023316</t>
  </si>
  <si>
    <t>UD80009-0029636</t>
  </si>
  <si>
    <t>CALVA LONA ELIZABETH</t>
  </si>
  <si>
    <t>D  2,560</t>
  </si>
  <si>
    <t>ND14002-0023317</t>
  </si>
  <si>
    <t>D  2,561</t>
  </si>
  <si>
    <t>ND14001-0023318</t>
  </si>
  <si>
    <t>ND14002-0023735</t>
  </si>
  <si>
    <t>LJIMENEZ:LOPEZ MAURICIO GISELA</t>
  </si>
  <si>
    <t>D  2,562</t>
  </si>
  <si>
    <t>ND14001-0023319</t>
  </si>
  <si>
    <t>ND14001-0023736</t>
  </si>
  <si>
    <t>CAR CONTROL SA DE CV</t>
  </si>
  <si>
    <t>D  2,563</t>
  </si>
  <si>
    <t>ND14007-0023737</t>
  </si>
  <si>
    <t>LJIMENEZ:ENLACES TURISTICOS DEL BAJ</t>
  </si>
  <si>
    <t>D  2,564</t>
  </si>
  <si>
    <t>ND14007-0023738</t>
  </si>
  <si>
    <t>AGRICOLA AMIGO SPR DE RL</t>
  </si>
  <si>
    <t>D  2,565</t>
  </si>
  <si>
    <t>ND14002-0023739</t>
  </si>
  <si>
    <t>LJIMENEZ:RODRIGUEZ</t>
  </si>
  <si>
    <t>D  2,566</t>
  </si>
  <si>
    <t>ND14002-0023740</t>
  </si>
  <si>
    <t>BASCULAS PRECICELL SA DE CV</t>
  </si>
  <si>
    <t>D  2,567</t>
  </si>
  <si>
    <t>UA43002-0029634</t>
  </si>
  <si>
    <t>D  2,568</t>
  </si>
  <si>
    <t>ND14001-0023741</t>
  </si>
  <si>
    <t>D  2,569</t>
  </si>
  <si>
    <t>ND14001-0023742</t>
  </si>
  <si>
    <t>D  2,570</t>
  </si>
  <si>
    <t>ND14002-0023743</t>
  </si>
  <si>
    <t>D  2,571</t>
  </si>
  <si>
    <t>ND14002-0023744</t>
  </si>
  <si>
    <t>D  2,573</t>
  </si>
  <si>
    <t>LJIMENEZ: INTAGRI S.C.</t>
  </si>
  <si>
    <t>D  2,574</t>
  </si>
  <si>
    <t>ANTICIPO S</t>
  </si>
  <si>
    <t>NA21001-0025740</t>
  </si>
  <si>
    <t>ANTICIPO JORGE NEGRETE ALCANTA</t>
  </si>
  <si>
    <t>D  2,590</t>
  </si>
  <si>
    <t>UD80009-0029639</t>
  </si>
  <si>
    <t>D  2,593</t>
  </si>
  <si>
    <t>ND14002-0023745</t>
  </si>
  <si>
    <t>LJIMENEZ:FLORES ROMERO FRANCISCO JA</t>
  </si>
  <si>
    <t>D  2,594</t>
  </si>
  <si>
    <t>UD80009-0030634</t>
  </si>
  <si>
    <t>SALAS CORREA VICTOR TRINIDAD</t>
  </si>
  <si>
    <t>D  2,601</t>
  </si>
  <si>
    <t>UD80009-0030635</t>
  </si>
  <si>
    <t>D  2,606</t>
  </si>
  <si>
    <t>UD80009-0030637</t>
  </si>
  <si>
    <t>D  2,610</t>
  </si>
  <si>
    <t>ND14001-0024646</t>
  </si>
  <si>
    <t>D  2,611</t>
  </si>
  <si>
    <t>ND14001-0024647</t>
  </si>
  <si>
    <t>AVILES SANCHEZ ELOY</t>
  </si>
  <si>
    <t>D  2,612</t>
  </si>
  <si>
    <t>ND14001-0024648</t>
  </si>
  <si>
    <t>REYES BRAVO MARIA LUCIA</t>
  </si>
  <si>
    <t>ND14001-0023746</t>
  </si>
  <si>
    <t>FIGUEROA MARTINEZ ISMAEL</t>
  </si>
  <si>
    <t>D  2,613</t>
  </si>
  <si>
    <t>ND14001-0023747</t>
  </si>
  <si>
    <t>ALMANZA LEON HUGO</t>
  </si>
  <si>
    <t>D  2,614</t>
  </si>
  <si>
    <t>ND14001-0024649</t>
  </si>
  <si>
    <t>PINEDA GALICIA JOSE JAVIER</t>
  </si>
  <si>
    <t>D  2,615</t>
  </si>
  <si>
    <t>ND14001-0023748</t>
  </si>
  <si>
    <t>D  2,616</t>
  </si>
  <si>
    <t>ND14001-0024650</t>
  </si>
  <si>
    <t>D  2,618</t>
  </si>
  <si>
    <t>ND14001-0024651</t>
  </si>
  <si>
    <t>PINEDA GARCIA JOSE JAVIER</t>
  </si>
  <si>
    <t>D  2,619</t>
  </si>
  <si>
    <t>AS34031</t>
  </si>
  <si>
    <t>NA21001-0025764</t>
  </si>
  <si>
    <t>LJIMENEZ:MOLINA OLALDE JOSE ADAN</t>
  </si>
  <si>
    <t>ND14001-0024652</t>
  </si>
  <si>
    <t>ESCAMILLA MORENO MARIA GUADALUPE</t>
  </si>
  <si>
    <t>D  2,621</t>
  </si>
  <si>
    <t>ND14001-0024653</t>
  </si>
  <si>
    <t>D  2,623</t>
  </si>
  <si>
    <t>ND14002-0024654</t>
  </si>
  <si>
    <t>PALMA  BOLAÑOS BEATRIZ</t>
  </si>
  <si>
    <t>D  2,625</t>
  </si>
  <si>
    <t>ND14002-0024655</t>
  </si>
  <si>
    <t>PALMA  BOLAÑOS  BEATRIZ</t>
  </si>
  <si>
    <t>D  2,626</t>
  </si>
  <si>
    <t>AR9717</t>
  </si>
  <si>
    <t>NA21001-0025769</t>
  </si>
  <si>
    <t>LJIMENEZ:HERNANDEZ GUZMAN JOSE ROBE</t>
  </si>
  <si>
    <t>D  2,627</t>
  </si>
  <si>
    <t>ND14002-0024656</t>
  </si>
  <si>
    <t>LOPEZ PACHECO JUAN</t>
  </si>
  <si>
    <t>NA21001-0025770</t>
  </si>
  <si>
    <t>D  2,628</t>
  </si>
  <si>
    <t>NA21001-0025771</t>
  </si>
  <si>
    <t>MALDONADO HERNANDEZ</t>
  </si>
  <si>
    <t>D  2,629</t>
  </si>
  <si>
    <t>AR-9553</t>
  </si>
  <si>
    <t>NA21001-0025772</t>
  </si>
  <si>
    <t>QUIMICOS Y REACTIVOS (ROBO)</t>
  </si>
  <si>
    <t>D  2,630</t>
  </si>
  <si>
    <t>NA21001-0025773</t>
  </si>
  <si>
    <t>D  2,631</t>
  </si>
  <si>
    <t>NA21001-0025774</t>
  </si>
  <si>
    <t>MOSTRADOR CONTADO</t>
  </si>
  <si>
    <t>ND14002-0024657</t>
  </si>
  <si>
    <t>D  2,632</t>
  </si>
  <si>
    <t>AR009513</t>
  </si>
  <si>
    <t>NA21001-0025776</t>
  </si>
  <si>
    <t>D  2,633</t>
  </si>
  <si>
    <t>BAJA 28696</t>
  </si>
  <si>
    <t>NA21001-0025778</t>
  </si>
  <si>
    <t>ND14002-0024658</t>
  </si>
  <si>
    <t>LOPEZ  PACHECO JUAN</t>
  </si>
  <si>
    <t>D  2,634</t>
  </si>
  <si>
    <t>ND14001-0024659</t>
  </si>
  <si>
    <t>ROSALES HENANDEZ CRISTOBAL</t>
  </si>
  <si>
    <t>D  2,635</t>
  </si>
  <si>
    <t>ND14004-0024660</t>
  </si>
  <si>
    <t>RAMIREZ NUÑEZ CLAUDIA MAYELA</t>
  </si>
  <si>
    <t>D  2,636</t>
  </si>
  <si>
    <t>ND14001-0024661</t>
  </si>
  <si>
    <t>D  2,642</t>
  </si>
  <si>
    <t>ND14001-0024662</t>
  </si>
  <si>
    <t>D  2,643</t>
  </si>
  <si>
    <t>ND14002-0024663</t>
  </si>
  <si>
    <t>D  2,645</t>
  </si>
  <si>
    <t>ND14001-0024664</t>
  </si>
  <si>
    <t>D  2,646</t>
  </si>
  <si>
    <t>ND14007-0023749</t>
  </si>
  <si>
    <t>D  2,670</t>
  </si>
  <si>
    <t>ND14001-0024665</t>
  </si>
  <si>
    <t>D  2,672</t>
  </si>
  <si>
    <t>UA09001-ZR00624</t>
  </si>
  <si>
    <t>D  2,674</t>
  </si>
  <si>
    <t>ND14001-0024666</t>
  </si>
  <si>
    <t>D  2,683</t>
  </si>
  <si>
    <t>UA09001-ZR00625</t>
  </si>
  <si>
    <t>D  2,688</t>
  </si>
  <si>
    <t>ND14001-0024667</t>
  </si>
  <si>
    <t>AMADOR JUAREZ JAFET SARAI</t>
  </si>
  <si>
    <t>D  2,691</t>
  </si>
  <si>
    <t>UA09001-ZR00648</t>
  </si>
  <si>
    <t>TOLEDO PAREDES ANTONIO</t>
  </si>
  <si>
    <t>D  2,693</t>
  </si>
  <si>
    <t>ND14001-0023750</t>
  </si>
  <si>
    <t>D  2,694</t>
  </si>
  <si>
    <t>ND14001-0024668</t>
  </si>
  <si>
    <t>AVALOS MORA IMELDA</t>
  </si>
  <si>
    <t>ND14001-0023751</t>
  </si>
  <si>
    <t>D  2,697</t>
  </si>
  <si>
    <t>JEFECTIVO</t>
  </si>
  <si>
    <t>ND14001-0024669</t>
  </si>
  <si>
    <t>ND14001-0023752</t>
  </si>
  <si>
    <t>D  2,698</t>
  </si>
  <si>
    <t>UD80009-0030647</t>
  </si>
  <si>
    <t>MENDEZ REYNA LUIS ARMANDO</t>
  </si>
  <si>
    <t>ND14002-0023753</t>
  </si>
  <si>
    <t>D  2,699</t>
  </si>
  <si>
    <t>ND14001-0024670</t>
  </si>
  <si>
    <t>GARCIA RIOS JORGE</t>
  </si>
  <si>
    <t>T 00056996</t>
  </si>
  <si>
    <t>UA14001-ZS01440</t>
  </si>
  <si>
    <t>D  2,701</t>
  </si>
  <si>
    <t>UD80009-0030649</t>
  </si>
  <si>
    <t>D  2,702</t>
  </si>
  <si>
    <t>ND14001-0024671</t>
  </si>
  <si>
    <t>D  2,703</t>
  </si>
  <si>
    <t>EFCETIVO</t>
  </si>
  <si>
    <t>ND14001-0024672</t>
  </si>
  <si>
    <t>D  2,704</t>
  </si>
  <si>
    <t>ND14001-0023754</t>
  </si>
  <si>
    <t>D  2,706</t>
  </si>
  <si>
    <t>ND14001-0024673</t>
  </si>
  <si>
    <t>D  2,715</t>
  </si>
  <si>
    <t>ND14001-0024674</t>
  </si>
  <si>
    <t>D  2,716</t>
  </si>
  <si>
    <t>S 00058529</t>
  </si>
  <si>
    <t>UA14001-ZS01474</t>
  </si>
  <si>
    <t>D  2,721</t>
  </si>
  <si>
    <t>UD80009-0030653</t>
  </si>
  <si>
    <t>D  2,727</t>
  </si>
  <si>
    <t>UA43002-0028732</t>
  </si>
  <si>
    <t>D  2,728</t>
  </si>
  <si>
    <t>RF 2832 31</t>
  </si>
  <si>
    <t>NA14001-0000351</t>
  </si>
  <si>
    <t>HDI SEGUROS</t>
  </si>
  <si>
    <t>D  2,745</t>
  </si>
  <si>
    <t>ND14001-0024675</t>
  </si>
  <si>
    <t>HSB PERFORACION SA DE CV</t>
  </si>
  <si>
    <t>D  2,761</t>
  </si>
  <si>
    <t>ND14002-0024676</t>
  </si>
  <si>
    <t>D  2,774</t>
  </si>
  <si>
    <t>UD80009-0030654</t>
  </si>
  <si>
    <t>D  2,781</t>
  </si>
  <si>
    <t>UD80009-0030656</t>
  </si>
  <si>
    <t>D  2,782</t>
  </si>
  <si>
    <t>UA09001-ZR00649</t>
  </si>
  <si>
    <t>D  2,785</t>
  </si>
  <si>
    <t>UD80009-0030658</t>
  </si>
  <si>
    <t>D  2,790</t>
  </si>
  <si>
    <t>S 00058796</t>
  </si>
  <si>
    <t>UA14001-ZS01475</t>
  </si>
  <si>
    <t>D  2,793</t>
  </si>
  <si>
    <t>UD80009-0030659</t>
  </si>
  <si>
    <t>CAñADA LADINO PEDRO</t>
  </si>
  <si>
    <t>D  2,800</t>
  </si>
  <si>
    <t>ND14001-0024677</t>
  </si>
  <si>
    <t>D  2,802</t>
  </si>
  <si>
    <t>ND14004-0024678</t>
  </si>
  <si>
    <t>D  2,804</t>
  </si>
  <si>
    <t>ND14001-0024679</t>
  </si>
  <si>
    <t>ABOYTES GUERRERO MARIA ELENA</t>
  </si>
  <si>
    <t>D  2,807</t>
  </si>
  <si>
    <t>ND14003-0024680</t>
  </si>
  <si>
    <t>SIGMA QUALITY ASSISTANCE SA DE CV</t>
  </si>
  <si>
    <t>D  2,811</t>
  </si>
  <si>
    <t>ND14001-0024681</t>
  </si>
  <si>
    <t>GARCIA RODRIGUEZ AGUZTIN</t>
  </si>
  <si>
    <t>D  2,816</t>
  </si>
  <si>
    <t>ND14001-0024682</t>
  </si>
  <si>
    <t>D  2,817</t>
  </si>
  <si>
    <t>NA14001-0000334</t>
  </si>
  <si>
    <t>ND14002-0024683</t>
  </si>
  <si>
    <t>D  2,818</t>
  </si>
  <si>
    <t>ND14001-0024684</t>
  </si>
  <si>
    <t>D  2,819</t>
  </si>
  <si>
    <t>UA43002-0029205</t>
  </si>
  <si>
    <t>ND14001-0024685</t>
  </si>
  <si>
    <t>D  2,820</t>
  </si>
  <si>
    <t>NA14001-0000337</t>
  </si>
  <si>
    <t>D  2,821</t>
  </si>
  <si>
    <t>UD80009-0030662</t>
  </si>
  <si>
    <t>D  2,822</t>
  </si>
  <si>
    <t>ND14001-0024686</t>
  </si>
  <si>
    <t>D  2,831</t>
  </si>
  <si>
    <t>ND14001-0024687</t>
  </si>
  <si>
    <t>D  2,834</t>
  </si>
  <si>
    <t>UA43002-0029206</t>
  </si>
  <si>
    <t>D  2,835</t>
  </si>
  <si>
    <t>NA14001-0000345</t>
  </si>
  <si>
    <t>TOYOTA MOTORS SALES DE MEXICO SA DE</t>
  </si>
  <si>
    <t>D  2,836</t>
  </si>
  <si>
    <t>BAJA RECIB</t>
  </si>
  <si>
    <t>NA21001-0026188</t>
  </si>
  <si>
    <t>D  2,838</t>
  </si>
  <si>
    <t>RF-29212</t>
  </si>
  <si>
    <t>ND14001-0024208</t>
  </si>
  <si>
    <t>YUTIDIA DEL CARMEN ORTIZ ELVIRA</t>
  </si>
  <si>
    <t>D  2,839</t>
  </si>
  <si>
    <t>RF-29213</t>
  </si>
  <si>
    <t>ND14001-0024242</t>
  </si>
  <si>
    <t>D  2,841</t>
  </si>
  <si>
    <t>BAJA 2357</t>
  </si>
  <si>
    <t>NA21001-0026479</t>
  </si>
  <si>
    <t>LJIMENEZ:BAJA POLIZA 2357</t>
  </si>
  <si>
    <t>D  2,850</t>
  </si>
  <si>
    <t>ND14003-0024688</t>
  </si>
  <si>
    <t>D  2,852</t>
  </si>
  <si>
    <t>UD80009-0030666</t>
  </si>
  <si>
    <t>GARCIA GONZALEZ ALDO ADRIAN</t>
  </si>
  <si>
    <t>D  2,855</t>
  </si>
  <si>
    <t>VARIAS FAC</t>
  </si>
  <si>
    <t>UA43002-0029695</t>
  </si>
  <si>
    <t>UA43002-0030665</t>
  </si>
  <si>
    <t>ASSURANT SERVICIOS DE MEXICO SA DE</t>
  </si>
  <si>
    <t>D  2,856</t>
  </si>
  <si>
    <t>UA43002-0029207</t>
  </si>
  <si>
    <t>ND14002-0024689</t>
  </si>
  <si>
    <t>D  2,857</t>
  </si>
  <si>
    <t>NA14001-0000343</t>
  </si>
  <si>
    <t>QUALITAS COMPAÑIAS DE SEGURO SA</t>
  </si>
  <si>
    <t>D  2,858</t>
  </si>
  <si>
    <t>UA43002-0029696</t>
  </si>
  <si>
    <t>AUTOMOTRIZ TOY S.A. DE C.V.</t>
  </si>
  <si>
    <t>D  2,859</t>
  </si>
  <si>
    <t>UA43002-0029697</t>
  </si>
  <si>
    <t>D  2,860</t>
  </si>
  <si>
    <t>NA14001-0000346</t>
  </si>
  <si>
    <t>D  2,861</t>
  </si>
  <si>
    <t>NA21001-0026182</t>
  </si>
  <si>
    <t>PAGO AXA SEGUROS VARIAS FACTUR</t>
  </si>
  <si>
    <t>ND14001-0024690</t>
  </si>
  <si>
    <t>D  2,866</t>
  </si>
  <si>
    <t>TOY</t>
  </si>
  <si>
    <t>NA21001-0026205</t>
  </si>
  <si>
    <t>PAGO TOY</t>
  </si>
  <si>
    <t>D  2,876</t>
  </si>
  <si>
    <t>ND14007-0021108</t>
  </si>
  <si>
    <t>D  2,877</t>
  </si>
  <si>
    <t>ND14001-0021109</t>
  </si>
  <si>
    <t>LJIMENEZ:ARRENDADORA DE QUERETARO S</t>
  </si>
  <si>
    <t>UD80009-0030668</t>
  </si>
  <si>
    <t>LEAL GARCIA TIMOTEO</t>
  </si>
  <si>
    <t>D  2,879</t>
  </si>
  <si>
    <t>UD80009-0026655</t>
  </si>
  <si>
    <t>RODRIGUEZ MANCERA SAUL</t>
  </si>
  <si>
    <t>ND14001-0024691</t>
  </si>
  <si>
    <t>MULTIPARTES INTERNACIONALES JYR SA</t>
  </si>
  <si>
    <t>D  2,880</t>
  </si>
  <si>
    <t>UD80009-0026654</t>
  </si>
  <si>
    <t>D  2,882</t>
  </si>
  <si>
    <t>UD80009-0030670</t>
  </si>
  <si>
    <t>D  2,885</t>
  </si>
  <si>
    <t>AR-7834</t>
  </si>
  <si>
    <t>ND14001-0021719</t>
  </si>
  <si>
    <t>AR-7834 FLORES CANO MA ROSA</t>
  </si>
  <si>
    <t>D  2,886</t>
  </si>
  <si>
    <t>NA21001-0024752</t>
  </si>
  <si>
    <t>CANCE DEDUCIBLE AXA SEGUROS SA</t>
  </si>
  <si>
    <t>D  2,887</t>
  </si>
  <si>
    <t>NA21001-0024753</t>
  </si>
  <si>
    <t>CANCELACION DEDUCIBLE AXA SEGU</t>
  </si>
  <si>
    <t>D  2,888</t>
  </si>
  <si>
    <t>NA21001-0024754</t>
  </si>
  <si>
    <t>ND14001-0024692</t>
  </si>
  <si>
    <t>HARNANDEZ DAMIZN SAN JUANA</t>
  </si>
  <si>
    <t>D  2,889</t>
  </si>
  <si>
    <t>NA21001-0024755</t>
  </si>
  <si>
    <t>D  2,890</t>
  </si>
  <si>
    <t>NA21001-0024756</t>
  </si>
  <si>
    <t>D  2,891</t>
  </si>
  <si>
    <t>NA21001-0024768</t>
  </si>
  <si>
    <t>D  2,894</t>
  </si>
  <si>
    <t>ND14001-0024693</t>
  </si>
  <si>
    <t>D  2,895</t>
  </si>
  <si>
    <t>ND14002-0024694</t>
  </si>
  <si>
    <t>D  2,896</t>
  </si>
  <si>
    <t>ND14002-0024695</t>
  </si>
  <si>
    <t>D  2,897</t>
  </si>
  <si>
    <t>ND14001-0024696</t>
  </si>
  <si>
    <t>D  2,898</t>
  </si>
  <si>
    <t>ND14001-0024697</t>
  </si>
  <si>
    <t>D  2,922</t>
  </si>
  <si>
    <t>ND14002-0024698</t>
  </si>
  <si>
    <t>EXTINTORES DE CELAYA  SA DE CV</t>
  </si>
  <si>
    <t>D  2,923</t>
  </si>
  <si>
    <t>ND14002-0024699</t>
  </si>
  <si>
    <t>D  2,924</t>
  </si>
  <si>
    <t>UA43002-0030676</t>
  </si>
  <si>
    <t>D  2,925</t>
  </si>
  <si>
    <t>ND14001-0024703</t>
  </si>
  <si>
    <t>QUALITAS COMPAÑIA DE SEGUROS</t>
  </si>
  <si>
    <t>D  2,926</t>
  </si>
  <si>
    <t>UA43002-0030677</t>
  </si>
  <si>
    <t>D  2,927</t>
  </si>
  <si>
    <t>ND14001-0024713</t>
  </si>
  <si>
    <t>D  2,928</t>
  </si>
  <si>
    <t>UA43002-0030679</t>
  </si>
  <si>
    <t>D  2,929</t>
  </si>
  <si>
    <t>TRASNFEREN</t>
  </si>
  <si>
    <t>ND14001-0024714</t>
  </si>
  <si>
    <t>D  2,930</t>
  </si>
  <si>
    <t>ND14003-0024715</t>
  </si>
  <si>
    <t>CAMPOS GARCIA GEORGINA</t>
  </si>
  <si>
    <t>D  2,931</t>
  </si>
  <si>
    <t>DEPSITO</t>
  </si>
  <si>
    <t>ND14001-0024721</t>
  </si>
  <si>
    <t>LJIMENEZ:VILLAFUERTE RODRIGUEZ CARO</t>
  </si>
  <si>
    <t>D  2,933</t>
  </si>
  <si>
    <t>ND14002-0024725</t>
  </si>
  <si>
    <t>VILLAFUERTE RODRIGUEZ CAROLINA</t>
  </si>
  <si>
    <t>D  2,935</t>
  </si>
  <si>
    <t>ND14002-0024726</t>
  </si>
  <si>
    <t>D  2,936</t>
  </si>
  <si>
    <t>ND14007-0024727</t>
  </si>
  <si>
    <t>MUNICIPIO SAN FRANCISCO DEL RINCON</t>
  </si>
  <si>
    <t>D  3,024</t>
  </si>
  <si>
    <t>RF-29701</t>
  </si>
  <si>
    <t>UA43002-0029701</t>
  </si>
  <si>
    <t>D  3,025</t>
  </si>
  <si>
    <t>NA14003-0000356</t>
  </si>
  <si>
    <t>D  3,026</t>
  </si>
  <si>
    <t>RF-29702</t>
  </si>
  <si>
    <t>UA43002-0029702</t>
  </si>
  <si>
    <t>CASAS VILLANUEVA MARIO</t>
  </si>
  <si>
    <t>D  3,027</t>
  </si>
  <si>
    <t>NA14003-0000357</t>
  </si>
  <si>
    <t>D  3,028</t>
  </si>
  <si>
    <t>RF-29703</t>
  </si>
  <si>
    <t>UA43002-0029703</t>
  </si>
  <si>
    <t>JIMENEZ SUAREZ LUDIVINA</t>
  </si>
  <si>
    <t>D  3,029</t>
  </si>
  <si>
    <t>NA14003-0000358</t>
  </si>
  <si>
    <t>LUDIVINA JIMENEZ</t>
  </si>
  <si>
    <t>D  3,030</t>
  </si>
  <si>
    <t>RF-29704</t>
  </si>
  <si>
    <t>UA43002-0029704</t>
  </si>
  <si>
    <t>BANDA GONZALEZ ANA LAURA</t>
  </si>
  <si>
    <t>D  3,031</t>
  </si>
  <si>
    <t>NA14003-0000359</t>
  </si>
  <si>
    <t>D  3,032</t>
  </si>
  <si>
    <t>RF-29705</t>
  </si>
  <si>
    <t>UA43002-0029705</t>
  </si>
  <si>
    <t>D  3,033</t>
  </si>
  <si>
    <t>NA14003-0000360</t>
  </si>
  <si>
    <t>ARTURO FIGUEROA MARTINEZ</t>
  </si>
  <si>
    <t>D  3,034</t>
  </si>
  <si>
    <t>NA14001-0000361</t>
  </si>
  <si>
    <t>D  3,035</t>
  </si>
  <si>
    <t>RF-29706</t>
  </si>
  <si>
    <t>NA14001-0000362</t>
  </si>
  <si>
    <t>EMMANUEL VAZQUEZ CARREON</t>
  </si>
  <si>
    <t>D  3,036</t>
  </si>
  <si>
    <t>RF-29707</t>
  </si>
  <si>
    <t>UA43002-0029707</t>
  </si>
  <si>
    <t>VAZQUEZ CARREON EMMANUEL</t>
  </si>
  <si>
    <t>D  3,037</t>
  </si>
  <si>
    <t>RF-29708</t>
  </si>
  <si>
    <t>UA43002-0029708</t>
  </si>
  <si>
    <t>LJIMENEZ:LEON CABELLO LUIS ALBERTO</t>
  </si>
  <si>
    <t>D  3,038</t>
  </si>
  <si>
    <t>RF 29708 9</t>
  </si>
  <si>
    <t>NA14001-0000363</t>
  </si>
  <si>
    <t>LUIS ALBERTO CABELLO Y JESUS MUÑIZ</t>
  </si>
  <si>
    <t>D  3,226</t>
  </si>
  <si>
    <t>RF30674</t>
  </si>
  <si>
    <t>UA43002-0030674</t>
  </si>
  <si>
    <t>D  3,227</t>
  </si>
  <si>
    <t>NA14001-0000369</t>
  </si>
  <si>
    <t>GRUPO NACIONAL PROVIDENCIAL</t>
  </si>
  <si>
    <t>I      1</t>
  </si>
  <si>
    <t>UD09001-AR08347</t>
  </si>
  <si>
    <t>Factura de Mostrador</t>
  </si>
  <si>
    <t>UD83001-0027057</t>
  </si>
  <si>
    <t>Abono a Unidades Usa</t>
  </si>
  <si>
    <t>UD09001-AR08777</t>
  </si>
  <si>
    <t>0760-TCN15</t>
  </si>
  <si>
    <t>UD80001-0027854</t>
  </si>
  <si>
    <t>Abono a Unidades</t>
  </si>
  <si>
    <t>SIENERGIA VALUE, S.A. DE C.V.</t>
  </si>
  <si>
    <t>S 00054598</t>
  </si>
  <si>
    <t>UD10001-AS32704</t>
  </si>
  <si>
    <t>UD80001-0028756</t>
  </si>
  <si>
    <t>UD09001-AR09719</t>
  </si>
  <si>
    <t>UD83001-0029647</t>
  </si>
  <si>
    <t>0894-TCN15</t>
  </si>
  <si>
    <t>UD80001-0030127</t>
  </si>
  <si>
    <t>TOYOMOTORS DE POLANCO, S. DE R.L. D</t>
  </si>
  <si>
    <t>UD09001-AR07737</t>
  </si>
  <si>
    <t>MARTINEZ NUÑEZ CARLOS</t>
  </si>
  <si>
    <t>S 00050873</t>
  </si>
  <si>
    <t>UD10001-AS29215</t>
  </si>
  <si>
    <t>S 00050140</t>
  </si>
  <si>
    <t>UD10001-AS28570</t>
  </si>
  <si>
    <t>RODRIGUEZ SANCHEZ DAVID</t>
  </si>
  <si>
    <t>I      2</t>
  </si>
  <si>
    <t>S 00051653</t>
  </si>
  <si>
    <t>UD10001-AS29915</t>
  </si>
  <si>
    <t>ORTEGA PEREZ JUAN MARTIN</t>
  </si>
  <si>
    <t>0684-TCN15</t>
  </si>
  <si>
    <t>UD80001-0027420</t>
  </si>
  <si>
    <t>0123-TCN15</t>
  </si>
  <si>
    <t>UD80001-0027855</t>
  </si>
  <si>
    <t>S 00054637</t>
  </si>
  <si>
    <t>UD10001-AS32705</t>
  </si>
  <si>
    <t>0819-TCN15</t>
  </si>
  <si>
    <t>UD80001-0028757</t>
  </si>
  <si>
    <t>0039-TCN16</t>
  </si>
  <si>
    <t>UD80001-0029185</t>
  </si>
  <si>
    <t>UD80001-0030128</t>
  </si>
  <si>
    <t>UD09001-AR07738</t>
  </si>
  <si>
    <t>UD10001-AS29216</t>
  </si>
  <si>
    <t>T 00052157</t>
  </si>
  <si>
    <t>UD10001-AS30538</t>
  </si>
  <si>
    <t>UD10001-AS35137</t>
  </si>
  <si>
    <t>0389-TCN15</t>
  </si>
  <si>
    <t>UD80001-0026085</t>
  </si>
  <si>
    <t>I      3</t>
  </si>
  <si>
    <t>UD09001-AR08348</t>
  </si>
  <si>
    <t>VILLAGOMEZ GARCIA MA. DE LA LUZ</t>
  </si>
  <si>
    <t>0685-TCN15</t>
  </si>
  <si>
    <t>UD80001-0027421</t>
  </si>
  <si>
    <t>UD80002-0027862</t>
  </si>
  <si>
    <t>Cobro de Seguros</t>
  </si>
  <si>
    <t>UD09001-AR09233</t>
  </si>
  <si>
    <t>0888-TCN15</t>
  </si>
  <si>
    <t>UD80001-0028758</t>
  </si>
  <si>
    <t>UD80001-0029221</t>
  </si>
  <si>
    <t>T 00057659</t>
  </si>
  <si>
    <t>UD10001-AS35836</t>
  </si>
  <si>
    <t>SCREEN CREATIONS DE CELAYA, S. DE R</t>
  </si>
  <si>
    <t>S 00049327</t>
  </si>
  <si>
    <t>UD10001-AS27767</t>
  </si>
  <si>
    <t>FACIO DELGADO JAVIER</t>
  </si>
  <si>
    <t>UD09001-AR08155</t>
  </si>
  <si>
    <t>UD09001-AR08559</t>
  </si>
  <si>
    <t>UD10001-AS35138</t>
  </si>
  <si>
    <t>EUROMEX INVERNADEROS S.A. DE C.V.</t>
  </si>
  <si>
    <t>S 00050138</t>
  </si>
  <si>
    <t>UD10001-AS28571</t>
  </si>
  <si>
    <t>GUZMAN MARTINEZ ENRIQUE FERNANDO</t>
  </si>
  <si>
    <t>I      4</t>
  </si>
  <si>
    <t>S 00051683</t>
  </si>
  <si>
    <t>UD10001-AS29922</t>
  </si>
  <si>
    <t>LOPEZ FLORES CESAR</t>
  </si>
  <si>
    <t>UD80002-0027422</t>
  </si>
  <si>
    <t>0037-TCU15</t>
  </si>
  <si>
    <t>UD83001-0027875</t>
  </si>
  <si>
    <t>LJIMENEZ:PATIÑO PALACIOS JORGE EDUA</t>
  </si>
  <si>
    <t>UD09001-AR09234</t>
  </si>
  <si>
    <t>S 00054676</t>
  </si>
  <si>
    <t>UD10001-AS33388</t>
  </si>
  <si>
    <t>FIGUEROA MARTINEZ MOISES</t>
  </si>
  <si>
    <t>S 00056257</t>
  </si>
  <si>
    <t>UD10001-AS34261</t>
  </si>
  <si>
    <t>UD09001-AR10178</t>
  </si>
  <si>
    <t>S 00049332</t>
  </si>
  <si>
    <t>UD10001-AS27768</t>
  </si>
  <si>
    <t>QUINTANAR LUCIO JAIME</t>
  </si>
  <si>
    <t>UD09001-AR08156</t>
  </si>
  <si>
    <t>UD09001-AR08560</t>
  </si>
  <si>
    <t>CONTRERAS BRAVO JOSE LUIS</t>
  </si>
  <si>
    <t>S 00057121</t>
  </si>
  <si>
    <t>UD10001-AS35139</t>
  </si>
  <si>
    <t>T 00050139</t>
  </si>
  <si>
    <t>UD10001-AS28574</t>
  </si>
  <si>
    <t>I      5</t>
  </si>
  <si>
    <t>S 00051694</t>
  </si>
  <si>
    <t>UD10001-AS29923</t>
  </si>
  <si>
    <t>ALVAREZ MANDUJANO FELIPE</t>
  </si>
  <si>
    <t>0682-TCN15</t>
  </si>
  <si>
    <t>UD80001-0027423</t>
  </si>
  <si>
    <t>0051-TCU15</t>
  </si>
  <si>
    <t>UD83001-0027880</t>
  </si>
  <si>
    <t>LJIMENEZ:CORNEJO MEDINA SAMUEL</t>
  </si>
  <si>
    <t>UD09001-AR09235</t>
  </si>
  <si>
    <t>RODRIGUEZ OLGIN JEZABEL</t>
  </si>
  <si>
    <t>RF28654</t>
  </si>
  <si>
    <t>UD09001-AR09474</t>
  </si>
  <si>
    <t>RF29126</t>
  </si>
  <si>
    <t>UD09001-AR09720</t>
  </si>
  <si>
    <t>0129N/16</t>
  </si>
  <si>
    <t>UD80001-0030131</t>
  </si>
  <si>
    <t>RF25448</t>
  </si>
  <si>
    <t>UD09001-AR07739</t>
  </si>
  <si>
    <t>0135-TCN15</t>
  </si>
  <si>
    <t>UD80001-0026395</t>
  </si>
  <si>
    <t>S 00052315</t>
  </si>
  <si>
    <t>UD10001-AS30539</t>
  </si>
  <si>
    <t>CABALLERO SANTIAGO TEODORO</t>
  </si>
  <si>
    <t>S 00057134</t>
  </si>
  <si>
    <t>UD10001-AS35140</t>
  </si>
  <si>
    <t>ESQUEDA ORTEGA RAFAEL</t>
  </si>
  <si>
    <t>UD09001-AR07969</t>
  </si>
  <si>
    <t>I      6</t>
  </si>
  <si>
    <t>0597-TCN15</t>
  </si>
  <si>
    <t>UD80001-0026791</t>
  </si>
  <si>
    <t>LJIMENEZ:MACIAS ROCHA MAHATMA GANDH</t>
  </si>
  <si>
    <t>S 00053042</t>
  </si>
  <si>
    <t>UD10001-AS31192</t>
  </si>
  <si>
    <t>RF28108</t>
  </si>
  <si>
    <t>UD09001-AR09236</t>
  </si>
  <si>
    <t>UD09001-AR09475</t>
  </si>
  <si>
    <t>UD10001-AS34262</t>
  </si>
  <si>
    <t>S 00057917</t>
  </si>
  <si>
    <t>UD10001-AS35839</t>
  </si>
  <si>
    <t>GOMEZ OLALDE MA LOURDES</t>
  </si>
  <si>
    <t>0099-TCU14</t>
  </si>
  <si>
    <t>UD83001-0025697</t>
  </si>
  <si>
    <t>HERNANDEZ AYALA EDWIN</t>
  </si>
  <si>
    <t>BAJA: GUTIERREZ ROSAS LUIS FERNANDO</t>
  </si>
  <si>
    <t>UD09001-AR08561</t>
  </si>
  <si>
    <t>0579-TCN15</t>
  </si>
  <si>
    <t>UD80001-0027889</t>
  </si>
  <si>
    <t>ARRENDADORA COMERCIAL DE CELAYA S.A</t>
  </si>
  <si>
    <t>S 00057131</t>
  </si>
  <si>
    <t>UD10001-AS35141</t>
  </si>
  <si>
    <t>S 00050144</t>
  </si>
  <si>
    <t>UD10001-AS28575</t>
  </si>
  <si>
    <t>ESCARCEGA QUIÑONEZ PABLO</t>
  </si>
  <si>
    <t>I      7</t>
  </si>
  <si>
    <t>0483-TCN15</t>
  </si>
  <si>
    <t>UD80001-0026792</t>
  </si>
  <si>
    <t>UD09001-AR08778</t>
  </si>
  <si>
    <t>DURAN BARRON PABLO</t>
  </si>
  <si>
    <t>S 00054671</t>
  </si>
  <si>
    <t>UD10001-AS32706</t>
  </si>
  <si>
    <t>CAMPOS PEREZ JAVIER</t>
  </si>
  <si>
    <t>UD09001-AR09476</t>
  </si>
  <si>
    <t>DIFER TRADE S.A. DE C.V.</t>
  </si>
  <si>
    <t>UD10001-AS34263</t>
  </si>
  <si>
    <t>ARZATE VALADEZ MA EUGENIA</t>
  </si>
  <si>
    <t>0236-TCN16</t>
  </si>
  <si>
    <t>UD80001-0030132</t>
  </si>
  <si>
    <t>LJIMENEZ:PEREZ SANCHEZ ALFREDO</t>
  </si>
  <si>
    <t>0332-TCN15</t>
  </si>
  <si>
    <t>UD80001-0025698</t>
  </si>
  <si>
    <t>UD80001-0026396</t>
  </si>
  <si>
    <t>UD09001-AR08562</t>
  </si>
  <si>
    <t>0739-TCN15</t>
  </si>
  <si>
    <t>UD80001-0027916</t>
  </si>
  <si>
    <t>S 00057074</t>
  </si>
  <si>
    <t>UD10001-AS35142</t>
  </si>
  <si>
    <t>CONSTRUCTORA ACERCA S.A. DE C.V.</t>
  </si>
  <si>
    <t>0251-TCN14</t>
  </si>
  <si>
    <t>UD80001-0026087</t>
  </si>
  <si>
    <t>I      8</t>
  </si>
  <si>
    <t>S 00051693</t>
  </si>
  <si>
    <t>UD10001-AS29924</t>
  </si>
  <si>
    <t>S 00053045</t>
  </si>
  <si>
    <t>UD10001-AS31193</t>
  </si>
  <si>
    <t>S 00054681</t>
  </si>
  <si>
    <t>UD10001-AS32707</t>
  </si>
  <si>
    <t>UD09001-AR09477</t>
  </si>
  <si>
    <t>BARRON BUTANDA RAMON</t>
  </si>
  <si>
    <t>RF29082</t>
  </si>
  <si>
    <t>UD09001-AR09721</t>
  </si>
  <si>
    <t>S 00057821</t>
  </si>
  <si>
    <t>UD10001-AS35840</t>
  </si>
  <si>
    <t>GARCIA TAMAYO MARIANA</t>
  </si>
  <si>
    <t>UD80001-0025661</t>
  </si>
  <si>
    <t>PEREZ GONZALEZ FRANCISCO</t>
  </si>
  <si>
    <t>UD80001-0026397</t>
  </si>
  <si>
    <t>0038-TCN15</t>
  </si>
  <si>
    <t>UD83001-0027094</t>
  </si>
  <si>
    <t>LJIMENEZ:CHIMES GUTIERREZ SETH</t>
  </si>
  <si>
    <t>0174N/16</t>
  </si>
  <si>
    <t>UD80001-0029650</t>
  </si>
  <si>
    <t>LJIMENEZ:TORRES</t>
  </si>
  <si>
    <t>S 00050137</t>
  </si>
  <si>
    <t>UD10001-AS28576</t>
  </si>
  <si>
    <t>S 00053854</t>
  </si>
  <si>
    <t>UD10001-AS31903</t>
  </si>
  <si>
    <t>FEREGRINO VEGA JOSE SERGIO</t>
  </si>
  <si>
    <t>I      9</t>
  </si>
  <si>
    <t>S 00051697</t>
  </si>
  <si>
    <t>UD10001-AS29925</t>
  </si>
  <si>
    <t>ROCHA IBARRA JUAN</t>
  </si>
  <si>
    <t>S 00053040</t>
  </si>
  <si>
    <t>UD10001-AS31194</t>
  </si>
  <si>
    <t>S 00054685</t>
  </si>
  <si>
    <t>UD10001-AS32708</t>
  </si>
  <si>
    <t>GAYTAN CRUZ PABLO</t>
  </si>
  <si>
    <t>UD10001-AS33389</t>
  </si>
  <si>
    <t>UD10001-AS34264</t>
  </si>
  <si>
    <t>S 00057918</t>
  </si>
  <si>
    <t>UD10001-AS35841</t>
  </si>
  <si>
    <t>BAJA: PEREZ GONZALEZ FRANCISCO</t>
  </si>
  <si>
    <t>UD09001-AR08157</t>
  </si>
  <si>
    <t>TOLEDO MORENO ELIZABETH VICTORIA</t>
  </si>
  <si>
    <t>BAJA: CHIMES GUTIERREZ SETH</t>
  </si>
  <si>
    <t>S 00057132</t>
  </si>
  <si>
    <t>UD10001-AS35143</t>
  </si>
  <si>
    <t>GUTIERREZ MORENO MARIA RAQUEL</t>
  </si>
  <si>
    <t>T 00050165</t>
  </si>
  <si>
    <t>UD10001-AS28577</t>
  </si>
  <si>
    <t>RAMIREZ PALOMARES RAUL</t>
  </si>
  <si>
    <t>RF27780</t>
  </si>
  <si>
    <t>UD09001-AR08980</t>
  </si>
  <si>
    <t>I     10</t>
  </si>
  <si>
    <t>S 00051692</t>
  </si>
  <si>
    <t>UD10001-AS29926</t>
  </si>
  <si>
    <t>S 00053046</t>
  </si>
  <si>
    <t>UD10001-AS31195</t>
  </si>
  <si>
    <t>S 00054674</t>
  </si>
  <si>
    <t>UD10001-AS32709</t>
  </si>
  <si>
    <t>UD10001-AS33390</t>
  </si>
  <si>
    <t>UD10001-AS34265</t>
  </si>
  <si>
    <t>UD09001-AR10179</t>
  </si>
  <si>
    <t>0279-TCN15</t>
  </si>
  <si>
    <t>UD80001-0025699</t>
  </si>
  <si>
    <t>0017U/15</t>
  </si>
  <si>
    <t>UD83001-0026398</t>
  </si>
  <si>
    <t>LJIMENEZ:GARCIA SANDOVAL SARA</t>
  </si>
  <si>
    <t>S 00052311</t>
  </si>
  <si>
    <t>UD10001-AS30540</t>
  </si>
  <si>
    <t>S 00057143</t>
  </si>
  <si>
    <t>UD10001-AS35144</t>
  </si>
  <si>
    <t>UD10001-AS28578</t>
  </si>
  <si>
    <t>0539-TCN15</t>
  </si>
  <si>
    <t>UD80001-0027920</t>
  </si>
  <si>
    <t>I     11</t>
  </si>
  <si>
    <t>UD09001-AR08349</t>
  </si>
  <si>
    <t>GALINDO GREGORIO ROBERTO</t>
  </si>
  <si>
    <t>S 00053059</t>
  </si>
  <si>
    <t>UD10001-AS31196</t>
  </si>
  <si>
    <t>S 00054688</t>
  </si>
  <si>
    <t>UD10001-AS32710</t>
  </si>
  <si>
    <t>OLALDE SANTOYO JOSE LUIS</t>
  </si>
  <si>
    <t>S 00055455</t>
  </si>
  <si>
    <t>UD10001-AS33391</t>
  </si>
  <si>
    <t>RF29140</t>
  </si>
  <si>
    <t>UD09001-AR09722</t>
  </si>
  <si>
    <t>0233n/16</t>
  </si>
  <si>
    <t>UD80001-0030133</t>
  </si>
  <si>
    <t>LJIMENEZ:ROSALES ARGUETA JUAN PAULO</t>
  </si>
  <si>
    <t>UD09001-AR07740</t>
  </si>
  <si>
    <t>0513N/15</t>
  </si>
  <si>
    <t>UD80001-0026399</t>
  </si>
  <si>
    <t>LJIMENEZ:HERNANDEZ VITAL JESUS</t>
  </si>
  <si>
    <t>UD09001-AR08563</t>
  </si>
  <si>
    <t>ARVIZU GARZA CESAR</t>
  </si>
  <si>
    <t>S 00057105</t>
  </si>
  <si>
    <t>UD10001-AS35145</t>
  </si>
  <si>
    <t>UD10001-AS28579</t>
  </si>
  <si>
    <t>0767-TCN15</t>
  </si>
  <si>
    <t>UD80001-0027922</t>
  </si>
  <si>
    <t>LJIMENEZ:GARRETT MICHAEL EDGAR</t>
  </si>
  <si>
    <t>I     12</t>
  </si>
  <si>
    <t>S 00051699</t>
  </si>
  <si>
    <t>UD10001-AS29931</t>
  </si>
  <si>
    <t>UD09001-AR08779</t>
  </si>
  <si>
    <t>S 00054683</t>
  </si>
  <si>
    <t>UD10001-AS32711</t>
  </si>
  <si>
    <t>0896-TCN15</t>
  </si>
  <si>
    <t>UD80001-0028762</t>
  </si>
  <si>
    <t>S 00056258</t>
  </si>
  <si>
    <t>UD10001-AS34266</t>
  </si>
  <si>
    <t>BAEZ PEREZ AURELIO</t>
  </si>
  <si>
    <t>S 00057915</t>
  </si>
  <si>
    <t>UD10001-AS35842</t>
  </si>
  <si>
    <t>GARCIA VENEGAS TRINIDAD</t>
  </si>
  <si>
    <t>UD09001-AR07741</t>
  </si>
  <si>
    <t>UD83001-0026400</t>
  </si>
  <si>
    <t>SANCHEZ SANCHEZ FRANCISCO JAVIER</t>
  </si>
  <si>
    <t>S 00052317</t>
  </si>
  <si>
    <t>UD10001-AS30541</t>
  </si>
  <si>
    <t>VALDEZ RESENDIZ J. JESUS</t>
  </si>
  <si>
    <t>S 00056965</t>
  </si>
  <si>
    <t>UD10001-AS35146</t>
  </si>
  <si>
    <t>S 00050153</t>
  </si>
  <si>
    <t>UD10001-AS28580</t>
  </si>
  <si>
    <t>INSOURCING PROFESIONAL SERVICE S DE</t>
  </si>
  <si>
    <t>UD83001-0027923</t>
  </si>
  <si>
    <t>I     13</t>
  </si>
  <si>
    <t>S 00051695</t>
  </si>
  <si>
    <t>UD10001-AS29932</t>
  </si>
  <si>
    <t>AGROJASA S.A. DE C.V.</t>
  </si>
  <si>
    <t>UD09001-AR08780</t>
  </si>
  <si>
    <t>S 00054672</t>
  </si>
  <si>
    <t>UD10001-AS32712</t>
  </si>
  <si>
    <t>FEREGRINO OCHOA MARIA AUXILIO</t>
  </si>
  <si>
    <t>S 00055447</t>
  </si>
  <si>
    <t>UD10001-AS33392</t>
  </si>
  <si>
    <t>UD83001-0029223</t>
  </si>
  <si>
    <t>GONZALEZ CARLOS ROSENDO</t>
  </si>
  <si>
    <t>S 00057912</t>
  </si>
  <si>
    <t>UD10001-AS35843</t>
  </si>
  <si>
    <t>0313-TCN15</t>
  </si>
  <si>
    <t>UD80001-0025700</t>
  </si>
  <si>
    <t>UD80001-0026401</t>
  </si>
  <si>
    <t>S 00052319</t>
  </si>
  <si>
    <t>UD10001-AS30542</t>
  </si>
  <si>
    <t>MEZA LEDESMA MARIA ANGELICA</t>
  </si>
  <si>
    <t>UD09001-AR09949</t>
  </si>
  <si>
    <t>FISCAL LUCHO JUAN</t>
  </si>
  <si>
    <t>S 00050157</t>
  </si>
  <si>
    <t>UD10001-AS28581</t>
  </si>
  <si>
    <t>CENTRO DE CAPACITACION PROFESIONAL</t>
  </si>
  <si>
    <t>UD09001-AR08981</t>
  </si>
  <si>
    <t>I     14</t>
  </si>
  <si>
    <t>S 00051681</t>
  </si>
  <si>
    <t>UD10001-AS29933</t>
  </si>
  <si>
    <t>S 00053047</t>
  </si>
  <si>
    <t>UD10001-AS31197</t>
  </si>
  <si>
    <t>S 00054691</t>
  </si>
  <si>
    <t>UD10001-AS32713</t>
  </si>
  <si>
    <t>T 00055365</t>
  </si>
  <si>
    <t>UD10001-AS33393</t>
  </si>
  <si>
    <t>RF29132</t>
  </si>
  <si>
    <t>UD09001-AR09723</t>
  </si>
  <si>
    <t>UD80002-0030134</t>
  </si>
  <si>
    <t>GALLEGOS ORNELAS SORAYA IVETH</t>
  </si>
  <si>
    <t>0405-TCN15</t>
  </si>
  <si>
    <t>UD80001-0025701</t>
  </si>
  <si>
    <t>LJIMENEZ:LOPEZ CASTRO M DEL REFUGIO</t>
  </si>
  <si>
    <t>S 00050897</t>
  </si>
  <si>
    <t>UD10001-AS29217</t>
  </si>
  <si>
    <t>QUINTANA SANCHEZ MA REFUGIO</t>
  </si>
  <si>
    <t>T 00052209</t>
  </si>
  <si>
    <t>UD10001-AS30543</t>
  </si>
  <si>
    <t>GUTIERREZ SALGADO EDUARDO OMAR</t>
  </si>
  <si>
    <t>UD80001-0029651</t>
  </si>
  <si>
    <t>UD80002-0026094</t>
  </si>
  <si>
    <t>UD09001-AR08982</t>
  </si>
  <si>
    <t>I     15</t>
  </si>
  <si>
    <t>S 00051684</t>
  </si>
  <si>
    <t>UD10001-AS29934</t>
  </si>
  <si>
    <t>ESTRELLA JIMENEZ JANUARIO</t>
  </si>
  <si>
    <t>S 00052999</t>
  </si>
  <si>
    <t>UD10001-AS31198</t>
  </si>
  <si>
    <t>UD09001-AR09237</t>
  </si>
  <si>
    <t>S 00055457</t>
  </si>
  <si>
    <t>UD10001-AS33394</t>
  </si>
  <si>
    <t>T 00056236</t>
  </si>
  <si>
    <t>UD10001-AS34267</t>
  </si>
  <si>
    <t>S 00057916</t>
  </si>
  <si>
    <t>UD10001-AS35845</t>
  </si>
  <si>
    <t>MORENO ABOYTES ELIZABETH ANN</t>
  </si>
  <si>
    <t>UD80001-0025702</t>
  </si>
  <si>
    <t>S 00050909</t>
  </si>
  <si>
    <t>UD10001-AS29218</t>
  </si>
  <si>
    <t>FUNES TIRADO GUILLERMO</t>
  </si>
  <si>
    <t>S 00052302</t>
  </si>
  <si>
    <t>UD10001-AS30544</t>
  </si>
  <si>
    <t>S 00057137</t>
  </si>
  <si>
    <t>UD10001-AS35148</t>
  </si>
  <si>
    <t>S 00050160</t>
  </si>
  <si>
    <t>UD10001-AS28582</t>
  </si>
  <si>
    <t>UD09001-AR08983</t>
  </si>
  <si>
    <t>I     16</t>
  </si>
  <si>
    <t>S 00051698</t>
  </si>
  <si>
    <t>UD10001-AS29935</t>
  </si>
  <si>
    <t>CAMPOS LOPEZ JUANA LIDIA</t>
  </si>
  <si>
    <t>UD09001-AR08781</t>
  </si>
  <si>
    <t>GONZALEZ MORALES JUAN CARLOS</t>
  </si>
  <si>
    <t>UD09001-AR09238</t>
  </si>
  <si>
    <t>RF28698</t>
  </si>
  <si>
    <t>UD09001-AR09478</t>
  </si>
  <si>
    <t>0082-TCU15</t>
  </si>
  <si>
    <t>UD83001-0029224</t>
  </si>
  <si>
    <t>GRUPO RECICLAJE  DE LA LAGUNA SA DE</t>
  </si>
  <si>
    <t>UD09001-AR10180</t>
  </si>
  <si>
    <t>S 00049305</t>
  </si>
  <si>
    <t>UD10001-AS27770</t>
  </si>
  <si>
    <t>UD10001-AS29219</t>
  </si>
  <si>
    <t>S 00052324</t>
  </si>
  <si>
    <t>UD10001-AS30545</t>
  </si>
  <si>
    <t>AGUIAR JUAREZ ROGELIO ALBERTO</t>
  </si>
  <si>
    <t>T 00057138</t>
  </si>
  <si>
    <t>UD10001-AS35150</t>
  </si>
  <si>
    <t>UD80001-0026096</t>
  </si>
  <si>
    <t>AVILA REYES ADRIAN</t>
  </si>
  <si>
    <t>UD09001-AR08984</t>
  </si>
  <si>
    <t>I     17</t>
  </si>
  <si>
    <t>T 00051624</t>
  </si>
  <si>
    <t>UD10001-AS29936</t>
  </si>
  <si>
    <t>S 00053037</t>
  </si>
  <si>
    <t>UD10001-AS31199</t>
  </si>
  <si>
    <t>S 00054689</t>
  </si>
  <si>
    <t>UD10001-AS32714</t>
  </si>
  <si>
    <t>S 00055465</t>
  </si>
  <si>
    <t>UD10001-AS33395</t>
  </si>
  <si>
    <t>S 00056285</t>
  </si>
  <si>
    <t>UD10001-AS34268</t>
  </si>
  <si>
    <t>S 00057905</t>
  </si>
  <si>
    <t>UD10001-AS35846</t>
  </si>
  <si>
    <t>HUERTA ALBARRAN LIZ MARGARITA</t>
  </si>
  <si>
    <t>S 00049341</t>
  </si>
  <si>
    <t>UD10001-AS27771</t>
  </si>
  <si>
    <t>DOMINGUEZ LOPEZ MARTIN FERNANADO</t>
  </si>
  <si>
    <t>UD80001-0026402</t>
  </si>
  <si>
    <t>T 00052323</t>
  </si>
  <si>
    <t>UD10001-AS30546</t>
  </si>
  <si>
    <t>S 00057077</t>
  </si>
  <si>
    <t>UD10001-AS35152</t>
  </si>
  <si>
    <t>UD09001-AR07970</t>
  </si>
  <si>
    <t>S 00053870</t>
  </si>
  <si>
    <t>UD10001-AS31904</t>
  </si>
  <si>
    <t>MONROY MONTERO JORGE MANUEL</t>
  </si>
  <si>
    <t>I     18</t>
  </si>
  <si>
    <t>S 00051667</t>
  </si>
  <si>
    <t>UD10001-AS29937</t>
  </si>
  <si>
    <t>ALMEIDA ALVAREZ M DEL CARMEN</t>
  </si>
  <si>
    <t>UD09001-AR08782</t>
  </si>
  <si>
    <t>OPERADORA TURISTICA BESTUR S.A. DE</t>
  </si>
  <si>
    <t>S 00054690</t>
  </si>
  <si>
    <t>UD10001-AS32715</t>
  </si>
  <si>
    <t>S 00055456</t>
  </si>
  <si>
    <t>UD10001-AS33396</t>
  </si>
  <si>
    <t>S 00056274</t>
  </si>
  <si>
    <t>UD10001-AS34269</t>
  </si>
  <si>
    <t>CASTILLO VALADEZ JUAN JOSE PEDRO</t>
  </si>
  <si>
    <t>UD83001-0030135</t>
  </si>
  <si>
    <t>LJIMENEZ:MEXICANO MERCADO PENELOPE</t>
  </si>
  <si>
    <t>T 00049352</t>
  </si>
  <si>
    <t>UD10001-AS27772</t>
  </si>
  <si>
    <t>VARGAS HERNANDEZ ALEJANDRO</t>
  </si>
  <si>
    <t>UD09001-AR08158</t>
  </si>
  <si>
    <t>RAMIREZ CARDENAS ARACELI</t>
  </si>
  <si>
    <t>S 00052320</t>
  </si>
  <si>
    <t>UD10001-AS30547</t>
  </si>
  <si>
    <t>0082-TCN16</t>
  </si>
  <si>
    <t>UD80001-0029652</t>
  </si>
  <si>
    <t>LJIMENEZ:OQZA CONSTRUCTORA SA DE CV</t>
  </si>
  <si>
    <t>S 00050164</t>
  </si>
  <si>
    <t>UD10001-AS28583</t>
  </si>
  <si>
    <t>S 00053887</t>
  </si>
  <si>
    <t>UD10001-AS31905</t>
  </si>
  <si>
    <t>VALENCIA FIGUEROA MARIA TERESA</t>
  </si>
  <si>
    <t>I     19</t>
  </si>
  <si>
    <t>UD80002-0026794</t>
  </si>
  <si>
    <t>UD09001-AR08783</t>
  </si>
  <si>
    <t>0061-tcu15</t>
  </si>
  <si>
    <t>UD83001-0028310</t>
  </si>
  <si>
    <t>LJIMENEZ:GONZALEZ MORALES MARIA GUA</t>
  </si>
  <si>
    <t>S 00055449</t>
  </si>
  <si>
    <t>UD10001-AS33397</t>
  </si>
  <si>
    <t>0098-TCU15</t>
  </si>
  <si>
    <t>UD83001-0029226</t>
  </si>
  <si>
    <t>S 00057923</t>
  </si>
  <si>
    <t>UD10001-AS35847</t>
  </si>
  <si>
    <t>UD80001-0025704</t>
  </si>
  <si>
    <t>LJIMENEZ:KINNEY GARCIA MARIA GUADAL</t>
  </si>
  <si>
    <t>UD80001-0026403</t>
  </si>
  <si>
    <t>S 00052322</t>
  </si>
  <si>
    <t>UD10001-AS30548</t>
  </si>
  <si>
    <t>GONZALEZ LAGUNA GERARDO</t>
  </si>
  <si>
    <t>S 00057139</t>
  </si>
  <si>
    <t>UD10001-AS35154</t>
  </si>
  <si>
    <t>S 00050057</t>
  </si>
  <si>
    <t>UD10001-AS28584</t>
  </si>
  <si>
    <t>AHERN INTERNACIONAL DE MEXICO S.A.</t>
  </si>
  <si>
    <t>S 00053850</t>
  </si>
  <si>
    <t>UD10001-AS31906</t>
  </si>
  <si>
    <t>I     20</t>
  </si>
  <si>
    <t>S 00051702</t>
  </si>
  <si>
    <t>UD10001-AS29938</t>
  </si>
  <si>
    <t>S 00052875</t>
  </si>
  <si>
    <t>UD10001-AS31200</t>
  </si>
  <si>
    <t>S 00054669</t>
  </si>
  <si>
    <t>UD10001-AS32716</t>
  </si>
  <si>
    <t>S 00055467</t>
  </si>
  <si>
    <t>UD10001-AS33398</t>
  </si>
  <si>
    <t>AGUILAR MIRANDA EDGAR OMAR</t>
  </si>
  <si>
    <t>S 00056276</t>
  </si>
  <si>
    <t>UD10001-AS34270</t>
  </si>
  <si>
    <t>S 00057865</t>
  </si>
  <si>
    <t>UD10001-AS35848</t>
  </si>
  <si>
    <t>T 00049354</t>
  </si>
  <si>
    <t>UD10001-AS27773</t>
  </si>
  <si>
    <t>S 00050892</t>
  </si>
  <si>
    <t>UD10001-AS29220</t>
  </si>
  <si>
    <t>S 00052312</t>
  </si>
  <si>
    <t>UD10001-AS30549</t>
  </si>
  <si>
    <t>0148-TCN16</t>
  </si>
  <si>
    <t>UD80001-0029653</t>
  </si>
  <si>
    <t>S 00050163</t>
  </si>
  <si>
    <t>UD10001-AS28585</t>
  </si>
  <si>
    <t>GOMEZ CRUZ ANGELINA</t>
  </si>
  <si>
    <t>UD09001-AR08985</t>
  </si>
  <si>
    <t>MARTINEZ CANCHOLA MA. DEL CARMEN</t>
  </si>
  <si>
    <t>I     21</t>
  </si>
  <si>
    <t>0023-TCU15</t>
  </si>
  <si>
    <t>UD83001-0026795</t>
  </si>
  <si>
    <t>0027-TCU15</t>
  </si>
  <si>
    <t>UD83001-0027429</t>
  </si>
  <si>
    <t>LJIMENEZ:FLETERA DEL POTOSI SA DE C</t>
  </si>
  <si>
    <t>S 00054695</t>
  </si>
  <si>
    <t>UD10001-AS32717</t>
  </si>
  <si>
    <t>MONTOYA MACIAS FERNANDO EUGENIO</t>
  </si>
  <si>
    <t>UD10001-AS33399</t>
  </si>
  <si>
    <t>UD09001-AR09724</t>
  </si>
  <si>
    <t>S 00057938</t>
  </si>
  <si>
    <t>UD10001-AS35849</t>
  </si>
  <si>
    <t>RAMIREZ VARGAS ARTURO</t>
  </si>
  <si>
    <t>S 00049348</t>
  </si>
  <si>
    <t>UD10001-AS27774</t>
  </si>
  <si>
    <t>0014U/15</t>
  </si>
  <si>
    <t>UD83001-0026404</t>
  </si>
  <si>
    <t>LJIMENEZ:PICON BARRIENTOS JOSE MART</t>
  </si>
  <si>
    <t>S 00052318</t>
  </si>
  <si>
    <t>UD10001-AS30550</t>
  </si>
  <si>
    <t>UD09001-AR09950</t>
  </si>
  <si>
    <t>S 00050175</t>
  </si>
  <si>
    <t>UD10001-AS28586</t>
  </si>
  <si>
    <t>T 00053439</t>
  </si>
  <si>
    <t>UD10001-AS31907</t>
  </si>
  <si>
    <t>I     22</t>
  </si>
  <si>
    <t>0524-TCN15</t>
  </si>
  <si>
    <t>UD80001-0026796</t>
  </si>
  <si>
    <t>SOLORIO HERNANDEZ ILDEFONSO</t>
  </si>
  <si>
    <t>T 00053060</t>
  </si>
  <si>
    <t>UD10001-AS31201</t>
  </si>
  <si>
    <t>S 00054693</t>
  </si>
  <si>
    <t>UD10001-AS32718</t>
  </si>
  <si>
    <t>UD10001-AS33400</t>
  </si>
  <si>
    <t>UD80001-0029228</t>
  </si>
  <si>
    <t>CABALLERO GUERRERO JUANA</t>
  </si>
  <si>
    <t>UD80001-0030136</t>
  </si>
  <si>
    <t>S 00049338</t>
  </si>
  <si>
    <t>UD10001-AS27775</t>
  </si>
  <si>
    <t>BAJA: RAMIREZ CARDENAS ARACELI</t>
  </si>
  <si>
    <t>0571-TCN15</t>
  </si>
  <si>
    <t>UD80001-0027099</t>
  </si>
  <si>
    <t>UD09001-AR09951</t>
  </si>
  <si>
    <t>S 00050156</t>
  </si>
  <si>
    <t>UD10001-AS28587</t>
  </si>
  <si>
    <t>S 00053823</t>
  </si>
  <si>
    <t>UD10001-AS31908</t>
  </si>
  <si>
    <t>I     23</t>
  </si>
  <si>
    <t>RF26749</t>
  </si>
  <si>
    <t>UD09001-AR08350</t>
  </si>
  <si>
    <t>UD80001-0027430</t>
  </si>
  <si>
    <t>S 00054697</t>
  </si>
  <si>
    <t>UD10001-AS32719</t>
  </si>
  <si>
    <t>CHAVEZ RAMIREZ BEATRIZ REBECA</t>
  </si>
  <si>
    <t>UD09001-AR09479</t>
  </si>
  <si>
    <t>RF29142</t>
  </si>
  <si>
    <t>UD09001-AR09725</t>
  </si>
  <si>
    <t>S 00057928</t>
  </si>
  <si>
    <t>UD10001-AS35850</t>
  </si>
  <si>
    <t>S 00049339</t>
  </si>
  <si>
    <t>UD10001-AS27776</t>
  </si>
  <si>
    <t>UD10001-AS29221</t>
  </si>
  <si>
    <t>S 00052027</t>
  </si>
  <si>
    <t>UD10001-AS30551</t>
  </si>
  <si>
    <t>S 00057152</t>
  </si>
  <si>
    <t>UD10001-AS35155</t>
  </si>
  <si>
    <t>GONZALEZ JIMENEZ MARIA</t>
  </si>
  <si>
    <t>S 00050142</t>
  </si>
  <si>
    <t>UD10001-AS28592</t>
  </si>
  <si>
    <t>S 00053821</t>
  </si>
  <si>
    <t>UD10001-AS31909</t>
  </si>
  <si>
    <t>I     24</t>
  </si>
  <si>
    <t>S 00051641</t>
  </si>
  <si>
    <t>UD10001-AS29939</t>
  </si>
  <si>
    <t>S 00051383</t>
  </si>
  <si>
    <t>UD10001-AS31202</t>
  </si>
  <si>
    <t>S 00054700</t>
  </si>
  <si>
    <t>UD10001-AS32720</t>
  </si>
  <si>
    <t>RAMIREZ JUAREZ OFELIA</t>
  </si>
  <si>
    <t>S 00055462</t>
  </si>
  <si>
    <t>UD10001-AS33401</t>
  </si>
  <si>
    <t>S 00056278</t>
  </si>
  <si>
    <t>UD10001-AS34271</t>
  </si>
  <si>
    <t>S 00057906</t>
  </si>
  <si>
    <t>UD10001-AS35851</t>
  </si>
  <si>
    <t>ALIMENTOS BALANCEADOS SALAMANCA S.A</t>
  </si>
  <si>
    <t>S 00049343</t>
  </si>
  <si>
    <t>UD10001-AS27777</t>
  </si>
  <si>
    <t>MATA PEREZ MIGUEL</t>
  </si>
  <si>
    <t>UD10001-AS29222</t>
  </si>
  <si>
    <t>S 00057146</t>
  </si>
  <si>
    <t>UD10001-AS35156</t>
  </si>
  <si>
    <t>0003-TCU15</t>
  </si>
  <si>
    <t>UD83001-0026098</t>
  </si>
  <si>
    <t>S 00053820</t>
  </si>
  <si>
    <t>UD10001-AS31910</t>
  </si>
  <si>
    <t>0619-TCN15</t>
  </si>
  <si>
    <t>UD80001-0027100</t>
  </si>
  <si>
    <t>LJIMENEZ:CORNEJO BECERRA JUAN</t>
  </si>
  <si>
    <t>I     25</t>
  </si>
  <si>
    <t>S 00051682</t>
  </si>
  <si>
    <t>UD10001-AS29940</t>
  </si>
  <si>
    <t>S 00053052</t>
  </si>
  <si>
    <t>UD10001-AS31203</t>
  </si>
  <si>
    <t>S 00054684</t>
  </si>
  <si>
    <t>UD10001-AS32721</t>
  </si>
  <si>
    <t>ALEJO MARTINEZ CARMINA</t>
  </si>
  <si>
    <t>UD09001-AR09480</t>
  </si>
  <si>
    <t>UD09001-AR09726</t>
  </si>
  <si>
    <t>S 00057934</t>
  </si>
  <si>
    <t>UD10001-AS35852</t>
  </si>
  <si>
    <t>UD80002-0025706</t>
  </si>
  <si>
    <t>0801-TCN14</t>
  </si>
  <si>
    <t>UD80001-0026374</t>
  </si>
  <si>
    <t>S 00057155</t>
  </si>
  <si>
    <t>UD10001-AS35157</t>
  </si>
  <si>
    <t>GALVEZ JIMENEZ JOSE LUIS</t>
  </si>
  <si>
    <t>RF26041</t>
  </si>
  <si>
    <t>UD09001-AR07971</t>
  </si>
  <si>
    <t>S 00053836</t>
  </si>
  <si>
    <t>UD10001-AS31911</t>
  </si>
  <si>
    <t>UD10001-AS30552</t>
  </si>
  <si>
    <t>I     26</t>
  </si>
  <si>
    <t>UD09001-AR08351</t>
  </si>
  <si>
    <t>LLANTAS VEGA BOULEVARD S.A. DE C.V.</t>
  </si>
  <si>
    <t>S 00054686</t>
  </si>
  <si>
    <t>UD10001-AS32722</t>
  </si>
  <si>
    <t>0875-TCN15</t>
  </si>
  <si>
    <t>UD80001-0028768</t>
  </si>
  <si>
    <t>S 00056261</t>
  </si>
  <si>
    <t>UD10001-AS34272</t>
  </si>
  <si>
    <t>GASOLINERA INDEPENDENCIA S.A. DE C.</t>
  </si>
  <si>
    <t>UD80001-0030138</t>
  </si>
  <si>
    <t>S 00049347</t>
  </si>
  <si>
    <t>UD10001-AS27778</t>
  </si>
  <si>
    <t>GUERRERO JASSO EMMA REGINA</t>
  </si>
  <si>
    <t>S 00050901</t>
  </si>
  <si>
    <t>UD10001-AS29223</t>
  </si>
  <si>
    <t>UD09001-AR08784</t>
  </si>
  <si>
    <t>MEDINA MUÑOZ RAMON</t>
  </si>
  <si>
    <t>0154N/16</t>
  </si>
  <si>
    <t>UD80001-0029654</t>
  </si>
  <si>
    <t>UD09001-AR07972</t>
  </si>
  <si>
    <t>JC IMAGEN AUTOMOTRIZ S.A. DE C.V.</t>
  </si>
  <si>
    <t>S 00053837</t>
  </si>
  <si>
    <t>UD10001-AS31912</t>
  </si>
  <si>
    <t>UD10001-AS30553</t>
  </si>
  <si>
    <t>I     27</t>
  </si>
  <si>
    <t>RF26743</t>
  </si>
  <si>
    <t>UD09001-AR08352</t>
  </si>
  <si>
    <t>S 00054698</t>
  </si>
  <si>
    <t>UD10001-AS32723</t>
  </si>
  <si>
    <t>RICO HERNANDEZ RICARDO</t>
  </si>
  <si>
    <t>S 00055476</t>
  </si>
  <si>
    <t>UD10001-AS33402</t>
  </si>
  <si>
    <t>RAMIREZ MARTINEZ MA GABRIELA</t>
  </si>
  <si>
    <t>0040-TCN16</t>
  </si>
  <si>
    <t>UD80001-0029229</t>
  </si>
  <si>
    <t>HURTADO ZAMORA JOSE JESUS</t>
  </si>
  <si>
    <t>S 00057922</t>
  </si>
  <si>
    <t>UD10001-AS35853</t>
  </si>
  <si>
    <t>S 00049355</t>
  </si>
  <si>
    <t>UD10001-AS27779</t>
  </si>
  <si>
    <t>S 00050893</t>
  </si>
  <si>
    <t>UD10001-AS29224</t>
  </si>
  <si>
    <t>PREMIER SEEDS MEXICANA, S.A. DE C.V</t>
  </si>
  <si>
    <t>UD09001-AR08785</t>
  </si>
  <si>
    <t>MALDONADO MALDONADO LEONARDO EUSEBI</t>
  </si>
  <si>
    <t>S 00057141</t>
  </si>
  <si>
    <t>UD10001-AS35158</t>
  </si>
  <si>
    <t>PATIñO MONTOYA VIRGINIA</t>
  </si>
  <si>
    <t>S 00050171</t>
  </si>
  <si>
    <t>UD10001-AS28593</t>
  </si>
  <si>
    <t>S 00053816</t>
  </si>
  <si>
    <t>UD10001-AS31913</t>
  </si>
  <si>
    <t>UD09001-AR08564</t>
  </si>
  <si>
    <t>I     28</t>
  </si>
  <si>
    <t>S 00051704</t>
  </si>
  <si>
    <t>UD10001-AS29941</t>
  </si>
  <si>
    <t>S 00054702</t>
  </si>
  <si>
    <t>UD10001-AS32724</t>
  </si>
  <si>
    <t>CAMPOS CERRITO JAIME</t>
  </si>
  <si>
    <t>S 00055478</t>
  </si>
  <si>
    <t>UD10001-AS33403</t>
  </si>
  <si>
    <t>RF29162</t>
  </si>
  <si>
    <t>UD09001-AR09727</t>
  </si>
  <si>
    <t>S 00057935</t>
  </si>
  <si>
    <t>UD10001-AS35854</t>
  </si>
  <si>
    <t>CONSTRUCTORA GAMEZ CAMPOS S.A. DE C</t>
  </si>
  <si>
    <t>S 00049330</t>
  </si>
  <si>
    <t>UD10001-AS27780</t>
  </si>
  <si>
    <t>UD80001-0026375</t>
  </si>
  <si>
    <t>UD09001-AR08786</t>
  </si>
  <si>
    <t>UD09001-AR09952</t>
  </si>
  <si>
    <t>TOLEDO PEREZ JOSE FRANCISCO</t>
  </si>
  <si>
    <t>BAJA: PADILLA GUZMAN CRISTINA</t>
  </si>
  <si>
    <t>S 00053845</t>
  </si>
  <si>
    <t>UD10001-AS31914</t>
  </si>
  <si>
    <t>UD09001-AR08565</t>
  </si>
  <si>
    <t>ROCHA ORTEGA RAMON</t>
  </si>
  <si>
    <t>I     29</t>
  </si>
  <si>
    <t>S 00051686</t>
  </si>
  <si>
    <t>UD10001-AS29942</t>
  </si>
  <si>
    <t>S 00055470</t>
  </si>
  <si>
    <t>UD10001-AS33404</t>
  </si>
  <si>
    <t>CASTRO TOLEDO MARISELA</t>
  </si>
  <si>
    <t>S 00056279</t>
  </si>
  <si>
    <t>UD10001-AS34273</t>
  </si>
  <si>
    <t>0222-TCN16</t>
  </si>
  <si>
    <t>UD80001-0030139</t>
  </si>
  <si>
    <t>AGUILAR ORDOñEZ ESPERANZA</t>
  </si>
  <si>
    <t>S 00049356</t>
  </si>
  <si>
    <t>UD10001-AS27781</t>
  </si>
  <si>
    <t>OLGUIN GARCIA CAROLINA</t>
  </si>
  <si>
    <t>ANT 26407</t>
  </si>
  <si>
    <t>UD80001-0026407</t>
  </si>
  <si>
    <t>LJIMENEZ:ESPAÑA VILLAFAÑA VICENTE</t>
  </si>
  <si>
    <t>UD09001-AR08787</t>
  </si>
  <si>
    <t>S 00057156</t>
  </si>
  <si>
    <t>UD10001-AS35159</t>
  </si>
  <si>
    <t>LEIVA GARCIA CRISTINA</t>
  </si>
  <si>
    <t>S 00053817</t>
  </si>
  <si>
    <t>UD10001-AS31915</t>
  </si>
  <si>
    <t>UD09001-AR09239</t>
  </si>
  <si>
    <t>UD10001-AS28594</t>
  </si>
  <si>
    <t>UD09001-AR08566</t>
  </si>
  <si>
    <t>DURAN ARROYO URIEL</t>
  </si>
  <si>
    <t>I     30</t>
  </si>
  <si>
    <t>S 00051703</t>
  </si>
  <si>
    <t>UD10001-AS29943</t>
  </si>
  <si>
    <t>S 00055468</t>
  </si>
  <si>
    <t>UD10001-AS33405</t>
  </si>
  <si>
    <t>FRACCION SAN GERARDO S.P.R. DE R.L.</t>
  </si>
  <si>
    <t>T 00055760</t>
  </si>
  <si>
    <t>UD10001-AS34274</t>
  </si>
  <si>
    <t>0211-TCN16</t>
  </si>
  <si>
    <t>UD80001-0030140</t>
  </si>
  <si>
    <t>T 00049353</t>
  </si>
  <si>
    <t>UD10001-AS27782</t>
  </si>
  <si>
    <t>ANT 26408</t>
  </si>
  <si>
    <t>UD80001-0026408</t>
  </si>
  <si>
    <t>S 00053077</t>
  </si>
  <si>
    <t>UD10001-AS31204</t>
  </si>
  <si>
    <t>RAMIREZ PELCASTRE GABRIEL</t>
  </si>
  <si>
    <t>UD09001-AR09953</t>
  </si>
  <si>
    <t>S 00053812</t>
  </si>
  <si>
    <t>UD10001-AS31916</t>
  </si>
  <si>
    <t>UD80001-0028313</t>
  </si>
  <si>
    <t>UD10001-AS28595</t>
  </si>
  <si>
    <t>S 00052325</t>
  </si>
  <si>
    <t>UD10001-AS30554</t>
  </si>
  <si>
    <t>I     31</t>
  </si>
  <si>
    <t>T 00051468</t>
  </si>
  <si>
    <t>UD10001-AS29944</t>
  </si>
  <si>
    <t>S 00055451</t>
  </si>
  <si>
    <t>UD10001-AS33406</t>
  </si>
  <si>
    <t>S 00056259</t>
  </si>
  <si>
    <t>UD10001-AS34275</t>
  </si>
  <si>
    <t>BAJA: AGUILAR ORDOñEZ ESPERANZA</t>
  </si>
  <si>
    <t>UD09001-AR07742</t>
  </si>
  <si>
    <t>UD10001-AS29225</t>
  </si>
  <si>
    <t>UD09001-AR08788</t>
  </si>
  <si>
    <t>GOMEZ ARROYO ALFONSO JAVIER</t>
  </si>
  <si>
    <t>S 00057145</t>
  </si>
  <si>
    <t>UD10001-AS35160</t>
  </si>
  <si>
    <t>BARRIGA GUTIERREZ HELENA</t>
  </si>
  <si>
    <t>S 00053819</t>
  </si>
  <si>
    <t>UD10001-AS31917</t>
  </si>
  <si>
    <t>UD10001-AS32725</t>
  </si>
  <si>
    <t>0457-TCN15</t>
  </si>
  <si>
    <t>UD80001-0026101</t>
  </si>
  <si>
    <t>LJIMENEZ:POZAS OLVERA MA. GUADALUPE</t>
  </si>
  <si>
    <t>UD09001-AR08567</t>
  </si>
  <si>
    <t>I     32</t>
  </si>
  <si>
    <t>S 00051691</t>
  </si>
  <si>
    <t>UD10001-AS29945</t>
  </si>
  <si>
    <t>IMPULSORA PLAZA TORREON S.A. DE C.V</t>
  </si>
  <si>
    <t>S 00055466</t>
  </si>
  <si>
    <t>UD10001-AS33407</t>
  </si>
  <si>
    <t>AYALA OJEDA LUIS ENRIQUE</t>
  </si>
  <si>
    <t>S 00056219</t>
  </si>
  <si>
    <t>UD10001-AS34276</t>
  </si>
  <si>
    <t>UD80001-0030141</t>
  </si>
  <si>
    <t>0131-tcn15</t>
  </si>
  <si>
    <t>UD80001-0025707</t>
  </si>
  <si>
    <t>LJIMENEZ:ROMERO BRAVO GABRIEL ANGEL</t>
  </si>
  <si>
    <t>S 00050890</t>
  </si>
  <si>
    <t>UD10001-AS29226</t>
  </si>
  <si>
    <t>SEMILLAS SHAMROCK INTERNACIONAL S.A</t>
  </si>
  <si>
    <t>S 00053075</t>
  </si>
  <si>
    <t>UD10001-AS31205</t>
  </si>
  <si>
    <t>S 00057012</t>
  </si>
  <si>
    <t>UD10001-AS35161</t>
  </si>
  <si>
    <t>S 00053822</t>
  </si>
  <si>
    <t>UD10001-AS31918</t>
  </si>
  <si>
    <t>UD10001-AS32726</t>
  </si>
  <si>
    <t>S 00050187</t>
  </si>
  <si>
    <t>UD10001-AS28596</t>
  </si>
  <si>
    <t>S 00052328</t>
  </si>
  <si>
    <t>UD10001-AS30555</t>
  </si>
  <si>
    <t>SALGADO GONZALEZ RICARDO</t>
  </si>
  <si>
    <t>I     33</t>
  </si>
  <si>
    <t>T 00054566</t>
  </si>
  <si>
    <t>UD10001-AS33408</t>
  </si>
  <si>
    <t>S 00056293</t>
  </si>
  <si>
    <t>UD10001-AS34277</t>
  </si>
  <si>
    <t>ALBOR RUIZ ROSALVA</t>
  </si>
  <si>
    <t>0789-TCN15</t>
  </si>
  <si>
    <t>UD80001-0030142</t>
  </si>
  <si>
    <t>GUERRERO HERNANDEZ LUIS FERNANDO</t>
  </si>
  <si>
    <t>S 00049328</t>
  </si>
  <si>
    <t>UD10001-AS27783</t>
  </si>
  <si>
    <t>CONEJO GASCA MARIA</t>
  </si>
  <si>
    <t>0460-TCN15</t>
  </si>
  <si>
    <t>UD80001-0026409</t>
  </si>
  <si>
    <t>0593N/15</t>
  </si>
  <si>
    <t>UD80001-0026799</t>
  </si>
  <si>
    <t>LJIMENEZ:HERNANDEZ GOMEZ HILARIO</t>
  </si>
  <si>
    <t>S 00053072</t>
  </si>
  <si>
    <t>UD10001-AS31206</t>
  </si>
  <si>
    <t>UA43001-0029635</t>
  </si>
  <si>
    <t>Cobro credito Refacc</t>
  </si>
  <si>
    <t>S 00053856</t>
  </si>
  <si>
    <t>UD10001-AS31919</t>
  </si>
  <si>
    <t>S 00054682</t>
  </si>
  <si>
    <t>UD10001-AS32727</t>
  </si>
  <si>
    <t>UD09001-AR07973</t>
  </si>
  <si>
    <t>UD09001-AR08568</t>
  </si>
  <si>
    <t>I     34</t>
  </si>
  <si>
    <t>S 00055463</t>
  </si>
  <si>
    <t>UD10001-AS33409</t>
  </si>
  <si>
    <t>RF29173</t>
  </si>
  <si>
    <t>UD09001-AR09728</t>
  </si>
  <si>
    <t>UD09001-AR07743</t>
  </si>
  <si>
    <t>AVILA CUEVAS EVARISTO</t>
  </si>
  <si>
    <t>UD80001-0026410</t>
  </si>
  <si>
    <t>T 00051248</t>
  </si>
  <si>
    <t>UD10001-AS29946</t>
  </si>
  <si>
    <t>S 00053070</t>
  </si>
  <si>
    <t>UD10001-AS31207</t>
  </si>
  <si>
    <t>PAVEL INFRAESTRUCTURA S.A. DE C.V.</t>
  </si>
  <si>
    <t>S 00057160</t>
  </si>
  <si>
    <t>UD10001-AS35163</t>
  </si>
  <si>
    <t>UD09001-AR10181</t>
  </si>
  <si>
    <t>S 00053862</t>
  </si>
  <si>
    <t>UD10001-AS31920</t>
  </si>
  <si>
    <t>UD09001-AR09240</t>
  </si>
  <si>
    <t>MACHAIN OCHOA IVONNE</t>
  </si>
  <si>
    <t>UD09001-AR07974</t>
  </si>
  <si>
    <t>S 00052336</t>
  </si>
  <si>
    <t>UD10001-AS30556</t>
  </si>
  <si>
    <t>I     35</t>
  </si>
  <si>
    <t>S 00055469</t>
  </si>
  <si>
    <t>UD10001-AS33410</t>
  </si>
  <si>
    <t>AVANTE SEMILLAS Y AGROQUIMICOS SA D</t>
  </si>
  <si>
    <t>T 00056270</t>
  </si>
  <si>
    <t>UD10001-AS34278</t>
  </si>
  <si>
    <t>UD80001-0025708</t>
  </si>
  <si>
    <t>LJIMENEZ:GARCIA CARMONA SOFIA</t>
  </si>
  <si>
    <t>0515N/15</t>
  </si>
  <si>
    <t>UD80001-0026411</t>
  </si>
  <si>
    <t>LJIMENEZ:CABRERA SANCHEZ GERARDO</t>
  </si>
  <si>
    <t>UD09001-AR08353</t>
  </si>
  <si>
    <t>BARAJAS MEJORADO MA. GUADALUPE</t>
  </si>
  <si>
    <t>T 00053073</t>
  </si>
  <si>
    <t>UD10001-AS31208</t>
  </si>
  <si>
    <t>S 00057151</t>
  </si>
  <si>
    <t>UD10001-AS35164</t>
  </si>
  <si>
    <t>S 00057899</t>
  </si>
  <si>
    <t>UD10001-AS35855</t>
  </si>
  <si>
    <t>S 00053867</t>
  </si>
  <si>
    <t>UD10001-AS31921</t>
  </si>
  <si>
    <t>S 00054713</t>
  </si>
  <si>
    <t>UD10001-AS32728</t>
  </si>
  <si>
    <t>DEANDA SANABRIA ANTONIO</t>
  </si>
  <si>
    <t>S 00050189</t>
  </si>
  <si>
    <t>UD10001-AS28597</t>
  </si>
  <si>
    <t>JUAREZ RIOS ANGELICA</t>
  </si>
  <si>
    <t>UD09001-AR08569</t>
  </si>
  <si>
    <t>I     36</t>
  </si>
  <si>
    <t>0028-TCN16</t>
  </si>
  <si>
    <t>UD80001-0028769</t>
  </si>
  <si>
    <t>LJIMENEZ:LEON ALDACO BRAULIO</t>
  </si>
  <si>
    <t>RF29175</t>
  </si>
  <si>
    <t>UD09001-AR09729</t>
  </si>
  <si>
    <t>0307-TCN15</t>
  </si>
  <si>
    <t>UD80001-0025709</t>
  </si>
  <si>
    <t>LOPEZ PEREZ JUAN CARLOS</t>
  </si>
  <si>
    <t>0391-TCN15</t>
  </si>
  <si>
    <t>UD80001-0026372</t>
  </si>
  <si>
    <t>BAJA: GALLEGOS GUTIERREZ HAKIM</t>
  </si>
  <si>
    <t>UD09001-AR08354</t>
  </si>
  <si>
    <t>CONSTRUCTORA MAIRAM S.A. DE C.V.</t>
  </si>
  <si>
    <t>RF27377</t>
  </si>
  <si>
    <t>UD09001-AR08789</t>
  </si>
  <si>
    <t>T 00057904</t>
  </si>
  <si>
    <t>UD10001-AS35856</t>
  </si>
  <si>
    <t>ARROYO ESQUIVIAS ARMANDO</t>
  </si>
  <si>
    <t>S 00053873</t>
  </si>
  <si>
    <t>UD10001-AS31922</t>
  </si>
  <si>
    <t>UD10001-AS32729</t>
  </si>
  <si>
    <t>S 00057171</t>
  </si>
  <si>
    <t>UD10001-AS35166</t>
  </si>
  <si>
    <t>UD09001-AR07975</t>
  </si>
  <si>
    <t>ORDAZ NOVOA JORGE</t>
  </si>
  <si>
    <t>S 00052329</t>
  </si>
  <si>
    <t>UD10001-AS30557</t>
  </si>
  <si>
    <t>I     37</t>
  </si>
  <si>
    <t>0904-TCN15</t>
  </si>
  <si>
    <t>UD80001-0028770</t>
  </si>
  <si>
    <t>S 00056291</t>
  </si>
  <si>
    <t>UD10001-AS34279</t>
  </si>
  <si>
    <t>SANCHEZ AVILA MANUEL</t>
  </si>
  <si>
    <t>UD80001-0026412</t>
  </si>
  <si>
    <t>S 00051709</t>
  </si>
  <si>
    <t>UD10001-AS29947</t>
  </si>
  <si>
    <t>MARTINEZ ORTIZ MARIA GUADALUPE</t>
  </si>
  <si>
    <t>UD09001-AR08790</t>
  </si>
  <si>
    <t>UD80002-0030143</t>
  </si>
  <si>
    <t>GARCIA SILVA BRENDA</t>
  </si>
  <si>
    <t>0328-TCN15</t>
  </si>
  <si>
    <t>UD80001-0025710</t>
  </si>
  <si>
    <t>S 00053865</t>
  </si>
  <si>
    <t>UD10001-AS31923</t>
  </si>
  <si>
    <t>S 00054707</t>
  </si>
  <si>
    <t>UD10001-AS32730</t>
  </si>
  <si>
    <t>0084-TCU15</t>
  </si>
  <si>
    <t>UD80001-0029657</t>
  </si>
  <si>
    <t>S 00050172</t>
  </si>
  <si>
    <t>UD10001-AS28598</t>
  </si>
  <si>
    <t>UD10001-AS30558</t>
  </si>
  <si>
    <t>I     38</t>
  </si>
  <si>
    <t>S 00055464</t>
  </si>
  <si>
    <t>UD10001-AS33411</t>
  </si>
  <si>
    <t>S 00056292</t>
  </si>
  <si>
    <t>UD10001-AS34280</t>
  </si>
  <si>
    <t>DOMINGUEZ JIMENEZ GERARDO FRANCO</t>
  </si>
  <si>
    <t>UD80001-0026413</t>
  </si>
  <si>
    <t>LJIMENEZ:GALLEGOS GUTIERREZ HAKIM</t>
  </si>
  <si>
    <t>S 00051715</t>
  </si>
  <si>
    <t>UD10001-AS29948</t>
  </si>
  <si>
    <t>BELTRAN ARREGUIN JAIME UBALDO</t>
  </si>
  <si>
    <t>S 00053069</t>
  </si>
  <si>
    <t>UD10001-AS31209</t>
  </si>
  <si>
    <t>S 00057944</t>
  </si>
  <si>
    <t>UD10001-AS35857</t>
  </si>
  <si>
    <t>T 00049238</t>
  </si>
  <si>
    <t>UD10001-AS27784</t>
  </si>
  <si>
    <t>TAMAYO HERNANDEZ JORGE</t>
  </si>
  <si>
    <t>S 00053874</t>
  </si>
  <si>
    <t>UD10001-AS31924</t>
  </si>
  <si>
    <t>UD80001-0028316</t>
  </si>
  <si>
    <t>LJIMENEZ:COMERCIAL SANARATAN S DE R</t>
  </si>
  <si>
    <t>UD83001-0029658</t>
  </si>
  <si>
    <t>RF26007</t>
  </si>
  <si>
    <t>UD09001-AR07976</t>
  </si>
  <si>
    <t>RUIZ TORIJA CESAR</t>
  </si>
  <si>
    <t>UD09001-AR08570</t>
  </si>
  <si>
    <t>I     39</t>
  </si>
  <si>
    <t>0916-TCN15</t>
  </si>
  <si>
    <t>UD80002-0029232</t>
  </si>
  <si>
    <t>UD80002-0026373</t>
  </si>
  <si>
    <t>0515-TCN15</t>
  </si>
  <si>
    <t>UD80001-0026802</t>
  </si>
  <si>
    <t>UD80002-0027436</t>
  </si>
  <si>
    <t>MALDONADO ARIAS ALFONSO</t>
  </si>
  <si>
    <t>UD80001-0028771</t>
  </si>
  <si>
    <t>UD80002-0030146</t>
  </si>
  <si>
    <t>VARGAS TORRESCANO CARLOS ALBERTO</t>
  </si>
  <si>
    <t>UD10001-AS27785</t>
  </si>
  <si>
    <t>T 00053829</t>
  </si>
  <si>
    <t>UD10001-AS31925</t>
  </si>
  <si>
    <t>S 00054711</t>
  </si>
  <si>
    <t>UD10001-AS32737</t>
  </si>
  <si>
    <t>UD09001-AR09954</t>
  </si>
  <si>
    <t>UD10001-AS28599</t>
  </si>
  <si>
    <t>T 00052326</t>
  </si>
  <si>
    <t>UD10001-AS30559</t>
  </si>
  <si>
    <t>I     40</t>
  </si>
  <si>
    <t>S 00056294</t>
  </si>
  <si>
    <t>UD10001-AS34281</t>
  </si>
  <si>
    <t>UD10001-AS29227</t>
  </si>
  <si>
    <t>S 00051713</t>
  </si>
  <si>
    <t>UD10001-AS29949</t>
  </si>
  <si>
    <t>RF27419</t>
  </si>
  <si>
    <t>UD09001-AR08791</t>
  </si>
  <si>
    <t>S 00057946</t>
  </si>
  <si>
    <t>UD10001-AS35859</t>
  </si>
  <si>
    <t>UD80001-0025711</t>
  </si>
  <si>
    <t>MORALES FLORES ARTURO</t>
  </si>
  <si>
    <t>S 00053844</t>
  </si>
  <si>
    <t>UD10001-AS31926</t>
  </si>
  <si>
    <t>UD09001-AR09241</t>
  </si>
  <si>
    <t>S 00057173</t>
  </si>
  <si>
    <t>UD10001-AS35167</t>
  </si>
  <si>
    <t>ESCAMILLA AMESCUA MA. DEL SOCORRO</t>
  </si>
  <si>
    <t>S 00050183</t>
  </si>
  <si>
    <t>UD10001-AS28600</t>
  </si>
  <si>
    <t>ZAVALA MARTINEZ ILIANA</t>
  </si>
  <si>
    <t>S 00052342</t>
  </si>
  <si>
    <t>UD10001-AS30560</t>
  </si>
  <si>
    <t>NOVELL JOANA O</t>
  </si>
  <si>
    <t>I     41</t>
  </si>
  <si>
    <t>UD80002-0029233</t>
  </si>
  <si>
    <t>CASTILLO RODRIGUEZ GERARDO</t>
  </si>
  <si>
    <t>BAJA: BARAJAS HERNANDEZ ELVIRA</t>
  </si>
  <si>
    <t>S 00051712</t>
  </si>
  <si>
    <t>UD10001-AS29950</t>
  </si>
  <si>
    <t>ALVAREZ PEREZ JOSE ANTONIO</t>
  </si>
  <si>
    <t>UD09001-AR08792</t>
  </si>
  <si>
    <t>S 00055458</t>
  </si>
  <si>
    <t>UD10001-AS33412</t>
  </si>
  <si>
    <t>INGENIERIA EN OBRAS HIDRAULICAS Y C</t>
  </si>
  <si>
    <t>UD80001-0030147</t>
  </si>
  <si>
    <t>0117-TCU14</t>
  </si>
  <si>
    <t>UD83001-0025712</t>
  </si>
  <si>
    <t>RODRIGUEZ MAGAñA PAZ</t>
  </si>
  <si>
    <t>T 00053403</t>
  </si>
  <si>
    <t>UD10001-AS31927</t>
  </si>
  <si>
    <t>RF28099</t>
  </si>
  <si>
    <t>UD09001-AR09242</t>
  </si>
  <si>
    <t>UD09001-AR09955</t>
  </si>
  <si>
    <t>TALLER TRESGUERRAS S.A. DE C.V.</t>
  </si>
  <si>
    <t>RF25969</t>
  </si>
  <si>
    <t>UD09001-AR07977</t>
  </si>
  <si>
    <t>UD09001-AR08571</t>
  </si>
  <si>
    <t>I     42</t>
  </si>
  <si>
    <t>UD80001-0029234</t>
  </si>
  <si>
    <t>UD10001-AS29228</t>
  </si>
  <si>
    <t>UD09001-AR08355</t>
  </si>
  <si>
    <t>S 00053079</t>
  </si>
  <si>
    <t>UD10001-AS31211</t>
  </si>
  <si>
    <t>PENDINTE</t>
  </si>
  <si>
    <t>UD80001-0028696</t>
  </si>
  <si>
    <t>BAJA: HERNANDEZ VILLANUEVA ALICIA</t>
  </si>
  <si>
    <t>UD80002-0030148</t>
  </si>
  <si>
    <t>UD09001-AR07744</t>
  </si>
  <si>
    <t>S 00053825</t>
  </si>
  <si>
    <t>UD10001-AS31928</t>
  </si>
  <si>
    <t>S 00054708</t>
  </si>
  <si>
    <t>UD10001-AS32738</t>
  </si>
  <si>
    <t>VERA CALVO BERTHA LAURA</t>
  </si>
  <si>
    <t>S 00057185</t>
  </si>
  <si>
    <t>UD10001-AS35168</t>
  </si>
  <si>
    <t>MONTEALVO BARBOSA JOSE ANTONIO</t>
  </si>
  <si>
    <t>RF26097</t>
  </si>
  <si>
    <t>UD09001-AR07978</t>
  </si>
  <si>
    <t>UD09001-AR08572</t>
  </si>
  <si>
    <t>I     43</t>
  </si>
  <si>
    <t>UD10001-AS34282</t>
  </si>
  <si>
    <t>UD09001-AR08356</t>
  </si>
  <si>
    <t>S 00053066</t>
  </si>
  <si>
    <t>UD10001-AS31212</t>
  </si>
  <si>
    <t>MEDINA CHIMAL IVAN</t>
  </si>
  <si>
    <t>S 00055482</t>
  </si>
  <si>
    <t>UD10001-AS33413</t>
  </si>
  <si>
    <t>BAJA: VARGAS TORRESCANO EDGAR HORAC</t>
  </si>
  <si>
    <t>S 00049380</t>
  </si>
  <si>
    <t>UD10001-AS27786</t>
  </si>
  <si>
    <t>CARMONA GALLEGOS HIL DE BRANDO</t>
  </si>
  <si>
    <t>UD80002-0026414</t>
  </si>
  <si>
    <t>CASIQUE GUERRERO ALICIA</t>
  </si>
  <si>
    <t>T 00053866</t>
  </si>
  <si>
    <t>UD10001-AS31929</t>
  </si>
  <si>
    <t>S 00054709</t>
  </si>
  <si>
    <t>UD10001-AS32739</t>
  </si>
  <si>
    <t>MUñOZ LOPEZ J</t>
  </si>
  <si>
    <t>T 00057192</t>
  </si>
  <si>
    <t>UD10001-AS35169</t>
  </si>
  <si>
    <t>RF26086</t>
  </si>
  <si>
    <t>UD09001-AR07979</t>
  </si>
  <si>
    <t>S 00052335</t>
  </si>
  <si>
    <t>UD10001-AS30561</t>
  </si>
  <si>
    <t>I     44</t>
  </si>
  <si>
    <t>S 00056240</t>
  </si>
  <si>
    <t>UD10001-AS34283</t>
  </si>
  <si>
    <t>UD09001-AR08357</t>
  </si>
  <si>
    <t>T 00052955</t>
  </si>
  <si>
    <t>UD10001-AS31213</t>
  </si>
  <si>
    <t>MONTES FRIAS MIGUEL</t>
  </si>
  <si>
    <t>S 00055494</t>
  </si>
  <si>
    <t>UD10001-AS33423</t>
  </si>
  <si>
    <t>BAJA: VARGAS TORRESCANO CARLOS ALBE</t>
  </si>
  <si>
    <t>RF25637</t>
  </si>
  <si>
    <t>UD09001-AR07746</t>
  </si>
  <si>
    <t>S 00050913</t>
  </si>
  <si>
    <t>UD10001-AS29247</t>
  </si>
  <si>
    <t>T 00053885</t>
  </si>
  <si>
    <t>UD10001-AS31930</t>
  </si>
  <si>
    <t>T 00054735</t>
  </si>
  <si>
    <t>UD10001-AS32740</t>
  </si>
  <si>
    <t>S 00057186</t>
  </si>
  <si>
    <t>UD10001-AS35170</t>
  </si>
  <si>
    <t>UD80002-0026103</t>
  </si>
  <si>
    <t>VARGAS SAMANO ONESIMO</t>
  </si>
  <si>
    <t>UD09001-AR08573</t>
  </si>
  <si>
    <t>SALDIVAR DIAZ DE LEON S.C.</t>
  </si>
  <si>
    <t>I     45</t>
  </si>
  <si>
    <t>UD09001-AR08358</t>
  </si>
  <si>
    <t>S 00053092</t>
  </si>
  <si>
    <t>UD10001-AS31214</t>
  </si>
  <si>
    <t>DISEÑO  NUTRICIONAL.S.A DE  C.V</t>
  </si>
  <si>
    <t>UD09001-AR09481</t>
  </si>
  <si>
    <t>RF28998</t>
  </si>
  <si>
    <t>UD09001-AR09730</t>
  </si>
  <si>
    <t>UD80001-0030149</t>
  </si>
  <si>
    <t>S 00049367</t>
  </si>
  <si>
    <t>UD10001-AS27787</t>
  </si>
  <si>
    <t>T 00050161</t>
  </si>
  <si>
    <t>UD10001-AS29248</t>
  </si>
  <si>
    <t>RIEDL JOSE FRANCISCO</t>
  </si>
  <si>
    <t>S 00053859</t>
  </si>
  <si>
    <t>UD10001-AS31931</t>
  </si>
  <si>
    <t>UD09001-AR09243</t>
  </si>
  <si>
    <t>S 00057188</t>
  </si>
  <si>
    <t>UD10001-AS35171</t>
  </si>
  <si>
    <t>S 00050180</t>
  </si>
  <si>
    <t>UD10001-AS28601</t>
  </si>
  <si>
    <t>UD09001-AR08574</t>
  </si>
  <si>
    <t>ESPINOZA VICTOR</t>
  </si>
  <si>
    <t>I     46</t>
  </si>
  <si>
    <t>S 00051711</t>
  </si>
  <si>
    <t>UD10001-AS29951</t>
  </si>
  <si>
    <t>UD80002-0027438</t>
  </si>
  <si>
    <t>S 00055481</t>
  </si>
  <si>
    <t>UD10001-AS33424</t>
  </si>
  <si>
    <t>MARTINEZ ZETINA RICARDO</t>
  </si>
  <si>
    <t>RF29070</t>
  </si>
  <si>
    <t>UD09001-AR09731</t>
  </si>
  <si>
    <t>0206-TCN16</t>
  </si>
  <si>
    <t>UD80001-0030150</t>
  </si>
  <si>
    <t>UD09001-AR07747</t>
  </si>
  <si>
    <t>UD80005-0026418</t>
  </si>
  <si>
    <t>Ingreso Diverso</t>
  </si>
  <si>
    <t>S 00053852</t>
  </si>
  <si>
    <t>UD10001-AS31932</t>
  </si>
  <si>
    <t>T 00054705</t>
  </si>
  <si>
    <t>UD10001-AS32741</t>
  </si>
  <si>
    <t>MENDOZA MORALES ESTHER</t>
  </si>
  <si>
    <t>S 00057177</t>
  </si>
  <si>
    <t>UD10001-AS35172</t>
  </si>
  <si>
    <t>ONTIVEROS PATIÑO JOSE CRUZ</t>
  </si>
  <si>
    <t>RF26088</t>
  </si>
  <si>
    <t>UD09001-AR07980</t>
  </si>
  <si>
    <t>S 00052347</t>
  </si>
  <si>
    <t>UD10001-AS30562</t>
  </si>
  <si>
    <t>JIMENEZ HERNANDEZ ILDEFONSO</t>
  </si>
  <si>
    <t>I     47</t>
  </si>
  <si>
    <t>UD09001-AR08359</t>
  </si>
  <si>
    <t>S 00055488</t>
  </si>
  <si>
    <t>UD10001-AS33425</t>
  </si>
  <si>
    <t>LABASTIDA JASSO ARMANDO</t>
  </si>
  <si>
    <t>RF29139</t>
  </si>
  <si>
    <t>UD09001-AR09732</t>
  </si>
  <si>
    <t>UD09001-AR10182</t>
  </si>
  <si>
    <t>S 00049377</t>
  </si>
  <si>
    <t>UD10001-AS27788</t>
  </si>
  <si>
    <t>SILLERO PEREZ SILVIA</t>
  </si>
  <si>
    <t>S 00050922</t>
  </si>
  <si>
    <t>UD10001-AS29249</t>
  </si>
  <si>
    <t>S 00052985</t>
  </si>
  <si>
    <t>UD10001-AS31215</t>
  </si>
  <si>
    <t>RAMIREZ BARRON AGUSTIN</t>
  </si>
  <si>
    <t>RF27899</t>
  </si>
  <si>
    <t>UD09001-AR08986</t>
  </si>
  <si>
    <t>0807-TCN15</t>
  </si>
  <si>
    <t>UD80002-0028320</t>
  </si>
  <si>
    <t>S 00057191</t>
  </si>
  <si>
    <t>UD10001-AS35173</t>
  </si>
  <si>
    <t>HURTADO RAMIREZ MANUEL</t>
  </si>
  <si>
    <t>S 00050195</t>
  </si>
  <si>
    <t>UD10001-AS28602</t>
  </si>
  <si>
    <t>GARCIA NIETO HILARIO</t>
  </si>
  <si>
    <t>S 00052346</t>
  </si>
  <si>
    <t>UD10001-AS30563</t>
  </si>
  <si>
    <t>MALAGON MARTINEZ BERTHA</t>
  </si>
  <si>
    <t>I     48</t>
  </si>
  <si>
    <t>UD09001-AR08360</t>
  </si>
  <si>
    <t>MEJIA MANRIQUEZ J. CARMEN</t>
  </si>
  <si>
    <t>S 00055485</t>
  </si>
  <si>
    <t>UD10001-AS33426</t>
  </si>
  <si>
    <t>RF29104</t>
  </si>
  <si>
    <t>UD09001-AR09733</t>
  </si>
  <si>
    <t>UD09001-AR10183</t>
  </si>
  <si>
    <t>ESPINO GALVAN MIGUEL ANGEL</t>
  </si>
  <si>
    <t>UD80002-0025714</t>
  </si>
  <si>
    <t>S 00050937</t>
  </si>
  <si>
    <t>UD10001-AS29250</t>
  </si>
  <si>
    <t>0366-TCN15</t>
  </si>
  <si>
    <t>UD80001-0027440</t>
  </si>
  <si>
    <t>GRUPO PENINSULA MOTORS, S. DE R.L.</t>
  </si>
  <si>
    <t>S 00053855</t>
  </si>
  <si>
    <t>UD10001-AS31933</t>
  </si>
  <si>
    <t>S 00054730</t>
  </si>
  <si>
    <t>UD10001-AS32742</t>
  </si>
  <si>
    <t>S 00049761</t>
  </si>
  <si>
    <t>UD10001-AS35174</t>
  </si>
  <si>
    <t>UD80002-0026104</t>
  </si>
  <si>
    <t>S 00052354</t>
  </si>
  <si>
    <t>UD10001-AS30564</t>
  </si>
  <si>
    <t>I     49</t>
  </si>
  <si>
    <t>UD09001-AR08361</t>
  </si>
  <si>
    <t>S 00055496</t>
  </si>
  <si>
    <t>UD10001-AS33427</t>
  </si>
  <si>
    <t>S 00056263</t>
  </si>
  <si>
    <t>UD10001-AS34284</t>
  </si>
  <si>
    <t>SHB PERFORACION S.A DE C.V</t>
  </si>
  <si>
    <t>UD09001-AR10184</t>
  </si>
  <si>
    <t>UD80001-0025715</t>
  </si>
  <si>
    <t>UD80001-0026355</t>
  </si>
  <si>
    <t>BAJA: BARROSO PATIÑO LETICIA</t>
  </si>
  <si>
    <t>S 00053071</t>
  </si>
  <si>
    <t>UD10001-AS31216</t>
  </si>
  <si>
    <t>TERRONES RINCON ANA MARIA ESPERANZA</t>
  </si>
  <si>
    <t>UD10001-AS31934</t>
  </si>
  <si>
    <t>S 00054720</t>
  </si>
  <si>
    <t>UD10001-AS32743</t>
  </si>
  <si>
    <t>S 00055592</t>
  </si>
  <si>
    <t>UD10001-AS35177</t>
  </si>
  <si>
    <t>S 00050031</t>
  </si>
  <si>
    <t>UD10001-AS28603</t>
  </si>
  <si>
    <t>S 00052357</t>
  </si>
  <si>
    <t>UD10001-AS30565</t>
  </si>
  <si>
    <t>I     50</t>
  </si>
  <si>
    <t>S 00051379</t>
  </si>
  <si>
    <t>UD10001-AS29952</t>
  </si>
  <si>
    <t>RODRIGUEZ SANCEN JOSE JUAN</t>
  </si>
  <si>
    <t>S 00055500</t>
  </si>
  <si>
    <t>UD10001-AS33428</t>
  </si>
  <si>
    <t>RF29097</t>
  </si>
  <si>
    <t>UD09001-AR09734</t>
  </si>
  <si>
    <t>UD09001-AR10185</t>
  </si>
  <si>
    <t>BAJA: VENCES SANCHEZ JOSE LUIS</t>
  </si>
  <si>
    <t>UD80002-0026422</t>
  </si>
  <si>
    <t>UD09001-AR08793</t>
  </si>
  <si>
    <t>S 00053851</t>
  </si>
  <si>
    <t>UD10001-AS31935</t>
  </si>
  <si>
    <t>UD10001-AS32744</t>
  </si>
  <si>
    <t>S 00049786</t>
  </si>
  <si>
    <t>UD10001-AS35178</t>
  </si>
  <si>
    <t>S 00050179</t>
  </si>
  <si>
    <t>UD10001-AS28604</t>
  </si>
  <si>
    <t>UD80002-0027103</t>
  </si>
  <si>
    <t>CORNEJO BECERRA JUAN</t>
  </si>
  <si>
    <t>I     51</t>
  </si>
  <si>
    <t>RF26740</t>
  </si>
  <si>
    <t>UD09001-AR08362</t>
  </si>
  <si>
    <t>S 00055495</t>
  </si>
  <si>
    <t>UD10001-AS33429</t>
  </si>
  <si>
    <t>AGRICOLA  SAN JULIAN TIERRA BLANCA</t>
  </si>
  <si>
    <t>UD10001-AS34285</t>
  </si>
  <si>
    <t>T 00057947</t>
  </si>
  <si>
    <t>UD10001-AS35860</t>
  </si>
  <si>
    <t>0347-tcn15</t>
  </si>
  <si>
    <t>UD80001-0025716</t>
  </si>
  <si>
    <t>S 00053102</t>
  </si>
  <si>
    <t>UD10001-AS31217</t>
  </si>
  <si>
    <t>S 00053849</t>
  </si>
  <si>
    <t>UD10001-AS31936</t>
  </si>
  <si>
    <t>S 00054722</t>
  </si>
  <si>
    <t>UD10001-AS32745</t>
  </si>
  <si>
    <t>UD10001-AS35179</t>
  </si>
  <si>
    <t>S 00050200</t>
  </si>
  <si>
    <t>UD10001-AS28605</t>
  </si>
  <si>
    <t>S 00052353</t>
  </si>
  <si>
    <t>UD10001-AS30566</t>
  </si>
  <si>
    <t>I     52</t>
  </si>
  <si>
    <t>S 00050128</t>
  </si>
  <si>
    <t>UD10001-AS29953</t>
  </si>
  <si>
    <t>UD80002-0028776</t>
  </si>
  <si>
    <t>RF29143</t>
  </si>
  <si>
    <t>UD09001-AR09735</t>
  </si>
  <si>
    <t>S 00049368</t>
  </si>
  <si>
    <t>UD10001-AS27789</t>
  </si>
  <si>
    <t>RESENDIZ OJEDA MARTHA EUGENIA</t>
  </si>
  <si>
    <t>0015U/15</t>
  </si>
  <si>
    <t>UD83001-0026423</t>
  </si>
  <si>
    <t>LJIMENEZ:RANGEL BARRAZA CESAR</t>
  </si>
  <si>
    <t>S 00053091</t>
  </si>
  <si>
    <t>UD10001-AS31218</t>
  </si>
  <si>
    <t>S 00053860</t>
  </si>
  <si>
    <t>UD10001-AS31937</t>
  </si>
  <si>
    <t>H 00054088</t>
  </si>
  <si>
    <t>UD10001-AS32746</t>
  </si>
  <si>
    <t>S 00057199</t>
  </si>
  <si>
    <t>UD10001-AS35180</t>
  </si>
  <si>
    <t>S 00050176</t>
  </si>
  <si>
    <t>UD10001-AS28606</t>
  </si>
  <si>
    <t>ALVARADO CHAVEZ JOSE ANTONIO</t>
  </si>
  <si>
    <t>S 00052338</t>
  </si>
  <si>
    <t>UD10001-AS30567</t>
  </si>
  <si>
    <t>EXPERTOS EN PLASTICOS, S.A. DE C.V.</t>
  </si>
  <si>
    <t>I     53</t>
  </si>
  <si>
    <t>T 00050685</t>
  </si>
  <si>
    <t>UD10001-AS29954</t>
  </si>
  <si>
    <t>S 00055484</t>
  </si>
  <si>
    <t>UD10001-AS33430</t>
  </si>
  <si>
    <t>PITALUA PATATUCHI ENRIQUE</t>
  </si>
  <si>
    <t>UD09001-AR09736</t>
  </si>
  <si>
    <t>UD80001-0030152</t>
  </si>
  <si>
    <t>LJIMENEZ:AGUILAR ORDOñEZ ESPERANZA</t>
  </si>
  <si>
    <t>S 00049373</t>
  </si>
  <si>
    <t>UD10001-AS27790</t>
  </si>
  <si>
    <t>SANTOYO IZAGUIRRE JOSE ERNESTO</t>
  </si>
  <si>
    <t>S 00050928</t>
  </si>
  <si>
    <t>UD10001-AS29251</t>
  </si>
  <si>
    <t>MARTINEZ MARQUEZ LUIS</t>
  </si>
  <si>
    <t>UD09001-AR08794</t>
  </si>
  <si>
    <t>S 00053861</t>
  </si>
  <si>
    <t>UD10001-AS31938</t>
  </si>
  <si>
    <t>S 00054725</t>
  </si>
  <si>
    <t>UD10001-AS32747</t>
  </si>
  <si>
    <t>ORNELAS VEGA FRANCISCO JAVIER</t>
  </si>
  <si>
    <t>T 00057180</t>
  </si>
  <si>
    <t>UD10001-AS35181</t>
  </si>
  <si>
    <t>RF26093</t>
  </si>
  <si>
    <t>UD09001-AR07981</t>
  </si>
  <si>
    <t>S 00052355</t>
  </si>
  <si>
    <t>UD10001-AS30568</t>
  </si>
  <si>
    <t>RICO GARCIA VICTOR MANUEL</t>
  </si>
  <si>
    <t>I     54</t>
  </si>
  <si>
    <t>T 00050528</t>
  </si>
  <si>
    <t>UD10001-AS29955</t>
  </si>
  <si>
    <t>S 00055498</t>
  </si>
  <si>
    <t>UD10001-AS33431</t>
  </si>
  <si>
    <t>UD10001-AS34286</t>
  </si>
  <si>
    <t>S 00057957</t>
  </si>
  <si>
    <t>UD10001-AS35861</t>
  </si>
  <si>
    <t>DIAZ ACOSTA FRANCISCO</t>
  </si>
  <si>
    <t>0341-TCN15</t>
  </si>
  <si>
    <t>UD80001-0025717</t>
  </si>
  <si>
    <t>T 00050795</t>
  </si>
  <si>
    <t>UD10001-AS29252</t>
  </si>
  <si>
    <t>VELAZQUEZ VAZQUEZ JOSE MANUEL</t>
  </si>
  <si>
    <t>T 00053114</t>
  </si>
  <si>
    <t>UD10001-AS31219</t>
  </si>
  <si>
    <t>MARTINEZ LINDA</t>
  </si>
  <si>
    <t>S 00053875</t>
  </si>
  <si>
    <t>UD10001-AS31939</t>
  </si>
  <si>
    <t>S 00054657</t>
  </si>
  <si>
    <t>UD10001-AS32748</t>
  </si>
  <si>
    <t>S 00057063</t>
  </si>
  <si>
    <t>UD10001-AS35182</t>
  </si>
  <si>
    <t>S 00050181</t>
  </si>
  <si>
    <t>UD10001-AS28607</t>
  </si>
  <si>
    <t>S 00052331</t>
  </si>
  <si>
    <t>UD10001-AS30569</t>
  </si>
  <si>
    <t>I     55</t>
  </si>
  <si>
    <t>T 00051720</t>
  </si>
  <si>
    <t>UD10001-AS29956</t>
  </si>
  <si>
    <t>CEJA MORENO MARTIN GUADALUPE</t>
  </si>
  <si>
    <t>0891-TCN15</t>
  </si>
  <si>
    <t>UD80001-0028777</t>
  </si>
  <si>
    <t>LJIMENEZ:HERNANDEZ BARRIOS BRENDA</t>
  </si>
  <si>
    <t>RF29146</t>
  </si>
  <si>
    <t>UD09001-AR09737</t>
  </si>
  <si>
    <t>T 00057964</t>
  </si>
  <si>
    <t>UD10001-AS35862</t>
  </si>
  <si>
    <t>S 00049307</t>
  </si>
  <si>
    <t>UD10001-AS27791</t>
  </si>
  <si>
    <t>S 00050894</t>
  </si>
  <si>
    <t>UD10001-AS29253</t>
  </si>
  <si>
    <t>JAUREGUI TAPIA OSCAR</t>
  </si>
  <si>
    <t>H 00053105</t>
  </si>
  <si>
    <t>UD10001-AS31220</t>
  </si>
  <si>
    <t>S 00053876</t>
  </si>
  <si>
    <t>UD10001-AS31940</t>
  </si>
  <si>
    <t>UD09001-AR09244</t>
  </si>
  <si>
    <t>ACOLTZI JOSE LUIS</t>
  </si>
  <si>
    <t>T 00057195</t>
  </si>
  <si>
    <t>UD10001-AS35183</t>
  </si>
  <si>
    <t>CALDERA HERNANDES SEBASTIAN EDUARDO</t>
  </si>
  <si>
    <t>UD09001-AR07982</t>
  </si>
  <si>
    <t>S 00052348</t>
  </si>
  <si>
    <t>UD10001-AS30570</t>
  </si>
  <si>
    <t>I     56</t>
  </si>
  <si>
    <t>S 00051722</t>
  </si>
  <si>
    <t>UD10001-AS29957</t>
  </si>
  <si>
    <t>S 00055444</t>
  </si>
  <si>
    <t>UD10001-AS33432</t>
  </si>
  <si>
    <t>DDAI GUANAJUATO SC</t>
  </si>
  <si>
    <t>RF29147</t>
  </si>
  <si>
    <t>UD09001-AR09738</t>
  </si>
  <si>
    <t>S 00057936</t>
  </si>
  <si>
    <t>UD10001-AS35863</t>
  </si>
  <si>
    <t>CORNEJO BACA JUAN PEDRO</t>
  </si>
  <si>
    <t>UD09001-AR07748</t>
  </si>
  <si>
    <t>GUADIANA PANTOJA JORGE</t>
  </si>
  <si>
    <t>S 00050926</t>
  </si>
  <si>
    <t>UD10001-AS29254</t>
  </si>
  <si>
    <t>S 00053099</t>
  </si>
  <si>
    <t>UD10001-AS31221</t>
  </si>
  <si>
    <t>YEBRA LOPEZ CAROLINA</t>
  </si>
  <si>
    <t>S 00053871</t>
  </si>
  <si>
    <t>UD10001-AS31941</t>
  </si>
  <si>
    <t>S 00054716</t>
  </si>
  <si>
    <t>UD10001-AS32749</t>
  </si>
  <si>
    <t>S 00057174</t>
  </si>
  <si>
    <t>UD10001-AS35184</t>
  </si>
  <si>
    <t>RF26095</t>
  </si>
  <si>
    <t>UD09001-AR07983</t>
  </si>
  <si>
    <t>UD09001-AR08575</t>
  </si>
  <si>
    <t>I     57</t>
  </si>
  <si>
    <t>S 00051727</t>
  </si>
  <si>
    <t>UD10001-AS29958</t>
  </si>
  <si>
    <t>RF28766</t>
  </si>
  <si>
    <t>UD09001-AR09482</t>
  </si>
  <si>
    <t>CENTRAL DE AUTOBUSES TRESGUERRAS S.</t>
  </si>
  <si>
    <t>T 00056299</t>
  </si>
  <si>
    <t>UD10001-AS34287</t>
  </si>
  <si>
    <t>T 00057968</t>
  </si>
  <si>
    <t>UD10001-AS35864</t>
  </si>
  <si>
    <t>S 00049376</t>
  </si>
  <si>
    <t>UD10001-AS27792</t>
  </si>
  <si>
    <t>TIERRABLANCA RODRIGUEZ MARICELA</t>
  </si>
  <si>
    <t>S 00050934</t>
  </si>
  <si>
    <t>UD10001-AS29255</t>
  </si>
  <si>
    <t>S 00053107</t>
  </si>
  <si>
    <t>UD10001-AS31222</t>
  </si>
  <si>
    <t>UD10001-AS31942</t>
  </si>
  <si>
    <t>S 00054729</t>
  </si>
  <si>
    <t>UD10001-AS32750</t>
  </si>
  <si>
    <t>BAJIOTECH COPY  SA DE CV</t>
  </si>
  <si>
    <t>S 00057176</t>
  </si>
  <si>
    <t>UD10001-AS35185</t>
  </si>
  <si>
    <t>S 00050194</t>
  </si>
  <si>
    <t>UD10001-AS28608</t>
  </si>
  <si>
    <t>S 00052340</t>
  </si>
  <si>
    <t>UD10001-AS30571</t>
  </si>
  <si>
    <t>BIESTRO TORRES ANDREA</t>
  </si>
  <si>
    <t>I     58</t>
  </si>
  <si>
    <t>S 00051719</t>
  </si>
  <si>
    <t>UD10001-AS29959</t>
  </si>
  <si>
    <t>UD80001-0028778</t>
  </si>
  <si>
    <t>WILLIAMS</t>
  </si>
  <si>
    <t>UD10001-AS34288</t>
  </si>
  <si>
    <t>UD09001-AR10186</t>
  </si>
  <si>
    <t>UD09001-AR07749</t>
  </si>
  <si>
    <t>S 00050930</t>
  </si>
  <si>
    <t>UD10001-AS29256</t>
  </si>
  <si>
    <t>HURTADO SANCHEZ ANGELICA YAZARE</t>
  </si>
  <si>
    <t>S 00053110</t>
  </si>
  <si>
    <t>UD10001-AS31223</t>
  </si>
  <si>
    <t>ISLAS JUAREZ HECTOR</t>
  </si>
  <si>
    <t>S 00053893</t>
  </si>
  <si>
    <t>UD10001-AS31943</t>
  </si>
  <si>
    <t>UD09001-AR09245</t>
  </si>
  <si>
    <t>S 00056691</t>
  </si>
  <si>
    <t>UD10001-AS35186</t>
  </si>
  <si>
    <t>T 00049337</t>
  </si>
  <si>
    <t>UD10001-AS28609</t>
  </si>
  <si>
    <t>MIRANDA RODRIGUEZ SERGIO</t>
  </si>
  <si>
    <t>UD10001-AS30572</t>
  </si>
  <si>
    <t>I     59</t>
  </si>
  <si>
    <t>S 00051716</t>
  </si>
  <si>
    <t>UD10001-AS29960</t>
  </si>
  <si>
    <t>ARREGUIN ESPARZA LISL</t>
  </si>
  <si>
    <t>S 00055506</t>
  </si>
  <si>
    <t>UD10001-AS33433</t>
  </si>
  <si>
    <t>UD10001-AS34289</t>
  </si>
  <si>
    <t>UD09001-AR10187</t>
  </si>
  <si>
    <t>UD09001-AR07750</t>
  </si>
  <si>
    <t>MARTINEZ NUÑEZ JOSE DOLORES</t>
  </si>
  <si>
    <t>UD10001-AS29257</t>
  </si>
  <si>
    <t>S 00053098</t>
  </si>
  <si>
    <t>UD10001-AS31224</t>
  </si>
  <si>
    <t>S 00053879</t>
  </si>
  <si>
    <t>UD10001-AS31944</t>
  </si>
  <si>
    <t>S 00054734</t>
  </si>
  <si>
    <t>UD10001-AS32751</t>
  </si>
  <si>
    <t>UD09001-AR09956</t>
  </si>
  <si>
    <t>S 00050186</t>
  </si>
  <si>
    <t>UD10001-AS28610</t>
  </si>
  <si>
    <t>PARQUE AGROTECNOLOGICO XONOTLI S.A.</t>
  </si>
  <si>
    <t>UD09001-AR08576</t>
  </si>
  <si>
    <t>I     60</t>
  </si>
  <si>
    <t>S 00051721</t>
  </si>
  <si>
    <t>UD10001-AS29961</t>
  </si>
  <si>
    <t>RAMIREZ GARCIA MARIA ALEJANDRA</t>
  </si>
  <si>
    <t>UD09001-AR09483</t>
  </si>
  <si>
    <t>T 00056217</t>
  </si>
  <si>
    <t>UD10001-AS34290</t>
  </si>
  <si>
    <t>1002-TCN15</t>
  </si>
  <si>
    <t>UD80001-0030156</t>
  </si>
  <si>
    <t>LJIMENEZ:ROSAS PANIAGUA LAURA</t>
  </si>
  <si>
    <t>UD09001-AR07751</t>
  </si>
  <si>
    <t>VALOIS HERNANDEZ SANTIAGO</t>
  </si>
  <si>
    <t>0488N/15</t>
  </si>
  <si>
    <t>UD80001-0026425</t>
  </si>
  <si>
    <t>LJIMENEZ:JIMENEZ PEREZ MARIA ELENA</t>
  </si>
  <si>
    <t>UD09001-AR08795</t>
  </si>
  <si>
    <t>S 00053894</t>
  </si>
  <si>
    <t>UD10001-AS31945</t>
  </si>
  <si>
    <t>ARTEAGA GOMEZ AMELIA PAULA</t>
  </si>
  <si>
    <t>S 00054733</t>
  </si>
  <si>
    <t>UD10001-AS32752</t>
  </si>
  <si>
    <t>S 00057190</t>
  </si>
  <si>
    <t>UD10001-AS35188</t>
  </si>
  <si>
    <t>RF26099</t>
  </si>
  <si>
    <t>UD09001-AR07984</t>
  </si>
  <si>
    <t>0627-TCN15</t>
  </si>
  <si>
    <t>UD80001-0027104</t>
  </si>
  <si>
    <t>LJIMENEZ:AVILA JIMENEZ LUIS</t>
  </si>
  <si>
    <t>I     61</t>
  </si>
  <si>
    <t>S 00051723</t>
  </si>
  <si>
    <t>UD10001-AS29962</t>
  </si>
  <si>
    <t>CEBALLOS CRUZ RICARDO</t>
  </si>
  <si>
    <t>UD09001-AR09484</t>
  </si>
  <si>
    <t>UD10001-AS34291</t>
  </si>
  <si>
    <t>UD10001-AS27793</t>
  </si>
  <si>
    <t>S 00050927</t>
  </si>
  <si>
    <t>UD10001-AS29258</t>
  </si>
  <si>
    <t>UD80002-0027444</t>
  </si>
  <si>
    <t>UD10001-AS31946</t>
  </si>
  <si>
    <t>S 00054600</t>
  </si>
  <si>
    <t>UD10001-AS32753</t>
  </si>
  <si>
    <t>S 00057189</t>
  </si>
  <si>
    <t>UD10001-AS35189</t>
  </si>
  <si>
    <t>0004-TCU15</t>
  </si>
  <si>
    <t>UD83001-0026109</t>
  </si>
  <si>
    <t>0519-TCN15</t>
  </si>
  <si>
    <t>UD80001-0027105</t>
  </si>
  <si>
    <t>LJIMENEZ:ZAMBRANO ANAYA BERTHA</t>
  </si>
  <si>
    <t>I     62</t>
  </si>
  <si>
    <t>S 00051705</t>
  </si>
  <si>
    <t>UD10001-AS29963</t>
  </si>
  <si>
    <t>MENDOZA JACOBO MARCELA YUDITH</t>
  </si>
  <si>
    <t>S 00055489</t>
  </si>
  <si>
    <t>UD10001-AS33434</t>
  </si>
  <si>
    <t>CALIDAD CONSULTORIA Y CONSTRUCCION</t>
  </si>
  <si>
    <t>T 00056305</t>
  </si>
  <si>
    <t>UD10001-AS34292</t>
  </si>
  <si>
    <t>UD10001-AS27794</t>
  </si>
  <si>
    <t>S 00050931</t>
  </si>
  <si>
    <t>UD10001-AS29259</t>
  </si>
  <si>
    <t>UD09001-AR08796</t>
  </si>
  <si>
    <t>CARDENAS RAMIREZ DAVID</t>
  </si>
  <si>
    <t>UD10001-AS31947</t>
  </si>
  <si>
    <t>S 00054731</t>
  </si>
  <si>
    <t>UD10001-AS32754</t>
  </si>
  <si>
    <t>PEÑA DEANDA LILIA</t>
  </si>
  <si>
    <t>UD09001-AR09957</t>
  </si>
  <si>
    <t>S 00050199</t>
  </si>
  <si>
    <t>UD10001-AS28612</t>
  </si>
  <si>
    <t>GENERADORA DE CONCEPTOS S.A. DE C.V</t>
  </si>
  <si>
    <t>UD10001-AS30573</t>
  </si>
  <si>
    <t>I     63</t>
  </si>
  <si>
    <t>S 00051726</t>
  </si>
  <si>
    <t>UD10001-AS29964</t>
  </si>
  <si>
    <t>UD09001-AR09485</t>
  </si>
  <si>
    <t>RUIZ GUZMAN, S.A. DE C.V.</t>
  </si>
  <si>
    <t>UD09001-AR09739</t>
  </si>
  <si>
    <t>S 00057871</t>
  </si>
  <si>
    <t>UD10001-AS35865</t>
  </si>
  <si>
    <t>MUNGUIA VARGAS MARIA ELVIA</t>
  </si>
  <si>
    <t>S 00049379</t>
  </si>
  <si>
    <t>UD10001-AS27795</t>
  </si>
  <si>
    <t>RODRIGUEZ DEL AGUA J. NATIVIDAD</t>
  </si>
  <si>
    <t>CH</t>
  </si>
  <si>
    <t>UD09001-AR08160</t>
  </si>
  <si>
    <t>UD09001-AR08797</t>
  </si>
  <si>
    <t>RF27907</t>
  </si>
  <si>
    <t>UD09001-AR08987</t>
  </si>
  <si>
    <t>S 00054732</t>
  </si>
  <si>
    <t>UD10001-AS32755</t>
  </si>
  <si>
    <t>0085-TCN16</t>
  </si>
  <si>
    <t>UD80002-0029660</t>
  </si>
  <si>
    <t>S 00050201</t>
  </si>
  <si>
    <t>UD10001-AS28613</t>
  </si>
  <si>
    <t>S 00052359</t>
  </si>
  <si>
    <t>UD10001-AS30574</t>
  </si>
  <si>
    <t>I     64</t>
  </si>
  <si>
    <t>S 00051724</t>
  </si>
  <si>
    <t>UD10001-AS29965</t>
  </si>
  <si>
    <t>UD09001-AR09486</t>
  </si>
  <si>
    <t>RF29041</t>
  </si>
  <si>
    <t>UD09001-AR09740</t>
  </si>
  <si>
    <t>S 00057959</t>
  </si>
  <si>
    <t>UD10001-AS35866</t>
  </si>
  <si>
    <t>CONTRERAS MONROY FERNANDO</t>
  </si>
  <si>
    <t>S 00049381</t>
  </si>
  <si>
    <t>UD10001-AS27796</t>
  </si>
  <si>
    <t>REYES GALLARDO JOSE LUIS</t>
  </si>
  <si>
    <t>UD10001-AS29260</t>
  </si>
  <si>
    <t>UD09001-AR08798</t>
  </si>
  <si>
    <t>S 00053878</t>
  </si>
  <si>
    <t>UD10001-AS31948</t>
  </si>
  <si>
    <t>BELTRAN CHAVEZ MATIAS</t>
  </si>
  <si>
    <t>S 00054736</t>
  </si>
  <si>
    <t>UD10001-AS32756</t>
  </si>
  <si>
    <t>CAMPOS ROSAS MONICA</t>
  </si>
  <si>
    <t>I 00057175</t>
  </si>
  <si>
    <t>UD10001-AS35190</t>
  </si>
  <si>
    <t>BLANCAS ESTEVES JAVIER RENE</t>
  </si>
  <si>
    <t>UD10001-AS28617</t>
  </si>
  <si>
    <t>0484-TCN15</t>
  </si>
  <si>
    <t>UD80001-0027106</t>
  </si>
  <si>
    <t>LJIMENEZ:VAZQUEZ MAGAñA JUAN</t>
  </si>
  <si>
    <t>I     65</t>
  </si>
  <si>
    <t>UD10001-AS29966</t>
  </si>
  <si>
    <t>UD80001-0028780</t>
  </si>
  <si>
    <t>0937-TCN15</t>
  </si>
  <si>
    <t>UD80002-0029239</t>
  </si>
  <si>
    <t>TRABAJOS ESPECIALIZADOS DE OUTSOURC</t>
  </si>
  <si>
    <t>UD10001-AS35867</t>
  </si>
  <si>
    <t>S 00049370</t>
  </si>
  <si>
    <t>UD10001-AS27797</t>
  </si>
  <si>
    <t>ALVAREZ PARAMO MARIA YOLANDA</t>
  </si>
  <si>
    <t>S 00050939</t>
  </si>
  <si>
    <t>UD10001-AS29261</t>
  </si>
  <si>
    <t>UD09001-AR08799</t>
  </si>
  <si>
    <t>UD80001-0027933</t>
  </si>
  <si>
    <t>0830-TCN15</t>
  </si>
  <si>
    <t>UD80001-0028323</t>
  </si>
  <si>
    <t>S 00057178</t>
  </si>
  <si>
    <t>UD10001-AS35191</t>
  </si>
  <si>
    <t>RF26025</t>
  </si>
  <si>
    <t>UD09001-AR07985</t>
  </si>
  <si>
    <t>UD09001-AR08577</t>
  </si>
  <si>
    <t>I     66</t>
  </si>
  <si>
    <t>S 00051729</t>
  </si>
  <si>
    <t>UD10001-AS29967</t>
  </si>
  <si>
    <t>S 00056300</t>
  </si>
  <si>
    <t>UD10001-AS34293</t>
  </si>
  <si>
    <t>S 00057945</t>
  </si>
  <si>
    <t>UD10001-AS35868</t>
  </si>
  <si>
    <t>UD09001-AR07752</t>
  </si>
  <si>
    <t>GONZALEZ GONZALEZ ARTURO</t>
  </si>
  <si>
    <t>S 00050933</t>
  </si>
  <si>
    <t>UD10001-AS29262</t>
  </si>
  <si>
    <t>CENLAV 2005 S.A. DE C.V.</t>
  </si>
  <si>
    <t>S 00053112</t>
  </si>
  <si>
    <t>UD10001-AS31225</t>
  </si>
  <si>
    <t>BOTELLO AGUILLON JOSE</t>
  </si>
  <si>
    <t>S 00053895</t>
  </si>
  <si>
    <t>UD10001-AS31949</t>
  </si>
  <si>
    <t>TORRES ALVAREZ MIGUEL ANGEL</t>
  </si>
  <si>
    <t>UD10001-AS32757</t>
  </si>
  <si>
    <t>DESARROLLOS Y PROMOCIONES DEL CENTR</t>
  </si>
  <si>
    <t>S 00055477</t>
  </si>
  <si>
    <t>UD10001-AS33442</t>
  </si>
  <si>
    <t>S 00057172</t>
  </si>
  <si>
    <t>UD10001-AS35192</t>
  </si>
  <si>
    <t>UD10001-AS28620</t>
  </si>
  <si>
    <t>S 00052356</t>
  </si>
  <si>
    <t>UD10001-AS30575</t>
  </si>
  <si>
    <t>AGROPECUARIA LA PERLA DEL BAJIO S.A</t>
  </si>
  <si>
    <t>I     67</t>
  </si>
  <si>
    <t>UD10001-AS29968</t>
  </si>
  <si>
    <t>S 00056298</t>
  </si>
  <si>
    <t>UD10001-AS34294</t>
  </si>
  <si>
    <t>S 00057961</t>
  </si>
  <si>
    <t>UD10001-AS35869</t>
  </si>
  <si>
    <t>S 00049340</t>
  </si>
  <si>
    <t>UD10001-AS27798</t>
  </si>
  <si>
    <t>OLIVEROS IBARRA LUCIA</t>
  </si>
  <si>
    <t>UD10001-AS29263</t>
  </si>
  <si>
    <t>S 00053123</t>
  </si>
  <si>
    <t>UD10001-AS31230</t>
  </si>
  <si>
    <t>UD09001-AR08988</t>
  </si>
  <si>
    <t>UD10001-AS32758</t>
  </si>
  <si>
    <t>S 00055479</t>
  </si>
  <si>
    <t>UD10001-AS33443</t>
  </si>
  <si>
    <t>UD09001-AR09958</t>
  </si>
  <si>
    <t>S 00050182</t>
  </si>
  <si>
    <t>UD10001-AS28621</t>
  </si>
  <si>
    <t>AGRI-ESTRELLA S DE RL DE CV</t>
  </si>
  <si>
    <t>0559-TCN15</t>
  </si>
  <si>
    <t>UD80001-0027107</t>
  </si>
  <si>
    <t>I     68</t>
  </si>
  <si>
    <t>UD10001-AS29969</t>
  </si>
  <si>
    <t>T 00056304</t>
  </si>
  <si>
    <t>UD10001-AS34295</t>
  </si>
  <si>
    <t>RAMIREZ GUERRERO ARANZAZU</t>
  </si>
  <si>
    <t>S 00057951</t>
  </si>
  <si>
    <t>UD10001-AS35870</t>
  </si>
  <si>
    <t>UD09001-AR07753</t>
  </si>
  <si>
    <t>UD10001-AS29264</t>
  </si>
  <si>
    <t>UD09001-AR08800</t>
  </si>
  <si>
    <t>S 00053892</t>
  </si>
  <si>
    <t>UD10001-AS31950</t>
  </si>
  <si>
    <t>UD10001-AS33444</t>
  </si>
  <si>
    <t>S 00057095</t>
  </si>
  <si>
    <t>UD10001-AS35193</t>
  </si>
  <si>
    <t>UD09001-AR07986</t>
  </si>
  <si>
    <t>S 00054714</t>
  </si>
  <si>
    <t>UD10001-AS32759</t>
  </si>
  <si>
    <t>LUGO MARTINEZ ERNESTO JAVIER</t>
  </si>
  <si>
    <t>0639N/15</t>
  </si>
  <si>
    <t>UD80001-0027108</t>
  </si>
  <si>
    <t>LJIMENEZ:SANCHEZ MENDOZA MAURICIO</t>
  </si>
  <si>
    <t>I     69</t>
  </si>
  <si>
    <t>S 00051728</t>
  </si>
  <si>
    <t>UD10001-AS29970</t>
  </si>
  <si>
    <t>PEREZ FERNANDEZ ROSA ERENDIRA</t>
  </si>
  <si>
    <t>RF29176</t>
  </si>
  <si>
    <t>UD09001-AR09741</t>
  </si>
  <si>
    <t>0262N/16</t>
  </si>
  <si>
    <t>UD80001-0030161</t>
  </si>
  <si>
    <t>S 00049378</t>
  </si>
  <si>
    <t>UD10001-AS27799</t>
  </si>
  <si>
    <t>T 00050938</t>
  </si>
  <si>
    <t>UD10001-AS29265</t>
  </si>
  <si>
    <t>DURAN SIERRA ADRIAN</t>
  </si>
  <si>
    <t>S 00053119</t>
  </si>
  <si>
    <t>UD10001-AS31231</t>
  </si>
  <si>
    <t>RIVERA CRUZ FERNANDO</t>
  </si>
  <si>
    <t>UD09001-AR08989</t>
  </si>
  <si>
    <t>UD10001-AS33445</t>
  </si>
  <si>
    <t>0775-TCN15</t>
  </si>
  <si>
    <t>UD80001-0028326</t>
  </si>
  <si>
    <t>UD80005-0029661</t>
  </si>
  <si>
    <t>LOUVIER HERNANDEZ JOSE FRANCISCO</t>
  </si>
  <si>
    <t>UD09001-AR07987</t>
  </si>
  <si>
    <t>S 00052344</t>
  </si>
  <si>
    <t>UD10001-AS30576</t>
  </si>
  <si>
    <t>I     70</t>
  </si>
  <si>
    <t>UD10001-AS29971</t>
  </si>
  <si>
    <t>RF28939</t>
  </si>
  <si>
    <t>UD09001-AR09742</t>
  </si>
  <si>
    <t>UD10001-AS35871</t>
  </si>
  <si>
    <t>S 00049366</t>
  </si>
  <si>
    <t>UD10001-AS27800</t>
  </si>
  <si>
    <t>CORTES DELGADO MA CLARA</t>
  </si>
  <si>
    <t>S 00050744</t>
  </si>
  <si>
    <t>UD10001-AS29266</t>
  </si>
  <si>
    <t>DIAZ MARTINEZ MARIA GUADALUPE</t>
  </si>
  <si>
    <t>S 00053100</t>
  </si>
  <si>
    <t>UD10001-AS31232</t>
  </si>
  <si>
    <t>S 00053882</t>
  </si>
  <si>
    <t>UD10001-AS31951</t>
  </si>
  <si>
    <t>RIVADENEYRA PEREZ DULCE MARIA</t>
  </si>
  <si>
    <t>UD09001-AR09487</t>
  </si>
  <si>
    <t>INSTITUTO CELAYENSE S.C.</t>
  </si>
  <si>
    <t>0754-TCN15</t>
  </si>
  <si>
    <t>UD80001-0028327</t>
  </si>
  <si>
    <t>LJIMENEZ:CARDENAS MANRIQUEZ MARCELA</t>
  </si>
  <si>
    <t>0952-TCN15</t>
  </si>
  <si>
    <t>UD80002-0029662</t>
  </si>
  <si>
    <t>S 00050184</t>
  </si>
  <si>
    <t>UD10001-AS28622</t>
  </si>
  <si>
    <t>UD09001-AR08578</t>
  </si>
  <si>
    <t>LLANTAS Y SERVICIOS DE CELAYA SA DE</t>
  </si>
  <si>
    <t>I     71</t>
  </si>
  <si>
    <t>UD09001-AR09743</t>
  </si>
  <si>
    <t>UD83001-0030093</t>
  </si>
  <si>
    <t>S 00049385</t>
  </si>
  <si>
    <t>UD10001-AS27801</t>
  </si>
  <si>
    <t>SALDAñA MARTINEZ GERARDO</t>
  </si>
  <si>
    <t>T 00050945</t>
  </si>
  <si>
    <t>UD10001-AS29267</t>
  </si>
  <si>
    <t>CERVANTES BERNAL SILVIA AMALIA</t>
  </si>
  <si>
    <t>S 00053117</t>
  </si>
  <si>
    <t>UD10001-AS31233</t>
  </si>
  <si>
    <t>AIZCORBE CABEZA DE VACA JOSE FERNAN</t>
  </si>
  <si>
    <t>S 00053735</t>
  </si>
  <si>
    <t>UD10001-AS31952</t>
  </si>
  <si>
    <t>LANUZA RAMIREZ JORGE LUIS</t>
  </si>
  <si>
    <t>UD10001-AS33446</t>
  </si>
  <si>
    <t>UD80002-0028330</t>
  </si>
  <si>
    <t>S 00057194</t>
  </si>
  <si>
    <t>UD10001-AS35194</t>
  </si>
  <si>
    <t>0004-tcu15</t>
  </si>
  <si>
    <t>UD83001-0026113</t>
  </si>
  <si>
    <t>UD09001-AR08579</t>
  </si>
  <si>
    <t>UD09001-AR08363</t>
  </si>
  <si>
    <t>I     72</t>
  </si>
  <si>
    <t>UD09001-AR09744</t>
  </si>
  <si>
    <t>UD10001-AS35872</t>
  </si>
  <si>
    <t>S 00049369</t>
  </si>
  <si>
    <t>UD10001-AS27802</t>
  </si>
  <si>
    <t>MAULEON GOMEZ MARIA SANDRA</t>
  </si>
  <si>
    <t>S 00050946</t>
  </si>
  <si>
    <t>UD10001-AS29268</t>
  </si>
  <si>
    <t>ALVAREZ SANCHEZ MARCIAL</t>
  </si>
  <si>
    <t>S 00053118</t>
  </si>
  <si>
    <t>UD10001-AS31234</t>
  </si>
  <si>
    <t>S 00053889</t>
  </si>
  <si>
    <t>UD10001-AS31953</t>
  </si>
  <si>
    <t>UD10001-AS33447</t>
  </si>
  <si>
    <t>UD80001-0028331</t>
  </si>
  <si>
    <t>S 00057205</t>
  </si>
  <si>
    <t>UD10001-AS35195</t>
  </si>
  <si>
    <t>HERRAMIENTAS ALEMANAS DE CELAYA S.</t>
  </si>
  <si>
    <t>0409-TCN15</t>
  </si>
  <si>
    <t>UD80001-0026115</t>
  </si>
  <si>
    <t>S 00052365</t>
  </si>
  <si>
    <t>UD10001-AS30577</t>
  </si>
  <si>
    <t>UD10001-AS29973</t>
  </si>
  <si>
    <t>SISTEMAS DE TECNOLOGIA HIDRAULICAS</t>
  </si>
  <si>
    <t>I     73</t>
  </si>
  <si>
    <t>UD80001-0029241</t>
  </si>
  <si>
    <t>0137U/15</t>
  </si>
  <si>
    <t>UD83001-0030163</t>
  </si>
  <si>
    <t>LJIMENEZ:ALVAREZ RODRIGUEZ PAOLA VA</t>
  </si>
  <si>
    <t>S 00049382</t>
  </si>
  <si>
    <t>UD10001-AS27803</t>
  </si>
  <si>
    <t>VECTIUM DEL BAJIO S.A. DE C.V.</t>
  </si>
  <si>
    <t>S 00050947</t>
  </si>
  <si>
    <t>UD10001-AS29269</t>
  </si>
  <si>
    <t>BOMBAS VERTICALES BNJ S.A. DE C.V.</t>
  </si>
  <si>
    <t>UD09001-AR08801</t>
  </si>
  <si>
    <t>GONZALEZ RUIZ JOSE RICARDO</t>
  </si>
  <si>
    <t>T 00053891</t>
  </si>
  <si>
    <t>UD10001-AS31954</t>
  </si>
  <si>
    <t>MARTINEZ GALLEGOS LUIS  GABRIEL</t>
  </si>
  <si>
    <t>S 00055512</t>
  </si>
  <si>
    <t>UD10001-AS33448</t>
  </si>
  <si>
    <t>UD09001-AR09246</t>
  </si>
  <si>
    <t>UD80001-0029664</t>
  </si>
  <si>
    <t>UD09001-AR08580</t>
  </si>
  <si>
    <t>0581-TCN15</t>
  </si>
  <si>
    <t>UD80001-0026805</t>
  </si>
  <si>
    <t>I     74</t>
  </si>
  <si>
    <t>S 00056315</t>
  </si>
  <si>
    <t>UD10001-AS34296</t>
  </si>
  <si>
    <t>S 00057962</t>
  </si>
  <si>
    <t>UD10001-AS35873</t>
  </si>
  <si>
    <t>S 00049384</t>
  </si>
  <si>
    <t>UD10001-AS27804</t>
  </si>
  <si>
    <t>0130N/15</t>
  </si>
  <si>
    <t>UD80001-0026428</t>
  </si>
  <si>
    <t>LJIMENEZ:DISTRIBUIDORA PROVIDENCIA</t>
  </si>
  <si>
    <t>S 00053121</t>
  </si>
  <si>
    <t>UD10001-AS31235</t>
  </si>
  <si>
    <t>T 00053880</t>
  </si>
  <si>
    <t>UD10001-AS31955</t>
  </si>
  <si>
    <t>UD80001-0028784</t>
  </si>
  <si>
    <t>UD80002-0028332</t>
  </si>
  <si>
    <t>UD09001-AR09959</t>
  </si>
  <si>
    <t>UD09001-AR08581</t>
  </si>
  <si>
    <t>0553N/15</t>
  </si>
  <si>
    <t>UD80001-0026806</t>
  </si>
  <si>
    <t>LJIMENEZ:ARROCERA DEL BAJIO S.A. DE</t>
  </si>
  <si>
    <t>I     75</t>
  </si>
  <si>
    <t>T 00056311</t>
  </si>
  <si>
    <t>UD10001-AS34297</t>
  </si>
  <si>
    <t>S 00057972</t>
  </si>
  <si>
    <t>UD10001-AS35874</t>
  </si>
  <si>
    <t>ZAPATA MENDEZ YOLANDA</t>
  </si>
  <si>
    <t>0131-TCN15</t>
  </si>
  <si>
    <t>UD80001-0025718</t>
  </si>
  <si>
    <t>0044-TCU15</t>
  </si>
  <si>
    <t>UD83001-0027446</t>
  </si>
  <si>
    <t>LJIMENEZ:ESTRADA ARREDONDO JORGE</t>
  </si>
  <si>
    <t>S 00053901</t>
  </si>
  <si>
    <t>UD10001-AS31956</t>
  </si>
  <si>
    <t>ALVARADO TURRUBIARTES PEDRO ERNESTO</t>
  </si>
  <si>
    <t>S 00055514</t>
  </si>
  <si>
    <t>UD10001-AS33449</t>
  </si>
  <si>
    <t>ORTEGA MONTES MARTHA</t>
  </si>
  <si>
    <t>T 00050955</t>
  </si>
  <si>
    <t>UD10001-AS29270</t>
  </si>
  <si>
    <t>SIERRA LEON RODOLFO</t>
  </si>
  <si>
    <t>S 00054748</t>
  </si>
  <si>
    <t>UD10001-AS32760</t>
  </si>
  <si>
    <t>UD09001-AR09960</t>
  </si>
  <si>
    <t>UD09001-AR08582</t>
  </si>
  <si>
    <t>S 00051745</t>
  </si>
  <si>
    <t>UD10001-AS29995</t>
  </si>
  <si>
    <t>GLOBAL MEDIA GRAPHIC S.A. DE C.V.</t>
  </si>
  <si>
    <t>I     76</t>
  </si>
  <si>
    <t>S 00056320</t>
  </si>
  <si>
    <t>UD10001-AS34298</t>
  </si>
  <si>
    <t>MARTINEZ HIDALGO DIEGO</t>
  </si>
  <si>
    <t>0218-TCN16</t>
  </si>
  <si>
    <t>UD80001-0030164</t>
  </si>
  <si>
    <t>UD10001-AS27805</t>
  </si>
  <si>
    <t>I 00053868</t>
  </si>
  <si>
    <t>UD10001-AS31957</t>
  </si>
  <si>
    <t>S 00055511</t>
  </si>
  <si>
    <t>UD10001-AS33450</t>
  </si>
  <si>
    <t>COMERCIALIZADORA ALPACEL, S.A. DE C</t>
  </si>
  <si>
    <t>0009-TCU15</t>
  </si>
  <si>
    <t>UD83001-0026431</t>
  </si>
  <si>
    <t>0679-TCN15</t>
  </si>
  <si>
    <t>UD80001-0027448</t>
  </si>
  <si>
    <t>ARRENDADORA DE QUERETARO S.A. DE C.</t>
  </si>
  <si>
    <t>RF28265</t>
  </si>
  <si>
    <t>UD09001-AR09247</t>
  </si>
  <si>
    <t>S 00057210</t>
  </si>
  <si>
    <t>UD10001-AS35196</t>
  </si>
  <si>
    <t>S 00050220</t>
  </si>
  <si>
    <t>UD10001-AS28623</t>
  </si>
  <si>
    <t>CAMACHO GARCIA JOSEFINA</t>
  </si>
  <si>
    <t>UD80001-0027110</t>
  </si>
  <si>
    <t>UD09001-AR08364</t>
  </si>
  <si>
    <t>PUGA GONZALEZ MARTHA NELLY</t>
  </si>
  <si>
    <t>I     77</t>
  </si>
  <si>
    <t>S 00056284</t>
  </si>
  <si>
    <t>UD10001-AS34299</t>
  </si>
  <si>
    <t>S 00057965</t>
  </si>
  <si>
    <t>UD10001-AS35875</t>
  </si>
  <si>
    <t>GARCIA PICHARDO GUILLERMO</t>
  </si>
  <si>
    <t>S 00053896</t>
  </si>
  <si>
    <t>UD10001-AS31958</t>
  </si>
  <si>
    <t>T 00055534</t>
  </si>
  <si>
    <t>UD10001-AS33451</t>
  </si>
  <si>
    <t>GASCA MEDEL IRMA</t>
  </si>
  <si>
    <t>UD09001-AR08161</t>
  </si>
  <si>
    <t>S 00053115</t>
  </si>
  <si>
    <t>UD10001-AS31236</t>
  </si>
  <si>
    <t>MEDINA MACIAS ROSA MA.</t>
  </si>
  <si>
    <t>UD10001-AS32761</t>
  </si>
  <si>
    <t>tdc</t>
  </si>
  <si>
    <t>UD09001-AR09961</t>
  </si>
  <si>
    <t>UD09001-AR07754</t>
  </si>
  <si>
    <t>LEDESMA CACIQUE MA ANGELICA</t>
  </si>
  <si>
    <t>S 00050215</t>
  </si>
  <si>
    <t>UD10001-AS28624</t>
  </si>
  <si>
    <t>MEZA GOMEZ PALACIO ALEJANDRO</t>
  </si>
  <si>
    <t>S 00052364</t>
  </si>
  <si>
    <t>UD10001-AS30578</t>
  </si>
  <si>
    <t>HERNANDEZ JOSE RAMON</t>
  </si>
  <si>
    <t>S 00051690</t>
  </si>
  <si>
    <t>UD10001-AS29997</t>
  </si>
  <si>
    <t>I     78</t>
  </si>
  <si>
    <t>S 00056310</t>
  </si>
  <si>
    <t>UD10001-AS34300</t>
  </si>
  <si>
    <t>S 00057967</t>
  </si>
  <si>
    <t>UD10001-AS35876</t>
  </si>
  <si>
    <t>0052-TCU15</t>
  </si>
  <si>
    <t>UD83001-0027934</t>
  </si>
  <si>
    <t>LOZANO RODRIGUEZ MARTHA ELENA</t>
  </si>
  <si>
    <t>S 00055518</t>
  </si>
  <si>
    <t>UD10001-AS33452</t>
  </si>
  <si>
    <t>S 00050944</t>
  </si>
  <si>
    <t>UD10001-AS29271</t>
  </si>
  <si>
    <t>UD83001-0027212</t>
  </si>
  <si>
    <t>LJIMENEZ: FLETERA DEL POTOSI SA DE</t>
  </si>
  <si>
    <t>UD10001-AS32762</t>
  </si>
  <si>
    <t>UD09001-AR09962</t>
  </si>
  <si>
    <t>0303-TCN15</t>
  </si>
  <si>
    <t>UD80001-0025720</t>
  </si>
  <si>
    <t>S 00050223</t>
  </si>
  <si>
    <t>UD10001-AS28625</t>
  </si>
  <si>
    <t>UD80001-0027111</t>
  </si>
  <si>
    <t>UD10001-AS29999</t>
  </si>
  <si>
    <t>I     79</t>
  </si>
  <si>
    <t>T 00056322</t>
  </si>
  <si>
    <t>UD10001-AS34301</t>
  </si>
  <si>
    <t>S 00057966</t>
  </si>
  <si>
    <t>UD10001-AS35877</t>
  </si>
  <si>
    <t>S 00055520</t>
  </si>
  <si>
    <t>UD10001-AS33453</t>
  </si>
  <si>
    <t>ARCIGA ARAIZA JORGE</t>
  </si>
  <si>
    <t>UD80001-0026433</t>
  </si>
  <si>
    <t>CEREALES ROLADOS Y SERVICIOS S. DE</t>
  </si>
  <si>
    <t>UD83001-0027450</t>
  </si>
  <si>
    <t>MAYA MORALES JUAN</t>
  </si>
  <si>
    <t>UD09001-AR08990</t>
  </si>
  <si>
    <t>T 00054742</t>
  </si>
  <si>
    <t>UD10001-AS32763</t>
  </si>
  <si>
    <t>LARA MEDINA JOSE FRANCISCO</t>
  </si>
  <si>
    <t>T 00057061</t>
  </si>
  <si>
    <t>UD10001-AS35197</t>
  </si>
  <si>
    <t>T 00049392</t>
  </si>
  <si>
    <t>UD10001-AS27806</t>
  </si>
  <si>
    <t>RAMIREZ MONROY JUAN RAMON</t>
  </si>
  <si>
    <t>S 00050227</t>
  </si>
  <si>
    <t>UD10001-AS28626</t>
  </si>
  <si>
    <t>GARCIA MORENO REGINA</t>
  </si>
  <si>
    <t>T 00052368</t>
  </si>
  <si>
    <t>UD10001-AS30579</t>
  </si>
  <si>
    <t>UD10001-AS30000</t>
  </si>
  <si>
    <t>I     80</t>
  </si>
  <si>
    <t>UD80001-0029242</t>
  </si>
  <si>
    <t>S 00057969</t>
  </si>
  <si>
    <t>UD10001-AS35878</t>
  </si>
  <si>
    <t>URBACON S.A. DE C.V</t>
  </si>
  <si>
    <t>S 00055523</t>
  </si>
  <si>
    <t>UD10001-AS33454</t>
  </si>
  <si>
    <t>UD80001-0026434</t>
  </si>
  <si>
    <t>S 00053129</t>
  </si>
  <si>
    <t>UD10001-AS31237</t>
  </si>
  <si>
    <t>UD09001-AR08991</t>
  </si>
  <si>
    <t>S 00054753</t>
  </si>
  <si>
    <t>UD10001-AS32764</t>
  </si>
  <si>
    <t>INCONTRO RONALD</t>
  </si>
  <si>
    <t>UD09001-AR09963</t>
  </si>
  <si>
    <t>0233-TCN15</t>
  </si>
  <si>
    <t>UD80001-0025721</t>
  </si>
  <si>
    <t>UD09001-AR07988</t>
  </si>
  <si>
    <t>S 00052379</t>
  </si>
  <si>
    <t>UD10001-AS30580</t>
  </si>
  <si>
    <t>LUNA MORALES LUIS</t>
  </si>
  <si>
    <t>UD10001-AS30001</t>
  </si>
  <si>
    <t>I     81</t>
  </si>
  <si>
    <t>T 00056303</t>
  </si>
  <si>
    <t>UD10001-AS34302</t>
  </si>
  <si>
    <t>S 00057977</t>
  </si>
  <si>
    <t>UD10001-AS35879</t>
  </si>
  <si>
    <t>UD09001-AR09488</t>
  </si>
  <si>
    <t>UD10001-AS29272</t>
  </si>
  <si>
    <t>FERTILIDAD DE SUELOS S. DE R.L.</t>
  </si>
  <si>
    <t>UD09001-AR08802</t>
  </si>
  <si>
    <t>UD09001-AR08992</t>
  </si>
  <si>
    <t>S 00054752</t>
  </si>
  <si>
    <t>UD10001-AS32765</t>
  </si>
  <si>
    <t>MARTINEZ SALAZAR OTILIA JUANA MARIA</t>
  </si>
  <si>
    <t>0147-TCN16</t>
  </si>
  <si>
    <t>UD80001-0029666</t>
  </si>
  <si>
    <t>LJIMENEZ:CRISANTO PANTOJA EDUARDO</t>
  </si>
  <si>
    <t>UD09001-AR07755</t>
  </si>
  <si>
    <t>S 00050228</t>
  </si>
  <si>
    <t>UD10001-AS28627</t>
  </si>
  <si>
    <t>S 00052361</t>
  </si>
  <si>
    <t>UD10001-AS30581</t>
  </si>
  <si>
    <t>HOON PARK</t>
  </si>
  <si>
    <t>UD09001-AR08365</t>
  </si>
  <si>
    <t>I     82</t>
  </si>
  <si>
    <t>UD09001-AR09745</t>
  </si>
  <si>
    <t>RUIZ LAGUNA MARIA KARINA</t>
  </si>
  <si>
    <t>S 00057976</t>
  </si>
  <si>
    <t>UD10001-AS35880</t>
  </si>
  <si>
    <t>UD09001-AR09489</t>
  </si>
  <si>
    <t>S 00050966</t>
  </si>
  <si>
    <t>UD10001-AS29273</t>
  </si>
  <si>
    <t>UD09001-AR08803</t>
  </si>
  <si>
    <t>UD09001-AR08993</t>
  </si>
  <si>
    <t>ROJANO PAREDES OSCAR</t>
  </si>
  <si>
    <t>S 00054749</t>
  </si>
  <si>
    <t>UD10001-AS32766</t>
  </si>
  <si>
    <t>S 00057218</t>
  </si>
  <si>
    <t>UD10001-AS35198</t>
  </si>
  <si>
    <t>HERNANDEZ</t>
  </si>
  <si>
    <t>UD09001-AR07756</t>
  </si>
  <si>
    <t>S 00050225</t>
  </si>
  <si>
    <t>UD10001-AS28628</t>
  </si>
  <si>
    <t>S 00052374</t>
  </si>
  <si>
    <t>UD10001-AS30582</t>
  </si>
  <si>
    <t>ROMERO VAZQUEZ ARTURO</t>
  </si>
  <si>
    <t>UD10001-AS30002</t>
  </si>
  <si>
    <t>I     83</t>
  </si>
  <si>
    <t>S 00056334</t>
  </si>
  <si>
    <t>UD10001-AS34303</t>
  </si>
  <si>
    <t>0129-TCN16</t>
  </si>
  <si>
    <t>UD80001-0030165</t>
  </si>
  <si>
    <t>0791-TCN14</t>
  </si>
  <si>
    <t>UD80001-0028786</t>
  </si>
  <si>
    <t>LJIMENEZ:PECH CABRERA SERGIO  ANTON</t>
  </si>
  <si>
    <t>S 00050958</t>
  </si>
  <si>
    <t>UD10001-AS29274</t>
  </si>
  <si>
    <t>GRUPO KASOKU INDUSTRIAL, S.A. DE C.</t>
  </si>
  <si>
    <t>UD80002-0027451</t>
  </si>
  <si>
    <t>MALDONADO RODRIGUEZ DANIEL</t>
  </si>
  <si>
    <t>UD09001-AR08994</t>
  </si>
  <si>
    <t>NIETO ERIBA JUAN JOSE</t>
  </si>
  <si>
    <t>S 00054750</t>
  </si>
  <si>
    <t>UD10001-AS32767</t>
  </si>
  <si>
    <t>LONGINOS PADILLA SANTAMARIA</t>
  </si>
  <si>
    <t>S 00057215</t>
  </si>
  <si>
    <t>UD10001-AS35199</t>
  </si>
  <si>
    <t>0333-TCN15</t>
  </si>
  <si>
    <t>UD80001-0025723</t>
  </si>
  <si>
    <t>UD09001-AR07989</t>
  </si>
  <si>
    <t>UD09001-AR08583</t>
  </si>
  <si>
    <t>S 00051733</t>
  </si>
  <si>
    <t>UD10001-AS30003</t>
  </si>
  <si>
    <t>CAZAREZ TORRES MARIO</t>
  </si>
  <si>
    <t>I     84</t>
  </si>
  <si>
    <t>S 00056326</t>
  </si>
  <si>
    <t>UD10001-AS34305</t>
  </si>
  <si>
    <t>RF28693</t>
  </si>
  <si>
    <t>UD09001-AR09490</t>
  </si>
  <si>
    <t>S 00057943</t>
  </si>
  <si>
    <t>UD10001-AS35881</t>
  </si>
  <si>
    <t>S 00050963</t>
  </si>
  <si>
    <t>UD10001-AS29275</t>
  </si>
  <si>
    <t>S 00053144</t>
  </si>
  <si>
    <t>UD10001-AS31238</t>
  </si>
  <si>
    <t>S 00053911</t>
  </si>
  <si>
    <t>UD10001-AS31959</t>
  </si>
  <si>
    <t>PARDO MENDEZ MA. CONCEPCION</t>
  </si>
  <si>
    <t>UD09001-AR09248</t>
  </si>
  <si>
    <t>S 00057216</t>
  </si>
  <si>
    <t>UD10001-AS35200</t>
  </si>
  <si>
    <t>S 00049391</t>
  </si>
  <si>
    <t>UD10001-AS27811</t>
  </si>
  <si>
    <t>S 00050216</t>
  </si>
  <si>
    <t>UD10001-AS28629</t>
  </si>
  <si>
    <t>ROMERO RUGARCIA JESUS FERNANDO</t>
  </si>
  <si>
    <t>UD09001-AR08584</t>
  </si>
  <si>
    <t>HERRERA MANCERA MA MERCEDES</t>
  </si>
  <si>
    <t>S 00051735</t>
  </si>
  <si>
    <t>UD10001-AS30012</t>
  </si>
  <si>
    <t>I     85</t>
  </si>
  <si>
    <t>S 00056331</t>
  </si>
  <si>
    <t>UD10001-AS34306</t>
  </si>
  <si>
    <t>CERVANTES RODRIGUEZ HERIBERTO</t>
  </si>
  <si>
    <t>S 00055509</t>
  </si>
  <si>
    <t>UD10001-AS33455</t>
  </si>
  <si>
    <t>RF30129</t>
  </si>
  <si>
    <t>UD09001-AR10188</t>
  </si>
  <si>
    <t>S 00050968</t>
  </si>
  <si>
    <t>UD10001-AS29276</t>
  </si>
  <si>
    <t>S 00053127</t>
  </si>
  <si>
    <t>UD10001-AS31239</t>
  </si>
  <si>
    <t>UD09001-AR08995</t>
  </si>
  <si>
    <t>S 00054745</t>
  </si>
  <si>
    <t>UD10001-AS32768</t>
  </si>
  <si>
    <t>S 00057223</t>
  </si>
  <si>
    <t>UD10001-AS35201</t>
  </si>
  <si>
    <t>UD09001-AR07757</t>
  </si>
  <si>
    <t>SANCHEZ CASTAÑEDA MARIA DE LA LUZ</t>
  </si>
  <si>
    <t>S 00050159</t>
  </si>
  <si>
    <t>UD10001-AS28630</t>
  </si>
  <si>
    <t>MENDOZA FREYRE ALEJANDRO</t>
  </si>
  <si>
    <t>S 00052372</t>
  </si>
  <si>
    <t>UD10001-AS30583</t>
  </si>
  <si>
    <t>S 00051748</t>
  </si>
  <si>
    <t>UD10001-AS30013</t>
  </si>
  <si>
    <t>I     86</t>
  </si>
  <si>
    <t>UD80001-0029243</t>
  </si>
  <si>
    <t>S 00055525</t>
  </si>
  <si>
    <t>UD10001-AS33456</t>
  </si>
  <si>
    <t>JEMA EMPRESARIAL S.A. DE C.V.</t>
  </si>
  <si>
    <t>S 00057971</t>
  </si>
  <si>
    <t>UD10001-AS35882</t>
  </si>
  <si>
    <t>MORALES GONZALEZ HECTOR</t>
  </si>
  <si>
    <t>S 00050965</t>
  </si>
  <si>
    <t>UD10001-AS29277</t>
  </si>
  <si>
    <t>S 00053126</t>
  </si>
  <si>
    <t>UD10001-AS31240</t>
  </si>
  <si>
    <t>RF27633</t>
  </si>
  <si>
    <t>UD09001-AR08996</t>
  </si>
  <si>
    <t>UD09001-AR09249</t>
  </si>
  <si>
    <t>RF29649</t>
  </si>
  <si>
    <t>UD09001-AR09964</t>
  </si>
  <si>
    <t>UD09001-AR07758</t>
  </si>
  <si>
    <t>S 00050239</t>
  </si>
  <si>
    <t>UD10001-AS28631</t>
  </si>
  <si>
    <t>VARGAS YAñEZ MARIO ANDRES</t>
  </si>
  <si>
    <t>UD09001-AR08585</t>
  </si>
  <si>
    <t>S 00051750</t>
  </si>
  <si>
    <t>UD10001-AS30014</t>
  </si>
  <si>
    <t>LOPEZ SALAZAR ALEJANDRA</t>
  </si>
  <si>
    <t>I     87</t>
  </si>
  <si>
    <t>0600-TCN15</t>
  </si>
  <si>
    <t>UD80001-0029244</t>
  </si>
  <si>
    <t>0794-TCN15</t>
  </si>
  <si>
    <t>UD80001-0028788</t>
  </si>
  <si>
    <t>0120-TCN16</t>
  </si>
  <si>
    <t>UD80001-0030167</t>
  </si>
  <si>
    <t>BAJA: LJIMENEZ AUTOMOTRIZ NIHON S.A</t>
  </si>
  <si>
    <t>UD80001-0026438</t>
  </si>
  <si>
    <t>T 00053090</t>
  </si>
  <si>
    <t>UD10001-AS31241</t>
  </si>
  <si>
    <t>S 00053912</t>
  </si>
  <si>
    <t>UD10001-AS31960</t>
  </si>
  <si>
    <t>T 00054704</t>
  </si>
  <si>
    <t>UD10001-AS32770</t>
  </si>
  <si>
    <t>ARMENTA BUENAVISTA HILARIO</t>
  </si>
  <si>
    <t>RF 29655</t>
  </si>
  <si>
    <t>UD09001-AR09965</t>
  </si>
  <si>
    <t>LG CONSTRUCCIONES Y CANALIZACIONES</t>
  </si>
  <si>
    <t>UD09001-AR07759</t>
  </si>
  <si>
    <t>RF26105</t>
  </si>
  <si>
    <t>UD09001-AR07990</t>
  </si>
  <si>
    <t>S 00052382</t>
  </si>
  <si>
    <t>UD10001-AS30584</t>
  </si>
  <si>
    <t>AUTOMOVILES DE IRAPUATO S A DE C V</t>
  </si>
  <si>
    <t>S 00051732</t>
  </si>
  <si>
    <t>UD10001-AS30015</t>
  </si>
  <si>
    <t>I     88</t>
  </si>
  <si>
    <t>S 00056138</t>
  </si>
  <si>
    <t>UD10001-AS34307</t>
  </si>
  <si>
    <t>T 00055524</t>
  </si>
  <si>
    <t>UD10001-AS33457</t>
  </si>
  <si>
    <t>0135-TCU15</t>
  </si>
  <si>
    <t>UD83001-0030168</t>
  </si>
  <si>
    <t>BAJA: TROPPER, S.A. DE C.V.</t>
  </si>
  <si>
    <t>UD80002-0027453</t>
  </si>
  <si>
    <t>0769-TCN15</t>
  </si>
  <si>
    <t>UD80001-0027938</t>
  </si>
  <si>
    <t>LJIMENEZ:ESCAMILLA RAMOS FORTUNATO</t>
  </si>
  <si>
    <t>UD09001-AR09250</t>
  </si>
  <si>
    <t>S 00057213</t>
  </si>
  <si>
    <t>UD10001-AS35202</t>
  </si>
  <si>
    <t>SIERRA TREJO IVAN</t>
  </si>
  <si>
    <t>UD09001-AR07760</t>
  </si>
  <si>
    <t>S 00050247</t>
  </si>
  <si>
    <t>UD10001-AS28632</t>
  </si>
  <si>
    <t>DEPARTURES HERNANDEZ S DE RL DE CV</t>
  </si>
  <si>
    <t>S 00052383</t>
  </si>
  <si>
    <t>UD10001-AS30585</t>
  </si>
  <si>
    <t>MARTINEZ GOMEZ JORGE FRANCISCO</t>
  </si>
  <si>
    <t>UD09001-AR08366</t>
  </si>
  <si>
    <t>I     89</t>
  </si>
  <si>
    <t>S 00056327</t>
  </si>
  <si>
    <t>UD10001-AS34308</t>
  </si>
  <si>
    <t>LOPEZ SANTIAGO AURELIO</t>
  </si>
  <si>
    <t>S 00055537</t>
  </si>
  <si>
    <t>UD10001-AS33458</t>
  </si>
  <si>
    <t>UD80001-0030169</t>
  </si>
  <si>
    <t>UD09001-AR08162</t>
  </si>
  <si>
    <t>0736-TCN14</t>
  </si>
  <si>
    <t>UD80001-0027454</t>
  </si>
  <si>
    <t>TRIBUNAL FEDERAL DE JUSTICIA FISCAL</t>
  </si>
  <si>
    <t>UD09001-AR08997</t>
  </si>
  <si>
    <t>GAYUC, S. DE R.L. DE C.V.</t>
  </si>
  <si>
    <t>UD09001-AR09251</t>
  </si>
  <si>
    <t>MENDOZA ARCINIEGA JOSE LUIS</t>
  </si>
  <si>
    <t>S 00057226</t>
  </si>
  <si>
    <t>UD10001-AS35203</t>
  </si>
  <si>
    <t>JB INGENIERIA S.A. DE C.V.</t>
  </si>
  <si>
    <t>UD09001-AR07761</t>
  </si>
  <si>
    <t>RF26111</t>
  </si>
  <si>
    <t>UD09001-AR07991</t>
  </si>
  <si>
    <t>S 00052387</t>
  </si>
  <si>
    <t>UD10001-AS30586</t>
  </si>
  <si>
    <t>HURTADO MARTINEZ J SOCORRO ISMAEL</t>
  </si>
  <si>
    <t>S 00051751</t>
  </si>
  <si>
    <t>UD10001-AS30016</t>
  </si>
  <si>
    <t>I     90</t>
  </si>
  <si>
    <t>S 00056324</t>
  </si>
  <si>
    <t>UD10001-AS34315</t>
  </si>
  <si>
    <t>S 00055516</t>
  </si>
  <si>
    <t>UD10001-AS33459</t>
  </si>
  <si>
    <t>0115-TCU15</t>
  </si>
  <si>
    <t>UD83001-0030170</t>
  </si>
  <si>
    <t>LJIMENEZ:EMPACKUSA S DE RL DE CV</t>
  </si>
  <si>
    <t>S 00050956</t>
  </si>
  <si>
    <t>UD10001-AS29278</t>
  </si>
  <si>
    <t>SILVA GARCIA MIGUEL ANGEL</t>
  </si>
  <si>
    <t>0625-TCN15</t>
  </si>
  <si>
    <t>UD80001-0027455</t>
  </si>
  <si>
    <t>UD09001-AR08998</t>
  </si>
  <si>
    <t>PROYECTOS INTEGRALES DE RESTAURACIO</t>
  </si>
  <si>
    <t>UD09001-AR09252</t>
  </si>
  <si>
    <t>S 00057225</t>
  </si>
  <si>
    <t>UD10001-AS35204</t>
  </si>
  <si>
    <t>HORTI-PLANTAS INVERNADERO S.P.R. DE</t>
  </si>
  <si>
    <t>S 00049386</t>
  </si>
  <si>
    <t>UD10001-AS27812</t>
  </si>
  <si>
    <t>S 00050249</t>
  </si>
  <si>
    <t>UD10001-AS28633</t>
  </si>
  <si>
    <t>MARTINEZ TOVAR MARIA ELENA</t>
  </si>
  <si>
    <t>UD10001-AS30587</t>
  </si>
  <si>
    <t>UD09001-AR08367</t>
  </si>
  <si>
    <t>I     91</t>
  </si>
  <si>
    <t>TRANSF ELE</t>
  </si>
  <si>
    <t>UD09001-AR09491</t>
  </si>
  <si>
    <t>T 00056230</t>
  </si>
  <si>
    <t>UD10001-AS34316</t>
  </si>
  <si>
    <t>S 00057981</t>
  </si>
  <si>
    <t>UD10001-AS35883</t>
  </si>
  <si>
    <t>BARAJAS PEDRAZA JORGE</t>
  </si>
  <si>
    <t>0517-TCN15</t>
  </si>
  <si>
    <t>UD80001-0026441</t>
  </si>
  <si>
    <t>S 00053132</t>
  </si>
  <si>
    <t>UD10001-AS31242</t>
  </si>
  <si>
    <t>S 00053900</t>
  </si>
  <si>
    <t>UD10001-AS31961</t>
  </si>
  <si>
    <t>UD80002-0028341</t>
  </si>
  <si>
    <t>LAGUNA HERNANDEZ JOSE MANUEL</t>
  </si>
  <si>
    <t>S 00057227</t>
  </si>
  <si>
    <t>UD10001-AS35205</t>
  </si>
  <si>
    <t>S 00049390</t>
  </si>
  <si>
    <t>UD10001-AS27813</t>
  </si>
  <si>
    <t>UD09001-AR07992</t>
  </si>
  <si>
    <t>S 00052337</t>
  </si>
  <si>
    <t>UD10001-AS30588</t>
  </si>
  <si>
    <t>UD10001-AS30017</t>
  </si>
  <si>
    <t>DEPARTURES HERNANDEZ  S. DE R.L. DE</t>
  </si>
  <si>
    <t>I     92</t>
  </si>
  <si>
    <t>RF29230</t>
  </si>
  <si>
    <t>UD09001-AR09746</t>
  </si>
  <si>
    <t>S 00057979</t>
  </si>
  <si>
    <t>UD10001-AS35884</t>
  </si>
  <si>
    <t>S 00050967</t>
  </si>
  <si>
    <t>UD10001-AS29279</t>
  </si>
  <si>
    <t>CONSTRUCTION &amp; RE-CONSTRUCCION SA D</t>
  </si>
  <si>
    <t>S 00053128</t>
  </si>
  <si>
    <t>UD10001-AS31243</t>
  </si>
  <si>
    <t>GASCA RODRIGUEZ MA. JESUS</t>
  </si>
  <si>
    <t>S 00053835</t>
  </si>
  <si>
    <t>UD10001-AS31962</t>
  </si>
  <si>
    <t>UD80001-0028342</t>
  </si>
  <si>
    <t>UD09001-AR09966</t>
  </si>
  <si>
    <t>UD09001-AR07762</t>
  </si>
  <si>
    <t>0428-TCN15</t>
  </si>
  <si>
    <t>UD80001-0026117</t>
  </si>
  <si>
    <t>I 00052367</t>
  </si>
  <si>
    <t>UD10001-AS30589</t>
  </si>
  <si>
    <t>RAMIREZ SOLORZANO ERNESTO</t>
  </si>
  <si>
    <t>T 00051738</t>
  </si>
  <si>
    <t>UD10001-AS30018</t>
  </si>
  <si>
    <t>I     93</t>
  </si>
  <si>
    <t>T 00055526</t>
  </si>
  <si>
    <t>UD10001-AS33460</t>
  </si>
  <si>
    <t>UD83001-0029245</t>
  </si>
  <si>
    <t>S 00057982</t>
  </si>
  <si>
    <t>UD10001-AS35885</t>
  </si>
  <si>
    <t>S 00050957</t>
  </si>
  <si>
    <t>UD10001-AS29280</t>
  </si>
  <si>
    <t>AUTOPARTES HIDRAULICAS S.A. DE C.V.</t>
  </si>
  <si>
    <t>T 00052884</t>
  </si>
  <si>
    <t>UD10001-AS31244</t>
  </si>
  <si>
    <t>S 00053886</t>
  </si>
  <si>
    <t>UD10001-AS31963</t>
  </si>
  <si>
    <t>UD09001-AR09253</t>
  </si>
  <si>
    <t>UD09001-AR09967</t>
  </si>
  <si>
    <t>S 00049346</t>
  </si>
  <si>
    <t>UD10001-AS27814</t>
  </si>
  <si>
    <t>25996/6110</t>
  </si>
  <si>
    <t>UD09001-AR07993</t>
  </si>
  <si>
    <t>UD10001-AS30590</t>
  </si>
  <si>
    <t>T 00050355</t>
  </si>
  <si>
    <t>UD10001-AS30019</t>
  </si>
  <si>
    <t>I     94</t>
  </si>
  <si>
    <t>UD83001-0029246</t>
  </si>
  <si>
    <t>S 00057990</t>
  </si>
  <si>
    <t>UD10001-AS35886</t>
  </si>
  <si>
    <t>MARTINEZ BEDOLLA FROYLAN</t>
  </si>
  <si>
    <t>S 00050964</t>
  </si>
  <si>
    <t>UD10001-AS29281</t>
  </si>
  <si>
    <t>UD10001-AS31245</t>
  </si>
  <si>
    <t>S 00053884</t>
  </si>
  <si>
    <t>UD10001-AS31964</t>
  </si>
  <si>
    <t>T 00054647</t>
  </si>
  <si>
    <t>UD10001-AS32771</t>
  </si>
  <si>
    <t>S 00057184</t>
  </si>
  <si>
    <t>UD10001-AS35206</t>
  </si>
  <si>
    <t>S 00049329</t>
  </si>
  <si>
    <t>UD10001-AS27815</t>
  </si>
  <si>
    <t>0437-TCN15</t>
  </si>
  <si>
    <t>UD80001-0026118</t>
  </si>
  <si>
    <t>LJIMENEZ:TROCHE PEREZ PATRICIA</t>
  </si>
  <si>
    <t>S 00052389</t>
  </si>
  <si>
    <t>UD10001-AS30591</t>
  </si>
  <si>
    <t>S 00051741</t>
  </si>
  <si>
    <t>UD10001-AS30020</t>
  </si>
  <si>
    <t>I     95</t>
  </si>
  <si>
    <t>UD10001-AS33461</t>
  </si>
  <si>
    <t>S 00056318</t>
  </si>
  <si>
    <t>UD10001-AS34319</t>
  </si>
  <si>
    <t>UD09001-AR10189</t>
  </si>
  <si>
    <t>S 00050962</t>
  </si>
  <si>
    <t>UD10001-AS29282</t>
  </si>
  <si>
    <t>UD09001-AR08804</t>
  </si>
  <si>
    <t>S 00053883</t>
  </si>
  <si>
    <t>UD10001-AS31965</t>
  </si>
  <si>
    <t>T 00054751</t>
  </si>
  <si>
    <t>UD10001-AS32772</t>
  </si>
  <si>
    <t>UD09001-AR09968</t>
  </si>
  <si>
    <t>T 00049333</t>
  </si>
  <si>
    <t>UD10001-AS27816</t>
  </si>
  <si>
    <t>T 00050235</t>
  </si>
  <si>
    <t>UD10001-AS28634</t>
  </si>
  <si>
    <t>UD10001-AS30592</t>
  </si>
  <si>
    <t>0016-TCU15</t>
  </si>
  <si>
    <t>UD83001-0026810</t>
  </si>
  <si>
    <t>I     96</t>
  </si>
  <si>
    <t>S 00055497</t>
  </si>
  <si>
    <t>UD10001-AS33462</t>
  </si>
  <si>
    <t>SUAREZ ROBERTO</t>
  </si>
  <si>
    <t>S 00056357</t>
  </si>
  <si>
    <t>UD10001-AS34320</t>
  </si>
  <si>
    <t>CONTRERAS MARTINEZ KARINA</t>
  </si>
  <si>
    <t>UD80001-0030172</t>
  </si>
  <si>
    <t>0128N/15</t>
  </si>
  <si>
    <t>UD80001-0026446</t>
  </si>
  <si>
    <t>LJIMENEZ:MARTINEZ GALINDO LUIS ANTO</t>
  </si>
  <si>
    <t>UD09001-AR08805</t>
  </si>
  <si>
    <t>S 00053838</t>
  </si>
  <si>
    <t>UD10001-AS31966</t>
  </si>
  <si>
    <t>UD09001-AR09254</t>
  </si>
  <si>
    <t>S 00057231</t>
  </si>
  <si>
    <t>UD10001-AS35207</t>
  </si>
  <si>
    <t>UD09001-AR07763</t>
  </si>
  <si>
    <t>ZAMBRANO TORRES ELVIA</t>
  </si>
  <si>
    <t>UD09001-AR07994</t>
  </si>
  <si>
    <t>S 00052380</t>
  </si>
  <si>
    <t>UD10001-AS30593</t>
  </si>
  <si>
    <t>UD09001-AR08368</t>
  </si>
  <si>
    <t>RAPHEL ALBERTO</t>
  </si>
  <si>
    <t>I     97</t>
  </si>
  <si>
    <t>S 00055533</t>
  </si>
  <si>
    <t>UD10001-AS33463</t>
  </si>
  <si>
    <t>DIAZ MEJIA GERARDO DE JESUS</t>
  </si>
  <si>
    <t>S 00056350</t>
  </si>
  <si>
    <t>UD10001-AS34321</t>
  </si>
  <si>
    <t>RIVERA VALLE ELIZABETH</t>
  </si>
  <si>
    <t>S 00057920</t>
  </si>
  <si>
    <t>UD10001-AS35887</t>
  </si>
  <si>
    <t>GUERRERO COLORADO ALEJANDRO</t>
  </si>
  <si>
    <t>S 00053130</t>
  </si>
  <si>
    <t>UD10001-AS31246</t>
  </si>
  <si>
    <t>FLORES MALDONADO ESPERANZA DE LA CR</t>
  </si>
  <si>
    <t>S 00053842</t>
  </si>
  <si>
    <t>UD10001-AS31967</t>
  </si>
  <si>
    <t>S 00054758</t>
  </si>
  <si>
    <t>UD10001-AS32773</t>
  </si>
  <si>
    <t>S 00057224</t>
  </si>
  <si>
    <t>UD10001-AS35208</t>
  </si>
  <si>
    <t>0105-TCU14</t>
  </si>
  <si>
    <t>UD83001-0025726</t>
  </si>
  <si>
    <t>S 00050250</t>
  </si>
  <si>
    <t>UD10001-AS28635</t>
  </si>
  <si>
    <t>0455-TCN15</t>
  </si>
  <si>
    <t>UD80001-0026448</t>
  </si>
  <si>
    <t>LJIMENEZ:GONZALEZ GARCIA JAIME</t>
  </si>
  <si>
    <t>0627N/15</t>
  </si>
  <si>
    <t>UD80001-0027117</t>
  </si>
  <si>
    <t>0562N/15</t>
  </si>
  <si>
    <t>UD80001-0026812</t>
  </si>
  <si>
    <t>LJIMENEZ:TALAVERA LEMUS DANIEL</t>
  </si>
  <si>
    <t>I     98</t>
  </si>
  <si>
    <t>S 00055530</t>
  </si>
  <si>
    <t>UD10001-AS33464</t>
  </si>
  <si>
    <t>S 00056349</t>
  </si>
  <si>
    <t>UD10001-AS34324</t>
  </si>
  <si>
    <t>HIDALGO CERVANTES ELSA CATALINA</t>
  </si>
  <si>
    <t>UD09001-AR10190</t>
  </si>
  <si>
    <t>S 00053141</t>
  </si>
  <si>
    <t>UD10001-AS31247</t>
  </si>
  <si>
    <t>S 00053766</t>
  </si>
  <si>
    <t>UD10001-AS31968</t>
  </si>
  <si>
    <t>S 00054760</t>
  </si>
  <si>
    <t>UD10001-AS32774</t>
  </si>
  <si>
    <t>PEREZ DOMINGUEZ RAUL</t>
  </si>
  <si>
    <t>S 00057142</t>
  </si>
  <si>
    <t>UD10001-AS35216</t>
  </si>
  <si>
    <t>CENTRO CRISTIANO BET SHALOM A.R.</t>
  </si>
  <si>
    <t>UD80002-0025727</t>
  </si>
  <si>
    <t>ROJAS AGUILAR ROBERTO</t>
  </si>
  <si>
    <t>S 00050230</t>
  </si>
  <si>
    <t>UD10001-AS28636</t>
  </si>
  <si>
    <t>OLIVARES HURTADO EDGAR RICARDO</t>
  </si>
  <si>
    <t>UD10001-AS29283</t>
  </si>
  <si>
    <t>S 00052386</t>
  </si>
  <si>
    <t>UD10001-AS30594</t>
  </si>
  <si>
    <t>SERVIN TIMENTEL ISIDRO</t>
  </si>
  <si>
    <t>S 00051756</t>
  </si>
  <si>
    <t>UD10001-AS30022</t>
  </si>
  <si>
    <t>GARCIA ZAVALA J JESUS</t>
  </si>
  <si>
    <t>I     99</t>
  </si>
  <si>
    <t>0817-TCN15</t>
  </si>
  <si>
    <t>UD80001-0028789</t>
  </si>
  <si>
    <t>0945-TCN15</t>
  </si>
  <si>
    <t>UD80001-0029250</t>
  </si>
  <si>
    <t>UD80001-0030173</t>
  </si>
  <si>
    <t>UD09001-AR08806</t>
  </si>
  <si>
    <t>S 00053827</t>
  </si>
  <si>
    <t>UD10001-AS31969</t>
  </si>
  <si>
    <t>S 00054765</t>
  </si>
  <si>
    <t>UD10001-AS32775</t>
  </si>
  <si>
    <t>T 00057236</t>
  </si>
  <si>
    <t>UD10001-AS35217</t>
  </si>
  <si>
    <t>S 00049395</t>
  </si>
  <si>
    <t>UD10001-AS27817</t>
  </si>
  <si>
    <t>GONZALEZ MOSQUEDA SERGIO</t>
  </si>
  <si>
    <t>0224-TCN15</t>
  </si>
  <si>
    <t>UD80001-0026119</t>
  </si>
  <si>
    <t>LJIMENEZ:DE LA TORRE SUAREZ OSCAR</t>
  </si>
  <si>
    <t>BAJA: ESPAÑA VILLAFAÑA VICENTE</t>
  </si>
  <si>
    <t>UD10001-AS30595</t>
  </si>
  <si>
    <t>UD09001-AR08369</t>
  </si>
  <si>
    <t>I    100</t>
  </si>
  <si>
    <t>S 00055542</t>
  </si>
  <si>
    <t>UD10001-AS33465</t>
  </si>
  <si>
    <t>GOMEZ VAZQUEZ PATRICIA</t>
  </si>
  <si>
    <t>S 00056335</t>
  </si>
  <si>
    <t>UD10001-AS34325</t>
  </si>
  <si>
    <t>SANCHEZ SEGURA EDGAR</t>
  </si>
  <si>
    <t>1009N/15</t>
  </si>
  <si>
    <t>UD80001-0030174</t>
  </si>
  <si>
    <t>LJIMENEZ:PUGA MARTINEZ JUAN</t>
  </si>
  <si>
    <t>S 00053148</t>
  </si>
  <si>
    <t>UD10001-AS31251</t>
  </si>
  <si>
    <t>S 00053906</t>
  </si>
  <si>
    <t>UD10001-AS31970</t>
  </si>
  <si>
    <t>SERRANO GARCIA ALFREDO</t>
  </si>
  <si>
    <t>S 00054764</t>
  </si>
  <si>
    <t>UD10001-AS32776</t>
  </si>
  <si>
    <t>0114U/15</t>
  </si>
  <si>
    <t>UD83001-0029671</t>
  </si>
  <si>
    <t>LJIMENEZ:PAZOS LOZANO ALBERTO</t>
  </si>
  <si>
    <t>0335-TCN15</t>
  </si>
  <si>
    <t>UD80001-0025728</t>
  </si>
  <si>
    <t>0007-tcu15</t>
  </si>
  <si>
    <t>UD83001-0026120</t>
  </si>
  <si>
    <t>LJIMENEZ:ALMANZA URIBE JOSE ANTONIO</t>
  </si>
  <si>
    <t>BAJA: CABRERA SANCHEZ GERARDO</t>
  </si>
  <si>
    <t>UD09001-AR08370</t>
  </si>
  <si>
    <t>S 00052403</t>
  </si>
  <si>
    <t>UD10001-AS30607</t>
  </si>
  <si>
    <t>I    101</t>
  </si>
  <si>
    <t>S 00056317</t>
  </si>
  <si>
    <t>UD10001-AS34326</t>
  </si>
  <si>
    <t>OROZCO CIRILO SERGIO</t>
  </si>
  <si>
    <t>BAJA: PUGA MARTINEZ JUAN</t>
  </si>
  <si>
    <t>UD09001-AR08807</t>
  </si>
  <si>
    <t>LOPEZ DE LUNA RAYMUNDO</t>
  </si>
  <si>
    <t>S 00053927</t>
  </si>
  <si>
    <t>UD10001-AS31971</t>
  </si>
  <si>
    <t>S 00054761</t>
  </si>
  <si>
    <t>UD10001-AS32777</t>
  </si>
  <si>
    <t>S 00049402</t>
  </si>
  <si>
    <t>UD10001-AS27818</t>
  </si>
  <si>
    <t>ROSILLO DE LA TORRE BRENDA</t>
  </si>
  <si>
    <t>ANT 26449</t>
  </si>
  <si>
    <t>UD80001-0026449</t>
  </si>
  <si>
    <t>LJIMENEZ:MALDONADO VEGA ANSELMO</t>
  </si>
  <si>
    <t>UD09001-AR09969</t>
  </si>
  <si>
    <t>UD09001-AR07995</t>
  </si>
  <si>
    <t>0025-TCU15</t>
  </si>
  <si>
    <t>UD83001-0026813</t>
  </si>
  <si>
    <t>UD10001-AS30608</t>
  </si>
  <si>
    <t>I    102</t>
  </si>
  <si>
    <t>S 00056347</t>
  </si>
  <si>
    <t>UD10001-AS34327</t>
  </si>
  <si>
    <t>NEOPEDIATRI -K S.C</t>
  </si>
  <si>
    <t>UD09001-AR10191</t>
  </si>
  <si>
    <t>0155-TCN15</t>
  </si>
  <si>
    <t>UD80005-0027459</t>
  </si>
  <si>
    <t>S 00053872</t>
  </si>
  <si>
    <t>UD10001-AS31972</t>
  </si>
  <si>
    <t>S 00054766</t>
  </si>
  <si>
    <t>UD10001-AS32778</t>
  </si>
  <si>
    <t>RF28772</t>
  </si>
  <si>
    <t>UD09001-AR09492</t>
  </si>
  <si>
    <t>S 00049406</t>
  </si>
  <si>
    <t>UD10001-AS27819</t>
  </si>
  <si>
    <t>CHAVEZ MENDOZA SANDRA LUCILA</t>
  </si>
  <si>
    <t>S 00050999</t>
  </si>
  <si>
    <t>UD10001-AS29284</t>
  </si>
  <si>
    <t>UD09001-AR09970</t>
  </si>
  <si>
    <t>UD09001-AR07996</t>
  </si>
  <si>
    <t>S 00051739</t>
  </si>
  <si>
    <t>UD10001-AS30024</t>
  </si>
  <si>
    <t>0034-TCU15</t>
  </si>
  <si>
    <t>UD83001-0027118</t>
  </si>
  <si>
    <t>I    103</t>
  </si>
  <si>
    <t>S 00056351</t>
  </si>
  <si>
    <t>UD10001-AS34328</t>
  </si>
  <si>
    <t>MORENO BURGUETE CARLOS</t>
  </si>
  <si>
    <t>UD80001-0030175</t>
  </si>
  <si>
    <t>UD09001-AR08808</t>
  </si>
  <si>
    <t>GONZALEZ PAYAN MARIA DE LOS ANGELES</t>
  </si>
  <si>
    <t>UD09001-AR08999</t>
  </si>
  <si>
    <t>UD80002-0028343</t>
  </si>
  <si>
    <t>UD09001-AR09493</t>
  </si>
  <si>
    <t>S 00049240</t>
  </si>
  <si>
    <t>UD10001-AS27820</t>
  </si>
  <si>
    <t>S 00051009</t>
  </si>
  <si>
    <t>UD10001-AS29285</t>
  </si>
  <si>
    <t>VAZQUEZ GALVAN LUIS</t>
  </si>
  <si>
    <t>UD80001-0029675</t>
  </si>
  <si>
    <t>VAZQUEZ MELCHOR MAGDALENO</t>
  </si>
  <si>
    <t>0353-TCN15</t>
  </si>
  <si>
    <t>UD80001-0026121</t>
  </si>
  <si>
    <t>S 00051754</t>
  </si>
  <si>
    <t>UD10001-AS30025</t>
  </si>
  <si>
    <t>S 00052385</t>
  </si>
  <si>
    <t>UD10001-AS30609</t>
  </si>
  <si>
    <t>I    104</t>
  </si>
  <si>
    <t>S 00056346</t>
  </si>
  <si>
    <t>UD10001-AS34329</t>
  </si>
  <si>
    <t>0136-TCU15</t>
  </si>
  <si>
    <t>UD83001-0030176</t>
  </si>
  <si>
    <t>S 00053151</t>
  </si>
  <si>
    <t>UD10001-AS31253</t>
  </si>
  <si>
    <t>UD09001-AR09000</t>
  </si>
  <si>
    <t>0850-tcn15</t>
  </si>
  <si>
    <t>UD80001-0028344</t>
  </si>
  <si>
    <t>LJIMENEZ:ARANA LOPEZ EMELIA</t>
  </si>
  <si>
    <t>S 00055535</t>
  </si>
  <si>
    <t>UD10001-AS33466</t>
  </si>
  <si>
    <t>FLETERA DEL POTOSI SA DE CV</t>
  </si>
  <si>
    <t>S 00049401</t>
  </si>
  <si>
    <t>UD10001-AS27821</t>
  </si>
  <si>
    <t>UD09001-AR08163</t>
  </si>
  <si>
    <t>MUNICIPIO DE TARIMORO GUANAJUATO</t>
  </si>
  <si>
    <t>UD09001-AR09971</t>
  </si>
  <si>
    <t>S 00051752</t>
  </si>
  <si>
    <t>UD10001-AS30026</t>
  </si>
  <si>
    <t>0299-TCN15</t>
  </si>
  <si>
    <t>UD83001-0027119</t>
  </si>
  <si>
    <t>LJIMENEZ:MONTECILLO GALINDO APOLINA</t>
  </si>
  <si>
    <t>I    105</t>
  </si>
  <si>
    <t>S 00056354</t>
  </si>
  <si>
    <t>UD10001-AS34330</t>
  </si>
  <si>
    <t>T 00057994</t>
  </si>
  <si>
    <t>UD10001-AS35888</t>
  </si>
  <si>
    <t>ALMARAZ RUIZ MARIA DEL CARMEN</t>
  </si>
  <si>
    <t>S 00053143</t>
  </si>
  <si>
    <t>UD10001-AS31254</t>
  </si>
  <si>
    <t>S 00053919</t>
  </si>
  <si>
    <t>UD10001-AS31973</t>
  </si>
  <si>
    <t>S 00054763</t>
  </si>
  <si>
    <t>UD10001-AS32779</t>
  </si>
  <si>
    <t>UD09001-AR09494</t>
  </si>
  <si>
    <t>UD09001-AR07764</t>
  </si>
  <si>
    <t>0489-TCN15</t>
  </si>
  <si>
    <t>UD80001-0026451</t>
  </si>
  <si>
    <t>UD80001-0029678</t>
  </si>
  <si>
    <t>0369-TCN15</t>
  </si>
  <si>
    <t>UD80001-0026122</t>
  </si>
  <si>
    <t>S 00051758</t>
  </si>
  <si>
    <t>UD10001-AS30027</t>
  </si>
  <si>
    <t>S 00052404</t>
  </si>
  <si>
    <t>UD10001-AS30610</t>
  </si>
  <si>
    <t>I    106</t>
  </si>
  <si>
    <t>S 00056356</t>
  </si>
  <si>
    <t>UD10001-AS34331</t>
  </si>
  <si>
    <t>LOPEZ GARCIA GILDARDO ARMANDO</t>
  </si>
  <si>
    <t>S 00058012</t>
  </si>
  <si>
    <t>UD10001-AS35889</t>
  </si>
  <si>
    <t>ESPINOSA BLANCO ERASMO</t>
  </si>
  <si>
    <t>0133-TCN15</t>
  </si>
  <si>
    <t>UD80001-0027461</t>
  </si>
  <si>
    <t>LJIMENEZ:MARTINEZ GUILLEN JENNY SEL</t>
  </si>
  <si>
    <t>S 00053920</t>
  </si>
  <si>
    <t>UD10001-AS31974</t>
  </si>
  <si>
    <t>RF28760</t>
  </si>
  <si>
    <t>UD09001-AR09495</t>
  </si>
  <si>
    <t>UD09001-AR07765</t>
  </si>
  <si>
    <t>CHAVEZ ALVARADO JUAN MANUEL</t>
  </si>
  <si>
    <t>T 00050951</t>
  </si>
  <si>
    <t>UD10001-AS29286</t>
  </si>
  <si>
    <t>S 00057251</t>
  </si>
  <si>
    <t>UD10001-AS35224</t>
  </si>
  <si>
    <t>VICTORIA BECERRA ANTONIA</t>
  </si>
  <si>
    <t>UD80002-0026123</t>
  </si>
  <si>
    <t>0554N/15</t>
  </si>
  <si>
    <t>UD80001-0026814</t>
  </si>
  <si>
    <t>LJIMENEZ:SINBIOS S.A. DE C.V.</t>
  </si>
  <si>
    <t>UD09001-AR08586</t>
  </si>
  <si>
    <t>I    107</t>
  </si>
  <si>
    <t>T 00055979</t>
  </si>
  <si>
    <t>UD10001-AS34332</t>
  </si>
  <si>
    <t>SANCHEZ QUINTANILLA JESUS</t>
  </si>
  <si>
    <t>UD09001-AR10192</t>
  </si>
  <si>
    <t>0694-TCN15</t>
  </si>
  <si>
    <t>UD80001-0027462</t>
  </si>
  <si>
    <t>UD80001-0027942</t>
  </si>
  <si>
    <t>RIOS LEMOINE RICARDO ALBERTO</t>
  </si>
  <si>
    <t>S 00054755</t>
  </si>
  <si>
    <t>UD10001-AS32780</t>
  </si>
  <si>
    <t>UD80001-0028794</t>
  </si>
  <si>
    <t>UD09001-AR07766</t>
  </si>
  <si>
    <t>VEGA CRUZ GUADALUPE</t>
  </si>
  <si>
    <t>S 00050993</t>
  </si>
  <si>
    <t>UD10001-AS29287</t>
  </si>
  <si>
    <t>UD80002-0029679</t>
  </si>
  <si>
    <t>CORTES BAÑUELOS ERNESTO</t>
  </si>
  <si>
    <t>RF26013</t>
  </si>
  <si>
    <t>UD09001-AR07997</t>
  </si>
  <si>
    <t>S 00051749</t>
  </si>
  <si>
    <t>UD10001-AS30028</t>
  </si>
  <si>
    <t>AVALOS ARGUELLO ANA MARCELA</t>
  </si>
  <si>
    <t>UD09001-AR08587</t>
  </si>
  <si>
    <t>I    108</t>
  </si>
  <si>
    <t>S 00056345</t>
  </si>
  <si>
    <t>UD10001-AS34333</t>
  </si>
  <si>
    <t>0235M/16</t>
  </si>
  <si>
    <t>UD80001-0030177</t>
  </si>
  <si>
    <t>LJIMENEZ:RODRIGUEZ RAMIREZ EFRAIN</t>
  </si>
  <si>
    <t>0450-TCN15</t>
  </si>
  <si>
    <t>UD80001-0027463</t>
  </si>
  <si>
    <t>S 00053915</t>
  </si>
  <si>
    <t>UD10001-AS31975</t>
  </si>
  <si>
    <t>CHAVEZ CONTRERAS BLANCA ESTELA</t>
  </si>
  <si>
    <t>S 00054759</t>
  </si>
  <si>
    <t>UD10001-AS32781</t>
  </si>
  <si>
    <t>S 00055527</t>
  </si>
  <si>
    <t>UD10001-AS33467</t>
  </si>
  <si>
    <t>CENTRO EDUCATIVO GABRIELA MISTRAL D</t>
  </si>
  <si>
    <t>UD09001-AR07767</t>
  </si>
  <si>
    <t>S 00050794</t>
  </si>
  <si>
    <t>UD10001-AS29288</t>
  </si>
  <si>
    <t>CUEVAS GASCA BLANCA</t>
  </si>
  <si>
    <t>S 00057248</t>
  </si>
  <si>
    <t>UD10001-AS35225</t>
  </si>
  <si>
    <t>S 00050236</t>
  </si>
  <si>
    <t>UD10001-AS28637</t>
  </si>
  <si>
    <t>S 00052396</t>
  </si>
  <si>
    <t>UD10001-AS30611</t>
  </si>
  <si>
    <t>BARRERA COLUNGA LUIS</t>
  </si>
  <si>
    <t>S 00051747</t>
  </si>
  <si>
    <t>UD10001-AS30029</t>
  </si>
  <si>
    <t>I    109</t>
  </si>
  <si>
    <t>UD83001-0029254</t>
  </si>
  <si>
    <t>0109-TCU15</t>
  </si>
  <si>
    <t>UD83001-0030178</t>
  </si>
  <si>
    <t>S 00053153</t>
  </si>
  <si>
    <t>UD10001-AS31255</t>
  </si>
  <si>
    <t>HERRERA MENDOZA MA GUADALUPE</t>
  </si>
  <si>
    <t>S 00053916</t>
  </si>
  <si>
    <t>UD10001-AS31976</t>
  </si>
  <si>
    <t>S 00054756</t>
  </si>
  <si>
    <t>UD10001-AS32782</t>
  </si>
  <si>
    <t>RF28690</t>
  </si>
  <si>
    <t>UD09001-AR09496</t>
  </si>
  <si>
    <t>UD09001-AR07768</t>
  </si>
  <si>
    <t>RAZO GARCIA MA. DE LOURDES</t>
  </si>
  <si>
    <t>S 00051008</t>
  </si>
  <si>
    <t>UD10001-AS29289</t>
  </si>
  <si>
    <t>T 00057249</t>
  </si>
  <si>
    <t>UD10001-AS35226</t>
  </si>
  <si>
    <t>MARTINEZ HERNANDEZ CARLOS ALBERTO</t>
  </si>
  <si>
    <t>S 00050145</t>
  </si>
  <si>
    <t>UD10001-AS28638</t>
  </si>
  <si>
    <t>CHACON CARRASCO STANY</t>
  </si>
  <si>
    <t>UD09001-AR08588</t>
  </si>
  <si>
    <t>S 00051731</t>
  </si>
  <si>
    <t>UD10001-AS30030</t>
  </si>
  <si>
    <t>ARTEAGA VELAZQUEZ MARGARITA</t>
  </si>
  <si>
    <t>I    110</t>
  </si>
  <si>
    <t>S 00056362</t>
  </si>
  <si>
    <t>UD10001-AS34334</t>
  </si>
  <si>
    <t>UD09001-AR10193</t>
  </si>
  <si>
    <t>S 00053147</t>
  </si>
  <si>
    <t>UD10001-AS31256</t>
  </si>
  <si>
    <t>S 00053907</t>
  </si>
  <si>
    <t>UD10001-AS31977</t>
  </si>
  <si>
    <t>SANCHEZ ZARATE DIANA ANTONIETA</t>
  </si>
  <si>
    <t>S 00054539</t>
  </si>
  <si>
    <t>UD10001-AS32783</t>
  </si>
  <si>
    <t>T 00055549</t>
  </si>
  <si>
    <t>UD10001-AS33468</t>
  </si>
  <si>
    <t>GARCIA DE ALBA TAPIA MARCELA</t>
  </si>
  <si>
    <t>UD09001-AR07769</t>
  </si>
  <si>
    <t>S 00050994</t>
  </si>
  <si>
    <t>UD10001-AS29290</t>
  </si>
  <si>
    <t>VICA MANUFACTURAS METALICAS HIDRAUL</t>
  </si>
  <si>
    <t>UD80001-0029681</t>
  </si>
  <si>
    <t>UD09001-AR07998</t>
  </si>
  <si>
    <t>UD10001-AS30612</t>
  </si>
  <si>
    <t>T 00051771</t>
  </si>
  <si>
    <t>UD10001-AS30031</t>
  </si>
  <si>
    <t>I    111</t>
  </si>
  <si>
    <t>S 00056355</t>
  </si>
  <si>
    <t>UD10001-AS34335</t>
  </si>
  <si>
    <t>SANCHEZ PEREZ RAFAEL</t>
  </si>
  <si>
    <t>UD09001-AR10194</t>
  </si>
  <si>
    <t>S 00053149</t>
  </si>
  <si>
    <t>UD10001-AS31257</t>
  </si>
  <si>
    <t>CRUZ SALAZAR PEDRO</t>
  </si>
  <si>
    <t>S 00053909</t>
  </si>
  <si>
    <t>UD10001-AS31978</t>
  </si>
  <si>
    <t>S 00055461</t>
  </si>
  <si>
    <t>UD10001-AS33469</t>
  </si>
  <si>
    <t>0306-TCN15</t>
  </si>
  <si>
    <t>UD80001-0025664</t>
  </si>
  <si>
    <t>BAJA: EMPRESAS SUAREZ S.A. DE C.V.</t>
  </si>
  <si>
    <t>S 00051010</t>
  </si>
  <si>
    <t>UD10001-AS29291</t>
  </si>
  <si>
    <t>UD09001-AR09255</t>
  </si>
  <si>
    <t>S 00057207</t>
  </si>
  <si>
    <t>UD10001-AS35227</t>
  </si>
  <si>
    <t>RF26102</t>
  </si>
  <si>
    <t>UD09001-AR07999</t>
  </si>
  <si>
    <t>0624-TCN15</t>
  </si>
  <si>
    <t>UD80001-0027120</t>
  </si>
  <si>
    <t>LJIMENEZ:RUIZ CARAPIA JULIO</t>
  </si>
  <si>
    <t>UD80001-0026815</t>
  </si>
  <si>
    <t>I    112</t>
  </si>
  <si>
    <t>S 00056352</t>
  </si>
  <si>
    <t>UD10001-AS34336</t>
  </si>
  <si>
    <t>S 00057984</t>
  </si>
  <si>
    <t>UD10001-AS35890</t>
  </si>
  <si>
    <t>GRANOS Y FORRAJES HERMANOS RUIZ S.P</t>
  </si>
  <si>
    <t>UD80001-0027464</t>
  </si>
  <si>
    <t>LJIMENEZ:SUSPENSION FRENOS Y MAS AU</t>
  </si>
  <si>
    <t>S 00053918</t>
  </si>
  <si>
    <t>UD10001-AS31979</t>
  </si>
  <si>
    <t>UD09001-AR09497</t>
  </si>
  <si>
    <t>UD09001-AR07770</t>
  </si>
  <si>
    <t>S 00051022</t>
  </si>
  <si>
    <t>UD10001-AS29292</t>
  </si>
  <si>
    <t>SERVIN TAVARES DANIEL</t>
  </si>
  <si>
    <t>UD09001-AR09256</t>
  </si>
  <si>
    <t>S 00057258</t>
  </si>
  <si>
    <t>UD10001-AS35228</t>
  </si>
  <si>
    <t>SYNGENTA AGRO SA DE CV</t>
  </si>
  <si>
    <t>RF26023</t>
  </si>
  <si>
    <t>UD09001-AR08000</t>
  </si>
  <si>
    <t>S 00052406</t>
  </si>
  <si>
    <t>UD10001-AS30613</t>
  </si>
  <si>
    <t>UD09001-AR08371</t>
  </si>
  <si>
    <t>RODRIGUEZ GONZALEZ BARTOLO</t>
  </si>
  <si>
    <t>I    113</t>
  </si>
  <si>
    <t>S 00056364</t>
  </si>
  <si>
    <t>UD10001-AS34337</t>
  </si>
  <si>
    <t>S 00057996</t>
  </si>
  <si>
    <t>UD10001-AS35891</t>
  </si>
  <si>
    <t>UD80001-0027465</t>
  </si>
  <si>
    <t>S 00053922</t>
  </si>
  <si>
    <t>UD10001-AS31980</t>
  </si>
  <si>
    <t>S 00055551</t>
  </si>
  <si>
    <t>UD10001-AS33470</t>
  </si>
  <si>
    <t>INMOBILIARIA HOTELERA COCA S.A. DE</t>
  </si>
  <si>
    <t>S 00049400</t>
  </si>
  <si>
    <t>UD10001-AS27824</t>
  </si>
  <si>
    <t>UD09001-AR08164</t>
  </si>
  <si>
    <t>RF28309</t>
  </si>
  <si>
    <t>UD09001-AR09257</t>
  </si>
  <si>
    <t>S 00057259</t>
  </si>
  <si>
    <t>UD10001-AS35229</t>
  </si>
  <si>
    <t>UD09001-AR08001</t>
  </si>
  <si>
    <t>MACIAS RAMOS PEDRO</t>
  </si>
  <si>
    <t>UD09001-AR08589</t>
  </si>
  <si>
    <t>UD09001-AR08372</t>
  </si>
  <si>
    <t>I    114</t>
  </si>
  <si>
    <t>T 00056227</t>
  </si>
  <si>
    <t>UD10001-AS34338</t>
  </si>
  <si>
    <t>S 00058004</t>
  </si>
  <si>
    <t>UD10001-AS35892</t>
  </si>
  <si>
    <t>ESPINOZA ARREGUIN ELISEO</t>
  </si>
  <si>
    <t>S 00053136</t>
  </si>
  <si>
    <t>UD10001-AS31258</t>
  </si>
  <si>
    <t>S 00053924</t>
  </si>
  <si>
    <t>UD10001-AS31981</t>
  </si>
  <si>
    <t>VEGA CAPETILLO ROBERTO</t>
  </si>
  <si>
    <t>S 00055554</t>
  </si>
  <si>
    <t>UD10001-AS33471</t>
  </si>
  <si>
    <t>S 00049403</t>
  </si>
  <si>
    <t>UD10001-AS27825</t>
  </si>
  <si>
    <t>S 00051020</t>
  </si>
  <si>
    <t>UD10001-AS29293</t>
  </si>
  <si>
    <t>UD80002-0028348</t>
  </si>
  <si>
    <t>DE LOS REYES CONTRERAS FERNANDO</t>
  </si>
  <si>
    <t>T 00057048</t>
  </si>
  <si>
    <t>UD10001-AS35230</t>
  </si>
  <si>
    <t>SANCHEZ GONZALEZ MA. VICTORIA</t>
  </si>
  <si>
    <t>T 00050162</t>
  </si>
  <si>
    <t>UD10001-AS28639</t>
  </si>
  <si>
    <t>ROJAS LOPEZ JUAN CARLOS</t>
  </si>
  <si>
    <t>S 00052381</t>
  </si>
  <si>
    <t>UD10001-AS30614</t>
  </si>
  <si>
    <t>UD09001-AR08373</t>
  </si>
  <si>
    <t>I    115</t>
  </si>
  <si>
    <t>S 00056361</t>
  </si>
  <si>
    <t>UD10001-AS34339</t>
  </si>
  <si>
    <t>0966-TCN15</t>
  </si>
  <si>
    <t>UD80001-0030179</t>
  </si>
  <si>
    <t>S 00053926</t>
  </si>
  <si>
    <t>UD10001-AS31982</t>
  </si>
  <si>
    <t>S 00055545</t>
  </si>
  <si>
    <t>UD10001-AS33472</t>
  </si>
  <si>
    <t>MALAGON MALAGON ALEJANDRA</t>
  </si>
  <si>
    <t>S 00049405</t>
  </si>
  <si>
    <t>UD10001-AS27830</t>
  </si>
  <si>
    <t>S 00051012</t>
  </si>
  <si>
    <t>UD10001-AS29294</t>
  </si>
  <si>
    <t>T 00053142</t>
  </si>
  <si>
    <t>UD10001-AS31259</t>
  </si>
  <si>
    <t>UD09001-AR09258</t>
  </si>
  <si>
    <t>158N16</t>
  </si>
  <si>
    <t>UD80001-0029683</t>
  </si>
  <si>
    <t>LJIMENEZ:HERNANDEZ FLORES BERTHA AL</t>
  </si>
  <si>
    <t>UD09001-AR08002</t>
  </si>
  <si>
    <t>T 00052261</t>
  </si>
  <si>
    <t>UD10001-AS30615</t>
  </si>
  <si>
    <t>0542-TCN15</t>
  </si>
  <si>
    <t>UD80001-0026818</t>
  </si>
  <si>
    <t>I    116</t>
  </si>
  <si>
    <t>S 00056366</t>
  </si>
  <si>
    <t>UD10001-AS34340</t>
  </si>
  <si>
    <t>0223-TCN16</t>
  </si>
  <si>
    <t>UD80001-0030180</t>
  </si>
  <si>
    <t>UD83001-0027945</t>
  </si>
  <si>
    <t>JACINTO HERNANDEZ GLAFIRA</t>
  </si>
  <si>
    <t>S 00055459</t>
  </si>
  <si>
    <t>UD10001-AS33473</t>
  </si>
  <si>
    <t>HANWA STEEL SERVICE MEXICANA,S.A DE</t>
  </si>
  <si>
    <t>UD09001-AR07771</t>
  </si>
  <si>
    <t>S 00051026</t>
  </si>
  <si>
    <t>UD10001-AS29295</t>
  </si>
  <si>
    <t>CERVANTES GOMEZ YOLANDA</t>
  </si>
  <si>
    <t>UD09001-AR08809</t>
  </si>
  <si>
    <t>S 00054774</t>
  </si>
  <si>
    <t>UD10001-AS32784</t>
  </si>
  <si>
    <t>S 00057263</t>
  </si>
  <si>
    <t>UD10001-AS35231</t>
  </si>
  <si>
    <t>MARTINEZ AVALOS OSCAR</t>
  </si>
  <si>
    <t>S 00050198</t>
  </si>
  <si>
    <t>UD10001-AS28640</t>
  </si>
  <si>
    <t>UD10001-AS30616</t>
  </si>
  <si>
    <t>UD09001-AR08374</t>
  </si>
  <si>
    <t>I    117</t>
  </si>
  <si>
    <t>S 00056359</t>
  </si>
  <si>
    <t>UD10001-AS34341</t>
  </si>
  <si>
    <t>S 00058002</t>
  </si>
  <si>
    <t>UD10001-AS35893</t>
  </si>
  <si>
    <t>S 00053921</t>
  </si>
  <si>
    <t>UD10001-AS31983</t>
  </si>
  <si>
    <t>UD80001-0028796</t>
  </si>
  <si>
    <t>MURILLO RAMIREZ JORGE LUIS</t>
  </si>
  <si>
    <t>S 00049420</t>
  </si>
  <si>
    <t>UD10001-AS27831</t>
  </si>
  <si>
    <t>S 00051014</t>
  </si>
  <si>
    <t>UD10001-AS29310</t>
  </si>
  <si>
    <t>0658-TCN15</t>
  </si>
  <si>
    <t>UD80001-0027467</t>
  </si>
  <si>
    <t>TURISMO CUATES ABOYTES S.A. DE C.V.</t>
  </si>
  <si>
    <t>UD09001-AR09259</t>
  </si>
  <si>
    <t>PEREZ LICEA NABOR</t>
  </si>
  <si>
    <t>S 00057265</t>
  </si>
  <si>
    <t>UD10001-AS35232</t>
  </si>
  <si>
    <t>CONNIE EARLY .</t>
  </si>
  <si>
    <t>RF26100</t>
  </si>
  <si>
    <t>UD09001-AR08003</t>
  </si>
  <si>
    <t>S 00052400</t>
  </si>
  <si>
    <t>UD10001-AS30617</t>
  </si>
  <si>
    <t>RF26804</t>
  </si>
  <si>
    <t>UD09001-AR08375</t>
  </si>
  <si>
    <t>I    118</t>
  </si>
  <si>
    <t>0935-TCN15</t>
  </si>
  <si>
    <t>UD80002-0029256</t>
  </si>
  <si>
    <t>SANCHEZ BARRIOS OFELIA</t>
  </si>
  <si>
    <t>UD09001-AR10195</t>
  </si>
  <si>
    <t>UD80002-0027946</t>
  </si>
  <si>
    <t>S 00055513</t>
  </si>
  <si>
    <t>UD10001-AS33474</t>
  </si>
  <si>
    <t>B0NILLA BUSTAMANTE JUAN CARLOS</t>
  </si>
  <si>
    <t>S 00049416</t>
  </si>
  <si>
    <t>UD10001-AS27832</t>
  </si>
  <si>
    <t>S 00051001</t>
  </si>
  <si>
    <t>UD10001-AS29321</t>
  </si>
  <si>
    <t>S 00053108</t>
  </si>
  <si>
    <t>UD10001-AS31260</t>
  </si>
  <si>
    <t>ARRENDOMOVIL DE MEXICO S.A DE C.V.</t>
  </si>
  <si>
    <t>S 00054780</t>
  </si>
  <si>
    <t>UD10001-AS32785</t>
  </si>
  <si>
    <t>FRANCO SUBIAS SILVIA</t>
  </si>
  <si>
    <t>S 00057211</t>
  </si>
  <si>
    <t>UD10001-AS35233</t>
  </si>
  <si>
    <t>PEREZ MELESIO SAUL</t>
  </si>
  <si>
    <t>S 00050255</t>
  </si>
  <si>
    <t>UD10001-AS28641</t>
  </si>
  <si>
    <t>S 00052405</t>
  </si>
  <si>
    <t>UD10001-AS30618</t>
  </si>
  <si>
    <t>UD09001-AR08376</t>
  </si>
  <si>
    <t>I    119</t>
  </si>
  <si>
    <t>S 00056368</t>
  </si>
  <si>
    <t>UD10001-AS34342</t>
  </si>
  <si>
    <t>SIERRA CARREÑO RAUL</t>
  </si>
  <si>
    <t>UD09001-AR10196</t>
  </si>
  <si>
    <t>S 00053930</t>
  </si>
  <si>
    <t>UD10001-AS31984</t>
  </si>
  <si>
    <t>S 00055560</t>
  </si>
  <si>
    <t>UD10001-AS33475</t>
  </si>
  <si>
    <t>MARTINEZ VASCONCELOS MIZAEL</t>
  </si>
  <si>
    <t>H 00051030</t>
  </si>
  <si>
    <t>UD10001-AS29324</t>
  </si>
  <si>
    <t>S 00053157</t>
  </si>
  <si>
    <t>UD10001-AS31261</t>
  </si>
  <si>
    <t>S 00054783</t>
  </si>
  <si>
    <t>UD10001-AS32786</t>
  </si>
  <si>
    <t>0127-TCN16</t>
  </si>
  <si>
    <t>UD80001-0029685</t>
  </si>
  <si>
    <t>FAME PERISUR, S. DE R.L. DE C.V.</t>
  </si>
  <si>
    <t>ANT 25732</t>
  </si>
  <si>
    <t>UD80001-0025732</t>
  </si>
  <si>
    <t>LJIMENEZ:FELISART TRIAS PEDRO JAVIE</t>
  </si>
  <si>
    <t>S 00050256</t>
  </si>
  <si>
    <t>UD10001-AS28642</t>
  </si>
  <si>
    <t>UD09001-AR08590</t>
  </si>
  <si>
    <t>S 00051768</t>
  </si>
  <si>
    <t>UD10001-AS30032</t>
  </si>
  <si>
    <t>I    120</t>
  </si>
  <si>
    <t>UD80001-0029257</t>
  </si>
  <si>
    <t>LJIMENEZ:FUENTES MALACATT ANTONIO</t>
  </si>
  <si>
    <t>S 00058017</t>
  </si>
  <si>
    <t>UD10001-AS35894</t>
  </si>
  <si>
    <t>CHACON BUCIO FROILAN</t>
  </si>
  <si>
    <t>S 00053929</t>
  </si>
  <si>
    <t>UD10001-AS31985</t>
  </si>
  <si>
    <t>ESTRADA RODRIGUEZ CUAUHTEMOC</t>
  </si>
  <si>
    <t>0076-TCU15</t>
  </si>
  <si>
    <t>UD83001-0028797</t>
  </si>
  <si>
    <t>0436-TCN12</t>
  </si>
  <si>
    <t>UD80005-0026455</t>
  </si>
  <si>
    <t>PATIÑO RAMIREZ MA ROSA</t>
  </si>
  <si>
    <t>S 00053164</t>
  </si>
  <si>
    <t>UD10001-AS31262</t>
  </si>
  <si>
    <t>SAUCEDO MARTINEZ GERARDO OMAR</t>
  </si>
  <si>
    <t>UD09001-AR09260</t>
  </si>
  <si>
    <t>S 00057260</t>
  </si>
  <si>
    <t>UD10001-AS35234</t>
  </si>
  <si>
    <t>OLMOS GUERRERO HECTOR ANTONIO</t>
  </si>
  <si>
    <t>RF25703</t>
  </si>
  <si>
    <t>UD09001-AR07772</t>
  </si>
  <si>
    <t>T 00050261</t>
  </si>
  <si>
    <t>UD10001-AS28643</t>
  </si>
  <si>
    <t>MARAVILLO MANRIQUEZ FLORIBERTO</t>
  </si>
  <si>
    <t>UD09001-AR08591</t>
  </si>
  <si>
    <t>S 00051773</t>
  </si>
  <si>
    <t>UD10001-AS30033</t>
  </si>
  <si>
    <t>I    121</t>
  </si>
  <si>
    <t>UD09001-AR10197</t>
  </si>
  <si>
    <t>S 00055558</t>
  </si>
  <si>
    <t>UD10001-AS33476</t>
  </si>
  <si>
    <t>0102U/15</t>
  </si>
  <si>
    <t>UD83001-0029258</t>
  </si>
  <si>
    <t>LJIMENEZ:VARGAS ARROYO J. CARMEN</t>
  </si>
  <si>
    <t>S 00050971</t>
  </si>
  <si>
    <t>UD10001-AS29325</t>
  </si>
  <si>
    <t>AGRICOLA COMERCIAL DE VICTORIA S.P.</t>
  </si>
  <si>
    <t>S 00053159</t>
  </si>
  <si>
    <t>UD10001-AS31263</t>
  </si>
  <si>
    <t>CRUZ GOMEZ BRISEIDA IVONNE</t>
  </si>
  <si>
    <t>UD09001-AR09261</t>
  </si>
  <si>
    <t>UD09001-AR09972</t>
  </si>
  <si>
    <t>UD80002-0025733</t>
  </si>
  <si>
    <t>MONTES FLORES PATRICIA</t>
  </si>
  <si>
    <t>UD09001-AR08004</t>
  </si>
  <si>
    <t>UD09001-AR08592</t>
  </si>
  <si>
    <t>0434-TCN15</t>
  </si>
  <si>
    <t>UD80001-0027948</t>
  </si>
  <si>
    <t>S 00051778</t>
  </si>
  <si>
    <t>UD10001-AS30034</t>
  </si>
  <si>
    <t>I    122</t>
  </si>
  <si>
    <t>S 00057997</t>
  </si>
  <si>
    <t>UD10001-AS35895</t>
  </si>
  <si>
    <t>S 00055546</t>
  </si>
  <si>
    <t>UD10001-AS33477</t>
  </si>
  <si>
    <t>UD83001-0029259</t>
  </si>
  <si>
    <t>S 00051027</t>
  </si>
  <si>
    <t>UD10001-AS29326</t>
  </si>
  <si>
    <t>S 00053154</t>
  </si>
  <si>
    <t>UD10001-AS31264</t>
  </si>
  <si>
    <t>AGROQUIMICOS VERSA SA DE CV</t>
  </si>
  <si>
    <t>UD10001-AS32787</t>
  </si>
  <si>
    <t>UD09001-AR09973</t>
  </si>
  <si>
    <t>UD09001-AR07773</t>
  </si>
  <si>
    <t>BARCENAS ARREGUIN FERNANDO</t>
  </si>
  <si>
    <t>S 00050265</t>
  </si>
  <si>
    <t>UD10001-AS28644</t>
  </si>
  <si>
    <t>S 00052402</t>
  </si>
  <si>
    <t>UD10001-AS30619</t>
  </si>
  <si>
    <t>0748-TCN15</t>
  </si>
  <si>
    <t>UD80001-0027949</t>
  </si>
  <si>
    <t>S 00051780</t>
  </si>
  <si>
    <t>UD10001-AS30035</t>
  </si>
  <si>
    <t>I    123</t>
  </si>
  <si>
    <t>S 00058018</t>
  </si>
  <si>
    <t>UD10001-AS35896</t>
  </si>
  <si>
    <t>T 00055487</t>
  </si>
  <si>
    <t>UD10001-AS33478</t>
  </si>
  <si>
    <t>S 00053168</t>
  </si>
  <si>
    <t>UD10001-AS31265</t>
  </si>
  <si>
    <t>S 00054747</t>
  </si>
  <si>
    <t>UD10001-AS32788</t>
  </si>
  <si>
    <t>UD10001-AS34343</t>
  </si>
  <si>
    <t>S 00057257</t>
  </si>
  <si>
    <t>UD10001-AS35235</t>
  </si>
  <si>
    <t>S 00049415</t>
  </si>
  <si>
    <t>UD10001-AS27836</t>
  </si>
  <si>
    <t>GUERRERO MANRIQUEZ ELIA</t>
  </si>
  <si>
    <t>S 00050264</t>
  </si>
  <si>
    <t>UD10001-AS28645</t>
  </si>
  <si>
    <t>BAJA: ARRENDADORA CORPORATIVA NOVA</t>
  </si>
  <si>
    <t>UD83001-0027121</t>
  </si>
  <si>
    <t>NORIEGA COS CARLOS DE JESUS</t>
  </si>
  <si>
    <t>0067-TCU15</t>
  </si>
  <si>
    <t>UD83001-0027951</t>
  </si>
  <si>
    <t>LJIMENEZ:CARBAJAL SANCHEZ JAVIER</t>
  </si>
  <si>
    <t>UD09001-AR08377</t>
  </si>
  <si>
    <t>I    124</t>
  </si>
  <si>
    <t>S 00057980</t>
  </si>
  <si>
    <t>UD10001-AS35897</t>
  </si>
  <si>
    <t>RF28785</t>
  </si>
  <si>
    <t>UD09001-AR09498</t>
  </si>
  <si>
    <t>T 00053125</t>
  </si>
  <si>
    <t>UD10001-AS31266</t>
  </si>
  <si>
    <t>ORTIZ ALVAREZ SAMUEL</t>
  </si>
  <si>
    <t>UD09001-AR09262</t>
  </si>
  <si>
    <t>ALBINEDA RUBIO VALENTIN</t>
  </si>
  <si>
    <t>UD10001-AS34344</t>
  </si>
  <si>
    <t>S 00057267</t>
  </si>
  <si>
    <t>UD10001-AS35236</t>
  </si>
  <si>
    <t>S 00049422</t>
  </si>
  <si>
    <t>UD10001-AS27837</t>
  </si>
  <si>
    <t>S 00050252</t>
  </si>
  <si>
    <t>UD10001-AS28646</t>
  </si>
  <si>
    <t>TREJO CARRILLO JUAN</t>
  </si>
  <si>
    <t>0901-TCN14</t>
  </si>
  <si>
    <t>UD80001-0026456</t>
  </si>
  <si>
    <t>LJIMENEZ:ARRENDADORA CORPORATIVA NO</t>
  </si>
  <si>
    <t>S 00052230</t>
  </si>
  <si>
    <t>UD10001-AS30620</t>
  </si>
  <si>
    <t>S 00053961</t>
  </si>
  <si>
    <t>UD10001-AS31986</t>
  </si>
  <si>
    <t>CENTRO CRISTIANO BEST SHALOM A.R.</t>
  </si>
  <si>
    <t>T 00051792</t>
  </si>
  <si>
    <t>UD10001-AS30036</t>
  </si>
  <si>
    <t>DURAN MOSQUEDA PIO EUGENIO</t>
  </si>
  <si>
    <t>I    125</t>
  </si>
  <si>
    <t>S 00058015</t>
  </si>
  <si>
    <t>UD10001-AS35898</t>
  </si>
  <si>
    <t>VALENZUELA ANAYA SALVADOR AMAURI</t>
  </si>
  <si>
    <t>UD10001-AS33479</t>
  </si>
  <si>
    <t>0711-TCN15</t>
  </si>
  <si>
    <t>UD80001-0027471</t>
  </si>
  <si>
    <t>LJIMENEZ:MUñOZ TAPIA JAIME</t>
  </si>
  <si>
    <t>S 00054787</t>
  </si>
  <si>
    <t>UD10001-AS32789</t>
  </si>
  <si>
    <t>0101-TCU15</t>
  </si>
  <si>
    <t>UD83001-0029261</t>
  </si>
  <si>
    <t>GUTIERREZ BAÑUELOS ROCIO ITZEL</t>
  </si>
  <si>
    <t>S 00057264</t>
  </si>
  <si>
    <t>UD10001-AS35237</t>
  </si>
  <si>
    <t>FUNES NIETO HANNA KARLA</t>
  </si>
  <si>
    <t>UD09001-AR07774</t>
  </si>
  <si>
    <t>UD09001-AR08005</t>
  </si>
  <si>
    <t>T 00051028</t>
  </si>
  <si>
    <t>UD10001-AS29327</t>
  </si>
  <si>
    <t>UD09001-AR08593</t>
  </si>
  <si>
    <t>S 00053948</t>
  </si>
  <si>
    <t>UD10001-AS31987</t>
  </si>
  <si>
    <t>ALTAMIRA DE CANAL S.A. DE C.V.</t>
  </si>
  <si>
    <t>T 00051791</t>
  </si>
  <si>
    <t>UD10001-AS30037</t>
  </si>
  <si>
    <t>I    126</t>
  </si>
  <si>
    <t>S 00058016</t>
  </si>
  <si>
    <t>UD10001-AS35899</t>
  </si>
  <si>
    <t>UD10001-AS33480</t>
  </si>
  <si>
    <t>S 00053169</t>
  </si>
  <si>
    <t>UD10001-AS31267</t>
  </si>
  <si>
    <t>UD09001-AR09263</t>
  </si>
  <si>
    <t>UD83001-0029262</t>
  </si>
  <si>
    <t>RODRIGUEZ QUEZADA EDWIN ROBERTO</t>
  </si>
  <si>
    <t>0527-TCN15</t>
  </si>
  <si>
    <t>UD80001-0029688</t>
  </si>
  <si>
    <t>S 00049426</t>
  </si>
  <si>
    <t>UD10001-AS27838</t>
  </si>
  <si>
    <t>LOPEZ MEDINA NATANAEL</t>
  </si>
  <si>
    <t>0436-TCN15</t>
  </si>
  <si>
    <t>UD80001-0026127</t>
  </si>
  <si>
    <t>LJIMENEZ:HERNANDEZ VALDEZ SARA</t>
  </si>
  <si>
    <t>S 00051013</t>
  </si>
  <si>
    <t>UD10001-AS29328</t>
  </si>
  <si>
    <t>UD10001-AS30621</t>
  </si>
  <si>
    <t>S 00053605</t>
  </si>
  <si>
    <t>UD10001-AS31988</t>
  </si>
  <si>
    <t>UD80002-0026820</t>
  </si>
  <si>
    <t>I    127</t>
  </si>
  <si>
    <t>S 00058008</t>
  </si>
  <si>
    <t>UD10001-AS35900</t>
  </si>
  <si>
    <t>RF28775</t>
  </si>
  <si>
    <t>UD09001-AR09499</t>
  </si>
  <si>
    <t>UD09001-AR08810</t>
  </si>
  <si>
    <t>S 00054778</t>
  </si>
  <si>
    <t>UD10001-AS32790</t>
  </si>
  <si>
    <t>0944-TCN15</t>
  </si>
  <si>
    <t>UD80001-0029263</t>
  </si>
  <si>
    <t>S 00057250</t>
  </si>
  <si>
    <t>UD10001-AS35238</t>
  </si>
  <si>
    <t>UD09001-AR07775</t>
  </si>
  <si>
    <t>UD80001-0026128</t>
  </si>
  <si>
    <t>T 00050935</t>
  </si>
  <si>
    <t>UD10001-AS29329</t>
  </si>
  <si>
    <t>UD09001-AR08594</t>
  </si>
  <si>
    <t>S 00053939</t>
  </si>
  <si>
    <t>UD10001-AS31989</t>
  </si>
  <si>
    <t>S 00051769</t>
  </si>
  <si>
    <t>UD10001-AS30038</t>
  </si>
  <si>
    <t>I    128</t>
  </si>
  <si>
    <t>S 00058010</t>
  </si>
  <si>
    <t>UD10001-AS35901</t>
  </si>
  <si>
    <t>UD80001-0028798</t>
  </si>
  <si>
    <t>VAZQUEZ MAGAñA JUAN</t>
  </si>
  <si>
    <t>0710-TCN15</t>
  </si>
  <si>
    <t>UD80001-0027472</t>
  </si>
  <si>
    <t>UD09001-AR09264</t>
  </si>
  <si>
    <t>BARROSO TORRES FAUSTINO</t>
  </si>
  <si>
    <t>UD80001-0029264</t>
  </si>
  <si>
    <t>S 00057271</t>
  </si>
  <si>
    <t>UD10001-AS35239</t>
  </si>
  <si>
    <t>T 00049445</t>
  </si>
  <si>
    <t>UD10001-AS27839</t>
  </si>
  <si>
    <t>S 00050268</t>
  </si>
  <si>
    <t>UD10001-AS28647</t>
  </si>
  <si>
    <t>MARTINEZ RIVERA PABLO GIOVANNI</t>
  </si>
  <si>
    <t>0129N/15</t>
  </si>
  <si>
    <t>UD80001-0026458</t>
  </si>
  <si>
    <t>LJIMENEZ:GUERRERO IÑIGUEZ JUAN CARL</t>
  </si>
  <si>
    <t>S 00052420</t>
  </si>
  <si>
    <t>UD10001-AS30622</t>
  </si>
  <si>
    <t>S 00053952</t>
  </si>
  <si>
    <t>UD10001-AS31990</t>
  </si>
  <si>
    <t>0016U/15</t>
  </si>
  <si>
    <t>UD83001-0026824</t>
  </si>
  <si>
    <t>LJIMENEZ:VILLAGRANA SANTACRUZ ROSA</t>
  </si>
  <si>
    <t>I    129</t>
  </si>
  <si>
    <t>S 00058003</t>
  </si>
  <si>
    <t>UD10001-AS35902</t>
  </si>
  <si>
    <t>SANCHEZ BOCANEGRA MIDIAN DEL RAYO</t>
  </si>
  <si>
    <t>0117-tcn15</t>
  </si>
  <si>
    <t>UD80001-0028799</t>
  </si>
  <si>
    <t>LJIMENEZ:GRUPO LA SIESTA DIVERSIONE</t>
  </si>
  <si>
    <t>S 00053178</t>
  </si>
  <si>
    <t>UD10001-AS31268</t>
  </si>
  <si>
    <t>S 00054789</t>
  </si>
  <si>
    <t>UD10001-AS32791</t>
  </si>
  <si>
    <t>0755-TCN15</t>
  </si>
  <si>
    <t>UD80001-0029265</t>
  </si>
  <si>
    <t>TERAN TERAN MA LUISA</t>
  </si>
  <si>
    <t>0982-TCN15</t>
  </si>
  <si>
    <t>UD80001-0029690</t>
  </si>
  <si>
    <t>RF26112</t>
  </si>
  <si>
    <t>UD09001-AR08006</t>
  </si>
  <si>
    <t>S 00050954</t>
  </si>
  <si>
    <t>UD10001-AS29330</t>
  </si>
  <si>
    <t>S 00052408</t>
  </si>
  <si>
    <t>UD10001-AS30623</t>
  </si>
  <si>
    <t>GUTIERREZ CASTAÑEDA ZHELFA ROSALINA</t>
  </si>
  <si>
    <t>S 00053936</t>
  </si>
  <si>
    <t>UD10001-AS31991</t>
  </si>
  <si>
    <t>S 00051770</t>
  </si>
  <si>
    <t>UD10001-AS30039</t>
  </si>
  <si>
    <t>I    130</t>
  </si>
  <si>
    <t>S 00058006</t>
  </si>
  <si>
    <t>UD10001-AS35903</t>
  </si>
  <si>
    <t>RAYA VAZQUEZ MA. CRISTINA</t>
  </si>
  <si>
    <t>S 00055569</t>
  </si>
  <si>
    <t>UD10001-AS33481</t>
  </si>
  <si>
    <t>GONZALEZ SANTILLON SALVADOR</t>
  </si>
  <si>
    <t>S 00053179</t>
  </si>
  <si>
    <t>UD10001-AS31269</t>
  </si>
  <si>
    <t>TORRES GONZALEZ HECTOR GUILLERMO</t>
  </si>
  <si>
    <t>UD09001-AR09265</t>
  </si>
  <si>
    <t>T 00056374</t>
  </si>
  <si>
    <t>UD10001-AS34345</t>
  </si>
  <si>
    <t>GUNTHER MAIER</t>
  </si>
  <si>
    <t>S 00057269</t>
  </si>
  <si>
    <t>UD10001-AS35240</t>
  </si>
  <si>
    <t>S 00049443</t>
  </si>
  <si>
    <t>UD10001-AS27840</t>
  </si>
  <si>
    <t>S 00050275</t>
  </si>
  <si>
    <t>UD10001-AS28648</t>
  </si>
  <si>
    <t>CONTADORES ALVAREZ ASOCIADOS S.C.</t>
  </si>
  <si>
    <t>T 00051040</t>
  </si>
  <si>
    <t>UD10001-AS29331</t>
  </si>
  <si>
    <t>T 00052330</t>
  </si>
  <si>
    <t>UD10001-AS30624</t>
  </si>
  <si>
    <t>UD09001-AR09001</t>
  </si>
  <si>
    <t>S 00051798</t>
  </si>
  <si>
    <t>UD10001-AS30040</t>
  </si>
  <si>
    <t>I    131</t>
  </si>
  <si>
    <t>S 00058019</t>
  </si>
  <si>
    <t>UD10001-AS35904</t>
  </si>
  <si>
    <t>GOMEZ GONZALEZ IRMA</t>
  </si>
  <si>
    <t>0003-TCN16</t>
  </si>
  <si>
    <t>UD80002-0028800</t>
  </si>
  <si>
    <t>S 00053173</t>
  </si>
  <si>
    <t>UD10001-AS31270</t>
  </si>
  <si>
    <t>S 00054782</t>
  </si>
  <si>
    <t>UD10001-AS32792</t>
  </si>
  <si>
    <t>UD80002-0029266</t>
  </si>
  <si>
    <t>CHAVEZ SOLORZANO MARTHA</t>
  </si>
  <si>
    <t>UD80001-0029691</t>
  </si>
  <si>
    <t>S 00049434</t>
  </si>
  <si>
    <t>UD10001-AS27841</t>
  </si>
  <si>
    <t>ANAYA SANCHEZ VERONICA</t>
  </si>
  <si>
    <t>UD09001-AR08007</t>
  </si>
  <si>
    <t>UD10001-AS29332</t>
  </si>
  <si>
    <t>UD09001-AR08595</t>
  </si>
  <si>
    <t>S 00053890</t>
  </si>
  <si>
    <t>UD10001-AS31992</t>
  </si>
  <si>
    <t>S 00051795</t>
  </si>
  <si>
    <t>UD10001-AS30041</t>
  </si>
  <si>
    <t>I    132</t>
  </si>
  <si>
    <t>S 00058014</t>
  </si>
  <si>
    <t>UD10001-AS35905</t>
  </si>
  <si>
    <t>UD10001-AS33482</t>
  </si>
  <si>
    <t>T 00053176</t>
  </si>
  <si>
    <t>UD10001-AS31271</t>
  </si>
  <si>
    <t>UD09001-AR09266</t>
  </si>
  <si>
    <t>0689-TCN15</t>
  </si>
  <si>
    <t>UD80001-0029267</t>
  </si>
  <si>
    <t>S 00057262</t>
  </si>
  <si>
    <t>UD10001-AS35241</t>
  </si>
  <si>
    <t>SANCHEZ PEREZ TERESA</t>
  </si>
  <si>
    <t>S 00049431</t>
  </si>
  <si>
    <t>UD10001-AS27842</t>
  </si>
  <si>
    <t>UD80001-0026130</t>
  </si>
  <si>
    <t>UD80001-0026226</t>
  </si>
  <si>
    <t>S 00052407</t>
  </si>
  <si>
    <t>UD10001-AS30625</t>
  </si>
  <si>
    <t>UD83001-0027952</t>
  </si>
  <si>
    <t>UD80002-0026825</t>
  </si>
  <si>
    <t>ACEVEDO ARJONA ENRIQUE</t>
  </si>
  <si>
    <t>I    133</t>
  </si>
  <si>
    <t>T 00058022</t>
  </si>
  <si>
    <t>UD10001-AS35906</t>
  </si>
  <si>
    <t>S 00055553</t>
  </si>
  <si>
    <t>UD10001-AS33483</t>
  </si>
  <si>
    <t>S 00053174</t>
  </si>
  <si>
    <t>UD10001-AS31272</t>
  </si>
  <si>
    <t>VAZQUEZ JIMENEZ HECTOR GALILEO</t>
  </si>
  <si>
    <t>UD09001-AR09267</t>
  </si>
  <si>
    <t>S 00056376</t>
  </si>
  <si>
    <t>UD10001-AS34346</t>
  </si>
  <si>
    <t>UD09001-AR09974</t>
  </si>
  <si>
    <t>S 00049437</t>
  </si>
  <si>
    <t>UD10001-AS27843</t>
  </si>
  <si>
    <t>RF26114</t>
  </si>
  <si>
    <t>UD09001-AR08008</t>
  </si>
  <si>
    <t>UD09001-AR08165</t>
  </si>
  <si>
    <t>UD10001-AS30626</t>
  </si>
  <si>
    <t>S 00053899</t>
  </si>
  <si>
    <t>UD10001-AS31993</t>
  </si>
  <si>
    <t>S 00051796</t>
  </si>
  <si>
    <t>UD10001-AS30042</t>
  </si>
  <si>
    <t>I    134</t>
  </si>
  <si>
    <t>UD09001-AR09500</t>
  </si>
  <si>
    <t>S 00057970</t>
  </si>
  <si>
    <t>UD10001-AS35909</t>
  </si>
  <si>
    <t>UD10001-AS31273</t>
  </si>
  <si>
    <t>0059-TCU15</t>
  </si>
  <si>
    <t>UD83001-0028351</t>
  </si>
  <si>
    <t>LJIMENEZ:LEAL TAMAYO J JESUS MANUEL</t>
  </si>
  <si>
    <t>RF29115</t>
  </si>
  <si>
    <t>UD09001-AR09747</t>
  </si>
  <si>
    <t>S 00057268</t>
  </si>
  <si>
    <t>UD10001-AS35242</t>
  </si>
  <si>
    <t>UD80002-0025741</t>
  </si>
  <si>
    <t>T 00050289</t>
  </si>
  <si>
    <t>UD10001-AS28649</t>
  </si>
  <si>
    <t>0319N/15</t>
  </si>
  <si>
    <t>UD80001-0026461</t>
  </si>
  <si>
    <t>LJIMENEZ:MONTOYA MORALES CRISTOBAL</t>
  </si>
  <si>
    <t>S 00052398</t>
  </si>
  <si>
    <t>UD10001-AS30627</t>
  </si>
  <si>
    <t>CALDERON TIRADO LAURA DEL CARMEN</t>
  </si>
  <si>
    <t>S 00053897</t>
  </si>
  <si>
    <t>UD10001-AS31994</t>
  </si>
  <si>
    <t>S 00051788</t>
  </si>
  <si>
    <t>UD10001-AS30043</t>
  </si>
  <si>
    <t>I    135</t>
  </si>
  <si>
    <t>S 00055568</t>
  </si>
  <si>
    <t>UD10001-AS33484</t>
  </si>
  <si>
    <t>DRISCOLLS SERVICIOS CORPORATIVOS S</t>
  </si>
  <si>
    <t>UD10001-AS35910</t>
  </si>
  <si>
    <t>UD80001-0027473</t>
  </si>
  <si>
    <t>UD09001-AR09268</t>
  </si>
  <si>
    <t>S 00056372</t>
  </si>
  <si>
    <t>UD10001-AS34347</t>
  </si>
  <si>
    <t>PATIÑO GUERRERO FRANCISCO JAVIER</t>
  </si>
  <si>
    <t>S 00049441</t>
  </si>
  <si>
    <t>UD10001-AS27844</t>
  </si>
  <si>
    <t>UD80001-0026131</t>
  </si>
  <si>
    <t>UD80002-0026462</t>
  </si>
  <si>
    <t>S 00052418</t>
  </si>
  <si>
    <t>UD10001-AS30628</t>
  </si>
  <si>
    <t>S 00053949</t>
  </si>
  <si>
    <t>UD10001-AS31995</t>
  </si>
  <si>
    <t>UD09001-AR09975</t>
  </si>
  <si>
    <t>LOPEZ SANTOYO SAUL</t>
  </si>
  <si>
    <t>S 00051787</t>
  </si>
  <si>
    <t>UD10001-AS30044</t>
  </si>
  <si>
    <t>I    136</t>
  </si>
  <si>
    <t>S 00055565</t>
  </si>
  <si>
    <t>UD10001-AS33485</t>
  </si>
  <si>
    <t>UD09001-AR10198</t>
  </si>
  <si>
    <t>UD09001-AR09269</t>
  </si>
  <si>
    <t>S 00056387</t>
  </si>
  <si>
    <t>UD10001-AS34348</t>
  </si>
  <si>
    <t>RF25725</t>
  </si>
  <si>
    <t>UD09001-AR07776</t>
  </si>
  <si>
    <t>UD09001-AR08009</t>
  </si>
  <si>
    <t>CONTRERAS CEDILLO JAVIER</t>
  </si>
  <si>
    <t>S 00051007</t>
  </si>
  <si>
    <t>UD10001-AS29333</t>
  </si>
  <si>
    <t>LLAMAS JAUREGUI RAUL</t>
  </si>
  <si>
    <t>S 00052419</t>
  </si>
  <si>
    <t>UD10001-AS30629</t>
  </si>
  <si>
    <t>ARELLANO CONEJO FRANCISCA</t>
  </si>
  <si>
    <t>UD09001-AR08811</t>
  </si>
  <si>
    <t>RF27944</t>
  </si>
  <si>
    <t>UD09001-AR09002</t>
  </si>
  <si>
    <t>PROVINCIA AGUSTINIANA DE MICHOACAN</t>
  </si>
  <si>
    <t>S 00057270</t>
  </si>
  <si>
    <t>UD10001-AS35243</t>
  </si>
  <si>
    <t>0097-TCU14</t>
  </si>
  <si>
    <t>UD83001-0026826</t>
  </si>
  <si>
    <t>I    137</t>
  </si>
  <si>
    <t>UD10001-AS33486</t>
  </si>
  <si>
    <t>UD09001-AR10199</t>
  </si>
  <si>
    <t>0065-TCU15</t>
  </si>
  <si>
    <t>UD83001-0028353</t>
  </si>
  <si>
    <t>UD09001-AR09748</t>
  </si>
  <si>
    <t>UD09001-AR07777</t>
  </si>
  <si>
    <t>S 00050259</t>
  </si>
  <si>
    <t>UD10001-AS28650</t>
  </si>
  <si>
    <t>S 00050992</t>
  </si>
  <si>
    <t>UD10001-AS29334</t>
  </si>
  <si>
    <t>S 00052417</t>
  </si>
  <si>
    <t>UD10001-AS30630</t>
  </si>
  <si>
    <t>GARCIA LOPEZ NORMA ISABEL</t>
  </si>
  <si>
    <t>UD09001-AR08812</t>
  </si>
  <si>
    <t>S 00053935</t>
  </si>
  <si>
    <t>UD10001-AS31996</t>
  </si>
  <si>
    <t>S 00057247</t>
  </si>
  <si>
    <t>UD10001-AS35244</t>
  </si>
  <si>
    <t>S 00051785</t>
  </si>
  <si>
    <t>UD10001-AS30045</t>
  </si>
  <si>
    <t>ROJAS HERNANDEZ ABEL FRANCISCO</t>
  </si>
  <si>
    <t>I    138</t>
  </si>
  <si>
    <t>UD10001-AS33487</t>
  </si>
  <si>
    <t>UD09001-AR10200</t>
  </si>
  <si>
    <t>MARIN MENDOZA DELFINO</t>
  </si>
  <si>
    <t>0061-TCU15</t>
  </si>
  <si>
    <t>UD83001-0028354</t>
  </si>
  <si>
    <t>UD80001-0029268</t>
  </si>
  <si>
    <t>UD09001-AR07778</t>
  </si>
  <si>
    <t>UD09001-AR08010</t>
  </si>
  <si>
    <t>RODRIGUEZ CARDENAS FIDEL</t>
  </si>
  <si>
    <t>S 00051037</t>
  </si>
  <si>
    <t>UD10001-AS29335</t>
  </si>
  <si>
    <t>RAMON GARCIA ENRIQUE</t>
  </si>
  <si>
    <t>0635-TCN15</t>
  </si>
  <si>
    <t>UD80001-0027122</t>
  </si>
  <si>
    <t>LJIMENEZ:GONZALEZ LARA ANTONIO</t>
  </si>
  <si>
    <t>S 00053076</t>
  </si>
  <si>
    <t>UD10001-AS31274</t>
  </si>
  <si>
    <t>RF27783</t>
  </si>
  <si>
    <t>UD09001-AR09003</t>
  </si>
  <si>
    <t>S 00057278</t>
  </si>
  <si>
    <t>UD10001-AS35245</t>
  </si>
  <si>
    <t>S 00051783</t>
  </si>
  <si>
    <t>UD10001-AS30046</t>
  </si>
  <si>
    <t>I    139</t>
  </si>
  <si>
    <t>0818-TCN15</t>
  </si>
  <si>
    <t>UD80001-0028802</t>
  </si>
  <si>
    <t>LJIMENEZ:ARTEAGA RODRIGUEZ MA  GRIC</t>
  </si>
  <si>
    <t>T 00057878</t>
  </si>
  <si>
    <t>UD10001-AS35911</t>
  </si>
  <si>
    <t>INSTITUTO DE FORMACION PROFESIONAL</t>
  </si>
  <si>
    <t>0771-TCN15</t>
  </si>
  <si>
    <t>UD80001-0028355</t>
  </si>
  <si>
    <t>S 00056390</t>
  </si>
  <si>
    <t>UD10001-AS34349</t>
  </si>
  <si>
    <t>UD09001-AR07779</t>
  </si>
  <si>
    <t>S 00050241</t>
  </si>
  <si>
    <t>UD10001-AS28651</t>
  </si>
  <si>
    <t>S 00050943</t>
  </si>
  <si>
    <t>UD10001-AS29336</t>
  </si>
  <si>
    <t>TABIQUES Y ACABADOS DE CERAMICA, S.</t>
  </si>
  <si>
    <t>UD09001-AR08813</t>
  </si>
  <si>
    <t>RF27800</t>
  </si>
  <si>
    <t>UD09001-AR09004</t>
  </si>
  <si>
    <t>UD09001-AR09976</t>
  </si>
  <si>
    <t>CAMPOS GUZMAN MARTIN</t>
  </si>
  <si>
    <t>UD80002-0026821</t>
  </si>
  <si>
    <t>UD09001-AR08596</t>
  </si>
  <si>
    <t>I    140</t>
  </si>
  <si>
    <t>UD10001-AS33488</t>
  </si>
  <si>
    <t>UD09001-AR10201</t>
  </si>
  <si>
    <t>LEAñO MARTINEZ ALEJANDRO</t>
  </si>
  <si>
    <t>S 00054794</t>
  </si>
  <si>
    <t>UD10001-AS32810</t>
  </si>
  <si>
    <t>UD83001-0029269</t>
  </si>
  <si>
    <t>S 00049450</t>
  </si>
  <si>
    <t>UD10001-AS27845</t>
  </si>
  <si>
    <t>S 00050257</t>
  </si>
  <si>
    <t>UD10001-AS28652</t>
  </si>
  <si>
    <t>LUNA RAMIREZ FRANCISCO JAVIER</t>
  </si>
  <si>
    <t>S 00051041</t>
  </si>
  <si>
    <t>UD10001-AS29337</t>
  </si>
  <si>
    <t>BAJA: ALECSA CELAYA, S. DE R.L. DE</t>
  </si>
  <si>
    <t>T 00053914</t>
  </si>
  <si>
    <t>UD10001-AS31997</t>
  </si>
  <si>
    <t>UD09001-AR09977</t>
  </si>
  <si>
    <t>UD80002-0026828</t>
  </si>
  <si>
    <t>UD09001-AR08597</t>
  </si>
  <si>
    <t>PORTILLO GARCIA ADRIAN</t>
  </si>
  <si>
    <t>I    141</t>
  </si>
  <si>
    <t>S 00057955</t>
  </si>
  <si>
    <t>UD10001-AS35912</t>
  </si>
  <si>
    <t>UD09001-AR09270</t>
  </si>
  <si>
    <t>0068-TCN15</t>
  </si>
  <si>
    <t>UD80001-0028803</t>
  </si>
  <si>
    <t>T 00056353</t>
  </si>
  <si>
    <t>UD10001-AS34370</t>
  </si>
  <si>
    <t>S 00049444</t>
  </si>
  <si>
    <t>UD10001-AS27846</t>
  </si>
  <si>
    <t>PARRALES CHAVEZ JOAQUIN</t>
  </si>
  <si>
    <t>S 00050290</t>
  </si>
  <si>
    <t>UD10001-AS28653</t>
  </si>
  <si>
    <t>I 00051033</t>
  </si>
  <si>
    <t>UD10001-AS29338</t>
  </si>
  <si>
    <t>SANCHEZ VEANA JAVIER</t>
  </si>
  <si>
    <t>0676-TCN15</t>
  </si>
  <si>
    <t>UD80001-0027475</t>
  </si>
  <si>
    <t>ANAYA ALONSO MARIA CARMEN</t>
  </si>
  <si>
    <t>S 00053962</t>
  </si>
  <si>
    <t>UD10001-AS31998</t>
  </si>
  <si>
    <t>UD09001-AR09978</t>
  </si>
  <si>
    <t>UD10001-AS30048</t>
  </si>
  <si>
    <t>UD09001-AR08598</t>
  </si>
  <si>
    <t>I    142</t>
  </si>
  <si>
    <t>S 00057639</t>
  </si>
  <si>
    <t>UD10001-AS35913</t>
  </si>
  <si>
    <t>TECNO TROQUELES S.A. DE C.V.</t>
  </si>
  <si>
    <t>UD09001-AR09271</t>
  </si>
  <si>
    <t>UD80001-0028805</t>
  </si>
  <si>
    <t>UD80001-0029270</t>
  </si>
  <si>
    <t>S 00049351</t>
  </si>
  <si>
    <t>UD10001-AS27847</t>
  </si>
  <si>
    <t>MARTINEZ ABAUNZA JOSE FRANCISCO</t>
  </si>
  <si>
    <t>0471N/15</t>
  </si>
  <si>
    <t>UD80001-0026132</t>
  </si>
  <si>
    <t>S 00051032</t>
  </si>
  <si>
    <t>UD10001-AS29339</t>
  </si>
  <si>
    <t>UD10001-AS31275</t>
  </si>
  <si>
    <t>UD09001-AR09005</t>
  </si>
  <si>
    <t>S 00057158</t>
  </si>
  <si>
    <t>UD10001-AS35246</t>
  </si>
  <si>
    <t>UD10001-AS30049</t>
  </si>
  <si>
    <t>UD09001-AR08599</t>
  </si>
  <si>
    <t>I    143</t>
  </si>
  <si>
    <t>S 00058027</t>
  </si>
  <si>
    <t>UD10001-AS35914</t>
  </si>
  <si>
    <t>SERVIN MARTINEZ FRANCISCO XAVIER</t>
  </si>
  <si>
    <t>S 00054788</t>
  </si>
  <si>
    <t>UD10001-AS32811</t>
  </si>
  <si>
    <t>QUINTANA AGUERO JOSEFA</t>
  </si>
  <si>
    <t>T 00055548</t>
  </si>
  <si>
    <t>UD10001-AS33501</t>
  </si>
  <si>
    <t>S 00056377</t>
  </si>
  <si>
    <t>UD10001-AS34371</t>
  </si>
  <si>
    <t>CORTES FLORES IRMA</t>
  </si>
  <si>
    <t>UD09001-AR07780</t>
  </si>
  <si>
    <t>S 00050263</t>
  </si>
  <si>
    <t>UD10001-AS28654</t>
  </si>
  <si>
    <t>UD09001-AR08166</t>
  </si>
  <si>
    <t>UD09001-AR08814</t>
  </si>
  <si>
    <t>AGUILERA GALICIA SALVADOR</t>
  </si>
  <si>
    <t>S 00053971</t>
  </si>
  <si>
    <t>UD10001-AS31999</t>
  </si>
  <si>
    <t>UD09001-AR09979</t>
  </si>
  <si>
    <t>UD10001-AS30050</t>
  </si>
  <si>
    <t>UD80002-0027123</t>
  </si>
  <si>
    <t>GONZALEZ HERNANDEZ PATRICIA</t>
  </si>
  <si>
    <t>I    144</t>
  </si>
  <si>
    <t>RF30154</t>
  </si>
  <si>
    <t>UD09001-AR10202</t>
  </si>
  <si>
    <t>S 00054795</t>
  </si>
  <si>
    <t>UD10001-AS32812</t>
  </si>
  <si>
    <t>SERVICIOS MULTI-INTEGRALES VERASA S</t>
  </si>
  <si>
    <t>S 00055544</t>
  </si>
  <si>
    <t>UD10001-AS33502</t>
  </si>
  <si>
    <t>RF29237</t>
  </si>
  <si>
    <t>UD09001-AR09749</t>
  </si>
  <si>
    <t>S 00049455</t>
  </si>
  <si>
    <t>UD10001-AS27848</t>
  </si>
  <si>
    <t>RF26116</t>
  </si>
  <si>
    <t>UD09001-AR08011</t>
  </si>
  <si>
    <t>T 00051039</t>
  </si>
  <si>
    <t>UD10001-AS29340</t>
  </si>
  <si>
    <t>UD80002-0027476</t>
  </si>
  <si>
    <t>ESPINOZA ALVAREZ YESENIA</t>
  </si>
  <si>
    <t>UD09001-AR09006</t>
  </si>
  <si>
    <t>UD09001-AR09980</t>
  </si>
  <si>
    <t>ARAUJO HARRISON JOSE</t>
  </si>
  <si>
    <t>S 00052425</t>
  </si>
  <si>
    <t>UD10001-AS30631</t>
  </si>
  <si>
    <t>S 00051782</t>
  </si>
  <si>
    <t>UD10001-AS30051</t>
  </si>
  <si>
    <t>VALADEZ ALVAREZ ANTONIO</t>
  </si>
  <si>
    <t>I    145</t>
  </si>
  <si>
    <t>RF30145</t>
  </si>
  <si>
    <t>UD09001-AR10203</t>
  </si>
  <si>
    <t>UD09001-AR09272</t>
  </si>
  <si>
    <t>S 00055562</t>
  </si>
  <si>
    <t>UD10001-AS33504</t>
  </si>
  <si>
    <t>S 00056381</t>
  </si>
  <si>
    <t>UD10001-AS34372</t>
  </si>
  <si>
    <t>0120-TCU14</t>
  </si>
  <si>
    <t>UD83001-0025744</t>
  </si>
  <si>
    <t>S 00050285</t>
  </si>
  <si>
    <t>UD10001-AS28655</t>
  </si>
  <si>
    <t>0231-TCN15</t>
  </si>
  <si>
    <t>UD80001-0026465</t>
  </si>
  <si>
    <t>S 00053181</t>
  </si>
  <si>
    <t>UD10001-AS31276</t>
  </si>
  <si>
    <t>UD09001-AR09007</t>
  </si>
  <si>
    <t>UD80001-0029692</t>
  </si>
  <si>
    <t>MENDEZ</t>
  </si>
  <si>
    <t>S 00052426</t>
  </si>
  <si>
    <t>UD10001-AS30632</t>
  </si>
  <si>
    <t>UD09001-AR08378</t>
  </si>
  <si>
    <t>I    146</t>
  </si>
  <si>
    <t>UD09001-AR10204</t>
  </si>
  <si>
    <t>S 00054798</t>
  </si>
  <si>
    <t>UD10001-AS32813</t>
  </si>
  <si>
    <t>SANCHEZ MEZA OSCAR</t>
  </si>
  <si>
    <t>S 00055563</t>
  </si>
  <si>
    <t>UD10001-AS33505</t>
  </si>
  <si>
    <t>RF29222</t>
  </si>
  <si>
    <t>UD09001-AR09750</t>
  </si>
  <si>
    <t>S 00049456</t>
  </si>
  <si>
    <t>UD10001-AS27849</t>
  </si>
  <si>
    <t>S 00050277</t>
  </si>
  <si>
    <t>UD10001-AS28656</t>
  </si>
  <si>
    <t>S 00051024</t>
  </si>
  <si>
    <t>UD10001-AS29341</t>
  </si>
  <si>
    <t>S 00053177</t>
  </si>
  <si>
    <t>UD10001-AS31277</t>
  </si>
  <si>
    <t>SERVICIOS DE INSTALACION Y CONSTRUC</t>
  </si>
  <si>
    <t>0161-TCN16</t>
  </si>
  <si>
    <t>UD80001-0029693</t>
  </si>
  <si>
    <t>LJIMENEZ:MORALES</t>
  </si>
  <si>
    <t>T 00052442</t>
  </si>
  <si>
    <t>UD10001-AS30633</t>
  </si>
  <si>
    <t>RAMIREZ AGUILAR CARLOS</t>
  </si>
  <si>
    <t>S 00053738</t>
  </si>
  <si>
    <t>UD10001-AS32002</t>
  </si>
  <si>
    <t>UD09001-AR08379</t>
  </si>
  <si>
    <t>I    147</t>
  </si>
  <si>
    <t>S 00057910</t>
  </si>
  <si>
    <t>UD10001-AS35915</t>
  </si>
  <si>
    <t>T 00054772</t>
  </si>
  <si>
    <t>UD10001-AS32814</t>
  </si>
  <si>
    <t>DIAZ DE LEON Y VALDIVIA MARIA JOSEF</t>
  </si>
  <si>
    <t>0861-TCN15</t>
  </si>
  <si>
    <t>UD80001-0028806</t>
  </si>
  <si>
    <t>S 00056383</t>
  </si>
  <si>
    <t>UD10001-AS34373</t>
  </si>
  <si>
    <t>MORENO MARIO</t>
  </si>
  <si>
    <t>UD83001-0025745</t>
  </si>
  <si>
    <t>S 00050276</t>
  </si>
  <si>
    <t>UD10001-AS28665</t>
  </si>
  <si>
    <t>UBSA VIVIENDA S.A. DE C.V.</t>
  </si>
  <si>
    <t>S 00051066</t>
  </si>
  <si>
    <t>UD10001-AS29342</t>
  </si>
  <si>
    <t>COMBU-EXPRESS, SA DE CV</t>
  </si>
  <si>
    <t>S 00053180</t>
  </si>
  <si>
    <t>UD10001-AS31278</t>
  </si>
  <si>
    <t>UD09001-AR09981</t>
  </si>
  <si>
    <t>S 00052436</t>
  </si>
  <si>
    <t>UD10001-AS30634</t>
  </si>
  <si>
    <t>UD09001-AR09008</t>
  </si>
  <si>
    <t>S 00051779</t>
  </si>
  <si>
    <t>UD10001-AS30052</t>
  </si>
  <si>
    <t>INDUSTRIA FUNDIDORA EL ROSARIO S.A.</t>
  </si>
  <si>
    <t>I    148</t>
  </si>
  <si>
    <t>RF30153</t>
  </si>
  <si>
    <t>UD09001-AR10205</t>
  </si>
  <si>
    <t>UD09001-AR09273</t>
  </si>
  <si>
    <t>UD80001-0028807</t>
  </si>
  <si>
    <t>UD09001-AR09751</t>
  </si>
  <si>
    <t>S 00049449</t>
  </si>
  <si>
    <t>UD10001-AS27853</t>
  </si>
  <si>
    <t>S 00051060</t>
  </si>
  <si>
    <t>UD10001-AS29343</t>
  </si>
  <si>
    <t>HOTELES CASA INN S.A DE C.V</t>
  </si>
  <si>
    <t>UD10001-AS31304</t>
  </si>
  <si>
    <t>UD09001-AR09982</t>
  </si>
  <si>
    <t>UD10001-AS28683</t>
  </si>
  <si>
    <t>PPG MEXICO SA DE CV</t>
  </si>
  <si>
    <t>S 00052432</t>
  </si>
  <si>
    <t>UD10001-AS30635</t>
  </si>
  <si>
    <t>MORENO ABOITES BARBARA ESTELA</t>
  </si>
  <si>
    <t>S 00053950</t>
  </si>
  <si>
    <t>UD10001-AS32003</t>
  </si>
  <si>
    <t>UD83001-0026829</t>
  </si>
  <si>
    <t>I    149</t>
  </si>
  <si>
    <t>RF30151</t>
  </si>
  <si>
    <t>UD09001-AR10206</t>
  </si>
  <si>
    <t>0854-TCN15</t>
  </si>
  <si>
    <t>UD80001-0028356</t>
  </si>
  <si>
    <t>LJIMENEZ:PARROQUIA DE SAN</t>
  </si>
  <si>
    <t>0069-TCU15</t>
  </si>
  <si>
    <t>UD83001-0028808</t>
  </si>
  <si>
    <t>S 00056373</t>
  </si>
  <si>
    <t>UD10001-AS34374</t>
  </si>
  <si>
    <t>S 00049452</t>
  </si>
  <si>
    <t>UD10001-AS27855</t>
  </si>
  <si>
    <t>BAUTISTA ESTRADA JULIO ALBERTO</t>
  </si>
  <si>
    <t>S 00051031</t>
  </si>
  <si>
    <t>UD10001-AS29344</t>
  </si>
  <si>
    <t>0712-TCN15</t>
  </si>
  <si>
    <t>UD80001-0027478</t>
  </si>
  <si>
    <t>LJIMENEZ:ANAYA PALACIOS EDGAR</t>
  </si>
  <si>
    <t>UD80002-0029694</t>
  </si>
  <si>
    <t>S 00050260</t>
  </si>
  <si>
    <t>UD10001-AS28684</t>
  </si>
  <si>
    <t>UD80001-0027124</t>
  </si>
  <si>
    <t>UD80001-0027959</t>
  </si>
  <si>
    <t>ALMAGUER JASSO MA. DEL RAYO IVONNE</t>
  </si>
  <si>
    <t>UD10001-AS30053</t>
  </si>
  <si>
    <t>I    150</t>
  </si>
  <si>
    <t>UD09001-AR10207</t>
  </si>
  <si>
    <t>UD10001-AS32815</t>
  </si>
  <si>
    <t>UD80001-0028809</t>
  </si>
  <si>
    <t>RF29045</t>
  </si>
  <si>
    <t>UD09001-AR09752</t>
  </si>
  <si>
    <t>S 00049423</t>
  </si>
  <si>
    <t>UD10001-AS27857</t>
  </si>
  <si>
    <t>0018-TCU15</t>
  </si>
  <si>
    <t>UD83001-0026466</t>
  </si>
  <si>
    <t>UD80002-0027479</t>
  </si>
  <si>
    <t>S 00057280</t>
  </si>
  <si>
    <t>UD10001-AS35247</t>
  </si>
  <si>
    <t>ARREDONDO MALDONADO ROSA MARIA DEL</t>
  </si>
  <si>
    <t>UD09001-AR08012</t>
  </si>
  <si>
    <t>PEREZ LUCIO LUCIA</t>
  </si>
  <si>
    <t>S 00052440</t>
  </si>
  <si>
    <t>UD10001-AS30636</t>
  </si>
  <si>
    <t>UD09001-AR09009</t>
  </si>
  <si>
    <t>S 00051784</t>
  </si>
  <si>
    <t>UD10001-AS30054</t>
  </si>
  <si>
    <t>I    151</t>
  </si>
  <si>
    <t>S 00058028</t>
  </si>
  <si>
    <t>UD10001-AS35917</t>
  </si>
  <si>
    <t>RIDE CONTROL MEXICANA, S. DE R.L. D</t>
  </si>
  <si>
    <t>S 00054786</t>
  </si>
  <si>
    <t>UD10001-AS32816</t>
  </si>
  <si>
    <t>BAJA: AUTOTRANSPORTES CERVANTILLO S</t>
  </si>
  <si>
    <t>UD10001-AS34375</t>
  </si>
  <si>
    <t>S 00049440</t>
  </si>
  <si>
    <t>UD10001-AS27858</t>
  </si>
  <si>
    <t>S 00051053</t>
  </si>
  <si>
    <t>UD10001-AS29345</t>
  </si>
  <si>
    <t>S 00053203</t>
  </si>
  <si>
    <t>UD10001-AS31309</t>
  </si>
  <si>
    <t>RICO AGUILERA PATRICIA REBECA</t>
  </si>
  <si>
    <t>UD09001-AR09983</t>
  </si>
  <si>
    <t>S 00050296</t>
  </si>
  <si>
    <t>UD10001-AS28685</t>
  </si>
  <si>
    <t>S 00052434</t>
  </si>
  <si>
    <t>UD10001-AS30637</t>
  </si>
  <si>
    <t>YAÑEZ CHIMAL ROSALVA</t>
  </si>
  <si>
    <t>RF27781</t>
  </si>
  <si>
    <t>UD09001-AR09010</t>
  </si>
  <si>
    <t>UD09001-AR08380</t>
  </si>
  <si>
    <t>I    152</t>
  </si>
  <si>
    <t>S 00057978</t>
  </si>
  <si>
    <t>UD10001-AS35920</t>
  </si>
  <si>
    <t>S 00054799</t>
  </si>
  <si>
    <t>UD10001-AS32817</t>
  </si>
  <si>
    <t>PEREZ VALECIA MARGARITA</t>
  </si>
  <si>
    <t>S 00055561</t>
  </si>
  <si>
    <t>UD10001-AS33506</t>
  </si>
  <si>
    <t>UD09001-AR09753</t>
  </si>
  <si>
    <t>S 00049316</t>
  </si>
  <si>
    <t>UD10001-AS27859</t>
  </si>
  <si>
    <t>S 00051061</t>
  </si>
  <si>
    <t>UD10001-AS29346</t>
  </si>
  <si>
    <t>UD10001-AS31310</t>
  </si>
  <si>
    <t>S 00057281</t>
  </si>
  <si>
    <t>UD10001-AS35248</t>
  </si>
  <si>
    <t>RODRIGUEZ REYES HORTENCIA</t>
  </si>
  <si>
    <t>UD09001-AR08013</t>
  </si>
  <si>
    <t>0012-TCU15</t>
  </si>
  <si>
    <t>UD83001-0027125</t>
  </si>
  <si>
    <t>LJIMENEZ:FIGUEROA MARTINEZ JOSE LUI</t>
  </si>
  <si>
    <t>UD09001-AR09011</t>
  </si>
  <si>
    <t>S 00051800</t>
  </si>
  <si>
    <t>UD10001-AS30056</t>
  </si>
  <si>
    <t>I    153</t>
  </si>
  <si>
    <t>UD09001-AR10208</t>
  </si>
  <si>
    <t>UD10001-AS32818</t>
  </si>
  <si>
    <t>UD80001-0028811</t>
  </si>
  <si>
    <t>S 00056384</t>
  </si>
  <si>
    <t>UD10001-AS34376</t>
  </si>
  <si>
    <t>S 00051065</t>
  </si>
  <si>
    <t>UD10001-AS29347</t>
  </si>
  <si>
    <t>UD10001-AS31311</t>
  </si>
  <si>
    <t>UD09001-AR09984</t>
  </si>
  <si>
    <t>UD80001-0025746</t>
  </si>
  <si>
    <t>S 00050294</t>
  </si>
  <si>
    <t>UD10001-AS28686</t>
  </si>
  <si>
    <t>UD83001-0027126</t>
  </si>
  <si>
    <t>SERVICIOS DE LOGISTICA TAZ S.A. DE</t>
  </si>
  <si>
    <t>S 00053995</t>
  </si>
  <si>
    <t>UD10001-AS32017</t>
  </si>
  <si>
    <t>GRUPO CONSTRUCTOR JAPAGUE S.A. DE C</t>
  </si>
  <si>
    <t>S 00051803</t>
  </si>
  <si>
    <t>UD10001-AS30057</t>
  </si>
  <si>
    <t>I    154</t>
  </si>
  <si>
    <t>UD09001-AR10209</t>
  </si>
  <si>
    <t>S 00054801</t>
  </si>
  <si>
    <t>UD10001-AS32819</t>
  </si>
  <si>
    <t>TORAL MANRIQUEZ JUAN RICARDO</t>
  </si>
  <si>
    <t>0011-TCN16</t>
  </si>
  <si>
    <t>UD80001-0028812</t>
  </si>
  <si>
    <t>UD80001-0029272</t>
  </si>
  <si>
    <t>S 00051035</t>
  </si>
  <si>
    <t>UD10001-AS29348</t>
  </si>
  <si>
    <t>BARROSO NUÑEZ ERNESTO</t>
  </si>
  <si>
    <t>0824-TCN13</t>
  </si>
  <si>
    <t>UD80005-0027481</t>
  </si>
  <si>
    <t>0582N/15</t>
  </si>
  <si>
    <t>UD80001-0029730</t>
  </si>
  <si>
    <t>LJIMENEZ:MORALES AGUIRRE JOSE JUAN</t>
  </si>
  <si>
    <t>BAJA: TORRES GUDIñO EMMA ANDREA</t>
  </si>
  <si>
    <t>S 00050222</t>
  </si>
  <si>
    <t>UD10001-AS28687</t>
  </si>
  <si>
    <t>LARREA GALLEGOS MARIA EMILIA</t>
  </si>
  <si>
    <t>BAJA: SERVICIOS DE LOGISTICA TAZ S.</t>
  </si>
  <si>
    <t>S 00053954</t>
  </si>
  <si>
    <t>UD10001-AS32018</t>
  </si>
  <si>
    <t>RENTERIA PEREZ MA GUADALUPE</t>
  </si>
  <si>
    <t>UD83001-0026830</t>
  </si>
  <si>
    <t>I    155</t>
  </si>
  <si>
    <t>S 00058031</t>
  </si>
  <si>
    <t>UD10001-AS35929</t>
  </si>
  <si>
    <t>HEREDIA MARTINEZ BULMARO</t>
  </si>
  <si>
    <t>S 00054773</t>
  </si>
  <si>
    <t>UD10001-AS32820</t>
  </si>
  <si>
    <t>T 00056275</t>
  </si>
  <si>
    <t>UD10001-AS34377</t>
  </si>
  <si>
    <t>UD10001-AS29349</t>
  </si>
  <si>
    <t>S 00053196</t>
  </si>
  <si>
    <t>UD10001-AS31312</t>
  </si>
  <si>
    <t>AGRI PROYECTOS Y CONSULTORIA SA DE</t>
  </si>
  <si>
    <t>0160N/16</t>
  </si>
  <si>
    <t>UD80001-0029731</t>
  </si>
  <si>
    <t>LJIMENEZ:ALVAREZ MANDUJANO VERONICA</t>
  </si>
  <si>
    <t>S 00049460</t>
  </si>
  <si>
    <t>UD10001-AS27860</t>
  </si>
  <si>
    <t>S 00048892</t>
  </si>
  <si>
    <t>UD10001-AS28688</t>
  </si>
  <si>
    <t>0878-TCN14</t>
  </si>
  <si>
    <t>UD83001-0027127</t>
  </si>
  <si>
    <t>0701-TCN15</t>
  </si>
  <si>
    <t>UD80001-0027961</t>
  </si>
  <si>
    <t>LJIMENEZ:FUMIGACIONES SALAMANCA SA</t>
  </si>
  <si>
    <t>S 00051801</t>
  </si>
  <si>
    <t>UD10001-AS30059</t>
  </si>
  <si>
    <t>CAJAS TARIMAS Y CONTENEDORES DEL BA</t>
  </si>
  <si>
    <t>I    156</t>
  </si>
  <si>
    <t>UD09001-AR10210</t>
  </si>
  <si>
    <t>HERNANDEZ SUASTE MARTA ALEJANDRA</t>
  </si>
  <si>
    <t>S 00054775</t>
  </si>
  <si>
    <t>UD10001-AS32821</t>
  </si>
  <si>
    <t>JUAREZ SERRATO CLARA GUADALUPE</t>
  </si>
  <si>
    <t>0731-TCN15</t>
  </si>
  <si>
    <t>UD80001-0028814</t>
  </si>
  <si>
    <t>DALTON AUTOMOTRIZ S. DE R.L. DE C.V</t>
  </si>
  <si>
    <t>S 00056249</t>
  </si>
  <si>
    <t>UD10001-AS34378</t>
  </si>
  <si>
    <t>UD10001-AS29350</t>
  </si>
  <si>
    <t>UD09001-AR08815</t>
  </si>
  <si>
    <t>UD80005-0029732</t>
  </si>
  <si>
    <t>0502-TCN15</t>
  </si>
  <si>
    <t>UD80001-0025748</t>
  </si>
  <si>
    <t>LJIMENEZ:DELGADO MEDINA LETICIA</t>
  </si>
  <si>
    <t>S 00050158</t>
  </si>
  <si>
    <t>UD10001-AS28689</t>
  </si>
  <si>
    <t>UD80001-0027128</t>
  </si>
  <si>
    <t>LJIMENEZ:SERVICIOS DE LOGISTICA TAZ</t>
  </si>
  <si>
    <t>S 00053982</t>
  </si>
  <si>
    <t>UD10001-AS32019</t>
  </si>
  <si>
    <t>ARELLANO RODRIGUEZ MARIA GUADALUPE</t>
  </si>
  <si>
    <t>UD09001-AR08381</t>
  </si>
  <si>
    <t>I    157</t>
  </si>
  <si>
    <t>S 00058025</t>
  </si>
  <si>
    <t>UD10001-AS35934</t>
  </si>
  <si>
    <t>UD09001-AR09274</t>
  </si>
  <si>
    <t>MEDINA PUGA SANDRA</t>
  </si>
  <si>
    <t>UD09001-AR09501</t>
  </si>
  <si>
    <t>S 00056398</t>
  </si>
  <si>
    <t>UD10001-AS34379</t>
  </si>
  <si>
    <t>S 00051046</t>
  </si>
  <si>
    <t>UD10001-AS29351</t>
  </si>
  <si>
    <t>GUERRERO TORRES JOSE SANTIAGO</t>
  </si>
  <si>
    <t>S 00053197</t>
  </si>
  <si>
    <t>UD10001-AS31313</t>
  </si>
  <si>
    <t>S 00057285</t>
  </si>
  <si>
    <t>UD10001-AS35249</t>
  </si>
  <si>
    <t>RF25724</t>
  </si>
  <si>
    <t>UD09001-AR07781</t>
  </si>
  <si>
    <t>UD09001-AR08014</t>
  </si>
  <si>
    <t>S 00053984</t>
  </si>
  <si>
    <t>UD10001-AS32020</t>
  </si>
  <si>
    <t>AGUIRRE RODRIGUEZ JOEL OTHON</t>
  </si>
  <si>
    <t>S 00051802</t>
  </si>
  <si>
    <t>UD10001-AS30060</t>
  </si>
  <si>
    <t>GARCIA ORTIZ TOMAS</t>
  </si>
  <si>
    <t>I    158</t>
  </si>
  <si>
    <t>S 00058045</t>
  </si>
  <si>
    <t>UD10001-AS35935</t>
  </si>
  <si>
    <t>CONTRERAS MARTINEZ HUMBERTO</t>
  </si>
  <si>
    <t>S 00054771</t>
  </si>
  <si>
    <t>UD10001-AS32822</t>
  </si>
  <si>
    <t>BIOTEK POWER SA DE CV</t>
  </si>
  <si>
    <t>S 00055581</t>
  </si>
  <si>
    <t>UD10001-AS33512</t>
  </si>
  <si>
    <t>DRIP IRRIGATION DE MEXICO S.A. DE C</t>
  </si>
  <si>
    <t>S 00056370</t>
  </si>
  <si>
    <t>UD10001-AS34380</t>
  </si>
  <si>
    <t>RAZO GARCIA RAFAEL</t>
  </si>
  <si>
    <t>S 00051019</t>
  </si>
  <si>
    <t>UD10001-AS29352</t>
  </si>
  <si>
    <t>S 00053191</t>
  </si>
  <si>
    <t>UD10001-AS31314</t>
  </si>
  <si>
    <t>ELLWOOD SPECIALTY METALS MEXICO S D</t>
  </si>
  <si>
    <t>UD09001-AR09985</t>
  </si>
  <si>
    <t>UD80001-0025749</t>
  </si>
  <si>
    <t>UD80002-0026137</t>
  </si>
  <si>
    <t>0651-TCN15</t>
  </si>
  <si>
    <t>UD80001-0027130</t>
  </si>
  <si>
    <t>LJIMENEZ:GUZMAN AFOROS Y EQUIPOS EL</t>
  </si>
  <si>
    <t>S 00053904</t>
  </si>
  <si>
    <t>UD10001-AS32024</t>
  </si>
  <si>
    <t>S 00051805</t>
  </si>
  <si>
    <t>UD10001-AS30061</t>
  </si>
  <si>
    <t>GUTIERREZ MARTINEZ JORGE</t>
  </si>
  <si>
    <t>I    159</t>
  </si>
  <si>
    <t>UD80001-0030187</t>
  </si>
  <si>
    <t>S 00054738</t>
  </si>
  <si>
    <t>UD10001-AS32823</t>
  </si>
  <si>
    <t>GIL DE LA PEñA DAVID LUIS</t>
  </si>
  <si>
    <t>S 00055586</t>
  </si>
  <si>
    <t>UD10001-AS33513</t>
  </si>
  <si>
    <t>JARAMILLO URREA LUIS FELIPE</t>
  </si>
  <si>
    <t>S 00056393</t>
  </si>
  <si>
    <t>UD10001-AS34381</t>
  </si>
  <si>
    <t>SANTA FE DE GUANAJUATO A. C.</t>
  </si>
  <si>
    <t>S 00053199</t>
  </si>
  <si>
    <t>UD10001-AS31315</t>
  </si>
  <si>
    <t>UD09001-AR09986</t>
  </si>
  <si>
    <t>S 00049467</t>
  </si>
  <si>
    <t>UD10001-AS27884</t>
  </si>
  <si>
    <t>FRANCO CRUZ GERARDO</t>
  </si>
  <si>
    <t>T 00050131</t>
  </si>
  <si>
    <t>UD10001-AS28690</t>
  </si>
  <si>
    <t>S 00050996</t>
  </si>
  <si>
    <t>UD10001-AS29353</t>
  </si>
  <si>
    <t>OLIVEROS CABRERA LUIS MIGUEL</t>
  </si>
  <si>
    <t>UD09001-AR08600</t>
  </si>
  <si>
    <t>RUIZ PATIÑO LEON</t>
  </si>
  <si>
    <t>S 00053957</t>
  </si>
  <si>
    <t>UD10001-AS32025</t>
  </si>
  <si>
    <t>S 00051810</t>
  </si>
  <si>
    <t>UD10001-AS30063</t>
  </si>
  <si>
    <t>VERANO HIPOLITO AURELIO</t>
  </si>
  <si>
    <t>I    160</t>
  </si>
  <si>
    <t>UD09001-AR10211</t>
  </si>
  <si>
    <t>UD10001-AS32824</t>
  </si>
  <si>
    <t>PACHECO AGUILAR MARIANA</t>
  </si>
  <si>
    <t>UD09001-AR09502</t>
  </si>
  <si>
    <t>S 00056397</t>
  </si>
  <si>
    <t>UD10001-AS34382</t>
  </si>
  <si>
    <t>HERNANDEZ DEL RAZO MA. ANTONIA</t>
  </si>
  <si>
    <t>S 00053195</t>
  </si>
  <si>
    <t>UD10001-AS31316</t>
  </si>
  <si>
    <t>S 00057284</t>
  </si>
  <si>
    <t>UD10001-AS35250</t>
  </si>
  <si>
    <t>LOPEZ MARTINEZ JUAN ENRIQUE</t>
  </si>
  <si>
    <t>UD09001-AR07782</t>
  </si>
  <si>
    <t>S 00050293</t>
  </si>
  <si>
    <t>UD10001-AS28691</t>
  </si>
  <si>
    <t>0014-TCU15</t>
  </si>
  <si>
    <t>UD83001-0026468</t>
  </si>
  <si>
    <t>S 00052443</t>
  </si>
  <si>
    <t>UD10001-AS30638</t>
  </si>
  <si>
    <t>GARCIA RAMOS MA. DOLORES</t>
  </si>
  <si>
    <t>UD09001-AR09012</t>
  </si>
  <si>
    <t>UD09001-AR08382</t>
  </si>
  <si>
    <t>I    161</t>
  </si>
  <si>
    <t>S 00058043</t>
  </si>
  <si>
    <t>UD10001-AS35936</t>
  </si>
  <si>
    <t>UD80001-0028360</t>
  </si>
  <si>
    <t>S 00055587</t>
  </si>
  <si>
    <t>UD10001-AS33514</t>
  </si>
  <si>
    <t>HERNANDEZ REYES ROBERTO</t>
  </si>
  <si>
    <t>S 00056369</t>
  </si>
  <si>
    <t>UD10001-AS34383</t>
  </si>
  <si>
    <t>S 00053202</t>
  </si>
  <si>
    <t>UD10001-AS31317</t>
  </si>
  <si>
    <t>S 00057283</t>
  </si>
  <si>
    <t>UD10001-AS35251</t>
  </si>
  <si>
    <t>S 00049464</t>
  </si>
  <si>
    <t>UD10001-AS27885</t>
  </si>
  <si>
    <t>S 00050297</t>
  </si>
  <si>
    <t>UD10001-AS28692</t>
  </si>
  <si>
    <t>RF26449</t>
  </si>
  <si>
    <t>UD09001-AR08167</t>
  </si>
  <si>
    <t>MALDONADO VEGA ANSELMO</t>
  </si>
  <si>
    <t>S 00052463</t>
  </si>
  <si>
    <t>UD10001-AS30639</t>
  </si>
  <si>
    <t>S 00053975</t>
  </si>
  <si>
    <t>UD10001-AS32026</t>
  </si>
  <si>
    <t>S 00051799</t>
  </si>
  <si>
    <t>UD10001-AS30064</t>
  </si>
  <si>
    <t>AGUIRRE PEREZ LAURA DEL ROCIO</t>
  </si>
  <si>
    <t>I    162</t>
  </si>
  <si>
    <t>S 00058038</t>
  </si>
  <si>
    <t>UD10001-AS35937</t>
  </si>
  <si>
    <t>S 00055582</t>
  </si>
  <si>
    <t>UD10001-AS33515</t>
  </si>
  <si>
    <t>DELGADILLO HERRERA JUAN CARLOS</t>
  </si>
  <si>
    <t>S 00056385</t>
  </si>
  <si>
    <t>UD10001-AS34384</t>
  </si>
  <si>
    <t>ARELLANO JIMENEZ ANA MARIA</t>
  </si>
  <si>
    <t>S 00053184</t>
  </si>
  <si>
    <t>UD10001-AS31318</t>
  </si>
  <si>
    <t>VALDES HERNANDEZ JORGE</t>
  </si>
  <si>
    <t>UD09001-AR09275</t>
  </si>
  <si>
    <t>S 00057291</t>
  </si>
  <si>
    <t>UD10001-AS35252</t>
  </si>
  <si>
    <t>S 00049473</t>
  </si>
  <si>
    <t>UD10001-AS27886</t>
  </si>
  <si>
    <t>0452-TCN15</t>
  </si>
  <si>
    <t>UD80001-0026138</t>
  </si>
  <si>
    <t>LJIMENEZ:PEÑA CORNEJO MARCELA</t>
  </si>
  <si>
    <t>S 00050984</t>
  </si>
  <si>
    <t>UD10001-AS29354</t>
  </si>
  <si>
    <t>CHAVEZ MELECIO ANGELICA</t>
  </si>
  <si>
    <t>S 00052445</t>
  </si>
  <si>
    <t>UD10001-AS30640</t>
  </si>
  <si>
    <t>S 00053902</t>
  </si>
  <si>
    <t>UD10001-AS32027</t>
  </si>
  <si>
    <t>T 00051819</t>
  </si>
  <si>
    <t>UD10001-AS30065</t>
  </si>
  <si>
    <t>I    163</t>
  </si>
  <si>
    <t>0188-TCN16</t>
  </si>
  <si>
    <t>UD80001-0030188</t>
  </si>
  <si>
    <t>TRANSPORTES Y SERVICIOS EL CUERVO S</t>
  </si>
  <si>
    <t>S 00055577</t>
  </si>
  <si>
    <t>UD10001-AS33516</t>
  </si>
  <si>
    <t>BARBOZA SILVA RENE</t>
  </si>
  <si>
    <t>RF29240</t>
  </si>
  <si>
    <t>UD09001-AR09754</t>
  </si>
  <si>
    <t>S 00053192</t>
  </si>
  <si>
    <t>UD10001-AS31319</t>
  </si>
  <si>
    <t>0831-TCN15</t>
  </si>
  <si>
    <t>UD80001-0028361</t>
  </si>
  <si>
    <t>0197N/16</t>
  </si>
  <si>
    <t>UD80001-0029715</t>
  </si>
  <si>
    <t>LJIMENEZ:RECUPERADORA Y RECICLADORA</t>
  </si>
  <si>
    <t>S 00049458</t>
  </si>
  <si>
    <t>UD10001-AS27887</t>
  </si>
  <si>
    <t>RANGEL AVILA BERNARDO</t>
  </si>
  <si>
    <t>UD09001-AR08015</t>
  </si>
  <si>
    <t>S 00051067</t>
  </si>
  <si>
    <t>UD10001-AS29355</t>
  </si>
  <si>
    <t>PAREDES PEREZ ROGELIO</t>
  </si>
  <si>
    <t>UD09001-AR08601</t>
  </si>
  <si>
    <t>S 00053888</t>
  </si>
  <si>
    <t>UD10001-AS32028</t>
  </si>
  <si>
    <t>S 00051814</t>
  </si>
  <si>
    <t>UD10001-AS30066</t>
  </si>
  <si>
    <t>GALVAN GUILLEN JOSE ALBERTO</t>
  </si>
  <si>
    <t>I    164</t>
  </si>
  <si>
    <t>0235N/16</t>
  </si>
  <si>
    <t>UD80001-0030189</t>
  </si>
  <si>
    <t>S 00055591</t>
  </si>
  <si>
    <t>UD10001-AS33517</t>
  </si>
  <si>
    <t>GONZALEZ MIGUEL ANGEL</t>
  </si>
  <si>
    <t>S 00056386</t>
  </si>
  <si>
    <t>UD10001-AS34385</t>
  </si>
  <si>
    <t>S 00053201</t>
  </si>
  <si>
    <t>UD10001-AS31320</t>
  </si>
  <si>
    <t>QUIROZ ROBLES DEMETRIO</t>
  </si>
  <si>
    <t>UD09001-AR09276</t>
  </si>
  <si>
    <t>0176N/16</t>
  </si>
  <si>
    <t>UD80001-0029716</t>
  </si>
  <si>
    <t>ANT 25754</t>
  </si>
  <si>
    <t>UD80001-0025754</t>
  </si>
  <si>
    <t>LJIMENEZ:URIBE LIMON ROGELIO</t>
  </si>
  <si>
    <t>S 00050303</t>
  </si>
  <si>
    <t>UD10001-AS28693</t>
  </si>
  <si>
    <t>SIMON CORREA CARMEN FERNANDA</t>
  </si>
  <si>
    <t>S 00051068</t>
  </si>
  <si>
    <t>UD10001-AS29356</t>
  </si>
  <si>
    <t>MURILLO IBARRA SALVADOR</t>
  </si>
  <si>
    <t>UD80002-0027131</t>
  </si>
  <si>
    <t>T 00053943</t>
  </si>
  <si>
    <t>UD10001-AS32029</t>
  </si>
  <si>
    <t>UD09001-AR08383</t>
  </si>
  <si>
    <t>I    165</t>
  </si>
  <si>
    <t>UD80001-0030190</t>
  </si>
  <si>
    <t>S 00055597</t>
  </si>
  <si>
    <t>UD10001-AS33518</t>
  </si>
  <si>
    <t>UD80001-0029276</t>
  </si>
  <si>
    <t>S 00053198</t>
  </si>
  <si>
    <t>UD10001-AS31321</t>
  </si>
  <si>
    <t>S 00054767</t>
  </si>
  <si>
    <t>UD10001-AS32831</t>
  </si>
  <si>
    <t>UD09001-AR09987</t>
  </si>
  <si>
    <t>S 00049468</t>
  </si>
  <si>
    <t>UD10001-AS27888</t>
  </si>
  <si>
    <t>S 00050308</t>
  </si>
  <si>
    <t>UD10001-AS28694</t>
  </si>
  <si>
    <t>MUÑOZ PAREDES JAVIER</t>
  </si>
  <si>
    <t>BAJA: MONTES MONTES JORGE</t>
  </si>
  <si>
    <t>S 00052390</t>
  </si>
  <si>
    <t>UD10001-AS30641</t>
  </si>
  <si>
    <t>S 00053970</t>
  </si>
  <si>
    <t>UD10001-AS32030</t>
  </si>
  <si>
    <t>S 00051808</t>
  </si>
  <si>
    <t>UD10001-AS30068</t>
  </si>
  <si>
    <t>MARTINEZ CANCHOLA MA DEL CARMEN</t>
  </si>
  <si>
    <t>I    166</t>
  </si>
  <si>
    <t>UD80001-0030191</t>
  </si>
  <si>
    <t>S 00055588</t>
  </si>
  <si>
    <t>UD10001-AS33519</t>
  </si>
  <si>
    <t>S 00056382</t>
  </si>
  <si>
    <t>UD10001-AS34386</t>
  </si>
  <si>
    <t>AGRO EL CARACOL DEL BAJIO, S P R DE</t>
  </si>
  <si>
    <t>S 00054805</t>
  </si>
  <si>
    <t>UD10001-AS32832</t>
  </si>
  <si>
    <t>0184N/16</t>
  </si>
  <si>
    <t>UD80001-0029717</t>
  </si>
  <si>
    <t>UD09001-AR07783</t>
  </si>
  <si>
    <t>S 00050295</t>
  </si>
  <si>
    <t>UD10001-AS28695</t>
  </si>
  <si>
    <t>PATLAN CERRITOS GABRIELA</t>
  </si>
  <si>
    <t>S 00050998</t>
  </si>
  <si>
    <t>UD10001-AS29357</t>
  </si>
  <si>
    <t>0826-TCN14</t>
  </si>
  <si>
    <t>UD80001-0027132</t>
  </si>
  <si>
    <t>LJIMENEZ:LOPEZ ROSAS ARTURO</t>
  </si>
  <si>
    <t>UD80001-0027487</t>
  </si>
  <si>
    <t>T 00053721</t>
  </si>
  <si>
    <t>UD10001-AS32031</t>
  </si>
  <si>
    <t>RF26304</t>
  </si>
  <si>
    <t>UD09001-AR08384</t>
  </si>
  <si>
    <t>I    167</t>
  </si>
  <si>
    <t>S 00058049</t>
  </si>
  <si>
    <t>UD10001-AS35938</t>
  </si>
  <si>
    <t>S 00055583</t>
  </si>
  <si>
    <t>UD10001-AS33520</t>
  </si>
  <si>
    <t>T 00054824</t>
  </si>
  <si>
    <t>UD10001-AS32833</t>
  </si>
  <si>
    <t>S 00056301</t>
  </si>
  <si>
    <t>UD10001-AS34387</t>
  </si>
  <si>
    <t>UD09001-AR09988</t>
  </si>
  <si>
    <t>UD80002-0025755</t>
  </si>
  <si>
    <t>S 00050301</t>
  </si>
  <si>
    <t>UD10001-AS28696</t>
  </si>
  <si>
    <t>S 00051069</t>
  </si>
  <si>
    <t>UD10001-AS29358</t>
  </si>
  <si>
    <t>S 00052456</t>
  </si>
  <si>
    <t>UD10001-AS30642</t>
  </si>
  <si>
    <t>0715-TCN15</t>
  </si>
  <si>
    <t>UD80001-0027488</t>
  </si>
  <si>
    <t>LJIMENEZ:GOMEZ DURAN ROSALVA</t>
  </si>
  <si>
    <t>S 00053991</t>
  </si>
  <si>
    <t>UD10001-AS32032</t>
  </si>
  <si>
    <t>T 00051464</t>
  </si>
  <si>
    <t>UD10001-AS30069</t>
  </si>
  <si>
    <t>I    168</t>
  </si>
  <si>
    <t>S 00058039</t>
  </si>
  <si>
    <t>UD10001-AS35939</t>
  </si>
  <si>
    <t>UD09001-AR09503</t>
  </si>
  <si>
    <t>REYES CANCINO ANA MARIA</t>
  </si>
  <si>
    <t>S 00052090</t>
  </si>
  <si>
    <t>UD10001-AS32834</t>
  </si>
  <si>
    <t>rf29249</t>
  </si>
  <si>
    <t>UD09001-AR09755</t>
  </si>
  <si>
    <t>S 00057288</t>
  </si>
  <si>
    <t>UD10001-AS35253</t>
  </si>
  <si>
    <t>MARTIN DEL CAMPO ROLANDO</t>
  </si>
  <si>
    <t>UD09001-AR07784</t>
  </si>
  <si>
    <t>S 00050306</t>
  </si>
  <si>
    <t>UD10001-AS28697</t>
  </si>
  <si>
    <t>GOMEZ RUIZ JOSE LUIS</t>
  </si>
  <si>
    <t>RF26353</t>
  </si>
  <si>
    <t>UD09001-AR08168</t>
  </si>
  <si>
    <t>S 00052470</t>
  </si>
  <si>
    <t>UD10001-AS30643</t>
  </si>
  <si>
    <t>GOMEZ GARCIA ANTONIO</t>
  </si>
  <si>
    <t>S 00053988</t>
  </si>
  <si>
    <t>UD10001-AS32033</t>
  </si>
  <si>
    <t>RAMIREZ HERNANDEZ ULISES ALEJANDRO</t>
  </si>
  <si>
    <t>S 00051809</t>
  </si>
  <si>
    <t>UD10001-AS30070</t>
  </si>
  <si>
    <t>SANCHEZ RAMOS ANTONIO</t>
  </si>
  <si>
    <t>UD09001-AR08816</t>
  </si>
  <si>
    <t>I    169</t>
  </si>
  <si>
    <t>S 00058051</t>
  </si>
  <si>
    <t>UD10001-AS35940</t>
  </si>
  <si>
    <t>S 00055593</t>
  </si>
  <si>
    <t>UD10001-AS33521</t>
  </si>
  <si>
    <t>MONTOYA ANAYA ARMANDO</t>
  </si>
  <si>
    <t>UD09001-AR09277</t>
  </si>
  <si>
    <t>UD80001-0029278</t>
  </si>
  <si>
    <t>S 00057292</t>
  </si>
  <si>
    <t>UD10001-AS35254</t>
  </si>
  <si>
    <t>RF25739</t>
  </si>
  <si>
    <t>UD09001-AR07785</t>
  </si>
  <si>
    <t>S 00050307</t>
  </si>
  <si>
    <t>UD10001-AS28698</t>
  </si>
  <si>
    <t>UD09001-AR08169</t>
  </si>
  <si>
    <t>S 00052437</t>
  </si>
  <si>
    <t>UD10001-AS30644</t>
  </si>
  <si>
    <t>S 00053986</t>
  </si>
  <si>
    <t>UD10001-AS32034</t>
  </si>
  <si>
    <t>CASTRO RIVERA ERNESTO</t>
  </si>
  <si>
    <t>0567-TCN15</t>
  </si>
  <si>
    <t>UD80001-0026834</t>
  </si>
  <si>
    <t>UD09001-AR08817</t>
  </si>
  <si>
    <t>PROYECTOS URBANISTICOS DEL BAJIO S.</t>
  </si>
  <si>
    <t>I    170</t>
  </si>
  <si>
    <t>S 00058054</t>
  </si>
  <si>
    <t>UD10001-AS35941</t>
  </si>
  <si>
    <t>S 00055596</t>
  </si>
  <si>
    <t>UD10001-AS33522</t>
  </si>
  <si>
    <t>UD09001-AR09278</t>
  </si>
  <si>
    <t>S 00056417</t>
  </si>
  <si>
    <t>UD10001-AS34388</t>
  </si>
  <si>
    <t>S 00057279</t>
  </si>
  <si>
    <t>UD10001-AS35255</t>
  </si>
  <si>
    <t>UD83001-0025757</t>
  </si>
  <si>
    <t>S 00050240</t>
  </si>
  <si>
    <t>UD10001-AS28699</t>
  </si>
  <si>
    <t>MOLINA ARAIZA LUIS ALONZO</t>
  </si>
  <si>
    <t>H 00051088</t>
  </si>
  <si>
    <t>UD10001-AS29359</t>
  </si>
  <si>
    <t>S 00052446</t>
  </si>
  <si>
    <t>UD10001-AS30645</t>
  </si>
  <si>
    <t>UD09001-AR09013</t>
  </si>
  <si>
    <t>S 00051820</t>
  </si>
  <si>
    <t>UD10001-AS30071</t>
  </si>
  <si>
    <t>UD09001-AR08818</t>
  </si>
  <si>
    <t>I    171</t>
  </si>
  <si>
    <t>UD83001-0030193</t>
  </si>
  <si>
    <t>S 00055590</t>
  </si>
  <si>
    <t>UD10001-AS33523</t>
  </si>
  <si>
    <t>UD09001-AR09279</t>
  </si>
  <si>
    <t>UD80001-0029279</t>
  </si>
  <si>
    <t>S 00057289</t>
  </si>
  <si>
    <t>UD10001-AS35256</t>
  </si>
  <si>
    <t>UD80005-0025758</t>
  </si>
  <si>
    <t>0032-TCN15</t>
  </si>
  <si>
    <t>UD80001-0026140</t>
  </si>
  <si>
    <t>RF26332</t>
  </si>
  <si>
    <t>UD09001-AR08170</t>
  </si>
  <si>
    <t>T 00052460</t>
  </si>
  <si>
    <t>UD10001-AS30646</t>
  </si>
  <si>
    <t>T 00053934</t>
  </si>
  <si>
    <t>UD10001-AS32035</t>
  </si>
  <si>
    <t>UD09001-AR08385</t>
  </si>
  <si>
    <t>UD09001-AR08819</t>
  </si>
  <si>
    <t>I    172</t>
  </si>
  <si>
    <t>0242N/16</t>
  </si>
  <si>
    <t>UD80001-0030194</t>
  </si>
  <si>
    <t>LJIMENEZ:ALVARADO BRISEÑO ZURIZADAI</t>
  </si>
  <si>
    <t>S 00055515</t>
  </si>
  <si>
    <t>UD10001-AS33524</t>
  </si>
  <si>
    <t>S 00054819</t>
  </si>
  <si>
    <t>UD10001-AS32835</t>
  </si>
  <si>
    <t>0788-TCN15</t>
  </si>
  <si>
    <t>UD80001-0029718</t>
  </si>
  <si>
    <t>S 00049496</t>
  </si>
  <si>
    <t>UD10001-AS27891</t>
  </si>
  <si>
    <t>YASEM S.A. DE C.V.</t>
  </si>
  <si>
    <t>UD09001-AR08016</t>
  </si>
  <si>
    <t>UD09001-AR08171</t>
  </si>
  <si>
    <t>RF27097</t>
  </si>
  <si>
    <t>UD09001-AR08602</t>
  </si>
  <si>
    <t>MIRELES ZAMANO JOSE</t>
  </si>
  <si>
    <t>S 00053955</t>
  </si>
  <si>
    <t>UD10001-AS32036</t>
  </si>
  <si>
    <t>S 00051815</t>
  </si>
  <si>
    <t>UD10001-AS30072</t>
  </si>
  <si>
    <t>UD09001-AR08820</t>
  </si>
  <si>
    <t>I    173</t>
  </si>
  <si>
    <t>T 00058001</t>
  </si>
  <si>
    <t>UD10001-AS35942</t>
  </si>
  <si>
    <t>UD83001-0028816</t>
  </si>
  <si>
    <t>RAMIREZ CERVANTES ADOLFO</t>
  </si>
  <si>
    <t>S 00054831</t>
  </si>
  <si>
    <t>UD10001-AS32836</t>
  </si>
  <si>
    <t>S 00056405</t>
  </si>
  <si>
    <t>UD10001-AS34389</t>
  </si>
  <si>
    <t>S 00057296</t>
  </si>
  <si>
    <t>UD10001-AS35257</t>
  </si>
  <si>
    <t>UD10001-AS27892</t>
  </si>
  <si>
    <t>UD09001-AR08017</t>
  </si>
  <si>
    <t>S 00051044</t>
  </si>
  <si>
    <t>UD10001-AS29360</t>
  </si>
  <si>
    <t>S 00052469</t>
  </si>
  <si>
    <t>UD10001-AS30647</t>
  </si>
  <si>
    <t>RF27928</t>
  </si>
  <si>
    <t>UD09001-AR09014</t>
  </si>
  <si>
    <t>S 00051817</t>
  </si>
  <si>
    <t>UD10001-AS30073</t>
  </si>
  <si>
    <t>0041-TCU15</t>
  </si>
  <si>
    <t>UD83001-0027489</t>
  </si>
  <si>
    <t>I    174</t>
  </si>
  <si>
    <t>T 00058026</t>
  </si>
  <si>
    <t>UD10001-AS35943</t>
  </si>
  <si>
    <t>S 00054814</t>
  </si>
  <si>
    <t>UD10001-AS32837</t>
  </si>
  <si>
    <t>S 00056412</t>
  </si>
  <si>
    <t>UD10001-AS34390</t>
  </si>
  <si>
    <t>ARRIAGA MARTINEZ ROBERTO</t>
  </si>
  <si>
    <t>UD10001-AS35258</t>
  </si>
  <si>
    <t>S 00049419</t>
  </si>
  <si>
    <t>UD10001-AS27893</t>
  </si>
  <si>
    <t>0094N/15</t>
  </si>
  <si>
    <t>UD80001-0026143</t>
  </si>
  <si>
    <t>S 00051074</t>
  </si>
  <si>
    <t>UD10001-AS29361</t>
  </si>
  <si>
    <t>S 00052422</t>
  </si>
  <si>
    <t>UD10001-AS30648</t>
  </si>
  <si>
    <t>MANCERA RUIZ SANTIAGO</t>
  </si>
  <si>
    <t>S 00053983</t>
  </si>
  <si>
    <t>UD10001-AS32037</t>
  </si>
  <si>
    <t>CURIEL RAMOS CARLOS</t>
  </si>
  <si>
    <t>UD80001-0028817</t>
  </si>
  <si>
    <t>S 00051818</t>
  </si>
  <si>
    <t>UD10001-AS30074</t>
  </si>
  <si>
    <t>CURIEL VACA ALEJANDRO</t>
  </si>
  <si>
    <t>dec</t>
  </si>
  <si>
    <t>UD09001-AR08821</t>
  </si>
  <si>
    <t>I    175</t>
  </si>
  <si>
    <t>0230N/16</t>
  </si>
  <si>
    <t>UD80001-0030195</t>
  </si>
  <si>
    <t>LJIMENEZ:FORSA INGENIERIA H-N &amp; COM</t>
  </si>
  <si>
    <t>UD09001-AR09280</t>
  </si>
  <si>
    <t>T 00056268</t>
  </si>
  <si>
    <t>UD10001-AS34391</t>
  </si>
  <si>
    <t>S 00057246</t>
  </si>
  <si>
    <t>UD10001-AS35259</t>
  </si>
  <si>
    <t>UD80002-0025759</t>
  </si>
  <si>
    <t>S 00051087</t>
  </si>
  <si>
    <t>UD10001-AS29362</t>
  </si>
  <si>
    <t>UD09001-AR08603</t>
  </si>
  <si>
    <t>S 00053981</t>
  </si>
  <si>
    <t>UD10001-AS32038</t>
  </si>
  <si>
    <t>UD83001-0028819</t>
  </si>
  <si>
    <t>S 00051822</t>
  </si>
  <si>
    <t>UD10001-AS30075</t>
  </si>
  <si>
    <t>RAYA RAMIREZ ROSA MARIA</t>
  </si>
  <si>
    <t>UD09001-AR08822</t>
  </si>
  <si>
    <t>UD09001-AR08018</t>
  </si>
  <si>
    <t>TELLEZ GONZALEZ PABLO</t>
  </si>
  <si>
    <t>I    176</t>
  </si>
  <si>
    <t>S 00058048</t>
  </si>
  <si>
    <t>UD10001-AS35944</t>
  </si>
  <si>
    <t>S 00054804</t>
  </si>
  <si>
    <t>UD10001-AS32838</t>
  </si>
  <si>
    <t>ARENAS RIVERA ROGELIO</t>
  </si>
  <si>
    <t>UD80001-0029282</t>
  </si>
  <si>
    <t>LJIMENEZ:TINAJERO SOLIS RAFAEL</t>
  </si>
  <si>
    <t>T 00057301</t>
  </si>
  <si>
    <t>UD10001-AS35260</t>
  </si>
  <si>
    <t>TRANSPORTES Y TOURS SAN MIGUEL MAGI</t>
  </si>
  <si>
    <t>0271-TCN15</t>
  </si>
  <si>
    <t>UD80001-0025760</t>
  </si>
  <si>
    <t>S 00051077</t>
  </si>
  <si>
    <t>UD10001-AS29363</t>
  </si>
  <si>
    <t>S 00052427</t>
  </si>
  <si>
    <t>UD10001-AS30649</t>
  </si>
  <si>
    <t>SALGADO OLIVEROS MARIA CRISTINA</t>
  </si>
  <si>
    <t>0043-TCU15</t>
  </si>
  <si>
    <t>UD83001-0027968</t>
  </si>
  <si>
    <t>S 00055567</t>
  </si>
  <si>
    <t>UD10001-AS33525</t>
  </si>
  <si>
    <t>0562-TCN15</t>
  </si>
  <si>
    <t>UD80001-0026837</t>
  </si>
  <si>
    <t>UD09001-AR08823</t>
  </si>
  <si>
    <t>UD10001-AS28700</t>
  </si>
  <si>
    <t>I    177</t>
  </si>
  <si>
    <t>UD80002-0030196</t>
  </si>
  <si>
    <t>SERVIN BALDERAS IVONNE</t>
  </si>
  <si>
    <t>RF28317</t>
  </si>
  <si>
    <t>UD09001-AR09281</t>
  </si>
  <si>
    <t>T 00056266</t>
  </si>
  <si>
    <t>UD10001-AS34392</t>
  </si>
  <si>
    <t>GALVAN OLALDE JORGE</t>
  </si>
  <si>
    <t>0199n/16</t>
  </si>
  <si>
    <t>UD80001-0029720</t>
  </si>
  <si>
    <t>LJIMENEZ:GARCIA PARAMO JUAN CARLOS</t>
  </si>
  <si>
    <t>S 00049462</t>
  </si>
  <si>
    <t>UD10001-AS27894</t>
  </si>
  <si>
    <t>S 00051079</t>
  </si>
  <si>
    <t>UD10001-AS29365</t>
  </si>
  <si>
    <t>S 00052411</t>
  </si>
  <si>
    <t>UD10001-AS30650</t>
  </si>
  <si>
    <t>UD83001-0027969</t>
  </si>
  <si>
    <t>LJIMENEZ:GARCIA PASTRANA FERNANDO</t>
  </si>
  <si>
    <t>UD80002-0028820</t>
  </si>
  <si>
    <t>S 00051813</t>
  </si>
  <si>
    <t>UD10001-AS30076</t>
  </si>
  <si>
    <t>TORRES MARTINEZ CARLOS FIDEL</t>
  </si>
  <si>
    <t>UD10001-AS31322</t>
  </si>
  <si>
    <t>UD10001-AS28701</t>
  </si>
  <si>
    <t>I    178</t>
  </si>
  <si>
    <t>0214-TCN16</t>
  </si>
  <si>
    <t>UD80001-0030197</t>
  </si>
  <si>
    <t>UD09001-AR09282</t>
  </si>
  <si>
    <t>UD10001-AS34393</t>
  </si>
  <si>
    <t>I 00057305</t>
  </si>
  <si>
    <t>UD10001-AS35261</t>
  </si>
  <si>
    <t>S 00049477</t>
  </si>
  <si>
    <t>UD10001-AS27895</t>
  </si>
  <si>
    <t>S 00051072</t>
  </si>
  <si>
    <t>UD10001-AS29369</t>
  </si>
  <si>
    <t>MARTINEZ SANCHEZ ELIZABETH</t>
  </si>
  <si>
    <t>S 00052465</t>
  </si>
  <si>
    <t>UD10001-AS30651</t>
  </si>
  <si>
    <t>JURADO CERVANTES EDNA MIRIAM</t>
  </si>
  <si>
    <t>S 00053985</t>
  </si>
  <si>
    <t>UD10001-AS32039</t>
  </si>
  <si>
    <t>GARZA GONZALEZ MARTHA EDNA</t>
  </si>
  <si>
    <t>UD09001-AR09504</t>
  </si>
  <si>
    <t>UD80001-0027491</t>
  </si>
  <si>
    <t>UD10001-AS28702</t>
  </si>
  <si>
    <t>RF26635</t>
  </si>
  <si>
    <t>UD09001-AR08386</t>
  </si>
  <si>
    <t>I    179</t>
  </si>
  <si>
    <t>UD80001-0030198</t>
  </si>
  <si>
    <t>S 00054825</t>
  </si>
  <si>
    <t>UD10001-AS32839</t>
  </si>
  <si>
    <t>RF29225</t>
  </si>
  <si>
    <t>UD09001-AR09756</t>
  </si>
  <si>
    <t>S 00049491</t>
  </si>
  <si>
    <t>UD10001-AS27896</t>
  </si>
  <si>
    <t>0509-TCN15</t>
  </si>
  <si>
    <t>UD80001-0026479</t>
  </si>
  <si>
    <t>UD80002-0027135</t>
  </si>
  <si>
    <t>S 00053973</t>
  </si>
  <si>
    <t>UD10001-AS32040</t>
  </si>
  <si>
    <t>UD80002-0028821</t>
  </si>
  <si>
    <t>UD09001-AR09989</t>
  </si>
  <si>
    <t>UD80001-0027492</t>
  </si>
  <si>
    <t>RF26554</t>
  </si>
  <si>
    <t>UD09001-AR08387</t>
  </si>
  <si>
    <t>I    180</t>
  </si>
  <si>
    <t>S 00058052</t>
  </si>
  <si>
    <t>UD10001-AS35945</t>
  </si>
  <si>
    <t>DELGADO MEDINA MARCOS</t>
  </si>
  <si>
    <t>S 00054796</t>
  </si>
  <si>
    <t>UD10001-AS32840</t>
  </si>
  <si>
    <t>UD09001-AR09757</t>
  </si>
  <si>
    <t>S 00049484</t>
  </si>
  <si>
    <t>UD10001-AS27897</t>
  </si>
  <si>
    <t>S 00051081</t>
  </si>
  <si>
    <t>UD10001-AS29371</t>
  </si>
  <si>
    <t>FREIRE MORENO CECILIA</t>
  </si>
  <si>
    <t>S 00052452</t>
  </si>
  <si>
    <t>UD10001-AS30652</t>
  </si>
  <si>
    <t>S 00054002</t>
  </si>
  <si>
    <t>UD10001-AS32041</t>
  </si>
  <si>
    <t>UD80002-0028822</t>
  </si>
  <si>
    <t>UD09001-AR09990</t>
  </si>
  <si>
    <t>0707-TCN15</t>
  </si>
  <si>
    <t>UD80001-0027493</t>
  </si>
  <si>
    <t>UD80001-0026144</t>
  </si>
  <si>
    <t>UD09001-AR08388</t>
  </si>
  <si>
    <t>I    181</t>
  </si>
  <si>
    <t>S 00058035</t>
  </si>
  <si>
    <t>UD10001-AS35946</t>
  </si>
  <si>
    <t>LJIMENEZ:TURISMO ARGOS SA DE CV</t>
  </si>
  <si>
    <t>RF28347</t>
  </si>
  <si>
    <t>UD09001-AR09283</t>
  </si>
  <si>
    <t>T 00056407</t>
  </si>
  <si>
    <t>UD10001-AS34394</t>
  </si>
  <si>
    <t>T 00049480</t>
  </si>
  <si>
    <t>UD10001-AS27898</t>
  </si>
  <si>
    <t>S 00051080</t>
  </si>
  <si>
    <t>UD10001-AS29372</t>
  </si>
  <si>
    <t>S 00052441</t>
  </si>
  <si>
    <t>UD10001-AS30653</t>
  </si>
  <si>
    <t>ALMANZA HERNANDEZ JORGE</t>
  </si>
  <si>
    <t>S 00053978</t>
  </si>
  <si>
    <t>UD10001-AS32042</t>
  </si>
  <si>
    <t>UD83001-0028823</t>
  </si>
  <si>
    <t>UD09001-AR09991</t>
  </si>
  <si>
    <t>HERNANDEZ RAMIREZ FEDERICO</t>
  </si>
  <si>
    <t>0001-TCN16</t>
  </si>
  <si>
    <t>UD83001-0027496</t>
  </si>
  <si>
    <t>LJIMENEZ:NAVA MEDINA MAURICIO ADALB</t>
  </si>
  <si>
    <t>UD80001-0026145</t>
  </si>
  <si>
    <t>LJIMENEZ:RODRIGUEZ GUTIERREZ SILVIA</t>
  </si>
  <si>
    <t>RF26653</t>
  </si>
  <si>
    <t>UD09001-AR08389</t>
  </si>
  <si>
    <t>I    182</t>
  </si>
  <si>
    <t>0435-TCN15</t>
  </si>
  <si>
    <t>UD80001-0030199</t>
  </si>
  <si>
    <t>T 00054822</t>
  </si>
  <si>
    <t>UD10001-AS32841</t>
  </si>
  <si>
    <t>S 00056423</t>
  </si>
  <si>
    <t>UD10001-AS34395</t>
  </si>
  <si>
    <t>S 00049466</t>
  </si>
  <si>
    <t>UD10001-AS27899</t>
  </si>
  <si>
    <t>S 00051058</t>
  </si>
  <si>
    <t>UD10001-AS29374</t>
  </si>
  <si>
    <t>NAVARRO RODRIGUEZ JOSE RICARDO</t>
  </si>
  <si>
    <t>T 00052435</t>
  </si>
  <si>
    <t>UD10001-AS30654</t>
  </si>
  <si>
    <t>UD09001-AR09015</t>
  </si>
  <si>
    <t>UD80001-0028824</t>
  </si>
  <si>
    <t>ARTEAGA RODRIGUEZ MA  GRICELDA</t>
  </si>
  <si>
    <t>0160-TCN16</t>
  </si>
  <si>
    <t>UD80001-0029723</t>
  </si>
  <si>
    <t>UD83001-0027497</t>
  </si>
  <si>
    <t>UD09001-AR08019</t>
  </si>
  <si>
    <t>RF26638</t>
  </si>
  <si>
    <t>UD09001-AR08390</t>
  </si>
  <si>
    <t>I    183</t>
  </si>
  <si>
    <t>UD80001-0030200</t>
  </si>
  <si>
    <t>T 00054821</t>
  </si>
  <si>
    <t>UD10001-AS32842</t>
  </si>
  <si>
    <t>UD10001-AS34396</t>
  </si>
  <si>
    <t>S 00049482</t>
  </si>
  <si>
    <t>UD10001-AS27900</t>
  </si>
  <si>
    <t>BRAVO BRAVO LUIS</t>
  </si>
  <si>
    <t>S 00051076</t>
  </si>
  <si>
    <t>UD10001-AS29377</t>
  </si>
  <si>
    <t>S 00052466</t>
  </si>
  <si>
    <t>UD10001-AS30655</t>
  </si>
  <si>
    <t>S 00053989</t>
  </si>
  <si>
    <t>UD10001-AS32043</t>
  </si>
  <si>
    <t>UD80002-0028825</t>
  </si>
  <si>
    <t>S 00057312</t>
  </si>
  <si>
    <t>UD10001-AS35262</t>
  </si>
  <si>
    <t>S 00053218</t>
  </si>
  <si>
    <t>UD10001-AS31324</t>
  </si>
  <si>
    <t>UD09001-AR08020</t>
  </si>
  <si>
    <t>RF26665</t>
  </si>
  <si>
    <t>UD09001-AR08391</t>
  </si>
  <si>
    <t>I    184</t>
  </si>
  <si>
    <t>T 00057956</t>
  </si>
  <si>
    <t>UD10001-AS35947</t>
  </si>
  <si>
    <t>S 00054818</t>
  </si>
  <si>
    <t>UD10001-AS32843</t>
  </si>
  <si>
    <t>T 00056267</t>
  </si>
  <si>
    <t>UD10001-AS34397</t>
  </si>
  <si>
    <t>ANT 25762</t>
  </si>
  <si>
    <t>UD80001-0025762</t>
  </si>
  <si>
    <t>LJIMENEZ:PLAZA LUNA RAUL</t>
  </si>
  <si>
    <t>S 00052468</t>
  </si>
  <si>
    <t>UD10001-AS30656</t>
  </si>
  <si>
    <t>CONSTRUCCIONES HARB,SA DE CV</t>
  </si>
  <si>
    <t>S 00054010</t>
  </si>
  <si>
    <t>UD10001-AS32044</t>
  </si>
  <si>
    <t>S 00055601</t>
  </si>
  <si>
    <t>UD10001-AS33526</t>
  </si>
  <si>
    <t>UD09001-AR09992</t>
  </si>
  <si>
    <t>T 00053213</t>
  </si>
  <si>
    <t>UD10001-AS31325</t>
  </si>
  <si>
    <t>YUSEN LOGISTICS (MEXICO) S.A. DE C.</t>
  </si>
  <si>
    <t>UD09001-AR08021</t>
  </si>
  <si>
    <t>RF26639</t>
  </si>
  <si>
    <t>UD09001-AR08392</t>
  </si>
  <si>
    <t>I    185</t>
  </si>
  <si>
    <t>UD10001-AS35948</t>
  </si>
  <si>
    <t>S 00054830</t>
  </si>
  <si>
    <t>UD10001-AS32844</t>
  </si>
  <si>
    <t>MATERIALES PARA CONSTRUCCION REAL D</t>
  </si>
  <si>
    <t>0048-TCN16</t>
  </si>
  <si>
    <t>UD80001-0029283</t>
  </si>
  <si>
    <t>DE LA TORRE PATIñO JOSE FRANCISCO</t>
  </si>
  <si>
    <t>S 00049493</t>
  </si>
  <si>
    <t>UD10001-AS27901</t>
  </si>
  <si>
    <t>S 00054011</t>
  </si>
  <si>
    <t>UD10001-AS32045</t>
  </si>
  <si>
    <t>UD80001-0028826</t>
  </si>
  <si>
    <t>UD09001-AR09993</t>
  </si>
  <si>
    <t>VERTIZ RAMIREZ IMELDA</t>
  </si>
  <si>
    <t>0826N/14</t>
  </si>
  <si>
    <t>UD80001-0027136</t>
  </si>
  <si>
    <t>UD09001-AR08824</t>
  </si>
  <si>
    <t>UD09001-AR08022</t>
  </si>
  <si>
    <t>R662/63/75</t>
  </si>
  <si>
    <t>UD09001-AR08393</t>
  </si>
  <si>
    <t>I    186</t>
  </si>
  <si>
    <t>S 00058000</t>
  </si>
  <si>
    <t>UD10001-AS35949</t>
  </si>
  <si>
    <t>UD09001-AR09284</t>
  </si>
  <si>
    <t>UD80001-0029284</t>
  </si>
  <si>
    <t>S 00051078</t>
  </si>
  <si>
    <t>UD10001-AS29381</t>
  </si>
  <si>
    <t>S 00053947</t>
  </si>
  <si>
    <t>UD10001-AS32053</t>
  </si>
  <si>
    <t>S 00055580</t>
  </si>
  <si>
    <t>UD10001-AS33528</t>
  </si>
  <si>
    <t>MERCAQUA, S.A. DE C.V.</t>
  </si>
  <si>
    <t>UD10001-AS35263</t>
  </si>
  <si>
    <t>S 00049475</t>
  </si>
  <si>
    <t>UD10001-AS27902</t>
  </si>
  <si>
    <t>UD80002-0027137</t>
  </si>
  <si>
    <t>S 00053220</t>
  </si>
  <si>
    <t>UD10001-AS31326</t>
  </si>
  <si>
    <t>S 00050316</t>
  </si>
  <si>
    <t>UD10001-AS28703</t>
  </si>
  <si>
    <t>RF26628</t>
  </si>
  <si>
    <t>UD09001-AR08394</t>
  </si>
  <si>
    <t>I    187</t>
  </si>
  <si>
    <t>S 00057999</t>
  </si>
  <si>
    <t>UD10001-AS35950</t>
  </si>
  <si>
    <t>UD09001-AR09285</t>
  </si>
  <si>
    <t>S 00056409</t>
  </si>
  <si>
    <t>UD10001-AS34398</t>
  </si>
  <si>
    <t>FERNANDEZ MALDONADO ROBERTO</t>
  </si>
  <si>
    <t>0088-TCU15</t>
  </si>
  <si>
    <t>UD83001-0028828</t>
  </si>
  <si>
    <t>LJIMENEZ:JURADO PACHECO JORGE IVAN</t>
  </si>
  <si>
    <t>UD10001-AS35264</t>
  </si>
  <si>
    <t>T 00049465</t>
  </si>
  <si>
    <t>UD10001-AS27903</t>
  </si>
  <si>
    <t>UD09001-AR08604</t>
  </si>
  <si>
    <t>T 00053206</t>
  </si>
  <si>
    <t>UD10001-AS31327</t>
  </si>
  <si>
    <t>MUñOS AVILA ROBERTO</t>
  </si>
  <si>
    <t>UD09001-AR09016</t>
  </si>
  <si>
    <t>UD09001-AR08023</t>
  </si>
  <si>
    <t>RF26727</t>
  </si>
  <si>
    <t>UD09001-AR08395</t>
  </si>
  <si>
    <t>I    188</t>
  </si>
  <si>
    <t>S 00058053</t>
  </si>
  <si>
    <t>UD10001-AS35951</t>
  </si>
  <si>
    <t>RUIZ DE CHAVEZ ESTRADA ALFONSO DE J</t>
  </si>
  <si>
    <t>UD09001-AR09286</t>
  </si>
  <si>
    <t>0102-TCU15</t>
  </si>
  <si>
    <t>UD83001-0029287</t>
  </si>
  <si>
    <t>VARGAS ARROYO J. CARMEN</t>
  </si>
  <si>
    <t>S 00051071</t>
  </si>
  <si>
    <t>UD10001-AS29384</t>
  </si>
  <si>
    <t>LUNA PEREZ JUAN CARLOS</t>
  </si>
  <si>
    <t>S 00055528</t>
  </si>
  <si>
    <t>UD10001-AS33529</t>
  </si>
  <si>
    <t>S 00057319</t>
  </si>
  <si>
    <t>UD10001-AS35265</t>
  </si>
  <si>
    <t>UD10001-AS27904</t>
  </si>
  <si>
    <t>UD09001-AR08605</t>
  </si>
  <si>
    <t>UD09001-AR08825</t>
  </si>
  <si>
    <t>T 00054018</t>
  </si>
  <si>
    <t>UD10001-AS32054</t>
  </si>
  <si>
    <t>UD09001-AR08024</t>
  </si>
  <si>
    <t>RF26605</t>
  </si>
  <si>
    <t>UD09001-AR08396</t>
  </si>
  <si>
    <t>I    189</t>
  </si>
  <si>
    <t>UD80001-0030201</t>
  </si>
  <si>
    <t>UD09001-AR09287</t>
  </si>
  <si>
    <t>S 00056419</t>
  </si>
  <si>
    <t>UD10001-AS34399</t>
  </si>
  <si>
    <t>S 00055600</t>
  </si>
  <si>
    <t>UD10001-AS33530</t>
  </si>
  <si>
    <t>UD09001-AR09994</t>
  </si>
  <si>
    <t>UD10001-AS27905</t>
  </si>
  <si>
    <t>UD09001-AR08606</t>
  </si>
  <si>
    <t>S 00053227</t>
  </si>
  <si>
    <t>UD10001-AS31328</t>
  </si>
  <si>
    <t>FORD GEORGE</t>
  </si>
  <si>
    <t>S 00054005</t>
  </si>
  <si>
    <t>UD10001-AS32055</t>
  </si>
  <si>
    <t>UD09001-AR08025</t>
  </si>
  <si>
    <t>T 00051831</t>
  </si>
  <si>
    <t>UD10001-AS30077</t>
  </si>
  <si>
    <t>I    190</t>
  </si>
  <si>
    <t>UD09001-AR10212</t>
  </si>
  <si>
    <t>0850-TCN15</t>
  </si>
  <si>
    <t>UD80001-0028371</t>
  </si>
  <si>
    <t>ARANA LOPEZ EMELIA</t>
  </si>
  <si>
    <t>RF29273</t>
  </si>
  <si>
    <t>UD09001-AR09758</t>
  </si>
  <si>
    <t>HERNANDEZ ABOYTES JORGE JAIME</t>
  </si>
  <si>
    <t>S 00051084</t>
  </si>
  <si>
    <t>UD10001-AS29389</t>
  </si>
  <si>
    <t>S 00055604</t>
  </si>
  <si>
    <t>UD10001-AS33531</t>
  </si>
  <si>
    <t>S 00057309</t>
  </si>
  <si>
    <t>UD10001-AS35266</t>
  </si>
  <si>
    <t>UD10001-AS27906</t>
  </si>
  <si>
    <t>UD09001-AR08607</t>
  </si>
  <si>
    <t>S 00053228</t>
  </si>
  <si>
    <t>UD10001-AS31329</t>
  </si>
  <si>
    <t>CERVANTES JAMES</t>
  </si>
  <si>
    <t>UD80002-0027971</t>
  </si>
  <si>
    <t>VARGAS VEGA EDUARDO</t>
  </si>
  <si>
    <t>UD09001-AR08026</t>
  </si>
  <si>
    <t>S 00051804</t>
  </si>
  <si>
    <t>UD10001-AS30078</t>
  </si>
  <si>
    <t>ATRISTAIN SALINAS FRANCISCO GABRIEL</t>
  </si>
  <si>
    <t>I    191</t>
  </si>
  <si>
    <t>UD09001-AR10213</t>
  </si>
  <si>
    <t>UD09001-AR09288</t>
  </si>
  <si>
    <t>S 00056424</t>
  </si>
  <si>
    <t>UD10001-AS34400</t>
  </si>
  <si>
    <t>S 00051083</t>
  </si>
  <si>
    <t>UD10001-AS29391</t>
  </si>
  <si>
    <t>S 00055602</t>
  </si>
  <si>
    <t>UD10001-AS33532</t>
  </si>
  <si>
    <t>T 00057306</t>
  </si>
  <si>
    <t>UD10001-AS35267</t>
  </si>
  <si>
    <t>S 00049498</t>
  </si>
  <si>
    <t>UD10001-AS27907</t>
  </si>
  <si>
    <t>S 00052369</t>
  </si>
  <si>
    <t>UD10001-AS30657</t>
  </si>
  <si>
    <t>S 00053183</t>
  </si>
  <si>
    <t>UD10001-AS31330</t>
  </si>
  <si>
    <t>S 00054014</t>
  </si>
  <si>
    <t>UD10001-AS32056</t>
  </si>
  <si>
    <t>UD09001-AR08027</t>
  </si>
  <si>
    <t>RF26578</t>
  </si>
  <si>
    <t>UD09001-AR08397</t>
  </si>
  <si>
    <t>I    192</t>
  </si>
  <si>
    <t>UD09001-AR10214</t>
  </si>
  <si>
    <t>UD09001-AR09289</t>
  </si>
  <si>
    <t>S 00056430</t>
  </si>
  <si>
    <t>UD10001-AS34401</t>
  </si>
  <si>
    <t>S 00051090</t>
  </si>
  <si>
    <t>UD10001-AS29394</t>
  </si>
  <si>
    <t>SALGADO ALTAMIRANO</t>
  </si>
  <si>
    <t>UD09001-AR09505</t>
  </si>
  <si>
    <t>S 00057311</t>
  </si>
  <si>
    <t>UD10001-AS35268</t>
  </si>
  <si>
    <t>UD80001-0025765</t>
  </si>
  <si>
    <t>UD80001-0027140</t>
  </si>
  <si>
    <t>UD09001-AR08826</t>
  </si>
  <si>
    <t>UD09001-AR09017</t>
  </si>
  <si>
    <t>UD09001-AR08028</t>
  </si>
  <si>
    <t>RF26723/39</t>
  </si>
  <si>
    <t>UD09001-AR08398</t>
  </si>
  <si>
    <t>I    193</t>
  </si>
  <si>
    <t>0465-TCN14</t>
  </si>
  <si>
    <t>UD80005-0030202</t>
  </si>
  <si>
    <t>SANTOYO VACA RAUL</t>
  </si>
  <si>
    <t>UD09001-AR09290</t>
  </si>
  <si>
    <t>GONZALEZ DUARTE DUARTE</t>
  </si>
  <si>
    <t>S 00055970</t>
  </si>
  <si>
    <t>UD10001-AS34402</t>
  </si>
  <si>
    <t>S 00051085</t>
  </si>
  <si>
    <t>UD10001-AS29395</t>
  </si>
  <si>
    <t>UD09001-AR09506</t>
  </si>
  <si>
    <t>UD09001-AR09995</t>
  </si>
  <si>
    <t>DISTRIBUIDORA VOLSKWAGEN DEL BAJIO</t>
  </si>
  <si>
    <t>UD80001-0025766</t>
  </si>
  <si>
    <t>0591N/15</t>
  </si>
  <si>
    <t>UD80001-0027141</t>
  </si>
  <si>
    <t>LJIMENEZ:CARREÑO ARREGUIN JOSE</t>
  </si>
  <si>
    <t>S 00053217</t>
  </si>
  <si>
    <t>UD10001-AS31331</t>
  </si>
  <si>
    <t>S 00054013</t>
  </si>
  <si>
    <t>UD10001-AS32057</t>
  </si>
  <si>
    <t>PRODUCTORES EL ALTO S.P.R. DE R.L.</t>
  </si>
  <si>
    <t>S 00050313</t>
  </si>
  <si>
    <t>UD10001-AS28705</t>
  </si>
  <si>
    <t>S 00051821</t>
  </si>
  <si>
    <t>UD10001-AS30079</t>
  </si>
  <si>
    <t>I    194</t>
  </si>
  <si>
    <t>S 00058056</t>
  </si>
  <si>
    <t>UD10001-AS35952</t>
  </si>
  <si>
    <t>ABREGO GUERRERO MARIA MERCEDES</t>
  </si>
  <si>
    <t>0853-TCN15</t>
  </si>
  <si>
    <t>UD80001-0028373</t>
  </si>
  <si>
    <t>LJIMENEZ:AYALA ROJAS EDSON</t>
  </si>
  <si>
    <t>UD09001-AR09759</t>
  </si>
  <si>
    <t>RF28665</t>
  </si>
  <si>
    <t>UD09001-AR09507</t>
  </si>
  <si>
    <t>UD09001-AR09996</t>
  </si>
  <si>
    <t>ANT 25767</t>
  </si>
  <si>
    <t>UD80001-0025767</t>
  </si>
  <si>
    <t>LJIMENEZ:RAMSOFT S.A. DE C.V.</t>
  </si>
  <si>
    <t>UD83001-0027142</t>
  </si>
  <si>
    <t>UD09001-AR08827</t>
  </si>
  <si>
    <t>T 00053940</t>
  </si>
  <si>
    <t>UD10001-AS32058</t>
  </si>
  <si>
    <t>S 00050312</t>
  </si>
  <si>
    <t>UD10001-AS28716</t>
  </si>
  <si>
    <t>S 00051091</t>
  </si>
  <si>
    <t>UD10001-AS29396</t>
  </si>
  <si>
    <t>RF26745</t>
  </si>
  <si>
    <t>UD09001-AR08399</t>
  </si>
  <si>
    <t>I    195</t>
  </si>
  <si>
    <t>UD09001-AR10215</t>
  </si>
  <si>
    <t>UD80001-0028374</t>
  </si>
  <si>
    <t>UD83001-0029290</t>
  </si>
  <si>
    <t>RF28795</t>
  </si>
  <si>
    <t>UD09001-AR09508</t>
  </si>
  <si>
    <t>UD80001-0029724</t>
  </si>
  <si>
    <t>UD80001-0025768</t>
  </si>
  <si>
    <t>S 00053238</t>
  </si>
  <si>
    <t>UD10001-AS31332</t>
  </si>
  <si>
    <t>UD09001-AR09018</t>
  </si>
  <si>
    <t>S 00050324</t>
  </si>
  <si>
    <t>UD10001-AS28718</t>
  </si>
  <si>
    <t>UNIVERSIDAD DE GUANAJUATO</t>
  </si>
  <si>
    <t>0538N/15</t>
  </si>
  <si>
    <t>UD80001-0026483</t>
  </si>
  <si>
    <t>LJIMENEZ:MACIAS ARELLANO EDUARDO</t>
  </si>
  <si>
    <t>UD09001-AR08400</t>
  </si>
  <si>
    <t>I    196</t>
  </si>
  <si>
    <t>UD80002-0030203</t>
  </si>
  <si>
    <t>CRUZ FIERRO JESUS ENRIQUE</t>
  </si>
  <si>
    <t>S 00054802</t>
  </si>
  <si>
    <t>UD10001-AS32845</t>
  </si>
  <si>
    <t>UD10001-AS34403</t>
  </si>
  <si>
    <t>S 00055605</t>
  </si>
  <si>
    <t>UD10001-AS33533</t>
  </si>
  <si>
    <t>S 00057314</t>
  </si>
  <si>
    <t>UD10001-AS35269</t>
  </si>
  <si>
    <t>UD09001-AR07786</t>
  </si>
  <si>
    <t>0878-TCN15</t>
  </si>
  <si>
    <t>UD80001-0027143</t>
  </si>
  <si>
    <t>S 00053207</t>
  </si>
  <si>
    <t>UD10001-AS31333</t>
  </si>
  <si>
    <t>S 00054023</t>
  </si>
  <si>
    <t>UD10001-AS32059</t>
  </si>
  <si>
    <t>RICO MORENO DIANA AIDE</t>
  </si>
  <si>
    <t>UD10001-AS28719</t>
  </si>
  <si>
    <t>UD09001-AR08172</t>
  </si>
  <si>
    <t>RF26417</t>
  </si>
  <si>
    <t>UD09001-AR08401</t>
  </si>
  <si>
    <t>I    197</t>
  </si>
  <si>
    <t>S 00058050</t>
  </si>
  <si>
    <t>UD10001-AS35954</t>
  </si>
  <si>
    <t>EMBOTELLADORA AGA DEL CENTRO SA DE</t>
  </si>
  <si>
    <t>S 00054841</t>
  </si>
  <si>
    <t>UD10001-AS32846</t>
  </si>
  <si>
    <t>UD10001-AS34404</t>
  </si>
  <si>
    <t>rf28791</t>
  </si>
  <si>
    <t>UD09001-AR09509</t>
  </si>
  <si>
    <t>UD80002-0029727</t>
  </si>
  <si>
    <t>UD09001-AR07787</t>
  </si>
  <si>
    <t>RAMIREZ LOPEZ RICARDO</t>
  </si>
  <si>
    <t>S 00052467</t>
  </si>
  <si>
    <t>UD10001-AS30658</t>
  </si>
  <si>
    <t>S 00053239</t>
  </si>
  <si>
    <t>UD10001-AS31334</t>
  </si>
  <si>
    <t>S 00054006</t>
  </si>
  <si>
    <t>UD10001-AS32060</t>
  </si>
  <si>
    <t>TORRES LOYOLA JOSE ANGEL</t>
  </si>
  <si>
    <t>UD10001-AS28720</t>
  </si>
  <si>
    <t>UD09001-AR08173</t>
  </si>
  <si>
    <t>RF26522</t>
  </si>
  <si>
    <t>UD09001-AR08402</t>
  </si>
  <si>
    <t>I    198</t>
  </si>
  <si>
    <t>RF29451</t>
  </si>
  <si>
    <t>UD09001-AR10216</t>
  </si>
  <si>
    <t>CERDA GORDILLO ALEJANDR</t>
  </si>
  <si>
    <t>S 00054836</t>
  </si>
  <si>
    <t>UD10001-AS32847</t>
  </si>
  <si>
    <t>MACIAS ZUñIGA PATRICIA</t>
  </si>
  <si>
    <t>S 00056437</t>
  </si>
  <si>
    <t>UD10001-AS34405</t>
  </si>
  <si>
    <t>S 00055570</t>
  </si>
  <si>
    <t>UD10001-AS33534</t>
  </si>
  <si>
    <t>S 00057316</t>
  </si>
  <si>
    <t>UD10001-AS35270</t>
  </si>
  <si>
    <t>TORRES VELAZQUEZ GUSTAVO</t>
  </si>
  <si>
    <t>UD80002-0025769</t>
  </si>
  <si>
    <t>GUTIERREZ MARTINEZ ABRAHAM</t>
  </si>
  <si>
    <t>S 00052475</t>
  </si>
  <si>
    <t>UD10001-AS30659</t>
  </si>
  <si>
    <t>UD09001-AR08828</t>
  </si>
  <si>
    <t>S 00054020</t>
  </si>
  <si>
    <t>UD10001-AS32061</t>
  </si>
  <si>
    <t>SANCHEZ ANUAR</t>
  </si>
  <si>
    <t>T 00050319</t>
  </si>
  <si>
    <t>UD10001-AS28721</t>
  </si>
  <si>
    <t>0495-TCN15</t>
  </si>
  <si>
    <t>UD80001-0026484</t>
  </si>
  <si>
    <t>RF26789</t>
  </si>
  <si>
    <t>UD09001-AR08403</t>
  </si>
  <si>
    <t>I    199</t>
  </si>
  <si>
    <t>S 00058057</t>
  </si>
  <si>
    <t>UD10001-AS35955</t>
  </si>
  <si>
    <t>DIOSDADO MEDINA MARTHA SILVIA</t>
  </si>
  <si>
    <t>S 00054835</t>
  </si>
  <si>
    <t>UD10001-AS32848</t>
  </si>
  <si>
    <t>S 00056427</t>
  </si>
  <si>
    <t>UD10001-AS34406</t>
  </si>
  <si>
    <t>0067-TCN15</t>
  </si>
  <si>
    <t>UD83001-0028829</t>
  </si>
  <si>
    <t>LJIMENEZ:RODRIGUEZ MEDINA DIEGO ARM</t>
  </si>
  <si>
    <t>0125U/15</t>
  </si>
  <si>
    <t>UD83001-0029728</t>
  </si>
  <si>
    <t>LJIMENEZ:CARRILLO OLVERA J. SALVADO</t>
  </si>
  <si>
    <t>S 00049504</t>
  </si>
  <si>
    <t>UD10001-AS27908</t>
  </si>
  <si>
    <t>S 00052431</t>
  </si>
  <si>
    <t>UD10001-AS30660</t>
  </si>
  <si>
    <t>S 00053241</t>
  </si>
  <si>
    <t>UD10001-AS31335</t>
  </si>
  <si>
    <t>NOVELO PERAZA RUBEN ENRIQUE</t>
  </si>
  <si>
    <t>S 00054021</t>
  </si>
  <si>
    <t>UD10001-AS32062</t>
  </si>
  <si>
    <t>MONTOYA PEREZ FIDEL</t>
  </si>
  <si>
    <t>RF25979</t>
  </si>
  <si>
    <t>UD09001-AR08029</t>
  </si>
  <si>
    <t>UD09001-AR08174</t>
  </si>
  <si>
    <t>RF26790</t>
  </si>
  <si>
    <t>UD09001-AR08404</t>
  </si>
  <si>
    <t>I    200</t>
  </si>
  <si>
    <t>T 00058063</t>
  </si>
  <si>
    <t>UD10001-AS35956</t>
  </si>
  <si>
    <t>S 00054843</t>
  </si>
  <si>
    <t>UD10001-AS32849</t>
  </si>
  <si>
    <t>S 00056436</t>
  </si>
  <si>
    <t>UD10001-AS34407</t>
  </si>
  <si>
    <t>S 00055612</t>
  </si>
  <si>
    <t>UD10001-AS33535</t>
  </si>
  <si>
    <t>MICHEL NAVA MARIA OFELIA</t>
  </si>
  <si>
    <t>S 00057324</t>
  </si>
  <si>
    <t>UD10001-AS35271</t>
  </si>
  <si>
    <t>MARTINEZ CAMPOS LEZLY</t>
  </si>
  <si>
    <t>S 00049503</t>
  </si>
  <si>
    <t>UD10001-AS27909</t>
  </si>
  <si>
    <t>AYALA AYALA SILVIA</t>
  </si>
  <si>
    <t>UD80001-0027145</t>
  </si>
  <si>
    <t>T 00053223</t>
  </si>
  <si>
    <t>UD10001-AS31336</t>
  </si>
  <si>
    <t>T 00053826</t>
  </si>
  <si>
    <t>UD10001-AS32063</t>
  </si>
  <si>
    <t>T 00050326</t>
  </si>
  <si>
    <t>UD10001-AS28722</t>
  </si>
  <si>
    <t>S 00051095</t>
  </si>
  <si>
    <t>UD10001-AS29397</t>
  </si>
  <si>
    <t>INSTITUTO YURIRENSE A.C.</t>
  </si>
  <si>
    <t>UD80001-0026839</t>
  </si>
  <si>
    <t>I    201</t>
  </si>
  <si>
    <t>UD09001-AR10217</t>
  </si>
  <si>
    <t>S 00054784</t>
  </si>
  <si>
    <t>UD10001-AS32850</t>
  </si>
  <si>
    <t>UD09001-AR09760</t>
  </si>
  <si>
    <t>S 00055613</t>
  </si>
  <si>
    <t>UD10001-AS33536</t>
  </si>
  <si>
    <t>S 00057315</t>
  </si>
  <si>
    <t>UD10001-AS35272</t>
  </si>
  <si>
    <t>UD09001-AR07788</t>
  </si>
  <si>
    <t>S 00052481</t>
  </si>
  <si>
    <t>UD10001-AS30661</t>
  </si>
  <si>
    <t>S 00053246</t>
  </si>
  <si>
    <t>UD10001-AS31337</t>
  </si>
  <si>
    <t>S 00054016</t>
  </si>
  <si>
    <t>UD10001-AS32064</t>
  </si>
  <si>
    <t>MUÑOZ PRADO RAUL</t>
  </si>
  <si>
    <t>UD09001-AR08030</t>
  </si>
  <si>
    <t>UD09001-AR08175</t>
  </si>
  <si>
    <t>UD09001-AR08405</t>
  </si>
  <si>
    <t>I    202</t>
  </si>
  <si>
    <t>S 00057953</t>
  </si>
  <si>
    <t>UD10001-AS35957</t>
  </si>
  <si>
    <t>SAUCEDO ROSAS ANDRES OTILIO</t>
  </si>
  <si>
    <t>S 00054828</t>
  </si>
  <si>
    <t>UD10001-AS32851</t>
  </si>
  <si>
    <t>S 00056435</t>
  </si>
  <si>
    <t>UD10001-AS34408</t>
  </si>
  <si>
    <t>S 00055603</t>
  </si>
  <si>
    <t>UD10001-AS33537</t>
  </si>
  <si>
    <t>S 00057325</t>
  </si>
  <si>
    <t>UD10001-AS35273</t>
  </si>
  <si>
    <t>VELAZQUEZ ALEJOS GEORGINA</t>
  </si>
  <si>
    <t>UD09001-AR07789</t>
  </si>
  <si>
    <t>0825-TCN14</t>
  </si>
  <si>
    <t>UD80001-0027147</t>
  </si>
  <si>
    <t>UD09001-AR08829</t>
  </si>
  <si>
    <t>S 00054019</t>
  </si>
  <si>
    <t>UD10001-AS32065</t>
  </si>
  <si>
    <t>UD09001-AR08031</t>
  </si>
  <si>
    <t>UD09001-AR08176</t>
  </si>
  <si>
    <t>S 00051828</t>
  </si>
  <si>
    <t>UD10001-AS30080</t>
  </si>
  <si>
    <t>I    203</t>
  </si>
  <si>
    <t>UD80002-0030208</t>
  </si>
  <si>
    <t>S 00054833</t>
  </si>
  <si>
    <t>UD10001-AS32852</t>
  </si>
  <si>
    <t>BARBA DE LA ROSA ANA PAULINA</t>
  </si>
  <si>
    <t>S 00056438</t>
  </si>
  <si>
    <t>UD10001-AS34409</t>
  </si>
  <si>
    <t>S 00055508</t>
  </si>
  <si>
    <t>UD10001-AS33538</t>
  </si>
  <si>
    <t>S 00057326</t>
  </si>
  <si>
    <t>UD10001-AS35274</t>
  </si>
  <si>
    <t>UD80002-0025770</t>
  </si>
  <si>
    <t>GUERRERO MOSQUEDA LILIA</t>
  </si>
  <si>
    <t>UD09001-AR08608</t>
  </si>
  <si>
    <t>T 00053242</t>
  </si>
  <si>
    <t>UD10001-AS31340</t>
  </si>
  <si>
    <t>RF27962</t>
  </si>
  <si>
    <t>UD09001-AR09019</t>
  </si>
  <si>
    <t>UD80001-0026149</t>
  </si>
  <si>
    <t>UD09001-AR08177</t>
  </si>
  <si>
    <t>S 00051775</t>
  </si>
  <si>
    <t>UD10001-AS30081</t>
  </si>
  <si>
    <t>I    204</t>
  </si>
  <si>
    <t>1007-TCN15</t>
  </si>
  <si>
    <t>UD80001-0030209</t>
  </si>
  <si>
    <t>LJIMENEZ:MARQUEZ CAMARGO GILBERTO</t>
  </si>
  <si>
    <t>T 00056413</t>
  </si>
  <si>
    <t>UD10001-AS34410</t>
  </si>
  <si>
    <t>SAENZ SAENZ MARIA IMELDA</t>
  </si>
  <si>
    <t>UD10001-AS32853</t>
  </si>
  <si>
    <t>S 00055270</t>
  </si>
  <si>
    <t>UD10001-AS33539</t>
  </si>
  <si>
    <t>0164N/16</t>
  </si>
  <si>
    <t>UD80001-0029729</t>
  </si>
  <si>
    <t>LJIMENEZ:HERNANDEZ MISA RUTH MONICA</t>
  </si>
  <si>
    <t>UD80002-0025771</t>
  </si>
  <si>
    <t>UD83001-0027148</t>
  </si>
  <si>
    <t>S 00054017</t>
  </si>
  <si>
    <t>UD10001-AS32066</t>
  </si>
  <si>
    <t>RODRIGUEZ TORRES MARIA</t>
  </si>
  <si>
    <t>UD80002-0026150</t>
  </si>
  <si>
    <t>UD80001-0026485</t>
  </si>
  <si>
    <t>UD09001-AR08406</t>
  </si>
  <si>
    <t>MANRIQUEZ CARREÑO ALVARO</t>
  </si>
  <si>
    <t>S 00053245</t>
  </si>
  <si>
    <t>UD10001-AS31341</t>
  </si>
  <si>
    <t>I    205</t>
  </si>
  <si>
    <t>S 00058060</t>
  </si>
  <si>
    <t>UD10001-AS35958</t>
  </si>
  <si>
    <t>FLORES CHAVEZ DANIEL</t>
  </si>
  <si>
    <t>S 00056434</t>
  </si>
  <si>
    <t>UD10001-AS34411</t>
  </si>
  <si>
    <t>JET VAN CAR RENTAL S.A DE C.V.</t>
  </si>
  <si>
    <t>S 00054827</t>
  </si>
  <si>
    <t>UD10001-AS32854</t>
  </si>
  <si>
    <t>0908-tcn15</t>
  </si>
  <si>
    <t>UD80001-0028830</t>
  </si>
  <si>
    <t>LJIMENEZ:DIAZ GUERRERO ROSALINA</t>
  </si>
  <si>
    <t>UD80001-0029733</t>
  </si>
  <si>
    <t>ESCOBEDO LEON MARIA IGNACIA</t>
  </si>
  <si>
    <t>0286-TCN15</t>
  </si>
  <si>
    <t>UD80001-0025772</t>
  </si>
  <si>
    <t>S 00052471</t>
  </si>
  <si>
    <t>UD10001-AS30662</t>
  </si>
  <si>
    <t>MANCERA PEREZ EZEQUIEL</t>
  </si>
  <si>
    <t>S 00054030</t>
  </si>
  <si>
    <t>UD10001-AS32067</t>
  </si>
  <si>
    <t>AGUILAR MENDOZA MARIA GUADALUPE</t>
  </si>
  <si>
    <t>S 00050332</t>
  </si>
  <si>
    <t>UD10001-AS28723</t>
  </si>
  <si>
    <t>REAL BARRIOS EVELIA</t>
  </si>
  <si>
    <t>UD09001-AR08178</t>
  </si>
  <si>
    <t>RF26808</t>
  </si>
  <si>
    <t>UD09001-AR08407</t>
  </si>
  <si>
    <t>UD09001-AR08830</t>
  </si>
  <si>
    <t>I    206</t>
  </si>
  <si>
    <t>S 00058061</t>
  </si>
  <si>
    <t>UD10001-AS35959</t>
  </si>
  <si>
    <t>RUIZ SANCHEZ HORACIO</t>
  </si>
  <si>
    <t>0050-TCN16</t>
  </si>
  <si>
    <t>UD80001-0029293</t>
  </si>
  <si>
    <t>GUTIERREZ CANSINO VICTOR MANUEL</t>
  </si>
  <si>
    <t>UD09001-AR09291</t>
  </si>
  <si>
    <t>CABRERA MEDINA JUAN DE JESUS</t>
  </si>
  <si>
    <t>UD80002-0028831</t>
  </si>
  <si>
    <t>UD10001-AS27910</t>
  </si>
  <si>
    <t>UD10001-AS30663</t>
  </si>
  <si>
    <t>UD09001-AR09020</t>
  </si>
  <si>
    <t>UD80001-0029734</t>
  </si>
  <si>
    <t>CANELO RAMIREZ GONZALO</t>
  </si>
  <si>
    <t>S 00050283</t>
  </si>
  <si>
    <t>UD10001-AS28724</t>
  </si>
  <si>
    <t>POWERTRONICS S A DE C V</t>
  </si>
  <si>
    <t>UD09001-AR08179</t>
  </si>
  <si>
    <t>RF26712</t>
  </si>
  <si>
    <t>UD09001-AR08408</t>
  </si>
  <si>
    <t>UD09001-AR08831</t>
  </si>
  <si>
    <t>SOTO LOPEZ JOSE DAVID</t>
  </si>
  <si>
    <t>I    207</t>
  </si>
  <si>
    <t>S 00058055</t>
  </si>
  <si>
    <t>UD10001-AS35960</t>
  </si>
  <si>
    <t>C112916</t>
  </si>
  <si>
    <t>T 00050697</t>
  </si>
  <si>
    <t>UD10001-AS34412</t>
  </si>
  <si>
    <t>0832-TCN15</t>
  </si>
  <si>
    <t>UD80001-0028377</t>
  </si>
  <si>
    <t>LJIMENEZ:SERVICIOS PROFESIONALES PA</t>
  </si>
  <si>
    <t>UD80001-0028832</t>
  </si>
  <si>
    <t>S 00049502</t>
  </si>
  <si>
    <t>UD10001-AS27911</t>
  </si>
  <si>
    <t>UD09001-AR08609</t>
  </si>
  <si>
    <t>UD09001-AR09021</t>
  </si>
  <si>
    <t>S 00050322</t>
  </si>
  <si>
    <t>UD10001-AS28725</t>
  </si>
  <si>
    <t>UD09001-AR08180</t>
  </si>
  <si>
    <t>RF26655</t>
  </si>
  <si>
    <t>UD09001-AR08409</t>
  </si>
  <si>
    <t>UD09001-AR08832</t>
  </si>
  <si>
    <t>UD80005-0029735</t>
  </si>
  <si>
    <t>I    208</t>
  </si>
  <si>
    <t>S 00058059</t>
  </si>
  <si>
    <t>UD10001-AS35961</t>
  </si>
  <si>
    <t>AGUILAR BECERRA MARIELA</t>
  </si>
  <si>
    <t>S 00056406</t>
  </si>
  <si>
    <t>UD10001-AS34413</t>
  </si>
  <si>
    <t>DOMINGUEZ GUTIERREZ MARIA GUADALUPE</t>
  </si>
  <si>
    <t>S 00054845</t>
  </si>
  <si>
    <t>UD10001-AS32855</t>
  </si>
  <si>
    <t>UD09001-AR07790</t>
  </si>
  <si>
    <t>GONZALEZ ROSALES IVONNE</t>
  </si>
  <si>
    <t>UD10001-AS30664</t>
  </si>
  <si>
    <t>S 00054026</t>
  </si>
  <si>
    <t>UD10001-AS32068</t>
  </si>
  <si>
    <t>T 00054489</t>
  </si>
  <si>
    <t>UD10001-AS33540</t>
  </si>
  <si>
    <t>S 00050321</t>
  </si>
  <si>
    <t>UD10001-AS28726</t>
  </si>
  <si>
    <t>UD09001-AR08181</t>
  </si>
  <si>
    <t>GUERRERO CORONA VICENTE</t>
  </si>
  <si>
    <t>UD09001-AR08410</t>
  </si>
  <si>
    <t>UD80001-0027502</t>
  </si>
  <si>
    <t>LJIMENEZ:MALDONADO GONZALEZ JOSE PE</t>
  </si>
  <si>
    <t>UD09001-AR09997</t>
  </si>
  <si>
    <t>I    209</t>
  </si>
  <si>
    <t>S 00058067</t>
  </si>
  <si>
    <t>UD10001-AS35962</t>
  </si>
  <si>
    <t>S 00056431</t>
  </si>
  <si>
    <t>UD10001-AS34414</t>
  </si>
  <si>
    <t>UD09001-AR09292</t>
  </si>
  <si>
    <t>UD10001-AS27912</t>
  </si>
  <si>
    <t>S 00052480</t>
  </si>
  <si>
    <t>UD10001-AS30665</t>
  </si>
  <si>
    <t>S 00054024</t>
  </si>
  <si>
    <t>UD10001-AS32069</t>
  </si>
  <si>
    <t>RF28813</t>
  </si>
  <si>
    <t>UD09001-AR09510</t>
  </si>
  <si>
    <t>UD09001-AR08032</t>
  </si>
  <si>
    <t>UD09001-AR08182</t>
  </si>
  <si>
    <t>RF26827</t>
  </si>
  <si>
    <t>UD09001-AR08411</t>
  </si>
  <si>
    <t>te</t>
  </si>
  <si>
    <t>UD09001-AR08833</t>
  </si>
  <si>
    <t>UD09001-AR09998</t>
  </si>
  <si>
    <t>I    210</t>
  </si>
  <si>
    <t>S 00058065</t>
  </si>
  <si>
    <t>UD10001-AS35963</t>
  </si>
  <si>
    <t>S 00056410</t>
  </si>
  <si>
    <t>UD10001-AS34415</t>
  </si>
  <si>
    <t>UD09001-AR09293</t>
  </si>
  <si>
    <t>UD10001-AS27913</t>
  </si>
  <si>
    <t>S 00052474</t>
  </si>
  <si>
    <t>UD10001-AS30666</t>
  </si>
  <si>
    <t>S 00054029</t>
  </si>
  <si>
    <t>UD10001-AS32070</t>
  </si>
  <si>
    <t>UD09001-AR09511</t>
  </si>
  <si>
    <t>UD80001-0026151</t>
  </si>
  <si>
    <t>T 00051103</t>
  </si>
  <si>
    <t>UD10001-AS29398</t>
  </si>
  <si>
    <t>RF26816</t>
  </si>
  <si>
    <t>UD09001-AR08412</t>
  </si>
  <si>
    <t>UD09001-AR08834</t>
  </si>
  <si>
    <t>UD09001-AR09999</t>
  </si>
  <si>
    <t>I    211</t>
  </si>
  <si>
    <t>S 00058013</t>
  </si>
  <si>
    <t>UD10001-AS35964</t>
  </si>
  <si>
    <t>GASOLINERA SERVICIO  EL CARMEN SA D</t>
  </si>
  <si>
    <t>UD83001-0029294</t>
  </si>
  <si>
    <t>S 00054867</t>
  </si>
  <si>
    <t>UD10001-AS32856</t>
  </si>
  <si>
    <t>UD10001-AS27914</t>
  </si>
  <si>
    <t>S 00052483</t>
  </si>
  <si>
    <t>UD10001-AS30667</t>
  </si>
  <si>
    <t>S 00054053</t>
  </si>
  <si>
    <t>UD10001-AS32071</t>
  </si>
  <si>
    <t>0901-TCN15</t>
  </si>
  <si>
    <t>UD80001-0028834</t>
  </si>
  <si>
    <t>LJIMENEZ:ARRACHE SANTIBAñEZ HECTOR</t>
  </si>
  <si>
    <t>S 00050320</t>
  </si>
  <si>
    <t>UD10001-AS28728</t>
  </si>
  <si>
    <t>S 00051104</t>
  </si>
  <si>
    <t>UD10001-AS29399</t>
  </si>
  <si>
    <t>LEDON PONCE SAUL</t>
  </si>
  <si>
    <t>S 00051836</t>
  </si>
  <si>
    <t>UD10001-AS30082</t>
  </si>
  <si>
    <t>GARCIA RIVERA LETICIA</t>
  </si>
  <si>
    <t>UD09001-AR08835</t>
  </si>
  <si>
    <t>PONCE GUTIERREZ ARACELI</t>
  </si>
  <si>
    <t>UD83001-0029736</t>
  </si>
  <si>
    <t>I    212</t>
  </si>
  <si>
    <t>T 00058044</t>
  </si>
  <si>
    <t>UD10001-AS35965</t>
  </si>
  <si>
    <t>S 00056378</t>
  </si>
  <si>
    <t>UD10001-AS34416</t>
  </si>
  <si>
    <t>UD09001-AR09294</t>
  </si>
  <si>
    <t>UD10001-AS27915</t>
  </si>
  <si>
    <t>S 00052489</t>
  </si>
  <si>
    <t>UD10001-AS30668</t>
  </si>
  <si>
    <t>S 00054032</t>
  </si>
  <si>
    <t>UD10001-AS32072</t>
  </si>
  <si>
    <t>RAMIREZ MELESIO LEOBARDO</t>
  </si>
  <si>
    <t>RF28810</t>
  </si>
  <si>
    <t>UD09001-AR09512</t>
  </si>
  <si>
    <t>S 00050333</t>
  </si>
  <si>
    <t>UD10001-AS28729</t>
  </si>
  <si>
    <t>S 00051108</t>
  </si>
  <si>
    <t>UD10001-AS29400</t>
  </si>
  <si>
    <t>PEREZ OVALLE SALVADOR</t>
  </si>
  <si>
    <t>S 00051839</t>
  </si>
  <si>
    <t>UD10001-AS30083</t>
  </si>
  <si>
    <t>S 00053266</t>
  </si>
  <si>
    <t>UD10001-AS31342</t>
  </si>
  <si>
    <t>UD83001-0029737</t>
  </si>
  <si>
    <t>I    213</t>
  </si>
  <si>
    <t>S 00058020</t>
  </si>
  <si>
    <t>UD10001-AS35966</t>
  </si>
  <si>
    <t>PERFORACION EQUIPO Y BOMBEO SA DE C</t>
  </si>
  <si>
    <t>T 00054603</t>
  </si>
  <si>
    <t>UD10001-AS34417</t>
  </si>
  <si>
    <t>UD10001-AS32857</t>
  </si>
  <si>
    <t>0038-TCN12</t>
  </si>
  <si>
    <t>UD80005-0025773</t>
  </si>
  <si>
    <t>GALVAN RODRIGUEZ ALEJANDRO</t>
  </si>
  <si>
    <t>RF27025</t>
  </si>
  <si>
    <t>UD09001-AR08610</t>
  </si>
  <si>
    <t>UD09001-AR09022</t>
  </si>
  <si>
    <t>UD10001-AS33549</t>
  </si>
  <si>
    <t>GUERRERO RAMIREZ MA ANTONIA</t>
  </si>
  <si>
    <t>UD09001-AR08033</t>
  </si>
  <si>
    <t>E FACTOR NETWORK SA DE CV</t>
  </si>
  <si>
    <t>S 00051098</t>
  </si>
  <si>
    <t>UD10001-AS29401</t>
  </si>
  <si>
    <t>S 00051833</t>
  </si>
  <si>
    <t>UD10001-AS30084</t>
  </si>
  <si>
    <t>S 00053254</t>
  </si>
  <si>
    <t>UD10001-AS31343</t>
  </si>
  <si>
    <t>DIMAS PAULINO</t>
  </si>
  <si>
    <t>0520-TCN15</t>
  </si>
  <si>
    <t>UD80001-0029738</t>
  </si>
  <si>
    <t>I    214</t>
  </si>
  <si>
    <t>S 00058069</t>
  </si>
  <si>
    <t>UD10001-AS35967</t>
  </si>
  <si>
    <t>HOTEL MARY S.A. DE C.V.</t>
  </si>
  <si>
    <t>S 00049623</t>
  </si>
  <si>
    <t>UD10001-AS34418</t>
  </si>
  <si>
    <t>UD10001-AS32858</t>
  </si>
  <si>
    <t>UD09001-AR07791</t>
  </si>
  <si>
    <t>SEMINUEVOS TECNOLOGICO SA DE CV</t>
  </si>
  <si>
    <t>RF27037</t>
  </si>
  <si>
    <t>UD09001-AR08611</t>
  </si>
  <si>
    <t>S 00054035</t>
  </si>
  <si>
    <t>UD10001-AS32073</t>
  </si>
  <si>
    <t>UD09001-AR09513</t>
  </si>
  <si>
    <t>S 00050328</t>
  </si>
  <si>
    <t>UD10001-AS28730</t>
  </si>
  <si>
    <t>UD10001-AS29402</t>
  </si>
  <si>
    <t>S 00051841</t>
  </si>
  <si>
    <t>UD10001-AS30085</t>
  </si>
  <si>
    <t>S 00053264</t>
  </si>
  <si>
    <t>UD10001-AS31344</t>
  </si>
  <si>
    <t>0123-TCU15</t>
  </si>
  <si>
    <t>UD83001-0029739</t>
  </si>
  <si>
    <t>I    215</t>
  </si>
  <si>
    <t>S 00058070</t>
  </si>
  <si>
    <t>UD10001-AS35968</t>
  </si>
  <si>
    <t>MUñOZ HERNANDEZ GUILLERMO</t>
  </si>
  <si>
    <t>S 00049832</t>
  </si>
  <si>
    <t>UD10001-AS34419</t>
  </si>
  <si>
    <t>S 00054829</t>
  </si>
  <si>
    <t>UD10001-AS32859</t>
  </si>
  <si>
    <t>S 00049501</t>
  </si>
  <si>
    <t>UD10001-AS27916</t>
  </si>
  <si>
    <t>S 00052484</t>
  </si>
  <si>
    <t>UD10001-AS30669</t>
  </si>
  <si>
    <t>S 00054038</t>
  </si>
  <si>
    <t>UD10001-AS32074</t>
  </si>
  <si>
    <t>CAESSA TRANSPORTACIONES S.A. DE C.V</t>
  </si>
  <si>
    <t>S 00055624</t>
  </si>
  <si>
    <t>UD10001-AS33550</t>
  </si>
  <si>
    <t>QUIMI COMPUESTOS SAPI DE CV</t>
  </si>
  <si>
    <t>0437-tcn15</t>
  </si>
  <si>
    <t>UD80001-0026152</t>
  </si>
  <si>
    <t>UD09001-AR08183</t>
  </si>
  <si>
    <t>UD09001-AR08413</t>
  </si>
  <si>
    <t>SALINAS FERREIRA ENRIQUE</t>
  </si>
  <si>
    <t>S 00053255</t>
  </si>
  <si>
    <t>UD10001-AS31345</t>
  </si>
  <si>
    <t>0158N/16</t>
  </si>
  <si>
    <t>UD80001-0029741</t>
  </si>
  <si>
    <t>I    216</t>
  </si>
  <si>
    <t>0237N/16</t>
  </si>
  <si>
    <t>UD80001-0030212</t>
  </si>
  <si>
    <t>LJIMENEZ:VEGA URIBE MARIA DOLORES</t>
  </si>
  <si>
    <t>T 00054861</t>
  </si>
  <si>
    <t>UD10001-AS32860</t>
  </si>
  <si>
    <t>S 00056433</t>
  </si>
  <si>
    <t>UD10001-AS34420</t>
  </si>
  <si>
    <t>T 00049432</t>
  </si>
  <si>
    <t>UD10001-AS27917</t>
  </si>
  <si>
    <t>SANDOVAL ALAMILLA DANIEL</t>
  </si>
  <si>
    <t>RF26973</t>
  </si>
  <si>
    <t>UD09001-AR08612</t>
  </si>
  <si>
    <t>UD80002-0027975</t>
  </si>
  <si>
    <t>S 00055627</t>
  </si>
  <si>
    <t>UD10001-AS33557</t>
  </si>
  <si>
    <t>UD80002-0026153</t>
  </si>
  <si>
    <t>RF26343</t>
  </si>
  <si>
    <t>UD09001-AR08184</t>
  </si>
  <si>
    <t>S 00051843</t>
  </si>
  <si>
    <t>UD10001-AS30086</t>
  </si>
  <si>
    <t>MOJARRO RODRIGUEZ KATIANA</t>
  </si>
  <si>
    <t>UD09001-AR08836</t>
  </si>
  <si>
    <t>T 00057238</t>
  </si>
  <si>
    <t>UD10001-AS35275</t>
  </si>
  <si>
    <t>I    217</t>
  </si>
  <si>
    <t>S 00054840</t>
  </si>
  <si>
    <t>UD10001-AS32862</t>
  </si>
  <si>
    <t>UD10001-AS34421</t>
  </si>
  <si>
    <t>0970-TCN15</t>
  </si>
  <si>
    <t>UD80001-0030213</t>
  </si>
  <si>
    <t>UD09001-AR07792</t>
  </si>
  <si>
    <t>RF26905</t>
  </si>
  <si>
    <t>UD09001-AR08613</t>
  </si>
  <si>
    <t>BAJA: AXA SEGUROS, S.A DE C.V.</t>
  </si>
  <si>
    <t>S 00055623</t>
  </si>
  <si>
    <t>UD10001-AS33558</t>
  </si>
  <si>
    <t>0713-TCN14</t>
  </si>
  <si>
    <t>UD80001-0026154</t>
  </si>
  <si>
    <t>RF26469</t>
  </si>
  <si>
    <t>UD09001-AR08185</t>
  </si>
  <si>
    <t>UD09001-AR08414</t>
  </si>
  <si>
    <t>UD09001-AR08837</t>
  </si>
  <si>
    <t>S 00057338</t>
  </si>
  <si>
    <t>UD10001-AS35276</t>
  </si>
  <si>
    <t>COLEGIO JUSTO SIERRA A.C.</t>
  </si>
  <si>
    <t>I    218</t>
  </si>
  <si>
    <t>S 00054865</t>
  </si>
  <si>
    <t>UD10001-AS32863</t>
  </si>
  <si>
    <t>LOPEZ TINAJERO BENITO</t>
  </si>
  <si>
    <t>UD80001-0029295</t>
  </si>
  <si>
    <t>UD09001-AR10218</t>
  </si>
  <si>
    <t>GARCIA OLVERA MARTIN</t>
  </si>
  <si>
    <t>S 00049517</t>
  </si>
  <si>
    <t>UD10001-AS27918</t>
  </si>
  <si>
    <t>HERRERA OLIVARES MA ISABEL CARMEN</t>
  </si>
  <si>
    <t>RF26996</t>
  </si>
  <si>
    <t>UD09001-AR08614</t>
  </si>
  <si>
    <t>UD80002-0027976</t>
  </si>
  <si>
    <t>NIETO ERIBIA JUAN JOSE</t>
  </si>
  <si>
    <t>S 00055631</t>
  </si>
  <si>
    <t>UD10001-AS33559</t>
  </si>
  <si>
    <t>S 00050314</t>
  </si>
  <si>
    <t>UD10001-AS28732</t>
  </si>
  <si>
    <t>RF26473</t>
  </si>
  <si>
    <t>UD09001-AR08186</t>
  </si>
  <si>
    <t>UD09001-AR08415</t>
  </si>
  <si>
    <t>S 00053275</t>
  </si>
  <si>
    <t>UD10001-AS31346</t>
  </si>
  <si>
    <t>UD10001-AS35277</t>
  </si>
  <si>
    <t>I    219</t>
  </si>
  <si>
    <t>S 00054849</t>
  </si>
  <si>
    <t>UD10001-AS32864</t>
  </si>
  <si>
    <t>UD80001-0029296</t>
  </si>
  <si>
    <t>UD80002-0030214</t>
  </si>
  <si>
    <t>S 00049500</t>
  </si>
  <si>
    <t>UD10001-AS27919</t>
  </si>
  <si>
    <t>CHAVEZ ACOSTA JONATHAN</t>
  </si>
  <si>
    <t>RF27031</t>
  </si>
  <si>
    <t>UD09001-AR08615</t>
  </si>
  <si>
    <t>S 00054031</t>
  </si>
  <si>
    <t>UD10001-AS32075</t>
  </si>
  <si>
    <t>0007-TCN16</t>
  </si>
  <si>
    <t>UD80001-0028838</t>
  </si>
  <si>
    <t>0885-TCN14</t>
  </si>
  <si>
    <t>UD80001-0026155</t>
  </si>
  <si>
    <t>LJIMENEZ:GALVAN PEDRAZA ROSARIO</t>
  </si>
  <si>
    <t>UD09001-AR08187</t>
  </si>
  <si>
    <t>UD10001-AS30087</t>
  </si>
  <si>
    <t>171-TCN15</t>
  </si>
  <si>
    <t>UD80005-0027511</t>
  </si>
  <si>
    <t>S 00057336</t>
  </si>
  <si>
    <t>UD10001-AS35278</t>
  </si>
  <si>
    <t>ORTIZ JAMAICA MARIA DEL CARMEN</t>
  </si>
  <si>
    <t>I    220</t>
  </si>
  <si>
    <t>S 00054857</t>
  </si>
  <si>
    <t>UD10001-AS32865</t>
  </si>
  <si>
    <t>UD80001-0029297</t>
  </si>
  <si>
    <t>UD09001-AR10219</t>
  </si>
  <si>
    <t>MENDOZA MARTINEZ ANTONIO</t>
  </si>
  <si>
    <t>T 00049525</t>
  </si>
  <si>
    <t>UD10001-AS27920</t>
  </si>
  <si>
    <t>PADRON RODRIGUEZ REYNA ALEJANDRA</t>
  </si>
  <si>
    <t>RF27051</t>
  </si>
  <si>
    <t>UD09001-AR08616</t>
  </si>
  <si>
    <t>S 00054039</t>
  </si>
  <si>
    <t>UD10001-AS32076</t>
  </si>
  <si>
    <t>0008-TCN16</t>
  </si>
  <si>
    <t>UD80001-0028839</t>
  </si>
  <si>
    <t>S 00050323</t>
  </si>
  <si>
    <t>UD10001-AS28737</t>
  </si>
  <si>
    <t>UD09001-AR08188</t>
  </si>
  <si>
    <t>CASTILLA &amp; GARCIA INGENIERIA SA DE</t>
  </si>
  <si>
    <t>UD10001-AS30088</t>
  </si>
  <si>
    <t>RESENDIZ PESCADOR JUANA LETICIA</t>
  </si>
  <si>
    <t>UD09001-AR08838</t>
  </si>
  <si>
    <t>0079-TCN16</t>
  </si>
  <si>
    <t>UD80001-0029742</t>
  </si>
  <si>
    <t>I    221</t>
  </si>
  <si>
    <t>0691-TCN14</t>
  </si>
  <si>
    <t>UD80005-0028379</t>
  </si>
  <si>
    <t>UD83001-0029298</t>
  </si>
  <si>
    <t>0009N/16</t>
  </si>
  <si>
    <t>UD80001-0030216</t>
  </si>
  <si>
    <t>LJIMENEZ:MARQUEZ MORENO MARIA DEL C</t>
  </si>
  <si>
    <t>S 00049519</t>
  </si>
  <si>
    <t>UD10001-AS27921</t>
  </si>
  <si>
    <t>RF27032</t>
  </si>
  <si>
    <t>UD09001-AR08617</t>
  </si>
  <si>
    <t>S 00054043</t>
  </si>
  <si>
    <t>UD10001-AS32077</t>
  </si>
  <si>
    <t>UD09001-AR09514</t>
  </si>
  <si>
    <t>S 00050143</t>
  </si>
  <si>
    <t>UD10001-AS28738</t>
  </si>
  <si>
    <t>S 00051120</t>
  </si>
  <si>
    <t>UD10001-AS29412</t>
  </si>
  <si>
    <t>S 00051846</t>
  </si>
  <si>
    <t>UD10001-AS30089</t>
  </si>
  <si>
    <t>S 00053263</t>
  </si>
  <si>
    <t>UD10001-AS31347</t>
  </si>
  <si>
    <t>0159-TCN16</t>
  </si>
  <si>
    <t>UD80001-0029743</t>
  </si>
  <si>
    <t>I    222</t>
  </si>
  <si>
    <t>UD80005-0028380</t>
  </si>
  <si>
    <t>S 00056440</t>
  </si>
  <si>
    <t>UD10001-AS34422</t>
  </si>
  <si>
    <t>CONTROL HIDRAULICO Y AUTOMOTIZACION</t>
  </si>
  <si>
    <t>UD09001-AR10220</t>
  </si>
  <si>
    <t>S 00049520</t>
  </si>
  <si>
    <t>UD10001-AS27922</t>
  </si>
  <si>
    <t>RUIZ NUñO MARIO</t>
  </si>
  <si>
    <t>RF27043</t>
  </si>
  <si>
    <t>UD09001-AR08618</t>
  </si>
  <si>
    <t>S 00054041</t>
  </si>
  <si>
    <t>UD10001-AS32078</t>
  </si>
  <si>
    <t>UD80001-0028840</t>
  </si>
  <si>
    <t>S 00050327</t>
  </si>
  <si>
    <t>UD10001-AS28739</t>
  </si>
  <si>
    <t>S 00051096</t>
  </si>
  <si>
    <t>UD10001-AS29413</t>
  </si>
  <si>
    <t>UD10001-AS30090</t>
  </si>
  <si>
    <t>S 00053272</t>
  </si>
  <si>
    <t>UD10001-AS31348</t>
  </si>
  <si>
    <t>S 00057345</t>
  </si>
  <si>
    <t>UD10001-AS35279</t>
  </si>
  <si>
    <t>I    223</t>
  </si>
  <si>
    <t>T 00054856</t>
  </si>
  <si>
    <t>UD10001-AS32870</t>
  </si>
  <si>
    <t>LEAL GARCIA EUSEBIO</t>
  </si>
  <si>
    <t>S 00056391</t>
  </si>
  <si>
    <t>UD10001-AS34423</t>
  </si>
  <si>
    <t>UD80002-0030217</t>
  </si>
  <si>
    <t>S 00049515</t>
  </si>
  <si>
    <t>UD10001-AS27923</t>
  </si>
  <si>
    <t>LARA CUEVAS VICTOR</t>
  </si>
  <si>
    <t>RF27054</t>
  </si>
  <si>
    <t>UD09001-AR08619</t>
  </si>
  <si>
    <t>S 00054042</t>
  </si>
  <si>
    <t>UD10001-AS32079</t>
  </si>
  <si>
    <t>LOPEZ LOPEZ GAUDENCIO</t>
  </si>
  <si>
    <t>UD83001-0028841</t>
  </si>
  <si>
    <t>S 00050309</t>
  </si>
  <si>
    <t>UD10001-AS28740</t>
  </si>
  <si>
    <t>MENDOZA MARQUEZ JOSE MANUEL</t>
  </si>
  <si>
    <t>S 00051092</t>
  </si>
  <si>
    <t>UD10001-AS29414</t>
  </si>
  <si>
    <t>S 00051835</t>
  </si>
  <si>
    <t>UD10001-AS30091</t>
  </si>
  <si>
    <t>S 00053274</t>
  </si>
  <si>
    <t>UD10001-AS31349</t>
  </si>
  <si>
    <t>MAYA AMARO OSCAR</t>
  </si>
  <si>
    <t>T 00057344</t>
  </si>
  <si>
    <t>UD10001-AS35280</t>
  </si>
  <si>
    <t>I    224</t>
  </si>
  <si>
    <t>T 00054842</t>
  </si>
  <si>
    <t>UD10001-AS32871</t>
  </si>
  <si>
    <t>S 00056441</t>
  </si>
  <si>
    <t>UD10001-AS34424</t>
  </si>
  <si>
    <t>FUENTES CANELO MARIA GUADALUPE</t>
  </si>
  <si>
    <t>S 00058066</t>
  </si>
  <si>
    <t>UD10001-AS35969</t>
  </si>
  <si>
    <t>S 00049514</t>
  </si>
  <si>
    <t>UD10001-AS27924</t>
  </si>
  <si>
    <t>RF26884</t>
  </si>
  <si>
    <t>UD09001-AR08620</t>
  </si>
  <si>
    <t>UD83001-0028842</t>
  </si>
  <si>
    <t>S 00051119</t>
  </si>
  <si>
    <t>UD10001-AS29415</t>
  </si>
  <si>
    <t>RAMIREZ ZAMUDIO MARTA</t>
  </si>
  <si>
    <t>S 00051842</t>
  </si>
  <si>
    <t>UD10001-AS30092</t>
  </si>
  <si>
    <t>UD80001-0027513</t>
  </si>
  <si>
    <t>GARCIA CHAVEZ JOSE LUIS MANUEL</t>
  </si>
  <si>
    <t>S 00054036</t>
  </si>
  <si>
    <t>UD10001-AS32080</t>
  </si>
  <si>
    <t>0151-TCN16</t>
  </si>
  <si>
    <t>UD80001-0029745</t>
  </si>
  <si>
    <t>0430-TCN15</t>
  </si>
  <si>
    <t>UD80001-0026156</t>
  </si>
  <si>
    <t>LJIMENEZ:LOPEZ LEON ROSENDO</t>
  </si>
  <si>
    <t>I    225</t>
  </si>
  <si>
    <t>0772-TCN15</t>
  </si>
  <si>
    <t>UD80001-0028381</t>
  </si>
  <si>
    <t>S 00056456</t>
  </si>
  <si>
    <t>UD10001-AS34425</t>
  </si>
  <si>
    <t>0241N/16</t>
  </si>
  <si>
    <t>UD80001-0030218</t>
  </si>
  <si>
    <t>LJIMENEZ:RICH LEWIS DAVID</t>
  </si>
  <si>
    <t>UD09001-AR07793</t>
  </si>
  <si>
    <t>RF26946</t>
  </si>
  <si>
    <t>UD09001-AR08621</t>
  </si>
  <si>
    <t>UD09001-AR09515</t>
  </si>
  <si>
    <t>UD10001-AS29416</t>
  </si>
  <si>
    <t>S 00051840</t>
  </si>
  <si>
    <t>UD10001-AS30093</t>
  </si>
  <si>
    <t>S 00053278</t>
  </si>
  <si>
    <t>UD10001-AS31350</t>
  </si>
  <si>
    <t>UD09001-AR09023</t>
  </si>
  <si>
    <t>S 00057220</t>
  </si>
  <si>
    <t>UD10001-AS35281</t>
  </si>
  <si>
    <t>0426-TCN15</t>
  </si>
  <si>
    <t>UD80001-0026157</t>
  </si>
  <si>
    <t>I    226</t>
  </si>
  <si>
    <t>S 00054846</t>
  </si>
  <si>
    <t>UD10001-AS32872</t>
  </si>
  <si>
    <t>S 00056416</t>
  </si>
  <si>
    <t>UD10001-AS34426</t>
  </si>
  <si>
    <t>S 00058076</t>
  </si>
  <si>
    <t>UD10001-AS35970</t>
  </si>
  <si>
    <t>UD09001-AR07794</t>
  </si>
  <si>
    <t>RF26894</t>
  </si>
  <si>
    <t>UD09001-AR08622</t>
  </si>
  <si>
    <t>S 00055632</t>
  </si>
  <si>
    <t>UD10001-AS33560</t>
  </si>
  <si>
    <t>S 00051847</t>
  </si>
  <si>
    <t>UD10001-AS30094</t>
  </si>
  <si>
    <t>AGROQUIMICOS VERSA 0</t>
  </si>
  <si>
    <t>0695-TCN15</t>
  </si>
  <si>
    <t>UD80001-0027514</t>
  </si>
  <si>
    <t>LJIMENEZ:GARCIA CHAVEZ JOSE LUIS MA</t>
  </si>
  <si>
    <t>S 00054027</t>
  </si>
  <si>
    <t>UD10001-AS32083</t>
  </si>
  <si>
    <t>OROPEZA MEJIA JESUS</t>
  </si>
  <si>
    <t>S 00057214</t>
  </si>
  <si>
    <t>UD10001-AS35282</t>
  </si>
  <si>
    <t>UD09001-AR08034</t>
  </si>
  <si>
    <t>SERVILLANTAS DEL PARQUE S.A. DE C.V</t>
  </si>
  <si>
    <t>I    227</t>
  </si>
  <si>
    <t>UD09001-AR09295</t>
  </si>
  <si>
    <t>T 00054542</t>
  </si>
  <si>
    <t>UD10001-AS34427</t>
  </si>
  <si>
    <t>HULES EXPRESS S.A  DE  C.V</t>
  </si>
  <si>
    <t>S 00058089</t>
  </si>
  <si>
    <t>UD10001-AS35971</t>
  </si>
  <si>
    <t>CONSTANTINO HERNANDEZ JESUS MANUEL</t>
  </si>
  <si>
    <t>S 00049479</t>
  </si>
  <si>
    <t>UD10001-AS27925</t>
  </si>
  <si>
    <t>RF26928</t>
  </si>
  <si>
    <t>UD09001-AR08623</t>
  </si>
  <si>
    <t>S 00055646</t>
  </si>
  <si>
    <t>UD10001-AS33561</t>
  </si>
  <si>
    <t>S 00051844</t>
  </si>
  <si>
    <t>UD10001-AS30095</t>
  </si>
  <si>
    <t>BAJA: GARCIA CHAVEZ JOSE LUIS MANUE</t>
  </si>
  <si>
    <t>S 00054037</t>
  </si>
  <si>
    <t>UD10001-AS32085</t>
  </si>
  <si>
    <t>S 00057350</t>
  </si>
  <si>
    <t>UD10001-AS35283</t>
  </si>
  <si>
    <t>IMPORTADORA LA MAS SURTIDA S.A DE C</t>
  </si>
  <si>
    <t>UD09001-AR08035</t>
  </si>
  <si>
    <t>I    228</t>
  </si>
  <si>
    <t>FE</t>
  </si>
  <si>
    <t>UD09001-AR09296</t>
  </si>
  <si>
    <t>S 00056442</t>
  </si>
  <si>
    <t>UD10001-AS34428</t>
  </si>
  <si>
    <t>0227-TCN16</t>
  </si>
  <si>
    <t>UD80001-0030219</t>
  </si>
  <si>
    <t>UD09001-AR07795</t>
  </si>
  <si>
    <t>UD80002-0027149</t>
  </si>
  <si>
    <t>T 00055474</t>
  </si>
  <si>
    <t>UD10001-AS33562</t>
  </si>
  <si>
    <t>MOTTA VERGARA LILIA UBALDINA</t>
  </si>
  <si>
    <t>UD10001-AS30096</t>
  </si>
  <si>
    <t>S 00053259</t>
  </si>
  <si>
    <t>UD10001-AS31351</t>
  </si>
  <si>
    <t>ITO HIROYUKI</t>
  </si>
  <si>
    <t>UD09001-AR09024</t>
  </si>
  <si>
    <t>S 00057358</t>
  </si>
  <si>
    <t>UD10001-AS35284</t>
  </si>
  <si>
    <t>MOTA GARZA RAMIRO</t>
  </si>
  <si>
    <t>UD09001-AR08036</t>
  </si>
  <si>
    <t>S 00051093</t>
  </si>
  <si>
    <t>UD10001-AS29421</t>
  </si>
  <si>
    <t>CAMPOS LEON PAULINO FRANCISCO</t>
  </si>
  <si>
    <t>I    229</t>
  </si>
  <si>
    <t>S 00054859</t>
  </si>
  <si>
    <t>UD10001-AS32873</t>
  </si>
  <si>
    <t>RF29248</t>
  </si>
  <si>
    <t>UD09001-AR09761</t>
  </si>
  <si>
    <t>S 00058077</t>
  </si>
  <si>
    <t>UD10001-AS35972</t>
  </si>
  <si>
    <t>RF25729</t>
  </si>
  <si>
    <t>UD09001-AR07796</t>
  </si>
  <si>
    <t>S 00052488</t>
  </si>
  <si>
    <t>UD10001-AS30670</t>
  </si>
  <si>
    <t>GOMEZ LOPEZ J. RAUL</t>
  </si>
  <si>
    <t>S 00055650</t>
  </si>
  <si>
    <t>UD10001-AS33563</t>
  </si>
  <si>
    <t>S 00051850</t>
  </si>
  <si>
    <t>UD10001-AS30097</t>
  </si>
  <si>
    <t>CAMACHO FLORES GUILLERMO</t>
  </si>
  <si>
    <t>S 00053271</t>
  </si>
  <si>
    <t>UD10001-AS31352</t>
  </si>
  <si>
    <t>CHAZARO SENDEROS LUIS DARIO</t>
  </si>
  <si>
    <t>0596-TCN15</t>
  </si>
  <si>
    <t>UD80001-0027979</t>
  </si>
  <si>
    <t>CONTRASTES Y EQUIPOS RADIOLOGICOS,S</t>
  </si>
  <si>
    <t>T 00057235</t>
  </si>
  <si>
    <t>UD10001-AS35285</t>
  </si>
  <si>
    <t>0413N/15</t>
  </si>
  <si>
    <t>UD80001-0026158</t>
  </si>
  <si>
    <t>LJIMENEZ:HERRERA PARRA LUIS ENRIQUE</t>
  </si>
  <si>
    <t>UD09001-AR08189</t>
  </si>
  <si>
    <t>ORTIZ RENDON NORA ROSA</t>
  </si>
  <si>
    <t>I    230</t>
  </si>
  <si>
    <t>UD09001-AR09297</t>
  </si>
  <si>
    <t>UD09001-AR09762</t>
  </si>
  <si>
    <t>T 00058083</t>
  </si>
  <si>
    <t>UD10001-AS35973</t>
  </si>
  <si>
    <t>UD09001-AR07797</t>
  </si>
  <si>
    <t>S 00052498</t>
  </si>
  <si>
    <t>UD10001-AS30671</t>
  </si>
  <si>
    <t>BELMAN VERA M DE LOS ANGELES</t>
  </si>
  <si>
    <t>UD09001-AR09516</t>
  </si>
  <si>
    <t>S 00051849</t>
  </si>
  <si>
    <t>UD10001-AS30098</t>
  </si>
  <si>
    <t>RAMIREZ SUASTE BERNABE</t>
  </si>
  <si>
    <t>S 00053273</t>
  </si>
  <si>
    <t>UD10001-AS31353</t>
  </si>
  <si>
    <t>UD80001-0027980</t>
  </si>
  <si>
    <t>S 00057342</t>
  </si>
  <si>
    <t>UD10001-AS35286</t>
  </si>
  <si>
    <t>LEMUS DIAZ DELIA DE LA CONCEPCION</t>
  </si>
  <si>
    <t>UD09001-AR08037</t>
  </si>
  <si>
    <t>S 00051126</t>
  </si>
  <si>
    <t>UD10001-AS29430</t>
  </si>
  <si>
    <t>CANO CANO JOSE FILIBERTO</t>
  </si>
  <si>
    <t>I    231</t>
  </si>
  <si>
    <t>S 00054851</t>
  </si>
  <si>
    <t>UD10001-AS32874</t>
  </si>
  <si>
    <t>ROSILLO ARROYO IGNACIO</t>
  </si>
  <si>
    <t>0095-TCU15</t>
  </si>
  <si>
    <t>UD83001-0029299</t>
  </si>
  <si>
    <t>MOTA MUÑOZ JOREGE ALEJANDRO</t>
  </si>
  <si>
    <t>S 00058096</t>
  </si>
  <si>
    <t>UD10001-AS35974</t>
  </si>
  <si>
    <t>OLSON O MAXIMILIANO</t>
  </si>
  <si>
    <t>UD09001-AR07798</t>
  </si>
  <si>
    <t>DE LA CRUZ OLALDE MARIA DE JESUS</t>
  </si>
  <si>
    <t>RF27098/44</t>
  </si>
  <si>
    <t>UD09001-AR08624</t>
  </si>
  <si>
    <t>S 00055402</t>
  </si>
  <si>
    <t>UD10001-AS33564</t>
  </si>
  <si>
    <t>S 00051848</t>
  </si>
  <si>
    <t>UD10001-AS30099</t>
  </si>
  <si>
    <t>S 00053277</t>
  </si>
  <si>
    <t>UD10001-AS31354</t>
  </si>
  <si>
    <t>T 00054067</t>
  </si>
  <si>
    <t>UD10001-AS32086</t>
  </si>
  <si>
    <t>S 00057339</t>
  </si>
  <si>
    <t>UD10001-AS35287</t>
  </si>
  <si>
    <t>UD09001-AR08038</t>
  </si>
  <si>
    <t>UD09001-AR08190</t>
  </si>
  <si>
    <t>I    232</t>
  </si>
  <si>
    <t>UD09001-AR09298</t>
  </si>
  <si>
    <t>0933-TCN15</t>
  </si>
  <si>
    <t>UD80001-0029300</t>
  </si>
  <si>
    <t>S 00058100</t>
  </si>
  <si>
    <t>UD10001-AS35975</t>
  </si>
  <si>
    <t>UD10001-AS27926</t>
  </si>
  <si>
    <t>S 00052499</t>
  </si>
  <si>
    <t>UD10001-AS30672</t>
  </si>
  <si>
    <t>UD09001-AR09517</t>
  </si>
  <si>
    <t>UD09001-AR08839</t>
  </si>
  <si>
    <t>UD09001-AR09025</t>
  </si>
  <si>
    <t>0116U/15</t>
  </si>
  <si>
    <t>UD83001-0029746</t>
  </si>
  <si>
    <t>LJIMENEZ:BOYLAN TERENCE WILLIAM</t>
  </si>
  <si>
    <t>S 00050344</t>
  </si>
  <si>
    <t>UD10001-AS28742</t>
  </si>
  <si>
    <t>UD09001-AR08191</t>
  </si>
  <si>
    <t>UD09001-AR08416</t>
  </si>
  <si>
    <t>RODAMIENTOS ORIENTALES S.A. DE C.V.</t>
  </si>
  <si>
    <t>I    233</t>
  </si>
  <si>
    <t>S 00054850</t>
  </si>
  <si>
    <t>UD10001-AS32875</t>
  </si>
  <si>
    <t>S 00056444</t>
  </si>
  <si>
    <t>UD10001-AS34429</t>
  </si>
  <si>
    <t>MEJIA GARCIA JOSE LUIS EDGAR DE JES</t>
  </si>
  <si>
    <t>UD09001-AR10221</t>
  </si>
  <si>
    <t>RUIZ HERNANDEZ MA.IRMA</t>
  </si>
  <si>
    <t>UD09001-AR07799</t>
  </si>
  <si>
    <t>S 00052491</t>
  </si>
  <si>
    <t>UD10001-AS30673</t>
  </si>
  <si>
    <t>UD80001-0028847</t>
  </si>
  <si>
    <t>COMERCIALIZADORA OPALEGUI SA DE CV</t>
  </si>
  <si>
    <t>H 00053097</t>
  </si>
  <si>
    <t>UD10001-AS31355</t>
  </si>
  <si>
    <t>VELARDE RANGEL JOSE  LUIS</t>
  </si>
  <si>
    <t>S 00054028</t>
  </si>
  <si>
    <t>UD10001-AS32087</t>
  </si>
  <si>
    <t>ASARE COMERCIAL S.A. DE C.V.</t>
  </si>
  <si>
    <t>0984-TCN15</t>
  </si>
  <si>
    <t>UD80001-0029747</t>
  </si>
  <si>
    <t>LJIMENEZ:SALAZAR SALAZAR JORGE LUIS</t>
  </si>
  <si>
    <t>RF26135</t>
  </si>
  <si>
    <t>UD09001-AR08039</t>
  </si>
  <si>
    <t>UD09001-AR08193</t>
  </si>
  <si>
    <t>HERNANDEZ BECERRA FABIAN</t>
  </si>
  <si>
    <t>UD09001-AR08417</t>
  </si>
  <si>
    <t>I    234</t>
  </si>
  <si>
    <t>S 00054847</t>
  </si>
  <si>
    <t>UD10001-AS32876</t>
  </si>
  <si>
    <t>UD09001-AR09763</t>
  </si>
  <si>
    <t>S 00058097</t>
  </si>
  <si>
    <t>UD10001-AS35976</t>
  </si>
  <si>
    <t>UD09001-AR07800</t>
  </si>
  <si>
    <t>RF26798</t>
  </si>
  <si>
    <t>UD09001-AR08625</t>
  </si>
  <si>
    <t>S 00055644</t>
  </si>
  <si>
    <t>UD10001-AS33565</t>
  </si>
  <si>
    <t>0756-TCN14</t>
  </si>
  <si>
    <t>UD80001-0027516</t>
  </si>
  <si>
    <t>LJIMENEZ:MACIAS SANCHEZ JULIO CESAR</t>
  </si>
  <si>
    <t>UD09001-AR09026</t>
  </si>
  <si>
    <t>S 00057343</t>
  </si>
  <si>
    <t>UD10001-AS35288</t>
  </si>
  <si>
    <t>SALDIVAR BUSTOS CARLOS EDUARDO</t>
  </si>
  <si>
    <t>S 00050359</t>
  </si>
  <si>
    <t>UD10001-AS28748</t>
  </si>
  <si>
    <t>UD09001-AR08194</t>
  </si>
  <si>
    <t>S 00051834</t>
  </si>
  <si>
    <t>UD10001-AS30100</t>
  </si>
  <si>
    <t>I    235</t>
  </si>
  <si>
    <t>S 00054869</t>
  </si>
  <si>
    <t>UD10001-AS32877</t>
  </si>
  <si>
    <t>UD80001-0029302</t>
  </si>
  <si>
    <t>UD80001-0030224</t>
  </si>
  <si>
    <t>S 00049507</t>
  </si>
  <si>
    <t>UD10001-AS27934</t>
  </si>
  <si>
    <t>RF26911</t>
  </si>
  <si>
    <t>UD09001-AR08626</t>
  </si>
  <si>
    <t>S 00055634</t>
  </si>
  <si>
    <t>UD10001-AS33566</t>
  </si>
  <si>
    <t>T 00053280</t>
  </si>
  <si>
    <t>UD10001-AS31356</t>
  </si>
  <si>
    <t>S 00054064</t>
  </si>
  <si>
    <t>UD10001-AS32089</t>
  </si>
  <si>
    <t>UD80001-0029749</t>
  </si>
  <si>
    <t>S 00050345</t>
  </si>
  <si>
    <t>UD10001-AS28750</t>
  </si>
  <si>
    <t>S 00051123</t>
  </si>
  <si>
    <t>UD10001-AS29439</t>
  </si>
  <si>
    <t>S 00051830</t>
  </si>
  <si>
    <t>UD10001-AS30101</t>
  </si>
  <si>
    <t>I    236</t>
  </si>
  <si>
    <t>UD09001-AR09299</t>
  </si>
  <si>
    <t>S 00056451</t>
  </si>
  <si>
    <t>UD10001-AS34430</t>
  </si>
  <si>
    <t>S 00058094</t>
  </si>
  <si>
    <t>UD10001-AS35977</t>
  </si>
  <si>
    <t>UD09001-AR08627</t>
  </si>
  <si>
    <t>S 00055647</t>
  </si>
  <si>
    <t>UD10001-AS33567</t>
  </si>
  <si>
    <t>GRANEROS SAN ANDRES, S.P.R. DE R.L.</t>
  </si>
  <si>
    <t>UD10001-AS32090</t>
  </si>
  <si>
    <t>0123u/15</t>
  </si>
  <si>
    <t>UD83001-0029750</t>
  </si>
  <si>
    <t>LJIMENEZ:SIKAVI TOLUCA SA DE CV</t>
  </si>
  <si>
    <t>0107-TCU14</t>
  </si>
  <si>
    <t>UD83001-0026159</t>
  </si>
  <si>
    <t>LJIMENEZ:SHILLER BARRY</t>
  </si>
  <si>
    <t>UD80001-0026491</t>
  </si>
  <si>
    <t>LJIMENEZ:POWERTRONICS S A DE C V</t>
  </si>
  <si>
    <t>UD09001-AR08418</t>
  </si>
  <si>
    <t>S 00053084</t>
  </si>
  <si>
    <t>UD10001-AS31357</t>
  </si>
  <si>
    <t>I    237</t>
  </si>
  <si>
    <t>RF28363</t>
  </si>
  <si>
    <t>UD09001-AR09300</t>
  </si>
  <si>
    <t>S 00056404</t>
  </si>
  <si>
    <t>UD10001-AS34431</t>
  </si>
  <si>
    <t>T 00058080</t>
  </si>
  <si>
    <t>UD10001-AS35978</t>
  </si>
  <si>
    <t>MIRANDA CAMPOS CARLOS ENRIQUE</t>
  </si>
  <si>
    <t>0648N/15</t>
  </si>
  <si>
    <t>UD80001-0027152</t>
  </si>
  <si>
    <t>LJIMENEZ:ORTIZ CABRERA DANIEL ALEJA</t>
  </si>
  <si>
    <t>S 00055625</t>
  </si>
  <si>
    <t>UD10001-AS33568</t>
  </si>
  <si>
    <t>MARTINEZ RANGEL JOSE RENE</t>
  </si>
  <si>
    <t>S 00054066</t>
  </si>
  <si>
    <t>UD10001-AS32091</t>
  </si>
  <si>
    <t>S 00057333</t>
  </si>
  <si>
    <t>UD10001-AS35289</t>
  </si>
  <si>
    <t>S 00050341</t>
  </si>
  <si>
    <t>UD10001-AS28751</t>
  </si>
  <si>
    <t>GONZALEZ ANTILLON MAYRA</t>
  </si>
  <si>
    <t>RF26450</t>
  </si>
  <si>
    <t>UD09001-AR08195</t>
  </si>
  <si>
    <t>S 00051832</t>
  </si>
  <si>
    <t>UD10001-AS30102</t>
  </si>
  <si>
    <t>S 00051853</t>
  </si>
  <si>
    <t>UD10001-AS31358</t>
  </si>
  <si>
    <t>I    238</t>
  </si>
  <si>
    <t>T 00054820</t>
  </si>
  <si>
    <t>UD10001-AS32878</t>
  </si>
  <si>
    <t>GRUPO ORNELAS MAGAÑA S DE R CV</t>
  </si>
  <si>
    <t>UD10001-AS34432</t>
  </si>
  <si>
    <t>S 00058082</t>
  </si>
  <si>
    <t>UD10001-AS35979</t>
  </si>
  <si>
    <t>UD09001-AR08628</t>
  </si>
  <si>
    <t>S 00055643</t>
  </si>
  <si>
    <t>UD10001-AS33569</t>
  </si>
  <si>
    <t>S 00054068</t>
  </si>
  <si>
    <t>UD10001-AS32092</t>
  </si>
  <si>
    <t>S 00057329</t>
  </si>
  <si>
    <t>UD10001-AS35290</t>
  </si>
  <si>
    <t>RAMOS RODRIGUEZ JUAN CARLOS</t>
  </si>
  <si>
    <t>0377-TCN15</t>
  </si>
  <si>
    <t>UD80001-0026162</t>
  </si>
  <si>
    <t>LJIMENEZ:CAMPOS RAMOS ALEJANDRO</t>
  </si>
  <si>
    <t>0209-TCN14</t>
  </si>
  <si>
    <t>UD80001-0026493</t>
  </si>
  <si>
    <t>UD09001-AR08840</t>
  </si>
  <si>
    <t>I    239</t>
  </si>
  <si>
    <t>S 00054875</t>
  </si>
  <si>
    <t>UD10001-AS32879</t>
  </si>
  <si>
    <t>S 00056460</t>
  </si>
  <si>
    <t>UD10001-AS34437</t>
  </si>
  <si>
    <t>S 00058072</t>
  </si>
  <si>
    <t>UD10001-AS35980</t>
  </si>
  <si>
    <t>UD80001-0027154</t>
  </si>
  <si>
    <t>S 00054069</t>
  </si>
  <si>
    <t>UD10001-AS32093</t>
  </si>
  <si>
    <t>TRAPOTEX S.A. DE C.V.</t>
  </si>
  <si>
    <t>S 00057356</t>
  </si>
  <si>
    <t>UD10001-AS35291</t>
  </si>
  <si>
    <t>UD09001-AR08040</t>
  </si>
  <si>
    <t>UD09001-AR08196</t>
  </si>
  <si>
    <t>S 00051823</t>
  </si>
  <si>
    <t>UD10001-AS30103</t>
  </si>
  <si>
    <t>UD80001-0027517</t>
  </si>
  <si>
    <t>I    240</t>
  </si>
  <si>
    <t>UD10001-AS32880</t>
  </si>
  <si>
    <t>S 00056455</t>
  </si>
  <si>
    <t>UD10001-AS34438</t>
  </si>
  <si>
    <t>1006-TCN15</t>
  </si>
  <si>
    <t>UD80001-0030225</t>
  </si>
  <si>
    <t>BAJA: DELGADO HERRERA SALVIA</t>
  </si>
  <si>
    <t>UD09001-AR09027</t>
  </si>
  <si>
    <t>S 00057323</t>
  </si>
  <si>
    <t>UD10001-AS35292</t>
  </si>
  <si>
    <t>FIGUEROA CONEJO JOSE MANUEL</t>
  </si>
  <si>
    <t>UD09001-AR08041</t>
  </si>
  <si>
    <t>S 00051138</t>
  </si>
  <si>
    <t>UD10001-AS29440</t>
  </si>
  <si>
    <t>UD09001-AR08419</t>
  </si>
  <si>
    <t>UD09001-AR08841</t>
  </si>
  <si>
    <t>I    241</t>
  </si>
  <si>
    <t>UD09001-AR09301</t>
  </si>
  <si>
    <t>S 00056468</t>
  </si>
  <si>
    <t>UD10001-AS34439</t>
  </si>
  <si>
    <t>S 00058098</t>
  </si>
  <si>
    <t>UD10001-AS35981</t>
  </si>
  <si>
    <t>0347-TCN15</t>
  </si>
  <si>
    <t>UD80001-0025777</t>
  </si>
  <si>
    <t>S 00052439</t>
  </si>
  <si>
    <t>UD10001-AS30674</t>
  </si>
  <si>
    <t>UD80002-0028848</t>
  </si>
  <si>
    <t>UD09001-AR09028</t>
  </si>
  <si>
    <t>T 00057140</t>
  </si>
  <si>
    <t>UD10001-AS35293</t>
  </si>
  <si>
    <t>T 00050361</t>
  </si>
  <si>
    <t>UD10001-AS28752</t>
  </si>
  <si>
    <t>UD10001-AS29441</t>
  </si>
  <si>
    <t>UD09001-AR08420</t>
  </si>
  <si>
    <t>S 00053216</t>
  </si>
  <si>
    <t>UD10001-AS31362</t>
  </si>
  <si>
    <t>OROZCO GARIBAY LUIS MANUEL</t>
  </si>
  <si>
    <t>I    242</t>
  </si>
  <si>
    <t>S 00054874</t>
  </si>
  <si>
    <t>UD10001-AS32881</t>
  </si>
  <si>
    <t>UD09001-AR09764</t>
  </si>
  <si>
    <t>S 00058099</t>
  </si>
  <si>
    <t>UD10001-AS35982</t>
  </si>
  <si>
    <t>UD80001-0025778</t>
  </si>
  <si>
    <t>S 00052473</t>
  </si>
  <si>
    <t>UD10001-AS30675</t>
  </si>
  <si>
    <t>DISEñO ELECTRONICO Y AUTOMATIZACION</t>
  </si>
  <si>
    <t>S 00055572</t>
  </si>
  <si>
    <t>UD10001-AS33570</t>
  </si>
  <si>
    <t>PALACIOS HERRERA JORGE JESUS</t>
  </si>
  <si>
    <t>T 00054083</t>
  </si>
  <si>
    <t>UD10001-AS32094</t>
  </si>
  <si>
    <t>UD80001-0029752</t>
  </si>
  <si>
    <t>S 00050353</t>
  </si>
  <si>
    <t>UD10001-AS28753</t>
  </si>
  <si>
    <t>rf26487</t>
  </si>
  <si>
    <t>UD09001-AR08197</t>
  </si>
  <si>
    <t>S 00051854</t>
  </si>
  <si>
    <t>UD10001-AS30104</t>
  </si>
  <si>
    <t>S 00053219</t>
  </si>
  <si>
    <t>UD10001-AS31363</t>
  </si>
  <si>
    <t>MORALES RIVERA JUANA</t>
  </si>
  <si>
    <t>I    243</t>
  </si>
  <si>
    <t>UD09001-AR09302</t>
  </si>
  <si>
    <t>SAMBRANO VILLARREAL HERNAN</t>
  </si>
  <si>
    <t>S 00056422</t>
  </si>
  <si>
    <t>UD10001-AS34440</t>
  </si>
  <si>
    <t>SERMIB, SERVICIOS Y MANTENIMIENTOS</t>
  </si>
  <si>
    <t>S 00057900</t>
  </si>
  <si>
    <t>UD10001-AS35983</t>
  </si>
  <si>
    <t>S 00049499</t>
  </si>
  <si>
    <t>UD10001-AS27935</t>
  </si>
  <si>
    <t>RODRIGUEZ CLEMENTE FELIPE DE JESUS</t>
  </si>
  <si>
    <t>S 00052497</t>
  </si>
  <si>
    <t>UD10001-AS30676</t>
  </si>
  <si>
    <t>UD09001-AR09029</t>
  </si>
  <si>
    <t>0015-TCN16</t>
  </si>
  <si>
    <t>UD80001-0028849</t>
  </si>
  <si>
    <t>0154-TCN16</t>
  </si>
  <si>
    <t>UD80001-0029753</t>
  </si>
  <si>
    <t>GARCIA RODRIGUEZ JUAN</t>
  </si>
  <si>
    <t>UD09001-AR08042</t>
  </si>
  <si>
    <t>RF26457</t>
  </si>
  <si>
    <t>UD09001-AR08198</t>
  </si>
  <si>
    <t>0521N/15</t>
  </si>
  <si>
    <t>UD80001-0026849</t>
  </si>
  <si>
    <t>LJIMENEZ:PEREZ FLORES J CARMEN</t>
  </si>
  <si>
    <t>UD09001-AR08842</t>
  </si>
  <si>
    <t>I    244</t>
  </si>
  <si>
    <t>ef</t>
  </si>
  <si>
    <t>UD09001-AR09303</t>
  </si>
  <si>
    <t>S 00056467</t>
  </si>
  <si>
    <t>UD10001-AS34441</t>
  </si>
  <si>
    <t>T 00057700</t>
  </si>
  <si>
    <t>UD10001-AS35984</t>
  </si>
  <si>
    <t>S 00049527</t>
  </si>
  <si>
    <t>UD10001-AS27936</t>
  </si>
  <si>
    <t>MORALES VARELA SILVIA</t>
  </si>
  <si>
    <t>S 00052494</t>
  </si>
  <si>
    <t>UD10001-AS30677</t>
  </si>
  <si>
    <t>RF27973</t>
  </si>
  <si>
    <t>UD09001-AR09030</t>
  </si>
  <si>
    <t>0851-TCN15</t>
  </si>
  <si>
    <t>UD80001-0028850</t>
  </si>
  <si>
    <t>LJIMENEZ:TREJO ROJAS PEDRO</t>
  </si>
  <si>
    <t>S 00050343</t>
  </si>
  <si>
    <t>UD10001-AS28754</t>
  </si>
  <si>
    <t>BASALDUA GUTIERREZ JACOB</t>
  </si>
  <si>
    <t>UD09001-AR08421</t>
  </si>
  <si>
    <t>REMERO AUDIFFRED FERNANDO ENRIQUE</t>
  </si>
  <si>
    <t>S 00053284</t>
  </si>
  <si>
    <t>UD10001-AS31364</t>
  </si>
  <si>
    <t>S 00057366</t>
  </si>
  <si>
    <t>UD10001-AS35294</t>
  </si>
  <si>
    <t>I    245</t>
  </si>
  <si>
    <t>S 00054868</t>
  </si>
  <si>
    <t>UD10001-AS32882</t>
  </si>
  <si>
    <t>T 00056459</t>
  </si>
  <si>
    <t>UD10001-AS34442</t>
  </si>
  <si>
    <t>0213-TCN16</t>
  </si>
  <si>
    <t>UD80001-0030229</t>
  </si>
  <si>
    <t>UD80002-0025779</t>
  </si>
  <si>
    <t>0643-TCN15</t>
  </si>
  <si>
    <t>UD80001-0027158</t>
  </si>
  <si>
    <t>S 00054077</t>
  </si>
  <si>
    <t>UD10001-AS32095</t>
  </si>
  <si>
    <t>MENDEZ GUZMAN JAVIER</t>
  </si>
  <si>
    <t>UD09001-AR09518</t>
  </si>
  <si>
    <t>BAJA: LJIMENEZ LJIMENEZ:MOSTRADOR M</t>
  </si>
  <si>
    <t>UD80001-0026164</t>
  </si>
  <si>
    <t>UD09001-AR08199</t>
  </si>
  <si>
    <t>CENTRO EDUCATIVO MARGARITA A.C.</t>
  </si>
  <si>
    <t>S 00053283</t>
  </si>
  <si>
    <t>UD10001-AS31368</t>
  </si>
  <si>
    <t>TISCAREñO LECHUGA FERNANDO</t>
  </si>
  <si>
    <t>S 00057357</t>
  </si>
  <si>
    <t>UD10001-AS35295</t>
  </si>
  <si>
    <t>RAMIREZ SALGADO JOSE ANTONIO</t>
  </si>
  <si>
    <t>I    246</t>
  </si>
  <si>
    <t>S 00054858</t>
  </si>
  <si>
    <t>UD10001-AS32883</t>
  </si>
  <si>
    <t>S 00056466</t>
  </si>
  <si>
    <t>UD10001-AS34443</t>
  </si>
  <si>
    <t>CARREÑO SERRANO MARIA GUADALUPE</t>
  </si>
  <si>
    <t>S 00058058</t>
  </si>
  <si>
    <t>UD10001-AS35985</t>
  </si>
  <si>
    <t>S 00052496</t>
  </si>
  <si>
    <t>UD10001-AS30678</t>
  </si>
  <si>
    <t>UD09001-AR07801</t>
  </si>
  <si>
    <t>S 00054078</t>
  </si>
  <si>
    <t>UD10001-AS32096</t>
  </si>
  <si>
    <t>S 00055660</t>
  </si>
  <si>
    <t>UD10001-AS33571</t>
  </si>
  <si>
    <t>UD80002-0026165</t>
  </si>
  <si>
    <t>S 00051142</t>
  </si>
  <si>
    <t>UD10001-AS29444</t>
  </si>
  <si>
    <t>LIBRERIA ATENAS DE CELAYA SA DE CV</t>
  </si>
  <si>
    <t>S 00053285</t>
  </si>
  <si>
    <t>UD10001-AS31369</t>
  </si>
  <si>
    <t>LUCIO MARTINEZ FRANCISCO</t>
  </si>
  <si>
    <t>S 00057365</t>
  </si>
  <si>
    <t>UD10001-AS35296</t>
  </si>
  <si>
    <t>CONTRERAS GARCIA MIRIAM ROCIO</t>
  </si>
  <si>
    <t>I    247</t>
  </si>
  <si>
    <t>S 00054873</t>
  </si>
  <si>
    <t>UD10001-AS32884</t>
  </si>
  <si>
    <t>MOLINERA DE MEXICO, S.A. DE C.V.</t>
  </si>
  <si>
    <t>S 00056470</t>
  </si>
  <si>
    <t>UD10001-AS34444</t>
  </si>
  <si>
    <t>GARCIA CADENAS VICTOR MANUEL</t>
  </si>
  <si>
    <t>S 00058064</t>
  </si>
  <si>
    <t>UD10001-AS35986</t>
  </si>
  <si>
    <t>S 00052476</t>
  </si>
  <si>
    <t>UD10001-AS30679</t>
  </si>
  <si>
    <t>UD09001-AR07802</t>
  </si>
  <si>
    <t>UD80001-0027985</t>
  </si>
  <si>
    <t>LJIMENEZ:TORRES ALVAREZ BERTHA</t>
  </si>
  <si>
    <t>UD09001-AR09519</t>
  </si>
  <si>
    <t>UD09001-AR08043</t>
  </si>
  <si>
    <t>PEÑA CERDA MIRIAM DEL ROCIO</t>
  </si>
  <si>
    <t>S 00051141</t>
  </si>
  <si>
    <t>UD10001-AS29445</t>
  </si>
  <si>
    <t>S 00053294</t>
  </si>
  <si>
    <t>UD10001-AS31370</t>
  </si>
  <si>
    <t>TENIENTE VALENTE MA. YSABEL</t>
  </si>
  <si>
    <t>0113-TCN16</t>
  </si>
  <si>
    <t>UD80001-0029756</t>
  </si>
  <si>
    <t>RAMIREZ ESPINOSA BERNARDO</t>
  </si>
  <si>
    <t>I    248</t>
  </si>
  <si>
    <t>UD09001-AR09304</t>
  </si>
  <si>
    <t>S 00056457</t>
  </si>
  <si>
    <t>UD10001-AS34445</t>
  </si>
  <si>
    <t>S 00058087</t>
  </si>
  <si>
    <t>UD10001-AS35987</t>
  </si>
  <si>
    <t>GONZALEZ ESTRADA MARTIN</t>
  </si>
  <si>
    <t>S 00052413</t>
  </si>
  <si>
    <t>UD10001-AS30680</t>
  </si>
  <si>
    <t>0136-tcn15</t>
  </si>
  <si>
    <t>UD80001-0025780</t>
  </si>
  <si>
    <t>S 00054071</t>
  </si>
  <si>
    <t>UD10001-AS32097</t>
  </si>
  <si>
    <t>JIMENEZ CASTAñEDA JOSEFINA</t>
  </si>
  <si>
    <t>0014-TCN16</t>
  </si>
  <si>
    <t>UD80001-0028853</t>
  </si>
  <si>
    <t>UD80001-0026166</t>
  </si>
  <si>
    <t>S 00050948</t>
  </si>
  <si>
    <t>UD10001-AS29449</t>
  </si>
  <si>
    <t>0477N/15</t>
  </si>
  <si>
    <t>UD80001-0026850</t>
  </si>
  <si>
    <t>LJIMENEZ:GRUPO ECO-VASOR SA DE CV</t>
  </si>
  <si>
    <t>UD09001-AR08843</t>
  </si>
  <si>
    <t>CRUZ VERA JOSE ANTONIO</t>
  </si>
  <si>
    <t>S 00057308</t>
  </si>
  <si>
    <t>UD10001-AS35297</t>
  </si>
  <si>
    <t>I    249</t>
  </si>
  <si>
    <t>S 00054872</t>
  </si>
  <si>
    <t>UD10001-AS32885</t>
  </si>
  <si>
    <t>S 00056465</t>
  </si>
  <si>
    <t>UD10001-AS34446</t>
  </si>
  <si>
    <t>BRACSA DE MEXICO S.A DE C.V</t>
  </si>
  <si>
    <t>S 00058075</t>
  </si>
  <si>
    <t>UD10001-AS35988</t>
  </si>
  <si>
    <t>S 00052409</t>
  </si>
  <si>
    <t>UD10001-AS30681</t>
  </si>
  <si>
    <t>ANT 25781</t>
  </si>
  <si>
    <t>UD80001-0025781</t>
  </si>
  <si>
    <t>LJIMENEZ:HORTIROJUSA S. DE P.R. DE</t>
  </si>
  <si>
    <t>UD09001-AR09031</t>
  </si>
  <si>
    <t>0077-TCU15</t>
  </si>
  <si>
    <t>UD83001-0028854</t>
  </si>
  <si>
    <t>LJIMENEZ:CRUZ CARDENAS JULIA</t>
  </si>
  <si>
    <t>UD80002-0026167</t>
  </si>
  <si>
    <t>UD80001-0026498</t>
  </si>
  <si>
    <t>0221-TCN15</t>
  </si>
  <si>
    <t>UD80001-0027523</t>
  </si>
  <si>
    <t>0113N/16</t>
  </si>
  <si>
    <t>UD80001-0029758</t>
  </si>
  <si>
    <t>I    250</t>
  </si>
  <si>
    <t>S 00054866</t>
  </si>
  <si>
    <t>UD10001-AS32886</t>
  </si>
  <si>
    <t>0093-TCU15</t>
  </si>
  <si>
    <t>UD83001-0029305</t>
  </si>
  <si>
    <t>UD10001-AS35989</t>
  </si>
  <si>
    <t>UD09001-AR07803</t>
  </si>
  <si>
    <t>S 00052495</t>
  </si>
  <si>
    <t>UD10001-AS30682</t>
  </si>
  <si>
    <t>ROSENDO ESPINOZA BRENDA LUZ</t>
  </si>
  <si>
    <t>S 00054082</t>
  </si>
  <si>
    <t>UD10001-AS32098</t>
  </si>
  <si>
    <t>NEXSIFER S DE R DE CV</t>
  </si>
  <si>
    <t>UD09001-AR09520</t>
  </si>
  <si>
    <t>GRANADOS SOTO NORMA GUADALUPE</t>
  </si>
  <si>
    <t>S 00050357</t>
  </si>
  <si>
    <t>UD10001-AS28755</t>
  </si>
  <si>
    <t>RODILES DE MEXICO S.A. DE C.V.</t>
  </si>
  <si>
    <t>UD80001-0026499</t>
  </si>
  <si>
    <t>UD80001-0027524</t>
  </si>
  <si>
    <t>S 00057367</t>
  </si>
  <si>
    <t>UD10001-AS35299</t>
  </si>
  <si>
    <t>I    251</t>
  </si>
  <si>
    <t>S 00056464</t>
  </si>
  <si>
    <t>UD10001-AS34447</t>
  </si>
  <si>
    <t>S 00058103</t>
  </si>
  <si>
    <t>UD10001-AS35990</t>
  </si>
  <si>
    <t>S 00054860</t>
  </si>
  <si>
    <t>UD10001-AS32887</t>
  </si>
  <si>
    <t>UD09001-AR07804</t>
  </si>
  <si>
    <t>UD80005-0027159</t>
  </si>
  <si>
    <t>MIRANDA GUTIERREZ PATRICIA</t>
  </si>
  <si>
    <t>UD09001-AR09032</t>
  </si>
  <si>
    <t>S 00055657</t>
  </si>
  <si>
    <t>UD10001-AS33572</t>
  </si>
  <si>
    <t>MACIAS GALLEGOS FERNANDO</t>
  </si>
  <si>
    <t>S 00050360</t>
  </si>
  <si>
    <t>UD10001-AS28756</t>
  </si>
  <si>
    <t>VALDIVIA ARROYO JAVIER</t>
  </si>
  <si>
    <t>S 00051125</t>
  </si>
  <si>
    <t>UD10001-AS29450</t>
  </si>
  <si>
    <t>S 00051858</t>
  </si>
  <si>
    <t>UD10001-AS30105</t>
  </si>
  <si>
    <t>S 00053289</t>
  </si>
  <si>
    <t>UD10001-AS31371</t>
  </si>
  <si>
    <t>UNIVAR DE MEXICO SA DE CV</t>
  </si>
  <si>
    <t>UD80001-0029759</t>
  </si>
  <si>
    <t>I    252</t>
  </si>
  <si>
    <t>S 00056469</t>
  </si>
  <si>
    <t>UD10001-AS34448</t>
  </si>
  <si>
    <t>UD10001-AS35991</t>
  </si>
  <si>
    <t>UD09001-AR09305</t>
  </si>
  <si>
    <t>FERNANDEZ VALDOMINOS ANTONIO</t>
  </si>
  <si>
    <t>UD09001-AR07805</t>
  </si>
  <si>
    <t>URIBE LIMON ROGELIO</t>
  </si>
  <si>
    <t>0609-TCN15</t>
  </si>
  <si>
    <t>UD80001-0027160</t>
  </si>
  <si>
    <t>UD80001-0027986</t>
  </si>
  <si>
    <t>T 00055661</t>
  </si>
  <si>
    <t>UD10001-AS33573</t>
  </si>
  <si>
    <t>S 00050374</t>
  </si>
  <si>
    <t>UD10001-AS28757</t>
  </si>
  <si>
    <t>URIOSTEGUI FLORES MARIAN ABRIL</t>
  </si>
  <si>
    <t>S 00051122</t>
  </si>
  <si>
    <t>UD10001-AS29451</t>
  </si>
  <si>
    <t>S 00053287</t>
  </si>
  <si>
    <t>UD10001-AS31372</t>
  </si>
  <si>
    <t>S 00057320</t>
  </si>
  <si>
    <t>UD10001-AS35300</t>
  </si>
  <si>
    <t>I    253</t>
  </si>
  <si>
    <t>S 00056453</t>
  </si>
  <si>
    <t>UD10001-AS34449</t>
  </si>
  <si>
    <t>S 00058074</t>
  </si>
  <si>
    <t>UD10001-AS35992</t>
  </si>
  <si>
    <t>UD09001-AR09306</t>
  </si>
  <si>
    <t>UD09001-AR07806</t>
  </si>
  <si>
    <t>UD09001-AR08629</t>
  </si>
  <si>
    <t>S 00054084</t>
  </si>
  <si>
    <t>UD10001-AS32099</t>
  </si>
  <si>
    <t>UD80001-0028855</t>
  </si>
  <si>
    <t>0343-TCN15</t>
  </si>
  <si>
    <t>UD80001-0026170</t>
  </si>
  <si>
    <t>CABRERA VAZAQUEZ MARTHA PAOLA</t>
  </si>
  <si>
    <t>S 00051131</t>
  </si>
  <si>
    <t>UD10001-AS29452</t>
  </si>
  <si>
    <t>UD09001-AR08422</t>
  </si>
  <si>
    <t>TORRES MENDOZA FRANCISCO</t>
  </si>
  <si>
    <t>S 00053290</t>
  </si>
  <si>
    <t>UD10001-AS31373</t>
  </si>
  <si>
    <t>UD09001-AR10000</t>
  </si>
  <si>
    <t>I    254</t>
  </si>
  <si>
    <t>0108-TCU15</t>
  </si>
  <si>
    <t>UD83001-0029306</t>
  </si>
  <si>
    <t>UD80001-0030231</t>
  </si>
  <si>
    <t>0746-TCN15</t>
  </si>
  <si>
    <t>UD80002-0028388</t>
  </si>
  <si>
    <t>SIE, ASESORES DE NEGOCIOS SC</t>
  </si>
  <si>
    <t>S 00049518</t>
  </si>
  <si>
    <t>UD10001-AS27937</t>
  </si>
  <si>
    <t>UD09001-AR08630</t>
  </si>
  <si>
    <t>JIMENEZ CASTREJON SALVADOR</t>
  </si>
  <si>
    <t>0645-TCN15</t>
  </si>
  <si>
    <t>UD80001-0027987</t>
  </si>
  <si>
    <t>INMOBILIARIA LA ARBOLADA DE SAN MIG</t>
  </si>
  <si>
    <t>UD80001-0028856</t>
  </si>
  <si>
    <t>S 00050339</t>
  </si>
  <si>
    <t>UD10001-AS28758</t>
  </si>
  <si>
    <t>CERDA LEON MIGUEL</t>
  </si>
  <si>
    <t>S 00051129</t>
  </si>
  <si>
    <t>UD10001-AS29453</t>
  </si>
  <si>
    <t>S 00051860</t>
  </si>
  <si>
    <t>UD10001-AS30106</t>
  </si>
  <si>
    <t>ARIAS VERA MA. ROSARIO</t>
  </si>
  <si>
    <t>S 00053288</t>
  </si>
  <si>
    <t>UD10001-AS31374</t>
  </si>
  <si>
    <t>S 00057335</t>
  </si>
  <si>
    <t>UD10001-AS35301</t>
  </si>
  <si>
    <t>TORRES MONTOYA FLOR NATALIA</t>
  </si>
  <si>
    <t>I    255</t>
  </si>
  <si>
    <t>0310N/16</t>
  </si>
  <si>
    <t>UD80001-0030233</t>
  </si>
  <si>
    <t>LJIMENEZ:RIVEREÑA METAL-MECANICA S.</t>
  </si>
  <si>
    <t>UD09001-AR09307</t>
  </si>
  <si>
    <t>UD80001-0029307</t>
  </si>
  <si>
    <t>UD09001-AR07807</t>
  </si>
  <si>
    <t>S 00052500</t>
  </si>
  <si>
    <t>UD10001-AS30701</t>
  </si>
  <si>
    <t>S 00054086</t>
  </si>
  <si>
    <t>UD10001-AS32103</t>
  </si>
  <si>
    <t>S 00055678</t>
  </si>
  <si>
    <t>UD10001-AS33574</t>
  </si>
  <si>
    <t>COLLIN WART</t>
  </si>
  <si>
    <t>S 00050342</t>
  </si>
  <si>
    <t>UD10001-AS28759</t>
  </si>
  <si>
    <t>0511-TCN15</t>
  </si>
  <si>
    <t>UD80001-0026501</t>
  </si>
  <si>
    <t>S 00051852</t>
  </si>
  <si>
    <t>UD10001-AS30107</t>
  </si>
  <si>
    <t>S 00053295</t>
  </si>
  <si>
    <t>UD10001-AS31375</t>
  </si>
  <si>
    <t>SANCHEZ MENDOZA PABLO</t>
  </si>
  <si>
    <t>0090-TCN16</t>
  </si>
  <si>
    <t>UD80001-0029760</t>
  </si>
  <si>
    <t>I    256</t>
  </si>
  <si>
    <t>S 00054855</t>
  </si>
  <si>
    <t>UD10001-AS32892</t>
  </si>
  <si>
    <t>BACA VITE MIGUEL ANGEL ALFONSO</t>
  </si>
  <si>
    <t>RF29289</t>
  </si>
  <si>
    <t>UD09001-AR09765</t>
  </si>
  <si>
    <t>S 00058102</t>
  </si>
  <si>
    <t>UD10001-AS35993</t>
  </si>
  <si>
    <t>UD09001-AR07808</t>
  </si>
  <si>
    <t>UD80002-0027161</t>
  </si>
  <si>
    <t>DE LA TORRE DE LA TORRE ROSA MARGAR</t>
  </si>
  <si>
    <t>S 00054063</t>
  </si>
  <si>
    <t>UD10001-AS32104</t>
  </si>
  <si>
    <t>S 00055656</t>
  </si>
  <si>
    <t>UD10001-AS33575</t>
  </si>
  <si>
    <t>S 00050371</t>
  </si>
  <si>
    <t>UD10001-AS28760</t>
  </si>
  <si>
    <t>LUNA LECONA VICTOR HUGO</t>
  </si>
  <si>
    <t>UD10001-AS30108</t>
  </si>
  <si>
    <t>UD09001-AR08844</t>
  </si>
  <si>
    <t>0155-TCN16</t>
  </si>
  <si>
    <t>UD80001-0029761</t>
  </si>
  <si>
    <t>UD09001-AR08200</t>
  </si>
  <si>
    <t>MARY S.A. DE C.V.</t>
  </si>
  <si>
    <t>I    257</t>
  </si>
  <si>
    <t>UD09001-AR09308</t>
  </si>
  <si>
    <t>UD09001-AR09766</t>
  </si>
  <si>
    <t>UD09001-AR10222</t>
  </si>
  <si>
    <t>S 00049523</t>
  </si>
  <si>
    <t>UD10001-AS27938</t>
  </si>
  <si>
    <t>S 00052512</t>
  </si>
  <si>
    <t>UD10001-AS30705</t>
  </si>
  <si>
    <t>UD09001-AR09521</t>
  </si>
  <si>
    <t>S 00050346</t>
  </si>
  <si>
    <t>UD10001-AS28761</t>
  </si>
  <si>
    <t>PINEDA CONEJO SANDRA</t>
  </si>
  <si>
    <t>S 00051859</t>
  </si>
  <si>
    <t>UD10001-AS30109</t>
  </si>
  <si>
    <t>UD09001-AR08845</t>
  </si>
  <si>
    <t>CHENGWEI WU</t>
  </si>
  <si>
    <t>S 00053963</t>
  </si>
  <si>
    <t>UD10001-AS32106</t>
  </si>
  <si>
    <t>S 00057353</t>
  </si>
  <si>
    <t>UD10001-AS35302</t>
  </si>
  <si>
    <t>UD09001-AR08201</t>
  </si>
  <si>
    <t>I    258</t>
  </si>
  <si>
    <t>S 00054879</t>
  </si>
  <si>
    <t>UD10001-AS32893</t>
  </si>
  <si>
    <t>S 00055445</t>
  </si>
  <si>
    <t>UD10001-AS34466</t>
  </si>
  <si>
    <t>UD09001-AR10223</t>
  </si>
  <si>
    <t>DE LA VEGA MARTINEZ LUIS ENRIQUE</t>
  </si>
  <si>
    <t>S 00049492</t>
  </si>
  <si>
    <t>UD10001-AS27939</t>
  </si>
  <si>
    <t>VERA RAMOS CARLOS ARTURO</t>
  </si>
  <si>
    <t>S 00052485</t>
  </si>
  <si>
    <t>UD10001-AS30706</t>
  </si>
  <si>
    <t>S 00055655</t>
  </si>
  <si>
    <t>UD10001-AS33576</t>
  </si>
  <si>
    <t>UD09001-AR08044</t>
  </si>
  <si>
    <t>UD09001-AR08423</t>
  </si>
  <si>
    <t>T 00053306</t>
  </si>
  <si>
    <t>UD10001-AS31383</t>
  </si>
  <si>
    <t>UD09001-AR09033</t>
  </si>
  <si>
    <t>S 00057337</t>
  </si>
  <si>
    <t>UD10001-AS35303</t>
  </si>
  <si>
    <t>VERA HERRERA MARCO ANTONIO</t>
  </si>
  <si>
    <t>S 00051156</t>
  </si>
  <si>
    <t>UD10001-AS29454</t>
  </si>
  <si>
    <t>I    259</t>
  </si>
  <si>
    <t>S 00054877</t>
  </si>
  <si>
    <t>UD10001-AS32894</t>
  </si>
  <si>
    <t>UD09001-AR09767</t>
  </si>
  <si>
    <t>LABORDE CANCINO JOSE ANTONIO</t>
  </si>
  <si>
    <t>UD80002-0030236</t>
  </si>
  <si>
    <t>RF25756</t>
  </si>
  <si>
    <t>UD09001-AR07809</t>
  </si>
  <si>
    <t>0035-TCU15</t>
  </si>
  <si>
    <t>UD83001-0027162</t>
  </si>
  <si>
    <t>LJIMENEZ:GOMEZ PEZUELA MARTINEZ SAU</t>
  </si>
  <si>
    <t>UD09001-AR09522</t>
  </si>
  <si>
    <t>UD09001-AR08045</t>
  </si>
  <si>
    <t>S 00051856</t>
  </si>
  <si>
    <t>UD10001-AS30110</t>
  </si>
  <si>
    <t>UD09001-AR08846</t>
  </si>
  <si>
    <t>UD09001-AR09034</t>
  </si>
  <si>
    <t>S 00057370</t>
  </si>
  <si>
    <t>UD10001-AS35304</t>
  </si>
  <si>
    <t>S 00051152</t>
  </si>
  <si>
    <t>UD10001-AS29455</t>
  </si>
  <si>
    <t>I    260</t>
  </si>
  <si>
    <t>S 00054834</t>
  </si>
  <si>
    <t>UD10001-AS32895</t>
  </si>
  <si>
    <t>UD80001-0029308</t>
  </si>
  <si>
    <t>UD09001-AR10224</t>
  </si>
  <si>
    <t>ANT 25782</t>
  </si>
  <si>
    <t>UD80001-0025782</t>
  </si>
  <si>
    <t>LJIMENEZ:MONTERO RAMIREZ ELIUD</t>
  </si>
  <si>
    <t>S 00052516</t>
  </si>
  <si>
    <t>UD10001-AS30707</t>
  </si>
  <si>
    <t>RF28818</t>
  </si>
  <si>
    <t>UD09001-AR09523</t>
  </si>
  <si>
    <t>UD09001-AR08046</t>
  </si>
  <si>
    <t>S 00051862</t>
  </si>
  <si>
    <t>UD10001-AS30111</t>
  </si>
  <si>
    <t>UD09001-AR08847</t>
  </si>
  <si>
    <t>UD09001-AR09035</t>
  </si>
  <si>
    <t>UD09001-AR10001</t>
  </si>
  <si>
    <t>0530N/15</t>
  </si>
  <si>
    <t>UD80001-0026505</t>
  </si>
  <si>
    <t>LJIMENEZ:GUERRERO MANDUJANO MARCELI</t>
  </si>
  <si>
    <t>I    261</t>
  </si>
  <si>
    <t>S 00054680</t>
  </si>
  <si>
    <t>UD10001-AS32896</t>
  </si>
  <si>
    <t>MENDOZA GOMEZ MARTHA</t>
  </si>
  <si>
    <t>RF29281</t>
  </si>
  <si>
    <t>UD09001-AR09768</t>
  </si>
  <si>
    <t>S 00058108</t>
  </si>
  <si>
    <t>UD10001-AS35994</t>
  </si>
  <si>
    <t>S 00049539</t>
  </si>
  <si>
    <t>UD10001-AS27940</t>
  </si>
  <si>
    <t>S 00052416</t>
  </si>
  <si>
    <t>UD10001-AS30708</t>
  </si>
  <si>
    <t>RF28836</t>
  </si>
  <si>
    <t>UD09001-AR09524</t>
  </si>
  <si>
    <t>S 00050364</t>
  </si>
  <si>
    <t>UD10001-AS28762</t>
  </si>
  <si>
    <t>S 00051866</t>
  </si>
  <si>
    <t>UD10001-AS30112</t>
  </si>
  <si>
    <t>UD09001-AR08848</t>
  </si>
  <si>
    <t>UD80002-0027991</t>
  </si>
  <si>
    <t>UD80001-0029763</t>
  </si>
  <si>
    <t>0493-TCN15</t>
  </si>
  <si>
    <t>UD80001-0026506</t>
  </si>
  <si>
    <t>ALDEN QUERETARO S. DE R.L. DE C.V.</t>
  </si>
  <si>
    <t>I    262</t>
  </si>
  <si>
    <t>S 00054881</t>
  </si>
  <si>
    <t>UD10001-AS32897</t>
  </si>
  <si>
    <t>S 00054492</t>
  </si>
  <si>
    <t>UD10001-AS34467</t>
  </si>
  <si>
    <t>UD09001-AR10225</t>
  </si>
  <si>
    <t>S 00049537</t>
  </si>
  <si>
    <t>UD10001-AS27941</t>
  </si>
  <si>
    <t>S 00052511</t>
  </si>
  <si>
    <t>UD10001-AS30709</t>
  </si>
  <si>
    <t>RF28844</t>
  </si>
  <si>
    <t>UD09001-AR09525</t>
  </si>
  <si>
    <t>UD10001-AS28763</t>
  </si>
  <si>
    <t>0260N/16</t>
  </si>
  <si>
    <t>UD80001-0026854</t>
  </si>
  <si>
    <t>LJIMENEZ:HERRERA MAGALLANES CARLOS</t>
  </si>
  <si>
    <t>UD09001-AR08849</t>
  </si>
  <si>
    <t>S 00054097</t>
  </si>
  <si>
    <t>UD10001-AS32107</t>
  </si>
  <si>
    <t>S 00057368</t>
  </si>
  <si>
    <t>UD10001-AS35307</t>
  </si>
  <si>
    <t>VELASCO CHAVEZ SAID ERICK</t>
  </si>
  <si>
    <t>S 00051155</t>
  </si>
  <si>
    <t>UD10001-AS29456</t>
  </si>
  <si>
    <t>I    263</t>
  </si>
  <si>
    <t>UD09001-AR09309</t>
  </si>
  <si>
    <t>T 00056477</t>
  </si>
  <si>
    <t>UD10001-AS34468</t>
  </si>
  <si>
    <t>UD09001-AR10226</t>
  </si>
  <si>
    <t>S 00049538</t>
  </si>
  <si>
    <t>UD10001-AS27942</t>
  </si>
  <si>
    <t>PROMOTORA AUTOMOTRIZ SANTA FE S.A.</t>
  </si>
  <si>
    <t>S 00052520</t>
  </si>
  <si>
    <t>UD10001-AS30710</t>
  </si>
  <si>
    <t>S 00055664</t>
  </si>
  <si>
    <t>UD10001-AS33577</t>
  </si>
  <si>
    <t>UD10001-AS28764</t>
  </si>
  <si>
    <t>S 00051807</t>
  </si>
  <si>
    <t>UD10001-AS30113</t>
  </si>
  <si>
    <t>S 00053293</t>
  </si>
  <si>
    <t>UD10001-AS31384</t>
  </si>
  <si>
    <t>S 00054090</t>
  </si>
  <si>
    <t>UD10001-AS32109</t>
  </si>
  <si>
    <t>UD80001-0029764</t>
  </si>
  <si>
    <t>UD09001-AR08202</t>
  </si>
  <si>
    <t>I    264</t>
  </si>
  <si>
    <t>S 00054893</t>
  </si>
  <si>
    <t>UD10001-AS32898</t>
  </si>
  <si>
    <t>0660-TCN15</t>
  </si>
  <si>
    <t>UD80001-0029309</t>
  </si>
  <si>
    <t>UD09001-AR10227</t>
  </si>
  <si>
    <t>S 00049536</t>
  </si>
  <si>
    <t>UD10001-AS27943</t>
  </si>
  <si>
    <t>UD09001-AR08631</t>
  </si>
  <si>
    <t>EXPORTACIONES TEXTILES MEXICANAS S.</t>
  </si>
  <si>
    <t>S 00055659</t>
  </si>
  <si>
    <t>UD10001-AS33578</t>
  </si>
  <si>
    <t>S 00050373</t>
  </si>
  <si>
    <t>UD10001-AS28765</t>
  </si>
  <si>
    <t>CANO HERNANDEZ ARACELI</t>
  </si>
  <si>
    <t>UD09001-AR08424</t>
  </si>
  <si>
    <t>UD09001-AR08850</t>
  </si>
  <si>
    <t>S 00054089</t>
  </si>
  <si>
    <t>UD10001-AS32111</t>
  </si>
  <si>
    <t>S 00057369</t>
  </si>
  <si>
    <t>UD10001-AS35308</t>
  </si>
  <si>
    <t>GARZA SUAREZ PEDRO</t>
  </si>
  <si>
    <t>S 00051147</t>
  </si>
  <si>
    <t>UD10001-AS29457</t>
  </si>
  <si>
    <t>I    265</t>
  </si>
  <si>
    <t>UD09001-AR09310</t>
  </si>
  <si>
    <t>T 00056473</t>
  </si>
  <si>
    <t>UD10001-AS34469</t>
  </si>
  <si>
    <t>RESENDIZ AVILA ELENA</t>
  </si>
  <si>
    <t>UD09001-AR10228</t>
  </si>
  <si>
    <t>S 00049516</t>
  </si>
  <si>
    <t>UD10001-AS27944</t>
  </si>
  <si>
    <t>UD09001-AR08632</t>
  </si>
  <si>
    <t>UD10001-AS33579</t>
  </si>
  <si>
    <t>S 00051863</t>
  </si>
  <si>
    <t>UD10001-AS30114</t>
  </si>
  <si>
    <t>COSECI AGRO S.C.</t>
  </si>
  <si>
    <t>S 00053305</t>
  </si>
  <si>
    <t>UD10001-AS31385</t>
  </si>
  <si>
    <t>UD09001-AR09036</t>
  </si>
  <si>
    <t>UD09001-AR10002</t>
  </si>
  <si>
    <t>UD80001-0026172</t>
  </si>
  <si>
    <t>S 00051145</t>
  </si>
  <si>
    <t>UD10001-AS29458</t>
  </si>
  <si>
    <t>I    266</t>
  </si>
  <si>
    <t>UD09001-AR09311</t>
  </si>
  <si>
    <t>UD80001-0029313</t>
  </si>
  <si>
    <t>UD09001-AR10229</t>
  </si>
  <si>
    <t>UD09001-AR07810</t>
  </si>
  <si>
    <t>0621-TCN15</t>
  </si>
  <si>
    <t>UD83001-0027163</t>
  </si>
  <si>
    <t>DELGADO AGUILAR ISAAC</t>
  </si>
  <si>
    <t>S 00055681</t>
  </si>
  <si>
    <t>UD10001-AS33580</t>
  </si>
  <si>
    <t>UD09001-AR08425</t>
  </si>
  <si>
    <t>S 00053300</t>
  </si>
  <si>
    <t>UD10001-AS31386</t>
  </si>
  <si>
    <t>S 00054094</t>
  </si>
  <si>
    <t>UD10001-AS32113</t>
  </si>
  <si>
    <t>TURISMO CONTRERAS, S.A. DE C.V.</t>
  </si>
  <si>
    <t>UD09001-AR10003</t>
  </si>
  <si>
    <t>S 00050354</t>
  </si>
  <si>
    <t>UD10001-AS28766</t>
  </si>
  <si>
    <t>UD09001-AR08203</t>
  </si>
  <si>
    <t>I    267</t>
  </si>
  <si>
    <t>S 00054882</t>
  </si>
  <si>
    <t>UD10001-AS32899</t>
  </si>
  <si>
    <t>UD09001-AR09769</t>
  </si>
  <si>
    <t>UD09001-AR10230</t>
  </si>
  <si>
    <t>S 00049553</t>
  </si>
  <si>
    <t>UD10001-AS27951</t>
  </si>
  <si>
    <t>S 00052517</t>
  </si>
  <si>
    <t>UD10001-AS30711</t>
  </si>
  <si>
    <t>ARRIAGA VERA VICTOR MANUEL</t>
  </si>
  <si>
    <t>S 00055669</t>
  </si>
  <si>
    <t>UD10001-AS33581</t>
  </si>
  <si>
    <t>GARZA GONZALEZ ROBERTO</t>
  </si>
  <si>
    <t>UD09001-AR08426</t>
  </si>
  <si>
    <t>T 00053301</t>
  </si>
  <si>
    <t>UD10001-AS31387</t>
  </si>
  <si>
    <t>S 00054093</t>
  </si>
  <si>
    <t>UD10001-AS32114</t>
  </si>
  <si>
    <t>S 00057378</t>
  </si>
  <si>
    <t>UD10001-AS35309</t>
  </si>
  <si>
    <t>C105322</t>
  </si>
  <si>
    <t>S 00050358</t>
  </si>
  <si>
    <t>UD10001-AS28767</t>
  </si>
  <si>
    <t>0128-TCN15</t>
  </si>
  <si>
    <t>UD80001-0026507</t>
  </si>
  <si>
    <t>I    268</t>
  </si>
  <si>
    <t>S 00054880</t>
  </si>
  <si>
    <t>UD10001-AS32900</t>
  </si>
  <si>
    <t>RODRIGUEZ BALLESTEROS FRANCISCO</t>
  </si>
  <si>
    <t>S 00056426</t>
  </si>
  <si>
    <t>UD10001-AS34478</t>
  </si>
  <si>
    <t>PULIDO ANDRADE SERGIO</t>
  </si>
  <si>
    <t>UD09001-AR10231</t>
  </si>
  <si>
    <t>T 00049550</t>
  </si>
  <si>
    <t>UD10001-AS27952</t>
  </si>
  <si>
    <t>UD09001-AR08633</t>
  </si>
  <si>
    <t>S 00055676</t>
  </si>
  <si>
    <t>UD10001-AS33582</t>
  </si>
  <si>
    <t>0002-TCU15</t>
  </si>
  <si>
    <t>UD83001-0026855</t>
  </si>
  <si>
    <t>T 00053240</t>
  </si>
  <si>
    <t>UD10001-AS31388</t>
  </si>
  <si>
    <t>0006-TCN16</t>
  </si>
  <si>
    <t>UD80001-0027993</t>
  </si>
  <si>
    <t>LJIMENEZ:REYES GARFIAS SALVADOR</t>
  </si>
  <si>
    <t>T 00057394</t>
  </si>
  <si>
    <t>UD10001-AS35310</t>
  </si>
  <si>
    <t>S 00050362</t>
  </si>
  <si>
    <t>UD10001-AS28768</t>
  </si>
  <si>
    <t>S 00051171</t>
  </si>
  <si>
    <t>UD10001-AS29459</t>
  </si>
  <si>
    <t>I    269</t>
  </si>
  <si>
    <t>S 00054888</t>
  </si>
  <si>
    <t>UD10001-AS32901</t>
  </si>
  <si>
    <t>S 00056476</t>
  </si>
  <si>
    <t>UD10001-AS34479</t>
  </si>
  <si>
    <t>UD09001-AR10232</t>
  </si>
  <si>
    <t>UD09001-AR07811</t>
  </si>
  <si>
    <t>T 00052518</t>
  </si>
  <si>
    <t>UD10001-AS30712</t>
  </si>
  <si>
    <t>GARCIA JIMENEZ MARIA ELENA</t>
  </si>
  <si>
    <t>S 00055663</t>
  </si>
  <si>
    <t>UD10001-AS33583</t>
  </si>
  <si>
    <t>S 00051868</t>
  </si>
  <si>
    <t>UD10001-AS30115</t>
  </si>
  <si>
    <t>S 00053292</t>
  </si>
  <si>
    <t>UD10001-AS31389</t>
  </si>
  <si>
    <t>0006-tcn16</t>
  </si>
  <si>
    <t>LJIMENEZ: REYES GARFIAS SALVADOR</t>
  </si>
  <si>
    <t>S 00057382</t>
  </si>
  <si>
    <t>UD10001-AS35311</t>
  </si>
  <si>
    <t>S 00050363</t>
  </si>
  <si>
    <t>UD10001-AS28769</t>
  </si>
  <si>
    <t>UD80001-0026508</t>
  </si>
  <si>
    <t>I    270</t>
  </si>
  <si>
    <t>S 00054878</t>
  </si>
  <si>
    <t>UD10001-AS32902</t>
  </si>
  <si>
    <t>UD09001-AR09770</t>
  </si>
  <si>
    <t>T 00058085</t>
  </si>
  <si>
    <t>UD10001-AS36005</t>
  </si>
  <si>
    <t>MARTINEZ ALVA JOSE</t>
  </si>
  <si>
    <t>S 00049541</t>
  </si>
  <si>
    <t>UD10001-AS27953</t>
  </si>
  <si>
    <t>S 00052412</t>
  </si>
  <si>
    <t>UD10001-AS30713</t>
  </si>
  <si>
    <t>S 00055652</t>
  </si>
  <si>
    <t>UD10001-AS33584</t>
  </si>
  <si>
    <t>S 00051869</t>
  </si>
  <si>
    <t>UD10001-AS30116</t>
  </si>
  <si>
    <t>S 00053226</t>
  </si>
  <si>
    <t>UD10001-AS31390</t>
  </si>
  <si>
    <t>UD80001-0027994</t>
  </si>
  <si>
    <t>S 00057381</t>
  </si>
  <si>
    <t>UD10001-AS35312</t>
  </si>
  <si>
    <t>S 00050380</t>
  </si>
  <si>
    <t>UD10001-AS28770</t>
  </si>
  <si>
    <t>S 00051164</t>
  </si>
  <si>
    <t>UD10001-AS29460</t>
  </si>
  <si>
    <t>I    271</t>
  </si>
  <si>
    <t>S 00054885</t>
  </si>
  <si>
    <t>UD10001-AS32903</t>
  </si>
  <si>
    <t>LOPEZ ACOSTA MARIO</t>
  </si>
  <si>
    <t>UD09001-AR09771</t>
  </si>
  <si>
    <t>S 00058118</t>
  </si>
  <si>
    <t>UD10001-AS36011</t>
  </si>
  <si>
    <t>BARRIENTOS AGUIñADA ABRIL</t>
  </si>
  <si>
    <t>UD09001-AR07812</t>
  </si>
  <si>
    <t>FERNANDEZ ZERECERO SERGIO ALFREDO</t>
  </si>
  <si>
    <t>EFECTICVO</t>
  </si>
  <si>
    <t>UD09001-AR08634</t>
  </si>
  <si>
    <t>T 00055680</t>
  </si>
  <si>
    <t>UD10001-AS33585</t>
  </si>
  <si>
    <t>HERNANDEZ DEL RAZO MA. DE LOURDES</t>
  </si>
  <si>
    <t>S 00051829</t>
  </si>
  <si>
    <t>UD10001-AS30117</t>
  </si>
  <si>
    <t>S 00053308</t>
  </si>
  <si>
    <t>UD10001-AS31391</t>
  </si>
  <si>
    <t>S 00054096</t>
  </si>
  <si>
    <t>UD10001-AS32115</t>
  </si>
  <si>
    <t>0199N/16</t>
  </si>
  <si>
    <t>UD80001-0029765</t>
  </si>
  <si>
    <t>S 00050381</t>
  </si>
  <si>
    <t>UD10001-AS28771</t>
  </si>
  <si>
    <t>S 00051168</t>
  </si>
  <si>
    <t>UD10001-AS29461</t>
  </si>
  <si>
    <t>I    272</t>
  </si>
  <si>
    <t>T 00054779</t>
  </si>
  <si>
    <t>UD10001-AS32904</t>
  </si>
  <si>
    <t>DIMAS NAVA LUIS ANTONIO</t>
  </si>
  <si>
    <t>UD80001-0029318</t>
  </si>
  <si>
    <t>UD09001-AR10233</t>
  </si>
  <si>
    <t>S 00049396</t>
  </si>
  <si>
    <t>UD10001-AS27954</t>
  </si>
  <si>
    <t>RAMIREZ VEGA RAMON</t>
  </si>
  <si>
    <t>S 00052523</t>
  </si>
  <si>
    <t>UD10001-AS30714</t>
  </si>
  <si>
    <t>UD80001-0028861</t>
  </si>
  <si>
    <t>0556N/15</t>
  </si>
  <si>
    <t>UD80001-0026856</t>
  </si>
  <si>
    <t>LJIMENEZ:NAAL CERVANTES RAMON</t>
  </si>
  <si>
    <t>S 00053302</t>
  </si>
  <si>
    <t>UD10001-AS31392</t>
  </si>
  <si>
    <t>S 00053967</t>
  </si>
  <si>
    <t>UD10001-AS32116</t>
  </si>
  <si>
    <t>SOCIEDAD AGRICOLA LA PURISIMA DEL M</t>
  </si>
  <si>
    <t>S 00057387</t>
  </si>
  <si>
    <t>UD10001-AS35313</t>
  </si>
  <si>
    <t>S 00050379</t>
  </si>
  <si>
    <t>UD10001-AS28772</t>
  </si>
  <si>
    <t>UD09001-AR08204</t>
  </si>
  <si>
    <t>I    273</t>
  </si>
  <si>
    <t>S 00054886</t>
  </si>
  <si>
    <t>UD10001-AS32905</t>
  </si>
  <si>
    <t>CONTRERAS GONZALEZ MARTHA LAURA</t>
  </si>
  <si>
    <t>S 00056486</t>
  </si>
  <si>
    <t>UD10001-AS34480</t>
  </si>
  <si>
    <t>UD09001-AR10234</t>
  </si>
  <si>
    <t>S 00049540</t>
  </si>
  <si>
    <t>UD10001-AS27955</t>
  </si>
  <si>
    <t>NOVOA MACIAS BLANCA SILVIA</t>
  </si>
  <si>
    <t>S 00052508</t>
  </si>
  <si>
    <t>UD10001-AS30716</t>
  </si>
  <si>
    <t>MEDINA OYORZABAL KARLA</t>
  </si>
  <si>
    <t>S 00055670</t>
  </si>
  <si>
    <t>UD10001-AS33586</t>
  </si>
  <si>
    <t>UD09001-AR08427</t>
  </si>
  <si>
    <t>S 00053298</t>
  </si>
  <si>
    <t>UD10001-AS31393</t>
  </si>
  <si>
    <t>GONZALEZ LOPEZ ANA LAURA</t>
  </si>
  <si>
    <t>UD09001-AR09037</t>
  </si>
  <si>
    <t>UD83001-0029766</t>
  </si>
  <si>
    <t>LJIMENEZ:BOYER III WILLIAM FRANCIS</t>
  </si>
  <si>
    <t>UD09001-AR08047</t>
  </si>
  <si>
    <t>MORENO FLORES VICTOR MANUEL</t>
  </si>
  <si>
    <t>UD80001-0026511</t>
  </si>
  <si>
    <t>I    274</t>
  </si>
  <si>
    <t>S 00054889</t>
  </si>
  <si>
    <t>UD10001-AS32906</t>
  </si>
  <si>
    <t>RF293030</t>
  </si>
  <si>
    <t>UD09001-AR09772</t>
  </si>
  <si>
    <t>UD09001-AR10235</t>
  </si>
  <si>
    <t>S 00049554</t>
  </si>
  <si>
    <t>UD10001-AS27956</t>
  </si>
  <si>
    <t>S 00052524</t>
  </si>
  <si>
    <t>UD10001-AS30717</t>
  </si>
  <si>
    <t>MANCERA ARZATE JUAN CARLOS</t>
  </si>
  <si>
    <t>S 00055677</t>
  </si>
  <si>
    <t>UD10001-AS33587</t>
  </si>
  <si>
    <t>AGRICOLA BUENA VISTA S.R.L. DE C.V.</t>
  </si>
  <si>
    <t>UD09001-AR08428</t>
  </si>
  <si>
    <t>UD09001-AR08851</t>
  </si>
  <si>
    <t>S 00054095</t>
  </si>
  <si>
    <t>UD10001-AS32117</t>
  </si>
  <si>
    <t>ALONSO HERNANDEZ JUDITH BERENICE</t>
  </si>
  <si>
    <t>S 00057364</t>
  </si>
  <si>
    <t>UD10001-AS35314</t>
  </si>
  <si>
    <t>0119-TCU14</t>
  </si>
  <si>
    <t>UD83001-0026177</t>
  </si>
  <si>
    <t>LJIMENEZ:SANTILLAN YAMAGISHI ALEJAN</t>
  </si>
  <si>
    <t>S 00051094</t>
  </si>
  <si>
    <t>UD10001-AS29462</t>
  </si>
  <si>
    <t>I    275</t>
  </si>
  <si>
    <t>S 00054862</t>
  </si>
  <si>
    <t>UD10001-AS32907</t>
  </si>
  <si>
    <t>PASCASSIO VILLAFAN LAURA JESSICA</t>
  </si>
  <si>
    <t>UD83001-0029320</t>
  </si>
  <si>
    <t>UD83001-0030238</t>
  </si>
  <si>
    <t>UD09001-AR07813</t>
  </si>
  <si>
    <t>S 00052521</t>
  </si>
  <si>
    <t>UD10001-AS30718</t>
  </si>
  <si>
    <t>NIETO FONSECA RAFAEL</t>
  </si>
  <si>
    <t>S 00055667</t>
  </si>
  <si>
    <t>UD10001-AS33588</t>
  </si>
  <si>
    <t>ARROYO DELGADO OSCAR</t>
  </si>
  <si>
    <t>S 00053303</t>
  </si>
  <si>
    <t>UD10001-AS31394</t>
  </si>
  <si>
    <t>S 00054102</t>
  </si>
  <si>
    <t>UD10001-AS32118</t>
  </si>
  <si>
    <t>T 00057376</t>
  </si>
  <si>
    <t>UD10001-AS35315</t>
  </si>
  <si>
    <t>S 00050383</t>
  </si>
  <si>
    <t>UD10001-AS28773</t>
  </si>
  <si>
    <t>UD09001-AR08205</t>
  </si>
  <si>
    <t>I    276</t>
  </si>
  <si>
    <t>S 00054876</t>
  </si>
  <si>
    <t>UD10001-AS32908</t>
  </si>
  <si>
    <t>UD83001-0029321</t>
  </si>
  <si>
    <t>S 00058113</t>
  </si>
  <si>
    <t>UD10001-AS36020</t>
  </si>
  <si>
    <t>S 00049557</t>
  </si>
  <si>
    <t>UD10001-AS27957</t>
  </si>
  <si>
    <t>S 00052515</t>
  </si>
  <si>
    <t>UD10001-AS30719</t>
  </si>
  <si>
    <t>S 00055630</t>
  </si>
  <si>
    <t>UD10001-AS33589</t>
  </si>
  <si>
    <t>S 00054104</t>
  </si>
  <si>
    <t>UD10001-AS32119</t>
  </si>
  <si>
    <t>CANO MENDOZA JESSICA</t>
  </si>
  <si>
    <t>UD80001-0029767</t>
  </si>
  <si>
    <t>LJIMENEZ:RUIZ ABOYTES ELSA MARIA</t>
  </si>
  <si>
    <t>S 00050366</t>
  </si>
  <si>
    <t>UD10001-AS28774</t>
  </si>
  <si>
    <t>UD09001-AR08206</t>
  </si>
  <si>
    <t>S 00051873</t>
  </si>
  <si>
    <t>UD10001-AS30118</t>
  </si>
  <si>
    <t>BOND MOVING MEDIA &amp; NETWORK SERVICE</t>
  </si>
  <si>
    <t>T 00053225</t>
  </si>
  <si>
    <t>UD10001-AS31395</t>
  </si>
  <si>
    <t>I    277</t>
  </si>
  <si>
    <t>UD83001-0028390</t>
  </si>
  <si>
    <t>FLORES CAMACHO MARIA DEL CARMEN</t>
  </si>
  <si>
    <t>UD80001-0029322</t>
  </si>
  <si>
    <t>0352N/15</t>
  </si>
  <si>
    <t>UD80001-0030239</t>
  </si>
  <si>
    <t>LJIMENEZ:ORTIZ CARRILLO ROSA MARIA</t>
  </si>
  <si>
    <t>EFETIVO</t>
  </si>
  <si>
    <t>UD09001-AR07814</t>
  </si>
  <si>
    <t>0928-tcn15</t>
  </si>
  <si>
    <t>UD80001-0028864</t>
  </si>
  <si>
    <t>S 00057348</t>
  </si>
  <si>
    <t>UD10001-AS35316</t>
  </si>
  <si>
    <t>ROMERO ROJAS CLAUDIA</t>
  </si>
  <si>
    <t>S 00050399</t>
  </si>
  <si>
    <t>UD10001-AS28775</t>
  </si>
  <si>
    <t>S 00051159</t>
  </si>
  <si>
    <t>UD10001-AS29463</t>
  </si>
  <si>
    <t>S 00051872</t>
  </si>
  <si>
    <t>UD10001-AS30119</t>
  </si>
  <si>
    <t>UD09001-AR08635</t>
  </si>
  <si>
    <t>S 00053304</t>
  </si>
  <si>
    <t>UD10001-AS31396</t>
  </si>
  <si>
    <t>GARCIA VELAZQUEZ EMMA</t>
  </si>
  <si>
    <t>UD09001-AR09038</t>
  </si>
  <si>
    <t>I    278</t>
  </si>
  <si>
    <t>S 00054863</t>
  </si>
  <si>
    <t>UD10001-AS32909</t>
  </si>
  <si>
    <t>PLANCARTE FIGUEROA MARIA IRMA</t>
  </si>
  <si>
    <t>0068-TCN16</t>
  </si>
  <si>
    <t>UD80001-0029323</t>
  </si>
  <si>
    <t>PORCICOLA LA HERRADURA S.P.R. DE R.</t>
  </si>
  <si>
    <t>S 00058119</t>
  </si>
  <si>
    <t>UD10001-AS36021</t>
  </si>
  <si>
    <t>UD80002-0025785</t>
  </si>
  <si>
    <t>UD09001-AR09526</t>
  </si>
  <si>
    <t>0174-TCN16</t>
  </si>
  <si>
    <t>UD80001-0029768</t>
  </si>
  <si>
    <t>S 00050385</t>
  </si>
  <si>
    <t>UD10001-AS28776</t>
  </si>
  <si>
    <t>DUQUE PADILLA JORGE</t>
  </si>
  <si>
    <t>UD80001-0026359</t>
  </si>
  <si>
    <t>BAJA: SILLERO PEREZ JUAN ANTONIO</t>
  </si>
  <si>
    <t>S 00051864</t>
  </si>
  <si>
    <t>UD10001-AS30120</t>
  </si>
  <si>
    <t>UD80001-0027165</t>
  </si>
  <si>
    <t>S 00053249</t>
  </si>
  <si>
    <t>UD10001-AS31397</t>
  </si>
  <si>
    <t>S 00054105</t>
  </si>
  <si>
    <t>UD10001-AS32120</t>
  </si>
  <si>
    <t>I    279</t>
  </si>
  <si>
    <t>S 00054839</t>
  </si>
  <si>
    <t>UD10001-AS32910</t>
  </si>
  <si>
    <t>RF29286</t>
  </si>
  <si>
    <t>UD09001-AR09773</t>
  </si>
  <si>
    <t>RF30192</t>
  </si>
  <si>
    <t>UD09001-AR10236</t>
  </si>
  <si>
    <t>0265-TCN15</t>
  </si>
  <si>
    <t>UD80001-0025786</t>
  </si>
  <si>
    <t>LJIMENEZ:AGUILAR MIRANDA EDGAR OMAR</t>
  </si>
  <si>
    <t>UD09001-AR09527</t>
  </si>
  <si>
    <t>UD80001-0029769</t>
  </si>
  <si>
    <t>S 00050382</t>
  </si>
  <si>
    <t>UD10001-AS28777</t>
  </si>
  <si>
    <t>S 00051169</t>
  </si>
  <si>
    <t>UD10001-AS29464</t>
  </si>
  <si>
    <t>0109-TCU14</t>
  </si>
  <si>
    <t>UD83001-0026858</t>
  </si>
  <si>
    <t>T 00052543</t>
  </si>
  <si>
    <t>UD10001-AS30720</t>
  </si>
  <si>
    <t>T 00053322</t>
  </si>
  <si>
    <t>UD10001-AS31398</t>
  </si>
  <si>
    <t>UD09001-AR09039</t>
  </si>
  <si>
    <t>I    280</t>
  </si>
  <si>
    <t>0052-TCN16</t>
  </si>
  <si>
    <t>UD80001-0029324</t>
  </si>
  <si>
    <t>S 00058135</t>
  </si>
  <si>
    <t>UD10001-AS36023</t>
  </si>
  <si>
    <t>UD80001-0025787</t>
  </si>
  <si>
    <t>UD09001-AR09312</t>
  </si>
  <si>
    <t>ANTITRIPS DE MEXICO S.A. DE C.V.</t>
  </si>
  <si>
    <t>UD83001-0028865</t>
  </si>
  <si>
    <t>T 00055284</t>
  </si>
  <si>
    <t>UD10001-AS35317</t>
  </si>
  <si>
    <t>UD09001-AR08048</t>
  </si>
  <si>
    <t>UD09001-AR08207</t>
  </si>
  <si>
    <t>UD09001-AR08429</t>
  </si>
  <si>
    <t>S 00052527</t>
  </si>
  <si>
    <t>UD10001-AS30721</t>
  </si>
  <si>
    <t>0718-TCN15</t>
  </si>
  <si>
    <t>UD80001-0027528</t>
  </si>
  <si>
    <t>LJIMENEZ:MONRROY ANGELES MA DE LOUR</t>
  </si>
  <si>
    <t>0449-TCN15</t>
  </si>
  <si>
    <t>UD80001-0027998</t>
  </si>
  <si>
    <t>MEGAMOTORS NIPPON, S. DE R.L. DE C.</t>
  </si>
  <si>
    <t>I    281</t>
  </si>
  <si>
    <t>S 00056480</t>
  </si>
  <si>
    <t>UD10001-AS34481</t>
  </si>
  <si>
    <t>CEREALES Y PASTAS S.A. DE C.V.</t>
  </si>
  <si>
    <t>S 00058117</t>
  </si>
  <si>
    <t>UD10001-AS36024</t>
  </si>
  <si>
    <t>CHABOLLA ROMERO JUAN MANUEL</t>
  </si>
  <si>
    <t>S 00049556</t>
  </si>
  <si>
    <t>UD10001-AS27958</t>
  </si>
  <si>
    <t>0864-TCN15</t>
  </si>
  <si>
    <t>UD80001-0028392</t>
  </si>
  <si>
    <t>LJIMENEZ:VELAZQUEZ RODRIGUEZ JOSE J</t>
  </si>
  <si>
    <t>T 00055608</t>
  </si>
  <si>
    <t>UD10001-AS33590</t>
  </si>
  <si>
    <t>T 00057379</t>
  </si>
  <si>
    <t>UD10001-AS35318</t>
  </si>
  <si>
    <t>S 00050389</t>
  </si>
  <si>
    <t>UD10001-AS28778</t>
  </si>
  <si>
    <t>VARGAS YAÑEZ PAULINA GUADALUPE</t>
  </si>
  <si>
    <t>S 00051170</t>
  </si>
  <si>
    <t>UD10001-AS29465</t>
  </si>
  <si>
    <t>GALLARDO AGUILAR MARIA DEL CONSUELO</t>
  </si>
  <si>
    <t>S 00051877</t>
  </si>
  <si>
    <t>UD10001-AS30121</t>
  </si>
  <si>
    <t>AVILA MUñOZ PEDRO</t>
  </si>
  <si>
    <t>H 00052240</t>
  </si>
  <si>
    <t>UD10001-AS30722</t>
  </si>
  <si>
    <t>S 00053316</t>
  </si>
  <si>
    <t>UD10001-AS31399</t>
  </si>
  <si>
    <t>URIBE PALACIOS LEONOR</t>
  </si>
  <si>
    <t>S 00054108</t>
  </si>
  <si>
    <t>UD10001-AS32121</t>
  </si>
  <si>
    <t>I    282</t>
  </si>
  <si>
    <t>S 00056494</t>
  </si>
  <si>
    <t>UD10001-AS34482</t>
  </si>
  <si>
    <t>S 00058130</t>
  </si>
  <si>
    <t>UD10001-AS36028</t>
  </si>
  <si>
    <t>UD09001-AR07815</t>
  </si>
  <si>
    <t>UD09001-AR09313</t>
  </si>
  <si>
    <t>S 00055698</t>
  </si>
  <si>
    <t>UD10001-AS33591</t>
  </si>
  <si>
    <t>S 00057386</t>
  </si>
  <si>
    <t>UD10001-AS35319</t>
  </si>
  <si>
    <t>S 00050394</t>
  </si>
  <si>
    <t>UD10001-AS28779</t>
  </si>
  <si>
    <t>UD09001-AR08208</t>
  </si>
  <si>
    <t>S 00051871</t>
  </si>
  <si>
    <t>UD10001-AS30122</t>
  </si>
  <si>
    <t>S 00052528</t>
  </si>
  <si>
    <t>UD10001-AS30723</t>
  </si>
  <si>
    <t>ROMO CRESPO JOSE JESUS</t>
  </si>
  <si>
    <t>0373-TCN15</t>
  </si>
  <si>
    <t>UD80001-0027531</t>
  </si>
  <si>
    <t>CEVER LOMAS VERDES S DE RL DE C.V</t>
  </si>
  <si>
    <t>UD09001-AR09040</t>
  </si>
  <si>
    <t>I    283</t>
  </si>
  <si>
    <t>S 00056483</t>
  </si>
  <si>
    <t>UD10001-AS34483</t>
  </si>
  <si>
    <t>UD09001-AR10237</t>
  </si>
  <si>
    <t>UD09001-AR07816</t>
  </si>
  <si>
    <t>UD09001-AR09314</t>
  </si>
  <si>
    <t>DIAZ BERRIOS JOSE LUIS</t>
  </si>
  <si>
    <t>UD09001-AR09528</t>
  </si>
  <si>
    <t>S 00057374</t>
  </si>
  <si>
    <t>UD10001-AS35320</t>
  </si>
  <si>
    <t>0510-TCN15</t>
  </si>
  <si>
    <t>UD80002-0026513</t>
  </si>
  <si>
    <t>T 00051825</t>
  </si>
  <si>
    <t>UD10001-AS30123</t>
  </si>
  <si>
    <t>UD80001-0027166</t>
  </si>
  <si>
    <t>T 00053315</t>
  </si>
  <si>
    <t>UD10001-AS31400</t>
  </si>
  <si>
    <t>MARTINEZ AGUIRRE SERGIO ARTURO</t>
  </si>
  <si>
    <t>S 00054113</t>
  </si>
  <si>
    <t>UD10001-AS32122</t>
  </si>
  <si>
    <t>I    284</t>
  </si>
  <si>
    <t>S 00056479</t>
  </si>
  <si>
    <t>UD10001-AS34484</t>
  </si>
  <si>
    <t>S 00058112</t>
  </si>
  <si>
    <t>UD10001-AS36032</t>
  </si>
  <si>
    <t>S 00049551</t>
  </si>
  <si>
    <t>UD10001-AS27959</t>
  </si>
  <si>
    <t>UD09001-AR09315</t>
  </si>
  <si>
    <t>0637-TCN16</t>
  </si>
  <si>
    <t>UD80001-0028866</t>
  </si>
  <si>
    <t>LJIMENEZ:GONZALEZ FUENTES JORGE LUI</t>
  </si>
  <si>
    <t>0974N/15</t>
  </si>
  <si>
    <t>UD80001-0029772</t>
  </si>
  <si>
    <t>LJIMENEZ:SALDAÑA MARTINEZ GERARDO</t>
  </si>
  <si>
    <t>0510n/15</t>
  </si>
  <si>
    <t>UD80001-0026514</t>
  </si>
  <si>
    <t>LJIMENEZ:HERRERA PATIÑO RAQUEL</t>
  </si>
  <si>
    <t>S 00051876</t>
  </si>
  <si>
    <t>UD10001-AS30124</t>
  </si>
  <si>
    <t>RUELAS MOSQUEDA CESAR</t>
  </si>
  <si>
    <t>0588-TCN15</t>
  </si>
  <si>
    <t>UD80001-0027167</t>
  </si>
  <si>
    <t>LJIMENEZ:AGROINSUMOS LA HERRADURA S</t>
  </si>
  <si>
    <t>0425-TCN15</t>
  </si>
  <si>
    <t>UD80001-0027533</t>
  </si>
  <si>
    <t>S 00054114</t>
  </si>
  <si>
    <t>UD10001-AS32123</t>
  </si>
  <si>
    <t>I    285</t>
  </si>
  <si>
    <t>T 00056495</t>
  </si>
  <si>
    <t>UD10001-AS34485</t>
  </si>
  <si>
    <t>UD09001-AR10238</t>
  </si>
  <si>
    <t>S 00049542</t>
  </si>
  <si>
    <t>UD10001-AS27960</t>
  </si>
  <si>
    <t>UD09001-AR09316</t>
  </si>
  <si>
    <t>UD80002-0028867</t>
  </si>
  <si>
    <t>ZAGAL SANCHEZ MARIA KATYA</t>
  </si>
  <si>
    <t>S 00051165</t>
  </si>
  <si>
    <t>UD10001-AS29466</t>
  </si>
  <si>
    <t>S 00051861</t>
  </si>
  <si>
    <t>UD10001-AS30125</t>
  </si>
  <si>
    <t>S 00052529</t>
  </si>
  <si>
    <t>UD10001-AS30724</t>
  </si>
  <si>
    <t>0704-TCN15</t>
  </si>
  <si>
    <t>UD80001-0027534</t>
  </si>
  <si>
    <t>UD09001-AR09041</t>
  </si>
  <si>
    <t>UD09001-AR10004</t>
  </si>
  <si>
    <t>I    286</t>
  </si>
  <si>
    <t>UD10001-AS34486</t>
  </si>
  <si>
    <t>S 00058129</t>
  </si>
  <si>
    <t>UD10001-AS36033</t>
  </si>
  <si>
    <t>S 00049566</t>
  </si>
  <si>
    <t>UD10001-AS27961</t>
  </si>
  <si>
    <t>UD09001-AR09317</t>
  </si>
  <si>
    <t>S 00055701</t>
  </si>
  <si>
    <t>UD10001-AS33592</t>
  </si>
  <si>
    <t>UD09001-AR08049</t>
  </si>
  <si>
    <t>0512-TCN15</t>
  </si>
  <si>
    <t>UD80001-0026515</t>
  </si>
  <si>
    <t>S 00051878</t>
  </si>
  <si>
    <t>UD10001-AS30126</t>
  </si>
  <si>
    <t>UD80001-0027168</t>
  </si>
  <si>
    <t>UD80001-0027535</t>
  </si>
  <si>
    <t>LJIMENEZ:AGROSERVICIOS NIETO SA DE</t>
  </si>
  <si>
    <t>S 00054112</t>
  </si>
  <si>
    <t>UD10001-AS32124</t>
  </si>
  <si>
    <t>UD09001-AR10005</t>
  </si>
  <si>
    <t>I    287</t>
  </si>
  <si>
    <t>S 00056499</t>
  </si>
  <si>
    <t>UD10001-AS34487</t>
  </si>
  <si>
    <t>S 00058127</t>
  </si>
  <si>
    <t>UD10001-AS36034</t>
  </si>
  <si>
    <t>IBARRA GUZMAN ANTONIA</t>
  </si>
  <si>
    <t>0097-TCN15</t>
  </si>
  <si>
    <t>UD80001-0025789</t>
  </si>
  <si>
    <t>LJIMENEZ:CARREÑO SERRANO MARIA GUAD</t>
  </si>
  <si>
    <t>UD09001-AR09318</t>
  </si>
  <si>
    <t>BAJA: ZAGAL SANCHEZ MARIA KATYA</t>
  </si>
  <si>
    <t>0859N/15</t>
  </si>
  <si>
    <t>UD80001-0026178</t>
  </si>
  <si>
    <t>LJIMENEZ:NAVARRETE HERRERA ADALBERT</t>
  </si>
  <si>
    <t>S 00051874</t>
  </si>
  <si>
    <t>UD10001-AS30127</t>
  </si>
  <si>
    <t>ORTIZ CARRILLO GILBERTO</t>
  </si>
  <si>
    <t>S 00052547</t>
  </si>
  <si>
    <t>UD10001-AS30725</t>
  </si>
  <si>
    <t>UD80001-0027536</t>
  </si>
  <si>
    <t>UD09001-AR09042</t>
  </si>
  <si>
    <t>T 00057372</t>
  </si>
  <si>
    <t>UD10001-AS35331</t>
  </si>
  <si>
    <t>RODRIGUEZ CARVAJAL AVANIDIA</t>
  </si>
  <si>
    <t>0513-TCN15</t>
  </si>
  <si>
    <t>UD80001-0026516</t>
  </si>
  <si>
    <t>I    288</t>
  </si>
  <si>
    <t>UD80002-0029326</t>
  </si>
  <si>
    <t>S 00058123</t>
  </si>
  <si>
    <t>UD10001-AS36035</t>
  </si>
  <si>
    <t>0296-TCN15</t>
  </si>
  <si>
    <t>UD80001-0025791</t>
  </si>
  <si>
    <t>LJIMENEZ:CARDENAS MALDONADO JOSE JU</t>
  </si>
  <si>
    <t>T 00054864</t>
  </si>
  <si>
    <t>UD10001-AS32911</t>
  </si>
  <si>
    <t>S 00055707</t>
  </si>
  <si>
    <t>UD10001-AS33593</t>
  </si>
  <si>
    <t>ZERTUCHE GARZA EMILIO</t>
  </si>
  <si>
    <t>S 00050384</t>
  </si>
  <si>
    <t>UD10001-AS28780</t>
  </si>
  <si>
    <t>S 00051781</t>
  </si>
  <si>
    <t>UD10001-AS30128</t>
  </si>
  <si>
    <t>S 00052542</t>
  </si>
  <si>
    <t>UD10001-AS30726</t>
  </si>
  <si>
    <t>CORNEJO ZUÑIGA HECTOR MANUEL</t>
  </si>
  <si>
    <t>UD09001-AR08852</t>
  </si>
  <si>
    <t>0091-TCN15</t>
  </si>
  <si>
    <t>UD83001-0028000</t>
  </si>
  <si>
    <t>LJIMENEZ:VILLANUEVA MARCIAL MA ELVI</t>
  </si>
  <si>
    <t>UD09001-AR10006</t>
  </si>
  <si>
    <t>CARAPIA MALDONADO FERNANDO</t>
  </si>
  <si>
    <t>S 00051023</t>
  </si>
  <si>
    <t>UD10001-AS29467</t>
  </si>
  <si>
    <t>I    289</t>
  </si>
  <si>
    <t>UD80002-0029327</t>
  </si>
  <si>
    <t>T 00058125</t>
  </si>
  <si>
    <t>UD10001-AS36036</t>
  </si>
  <si>
    <t>S 00049521</t>
  </si>
  <si>
    <t>UD10001-AS27962</t>
  </si>
  <si>
    <t>CAJA POPULAR SANTA CRUZ S.C. DE A.P</t>
  </si>
  <si>
    <t>UD09001-AR09319</t>
  </si>
  <si>
    <t>UD83001-0028868</t>
  </si>
  <si>
    <t>S 00050392</t>
  </si>
  <si>
    <t>UD10001-AS28781</t>
  </si>
  <si>
    <t>UD09001-AR08430</t>
  </si>
  <si>
    <t>S 00052553</t>
  </si>
  <si>
    <t>UD10001-AS30727</t>
  </si>
  <si>
    <t>S 00053133</t>
  </si>
  <si>
    <t>UD10001-AS31401</t>
  </si>
  <si>
    <t>CONTRERAS FLORES BENJAMIN</t>
  </si>
  <si>
    <t>S 00054106</t>
  </si>
  <si>
    <t>UD10001-AS32125</t>
  </si>
  <si>
    <t>MARTINEZ CARDENAS FERNANDO</t>
  </si>
  <si>
    <t>UD09001-AR10007</t>
  </si>
  <si>
    <t>UD10001-AS29468</t>
  </si>
  <si>
    <t>I    290</t>
  </si>
  <si>
    <t>S 00056475</t>
  </si>
  <si>
    <t>UD10001-AS34488</t>
  </si>
  <si>
    <t>UD09001-AR10239</t>
  </si>
  <si>
    <t>S 00049506</t>
  </si>
  <si>
    <t>UD10001-AS27963</t>
  </si>
  <si>
    <t>UD10001-AS32912</t>
  </si>
  <si>
    <t>S 00055699</t>
  </si>
  <si>
    <t>UD10001-AS33598</t>
  </si>
  <si>
    <t>ROJAS LEON MARIO</t>
  </si>
  <si>
    <t>T 00050338</t>
  </si>
  <si>
    <t>UD10001-AS28782</t>
  </si>
  <si>
    <t>RAMIREZ RAMIREZ ELSA DEL CARMEN</t>
  </si>
  <si>
    <t>UD09001-AR08431</t>
  </si>
  <si>
    <t>UD09001-AR08636</t>
  </si>
  <si>
    <t>RANGEL LOPEZ IRMA</t>
  </si>
  <si>
    <t>UD09001-AR08853</t>
  </si>
  <si>
    <t>S 00054115</t>
  </si>
  <si>
    <t>UD10001-AS32126</t>
  </si>
  <si>
    <t>S 00057412</t>
  </si>
  <si>
    <t>UD10001-AS35332</t>
  </si>
  <si>
    <t>S 00051146</t>
  </si>
  <si>
    <t>UD10001-AS29469</t>
  </si>
  <si>
    <t>CUANDA S.A. DE C.V.</t>
  </si>
  <si>
    <t>I    291</t>
  </si>
  <si>
    <t>S 00056500</t>
  </si>
  <si>
    <t>UD10001-AS34489</t>
  </si>
  <si>
    <t>T 00058146</t>
  </si>
  <si>
    <t>UD10001-AS36037</t>
  </si>
  <si>
    <t>ARELLANO LARA BEATRIZ</t>
  </si>
  <si>
    <t>S 00049546</t>
  </si>
  <si>
    <t>UD10001-AS27964</t>
  </si>
  <si>
    <t>CARDONA RODRIGUEZ MA AMELIA</t>
  </si>
  <si>
    <t>UD09001-AR09320</t>
  </si>
  <si>
    <t>rf28843</t>
  </si>
  <si>
    <t>UD09001-AR09532</t>
  </si>
  <si>
    <t>S 00050378</t>
  </si>
  <si>
    <t>UD10001-AS28783</t>
  </si>
  <si>
    <t>TELLEZ MARTINEZ JOAQUIN</t>
  </si>
  <si>
    <t>0029U/15</t>
  </si>
  <si>
    <t>UD80001-0026861</t>
  </si>
  <si>
    <t>LJIMENEZ:GONZALEZ CASTRO NESTOR</t>
  </si>
  <si>
    <t>UD09001-AR08637</t>
  </si>
  <si>
    <t>UD09001-AR08854</t>
  </si>
  <si>
    <t>S 00054120</t>
  </si>
  <si>
    <t>UD10001-AS32127</t>
  </si>
  <si>
    <t>UD09001-AR10008</t>
  </si>
  <si>
    <t>S 00051176</t>
  </si>
  <si>
    <t>UD10001-AS29470</t>
  </si>
  <si>
    <t>SILVA MEDINA ROSA HILDA</t>
  </si>
  <si>
    <t>I    292</t>
  </si>
  <si>
    <t>UD10001-AS34490</t>
  </si>
  <si>
    <t>UD80002-0030241</t>
  </si>
  <si>
    <t>S 00049529</t>
  </si>
  <si>
    <t>UD10001-AS27965</t>
  </si>
  <si>
    <t>S 00054907</t>
  </si>
  <si>
    <t>UD10001-AS32913</t>
  </si>
  <si>
    <t>S 00055700</t>
  </si>
  <si>
    <t>UD10001-AS33633</t>
  </si>
  <si>
    <t>S 00050402</t>
  </si>
  <si>
    <t>UD10001-AS28784</t>
  </si>
  <si>
    <t>S 00051880</t>
  </si>
  <si>
    <t>UD10001-AS30129</t>
  </si>
  <si>
    <t>UD83001-0027170</t>
  </si>
  <si>
    <t>S 00053318</t>
  </si>
  <si>
    <t>UD10001-AS31402</t>
  </si>
  <si>
    <t>T 00054124</t>
  </si>
  <si>
    <t>UD10001-AS32128</t>
  </si>
  <si>
    <t>0095N/16</t>
  </si>
  <si>
    <t>UD80001-0029778</t>
  </si>
  <si>
    <t>LJIMENEZ:RUIZ GOMEZ ERIK</t>
  </si>
  <si>
    <t>UD09001-AR08209</t>
  </si>
  <si>
    <t>I    293</t>
  </si>
  <si>
    <t>UD10001-AS36038</t>
  </si>
  <si>
    <t>UD09001-AR07817</t>
  </si>
  <si>
    <t>0047-TCN16</t>
  </si>
  <si>
    <t>UD80001-0029329</t>
  </si>
  <si>
    <t>UD10001-AS32914</t>
  </si>
  <si>
    <t>RF28851</t>
  </si>
  <si>
    <t>UD09001-AR09533</t>
  </si>
  <si>
    <t>T 00049977</t>
  </si>
  <si>
    <t>UD10001-AS28785</t>
  </si>
  <si>
    <t>MUñOZ J. RUBEN</t>
  </si>
  <si>
    <t>S 00051875</t>
  </si>
  <si>
    <t>UD10001-AS30130</t>
  </si>
  <si>
    <t>RUIZ MENDOZA J. JESUS</t>
  </si>
  <si>
    <t>S 00052548</t>
  </si>
  <si>
    <t>UD10001-AS30728</t>
  </si>
  <si>
    <t>FRUTAS Y VEGETALES DE ZAMORA, SA DE</t>
  </si>
  <si>
    <t>RF27509</t>
  </si>
  <si>
    <t>UD09001-AR08855</t>
  </si>
  <si>
    <t>S 00054123</t>
  </si>
  <si>
    <t>UD10001-AS32129</t>
  </si>
  <si>
    <t>UD09001-AR10009</t>
  </si>
  <si>
    <t>UD09001-AR08210</t>
  </si>
  <si>
    <t>I    294</t>
  </si>
  <si>
    <t>1012-TCN15</t>
  </si>
  <si>
    <t>UD80001-0030242</t>
  </si>
  <si>
    <t>LJIMENEZ:LYNN CARROL KATHLEEN</t>
  </si>
  <si>
    <t>UD80002-0025793</t>
  </si>
  <si>
    <t>S 00056496</t>
  </si>
  <si>
    <t>UD10001-AS34491</t>
  </si>
  <si>
    <t>UD80002-0028396</t>
  </si>
  <si>
    <t>RF28827</t>
  </si>
  <si>
    <t>UD09001-AR09534</t>
  </si>
  <si>
    <t>S 00050377</t>
  </si>
  <si>
    <t>UD10001-AS28786</t>
  </si>
  <si>
    <t>INSTALACIONES ELECTRICAS CICA, S.A.</t>
  </si>
  <si>
    <t>UD09001-AR08432</t>
  </si>
  <si>
    <t>UD83001-0027171</t>
  </si>
  <si>
    <t>S 00053320</t>
  </si>
  <si>
    <t>UD10001-AS31403</t>
  </si>
  <si>
    <t>UD10001-AS32130</t>
  </si>
  <si>
    <t>S 00057414</t>
  </si>
  <si>
    <t>UD10001-AS35333</t>
  </si>
  <si>
    <t>S 00051187</t>
  </si>
  <si>
    <t>UD10001-AS29471</t>
  </si>
  <si>
    <t>ESPINOZA PEREZ GROVAS DANIEL ALBERT</t>
  </si>
  <si>
    <t>I    295</t>
  </si>
  <si>
    <t>UD80001-0030243</t>
  </si>
  <si>
    <t>S 00049562</t>
  </si>
  <si>
    <t>UD10001-AS27966</t>
  </si>
  <si>
    <t>UD80001-0029330</t>
  </si>
  <si>
    <t>GRUPO INNOVADOR  LIDER SA DE CV</t>
  </si>
  <si>
    <t>S 00054913</t>
  </si>
  <si>
    <t>UD10001-AS32915</t>
  </si>
  <si>
    <t>S 00055691</t>
  </si>
  <si>
    <t>UD10001-AS33634</t>
  </si>
  <si>
    <t>UD80001-0026182</t>
  </si>
  <si>
    <t>UD83001-0027172</t>
  </si>
  <si>
    <t>S 00053317</t>
  </si>
  <si>
    <t>UD10001-AS31404</t>
  </si>
  <si>
    <t>ARREDONDO MALDONADO LUIS ISRAEL</t>
  </si>
  <si>
    <t>S 00054118</t>
  </si>
  <si>
    <t>UD10001-AS32131</t>
  </si>
  <si>
    <t>ARREGUIN COLORADO MARIBEL</t>
  </si>
  <si>
    <t>S 00057425</t>
  </si>
  <si>
    <t>UD10001-AS35334</t>
  </si>
  <si>
    <t>COLEGIO GUANAJUATO, A.C.</t>
  </si>
  <si>
    <t>S 00051186</t>
  </si>
  <si>
    <t>UD10001-AS29472</t>
  </si>
  <si>
    <t>CRUZER AUTOCONTROL S.A. DE C.V.</t>
  </si>
  <si>
    <t>UD09001-AR08433</t>
  </si>
  <si>
    <t>I    296</t>
  </si>
  <si>
    <t>0232-TCN16</t>
  </si>
  <si>
    <t>UD80001-0030244</t>
  </si>
  <si>
    <t>S 00049567</t>
  </si>
  <si>
    <t>UD10001-AS27967</t>
  </si>
  <si>
    <t>OROZCO MOLINA BLANCA AURORA</t>
  </si>
  <si>
    <t>S 00056490</t>
  </si>
  <si>
    <t>UD10001-AS34492</t>
  </si>
  <si>
    <t>UD80001-0028397</t>
  </si>
  <si>
    <t>S 00055716</t>
  </si>
  <si>
    <t>UD10001-AS33635</t>
  </si>
  <si>
    <t>UD09001-AR08050</t>
  </si>
  <si>
    <t>BAJA: MONTECILLO GALINDO APOLINAR</t>
  </si>
  <si>
    <t>S 00053310</t>
  </si>
  <si>
    <t>UD10001-AS31405</t>
  </si>
  <si>
    <t>S 00054109</t>
  </si>
  <si>
    <t>UD10001-AS32132</t>
  </si>
  <si>
    <t>S 00057411</t>
  </si>
  <si>
    <t>UD10001-AS35335</t>
  </si>
  <si>
    <t>CARREÑO JUAREZ MARTHA</t>
  </si>
  <si>
    <t>UD09001-AR08211</t>
  </si>
  <si>
    <t>0404N/15</t>
  </si>
  <si>
    <t>UD80001-0026864</t>
  </si>
  <si>
    <t>LJIMENEZ:CERA ESPITIA JORGE</t>
  </si>
  <si>
    <t>I    297</t>
  </si>
  <si>
    <t>S 00058122</t>
  </si>
  <si>
    <t>UD10001-AS36039</t>
  </si>
  <si>
    <t>UD10001-AS27968</t>
  </si>
  <si>
    <t>0054-TCN16</t>
  </si>
  <si>
    <t>UD80001-0029331</t>
  </si>
  <si>
    <t>UD09001-AR09321</t>
  </si>
  <si>
    <t>S 00055715</t>
  </si>
  <si>
    <t>UD10001-AS33636</t>
  </si>
  <si>
    <t>S 00050405</t>
  </si>
  <si>
    <t>UD10001-AS28787</t>
  </si>
  <si>
    <t>S 00052549</t>
  </si>
  <si>
    <t>UD10001-AS30729</t>
  </si>
  <si>
    <t>MARTINEZ MARTINEZ LUZ MARIA</t>
  </si>
  <si>
    <t>S 00053328</t>
  </si>
  <si>
    <t>UD10001-AS31406</t>
  </si>
  <si>
    <t>BAEZA MONTES NORA VIRGINIA</t>
  </si>
  <si>
    <t>S 00054111</t>
  </si>
  <si>
    <t>UD10001-AS32133</t>
  </si>
  <si>
    <t>LOPEZ HERNANDEZ REBECA</t>
  </si>
  <si>
    <t>0168-TCN16</t>
  </si>
  <si>
    <t>UD80001-0029780</t>
  </si>
  <si>
    <t>LJIMENEZ:GOMEZ CORONADO PAOLA CRIST</t>
  </si>
  <si>
    <t>S 00051196</t>
  </si>
  <si>
    <t>UD10001-AS29473</t>
  </si>
  <si>
    <t>S 00051889</t>
  </si>
  <si>
    <t>UD10001-AS30133</t>
  </si>
  <si>
    <t>I    298</t>
  </si>
  <si>
    <t>0009-TCN16</t>
  </si>
  <si>
    <t>UD80001-0030245</t>
  </si>
  <si>
    <t>S 00049526</t>
  </si>
  <si>
    <t>UD10001-AS27969</t>
  </si>
  <si>
    <t>UD80001-0029332</t>
  </si>
  <si>
    <t>UD10001-AS32916</t>
  </si>
  <si>
    <t>S 00055721</t>
  </si>
  <si>
    <t>UD10001-AS33637</t>
  </si>
  <si>
    <t>S 00050393</t>
  </si>
  <si>
    <t>UD10001-AS28788</t>
  </si>
  <si>
    <t>UD80001-0027173</t>
  </si>
  <si>
    <t>0610-TCN15</t>
  </si>
  <si>
    <t>UD80001-0027539</t>
  </si>
  <si>
    <t>S 00054122</t>
  </si>
  <si>
    <t>UD10001-AS32134</t>
  </si>
  <si>
    <t>JASER CONSULTORES EN NEGOCIOS S.C.</t>
  </si>
  <si>
    <t>S 00057430</t>
  </si>
  <si>
    <t>UD10001-AS35336</t>
  </si>
  <si>
    <t>GOMEZ REYES DORA NELY</t>
  </si>
  <si>
    <t>S 00051197</t>
  </si>
  <si>
    <t>UD10001-AS29474</t>
  </si>
  <si>
    <t>0601N/15</t>
  </si>
  <si>
    <t>UD80001-0026865</t>
  </si>
  <si>
    <t>I    299</t>
  </si>
  <si>
    <t>S 00058121</t>
  </si>
  <si>
    <t>UD10001-AS36040</t>
  </si>
  <si>
    <t>MEZA FIERRO MARIA DEL CARMEN</t>
  </si>
  <si>
    <t>UD80001-0029333</t>
  </si>
  <si>
    <t>LJIMENEZ:SUMINISTRO Y MANTENIMIENTO</t>
  </si>
  <si>
    <t>S 00049522</t>
  </si>
  <si>
    <t>UD10001-AS27970</t>
  </si>
  <si>
    <t>GRUPO RAMASIA S. DE R.L. DE C.V.</t>
  </si>
  <si>
    <t>S 00054896</t>
  </si>
  <si>
    <t>UD10001-AS32917</t>
  </si>
  <si>
    <t>UD80001-0028872</t>
  </si>
  <si>
    <t>LJIMENEZ:RIOS HERNANDEZ MARIA GUADA</t>
  </si>
  <si>
    <t>S 00052531</t>
  </si>
  <si>
    <t>UD10001-AS30730</t>
  </si>
  <si>
    <t>S 00053325</t>
  </si>
  <si>
    <t>UD10001-AS31407</t>
  </si>
  <si>
    <t>HERRERA MACIAS GUADALUPE MARTINA</t>
  </si>
  <si>
    <t>S 00054117</t>
  </si>
  <si>
    <t>UD10001-AS32135</t>
  </si>
  <si>
    <t>UD09001-AR10010</t>
  </si>
  <si>
    <t>UD09001-AR08212</t>
  </si>
  <si>
    <t>UD80002-0026867</t>
  </si>
  <si>
    <t>I    300</t>
  </si>
  <si>
    <t>UD80001-0030246</t>
  </si>
  <si>
    <t>S 00056498</t>
  </si>
  <si>
    <t>UD10001-AS34493</t>
  </si>
  <si>
    <t>S 00049560</t>
  </si>
  <si>
    <t>UD10001-AS27971</t>
  </si>
  <si>
    <t>S 00054837</t>
  </si>
  <si>
    <t>UD10001-AS32918</t>
  </si>
  <si>
    <t>LAGUNA ARIAS MATILDE</t>
  </si>
  <si>
    <t>S 00055705</t>
  </si>
  <si>
    <t>UD10001-AS33638</t>
  </si>
  <si>
    <t>UD09001-AR08638</t>
  </si>
  <si>
    <t>0045-TCU15</t>
  </si>
  <si>
    <t>UD83001-0027540</t>
  </si>
  <si>
    <t>LJIMENEZ:GONZALEZ CASTRO SILVINO</t>
  </si>
  <si>
    <t>S 00057421</t>
  </si>
  <si>
    <t>UD10001-AS35337</t>
  </si>
  <si>
    <t>S 00051185</t>
  </si>
  <si>
    <t>UD10001-AS29475</t>
  </si>
  <si>
    <t>ENZA ZADEN RESEARCH MEXICO S.A DE C</t>
  </si>
  <si>
    <t>UD09001-AR08434</t>
  </si>
  <si>
    <t>0777-TCN15</t>
  </si>
  <si>
    <t>UD80001-0028005</t>
  </si>
  <si>
    <t>I    301</t>
  </si>
  <si>
    <t>RF30226</t>
  </si>
  <si>
    <t>UD09001-AR10240</t>
  </si>
  <si>
    <t>UD09001-AR09774</t>
  </si>
  <si>
    <t>RF25774</t>
  </si>
  <si>
    <t>UD09001-AR07818</t>
  </si>
  <si>
    <t>S 00054909</t>
  </si>
  <si>
    <t>UD10001-AS32919</t>
  </si>
  <si>
    <t>PACHECO VERA LUIS</t>
  </si>
  <si>
    <t>S 00055709</t>
  </si>
  <si>
    <t>UD10001-AS33639</t>
  </si>
  <si>
    <t>S 00052551</t>
  </si>
  <si>
    <t>UD10001-AS30731</t>
  </si>
  <si>
    <t>S 00053314</t>
  </si>
  <si>
    <t>UD10001-AS31408</t>
  </si>
  <si>
    <t>SHRUM . DAVID ALAN</t>
  </si>
  <si>
    <t>S 00057410</t>
  </si>
  <si>
    <t>UD10001-AS35338</t>
  </si>
  <si>
    <t>MARTINEZ LARA CARMELO</t>
  </si>
  <si>
    <t>S 00051193</t>
  </si>
  <si>
    <t>UD10001-AS29476</t>
  </si>
  <si>
    <t>OROPEZA MEJIA MARCO ANTONIO</t>
  </si>
  <si>
    <t>S 00051887</t>
  </si>
  <si>
    <t>UD10001-AS30134</t>
  </si>
  <si>
    <t>S 00054128</t>
  </si>
  <si>
    <t>UD10001-AS32136</t>
  </si>
  <si>
    <t>I    302</t>
  </si>
  <si>
    <t>RF30079</t>
  </si>
  <si>
    <t>UD09001-AR10241</t>
  </si>
  <si>
    <t>RF28957</t>
  </si>
  <si>
    <t>UD09001-AR09775</t>
  </si>
  <si>
    <t>RF25751</t>
  </si>
  <si>
    <t>UD09001-AR07819</t>
  </si>
  <si>
    <t>UD09001-AR09322</t>
  </si>
  <si>
    <t>S 00055711</t>
  </si>
  <si>
    <t>UD10001-AS33640</t>
  </si>
  <si>
    <t>CASTAÑEDA GONZALEZ AUDELIA</t>
  </si>
  <si>
    <t>S 00052550</t>
  </si>
  <si>
    <t>UD10001-AS30732</t>
  </si>
  <si>
    <t>S 00053326</t>
  </si>
  <si>
    <t>UD10001-AS31409</t>
  </si>
  <si>
    <t>GH INNOVANDO PARA EL FUTURO SA DE C</t>
  </si>
  <si>
    <t>UD09001-AR10011</t>
  </si>
  <si>
    <t>UD80002-0026184</t>
  </si>
  <si>
    <t>UD09001-AR08213</t>
  </si>
  <si>
    <t>S 00051895</t>
  </si>
  <si>
    <t>UD10001-AS30135</t>
  </si>
  <si>
    <t>VARGAS PEñA NORMA</t>
  </si>
  <si>
    <t>0779-TCN15</t>
  </si>
  <si>
    <t>UD80001-0028008</t>
  </si>
  <si>
    <t>LJIMENEZ:LANDERO GARCIA FELICIANO</t>
  </si>
  <si>
    <t>I    303</t>
  </si>
  <si>
    <t>S 00058140</t>
  </si>
  <si>
    <t>UD10001-AS36041</t>
  </si>
  <si>
    <t>JURADO QUIROS JOSE LUIS</t>
  </si>
  <si>
    <t>RF29271</t>
  </si>
  <si>
    <t>UD09001-AR09776</t>
  </si>
  <si>
    <t>UD09001-AR07820</t>
  </si>
  <si>
    <t>VLCA CUSTOMS MEXICO SA DE CV</t>
  </si>
  <si>
    <t>RF28382</t>
  </si>
  <si>
    <t>UD09001-AR09323</t>
  </si>
  <si>
    <t>S 00055726</t>
  </si>
  <si>
    <t>UD10001-AS33641</t>
  </si>
  <si>
    <t>UD09001-AR08639</t>
  </si>
  <si>
    <t>UD09001-AR08856</t>
  </si>
  <si>
    <t>UD09001-AR10012</t>
  </si>
  <si>
    <t>S 00049822</t>
  </si>
  <si>
    <t>UD10001-AS28789</t>
  </si>
  <si>
    <t>S 00051195</t>
  </si>
  <si>
    <t>UD10001-AS29477</t>
  </si>
  <si>
    <t>S 00051884</t>
  </si>
  <si>
    <t>UD10001-AS30136</t>
  </si>
  <si>
    <t>UD09001-AR09043</t>
  </si>
  <si>
    <t>I    304</t>
  </si>
  <si>
    <t>S 00058145</t>
  </si>
  <si>
    <t>UD10001-AS36042</t>
  </si>
  <si>
    <t>UD09001-AR09777</t>
  </si>
  <si>
    <t>S 00049580</t>
  </si>
  <si>
    <t>UD10001-AS27973</t>
  </si>
  <si>
    <t>S 00054916</t>
  </si>
  <si>
    <t>UD10001-AS32920</t>
  </si>
  <si>
    <t>S 00055720</t>
  </si>
  <si>
    <t>UD10001-AS33642</t>
  </si>
  <si>
    <t>VALENZUELA ARELLANO JOSE</t>
  </si>
  <si>
    <t>S 00052533</t>
  </si>
  <si>
    <t>UD10001-AS30733</t>
  </si>
  <si>
    <t>S 00053323</t>
  </si>
  <si>
    <t>UD10001-AS31410</t>
  </si>
  <si>
    <t>VERA ESCOBAR SAUL AGUSTIN</t>
  </si>
  <si>
    <t>T 00057419</t>
  </si>
  <si>
    <t>UD10001-AS35339</t>
  </si>
  <si>
    <t>ANT 26186</t>
  </si>
  <si>
    <t>UD80001-0026186</t>
  </si>
  <si>
    <t>LJIMENEZ:PONCE AYALA OMAR</t>
  </si>
  <si>
    <t>S 00051190</t>
  </si>
  <si>
    <t>UD10001-AS29478</t>
  </si>
  <si>
    <t>GUZMAN RODRIGUEZ MARIA ESTHER</t>
  </si>
  <si>
    <t>UD09001-AR08435</t>
  </si>
  <si>
    <t>PADILLA ALCANTAR RUBEN</t>
  </si>
  <si>
    <t>UD09001-AR09044</t>
  </si>
  <si>
    <t>I    305</t>
  </si>
  <si>
    <t>0126-TCU15</t>
  </si>
  <si>
    <t>UD83001-0030247</t>
  </si>
  <si>
    <t>UD09001-AR09778</t>
  </si>
  <si>
    <t>S 00049576</t>
  </si>
  <si>
    <t>UD10001-AS27975</t>
  </si>
  <si>
    <t>UD80001-0028399</t>
  </si>
  <si>
    <t>S 00055725</t>
  </si>
  <si>
    <t>UD10001-AS33643</t>
  </si>
  <si>
    <t>S 00052532</t>
  </si>
  <si>
    <t>UD10001-AS30735</t>
  </si>
  <si>
    <t>UD83001-0027541</t>
  </si>
  <si>
    <t>T 00057426</t>
  </si>
  <si>
    <t>UD10001-AS35340</t>
  </si>
  <si>
    <t>UD09001-AR08051</t>
  </si>
  <si>
    <t>T 00051173</t>
  </si>
  <si>
    <t>UD10001-AS29479</t>
  </si>
  <si>
    <t>S 00051897</t>
  </si>
  <si>
    <t>UD10001-AS30137</t>
  </si>
  <si>
    <t>UD80001-0028010</t>
  </si>
  <si>
    <t>I    306</t>
  </si>
  <si>
    <t>S 00058136</t>
  </si>
  <si>
    <t>UD10001-AS36043</t>
  </si>
  <si>
    <t>S 00056392</t>
  </si>
  <si>
    <t>UD10001-AS34494</t>
  </si>
  <si>
    <t>S 00049375</t>
  </si>
  <si>
    <t>UD10001-AS27976</t>
  </si>
  <si>
    <t>S 00054899</t>
  </si>
  <si>
    <t>UD10001-AS32921</t>
  </si>
  <si>
    <t>S 00052472</t>
  </si>
  <si>
    <t>UD10001-AS30736</t>
  </si>
  <si>
    <t>UD09001-AR08857</t>
  </si>
  <si>
    <t>RF28801</t>
  </si>
  <si>
    <t>UD09001-AR09535</t>
  </si>
  <si>
    <t>S 00057415</t>
  </si>
  <si>
    <t>UD10001-AS35341</t>
  </si>
  <si>
    <t>S 00050422</t>
  </si>
  <si>
    <t>UD10001-AS28790</t>
  </si>
  <si>
    <t>0020U/15</t>
  </si>
  <si>
    <t>UD83001-0026519</t>
  </si>
  <si>
    <t>LJIMENEZ:PEREZ VALECIA MARGARITA</t>
  </si>
  <si>
    <t>S 00051892</t>
  </si>
  <si>
    <t>UD10001-AS30138</t>
  </si>
  <si>
    <t>UD80001-0028011</t>
  </si>
  <si>
    <t>I    307</t>
  </si>
  <si>
    <t>UD80001-0030248</t>
  </si>
  <si>
    <t>S 00056472</t>
  </si>
  <si>
    <t>UD10001-AS34495</t>
  </si>
  <si>
    <t>S 00049374</t>
  </si>
  <si>
    <t>UD10001-AS27977</t>
  </si>
  <si>
    <t>SERV. AMBIENTALES Y DE ENERGIAS REN</t>
  </si>
  <si>
    <t>S 00054917</t>
  </si>
  <si>
    <t>UD10001-AS32922</t>
  </si>
  <si>
    <t>S 00052545</t>
  </si>
  <si>
    <t>UD10001-AS30737</t>
  </si>
  <si>
    <t>S 00053224</t>
  </si>
  <si>
    <t>UD10001-AS31411</t>
  </si>
  <si>
    <t>0016-TCN16</t>
  </si>
  <si>
    <t>UD80001-0028873</t>
  </si>
  <si>
    <t>S 00057418</t>
  </si>
  <si>
    <t>UD10001-AS35342</t>
  </si>
  <si>
    <t>LOPEZ RODRIGUEZ DANIEL</t>
  </si>
  <si>
    <t>S 00050369</t>
  </si>
  <si>
    <t>UD10001-AS28791</t>
  </si>
  <si>
    <t>S 00051216</t>
  </si>
  <si>
    <t>UD10001-AS29480</t>
  </si>
  <si>
    <t>S 00051898</t>
  </si>
  <si>
    <t>UD10001-AS30139</t>
  </si>
  <si>
    <t>UD80001-0028012</t>
  </si>
  <si>
    <t>I    308</t>
  </si>
  <si>
    <t>S 00058147</t>
  </si>
  <si>
    <t>UD10001-AS36044</t>
  </si>
  <si>
    <t>UD80001-0029334</t>
  </si>
  <si>
    <t>LJIMENEZ:RAYA RAYA MA ELVIRA</t>
  </si>
  <si>
    <t>UD10001-AS27978</t>
  </si>
  <si>
    <t>0860-TCN15</t>
  </si>
  <si>
    <t>UD80001-0028402</t>
  </si>
  <si>
    <t>UD80001-0027175</t>
  </si>
  <si>
    <t>UD09001-AR08858</t>
  </si>
  <si>
    <t>UD80001-0028874</t>
  </si>
  <si>
    <t>UD83001-0029781</t>
  </si>
  <si>
    <t>S 00050409</t>
  </si>
  <si>
    <t>UD10001-AS28792</t>
  </si>
  <si>
    <t>S 00051184</t>
  </si>
  <si>
    <t>UD10001-AS29481</t>
  </si>
  <si>
    <t>CAJA PROGRESSA S.A. DE C.V. S.F.P.</t>
  </si>
  <si>
    <t>UD80001-0026872</t>
  </si>
  <si>
    <t>S 00054130</t>
  </si>
  <si>
    <t>UD10001-AS32137</t>
  </si>
  <si>
    <t>I    309</t>
  </si>
  <si>
    <t>UD80001-0030250</t>
  </si>
  <si>
    <t>UD80002-0029335</t>
  </si>
  <si>
    <t>T 00049570</t>
  </si>
  <si>
    <t>UD10001-AS27979</t>
  </si>
  <si>
    <t>S 00054923</t>
  </si>
  <si>
    <t>UD10001-AS32923</t>
  </si>
  <si>
    <t>MERCADO MARTIN</t>
  </si>
  <si>
    <t>S 00052552</t>
  </si>
  <si>
    <t>UD10001-AS30738</t>
  </si>
  <si>
    <t>S 00053334</t>
  </si>
  <si>
    <t>UD10001-AS31412</t>
  </si>
  <si>
    <t>S 00055638</t>
  </si>
  <si>
    <t>UD10001-AS33644</t>
  </si>
  <si>
    <t>ARROCERA DEL BAJIO S.A. DE C.V.</t>
  </si>
  <si>
    <t>S 00057352</t>
  </si>
  <si>
    <t>UD10001-AS35343</t>
  </si>
  <si>
    <t>S 00050401</t>
  </si>
  <si>
    <t>UD10001-AS28793</t>
  </si>
  <si>
    <t>S 00051212</t>
  </si>
  <si>
    <t>UD10001-AS29482</t>
  </si>
  <si>
    <t>UD09001-AR08436</t>
  </si>
  <si>
    <t>UD09001-AR09045</t>
  </si>
  <si>
    <t>I    310</t>
  </si>
  <si>
    <t>T 00056511</t>
  </si>
  <si>
    <t>UD10001-AS34497</t>
  </si>
  <si>
    <t>S 00058134</t>
  </si>
  <si>
    <t>UD10001-AS36045</t>
  </si>
  <si>
    <t>ANT 25798</t>
  </si>
  <si>
    <t>UD80001-0025798</t>
  </si>
  <si>
    <t>LJIMENEZ:PEREZ GONZALEZ FRANCISCO</t>
  </si>
  <si>
    <t>UD09001-AR09324</t>
  </si>
  <si>
    <t>S 00053335</t>
  </si>
  <si>
    <t>UD10001-AS31413</t>
  </si>
  <si>
    <t>S 00055706</t>
  </si>
  <si>
    <t>UD10001-AS33645</t>
  </si>
  <si>
    <t>H 00056663</t>
  </si>
  <si>
    <t>UD10001-AS35344</t>
  </si>
  <si>
    <t>UD09001-AR08052</t>
  </si>
  <si>
    <t>S 00051214</t>
  </si>
  <si>
    <t>UD10001-AS29483</t>
  </si>
  <si>
    <t>GARCIA TAPIA JUAN ANTONIO</t>
  </si>
  <si>
    <t>UD09001-AR08640</t>
  </si>
  <si>
    <t>S 00051894</t>
  </si>
  <si>
    <t>UD10001-AS30140</t>
  </si>
  <si>
    <t>UD80001-0028015</t>
  </si>
  <si>
    <t>ESPITIA HERNANDEZ SAUL</t>
  </si>
  <si>
    <t>I    311</t>
  </si>
  <si>
    <t>UD09001-AR09779</t>
  </si>
  <si>
    <t>S 00058142</t>
  </si>
  <si>
    <t>UD10001-AS36046</t>
  </si>
  <si>
    <t>S 00049582</t>
  </si>
  <si>
    <t>UD10001-AS27980</t>
  </si>
  <si>
    <t>UD80001-0028403</t>
  </si>
  <si>
    <t>LJIMENEZ:GUTIERREZ CANCINO VICTOR M</t>
  </si>
  <si>
    <t>UD09001-AR08859</t>
  </si>
  <si>
    <t>UD80001-0028875</t>
  </si>
  <si>
    <t>ARRACHE SANTIBAñEZ HECTOR</t>
  </si>
  <si>
    <t>UD09001-AR10013</t>
  </si>
  <si>
    <t>S 00050396</t>
  </si>
  <si>
    <t>UD10001-AS28794</t>
  </si>
  <si>
    <t>S 00051180</t>
  </si>
  <si>
    <t>UD10001-AS29484</t>
  </si>
  <si>
    <t>UD09001-AR08641</t>
  </si>
  <si>
    <t>UD09001-AR08437</t>
  </si>
  <si>
    <t>BAJA: CARBAJAL SANCHEZ JAVIER</t>
  </si>
  <si>
    <t>I    312</t>
  </si>
  <si>
    <t>UD09001-AR09780</t>
  </si>
  <si>
    <t>UD09001-AR10242</t>
  </si>
  <si>
    <t>S 00049585</t>
  </si>
  <si>
    <t>UD10001-AS27981</t>
  </si>
  <si>
    <t>S 00054852</t>
  </si>
  <si>
    <t>UD10001-AS32924</t>
  </si>
  <si>
    <t>S 00053336</t>
  </si>
  <si>
    <t>UD10001-AS31414</t>
  </si>
  <si>
    <t>UD80001-0028876</t>
  </si>
  <si>
    <t>UD09001-AR10014</t>
  </si>
  <si>
    <t>UD10001-AS28795</t>
  </si>
  <si>
    <t>S 00051215</t>
  </si>
  <si>
    <t>UD10001-AS29485</t>
  </si>
  <si>
    <t>S 00052556</t>
  </si>
  <si>
    <t>UD10001-AS30740</t>
  </si>
  <si>
    <t>T 00051903</t>
  </si>
  <si>
    <t>UD10001-AS30141</t>
  </si>
  <si>
    <t>S 00054129</t>
  </si>
  <si>
    <t>UD10001-AS32138</t>
  </si>
  <si>
    <t>I    313</t>
  </si>
  <si>
    <t>S 00056508</t>
  </si>
  <si>
    <t>UD10001-AS34498</t>
  </si>
  <si>
    <t>UD09001-AR10243</t>
  </si>
  <si>
    <t>S 00049283</t>
  </si>
  <si>
    <t>UD10001-AS27982</t>
  </si>
  <si>
    <t>CASTRO BARRERA JUAN</t>
  </si>
  <si>
    <t>0062-TCU15</t>
  </si>
  <si>
    <t>UD83001-0028404</t>
  </si>
  <si>
    <t>LJIMENEZ:BARROSO NUÑEZ ERNESTO</t>
  </si>
  <si>
    <t>T 00053312</t>
  </si>
  <si>
    <t>UD10001-AS31415</t>
  </si>
  <si>
    <t>UD09001-AR10015</t>
  </si>
  <si>
    <t>S 00052530</t>
  </si>
  <si>
    <t>UD10001-AS30741</t>
  </si>
  <si>
    <t>S 00051160</t>
  </si>
  <si>
    <t>UD10001-AS29486</t>
  </si>
  <si>
    <t>S 00051908</t>
  </si>
  <si>
    <t>UD10001-AS30142</t>
  </si>
  <si>
    <t>FISCAL SALDAñA LUIS RICARDO</t>
  </si>
  <si>
    <t>S 00054134</t>
  </si>
  <si>
    <t>UD10001-AS32139</t>
  </si>
  <si>
    <t>I    314</t>
  </si>
  <si>
    <t>S 00056507</t>
  </si>
  <si>
    <t>UD10001-AS34499</t>
  </si>
  <si>
    <t>UD09001-AR10244</t>
  </si>
  <si>
    <t>UD09001-AR07821</t>
  </si>
  <si>
    <t>UD80001-0028405</t>
  </si>
  <si>
    <t>S 00053327</t>
  </si>
  <si>
    <t>UD10001-AS31416</t>
  </si>
  <si>
    <t>RF28458</t>
  </si>
  <si>
    <t>UD09001-AR09536</t>
  </si>
  <si>
    <t>T 00057428</t>
  </si>
  <si>
    <t>UD10001-AS35345</t>
  </si>
  <si>
    <t>0574-TCN14</t>
  </si>
  <si>
    <t>UD80001-0026187</t>
  </si>
  <si>
    <t>LJIMENEZ:ROJANO HERNANDEZ CLAUDIA P</t>
  </si>
  <si>
    <t>0032-TCU15</t>
  </si>
  <si>
    <t>UD80001-0027177</t>
  </si>
  <si>
    <t>S 00051175</t>
  </si>
  <si>
    <t>UD10001-AS29487</t>
  </si>
  <si>
    <t>PERFORACIONES BONANZA, S.A. DE C.V.</t>
  </si>
  <si>
    <t>S 00051909</t>
  </si>
  <si>
    <t>UD10001-AS30143</t>
  </si>
  <si>
    <t>S 00054127</t>
  </si>
  <si>
    <t>UD10001-AS32140</t>
  </si>
  <si>
    <t>AMATE ZUÑIGA LUIS FERNANDO</t>
  </si>
  <si>
    <t>I    315</t>
  </si>
  <si>
    <t>S 00056518</t>
  </si>
  <si>
    <t>UD10001-AS34500</t>
  </si>
  <si>
    <t>UD09001-AR10245</t>
  </si>
  <si>
    <t>S 00049598</t>
  </si>
  <si>
    <t>UD10001-AS27983</t>
  </si>
  <si>
    <t>IBARRA ABOYTES ANTONIO</t>
  </si>
  <si>
    <t>T 00053162</t>
  </si>
  <si>
    <t>UD10001-AS31417</t>
  </si>
  <si>
    <t>ESTALAYO IBAñEZ AGUSTIN</t>
  </si>
  <si>
    <t>0854-tcn15</t>
  </si>
  <si>
    <t>UD80001-0028406</t>
  </si>
  <si>
    <t>0686-tcn15</t>
  </si>
  <si>
    <t>UD80001-0028878</t>
  </si>
  <si>
    <t>LJIMENEZ:RODRIGUEZ CRUZ GERARDO ROD</t>
  </si>
  <si>
    <t>UD09001-AR10016</t>
  </si>
  <si>
    <t>0312-TCN15</t>
  </si>
  <si>
    <t>UD80001-0026188</t>
  </si>
  <si>
    <t>LJIMENEZ:RENDON RIOS GREGORIO LUIS</t>
  </si>
  <si>
    <t>S 00052565</t>
  </si>
  <si>
    <t>UD10001-AS30742</t>
  </si>
  <si>
    <t>UD09001-AR08214</t>
  </si>
  <si>
    <t>S 00051910</t>
  </si>
  <si>
    <t>UD10001-AS30144</t>
  </si>
  <si>
    <t>S 00054140</t>
  </si>
  <si>
    <t>UD10001-AS32141</t>
  </si>
  <si>
    <t>I    316</t>
  </si>
  <si>
    <t>UD80001-0029336</t>
  </si>
  <si>
    <t>HERNANDEZ ARRIOLA MARIA ELISA</t>
  </si>
  <si>
    <t>UD09001-AR10246</t>
  </si>
  <si>
    <t>UD09001-AR07822</t>
  </si>
  <si>
    <t>S 00053209</t>
  </si>
  <si>
    <t>UD10001-AS31418</t>
  </si>
  <si>
    <t>S 00054921</t>
  </si>
  <si>
    <t>UD10001-AS32925</t>
  </si>
  <si>
    <t>UD09001-AR09537</t>
  </si>
  <si>
    <t>0058-TCN16</t>
  </si>
  <si>
    <t>UD80001-0029783</t>
  </si>
  <si>
    <t>T 00050425</t>
  </si>
  <si>
    <t>UD10001-AS28799</t>
  </si>
  <si>
    <t>UD80002-0027178</t>
  </si>
  <si>
    <t>CARREñO ARREGUIN JOSE</t>
  </si>
  <si>
    <t>UD10001-AS29488</t>
  </si>
  <si>
    <t>DC</t>
  </si>
  <si>
    <t>UD09001-AR08438</t>
  </si>
  <si>
    <t>S 00054135</t>
  </si>
  <si>
    <t>UD10001-AS32142</t>
  </si>
  <si>
    <t>I    317</t>
  </si>
  <si>
    <t>S 00056509</t>
  </si>
  <si>
    <t>UD10001-AS34501</t>
  </si>
  <si>
    <t>UD09001-AR10247</t>
  </si>
  <si>
    <t>UD09001-AR07823</t>
  </si>
  <si>
    <t>S 00053337</t>
  </si>
  <si>
    <t>UD10001-AS31419</t>
  </si>
  <si>
    <t>0229-TCN15</t>
  </si>
  <si>
    <t>UD83001-0028407</t>
  </si>
  <si>
    <t>LJIMENEZ:VAZQUEZ ESTRADA RUBEN</t>
  </si>
  <si>
    <t>UD80001-0028714</t>
  </si>
  <si>
    <t>UD10001-AS35348</t>
  </si>
  <si>
    <t>0442-TCN15</t>
  </si>
  <si>
    <t>UD80001-0026189</t>
  </si>
  <si>
    <t>LJIMENEZ:LOPEZ CENTENO VICTOR JESUS</t>
  </si>
  <si>
    <t>UD09001-AR08642</t>
  </si>
  <si>
    <t>S 00051137</t>
  </si>
  <si>
    <t>UD10001-AS29489</t>
  </si>
  <si>
    <t>COMERGALV S.A. DE C.V.</t>
  </si>
  <si>
    <t>UD09001-AR08439</t>
  </si>
  <si>
    <t>S 00054136</t>
  </si>
  <si>
    <t>UD10001-AS32143</t>
  </si>
  <si>
    <t>REYES RAMIREZ BERTHA</t>
  </si>
  <si>
    <t>I    318</t>
  </si>
  <si>
    <t>RF29325</t>
  </si>
  <si>
    <t>UD09001-AR09781</t>
  </si>
  <si>
    <t>S 00058033</t>
  </si>
  <si>
    <t>UD10001-AS36047</t>
  </si>
  <si>
    <t>MARQUEZ GARCIA ISMAEL</t>
  </si>
  <si>
    <t>ANT 25800</t>
  </si>
  <si>
    <t>UD80001-0025800</t>
  </si>
  <si>
    <t>LJIMENEZ:MARTINEZ MUÑIZ ARMANDO ABR</t>
  </si>
  <si>
    <t>UD80001-0027544</t>
  </si>
  <si>
    <t>S 00054941</t>
  </si>
  <si>
    <t>UD10001-AS32926</t>
  </si>
  <si>
    <t>RF28765</t>
  </si>
  <si>
    <t>UD09001-AR09538</t>
  </si>
  <si>
    <t>T 00057359</t>
  </si>
  <si>
    <t>UD10001-AS35349</t>
  </si>
  <si>
    <t>S 00050411</t>
  </si>
  <si>
    <t>UD10001-AS28800</t>
  </si>
  <si>
    <t>RF27156</t>
  </si>
  <si>
    <t>UD09001-AR08643</t>
  </si>
  <si>
    <t>S 00051174</t>
  </si>
  <si>
    <t>UD10001-AS29490</t>
  </si>
  <si>
    <t>UD80001-0026874</t>
  </si>
  <si>
    <t>S 00053841</t>
  </si>
  <si>
    <t>UD10001-AS32144</t>
  </si>
  <si>
    <t>I    319</t>
  </si>
  <si>
    <t>T 00055921</t>
  </si>
  <si>
    <t>UD10001-AS34502</t>
  </si>
  <si>
    <t>S 00049589</t>
  </si>
  <si>
    <t>UD10001-AS27984</t>
  </si>
  <si>
    <t>PEREZ CANO MARIO</t>
  </si>
  <si>
    <t>0719-TCN15</t>
  </si>
  <si>
    <t>UD80001-0027545</t>
  </si>
  <si>
    <t>LJIMENEZ:PADILLA LIGIA GRICELDA</t>
  </si>
  <si>
    <t>S 00054792</t>
  </si>
  <si>
    <t>UD10001-AS32927</t>
  </si>
  <si>
    <t>AGROVAZ S.A. DE C.V.</t>
  </si>
  <si>
    <t>RF28846</t>
  </si>
  <si>
    <t>UD09001-AR09539</t>
  </si>
  <si>
    <t>UD80001-0029784</t>
  </si>
  <si>
    <t>LJIMENEZ:RODRIGUEZ OLIVARES BONIFAC</t>
  </si>
  <si>
    <t>UD09001-AR08053</t>
  </si>
  <si>
    <t>T 00052546</t>
  </si>
  <si>
    <t>UD10001-AS30743</t>
  </si>
  <si>
    <t>T 00051151</t>
  </si>
  <si>
    <t>UD10001-AS29491</t>
  </si>
  <si>
    <t>S 00051736</t>
  </si>
  <si>
    <t>UD10001-AS30145</t>
  </si>
  <si>
    <t>RF27694</t>
  </si>
  <si>
    <t>UD09001-AR09046</t>
  </si>
  <si>
    <t>I    320</t>
  </si>
  <si>
    <t>S 00056521</t>
  </si>
  <si>
    <t>UD10001-AS34503</t>
  </si>
  <si>
    <t>IBARRA RAMOS J. DANIEL</t>
  </si>
  <si>
    <t>UD09001-AR10248</t>
  </si>
  <si>
    <t>S 00049590</t>
  </si>
  <si>
    <t>UD10001-AS27985</t>
  </si>
  <si>
    <t>MARTINEZ VENTURA MAGDIEL</t>
  </si>
  <si>
    <t>UD80001-0028409</t>
  </si>
  <si>
    <t>RF28861</t>
  </si>
  <si>
    <t>UD09001-AR09540</t>
  </si>
  <si>
    <t>UD09001-AR08054</t>
  </si>
  <si>
    <t>LANDEROS MIRANDA IGNACIO</t>
  </si>
  <si>
    <t>S 00052567</t>
  </si>
  <si>
    <t>UD10001-AS30744</t>
  </si>
  <si>
    <t>GARCIA VIGIL YOLANDA</t>
  </si>
  <si>
    <t>UD09001-AR08860</t>
  </si>
  <si>
    <t>UD09001-AR10017</t>
  </si>
  <si>
    <t>S 00051219</t>
  </si>
  <si>
    <t>UD10001-AS29492</t>
  </si>
  <si>
    <t>FIGUEROA SOLANO Y ASOCIADOS SC</t>
  </si>
  <si>
    <t>RF26836</t>
  </si>
  <si>
    <t>UD09001-AR08440</t>
  </si>
  <si>
    <t>H 00053700</t>
  </si>
  <si>
    <t>UD10001-AS32174</t>
  </si>
  <si>
    <t>I    321</t>
  </si>
  <si>
    <t>UD09001-AR09782</t>
  </si>
  <si>
    <t>S 00058131</t>
  </si>
  <si>
    <t>UD10001-AS36048</t>
  </si>
  <si>
    <t>GUERRA MARTINEZ ERIKA</t>
  </si>
  <si>
    <t>UD10001-AS27986</t>
  </si>
  <si>
    <t>UD09001-AR09325</t>
  </si>
  <si>
    <t>S 00055740</t>
  </si>
  <si>
    <t>UD10001-AS33646</t>
  </si>
  <si>
    <t>SALAZAR ROJAS MA SOCORRO</t>
  </si>
  <si>
    <t>S 00050410</t>
  </si>
  <si>
    <t>UD10001-AS28801</t>
  </si>
  <si>
    <t>S 00052430</t>
  </si>
  <si>
    <t>UD10001-AS30745</t>
  </si>
  <si>
    <t>UD09001-AR08861</t>
  </si>
  <si>
    <t>S 00057442</t>
  </si>
  <si>
    <t>UD10001-AS35350</t>
  </si>
  <si>
    <t>MONTERO CORDOVA CLAUDIA GRACIELA</t>
  </si>
  <si>
    <t>S 00051227</t>
  </si>
  <si>
    <t>UD10001-AS29493</t>
  </si>
  <si>
    <t>GARCIA ARENAS J NICOLAS</t>
  </si>
  <si>
    <t>S 00051899</t>
  </si>
  <si>
    <t>UD10001-AS30146</t>
  </si>
  <si>
    <t>MENDOZA LARA MA. CARMEN</t>
  </si>
  <si>
    <t>S 00054138</t>
  </si>
  <si>
    <t>UD10001-AS32175</t>
  </si>
  <si>
    <t>I    322</t>
  </si>
  <si>
    <t>RF29311</t>
  </si>
  <si>
    <t>UD09001-AR09783</t>
  </si>
  <si>
    <t>T 00058115</t>
  </si>
  <si>
    <t>UD10001-AS36051</t>
  </si>
  <si>
    <t>TORAL MACIAS JORGE ARTURO</t>
  </si>
  <si>
    <t>S 00049594</t>
  </si>
  <si>
    <t>UD10001-AS27987</t>
  </si>
  <si>
    <t>LOPEZ ROSALES MARIANA</t>
  </si>
  <si>
    <t>UD09001-AR09326</t>
  </si>
  <si>
    <t>T 00055744</t>
  </si>
  <si>
    <t>UD10001-AS33647</t>
  </si>
  <si>
    <t>S 00050423</t>
  </si>
  <si>
    <t>UD10001-AS28802</t>
  </si>
  <si>
    <t>RF27155</t>
  </si>
  <si>
    <t>UD09001-AR08644</t>
  </si>
  <si>
    <t>UD09001-AR08862</t>
  </si>
  <si>
    <t>0127U/15</t>
  </si>
  <si>
    <t>UD83001-0029786</t>
  </si>
  <si>
    <t>LJIMENEZ:DEL RAZO HERNANDEZ JESICA</t>
  </si>
  <si>
    <t>S 00051220</t>
  </si>
  <si>
    <t>UD10001-AS29494</t>
  </si>
  <si>
    <t>T 00051911</t>
  </si>
  <si>
    <t>UD10001-AS30147</t>
  </si>
  <si>
    <t>S 00054149</t>
  </si>
  <si>
    <t>UD10001-AS32176</t>
  </si>
  <si>
    <t>I    323</t>
  </si>
  <si>
    <t>S 00056471</t>
  </si>
  <si>
    <t>UD10001-AS34504</t>
  </si>
  <si>
    <t>ELEMENT FLEET MANAGEMENT CORPORATIO</t>
  </si>
  <si>
    <t>S 00058159</t>
  </si>
  <si>
    <t>UD10001-AS36052</t>
  </si>
  <si>
    <t>S 00049592</t>
  </si>
  <si>
    <t>UD10001-AS27988</t>
  </si>
  <si>
    <t>SILOS CEPEDA MAURICIO</t>
  </si>
  <si>
    <t>UD80002-0028410</t>
  </si>
  <si>
    <t>S 00055741</t>
  </si>
  <si>
    <t>UD10001-AS33648</t>
  </si>
  <si>
    <t>UD10001-AS28803</t>
  </si>
  <si>
    <t>S 00052569</t>
  </si>
  <si>
    <t>UD10001-AS30746</t>
  </si>
  <si>
    <t>UD09001-AR08863</t>
  </si>
  <si>
    <t>VAZQUEZ SUAREZ RAUL</t>
  </si>
  <si>
    <t>UD09001-AR10018</t>
  </si>
  <si>
    <t>S 00051225</t>
  </si>
  <si>
    <t>UD10001-AS29495</t>
  </si>
  <si>
    <t>UD10001-AS30148</t>
  </si>
  <si>
    <t>UD09001-AR09047</t>
  </si>
  <si>
    <t>I    324</t>
  </si>
  <si>
    <t>UD09001-AR09784</t>
  </si>
  <si>
    <t>S 00058149</t>
  </si>
  <si>
    <t>UD10001-AS36053</t>
  </si>
  <si>
    <t>0301-TCN15</t>
  </si>
  <si>
    <t>UD80001-0025801</t>
  </si>
  <si>
    <t>ROJAS MOLINA ROSALINA</t>
  </si>
  <si>
    <t>S 00054934</t>
  </si>
  <si>
    <t>UD10001-AS32928</t>
  </si>
  <si>
    <t>S 00055742</t>
  </si>
  <si>
    <t>UD10001-AS33649</t>
  </si>
  <si>
    <t>S 00050433</t>
  </si>
  <si>
    <t>UD10001-AS28804</t>
  </si>
  <si>
    <t>UD09001-AR08645</t>
  </si>
  <si>
    <t>GONZALEZ RODRIGUEZ YAZMIN</t>
  </si>
  <si>
    <t>T 00053163</t>
  </si>
  <si>
    <t>UD10001-AS31420</t>
  </si>
  <si>
    <t>UD09001-AR10019</t>
  </si>
  <si>
    <t>0013-TCU15</t>
  </si>
  <si>
    <t>UD83001-0026527</t>
  </si>
  <si>
    <t>UD09001-AR09048</t>
  </si>
  <si>
    <t>S 00051867</t>
  </si>
  <si>
    <t>UD10001-AS30149</t>
  </si>
  <si>
    <t>I    325</t>
  </si>
  <si>
    <t>UD10001-AS34505</t>
  </si>
  <si>
    <t>S 00058167</t>
  </si>
  <si>
    <t>UD10001-AS36054</t>
  </si>
  <si>
    <t>S 00049497</t>
  </si>
  <si>
    <t>UD10001-AS27989</t>
  </si>
  <si>
    <t>UD09001-AR09327</t>
  </si>
  <si>
    <t>UD10001-AS33650</t>
  </si>
  <si>
    <t>UD09001-AR08055</t>
  </si>
  <si>
    <t>UD09001-AR08646</t>
  </si>
  <si>
    <t>T 00051561</t>
  </si>
  <si>
    <t>UD10001-AS31421</t>
  </si>
  <si>
    <t>S 00057424</t>
  </si>
  <si>
    <t>UD10001-AS35351</t>
  </si>
  <si>
    <t>S 00051222</t>
  </si>
  <si>
    <t>UD10001-AS29496</t>
  </si>
  <si>
    <t>ORTEGA FRANCO RANULFO</t>
  </si>
  <si>
    <t>S 00054137</t>
  </si>
  <si>
    <t>UD10001-AS32177</t>
  </si>
  <si>
    <t>PINTA DEL BAJIO SA DE CV</t>
  </si>
  <si>
    <t>UD09001-AR08441</t>
  </si>
  <si>
    <t>I    326</t>
  </si>
  <si>
    <t>UD09001-AR09785</t>
  </si>
  <si>
    <t>S 00049578</t>
  </si>
  <si>
    <t>UD10001-AS27990</t>
  </si>
  <si>
    <t>0056-TCU15</t>
  </si>
  <si>
    <t>UD83001-0028411</t>
  </si>
  <si>
    <t>RF28870</t>
  </si>
  <si>
    <t>UD09001-AR09541</t>
  </si>
  <si>
    <t>UD80002-0026191</t>
  </si>
  <si>
    <t>S 00052536</t>
  </si>
  <si>
    <t>UD10001-AS30747</t>
  </si>
  <si>
    <t>MATEO RODRIGO LUIS EDUARDO</t>
  </si>
  <si>
    <t>UD09001-AR08864</t>
  </si>
  <si>
    <t>S 00057450</t>
  </si>
  <si>
    <t>UD10001-AS35352</t>
  </si>
  <si>
    <t>BARRERA RODRIGUEZ ALEJANDRO</t>
  </si>
  <si>
    <t>RF26518</t>
  </si>
  <si>
    <t>UD09001-AR08215</t>
  </si>
  <si>
    <t>S 00054139</t>
  </si>
  <si>
    <t>UD10001-AS32178</t>
  </si>
  <si>
    <t>CASTRO MENENDEZ ELENA</t>
  </si>
  <si>
    <t>S 00051883</t>
  </si>
  <si>
    <t>UD10001-AS30150</t>
  </si>
  <si>
    <t>I    327</t>
  </si>
  <si>
    <t>RF29319</t>
  </si>
  <si>
    <t>UD09001-AR09786</t>
  </si>
  <si>
    <t>UD09001-AR10249</t>
  </si>
  <si>
    <t>S 00049596</t>
  </si>
  <si>
    <t>UD10001-AS27991</t>
  </si>
  <si>
    <t>UD09001-AR09328</t>
  </si>
  <si>
    <t>S 00055710</t>
  </si>
  <si>
    <t>UD10001-AS33651</t>
  </si>
  <si>
    <t>TELLO LOPEZ CARMEN MARIA</t>
  </si>
  <si>
    <t>S 00050432</t>
  </si>
  <si>
    <t>UD10001-AS28805</t>
  </si>
  <si>
    <t>GARCIA GARCIA SUSANA</t>
  </si>
  <si>
    <t>0641-TCN15</t>
  </si>
  <si>
    <t>UD80001-0027181</t>
  </si>
  <si>
    <t>T 00053265</t>
  </si>
  <si>
    <t>UD10001-AS31422</t>
  </si>
  <si>
    <t>S 00057443</t>
  </si>
  <si>
    <t>UD10001-AS35353</t>
  </si>
  <si>
    <t>UD80001-0026533</t>
  </si>
  <si>
    <t>UD09001-AR09049</t>
  </si>
  <si>
    <t>UD09001-AR08442</t>
  </si>
  <si>
    <t>SANCHEZ PAREDES ROBERTO</t>
  </si>
  <si>
    <t>I    328</t>
  </si>
  <si>
    <t>UD10001-AS34506</t>
  </si>
  <si>
    <t>S 00058164</t>
  </si>
  <si>
    <t>UD10001-AS36055</t>
  </si>
  <si>
    <t>RABADAN ROMAN JUVENTINA</t>
  </si>
  <si>
    <t>S 00049584</t>
  </si>
  <si>
    <t>UD10001-AS27992</t>
  </si>
  <si>
    <t>UD09001-AR09329</t>
  </si>
  <si>
    <t>S 00055735</t>
  </si>
  <si>
    <t>UD10001-AS33652</t>
  </si>
  <si>
    <t>DE ACERO S.A DE C.V.</t>
  </si>
  <si>
    <t>S 00050407</t>
  </si>
  <si>
    <t>UD10001-AS28806</t>
  </si>
  <si>
    <t>S 00052581</t>
  </si>
  <si>
    <t>UD10001-AS30748</t>
  </si>
  <si>
    <t>S 00053342</t>
  </si>
  <si>
    <t>UD10001-AS31423</t>
  </si>
  <si>
    <t>UD80001-0029789</t>
  </si>
  <si>
    <t>0357-TCN14</t>
  </si>
  <si>
    <t>UD80001-0026534</t>
  </si>
  <si>
    <t>T 00054152</t>
  </si>
  <si>
    <t>UD10001-AS32179</t>
  </si>
  <si>
    <t>S 00050952</t>
  </si>
  <si>
    <t>UD10001-AS30151</t>
  </si>
  <si>
    <t>I    329</t>
  </si>
  <si>
    <t>RF29087</t>
  </si>
  <si>
    <t>UD09001-AR09787</t>
  </si>
  <si>
    <t>0245-TCN16</t>
  </si>
  <si>
    <t>UD80001-0030253</t>
  </si>
  <si>
    <t>S 00049586</t>
  </si>
  <si>
    <t>UD10001-AS27993</t>
  </si>
  <si>
    <t>UD09001-AR09330</t>
  </si>
  <si>
    <t>UD09001-AR09542</t>
  </si>
  <si>
    <t>0463-TCN15</t>
  </si>
  <si>
    <t>UD80001-0026192</t>
  </si>
  <si>
    <t>LJIMENEZ:VARGAS BANDA FRANCISCO</t>
  </si>
  <si>
    <t>S 00052575</t>
  </si>
  <si>
    <t>UD10001-AS30749</t>
  </si>
  <si>
    <t>LEON GALLEGOS HECTOR MANUEL</t>
  </si>
  <si>
    <t>T 00053339</t>
  </si>
  <si>
    <t>UD10001-AS31424</t>
  </si>
  <si>
    <t>BANDA RAMIREZ ESPERANZA</t>
  </si>
  <si>
    <t>0172N/16</t>
  </si>
  <si>
    <t>UD80001-0029790</t>
  </si>
  <si>
    <t>LJIMENEZ:JAIMES MOJICA ECLISERIO</t>
  </si>
  <si>
    <t>S 00051244</t>
  </si>
  <si>
    <t>UD10001-AS29497</t>
  </si>
  <si>
    <t>S 00054150</t>
  </si>
  <si>
    <t>UD10001-AS32180</t>
  </si>
  <si>
    <t>RF26809</t>
  </si>
  <si>
    <t>UD09001-AR08443</t>
  </si>
  <si>
    <t>I    330</t>
  </si>
  <si>
    <t>UD09001-AR09788</t>
  </si>
  <si>
    <t>S 00058168</t>
  </si>
  <si>
    <t>UD10001-AS36056</t>
  </si>
  <si>
    <t>UD09001-AR07824</t>
  </si>
  <si>
    <t>UD80001-0028412</t>
  </si>
  <si>
    <t>UD80002-0028886</t>
  </si>
  <si>
    <t>SANTILLAN SAAVEDRA MARIA GUADALUPE</t>
  </si>
  <si>
    <t>UD80001-0026193</t>
  </si>
  <si>
    <t>S 00052568</t>
  </si>
  <si>
    <t>UD10001-AS30750</t>
  </si>
  <si>
    <t>DELGADILLO CONTRERAS BRISSA</t>
  </si>
  <si>
    <t>UD09001-AR08865</t>
  </si>
  <si>
    <t>UD80001-0029792</t>
  </si>
  <si>
    <t>S 00051029</t>
  </si>
  <si>
    <t>UD10001-AS29498</t>
  </si>
  <si>
    <t>UD09001-AR09050</t>
  </si>
  <si>
    <t>UD09001-AR08444</t>
  </si>
  <si>
    <t>I    331</t>
  </si>
  <si>
    <t>T 00056510</t>
  </si>
  <si>
    <t>UD10001-AS34507</t>
  </si>
  <si>
    <t>0987-TCN15</t>
  </si>
  <si>
    <t>UD80001-0030254</t>
  </si>
  <si>
    <t>UD80001-0028413</t>
  </si>
  <si>
    <t>S 00055745</t>
  </si>
  <si>
    <t>UD10001-AS33653</t>
  </si>
  <si>
    <t>0330-TCN15</t>
  </si>
  <si>
    <t>UD80001-0025802</t>
  </si>
  <si>
    <t>S 00050418</t>
  </si>
  <si>
    <t>UD10001-AS28807</t>
  </si>
  <si>
    <t>UD09001-AR08647</t>
  </si>
  <si>
    <t>S 00053251</t>
  </si>
  <si>
    <t>UD10001-AS31425</t>
  </si>
  <si>
    <t>UD80001-0029793</t>
  </si>
  <si>
    <t>S 00051238</t>
  </si>
  <si>
    <t>UD10001-AS29499</t>
  </si>
  <si>
    <t>RF27950</t>
  </si>
  <si>
    <t>UD09001-AR09051</t>
  </si>
  <si>
    <t>UD09001-AR08445</t>
  </si>
  <si>
    <t>I    332</t>
  </si>
  <si>
    <t>S 00056513</t>
  </si>
  <si>
    <t>UD10001-AS34508</t>
  </si>
  <si>
    <t>GONZALEZ GUERRERO MARCELA</t>
  </si>
  <si>
    <t>S 00058170</t>
  </si>
  <si>
    <t>UD10001-AS36057</t>
  </si>
  <si>
    <t>S 00054897</t>
  </si>
  <si>
    <t>UD10001-AS32929</t>
  </si>
  <si>
    <t>UD09001-AR09543</t>
  </si>
  <si>
    <t>0141-TCN15</t>
  </si>
  <si>
    <t>UD80001-0025803</t>
  </si>
  <si>
    <t>S 00050428</t>
  </si>
  <si>
    <t>UD10001-AS28808</t>
  </si>
  <si>
    <t>S 00052582</t>
  </si>
  <si>
    <t>UD10001-AS30751</t>
  </si>
  <si>
    <t>S 00053324</t>
  </si>
  <si>
    <t>UD10001-AS31426</t>
  </si>
  <si>
    <t>BRIBIESCA GODOY MANUEL MARIA</t>
  </si>
  <si>
    <t>0158-TCN16</t>
  </si>
  <si>
    <t>UD80001-0029795</t>
  </si>
  <si>
    <t>S 00051241</t>
  </si>
  <si>
    <t>UD10001-AS29500</t>
  </si>
  <si>
    <t>RF27864</t>
  </si>
  <si>
    <t>UD09001-AR09052</t>
  </si>
  <si>
    <t>UD09001-AR08446</t>
  </si>
  <si>
    <t>I    333</t>
  </si>
  <si>
    <t>S 00056527</t>
  </si>
  <si>
    <t>UD10001-AS34509</t>
  </si>
  <si>
    <t>MACIAS ARELLANO EDUARDO</t>
  </si>
  <si>
    <t>S 00058161</t>
  </si>
  <si>
    <t>UD10001-AS36058</t>
  </si>
  <si>
    <t>BAJA: TORRES LEON MIGUEL ANGEL</t>
  </si>
  <si>
    <t>UD09001-AR09544</t>
  </si>
  <si>
    <t>S 00049552</t>
  </si>
  <si>
    <t>UD10001-AS27994</t>
  </si>
  <si>
    <t>UD09001-AR08648</t>
  </si>
  <si>
    <t>S 00053332</t>
  </si>
  <si>
    <t>UD10001-AS31427</t>
  </si>
  <si>
    <t>UD80001-0029796</t>
  </si>
  <si>
    <t>UD09001-AR08056</t>
  </si>
  <si>
    <t>S 00051243</t>
  </si>
  <si>
    <t>UD10001-AS29501</t>
  </si>
  <si>
    <t>T 00054012</t>
  </si>
  <si>
    <t>UD10001-AS32181</t>
  </si>
  <si>
    <t>UD09001-AR08447</t>
  </si>
  <si>
    <t>I    334</t>
  </si>
  <si>
    <t>T 00056526</t>
  </si>
  <si>
    <t>UD10001-AS34510</t>
  </si>
  <si>
    <t>LEON IBARRA VICENTE</t>
  </si>
  <si>
    <t>0980-TCN15</t>
  </si>
  <si>
    <t>UD80001-0030255</t>
  </si>
  <si>
    <t>S 00055736</t>
  </si>
  <si>
    <t>UD10001-AS33654</t>
  </si>
  <si>
    <t>PWNDIENTE</t>
  </si>
  <si>
    <t>UD80001-0025677</t>
  </si>
  <si>
    <t>S 00052538</t>
  </si>
  <si>
    <t>UD10001-AS30752</t>
  </si>
  <si>
    <t>TREVIÑO GARCIA MARIA DEL CARMEN</t>
  </si>
  <si>
    <t>UD09001-AR08866</t>
  </si>
  <si>
    <t>S 00057444</t>
  </si>
  <si>
    <t>UD10001-AS35354</t>
  </si>
  <si>
    <t>S 00050417</t>
  </si>
  <si>
    <t>UD10001-AS28809</t>
  </si>
  <si>
    <t>S 00051221</t>
  </si>
  <si>
    <t>UD10001-AS29502</t>
  </si>
  <si>
    <t>0053-TCU15</t>
  </si>
  <si>
    <t>UD83001-0028020</t>
  </si>
  <si>
    <t>LJIMENEZ:MEDINA OLIVEROS JOSE ANGEL</t>
  </si>
  <si>
    <t>T 00051923</t>
  </si>
  <si>
    <t>UD10001-AS30152</t>
  </si>
  <si>
    <t>TRANSPORTES NARCEA, S.A DE C.V.</t>
  </si>
  <si>
    <t>I    335</t>
  </si>
  <si>
    <t>UD09001-AR09789</t>
  </si>
  <si>
    <t>0251N/16</t>
  </si>
  <si>
    <t>UD80001-0030256</t>
  </si>
  <si>
    <t>LJIMENEZ:GUERRERO ROBERTA</t>
  </si>
  <si>
    <t>S 00054936</t>
  </si>
  <si>
    <t>UD10001-AS32930</t>
  </si>
  <si>
    <t>S 00055704</t>
  </si>
  <si>
    <t>UD10001-AS33655</t>
  </si>
  <si>
    <t>UD09001-AR07825</t>
  </si>
  <si>
    <t>S 00052563</t>
  </si>
  <si>
    <t>UD10001-AS30753</t>
  </si>
  <si>
    <t>FLORES LEDESMA MELITON</t>
  </si>
  <si>
    <t>S 00053347</t>
  </si>
  <si>
    <t>UD10001-AS31428</t>
  </si>
  <si>
    <t>MALDONADO ELIAS SOFIA MARTA</t>
  </si>
  <si>
    <t>T 00057449</t>
  </si>
  <si>
    <t>UD10001-AS35355</t>
  </si>
  <si>
    <t>S 00050440</t>
  </si>
  <si>
    <t>UD10001-AS28810</t>
  </si>
  <si>
    <t>UD80002-0026536</t>
  </si>
  <si>
    <t>S 00051924</t>
  </si>
  <si>
    <t>UD10001-AS30153</t>
  </si>
  <si>
    <t>RF27965</t>
  </si>
  <si>
    <t>UD09001-AR09053</t>
  </si>
  <si>
    <t>I    336</t>
  </si>
  <si>
    <t>UD09001-AR09790</t>
  </si>
  <si>
    <t>UD09001-AR10250</t>
  </si>
  <si>
    <t>S 00054937</t>
  </si>
  <si>
    <t>UD10001-AS32931</t>
  </si>
  <si>
    <t>S 00055733</t>
  </si>
  <si>
    <t>UD10001-AS33656</t>
  </si>
  <si>
    <t>I 00049597</t>
  </si>
  <si>
    <t>UD10001-AS27995</t>
  </si>
  <si>
    <t>UD10001-AS30754</t>
  </si>
  <si>
    <t>0001-TCN15</t>
  </si>
  <si>
    <t>UD83001-0027548</t>
  </si>
  <si>
    <t>S 00057452</t>
  </si>
  <si>
    <t>UD10001-AS35356</t>
  </si>
  <si>
    <t>NIJEBOER JOHN EVERT</t>
  </si>
  <si>
    <t>S 00050439</t>
  </si>
  <si>
    <t>UD10001-AS28824</t>
  </si>
  <si>
    <t>ENSUEñO HOTELERIA DE CELAYA S.A. DE</t>
  </si>
  <si>
    <t>0454-TCN15</t>
  </si>
  <si>
    <t>UD80001-0026537</t>
  </si>
  <si>
    <t>0900N/14</t>
  </si>
  <si>
    <t>UD80001-0026879</t>
  </si>
  <si>
    <t>LJIMENEZ:URIBE LOPEZ SANDRA</t>
  </si>
  <si>
    <t>RF27921</t>
  </si>
  <si>
    <t>UD09001-AR09054</t>
  </si>
  <si>
    <t>I    337</t>
  </si>
  <si>
    <t>S 00056528</t>
  </si>
  <si>
    <t>UD10001-AS34511</t>
  </si>
  <si>
    <t>GRAFIKA, S. DE R.L. DE C.V.</t>
  </si>
  <si>
    <t>UD09001-AR10251</t>
  </si>
  <si>
    <t>0055-TCU15</t>
  </si>
  <si>
    <t>UD83001-0028416</t>
  </si>
  <si>
    <t>LJIMENEZ:IBARRA ADAUTO J EFRAYN</t>
  </si>
  <si>
    <t>S 00055737</t>
  </si>
  <si>
    <t>UD10001-AS33657</t>
  </si>
  <si>
    <t>UD80001-0025679</t>
  </si>
  <si>
    <t>UD10001-AS30755</t>
  </si>
  <si>
    <t>S 00053319</t>
  </si>
  <si>
    <t>UD10001-AS31429</t>
  </si>
  <si>
    <t>LAGUNA MENDOZA MARTIN ALBERTO</t>
  </si>
  <si>
    <t>S 00057445</t>
  </si>
  <si>
    <t>UD10001-AS35357</t>
  </si>
  <si>
    <t>0382-TCN15</t>
  </si>
  <si>
    <t>UD80001-0026197</t>
  </si>
  <si>
    <t>S 00051237</t>
  </si>
  <si>
    <t>UD10001-AS29503</t>
  </si>
  <si>
    <t>ARREGUIN ARREDONDO MA TERESITA</t>
  </si>
  <si>
    <t>T 00051914</t>
  </si>
  <si>
    <t>UD10001-AS30154</t>
  </si>
  <si>
    <t>UD09001-AR09055</t>
  </si>
  <si>
    <t>I    338</t>
  </si>
  <si>
    <t>RF29328</t>
  </si>
  <si>
    <t>UD09001-AR09791</t>
  </si>
  <si>
    <t>UD09001-AR10252</t>
  </si>
  <si>
    <t>UD83001-0028417</t>
  </si>
  <si>
    <t>0912-TCN15</t>
  </si>
  <si>
    <t>UD80001-0028887</t>
  </si>
  <si>
    <t>S 00048916</t>
  </si>
  <si>
    <t>UD10001-AS28007</t>
  </si>
  <si>
    <t>SUAREZ LOPEZ MAXIMINO</t>
  </si>
  <si>
    <t>UD10001-AS30756</t>
  </si>
  <si>
    <t>0040-TCU15</t>
  </si>
  <si>
    <t>UD83001-0027549</t>
  </si>
  <si>
    <t>LJIMENEZ:MONTERO MARTINEZ NOEMI</t>
  </si>
  <si>
    <t>0990n/15</t>
  </si>
  <si>
    <t>UD80001-0029797</t>
  </si>
  <si>
    <t>LJIMENEZ:COELLO MUÑOZ DE COTE RAUL</t>
  </si>
  <si>
    <t>S 00050442</t>
  </si>
  <si>
    <t>UD10001-AS28825</t>
  </si>
  <si>
    <t>S 00051242</t>
  </si>
  <si>
    <t>UD10001-AS29504</t>
  </si>
  <si>
    <t>VERA SILVA MAURICIO</t>
  </si>
  <si>
    <t>UD09001-AR08448</t>
  </si>
  <si>
    <t>UD09001-AR09056</t>
  </si>
  <si>
    <t>I    339</t>
  </si>
  <si>
    <t>S 00056520</t>
  </si>
  <si>
    <t>UD10001-AS34512</t>
  </si>
  <si>
    <t>S 00058162</t>
  </si>
  <si>
    <t>UD10001-AS36059</t>
  </si>
  <si>
    <t>0055-TCU14</t>
  </si>
  <si>
    <t>UD83001-0028418</t>
  </si>
  <si>
    <t>T 00055746</t>
  </si>
  <si>
    <t>UD10001-AS33658</t>
  </si>
  <si>
    <t>UD83001-0025809</t>
  </si>
  <si>
    <t>S 00052586</t>
  </si>
  <si>
    <t>UD10001-AS30757</t>
  </si>
  <si>
    <t>REFACT</t>
  </si>
  <si>
    <t>UD09001-AR08867</t>
  </si>
  <si>
    <t>UD80001-0029798</t>
  </si>
  <si>
    <t>UD09001-AR08057</t>
  </si>
  <si>
    <t>S 00051228</t>
  </si>
  <si>
    <t>UD10001-AS29505</t>
  </si>
  <si>
    <t>RF26869</t>
  </si>
  <si>
    <t>UD09001-AR08449</t>
  </si>
  <si>
    <t>UD09001-AR09057</t>
  </si>
  <si>
    <t>I    340</t>
  </si>
  <si>
    <t>S 00058157</t>
  </si>
  <si>
    <t>UD10001-AS36060</t>
  </si>
  <si>
    <t>PADILLA PEDROZA SERGIO</t>
  </si>
  <si>
    <t>UD80001-0029337</t>
  </si>
  <si>
    <t>AGUILAR MEDINA MA. GUADALUPE CLEMEN</t>
  </si>
  <si>
    <t>S 00054915</t>
  </si>
  <si>
    <t>UD10001-AS32932</t>
  </si>
  <si>
    <t>GUTIERREZ NAVARRO ENRIQUE</t>
  </si>
  <si>
    <t>S 00055756</t>
  </si>
  <si>
    <t>UD10001-AS33659</t>
  </si>
  <si>
    <t>BAJA: ZEPEDA MUÑOZ SARA</t>
  </si>
  <si>
    <t>S 00053340</t>
  </si>
  <si>
    <t>UD10001-AS31430</t>
  </si>
  <si>
    <t>0989N/15</t>
  </si>
  <si>
    <t>UD80001-0029800</t>
  </si>
  <si>
    <t>LJIMENEZ:LARA FLORES ENGRACIA ERIKA</t>
  </si>
  <si>
    <t>UD09001-AR08058</t>
  </si>
  <si>
    <t>ANGULO ESCALANTE JOSE ROBERTO</t>
  </si>
  <si>
    <t>S 00051251</t>
  </si>
  <si>
    <t>UD10001-AS29506</t>
  </si>
  <si>
    <t>UD09001-AR08649</t>
  </si>
  <si>
    <t>S 00051925</t>
  </si>
  <si>
    <t>UD10001-AS30155</t>
  </si>
  <si>
    <t>RODRIGUEZ SANTOYO ERENDIRA ALEJANDR</t>
  </si>
  <si>
    <t>UD09001-AR09058</t>
  </si>
  <si>
    <t>INSTITUTO BILINGUE EDISON A.C.</t>
  </si>
  <si>
    <t>I    341</t>
  </si>
  <si>
    <t>S 00058166</t>
  </si>
  <si>
    <t>UD10001-AS36061</t>
  </si>
  <si>
    <t>UD80001-0029339</t>
  </si>
  <si>
    <t>UD09001-AR09331</t>
  </si>
  <si>
    <t>S 00055752</t>
  </si>
  <si>
    <t>UD10001-AS33660</t>
  </si>
  <si>
    <t>UD80001-0025810</t>
  </si>
  <si>
    <t>S 00053361</t>
  </si>
  <si>
    <t>UD10001-AS31431</t>
  </si>
  <si>
    <t>0789N/15</t>
  </si>
  <si>
    <t>UD80001-0029802</t>
  </si>
  <si>
    <t>LJIMENEZ:GUERRERO HERNANDEZ LUIS FE</t>
  </si>
  <si>
    <t>S 00050311</t>
  </si>
  <si>
    <t>UD10001-AS28826</t>
  </si>
  <si>
    <t>S 00051259</t>
  </si>
  <si>
    <t>UD10001-AS29507</t>
  </si>
  <si>
    <t>S 00052585</t>
  </si>
  <si>
    <t>UD10001-AS30758</t>
  </si>
  <si>
    <t>GUTIERREZ DIAZ MA. ROSA</t>
  </si>
  <si>
    <t>S 00051922</t>
  </si>
  <si>
    <t>UD10001-AS30156</t>
  </si>
  <si>
    <t>UD09001-AR09059</t>
  </si>
  <si>
    <t>I    342</t>
  </si>
  <si>
    <t>UD09001-AR10253</t>
  </si>
  <si>
    <t>MOLINA OLALDE JOSE GERARDO ADAN</t>
  </si>
  <si>
    <t>S 00056295</t>
  </si>
  <si>
    <t>UD10001-AS34516</t>
  </si>
  <si>
    <t>S 00054929</t>
  </si>
  <si>
    <t>UD10001-AS32933</t>
  </si>
  <si>
    <t>LOPEZ GONZALEZ MIGUEL</t>
  </si>
  <si>
    <t>UD09001-AR09545</t>
  </si>
  <si>
    <t>UD10001-AS31440</t>
  </si>
  <si>
    <t>UD09001-AR10020</t>
  </si>
  <si>
    <t>UD09001-AR08059</t>
  </si>
  <si>
    <t>UD10001-AS29508</t>
  </si>
  <si>
    <t>S 00052597</t>
  </si>
  <si>
    <t>UD10001-AS30759</t>
  </si>
  <si>
    <t>T 00051913</t>
  </si>
  <si>
    <t>UD10001-AS30157</t>
  </si>
  <si>
    <t>GUERRERO LARA JOSE</t>
  </si>
  <si>
    <t>UD09001-AR09060</t>
  </si>
  <si>
    <t>I    343</t>
  </si>
  <si>
    <t>UD09001-AR10254</t>
  </si>
  <si>
    <t>T 00056448</t>
  </si>
  <si>
    <t>UD10001-AS34517</t>
  </si>
  <si>
    <t>S 00054938</t>
  </si>
  <si>
    <t>UD10001-AS32934</t>
  </si>
  <si>
    <t>S 00055750</t>
  </si>
  <si>
    <t>UD10001-AS33661</t>
  </si>
  <si>
    <t>S 00049602</t>
  </si>
  <si>
    <t>UD10001-AS28008</t>
  </si>
  <si>
    <t>S 00053350</t>
  </si>
  <si>
    <t>UD10001-AS31442</t>
  </si>
  <si>
    <t>RODRIGUEZ HERNANDEZ FRANCISCO</t>
  </si>
  <si>
    <t>0182N/16</t>
  </si>
  <si>
    <t>UD80001-0029804</t>
  </si>
  <si>
    <t>LJIMENEZ:RODRIGUEZ SOLORZANO MAURIC</t>
  </si>
  <si>
    <t>S 00050445</t>
  </si>
  <si>
    <t>UD10001-AS28827</t>
  </si>
  <si>
    <t>UD09001-AR08216</t>
  </si>
  <si>
    <t>UD83001-0027184</t>
  </si>
  <si>
    <t>UD09001-AR08450</t>
  </si>
  <si>
    <t>UD09001-AR09061</t>
  </si>
  <si>
    <t>I    344</t>
  </si>
  <si>
    <t>S 00058172</t>
  </si>
  <si>
    <t>UD10001-AS36062</t>
  </si>
  <si>
    <t>HNOS. ABOYTES SPR DE RL</t>
  </si>
  <si>
    <t>UD80002-0029340</t>
  </si>
  <si>
    <t>UD09001-AR09332</t>
  </si>
  <si>
    <t>S 00055759</t>
  </si>
  <si>
    <t>UD10001-AS33662</t>
  </si>
  <si>
    <t>S 00049609</t>
  </si>
  <si>
    <t>UD10001-AS28009</t>
  </si>
  <si>
    <t>LANUZA ESPITIA JUAN</t>
  </si>
  <si>
    <t>UD09001-AR08868</t>
  </si>
  <si>
    <t>GOMEZ TREJO ARMANDO</t>
  </si>
  <si>
    <t>UD09001-AR10021</t>
  </si>
  <si>
    <t>UD09001-AR08060</t>
  </si>
  <si>
    <t>T 00051240</t>
  </si>
  <si>
    <t>UD10001-AS29509</t>
  </si>
  <si>
    <t>UD09001-AR08650</t>
  </si>
  <si>
    <t>UD09001-AR08451</t>
  </si>
  <si>
    <t>S 00053754</t>
  </si>
  <si>
    <t>UD10001-AS32182</t>
  </si>
  <si>
    <t>HERNANDEZ GONZALEZ MARIA GUADALUPE</t>
  </si>
  <si>
    <t>I    345</t>
  </si>
  <si>
    <t>S 00058175</t>
  </si>
  <si>
    <t>UD10001-AS36063</t>
  </si>
  <si>
    <t>SANCHEZ HERNANDEZ JULIA DOLORES</t>
  </si>
  <si>
    <t>S 00056514</t>
  </si>
  <si>
    <t>UD10001-AS34518</t>
  </si>
  <si>
    <t>ABOYTES MACIAS CARLOS</t>
  </si>
  <si>
    <t>S 00054951</t>
  </si>
  <si>
    <t>UD10001-AS32935</t>
  </si>
  <si>
    <t>S 00055758</t>
  </si>
  <si>
    <t>UD10001-AS33663</t>
  </si>
  <si>
    <t>RF25782</t>
  </si>
  <si>
    <t>UD09001-AR07826</t>
  </si>
  <si>
    <t>S 00053267</t>
  </si>
  <si>
    <t>UD10001-AS31445</t>
  </si>
  <si>
    <t>S 00057448</t>
  </si>
  <si>
    <t>UD10001-AS35358</t>
  </si>
  <si>
    <t>JIMENEZ CORONA SERGIO</t>
  </si>
  <si>
    <t>UD09001-AR08061</t>
  </si>
  <si>
    <t>S 00051254</t>
  </si>
  <si>
    <t>UD10001-AS29510</t>
  </si>
  <si>
    <t>CERDA ROSAS GERARDO</t>
  </si>
  <si>
    <t>S 00052572</t>
  </si>
  <si>
    <t>UD10001-AS30760</t>
  </si>
  <si>
    <t>S 00051926</t>
  </si>
  <si>
    <t>UD10001-AS30158</t>
  </si>
  <si>
    <t>UD09001-AR09062</t>
  </si>
  <si>
    <t>I    346</t>
  </si>
  <si>
    <t>S 00058176</t>
  </si>
  <si>
    <t>UD10001-AS36064</t>
  </si>
  <si>
    <t>S 00056540</t>
  </si>
  <si>
    <t>UD10001-AS34519</t>
  </si>
  <si>
    <t>ZEPEDA SANCHEZ PAULA INES</t>
  </si>
  <si>
    <t>S 00054950</t>
  </si>
  <si>
    <t>UD10001-AS32936</t>
  </si>
  <si>
    <t>T 00055722</t>
  </si>
  <si>
    <t>UD10001-AS33664</t>
  </si>
  <si>
    <t>UD10001-AS28010</t>
  </si>
  <si>
    <t>UD10001-AS31446</t>
  </si>
  <si>
    <t>S 00057456</t>
  </si>
  <si>
    <t>UD10001-AS35359</t>
  </si>
  <si>
    <t>S 00050473</t>
  </si>
  <si>
    <t>UD10001-AS28828</t>
  </si>
  <si>
    <t>S 00051249</t>
  </si>
  <si>
    <t>UD10001-AS29511</t>
  </si>
  <si>
    <t>UD10001-AS30761</t>
  </si>
  <si>
    <t>S 00051932</t>
  </si>
  <si>
    <t>UD10001-AS30159</t>
  </si>
  <si>
    <t>UD09001-AR09063</t>
  </si>
  <si>
    <t>I    347</t>
  </si>
  <si>
    <t>S 00058173</t>
  </si>
  <si>
    <t>UD10001-AS36065</t>
  </si>
  <si>
    <t>S 00056535</t>
  </si>
  <si>
    <t>UD10001-AS34520</t>
  </si>
  <si>
    <t>LEY SANCHEZ BLANCA ROSA DEL CARMEN</t>
  </si>
  <si>
    <t>S 00054718</t>
  </si>
  <si>
    <t>UD10001-AS32937</t>
  </si>
  <si>
    <t>UD10001-AS28011</t>
  </si>
  <si>
    <t>T 00053354</t>
  </si>
  <si>
    <t>UD10001-AS31447</t>
  </si>
  <si>
    <t>S 00055734</t>
  </si>
  <si>
    <t>UD10001-AS33665</t>
  </si>
  <si>
    <t>UD09001-AR10022</t>
  </si>
  <si>
    <t>GEREZ ESPINOSA JUAN HILARIO</t>
  </si>
  <si>
    <t>UD09001-AR08062</t>
  </si>
  <si>
    <t>S 00051218</t>
  </si>
  <si>
    <t>UD10001-AS29512</t>
  </si>
  <si>
    <t>UD09001-AR08651</t>
  </si>
  <si>
    <t>S 00051929</t>
  </si>
  <si>
    <t>UD10001-AS30160</t>
  </si>
  <si>
    <t>MONTOYA PATIñO KARLA VIRGINIA</t>
  </si>
  <si>
    <t>UD09001-AR09064</t>
  </si>
  <si>
    <t>I    348</t>
  </si>
  <si>
    <t>H 00058116</t>
  </si>
  <si>
    <t>UD10001-AS36066</t>
  </si>
  <si>
    <t>UD80001-0029342</t>
  </si>
  <si>
    <t>S 00054943</t>
  </si>
  <si>
    <t>UD10001-AS32938</t>
  </si>
  <si>
    <t>GACHUZ REYES MARICARMEN</t>
  </si>
  <si>
    <t>UD10001-AS28012</t>
  </si>
  <si>
    <t>UD09001-AR08869</t>
  </si>
  <si>
    <t>S 00055718</t>
  </si>
  <si>
    <t>UD10001-AS33666</t>
  </si>
  <si>
    <t>UD80001-0029806</t>
  </si>
  <si>
    <t>S 00050458</t>
  </si>
  <si>
    <t>UD10001-AS28829</t>
  </si>
  <si>
    <t>UD09001-AR08217</t>
  </si>
  <si>
    <t>UD10001-AS30762</t>
  </si>
  <si>
    <t>UD80002-0026883</t>
  </si>
  <si>
    <t>UD09001-AR09065</t>
  </si>
  <si>
    <t>I    349</t>
  </si>
  <si>
    <t>S 00058163</t>
  </si>
  <si>
    <t>UD10001-AS36067</t>
  </si>
  <si>
    <t>S 00056546</t>
  </si>
  <si>
    <t>UD10001-AS34521</t>
  </si>
  <si>
    <t>UD09001-AR09333</t>
  </si>
  <si>
    <t>UD10001-AS28013</t>
  </si>
  <si>
    <t>S 00053359</t>
  </si>
  <si>
    <t>UD10001-AS31449</t>
  </si>
  <si>
    <t>UD10001-AS33667</t>
  </si>
  <si>
    <t>S 00057470</t>
  </si>
  <si>
    <t>UD10001-AS35360</t>
  </si>
  <si>
    <t>S 00050214</t>
  </si>
  <si>
    <t>UD10001-AS28830</t>
  </si>
  <si>
    <t>S 00051154</t>
  </si>
  <si>
    <t>UD10001-AS29514</t>
  </si>
  <si>
    <t>SANCHEZ VAZQUEZ ISAURO LUIS PASCUAL</t>
  </si>
  <si>
    <t>0671-TCN15</t>
  </si>
  <si>
    <t>UD80001-0027187</t>
  </si>
  <si>
    <t>LJIMENEZ:ROJAS MOLINA ROMEO</t>
  </si>
  <si>
    <t>S 00051931</t>
  </si>
  <si>
    <t>UD10001-AS30161</t>
  </si>
  <si>
    <t>T 00053945</t>
  </si>
  <si>
    <t>UD10001-AS32183</t>
  </si>
  <si>
    <t>I    350</t>
  </si>
  <si>
    <t>T 00058030</t>
  </si>
  <si>
    <t>UD10001-AS36068</t>
  </si>
  <si>
    <t>S 00056545</t>
  </si>
  <si>
    <t>UD10001-AS34522</t>
  </si>
  <si>
    <t>CABRERA GUERRERO LUIS CARLOS</t>
  </si>
  <si>
    <t>S 00054933</t>
  </si>
  <si>
    <t>UD10001-AS32939</t>
  </si>
  <si>
    <t>BENDFELDT MEDINA CHRISTIAN ALEXANDE</t>
  </si>
  <si>
    <t>UD10001-AS28014</t>
  </si>
  <si>
    <t>S 00053262</t>
  </si>
  <si>
    <t>UD10001-AS31455</t>
  </si>
  <si>
    <t>PATIñO MARTINEZ ARTEMIO</t>
  </si>
  <si>
    <t>0017-TCN16</t>
  </si>
  <si>
    <t>UD80001-0028892</t>
  </si>
  <si>
    <t>S 00057467</t>
  </si>
  <si>
    <t>UD10001-AS35361</t>
  </si>
  <si>
    <t>TCD</t>
  </si>
  <si>
    <t>UD09001-AR08063</t>
  </si>
  <si>
    <t>UD09001-AR08652</t>
  </si>
  <si>
    <t>UD09001-AR08218</t>
  </si>
  <si>
    <t>UD09001-AR09066</t>
  </si>
  <si>
    <t>UD09001-AR08452</t>
  </si>
  <si>
    <t>I    351</t>
  </si>
  <si>
    <t>S 00058171</t>
  </si>
  <si>
    <t>UD10001-AS36069</t>
  </si>
  <si>
    <t>RF29314</t>
  </si>
  <si>
    <t>UD09001-AR09792</t>
  </si>
  <si>
    <t>S 00054927</t>
  </si>
  <si>
    <t>UD10001-AS32940</t>
  </si>
  <si>
    <t>VERTIZ VALENZUELA MANUEL</t>
  </si>
  <si>
    <t>S 00049608</t>
  </si>
  <si>
    <t>UD10001-AS28015</t>
  </si>
  <si>
    <t>S 00053358</t>
  </si>
  <si>
    <t>UD10001-AS31458</t>
  </si>
  <si>
    <t>T 00055628</t>
  </si>
  <si>
    <t>UD10001-AS33668</t>
  </si>
  <si>
    <t>UD09001-AR10023</t>
  </si>
  <si>
    <t>S 00050412</t>
  </si>
  <si>
    <t>UD10001-AS28831</t>
  </si>
  <si>
    <t>S 00052599</t>
  </si>
  <si>
    <t>UD10001-AS30763</t>
  </si>
  <si>
    <t>RAMIREZ GARCIA MARY ANN AMPARO</t>
  </si>
  <si>
    <t>UD09001-AR08219</t>
  </si>
  <si>
    <t>UD09001-AR09067</t>
  </si>
  <si>
    <t>UD10001-AS30162</t>
  </si>
  <si>
    <t>I    352</t>
  </si>
  <si>
    <t>0140-TCU15</t>
  </si>
  <si>
    <t>UD83001-0030261</t>
  </si>
  <si>
    <t>T 00056560</t>
  </si>
  <si>
    <t>UD10001-AS34523</t>
  </si>
  <si>
    <t>ROA SOLORIO J. JESUS</t>
  </si>
  <si>
    <t>UD09001-AR09334</t>
  </si>
  <si>
    <t>S 00049614</t>
  </si>
  <si>
    <t>UD10001-AS28016</t>
  </si>
  <si>
    <t>S 00053366</t>
  </si>
  <si>
    <t>UD10001-AS31459</t>
  </si>
  <si>
    <t>UD80001-0028893</t>
  </si>
  <si>
    <t>S 00057423</t>
  </si>
  <si>
    <t>UD10001-AS35362</t>
  </si>
  <si>
    <t>GONZALEZ MANCERA JUAN JOSE</t>
  </si>
  <si>
    <t>S 00050413</t>
  </si>
  <si>
    <t>UD10001-AS28832</t>
  </si>
  <si>
    <t>S 00052598</t>
  </si>
  <si>
    <t>UD10001-AS30764</t>
  </si>
  <si>
    <t>S 00051230</t>
  </si>
  <si>
    <t>UD10001-AS29515</t>
  </si>
  <si>
    <t>UD83001-0028022</t>
  </si>
  <si>
    <t>LJIMENEZ:SILVA PAREDES MARCELA</t>
  </si>
  <si>
    <t>S 00051945</t>
  </si>
  <si>
    <t>UD10001-AS30163</t>
  </si>
  <si>
    <t>I    353</t>
  </si>
  <si>
    <t>S 00058174</t>
  </si>
  <si>
    <t>UD10001-AS36070</t>
  </si>
  <si>
    <t>S 00056524</t>
  </si>
  <si>
    <t>UD10001-AS34524</t>
  </si>
  <si>
    <t>S 00054947</t>
  </si>
  <si>
    <t>UD10001-AS32941</t>
  </si>
  <si>
    <t>ESPITIA TORRES MA. ROSARIO</t>
  </si>
  <si>
    <t>S 00049615</t>
  </si>
  <si>
    <t>UD10001-AS28017</t>
  </si>
  <si>
    <t>UD09001-AR08870</t>
  </si>
  <si>
    <t>S 00055764</t>
  </si>
  <si>
    <t>UD10001-AS33669</t>
  </si>
  <si>
    <t>PARAMO FIGUEROA JESUS ROGELIO</t>
  </si>
  <si>
    <t>T 00057469</t>
  </si>
  <si>
    <t>UD10001-AS35363</t>
  </si>
  <si>
    <t>UD10001-AS28833</t>
  </si>
  <si>
    <t>UD09001-AR08653</t>
  </si>
  <si>
    <t>HERNANDEZ MARTINEZ LUIS ENRIQUE</t>
  </si>
  <si>
    <t>H 00050717</t>
  </si>
  <si>
    <t>UD10001-AS29516</t>
  </si>
  <si>
    <t>RF27996</t>
  </si>
  <si>
    <t>UD09001-AR09068</t>
  </si>
  <si>
    <t>0556-TCN15</t>
  </si>
  <si>
    <t>UD80001-0026885</t>
  </si>
  <si>
    <t>I    354</t>
  </si>
  <si>
    <t>1011N/15</t>
  </si>
  <si>
    <t>UD80001-0030262</t>
  </si>
  <si>
    <t>LJIMENEZ:JUAREZ PALACIOS MA MIRIAM</t>
  </si>
  <si>
    <t>RF29291</t>
  </si>
  <si>
    <t>UD09001-AR09793</t>
  </si>
  <si>
    <t>S 00054942</t>
  </si>
  <si>
    <t>UD10001-AS32942</t>
  </si>
  <si>
    <t>0384-TCN15</t>
  </si>
  <si>
    <t>UD80001-0025813</t>
  </si>
  <si>
    <t>UD09001-AR08871</t>
  </si>
  <si>
    <t>S 00055765</t>
  </si>
  <si>
    <t>UD10001-AS33670</t>
  </si>
  <si>
    <t>S 00057277</t>
  </si>
  <si>
    <t>UD10001-AS35364</t>
  </si>
  <si>
    <t>S 00050446</t>
  </si>
  <si>
    <t>UD10001-AS28834</t>
  </si>
  <si>
    <t>UD09001-AR08654</t>
  </si>
  <si>
    <t>UD09001-AR08220</t>
  </si>
  <si>
    <t>0054-TCU15</t>
  </si>
  <si>
    <t>UD83001-0028023</t>
  </si>
  <si>
    <t>LJIMENEZ:RAMIREZ ARROYO ROGELIO</t>
  </si>
  <si>
    <t>UD10001-AS30164</t>
  </si>
  <si>
    <t>I    355</t>
  </si>
  <si>
    <t>UD80002-0030263</t>
  </si>
  <si>
    <t>UD80001-0029343</t>
  </si>
  <si>
    <t>PATIñO RIVERA MA FERNANDA</t>
  </si>
  <si>
    <t>S 00054954</t>
  </si>
  <si>
    <t>UD10001-AS32962</t>
  </si>
  <si>
    <t>UD80001-0025814</t>
  </si>
  <si>
    <t>S 00053299</t>
  </si>
  <si>
    <t>UD10001-AS31460</t>
  </si>
  <si>
    <t>0637-TCN15</t>
  </si>
  <si>
    <t>UD80001-0028894</t>
  </si>
  <si>
    <t>0266N/16</t>
  </si>
  <si>
    <t>UD80001-0029807</t>
  </si>
  <si>
    <t>LJIMENEZ:CAPACITACION GLOBAL MEXICO</t>
  </si>
  <si>
    <t>UD10001-AS28835</t>
  </si>
  <si>
    <t>0039-TCU15</t>
  </si>
  <si>
    <t>UD83001-0027188</t>
  </si>
  <si>
    <t>LJIMENEZ:ENRIQUEZ IBARRA EVERARDO</t>
  </si>
  <si>
    <t>ANT 26542</t>
  </si>
  <si>
    <t>UD80001-0026542</t>
  </si>
  <si>
    <t>LJIMENEZ:OROZCO GARIBAY LUIS MANUEL</t>
  </si>
  <si>
    <t>S 00054155</t>
  </si>
  <si>
    <t>UD10001-AS32184</t>
  </si>
  <si>
    <t>UD80002-0026886</t>
  </si>
  <si>
    <t>I    356</t>
  </si>
  <si>
    <t>S 00056541</t>
  </si>
  <si>
    <t>UD10001-AS34525</t>
  </si>
  <si>
    <t>DIMAS NAVA PAULINO DE JESUS</t>
  </si>
  <si>
    <t>UD09001-AR10255</t>
  </si>
  <si>
    <t>MACIAS IBARRA LUCIO</t>
  </si>
  <si>
    <t>S 00054935</t>
  </si>
  <si>
    <t>UD10001-AS32963</t>
  </si>
  <si>
    <t>HERNANDEZ ZENIZO IGNACIO JOSE</t>
  </si>
  <si>
    <t>S 00049613</t>
  </si>
  <si>
    <t>UD10001-AS28018</t>
  </si>
  <si>
    <t>GARCIA LAGUNA ARTURO</t>
  </si>
  <si>
    <t>S 00053356</t>
  </si>
  <si>
    <t>UD10001-AS31461</t>
  </si>
  <si>
    <t>S 00055770</t>
  </si>
  <si>
    <t>UD10001-AS33671</t>
  </si>
  <si>
    <t>SAUZA VEGA JOSE ELIAS</t>
  </si>
  <si>
    <t>RF29782</t>
  </si>
  <si>
    <t>UD09001-AR10024</t>
  </si>
  <si>
    <t>UD09001-AR08064</t>
  </si>
  <si>
    <t>UD09001-AR08655</t>
  </si>
  <si>
    <t>S 00051260</t>
  </si>
  <si>
    <t>UD10001-AS29517</t>
  </si>
  <si>
    <t>ACOSTA GONZALEZ LUIS MANUEL</t>
  </si>
  <si>
    <t>UD10001-AS32185</t>
  </si>
  <si>
    <t>UD80002-0026887</t>
  </si>
  <si>
    <t>I    357</t>
  </si>
  <si>
    <t>UD80001-0029344</t>
  </si>
  <si>
    <t>UD80001-0030264</t>
  </si>
  <si>
    <t>S 00054957</t>
  </si>
  <si>
    <t>UD10001-AS32965</t>
  </si>
  <si>
    <t>CAMPOS VILLAGOMEZ LINDA IRISBELSY</t>
  </si>
  <si>
    <t>UD80001-0025815</t>
  </si>
  <si>
    <t>UD10001-AS31462</t>
  </si>
  <si>
    <t>S 00055772</t>
  </si>
  <si>
    <t>UD10001-AS33672</t>
  </si>
  <si>
    <t>S 00057468</t>
  </si>
  <si>
    <t>UD10001-AS35365</t>
  </si>
  <si>
    <t>UD80001-0026199</t>
  </si>
  <si>
    <t>ALBAñIL TIRADO CONCEPCION  BERENICE</t>
  </si>
  <si>
    <t>UD09001-AR08656</t>
  </si>
  <si>
    <t>UD09001-AR08221</t>
  </si>
  <si>
    <t>S 00054085</t>
  </si>
  <si>
    <t>UD10001-AS32186</t>
  </si>
  <si>
    <t>0563-TCN15</t>
  </si>
  <si>
    <t>UD80001-0026888</t>
  </si>
  <si>
    <t>I    358</t>
  </si>
  <si>
    <t>S 00056484</t>
  </si>
  <si>
    <t>UD10001-AS34526</t>
  </si>
  <si>
    <t>UD80001-0030265</t>
  </si>
  <si>
    <t>S 00054952</t>
  </si>
  <si>
    <t>UD10001-AS32966</t>
  </si>
  <si>
    <t>S 00049428</t>
  </si>
  <si>
    <t>UD10001-AS28019</t>
  </si>
  <si>
    <t>UD80001-0027551</t>
  </si>
  <si>
    <t>ARRENDADORA COMERCIAL DE CELAYA, S.</t>
  </si>
  <si>
    <t>S 00055768</t>
  </si>
  <si>
    <t>UD10001-AS33673</t>
  </si>
  <si>
    <t>UD83001-0026200</t>
  </si>
  <si>
    <t>S 00057483</t>
  </si>
  <si>
    <t>UD10001-AS35366</t>
  </si>
  <si>
    <t>T 00051105</t>
  </si>
  <si>
    <t>UD10001-AS29518</t>
  </si>
  <si>
    <t>GUIDO RAMIREZ SILVERIO</t>
  </si>
  <si>
    <t>UD09001-AR09069</t>
  </si>
  <si>
    <t>ALVAREZ AVILA JOSE FRANCISCO</t>
  </si>
  <si>
    <t>0526N/15</t>
  </si>
  <si>
    <t>UD80001-0026889</t>
  </si>
  <si>
    <t>LJIMENEZ:RAMIREZ VALLE LAURA</t>
  </si>
  <si>
    <t>I    359</t>
  </si>
  <si>
    <t>S 00056550</t>
  </si>
  <si>
    <t>UD10001-AS34527</t>
  </si>
  <si>
    <t>RF30210</t>
  </si>
  <si>
    <t>UD09001-AR10256</t>
  </si>
  <si>
    <t>S 00054956</t>
  </si>
  <si>
    <t>UD10001-AS32969</t>
  </si>
  <si>
    <t>BAJA: MADRIGAL GUTIERREZ LARIZZA</t>
  </si>
  <si>
    <t>T 00053349</t>
  </si>
  <si>
    <t>UD10001-AS31463</t>
  </si>
  <si>
    <t>0873-TCN15</t>
  </si>
  <si>
    <t>UD80001-0028895</t>
  </si>
  <si>
    <t>MOLINA VILLARREAL ENRIQUE ARTURO</t>
  </si>
  <si>
    <t>S 00050465</t>
  </si>
  <si>
    <t>UD10001-AS28836</t>
  </si>
  <si>
    <t>T 00057363</t>
  </si>
  <si>
    <t>UD10001-AS35367</t>
  </si>
  <si>
    <t>S 00051264</t>
  </si>
  <si>
    <t>UD10001-AS29519</t>
  </si>
  <si>
    <t>UD10001-AS32187</t>
  </si>
  <si>
    <t>0558-TCN15</t>
  </si>
  <si>
    <t>UD80001-0026890</t>
  </si>
  <si>
    <t>I    360</t>
  </si>
  <si>
    <t>S 00056548</t>
  </si>
  <si>
    <t>UD10001-AS34528</t>
  </si>
  <si>
    <t>UD80001-0030266</t>
  </si>
  <si>
    <t>S 00054946</t>
  </si>
  <si>
    <t>UD10001-AS32970</t>
  </si>
  <si>
    <t>ARTEAGA MARTINEZ IRMA OLIVIA</t>
  </si>
  <si>
    <t>S 00049607</t>
  </si>
  <si>
    <t>UD10001-AS28020</t>
  </si>
  <si>
    <t>UD80001-0027552</t>
  </si>
  <si>
    <t>LJIMENEZ:RAMIREZ RODRIGUEZ DIANA</t>
  </si>
  <si>
    <t>S 00055769</t>
  </si>
  <si>
    <t>UD10001-AS33674</t>
  </si>
  <si>
    <t>S 00050444</t>
  </si>
  <si>
    <t>UD10001-AS28837</t>
  </si>
  <si>
    <t>RANGEL ARIAS JUAN PABLO</t>
  </si>
  <si>
    <t>RF27169</t>
  </si>
  <si>
    <t>UD09001-AR08657</t>
  </si>
  <si>
    <t>UD80001-0029808</t>
  </si>
  <si>
    <t>S 00051262</t>
  </si>
  <si>
    <t>UD10001-AS29520</t>
  </si>
  <si>
    <t>ARRIAGA ESPITIA ANA GRACIELA</t>
  </si>
  <si>
    <t>UD10001-AS32188</t>
  </si>
  <si>
    <t>BAJA: POWERTRONICS S A DE C V</t>
  </si>
  <si>
    <t>I    361</t>
  </si>
  <si>
    <t>UD80001-0029345</t>
  </si>
  <si>
    <t>S 00058182</t>
  </si>
  <si>
    <t>UD10001-AS36071</t>
  </si>
  <si>
    <t>SEORA SA DE CV</t>
  </si>
  <si>
    <t>S 00054953</t>
  </si>
  <si>
    <t>UD10001-AS32971</t>
  </si>
  <si>
    <t>FIGUEROA GRACIAN MARIA SOLEDAD</t>
  </si>
  <si>
    <t>RF25788</t>
  </si>
  <si>
    <t>UD09001-AR07827</t>
  </si>
  <si>
    <t>S 00053362</t>
  </si>
  <si>
    <t>UD10001-AS31464</t>
  </si>
  <si>
    <t>RODRIGUEZ JARAMILLO MIRIAM GUADALUP</t>
  </si>
  <si>
    <t>UD09001-AR09546</t>
  </si>
  <si>
    <t>S 00050438</t>
  </si>
  <si>
    <t>UD10001-AS28838</t>
  </si>
  <si>
    <t>T 00052613</t>
  </si>
  <si>
    <t>UD10001-AS30765</t>
  </si>
  <si>
    <t>S 00057466</t>
  </si>
  <si>
    <t>UD10001-AS35368</t>
  </si>
  <si>
    <t>UD80002-0026543</t>
  </si>
  <si>
    <t>UD09001-AR09070</t>
  </si>
  <si>
    <t>S 00051944</t>
  </si>
  <si>
    <t>UD10001-AS30165</t>
  </si>
  <si>
    <t>I    362</t>
  </si>
  <si>
    <t>S 00056539</t>
  </si>
  <si>
    <t>UD10001-AS34529</t>
  </si>
  <si>
    <t>0141U/15</t>
  </si>
  <si>
    <t>UD83001-0030268</t>
  </si>
  <si>
    <t>LJIMENEZ:ZAMORA TELLEZ PATRICIA</t>
  </si>
  <si>
    <t>S 00054955</t>
  </si>
  <si>
    <t>UD10001-AS32972</t>
  </si>
  <si>
    <t>0096-TCN15</t>
  </si>
  <si>
    <t>UD80001-0025817</t>
  </si>
  <si>
    <t>S 00053353</t>
  </si>
  <si>
    <t>UD10001-AS31465</t>
  </si>
  <si>
    <t>UD80002-0028896</t>
  </si>
  <si>
    <t>UD09001-AR08065</t>
  </si>
  <si>
    <t>MORA ROCHA HUGO</t>
  </si>
  <si>
    <t>UD83001-0029809</t>
  </si>
  <si>
    <t>S 00051277</t>
  </si>
  <si>
    <t>UD10001-AS29521</t>
  </si>
  <si>
    <t>UD09001-AR09071</t>
  </si>
  <si>
    <t>GUDIÑO MENDOZA JOSE MANUEL</t>
  </si>
  <si>
    <t>0292-TCN15</t>
  </si>
  <si>
    <t>UD80001-0026892</t>
  </si>
  <si>
    <t>AUTOMOTRIZ OAXACA DE ANTEQUERA S. D</t>
  </si>
  <si>
    <t>I    363</t>
  </si>
  <si>
    <t>S 00056559</t>
  </si>
  <si>
    <t>UD10001-AS34530</t>
  </si>
  <si>
    <t>RAMIREZ BAILON HECTOR</t>
  </si>
  <si>
    <t>RF30267</t>
  </si>
  <si>
    <t>UD09001-AR10257</t>
  </si>
  <si>
    <t>UD09001-AR07828</t>
  </si>
  <si>
    <t>ANZO ORTEGA SANDRA MARIA</t>
  </si>
  <si>
    <t>S 00053321</t>
  </si>
  <si>
    <t>UD10001-AS31466</t>
  </si>
  <si>
    <t>TRACTORES DEL NORTE TRACTORES DEL N</t>
  </si>
  <si>
    <t>S 00054967</t>
  </si>
  <si>
    <t>UD10001-AS32973</t>
  </si>
  <si>
    <t>S 00055719</t>
  </si>
  <si>
    <t>UD10001-AS33676</t>
  </si>
  <si>
    <t>MANCERAA MANCERA EDUARDO</t>
  </si>
  <si>
    <t>UD09001-AR08066</t>
  </si>
  <si>
    <t>S 00052591</t>
  </si>
  <si>
    <t>UD10001-AS30766</t>
  </si>
  <si>
    <t>S 00057272</t>
  </si>
  <si>
    <t>UD10001-AS35369</t>
  </si>
  <si>
    <t>S 00051268</t>
  </si>
  <si>
    <t>UD10001-AS29522</t>
  </si>
  <si>
    <t>S 00054146</t>
  </si>
  <si>
    <t>UD10001-AS32189</t>
  </si>
  <si>
    <t>AGUNDIZ PEREZ LAURA VIVIANA</t>
  </si>
  <si>
    <t>UD09001-AR08453</t>
  </si>
  <si>
    <t>I    364</t>
  </si>
  <si>
    <t>T 00056556</t>
  </si>
  <si>
    <t>UD10001-AS34531</t>
  </si>
  <si>
    <t>S 00058160</t>
  </si>
  <si>
    <t>UD10001-AS36072</t>
  </si>
  <si>
    <t>S 00049621</t>
  </si>
  <si>
    <t>UD10001-AS28021</t>
  </si>
  <si>
    <t>GARCIA OMAR</t>
  </si>
  <si>
    <t>UD80001-0028425</t>
  </si>
  <si>
    <t>S 00055782</t>
  </si>
  <si>
    <t>UD10001-AS33677</t>
  </si>
  <si>
    <t>PERALTA DE ANDA FELIPE</t>
  </si>
  <si>
    <t>S 00050421</t>
  </si>
  <si>
    <t>UD10001-AS28839</t>
  </si>
  <si>
    <t>UD09001-AR08872</t>
  </si>
  <si>
    <t>RODRIGUEZ LEON ANDRES ADOLFO</t>
  </si>
  <si>
    <t>S 00056269</t>
  </si>
  <si>
    <t>UD10001-AS35370</t>
  </si>
  <si>
    <t>S 00051263</t>
  </si>
  <si>
    <t>UD10001-AS29523</t>
  </si>
  <si>
    <t>GABO INTERNACIONAL S.A. DE C.V.</t>
  </si>
  <si>
    <t>UD09001-AR09072</t>
  </si>
  <si>
    <t>RF26863</t>
  </si>
  <si>
    <t>UD09001-AR08454</t>
  </si>
  <si>
    <t>I    365</t>
  </si>
  <si>
    <t>S 00056553</t>
  </si>
  <si>
    <t>UD10001-AS34532</t>
  </si>
  <si>
    <t>T 00058186</t>
  </si>
  <si>
    <t>UD10001-AS36073</t>
  </si>
  <si>
    <t>UD10001-AS28022</t>
  </si>
  <si>
    <t>UD09001-AR09335</t>
  </si>
  <si>
    <t>S 00055781</t>
  </si>
  <si>
    <t>UD10001-AS33678</t>
  </si>
  <si>
    <t>REYES DE LA TORRE LUIS ALBERTO</t>
  </si>
  <si>
    <t>S 00052606</t>
  </si>
  <si>
    <t>UD10001-AS30767</t>
  </si>
  <si>
    <t>UD09001-AR08873</t>
  </si>
  <si>
    <t>T 00057484</t>
  </si>
  <si>
    <t>UD10001-AS35371</t>
  </si>
  <si>
    <t>UD09001-AR08067</t>
  </si>
  <si>
    <t>S 00051271</t>
  </si>
  <si>
    <t>UD10001-AS29524</t>
  </si>
  <si>
    <t>ESPINOSA GALLARDO BLANCA ESTELA</t>
  </si>
  <si>
    <t>0049-tcu15</t>
  </si>
  <si>
    <t>UD83001-0028028</t>
  </si>
  <si>
    <t>UD09001-AR08455</t>
  </si>
  <si>
    <t>I    366</t>
  </si>
  <si>
    <t>S 00056538</t>
  </si>
  <si>
    <t>UD10001-AS34533</t>
  </si>
  <si>
    <t>DELGADO GUERRERO JUAN FRANCISCO</t>
  </si>
  <si>
    <t>S 00058178</t>
  </si>
  <si>
    <t>UD10001-AS36074</t>
  </si>
  <si>
    <t>RF25800</t>
  </si>
  <si>
    <t>UD09001-AR07829</t>
  </si>
  <si>
    <t>SALOMON MUñOZ MARTIN</t>
  </si>
  <si>
    <t>S 00054966</t>
  </si>
  <si>
    <t>UD10001-AS32974</t>
  </si>
  <si>
    <t>S 00055766</t>
  </si>
  <si>
    <t>UD10001-AS33679</t>
  </si>
  <si>
    <t>ACOSTA MACIAS MARIA DE LA LUZ</t>
  </si>
  <si>
    <t>S 00052605</t>
  </si>
  <si>
    <t>UD10001-AS30768</t>
  </si>
  <si>
    <t>S 00053313</t>
  </si>
  <si>
    <t>UD10001-AS31467</t>
  </si>
  <si>
    <t>0146-TCN16</t>
  </si>
  <si>
    <t>UD80001-0029812</t>
  </si>
  <si>
    <t>UD09001-AR08068</t>
  </si>
  <si>
    <t>0518N/15</t>
  </si>
  <si>
    <t>UD80001-0026545</t>
  </si>
  <si>
    <t>LJIMENEZ:CERVANTES ARIZA JOSE LEON</t>
  </si>
  <si>
    <t>UD09001-AR09073</t>
  </si>
  <si>
    <t>ALVAREZ BARCENAS LAURA</t>
  </si>
  <si>
    <t>RF26852</t>
  </si>
  <si>
    <t>UD09001-AR08456</t>
  </si>
  <si>
    <t>I    367</t>
  </si>
  <si>
    <t>S 00056542</t>
  </si>
  <si>
    <t>UD10001-AS34534</t>
  </si>
  <si>
    <t>ADAME LAZARO ERICK</t>
  </si>
  <si>
    <t>UD09001-AR10258</t>
  </si>
  <si>
    <t>T 00049624</t>
  </si>
  <si>
    <t>UD10001-AS28023</t>
  </si>
  <si>
    <t>RAMIREZ BARAJAS REBECA</t>
  </si>
  <si>
    <t>UD09001-AR09336</t>
  </si>
  <si>
    <t>S 00055762</t>
  </si>
  <si>
    <t>UD10001-AS33680</t>
  </si>
  <si>
    <t>S 00052610</t>
  </si>
  <si>
    <t>UD10001-AS30769</t>
  </si>
  <si>
    <t>NANGARU SA DE CV</t>
  </si>
  <si>
    <t>UD80001-0027553</t>
  </si>
  <si>
    <t>UD10001-AS35372</t>
  </si>
  <si>
    <t>CHAVARIN RODRIGUEZ JULIO</t>
  </si>
  <si>
    <t>UD09001-AR08069</t>
  </si>
  <si>
    <t>S 00051274</t>
  </si>
  <si>
    <t>UD10001-AS29525</t>
  </si>
  <si>
    <t>UD09001-AR09074</t>
  </si>
  <si>
    <t>AVALO CARLOS</t>
  </si>
  <si>
    <t>S 00051953</t>
  </si>
  <si>
    <t>UD10001-AS30167</t>
  </si>
  <si>
    <t>I    368</t>
  </si>
  <si>
    <t>S 00056551</t>
  </si>
  <si>
    <t>UD10001-AS34535</t>
  </si>
  <si>
    <t>S 00058181</t>
  </si>
  <si>
    <t>UD10001-AS36075</t>
  </si>
  <si>
    <t>BAJA: BASURTO TAPIA MA DE LOURDES</t>
  </si>
  <si>
    <t>UD83001-0028426</t>
  </si>
  <si>
    <t>UD09001-AR09547</t>
  </si>
  <si>
    <t>S 00052608</t>
  </si>
  <si>
    <t>UD10001-AS30770</t>
  </si>
  <si>
    <t>RENTERIA ARROYO MA DEL SOCORRO</t>
  </si>
  <si>
    <t>S 00053341</t>
  </si>
  <si>
    <t>UD10001-AS31468</t>
  </si>
  <si>
    <t>0119-TCU15</t>
  </si>
  <si>
    <t>UD83001-0029813</t>
  </si>
  <si>
    <t>UD09001-AR08070</t>
  </si>
  <si>
    <t>ARTEAGA FRIAS CARLOS</t>
  </si>
  <si>
    <t>S 00051272</t>
  </si>
  <si>
    <t>UD10001-AS29526</t>
  </si>
  <si>
    <t>BUCIO NARVAEZ EMELIA</t>
  </si>
  <si>
    <t>S 00054157</t>
  </si>
  <si>
    <t>UD10001-AS32204</t>
  </si>
  <si>
    <t>UD09001-AR08457</t>
  </si>
  <si>
    <t>I    369</t>
  </si>
  <si>
    <t>UD80001-0029346</t>
  </si>
  <si>
    <t>T 00058151</t>
  </si>
  <si>
    <t>UD10001-AS36076</t>
  </si>
  <si>
    <t>0383-tcn15</t>
  </si>
  <si>
    <t>UD80001-0025818</t>
  </si>
  <si>
    <t>LJIMENEZ:BASURTO TAPIA MA DE LOURDE</t>
  </si>
  <si>
    <t>UD80001-0028427</t>
  </si>
  <si>
    <t>T 00055771</t>
  </si>
  <si>
    <t>UD10001-AS33681</t>
  </si>
  <si>
    <t>UD80001-0027195</t>
  </si>
  <si>
    <t>S 00057490</t>
  </si>
  <si>
    <t>UD10001-AS35373</t>
  </si>
  <si>
    <t>UD09001-AR08071</t>
  </si>
  <si>
    <t>S 00051265</t>
  </si>
  <si>
    <t>UD10001-AS29527</t>
  </si>
  <si>
    <t>UD09001-AR09075</t>
  </si>
  <si>
    <t>S 00051946</t>
  </si>
  <si>
    <t>UD10001-AS30168</t>
  </si>
  <si>
    <t>GARCIA LEY OMAR DAVID</t>
  </si>
  <si>
    <t>I    370</t>
  </si>
  <si>
    <t>S 00056549</t>
  </si>
  <si>
    <t>UD10001-AS34536</t>
  </si>
  <si>
    <t>0762N/15</t>
  </si>
  <si>
    <t>UD80001-0030270</t>
  </si>
  <si>
    <t>LJIMENEZ:ESTALAYO IBAñEZ AGUSTIN</t>
  </si>
  <si>
    <t>T 00054964</t>
  </si>
  <si>
    <t>UD10001-AS32975</t>
  </si>
  <si>
    <t>S 00055778</t>
  </si>
  <si>
    <t>UD10001-AS33682</t>
  </si>
  <si>
    <t>S 00049604</t>
  </si>
  <si>
    <t>UD10001-AS28029</t>
  </si>
  <si>
    <t>TOVAR CASTRO JOSE RICARDO</t>
  </si>
  <si>
    <t>S 00052611</t>
  </si>
  <si>
    <t>UD10001-AS30771</t>
  </si>
  <si>
    <t>ENLACE FERROVIARIO INTERNACIONAL S.</t>
  </si>
  <si>
    <t>UD09001-AR10025</t>
  </si>
  <si>
    <t>0462-TCN15</t>
  </si>
  <si>
    <t>UD80001-0026204</t>
  </si>
  <si>
    <t>S 00051269</t>
  </si>
  <si>
    <t>UD10001-AS29528</t>
  </si>
  <si>
    <t>S 00054158</t>
  </si>
  <si>
    <t>UD10001-AS32205</t>
  </si>
  <si>
    <t>UD09001-AR08458</t>
  </si>
  <si>
    <t>I    371</t>
  </si>
  <si>
    <t>S 00056547</t>
  </si>
  <si>
    <t>UD10001-AS34537</t>
  </si>
  <si>
    <t>0242-TCN16</t>
  </si>
  <si>
    <t>UD80001-0030271</t>
  </si>
  <si>
    <t>UD09001-AR09337</t>
  </si>
  <si>
    <t>S 00055774</t>
  </si>
  <si>
    <t>UD10001-AS33683</t>
  </si>
  <si>
    <t>MENDOZA VALENCIA EMANUEL</t>
  </si>
  <si>
    <t>UD09001-AR07830</t>
  </si>
  <si>
    <t>S 00052612</t>
  </si>
  <si>
    <t>UD10001-AS30772</t>
  </si>
  <si>
    <t>ALCOCER MALDONADO PEDRO</t>
  </si>
  <si>
    <t>S 00053367</t>
  </si>
  <si>
    <t>UD10001-AS31469</t>
  </si>
  <si>
    <t>LOPEZ LOPEZ JESUS</t>
  </si>
  <si>
    <t>T 00057479</t>
  </si>
  <si>
    <t>UD10001-AS35374</t>
  </si>
  <si>
    <t>S 00050489</t>
  </si>
  <si>
    <t>UD10001-AS28841</t>
  </si>
  <si>
    <t>S 00051276</t>
  </si>
  <si>
    <t>UD10001-AS29529</t>
  </si>
  <si>
    <t>BARRERA CARDIEL JUAN MANUEL</t>
  </si>
  <si>
    <t>S 00054040</t>
  </si>
  <si>
    <t>UD10001-AS32206</t>
  </si>
  <si>
    <t>S 00051948</t>
  </si>
  <si>
    <t>UD10001-AS30169</t>
  </si>
  <si>
    <t>I    372</t>
  </si>
  <si>
    <t>S 00056555</t>
  </si>
  <si>
    <t>UD10001-AS34538</t>
  </si>
  <si>
    <t>S 00058199</t>
  </si>
  <si>
    <t>UD10001-AS36077</t>
  </si>
  <si>
    <t>UD10001-AS32976</t>
  </si>
  <si>
    <t>RF28837</t>
  </si>
  <si>
    <t>UD09001-AR09548</t>
  </si>
  <si>
    <t>JPEREZ</t>
  </si>
  <si>
    <t>S 00049600</t>
  </si>
  <si>
    <t>UD10001-AS28030</t>
  </si>
  <si>
    <t>0623-TCN15</t>
  </si>
  <si>
    <t>UD80001-0027196</t>
  </si>
  <si>
    <t>MORALES RODRIGUEZ ITXEL  GEORGINA</t>
  </si>
  <si>
    <t>S 00057451</t>
  </si>
  <si>
    <t>UD10001-AS35375</t>
  </si>
  <si>
    <t>UD09001-AR08072</t>
  </si>
  <si>
    <t>VIVEROS EL RETIRO SPR DE RL</t>
  </si>
  <si>
    <t>S 00051266</t>
  </si>
  <si>
    <t>UD10001-AS29530</t>
  </si>
  <si>
    <t>UD10001-AS32207</t>
  </si>
  <si>
    <t>UD09001-AR08459</t>
  </si>
  <si>
    <t>VAZQUEZ CARREñO ERNESTO</t>
  </si>
  <si>
    <t>I    373</t>
  </si>
  <si>
    <t>S 00056558</t>
  </si>
  <si>
    <t>UD10001-AS34539</t>
  </si>
  <si>
    <t>S 00058190</t>
  </si>
  <si>
    <t>UD10001-AS36078</t>
  </si>
  <si>
    <t>S 00054972</t>
  </si>
  <si>
    <t>UD10001-AS32977</t>
  </si>
  <si>
    <t>ZURITA DEYA JORGE</t>
  </si>
  <si>
    <t>S 00055773</t>
  </si>
  <si>
    <t>UD10001-AS33684</t>
  </si>
  <si>
    <t>UD80001-0025819</t>
  </si>
  <si>
    <t>S 00052607</t>
  </si>
  <si>
    <t>UD10001-AS30773</t>
  </si>
  <si>
    <t>S 00057485</t>
  </si>
  <si>
    <t>UD10001-AS35376</t>
  </si>
  <si>
    <t>S 00050491</t>
  </si>
  <si>
    <t>UD10001-AS28842</t>
  </si>
  <si>
    <t>GUERRERO MADUEñO GABRIELA</t>
  </si>
  <si>
    <t>S 00051279</t>
  </si>
  <si>
    <t>UD10001-AS29531</t>
  </si>
  <si>
    <t>ABOYTES ESPINOSA MARCO TULIO</t>
  </si>
  <si>
    <t>S 00054160</t>
  </si>
  <si>
    <t>UD10001-AS32208</t>
  </si>
  <si>
    <t>S 00051955</t>
  </si>
  <si>
    <t>UD10001-AS30170</t>
  </si>
  <si>
    <t>I    374</t>
  </si>
  <si>
    <t>S 00056557</t>
  </si>
  <si>
    <t>UD10001-AS34540</t>
  </si>
  <si>
    <t>S 00058169</t>
  </si>
  <si>
    <t>UD10001-AS36079</t>
  </si>
  <si>
    <t>S 00054968</t>
  </si>
  <si>
    <t>UD10001-AS32978</t>
  </si>
  <si>
    <t>T 00055784</t>
  </si>
  <si>
    <t>UD10001-AS33685</t>
  </si>
  <si>
    <t>DIAZ GUERRERO NEPTALI</t>
  </si>
  <si>
    <t>UD80002-0025820</t>
  </si>
  <si>
    <t>GONZALEZ RODRIGUEZ JOSE</t>
  </si>
  <si>
    <t>S 00052557</t>
  </si>
  <si>
    <t>UD10001-AS30774</t>
  </si>
  <si>
    <t>CORONADO ZUÑIGA MARIA BEATRIZ</t>
  </si>
  <si>
    <t>0722-TCN15</t>
  </si>
  <si>
    <t>UD80001-0027557</t>
  </si>
  <si>
    <t>LJIMENEZ:PEREZ RUIZ ARNULFO</t>
  </si>
  <si>
    <t>UD09001-AR10026</t>
  </si>
  <si>
    <t>UD80001-0026205</t>
  </si>
  <si>
    <t>LJIMENEZ:SANCHEZ MARTINEZ GRICELDA</t>
  </si>
  <si>
    <t>S 00051229</t>
  </si>
  <si>
    <t>UD10001-AS29532</t>
  </si>
  <si>
    <t>MAYOREO DE DULCES, S.A. DE C.V.</t>
  </si>
  <si>
    <t>S 00054174</t>
  </si>
  <si>
    <t>UD10001-AS32209</t>
  </si>
  <si>
    <t>S 00051949</t>
  </si>
  <si>
    <t>UD10001-AS30171</t>
  </si>
  <si>
    <t>I    375</t>
  </si>
  <si>
    <t>S 00056552</t>
  </si>
  <si>
    <t>UD10001-AS34541</t>
  </si>
  <si>
    <t>0241-TCN16</t>
  </si>
  <si>
    <t>UD80001-0030272</t>
  </si>
  <si>
    <t>T 00054983</t>
  </si>
  <si>
    <t>UD10001-AS32979</t>
  </si>
  <si>
    <t>S 00055783</t>
  </si>
  <si>
    <t>UD10001-AS33686</t>
  </si>
  <si>
    <t>TORRES RAZO ALEJANDRA</t>
  </si>
  <si>
    <t>UD80002-0025821</t>
  </si>
  <si>
    <t>S 00052604</t>
  </si>
  <si>
    <t>UD10001-AS30775</t>
  </si>
  <si>
    <t>AGUILAR SIERRA MA. LORETO</t>
  </si>
  <si>
    <t>UD09001-AR08874</t>
  </si>
  <si>
    <t>UD09001-AR10027</t>
  </si>
  <si>
    <t>S 00050487</t>
  </si>
  <si>
    <t>UD10001-AS28843</t>
  </si>
  <si>
    <t>RAZO GARCIA JORGE</t>
  </si>
  <si>
    <t>S 00051127</t>
  </si>
  <si>
    <t>UD10001-AS29533</t>
  </si>
  <si>
    <t>MAYOREO DE DULCES S.A. DE C.V.</t>
  </si>
  <si>
    <t>UD09001-AR08460</t>
  </si>
  <si>
    <t>UD09001-AR09076</t>
  </si>
  <si>
    <t>I    376</t>
  </si>
  <si>
    <t>S 00058198</t>
  </si>
  <si>
    <t>UD10001-AS36084</t>
  </si>
  <si>
    <t>UD10001-AS32980</t>
  </si>
  <si>
    <t>S 00055779</t>
  </si>
  <si>
    <t>UD10001-AS33687</t>
  </si>
  <si>
    <t>LEON VAZQUEZ ARLET</t>
  </si>
  <si>
    <t>0097-TCU15</t>
  </si>
  <si>
    <t>UD83001-0029347</t>
  </si>
  <si>
    <t>S 00052614</t>
  </si>
  <si>
    <t>UD10001-AS30776</t>
  </si>
  <si>
    <t>S 00053364</t>
  </si>
  <si>
    <t>UD10001-AS31470</t>
  </si>
  <si>
    <t>0100-TCU15</t>
  </si>
  <si>
    <t>UD83001-0029814</t>
  </si>
  <si>
    <t>0223-tcn15</t>
  </si>
  <si>
    <t>UD80001-0026206</t>
  </si>
  <si>
    <t>LJIMENEZ:ALONSO MENDOZA MARIO</t>
  </si>
  <si>
    <t>S 00051270</t>
  </si>
  <si>
    <t>UD10001-AS29534</t>
  </si>
  <si>
    <t>UD09001-AR08461</t>
  </si>
  <si>
    <t>0049-TCU15</t>
  </si>
  <si>
    <t>UD83001-0028033</t>
  </si>
  <si>
    <t>I    377</t>
  </si>
  <si>
    <t>0319N/16</t>
  </si>
  <si>
    <t>UD80001-0030274</t>
  </si>
  <si>
    <t>LJIMENEZ:ROSALES HERNANDEZ CRISTOBA</t>
  </si>
  <si>
    <t>S 00054971</t>
  </si>
  <si>
    <t>UD10001-AS32981</t>
  </si>
  <si>
    <t>DUEÑAS RIAÑO JOSE JORGE</t>
  </si>
  <si>
    <t>T 00055723</t>
  </si>
  <si>
    <t>UD10001-AS33688</t>
  </si>
  <si>
    <t>RF28979</t>
  </si>
  <si>
    <t>UD09001-AR09794</t>
  </si>
  <si>
    <t>S 00049636</t>
  </si>
  <si>
    <t>UD10001-AS28032</t>
  </si>
  <si>
    <t>S 00052210</t>
  </si>
  <si>
    <t>UD10001-AS30777</t>
  </si>
  <si>
    <t>S 00053375</t>
  </si>
  <si>
    <t>UD10001-AS31471</t>
  </si>
  <si>
    <t>RODRIGUEZ VILLAFAñA EFREN JR</t>
  </si>
  <si>
    <t>UD09001-AR10028</t>
  </si>
  <si>
    <t>0741-TCN15</t>
  </si>
  <si>
    <t>UD80001-0026207</t>
  </si>
  <si>
    <t>S 00051188</t>
  </si>
  <si>
    <t>UD10001-AS29535</t>
  </si>
  <si>
    <t>0602-TCN15</t>
  </si>
  <si>
    <t>UD80001-0026897</t>
  </si>
  <si>
    <t>S 00054177</t>
  </si>
  <si>
    <t>UD10001-AS32212</t>
  </si>
  <si>
    <t>ORTEGA LOPEZ MIGUEL</t>
  </si>
  <si>
    <t>I    378</t>
  </si>
  <si>
    <t>S 00058189</t>
  </si>
  <si>
    <t>UD10001-AS36085</t>
  </si>
  <si>
    <t>UD83001-0028429</t>
  </si>
  <si>
    <t>UD80001-0029350</t>
  </si>
  <si>
    <t>S 00049643</t>
  </si>
  <si>
    <t>UD10001-AS28033</t>
  </si>
  <si>
    <t>CERVANTES FLORES ANA LETICIA</t>
  </si>
  <si>
    <t>RF27542</t>
  </si>
  <si>
    <t>UD09001-AR08875</t>
  </si>
  <si>
    <t>S 00057478</t>
  </si>
  <si>
    <t>UD10001-AS35377</t>
  </si>
  <si>
    <t>S 00050479</t>
  </si>
  <si>
    <t>UD10001-AS28844</t>
  </si>
  <si>
    <t>MORALES RODRIGUEZ JESUS GERARDO</t>
  </si>
  <si>
    <t>S 00052634</t>
  </si>
  <si>
    <t>UD10001-AS30778</t>
  </si>
  <si>
    <t>ROJAS MARTINEZ FRANCISCO</t>
  </si>
  <si>
    <t>RF28615/39</t>
  </si>
  <si>
    <t>UD09001-AR09549</t>
  </si>
  <si>
    <t>T 00051806</t>
  </si>
  <si>
    <t>UD10001-AS30172</t>
  </si>
  <si>
    <t>S 00054170</t>
  </si>
  <si>
    <t>UD10001-AS32213</t>
  </si>
  <si>
    <t>0522N/15</t>
  </si>
  <si>
    <t>UD80001-0026547</t>
  </si>
  <si>
    <t>LJIMENEZ:SILVA MORALES PASCUAL</t>
  </si>
  <si>
    <t>I    379</t>
  </si>
  <si>
    <t>UD80001-0030275</t>
  </si>
  <si>
    <t>S 00054959</t>
  </si>
  <si>
    <t>UD10001-AS32982</t>
  </si>
  <si>
    <t>S 00056564</t>
  </si>
  <si>
    <t>UD10001-AS34542</t>
  </si>
  <si>
    <t>WINDERMAN MARC</t>
  </si>
  <si>
    <t>UD80002-0025824</t>
  </si>
  <si>
    <t>S 00053373</t>
  </si>
  <si>
    <t>UD10001-AS31476</t>
  </si>
  <si>
    <t>UD09001-AR10029</t>
  </si>
  <si>
    <t>SALVADOR ZARRAGA RICO</t>
  </si>
  <si>
    <t>S 00050485</t>
  </si>
  <si>
    <t>UD10001-AS28845</t>
  </si>
  <si>
    <t>S 00052619</t>
  </si>
  <si>
    <t>UD10001-AS30780</t>
  </si>
  <si>
    <t>UD80002-0028898</t>
  </si>
  <si>
    <t>S 00051951</t>
  </si>
  <si>
    <t>UD10001-AS30173</t>
  </si>
  <si>
    <t>S 00054132</t>
  </si>
  <si>
    <t>UD10001-AS32214</t>
  </si>
  <si>
    <t>UD80001-0026279</t>
  </si>
  <si>
    <t>I    380</t>
  </si>
  <si>
    <t>S 00058184</t>
  </si>
  <si>
    <t>UD10001-AS36086</t>
  </si>
  <si>
    <t>UD09001-AR09338</t>
  </si>
  <si>
    <t>T 00056478</t>
  </si>
  <si>
    <t>UD10001-AS34543</t>
  </si>
  <si>
    <t>UD80002-0025825</t>
  </si>
  <si>
    <t>S 00053379</t>
  </si>
  <si>
    <t>UD10001-AS31477</t>
  </si>
  <si>
    <t>S 00057491</t>
  </si>
  <si>
    <t>UD10001-AS35378</t>
  </si>
  <si>
    <t>QUINTA JORDAN, S.A. DE C.V.</t>
  </si>
  <si>
    <t>UD09001-AR08073</t>
  </si>
  <si>
    <t>UD80001-0027201</t>
  </si>
  <si>
    <t>LJIMENEZ:URQUIZA PADILLA MARIA DEL</t>
  </si>
  <si>
    <t>0079-TCU15</t>
  </si>
  <si>
    <t>UD83001-0028902</t>
  </si>
  <si>
    <t>LJIMENEZ:PUGA SERNA MONSERRAT</t>
  </si>
  <si>
    <t>UD09001-AR08462</t>
  </si>
  <si>
    <t>UD09001-AR09077</t>
  </si>
  <si>
    <t>UD80001-0026549</t>
  </si>
  <si>
    <t>MONTOYA HERNANDEZ IVAN</t>
  </si>
  <si>
    <t>I    381</t>
  </si>
  <si>
    <t>S 00058188</t>
  </si>
  <si>
    <t>UD10001-AS36087</t>
  </si>
  <si>
    <t>UD09001-AR09339</t>
  </si>
  <si>
    <t>UD10001-AS34544</t>
  </si>
  <si>
    <t>S 00049648</t>
  </si>
  <si>
    <t>UD10001-AS28034</t>
  </si>
  <si>
    <t>UD09001-AR08876</t>
  </si>
  <si>
    <t>S 00057494</t>
  </si>
  <si>
    <t>UD10001-AS35379</t>
  </si>
  <si>
    <t>APLIGEN S.A. DE C.V.</t>
  </si>
  <si>
    <t>S 00050501</t>
  </si>
  <si>
    <t>UD10001-AS28846</t>
  </si>
  <si>
    <t>SOTO ROJAS REGINO</t>
  </si>
  <si>
    <t>UD09001-AR08658</t>
  </si>
  <si>
    <t>UD80001-0028905</t>
  </si>
  <si>
    <t>0424-TCN15</t>
  </si>
  <si>
    <t>UD80001-0026898</t>
  </si>
  <si>
    <t>S 00054184</t>
  </si>
  <si>
    <t>UD10001-AS32215</t>
  </si>
  <si>
    <t>BAJA: MONTOYA HERNANDEZ IVAN</t>
  </si>
  <si>
    <t>I    382</t>
  </si>
  <si>
    <t>UD80001-0030276</t>
  </si>
  <si>
    <t>REFACCION</t>
  </si>
  <si>
    <t>UD80001-0028430</t>
  </si>
  <si>
    <t>LJIMENEZ:ALONSO DURAN ARMANDO</t>
  </si>
  <si>
    <t>UD80001-0029353</t>
  </si>
  <si>
    <t>S 00049639</t>
  </si>
  <si>
    <t>UD10001-AS28035</t>
  </si>
  <si>
    <t>T 00053394</t>
  </si>
  <si>
    <t>UD10001-AS31478</t>
  </si>
  <si>
    <t>0121-TCU15</t>
  </si>
  <si>
    <t>UD83001-0029815</t>
  </si>
  <si>
    <t>UD09001-AR08074</t>
  </si>
  <si>
    <t>UD09001-AR08659</t>
  </si>
  <si>
    <t>UD80002-0028906</t>
  </si>
  <si>
    <t>S 00051917</t>
  </si>
  <si>
    <t>UD10001-AS30174</t>
  </si>
  <si>
    <t>UD09001-AR09078</t>
  </si>
  <si>
    <t>0490-TCN15</t>
  </si>
  <si>
    <t>UD80001-0026550</t>
  </si>
  <si>
    <t>I    383</t>
  </si>
  <si>
    <t>UD09001-AR10259</t>
  </si>
  <si>
    <t>S 00054977</t>
  </si>
  <si>
    <t>UD10001-AS32983</t>
  </si>
  <si>
    <t>FGASGRO MEX S. DE R.L. DE C.V.</t>
  </si>
  <si>
    <t>S 00056579</t>
  </si>
  <si>
    <t>UD10001-AS34545</t>
  </si>
  <si>
    <t>INSTITUTO TECNOLOGICO SANMIGUELENSE</t>
  </si>
  <si>
    <t>S 00049641</t>
  </si>
  <si>
    <t>UD10001-AS28036</t>
  </si>
  <si>
    <t>VARGAS GALVAN JESUS</t>
  </si>
  <si>
    <t>UD09001-AR08877</t>
  </si>
  <si>
    <t>0274N/16</t>
  </si>
  <si>
    <t>UD80001-0029816</t>
  </si>
  <si>
    <t>LJIMENEZ:ALMONASI MARTINEZ MARIA OB</t>
  </si>
  <si>
    <t>S 00050503</t>
  </si>
  <si>
    <t>UD10001-AS28848</t>
  </si>
  <si>
    <t>UD09001-AR08660</t>
  </si>
  <si>
    <t>UD80002-0028907</t>
  </si>
  <si>
    <t>S 00051947</t>
  </si>
  <si>
    <t>UD10001-AS30175</t>
  </si>
  <si>
    <t>CASTILLO GUTIERREZ RICARDO</t>
  </si>
  <si>
    <t>UD09001-AR09079</t>
  </si>
  <si>
    <t>UD80001-0026551</t>
  </si>
  <si>
    <t>I    384</t>
  </si>
  <si>
    <t>0250N/16</t>
  </si>
  <si>
    <t>UD80001-0030277</t>
  </si>
  <si>
    <t>LJIMENEZ:PRIETO LOPEZ ANA LIDIA</t>
  </si>
  <si>
    <t>UD09001-AR09340</t>
  </si>
  <si>
    <t>UD83001-0029355</t>
  </si>
  <si>
    <t>S 00049635</t>
  </si>
  <si>
    <t>UD10001-AS28037</t>
  </si>
  <si>
    <t>S 00053372</t>
  </si>
  <si>
    <t>UD10001-AS31479</t>
  </si>
  <si>
    <t>ALMANZA GARCIA MA LUZ</t>
  </si>
  <si>
    <t>UD80001-0029819</t>
  </si>
  <si>
    <t>S 00050498</t>
  </si>
  <si>
    <t>UD10001-AS28849</t>
  </si>
  <si>
    <t>ZALDIVAR LAZCANO OSCAR</t>
  </si>
  <si>
    <t>S 00052629</t>
  </si>
  <si>
    <t>UD10001-AS30781</t>
  </si>
  <si>
    <t>S 00055801</t>
  </si>
  <si>
    <t>UD10001-AS33689</t>
  </si>
  <si>
    <t>S 00051957</t>
  </si>
  <si>
    <t>UD10001-AS30176</t>
  </si>
  <si>
    <t>RUIZ COLUNGA MIGUEL ANGEL</t>
  </si>
  <si>
    <t>T 00054187</t>
  </si>
  <si>
    <t>UD10001-AS32216</t>
  </si>
  <si>
    <t>S 00051280</t>
  </si>
  <si>
    <t>UD10001-AS29536</t>
  </si>
  <si>
    <t>I    385</t>
  </si>
  <si>
    <t>S 00058191</t>
  </si>
  <si>
    <t>UD10001-AS36088</t>
  </si>
  <si>
    <t>S 00054982</t>
  </si>
  <si>
    <t>UD10001-AS32984</t>
  </si>
  <si>
    <t>0913-TCN15</t>
  </si>
  <si>
    <t>UD80001-0029356</t>
  </si>
  <si>
    <t>S 00049638</t>
  </si>
  <si>
    <t>UD10001-AS28038</t>
  </si>
  <si>
    <t>MOLINOS AZTECA, S.A. DE C.V.</t>
  </si>
  <si>
    <t>UD09001-AR08878</t>
  </si>
  <si>
    <t>UD80001-0029820</t>
  </si>
  <si>
    <t>UD09001-AR08075</t>
  </si>
  <si>
    <t>UD09001-AR08661</t>
  </si>
  <si>
    <t>S 00055797</t>
  </si>
  <si>
    <t>UD10001-AS33690</t>
  </si>
  <si>
    <t>GUERRERO RANGEL MARIA ENRIQUETA</t>
  </si>
  <si>
    <t>S 00051954</t>
  </si>
  <si>
    <t>UD10001-AS30177</t>
  </si>
  <si>
    <t>UD09001-AR09080</t>
  </si>
  <si>
    <t>S 00051281</t>
  </si>
  <si>
    <t>UD10001-AS29537</t>
  </si>
  <si>
    <t>MIRANDA MONTOYA CAMILO</t>
  </si>
  <si>
    <t>I    386</t>
  </si>
  <si>
    <t>S 00058197</t>
  </si>
  <si>
    <t>UD10001-AS36089</t>
  </si>
  <si>
    <t>S 00054978</t>
  </si>
  <si>
    <t>UD10001-AS32985</t>
  </si>
  <si>
    <t>S 00056578</t>
  </si>
  <si>
    <t>UD10001-AS34546</t>
  </si>
  <si>
    <t>S 00049651</t>
  </si>
  <si>
    <t>UD10001-AS28039</t>
  </si>
  <si>
    <t>UD09001-AR08879</t>
  </si>
  <si>
    <t>S 00057482</t>
  </si>
  <si>
    <t>UD10001-AS35380</t>
  </si>
  <si>
    <t>S 00050493</t>
  </si>
  <si>
    <t>UD10001-AS28850</t>
  </si>
  <si>
    <t>S 00052623</t>
  </si>
  <si>
    <t>UD10001-AS30782</t>
  </si>
  <si>
    <t>S 00055795</t>
  </si>
  <si>
    <t>UD10001-AS33691</t>
  </si>
  <si>
    <t>INNOVACION TECNOLOGICA INTEGRAL PAR</t>
  </si>
  <si>
    <t>S 00051958</t>
  </si>
  <si>
    <t>UD10001-AS30178</t>
  </si>
  <si>
    <t>MERCADO FERRETERO WENFER SA DE CV</t>
  </si>
  <si>
    <t>UD09001-AR09081</t>
  </si>
  <si>
    <t>UD80002-0026552</t>
  </si>
  <si>
    <t>I    387</t>
  </si>
  <si>
    <t>UD80001-0030278</t>
  </si>
  <si>
    <t>UD80001-0028431</t>
  </si>
  <si>
    <t>S 00056582</t>
  </si>
  <si>
    <t>UD10001-AS34547</t>
  </si>
  <si>
    <t>LOZOYA SEGURA MACARIO ARTURO</t>
  </si>
  <si>
    <t>UD80002-0025826</t>
  </si>
  <si>
    <t>S 00053374</t>
  </si>
  <si>
    <t>UD10001-AS31480</t>
  </si>
  <si>
    <t>UD80002-0029821</t>
  </si>
  <si>
    <t>ARMENTA GAMEZ MARIA  DOLORES</t>
  </si>
  <si>
    <t>S 00050502</t>
  </si>
  <si>
    <t>UD10001-AS28851</t>
  </si>
  <si>
    <t>S 00052631</t>
  </si>
  <si>
    <t>UD10001-AS30783</t>
  </si>
  <si>
    <t>CHICO MARTINEZ JOSE RAMON</t>
  </si>
  <si>
    <t>UD09001-AR09550</t>
  </si>
  <si>
    <t>S 00051956</t>
  </si>
  <si>
    <t>UD10001-AS30179</t>
  </si>
  <si>
    <t>T 00054076</t>
  </si>
  <si>
    <t>UD10001-AS32217</t>
  </si>
  <si>
    <t>BLANCAS ESPINOZA JOSE LUIS</t>
  </si>
  <si>
    <t>UD80001-0026553</t>
  </si>
  <si>
    <t>I    388</t>
  </si>
  <si>
    <t>UD09001-AR10260</t>
  </si>
  <si>
    <t>UD80001-0028432</t>
  </si>
  <si>
    <t>CERVERA GONZALEZ OSCAR</t>
  </si>
  <si>
    <t>S 00056562</t>
  </si>
  <si>
    <t>UD10001-AS34548</t>
  </si>
  <si>
    <t>S 00049646</t>
  </si>
  <si>
    <t>UD10001-AS28040</t>
  </si>
  <si>
    <t>RIVERA ORTEGA MA GUADALUPE</t>
  </si>
  <si>
    <t>UD10001-AS31481</t>
  </si>
  <si>
    <t>UD80001-0029822</t>
  </si>
  <si>
    <t>S 00050490</t>
  </si>
  <si>
    <t>UD10001-AS28852</t>
  </si>
  <si>
    <t>S 00052630</t>
  </si>
  <si>
    <t>UD10001-AS30784</t>
  </si>
  <si>
    <t>SILVA SERRANO MARIA DEL ROCIO</t>
  </si>
  <si>
    <t>UD80002-0028911</t>
  </si>
  <si>
    <t>BARRERA MORENO EMILIANO</t>
  </si>
  <si>
    <t>UD09001-AR09082</t>
  </si>
  <si>
    <t>S 00051906</t>
  </si>
  <si>
    <t>UD10001-AS30180</t>
  </si>
  <si>
    <t>UD09001-AR08222</t>
  </si>
  <si>
    <t>I    389</t>
  </si>
  <si>
    <t>UD80001-0030279</t>
  </si>
  <si>
    <t>UD80001-0028433</t>
  </si>
  <si>
    <t>S 00056580</t>
  </si>
  <si>
    <t>UD10001-AS34549</t>
  </si>
  <si>
    <t>S 00049622</t>
  </si>
  <si>
    <t>UD10001-AS28041</t>
  </si>
  <si>
    <t>S 00053343</t>
  </si>
  <si>
    <t>UD10001-AS31482</t>
  </si>
  <si>
    <t>S 00057493</t>
  </si>
  <si>
    <t>UD10001-AS35381</t>
  </si>
  <si>
    <t>UD10001-AS28853</t>
  </si>
  <si>
    <t>RF27189</t>
  </si>
  <si>
    <t>UD09001-AR08662</t>
  </si>
  <si>
    <t>UD09001-AR09551</t>
  </si>
  <si>
    <t>S 00054176</t>
  </si>
  <si>
    <t>UD10001-AS32218</t>
  </si>
  <si>
    <t>0404-TCN15</t>
  </si>
  <si>
    <t>UD80001-0026901</t>
  </si>
  <si>
    <t>S 00051292</t>
  </si>
  <si>
    <t>UD10001-AS29538</t>
  </si>
  <si>
    <t>I    390</t>
  </si>
  <si>
    <t>S 00058196</t>
  </si>
  <si>
    <t>UD10001-AS36090</t>
  </si>
  <si>
    <t>S 00054922</t>
  </si>
  <si>
    <t>UD10001-AS32990</t>
  </si>
  <si>
    <t>T 00056425</t>
  </si>
  <si>
    <t>UD10001-AS34550</t>
  </si>
  <si>
    <t>S 00049647</t>
  </si>
  <si>
    <t>UD10001-AS28042</t>
  </si>
  <si>
    <t>UD10001-AS31483</t>
  </si>
  <si>
    <t>SERRANO HERNANDEZ MARIA LUISA</t>
  </si>
  <si>
    <t>T 00057503</t>
  </si>
  <si>
    <t>UD10001-AS35382</t>
  </si>
  <si>
    <t>UD10001-AS28854</t>
  </si>
  <si>
    <t>S 00052633</t>
  </si>
  <si>
    <t>UD10001-AS30785</t>
  </si>
  <si>
    <t>RF28899</t>
  </si>
  <si>
    <t>UD09001-AR09552</t>
  </si>
  <si>
    <t>S 00054179</t>
  </si>
  <si>
    <t>UD10001-AS32219</t>
  </si>
  <si>
    <t>UD09001-AR08463</t>
  </si>
  <si>
    <t>CARDENAS CHAVEZ IRISOL</t>
  </si>
  <si>
    <t>S 00051288</t>
  </si>
  <si>
    <t>UD10001-AS29539</t>
  </si>
  <si>
    <t>I    391</t>
  </si>
  <si>
    <t>UD10001-AS36091</t>
  </si>
  <si>
    <t>UD09001-AR09341</t>
  </si>
  <si>
    <t>UD09001-AR09795</t>
  </si>
  <si>
    <t>RF25812</t>
  </si>
  <si>
    <t>UD09001-AR07831</t>
  </si>
  <si>
    <t>S 00053365</t>
  </si>
  <si>
    <t>UD10001-AS31484</t>
  </si>
  <si>
    <t>T 00057362</t>
  </si>
  <si>
    <t>UD10001-AS35383</t>
  </si>
  <si>
    <t>T 00050499</t>
  </si>
  <si>
    <t>UD10001-AS28855</t>
  </si>
  <si>
    <t>UD09001-AR08663</t>
  </si>
  <si>
    <t>T 00055825</t>
  </si>
  <si>
    <t>UD10001-AS33692</t>
  </si>
  <si>
    <t>QUIMICOS Y REACTIVOS DE QUERETARO S</t>
  </si>
  <si>
    <t>UD09001-AR09083</t>
  </si>
  <si>
    <t>T 00051978</t>
  </si>
  <si>
    <t>UD10001-AS30181</t>
  </si>
  <si>
    <t>UD10001-AS29540</t>
  </si>
  <si>
    <t>I    392</t>
  </si>
  <si>
    <t>S 00058185</t>
  </si>
  <si>
    <t>UD10001-AS36092</t>
  </si>
  <si>
    <t>OROZCO MARTINEZ KARLA PAOLA</t>
  </si>
  <si>
    <t>S 00054988</t>
  </si>
  <si>
    <t>UD10001-AS32996</t>
  </si>
  <si>
    <t>S 00056581</t>
  </si>
  <si>
    <t>UD10001-AS34551</t>
  </si>
  <si>
    <t>NICOLAS ALVARADO CRISOGONO</t>
  </si>
  <si>
    <t>0079-TCU14</t>
  </si>
  <si>
    <t>UD80001-0025830</t>
  </si>
  <si>
    <t>S 00053386</t>
  </si>
  <si>
    <t>UD10001-AS31485</t>
  </si>
  <si>
    <t>S 00057472</t>
  </si>
  <si>
    <t>UD10001-AS35384</t>
  </si>
  <si>
    <t>URQUIZA SOLIS GUILLERMINA</t>
  </si>
  <si>
    <t>S 00050504</t>
  </si>
  <si>
    <t>UD10001-AS28856</t>
  </si>
  <si>
    <t>T 00052433</t>
  </si>
  <si>
    <t>UD10001-AS30786</t>
  </si>
  <si>
    <t>PART ROB</t>
  </si>
  <si>
    <t>UD09001-AR09553</t>
  </si>
  <si>
    <t>UD09001-AR09084</t>
  </si>
  <si>
    <t>UD09001-AR08464</t>
  </si>
  <si>
    <t>T 00050936</t>
  </si>
  <si>
    <t>UD10001-AS29541</t>
  </si>
  <si>
    <t>I    393</t>
  </si>
  <si>
    <t>UD10001-AS36093</t>
  </si>
  <si>
    <t>S 00054976</t>
  </si>
  <si>
    <t>UD10001-AS32997</t>
  </si>
  <si>
    <t>UD83001-0029360</t>
  </si>
  <si>
    <t>RF25799</t>
  </si>
  <si>
    <t>UD09001-AR07832</t>
  </si>
  <si>
    <t>S 00053387</t>
  </si>
  <si>
    <t>UD10001-AS31486</t>
  </si>
  <si>
    <t>GRUPO CONSTRUCTOR ALMUR SA DE CV</t>
  </si>
  <si>
    <t>0638N/15</t>
  </si>
  <si>
    <t>UD80001-0029823</t>
  </si>
  <si>
    <t>LJIMENEZ:MONTOYA CERVANTES AGUSTIN</t>
  </si>
  <si>
    <t>S 00050492</t>
  </si>
  <si>
    <t>UD10001-AS28857</t>
  </si>
  <si>
    <t>S 00052618</t>
  </si>
  <si>
    <t>UD10001-AS30787</t>
  </si>
  <si>
    <t>PEREZ TORRES DANIEL</t>
  </si>
  <si>
    <t>UD09001-AR09554</t>
  </si>
  <si>
    <t>UD09001-AR09085</t>
  </si>
  <si>
    <t>T 00051888</t>
  </si>
  <si>
    <t>UD10001-AS30182</t>
  </si>
  <si>
    <t>RF26480</t>
  </si>
  <si>
    <t>UD09001-AR08223</t>
  </si>
  <si>
    <t>I    394</t>
  </si>
  <si>
    <t>UD80001-0030283</t>
  </si>
  <si>
    <t>LJIMENEZ:ESTALAYON IBAñEZ AGUSTIN</t>
  </si>
  <si>
    <t>S 00054989</t>
  </si>
  <si>
    <t>UD10001-AS32998</t>
  </si>
  <si>
    <t>S 00056570</t>
  </si>
  <si>
    <t>UD10001-AS34552</t>
  </si>
  <si>
    <t>RF25816</t>
  </si>
  <si>
    <t>UD09001-AR07833</t>
  </si>
  <si>
    <t>S 00053380</t>
  </si>
  <si>
    <t>UD10001-AS31487</t>
  </si>
  <si>
    <t>S 00050414</t>
  </si>
  <si>
    <t>UD10001-AS28858</t>
  </si>
  <si>
    <t>CUEVAS MANCERA PAULINA</t>
  </si>
  <si>
    <t>UD09001-AR08664</t>
  </si>
  <si>
    <t>0019-TCN16</t>
  </si>
  <si>
    <t>UD80001-0028914</t>
  </si>
  <si>
    <t>LJIMENEZ:COMERCIALIZADORA RECICLADO</t>
  </si>
  <si>
    <t>0131u/15</t>
  </si>
  <si>
    <t>UD83001-0029826</t>
  </si>
  <si>
    <t>LJIMENEZ:MORALES CASTRO SUSANA</t>
  </si>
  <si>
    <t>T 00054194</t>
  </si>
  <si>
    <t>UD10001-AS32220</t>
  </si>
  <si>
    <t>S 00051959</t>
  </si>
  <si>
    <t>UD10001-AS30183</t>
  </si>
  <si>
    <t>S 00051289</t>
  </si>
  <si>
    <t>UD10001-AS29542</t>
  </si>
  <si>
    <t>I    395</t>
  </si>
  <si>
    <t>UD80001-0026902</t>
  </si>
  <si>
    <t>S 00058183</t>
  </si>
  <si>
    <t>UD10001-AS36094</t>
  </si>
  <si>
    <t>RELOCATION INTERNATIONAL LPN SERVIC</t>
  </si>
  <si>
    <t>S 00054986</t>
  </si>
  <si>
    <t>UD10001-AS32999</t>
  </si>
  <si>
    <t>S 00056583</t>
  </si>
  <si>
    <t>UD10001-AS34553</t>
  </si>
  <si>
    <t>S 00049633</t>
  </si>
  <si>
    <t>UD10001-AS28050</t>
  </si>
  <si>
    <t>S 00053384</t>
  </si>
  <si>
    <t>UD10001-AS31488</t>
  </si>
  <si>
    <t>S 00050506</t>
  </si>
  <si>
    <t>UD10001-AS28859</t>
  </si>
  <si>
    <t>RAMIREZ PIMENTEL JUAN GABRIEL</t>
  </si>
  <si>
    <t>S 00052635</t>
  </si>
  <si>
    <t>UD10001-AS30788</t>
  </si>
  <si>
    <t>0018TCN16</t>
  </si>
  <si>
    <t>UD80001-0028916</t>
  </si>
  <si>
    <t>UD80002-0029829</t>
  </si>
  <si>
    <t>S 00054167</t>
  </si>
  <si>
    <t>UD10001-AS32221</t>
  </si>
  <si>
    <t>COPEM S.A DE C.V</t>
  </si>
  <si>
    <t>T 00051293</t>
  </si>
  <si>
    <t>UD10001-AS29543</t>
  </si>
  <si>
    <t>ESTRADA HERRERA DAVID</t>
  </si>
  <si>
    <t>I    396</t>
  </si>
  <si>
    <t>T 00058201</t>
  </si>
  <si>
    <t>UD10001-AS36095</t>
  </si>
  <si>
    <t>T 00054928</t>
  </si>
  <si>
    <t>UD10001-AS33000</t>
  </si>
  <si>
    <t>UD09001-AR09796</t>
  </si>
  <si>
    <t>S 00049658</t>
  </si>
  <si>
    <t>UD10001-AS28051</t>
  </si>
  <si>
    <t>S 00053393</t>
  </si>
  <si>
    <t>UD10001-AS31489</t>
  </si>
  <si>
    <t>UD10001-AS28860</t>
  </si>
  <si>
    <t>S 00052660</t>
  </si>
  <si>
    <t>UD10001-AS30789</t>
  </si>
  <si>
    <t>S 00055789</t>
  </si>
  <si>
    <t>UD10001-AS33693</t>
  </si>
  <si>
    <t>0098-TCN16</t>
  </si>
  <si>
    <t>UD80001-0029830</t>
  </si>
  <si>
    <t>UD80001-0028038</t>
  </si>
  <si>
    <t>LJIMENEZ:LINDERO GARCIA FELICIANO</t>
  </si>
  <si>
    <t>S 00051961</t>
  </si>
  <si>
    <t>UD10001-AS30184</t>
  </si>
  <si>
    <t>T 00051286</t>
  </si>
  <si>
    <t>UD10001-AS29544</t>
  </si>
  <si>
    <t>I    397</t>
  </si>
  <si>
    <t>UD80001-0026788</t>
  </si>
  <si>
    <t>0256N/16</t>
  </si>
  <si>
    <t>UD80001-0030289</t>
  </si>
  <si>
    <t>LJIMENEZ:BERNAL FONSECA MA CECILIA</t>
  </si>
  <si>
    <t>S 00053998</t>
  </si>
  <si>
    <t>UD10001-AS33001</t>
  </si>
  <si>
    <t>S 00056595</t>
  </si>
  <si>
    <t>UD10001-AS34554</t>
  </si>
  <si>
    <t>IBARRA VALDEZ ALMA DELIA</t>
  </si>
  <si>
    <t>UD10001-AS28052</t>
  </si>
  <si>
    <t>UD80001-0027561</t>
  </si>
  <si>
    <t>LJIMENEZ:CORTES ESPECIALIZADOS DE P</t>
  </si>
  <si>
    <t>UD10001-AS28861</t>
  </si>
  <si>
    <t>S 00052657</t>
  </si>
  <si>
    <t>UD10001-AS30790</t>
  </si>
  <si>
    <t>MARTINEZ OMAÑA RIGOBERTO</t>
  </si>
  <si>
    <t>T 00055672</t>
  </si>
  <si>
    <t>UD10001-AS33694</t>
  </si>
  <si>
    <t>JIMENEZ GARZA ARMANDO</t>
  </si>
  <si>
    <t>UD80001-0029831</t>
  </si>
  <si>
    <t>S 00054178</t>
  </si>
  <si>
    <t>UD10001-AS32222</t>
  </si>
  <si>
    <t>S 00051295</t>
  </si>
  <si>
    <t>UD10001-AS29545</t>
  </si>
  <si>
    <t>I    398</t>
  </si>
  <si>
    <t>0142U/15</t>
  </si>
  <si>
    <t>UD83001-0030290</t>
  </si>
  <si>
    <t>LJIMENEZ:SOTO SIERRA JOSAPHAT</t>
  </si>
  <si>
    <t>UD10001-AS33002</t>
  </si>
  <si>
    <t>S 00056589</t>
  </si>
  <si>
    <t>UD10001-AS34555</t>
  </si>
  <si>
    <t>S 00049640</t>
  </si>
  <si>
    <t>UD10001-AS28053</t>
  </si>
  <si>
    <t>S 00053383</t>
  </si>
  <si>
    <t>UD10001-AS31490</t>
  </si>
  <si>
    <t>T 00052554</t>
  </si>
  <si>
    <t>UD10001-AS30791</t>
  </si>
  <si>
    <t>S 00055812</t>
  </si>
  <si>
    <t>UD10001-AS33695</t>
  </si>
  <si>
    <t>S 00057516</t>
  </si>
  <si>
    <t>UD10001-AS35413</t>
  </si>
  <si>
    <t>MARTINEZ MARTINEZ JOSEFINA</t>
  </si>
  <si>
    <t>S 00054193</t>
  </si>
  <si>
    <t>UD10001-AS32223</t>
  </si>
  <si>
    <t>ORTIZ HERRERA PATRICIO</t>
  </si>
  <si>
    <t>UD80001-0026208</t>
  </si>
  <si>
    <t>S 00051960</t>
  </si>
  <si>
    <t>UD10001-AS30185</t>
  </si>
  <si>
    <t>T 00051313</t>
  </si>
  <si>
    <t>UD10001-AS29546</t>
  </si>
  <si>
    <t>I    399</t>
  </si>
  <si>
    <t>0258N/16</t>
  </si>
  <si>
    <t>UD80001-0030291</t>
  </si>
  <si>
    <t>LJIMENEZ:ORTIZ BARBOSA GABRIELA</t>
  </si>
  <si>
    <t>S 00056561</t>
  </si>
  <si>
    <t>UD10001-AS34556</t>
  </si>
  <si>
    <t>S 00049657</t>
  </si>
  <si>
    <t>UD10001-AS28055</t>
  </si>
  <si>
    <t>S 00053389</t>
  </si>
  <si>
    <t>UD10001-AS31491</t>
  </si>
  <si>
    <t>UD09001-AR09342</t>
  </si>
  <si>
    <t>UD09001-AR08665</t>
  </si>
  <si>
    <t>S 00055794</t>
  </si>
  <si>
    <t>UD10001-AS33696</t>
  </si>
  <si>
    <t>CEBALLOS ELIZONDO MARIA LUISA</t>
  </si>
  <si>
    <t>0182-TCN16</t>
  </si>
  <si>
    <t>UD80001-0029832</t>
  </si>
  <si>
    <t>UD09001-AR09086</t>
  </si>
  <si>
    <t>UD80001-0026210</t>
  </si>
  <si>
    <t>UD83001-0026903</t>
  </si>
  <si>
    <t>UD09001-AR08224</t>
  </si>
  <si>
    <t>I    400</t>
  </si>
  <si>
    <t>S 00058204</t>
  </si>
  <si>
    <t>UD10001-AS36096</t>
  </si>
  <si>
    <t>UD80001-0029362</t>
  </si>
  <si>
    <t>S 00049663</t>
  </si>
  <si>
    <t>UD10001-AS28056</t>
  </si>
  <si>
    <t>ALMANZA LEON FRANCISCO JAVIER</t>
  </si>
  <si>
    <t>S 00053385</t>
  </si>
  <si>
    <t>UD10001-AS31492</t>
  </si>
  <si>
    <t>UD09001-AR09343</t>
  </si>
  <si>
    <t>S 00052659</t>
  </si>
  <si>
    <t>UD10001-AS30792</t>
  </si>
  <si>
    <t>RF28891</t>
  </si>
  <si>
    <t>UD09001-AR09555</t>
  </si>
  <si>
    <t>UD09001-AR10030</t>
  </si>
  <si>
    <t>UD09001-AR09087</t>
  </si>
  <si>
    <t>0010-TCU15</t>
  </si>
  <si>
    <t>UD80001-0026211</t>
  </si>
  <si>
    <t>LJIMENEZ:CRISANTO ARRIAGA ALEJANDRO</t>
  </si>
  <si>
    <t>UD10001-AS30186</t>
  </si>
  <si>
    <t>UD10001-AS29547</t>
  </si>
  <si>
    <t>I    401</t>
  </si>
  <si>
    <t>S 00058209</t>
  </si>
  <si>
    <t>UD10001-AS36098</t>
  </si>
  <si>
    <t>S 00056577</t>
  </si>
  <si>
    <t>UD10001-AS34557</t>
  </si>
  <si>
    <t>ALTER CALETRE SA DE CV</t>
  </si>
  <si>
    <t>S 00049649</t>
  </si>
  <si>
    <t>UD10001-AS28057</t>
  </si>
  <si>
    <t>S 00053391</t>
  </si>
  <si>
    <t>UD10001-AS31493</t>
  </si>
  <si>
    <t>HERNANDEZ REYES RAUL</t>
  </si>
  <si>
    <t>S 00054969</t>
  </si>
  <si>
    <t>UD10001-AS33003</t>
  </si>
  <si>
    <t>ORTEGA HERNANDEZ YVETH ANHAY</t>
  </si>
  <si>
    <t>S 00052658</t>
  </si>
  <si>
    <t>UD10001-AS30793</t>
  </si>
  <si>
    <t>UD83001-0028917</t>
  </si>
  <si>
    <t>S 00057416</t>
  </si>
  <si>
    <t>UD10001-AS35414</t>
  </si>
  <si>
    <t>SERVICIOS GINECOLOGICOS HERRERA RUI</t>
  </si>
  <si>
    <t>UD83001-0028039</t>
  </si>
  <si>
    <t>0007-TCU15</t>
  </si>
  <si>
    <t>UD80001-0026212</t>
  </si>
  <si>
    <t>UD80001-0026904</t>
  </si>
  <si>
    <t>RF26521</t>
  </si>
  <si>
    <t>UD09001-AR08225</t>
  </si>
  <si>
    <t>I    402</t>
  </si>
  <si>
    <t>S 00058208</t>
  </si>
  <si>
    <t>UD10001-AS36099</t>
  </si>
  <si>
    <t>I 00056585</t>
  </si>
  <si>
    <t>UD10001-AS34558</t>
  </si>
  <si>
    <t>UD10001-AS28058</t>
  </si>
  <si>
    <t>S 00053390</t>
  </si>
  <si>
    <t>UD10001-AS31494</t>
  </si>
  <si>
    <t>UD09001-AR09344</t>
  </si>
  <si>
    <t>NIETO RODRIGUEZ MA. DE LOURDES</t>
  </si>
  <si>
    <t>0640-TCN15</t>
  </si>
  <si>
    <t>UD80001-0027204</t>
  </si>
  <si>
    <t>LJIMENEZ:QUIÑONES LUNA SERVANDO</t>
  </si>
  <si>
    <t>S 00055800</t>
  </si>
  <si>
    <t>UD10001-AS33697</t>
  </si>
  <si>
    <t>UD09001-AR10031</t>
  </si>
  <si>
    <t>UD09001-AR09088</t>
  </si>
  <si>
    <t>UD80002-0026213</t>
  </si>
  <si>
    <t>S 00051966</t>
  </si>
  <si>
    <t>UD10001-AS30187</t>
  </si>
  <si>
    <t>T 00051315</t>
  </si>
  <si>
    <t>UD10001-AS29548</t>
  </si>
  <si>
    <t>I    403</t>
  </si>
  <si>
    <t>UD80001-0030293</t>
  </si>
  <si>
    <t>UD09001-AR09797</t>
  </si>
  <si>
    <t>UD09001-AR07834</t>
  </si>
  <si>
    <t>UD80001-0027562</t>
  </si>
  <si>
    <t>UD80001-0028435</t>
  </si>
  <si>
    <t>GARCIA GARCIA AGUSTIN</t>
  </si>
  <si>
    <t>0591-TCN15</t>
  </si>
  <si>
    <t>UD80001-0027205</t>
  </si>
  <si>
    <t>UD80001-0028918</t>
  </si>
  <si>
    <t>S 00057509</t>
  </si>
  <si>
    <t>UD10001-AS35415</t>
  </si>
  <si>
    <t>FLORES GARZA ILIANA</t>
  </si>
  <si>
    <t>UD10001-AS32224</t>
  </si>
  <si>
    <t>0451-TCN15</t>
  </si>
  <si>
    <t>UD80001-0026214</t>
  </si>
  <si>
    <t>S 00051965</t>
  </si>
  <si>
    <t>UD10001-AS30188</t>
  </si>
  <si>
    <t>CASTRO GASCA JOSE ROBERTO</t>
  </si>
  <si>
    <t>0334N/15</t>
  </si>
  <si>
    <t>UD80001-0026555</t>
  </si>
  <si>
    <t>LJIMENEZ:DESBA NATURALS S.A. DE C.V</t>
  </si>
  <si>
    <t>I    404</t>
  </si>
  <si>
    <t>UD80001-0030294</t>
  </si>
  <si>
    <t>GUTIERREZ GALVAN MA PORFIRIA IRMA</t>
  </si>
  <si>
    <t>UD09001-AR07835</t>
  </si>
  <si>
    <t>0865-TCN15</t>
  </si>
  <si>
    <t>UD80001-0028436</t>
  </si>
  <si>
    <t>LJIMENEZ:ALONSO GARCIA AGUSTIN</t>
  </si>
  <si>
    <t>S 00056590</t>
  </si>
  <si>
    <t>UD10001-AS34573</t>
  </si>
  <si>
    <t>S 00055816</t>
  </si>
  <si>
    <t>UD10001-AS33698</t>
  </si>
  <si>
    <t>SANCHEZ MARTINEZ ISAAC</t>
  </si>
  <si>
    <t>0663-TCN15</t>
  </si>
  <si>
    <t>UD80001-0029833</t>
  </si>
  <si>
    <t>UD10001-AS30794</t>
  </si>
  <si>
    <t>UD09001-AR08880</t>
  </si>
  <si>
    <t>UD10001-AS32225</t>
  </si>
  <si>
    <t>UD80001-0026215</t>
  </si>
  <si>
    <t>UD09001-AR08465</t>
  </si>
  <si>
    <t>I    405</t>
  </si>
  <si>
    <t>0238-TCN16</t>
  </si>
  <si>
    <t>UD80001-0030295</t>
  </si>
  <si>
    <t>MUÑOZ REYNOSO LUCIA</t>
  </si>
  <si>
    <t>UD09001-AR07836</t>
  </si>
  <si>
    <t>T 00055007</t>
  </si>
  <si>
    <t>UD10001-AS33004</t>
  </si>
  <si>
    <t>S 00056602</t>
  </si>
  <si>
    <t>UD10001-AS34574</t>
  </si>
  <si>
    <t>S 00055806</t>
  </si>
  <si>
    <t>UD10001-AS33699</t>
  </si>
  <si>
    <t>S 00057487</t>
  </si>
  <si>
    <t>UD10001-AS35416</t>
  </si>
  <si>
    <t>UD10001-AS30795</t>
  </si>
  <si>
    <t>UD80001-0027564</t>
  </si>
  <si>
    <t>JARAMILLO VILLAGOMEZ JUAN CARLOS</t>
  </si>
  <si>
    <t>0773-TCN15</t>
  </si>
  <si>
    <t>UD80001-0028040</t>
  </si>
  <si>
    <t>0100-TCN15</t>
  </si>
  <si>
    <t>UD80001-0026216</t>
  </si>
  <si>
    <t>0071-TCN15</t>
  </si>
  <si>
    <t>UD80001-0026556</t>
  </si>
  <si>
    <t>I    406</t>
  </si>
  <si>
    <t>UD09001-AR10261</t>
  </si>
  <si>
    <t>UD80001-0025833</t>
  </si>
  <si>
    <t>UD80001-0028437</t>
  </si>
  <si>
    <t>S 00056565</t>
  </si>
  <si>
    <t>UD10001-AS34575</t>
  </si>
  <si>
    <t>RF28835/80</t>
  </si>
  <si>
    <t>UD09001-AR09556</t>
  </si>
  <si>
    <t>S 00057508</t>
  </si>
  <si>
    <t>UD10001-AS35417</t>
  </si>
  <si>
    <t>PANIAGUA CARDOSO JOSE GUADALUPE</t>
  </si>
  <si>
    <t>REFACCIONE</t>
  </si>
  <si>
    <t>UD80001-0027206</t>
  </si>
  <si>
    <t>LJIMENEZ:TRUJILLO ORTEGA FERNANDO</t>
  </si>
  <si>
    <t>0730-TCN15</t>
  </si>
  <si>
    <t>UD80001-0027568</t>
  </si>
  <si>
    <t>LJIMENEZ:JARAMILLO VILLAGOMEZ JUAN</t>
  </si>
  <si>
    <t>S 00054222</t>
  </si>
  <si>
    <t>UD10001-AS32226</t>
  </si>
  <si>
    <t>AVILA SERVIN PEDRO</t>
  </si>
  <si>
    <t>UD80001-0026217</t>
  </si>
  <si>
    <t>LJIMENEZ:ESCOGIDO MARTINEZ MARTIN</t>
  </si>
  <si>
    <t>0185-TCN15</t>
  </si>
  <si>
    <t>UD80001-0026557</t>
  </si>
  <si>
    <t>I    407</t>
  </si>
  <si>
    <t>S 00058206</t>
  </si>
  <si>
    <t>UD10001-AS36100</t>
  </si>
  <si>
    <t>S 00054998</t>
  </si>
  <si>
    <t>UD10001-AS33005</t>
  </si>
  <si>
    <t>UD10001-AS34576</t>
  </si>
  <si>
    <t>UD09001-AR07837</t>
  </si>
  <si>
    <t>JIMENEZ JAIME MIGUEL</t>
  </si>
  <si>
    <t>S 00055823</t>
  </si>
  <si>
    <t>UD10001-AS33700</t>
  </si>
  <si>
    <t>UD83001-0029834</t>
  </si>
  <si>
    <t>UD10001-AS30796</t>
  </si>
  <si>
    <t>BAJA: JARAMILLO VILLAGOMEZ JUAN CAR</t>
  </si>
  <si>
    <t>S 00054180</t>
  </si>
  <si>
    <t>UD10001-AS32227</t>
  </si>
  <si>
    <t>S 00051964</t>
  </si>
  <si>
    <t>UD10001-AS30189</t>
  </si>
  <si>
    <t>RF26524</t>
  </si>
  <si>
    <t>UD09001-AR08226</t>
  </si>
  <si>
    <t>I    408</t>
  </si>
  <si>
    <t>UD09001-AR10262</t>
  </si>
  <si>
    <t>UD09001-AR09345</t>
  </si>
  <si>
    <t>HERNANDEZ MENDOZA SANDRA ELENA</t>
  </si>
  <si>
    <t>S 00056606</t>
  </si>
  <si>
    <t>UD10001-AS34577</t>
  </si>
  <si>
    <t>S 00049652</t>
  </si>
  <si>
    <t>UD10001-AS28059</t>
  </si>
  <si>
    <t>S 00055822</t>
  </si>
  <si>
    <t>UD10001-AS33701</t>
  </si>
  <si>
    <t>0638-TCN15</t>
  </si>
  <si>
    <t>UD80001-0029835</t>
  </si>
  <si>
    <t>MONTOYA CERVANTES AGUSTIN</t>
  </si>
  <si>
    <t>UD10001-AS30797</t>
  </si>
  <si>
    <t>UD10001-AS31496</t>
  </si>
  <si>
    <t>UD09001-AR09089</t>
  </si>
  <si>
    <t>JUAREZ FAJARDO MARJA LIZBETH</t>
  </si>
  <si>
    <t>UD80001-0026218</t>
  </si>
  <si>
    <t>UD80001-0026558</t>
  </si>
  <si>
    <t>I    409</t>
  </si>
  <si>
    <t>UD09001-AR10263</t>
  </si>
  <si>
    <t>UD09001-AR09346</t>
  </si>
  <si>
    <t>S 00056604</t>
  </si>
  <si>
    <t>UD10001-AS34578</t>
  </si>
  <si>
    <t>UD09001-AR07838</t>
  </si>
  <si>
    <t>S 00055796</t>
  </si>
  <si>
    <t>UD10001-AS33702</t>
  </si>
  <si>
    <t>GRUPO TYP DE JALISCO, S.A DE C.V.</t>
  </si>
  <si>
    <t>UD09001-AR10032</t>
  </si>
  <si>
    <t>S 00052620</t>
  </si>
  <si>
    <t>UD10001-AS30798</t>
  </si>
  <si>
    <t>RAYA MENDOZA SERGIO</t>
  </si>
  <si>
    <t>UD10001-AS31497</t>
  </si>
  <si>
    <t>S 00054192</t>
  </si>
  <si>
    <t>UD10001-AS32228</t>
  </si>
  <si>
    <t>SOSA CASTILLO LAURA ELENA</t>
  </si>
  <si>
    <t>UD09001-AR08076</t>
  </si>
  <si>
    <t>S 00051298</t>
  </si>
  <si>
    <t>UD10001-AS29549</t>
  </si>
  <si>
    <t>I    410</t>
  </si>
  <si>
    <t>S 00058187</t>
  </si>
  <si>
    <t>UD10001-AS36101</t>
  </si>
  <si>
    <t>S 00054918</t>
  </si>
  <si>
    <t>UD10001-AS33006</t>
  </si>
  <si>
    <t>UD09001-AR09798</t>
  </si>
  <si>
    <t>S 00055787</t>
  </si>
  <si>
    <t>UD10001-AS33703</t>
  </si>
  <si>
    <t>S 00057447</t>
  </si>
  <si>
    <t>UD10001-AS35418</t>
  </si>
  <si>
    <t>GUERRERO GUERRERO LUIS ADALBERTO</t>
  </si>
  <si>
    <t>UD10001-AS30799</t>
  </si>
  <si>
    <t>UD09001-AR08881</t>
  </si>
  <si>
    <t>S 00054199</t>
  </si>
  <si>
    <t>UD10001-AS32229</t>
  </si>
  <si>
    <t>S 00050518</t>
  </si>
  <si>
    <t>UD10001-AS28862</t>
  </si>
  <si>
    <t>UD09001-AR08227</t>
  </si>
  <si>
    <t>I    411</t>
  </si>
  <si>
    <t>S 00058200</t>
  </si>
  <si>
    <t>UD10001-AS36102</t>
  </si>
  <si>
    <t>BAJA: GARCIA GARCIA AGUSTIN</t>
  </si>
  <si>
    <t>UD80001-0029365</t>
  </si>
  <si>
    <t>BRYAN MARIA G</t>
  </si>
  <si>
    <t>S 00055788</t>
  </si>
  <si>
    <t>UD10001-AS33704</t>
  </si>
  <si>
    <t>UD09001-AR10033</t>
  </si>
  <si>
    <t>S 00052625</t>
  </si>
  <si>
    <t>UD10001-AS30800</t>
  </si>
  <si>
    <t>UD09001-AR08882</t>
  </si>
  <si>
    <t>UD80001-0028043</t>
  </si>
  <si>
    <t>S 00050509</t>
  </si>
  <si>
    <t>UD10001-AS28863</t>
  </si>
  <si>
    <t>UD09001-AR08466</t>
  </si>
  <si>
    <t>0036N/14</t>
  </si>
  <si>
    <t>UD83001-0026561</t>
  </si>
  <si>
    <t>LJIMENEZ:ALONSO AGUILAR MIGUEL ANGE</t>
  </si>
  <si>
    <t>I    412</t>
  </si>
  <si>
    <t>UD80001-0030296</t>
  </si>
  <si>
    <t>S 00055000</t>
  </si>
  <si>
    <t>UD10001-AS33007</t>
  </si>
  <si>
    <t>UD80001-0029366</t>
  </si>
  <si>
    <t>UD09001-AR10034</t>
  </si>
  <si>
    <t>RF27197</t>
  </si>
  <si>
    <t>UD09001-AR08666</t>
  </si>
  <si>
    <t>UD09001-AR08883</t>
  </si>
  <si>
    <t>S 00054195</t>
  </si>
  <si>
    <t>UD10001-AS32230</t>
  </si>
  <si>
    <t>S 00050512</t>
  </si>
  <si>
    <t>UD10001-AS28864</t>
  </si>
  <si>
    <t>UD09001-AR08467</t>
  </si>
  <si>
    <t>UD80002-0026562</t>
  </si>
  <si>
    <t>I    413</t>
  </si>
  <si>
    <t>T 00058202</t>
  </si>
  <si>
    <t>UD10001-AS36103</t>
  </si>
  <si>
    <t>S 00055005</t>
  </si>
  <si>
    <t>UD10001-AS33008</t>
  </si>
  <si>
    <t>0065-TCN16</t>
  </si>
  <si>
    <t>UD80001-0029368</t>
  </si>
  <si>
    <t>BAJA: GONZALEZ LOPEZ JUAN JAVIER</t>
  </si>
  <si>
    <t>S 00055824</t>
  </si>
  <si>
    <t>UD10001-AS33705</t>
  </si>
  <si>
    <t>UD09001-AR10035</t>
  </si>
  <si>
    <t>UD09001-AR08667</t>
  </si>
  <si>
    <t>UD09001-AR08884</t>
  </si>
  <si>
    <t>I 00054183</t>
  </si>
  <si>
    <t>UD10001-AS32231</t>
  </si>
  <si>
    <t>UD09001-AR08077</t>
  </si>
  <si>
    <t>SANCHEZ ALVAREZ FRANCISCO CLARK</t>
  </si>
  <si>
    <t>S 00051967</t>
  </si>
  <si>
    <t>UD10001-AS30190</t>
  </si>
  <si>
    <t>SERNA JARAMILLO OSCAR ANDRES</t>
  </si>
  <si>
    <t>S 00051299</t>
  </si>
  <si>
    <t>UD10001-AS29550</t>
  </si>
  <si>
    <t>I    414</t>
  </si>
  <si>
    <t>0959N/15</t>
  </si>
  <si>
    <t>UD80001-0030298</t>
  </si>
  <si>
    <t>LJIMENEZ:BACETTI ELICHEIX GUSTAVO J</t>
  </si>
  <si>
    <t>RF28415</t>
  </si>
  <si>
    <t>UD09001-AR09347</t>
  </si>
  <si>
    <t>0027-TCN15</t>
  </si>
  <si>
    <t>UD80001-0029369</t>
  </si>
  <si>
    <t>0112-TCU14</t>
  </si>
  <si>
    <t>UD80001-0025835</t>
  </si>
  <si>
    <t>LJIMENEZ:RODRIGUEZ LULE CLAUDIA</t>
  </si>
  <si>
    <t>UD10001-AS33706</t>
  </si>
  <si>
    <t>T 00057513</t>
  </si>
  <si>
    <t>UD10001-AS35419</t>
  </si>
  <si>
    <t>UD80002-0027207</t>
  </si>
  <si>
    <t>UD09001-AR08885</t>
  </si>
  <si>
    <t>0363-TCN15</t>
  </si>
  <si>
    <t>UD80001-0028044</t>
  </si>
  <si>
    <t>OZ AUTOMOTRIZ S. DE R.L. DE C.V.</t>
  </si>
  <si>
    <t>0438N/15</t>
  </si>
  <si>
    <t>UD80001-0026220</t>
  </si>
  <si>
    <t>LJIMENEZ:GARCIA DE ALBA RIVAS HECTO</t>
  </si>
  <si>
    <t>UD09001-AR08468</t>
  </si>
  <si>
    <t>MARTINEZ BARROSO OMAR RAUL</t>
  </si>
  <si>
    <t>S 00051301</t>
  </si>
  <si>
    <t>UD10001-AS29551</t>
  </si>
  <si>
    <t>I    415</t>
  </si>
  <si>
    <t>S 00058041</t>
  </si>
  <si>
    <t>UD10001-AS36104</t>
  </si>
  <si>
    <t>S 00055006</t>
  </si>
  <si>
    <t>UD10001-AS33009</t>
  </si>
  <si>
    <t>FRANCO JAQUELINE</t>
  </si>
  <si>
    <t>BAJA: BRYAN MARIA G</t>
  </si>
  <si>
    <t>UD80001-0028921</t>
  </si>
  <si>
    <t>LJIMENEZ:RODRIGUEZ SANCHEZ MARIA ES</t>
  </si>
  <si>
    <t>T 00057276</t>
  </si>
  <si>
    <t>UD10001-AS35420</t>
  </si>
  <si>
    <t>S 00052636</t>
  </si>
  <si>
    <t>UD10001-AS30801</t>
  </si>
  <si>
    <t>GOMEZ RAMIREZ HUGO LUCIANO</t>
  </si>
  <si>
    <t>S 00053395</t>
  </si>
  <si>
    <t>UD10001-AS31499</t>
  </si>
  <si>
    <t>VAZQUEZ LUNA ULISES</t>
  </si>
  <si>
    <t>UD10001-AS28865</t>
  </si>
  <si>
    <t>BAJA: UNISEM, S.A. DE C.V.</t>
  </si>
  <si>
    <t>UD80001-0028045</t>
  </si>
  <si>
    <t>T 00051283</t>
  </si>
  <si>
    <t>UD10001-AS29552</t>
  </si>
  <si>
    <t>I    416</t>
  </si>
  <si>
    <t>T 00058222</t>
  </si>
  <si>
    <t>UD10001-AS36105</t>
  </si>
  <si>
    <t>UD09001-AR09348</t>
  </si>
  <si>
    <t>S 00056599</t>
  </si>
  <si>
    <t>UD10001-AS34585</t>
  </si>
  <si>
    <t>0066-TCU15</t>
  </si>
  <si>
    <t>UD83001-0028922</t>
  </si>
  <si>
    <t>LJIMENEZ:ALCARAZ NUÑEZ FRANCISCO</t>
  </si>
  <si>
    <t>0186N/16</t>
  </si>
  <si>
    <t>UD80001-0029836</t>
  </si>
  <si>
    <t>LJIMENEZ:FRIAS GARCIA JOSE FRANCISC</t>
  </si>
  <si>
    <t>UD10001-AS30802</t>
  </si>
  <si>
    <t>UD09001-AR08886</t>
  </si>
  <si>
    <t>UD10001-AS28866</t>
  </si>
  <si>
    <t>BAJA: TRHEMO SA DE CV</t>
  </si>
  <si>
    <t>UD80001-0028046</t>
  </si>
  <si>
    <t>S 00051282</t>
  </si>
  <si>
    <t>UD10001-AS29553</t>
  </si>
  <si>
    <t>DIAZ MORENO DAVID ULISES</t>
  </si>
  <si>
    <t>I    417</t>
  </si>
  <si>
    <t>S 00058215</t>
  </si>
  <si>
    <t>UD10001-AS36106</t>
  </si>
  <si>
    <t>S 00054995</t>
  </si>
  <si>
    <t>UD10001-AS33010</t>
  </si>
  <si>
    <t>UD10001-AS34586</t>
  </si>
  <si>
    <t>UD09001-AR07839</t>
  </si>
  <si>
    <t>FRIAS LLAMAS JORGE ANTONIO</t>
  </si>
  <si>
    <t>UD10001-AS33707</t>
  </si>
  <si>
    <t>S 00057520</t>
  </si>
  <si>
    <t>UD10001-AS35421</t>
  </si>
  <si>
    <t>S 00052669</t>
  </si>
  <si>
    <t>UD10001-AS30803</t>
  </si>
  <si>
    <t>UD09001-AR08887</t>
  </si>
  <si>
    <t>UD10001-AS28867</t>
  </si>
  <si>
    <t>S 00051976</t>
  </si>
  <si>
    <t>UD10001-AS30191</t>
  </si>
  <si>
    <t>UD80001-0028047</t>
  </si>
  <si>
    <t>UD09001-AR08228</t>
  </si>
  <si>
    <t>I    418</t>
  </si>
  <si>
    <t>UD09001-AR10264</t>
  </si>
  <si>
    <t>CONOCIDO CONOCIDO</t>
  </si>
  <si>
    <t>UD09001-AR09349</t>
  </si>
  <si>
    <t>S 00056571</t>
  </si>
  <si>
    <t>UD10001-AS34587</t>
  </si>
  <si>
    <t>T 00049677</t>
  </si>
  <si>
    <t>UD10001-AS28060</t>
  </si>
  <si>
    <t>H 00057349</t>
  </si>
  <si>
    <t>UD10001-AS35422</t>
  </si>
  <si>
    <t>S 00052609</t>
  </si>
  <si>
    <t>UD10001-AS30804</t>
  </si>
  <si>
    <t>UD10001-AS31500</t>
  </si>
  <si>
    <t>0686-TCN15</t>
  </si>
  <si>
    <t>UD80001-0028924</t>
  </si>
  <si>
    <t>UD10001-AS28868</t>
  </si>
  <si>
    <t>T 00051982</t>
  </si>
  <si>
    <t>UD10001-AS30192</t>
  </si>
  <si>
    <t>S 00054191</t>
  </si>
  <si>
    <t>UD10001-AS32232</t>
  </si>
  <si>
    <t>S 00051297</t>
  </si>
  <si>
    <t>UD10001-AS29554</t>
  </si>
  <si>
    <t>HERNANDEZ ZAVALA DANTE</t>
  </si>
  <si>
    <t>I    419</t>
  </si>
  <si>
    <t>T 00058224</t>
  </si>
  <si>
    <t>UD10001-AS36110</t>
  </si>
  <si>
    <t>UD09001-AR09350</t>
  </si>
  <si>
    <t>S 00056612</t>
  </si>
  <si>
    <t>UD10001-AS34588</t>
  </si>
  <si>
    <t>DEANDA AGUADO ALEJANDRA</t>
  </si>
  <si>
    <t>UD09001-AR07840</t>
  </si>
  <si>
    <t>S 00057510</t>
  </si>
  <si>
    <t>UD10001-AS35423</t>
  </si>
  <si>
    <t>UD10001-AS30805</t>
  </si>
  <si>
    <t>UD09001-AR08888</t>
  </si>
  <si>
    <t>0816-TCN15</t>
  </si>
  <si>
    <t>UD80001-0028925</t>
  </si>
  <si>
    <t>LJIMENEZ:LEON GUDIñO SERGIO</t>
  </si>
  <si>
    <t>UD10001-AS28869</t>
  </si>
  <si>
    <t>UD09001-AR08469</t>
  </si>
  <si>
    <t>S 00054165</t>
  </si>
  <si>
    <t>UD10001-AS32233</t>
  </si>
  <si>
    <t>UD80002-0026564</t>
  </si>
  <si>
    <t>I    420</t>
  </si>
  <si>
    <t>S 00058220</t>
  </si>
  <si>
    <t>UD10001-AS36111</t>
  </si>
  <si>
    <t>UD09001-AR09351</t>
  </si>
  <si>
    <t>UD80001-0029372</t>
  </si>
  <si>
    <t>S 00049674</t>
  </si>
  <si>
    <t>UD10001-AS28061</t>
  </si>
  <si>
    <t>S 00057512</t>
  </si>
  <si>
    <t>UD10001-AS35424</t>
  </si>
  <si>
    <t>S 00052596</t>
  </si>
  <si>
    <t>UD10001-AS30806</t>
  </si>
  <si>
    <t>UD09001-AR08889</t>
  </si>
  <si>
    <t>UD09001-AR09557</t>
  </si>
  <si>
    <t>UD10001-AS28870</t>
  </si>
  <si>
    <t>DEV</t>
  </si>
  <si>
    <t>UD09001-AR08470</t>
  </si>
  <si>
    <t>UD09001-AR09090</t>
  </si>
  <si>
    <t>UD09001-AR08229</t>
  </si>
  <si>
    <t>I    421</t>
  </si>
  <si>
    <t>UD09001-AR10265</t>
  </si>
  <si>
    <t>S 00055015</t>
  </si>
  <si>
    <t>UD10001-AS33011</t>
  </si>
  <si>
    <t>UD80001-0029373</t>
  </si>
  <si>
    <t>S 00049668</t>
  </si>
  <si>
    <t>UD10001-AS28062</t>
  </si>
  <si>
    <t>S 00057531</t>
  </si>
  <si>
    <t>UD10001-AS35425</t>
  </si>
  <si>
    <t>UD80002-0027208</t>
  </si>
  <si>
    <t>UD09001-AR08890</t>
  </si>
  <si>
    <t>UD09001-AR09558</t>
  </si>
  <si>
    <t>UD10001-AS28871</t>
  </si>
  <si>
    <t>S 00051916</t>
  </si>
  <si>
    <t>UD10001-AS30193</t>
  </si>
  <si>
    <t>UD09001-AR09091</t>
  </si>
  <si>
    <t>S 00051267</t>
  </si>
  <si>
    <t>UD10001-AS29555</t>
  </si>
  <si>
    <t>I    422</t>
  </si>
  <si>
    <t>S 00058230</t>
  </si>
  <si>
    <t>UD10001-AS36112</t>
  </si>
  <si>
    <t>S 00054904</t>
  </si>
  <si>
    <t>UD10001-AS33012</t>
  </si>
  <si>
    <t>UD80001-0029374</t>
  </si>
  <si>
    <t>T 00049671</t>
  </si>
  <si>
    <t>UD10001-AS28063</t>
  </si>
  <si>
    <t>S 00057517</t>
  </si>
  <si>
    <t>UD10001-AS35426</t>
  </si>
  <si>
    <t>JUAREZ ARREDONDO ANA MARIA</t>
  </si>
  <si>
    <t>UD09001-AR08668</t>
  </si>
  <si>
    <t>UD09001-AR08891</t>
  </si>
  <si>
    <t>UD80001-0028929</t>
  </si>
  <si>
    <t>S 00050519</t>
  </si>
  <si>
    <t>UD10001-AS28872</t>
  </si>
  <si>
    <t>RAMIREZ RAMIREZ JOSE RAYMUNDO</t>
  </si>
  <si>
    <t>UD09001-AR08471</t>
  </si>
  <si>
    <t>S 00054148</t>
  </si>
  <si>
    <t>UD10001-AS32234</t>
  </si>
  <si>
    <t>DE ANDA MARTINEZ JAIME</t>
  </si>
  <si>
    <t>UD09001-AR08230</t>
  </si>
  <si>
    <t>I    423</t>
  </si>
  <si>
    <t>1009-TCN15</t>
  </si>
  <si>
    <t>UD80001-0030299</t>
  </si>
  <si>
    <t>UD80002-0028451</t>
  </si>
  <si>
    <t>RF29359</t>
  </si>
  <si>
    <t>UD09001-AR09799</t>
  </si>
  <si>
    <t>S 00049686</t>
  </si>
  <si>
    <t>UD10001-AS28064</t>
  </si>
  <si>
    <t>S 00057519</t>
  </si>
  <si>
    <t>UD10001-AS35427</t>
  </si>
  <si>
    <t>S 00052677</t>
  </si>
  <si>
    <t>UD10001-AS30807</t>
  </si>
  <si>
    <t>UD09001-AR08892</t>
  </si>
  <si>
    <t>0090-TCU15</t>
  </si>
  <si>
    <t>UD83001-0028930</t>
  </si>
  <si>
    <t>LJIMENEZ:JASSO MEDINA JOSE</t>
  </si>
  <si>
    <t>ANT 26222</t>
  </si>
  <si>
    <t>UD80001-0026222</t>
  </si>
  <si>
    <t>LJIMENEZ:SANCHEZ ROCHA ROBERTO</t>
  </si>
  <si>
    <t>S 00051983</t>
  </si>
  <si>
    <t>UD10001-AS30194</t>
  </si>
  <si>
    <t>UD09001-AR09092</t>
  </si>
  <si>
    <t>T 00051328</t>
  </si>
  <si>
    <t>UD10001-AS29561</t>
  </si>
  <si>
    <t>I    424</t>
  </si>
  <si>
    <t>UD09001-AR10266</t>
  </si>
  <si>
    <t>S 00054994</t>
  </si>
  <si>
    <t>UD10001-AS33013</t>
  </si>
  <si>
    <t>0106-TCU15</t>
  </si>
  <si>
    <t>UD83001-0029375</t>
  </si>
  <si>
    <t>UD80002-0025837</t>
  </si>
  <si>
    <t>S 00057523</t>
  </si>
  <si>
    <t>UD10001-AS35428</t>
  </si>
  <si>
    <t>S 00052671</t>
  </si>
  <si>
    <t>UD10001-AS30808</t>
  </si>
  <si>
    <t>S 00053399</t>
  </si>
  <si>
    <t>UD10001-AS31501</t>
  </si>
  <si>
    <t>0893-TCN15</t>
  </si>
  <si>
    <t>UD80001-0028931</t>
  </si>
  <si>
    <t>LJIMENEZ:MARTINEZ SERRANO MOISES</t>
  </si>
  <si>
    <t>UD80001-0026223</t>
  </si>
  <si>
    <t>LJIMENEZ:TRABAJOS ESPECIALIZADOS DE</t>
  </si>
  <si>
    <t>S 00051979</t>
  </si>
  <si>
    <t>UD10001-AS30195</t>
  </si>
  <si>
    <t>AGROPRODUCTORES DEL LERMA BAJIO S.</t>
  </si>
  <si>
    <t>S 00054234</t>
  </si>
  <si>
    <t>UD10001-AS32235</t>
  </si>
  <si>
    <t>ZAPATERO HERNANDEZ JOSE CARLOS</t>
  </si>
  <si>
    <t>S 00051327</t>
  </si>
  <si>
    <t>UD10001-AS29573</t>
  </si>
  <si>
    <t>GRUPO TOYSO S.A. DE C.V</t>
  </si>
  <si>
    <t>I    425</t>
  </si>
  <si>
    <t>S 00058226</t>
  </si>
  <si>
    <t>UD10001-AS36113</t>
  </si>
  <si>
    <t>0874-TCN15</t>
  </si>
  <si>
    <t>UD80001-0028452</t>
  </si>
  <si>
    <t>LJIMENEZ:ZAMORA CARRILLO JOSE LUIS</t>
  </si>
  <si>
    <t>UD83001-0029376</t>
  </si>
  <si>
    <t>0386-TCN15</t>
  </si>
  <si>
    <t>UD80001-0025838</t>
  </si>
  <si>
    <t>LJIMENEZ:DEANDA AGUADO OSCAR RAFAEL</t>
  </si>
  <si>
    <t>S 00057514</t>
  </si>
  <si>
    <t>UD10001-AS35429</t>
  </si>
  <si>
    <t>GUEVARA SEGOVIANO JULIO CESAR</t>
  </si>
  <si>
    <t>S 00052665</t>
  </si>
  <si>
    <t>UD10001-AS30809</t>
  </si>
  <si>
    <t>RF27527</t>
  </si>
  <si>
    <t>UD09001-AR08893</t>
  </si>
  <si>
    <t>S 00055831</t>
  </si>
  <si>
    <t>UD10001-AS33720</t>
  </si>
  <si>
    <t>UD80001-0026224</t>
  </si>
  <si>
    <t>S 00051985</t>
  </si>
  <si>
    <t>UD10001-AS30196</t>
  </si>
  <si>
    <t>AUTOBUSES CELAYENSES S.A. DE C.V.</t>
  </si>
  <si>
    <t>S 00054228</t>
  </si>
  <si>
    <t>UD10001-AS32236</t>
  </si>
  <si>
    <t>UD09001-AR08231</t>
  </si>
  <si>
    <t>I    426</t>
  </si>
  <si>
    <t>S 00058217</t>
  </si>
  <si>
    <t>UD10001-AS36114</t>
  </si>
  <si>
    <t>UD80001-0028453</t>
  </si>
  <si>
    <t>UD83001-0029377</t>
  </si>
  <si>
    <t>UD09001-AR07841</t>
  </si>
  <si>
    <t>T 00057521</t>
  </si>
  <si>
    <t>UD10001-AS35430</t>
  </si>
  <si>
    <t>RF27113</t>
  </si>
  <si>
    <t>UD09001-AR08669</t>
  </si>
  <si>
    <t>UD80002-0027570</t>
  </si>
  <si>
    <t>RF28877</t>
  </si>
  <si>
    <t>UD09001-AR09559</t>
  </si>
  <si>
    <t>T 00050454</t>
  </si>
  <si>
    <t>UD10001-AS28873</t>
  </si>
  <si>
    <t>UD80001-0026909</t>
  </si>
  <si>
    <t>S 00054227</t>
  </si>
  <si>
    <t>UD10001-AS32237</t>
  </si>
  <si>
    <t>UD09001-AR08232</t>
  </si>
  <si>
    <t>I    427</t>
  </si>
  <si>
    <t>S 00058231</t>
  </si>
  <si>
    <t>UD10001-AS36115</t>
  </si>
  <si>
    <t>LJIMENEZ: ZAMORA CARRILLO JOSE LUIS</t>
  </si>
  <si>
    <t>0074-TCN16</t>
  </si>
  <si>
    <t>UD80001-0029378</t>
  </si>
  <si>
    <t>LJIMENEZ:ORTIZ MAGAñA JOSE</t>
  </si>
  <si>
    <t>S 00049690</t>
  </si>
  <si>
    <t>UD10001-AS28065</t>
  </si>
  <si>
    <t>S 00057511</t>
  </si>
  <si>
    <t>UD10001-AS35431</t>
  </si>
  <si>
    <t>RF27198</t>
  </si>
  <si>
    <t>UD09001-AR08670</t>
  </si>
  <si>
    <t>S 00053397</t>
  </si>
  <si>
    <t>UD10001-AS31502</t>
  </si>
  <si>
    <t>UD09001-AR09560</t>
  </si>
  <si>
    <t>S 00050508</t>
  </si>
  <si>
    <t>UD10001-AS28874</t>
  </si>
  <si>
    <t>S 00051986</t>
  </si>
  <si>
    <t>UD10001-AS30197</t>
  </si>
  <si>
    <t>UD09001-AR09093</t>
  </si>
  <si>
    <t>I    428</t>
  </si>
  <si>
    <t>T 00058246</t>
  </si>
  <si>
    <t>UD10001-AS36116</t>
  </si>
  <si>
    <t>UD09001-AR09352</t>
  </si>
  <si>
    <t>0227-TCN15</t>
  </si>
  <si>
    <t>UD80001-0029379</t>
  </si>
  <si>
    <t>S 00049684</t>
  </si>
  <si>
    <t>UD10001-AS28066</t>
  </si>
  <si>
    <t>CHAVEZ RICO JUAN OMAR JUVENTINO</t>
  </si>
  <si>
    <t>UD09001-AR10036</t>
  </si>
  <si>
    <t>UD09001-AR08671</t>
  </si>
  <si>
    <t>S 00053401</t>
  </si>
  <si>
    <t>UD10001-AS31503</t>
  </si>
  <si>
    <t>UD09001-AR09561</t>
  </si>
  <si>
    <t>S 00050488</t>
  </si>
  <si>
    <t>UD10001-AS28875</t>
  </si>
  <si>
    <t>GONZALEZ JIMENEZ LILIANA</t>
  </si>
  <si>
    <t>S 00051988</t>
  </si>
  <si>
    <t>UD10001-AS30198</t>
  </si>
  <si>
    <t>VIRRUETA AREVALOS MARIA DE LOURDES</t>
  </si>
  <si>
    <t>UD09001-AR09094</t>
  </si>
  <si>
    <t>UD09001-AR08233</t>
  </si>
  <si>
    <t>I    429</t>
  </si>
  <si>
    <t>UD09001-AR10267</t>
  </si>
  <si>
    <t>LAGUNA ROSILLO MARIA</t>
  </si>
  <si>
    <t>S 00055016</t>
  </si>
  <si>
    <t>UD10001-AS33014</t>
  </si>
  <si>
    <t>RF29361</t>
  </si>
  <si>
    <t>UD09001-AR09800</t>
  </si>
  <si>
    <t>UD09001-AR07842</t>
  </si>
  <si>
    <t>S 00057524</t>
  </si>
  <si>
    <t>UD10001-AS35432</t>
  </si>
  <si>
    <t>RF27185</t>
  </si>
  <si>
    <t>UD09001-AR08672</t>
  </si>
  <si>
    <t>UD09001-AR08894</t>
  </si>
  <si>
    <t>UD80002-0028932</t>
  </si>
  <si>
    <t>UD09001-AR08078</t>
  </si>
  <si>
    <t>S 00051987</t>
  </si>
  <si>
    <t>UD10001-AS30199</t>
  </si>
  <si>
    <t>RODRIGUEZ VILLANUEVA MARIA JULISSA</t>
  </si>
  <si>
    <t>UD09001-AR09095</t>
  </si>
  <si>
    <t>UD80001-0026569</t>
  </si>
  <si>
    <t>I    430</t>
  </si>
  <si>
    <t>S 00058223</t>
  </si>
  <si>
    <t>UD10001-AS36117</t>
  </si>
  <si>
    <t>S 00055008</t>
  </si>
  <si>
    <t>UD10001-AS33015</t>
  </si>
  <si>
    <t>0076-TCN16</t>
  </si>
  <si>
    <t>UD80001-0029382</t>
  </si>
  <si>
    <t>S 00049687</t>
  </si>
  <si>
    <t>UD10001-AS28067</t>
  </si>
  <si>
    <t>S 00057530</t>
  </si>
  <si>
    <t>UD10001-AS35433</t>
  </si>
  <si>
    <t>FLORES POSADAS LAURA</t>
  </si>
  <si>
    <t>S 00052673</t>
  </si>
  <si>
    <t>UD10001-AS30810</t>
  </si>
  <si>
    <t>UD80001-0027573</t>
  </si>
  <si>
    <t>UD80001-0028934</t>
  </si>
  <si>
    <t>LJIMENEZ:MARTINEZ VEGA FERMIN</t>
  </si>
  <si>
    <t>S 00050522</t>
  </si>
  <si>
    <t>UD10001-AS28876</t>
  </si>
  <si>
    <t>UD09001-AR08472</t>
  </si>
  <si>
    <t>0780-TCN15</t>
  </si>
  <si>
    <t>UD80001-0028053</t>
  </si>
  <si>
    <t>S 00051322</t>
  </si>
  <si>
    <t>UD10001-AS29588</t>
  </si>
  <si>
    <t>I    431</t>
  </si>
  <si>
    <t>S 00058225</t>
  </si>
  <si>
    <t>UD10001-AS36118</t>
  </si>
  <si>
    <t>UD80002-0028454</t>
  </si>
  <si>
    <t>S 00049688</t>
  </si>
  <si>
    <t>UD10001-AS28068</t>
  </si>
  <si>
    <t>AMEZOLA AMEZOLA MA. LETICIA</t>
  </si>
  <si>
    <t>S 00056626</t>
  </si>
  <si>
    <t>UD10001-AS34589</t>
  </si>
  <si>
    <t>T 00057504</t>
  </si>
  <si>
    <t>UD10001-AS35434</t>
  </si>
  <si>
    <t>RF27200</t>
  </si>
  <si>
    <t>UD09001-AR08673</t>
  </si>
  <si>
    <t>UD80001-0027574</t>
  </si>
  <si>
    <t>S 00055846</t>
  </si>
  <si>
    <t>UD10001-AS33721</t>
  </si>
  <si>
    <t>S 00050516</t>
  </si>
  <si>
    <t>UD10001-AS28877</t>
  </si>
  <si>
    <t>0876N/14</t>
  </si>
  <si>
    <t>UD80001-0026910</t>
  </si>
  <si>
    <t>LJIMENEZ:RODRIGUEZ VILLANUEVA MARIA</t>
  </si>
  <si>
    <t>UD09001-AR09096</t>
  </si>
  <si>
    <t>UD09001-AR08234</t>
  </si>
  <si>
    <t>I    432</t>
  </si>
  <si>
    <t>S 00058227</t>
  </si>
  <si>
    <t>UD10001-AS36119</t>
  </si>
  <si>
    <t>FORTIUS ELECTROMECANICA, SA DE CV</t>
  </si>
  <si>
    <t>S 00054996</t>
  </si>
  <si>
    <t>UD10001-AS33016</t>
  </si>
  <si>
    <t>RF25823</t>
  </si>
  <si>
    <t>UD09001-AR07843</t>
  </si>
  <si>
    <t>UD80001-0029394</t>
  </si>
  <si>
    <t>LJIMENEZ:FIGUEROA BALDERAS LORENA</t>
  </si>
  <si>
    <t>0995N/15</t>
  </si>
  <si>
    <t>UD80001-0029840</t>
  </si>
  <si>
    <t>LJIMENEZ:HERNANDEZ MATA ALEJANDRO</t>
  </si>
  <si>
    <t>S 00052501</t>
  </si>
  <si>
    <t>UD10001-AS30811</t>
  </si>
  <si>
    <t>UD09001-AR08895</t>
  </si>
  <si>
    <t>RF28897</t>
  </si>
  <si>
    <t>UD09001-AR09562</t>
  </si>
  <si>
    <t>S 00050521</t>
  </si>
  <si>
    <t>UD10001-AS28878</t>
  </si>
  <si>
    <t>S 00051980</t>
  </si>
  <si>
    <t>UD10001-AS30200</t>
  </si>
  <si>
    <t>S 00054241</t>
  </si>
  <si>
    <t>UD10001-AS32238</t>
  </si>
  <si>
    <t>S 00051329</t>
  </si>
  <si>
    <t>UD10001-AS29589</t>
  </si>
  <si>
    <t>OROZCO VARGAS ELVA</t>
  </si>
  <si>
    <t>I    433</t>
  </si>
  <si>
    <t>UD80001-0030303</t>
  </si>
  <si>
    <t>S 00055013</t>
  </si>
  <si>
    <t>UD10001-AS33017</t>
  </si>
  <si>
    <t>RF25804</t>
  </si>
  <si>
    <t>UD09001-AR07844</t>
  </si>
  <si>
    <t>S 00056617</t>
  </si>
  <si>
    <t>UD10001-AS34590</t>
  </si>
  <si>
    <t>0315N/16</t>
  </si>
  <si>
    <t>UD80001-0029841</t>
  </si>
  <si>
    <t>LJIMENEZ:RAMIREZ NUñEZ CLAUDIA MAYE</t>
  </si>
  <si>
    <t>RF27199</t>
  </si>
  <si>
    <t>UD09001-AR08674</t>
  </si>
  <si>
    <t>S 00053400</t>
  </si>
  <si>
    <t>UD10001-AS31505</t>
  </si>
  <si>
    <t>S 00055832</t>
  </si>
  <si>
    <t>UD10001-AS33722</t>
  </si>
  <si>
    <t>S 00051950</t>
  </si>
  <si>
    <t>UD10001-AS30201</t>
  </si>
  <si>
    <t>DURAN RUIZ SIRAHUEN</t>
  </si>
  <si>
    <t>UD09001-AR09097</t>
  </si>
  <si>
    <t>S 00051331</t>
  </si>
  <si>
    <t>UD10001-AS29590</t>
  </si>
  <si>
    <t>FLORES ARRIAGA ADRIANA</t>
  </si>
  <si>
    <t>I    434</t>
  </si>
  <si>
    <t>UD80001-0030304</t>
  </si>
  <si>
    <t>UD83001-0028455</t>
  </si>
  <si>
    <t>LJIMENEZ:GIRON CAMPOS JUAN</t>
  </si>
  <si>
    <t>UD10001-AS28073</t>
  </si>
  <si>
    <t>S 00056615</t>
  </si>
  <si>
    <t>UD10001-AS34591</t>
  </si>
  <si>
    <t>S 00052664</t>
  </si>
  <si>
    <t>UD10001-AS30816</t>
  </si>
  <si>
    <t>UD09001-AR08896</t>
  </si>
  <si>
    <t>S 00055843</t>
  </si>
  <si>
    <t>UD10001-AS33723</t>
  </si>
  <si>
    <t>UD80001-0029842</t>
  </si>
  <si>
    <t>UD10001-AS28879</t>
  </si>
  <si>
    <t>UD80001-0028055</t>
  </si>
  <si>
    <t>UD09001-AR08473</t>
  </si>
  <si>
    <t>ANT 26570</t>
  </si>
  <si>
    <t>UD80001-0026570</t>
  </si>
  <si>
    <t>LJIMENEZ:CORTES ESPITIA DANIEL</t>
  </si>
  <si>
    <t>I    435</t>
  </si>
  <si>
    <t>S 00058150</t>
  </si>
  <si>
    <t>UD10001-AS36120</t>
  </si>
  <si>
    <t>S 00049694</t>
  </si>
  <si>
    <t>UD10001-AS28074</t>
  </si>
  <si>
    <t>ALVAREZ BARCENAS HECTOR</t>
  </si>
  <si>
    <t>S 00055030</t>
  </si>
  <si>
    <t>UD10001-AS33018</t>
  </si>
  <si>
    <t>UD80001-0029395</t>
  </si>
  <si>
    <t>RF27194</t>
  </si>
  <si>
    <t>UD09001-AR08675</t>
  </si>
  <si>
    <t>0042-TCU15</t>
  </si>
  <si>
    <t>UD83001-0027575</t>
  </si>
  <si>
    <t>0086-TCU15</t>
  </si>
  <si>
    <t>UD83001-0028936</t>
  </si>
  <si>
    <t>0993N/15</t>
  </si>
  <si>
    <t>UD80001-0029843</t>
  </si>
  <si>
    <t>T 00050453</t>
  </si>
  <si>
    <t>UD10001-AS28880</t>
  </si>
  <si>
    <t>RF28027</t>
  </si>
  <si>
    <t>UD09001-AR09098</t>
  </si>
  <si>
    <t>S 00051333</t>
  </si>
  <si>
    <t>UD10001-AS29591</t>
  </si>
  <si>
    <t>I    436</t>
  </si>
  <si>
    <t>0498N/15</t>
  </si>
  <si>
    <t>UD80001-0030305</t>
  </si>
  <si>
    <t>LJIMENEZ:TRUJILLO NOVOA SILVIA ALEJ</t>
  </si>
  <si>
    <t>RF25811</t>
  </si>
  <si>
    <t>UD09001-AR07845</t>
  </si>
  <si>
    <t>UD10001-AS33019</t>
  </si>
  <si>
    <t>UD80001-0029397</t>
  </si>
  <si>
    <t>S 00052566</t>
  </si>
  <si>
    <t>UD10001-AS30833</t>
  </si>
  <si>
    <t>ABOYTES MACIAS JOSE ARTURO</t>
  </si>
  <si>
    <t>S 00053411</t>
  </si>
  <si>
    <t>UD10001-AS31506</t>
  </si>
  <si>
    <t>S 00055839</t>
  </si>
  <si>
    <t>UD10001-AS33724</t>
  </si>
  <si>
    <t>0606-TCN15</t>
  </si>
  <si>
    <t>UD80001-0029844</t>
  </si>
  <si>
    <t>MENDOZA MEJIA VALERIA</t>
  </si>
  <si>
    <t>UD09001-AR08079</t>
  </si>
  <si>
    <t>S 00054242</t>
  </si>
  <si>
    <t>UD10001-AS32251</t>
  </si>
  <si>
    <t>FROB AGROPRODUCTOS S.A.</t>
  </si>
  <si>
    <t>UD09001-AR08474</t>
  </si>
  <si>
    <t>HIPOLITO LOPEZ EDUARDO</t>
  </si>
  <si>
    <t>S 00051319</t>
  </si>
  <si>
    <t>UD10001-AS29592</t>
  </si>
  <si>
    <t>I    437</t>
  </si>
  <si>
    <t>UD09001-AR10268</t>
  </si>
  <si>
    <t>UD09001-AR07846</t>
  </si>
  <si>
    <t>UD09001-AR09353</t>
  </si>
  <si>
    <t>MARAVILLO MANRIQUEZ JUAN</t>
  </si>
  <si>
    <t>S 00056607</t>
  </si>
  <si>
    <t>UD10001-AS34592</t>
  </si>
  <si>
    <t>S 00052685</t>
  </si>
  <si>
    <t>UD10001-AS30834</t>
  </si>
  <si>
    <t>S 00053311</t>
  </si>
  <si>
    <t>UD10001-AS31507</t>
  </si>
  <si>
    <t>FALCON JAIME VALERIA</t>
  </si>
  <si>
    <t>S 00055837</t>
  </si>
  <si>
    <t>UD10001-AS33725</t>
  </si>
  <si>
    <t>UD80001-0029845</t>
  </si>
  <si>
    <t>UD83001-0026228</t>
  </si>
  <si>
    <t>UD83001-0028056</t>
  </si>
  <si>
    <t>UD09001-AR08475</t>
  </si>
  <si>
    <t>JARDIN DE NIÑOS PIERRE FAURE DE SAL</t>
  </si>
  <si>
    <t>UD09001-AR08235</t>
  </si>
  <si>
    <t>I    438</t>
  </si>
  <si>
    <t>UD80001-0030306</t>
  </si>
  <si>
    <t>UD09001-AR07847</t>
  </si>
  <si>
    <t>GONZALEZ GARCIA RIGOBERTO</t>
  </si>
  <si>
    <t>UD09001-AR09354</t>
  </si>
  <si>
    <t>UD09001-AR09801</t>
  </si>
  <si>
    <t>UD80002-0027211</t>
  </si>
  <si>
    <t>S 00053415</t>
  </si>
  <si>
    <t>UD10001-AS31508</t>
  </si>
  <si>
    <t>ACEVEDO RODRIGUEZ MIGUEL IGNACIO</t>
  </si>
  <si>
    <t>T 00055833</t>
  </si>
  <si>
    <t>UD10001-AS33726</t>
  </si>
  <si>
    <t>BAJA: MENDOZA MEJIA VALERIA</t>
  </si>
  <si>
    <t>UD10001-AS28881</t>
  </si>
  <si>
    <t>SOTO CHAVEZ ALEJANDRO</t>
  </si>
  <si>
    <t>S 00054247</t>
  </si>
  <si>
    <t>UD10001-AS32252</t>
  </si>
  <si>
    <t>GONZALEZ GUDIÑO JAIME EDUARDO</t>
  </si>
  <si>
    <t>S 00051989</t>
  </si>
  <si>
    <t>UD10001-AS30202</t>
  </si>
  <si>
    <t>METALISER S.A DE C.V</t>
  </si>
  <si>
    <t>UD09001-AR08236</t>
  </si>
  <si>
    <t>I    439</t>
  </si>
  <si>
    <t>S 00058237</t>
  </si>
  <si>
    <t>UD10001-AS36121</t>
  </si>
  <si>
    <t>MALAGON NARA MARIA GUADALUPE</t>
  </si>
  <si>
    <t>S 00054945</t>
  </si>
  <si>
    <t>UD10001-AS33020</t>
  </si>
  <si>
    <t>S 00056623</t>
  </si>
  <si>
    <t>UD10001-AS34593</t>
  </si>
  <si>
    <t>S 00049702</t>
  </si>
  <si>
    <t>UD10001-AS28075</t>
  </si>
  <si>
    <t>CARAPIA TORRES ALBERTO</t>
  </si>
  <si>
    <t>UD80001-0027213</t>
  </si>
  <si>
    <t>RAMIREZ MONDRAGON RICARDO</t>
  </si>
  <si>
    <t>S 00053408</t>
  </si>
  <si>
    <t>UD10001-AS31509</t>
  </si>
  <si>
    <t>ALBA Y MACHUCA CONSTRUCCIONES S.A.</t>
  </si>
  <si>
    <t>UD09001-AR09563</t>
  </si>
  <si>
    <t>0996N/15</t>
  </si>
  <si>
    <t>UD80001-0029846</t>
  </si>
  <si>
    <t>LJIMENEZ:CERVANTES ORTEGA MA CARMEN</t>
  </si>
  <si>
    <t>T 00054231</t>
  </si>
  <si>
    <t>UD10001-AS32253</t>
  </si>
  <si>
    <t>S 00050520</t>
  </si>
  <si>
    <t>UD10001-AS28882</t>
  </si>
  <si>
    <t>UD80001-0026912</t>
  </si>
  <si>
    <t>I    440</t>
  </si>
  <si>
    <t>S 00058205</t>
  </si>
  <si>
    <t>UD10001-AS36122</t>
  </si>
  <si>
    <t>S 00055028</t>
  </si>
  <si>
    <t>UD10001-AS33021</t>
  </si>
  <si>
    <t>S 00056598</t>
  </si>
  <si>
    <t>UD10001-AS34594</t>
  </si>
  <si>
    <t>S 00049709</t>
  </si>
  <si>
    <t>UD10001-AS28076</t>
  </si>
  <si>
    <t>PESQUERA OLALDE CARLOS</t>
  </si>
  <si>
    <t>S 00052688</t>
  </si>
  <si>
    <t>UD10001-AS30835</t>
  </si>
  <si>
    <t>SIETE REALES S.P.R DE R.L DE CV</t>
  </si>
  <si>
    <t>UD80001-0027576</t>
  </si>
  <si>
    <t>GOMEZ DURAN ROSALVA</t>
  </si>
  <si>
    <t>UD09001-AR09564</t>
  </si>
  <si>
    <t>UD10001-AS32254</t>
  </si>
  <si>
    <t>UD80001-0029847</t>
  </si>
  <si>
    <t>LJIMENEZ:TORRES GANDARA FERNANDO</t>
  </si>
  <si>
    <t>RF26227</t>
  </si>
  <si>
    <t>UD09001-AR08080</t>
  </si>
  <si>
    <t>S 00051996</t>
  </si>
  <si>
    <t>UD10001-AS30203</t>
  </si>
  <si>
    <t>RF26560</t>
  </si>
  <si>
    <t>UD09001-AR08237</t>
  </si>
  <si>
    <t>VENTA MOSTRADOR</t>
  </si>
  <si>
    <t>I    441</t>
  </si>
  <si>
    <t>S 00058240</t>
  </si>
  <si>
    <t>UD10001-AS36123</t>
  </si>
  <si>
    <t>DE LA TORRE SOTO RICARDO</t>
  </si>
  <si>
    <t>UD09001-AR09355</t>
  </si>
  <si>
    <t>ARROYO GARCIA JOSE GUADALUPE</t>
  </si>
  <si>
    <t>S 00056605</t>
  </si>
  <si>
    <t>UD10001-AS34595</t>
  </si>
  <si>
    <t>S 00049700</t>
  </si>
  <si>
    <t>UD10001-AS28077</t>
  </si>
  <si>
    <t>S 00053402</t>
  </si>
  <si>
    <t>UD10001-AS31510</t>
  </si>
  <si>
    <t>RF28879</t>
  </si>
  <si>
    <t>UD09001-AR09565</t>
  </si>
  <si>
    <t>T 00054188</t>
  </si>
  <si>
    <t>UD10001-AS32255</t>
  </si>
  <si>
    <t>UD80002-0029848</t>
  </si>
  <si>
    <t>UD09001-AR08081</t>
  </si>
  <si>
    <t>S 00052002</t>
  </si>
  <si>
    <t>UD10001-AS30204</t>
  </si>
  <si>
    <t>S 00051342</t>
  </si>
  <si>
    <t>UD10001-AS29593</t>
  </si>
  <si>
    <t>I    442</t>
  </si>
  <si>
    <t>S 00058245</t>
  </si>
  <si>
    <t>UD10001-AS36124</t>
  </si>
  <si>
    <t>BECERRIL MARTINEZ GUILLERMO</t>
  </si>
  <si>
    <t>0070-TCU15</t>
  </si>
  <si>
    <t>UD83001-0028459</t>
  </si>
  <si>
    <t>S 00056641</t>
  </si>
  <si>
    <t>UD10001-AS34596</t>
  </si>
  <si>
    <t>CALVEK COMPONENTES BAJIO SA DE CV</t>
  </si>
  <si>
    <t>S 00049699</t>
  </si>
  <si>
    <t>UD10001-AS28078</t>
  </si>
  <si>
    <t>S 00052672</t>
  </si>
  <si>
    <t>UD10001-AS30836</t>
  </si>
  <si>
    <t>RAMIREZ SILVA MA. ELENA</t>
  </si>
  <si>
    <t>0644-tcn15</t>
  </si>
  <si>
    <t>UD80001-0027577</t>
  </si>
  <si>
    <t>LJIMENEZ:RAMIREZ GOMEZ LUISA MARIA</t>
  </si>
  <si>
    <t>UD09001-AR09566</t>
  </si>
  <si>
    <t>S 00054248</t>
  </si>
  <si>
    <t>UD10001-AS32256</t>
  </si>
  <si>
    <t>0124-TCU15</t>
  </si>
  <si>
    <t>UD83001-0029849</t>
  </si>
  <si>
    <t>UD09001-AR08476</t>
  </si>
  <si>
    <t>UD80002-0026572</t>
  </si>
  <si>
    <t>I    443</t>
  </si>
  <si>
    <t>T 00058236</t>
  </si>
  <si>
    <t>UD10001-AS36125</t>
  </si>
  <si>
    <t>UD09001-AR09356</t>
  </si>
  <si>
    <t>T 00056603</t>
  </si>
  <si>
    <t>UD10001-AS34597</t>
  </si>
  <si>
    <t>S 00049682</t>
  </si>
  <si>
    <t>UD10001-AS28079</t>
  </si>
  <si>
    <t>0016-TCU13</t>
  </si>
  <si>
    <t>UD80005-0027215</t>
  </si>
  <si>
    <t>S 00053396</t>
  </si>
  <si>
    <t>UD10001-AS31511</t>
  </si>
  <si>
    <t>UD09001-AR09567</t>
  </si>
  <si>
    <t>S 00054237</t>
  </si>
  <si>
    <t>UD10001-AS32257</t>
  </si>
  <si>
    <t>PAREDES DE JULIAN MARIA INES</t>
  </si>
  <si>
    <t>UD80001-0029850</t>
  </si>
  <si>
    <t>S 00050539</t>
  </si>
  <si>
    <t>UD10001-AS28891</t>
  </si>
  <si>
    <t>S 00051995</t>
  </si>
  <si>
    <t>UD10001-AS30205</t>
  </si>
  <si>
    <t>FEECTIVO</t>
  </si>
  <si>
    <t>UD09001-AR08238</t>
  </si>
  <si>
    <t>I    444</t>
  </si>
  <si>
    <t>S 00058244</t>
  </si>
  <si>
    <t>UD10001-AS36126</t>
  </si>
  <si>
    <t>S 00055029</t>
  </si>
  <si>
    <t>UD10001-AS33022</t>
  </si>
  <si>
    <t>PUGA CUEVAS ROBERTO</t>
  </si>
  <si>
    <t>S 00056633</t>
  </si>
  <si>
    <t>UD10001-AS34598</t>
  </si>
  <si>
    <t>S 00048950</t>
  </si>
  <si>
    <t>UD10001-AS28080</t>
  </si>
  <si>
    <t>S 00052691</t>
  </si>
  <si>
    <t>UD10001-AS30837</t>
  </si>
  <si>
    <t>UD09001-AR09568</t>
  </si>
  <si>
    <t>UD09001-AR08897</t>
  </si>
  <si>
    <t>0021-tcn16</t>
  </si>
  <si>
    <t>UD80001-0028058</t>
  </si>
  <si>
    <t>LJIMENEZ:MORENO HERNANDEZ ROSA MARI</t>
  </si>
  <si>
    <t>0114-TCN15</t>
  </si>
  <si>
    <t>UD80001-0029851</t>
  </si>
  <si>
    <t>0859-TCN14</t>
  </si>
  <si>
    <t>UD80001-0026232</t>
  </si>
  <si>
    <t>UD10001-AS30206</t>
  </si>
  <si>
    <t>RF26494</t>
  </si>
  <si>
    <t>UD09001-AR08239</t>
  </si>
  <si>
    <t>I    445</t>
  </si>
  <si>
    <t>S 00057950</t>
  </si>
  <si>
    <t>UD10001-AS36127</t>
  </si>
  <si>
    <t>S 00055027</t>
  </si>
  <si>
    <t>UD10001-AS33023</t>
  </si>
  <si>
    <t>HERRERA GUERRERO MARIA DEFENSA MARI</t>
  </si>
  <si>
    <t>UD09001-AR09802</t>
  </si>
  <si>
    <t>S 00049670</t>
  </si>
  <si>
    <t>UD10001-AS28081</t>
  </si>
  <si>
    <t>S 00052262</t>
  </si>
  <si>
    <t>UD10001-AS30838</t>
  </si>
  <si>
    <t>RF28910</t>
  </si>
  <si>
    <t>UD09001-AR09569</t>
  </si>
  <si>
    <t>UD80001-0027579</t>
  </si>
  <si>
    <t>S 00054189</t>
  </si>
  <si>
    <t>UD10001-AS32258</t>
  </si>
  <si>
    <t>UD83001-0029852</t>
  </si>
  <si>
    <t>S 00051991</t>
  </si>
  <si>
    <t>UD10001-AS30207</t>
  </si>
  <si>
    <t>MEDINA GUERRERO FRANCISCO MANUEL</t>
  </si>
  <si>
    <t>UD80001-0026574</t>
  </si>
  <si>
    <t>I    446</t>
  </si>
  <si>
    <t>0257N/16</t>
  </si>
  <si>
    <t>UD80001-0030308</t>
  </si>
  <si>
    <t>LJIMENEZ:GONZALEZ RODRIGUEZ ENRIQUE</t>
  </si>
  <si>
    <t>UD80001-0028460</t>
  </si>
  <si>
    <t>LJIMENEZ:CHAVOYA ALMANZA JOSE MIGUE</t>
  </si>
  <si>
    <t>UD09001-AR09803</t>
  </si>
  <si>
    <t>UD80002-0025841</t>
  </si>
  <si>
    <t>S 00052681</t>
  </si>
  <si>
    <t>UD10001-AS30839</t>
  </si>
  <si>
    <t>TVR COMUNICACIONES SA DE CV</t>
  </si>
  <si>
    <t>UD80002-0028940</t>
  </si>
  <si>
    <t>0040U/15</t>
  </si>
  <si>
    <t>UD83001-0027581</t>
  </si>
  <si>
    <t>S 00054240</t>
  </si>
  <si>
    <t>UD10001-AS32259</t>
  </si>
  <si>
    <t>0992N/15</t>
  </si>
  <si>
    <t>UD80001-0029853</t>
  </si>
  <si>
    <t>LJIMENEZ:RAYA ROSAS TERESITA</t>
  </si>
  <si>
    <t>UD09001-AR08477</t>
  </si>
  <si>
    <t>UD09001-AR08240</t>
  </si>
  <si>
    <t>I    447</t>
  </si>
  <si>
    <t>UD80001-0030309</t>
  </si>
  <si>
    <t>S 00055031</t>
  </si>
  <si>
    <t>UD10001-AS33024</t>
  </si>
  <si>
    <t>S 00056638</t>
  </si>
  <si>
    <t>UD10001-AS34600</t>
  </si>
  <si>
    <t>UD80001-0025842</t>
  </si>
  <si>
    <t>UD09001-AR08676</t>
  </si>
  <si>
    <t>S 00055828</t>
  </si>
  <si>
    <t>UD10001-AS33727</t>
  </si>
  <si>
    <t>S 00053405</t>
  </si>
  <si>
    <t>UD10001-AS31512</t>
  </si>
  <si>
    <t>S 00054245</t>
  </si>
  <si>
    <t>UD10001-AS32260</t>
  </si>
  <si>
    <t>0582N15</t>
  </si>
  <si>
    <t>UD80001-0029854</t>
  </si>
  <si>
    <t>S 00050540</t>
  </si>
  <si>
    <t>UD10001-AS28894</t>
  </si>
  <si>
    <t>UD10001-AS30222</t>
  </si>
  <si>
    <t>S 00049634</t>
  </si>
  <si>
    <t>UD10001-AS29599</t>
  </si>
  <si>
    <t>I    448</t>
  </si>
  <si>
    <t>0762-TCN15</t>
  </si>
  <si>
    <t>UD80001-0030310</t>
  </si>
  <si>
    <t>ESTALAYON IBAñEZ AGUSTIN</t>
  </si>
  <si>
    <t>S 00054848</t>
  </si>
  <si>
    <t>UD10001-AS33025</t>
  </si>
  <si>
    <t>RANGEL SANCHEZ HECTOR</t>
  </si>
  <si>
    <t>UD80001-0029403</t>
  </si>
  <si>
    <t>S 00052687</t>
  </si>
  <si>
    <t>UD10001-AS30840</t>
  </si>
  <si>
    <t>UD80002-0028942</t>
  </si>
  <si>
    <t>S 00053414</t>
  </si>
  <si>
    <t>UD10001-AS31513</t>
  </si>
  <si>
    <t>GONZALEZ RAMIREZ CATALINA</t>
  </si>
  <si>
    <t>0262-TCN15</t>
  </si>
  <si>
    <t>UD80001-0028060</t>
  </si>
  <si>
    <t>LJIMENEZ:LARA ZUñIGA CATALINA</t>
  </si>
  <si>
    <t>0108N/16</t>
  </si>
  <si>
    <t>UD80001-0029855</t>
  </si>
  <si>
    <t>LJIMENEZ:HERNANDEZ SOSA EDITH</t>
  </si>
  <si>
    <t>UD09001-AR08082</t>
  </si>
  <si>
    <t>UD10001-AS30226</t>
  </si>
  <si>
    <t>UD09001-AR08241</t>
  </si>
  <si>
    <t>I    449</t>
  </si>
  <si>
    <t>0142-TCU15</t>
  </si>
  <si>
    <t>UD83001-0030311</t>
  </si>
  <si>
    <t>S 00054980</t>
  </si>
  <si>
    <t>UD10001-AS33026</t>
  </si>
  <si>
    <t>S 00056634</t>
  </si>
  <si>
    <t>UD10001-AS34601</t>
  </si>
  <si>
    <t>GAYTAN GARCIA SALVADOR KEVIN</t>
  </si>
  <si>
    <t>0364-TCN15</t>
  </si>
  <si>
    <t>UD80001-0025843</t>
  </si>
  <si>
    <t>LJIMENEZ:TAPIA VENEGAS MARIA ELENA</t>
  </si>
  <si>
    <t>S 00052692</t>
  </si>
  <si>
    <t>UD10001-AS30841</t>
  </si>
  <si>
    <t>RAMIREZ VENEGAS MANUEL</t>
  </si>
  <si>
    <t>0020-TCN16</t>
  </si>
  <si>
    <t>UD80001-0028943</t>
  </si>
  <si>
    <t>0413-TCN14</t>
  </si>
  <si>
    <t>UD80001-0027582</t>
  </si>
  <si>
    <t>LJIMENEZ:ESQUIVEL RUIZ ISIDRO</t>
  </si>
  <si>
    <t>0994N/15</t>
  </si>
  <si>
    <t>UD80001-0029856</t>
  </si>
  <si>
    <t>LJIMENEZ:MENDEZ MORENO ALBA</t>
  </si>
  <si>
    <t>S 00050541</t>
  </si>
  <si>
    <t>UD10001-AS28895</t>
  </si>
  <si>
    <t>UD10001-AS30227</t>
  </si>
  <si>
    <t>MEZFER TRADE S.A DE C.V.</t>
  </si>
  <si>
    <t>UD09001-AR09099</t>
  </si>
  <si>
    <t>UD10001-AS29610</t>
  </si>
  <si>
    <t>I    450</t>
  </si>
  <si>
    <t>UD09001-AR10269</t>
  </si>
  <si>
    <t>RF27040</t>
  </si>
  <si>
    <t>UD09001-AR09357</t>
  </si>
  <si>
    <t>S 00056632</t>
  </si>
  <si>
    <t>UD10001-AS34602</t>
  </si>
  <si>
    <t>0005-TCU15</t>
  </si>
  <si>
    <t>UD80001-0025844</t>
  </si>
  <si>
    <t>LJIMENEZ:MARTIN TELLES CINTHIA PAOL</t>
  </si>
  <si>
    <t>RF88908</t>
  </si>
  <si>
    <t>UD09001-AR09570</t>
  </si>
  <si>
    <t>I 00052668</t>
  </si>
  <si>
    <t>UD10001-AS30842</t>
  </si>
  <si>
    <t>UD80001-0027583</t>
  </si>
  <si>
    <t>0108-TCN16</t>
  </si>
  <si>
    <t>UD80001-0029857</t>
  </si>
  <si>
    <t>S 00050524</t>
  </si>
  <si>
    <t>UD10001-AS28896</t>
  </si>
  <si>
    <t>POTREROS CENTRO BOTANERO SA DE CV</t>
  </si>
  <si>
    <t>UD83001-0026916</t>
  </si>
  <si>
    <t>UD09001-AR09100</t>
  </si>
  <si>
    <t>UD80002-0026577</t>
  </si>
  <si>
    <t>I    451</t>
  </si>
  <si>
    <t>UD80002-0030312</t>
  </si>
  <si>
    <t>MONTOYA GONZALEZ JAIME</t>
  </si>
  <si>
    <t>RF27754</t>
  </si>
  <si>
    <t>UD09001-AR09358</t>
  </si>
  <si>
    <t>S 00056647</t>
  </si>
  <si>
    <t>UD10001-AS34603</t>
  </si>
  <si>
    <t>UD10001-AS28082</t>
  </si>
  <si>
    <t>S 00055854</t>
  </si>
  <si>
    <t>UD10001-AS33728</t>
  </si>
  <si>
    <t>S 00052690</t>
  </si>
  <si>
    <t>UD10001-AS30843</t>
  </si>
  <si>
    <t>S 00053419</t>
  </si>
  <si>
    <t>UD10001-AS31514</t>
  </si>
  <si>
    <t>0215N/16</t>
  </si>
  <si>
    <t>UD80001-0029858</t>
  </si>
  <si>
    <t>LJIMENEZ:ENRIQUEZ CASTRO ADIEL</t>
  </si>
  <si>
    <t>UD80001-0026236</t>
  </si>
  <si>
    <t>UD83001-0026917</t>
  </si>
  <si>
    <t>UD09001-AR09101</t>
  </si>
  <si>
    <t>S 00051343</t>
  </si>
  <si>
    <t>UD10001-AS29619</t>
  </si>
  <si>
    <t>I    452</t>
  </si>
  <si>
    <t>S 00058238</t>
  </si>
  <si>
    <t>UD10001-AS36128</t>
  </si>
  <si>
    <t>ECOSISTEMA DE URUAPAN S.A. DE C.V.</t>
  </si>
  <si>
    <t>RF27673/43</t>
  </si>
  <si>
    <t>UD09001-AR09359</t>
  </si>
  <si>
    <t>T 00056622</t>
  </si>
  <si>
    <t>UD10001-AS34604</t>
  </si>
  <si>
    <t>S 00049691</t>
  </si>
  <si>
    <t>UD10001-AS28083</t>
  </si>
  <si>
    <t>RF28919</t>
  </si>
  <si>
    <t>UD09001-AR09571</t>
  </si>
  <si>
    <t>S 00052689</t>
  </si>
  <si>
    <t>UD10001-AS30844</t>
  </si>
  <si>
    <t>S 00053431</t>
  </si>
  <si>
    <t>UD10001-AS31515</t>
  </si>
  <si>
    <t>0741-TCN14</t>
  </si>
  <si>
    <t>UD80002-0026237</t>
  </si>
  <si>
    <t>UD09001-AR08478</t>
  </si>
  <si>
    <t>UD09001-AR09102</t>
  </si>
  <si>
    <t>0166-TCN16</t>
  </si>
  <si>
    <t>UD80001-0029861</t>
  </si>
  <si>
    <t>S 00051344</t>
  </si>
  <si>
    <t>UD10001-AS29620</t>
  </si>
  <si>
    <t>I    453</t>
  </si>
  <si>
    <t>0122U/15</t>
  </si>
  <si>
    <t>UD83001-0030313</t>
  </si>
  <si>
    <t>LJIMENEZ:NOLASCO LEON JUDITH</t>
  </si>
  <si>
    <t>RF27690</t>
  </si>
  <si>
    <t>UD09001-AR09360</t>
  </si>
  <si>
    <t>S 00056600</t>
  </si>
  <si>
    <t>UD10001-AS34605</t>
  </si>
  <si>
    <t>S 00049725</t>
  </si>
  <si>
    <t>UD10001-AS28084</t>
  </si>
  <si>
    <t>S 00055841</t>
  </si>
  <si>
    <t>UD10001-AS33729</t>
  </si>
  <si>
    <t>S 00052592</t>
  </si>
  <si>
    <t>UD10001-AS30845</t>
  </si>
  <si>
    <t>UD80002-0027586</t>
  </si>
  <si>
    <t>UD80001-0026238</t>
  </si>
  <si>
    <t>S 00052008</t>
  </si>
  <si>
    <t>UD10001-AS30228</t>
  </si>
  <si>
    <t>S 00054253</t>
  </si>
  <si>
    <t>UD10001-AS32261</t>
  </si>
  <si>
    <t>T 00057548</t>
  </si>
  <si>
    <t>UD10001-AS35435</t>
  </si>
  <si>
    <t>VARGAS BOCANEGRA ANDREA MAGDALENA</t>
  </si>
  <si>
    <t>UD09001-AR08242</t>
  </si>
  <si>
    <t>GARCIA RIVERA ROBERTO</t>
  </si>
  <si>
    <t>I    454</t>
  </si>
  <si>
    <t>0250-TCN16</t>
  </si>
  <si>
    <t>UD80001-0030315</t>
  </si>
  <si>
    <t>0073-TCU15</t>
  </si>
  <si>
    <t>UD83001-0028462</t>
  </si>
  <si>
    <t>LJIMENEZ:DOMINGUEZ CHAVARRIA ADRIAN</t>
  </si>
  <si>
    <t>S 00056614</t>
  </si>
  <si>
    <t>UD10001-AS34606</t>
  </si>
  <si>
    <t>S 00049544</t>
  </si>
  <si>
    <t>UD10001-AS28085</t>
  </si>
  <si>
    <t>S 00055845</t>
  </si>
  <si>
    <t>UD10001-AS33730</t>
  </si>
  <si>
    <t>S 00052695</t>
  </si>
  <si>
    <t>UD10001-AS30846</t>
  </si>
  <si>
    <t>S 00053433</t>
  </si>
  <si>
    <t>UD10001-AS31516</t>
  </si>
  <si>
    <t>UD80002-0026239</t>
  </si>
  <si>
    <t>UD09001-AR08479</t>
  </si>
  <si>
    <t>UD09001-AR09103</t>
  </si>
  <si>
    <t>UD09001-AR10037</t>
  </si>
  <si>
    <t>S 00051324</t>
  </si>
  <si>
    <t>UD10001-AS29621</t>
  </si>
  <si>
    <t>I    455</t>
  </si>
  <si>
    <t>0259N/16</t>
  </si>
  <si>
    <t>UD80001-0030316</t>
  </si>
  <si>
    <t>LJIMENEZ:CHAVEZ BOJORQUEZ ALEJANDRO</t>
  </si>
  <si>
    <t>UD80001-0028466</t>
  </si>
  <si>
    <t>S 00056591</t>
  </si>
  <si>
    <t>UD10001-AS34607</t>
  </si>
  <si>
    <t>UD80001-0025845</t>
  </si>
  <si>
    <t>S 00055860</t>
  </si>
  <si>
    <t>UD10001-AS33731</t>
  </si>
  <si>
    <t>0633-TCN15</t>
  </si>
  <si>
    <t>UD80001-0027218</t>
  </si>
  <si>
    <t>LJIMENEZ:NAVARRO ZARATE MARIA DEL C</t>
  </si>
  <si>
    <t>S 00053417</t>
  </si>
  <si>
    <t>UD10001-AS31517</t>
  </si>
  <si>
    <t>UD09001-AR08083</t>
  </si>
  <si>
    <t>S 00052005</t>
  </si>
  <si>
    <t>UD10001-AS30229</t>
  </si>
  <si>
    <t>UD09001-AR09104</t>
  </si>
  <si>
    <t>S 00057536</t>
  </si>
  <si>
    <t>UD10001-AS35436</t>
  </si>
  <si>
    <t>I    456</t>
  </si>
  <si>
    <t>UD09001-AR10270</t>
  </si>
  <si>
    <t>UD80001-0028467</t>
  </si>
  <si>
    <t>UD09001-AR09804</t>
  </si>
  <si>
    <t>S 00049718</t>
  </si>
  <si>
    <t>UD10001-AS28086</t>
  </si>
  <si>
    <t>S 00055855</t>
  </si>
  <si>
    <t>UD10001-AS33732</t>
  </si>
  <si>
    <t>RF27102</t>
  </si>
  <si>
    <t>UD09001-AR08677</t>
  </si>
  <si>
    <t>S 00053426</t>
  </si>
  <si>
    <t>UD10001-AS31518</t>
  </si>
  <si>
    <t>RENTERIA ALMARAZ IRMA PATRICIA</t>
  </si>
  <si>
    <t>S 00050536</t>
  </si>
  <si>
    <t>UD10001-AS28897</t>
  </si>
  <si>
    <t>UD10001-AS30230</t>
  </si>
  <si>
    <t>UD09001-AR09105</t>
  </si>
  <si>
    <t>DIAZ DIAZ RICARDO</t>
  </si>
  <si>
    <t>0157-TCN16</t>
  </si>
  <si>
    <t>UD80001-0029863</t>
  </si>
  <si>
    <t>I    457</t>
  </si>
  <si>
    <t>UD80001-0030319</t>
  </si>
  <si>
    <t>UD80002-0028469</t>
  </si>
  <si>
    <t>UD09001-AR09805</t>
  </si>
  <si>
    <t>0431-TCN15</t>
  </si>
  <si>
    <t>UD80001-0025846</t>
  </si>
  <si>
    <t>LJIMENEZ:ARROYO SERRATO SANDRA</t>
  </si>
  <si>
    <t>S 00055859</t>
  </si>
  <si>
    <t>UD10001-AS33733</t>
  </si>
  <si>
    <t>UD09001-AR08678</t>
  </si>
  <si>
    <t>S 00053432</t>
  </si>
  <si>
    <t>UD10001-AS31519</t>
  </si>
  <si>
    <t>UD10001-AS28898</t>
  </si>
  <si>
    <t>S 00051990</t>
  </si>
  <si>
    <t>UD10001-AS30231</t>
  </si>
  <si>
    <t>SANTOS ROSAS JAVIER</t>
  </si>
  <si>
    <t>T 00054092</t>
  </si>
  <si>
    <t>UD10001-AS32262</t>
  </si>
  <si>
    <t>UD80005-0029864</t>
  </si>
  <si>
    <t>UD80002-0026580</t>
  </si>
  <si>
    <t>I    458</t>
  </si>
  <si>
    <t>0141u/15</t>
  </si>
  <si>
    <t>UD83001-0030321</t>
  </si>
  <si>
    <t>LJIMENEZ:ZAMORA TELLEZ LETICIA</t>
  </si>
  <si>
    <t>RF28364</t>
  </si>
  <si>
    <t>UD09001-AR09361</t>
  </si>
  <si>
    <t>UD09001-AR09806</t>
  </si>
  <si>
    <t>S 00049719</t>
  </si>
  <si>
    <t>UD10001-AS28087</t>
  </si>
  <si>
    <t>T 00055863</t>
  </si>
  <si>
    <t>UD10001-AS33734</t>
  </si>
  <si>
    <t>S 00052686</t>
  </si>
  <si>
    <t>UD10001-AS30847</t>
  </si>
  <si>
    <t>UD09001-AR08898</t>
  </si>
  <si>
    <t>ROCHA PATIñO BEATRIZ</t>
  </si>
  <si>
    <t>UD09001-AR08085</t>
  </si>
  <si>
    <t>S 00051921</t>
  </si>
  <si>
    <t>UD10001-AS30232</t>
  </si>
  <si>
    <t>UD09001-AR09106</t>
  </si>
  <si>
    <t>UD09001-AR10038</t>
  </si>
  <si>
    <t>UD80002-0026581</t>
  </si>
  <si>
    <t>I    459</t>
  </si>
  <si>
    <t>S 00058109</t>
  </si>
  <si>
    <t>UD10001-AS36129</t>
  </si>
  <si>
    <t>S 00055032</t>
  </si>
  <si>
    <t>UD10001-AS33027</t>
  </si>
  <si>
    <t>TRANSPORTES EXPRESS DEL NORTE TRANS</t>
  </si>
  <si>
    <t>S 00056616</t>
  </si>
  <si>
    <t>UD10001-AS34623</t>
  </si>
  <si>
    <t>S 00049722</t>
  </si>
  <si>
    <t>UD10001-AS28088</t>
  </si>
  <si>
    <t>RF28904</t>
  </si>
  <si>
    <t>UD09001-AR09572</t>
  </si>
  <si>
    <t>S 00052694</t>
  </si>
  <si>
    <t>UD10001-AS30848</t>
  </si>
  <si>
    <t>SERRANO VON ROEHRICH JOSE MAURICIO</t>
  </si>
  <si>
    <t>S 00052900</t>
  </si>
  <si>
    <t>UD10001-AS31520</t>
  </si>
  <si>
    <t>0823-TCN14</t>
  </si>
  <si>
    <t>UD80001-0026242</t>
  </si>
  <si>
    <t>LJIMENEZ:WARREN LINDA CHARLOTTE</t>
  </si>
  <si>
    <t>S 00052007</t>
  </si>
  <si>
    <t>UD10001-AS30233</t>
  </si>
  <si>
    <t>T 00054260</t>
  </si>
  <si>
    <t>UD10001-AS32263</t>
  </si>
  <si>
    <t>UD80001-0029865</t>
  </si>
  <si>
    <t>UD09001-AR08243</t>
  </si>
  <si>
    <t>I    460</t>
  </si>
  <si>
    <t>S 00058259</t>
  </si>
  <si>
    <t>UD10001-AS36130</t>
  </si>
  <si>
    <t>S 00055038</t>
  </si>
  <si>
    <t>UD10001-AS33028</t>
  </si>
  <si>
    <t>S 00056643</t>
  </si>
  <si>
    <t>UD10001-AS34624</t>
  </si>
  <si>
    <t>AGUADO QUINTANA MARIA</t>
  </si>
  <si>
    <t>T 00049701</t>
  </si>
  <si>
    <t>UD10001-AS28089</t>
  </si>
  <si>
    <t>ANTUNES SAINZ LIZEHT</t>
  </si>
  <si>
    <t>T 00055847</t>
  </si>
  <si>
    <t>UD10001-AS33735</t>
  </si>
  <si>
    <t>S 00052698</t>
  </si>
  <si>
    <t>UD10001-AS30849</t>
  </si>
  <si>
    <t>PUENTE MORENO MARIA GUADALUPE</t>
  </si>
  <si>
    <t>UD80001-0027588</t>
  </si>
  <si>
    <t>UD09001-AR08086</t>
  </si>
  <si>
    <t>S 00051997</t>
  </si>
  <si>
    <t>UD10001-AS30234</t>
  </si>
  <si>
    <t>OVIEDO VARGAS RAFAEL</t>
  </si>
  <si>
    <t>UD09001-AR09107</t>
  </si>
  <si>
    <t>UD09001-AR10039</t>
  </si>
  <si>
    <t>S 00051350</t>
  </si>
  <si>
    <t>UD10001-AS29622</t>
  </si>
  <si>
    <t>JURADO GUZMAN RODOLFO</t>
  </si>
  <si>
    <t>I    461</t>
  </si>
  <si>
    <t>S 00058254</t>
  </si>
  <si>
    <t>UD10001-AS36131</t>
  </si>
  <si>
    <t>LOZANO PATIÑO JORGE</t>
  </si>
  <si>
    <t>S 00054984</t>
  </si>
  <si>
    <t>UD10001-AS33029</t>
  </si>
  <si>
    <t>UD09001-AR09807</t>
  </si>
  <si>
    <t>RF25831</t>
  </si>
  <si>
    <t>UD09001-AR07848</t>
  </si>
  <si>
    <t>UD80002-0028945</t>
  </si>
  <si>
    <t>S 00052693</t>
  </si>
  <si>
    <t>UD10001-AS30850</t>
  </si>
  <si>
    <t>BELTRAN SALAS ELVIRA</t>
  </si>
  <si>
    <t>0677-TCN15</t>
  </si>
  <si>
    <t>UD80001-0027590</t>
  </si>
  <si>
    <t>LJIMENEZ:LOAIZA CONTRERAS ALEJANDRO</t>
  </si>
  <si>
    <t>S 00050542</t>
  </si>
  <si>
    <t>UD10001-AS28899</t>
  </si>
  <si>
    <t>SANCHEZ MORENO ISMAEL</t>
  </si>
  <si>
    <t>S 00052009</t>
  </si>
  <si>
    <t>UD10001-AS30235</t>
  </si>
  <si>
    <t>UD09001-AR09108</t>
  </si>
  <si>
    <t>UD09001-AR10040</t>
  </si>
  <si>
    <t>UD09001-AR08244</t>
  </si>
  <si>
    <t>I    462</t>
  </si>
  <si>
    <t>S 00058252</t>
  </si>
  <si>
    <t>UD10001-AS36132</t>
  </si>
  <si>
    <t>S 00055034</t>
  </si>
  <si>
    <t>UD10001-AS33030</t>
  </si>
  <si>
    <t>RF29351</t>
  </si>
  <si>
    <t>UD09001-AR09808</t>
  </si>
  <si>
    <t>S 00049721</t>
  </si>
  <si>
    <t>UD10001-AS28090</t>
  </si>
  <si>
    <t>LOPEZ GARCIA MA PIEDAD</t>
  </si>
  <si>
    <t>S 00055844</t>
  </si>
  <si>
    <t>UD10001-AS33736</t>
  </si>
  <si>
    <t>UD80001-0027222</t>
  </si>
  <si>
    <t>UD10001-AS31521</t>
  </si>
  <si>
    <t>UD80001-0026243</t>
  </si>
  <si>
    <t>0532-TCN15</t>
  </si>
  <si>
    <t>UD80001-0026919</t>
  </si>
  <si>
    <t>S 00054252</t>
  </si>
  <si>
    <t>UD10001-AS32264</t>
  </si>
  <si>
    <t>GONZALEZ MARTINEZ PEDRO</t>
  </si>
  <si>
    <t>UD09001-AR10041</t>
  </si>
  <si>
    <t>UD09001-AR08245</t>
  </si>
  <si>
    <t>I    463</t>
  </si>
  <si>
    <t>S 00058257</t>
  </si>
  <si>
    <t>UD10001-AS36133</t>
  </si>
  <si>
    <t>UD80001-0028470</t>
  </si>
  <si>
    <t>RF29349</t>
  </si>
  <si>
    <t>UD09001-AR09809</t>
  </si>
  <si>
    <t>UD09001-AR07849</t>
  </si>
  <si>
    <t>S 00052704</t>
  </si>
  <si>
    <t>UD10001-AS30852</t>
  </si>
  <si>
    <t>UD09001-AR08899</t>
  </si>
  <si>
    <t>UD10001-AS30236</t>
  </si>
  <si>
    <t>UD09001-AR09109</t>
  </si>
  <si>
    <t>T 00055865</t>
  </si>
  <si>
    <t>UD10001-AS33737</t>
  </si>
  <si>
    <t>ORTEGA VAZQUEZ ENRIQUE</t>
  </si>
  <si>
    <t>UD10001-AS35437</t>
  </si>
  <si>
    <t>UD09001-AR08246</t>
  </si>
  <si>
    <t>I    464</t>
  </si>
  <si>
    <t>T 00057747</t>
  </si>
  <si>
    <t>UD10001-AS36134</t>
  </si>
  <si>
    <t>UD09001-AR09362</t>
  </si>
  <si>
    <t>S 00056650</t>
  </si>
  <si>
    <t>UD10001-AS34625</t>
  </si>
  <si>
    <t>S 00049726</t>
  </si>
  <si>
    <t>UD10001-AS28091</t>
  </si>
  <si>
    <t>S 00052705</t>
  </si>
  <si>
    <t>UD10001-AS30853</t>
  </si>
  <si>
    <t>GARCIA ARREDONDO JESSICA</t>
  </si>
  <si>
    <t>S 00053422</t>
  </si>
  <si>
    <t>UD10001-AS31522</t>
  </si>
  <si>
    <t>UD80001-0026244</t>
  </si>
  <si>
    <t>S 00051905</t>
  </si>
  <si>
    <t>UD10001-AS30237</t>
  </si>
  <si>
    <t>HERNANDEZ VALDEZ FELIPE</t>
  </si>
  <si>
    <t>UD09001-AR09110</t>
  </si>
  <si>
    <t>UD09001-AR09573</t>
  </si>
  <si>
    <t>UD10001-AS35438</t>
  </si>
  <si>
    <t>UD09001-AR08247</t>
  </si>
  <si>
    <t>I    465</t>
  </si>
  <si>
    <t>1015N/15</t>
  </si>
  <si>
    <t>UD80001-0030323</t>
  </si>
  <si>
    <t>LJIMENEZ:MIRANDA LUNA FATIMA</t>
  </si>
  <si>
    <t>S 00055033</t>
  </si>
  <si>
    <t>UD10001-AS33031</t>
  </si>
  <si>
    <t>S 00056624</t>
  </si>
  <si>
    <t>UD10001-AS34626</t>
  </si>
  <si>
    <t>S 00049729</t>
  </si>
  <si>
    <t>UD10001-AS28092</t>
  </si>
  <si>
    <t>CORNEJO PEREZ LETICIA</t>
  </si>
  <si>
    <t>UD09001-AR08679</t>
  </si>
  <si>
    <t>T 00053437</t>
  </si>
  <si>
    <t>UD10001-AS31523</t>
  </si>
  <si>
    <t>UD80002-0026245</t>
  </si>
  <si>
    <t>UD10001-AS30238</t>
  </si>
  <si>
    <t>S 00054004</t>
  </si>
  <si>
    <t>UD10001-AS32265</t>
  </si>
  <si>
    <t>UD09001-AR09574</t>
  </si>
  <si>
    <t>S 00057545</t>
  </si>
  <si>
    <t>UD10001-AS35439</t>
  </si>
  <si>
    <t>UD09001-AR08248</t>
  </si>
  <si>
    <t>I    466</t>
  </si>
  <si>
    <t>S 00058249</t>
  </si>
  <si>
    <t>UD10001-AS36135</t>
  </si>
  <si>
    <t>MARTINEZ ALVAREZ GABRIEL ALEJANDRO</t>
  </si>
  <si>
    <t>UD09001-AR09363</t>
  </si>
  <si>
    <t>S 00056651</t>
  </si>
  <si>
    <t>UD10001-AS34627</t>
  </si>
  <si>
    <t>UD09001-AR07850</t>
  </si>
  <si>
    <t>S 00052712</t>
  </si>
  <si>
    <t>UD10001-AS30854</t>
  </si>
  <si>
    <t>S 00053443</t>
  </si>
  <si>
    <t>UD10001-AS31524</t>
  </si>
  <si>
    <t>S 00050515</t>
  </si>
  <si>
    <t>UD10001-AS28900</t>
  </si>
  <si>
    <t>0415N/15</t>
  </si>
  <si>
    <t>UD80001-0026920</t>
  </si>
  <si>
    <t>LJIMENEZ:MARTINEZ HERNANDEZ ANAYELI</t>
  </si>
  <si>
    <t>UD09001-AR09111</t>
  </si>
  <si>
    <t>0786-TCN15</t>
  </si>
  <si>
    <t>UD80001-0028949</t>
  </si>
  <si>
    <t>S 00057542</t>
  </si>
  <si>
    <t>UD10001-AS35440</t>
  </si>
  <si>
    <t>CORDOBA RODRIGUEZ GRACIELA</t>
  </si>
  <si>
    <t>UD09001-AR08249</t>
  </si>
  <si>
    <t>I    467</t>
  </si>
  <si>
    <t>S 00058260</t>
  </si>
  <si>
    <t>UD10001-AS36136</t>
  </si>
  <si>
    <t>S 00055035</t>
  </si>
  <si>
    <t>UD10001-AS33032</t>
  </si>
  <si>
    <t>S 00056655</t>
  </si>
  <si>
    <t>UD10001-AS34628</t>
  </si>
  <si>
    <t>S 00049723</t>
  </si>
  <si>
    <t>UD10001-AS28093</t>
  </si>
  <si>
    <t>ESPITIA LANUZA MA GUADALUPE</t>
  </si>
  <si>
    <t>S 00052699</t>
  </si>
  <si>
    <t>UD10001-AS30855</t>
  </si>
  <si>
    <t>S 00053440</t>
  </si>
  <si>
    <t>UD10001-AS31525</t>
  </si>
  <si>
    <t>LOPEZ ROMERO EVERARDO</t>
  </si>
  <si>
    <t>S 00050557</t>
  </si>
  <si>
    <t>UD10001-AS28901</t>
  </si>
  <si>
    <t>S 00051999</t>
  </si>
  <si>
    <t>UD10001-AS30239</t>
  </si>
  <si>
    <t>UD09001-AR09112</t>
  </si>
  <si>
    <t>T 00055803</t>
  </si>
  <si>
    <t>UD10001-AS33738</t>
  </si>
  <si>
    <t>MARTINEZ ROSAS JULIO CESAR</t>
  </si>
  <si>
    <t>RF29775</t>
  </si>
  <si>
    <t>UD09001-AR10042</t>
  </si>
  <si>
    <t>S 00051320</t>
  </si>
  <si>
    <t>UD10001-AS29623</t>
  </si>
  <si>
    <t>I    468</t>
  </si>
  <si>
    <t>S 00058255</t>
  </si>
  <si>
    <t>UD10001-AS36137</t>
  </si>
  <si>
    <t>T 00055039</t>
  </si>
  <si>
    <t>UD10001-AS33033</t>
  </si>
  <si>
    <t>S 00056597</t>
  </si>
  <si>
    <t>UD10001-AS34629</t>
  </si>
  <si>
    <t>ANDRADE NAVA MARIA LUISA</t>
  </si>
  <si>
    <t>UD09001-AR07851</t>
  </si>
  <si>
    <t>S 00052714</t>
  </si>
  <si>
    <t>UD10001-AS30856</t>
  </si>
  <si>
    <t>ELECTRITODO S.A. DE C.V.</t>
  </si>
  <si>
    <t>S 00052576</t>
  </si>
  <si>
    <t>UD10001-AS31526</t>
  </si>
  <si>
    <t>T 00050525</t>
  </si>
  <si>
    <t>UD10001-AS28902</t>
  </si>
  <si>
    <t>S 00052006</t>
  </si>
  <si>
    <t>UD10001-AS30240</t>
  </si>
  <si>
    <t>UD09001-AR09113</t>
  </si>
  <si>
    <t>UD09001-AR09575</t>
  </si>
  <si>
    <t>0989-TCN15</t>
  </si>
  <si>
    <t>UD80001-0029868</t>
  </si>
  <si>
    <t>UD09001-AR08250</t>
  </si>
  <si>
    <t>I    469</t>
  </si>
  <si>
    <t>S 00058262</t>
  </si>
  <si>
    <t>UD10001-AS36138</t>
  </si>
  <si>
    <t>S 00055037</t>
  </si>
  <si>
    <t>UD10001-AS33034</t>
  </si>
  <si>
    <t>S 00056649</t>
  </si>
  <si>
    <t>UD10001-AS34630</t>
  </si>
  <si>
    <t>S 00049715</t>
  </si>
  <si>
    <t>UD10001-AS28094</t>
  </si>
  <si>
    <t>UD10001-AS30857</t>
  </si>
  <si>
    <t>UD80002-0027591</t>
  </si>
  <si>
    <t>S 00050408</t>
  </si>
  <si>
    <t>UD10001-AS28903</t>
  </si>
  <si>
    <t>S 00052010</t>
  </si>
  <si>
    <t>UD10001-AS30241</t>
  </si>
  <si>
    <t>UD09001-AR09114</t>
  </si>
  <si>
    <t>UD09001-AR09576</t>
  </si>
  <si>
    <t>0190N/16</t>
  </si>
  <si>
    <t>UD80001-0029869</t>
  </si>
  <si>
    <t>LJIMENEZ:SIERRA LOPEZ ALBERTO</t>
  </si>
  <si>
    <t>UD09001-AR08251</t>
  </si>
  <si>
    <t>I    470</t>
  </si>
  <si>
    <t>UD09001-AR10271</t>
  </si>
  <si>
    <t>S 00055043</t>
  </si>
  <si>
    <t>UD10001-AS33035</t>
  </si>
  <si>
    <t>S 00056654</t>
  </si>
  <si>
    <t>UD10001-AS34631</t>
  </si>
  <si>
    <t>S 00049731</t>
  </si>
  <si>
    <t>UD10001-AS28095</t>
  </si>
  <si>
    <t>S 00053420</t>
  </si>
  <si>
    <t>UD10001-AS31527</t>
  </si>
  <si>
    <t>UD09001-AR08087</t>
  </si>
  <si>
    <t>UD10001-AS30243</t>
  </si>
  <si>
    <t>UD09001-AR09115</t>
  </si>
  <si>
    <t>RF28915</t>
  </si>
  <si>
    <t>UD09001-AR09577</t>
  </si>
  <si>
    <t>UD80002-0029870</t>
  </si>
  <si>
    <t>UD09001-AR08680</t>
  </si>
  <si>
    <t>transfer</t>
  </si>
  <si>
    <t>UA43001-0026582</t>
  </si>
  <si>
    <t>I    471</t>
  </si>
  <si>
    <t>0629N/15</t>
  </si>
  <si>
    <t>UD80001-0030324</t>
  </si>
  <si>
    <t>LJIMENEZ:CISNEROS GUTIERREZ CARLOS</t>
  </si>
  <si>
    <t>T 00054997</t>
  </si>
  <si>
    <t>UD10001-AS33036</t>
  </si>
  <si>
    <t>UD80002-0029408</t>
  </si>
  <si>
    <t>UD80001-0025851</t>
  </si>
  <si>
    <t>LJIMENEZ:ROJAS GONZALEZ ALMA CRISTI</t>
  </si>
  <si>
    <t>UD09001-AR08900</t>
  </si>
  <si>
    <t>UD09001-AR08088</t>
  </si>
  <si>
    <t>UD09001-AR09116</t>
  </si>
  <si>
    <t>RF28882</t>
  </si>
  <si>
    <t>UD09001-AR09578</t>
  </si>
  <si>
    <t>S 00057383</t>
  </si>
  <si>
    <t>UD10001-AS35442</t>
  </si>
  <si>
    <t>GONZALEZ ARREDONDO MIGUEL ANGEL</t>
  </si>
  <si>
    <t>S 00051857</t>
  </si>
  <si>
    <t>UD10001-AS30244</t>
  </si>
  <si>
    <t>UD09001-AR08681</t>
  </si>
  <si>
    <t>UD09001-AR08252</t>
  </si>
  <si>
    <t>I    472</t>
  </si>
  <si>
    <t>S 00058256</t>
  </si>
  <si>
    <t>UD10001-AS36139</t>
  </si>
  <si>
    <t>GONZALEZ SAYEG ANABELLA</t>
  </si>
  <si>
    <t>S 00054991</t>
  </si>
  <si>
    <t>UD10001-AS33037</t>
  </si>
  <si>
    <t>T 00056659</t>
  </si>
  <si>
    <t>UD10001-AS34632</t>
  </si>
  <si>
    <t>RF25740</t>
  </si>
  <si>
    <t>UD09001-AR07852</t>
  </si>
  <si>
    <t>UD80001-0027592</t>
  </si>
  <si>
    <t>LJIMENEZ:RIOS GRACIA XOCHITL ELVIA</t>
  </si>
  <si>
    <t>0391N/15</t>
  </si>
  <si>
    <t>UD80001-0026246</t>
  </si>
  <si>
    <t>UD09001-AR09117</t>
  </si>
  <si>
    <t>S 00055869</t>
  </si>
  <si>
    <t>UD10001-AS33739</t>
  </si>
  <si>
    <t>UD09001-AR10043</t>
  </si>
  <si>
    <t>UD80001-0026922</t>
  </si>
  <si>
    <t>0654-TCN15</t>
  </si>
  <si>
    <t>UD80001-0027223</t>
  </si>
  <si>
    <t>LJIMENEZ:SDN VIVERO FORESTAL MILITA</t>
  </si>
  <si>
    <t>T 00051330</t>
  </si>
  <si>
    <t>UD10001-AS29624</t>
  </si>
  <si>
    <t>CORONEL ROBLES URIEL</t>
  </si>
  <si>
    <t>I    473</t>
  </si>
  <si>
    <t>UD80001-0030325</t>
  </si>
  <si>
    <t>UD09001-AR09364</t>
  </si>
  <si>
    <t>S 00056657</t>
  </si>
  <si>
    <t>UD10001-AS34633</t>
  </si>
  <si>
    <t>S 00049716</t>
  </si>
  <si>
    <t>UD10001-AS28096</t>
  </si>
  <si>
    <t>0724-TCN15</t>
  </si>
  <si>
    <t>UD80001-0027593</t>
  </si>
  <si>
    <t>LJIMENEZ:CARRANZA MERINO ISIDRO</t>
  </si>
  <si>
    <t>0842-TCN14</t>
  </si>
  <si>
    <t>UD80001-0026247</t>
  </si>
  <si>
    <t>S 00054265</t>
  </si>
  <si>
    <t>UD10001-AS32266</t>
  </si>
  <si>
    <t>ALCARAZ AVENDAñO CLAUDIA MAYELA</t>
  </si>
  <si>
    <t>T 00055717</t>
  </si>
  <si>
    <t>UD10001-AS33740</t>
  </si>
  <si>
    <t>0200N/16</t>
  </si>
  <si>
    <t>UD80001-0029871</t>
  </si>
  <si>
    <t>LJIMENEZ:NAVARRETE GUEVARA MARICRUZ</t>
  </si>
  <si>
    <t>S 00052011</t>
  </si>
  <si>
    <t>UD10001-AS30245</t>
  </si>
  <si>
    <t>UD80001-0027224</t>
  </si>
  <si>
    <t>S 00051247</t>
  </si>
  <si>
    <t>UD10001-AS29625</t>
  </si>
  <si>
    <t>RODRIGUEZ GUERRERO FORTINO</t>
  </si>
  <si>
    <t>I    474</t>
  </si>
  <si>
    <t>UD09001-AR10272</t>
  </si>
  <si>
    <t>T 00054985</t>
  </si>
  <si>
    <t>UD10001-AS33038</t>
  </si>
  <si>
    <t>S 00056652</t>
  </si>
  <si>
    <t>UD10001-AS34634</t>
  </si>
  <si>
    <t>S 00049733</t>
  </si>
  <si>
    <t>UD10001-AS28097</t>
  </si>
  <si>
    <t>S 00053418</t>
  </si>
  <si>
    <t>UD10001-AS31528</t>
  </si>
  <si>
    <t>0462-tcn15</t>
  </si>
  <si>
    <t>UD80001-0026248</t>
  </si>
  <si>
    <t>S 00054251</t>
  </si>
  <si>
    <t>UD10001-AS32267</t>
  </si>
  <si>
    <t>CUELLAR MENDOZA JUAN MARTIN</t>
  </si>
  <si>
    <t>S 00055856</t>
  </si>
  <si>
    <t>UD10001-AS33741</t>
  </si>
  <si>
    <t>UD09001-AR10044</t>
  </si>
  <si>
    <t>0405-TCN14</t>
  </si>
  <si>
    <t>UD80001-0026923</t>
  </si>
  <si>
    <t>UD09001-AR08682</t>
  </si>
  <si>
    <t>UD09001-AR08253</t>
  </si>
  <si>
    <t>I    475</t>
  </si>
  <si>
    <t>S 00058261</t>
  </si>
  <si>
    <t>UD10001-AS36140</t>
  </si>
  <si>
    <t>UD80002-0028471</t>
  </si>
  <si>
    <t>0075-TCN16</t>
  </si>
  <si>
    <t>UD80001-0029409</t>
  </si>
  <si>
    <t>RF25839</t>
  </si>
  <si>
    <t>UD09001-AR07853</t>
  </si>
  <si>
    <t>S 00053442</t>
  </si>
  <si>
    <t>UD10001-AS31529</t>
  </si>
  <si>
    <t>S 00054266</t>
  </si>
  <si>
    <t>UD10001-AS32268</t>
  </si>
  <si>
    <t>S 00055840</t>
  </si>
  <si>
    <t>UD10001-AS33742</t>
  </si>
  <si>
    <t>S 00057551</t>
  </si>
  <si>
    <t>UD10001-AS35443</t>
  </si>
  <si>
    <t>UD09001-AR08089</t>
  </si>
  <si>
    <t>AGRO ASESORES RC SA DE CV</t>
  </si>
  <si>
    <t>0900-TCN14</t>
  </si>
  <si>
    <t>UD80001-0026924</t>
  </si>
  <si>
    <t>UD09001-AR08683</t>
  </si>
  <si>
    <t>S 00051341</t>
  </si>
  <si>
    <t>UD10001-AS29626</t>
  </si>
  <si>
    <t>I    476</t>
  </si>
  <si>
    <t>S 00058263</t>
  </si>
  <si>
    <t>UD10001-AS36141</t>
  </si>
  <si>
    <t>MORALES ROA SALVADOR</t>
  </si>
  <si>
    <t>UD80001-0028472</t>
  </si>
  <si>
    <t>LJIMENEZ:PARROQUIA DE SAN FRANCISCO</t>
  </si>
  <si>
    <t>S 00056566</t>
  </si>
  <si>
    <t>UD10001-AS34635</t>
  </si>
  <si>
    <t>S 00049730</t>
  </si>
  <si>
    <t>UD10001-AS28101</t>
  </si>
  <si>
    <t>S 00053441</t>
  </si>
  <si>
    <t>UD10001-AS31530</t>
  </si>
  <si>
    <t>ALMANZA OJEDA ANA MARIA</t>
  </si>
  <si>
    <t>S 00054238</t>
  </si>
  <si>
    <t>UD10001-AS32269</t>
  </si>
  <si>
    <t>TRUJILLO TERAN JOSE DE JESUS</t>
  </si>
  <si>
    <t>T 00055835</t>
  </si>
  <si>
    <t>UD10001-AS33743</t>
  </si>
  <si>
    <t>S 00057553</t>
  </si>
  <si>
    <t>UD10001-AS35444</t>
  </si>
  <si>
    <t>UD10001-AS28904</t>
  </si>
  <si>
    <t>0605N/15</t>
  </si>
  <si>
    <t>UD80001-0026925</t>
  </si>
  <si>
    <t>LJIMENEZ:CARREÑO JUAREZ MARTHA</t>
  </si>
  <si>
    <t>T 00052731</t>
  </si>
  <si>
    <t>UD10001-AS30863</t>
  </si>
  <si>
    <t>RF26570</t>
  </si>
  <si>
    <t>UD09001-AR08254</t>
  </si>
  <si>
    <t>CORTES ESPITIA DANIEL</t>
  </si>
  <si>
    <t>I    477</t>
  </si>
  <si>
    <t>T 00058126</t>
  </si>
  <si>
    <t>UD10001-AS36142</t>
  </si>
  <si>
    <t>AGUILERA GALICIA MINERVA</t>
  </si>
  <si>
    <t>UD80001-0028473</t>
  </si>
  <si>
    <t>S 00049732</t>
  </si>
  <si>
    <t>UD10001-AS28102</t>
  </si>
  <si>
    <t>UD80001-0029410</t>
  </si>
  <si>
    <t>UD80001-0027594</t>
  </si>
  <si>
    <t>RF28052</t>
  </si>
  <si>
    <t>UD09001-AR09118</t>
  </si>
  <si>
    <t>S 00055870</t>
  </si>
  <si>
    <t>UD10001-AS33747</t>
  </si>
  <si>
    <t>UD80001-0029872</t>
  </si>
  <si>
    <t>S 00050562</t>
  </si>
  <si>
    <t>UD10001-AS28905</t>
  </si>
  <si>
    <t>0415-TCN15</t>
  </si>
  <si>
    <t>LJIMENEZ: MARTINEZ HERNANDEZ ANAYEL</t>
  </si>
  <si>
    <t>S 00052719</t>
  </si>
  <si>
    <t>UD10001-AS30864</t>
  </si>
  <si>
    <t>T 00051347</t>
  </si>
  <si>
    <t>UD10001-AS29627</t>
  </si>
  <si>
    <t>I    478</t>
  </si>
  <si>
    <t>S 00058264</t>
  </si>
  <si>
    <t>UD10001-AS36143</t>
  </si>
  <si>
    <t>RF28432</t>
  </si>
  <si>
    <t>UD09001-AR09365</t>
  </si>
  <si>
    <t>I 00049603</t>
  </si>
  <si>
    <t>UD10001-AS28103</t>
  </si>
  <si>
    <t>UD83001-0029411</t>
  </si>
  <si>
    <t>UD10001-AS31531</t>
  </si>
  <si>
    <t>UD80001-0028068</t>
  </si>
  <si>
    <t>T 00055879</t>
  </si>
  <si>
    <t>UD10001-AS33748</t>
  </si>
  <si>
    <t>0081-TCU15</t>
  </si>
  <si>
    <t>UD83001-0029873</t>
  </si>
  <si>
    <t>S 00050560</t>
  </si>
  <si>
    <t>UD10001-AS28906</t>
  </si>
  <si>
    <t>UD80001-0026926</t>
  </si>
  <si>
    <t>S 00052727</t>
  </si>
  <si>
    <t>UD10001-AS30865</t>
  </si>
  <si>
    <t>S 00051356</t>
  </si>
  <si>
    <t>UD10001-AS29628</t>
  </si>
  <si>
    <t>I    479</t>
  </si>
  <si>
    <t>UD80001-0030327</t>
  </si>
  <si>
    <t>S 00055044</t>
  </si>
  <si>
    <t>UD10001-AS33039</t>
  </si>
  <si>
    <t>PERRUSQUIA RODRIGUEZ MAURO</t>
  </si>
  <si>
    <t>S 00049680</t>
  </si>
  <si>
    <t>UD10001-AS28104</t>
  </si>
  <si>
    <t>S 00056610</t>
  </si>
  <si>
    <t>UD10001-AS34636</t>
  </si>
  <si>
    <t>UD09001-AR08901</t>
  </si>
  <si>
    <t>S 00054244</t>
  </si>
  <si>
    <t>UD10001-AS32270</t>
  </si>
  <si>
    <t>S 00055871</t>
  </si>
  <si>
    <t>UD10001-AS33749</t>
  </si>
  <si>
    <t>T 00057526</t>
  </si>
  <si>
    <t>UD10001-AS35445</t>
  </si>
  <si>
    <t>PRODUCTOS INDUSTRIALES MARRODAL S.A</t>
  </si>
  <si>
    <t>S 00050559</t>
  </si>
  <si>
    <t>UD10001-AS28907</t>
  </si>
  <si>
    <t>RODRIGUEZ TIERRASNEGRAS MARIA DE LA</t>
  </si>
  <si>
    <t>UD09001-AR08480</t>
  </si>
  <si>
    <t>S 00052723</t>
  </si>
  <si>
    <t>UD10001-AS30866</t>
  </si>
  <si>
    <t>ALDANA OROZCO RAMON</t>
  </si>
  <si>
    <t>RF26548</t>
  </si>
  <si>
    <t>UD09001-AR08255</t>
  </si>
  <si>
    <t>I    480</t>
  </si>
  <si>
    <t>UD80001-0030328</t>
  </si>
  <si>
    <t>RF28450</t>
  </si>
  <si>
    <t>UD09001-AR09366</t>
  </si>
  <si>
    <t>UD09001-AR07854</t>
  </si>
  <si>
    <t>UD09001-AR09810</t>
  </si>
  <si>
    <t>UD09001-AR08902</t>
  </si>
  <si>
    <t>S 00054270</t>
  </si>
  <si>
    <t>UD10001-AS32271</t>
  </si>
  <si>
    <t>UD09001-AR09579</t>
  </si>
  <si>
    <t>S 00057540</t>
  </si>
  <si>
    <t>UD10001-AS35446</t>
  </si>
  <si>
    <t>S 00050547</t>
  </si>
  <si>
    <t>UD10001-AS28908</t>
  </si>
  <si>
    <t>CANELO NAVARRO ISRAEL</t>
  </si>
  <si>
    <t>S 00051755</t>
  </si>
  <si>
    <t>UD10001-AS30246</t>
  </si>
  <si>
    <t>HERNANDEZ LUNA AMPARO JOVITA</t>
  </si>
  <si>
    <t>H 00052720</t>
  </si>
  <si>
    <t>UD10001-AS30867</t>
  </si>
  <si>
    <t>RF26510</t>
  </si>
  <si>
    <t>UD09001-AR08256</t>
  </si>
  <si>
    <t>I    481</t>
  </si>
  <si>
    <t>UD80002-0028474</t>
  </si>
  <si>
    <t>UD83001-0030329</t>
  </si>
  <si>
    <t>S 00049735</t>
  </si>
  <si>
    <t>UD10001-AS28105</t>
  </si>
  <si>
    <t>MENDEZ GALVAN JUAN JOSE</t>
  </si>
  <si>
    <t>UD80001-0029412</t>
  </si>
  <si>
    <t>S 00053449</t>
  </si>
  <si>
    <t>UD10001-AS31532</t>
  </si>
  <si>
    <t>S 00054286</t>
  </si>
  <si>
    <t>UD10001-AS32272</t>
  </si>
  <si>
    <t>RF28933</t>
  </si>
  <si>
    <t>UD09001-AR09580</t>
  </si>
  <si>
    <t>S 00057477</t>
  </si>
  <si>
    <t>UD10001-AS35447</t>
  </si>
  <si>
    <t>S 00050577</t>
  </si>
  <si>
    <t>UD10001-AS28909</t>
  </si>
  <si>
    <t>UD80002-0026927</t>
  </si>
  <si>
    <t>0036-TCU15</t>
  </si>
  <si>
    <t>UD83001-0027228</t>
  </si>
  <si>
    <t>GARCIA GARCIA SERGIO  ARTURO</t>
  </si>
  <si>
    <t>S 00051346</t>
  </si>
  <si>
    <t>UD10001-AS29638</t>
  </si>
  <si>
    <t>I    482</t>
  </si>
  <si>
    <t>S 00055041</t>
  </si>
  <si>
    <t>UD10001-AS33040</t>
  </si>
  <si>
    <t>0291N/16</t>
  </si>
  <si>
    <t>UD80001-0030330</t>
  </si>
  <si>
    <t>LJIMENEZ:HERNANDEZ MARTINEZ MARIA L</t>
  </si>
  <si>
    <t>UD80001-0025852</t>
  </si>
  <si>
    <t>LJIMENEZ:ESCOBEDO LEON MA IGNACIA</t>
  </si>
  <si>
    <t>T 00053421</t>
  </si>
  <si>
    <t>UD10001-AS31533</t>
  </si>
  <si>
    <t>QUIMICA DEL BAJIO S.A. DE C.V.</t>
  </si>
  <si>
    <t>S 00054264</t>
  </si>
  <si>
    <t>UD10001-AS32273</t>
  </si>
  <si>
    <t>RF28779</t>
  </si>
  <si>
    <t>UD09001-AR09581</t>
  </si>
  <si>
    <t>S 00057475</t>
  </si>
  <si>
    <t>UD10001-AS35448</t>
  </si>
  <si>
    <t>S 00050565</t>
  </si>
  <si>
    <t>UD10001-AS28910</t>
  </si>
  <si>
    <t>S 00052019</t>
  </si>
  <si>
    <t>UD10001-AS30247</t>
  </si>
  <si>
    <t>PETRIZ GUILLEN JOSE MANUEL</t>
  </si>
  <si>
    <t>T 00052722</t>
  </si>
  <si>
    <t>UD10001-AS30868</t>
  </si>
  <si>
    <t>RF26567</t>
  </si>
  <si>
    <t>UD09001-AR08257</t>
  </si>
  <si>
    <t>I    483</t>
  </si>
  <si>
    <t>S 00055049</t>
  </si>
  <si>
    <t>UD10001-AS33041</t>
  </si>
  <si>
    <t>UD09001-AR10273</t>
  </si>
  <si>
    <t>S 00049714</t>
  </si>
  <si>
    <t>UD10001-AS28106</t>
  </si>
  <si>
    <t>CASTILLO MIGUEL</t>
  </si>
  <si>
    <t>T 00056642</t>
  </si>
  <si>
    <t>UD10001-AS34637</t>
  </si>
  <si>
    <t>S 00052930</t>
  </si>
  <si>
    <t>UD10001-AS31535</t>
  </si>
  <si>
    <t>S 00054256</t>
  </si>
  <si>
    <t>UD10001-AS32274</t>
  </si>
  <si>
    <t>UD09001-AR09582</t>
  </si>
  <si>
    <t>S 00057476</t>
  </si>
  <si>
    <t>UD10001-AS35449</t>
  </si>
  <si>
    <t>UD09001-AR08090</t>
  </si>
  <si>
    <t>S 00052018</t>
  </si>
  <si>
    <t>UD10001-AS30248</t>
  </si>
  <si>
    <t>T 00052737</t>
  </si>
  <si>
    <t>UD10001-AS30869</t>
  </si>
  <si>
    <t>OROZCO FRANCISCO</t>
  </si>
  <si>
    <t>S 00051323</t>
  </si>
  <si>
    <t>UD10001-AS29639</t>
  </si>
  <si>
    <t>I    484</t>
  </si>
  <si>
    <t>S 00055046</t>
  </si>
  <si>
    <t>UD10001-AS33042</t>
  </si>
  <si>
    <t>0094-TCN16</t>
  </si>
  <si>
    <t>UD80001-0030332</t>
  </si>
  <si>
    <t>S 00049720</t>
  </si>
  <si>
    <t>UD10001-AS28107</t>
  </si>
  <si>
    <t>UD09001-AR09811</t>
  </si>
  <si>
    <t>UD10001-AS31536</t>
  </si>
  <si>
    <t>UD09001-AR09119</t>
  </si>
  <si>
    <t>S 00055790</t>
  </si>
  <si>
    <t>UD10001-AS33750</t>
  </si>
  <si>
    <t>S 00057554</t>
  </si>
  <si>
    <t>UD10001-AS35450</t>
  </si>
  <si>
    <t>S 00050574</t>
  </si>
  <si>
    <t>UD10001-AS28911</t>
  </si>
  <si>
    <t>S 00052023</t>
  </si>
  <si>
    <t>UD10001-AS30249</t>
  </si>
  <si>
    <t>MORALES MARTINEZ ANA MARIA</t>
  </si>
  <si>
    <t>UD10001-AS30870</t>
  </si>
  <si>
    <t>S 00051348</t>
  </si>
  <si>
    <t>UD10001-AS29640</t>
  </si>
  <si>
    <t>I    485</t>
  </si>
  <si>
    <t>0690-TCN15</t>
  </si>
  <si>
    <t>UD80001-0028478</t>
  </si>
  <si>
    <t>LJIMENEZ:MEDINA VALENCIA MARIA DEL</t>
  </si>
  <si>
    <t>UD09001-AR07855</t>
  </si>
  <si>
    <t>MIRANDA BUTANDA MARIANO</t>
  </si>
  <si>
    <t>RF29358</t>
  </si>
  <si>
    <t>UD09001-AR09812</t>
  </si>
  <si>
    <t>S 00053253</t>
  </si>
  <si>
    <t>UD10001-AS31537</t>
  </si>
  <si>
    <t>S 00054268</t>
  </si>
  <si>
    <t>UD10001-AS32275</t>
  </si>
  <si>
    <t>UD80001-0028958</t>
  </si>
  <si>
    <t>0172-TCN16</t>
  </si>
  <si>
    <t>UD80001-0029876</t>
  </si>
  <si>
    <t>UD09001-AR08091</t>
  </si>
  <si>
    <t>S 00052026</t>
  </si>
  <si>
    <t>UD10001-AS30250</t>
  </si>
  <si>
    <t>RF27210</t>
  </si>
  <si>
    <t>UD09001-AR08684</t>
  </si>
  <si>
    <t>S 00051355</t>
  </si>
  <si>
    <t>UD10001-AS29641</t>
  </si>
  <si>
    <t>I    486</t>
  </si>
  <si>
    <t>UD09001-AR07856</t>
  </si>
  <si>
    <t>UD09001-AR09367</t>
  </si>
  <si>
    <t>0055-TCN15</t>
  </si>
  <si>
    <t>UD80001-0029415</t>
  </si>
  <si>
    <t>UD80001-0027596</t>
  </si>
  <si>
    <t>GERVASIO SANCHEZ PEDRO</t>
  </si>
  <si>
    <t>UD09001-AR09120</t>
  </si>
  <si>
    <t>S 00055880</t>
  </si>
  <si>
    <t>UD10001-AS33751</t>
  </si>
  <si>
    <t>UD80001-0029877</t>
  </si>
  <si>
    <t>S 00050567</t>
  </si>
  <si>
    <t>UD10001-AS28912</t>
  </si>
  <si>
    <t>JABA TTOUR, SA DE CV</t>
  </si>
  <si>
    <t>S 00051855</t>
  </si>
  <si>
    <t>UD10001-AS30251</t>
  </si>
  <si>
    <t>RF27209</t>
  </si>
  <si>
    <t>UD09001-AR08685</t>
  </si>
  <si>
    <t>0539N/15</t>
  </si>
  <si>
    <t>UD80001-0026583</t>
  </si>
  <si>
    <t>LJIMENEZ:LUIS MARIN GERMAN</t>
  </si>
  <si>
    <t>I    487</t>
  </si>
  <si>
    <t>S 00058268</t>
  </si>
  <si>
    <t>UD10001-AS36145</t>
  </si>
  <si>
    <t>S 00054892</t>
  </si>
  <si>
    <t>UD10001-AS33043</t>
  </si>
  <si>
    <t>S 00056673</t>
  </si>
  <si>
    <t>UD10001-AS34642</t>
  </si>
  <si>
    <t>H 00049583</t>
  </si>
  <si>
    <t>UD10001-AS28118</t>
  </si>
  <si>
    <t>UD10001-AS31538</t>
  </si>
  <si>
    <t>S 00054280</t>
  </si>
  <si>
    <t>UD10001-AS32278</t>
  </si>
  <si>
    <t>ORNELAS VEGA MA DE LOS ANGELES</t>
  </si>
  <si>
    <t>UD80001-0028960</t>
  </si>
  <si>
    <t>S 00057539</t>
  </si>
  <si>
    <t>UD10001-AS35451</t>
  </si>
  <si>
    <t>0118-TCU14</t>
  </si>
  <si>
    <t>UD83001-0026252</t>
  </si>
  <si>
    <t>LJIMENEZ:OJEDA ESPITIA RAUL</t>
  </si>
  <si>
    <t>S 00052020</t>
  </si>
  <si>
    <t>UD10001-AS30252</t>
  </si>
  <si>
    <t>S 00052726</t>
  </si>
  <si>
    <t>UD10001-AS30871</t>
  </si>
  <si>
    <t>T 00051296</t>
  </si>
  <si>
    <t>UD10001-AS29642</t>
  </si>
  <si>
    <t>I    488</t>
  </si>
  <si>
    <t>UD09001-AR10274</t>
  </si>
  <si>
    <t>SANCHEZ CUELLAR HORTENCIA</t>
  </si>
  <si>
    <t>UD09001-AR09368</t>
  </si>
  <si>
    <t>GUERRERO MENDIETA FELIPE</t>
  </si>
  <si>
    <t>RF29292</t>
  </si>
  <si>
    <t>UD09001-AR09813</t>
  </si>
  <si>
    <t>S 00049685</t>
  </si>
  <si>
    <t>UD10001-AS28119</t>
  </si>
  <si>
    <t>RF27525/92</t>
  </si>
  <si>
    <t>UD09001-AR08903</t>
  </si>
  <si>
    <t>S 00054156</t>
  </si>
  <si>
    <t>UD10001-AS32279</t>
  </si>
  <si>
    <t>0926-TCN15</t>
  </si>
  <si>
    <t>UD80001-0028962</t>
  </si>
  <si>
    <t>0990-TCN15</t>
  </si>
  <si>
    <t>UD80001-0029878</t>
  </si>
  <si>
    <t>UD09001-AR08092</t>
  </si>
  <si>
    <t>S 00052032</t>
  </si>
  <si>
    <t>UD10001-AS30253</t>
  </si>
  <si>
    <t>MEZA LANDEROS HORTENSIA</t>
  </si>
  <si>
    <t>S 00052724</t>
  </si>
  <si>
    <t>UD10001-AS30872</t>
  </si>
  <si>
    <t>S 00051357</t>
  </si>
  <si>
    <t>UD10001-AS29643</t>
  </si>
  <si>
    <t>I    489</t>
  </si>
  <si>
    <t>UD80001-0030333</t>
  </si>
  <si>
    <t>S 00055040</t>
  </si>
  <si>
    <t>UD10001-AS33044</t>
  </si>
  <si>
    <t>S 00056629</t>
  </si>
  <si>
    <t>UD10001-AS34643</t>
  </si>
  <si>
    <t>UD09001-AR07857</t>
  </si>
  <si>
    <t>RF27374</t>
  </si>
  <si>
    <t>UD09001-AR08904</t>
  </si>
  <si>
    <t>T 00054262</t>
  </si>
  <si>
    <t>UD10001-AS32280</t>
  </si>
  <si>
    <t>SEGOBIA SALMERON TERESA DE JESUS</t>
  </si>
  <si>
    <t>UD80001-0028963</t>
  </si>
  <si>
    <t>T 00057559</t>
  </si>
  <si>
    <t>UD10001-AS35452</t>
  </si>
  <si>
    <t>S 00050561</t>
  </si>
  <si>
    <t>UD10001-AS28913</t>
  </si>
  <si>
    <t>T 00052024</t>
  </si>
  <si>
    <t>UD10001-AS30254</t>
  </si>
  <si>
    <t>UD09001-AR08686</t>
  </si>
  <si>
    <t>0011-TCU15</t>
  </si>
  <si>
    <t>UD83001-0026585</t>
  </si>
  <si>
    <t>I    490</t>
  </si>
  <si>
    <t>UD09001-AR10275</t>
  </si>
  <si>
    <t>UD80001-0028480</t>
  </si>
  <si>
    <t>RF29416</t>
  </si>
  <si>
    <t>UD09001-AR09814</t>
  </si>
  <si>
    <t>S 00049678</t>
  </si>
  <si>
    <t>UD10001-AS28120</t>
  </si>
  <si>
    <t>KEIKO KAMIYA SUGITA</t>
  </si>
  <si>
    <t>S 00053471</t>
  </si>
  <si>
    <t>UD10001-AS31539</t>
  </si>
  <si>
    <t>UD09001-AR09121</t>
  </si>
  <si>
    <t>0025-TCN16</t>
  </si>
  <si>
    <t>UD80001-0028965</t>
  </si>
  <si>
    <t>S 00057522</t>
  </si>
  <si>
    <t>UD10001-AS35453</t>
  </si>
  <si>
    <t>S 00050563</t>
  </si>
  <si>
    <t>UD10001-AS28914</t>
  </si>
  <si>
    <t>DEUTSCHE BANK MEXICO SA IBM</t>
  </si>
  <si>
    <t>S 00051977</t>
  </si>
  <si>
    <t>UD10001-AS30255</t>
  </si>
  <si>
    <t>MORENO JIMENEZ MARIA</t>
  </si>
  <si>
    <t>S 00052414</t>
  </si>
  <si>
    <t>UD10001-AS30873</t>
  </si>
  <si>
    <t>MORENO ZARATE LESBIA</t>
  </si>
  <si>
    <t>0534N/15</t>
  </si>
  <si>
    <t>UD80001-0026586</t>
  </si>
  <si>
    <t>LJIMENEZ:TRANSPORTES ALME SA DE CV</t>
  </si>
  <si>
    <t>I    491</t>
  </si>
  <si>
    <t>1011-TCN15</t>
  </si>
  <si>
    <t>UD80001-0030335</t>
  </si>
  <si>
    <t>JUAREZ PALACIOS MA MIRIAM</t>
  </si>
  <si>
    <t>UD83001-0028481</t>
  </si>
  <si>
    <t>LJIMENEZ:DOMINGUEZ CHAVARIA ADRIANA</t>
  </si>
  <si>
    <t>RF29367</t>
  </si>
  <si>
    <t>UD09001-AR09815</t>
  </si>
  <si>
    <t>S 00049669</t>
  </si>
  <si>
    <t>UD10001-AS28121</t>
  </si>
  <si>
    <t>S 00053468</t>
  </si>
  <si>
    <t>UD10001-AS31540</t>
  </si>
  <si>
    <t>S 00054250</t>
  </si>
  <si>
    <t>UD10001-AS32283</t>
  </si>
  <si>
    <t>CALDERON SOTO WENDY JASMIN</t>
  </si>
  <si>
    <t>S 00055889</t>
  </si>
  <si>
    <t>UD10001-AS33752</t>
  </si>
  <si>
    <t>UD83001-0029879</t>
  </si>
  <si>
    <t>S 00050580</t>
  </si>
  <si>
    <t>UD10001-AS28915</t>
  </si>
  <si>
    <t>S 00052033</t>
  </si>
  <si>
    <t>UD10001-AS30256</t>
  </si>
  <si>
    <t>S 00052736</t>
  </si>
  <si>
    <t>UD10001-AS30874</t>
  </si>
  <si>
    <t>0530-TCN15</t>
  </si>
  <si>
    <t>UD80001-0026587</t>
  </si>
  <si>
    <t>I    492</t>
  </si>
  <si>
    <t>S 00058270</t>
  </si>
  <si>
    <t>UD10001-AS36147</t>
  </si>
  <si>
    <t>T 00055066</t>
  </si>
  <si>
    <t>UD10001-AS33049</t>
  </si>
  <si>
    <t>UD09001-AR09816</t>
  </si>
  <si>
    <t>S 00049738</t>
  </si>
  <si>
    <t>UD10001-AS28122</t>
  </si>
  <si>
    <t>S 00053455</t>
  </si>
  <si>
    <t>UD10001-AS31541</t>
  </si>
  <si>
    <t>S 00054283</t>
  </si>
  <si>
    <t>UD10001-AS32284</t>
  </si>
  <si>
    <t>DISTRIBUROL S. DE R.L. DE C.V.</t>
  </si>
  <si>
    <t>S 00055895</t>
  </si>
  <si>
    <t>UD10001-AS33753</t>
  </si>
  <si>
    <t>UD83001-0029880</t>
  </si>
  <si>
    <t>S 00050403</t>
  </si>
  <si>
    <t>UD10001-AS28916</t>
  </si>
  <si>
    <t>S 00052025</t>
  </si>
  <si>
    <t>UD10001-AS30257</t>
  </si>
  <si>
    <t>UD09001-AR08687</t>
  </si>
  <si>
    <t>UD09001-AR08258</t>
  </si>
  <si>
    <t>I    493</t>
  </si>
  <si>
    <t>rf 30167</t>
  </si>
  <si>
    <t>NA21002-0026491</t>
  </si>
  <si>
    <t>Poliza Contable de I</t>
  </si>
  <si>
    <t>PAGO UNIDAD 012N/16</t>
  </si>
  <si>
    <t>UD09001-AR09369</t>
  </si>
  <si>
    <t>CENTENO MALAGON JOSE LUIS</t>
  </si>
  <si>
    <t>S 00056669</t>
  </si>
  <si>
    <t>UD10001-AS34644</t>
  </si>
  <si>
    <t>S 00049616</t>
  </si>
  <si>
    <t>UD10001-AS28123</t>
  </si>
  <si>
    <t>T 00053346</t>
  </si>
  <si>
    <t>UD10001-AS31542</t>
  </si>
  <si>
    <t>S 00054285</t>
  </si>
  <si>
    <t>UD10001-AS32287</t>
  </si>
  <si>
    <t>0918-TCN15</t>
  </si>
  <si>
    <t>UD80001-0028967</t>
  </si>
  <si>
    <t>LJIMENEZ:MORAN ROJAS VICTOR</t>
  </si>
  <si>
    <t>0194N/16</t>
  </si>
  <si>
    <t>UD80001-0029881</t>
  </si>
  <si>
    <t>LJIMENEZ:LABORATORIOS CORYCEL SA DE</t>
  </si>
  <si>
    <t>S 00050579</t>
  </si>
  <si>
    <t>UD10001-AS28917</t>
  </si>
  <si>
    <t>S 00052034</t>
  </si>
  <si>
    <t>UD10001-AS30258</t>
  </si>
  <si>
    <t>T 00052733</t>
  </si>
  <si>
    <t>UD10001-AS30875</t>
  </si>
  <si>
    <t>S 00051278</t>
  </si>
  <si>
    <t>UD10001-AS29644</t>
  </si>
  <si>
    <t>GUERRERO VILLASEñOR J. SOCORRO</t>
  </si>
  <si>
    <t>I    494</t>
  </si>
  <si>
    <t>UD83001-0030336</t>
  </si>
  <si>
    <t>S 00055057</t>
  </si>
  <si>
    <t>UD10001-AS33050</t>
  </si>
  <si>
    <t>RF29338</t>
  </si>
  <si>
    <t>UD09001-AR09817</t>
  </si>
  <si>
    <t>UD09001-AR07858</t>
  </si>
  <si>
    <t>UD09001-AR08905</t>
  </si>
  <si>
    <t>UD80001-0028071</t>
  </si>
  <si>
    <t>LJIMENEZ:VILLEGAS BARRERA MARTHA RO</t>
  </si>
  <si>
    <t>S 00055883</t>
  </si>
  <si>
    <t>UD10001-AS33754</t>
  </si>
  <si>
    <t>UD10001-AS28918</t>
  </si>
  <si>
    <t>S 00052013</t>
  </si>
  <si>
    <t>UD10001-AS30259</t>
  </si>
  <si>
    <t>S 00052730</t>
  </si>
  <si>
    <t>UD10001-AS30876</t>
  </si>
  <si>
    <t>UD80001-0029882</t>
  </si>
  <si>
    <t>0219-TCN15</t>
  </si>
  <si>
    <t>UD80001-0026588</t>
  </si>
  <si>
    <t>I    495</t>
  </si>
  <si>
    <t>0959-TCN15</t>
  </si>
  <si>
    <t>UD80001-0030337</t>
  </si>
  <si>
    <t>S 00054643</t>
  </si>
  <si>
    <t>UD10001-AS33051</t>
  </si>
  <si>
    <t>RF29404</t>
  </si>
  <si>
    <t>UD09001-AR09818</t>
  </si>
  <si>
    <t>UD09001-AR07859</t>
  </si>
  <si>
    <t>T 00053454</t>
  </si>
  <si>
    <t>UD10001-AS31543</t>
  </si>
  <si>
    <t>UD80001-0028968</t>
  </si>
  <si>
    <t>UD10001-AS28919</t>
  </si>
  <si>
    <t>S 00052014</t>
  </si>
  <si>
    <t>UD10001-AS30260</t>
  </si>
  <si>
    <t>T 00052735</t>
  </si>
  <si>
    <t>UD10001-AS30877</t>
  </si>
  <si>
    <t>0763-TCN15</t>
  </si>
  <si>
    <t>UD80001-0028072</t>
  </si>
  <si>
    <t>T 00057549</t>
  </si>
  <si>
    <t>UD10001-AS35454</t>
  </si>
  <si>
    <t>S 00051340</t>
  </si>
  <si>
    <t>UD10001-AS29645</t>
  </si>
  <si>
    <t>MACIAS GARCIA JUAN CARLOS</t>
  </si>
  <si>
    <t>I    496</t>
  </si>
  <si>
    <t>UD80002-0030338</t>
  </si>
  <si>
    <t>UD80002-0028485</t>
  </si>
  <si>
    <t>I 00054131</t>
  </si>
  <si>
    <t>UD10001-AS34647</t>
  </si>
  <si>
    <t>S 00049742</t>
  </si>
  <si>
    <t>UD10001-AS28131</t>
  </si>
  <si>
    <t>RF26689/90</t>
  </si>
  <si>
    <t>UD09001-AR08906</t>
  </si>
  <si>
    <t>0927-TCN15</t>
  </si>
  <si>
    <t>UD80001-0028969</t>
  </si>
  <si>
    <t>UD10001-AS28920</t>
  </si>
  <si>
    <t>UD10001-AS30261</t>
  </si>
  <si>
    <t>S 00052721</t>
  </si>
  <si>
    <t>UD10001-AS30878</t>
  </si>
  <si>
    <t>UD09001-AR09122</t>
  </si>
  <si>
    <t>UD09001-AR10045</t>
  </si>
  <si>
    <t>T 00051353</t>
  </si>
  <si>
    <t>UD10001-AS29646</t>
  </si>
  <si>
    <t>I    497</t>
  </si>
  <si>
    <t>S 00058269</t>
  </si>
  <si>
    <t>UD10001-AS36148</t>
  </si>
  <si>
    <t>UD80001-0028486</t>
  </si>
  <si>
    <t>I 00054091</t>
  </si>
  <si>
    <t>UD10001-AS34648</t>
  </si>
  <si>
    <t>UD80001-0025859</t>
  </si>
  <si>
    <t>R27179/233</t>
  </si>
  <si>
    <t>UD09001-AR08907</t>
  </si>
  <si>
    <t>S 00055873</t>
  </si>
  <si>
    <t>UD10001-AS33755</t>
  </si>
  <si>
    <t>UD10001-AS28921</t>
  </si>
  <si>
    <t>T 00052029</t>
  </si>
  <si>
    <t>UD10001-AS30262</t>
  </si>
  <si>
    <t>S 00052734</t>
  </si>
  <si>
    <t>UD10001-AS30879</t>
  </si>
  <si>
    <t>FERNANDEZ GONZALEZ EVERARDO</t>
  </si>
  <si>
    <t>UD09001-AR09123</t>
  </si>
  <si>
    <t>UD09001-AR10046</t>
  </si>
  <si>
    <t>I    498</t>
  </si>
  <si>
    <t>T 00057914</t>
  </si>
  <si>
    <t>UD10001-AS36149</t>
  </si>
  <si>
    <t>MARIA LUISA ABAD</t>
  </si>
  <si>
    <t>UD80001-0028487</t>
  </si>
  <si>
    <t>LJIMENEZ:REYNOSO FIGUEROA ADAN</t>
  </si>
  <si>
    <t>S 00056683</t>
  </si>
  <si>
    <t>UD10001-AS34649</t>
  </si>
  <si>
    <t>AGUIñAGA DIAZ DE LEON JULIA GABRIEL</t>
  </si>
  <si>
    <t>S 00049672</t>
  </si>
  <si>
    <t>UD10001-AS28132</t>
  </si>
  <si>
    <t>RF26982</t>
  </si>
  <si>
    <t>UD09001-AR08908</t>
  </si>
  <si>
    <t>S 00055884</t>
  </si>
  <si>
    <t>UD10001-AS33756</t>
  </si>
  <si>
    <t>UD10001-AS28922</t>
  </si>
  <si>
    <t>T 00052028</t>
  </si>
  <si>
    <t>UD10001-AS30263</t>
  </si>
  <si>
    <t>T 00052738</t>
  </si>
  <si>
    <t>UD10001-AS30880</t>
  </si>
  <si>
    <t>S 00054263</t>
  </si>
  <si>
    <t>UD10001-AS32291</t>
  </si>
  <si>
    <t>UD09001-AR10047</t>
  </si>
  <si>
    <t>S 00051363</t>
  </si>
  <si>
    <t>UD10001-AS29647</t>
  </si>
  <si>
    <t>I    499</t>
  </si>
  <si>
    <t>T 00058279</t>
  </si>
  <si>
    <t>UD10001-AS36150</t>
  </si>
  <si>
    <t>FORTUNA MARTINEZ EDGAR</t>
  </si>
  <si>
    <t>UD10001-AS33052</t>
  </si>
  <si>
    <t>0055-TCN16</t>
  </si>
  <si>
    <t>UD80001-0029418</t>
  </si>
  <si>
    <t>S 00049756</t>
  </si>
  <si>
    <t>UD10001-AS28133</t>
  </si>
  <si>
    <t>UD80001-0027600</t>
  </si>
  <si>
    <t>S 00055892</t>
  </si>
  <si>
    <t>UD10001-AS33757</t>
  </si>
  <si>
    <t>S 00050496</t>
  </si>
  <si>
    <t>UD10001-AS28923</t>
  </si>
  <si>
    <t>S 00054290</t>
  </si>
  <si>
    <t>UD10001-AS32292</t>
  </si>
  <si>
    <t>UD09001-AR10048</t>
  </si>
  <si>
    <t>UD83001-0027234</t>
  </si>
  <si>
    <t>S 00051360</t>
  </si>
  <si>
    <t>UD10001-AS29648</t>
  </si>
  <si>
    <t>GARCIA OCHOA JUAN FERNANDO</t>
  </si>
  <si>
    <t>0616N/15</t>
  </si>
  <si>
    <t>UD80001-0026929</t>
  </si>
  <si>
    <t>LJIMENEZ:CARRANZA FLOES DORA MARIA</t>
  </si>
  <si>
    <t>I    500</t>
  </si>
  <si>
    <t>0631N/15</t>
  </si>
  <si>
    <t>UD80001-0030341</t>
  </si>
  <si>
    <t>LJIMENEZ:GRANADOS RICO EDEL</t>
  </si>
  <si>
    <t>RF28328/88</t>
  </si>
  <si>
    <t>UD09001-AR09370</t>
  </si>
  <si>
    <t>RF29398</t>
  </si>
  <si>
    <t>UD09001-AR09819</t>
  </si>
  <si>
    <t>S 00049754</t>
  </si>
  <si>
    <t>UD10001-AS28134</t>
  </si>
  <si>
    <t>S 00053470</t>
  </si>
  <si>
    <t>UD10001-AS31544</t>
  </si>
  <si>
    <t>CHARRE LUNA MIGUEL</t>
  </si>
  <si>
    <t>UD09001-AR09583</t>
  </si>
  <si>
    <t>UD80001-0026254</t>
  </si>
  <si>
    <t>0785-TCN15</t>
  </si>
  <si>
    <t>UD80001-0028074</t>
  </si>
  <si>
    <t>UD09001-AR10049</t>
  </si>
  <si>
    <t>0657-TCN15</t>
  </si>
  <si>
    <t>UD80001-0027236</t>
  </si>
  <si>
    <t>LJIMENEZ:MUEBLES PARA BAÑO SA  DE C</t>
  </si>
  <si>
    <t>S 00051361</t>
  </si>
  <si>
    <t>UD10001-AS29649</t>
  </si>
  <si>
    <t>0564-TCN15</t>
  </si>
  <si>
    <t>UD80001-0026930</t>
  </si>
  <si>
    <t>LJIMENEZ:ACUÑA DAVALOS FRANCISCO ES</t>
  </si>
  <si>
    <t>I    501</t>
  </si>
  <si>
    <t>UD80001-0030342</t>
  </si>
  <si>
    <t>UD10001-AS33053</t>
  </si>
  <si>
    <t>S 00056677</t>
  </si>
  <si>
    <t>UD10001-AS34650</t>
  </si>
  <si>
    <t>UD80001-0025860</t>
  </si>
  <si>
    <t>ORTEGA PAREDES SALVADOR</t>
  </si>
  <si>
    <t>UD09001-AR08909</t>
  </si>
  <si>
    <t>UD80002-0028972</t>
  </si>
  <si>
    <t>0469-TCN15</t>
  </si>
  <si>
    <t>UD80001-0026255</t>
  </si>
  <si>
    <t>LJIMENEZ:ROSAS CANCHOLA LUIS MANUEL</t>
  </si>
  <si>
    <t>0782-TCN15</t>
  </si>
  <si>
    <t>UD80001-0028075</t>
  </si>
  <si>
    <t>UD09001-AR10050</t>
  </si>
  <si>
    <t>S 00052742</t>
  </si>
  <si>
    <t>UD10001-AS30881</t>
  </si>
  <si>
    <t>UD83001-0026592</t>
  </si>
  <si>
    <t>0028-TCU15</t>
  </si>
  <si>
    <t>UD83001-0026931</t>
  </si>
  <si>
    <t>MURRILLO PLAZA MA MARGARITA</t>
  </si>
  <si>
    <t>I    502</t>
  </si>
  <si>
    <t>UD80001-0030343</t>
  </si>
  <si>
    <t>S 00055059</t>
  </si>
  <si>
    <t>UD10001-AS33054</t>
  </si>
  <si>
    <t>S 00056660</t>
  </si>
  <si>
    <t>UD10001-AS34651</t>
  </si>
  <si>
    <t>CERVANTES HERRERA MARIA CONCEPCION</t>
  </si>
  <si>
    <t>S 00049751</t>
  </si>
  <si>
    <t>UD10001-AS28135</t>
  </si>
  <si>
    <t>FERTILIZA SA DE CV</t>
  </si>
  <si>
    <t>UD09001-AR08910</t>
  </si>
  <si>
    <t>UD80001-0026256</t>
  </si>
  <si>
    <t>S 00054185</t>
  </si>
  <si>
    <t>UD10001-AS32293</t>
  </si>
  <si>
    <t>JORDAN SANCHEZ JULIO ALBERTO</t>
  </si>
  <si>
    <t>UD09001-AR10051</t>
  </si>
  <si>
    <t>UD80001-0027237</t>
  </si>
  <si>
    <t>S 00051364</t>
  </si>
  <si>
    <t>UD10001-AS29650</t>
  </si>
  <si>
    <t>UD10001-AS30264</t>
  </si>
  <si>
    <t>I    503</t>
  </si>
  <si>
    <t>UD09001-AR10276</t>
  </si>
  <si>
    <t>S 00055053</t>
  </si>
  <si>
    <t>UD10001-AS33055</t>
  </si>
  <si>
    <t>UD80001-0029420</t>
  </si>
  <si>
    <t>S 00049749</t>
  </si>
  <si>
    <t>UD10001-AS28136</t>
  </si>
  <si>
    <t>RIVERA CAMARILLO ANDREA</t>
  </si>
  <si>
    <t>S 00053472</t>
  </si>
  <si>
    <t>UD10001-AS31545</t>
  </si>
  <si>
    <t>CONEXIONES PLASTICAS DE AGUASCALIEN</t>
  </si>
  <si>
    <t>UD80001-0028973</t>
  </si>
  <si>
    <t>GONZALEZ MOTA JOSE LUIS</t>
  </si>
  <si>
    <t>UD83001-0026257</t>
  </si>
  <si>
    <t>UD09001-AR09124</t>
  </si>
  <si>
    <t>UD09001-AR10052</t>
  </si>
  <si>
    <t>T 00052753</t>
  </si>
  <si>
    <t>UD10001-AS30882</t>
  </si>
  <si>
    <t>UD83001-0026593</t>
  </si>
  <si>
    <t>T 00051962</t>
  </si>
  <si>
    <t>UD10001-AS30265</t>
  </si>
  <si>
    <t>I    504</t>
  </si>
  <si>
    <t>UD09001-AR10277</t>
  </si>
  <si>
    <t>RANGEL HERNANDEZ SERGIO</t>
  </si>
  <si>
    <t>UD09001-AR09371</t>
  </si>
  <si>
    <t>RF29348</t>
  </si>
  <si>
    <t>UD09001-AR09820</t>
  </si>
  <si>
    <t>UD80001-0025861</t>
  </si>
  <si>
    <t>UD09001-AR08911</t>
  </si>
  <si>
    <t>S 00050584</t>
  </si>
  <si>
    <t>UD10001-AS28924</t>
  </si>
  <si>
    <t>UD09001-AR09125</t>
  </si>
  <si>
    <t>HURTADO GERARDO</t>
  </si>
  <si>
    <t>0844-TCN15</t>
  </si>
  <si>
    <t>UD80001-0028974</t>
  </si>
  <si>
    <t>LJIMENEZ:PARDO PULIDO ROGELIO</t>
  </si>
  <si>
    <t>UD09001-AR10053</t>
  </si>
  <si>
    <t>S 00052746</t>
  </si>
  <si>
    <t>UD10001-AS30883</t>
  </si>
  <si>
    <t>S 00051362</t>
  </si>
  <si>
    <t>UD10001-AS29651</t>
  </si>
  <si>
    <t>UD80002-0026932</t>
  </si>
  <si>
    <t>I    505</t>
  </si>
  <si>
    <t>UD09001-AR10278</t>
  </si>
  <si>
    <t>0846-tcn15</t>
  </si>
  <si>
    <t>UD80001-0028489</t>
  </si>
  <si>
    <t>LJIMENEZ:CASTILLO GAYTAN JULIO CESA</t>
  </si>
  <si>
    <t>S 00056665</t>
  </si>
  <si>
    <t>UD10001-AS34652</t>
  </si>
  <si>
    <t>GARCIA SOTO EDGAR CLEMENTE</t>
  </si>
  <si>
    <t>UD09001-AR07860</t>
  </si>
  <si>
    <t>UD80001-0027602</t>
  </si>
  <si>
    <t>S 00050585</t>
  </si>
  <si>
    <t>UD10001-AS28925</t>
  </si>
  <si>
    <t>UD09001-AR09126</t>
  </si>
  <si>
    <t>UD83001-0028975</t>
  </si>
  <si>
    <t>UD09001-AR10054</t>
  </si>
  <si>
    <t>S 00051981</t>
  </si>
  <si>
    <t>UD10001-AS30884</t>
  </si>
  <si>
    <t>UD09001-AR08259</t>
  </si>
  <si>
    <t>BALNEARIO MARY S.A. DE C.V.</t>
  </si>
  <si>
    <t>T 00051826</t>
  </si>
  <si>
    <t>UD10001-AS30266</t>
  </si>
  <si>
    <t>I    506</t>
  </si>
  <si>
    <t>UD09001-AR10279</t>
  </si>
  <si>
    <t>S 00055060</t>
  </si>
  <si>
    <t>UD10001-AS33056</t>
  </si>
  <si>
    <t>SANCHEZ SAMANO MARGARITA</t>
  </si>
  <si>
    <t>UD09001-AR09821</t>
  </si>
  <si>
    <t>UD80001-0025862</t>
  </si>
  <si>
    <t>S 00053473</t>
  </si>
  <si>
    <t>UD10001-AS31546</t>
  </si>
  <si>
    <t>0471-TCN15</t>
  </si>
  <si>
    <t>UD80001-0026258</t>
  </si>
  <si>
    <t>UD10001-AS32294</t>
  </si>
  <si>
    <t>UD09001-AR09584</t>
  </si>
  <si>
    <t>S 00057569</t>
  </si>
  <si>
    <t>UD10001-AS35455</t>
  </si>
  <si>
    <t>UD80001-0027238</t>
  </si>
  <si>
    <t>UD09001-AR08260</t>
  </si>
  <si>
    <t>UD09001-AR08481</t>
  </si>
  <si>
    <t>I    507</t>
  </si>
  <si>
    <t>1016N/15</t>
  </si>
  <si>
    <t>UD80001-0030345</t>
  </si>
  <si>
    <t>LJIMENEZ:ALMANZA ANDRADE AGUSTIN</t>
  </si>
  <si>
    <t>0628-TCN15</t>
  </si>
  <si>
    <t>UD80001-0028490</t>
  </si>
  <si>
    <t>LJIMENEZ:AYALA DELGADO JOSE</t>
  </si>
  <si>
    <t>S 00056458</t>
  </si>
  <si>
    <t>UD10001-AS34653</t>
  </si>
  <si>
    <t>UD09001-AR07861</t>
  </si>
  <si>
    <t>UD09001-AR08912</t>
  </si>
  <si>
    <t>UD10001-AS32295</t>
  </si>
  <si>
    <t>UD80001-0028976</t>
  </si>
  <si>
    <t>UD09001-AR10055</t>
  </si>
  <si>
    <t>UD80001-0026259</t>
  </si>
  <si>
    <t>RF26650</t>
  </si>
  <si>
    <t>UD09001-AR08688</t>
  </si>
  <si>
    <t>S 00051373</t>
  </si>
  <si>
    <t>UD10001-AS29652</t>
  </si>
  <si>
    <t>S 00051915</t>
  </si>
  <si>
    <t>UD10001-AS30267</t>
  </si>
  <si>
    <t>ABOYTES VERA MA DEL PILAR</t>
  </si>
  <si>
    <t>I    508</t>
  </si>
  <si>
    <t>rf</t>
  </si>
  <si>
    <t>UD09001-AR10280</t>
  </si>
  <si>
    <t>S 00055063</t>
  </si>
  <si>
    <t>UD10001-AS33057</t>
  </si>
  <si>
    <t>S 00056676</t>
  </si>
  <si>
    <t>UD10001-AS34654</t>
  </si>
  <si>
    <t>S 00053434</t>
  </si>
  <si>
    <t>UD10001-AS31548</t>
  </si>
  <si>
    <t>QUINTINO VILLAGOMEZ RUBEN</t>
  </si>
  <si>
    <t>UD09001-AR09127</t>
  </si>
  <si>
    <t>UD80002-0028977</t>
  </si>
  <si>
    <t>UD09001-AR10056</t>
  </si>
  <si>
    <t>ALCANTAR GUERRERO JOSE URBISIO</t>
  </si>
  <si>
    <t>S 00050593</t>
  </si>
  <si>
    <t>UD10001-AS28926</t>
  </si>
  <si>
    <t>FERREIRA VARGAS MARIA CRISTINA</t>
  </si>
  <si>
    <t>S 00052743</t>
  </si>
  <si>
    <t>UD10001-AS30885</t>
  </si>
  <si>
    <t>S 00051370</t>
  </si>
  <si>
    <t>UD10001-AS29653</t>
  </si>
  <si>
    <t>S 00052060</t>
  </si>
  <si>
    <t>UD10001-AS30268</t>
  </si>
  <si>
    <t>MEDINA BERMUDEZ JUAN MANUEL</t>
  </si>
  <si>
    <t>I    509</t>
  </si>
  <si>
    <t>UD80001-0030346</t>
  </si>
  <si>
    <t>S 00055058</t>
  </si>
  <si>
    <t>UD10001-AS33058</t>
  </si>
  <si>
    <t>RAMIREZ ARRIAGA ANA ISABEL</t>
  </si>
  <si>
    <t>S 00056639</t>
  </si>
  <si>
    <t>UD10001-AS34655</t>
  </si>
  <si>
    <t>UD80001-0025682</t>
  </si>
  <si>
    <t>UD09001-AR08913</t>
  </si>
  <si>
    <t>DIAZ GAONA AGUSTIN FRANCISCO</t>
  </si>
  <si>
    <t>UD09001-AR09128</t>
  </si>
  <si>
    <t>T 00055902</t>
  </si>
  <si>
    <t>UD10001-AS33763</t>
  </si>
  <si>
    <t>UD09001-AR10057</t>
  </si>
  <si>
    <t>S 00050569</t>
  </si>
  <si>
    <t>UD10001-AS28947</t>
  </si>
  <si>
    <t>S 00052749</t>
  </si>
  <si>
    <t>UD10001-AS30886</t>
  </si>
  <si>
    <t>S 00051374</t>
  </si>
  <si>
    <t>UD10001-AS29654</t>
  </si>
  <si>
    <t>UD80002-0026935</t>
  </si>
  <si>
    <t>I    510</t>
  </si>
  <si>
    <t>UD09001-AR10281</t>
  </si>
  <si>
    <t>S 00055065</t>
  </si>
  <si>
    <t>UD10001-AS33059</t>
  </si>
  <si>
    <t>S 00056681</t>
  </si>
  <si>
    <t>UD10001-AS34656</t>
  </si>
  <si>
    <t>S 00053476</t>
  </si>
  <si>
    <t>UD10001-AS31549</t>
  </si>
  <si>
    <t>S 00054291</t>
  </si>
  <si>
    <t>UD10001-AS32296</t>
  </si>
  <si>
    <t>UD80001-0028980</t>
  </si>
  <si>
    <t>UD09001-AR10058</t>
  </si>
  <si>
    <t>UD10001-AS28948</t>
  </si>
  <si>
    <t>UD80002-0027240</t>
  </si>
  <si>
    <t>S 00051351</t>
  </si>
  <si>
    <t>UD10001-AS29655</t>
  </si>
  <si>
    <t>S 00052058</t>
  </si>
  <si>
    <t>UD10001-AS30269</t>
  </si>
  <si>
    <t>I    511</t>
  </si>
  <si>
    <t>S 00058285</t>
  </si>
  <si>
    <t>UD10001-AS36151</t>
  </si>
  <si>
    <t>0866-TCN15</t>
  </si>
  <si>
    <t>UD80001-0028491</t>
  </si>
  <si>
    <t>UD80001-0029421</t>
  </si>
  <si>
    <t>S 00049681</t>
  </si>
  <si>
    <t>UD10001-AS28137</t>
  </si>
  <si>
    <t>S 00053475</t>
  </si>
  <si>
    <t>UD10001-AS31550</t>
  </si>
  <si>
    <t>S 00054300</t>
  </si>
  <si>
    <t>UD10001-AS32297</t>
  </si>
  <si>
    <t>ALVA PACHECO ADOLFO</t>
  </si>
  <si>
    <t>BAJA: QUIÑONES LUNA SERVANDO</t>
  </si>
  <si>
    <t>UD80001-0029883</t>
  </si>
  <si>
    <t>S 00050597</t>
  </si>
  <si>
    <t>UD10001-AS28949</t>
  </si>
  <si>
    <t>BAJA: RAMIREZ MONDRAGON RICARDO</t>
  </si>
  <si>
    <t>UD80001-0026595</t>
  </si>
  <si>
    <t>S 00052052</t>
  </si>
  <si>
    <t>UD10001-AS30270</t>
  </si>
  <si>
    <t>I    512</t>
  </si>
  <si>
    <t>UD80001-0030350</t>
  </si>
  <si>
    <t>UD09001-AR09372</t>
  </si>
  <si>
    <t>DURAN MARTINEZ MAURICIO</t>
  </si>
  <si>
    <t>UD09001-AR09822</t>
  </si>
  <si>
    <t>S 00049741</t>
  </si>
  <si>
    <t>UD10001-AS28138</t>
  </si>
  <si>
    <t>UD09001-AR08914</t>
  </si>
  <si>
    <t>S 00054297</t>
  </si>
  <si>
    <t>UD10001-AS32298</t>
  </si>
  <si>
    <t>ESTRADA RODRIGUEZ PERFECTO</t>
  </si>
  <si>
    <t>S 00057578</t>
  </si>
  <si>
    <t>UD10001-AS35457</t>
  </si>
  <si>
    <t>S 00050605</t>
  </si>
  <si>
    <t>UD10001-AS28950</t>
  </si>
  <si>
    <t>UD80001-0027241</t>
  </si>
  <si>
    <t>CARDOSO ESCUTIA VICTOR HUGO</t>
  </si>
  <si>
    <t>UD80001-0026596</t>
  </si>
  <si>
    <t>S 00052054</t>
  </si>
  <si>
    <t>UD10001-AS30271</t>
  </si>
  <si>
    <t>I    513</t>
  </si>
  <si>
    <t>UD83001-0030351</t>
  </si>
  <si>
    <t>UD80001-0028493</t>
  </si>
  <si>
    <t>RF28946</t>
  </si>
  <si>
    <t>UD09001-AR09823</t>
  </si>
  <si>
    <t>S 00049762</t>
  </si>
  <si>
    <t>UD10001-AS28139</t>
  </si>
  <si>
    <t>S 00053450</t>
  </si>
  <si>
    <t>UD10001-AS31551</t>
  </si>
  <si>
    <t>UD83001-0028077</t>
  </si>
  <si>
    <t>S 00055851</t>
  </si>
  <si>
    <t>UD10001-AS33768</t>
  </si>
  <si>
    <t>0104-TCN16</t>
  </si>
  <si>
    <t>UD80001-0029885</t>
  </si>
  <si>
    <t>UD10001-AS28951</t>
  </si>
  <si>
    <t>S 00052725</t>
  </si>
  <si>
    <t>UD10001-AS30887</t>
  </si>
  <si>
    <t>UD80001-0026597</t>
  </si>
  <si>
    <t>S 00052051</t>
  </si>
  <si>
    <t>UD10001-AS30272</t>
  </si>
  <si>
    <t>I    514</t>
  </si>
  <si>
    <t>S 00058291</t>
  </si>
  <si>
    <t>UD10001-AS36152</t>
  </si>
  <si>
    <t>UD80001-0028494</t>
  </si>
  <si>
    <t>S 00056635</t>
  </si>
  <si>
    <t>UD10001-AS34657</t>
  </si>
  <si>
    <t>ARROYO FRANCO JOSE RODOLFO</t>
  </si>
  <si>
    <t>T 00049750</t>
  </si>
  <si>
    <t>UD10001-AS28140</t>
  </si>
  <si>
    <t>UD10001-AS31552</t>
  </si>
  <si>
    <t>T 00054225</t>
  </si>
  <si>
    <t>UD10001-AS32299</t>
  </si>
  <si>
    <t>UD80001-0028981</t>
  </si>
  <si>
    <t>0174N/15</t>
  </si>
  <si>
    <t>UD80001-0029886</t>
  </si>
  <si>
    <t>LJIMENEZ:CORPRISE SA DE CV</t>
  </si>
  <si>
    <t>UD80001-0026261</t>
  </si>
  <si>
    <t>S 00052754</t>
  </si>
  <si>
    <t>UD10001-AS30888</t>
  </si>
  <si>
    <t>S 00051376</t>
  </si>
  <si>
    <t>UD10001-AS29657</t>
  </si>
  <si>
    <t>0496-TCN15</t>
  </si>
  <si>
    <t>UD80001-0026936</t>
  </si>
  <si>
    <t>I    515</t>
  </si>
  <si>
    <t>UD80001-0030352</t>
  </si>
  <si>
    <t>S 00055064</t>
  </si>
  <si>
    <t>UD10001-AS33060</t>
  </si>
  <si>
    <t>T 00056687</t>
  </si>
  <si>
    <t>UD10001-AS34658</t>
  </si>
  <si>
    <t>S 00049745</t>
  </si>
  <si>
    <t>UD10001-AS28141</t>
  </si>
  <si>
    <t>UD80001-0027604</t>
  </si>
  <si>
    <t>S 00054287</t>
  </si>
  <si>
    <t>UD10001-AS32300</t>
  </si>
  <si>
    <t>S 00055792</t>
  </si>
  <si>
    <t>UD10001-AS33772</t>
  </si>
  <si>
    <t>UD80001-0029887</t>
  </si>
  <si>
    <t>ORDOÑEZ ORTEGA ABRAHAM</t>
  </si>
  <si>
    <t>UD09001-AR08093</t>
  </si>
  <si>
    <t>S 00052590</t>
  </si>
  <si>
    <t>UD10001-AS30889</t>
  </si>
  <si>
    <t>UD10001-AS29658</t>
  </si>
  <si>
    <t>S 00052045</t>
  </si>
  <si>
    <t>UD10001-AS30273</t>
  </si>
  <si>
    <t>I    516</t>
  </si>
  <si>
    <t>0259-TCN16</t>
  </si>
  <si>
    <t>UD80001-0030353</t>
  </si>
  <si>
    <t>RF28433</t>
  </si>
  <si>
    <t>UD09001-AR09373</t>
  </si>
  <si>
    <t>S 00056696</t>
  </si>
  <si>
    <t>UD10001-AS34660</t>
  </si>
  <si>
    <t>ESCOBER MARTINEZ JUANA</t>
  </si>
  <si>
    <t>UD09001-AR07862</t>
  </si>
  <si>
    <t>UD10001-AS31553</t>
  </si>
  <si>
    <t>S 00054301</t>
  </si>
  <si>
    <t>UD10001-AS32301</t>
  </si>
  <si>
    <t>S 00055878</t>
  </si>
  <si>
    <t>UD10001-AS33773</t>
  </si>
  <si>
    <t>UA43001-0029888</t>
  </si>
  <si>
    <t>S 00050564</t>
  </si>
  <si>
    <t>UD10001-AS28952</t>
  </si>
  <si>
    <t>S 00052758</t>
  </si>
  <si>
    <t>UD10001-AS30890</t>
  </si>
  <si>
    <t>S 00051285</t>
  </si>
  <si>
    <t>UD10001-AS29659</t>
  </si>
  <si>
    <t>ESTACION DE SERVICIO BONANZA S.A. D</t>
  </si>
  <si>
    <t>UD09001-AR08482</t>
  </si>
  <si>
    <t>I    517</t>
  </si>
  <si>
    <t>S 00058283</t>
  </si>
  <si>
    <t>UD10001-AS36153</t>
  </si>
  <si>
    <t>S 00055068</t>
  </si>
  <si>
    <t>UD10001-AS33061</t>
  </si>
  <si>
    <t>S 00056684</t>
  </si>
  <si>
    <t>UD10001-AS34661</t>
  </si>
  <si>
    <t>NUñEZ BARRIOS KARLA IVONNE</t>
  </si>
  <si>
    <t>S 00049757</t>
  </si>
  <si>
    <t>UD10001-AS28142</t>
  </si>
  <si>
    <t>UD80001-0027605</t>
  </si>
  <si>
    <t>S 00054292</t>
  </si>
  <si>
    <t>UD10001-AS32302</t>
  </si>
  <si>
    <t>S 00055906</t>
  </si>
  <si>
    <t>UD10001-AS33776</t>
  </si>
  <si>
    <t>VICTOR MOTORES Y CONTROLES SA DE CV</t>
  </si>
  <si>
    <t>0180-TCN16</t>
  </si>
  <si>
    <t>UD80001-0029889</t>
  </si>
  <si>
    <t>UD10001-AS28953</t>
  </si>
  <si>
    <t>S 00052756</t>
  </si>
  <si>
    <t>UD10001-AS30891</t>
  </si>
  <si>
    <t>UD83001-0026598</t>
  </si>
  <si>
    <t>T 00051744</t>
  </si>
  <si>
    <t>UD10001-AS30274</t>
  </si>
  <si>
    <t>I    518</t>
  </si>
  <si>
    <t>BAJA: LJIMENEZ:ZAMORA TELLEZ PATRIC</t>
  </si>
  <si>
    <t>T 00054940</t>
  </si>
  <si>
    <t>UD10001-AS33062</t>
  </si>
  <si>
    <t>S 00056695</t>
  </si>
  <si>
    <t>UD10001-AS34662</t>
  </si>
  <si>
    <t>ANT 25864</t>
  </si>
  <si>
    <t>UD80001-0025864</t>
  </si>
  <si>
    <t>LJIMENEZ:PRODUCTORES DE TRIMASO S.P</t>
  </si>
  <si>
    <t>S 00053466</t>
  </si>
  <si>
    <t>UD10001-AS31554</t>
  </si>
  <si>
    <t>S 00054119</t>
  </si>
  <si>
    <t>UD10001-AS32303</t>
  </si>
  <si>
    <t>S 00055891</t>
  </si>
  <si>
    <t>UD10001-AS33777</t>
  </si>
  <si>
    <t>UD80001-0029890</t>
  </si>
  <si>
    <t>S 00050602</t>
  </si>
  <si>
    <t>UD10001-AS28954</t>
  </si>
  <si>
    <t>S 00052584</t>
  </si>
  <si>
    <t>UD10001-AS30892</t>
  </si>
  <si>
    <t>UD09001-AR08261</t>
  </si>
  <si>
    <t>H 00052047</t>
  </si>
  <si>
    <t>UD10001-AS30275</t>
  </si>
  <si>
    <t>I    519</t>
  </si>
  <si>
    <t>0141-TCU15</t>
  </si>
  <si>
    <t>UD83001-0030355</t>
  </si>
  <si>
    <t>S 00055022</t>
  </si>
  <si>
    <t>UD10001-AS33063</t>
  </si>
  <si>
    <t>PRODUCTORES FREYMOS S.P.R. DE R.L.</t>
  </si>
  <si>
    <t>S 00056702</t>
  </si>
  <si>
    <t>UD10001-AS34663</t>
  </si>
  <si>
    <t>HERNANDEZ TORRES MA. GABRIELA</t>
  </si>
  <si>
    <t>S 00049752</t>
  </si>
  <si>
    <t>UD10001-AS28143</t>
  </si>
  <si>
    <t>S 00053448</t>
  </si>
  <si>
    <t>UD10001-AS31555</t>
  </si>
  <si>
    <t>S 00054302</t>
  </si>
  <si>
    <t>UD10001-AS32304</t>
  </si>
  <si>
    <t>GRUPO RECICLADOR Y DISTRIBUIDOR MEX</t>
  </si>
  <si>
    <t>S 00055904</t>
  </si>
  <si>
    <t>UD10001-AS33778</t>
  </si>
  <si>
    <t>S 00057580</t>
  </si>
  <si>
    <t>UD10001-AS35458</t>
  </si>
  <si>
    <t>S 00050614</t>
  </si>
  <si>
    <t>UD10001-AS28955</t>
  </si>
  <si>
    <t>UD09001-AR08689</t>
  </si>
  <si>
    <t>0543N/15</t>
  </si>
  <si>
    <t>UD80001-0026599</t>
  </si>
  <si>
    <t>LJIMENEZ:GONZALEZ GARCIA LORENA</t>
  </si>
  <si>
    <t>T 00052061</t>
  </si>
  <si>
    <t>UD10001-AS30276</t>
  </si>
  <si>
    <t>I    520</t>
  </si>
  <si>
    <t>0240-TCN16</t>
  </si>
  <si>
    <t>UD80001-0030356</t>
  </si>
  <si>
    <t>BAJA: LJIMENEZ:REYNOSO FIGUEROA ADA</t>
  </si>
  <si>
    <t>S 00056670</t>
  </si>
  <si>
    <t>UD10001-AS34664</t>
  </si>
  <si>
    <t>UD10001-AS28144</t>
  </si>
  <si>
    <t>S 00053478</t>
  </si>
  <si>
    <t>UD10001-AS31556</t>
  </si>
  <si>
    <t>GUERRERO SALOMON MARIA TERESA</t>
  </si>
  <si>
    <t>UD10001-AS32305</t>
  </si>
  <si>
    <t>UD09001-AR09585</t>
  </si>
  <si>
    <t>UD80001-0029891</t>
  </si>
  <si>
    <t>S 00052752</t>
  </si>
  <si>
    <t>UD10001-AS30893</t>
  </si>
  <si>
    <t>VITAL LEON J.JESUS</t>
  </si>
  <si>
    <t>S 00051372</t>
  </si>
  <si>
    <t>UD10001-AS29660</t>
  </si>
  <si>
    <t>S 00052053</t>
  </si>
  <si>
    <t>UD10001-AS30277</t>
  </si>
  <si>
    <t>I    521</t>
  </si>
  <si>
    <t>UD80001-0030357</t>
  </si>
  <si>
    <t>BAJA: LJIMENEZ:VILLANUEVA MARCIAL M</t>
  </si>
  <si>
    <t>S 00056690</t>
  </si>
  <si>
    <t>UD10001-AS34665</t>
  </si>
  <si>
    <t>0341N/15</t>
  </si>
  <si>
    <t>UD80001-0025865</t>
  </si>
  <si>
    <t>LJIMENEZ:ARREGUIN MEDINA ANA MARIA</t>
  </si>
  <si>
    <t>S 00053480</t>
  </si>
  <si>
    <t>UD10001-AS31557</t>
  </si>
  <si>
    <t>UD10001-AS32306</t>
  </si>
  <si>
    <t>S 00055911</t>
  </si>
  <si>
    <t>UD10001-AS33779</t>
  </si>
  <si>
    <t>S 00057593</t>
  </si>
  <si>
    <t>UD10001-AS35459</t>
  </si>
  <si>
    <t>S 00050592</t>
  </si>
  <si>
    <t>UD10001-AS28956</t>
  </si>
  <si>
    <t>S 00052747</t>
  </si>
  <si>
    <t>UD10001-AS30894</t>
  </si>
  <si>
    <t>CASAS VILLANUEVA CYNTHIA</t>
  </si>
  <si>
    <t>S 00051381</t>
  </si>
  <si>
    <t>UD10001-AS29661</t>
  </si>
  <si>
    <t>S 00052059</t>
  </si>
  <si>
    <t>UD10001-AS30278</t>
  </si>
  <si>
    <t>I    522</t>
  </si>
  <si>
    <t>UD83001-0030358</t>
  </si>
  <si>
    <t>S 00056693</t>
  </si>
  <si>
    <t>UD10001-AS34666</t>
  </si>
  <si>
    <t>UD09001-AR07863</t>
  </si>
  <si>
    <t>S 00053479</t>
  </si>
  <si>
    <t>UD10001-AS31558</t>
  </si>
  <si>
    <t>GONZALEZ LOPEZ JOSE DE JESUS</t>
  </si>
  <si>
    <t>UD09001-AR09374</t>
  </si>
  <si>
    <t>S 00054304</t>
  </si>
  <si>
    <t>UD10001-AS32307</t>
  </si>
  <si>
    <t>UD09001-AR09586</t>
  </si>
  <si>
    <t>S 00057568</t>
  </si>
  <si>
    <t>UD10001-AS35460</t>
  </si>
  <si>
    <t>S 00050545</t>
  </si>
  <si>
    <t>UD10001-AS28957</t>
  </si>
  <si>
    <t>UD09001-AR08690</t>
  </si>
  <si>
    <t>S 00051369</t>
  </si>
  <si>
    <t>UD10001-AS29662</t>
  </si>
  <si>
    <t>UD80001-0026937</t>
  </si>
  <si>
    <t>I    523</t>
  </si>
  <si>
    <t>0265N/16</t>
  </si>
  <si>
    <t>UD80001-0030359</t>
  </si>
  <si>
    <t>LJIMENEZ:DEL RIO GONZALEZ JESUS</t>
  </si>
  <si>
    <t>T 00056692</t>
  </si>
  <si>
    <t>UD10001-AS34667</t>
  </si>
  <si>
    <t>S 00049748</t>
  </si>
  <si>
    <t>UD10001-AS28145</t>
  </si>
  <si>
    <t>INST MUNICIPAL DE INVESTIGACION,PLA</t>
  </si>
  <si>
    <t>S 00053447</t>
  </si>
  <si>
    <t>UD10001-AS31559</t>
  </si>
  <si>
    <t>RF28448</t>
  </si>
  <si>
    <t>UD09001-AR09375</t>
  </si>
  <si>
    <t>UD09001-AR09129</t>
  </si>
  <si>
    <t>RF28983</t>
  </si>
  <si>
    <t>UD09001-AR09587</t>
  </si>
  <si>
    <t>S 00057573</t>
  </si>
  <si>
    <t>UD10001-AS35461</t>
  </si>
  <si>
    <t>UD09001-AR08094</t>
  </si>
  <si>
    <t>UD09001-AR08691</t>
  </si>
  <si>
    <t>UD09001-AR08262</t>
  </si>
  <si>
    <t>S 00052064</t>
  </si>
  <si>
    <t>UD10001-AS30279</t>
  </si>
  <si>
    <t>I    524</t>
  </si>
  <si>
    <t>0268n/16</t>
  </si>
  <si>
    <t>UD80001-0030360</t>
  </si>
  <si>
    <t>S 00054347</t>
  </si>
  <si>
    <t>UD10001-AS34668</t>
  </si>
  <si>
    <t>S 00049736</t>
  </si>
  <si>
    <t>UD10001-AS28146</t>
  </si>
  <si>
    <t>S 00053451</t>
  </si>
  <si>
    <t>UD10001-AS31560</t>
  </si>
  <si>
    <t>RF28446</t>
  </si>
  <si>
    <t>UD09001-AR09376</t>
  </si>
  <si>
    <t>UD09001-AR09130</t>
  </si>
  <si>
    <t>S 00055917</t>
  </si>
  <si>
    <t>UD10001-AS33780</t>
  </si>
  <si>
    <t>UD83001-0029894</t>
  </si>
  <si>
    <t>S 00050612</t>
  </si>
  <si>
    <t>UD10001-AS28958</t>
  </si>
  <si>
    <t>S 00052757</t>
  </si>
  <si>
    <t>UD10001-AS30895</t>
  </si>
  <si>
    <t>UD09001-AR08263</t>
  </si>
  <si>
    <t>0554-TCN15</t>
  </si>
  <si>
    <t>UD80001-0026938</t>
  </si>
  <si>
    <t>I    525</t>
  </si>
  <si>
    <t>S 00054703</t>
  </si>
  <si>
    <t>UD10001-AS34669</t>
  </si>
  <si>
    <t>UD83001-0030362</t>
  </si>
  <si>
    <t>UD09001-AR07864</t>
  </si>
  <si>
    <t>UD09001-AR09377</t>
  </si>
  <si>
    <t>UD80002-0027608</t>
  </si>
  <si>
    <t>MUñOZ TAPIA JAIME</t>
  </si>
  <si>
    <t>UD09001-AR09131</t>
  </si>
  <si>
    <t>UD09001-AR09588</t>
  </si>
  <si>
    <t>UD09001-AR10059</t>
  </si>
  <si>
    <t>S 00050598</t>
  </si>
  <si>
    <t>UD10001-AS28959</t>
  </si>
  <si>
    <t>S 00052718</t>
  </si>
  <si>
    <t>UD10001-AS30896</t>
  </si>
  <si>
    <t>BALDERAS . JORGE</t>
  </si>
  <si>
    <t>UD80001-0026600</t>
  </si>
  <si>
    <t>S 00052056</t>
  </si>
  <si>
    <t>UD10001-AS30280</t>
  </si>
  <si>
    <t>I    526</t>
  </si>
  <si>
    <t>0107-TCU15</t>
  </si>
  <si>
    <t>UD80001-0029425</t>
  </si>
  <si>
    <t>UD09001-AR10282</t>
  </si>
  <si>
    <t>S 00049743</t>
  </si>
  <si>
    <t>UD10001-AS28147</t>
  </si>
  <si>
    <t>GONZALEZ RAMIREZ MARIA GLORIA</t>
  </si>
  <si>
    <t>0847-TCN15</t>
  </si>
  <si>
    <t>UD80001-0028496</t>
  </si>
  <si>
    <t>LJIMENEZ:HERNANDEZ RAZO GUSTAVO</t>
  </si>
  <si>
    <t>UD09001-AR08915</t>
  </si>
  <si>
    <t>UD09001-AR09132</t>
  </si>
  <si>
    <t>UD09001-AR09589</t>
  </si>
  <si>
    <t>UD09001-AR10060</t>
  </si>
  <si>
    <t>RANGEL GONZALEZ MELCHOR</t>
  </si>
  <si>
    <t>S 00050607</t>
  </si>
  <si>
    <t>UD10001-AS28960</t>
  </si>
  <si>
    <t>MARTINEZ MARAVILLO ROGELIO</t>
  </si>
  <si>
    <t>UD09001-AR08692</t>
  </si>
  <si>
    <t>T 00051332</t>
  </si>
  <si>
    <t>UD10001-AS29663</t>
  </si>
  <si>
    <t>UD80001-0026939</t>
  </si>
  <si>
    <t>LJIMENEZ:SYNBIOS SA DE CV</t>
  </si>
  <si>
    <t>I    527</t>
  </si>
  <si>
    <t>BAJA: GALLEGOS RIOS OCTAVIO ALBERTO</t>
  </si>
  <si>
    <t>S 00058211</t>
  </si>
  <si>
    <t>UD10001-AS36154</t>
  </si>
  <si>
    <t>0006-tcu15</t>
  </si>
  <si>
    <t>UD80001-0025866</t>
  </si>
  <si>
    <t>UD09001-AR09378</t>
  </si>
  <si>
    <t>S 00053491</t>
  </si>
  <si>
    <t>UD10001-AS31561</t>
  </si>
  <si>
    <t>SOSA BOLIO JORGE ARIEL</t>
  </si>
  <si>
    <t>UD09001-AR09133</t>
  </si>
  <si>
    <t>RF28948</t>
  </si>
  <si>
    <t>UD09001-AR09590</t>
  </si>
  <si>
    <t>S 00057574</t>
  </si>
  <si>
    <t>UD10001-AS35462</t>
  </si>
  <si>
    <t>UD80001-0027250</t>
  </si>
  <si>
    <t>URQUIZA PADILLA MARIA DEL PILAR</t>
  </si>
  <si>
    <t>S 00050395</t>
  </si>
  <si>
    <t>UD10001-AS28961</t>
  </si>
  <si>
    <t>OCHOA GALVAN ANA ROSA</t>
  </si>
  <si>
    <t>0541N/15</t>
  </si>
  <si>
    <t>UD80001-0026601</t>
  </si>
  <si>
    <t>LJIMENEZ:ADAN HURTADO EDGAR ISRAEL</t>
  </si>
  <si>
    <t>S 00052065</t>
  </si>
  <si>
    <t>UD10001-AS30281</t>
  </si>
  <si>
    <t>I    528</t>
  </si>
  <si>
    <t>UD83001-0029426</t>
  </si>
  <si>
    <t>S 00058212</t>
  </si>
  <si>
    <t>UD10001-AS36155</t>
  </si>
  <si>
    <t>UD80001-0025867</t>
  </si>
  <si>
    <t>UD83001-0028497</t>
  </si>
  <si>
    <t>S 00053445</t>
  </si>
  <si>
    <t>UD10001-AS31562</t>
  </si>
  <si>
    <t>UD09001-AR09134</t>
  </si>
  <si>
    <t>UD09001-AR09591</t>
  </si>
  <si>
    <t>S 00057534</t>
  </si>
  <si>
    <t>UD10001-AS35463</t>
  </si>
  <si>
    <t>0647-TCN15</t>
  </si>
  <si>
    <t>UD80001-0027251</t>
  </si>
  <si>
    <t>S 00050600</t>
  </si>
  <si>
    <t>UD10001-AS28962</t>
  </si>
  <si>
    <t>0859N/14</t>
  </si>
  <si>
    <t>UD80001-0026602</t>
  </si>
  <si>
    <t>LJIMENEZ:MARTINEZ GUTIERREZ VICTOR</t>
  </si>
  <si>
    <t>S 00052062</t>
  </si>
  <si>
    <t>UD10001-AS30282</t>
  </si>
  <si>
    <t>I    529</t>
  </si>
  <si>
    <t>T 00058274</t>
  </si>
  <si>
    <t>UD10001-AS36156</t>
  </si>
  <si>
    <t>GARCIA GOMEZ JUAN LUIS</t>
  </si>
  <si>
    <t>0322-TCN15</t>
  </si>
  <si>
    <t>UD80001-0025868</t>
  </si>
  <si>
    <t>S 00056680</t>
  </si>
  <si>
    <t>UD10001-AS34670</t>
  </si>
  <si>
    <t>UD80002-0028498</t>
  </si>
  <si>
    <t>RF27457/70</t>
  </si>
  <si>
    <t>UD09001-AR08916</t>
  </si>
  <si>
    <t>UD09001-AR09135</t>
  </si>
  <si>
    <t>T 00055838</t>
  </si>
  <si>
    <t>UD10001-AS33781</t>
  </si>
  <si>
    <t>UD09001-AR10061</t>
  </si>
  <si>
    <t>CONTRERAS SANDOVAL</t>
  </si>
  <si>
    <t>S 00052767</t>
  </si>
  <si>
    <t>UD10001-AS30900</t>
  </si>
  <si>
    <t>SERVICIOS DE INGENIERIA Y CONSTRUCC</t>
  </si>
  <si>
    <t>UD10001-AS29664</t>
  </si>
  <si>
    <t>S 00052044</t>
  </si>
  <si>
    <t>UD10001-AS30283</t>
  </si>
  <si>
    <t>SETEX AUTOMOTIVE MEXICO SA DE CV</t>
  </si>
  <si>
    <t>I    530</t>
  </si>
  <si>
    <t>S 00049747</t>
  </si>
  <si>
    <t>UD10001-AS28148</t>
  </si>
  <si>
    <t>0057-TCN16</t>
  </si>
  <si>
    <t>UD80001-0029428</t>
  </si>
  <si>
    <t>S 00055073</t>
  </si>
  <si>
    <t>UD10001-AS33064</t>
  </si>
  <si>
    <t>ARBOCETA MEXICANA SC</t>
  </si>
  <si>
    <t>UD80001-0027610</t>
  </si>
  <si>
    <t>UD09001-AR09136</t>
  </si>
  <si>
    <t>S 00055910</t>
  </si>
  <si>
    <t>UD10001-AS33782</t>
  </si>
  <si>
    <t>AUTOMOTRIZ RAMVA, S.A. DE C.V.</t>
  </si>
  <si>
    <t>UD09001-AR10062</t>
  </si>
  <si>
    <t>UD09001-AR08693</t>
  </si>
  <si>
    <t>T 00050609</t>
  </si>
  <si>
    <t>UD10001-AS28963</t>
  </si>
  <si>
    <t>GARCIA LICEA NORMA</t>
  </si>
  <si>
    <t>S 00051399</t>
  </si>
  <si>
    <t>UD10001-AS29665</t>
  </si>
  <si>
    <t>UD80001-0026941</t>
  </si>
  <si>
    <t>I    531</t>
  </si>
  <si>
    <t>S 00049763</t>
  </si>
  <si>
    <t>UD10001-AS28149</t>
  </si>
  <si>
    <t>UD80001-0029429</t>
  </si>
  <si>
    <t>UD09001-AR09379</t>
  </si>
  <si>
    <t>UD09001-AR08917</t>
  </si>
  <si>
    <t>UD09001-AR09592</t>
  </si>
  <si>
    <t>GALLEGOS ZANELLA JOSE LUIS</t>
  </si>
  <si>
    <t>S 00057590</t>
  </si>
  <si>
    <t>UD10001-AS35464</t>
  </si>
  <si>
    <t>CERVANTES ZAMORA RUFINO</t>
  </si>
  <si>
    <t>S 00052765</t>
  </si>
  <si>
    <t>UD10001-AS30901</t>
  </si>
  <si>
    <t>RODRIGUEZ PAREDES OSWALDO</t>
  </si>
  <si>
    <t>UD80001-0028079</t>
  </si>
  <si>
    <t>LJIMENEZ:CAMARILLO VAZQUEZ BAUDELIO</t>
  </si>
  <si>
    <t>S 00050608</t>
  </si>
  <si>
    <t>UD10001-AS28964</t>
  </si>
  <si>
    <t>UA43001-0026603</t>
  </si>
  <si>
    <t>RF26918</t>
  </si>
  <si>
    <t>UD09001-AR08483</t>
  </si>
  <si>
    <t>I    532</t>
  </si>
  <si>
    <t>0273N/16</t>
  </si>
  <si>
    <t>UD80001-0030364</t>
  </si>
  <si>
    <t>LJIMENEZ:GALVAN RODRIGUEZ ALEJANDRO</t>
  </si>
  <si>
    <t>S 00049758</t>
  </si>
  <si>
    <t>UD10001-AS28156</t>
  </si>
  <si>
    <t>UD80001-0029430</t>
  </si>
  <si>
    <t>UD09001-AR09380</t>
  </si>
  <si>
    <t>S 00053499</t>
  </si>
  <si>
    <t>UD10001-AS31563</t>
  </si>
  <si>
    <t>UD09001-AR09593</t>
  </si>
  <si>
    <t>S 00057591</t>
  </si>
  <si>
    <t>UD10001-AS35465</t>
  </si>
  <si>
    <t>GOMEZ GONZALEZ LILIANA GRISELDA</t>
  </si>
  <si>
    <t>S 00052766</t>
  </si>
  <si>
    <t>UD10001-AS30902</t>
  </si>
  <si>
    <t>T 00050642</t>
  </si>
  <si>
    <t>UD10001-AS28966</t>
  </si>
  <si>
    <t>UD09001-AR09137</t>
  </si>
  <si>
    <t>GOMEZ OLVERA YOLANDA</t>
  </si>
  <si>
    <t>UD80001-0026604</t>
  </si>
  <si>
    <t>S 00052072</t>
  </si>
  <si>
    <t>UD10001-AS30284</t>
  </si>
  <si>
    <t>RAMIREZ ANDRADE JOSE LIBRADO IGNACI</t>
  </si>
  <si>
    <t>I    533</t>
  </si>
  <si>
    <t>UD80002-0030365</t>
  </si>
  <si>
    <t>T 00049746</t>
  </si>
  <si>
    <t>UD10001-AS28157</t>
  </si>
  <si>
    <t>S 00056707</t>
  </si>
  <si>
    <t>UD10001-AS34673</t>
  </si>
  <si>
    <t>T 00055067</t>
  </si>
  <si>
    <t>UD10001-AS33065</t>
  </si>
  <si>
    <t>S 00053501</t>
  </si>
  <si>
    <t>UD10001-AS31564</t>
  </si>
  <si>
    <t>UD09001-AR09594</t>
  </si>
  <si>
    <t>S 00057571</t>
  </si>
  <si>
    <t>UD10001-AS35466</t>
  </si>
  <si>
    <t>UD80001-0027253</t>
  </si>
  <si>
    <t>S 00050581</t>
  </si>
  <si>
    <t>UD10001-AS28967</t>
  </si>
  <si>
    <t>0057-TCU15</t>
  </si>
  <si>
    <t>UD83001-0028080</t>
  </si>
  <si>
    <t>LJIMENEZ:MARES FLORES RAMON EDUARDO</t>
  </si>
  <si>
    <t>UD09001-AR08264</t>
  </si>
  <si>
    <t>T 00052075</t>
  </si>
  <si>
    <t>UD10001-AS30285</t>
  </si>
  <si>
    <t>I    534</t>
  </si>
  <si>
    <t>0197n/16</t>
  </si>
  <si>
    <t>UD80001-0030366</t>
  </si>
  <si>
    <t>0709-TCN13</t>
  </si>
  <si>
    <t>UD80005-0025872</t>
  </si>
  <si>
    <t>S 00056675</t>
  </si>
  <si>
    <t>UD10001-AS34674</t>
  </si>
  <si>
    <t>GOMEZ CERON JOSE GUADALUPE</t>
  </si>
  <si>
    <t>S 00055074</t>
  </si>
  <si>
    <t>UD10001-AS33066</t>
  </si>
  <si>
    <t>T 00053503</t>
  </si>
  <si>
    <t>UD10001-AS31565</t>
  </si>
  <si>
    <t>UD09001-AR09595</t>
  </si>
  <si>
    <t>S 00057589</t>
  </si>
  <si>
    <t>UD10001-AS35467</t>
  </si>
  <si>
    <t>RAMIREZ GUTIERREZ CARLOS ALBERTO</t>
  </si>
  <si>
    <t>S 00052744</t>
  </si>
  <si>
    <t>UD10001-AS30909</t>
  </si>
  <si>
    <t>S 00050601</t>
  </si>
  <si>
    <t>UD10001-AS28979</t>
  </si>
  <si>
    <t>UD83001-0028081</t>
  </si>
  <si>
    <t>UD09001-AR08265</t>
  </si>
  <si>
    <t>0031U/15</t>
  </si>
  <si>
    <t>UD83001-0026944</t>
  </si>
  <si>
    <t>LJIMENEZ:LONA SILICEO PABLO</t>
  </si>
  <si>
    <t>I    535</t>
  </si>
  <si>
    <t>UD80001-0030367</t>
  </si>
  <si>
    <t>LJIMENEZ:RENTERIA RODRIGUEZ JOSE JU</t>
  </si>
  <si>
    <t>UD09001-AR07865</t>
  </si>
  <si>
    <t>ZARATE ORDUÑO JUAN MANUEL</t>
  </si>
  <si>
    <t>UD09001-AR09824</t>
  </si>
  <si>
    <t>S 00055080</t>
  </si>
  <si>
    <t>UD10001-AS33067</t>
  </si>
  <si>
    <t>UD09001-AR08918</t>
  </si>
  <si>
    <t>UD09001-AR09596</t>
  </si>
  <si>
    <t>0169-TCN16</t>
  </si>
  <si>
    <t>UD80001-0029895</t>
  </si>
  <si>
    <t>S 00050628</t>
  </si>
  <si>
    <t>UD10001-AS28980</t>
  </si>
  <si>
    <t>INMOMEXIN INDUSTRIAL S.A. DE C.V.</t>
  </si>
  <si>
    <t>UD09001-AR08694</t>
  </si>
  <si>
    <t>UD80002-0028082</t>
  </si>
  <si>
    <t>0538-TCN15</t>
  </si>
  <si>
    <t>UD80001-0026606</t>
  </si>
  <si>
    <t>RF26870</t>
  </si>
  <si>
    <t>UD09001-AR08484</t>
  </si>
  <si>
    <t>I    536</t>
  </si>
  <si>
    <t>S 00058282</t>
  </si>
  <si>
    <t>UD10001-AS36159</t>
  </si>
  <si>
    <t>S 00049734</t>
  </si>
  <si>
    <t>UD10001-AS28158</t>
  </si>
  <si>
    <t>S 00056569</t>
  </si>
  <si>
    <t>UD10001-AS34675</t>
  </si>
  <si>
    <t>T 00055075</t>
  </si>
  <si>
    <t>UD10001-AS33068</t>
  </si>
  <si>
    <t>0508-TCN15</t>
  </si>
  <si>
    <t>UD80001-0027611</t>
  </si>
  <si>
    <t>DALTON AUTOMOTORES, S DE R.L. DE C.</t>
  </si>
  <si>
    <t>RF28318</t>
  </si>
  <si>
    <t>UD09001-AR09597</t>
  </si>
  <si>
    <t>S 00057588</t>
  </si>
  <si>
    <t>UD10001-AS35468</t>
  </si>
  <si>
    <t>S 00050629</t>
  </si>
  <si>
    <t>UD10001-AS28981</t>
  </si>
  <si>
    <t>MANRIQUEZ MEJIA MA JOSEFINA</t>
  </si>
  <si>
    <t>RF27176</t>
  </si>
  <si>
    <t>UD09001-AR08695</t>
  </si>
  <si>
    <t>S 00054249</t>
  </si>
  <si>
    <t>UD10001-AS32308</t>
  </si>
  <si>
    <t>DURON COLIN ANWAR ABACUC</t>
  </si>
  <si>
    <t>S 00051409</t>
  </si>
  <si>
    <t>UD10001-AS29666</t>
  </si>
  <si>
    <t>VILA FREYIR ANA</t>
  </si>
  <si>
    <t>T 00052077</t>
  </si>
  <si>
    <t>UD10001-AS30286</t>
  </si>
  <si>
    <t>I    537</t>
  </si>
  <si>
    <t>S 00058305</t>
  </si>
  <si>
    <t>UD10001-AS36160</t>
  </si>
  <si>
    <t>S 00056714</t>
  </si>
  <si>
    <t>UD10001-AS34676</t>
  </si>
  <si>
    <t>RF25796</t>
  </si>
  <si>
    <t>UD09001-AR07866</t>
  </si>
  <si>
    <t>UD10001-AS33069</t>
  </si>
  <si>
    <t>S 00053507</t>
  </si>
  <si>
    <t>UD10001-AS31566</t>
  </si>
  <si>
    <t>UD80001-0028986</t>
  </si>
  <si>
    <t>S 00057582</t>
  </si>
  <si>
    <t>UD10001-AS35469</t>
  </si>
  <si>
    <t>ASELMEX S.A. DE C.V.</t>
  </si>
  <si>
    <t>S 00050641</t>
  </si>
  <si>
    <t>UD10001-AS28982</t>
  </si>
  <si>
    <t>S 00052777</t>
  </si>
  <si>
    <t>UD10001-AS30947</t>
  </si>
  <si>
    <t>UD10001-AS32309</t>
  </si>
  <si>
    <t>S 00051365</t>
  </si>
  <si>
    <t>UD10001-AS29667</t>
  </si>
  <si>
    <t>UD80002-0026947</t>
  </si>
  <si>
    <t>I    538</t>
  </si>
  <si>
    <t>0143-TCU15</t>
  </si>
  <si>
    <t>UD80001-0030368</t>
  </si>
  <si>
    <t>S 00056646</t>
  </si>
  <si>
    <t>UD10001-AS34677</t>
  </si>
  <si>
    <t>TV CODICE SA DE CV</t>
  </si>
  <si>
    <t>UD09001-AR07867</t>
  </si>
  <si>
    <t>0068-TCU15</t>
  </si>
  <si>
    <t>UD83001-0028500</t>
  </si>
  <si>
    <t>LJIMENEZ:CAMACHO ALVAREZ DENISSE MA</t>
  </si>
  <si>
    <t>T 00053495</t>
  </si>
  <si>
    <t>UD10001-AS31567</t>
  </si>
  <si>
    <t>S 00055905</t>
  </si>
  <si>
    <t>UD10001-AS33783</t>
  </si>
  <si>
    <t>UD80001-0029896</t>
  </si>
  <si>
    <t>S 00050620</t>
  </si>
  <si>
    <t>UD10001-AS28983</t>
  </si>
  <si>
    <t>UD10001-AS30948</t>
  </si>
  <si>
    <t>GARCIA ESTRADA PAULINA</t>
  </si>
  <si>
    <t>UD10001-AS32310</t>
  </si>
  <si>
    <t>UD80001-0026607</t>
  </si>
  <si>
    <t>UD09001-AR08485</t>
  </si>
  <si>
    <t>I    539</t>
  </si>
  <si>
    <t>S 00058309</t>
  </si>
  <si>
    <t>UD10001-AS36161</t>
  </si>
  <si>
    <t>UD80001-0029437</t>
  </si>
  <si>
    <t>GANADERIA MEDIA LUNA S DE PR DE RL</t>
  </si>
  <si>
    <t>S 00049783</t>
  </si>
  <si>
    <t>UD10001-AS28159</t>
  </si>
  <si>
    <t>T 00054965</t>
  </si>
  <si>
    <t>UD10001-AS33070</t>
  </si>
  <si>
    <t>PAREDES CAMARGO ANTONIO ARTURO</t>
  </si>
  <si>
    <t>UD09001-AR08919</t>
  </si>
  <si>
    <t>S 00055914</t>
  </si>
  <si>
    <t>UD10001-AS33784</t>
  </si>
  <si>
    <t>MIRANDA MUñOZ OMAR</t>
  </si>
  <si>
    <t>UD10001-AS35470</t>
  </si>
  <si>
    <t>S 00050644</t>
  </si>
  <si>
    <t>UD10001-AS28984</t>
  </si>
  <si>
    <t>CONSTRUOBRAS VARO SA DE CV</t>
  </si>
  <si>
    <t>RF27226</t>
  </si>
  <si>
    <t>UD09001-AR08696</t>
  </si>
  <si>
    <t>UD10001-AS32311</t>
  </si>
  <si>
    <t>S 00051394</t>
  </si>
  <si>
    <t>UD10001-AS29668</t>
  </si>
  <si>
    <t>T 00052080</t>
  </si>
  <si>
    <t>UD10001-AS30298</t>
  </si>
  <si>
    <t>I    540</t>
  </si>
  <si>
    <t>0268N/16</t>
  </si>
  <si>
    <t>UD80001-0030369</t>
  </si>
  <si>
    <t>UD09001-AR09825</t>
  </si>
  <si>
    <t>S 00049784</t>
  </si>
  <si>
    <t>UD10001-AS28160</t>
  </si>
  <si>
    <t>UD09001-AR09381</t>
  </si>
  <si>
    <t>UD80001-0027613</t>
  </si>
  <si>
    <t>S 00055908</t>
  </si>
  <si>
    <t>UD10001-AS33785</t>
  </si>
  <si>
    <t>UD10001-AS35471</t>
  </si>
  <si>
    <t>UD09001-AR08095</t>
  </si>
  <si>
    <t>S 00052774</t>
  </si>
  <si>
    <t>UD10001-AS30949</t>
  </si>
  <si>
    <t>MEXICO KANKO SA DE CV EDUARDO ORTIZ</t>
  </si>
  <si>
    <t>S 00054196</t>
  </si>
  <si>
    <t>UD10001-AS32312</t>
  </si>
  <si>
    <t>S 00051410</t>
  </si>
  <si>
    <t>UD10001-AS29669</t>
  </si>
  <si>
    <t>RF26906</t>
  </si>
  <si>
    <t>UD09001-AR08486</t>
  </si>
  <si>
    <t>I    541</t>
  </si>
  <si>
    <t>1014N/15</t>
  </si>
  <si>
    <t>UD80001-0030370</t>
  </si>
  <si>
    <t>LJIMENEZ:PERCONSA, S.A. DE C.V.</t>
  </si>
  <si>
    <t>UD09001-AR09826</t>
  </si>
  <si>
    <t>S 00049785</t>
  </si>
  <si>
    <t>UD10001-AS28163</t>
  </si>
  <si>
    <t>S 00055085</t>
  </si>
  <si>
    <t>UD10001-AS33071</t>
  </si>
  <si>
    <t>S 00053446</t>
  </si>
  <si>
    <t>UD10001-AS31568</t>
  </si>
  <si>
    <t>0375-TCN15</t>
  </si>
  <si>
    <t>UD80001-0028989</t>
  </si>
  <si>
    <t>S 00057581</t>
  </si>
  <si>
    <t>UD10001-AS35472</t>
  </si>
  <si>
    <t>T 00050651</t>
  </si>
  <si>
    <t>UD10001-AS28985</t>
  </si>
  <si>
    <t>UD09001-AR08697</t>
  </si>
  <si>
    <t>S 00054316</t>
  </si>
  <si>
    <t>UD10001-AS32313</t>
  </si>
  <si>
    <t>UD10001-AS29671</t>
  </si>
  <si>
    <t>BARRERA GONZALEZ ANDREA MELYSSA</t>
  </si>
  <si>
    <t>S 00052073</t>
  </si>
  <si>
    <t>UD10001-AS30299</t>
  </si>
  <si>
    <t>FYRENA SA DE CV</t>
  </si>
  <si>
    <t>I    542</t>
  </si>
  <si>
    <t>S 00058310</t>
  </si>
  <si>
    <t>UD10001-AS36162</t>
  </si>
  <si>
    <t>UD09001-AR09827</t>
  </si>
  <si>
    <t>S 00049788</t>
  </si>
  <si>
    <t>UD10001-AS28164</t>
  </si>
  <si>
    <t>S 00055090</t>
  </si>
  <si>
    <t>UD10001-AS33072</t>
  </si>
  <si>
    <t>S 00053519</t>
  </si>
  <si>
    <t>UD10001-AS31569</t>
  </si>
  <si>
    <t>T 00055935</t>
  </si>
  <si>
    <t>UD10001-AS33786</t>
  </si>
  <si>
    <t>UD80002-0029898</t>
  </si>
  <si>
    <t>S 00050622</t>
  </si>
  <si>
    <t>UD10001-AS28986</t>
  </si>
  <si>
    <t>UD09001-AR08698</t>
  </si>
  <si>
    <t>UD09001-AR09138</t>
  </si>
  <si>
    <t>0023U/15</t>
  </si>
  <si>
    <t>UD83001-0026609</t>
  </si>
  <si>
    <t>LJIMENEZ:CERVANTES HERRERA ROBERTO</t>
  </si>
  <si>
    <t>S 00052079</t>
  </si>
  <si>
    <t>UD10001-AS30300</t>
  </si>
  <si>
    <t>I    543</t>
  </si>
  <si>
    <t>0275N/16</t>
  </si>
  <si>
    <t>UD80001-0030372</t>
  </si>
  <si>
    <t>LJIMENEZ:PACHECO AYALA ROCIO</t>
  </si>
  <si>
    <t>RF29068</t>
  </si>
  <si>
    <t>UD09001-AR09828</t>
  </si>
  <si>
    <t>S 00049782</t>
  </si>
  <si>
    <t>UD10001-AS28165</t>
  </si>
  <si>
    <t>S 00055091</t>
  </si>
  <si>
    <t>UD10001-AS33073</t>
  </si>
  <si>
    <t>TREJO ZUñIGA JOSE</t>
  </si>
  <si>
    <t>S 00053509</t>
  </si>
  <si>
    <t>UD10001-AS31570</t>
  </si>
  <si>
    <t>GONZALEZ OLIVARES FRANCO</t>
  </si>
  <si>
    <t>T 00055918</t>
  </si>
  <si>
    <t>UD10001-AS33787</t>
  </si>
  <si>
    <t>UD80002-0029899</t>
  </si>
  <si>
    <t>0459N/15</t>
  </si>
  <si>
    <t>UD80001-0026265</t>
  </si>
  <si>
    <t>LJIMENEZ:CASAS GARCIA MARIO DANIEL</t>
  </si>
  <si>
    <t>S 00052780</t>
  </si>
  <si>
    <t>UD10001-AS30950</t>
  </si>
  <si>
    <t>REAL DE MINAS VIAJES S.A. DE C.V.</t>
  </si>
  <si>
    <t>UD80001-0028085</t>
  </si>
  <si>
    <t>UD09001-AR08266</t>
  </si>
  <si>
    <t>UD09001-AR08487</t>
  </si>
  <si>
    <t>I    544</t>
  </si>
  <si>
    <t>UD09001-AR10283</t>
  </si>
  <si>
    <t>UD10001-AS34681</t>
  </si>
  <si>
    <t>T 00049637</t>
  </si>
  <si>
    <t>UD10001-AS28166</t>
  </si>
  <si>
    <t>UD80001-0028502</t>
  </si>
  <si>
    <t>CRIBEIRO MARTIN ARNALDO</t>
  </si>
  <si>
    <t>T 00053530</t>
  </si>
  <si>
    <t>UD10001-AS31571</t>
  </si>
  <si>
    <t>UD09001-AR09598</t>
  </si>
  <si>
    <t>BAJA: RAMIREZ JARAMILLO JOSE RUBEN</t>
  </si>
  <si>
    <t>UD09001-AR08096</t>
  </si>
  <si>
    <t>UD09001-AR08699</t>
  </si>
  <si>
    <t>UD09001-AR09139</t>
  </si>
  <si>
    <t>S 00051401</t>
  </si>
  <si>
    <t>UD10001-AS29672</t>
  </si>
  <si>
    <t>CONSTRUCTORA LOPEZ ARANDA S.A. DE C</t>
  </si>
  <si>
    <t>UD09001-AR08488</t>
  </si>
  <si>
    <t>I    545</t>
  </si>
  <si>
    <t>S 00058298</t>
  </si>
  <si>
    <t>UD10001-AS36163</t>
  </si>
  <si>
    <t>VAQUERO GUERRRERO HILDA MARIA</t>
  </si>
  <si>
    <t>S 00056709</t>
  </si>
  <si>
    <t>UD10001-AS34682</t>
  </si>
  <si>
    <t>T 00049744</t>
  </si>
  <si>
    <t>UD10001-AS28167</t>
  </si>
  <si>
    <t>UD80001-0028503</t>
  </si>
  <si>
    <t>S 00053508</t>
  </si>
  <si>
    <t>UD10001-AS31573</t>
  </si>
  <si>
    <t>RF28881</t>
  </si>
  <si>
    <t>UD09001-AR09599</t>
  </si>
  <si>
    <t>UD09001-AR10063</t>
  </si>
  <si>
    <t>UD09001-AR08097</t>
  </si>
  <si>
    <t>0670-TCN15</t>
  </si>
  <si>
    <t>UD80001-0027257</t>
  </si>
  <si>
    <t>UD80001-0028086</t>
  </si>
  <si>
    <t>S 00051407</t>
  </si>
  <si>
    <t>UD10001-AS29673</t>
  </si>
  <si>
    <t>UD09001-AR08489</t>
  </si>
  <si>
    <t>MACIAS BALTAZAR JUAN NESTOR</t>
  </si>
  <si>
    <t>I    546</t>
  </si>
  <si>
    <t>S 00058300</t>
  </si>
  <si>
    <t>UD10001-AS36164</t>
  </si>
  <si>
    <t>TORRES RAMIREZ LILIANA</t>
  </si>
  <si>
    <t>UD10001-AS34683</t>
  </si>
  <si>
    <t>S 00049794</t>
  </si>
  <si>
    <t>UD10001-AS28168</t>
  </si>
  <si>
    <t>UD09001-AR09382</t>
  </si>
  <si>
    <t>S 00053525</t>
  </si>
  <si>
    <t>UD10001-AS31574</t>
  </si>
  <si>
    <t>CASTRO ALMANZA MIGUEL</t>
  </si>
  <si>
    <t>UD10001-AS33788</t>
  </si>
  <si>
    <t>UD80001-0029900</t>
  </si>
  <si>
    <t>S 00050631</t>
  </si>
  <si>
    <t>UD10001-AS28987</t>
  </si>
  <si>
    <t>UD09001-AR08700</t>
  </si>
  <si>
    <t>S 00051400</t>
  </si>
  <si>
    <t>UD10001-AS29674</t>
  </si>
  <si>
    <t>GARCIA SOLIS MA SALUD</t>
  </si>
  <si>
    <t>UD09001-AR08490</t>
  </si>
  <si>
    <t>I    547</t>
  </si>
  <si>
    <t>0629-TCN15</t>
  </si>
  <si>
    <t>UD80001-0030373</t>
  </si>
  <si>
    <t>CISNEROS GUTIERREZ JUAN CARLOS</t>
  </si>
  <si>
    <t>UD80002-0029439</t>
  </si>
  <si>
    <t>RF25798</t>
  </si>
  <si>
    <t>UD09001-AR07868</t>
  </si>
  <si>
    <t>UD09001-AR09383</t>
  </si>
  <si>
    <t>S 00053518</t>
  </si>
  <si>
    <t>UD10001-AS31575</t>
  </si>
  <si>
    <t>S 00055927</t>
  </si>
  <si>
    <t>UD10001-AS33789</t>
  </si>
  <si>
    <t>UD09001-AR10064</t>
  </si>
  <si>
    <t>UD09001-AR08098</t>
  </si>
  <si>
    <t>T 00052776</t>
  </si>
  <si>
    <t>UD10001-AS30951</t>
  </si>
  <si>
    <t>UD80001-0028088</t>
  </si>
  <si>
    <t>LJIMENEZ:MANCERA MEDINA MA EUGENIA</t>
  </si>
  <si>
    <t>S 00051395</t>
  </si>
  <si>
    <t>UD10001-AS29675</t>
  </si>
  <si>
    <t>S 00052078</t>
  </si>
  <si>
    <t>UD10001-AS30301</t>
  </si>
  <si>
    <t>I    548</t>
  </si>
  <si>
    <t>UD80001-0030374</t>
  </si>
  <si>
    <t>UD09001-AR09829</t>
  </si>
  <si>
    <t>S 00049799</t>
  </si>
  <si>
    <t>UD10001-AS28169</t>
  </si>
  <si>
    <t>UD10001-AS33074</t>
  </si>
  <si>
    <t>UD09001-AR08920</t>
  </si>
  <si>
    <t>0091-TCU15</t>
  </si>
  <si>
    <t>UD83001-0028990</t>
  </si>
  <si>
    <t>LJIMENEZ:OCHOA NOLASCO GUILLERMO</t>
  </si>
  <si>
    <t>S 00057598</t>
  </si>
  <si>
    <t>UD10001-AS35473</t>
  </si>
  <si>
    <t>UD09001-AR08099</t>
  </si>
  <si>
    <t>UD10001-AS30952</t>
  </si>
  <si>
    <t>UD10001-AS32314</t>
  </si>
  <si>
    <t>T 00051396</t>
  </si>
  <si>
    <t>UD10001-AS29676</t>
  </si>
  <si>
    <t>UD09001-AR08491</t>
  </si>
  <si>
    <t>I    549</t>
  </si>
  <si>
    <t>0272N/16</t>
  </si>
  <si>
    <t>UD80001-0030375</t>
  </si>
  <si>
    <t>LJIMENEZ:MUÑOZ SALAS KARINA</t>
  </si>
  <si>
    <t>S 00056708</t>
  </si>
  <si>
    <t>UD10001-AS34686</t>
  </si>
  <si>
    <t>S 00049790</t>
  </si>
  <si>
    <t>UD10001-AS28170</t>
  </si>
  <si>
    <t>UD09001-AR09384</t>
  </si>
  <si>
    <t>HERNANDEZ MARTINEZ JUAN MANUEL</t>
  </si>
  <si>
    <t>S 00053493</t>
  </si>
  <si>
    <t>UD10001-AS31576</t>
  </si>
  <si>
    <t>S 00055929</t>
  </si>
  <si>
    <t>UD10001-AS33790</t>
  </si>
  <si>
    <t>S 00057599</t>
  </si>
  <si>
    <t>UD10001-AS35474</t>
  </si>
  <si>
    <t>S 00050653</t>
  </si>
  <si>
    <t>UD10001-AS28988</t>
  </si>
  <si>
    <t>S 00052739</t>
  </si>
  <si>
    <t>UD10001-AS30953</t>
  </si>
  <si>
    <t>S 00054320</t>
  </si>
  <si>
    <t>UD10001-AS32315</t>
  </si>
  <si>
    <t>ITURRIAGA JIMENEZ MA ESPERANZA</t>
  </si>
  <si>
    <t>T 00051397</t>
  </si>
  <si>
    <t>UD10001-AS29677</t>
  </si>
  <si>
    <t>S 00052083</t>
  </si>
  <si>
    <t>UD10001-AS30302</t>
  </si>
  <si>
    <t>I    550</t>
  </si>
  <si>
    <t>S 00058303</t>
  </si>
  <si>
    <t>UD10001-AS36165</t>
  </si>
  <si>
    <t>T 00056653</t>
  </si>
  <si>
    <t>UD10001-AS34687</t>
  </si>
  <si>
    <t>S 00049789</t>
  </si>
  <si>
    <t>UD10001-AS28171</t>
  </si>
  <si>
    <t>LOPEZ LEMUS ALEJANDRA DEL ROCIO</t>
  </si>
  <si>
    <t>UD10001-AS33075</t>
  </si>
  <si>
    <t>T 00053438</t>
  </si>
  <si>
    <t>UD10001-AS31580</t>
  </si>
  <si>
    <t>UD09001-AR09600</t>
  </si>
  <si>
    <t>UD80001-0029902</t>
  </si>
  <si>
    <t>LJIMENEZ:NUBBA COMERCIAL SA DE CV</t>
  </si>
  <si>
    <t>S 00050630</t>
  </si>
  <si>
    <t>UD10001-AS28989</t>
  </si>
  <si>
    <t>UD10001-AS30954</t>
  </si>
  <si>
    <t>RF28004</t>
  </si>
  <si>
    <t>UD09001-AR09140</t>
  </si>
  <si>
    <t>UD09001-AR08267</t>
  </si>
  <si>
    <t>S 00052017</t>
  </si>
  <si>
    <t>UD10001-AS30303</t>
  </si>
  <si>
    <t>CISNETOS PATIÑO ANAHI</t>
  </si>
  <si>
    <t>I    551</t>
  </si>
  <si>
    <t>S 00058317</t>
  </si>
  <si>
    <t>UD10001-AS36166</t>
  </si>
  <si>
    <t>UD80002-0029441</t>
  </si>
  <si>
    <t>S 00049787</t>
  </si>
  <si>
    <t>UD10001-AS28172</t>
  </si>
  <si>
    <t>S 00055088</t>
  </si>
  <si>
    <t>UD10001-AS33076</t>
  </si>
  <si>
    <t>S 00053526</t>
  </si>
  <si>
    <t>UD10001-AS31585</t>
  </si>
  <si>
    <t>HERNANDEZ GALLEGO FELIX MARIO</t>
  </si>
  <si>
    <t>S 00055909</t>
  </si>
  <si>
    <t>UD10001-AS33791</t>
  </si>
  <si>
    <t>UD09001-AR10065</t>
  </si>
  <si>
    <t>UD83001-0026268</t>
  </si>
  <si>
    <t>S 00052785</t>
  </si>
  <si>
    <t>UD10001-AS30955</t>
  </si>
  <si>
    <t>S 00054319</t>
  </si>
  <si>
    <t>UD10001-AS32316</t>
  </si>
  <si>
    <t>UD09001-AR08268</t>
  </si>
  <si>
    <t>UD09001-AR08492</t>
  </si>
  <si>
    <t>I    552</t>
  </si>
  <si>
    <t>UD09001-AR10284</t>
  </si>
  <si>
    <t>UD10001-AS34688</t>
  </si>
  <si>
    <t>S 00049801</t>
  </si>
  <si>
    <t>UD10001-AS28173</t>
  </si>
  <si>
    <t>DIAZ NAVA NICOLAS</t>
  </si>
  <si>
    <t>S 00055026</t>
  </si>
  <si>
    <t>UD10001-AS33077</t>
  </si>
  <si>
    <t>S 00053528</t>
  </si>
  <si>
    <t>UD10001-AS31586</t>
  </si>
  <si>
    <t>CRUZ MARTINEZ ADDY YANET</t>
  </si>
  <si>
    <t>RF28955</t>
  </si>
  <si>
    <t>UD09001-AR09601</t>
  </si>
  <si>
    <t>S 00057604</t>
  </si>
  <si>
    <t>UD10001-AS35475</t>
  </si>
  <si>
    <t>UD80001-0026269</t>
  </si>
  <si>
    <t>LJIMENEZ:HERNANDEZ CABALLERO JOSEFI</t>
  </si>
  <si>
    <t>RF27029</t>
  </si>
  <si>
    <t>UD09001-AR08701</t>
  </si>
  <si>
    <t>RF28064</t>
  </si>
  <si>
    <t>UD09001-AR09141</t>
  </si>
  <si>
    <t>S 00051408</t>
  </si>
  <si>
    <t>UD10001-AS29678</t>
  </si>
  <si>
    <t>UD83001-0026950</t>
  </si>
  <si>
    <t>I    553</t>
  </si>
  <si>
    <t>S 00058320</t>
  </si>
  <si>
    <t>UD10001-AS36167</t>
  </si>
  <si>
    <t>UD10001-AS34689</t>
  </si>
  <si>
    <t>S 00049797</t>
  </si>
  <si>
    <t>UD10001-AS28174</t>
  </si>
  <si>
    <t>SERRANO ESTRADA RICARDO EDGAR</t>
  </si>
  <si>
    <t>S 00055081</t>
  </si>
  <si>
    <t>UD10001-AS33078</t>
  </si>
  <si>
    <t>OYAREGUI IDIART MIREN IDOYA</t>
  </si>
  <si>
    <t>S 00053516</t>
  </si>
  <si>
    <t>UD10001-AS31587</t>
  </si>
  <si>
    <t>S 00055928</t>
  </si>
  <si>
    <t>UD10001-AS33792</t>
  </si>
  <si>
    <t>TELLEZ GUZMAN EVELIA</t>
  </si>
  <si>
    <t>T 00057609</t>
  </si>
  <si>
    <t>UD10001-AS35476</t>
  </si>
  <si>
    <t>QUILES MORA JUAN RAMON</t>
  </si>
  <si>
    <t>UD80001-0026270</t>
  </si>
  <si>
    <t>RF27202</t>
  </si>
  <si>
    <t>UD09001-AR08702</t>
  </si>
  <si>
    <t>UD09001-AR09142</t>
  </si>
  <si>
    <t>UD09001-AR08269</t>
  </si>
  <si>
    <t>SEGUROS INBURSA, S.A. GRUPO FINANCI</t>
  </si>
  <si>
    <t>S 00052069</t>
  </si>
  <si>
    <t>UD10001-AS30304</t>
  </si>
  <si>
    <t>I    554</t>
  </si>
  <si>
    <t>UD09001-AR10285</t>
  </si>
  <si>
    <t>S 00056725</t>
  </si>
  <si>
    <t>UD10001-AS34690</t>
  </si>
  <si>
    <t>UD09001-AR07869</t>
  </si>
  <si>
    <t>UD09001-AR08921</t>
  </si>
  <si>
    <t>UD80001-0028506</t>
  </si>
  <si>
    <t>LJIMENEZ:AYAKA DELGADO JOSE</t>
  </si>
  <si>
    <t>S 00055923</t>
  </si>
  <si>
    <t>UD10001-AS33793</t>
  </si>
  <si>
    <t>S 00057600</t>
  </si>
  <si>
    <t>UD10001-AS35477</t>
  </si>
  <si>
    <t>S 00050632</t>
  </si>
  <si>
    <t>UD10001-AS28990</t>
  </si>
  <si>
    <t>S 00052707</t>
  </si>
  <si>
    <t>UD10001-AS30956</t>
  </si>
  <si>
    <t>S 00054323</t>
  </si>
  <si>
    <t>UD10001-AS32317</t>
  </si>
  <si>
    <t>RUIZ RAYA MARTIN</t>
  </si>
  <si>
    <t>S 00051412</t>
  </si>
  <si>
    <t>UD10001-AS29679</t>
  </si>
  <si>
    <t>S 00052088</t>
  </si>
  <si>
    <t>UD10001-AS30305</t>
  </si>
  <si>
    <t>I    555</t>
  </si>
  <si>
    <t>UD83001-0030376</t>
  </si>
  <si>
    <t>UD09001-AR09830</t>
  </si>
  <si>
    <t>T 00049753</t>
  </si>
  <si>
    <t>UD10001-AS28175</t>
  </si>
  <si>
    <t>T 00053498</t>
  </si>
  <si>
    <t>UD10001-AS31588</t>
  </si>
  <si>
    <t>UD80001-0028507</t>
  </si>
  <si>
    <t>S 00055791</t>
  </si>
  <si>
    <t>UD10001-AS33794</t>
  </si>
  <si>
    <t>0174-TCN15</t>
  </si>
  <si>
    <t>UD80001-0029903</t>
  </si>
  <si>
    <t>0517N/15</t>
  </si>
  <si>
    <t>UD80001-0026271</t>
  </si>
  <si>
    <t>UD80002-0027261</t>
  </si>
  <si>
    <t>UD09001-AR09143</t>
  </si>
  <si>
    <t>T 00051411</t>
  </si>
  <si>
    <t>UD10001-AS29680</t>
  </si>
  <si>
    <t>UD10001-AS30306</t>
  </si>
  <si>
    <t>I    556</t>
  </si>
  <si>
    <t>UD83001-0030377</t>
  </si>
  <si>
    <t>S 00056723</t>
  </si>
  <si>
    <t>UD10001-AS34695</t>
  </si>
  <si>
    <t>UD09001-AR07870</t>
  </si>
  <si>
    <t>0578-TCN15</t>
  </si>
  <si>
    <t>UD80001-0027614</t>
  </si>
  <si>
    <t>LJIMENEZ:GONZALEZ MEDINA JOSE ASUNC</t>
  </si>
  <si>
    <t>UD09001-AR09385</t>
  </si>
  <si>
    <t>S 00055919</t>
  </si>
  <si>
    <t>UD10001-AS33795</t>
  </si>
  <si>
    <t>UD80001-0029904</t>
  </si>
  <si>
    <t>S 00050654</t>
  </si>
  <si>
    <t>UD10001-AS28991</t>
  </si>
  <si>
    <t>S 00052795</t>
  </si>
  <si>
    <t>UD10001-AS30957</t>
  </si>
  <si>
    <t>UD09001-AR09144</t>
  </si>
  <si>
    <t>S 00051413</t>
  </si>
  <si>
    <t>UD10001-AS29681</t>
  </si>
  <si>
    <t>BUSTOS MONDRAGON MARIO</t>
  </si>
  <si>
    <t>S 00052087</t>
  </si>
  <si>
    <t>UD10001-AS30307</t>
  </si>
  <si>
    <t>I    557</t>
  </si>
  <si>
    <t>S 00058293</t>
  </si>
  <si>
    <t>UD10001-AS36168</t>
  </si>
  <si>
    <t>S 00056587</t>
  </si>
  <si>
    <t>UD10001-AS34696</t>
  </si>
  <si>
    <t>NAVARRETE VILLA MA SOL XOCHITL</t>
  </si>
  <si>
    <t>0099-TCN15</t>
  </si>
  <si>
    <t>UD80001-0025877</t>
  </si>
  <si>
    <t>S 00052917</t>
  </si>
  <si>
    <t>UD10001-AS31589</t>
  </si>
  <si>
    <t>UD09001-AR09386</t>
  </si>
  <si>
    <t>PARABRISAS ARAMBURO S.A. DE C.V.</t>
  </si>
  <si>
    <t>S 00055912</t>
  </si>
  <si>
    <t>UD10001-AS33796</t>
  </si>
  <si>
    <t>CARREñO MONTOYA SERGIO JULIO</t>
  </si>
  <si>
    <t>0125N/16</t>
  </si>
  <si>
    <t>UD80001-0029905</t>
  </si>
  <si>
    <t>UD09001-AR08100</t>
  </si>
  <si>
    <t>UD80001-0027262</t>
  </si>
  <si>
    <t>MARTIN TELLEZ SANDRA YAMILI</t>
  </si>
  <si>
    <t>UD09001-AR09145</t>
  </si>
  <si>
    <t>S 00051415</t>
  </si>
  <si>
    <t>UD10001-AS29682</t>
  </si>
  <si>
    <t>S 00052081</t>
  </si>
  <si>
    <t>UD10001-AS30308</t>
  </si>
  <si>
    <t>RAMIREZ MICHEL SANDRA MANUELA</t>
  </si>
  <si>
    <t>I    558</t>
  </si>
  <si>
    <t>0231-TCN16</t>
  </si>
  <si>
    <t>UD80001-0030378</t>
  </si>
  <si>
    <t>UD80001-0029443</t>
  </si>
  <si>
    <t>UD09001-AR07871</t>
  </si>
  <si>
    <t>0213-TCN15</t>
  </si>
  <si>
    <t>UD80001-0027616</t>
  </si>
  <si>
    <t>UD09001-AR09387</t>
  </si>
  <si>
    <t>S 00055922</t>
  </si>
  <si>
    <t>UD10001-AS33797</t>
  </si>
  <si>
    <t>NOVOA ARREOLA GABRIELA</t>
  </si>
  <si>
    <t>RF29791</t>
  </si>
  <si>
    <t>UD09001-AR10066</t>
  </si>
  <si>
    <t>UD80001-0026272</t>
  </si>
  <si>
    <t>0552-TCN15</t>
  </si>
  <si>
    <t>UD80001-0027264</t>
  </si>
  <si>
    <t>TOYOMOTORS S.A. DE C. V.</t>
  </si>
  <si>
    <t>S 00054312</t>
  </si>
  <si>
    <t>UD10001-AS32318</t>
  </si>
  <si>
    <t>S 00051375</t>
  </si>
  <si>
    <t>UD10001-AS29683</t>
  </si>
  <si>
    <t>GONZALEZ QUIROZ JOSE DE JESUS</t>
  </si>
  <si>
    <t>UD10001-AS30309</t>
  </si>
  <si>
    <t>I    559</t>
  </si>
  <si>
    <t>S 00058314</t>
  </si>
  <si>
    <t>UD10001-AS36169</t>
  </si>
  <si>
    <t>LOPEZ VEGA JUAN</t>
  </si>
  <si>
    <t>S 00049804</t>
  </si>
  <si>
    <t>UD10001-AS28176</t>
  </si>
  <si>
    <t>T 00056697</t>
  </si>
  <si>
    <t>UD10001-AS34702</t>
  </si>
  <si>
    <t>S 00055109</t>
  </si>
  <si>
    <t>UD10001-AS33079</t>
  </si>
  <si>
    <t>S 00055924</t>
  </si>
  <si>
    <t>UD10001-AS33798</t>
  </si>
  <si>
    <t>S 00053404</t>
  </si>
  <si>
    <t>UD10001-AS31590</t>
  </si>
  <si>
    <t>S 00057608</t>
  </si>
  <si>
    <t>UD10001-AS35478</t>
  </si>
  <si>
    <t>S 00050621</t>
  </si>
  <si>
    <t>UD10001-AS28992</t>
  </si>
  <si>
    <t>BOJORGES A MARIO</t>
  </si>
  <si>
    <t>S 00052789</t>
  </si>
  <si>
    <t>UD10001-AS30958</t>
  </si>
  <si>
    <t>S 00054325</t>
  </si>
  <si>
    <t>UD10001-AS32319</t>
  </si>
  <si>
    <t>S 00051404</t>
  </si>
  <si>
    <t>UD10001-AS29684</t>
  </si>
  <si>
    <t>H 00051901</t>
  </si>
  <si>
    <t>UD10001-AS30315</t>
  </si>
  <si>
    <t>I    560</t>
  </si>
  <si>
    <t>S 00058318</t>
  </si>
  <si>
    <t>UD10001-AS36170</t>
  </si>
  <si>
    <t>S 00049793</t>
  </si>
  <si>
    <t>UD10001-AS28177</t>
  </si>
  <si>
    <t>ROSAS VARGAS JUVENTINO</t>
  </si>
  <si>
    <t>T 00056640</t>
  </si>
  <si>
    <t>UD10001-AS34703</t>
  </si>
  <si>
    <t>S 00055933</t>
  </si>
  <si>
    <t>UD10001-AS33803</t>
  </si>
  <si>
    <t>RF27607</t>
  </si>
  <si>
    <t>UD09001-AR08922</t>
  </si>
  <si>
    <t>UD09001-AR10067</t>
  </si>
  <si>
    <t>UD83001-0026273</t>
  </si>
  <si>
    <t>0662-TCN15</t>
  </si>
  <si>
    <t>UD80001-0027267</t>
  </si>
  <si>
    <t>LJIMENEZ:PEDROZA MENDOZA MIGUEL ANG</t>
  </si>
  <si>
    <t>UD80001-0028091</t>
  </si>
  <si>
    <t>UD09001-AR08270</t>
  </si>
  <si>
    <t>I    561</t>
  </si>
  <si>
    <t>S 00058321</t>
  </si>
  <si>
    <t>UD10001-AS36171</t>
  </si>
  <si>
    <t>T 00049599</t>
  </si>
  <si>
    <t>UD10001-AS28178</t>
  </si>
  <si>
    <t>HERNANDEZ DIEGO CARLOS</t>
  </si>
  <si>
    <t>S 00056713</t>
  </si>
  <si>
    <t>UD10001-AS34704</t>
  </si>
  <si>
    <t>S 00055916</t>
  </si>
  <si>
    <t>UD10001-AS33807</t>
  </si>
  <si>
    <t>UD09001-AR08923</t>
  </si>
  <si>
    <t>UD80001-0029907</t>
  </si>
  <si>
    <t>S 00050635</t>
  </si>
  <si>
    <t>UD10001-AS28993</t>
  </si>
  <si>
    <t>T 00052783</t>
  </si>
  <si>
    <t>UD10001-AS30959</t>
  </si>
  <si>
    <t>BAJA: SANCHEZ SAAVEDRA LUIS MIGUEL</t>
  </si>
  <si>
    <t>UD80001-0026951</t>
  </si>
  <si>
    <t>UD09001-AR08271</t>
  </si>
  <si>
    <t>I    562</t>
  </si>
  <si>
    <t>S 00058316</t>
  </si>
  <si>
    <t>UD10001-AS36172</t>
  </si>
  <si>
    <t>0401-TCN15</t>
  </si>
  <si>
    <t>UD80001-0025878</t>
  </si>
  <si>
    <t>RF28626</t>
  </si>
  <si>
    <t>UD09001-AR09831</t>
  </si>
  <si>
    <t>UD80001-0028991</t>
  </si>
  <si>
    <t>UD09001-AR08924</t>
  </si>
  <si>
    <t>RF29757</t>
  </si>
  <si>
    <t>UD09001-AR10068</t>
  </si>
  <si>
    <t>S 00050624</t>
  </si>
  <si>
    <t>UD10001-AS28994</t>
  </si>
  <si>
    <t>UD09001-AR08703</t>
  </si>
  <si>
    <t>S 00054259</t>
  </si>
  <si>
    <t>UD10001-AS32320</t>
  </si>
  <si>
    <t>UD09001-AR08493</t>
  </si>
  <si>
    <t>0022U/15</t>
  </si>
  <si>
    <t>UD80001-0026612</t>
  </si>
  <si>
    <t>LJIMENEZ:SANDOVAL KICK ADRIANA</t>
  </si>
  <si>
    <t>I    563</t>
  </si>
  <si>
    <t>T 00058322</t>
  </si>
  <si>
    <t>UD10001-AS36173</t>
  </si>
  <si>
    <t>S 00049795</t>
  </si>
  <si>
    <t>UD10001-AS28179</t>
  </si>
  <si>
    <t>RF29341</t>
  </si>
  <si>
    <t>UD09001-AR09832</t>
  </si>
  <si>
    <t>S 00053465</t>
  </si>
  <si>
    <t>UD10001-AS31594</t>
  </si>
  <si>
    <t>S 00055216</t>
  </si>
  <si>
    <t>UD10001-AS33830</t>
  </si>
  <si>
    <t>RF29748</t>
  </si>
  <si>
    <t>UD09001-AR10069</t>
  </si>
  <si>
    <t>T 00050623</t>
  </si>
  <si>
    <t>UD10001-AS28995</t>
  </si>
  <si>
    <t>UD09001-AR08704</t>
  </si>
  <si>
    <t>S 00054299</t>
  </si>
  <si>
    <t>UD10001-AS32321</t>
  </si>
  <si>
    <t>UD09001-AR08272</t>
  </si>
  <si>
    <t>FUENTE PEÑA RAUL</t>
  </si>
  <si>
    <t>I    564</t>
  </si>
  <si>
    <t>UD80001-0030379</t>
  </si>
  <si>
    <t>UD80001-0029444</t>
  </si>
  <si>
    <t>T 00049807</t>
  </si>
  <si>
    <t>UD10001-AS28180</t>
  </si>
  <si>
    <t>S 00053534</t>
  </si>
  <si>
    <t>UD10001-AS31595</t>
  </si>
  <si>
    <t>UD80002-0028993</t>
  </si>
  <si>
    <t>UD80002-0029908</t>
  </si>
  <si>
    <t>T 00052782</t>
  </si>
  <si>
    <t>UD10001-AS30960</t>
  </si>
  <si>
    <t>S 00054330</t>
  </si>
  <si>
    <t>UD10001-AS32322</t>
  </si>
  <si>
    <t>UD09001-AR08273</t>
  </si>
  <si>
    <t>I    565</t>
  </si>
  <si>
    <t>UD09001-AR10286</t>
  </si>
  <si>
    <t>UD80001-0029446</t>
  </si>
  <si>
    <t>S 00053477</t>
  </si>
  <si>
    <t>UD10001-AS31596</t>
  </si>
  <si>
    <t>UD09001-AR09602</t>
  </si>
  <si>
    <t>RF29735</t>
  </si>
  <si>
    <t>UD09001-AR10070</t>
  </si>
  <si>
    <t>UD09001-AR08705</t>
  </si>
  <si>
    <t>S 00054326</t>
  </si>
  <si>
    <t>UD10001-AS32323</t>
  </si>
  <si>
    <t>SANCHEZ MOLINA VEERONICA</t>
  </si>
  <si>
    <t>UD10001-AS30316</t>
  </si>
  <si>
    <t>UD09001-AR08274</t>
  </si>
  <si>
    <t>I    566</t>
  </si>
  <si>
    <t>S 00058277</t>
  </si>
  <si>
    <t>UD10001-AS36174</t>
  </si>
  <si>
    <t>URIBE COVARRUBIAS GABRIEL</t>
  </si>
  <si>
    <t>S 00056726</t>
  </si>
  <si>
    <t>UD10001-AS34705</t>
  </si>
  <si>
    <t>S 00049737</t>
  </si>
  <si>
    <t>UD10001-AS28181</t>
  </si>
  <si>
    <t>S 00053497</t>
  </si>
  <si>
    <t>UD10001-AS31597</t>
  </si>
  <si>
    <t>T 00055868</t>
  </si>
  <si>
    <t>UD10001-AS33831</t>
  </si>
  <si>
    <t>S 00057597</t>
  </si>
  <si>
    <t>UD10001-AS35479</t>
  </si>
  <si>
    <t>UD10001-AS30961</t>
  </si>
  <si>
    <t>S 00054327</t>
  </si>
  <si>
    <t>UD10001-AS32324</t>
  </si>
  <si>
    <t>MARTINEZ MARTINEZ HILARIA</t>
  </si>
  <si>
    <t>UD10001-AS30317</t>
  </si>
  <si>
    <t>UD09001-AR08275</t>
  </si>
  <si>
    <t>I    567</t>
  </si>
  <si>
    <t>S 00058307</t>
  </si>
  <si>
    <t>UD10001-AS36175</t>
  </si>
  <si>
    <t>S 00056730</t>
  </si>
  <si>
    <t>UD10001-AS34706</t>
  </si>
  <si>
    <t>RF25854</t>
  </si>
  <si>
    <t>UD09001-AR07872</t>
  </si>
  <si>
    <t>S 00053061</t>
  </si>
  <si>
    <t>UD10001-AS31598</t>
  </si>
  <si>
    <t>RF28950</t>
  </si>
  <si>
    <t>UD09001-AR09603</t>
  </si>
  <si>
    <t>UD80001-0029909</t>
  </si>
  <si>
    <t>0478-TCN15</t>
  </si>
  <si>
    <t>UD80001-0026274</t>
  </si>
  <si>
    <t>RF27247</t>
  </si>
  <si>
    <t>UD09001-AR08706</t>
  </si>
  <si>
    <t>S 00054329</t>
  </si>
  <si>
    <t>UD10001-AS32325</t>
  </si>
  <si>
    <t>UD09001-AR08494</t>
  </si>
  <si>
    <t>UD09001-AR08276</t>
  </si>
  <si>
    <t>I    568</t>
  </si>
  <si>
    <t>S 00058319</t>
  </si>
  <si>
    <t>UD10001-AS36176</t>
  </si>
  <si>
    <t>S 00056735</t>
  </si>
  <si>
    <t>UD10001-AS34707</t>
  </si>
  <si>
    <t>0880-TCN15</t>
  </si>
  <si>
    <t>UD80001-0028512</t>
  </si>
  <si>
    <t>LJIMENEZ:RAYA ROSAS MA DE JESUS</t>
  </si>
  <si>
    <t>UD10001-AS28182</t>
  </si>
  <si>
    <t>UD10001-AS31599</t>
  </si>
  <si>
    <t>UD09001-AR09604</t>
  </si>
  <si>
    <t>UD09001-AR10071</t>
  </si>
  <si>
    <t>S 00050658</t>
  </si>
  <si>
    <t>UD10001-AS28996</t>
  </si>
  <si>
    <t>UD09001-AR08707</t>
  </si>
  <si>
    <t>PEREZ TORRES JOSE ROBERTO</t>
  </si>
  <si>
    <t>S 00054314</t>
  </si>
  <si>
    <t>UD10001-AS32326</t>
  </si>
  <si>
    <t>UD10001-AS30318</t>
  </si>
  <si>
    <t>RESCAMILL</t>
  </si>
  <si>
    <t>UD09001-AR08277</t>
  </si>
  <si>
    <t>I    569</t>
  </si>
  <si>
    <t>T 00058325</t>
  </si>
  <si>
    <t>UD10001-AS36177</t>
  </si>
  <si>
    <t>UD09001-AR09833</t>
  </si>
  <si>
    <t>UD09001-AR09388</t>
  </si>
  <si>
    <t>SANTOYO VARELA CESAR</t>
  </si>
  <si>
    <t>RF25868</t>
  </si>
  <si>
    <t>UD09001-AR07873</t>
  </si>
  <si>
    <t>I 00053536</t>
  </si>
  <si>
    <t>UD10001-AS31600</t>
  </si>
  <si>
    <t>0022-TCN15</t>
  </si>
  <si>
    <t>UD80001-0028996</t>
  </si>
  <si>
    <t>LJIMENEZ:BENDFELDT MEDINA CHRISTIAN</t>
  </si>
  <si>
    <t>UD09001-AR10072</t>
  </si>
  <si>
    <t>S 00052796</t>
  </si>
  <si>
    <t>UD10001-AS30962</t>
  </si>
  <si>
    <t>ROSALES RODRIGUEZ CLAUDIA CAROLINA</t>
  </si>
  <si>
    <t>S 00054306</t>
  </si>
  <si>
    <t>UD10001-AS32327</t>
  </si>
  <si>
    <t>UD09001-AR08101</t>
  </si>
  <si>
    <t>UD09001-AR08495</t>
  </si>
  <si>
    <t>UD09001-AR08278</t>
  </si>
  <si>
    <t>SANCHEZ ROJAS EDUARDO</t>
  </si>
  <si>
    <t>I    570</t>
  </si>
  <si>
    <t>S 00058248</t>
  </si>
  <si>
    <t>UD10001-AS36178</t>
  </si>
  <si>
    <t>S 00056710</t>
  </si>
  <si>
    <t>UD10001-AS34708</t>
  </si>
  <si>
    <t>HERNANDEZ LAGUNA ROBERTO</t>
  </si>
  <si>
    <t>T 00054605</t>
  </si>
  <si>
    <t>UD10001-AS33080</t>
  </si>
  <si>
    <t>UD80001-0025879</t>
  </si>
  <si>
    <t>UD10001-AS31604</t>
  </si>
  <si>
    <t>S 00055903</t>
  </si>
  <si>
    <t>UD10001-AS33832</t>
  </si>
  <si>
    <t>S 00057611</t>
  </si>
  <si>
    <t>UD10001-AS35480</t>
  </si>
  <si>
    <t>UD80001-0027271</t>
  </si>
  <si>
    <t>S 00054315</t>
  </si>
  <si>
    <t>UD10001-AS32328</t>
  </si>
  <si>
    <t>IMPORTADORA MEDICA HOSPITALARIA, S.</t>
  </si>
  <si>
    <t>UD10001-AS29007</t>
  </si>
  <si>
    <t>UD09001-AR08496</t>
  </si>
  <si>
    <t>UD80001-0026615</t>
  </si>
  <si>
    <t>I    571</t>
  </si>
  <si>
    <t>UD09001-AR10287</t>
  </si>
  <si>
    <t>ACOSTA DOMINGUEZ MARIA DEL SOCORRO</t>
  </si>
  <si>
    <t>S 00056741</t>
  </si>
  <si>
    <t>UD10001-AS34709</t>
  </si>
  <si>
    <t>RUBIO SALINAS LEOPOLDO</t>
  </si>
  <si>
    <t>UD09001-AR09389</t>
  </si>
  <si>
    <t>UD09001-AR07874</t>
  </si>
  <si>
    <t>GARCIA MEADE JOSE ALFREDO</t>
  </si>
  <si>
    <t>UD10001-AS31605</t>
  </si>
  <si>
    <t>PAZ MUñOZ RAFAEL</t>
  </si>
  <si>
    <t>S 00055938</t>
  </si>
  <si>
    <t>UD10001-AS33833</t>
  </si>
  <si>
    <t>0125-TCN16</t>
  </si>
  <si>
    <t>UD80001-0029911</t>
  </si>
  <si>
    <t>S 00052792</t>
  </si>
  <si>
    <t>UD10001-AS30963</t>
  </si>
  <si>
    <t>RENDON RIOS MARIA ELOISA</t>
  </si>
  <si>
    <t>S 00054305</t>
  </si>
  <si>
    <t>UD10001-AS32329</t>
  </si>
  <si>
    <t>0223-TCN15</t>
  </si>
  <si>
    <t>UD80001-0026275</t>
  </si>
  <si>
    <t>T 00048976</t>
  </si>
  <si>
    <t>UD10001-AS30319</t>
  </si>
  <si>
    <t>BENITEZ GUSTAVO ENRIQUE</t>
  </si>
  <si>
    <t>S 00051429</t>
  </si>
  <si>
    <t>UD10001-AS29685</t>
  </si>
  <si>
    <t>I    572</t>
  </si>
  <si>
    <t>S 00058323</t>
  </si>
  <si>
    <t>UD10001-AS36179</t>
  </si>
  <si>
    <t>SUPER SERVICIO ALMAN S.A. DE C.V.</t>
  </si>
  <si>
    <t>0070-TCN16</t>
  </si>
  <si>
    <t>UD80001-0029448</t>
  </si>
  <si>
    <t>S 00055126</t>
  </si>
  <si>
    <t>UD10001-AS33081</t>
  </si>
  <si>
    <t>T 00049689</t>
  </si>
  <si>
    <t>UD10001-AS28183</t>
  </si>
  <si>
    <t>UD09001-AR08925</t>
  </si>
  <si>
    <t>S 00055940</t>
  </si>
  <si>
    <t>UD10001-AS33834</t>
  </si>
  <si>
    <t>UD80001-0029912</t>
  </si>
  <si>
    <t>S 00052791</t>
  </si>
  <si>
    <t>UD10001-AS30964</t>
  </si>
  <si>
    <t>T 00050611</t>
  </si>
  <si>
    <t>UD10001-AS29008</t>
  </si>
  <si>
    <t>S 00053730</t>
  </si>
  <si>
    <t>UD10001-AS32330</t>
  </si>
  <si>
    <t>STERLING ARANA EUGENIO RICARDO</t>
  </si>
  <si>
    <t>S 00052102</t>
  </si>
  <si>
    <t>UD10001-AS30320</t>
  </si>
  <si>
    <t>UD80001-0026617</t>
  </si>
  <si>
    <t>I    573</t>
  </si>
  <si>
    <t>S 00058328</t>
  </si>
  <si>
    <t>UD10001-AS36180</t>
  </si>
  <si>
    <t>0072-TCN16</t>
  </si>
  <si>
    <t>UD80001-0029449</t>
  </si>
  <si>
    <t>UD09001-AR09390</t>
  </si>
  <si>
    <t>S 00049811</t>
  </si>
  <si>
    <t>UD10001-AS28184</t>
  </si>
  <si>
    <t>S 00053533</t>
  </si>
  <si>
    <t>UD10001-AS31606</t>
  </si>
  <si>
    <t>UD80001-0028997</t>
  </si>
  <si>
    <t>UD09001-AR10073</t>
  </si>
  <si>
    <t>RF27270</t>
  </si>
  <si>
    <t>UD09001-AR08708</t>
  </si>
  <si>
    <t>0453-TCN15</t>
  </si>
  <si>
    <t>UD80001-0026277</t>
  </si>
  <si>
    <t>T 00054281</t>
  </si>
  <si>
    <t>UD10001-AS32331</t>
  </si>
  <si>
    <t>S 00052074</t>
  </si>
  <si>
    <t>UD10001-AS30321</t>
  </si>
  <si>
    <t>S 00051422</t>
  </si>
  <si>
    <t>UD10001-AS29686</t>
  </si>
  <si>
    <t>I    574</t>
  </si>
  <si>
    <t>UD09001-AR10288</t>
  </si>
  <si>
    <t>0073-TCN16</t>
  </si>
  <si>
    <t>UD80001-0029450</t>
  </si>
  <si>
    <t>UD83001-0028513</t>
  </si>
  <si>
    <t>S 00049825</t>
  </si>
  <si>
    <t>UD10001-AS28185</t>
  </si>
  <si>
    <t>ZERMEñO GONZALEZ HECTOR FEDERICO</t>
  </si>
  <si>
    <t>UD09001-AR08926</t>
  </si>
  <si>
    <t>S 00055945</t>
  </si>
  <si>
    <t>UD10001-AS33835</t>
  </si>
  <si>
    <t>RF28245</t>
  </si>
  <si>
    <t>UD09001-AR10074</t>
  </si>
  <si>
    <t>RF27258</t>
  </si>
  <si>
    <t>UD09001-AR08709</t>
  </si>
  <si>
    <t>S 00050666</t>
  </si>
  <si>
    <t>UD10001-AS29009</t>
  </si>
  <si>
    <t>UD09001-AR09146</t>
  </si>
  <si>
    <t>S 00052095</t>
  </si>
  <si>
    <t>UD10001-AS30322</t>
  </si>
  <si>
    <t>S 00051425</t>
  </si>
  <si>
    <t>UD10001-AS29687</t>
  </si>
  <si>
    <t>I    575</t>
  </si>
  <si>
    <t>S 00058326</t>
  </si>
  <si>
    <t>UD10001-AS36181</t>
  </si>
  <si>
    <t>S 00056596</t>
  </si>
  <si>
    <t>UD10001-AS34710</t>
  </si>
  <si>
    <t>S 00055119</t>
  </si>
  <si>
    <t>UD10001-AS33082</t>
  </si>
  <si>
    <t>UD09001-AR07876</t>
  </si>
  <si>
    <t>UD09001-AR08927</t>
  </si>
  <si>
    <t>S 00055939</t>
  </si>
  <si>
    <t>UD10001-AS33836</t>
  </si>
  <si>
    <t>RF28118</t>
  </si>
  <si>
    <t>UD09001-AR10075</t>
  </si>
  <si>
    <t>UD09001-AR08710</t>
  </si>
  <si>
    <t>UD80001-0026278</t>
  </si>
  <si>
    <t>UD09001-AR09147</t>
  </si>
  <si>
    <t>S 00052094</t>
  </si>
  <si>
    <t>UD10001-AS30323</t>
  </si>
  <si>
    <t>S 00051419</t>
  </si>
  <si>
    <t>UD10001-AS29688</t>
  </si>
  <si>
    <t>AGUIRRE CORONA JOSE ALFREDO</t>
  </si>
  <si>
    <t>I    576</t>
  </si>
  <si>
    <t>0134-TCU15</t>
  </si>
  <si>
    <t>UD83001-0030382</t>
  </si>
  <si>
    <t>CARAPIA LOPEZ ENRIQUE</t>
  </si>
  <si>
    <t>S 00056743</t>
  </si>
  <si>
    <t>UD10001-AS34711</t>
  </si>
  <si>
    <t>S 00055118</t>
  </si>
  <si>
    <t>UD10001-AS33083</t>
  </si>
  <si>
    <t>HERRERA CASTRILLON MARIA GABRIELA</t>
  </si>
  <si>
    <t>UD09001-AR07877</t>
  </si>
  <si>
    <t>UD09001-AR08928</t>
  </si>
  <si>
    <t>S 00055951</t>
  </si>
  <si>
    <t>UD10001-AS33837</t>
  </si>
  <si>
    <t>RF27655</t>
  </si>
  <si>
    <t>UD09001-AR10076</t>
  </si>
  <si>
    <t>T 00052788</t>
  </si>
  <si>
    <t>UD10001-AS30965</t>
  </si>
  <si>
    <t>UD09001-AR08102</t>
  </si>
  <si>
    <t>S 00054342</t>
  </si>
  <si>
    <t>UD10001-AS32332</t>
  </si>
  <si>
    <t>UD09001-AR08497</t>
  </si>
  <si>
    <t>S 00051420</t>
  </si>
  <si>
    <t>UD10001-AS29689</t>
  </si>
  <si>
    <t>I    577</t>
  </si>
  <si>
    <t>UD09001-AR10289</t>
  </si>
  <si>
    <t>RF29396</t>
  </si>
  <si>
    <t>UD09001-AR09834</t>
  </si>
  <si>
    <t>S 00055122</t>
  </si>
  <si>
    <t>UD10001-AS33084</t>
  </si>
  <si>
    <t>CASTELANO MANDUJANO RAUL</t>
  </si>
  <si>
    <t>S 00049817</t>
  </si>
  <si>
    <t>UD10001-AS28186</t>
  </si>
  <si>
    <t>JAUREGUI QUINTANILLA ERNESTO</t>
  </si>
  <si>
    <t>S 00053513</t>
  </si>
  <si>
    <t>UD10001-AS31607</t>
  </si>
  <si>
    <t>UD09001-AR09605</t>
  </si>
  <si>
    <t>UD09001-AR10077</t>
  </si>
  <si>
    <t>T 00052790</t>
  </si>
  <si>
    <t>UD10001-AS30966</t>
  </si>
  <si>
    <t>UD09001-AR08103</t>
  </si>
  <si>
    <t>S 00054335</t>
  </si>
  <si>
    <t>UD10001-AS32333</t>
  </si>
  <si>
    <t>UD09001-AR08498</t>
  </si>
  <si>
    <t>CANO PEREZ MARIANO</t>
  </si>
  <si>
    <t>UD09001-AR08279</t>
  </si>
  <si>
    <t>I    578</t>
  </si>
  <si>
    <t>S 00058312</t>
  </si>
  <si>
    <t>UD10001-AS36182</t>
  </si>
  <si>
    <t>PROCURADORIA GENERAL DE LA REPUBLIC</t>
  </si>
  <si>
    <t>S 00056729</t>
  </si>
  <si>
    <t>UD10001-AS34712</t>
  </si>
  <si>
    <t>S 00055113</t>
  </si>
  <si>
    <t>UD10001-AS33085</t>
  </si>
  <si>
    <t>LOPEZ COLOMBRES FELIPE</t>
  </si>
  <si>
    <t>UD09001-AR07878</t>
  </si>
  <si>
    <t>UD09001-AR08929</t>
  </si>
  <si>
    <t>S 00055950</t>
  </si>
  <si>
    <t>UD10001-AS33838</t>
  </si>
  <si>
    <t>RF27615</t>
  </si>
  <si>
    <t>UD09001-AR10078</t>
  </si>
  <si>
    <t>RF26221</t>
  </si>
  <si>
    <t>UD09001-AR08104</t>
  </si>
  <si>
    <t>S 00052750</t>
  </si>
  <si>
    <t>UD10001-AS30967</t>
  </si>
  <si>
    <t>CYBCE SA DE CV</t>
  </si>
  <si>
    <t>S 00054324</t>
  </si>
  <si>
    <t>UD10001-AS32334</t>
  </si>
  <si>
    <t>S 00052103</t>
  </si>
  <si>
    <t>UD10001-AS30324</t>
  </si>
  <si>
    <t>FONG FONG HORTENCIA</t>
  </si>
  <si>
    <t>S 00051431</t>
  </si>
  <si>
    <t>UD10001-AS29690</t>
  </si>
  <si>
    <t>ALVARADO JUAN FRANCISCO JAVIER</t>
  </si>
  <si>
    <t>I    579</t>
  </si>
  <si>
    <t>0297N/16</t>
  </si>
  <si>
    <t>UD80001-0030384</t>
  </si>
  <si>
    <t>S 00056748</t>
  </si>
  <si>
    <t>UD10001-AS34713</t>
  </si>
  <si>
    <t>UD09001-AR09391</t>
  </si>
  <si>
    <t>UD09001-AR07879</t>
  </si>
  <si>
    <t>0046-TCU15</t>
  </si>
  <si>
    <t>UD83001-0027625</t>
  </si>
  <si>
    <t>LJIMENEZ:MORELOS CALIXTO LAURO</t>
  </si>
  <si>
    <t>S 00055942</t>
  </si>
  <si>
    <t>UD10001-AS33839</t>
  </si>
  <si>
    <t>RF28987</t>
  </si>
  <si>
    <t>UD09001-AR10079</t>
  </si>
  <si>
    <t>S 00050596</t>
  </si>
  <si>
    <t>UD10001-AS29010</t>
  </si>
  <si>
    <t>PEREZ PEREZ MARIA GUADALUPE</t>
  </si>
  <si>
    <t>0659-TCN15</t>
  </si>
  <si>
    <t>UD80001-0027273</t>
  </si>
  <si>
    <t>UD10001-AS32335</t>
  </si>
  <si>
    <t>UD09001-AR08499</t>
  </si>
  <si>
    <t>S 00051406</t>
  </si>
  <si>
    <t>UD10001-AS29691</t>
  </si>
  <si>
    <t>I    580</t>
  </si>
  <si>
    <t>UD80001-0030385</t>
  </si>
  <si>
    <t>RECUPERADORA Y RECICLADORA  RANCHO</t>
  </si>
  <si>
    <t>S 00056679</t>
  </si>
  <si>
    <t>UD10001-AS34714</t>
  </si>
  <si>
    <t>UD80001-0028516</t>
  </si>
  <si>
    <t>UD09001-AR07880</t>
  </si>
  <si>
    <t>0727-TCN15</t>
  </si>
  <si>
    <t>UD80001-0027627</t>
  </si>
  <si>
    <t>S 00055948</t>
  </si>
  <si>
    <t>UD10001-AS33840</t>
  </si>
  <si>
    <t>CERDA COAPIO LUCERO</t>
  </si>
  <si>
    <t>S 00057616</t>
  </si>
  <si>
    <t>UD10001-AS35481</t>
  </si>
  <si>
    <t>S 00050674</t>
  </si>
  <si>
    <t>UD10001-AS29011</t>
  </si>
  <si>
    <t>UD80001-0027274</t>
  </si>
  <si>
    <t>UD10001-AS32336</t>
  </si>
  <si>
    <t>ARCELORMITTAL SERV.TEC.PROFESIONALE</t>
  </si>
  <si>
    <t>T 00052099</t>
  </si>
  <si>
    <t>UD10001-AS30325</t>
  </si>
  <si>
    <t>UD09001-AR08280</t>
  </si>
  <si>
    <t>I    581</t>
  </si>
  <si>
    <t>S 00058330</t>
  </si>
  <si>
    <t>UD10001-AS36183</t>
  </si>
  <si>
    <t>S 00056742</t>
  </si>
  <si>
    <t>UD10001-AS34715</t>
  </si>
  <si>
    <t>UD83001-0028517</t>
  </si>
  <si>
    <t>UD09001-AR07881</t>
  </si>
  <si>
    <t>S 00053532</t>
  </si>
  <si>
    <t>UD10001-AS31612</t>
  </si>
  <si>
    <t>CASTRO RAYA ALBERTO</t>
  </si>
  <si>
    <t>S 00055949</t>
  </si>
  <si>
    <t>UD10001-AS33841</t>
  </si>
  <si>
    <t>0131U/15</t>
  </si>
  <si>
    <t>UD83001-0029913</t>
  </si>
  <si>
    <t>S 00050672</t>
  </si>
  <si>
    <t>UD10001-AS29012</t>
  </si>
  <si>
    <t>S 00052745</t>
  </si>
  <si>
    <t>UD10001-AS30968</t>
  </si>
  <si>
    <t>S 00054336</t>
  </si>
  <si>
    <t>UD10001-AS32337</t>
  </si>
  <si>
    <t>UD83001-0026955</t>
  </si>
  <si>
    <t>S 00051426</t>
  </si>
  <si>
    <t>UD10001-AS29692</t>
  </si>
  <si>
    <t>I    582</t>
  </si>
  <si>
    <t>S 00058334</t>
  </si>
  <si>
    <t>UD10001-AS36184</t>
  </si>
  <si>
    <t>S 00056740</t>
  </si>
  <si>
    <t>UD10001-AS34716</t>
  </si>
  <si>
    <t>MENDOZA ACOSTA JOSE ADOLFO</t>
  </si>
  <si>
    <t>UD83001-0028518</t>
  </si>
  <si>
    <t>UD09001-AR07882</t>
  </si>
  <si>
    <t>HORTIROJUSA S. DE P.R. DE R.L.</t>
  </si>
  <si>
    <t>UD80002-0027628</t>
  </si>
  <si>
    <t>MONRROY ANGELES MA DE LOURDES</t>
  </si>
  <si>
    <t>S 00055802</t>
  </si>
  <si>
    <t>UD10001-AS33842</t>
  </si>
  <si>
    <t>S 00057607</t>
  </si>
  <si>
    <t>UD10001-AS35482</t>
  </si>
  <si>
    <t>UD09001-AR08105</t>
  </si>
  <si>
    <t>S 00052799</t>
  </si>
  <si>
    <t>UD10001-AS30969</t>
  </si>
  <si>
    <t>UD09001-AR09148</t>
  </si>
  <si>
    <t>S 00052091</t>
  </si>
  <si>
    <t>UD10001-AS30326</t>
  </si>
  <si>
    <t>UD83001-0026622</t>
  </si>
  <si>
    <t>I    583</t>
  </si>
  <si>
    <t>UD09001-AR10290</t>
  </si>
  <si>
    <t>S 00056744</t>
  </si>
  <si>
    <t>UD10001-AS34717</t>
  </si>
  <si>
    <t>0876-TCN15</t>
  </si>
  <si>
    <t>UD80001-0028519</t>
  </si>
  <si>
    <t>UD09001-AR07883</t>
  </si>
  <si>
    <t>0022-TCN16</t>
  </si>
  <si>
    <t>UD80001-0029000</t>
  </si>
  <si>
    <t>LJIMENEZ:GAYTAN GUERRERO JULIA</t>
  </si>
  <si>
    <t>S 00057612</t>
  </si>
  <si>
    <t>UD10001-AS35483</t>
  </si>
  <si>
    <t>0735-TCN15</t>
  </si>
  <si>
    <t>UD80001-0027629</t>
  </si>
  <si>
    <t>LJIMENEZ:AUTOBUSES URVIABUS S.A DE</t>
  </si>
  <si>
    <t>S 00050681</t>
  </si>
  <si>
    <t>UD10001-AS29013</t>
  </si>
  <si>
    <t>0570-TCN15</t>
  </si>
  <si>
    <t>UD80001-0027276</t>
  </si>
  <si>
    <t>LJIMENEZ:VIDAL VALADEZ JOSE FRANCIS</t>
  </si>
  <si>
    <t>S 00054350</t>
  </si>
  <si>
    <t>UD10001-AS32338</t>
  </si>
  <si>
    <t>S 00052119</t>
  </si>
  <si>
    <t>UD10001-AS30327</t>
  </si>
  <si>
    <t>UD10001-AS29693</t>
  </si>
  <si>
    <t>I    584</t>
  </si>
  <si>
    <t>S 00058332</t>
  </si>
  <si>
    <t>UD10001-AS36185</t>
  </si>
  <si>
    <t>S 00056747</t>
  </si>
  <si>
    <t>UD10001-AS34718</t>
  </si>
  <si>
    <t>S 00055134</t>
  </si>
  <si>
    <t>UD10001-AS33086</t>
  </si>
  <si>
    <t>UD10001-AS28187</t>
  </si>
  <si>
    <t>S 00055953</t>
  </si>
  <si>
    <t>UD10001-AS33843</t>
  </si>
  <si>
    <t>S 00057630</t>
  </si>
  <si>
    <t>UD10001-AS35484</t>
  </si>
  <si>
    <t>UD09001-AR08930</t>
  </si>
  <si>
    <t>CRAIN M. RUSSI</t>
  </si>
  <si>
    <t>S 00050675</t>
  </si>
  <si>
    <t>UD10001-AS29014</t>
  </si>
  <si>
    <t>S 00052803</t>
  </si>
  <si>
    <t>UD10001-AS30970</t>
  </si>
  <si>
    <t>UD09001-AR09149</t>
  </si>
  <si>
    <t>0605-TCN15</t>
  </si>
  <si>
    <t>UD80001-0026956</t>
  </si>
  <si>
    <t>UD10001-AS29694</t>
  </si>
  <si>
    <t>I    585</t>
  </si>
  <si>
    <t>S 00058340</t>
  </si>
  <si>
    <t>UD10001-AS36186</t>
  </si>
  <si>
    <t>CASTRO ABOYTES ADRIANA EMILIA</t>
  </si>
  <si>
    <t>UD83001-0029454</t>
  </si>
  <si>
    <t>UD09001-AR09392</t>
  </si>
  <si>
    <t>S 00049812</t>
  </si>
  <si>
    <t>UD10001-AS28188</t>
  </si>
  <si>
    <t>S 00055866</t>
  </si>
  <si>
    <t>UD10001-AS33844</t>
  </si>
  <si>
    <t>S 00057606</t>
  </si>
  <si>
    <t>UD10001-AS35485</t>
  </si>
  <si>
    <t>S 00053541</t>
  </si>
  <si>
    <t>UD10001-AS31613</t>
  </si>
  <si>
    <t>S 00050670</t>
  </si>
  <si>
    <t>UD10001-AS29015</t>
  </si>
  <si>
    <t>RODRIGUEZ FLORES SILVIA</t>
  </si>
  <si>
    <t>UD09001-AR08711</t>
  </si>
  <si>
    <t>RF28094</t>
  </si>
  <si>
    <t>UD09001-AR09150</t>
  </si>
  <si>
    <t>UD09001-AR08500</t>
  </si>
  <si>
    <t>UD80001-0026624</t>
  </si>
  <si>
    <t>I    586</t>
  </si>
  <si>
    <t>S 00058331</t>
  </si>
  <si>
    <t>UD10001-AS36187</t>
  </si>
  <si>
    <t>GONZALEZ GASCA SAUL</t>
  </si>
  <si>
    <t>S 00056746</t>
  </si>
  <si>
    <t>UD10001-AS34719</t>
  </si>
  <si>
    <t>UD80001-0028520</t>
  </si>
  <si>
    <t>S 00049814</t>
  </si>
  <si>
    <t>UD10001-AS28189</t>
  </si>
  <si>
    <t>S 00055952</t>
  </si>
  <si>
    <t>UD10001-AS33845</t>
  </si>
  <si>
    <t>S 00057620</t>
  </si>
  <si>
    <t>UD10001-AS35486</t>
  </si>
  <si>
    <t>UD09001-AR08931</t>
  </si>
  <si>
    <t>S 00052807</t>
  </si>
  <si>
    <t>UD10001-AS30971</t>
  </si>
  <si>
    <t>RF28029</t>
  </si>
  <si>
    <t>UD09001-AR09151</t>
  </si>
  <si>
    <t>UD80001-0026957</t>
  </si>
  <si>
    <t>S 00051424</t>
  </si>
  <si>
    <t>UD10001-AS29695</t>
  </si>
  <si>
    <t>I    587</t>
  </si>
  <si>
    <t>UD80001-0030387</t>
  </si>
  <si>
    <t>S 00056731</t>
  </si>
  <si>
    <t>UD10001-AS34720</t>
  </si>
  <si>
    <t>ESPINOZA BOUCHOT MARICARMEN</t>
  </si>
  <si>
    <t>0815-TCN15</t>
  </si>
  <si>
    <t>UD80001-0028521</t>
  </si>
  <si>
    <t>LJIMENEZ:ORTEGA MONTOYA RODRIGO</t>
  </si>
  <si>
    <t>T 00049766</t>
  </si>
  <si>
    <t>UD10001-AS28190</t>
  </si>
  <si>
    <t>T 00055754</t>
  </si>
  <si>
    <t>UD10001-AS33846</t>
  </si>
  <si>
    <t>S 00057610</t>
  </si>
  <si>
    <t>UD10001-AS35487</t>
  </si>
  <si>
    <t>RF27578</t>
  </si>
  <si>
    <t>UD09001-AR08932</t>
  </si>
  <si>
    <t>S 00050683</t>
  </si>
  <si>
    <t>UD10001-AS29016</t>
  </si>
  <si>
    <t>S 00052800</t>
  </si>
  <si>
    <t>UD10001-AS30972</t>
  </si>
  <si>
    <t>S 00054341</t>
  </si>
  <si>
    <t>UD10001-AS32339</t>
  </si>
  <si>
    <t>S 00052104</t>
  </si>
  <si>
    <t>UD10001-AS30329</t>
  </si>
  <si>
    <t>S 00051427</t>
  </si>
  <si>
    <t>UD10001-AS29696</t>
  </si>
  <si>
    <t>CHAIRE CHAVERO EDGARDO</t>
  </si>
  <si>
    <t>I    588</t>
  </si>
  <si>
    <t>UD09001-AR10291</t>
  </si>
  <si>
    <t>UD80002-0028522</t>
  </si>
  <si>
    <t>S 00049818</t>
  </si>
  <si>
    <t>UD10001-AS28204</t>
  </si>
  <si>
    <t>UD83001-0029001</t>
  </si>
  <si>
    <t>UD80001-0029455</t>
  </si>
  <si>
    <t>RF29630</t>
  </si>
  <si>
    <t>UD09001-AR10080</t>
  </si>
  <si>
    <t>S 00053559</t>
  </si>
  <si>
    <t>UD10001-AS31614</t>
  </si>
  <si>
    <t>HERNANDEZ OLMOS BENJAMIN</t>
  </si>
  <si>
    <t>UD09001-AR08106</t>
  </si>
  <si>
    <t>S 00052801</t>
  </si>
  <si>
    <t>UD10001-AS30973</t>
  </si>
  <si>
    <t>CERON PONCE MIGUEL</t>
  </si>
  <si>
    <t>S 00054352</t>
  </si>
  <si>
    <t>UD10001-AS32340</t>
  </si>
  <si>
    <t>S 00052110</t>
  </si>
  <si>
    <t>UD10001-AS30330</t>
  </si>
  <si>
    <t>UD80001-0026626</t>
  </si>
  <si>
    <t>I    589</t>
  </si>
  <si>
    <t>S 00058333</t>
  </si>
  <si>
    <t>UD10001-AS36188</t>
  </si>
  <si>
    <t>S 00055129</t>
  </si>
  <si>
    <t>UD10001-AS33087</t>
  </si>
  <si>
    <t>RUIZ MORENO JUAN BERNARDO</t>
  </si>
  <si>
    <t>UD10001-AS28207</t>
  </si>
  <si>
    <t>UD80001-0029456</t>
  </si>
  <si>
    <t>S 00057629</t>
  </si>
  <si>
    <t>UD10001-AS35488</t>
  </si>
  <si>
    <t>DESARROLLOS INTEGRALES PEMAG SA DE</t>
  </si>
  <si>
    <t>S 00053556</t>
  </si>
  <si>
    <t>UD10001-AS31615</t>
  </si>
  <si>
    <t>0085-TCU15</t>
  </si>
  <si>
    <t>UD83001-0029002</t>
  </si>
  <si>
    <t>LJIMENEZ:GONZALEZ SANCHEZ JUAN LUIS</t>
  </si>
  <si>
    <t>S 00050687</t>
  </si>
  <si>
    <t>UD10001-AS29017</t>
  </si>
  <si>
    <t>FING SOTO EVER AMILCAR</t>
  </si>
  <si>
    <t>H 00052134</t>
  </si>
  <si>
    <t>UD10001-AS30974</t>
  </si>
  <si>
    <t>S 00054346</t>
  </si>
  <si>
    <t>UD10001-AS32341</t>
  </si>
  <si>
    <t>S 00052093</t>
  </si>
  <si>
    <t>UD10001-AS30331</t>
  </si>
  <si>
    <t>S 00051418</t>
  </si>
  <si>
    <t>UD10001-AS29697</t>
  </si>
  <si>
    <t>I    590</t>
  </si>
  <si>
    <t>S 00058335</t>
  </si>
  <si>
    <t>UD10001-AS36189</t>
  </si>
  <si>
    <t>RF28477</t>
  </si>
  <si>
    <t>UD09001-AR09393</t>
  </si>
  <si>
    <t>RF25869</t>
  </si>
  <si>
    <t>UD09001-AR07884</t>
  </si>
  <si>
    <t>UD80001-0029457</t>
  </si>
  <si>
    <t>CORONADO VELASCO ANGELICA</t>
  </si>
  <si>
    <t>T 00057627</t>
  </si>
  <si>
    <t>UD10001-AS35489</t>
  </si>
  <si>
    <t>UD09001-AR08933</t>
  </si>
  <si>
    <t>0930-TCN15</t>
  </si>
  <si>
    <t>UD80001-0029003</t>
  </si>
  <si>
    <t>LJIMENEZ:JIMENEZ GARCIA VICENTE</t>
  </si>
  <si>
    <t>S 00050684</t>
  </si>
  <si>
    <t>UD10001-AS29018</t>
  </si>
  <si>
    <t>S 00052632</t>
  </si>
  <si>
    <t>UD10001-AS30975</t>
  </si>
  <si>
    <t>VAZQUEZ BERMUDEZ ANGEL</t>
  </si>
  <si>
    <t>S 00054340</t>
  </si>
  <si>
    <t>UD10001-AS32342</t>
  </si>
  <si>
    <t>S 00052115</t>
  </si>
  <si>
    <t>UD10001-AS30332</t>
  </si>
  <si>
    <t>AQUATECH DEL BAJIO, S.A DE C.V.</t>
  </si>
  <si>
    <t>UD80001-0026629</t>
  </si>
  <si>
    <t>I    591</t>
  </si>
  <si>
    <t>S 00058339</t>
  </si>
  <si>
    <t>UD10001-AS36190</t>
  </si>
  <si>
    <t>S 00055111</t>
  </si>
  <si>
    <t>UD10001-AS33088</t>
  </si>
  <si>
    <t>UD09001-AR07885</t>
  </si>
  <si>
    <t>TORAL HERNANDEZ MIGUEL</t>
  </si>
  <si>
    <t>rf29413</t>
  </si>
  <si>
    <t>UD09001-AR09835</t>
  </si>
  <si>
    <t>0175-TCN15</t>
  </si>
  <si>
    <t>UD80001-0029914</t>
  </si>
  <si>
    <t>0884-TCN14</t>
  </si>
  <si>
    <t>UD80001-0026280</t>
  </si>
  <si>
    <t>LJIMENEZ:DOMINGUEZ SANCEN BLANCA ES</t>
  </si>
  <si>
    <t>T 00052812</t>
  </si>
  <si>
    <t>UD10001-AS30976</t>
  </si>
  <si>
    <t>RF28084</t>
  </si>
  <si>
    <t>UD09001-AR09152</t>
  </si>
  <si>
    <t>CHAPRONE S.A. DE C.V.</t>
  </si>
  <si>
    <t>S 00055901</t>
  </si>
  <si>
    <t>UD10001-AS33847</t>
  </si>
  <si>
    <t>RAMON ORTIZ MARIA</t>
  </si>
  <si>
    <t>0573-TCN15</t>
  </si>
  <si>
    <t>UD80001-0026959</t>
  </si>
  <si>
    <t>UD80001-0026630</t>
  </si>
  <si>
    <t>I    592</t>
  </si>
  <si>
    <t>T 00058301</t>
  </si>
  <si>
    <t>UD10001-AS36191</t>
  </si>
  <si>
    <t>S 00055098</t>
  </si>
  <si>
    <t>UD10001-AS33089</t>
  </si>
  <si>
    <t>GAMEZ LUGO MARIA DOLORES</t>
  </si>
  <si>
    <t>0398-TCN15</t>
  </si>
  <si>
    <t>UD80001-0025880</t>
  </si>
  <si>
    <t>LJIMENEZ:VILLAGOMEZ VAZQUEZ CECILIA</t>
  </si>
  <si>
    <t>S 00056751</t>
  </si>
  <si>
    <t>UD10001-AS34732</t>
  </si>
  <si>
    <t>S 00053571</t>
  </si>
  <si>
    <t>UD10001-AS31616</t>
  </si>
  <si>
    <t>UD09001-AR10081</t>
  </si>
  <si>
    <t>S 00050667</t>
  </si>
  <si>
    <t>UD10001-AS29019</t>
  </si>
  <si>
    <t>UD80001-0027277</t>
  </si>
  <si>
    <t>S 00054353</t>
  </si>
  <si>
    <t>UD10001-AS32343</t>
  </si>
  <si>
    <t>TAFOYA GARCIA PEDRO</t>
  </si>
  <si>
    <t>S 00055957</t>
  </si>
  <si>
    <t>UD10001-AS33848</t>
  </si>
  <si>
    <t>0623N/15</t>
  </si>
  <si>
    <t>UD80001-0026960</t>
  </si>
  <si>
    <t>LJIMENEZ:MORALES RODRIGUEZ ITXEL  G</t>
  </si>
  <si>
    <t>UD09001-AR08281</t>
  </si>
  <si>
    <t>FLORES LOPEZ NICOLAS</t>
  </si>
  <si>
    <t>I    593</t>
  </si>
  <si>
    <t>RF30349</t>
  </si>
  <si>
    <t>UD09001-AR10292</t>
  </si>
  <si>
    <t>UD09001-AR09394</t>
  </si>
  <si>
    <t>UD09001-AR07886</t>
  </si>
  <si>
    <t>UD80001-0029458</t>
  </si>
  <si>
    <t>UD09001-AR08934</t>
  </si>
  <si>
    <t>0582-TCN15</t>
  </si>
  <si>
    <t>UD80001-0029915</t>
  </si>
  <si>
    <t>S 00050668</t>
  </si>
  <si>
    <t>UD10001-AS29020</t>
  </si>
  <si>
    <t>UD80001-0027278</t>
  </si>
  <si>
    <t>S 00054337</t>
  </si>
  <si>
    <t>UD10001-AS32346</t>
  </si>
  <si>
    <t>S 00055956</t>
  </si>
  <si>
    <t>UD10001-AS33849</t>
  </si>
  <si>
    <t>MANILLA LARA MARIA AURORA</t>
  </si>
  <si>
    <t>UD09001-AR08501</t>
  </si>
  <si>
    <t>0472N/15</t>
  </si>
  <si>
    <t>UD80001-0026632</t>
  </si>
  <si>
    <t>I    594</t>
  </si>
  <si>
    <t>RF30171</t>
  </si>
  <si>
    <t>UD09001-AR10293</t>
  </si>
  <si>
    <t>S 00055123</t>
  </si>
  <si>
    <t>UD10001-AS33090</t>
  </si>
  <si>
    <t>UD80001-0025881</t>
  </si>
  <si>
    <t>UD80001-0029459</t>
  </si>
  <si>
    <t>AGUADO ROSAS EDUARDO</t>
  </si>
  <si>
    <t>S 00053557</t>
  </si>
  <si>
    <t>UD10001-AS31617</t>
  </si>
  <si>
    <t>S 00057605</t>
  </si>
  <si>
    <t>UD10001-AS35491</t>
  </si>
  <si>
    <t>S 00050680</t>
  </si>
  <si>
    <t>UD10001-AS29021</t>
  </si>
  <si>
    <t>S 00052804</t>
  </si>
  <si>
    <t>UD10001-AS30977</t>
  </si>
  <si>
    <t>PARAMO GONZALEZ JULIO CESAR</t>
  </si>
  <si>
    <t>S 00054355</t>
  </si>
  <si>
    <t>UD10001-AS32348</t>
  </si>
  <si>
    <t>TORRES LUJAN MARTHA IRENE</t>
  </si>
  <si>
    <t>S 00055747</t>
  </si>
  <si>
    <t>UD10001-AS33850</t>
  </si>
  <si>
    <t>0769-TCN11</t>
  </si>
  <si>
    <t>UD80005-0026961</t>
  </si>
  <si>
    <t>0472-TCN15</t>
  </si>
  <si>
    <t>UD80001-0026633</t>
  </si>
  <si>
    <t>I    595</t>
  </si>
  <si>
    <t>S 00058343</t>
  </si>
  <si>
    <t>UD10001-AS36192</t>
  </si>
  <si>
    <t>UD83001-0028523</t>
  </si>
  <si>
    <t>CAMACHO ALVAREZ DENISSE MAGALY</t>
  </si>
  <si>
    <t>UD80001-0025882</t>
  </si>
  <si>
    <t>S 00056752</t>
  </si>
  <si>
    <t>UD10001-AS34733</t>
  </si>
  <si>
    <t>UD09001-AR08935</t>
  </si>
  <si>
    <t>UD80001-0029916</t>
  </si>
  <si>
    <t>S 00050669</t>
  </si>
  <si>
    <t>UD10001-AS29022</t>
  </si>
  <si>
    <t>0664-TCN15</t>
  </si>
  <si>
    <t>UD80001-0027279</t>
  </si>
  <si>
    <t>LJIMENEZ:INSTITUTO DE ESTUDIOS BAJI</t>
  </si>
  <si>
    <t>S 00054348</t>
  </si>
  <si>
    <t>UD10001-AS32349</t>
  </si>
  <si>
    <t>0089-tcu15</t>
  </si>
  <si>
    <t>UD83001-0029006</t>
  </si>
  <si>
    <t>LJIMENEZ:MENDOZA OLIVARES JUAN ERNE</t>
  </si>
  <si>
    <t>UD80001-0026962</t>
  </si>
  <si>
    <t>UD09001-AR08282</t>
  </si>
  <si>
    <t>I    596</t>
  </si>
  <si>
    <t>S 00058359</t>
  </si>
  <si>
    <t>UD10001-AS36193</t>
  </si>
  <si>
    <t>RF28511</t>
  </si>
  <si>
    <t>UD09001-AR09395</t>
  </si>
  <si>
    <t>S 00049829</t>
  </si>
  <si>
    <t>UD10001-AS28218</t>
  </si>
  <si>
    <t>MELESIO CHAVEZ RICARDO</t>
  </si>
  <si>
    <t>RF29423</t>
  </si>
  <si>
    <t>UD09001-AR09836</t>
  </si>
  <si>
    <t>UD09001-AR08936</t>
  </si>
  <si>
    <t>UD80001-0029917</t>
  </si>
  <si>
    <t>UD80001-0026282</t>
  </si>
  <si>
    <t>UD09001-AR08712</t>
  </si>
  <si>
    <t>S 00054354</t>
  </si>
  <si>
    <t>UD10001-AS32350</t>
  </si>
  <si>
    <t>S 00055962</t>
  </si>
  <si>
    <t>UD10001-AS33851</t>
  </si>
  <si>
    <t>0611-TCN15</t>
  </si>
  <si>
    <t>UD80001-0026963</t>
  </si>
  <si>
    <t>0545-TCN15</t>
  </si>
  <si>
    <t>UD80001-0026634</t>
  </si>
  <si>
    <t>I    597</t>
  </si>
  <si>
    <t>S 00058342</t>
  </si>
  <si>
    <t>UD10001-AS36194</t>
  </si>
  <si>
    <t>UD09001-AR09396</t>
  </si>
  <si>
    <t>S 00049827</t>
  </si>
  <si>
    <t>UD10001-AS28220</t>
  </si>
  <si>
    <t>T 00056672</t>
  </si>
  <si>
    <t>UD10001-AS34734</t>
  </si>
  <si>
    <t>S 00053553</t>
  </si>
  <si>
    <t>UD10001-AS31618</t>
  </si>
  <si>
    <t>RENDON RIOS GREGORIO LUIS</t>
  </si>
  <si>
    <t>UD09001-AR10082</t>
  </si>
  <si>
    <t>PARRA VILLEGAS ROSALBA MAGDALENA</t>
  </si>
  <si>
    <t>UD83001-0026283</t>
  </si>
  <si>
    <t>UD10001-AS30978</t>
  </si>
  <si>
    <t>UD80001-0028102</t>
  </si>
  <si>
    <t>UD80002-0029008</t>
  </si>
  <si>
    <t>UD09001-AR08502</t>
  </si>
  <si>
    <t>S 00051434</t>
  </si>
  <si>
    <t>UD10001-AS29703</t>
  </si>
  <si>
    <t>I    598</t>
  </si>
  <si>
    <t>T 00058179</t>
  </si>
  <si>
    <t>UD10001-AS36195</t>
  </si>
  <si>
    <t>RF28515</t>
  </si>
  <si>
    <t>UD09001-AR09397</t>
  </si>
  <si>
    <t>S 00049808</t>
  </si>
  <si>
    <t>UD10001-AS28221</t>
  </si>
  <si>
    <t>UD09001-AR09837</t>
  </si>
  <si>
    <t>S 00053566</t>
  </si>
  <si>
    <t>UD10001-AS31619</t>
  </si>
  <si>
    <t>UD09001-AR10083</t>
  </si>
  <si>
    <t>BAJA: PICON BARRIENTOS JOSE MARTIN</t>
  </si>
  <si>
    <t>RF27268</t>
  </si>
  <si>
    <t>UD09001-AR08713</t>
  </si>
  <si>
    <t>UD09001-AR09153</t>
  </si>
  <si>
    <t>CANO MUñOZ PEDRO ARTURO</t>
  </si>
  <si>
    <t>BAJA: ENRIQUEZ RIVAS LUIS</t>
  </si>
  <si>
    <t>UD10001-AS30333</t>
  </si>
  <si>
    <t>UD80002-0026636</t>
  </si>
  <si>
    <t>I    599</t>
  </si>
  <si>
    <t>S 00058336</t>
  </si>
  <si>
    <t>UD10001-AS36196</t>
  </si>
  <si>
    <t>UD80002-0028524</t>
  </si>
  <si>
    <t>0317-TCN15</t>
  </si>
  <si>
    <t>UD80001-0025883</t>
  </si>
  <si>
    <t>T 00056631</t>
  </si>
  <si>
    <t>UD10001-AS34735</t>
  </si>
  <si>
    <t>S 00053564</t>
  </si>
  <si>
    <t>UD10001-AS31620</t>
  </si>
  <si>
    <t>0943-TCN15</t>
  </si>
  <si>
    <t>UD80001-0029919</t>
  </si>
  <si>
    <t>S 00050682</t>
  </si>
  <si>
    <t>UD10001-AS29023</t>
  </si>
  <si>
    <t>PATIÑO RODRIGUEZ ROSALBA</t>
  </si>
  <si>
    <t>S 00052808</t>
  </si>
  <si>
    <t>UD10001-AS30979</t>
  </si>
  <si>
    <t>T 00054362</t>
  </si>
  <si>
    <t>UD10001-AS32352</t>
  </si>
  <si>
    <t>UD09001-AR09606</t>
  </si>
  <si>
    <t>LAGUNAS SOSA LUZ MARIA</t>
  </si>
  <si>
    <t>S 00052082</t>
  </si>
  <si>
    <t>UD10001-AS30334</t>
  </si>
  <si>
    <t>S 00051443</t>
  </si>
  <si>
    <t>UD10001-AS29705</t>
  </si>
  <si>
    <t>LOPEZ JIMENEZ JUAN CARLOS</t>
  </si>
  <si>
    <t>I    600</t>
  </si>
  <si>
    <t>1008-TCN15</t>
  </si>
  <si>
    <t>UD80001-0030389</t>
  </si>
  <si>
    <t>UD80001-0028525</t>
  </si>
  <si>
    <t>COMERCIAL SANARATAN S DE RL DE CV</t>
  </si>
  <si>
    <t>UD80001-0025884</t>
  </si>
  <si>
    <t>S 00056754</t>
  </si>
  <si>
    <t>UD10001-AS34736</t>
  </si>
  <si>
    <t>S 00053565</t>
  </si>
  <si>
    <t>UD10001-AS31621</t>
  </si>
  <si>
    <t>S 00057635</t>
  </si>
  <si>
    <t>UD10001-AS35492</t>
  </si>
  <si>
    <t>UD09001-AR08107</t>
  </si>
  <si>
    <t>UD80002-0027281</t>
  </si>
  <si>
    <t>OROZCO CASTRO BLANCA OBDULIA</t>
  </si>
  <si>
    <t>S 00054357</t>
  </si>
  <si>
    <t>UD10001-AS32353</t>
  </si>
  <si>
    <t>S 00055958</t>
  </si>
  <si>
    <t>UD10001-AS33852</t>
  </si>
  <si>
    <t>UD10001-AS30335</t>
  </si>
  <si>
    <t>ANT 26637</t>
  </si>
  <si>
    <t>UD80001-0026637</t>
  </si>
  <si>
    <t>LJIMENEZ:JARAMILLO URREA GABRIEL</t>
  </si>
  <si>
    <t>I    601</t>
  </si>
  <si>
    <t>S 00058349</t>
  </si>
  <si>
    <t>UD10001-AS36197</t>
  </si>
  <si>
    <t>S 00055135</t>
  </si>
  <si>
    <t>UD10001-AS33091</t>
  </si>
  <si>
    <t>S 00049810</t>
  </si>
  <si>
    <t>UD10001-AS28222</t>
  </si>
  <si>
    <t>IMPLEMENTOS Y EQUIPOS AUTOMATICOS S</t>
  </si>
  <si>
    <t>S 00056765</t>
  </si>
  <si>
    <t>UD10001-AS34737</t>
  </si>
  <si>
    <t>0387-TCN15</t>
  </si>
  <si>
    <t>UD80001-0027634</t>
  </si>
  <si>
    <t>LJIMENEZ:AGUILAR PATIÑO GUEDALUPE</t>
  </si>
  <si>
    <t>UD09001-AR10084</t>
  </si>
  <si>
    <t>UD83001-0026284</t>
  </si>
  <si>
    <t>UD80002-0027282</t>
  </si>
  <si>
    <t>ALCARAZ AVENDAÑO CLAUDIA MAYELA</t>
  </si>
  <si>
    <t>RF28087</t>
  </si>
  <si>
    <t>UD09001-AR09154</t>
  </si>
  <si>
    <t>UD09001-AR09607</t>
  </si>
  <si>
    <t>RF26940</t>
  </si>
  <si>
    <t>UD09001-AR08503</t>
  </si>
  <si>
    <t>S 00051440</t>
  </si>
  <si>
    <t>UD10001-AS29706</t>
  </si>
  <si>
    <t>ALCOCER RODRIGUEZ GUILLERMO</t>
  </si>
  <si>
    <t>I    602</t>
  </si>
  <si>
    <t>S 00057919</t>
  </si>
  <si>
    <t>UD10001-AS36198</t>
  </si>
  <si>
    <t>S 00055130</t>
  </si>
  <si>
    <t>UD10001-AS33092</t>
  </si>
  <si>
    <t>UD80002-0025885</t>
  </si>
  <si>
    <t>S 00056753</t>
  </si>
  <si>
    <t>UD10001-AS34738</t>
  </si>
  <si>
    <t>S 00053561</t>
  </si>
  <si>
    <t>UD10001-AS31622</t>
  </si>
  <si>
    <t>S 00057631</t>
  </si>
  <si>
    <t>UD10001-AS35493</t>
  </si>
  <si>
    <t>RF27183</t>
  </si>
  <si>
    <t>UD09001-AR08714</t>
  </si>
  <si>
    <t>RF28089</t>
  </si>
  <si>
    <t>UD09001-AR09155</t>
  </si>
  <si>
    <t>UD09001-AR09608</t>
  </si>
  <si>
    <t>UD10001-AS29024</t>
  </si>
  <si>
    <t>UD09001-AR08504</t>
  </si>
  <si>
    <t>S 00051470</t>
  </si>
  <si>
    <t>UD10001-AS29707</t>
  </si>
  <si>
    <t>I    603</t>
  </si>
  <si>
    <t>UD09001-AR10294</t>
  </si>
  <si>
    <t>UD09001-AR09398</t>
  </si>
  <si>
    <t>UD80001-0025886</t>
  </si>
  <si>
    <t>UD09001-AR09838</t>
  </si>
  <si>
    <t>S 00053568</t>
  </si>
  <si>
    <t>UD10001-AS31623</t>
  </si>
  <si>
    <t>S 00057632</t>
  </si>
  <si>
    <t>UD10001-AS35529</t>
  </si>
  <si>
    <t>INSTITUTO TECNICO Y DE ESTUDIOS SUP</t>
  </si>
  <si>
    <t>T 00052809</t>
  </si>
  <si>
    <t>UD10001-AS30980</t>
  </si>
  <si>
    <t>S 00054356</t>
  </si>
  <si>
    <t>UD10001-AS32385</t>
  </si>
  <si>
    <t>UD09001-AR09609</t>
  </si>
  <si>
    <t>UD10001-AS29025</t>
  </si>
  <si>
    <t>S 00051963</t>
  </si>
  <si>
    <t>UD10001-AS30336</t>
  </si>
  <si>
    <t>S 00051448</t>
  </si>
  <si>
    <t>UD10001-AS29708</t>
  </si>
  <si>
    <t>I    604</t>
  </si>
  <si>
    <t>UD09001-AR10295</t>
  </si>
  <si>
    <t>RF28504</t>
  </si>
  <si>
    <t>UD09001-AR09399</t>
  </si>
  <si>
    <t>UD80002-0025887</t>
  </si>
  <si>
    <t>UD80001-0029466</t>
  </si>
  <si>
    <t>T 00053409</t>
  </si>
  <si>
    <t>UD10001-AS31624</t>
  </si>
  <si>
    <t>0114N/15</t>
  </si>
  <si>
    <t>UD83001-0029922</t>
  </si>
  <si>
    <t>LJIMENEZ:ESCOTO IBARRA MARTIN</t>
  </si>
  <si>
    <t>UD09001-AR08715</t>
  </si>
  <si>
    <t>RF28095</t>
  </si>
  <si>
    <t>UD09001-AR09156</t>
  </si>
  <si>
    <t>UD80001-0029009</t>
  </si>
  <si>
    <t>UD80001-0026285</t>
  </si>
  <si>
    <t>S 00052141</t>
  </si>
  <si>
    <t>UD10001-AS30337</t>
  </si>
  <si>
    <t>S 00051442</t>
  </si>
  <si>
    <t>UD10001-AS29709</t>
  </si>
  <si>
    <t>I    605</t>
  </si>
  <si>
    <t>S 00058329</t>
  </si>
  <si>
    <t>UD10001-AS36199</t>
  </si>
  <si>
    <t>S 00055117</t>
  </si>
  <si>
    <t>UD10001-AS33093</t>
  </si>
  <si>
    <t>UD80001-0025888</t>
  </si>
  <si>
    <t>S 00056766</t>
  </si>
  <si>
    <t>UD10001-AS34739</t>
  </si>
  <si>
    <t>S 00053554</t>
  </si>
  <si>
    <t>UD10001-AS31625</t>
  </si>
  <si>
    <t>UD09001-AR10085</t>
  </si>
  <si>
    <t>UD10001-AS30981</t>
  </si>
  <si>
    <t>S 00054343</t>
  </si>
  <si>
    <t>UD10001-AS32386</t>
  </si>
  <si>
    <t>T 00055850</t>
  </si>
  <si>
    <t>UD10001-AS33853</t>
  </si>
  <si>
    <t>MORALES BUSTAMANTE YOLANDA DEL ROCI</t>
  </si>
  <si>
    <t>S 00050689</t>
  </si>
  <si>
    <t>UD10001-AS29026</t>
  </si>
  <si>
    <t>UD09001-AR08505</t>
  </si>
  <si>
    <t>UD09001-AR08283</t>
  </si>
  <si>
    <t>I    606</t>
  </si>
  <si>
    <t>S 00058271</t>
  </si>
  <si>
    <t>UD10001-AS36200</t>
  </si>
  <si>
    <t>UD80001-0028527</t>
  </si>
  <si>
    <t>LJIMENEZ:RADIADORES PREN DE CELAYA</t>
  </si>
  <si>
    <t>S 00056750</t>
  </si>
  <si>
    <t>UD10001-AS34740</t>
  </si>
  <si>
    <t>T 00057570</t>
  </si>
  <si>
    <t>UD10001-AS35548</t>
  </si>
  <si>
    <t>0675-TCN15</t>
  </si>
  <si>
    <t>UD80001-0027284</t>
  </si>
  <si>
    <t>LJIMENEZ:DIAZ GOMEZ MARIA ELENA</t>
  </si>
  <si>
    <t>0423-TCN15</t>
  </si>
  <si>
    <t>UD80001-0027635</t>
  </si>
  <si>
    <t>LJIMENEZ:LOPEZ JIMENEZ J LUIS</t>
  </si>
  <si>
    <t>S 00054358</t>
  </si>
  <si>
    <t>UD10001-AS32387</t>
  </si>
  <si>
    <t>T 00055980</t>
  </si>
  <si>
    <t>UD10001-AS33854</t>
  </si>
  <si>
    <t>RAMIREZ CARLOS</t>
  </si>
  <si>
    <t>0470-TCN15</t>
  </si>
  <si>
    <t>UD80001-0026286</t>
  </si>
  <si>
    <t>UD09001-AR08506</t>
  </si>
  <si>
    <t>UD10001-AS29717</t>
  </si>
  <si>
    <t>I    607</t>
  </si>
  <si>
    <t>UD80002-0030392</t>
  </si>
  <si>
    <t>S 00055093</t>
  </si>
  <si>
    <t>UD10001-AS33094</t>
  </si>
  <si>
    <t>ZETINA TORRES FRANCISCO</t>
  </si>
  <si>
    <t>UD09001-AR09839</t>
  </si>
  <si>
    <t>0346-TCN15</t>
  </si>
  <si>
    <t>UD80001-0025889</t>
  </si>
  <si>
    <t>UD09001-AR10086</t>
  </si>
  <si>
    <t>UD80001-0027285</t>
  </si>
  <si>
    <t>0050-TCU15</t>
  </si>
  <si>
    <t>UD83001-0027636</t>
  </si>
  <si>
    <t>LJIMENEZ:GOMEZ GARCIA MARCO EDUARDO</t>
  </si>
  <si>
    <t>S 00054363</t>
  </si>
  <si>
    <t>UD10001-AS32388</t>
  </si>
  <si>
    <t>S 00055973</t>
  </si>
  <si>
    <t>UD10001-AS33855</t>
  </si>
  <si>
    <t>S 00050693</t>
  </si>
  <si>
    <t>UD10001-AS29045</t>
  </si>
  <si>
    <t>S 00052112</t>
  </si>
  <si>
    <t>UD10001-AS30338</t>
  </si>
  <si>
    <t>CRUZ MARTINEZ REYES</t>
  </si>
  <si>
    <t>S 00051449</t>
  </si>
  <si>
    <t>UD10001-AS29718</t>
  </si>
  <si>
    <t>I    608</t>
  </si>
  <si>
    <t>UD09001-AR10296</t>
  </si>
  <si>
    <t>S 00055121</t>
  </si>
  <si>
    <t>UD10001-AS33095</t>
  </si>
  <si>
    <t>S 00056757</t>
  </si>
  <si>
    <t>UD10001-AS34741</t>
  </si>
  <si>
    <t>UD80001-0025890</t>
  </si>
  <si>
    <t>S 00057633</t>
  </si>
  <si>
    <t>UD10001-AS35550</t>
  </si>
  <si>
    <t>S 00052818</t>
  </si>
  <si>
    <t>UD10001-AS30982</t>
  </si>
  <si>
    <t>S 00055963</t>
  </si>
  <si>
    <t>UD10001-AS33856</t>
  </si>
  <si>
    <t>S 00053546</t>
  </si>
  <si>
    <t>UD10001-AS31626</t>
  </si>
  <si>
    <t>S 00054361</t>
  </si>
  <si>
    <t>UD10001-AS32389</t>
  </si>
  <si>
    <t>T 00052129</t>
  </si>
  <si>
    <t>UD10001-AS30339</t>
  </si>
  <si>
    <t>UD09001-AR08284</t>
  </si>
  <si>
    <t>I    609</t>
  </si>
  <si>
    <t>S 00058350</t>
  </si>
  <si>
    <t>UD10001-AS36214</t>
  </si>
  <si>
    <t>S 00055133</t>
  </si>
  <si>
    <t>UD10001-AS33096</t>
  </si>
  <si>
    <t>T 00056770</t>
  </si>
  <si>
    <t>UD10001-AS34742</t>
  </si>
  <si>
    <t>S 00057640</t>
  </si>
  <si>
    <t>UD10001-AS35551</t>
  </si>
  <si>
    <t>UD09001-AR08716</t>
  </si>
  <si>
    <t>UD10001-AS33857</t>
  </si>
  <si>
    <t>0732-TCN15</t>
  </si>
  <si>
    <t>UD80001-0027638</t>
  </si>
  <si>
    <t>0796-TCN15</t>
  </si>
  <si>
    <t>UD80001-0028105</t>
  </si>
  <si>
    <t>LJIMENEZ:GUERRERO SANCHEZ JOSE CESA</t>
  </si>
  <si>
    <t>UD09001-AR08108</t>
  </si>
  <si>
    <t>RIVERA TREVIÑO ENRIQUE</t>
  </si>
  <si>
    <t>0374N/15</t>
  </si>
  <si>
    <t>UD80001-0026968</t>
  </si>
  <si>
    <t>T 00051473</t>
  </si>
  <si>
    <t>UD10001-AS29721</t>
  </si>
  <si>
    <t>I    610</t>
  </si>
  <si>
    <t>S 00058355</t>
  </si>
  <si>
    <t>UD10001-AS36215</t>
  </si>
  <si>
    <t>S 00055071</t>
  </si>
  <si>
    <t>UD10001-AS33097</t>
  </si>
  <si>
    <t>S 00056768</t>
  </si>
  <si>
    <t>UD10001-AS34743</t>
  </si>
  <si>
    <t>UD09001-AR10087</t>
  </si>
  <si>
    <t>0001-TDU15</t>
  </si>
  <si>
    <t>UD80001-0025893</t>
  </si>
  <si>
    <t>S 00052621</t>
  </si>
  <si>
    <t>UD10001-AS30983</t>
  </si>
  <si>
    <t>RF28953</t>
  </si>
  <si>
    <t>UD09001-AR09610</t>
  </si>
  <si>
    <t>0733-TCN15</t>
  </si>
  <si>
    <t>UD80001-0027639</t>
  </si>
  <si>
    <t>LJIMENEZ:AGUILAR TORRES ARIEL ANGEL</t>
  </si>
  <si>
    <t>S 00054365</t>
  </si>
  <si>
    <t>UD10001-AS32391</t>
  </si>
  <si>
    <t>UD10001-AS29046</t>
  </si>
  <si>
    <t>PIÑA RODIGUEZ JESSICA</t>
  </si>
  <si>
    <t>S 00052131</t>
  </si>
  <si>
    <t>UD10001-AS30340</t>
  </si>
  <si>
    <t>GOMEZ MUñOZ ALEJANDRO</t>
  </si>
  <si>
    <t>UD10001-AS29727</t>
  </si>
  <si>
    <t>I    611</t>
  </si>
  <si>
    <t>S 00058341</t>
  </si>
  <si>
    <t>UD10001-AS36216</t>
  </si>
  <si>
    <t>CALDERON ORTIZ EFRAIN</t>
  </si>
  <si>
    <t>S 00055125</t>
  </si>
  <si>
    <t>UD10001-AS33098</t>
  </si>
  <si>
    <t>UD09001-AR09840</t>
  </si>
  <si>
    <t>UD09001-AR10088</t>
  </si>
  <si>
    <t>UD80001-0025894</t>
  </si>
  <si>
    <t>UD10001-AS30984</t>
  </si>
  <si>
    <t>RF28913</t>
  </si>
  <si>
    <t>UD09001-AR09611</t>
  </si>
  <si>
    <t>UD09001-AR08937</t>
  </si>
  <si>
    <t>CASTILLO ALDACO JOSE</t>
  </si>
  <si>
    <t>T 00054359</t>
  </si>
  <si>
    <t>UD10001-AS32392</t>
  </si>
  <si>
    <t>S 00052123</t>
  </si>
  <si>
    <t>UD10001-AS30341</t>
  </si>
  <si>
    <t>FLORES JIMENEZ RODRIGO</t>
  </si>
  <si>
    <t>0597N/15</t>
  </si>
  <si>
    <t>UD80001-0026641</t>
  </si>
  <si>
    <t>I    612</t>
  </si>
  <si>
    <t>T 00058239</t>
  </si>
  <si>
    <t>UD10001-AS36217</t>
  </si>
  <si>
    <t>UD09001-AR09400</t>
  </si>
  <si>
    <t>S 00056771</t>
  </si>
  <si>
    <t>UD10001-AS34744</t>
  </si>
  <si>
    <t>SERVICIOS DE TERRACERIA Y RENTA DE</t>
  </si>
  <si>
    <t>S 00057653</t>
  </si>
  <si>
    <t>UD10001-AS35553</t>
  </si>
  <si>
    <t>GARCIA SOSA RAFAEL</t>
  </si>
  <si>
    <t>S 00049820</t>
  </si>
  <si>
    <t>UD10001-AS28224</t>
  </si>
  <si>
    <t>UD80002-0027286</t>
  </si>
  <si>
    <t>UD09001-AR09612</t>
  </si>
  <si>
    <t>UD83001-0027640</t>
  </si>
  <si>
    <t>UD09001-AR09157</t>
  </si>
  <si>
    <t>UD09001-AR08507</t>
  </si>
  <si>
    <t>UD09001-AR08285</t>
  </si>
  <si>
    <t>I    613</t>
  </si>
  <si>
    <t>UD80001-0030393</t>
  </si>
  <si>
    <t>UD09001-AR09401</t>
  </si>
  <si>
    <t>S 00056767</t>
  </si>
  <si>
    <t>UD10001-AS34745</t>
  </si>
  <si>
    <t>ABOYTES RUBIO CARLOS</t>
  </si>
  <si>
    <t>S 00057644</t>
  </si>
  <si>
    <t>UD10001-AS35554</t>
  </si>
  <si>
    <t>S 00049851</t>
  </si>
  <si>
    <t>UD10001-AS28225</t>
  </si>
  <si>
    <t>DASAN CONFECCION SA DE CV</t>
  </si>
  <si>
    <t>0656-TCN15</t>
  </si>
  <si>
    <t>UD80001-0027288</t>
  </si>
  <si>
    <t>S 00055986</t>
  </si>
  <si>
    <t>UD10001-AS33858</t>
  </si>
  <si>
    <t>T 00053592</t>
  </si>
  <si>
    <t>UD10001-AS31627</t>
  </si>
  <si>
    <t>RF28092</t>
  </si>
  <si>
    <t>UD09001-AR09158</t>
  </si>
  <si>
    <t>S 00052149</t>
  </si>
  <si>
    <t>UD10001-AS30342</t>
  </si>
  <si>
    <t>S 00051471</t>
  </si>
  <si>
    <t>UD10001-AS29728</t>
  </si>
  <si>
    <t>I    614</t>
  </si>
  <si>
    <t>S 00058327</t>
  </si>
  <si>
    <t>UD10001-AS36218</t>
  </si>
  <si>
    <t>ORTIZ GARCIA ISMAEL</t>
  </si>
  <si>
    <t>S 00055146</t>
  </si>
  <si>
    <t>UD10001-AS33099</t>
  </si>
  <si>
    <t>UD09001-AR09841</t>
  </si>
  <si>
    <t>UD83001-0029925</t>
  </si>
  <si>
    <t>S 00049819</t>
  </si>
  <si>
    <t>UD10001-AS28226</t>
  </si>
  <si>
    <t>S 00052819</t>
  </si>
  <si>
    <t>UD10001-AS30985</t>
  </si>
  <si>
    <t>RF28988</t>
  </si>
  <si>
    <t>UD09001-AR09613</t>
  </si>
  <si>
    <t>S 00053575</t>
  </si>
  <si>
    <t>UD10001-AS31628</t>
  </si>
  <si>
    <t>S 00054381</t>
  </si>
  <si>
    <t>UD10001-AS32393</t>
  </si>
  <si>
    <t>S 00050692</t>
  </si>
  <si>
    <t>UD10001-AS29047</t>
  </si>
  <si>
    <t>S 00052126</t>
  </si>
  <si>
    <t>UD10001-AS30343</t>
  </si>
  <si>
    <t>S 00051445</t>
  </si>
  <si>
    <t>UD10001-AS29729</t>
  </si>
  <si>
    <t>I    615</t>
  </si>
  <si>
    <t>S 00058357</t>
  </si>
  <si>
    <t>UD10001-AS36219</t>
  </si>
  <si>
    <t>S 00055132</t>
  </si>
  <si>
    <t>UD10001-AS33100</t>
  </si>
  <si>
    <t>UD80001-0029469</t>
  </si>
  <si>
    <t>S 00057601</t>
  </si>
  <si>
    <t>UD10001-AS35555</t>
  </si>
  <si>
    <t>UD80001-0025897</t>
  </si>
  <si>
    <t>S 00052770</t>
  </si>
  <si>
    <t>UD10001-AS30986</t>
  </si>
  <si>
    <t>UD80001-0029012</t>
  </si>
  <si>
    <t>ARMENTA GOMEZ MARIA  DOLORES</t>
  </si>
  <si>
    <t>S 00053552</t>
  </si>
  <si>
    <t>UD10001-AS31629</t>
  </si>
  <si>
    <t>S 00054380</t>
  </si>
  <si>
    <t>UD10001-AS32394</t>
  </si>
  <si>
    <t>0881N/15</t>
  </si>
  <si>
    <t>UD80001-0026287</t>
  </si>
  <si>
    <t>LJIMENEZ:RANGEL PULIDO J. JAVIER</t>
  </si>
  <si>
    <t>UD10001-AS30344</t>
  </si>
  <si>
    <t>S 00051474</t>
  </si>
  <si>
    <t>UD10001-AS29730</t>
  </si>
  <si>
    <t>TREJO CALVILLO SANTIAGO RAUL</t>
  </si>
  <si>
    <t>I    616</t>
  </si>
  <si>
    <t>S 00058358</t>
  </si>
  <si>
    <t>UD10001-AS36220</t>
  </si>
  <si>
    <t>S 00055144</t>
  </si>
  <si>
    <t>UD10001-AS33101</t>
  </si>
  <si>
    <t>RF29468</t>
  </si>
  <si>
    <t>UD09001-AR09842</t>
  </si>
  <si>
    <t>UD09001-AR10089</t>
  </si>
  <si>
    <t>UD09001-AR07889</t>
  </si>
  <si>
    <t>UD10001-AS30987</t>
  </si>
  <si>
    <t>S 00055976</t>
  </si>
  <si>
    <t>UD10001-AS33859</t>
  </si>
  <si>
    <t>S 00053563</t>
  </si>
  <si>
    <t>UD10001-AS31630</t>
  </si>
  <si>
    <t>S 00054378</t>
  </si>
  <si>
    <t>UD10001-AS32395</t>
  </si>
  <si>
    <t>S 00050690</t>
  </si>
  <si>
    <t>UD10001-AS29048</t>
  </si>
  <si>
    <t>S 00052138</t>
  </si>
  <si>
    <t>UD10001-AS30345</t>
  </si>
  <si>
    <t>UD09001-AR08286</t>
  </si>
  <si>
    <t>I    617</t>
  </si>
  <si>
    <t>S 00058356</t>
  </si>
  <si>
    <t>UD10001-AS36221</t>
  </si>
  <si>
    <t>S 00055147</t>
  </si>
  <si>
    <t>UD10001-AS33102</t>
  </si>
  <si>
    <t>S 00056648</t>
  </si>
  <si>
    <t>UD10001-AS34746</t>
  </si>
  <si>
    <t>GARCIA JIMENEZ JUAN JOSE</t>
  </si>
  <si>
    <t>S 00057618</t>
  </si>
  <si>
    <t>UD10001-AS35556</t>
  </si>
  <si>
    <t>UD09001-AR07890</t>
  </si>
  <si>
    <t>S 00055897</t>
  </si>
  <si>
    <t>UD10001-AS33860</t>
  </si>
  <si>
    <t>UD09001-AR08717</t>
  </si>
  <si>
    <t>TORRES TELLO MARIA DEL CARMEN</t>
  </si>
  <si>
    <t>S 00053579</t>
  </si>
  <si>
    <t>UD10001-AS31631</t>
  </si>
  <si>
    <t>VALDOVINOS SOBERANIS MARIA DE JESUS</t>
  </si>
  <si>
    <t>T 00054388</t>
  </si>
  <si>
    <t>UD10001-AS32396</t>
  </si>
  <si>
    <t>T 00050659</t>
  </si>
  <si>
    <t>UD10001-AS29049</t>
  </si>
  <si>
    <t>UD09001-AR08508</t>
  </si>
  <si>
    <t>0533-TCN15</t>
  </si>
  <si>
    <t>UD80001-0026642</t>
  </si>
  <si>
    <t>I    618</t>
  </si>
  <si>
    <t>S 00058337</t>
  </si>
  <si>
    <t>UD10001-AS36222</t>
  </si>
  <si>
    <t>S 00055143</t>
  </si>
  <si>
    <t>UD10001-AS33103</t>
  </si>
  <si>
    <t>CARREñO BIVIAN MARCO ANTONIO</t>
  </si>
  <si>
    <t>S 00056755</t>
  </si>
  <si>
    <t>UD10001-AS34747</t>
  </si>
  <si>
    <t>S 00057643</t>
  </si>
  <si>
    <t>UD10001-AS35557</t>
  </si>
  <si>
    <t>0061-TCN15</t>
  </si>
  <si>
    <t>UD80001-0025900</t>
  </si>
  <si>
    <t>LJIMENEZ:INGENIERIA Y MOVIMIENTO DE</t>
  </si>
  <si>
    <t>UD10001-AS33861</t>
  </si>
  <si>
    <t>T 00052817</t>
  </si>
  <si>
    <t>UD10001-AS30988</t>
  </si>
  <si>
    <t>S 00053535</t>
  </si>
  <si>
    <t>UD10001-AS31632</t>
  </si>
  <si>
    <t>RF28019</t>
  </si>
  <si>
    <t>UD09001-AR09159</t>
  </si>
  <si>
    <t>UD09001-AR08109</t>
  </si>
  <si>
    <t>T 00051918</t>
  </si>
  <si>
    <t>UD10001-AS30346</t>
  </si>
  <si>
    <t>UD80001-0026646</t>
  </si>
  <si>
    <t>I    619</t>
  </si>
  <si>
    <t>1020N/15</t>
  </si>
  <si>
    <t>UD80001-0030396</t>
  </si>
  <si>
    <t>LJIMENEZ:PALMA BOLAñOS BEATRIZ</t>
  </si>
  <si>
    <t>UD80002-0028530</t>
  </si>
  <si>
    <t>FERRUSQUIA CAMPOS FABIAN</t>
  </si>
  <si>
    <t>T 00056674</t>
  </si>
  <si>
    <t>UD10001-AS34748</t>
  </si>
  <si>
    <t>0171-TCN16</t>
  </si>
  <si>
    <t>UD80001-0029926</t>
  </si>
  <si>
    <t>UD80001-0025901</t>
  </si>
  <si>
    <t>S 00055975</t>
  </si>
  <si>
    <t>UD10001-AS33862</t>
  </si>
  <si>
    <t>S 00052824</t>
  </si>
  <si>
    <t>UD10001-AS30989</t>
  </si>
  <si>
    <t>S 00053587</t>
  </si>
  <si>
    <t>UD10001-AS31656</t>
  </si>
  <si>
    <t>ARELLANO TINAJERO FRANCISCO</t>
  </si>
  <si>
    <t>S 00054386</t>
  </si>
  <si>
    <t>UD10001-AS32397</t>
  </si>
  <si>
    <t>S 00050705</t>
  </si>
  <si>
    <t>UD10001-AS29050</t>
  </si>
  <si>
    <t>JIMENEZ ORTEGA BEATRIZ ADRIANA</t>
  </si>
  <si>
    <t>S 00052143</t>
  </si>
  <si>
    <t>UD10001-AS30347</t>
  </si>
  <si>
    <t>S 00051450</t>
  </si>
  <si>
    <t>UD10001-AS29731</t>
  </si>
  <si>
    <t>I    620</t>
  </si>
  <si>
    <t>BAJA: RIVERA GARCIA RODOLFO</t>
  </si>
  <si>
    <t>UD09001-AR09402</t>
  </si>
  <si>
    <t>S 00056760</t>
  </si>
  <si>
    <t>UD10001-AS34749</t>
  </si>
  <si>
    <t>S 00057642</t>
  </si>
  <si>
    <t>UD10001-AS35558</t>
  </si>
  <si>
    <t>0399-TCN15</t>
  </si>
  <si>
    <t>UD80001-0025902</t>
  </si>
  <si>
    <t>LJIMENEZ:SERRANO HERNANDEZ RICARDO</t>
  </si>
  <si>
    <t>S 00055972</t>
  </si>
  <si>
    <t>UD10001-AS33863</t>
  </si>
  <si>
    <t>S 00052775</t>
  </si>
  <si>
    <t>UD10001-AS30990</t>
  </si>
  <si>
    <t>S 00053106</t>
  </si>
  <si>
    <t>UD10001-AS31684</t>
  </si>
  <si>
    <t>UD10001-AS32398</t>
  </si>
  <si>
    <t>UD09001-AR08110</t>
  </si>
  <si>
    <t>UD09001-AR08509</t>
  </si>
  <si>
    <t>0541-TCN15</t>
  </si>
  <si>
    <t>UD80001-0026647</t>
  </si>
  <si>
    <t>I    621</t>
  </si>
  <si>
    <t>0235-TCN16</t>
  </si>
  <si>
    <t>UD80001-0030398</t>
  </si>
  <si>
    <t>S 00055150</t>
  </si>
  <si>
    <t>UD10001-AS33104</t>
  </si>
  <si>
    <t>S 00056761</t>
  </si>
  <si>
    <t>UD10001-AS34750</t>
  </si>
  <si>
    <t>UD09001-AR10090</t>
  </si>
  <si>
    <t>T 00049831</t>
  </si>
  <si>
    <t>UD10001-AS28227</t>
  </si>
  <si>
    <t>JOHN DEERE FINANCIAL MEXICO LUIS AL</t>
  </si>
  <si>
    <t>0089-TCU15</t>
  </si>
  <si>
    <t>UD83001-0029013</t>
  </si>
  <si>
    <t>RF27259</t>
  </si>
  <si>
    <t>UD09001-AR08718</t>
  </si>
  <si>
    <t>UD09001-AR08938</t>
  </si>
  <si>
    <t>UD09001-AR09160</t>
  </si>
  <si>
    <t>S 00050700</t>
  </si>
  <si>
    <t>UD10001-AS29051</t>
  </si>
  <si>
    <t>HERNANDEZ LOPEZ FRANCISCO JAVIER</t>
  </si>
  <si>
    <t>0608-TCN15</t>
  </si>
  <si>
    <t>UD80001-0026969</t>
  </si>
  <si>
    <t>S 00051436</t>
  </si>
  <si>
    <t>UD10001-AS29732</t>
  </si>
  <si>
    <t>VAZQUEZ PALOS ANGEL RAFAEL</t>
  </si>
  <si>
    <t>I    622</t>
  </si>
  <si>
    <t>UD80001-0030399</t>
  </si>
  <si>
    <t>T 00055140</t>
  </si>
  <si>
    <t>UD10001-AS33105</t>
  </si>
  <si>
    <t>UD80001-0029472</t>
  </si>
  <si>
    <t>0196N/16</t>
  </si>
  <si>
    <t>UD80001-0029927</t>
  </si>
  <si>
    <t>S 00049850</t>
  </si>
  <si>
    <t>UD10001-AS28228</t>
  </si>
  <si>
    <t>CONSTRUCTORA ELECTROMECANICA TASAL,</t>
  </si>
  <si>
    <t>S 00055981</t>
  </si>
  <si>
    <t>UD10001-AS33865</t>
  </si>
  <si>
    <t>T 00052841</t>
  </si>
  <si>
    <t>UD10001-AS30991</t>
  </si>
  <si>
    <t>S 00053560</t>
  </si>
  <si>
    <t>UD10001-AS31690</t>
  </si>
  <si>
    <t>S 00054345</t>
  </si>
  <si>
    <t>UD10001-AS32399</t>
  </si>
  <si>
    <t>VEGA CABRERA PEDRO</t>
  </si>
  <si>
    <t>UD10001-AS29052</t>
  </si>
  <si>
    <t>S 00052152</t>
  </si>
  <si>
    <t>UD10001-AS30348</t>
  </si>
  <si>
    <t>S 00051469</t>
  </si>
  <si>
    <t>UD10001-AS29733</t>
  </si>
  <si>
    <t>SHILLER BARRY .</t>
  </si>
  <si>
    <t>I    623</t>
  </si>
  <si>
    <t>S 00058306</t>
  </si>
  <si>
    <t>UD10001-AS36223</t>
  </si>
  <si>
    <t>UD09001-AR09403</t>
  </si>
  <si>
    <t>UD83001-0029473</t>
  </si>
  <si>
    <t>LJIMENEZ:RODRIGUEZ CARBAJAL ALBA  N</t>
  </si>
  <si>
    <t>UD09001-AR10091</t>
  </si>
  <si>
    <t>UD09001-AR07891</t>
  </si>
  <si>
    <t>S 00055984</t>
  </si>
  <si>
    <t>UD10001-AS33866</t>
  </si>
  <si>
    <t>AZACON VICTOR MANUEL</t>
  </si>
  <si>
    <t>UD09001-AR08719</t>
  </si>
  <si>
    <t>COMERCIAL DEL CENTRO, S.A. DE C.V.</t>
  </si>
  <si>
    <t>S 00053585</t>
  </si>
  <si>
    <t>UD10001-AS31691</t>
  </si>
  <si>
    <t>S 00054393</t>
  </si>
  <si>
    <t>UD10001-AS32400</t>
  </si>
  <si>
    <t>MURILLO LOPEZ SALVADOR</t>
  </si>
  <si>
    <t>S 00050711</t>
  </si>
  <si>
    <t>UD10001-AS29053</t>
  </si>
  <si>
    <t>SANCHEZ ESPINOSA RAMON</t>
  </si>
  <si>
    <t>UD09001-AR08510</t>
  </si>
  <si>
    <t>S 00051479</t>
  </si>
  <si>
    <t>UD10001-AS29734</t>
  </si>
  <si>
    <t>I    624</t>
  </si>
  <si>
    <t>0940-TCN15</t>
  </si>
  <si>
    <t>UD80001-0030400</t>
  </si>
  <si>
    <t>AUTOMOTORES DE LA LAGUNA S.A DE C.V</t>
  </si>
  <si>
    <t>UD09001-AR09404</t>
  </si>
  <si>
    <t>UD80001-0029475</t>
  </si>
  <si>
    <t>S 00057645</t>
  </si>
  <si>
    <t>UD10001-AS35559</t>
  </si>
  <si>
    <t>25795/396</t>
  </si>
  <si>
    <t>UD09001-AR07892</t>
  </si>
  <si>
    <t>S 00055977</t>
  </si>
  <si>
    <t>UD10001-AS33868</t>
  </si>
  <si>
    <t>UD09001-AR08720</t>
  </si>
  <si>
    <t>UD09001-AR08939</t>
  </si>
  <si>
    <t>S 00054394</t>
  </si>
  <si>
    <t>UD10001-AS32401</t>
  </si>
  <si>
    <t>UD80001-0026289</t>
  </si>
  <si>
    <t>S 00052151</t>
  </si>
  <si>
    <t>UD10001-AS30349</t>
  </si>
  <si>
    <t>GUZMAN CAMARENA REBECA</t>
  </si>
  <si>
    <t>S 00051478</t>
  </si>
  <si>
    <t>UD10001-AS29735</t>
  </si>
  <si>
    <t>EQUAL CONSTRUCTORA SA DE CV</t>
  </si>
  <si>
    <t>I    625</t>
  </si>
  <si>
    <t>UD09001-AR10297</t>
  </si>
  <si>
    <t>UD09001-AR09405</t>
  </si>
  <si>
    <t>BAJA: DE LA TORRE PATIñO JOSE FRANC</t>
  </si>
  <si>
    <t>UD09001-AR10092</t>
  </si>
  <si>
    <t>S 00049849</t>
  </si>
  <si>
    <t>UD10001-AS28229</t>
  </si>
  <si>
    <t>0092-TCU15</t>
  </si>
  <si>
    <t>UD83001-0029017</t>
  </si>
  <si>
    <t>S 00052793</t>
  </si>
  <si>
    <t>UD10001-AS30992</t>
  </si>
  <si>
    <t>UD09001-AR08940</t>
  </si>
  <si>
    <t>UD09001-AR09161</t>
  </si>
  <si>
    <t>I 00050713</t>
  </si>
  <si>
    <t>UD10001-AS29054</t>
  </si>
  <si>
    <t>T 00051766</t>
  </si>
  <si>
    <t>UD10001-AS30350</t>
  </si>
  <si>
    <t>LARRAURI VAZQUEZ MIGUEL ANGEL</t>
  </si>
  <si>
    <t>ANT 26649</t>
  </si>
  <si>
    <t>UD80001-0026649</t>
  </si>
  <si>
    <t>I    626</t>
  </si>
  <si>
    <t>T 00058376</t>
  </si>
  <si>
    <t>UD10001-AS36224</t>
  </si>
  <si>
    <t>0856-TCN15</t>
  </si>
  <si>
    <t>UD80001-0028531</t>
  </si>
  <si>
    <t>LJIMENEZ:MERINO MARTINEZ VICTOR  AL</t>
  </si>
  <si>
    <t>UD09001-AR09843</t>
  </si>
  <si>
    <t>0130-TCU15</t>
  </si>
  <si>
    <t>UD83001-0029930</t>
  </si>
  <si>
    <t>0351-TCN15</t>
  </si>
  <si>
    <t>UD80002-0027292</t>
  </si>
  <si>
    <t>S 00053593</t>
  </si>
  <si>
    <t>UD10001-AS31692</t>
  </si>
  <si>
    <t>T 00054406</t>
  </si>
  <si>
    <t>UD10001-AS32402</t>
  </si>
  <si>
    <t>UD80001-0029018</t>
  </si>
  <si>
    <t>ANT 26290</t>
  </si>
  <si>
    <t>UD80001-0026290</t>
  </si>
  <si>
    <t>UD09001-AR08511</t>
  </si>
  <si>
    <t>S 00051439</t>
  </si>
  <si>
    <t>UD10001-AS29736</t>
  </si>
  <si>
    <t>AGRICOLA ARA CARLOS RAMIREZ AGUILAR</t>
  </si>
  <si>
    <t>I    627</t>
  </si>
  <si>
    <t>UD09001-AR10298</t>
  </si>
  <si>
    <t>S 00055162</t>
  </si>
  <si>
    <t>UD10001-AS33106</t>
  </si>
  <si>
    <t>UD80001-0029478</t>
  </si>
  <si>
    <t>LJIMENEZ:ORELLANA ORTIZ MARIA GUADA</t>
  </si>
  <si>
    <t>S 00057658</t>
  </si>
  <si>
    <t>UD10001-AS35560</t>
  </si>
  <si>
    <t>S 00052786</t>
  </si>
  <si>
    <t>UD10001-AS30993</t>
  </si>
  <si>
    <t>I 00053382</t>
  </si>
  <si>
    <t>UD10001-AS31693</t>
  </si>
  <si>
    <t>RF28042</t>
  </si>
  <si>
    <t>UD09001-AR09162</t>
  </si>
  <si>
    <t>UD09001-AR09614</t>
  </si>
  <si>
    <t>UD10001-AS29055</t>
  </si>
  <si>
    <t>UD80001-0026970</t>
  </si>
  <si>
    <t>0121-TCN15</t>
  </si>
  <si>
    <t>UD80001-0026651</t>
  </si>
  <si>
    <t>I    628</t>
  </si>
  <si>
    <t>S 00058362</t>
  </si>
  <si>
    <t>UD10001-AS36225</t>
  </si>
  <si>
    <t>T 00055170</t>
  </si>
  <si>
    <t>UD10001-AS33107</t>
  </si>
  <si>
    <t>BUENROSTRO SANCHEZ KARLA</t>
  </si>
  <si>
    <t>UD80001-0029480</t>
  </si>
  <si>
    <t>UD09001-AR10093</t>
  </si>
  <si>
    <t>UD80001-0025903</t>
  </si>
  <si>
    <t>UD09001-AR08721</t>
  </si>
  <si>
    <t>S 00053574</t>
  </si>
  <si>
    <t>UD10001-AS31694</t>
  </si>
  <si>
    <t>GARCIA MARTINEZ EDUARDO</t>
  </si>
  <si>
    <t>UD80001-0028110</t>
  </si>
  <si>
    <t>LARA ZUñIGA CATALINA</t>
  </si>
  <si>
    <t>UD80001-0029019</t>
  </si>
  <si>
    <t>UD10001-AS29056</t>
  </si>
  <si>
    <t>S 00052150</t>
  </si>
  <si>
    <t>UD10001-AS30351</t>
  </si>
  <si>
    <t>MALDONADO RODRIGUEZ EDGARIVAN</t>
  </si>
  <si>
    <t>UD09001-AR08287</t>
  </si>
  <si>
    <t>I    629</t>
  </si>
  <si>
    <t>S 00058365</t>
  </si>
  <si>
    <t>UD10001-AS36226</t>
  </si>
  <si>
    <t>S 00055153</t>
  </si>
  <si>
    <t>UD10001-AS33108</t>
  </si>
  <si>
    <t>S 00056780</t>
  </si>
  <si>
    <t>UD10001-AS34752</t>
  </si>
  <si>
    <t>S 00057652</t>
  </si>
  <si>
    <t>UD10001-AS35561</t>
  </si>
  <si>
    <t>S 00049858</t>
  </si>
  <si>
    <t>UD10001-AS28230</t>
  </si>
  <si>
    <t>ONOFRE FERNANDEZ ALEJANDRA</t>
  </si>
  <si>
    <t>UD09001-AR08722</t>
  </si>
  <si>
    <t>S 00053589</t>
  </si>
  <si>
    <t>UD10001-AS31696</t>
  </si>
  <si>
    <t>0522-TCN15</t>
  </si>
  <si>
    <t>UD80001-0028111</t>
  </si>
  <si>
    <t>UD80001-0029020</t>
  </si>
  <si>
    <t>S 00050699</t>
  </si>
  <si>
    <t>UD10001-AS29057</t>
  </si>
  <si>
    <t>LESAMA LOPEZ LAZARO</t>
  </si>
  <si>
    <t>S 00052142</t>
  </si>
  <si>
    <t>UD10001-AS30352</t>
  </si>
  <si>
    <t>ARROYO ARRIOLA ALVARO</t>
  </si>
  <si>
    <t>UD09001-AR08288</t>
  </si>
  <si>
    <t>I    630</t>
  </si>
  <si>
    <t>T 00057932</t>
  </si>
  <si>
    <t>UD10001-AS36227</t>
  </si>
  <si>
    <t>0846-TCN15</t>
  </si>
  <si>
    <t>UD80001-0028534</t>
  </si>
  <si>
    <t>S 00056764</t>
  </si>
  <si>
    <t>UD10001-AS34753</t>
  </si>
  <si>
    <t>UD09001-AR10094</t>
  </si>
  <si>
    <t>S 00049857</t>
  </si>
  <si>
    <t>UD10001-AS28231</t>
  </si>
  <si>
    <t>S 00052827</t>
  </si>
  <si>
    <t>UD10001-AS30994</t>
  </si>
  <si>
    <t>UD80001-0027645</t>
  </si>
  <si>
    <t>LJIMENEZ:MIRANDA CARRERA TOMASA</t>
  </si>
  <si>
    <t>S 00054390</t>
  </si>
  <si>
    <t>UD10001-AS32403</t>
  </si>
  <si>
    <t>CUELLAR CARPIO ALMA ADRIANA</t>
  </si>
  <si>
    <t>RF28947</t>
  </si>
  <si>
    <t>UD09001-AR09615</t>
  </si>
  <si>
    <t>T 00050716</t>
  </si>
  <si>
    <t>UD10001-AS29058</t>
  </si>
  <si>
    <t>S 00052145</t>
  </si>
  <si>
    <t>UD10001-AS30353</t>
  </si>
  <si>
    <t>GOMEZ OLVERA EFRAIN</t>
  </si>
  <si>
    <t>UD09001-AR08289</t>
  </si>
  <si>
    <t>I    631</t>
  </si>
  <si>
    <t>UD09001-AR10299</t>
  </si>
  <si>
    <t>S 00055161</t>
  </si>
  <si>
    <t>UD10001-AS33109</t>
  </si>
  <si>
    <t>UD80002-0029481</t>
  </si>
  <si>
    <t>S 00057641</t>
  </si>
  <si>
    <t>UD10001-AS35562</t>
  </si>
  <si>
    <t>S 00049835</t>
  </si>
  <si>
    <t>UD10001-AS28232</t>
  </si>
  <si>
    <t>T 00052847</t>
  </si>
  <si>
    <t>UD10001-AS30995</t>
  </si>
  <si>
    <t>S 00053599</t>
  </si>
  <si>
    <t>UD10001-AS31699</t>
  </si>
  <si>
    <t>HERRERA MALAGON GRACIANO</t>
  </si>
  <si>
    <t>RF28030</t>
  </si>
  <si>
    <t>UD09001-AR09163</t>
  </si>
  <si>
    <t>S 00055830</t>
  </si>
  <si>
    <t>UD10001-AS33869</t>
  </si>
  <si>
    <t>BAJA: OLIVARES MARTINEZ FAUSTO</t>
  </si>
  <si>
    <t>UD09001-AR08512</t>
  </si>
  <si>
    <t>UD09001-AR08290</t>
  </si>
  <si>
    <t>I    632</t>
  </si>
  <si>
    <t>S 00058373</t>
  </si>
  <si>
    <t>UD10001-AS36228</t>
  </si>
  <si>
    <t>S 00055141</t>
  </si>
  <si>
    <t>UD10001-AS33110</t>
  </si>
  <si>
    <t>S 00056777</t>
  </si>
  <si>
    <t>UD10001-AS34754</t>
  </si>
  <si>
    <t>S 00057656</t>
  </si>
  <si>
    <t>UD10001-AS35563</t>
  </si>
  <si>
    <t>T 00049606</t>
  </si>
  <si>
    <t>UD10001-AS28233</t>
  </si>
  <si>
    <t>UD09001-AR08723</t>
  </si>
  <si>
    <t>UD09001-AR08941</t>
  </si>
  <si>
    <t>T 00054296</t>
  </si>
  <si>
    <t>UD10001-AS32404</t>
  </si>
  <si>
    <t>RF28938</t>
  </si>
  <si>
    <t>UD09001-AR09616</t>
  </si>
  <si>
    <t>UD09001-AR08111</t>
  </si>
  <si>
    <t>UD09001-AR08513</t>
  </si>
  <si>
    <t>UD80001-0026656</t>
  </si>
  <si>
    <t>I    633</t>
  </si>
  <si>
    <t>0305N/16</t>
  </si>
  <si>
    <t>UD80001-0030402</t>
  </si>
  <si>
    <t>LJIMENEZ:CABRERA LANDEROS VALENTINA</t>
  </si>
  <si>
    <t>S 00055159</t>
  </si>
  <si>
    <t>UD10001-AS33111</t>
  </si>
  <si>
    <t>RF29431</t>
  </si>
  <si>
    <t>UD09001-AR09844</t>
  </si>
  <si>
    <t>1002N/15</t>
  </si>
  <si>
    <t>UD80001-0029932</t>
  </si>
  <si>
    <t>UD09001-AR07893</t>
  </si>
  <si>
    <t>S 00052833</t>
  </si>
  <si>
    <t>UD10001-AS30996</t>
  </si>
  <si>
    <t>UD09001-AR09164</t>
  </si>
  <si>
    <t>S 00055992</t>
  </si>
  <si>
    <t>UD10001-AS33871</t>
  </si>
  <si>
    <t>S 00050694</t>
  </si>
  <si>
    <t>UD10001-AS29059</t>
  </si>
  <si>
    <t>UD09001-AR08514</t>
  </si>
  <si>
    <t>UD80002-0027647</t>
  </si>
  <si>
    <t>UD09001-AR08291</t>
  </si>
  <si>
    <t>I    634</t>
  </si>
  <si>
    <t>S 00058364</t>
  </si>
  <si>
    <t>UD10001-AS36229</t>
  </si>
  <si>
    <t>SALAS MENDOZA ALEJANDRA</t>
  </si>
  <si>
    <t>S 00055164</t>
  </si>
  <si>
    <t>UD10001-AS33112</t>
  </si>
  <si>
    <t>UD80001-0029483</t>
  </si>
  <si>
    <t>LJIMENEZ:HERRERA SANCHEZ CLAUDIA VE</t>
  </si>
  <si>
    <t>I 00057657</t>
  </si>
  <si>
    <t>UD10001-AS35564</t>
  </si>
  <si>
    <t>UD09001-AR07894</t>
  </si>
  <si>
    <t>S 00052836</t>
  </si>
  <si>
    <t>UD10001-AS30997</t>
  </si>
  <si>
    <t>RF28098</t>
  </si>
  <si>
    <t>UD09001-AR09165</t>
  </si>
  <si>
    <t>TRUJILLO JESSICA GABRIELA</t>
  </si>
  <si>
    <t>UD09001-AR09617</t>
  </si>
  <si>
    <t>UD80001-0026292</t>
  </si>
  <si>
    <t>S 00052127</t>
  </si>
  <si>
    <t>UD10001-AS30354</t>
  </si>
  <si>
    <t>UD80001-0027648</t>
  </si>
  <si>
    <t>UD09001-AR08292</t>
  </si>
  <si>
    <t>I    635</t>
  </si>
  <si>
    <t>S 00058370</t>
  </si>
  <si>
    <t>UD10001-AS36230</t>
  </si>
  <si>
    <t>UD09001-AR09406</t>
  </si>
  <si>
    <t>UD80001-0029484</t>
  </si>
  <si>
    <t>S 00049842</t>
  </si>
  <si>
    <t>UD10001-AS28234</t>
  </si>
  <si>
    <t>UD09001-AR10095</t>
  </si>
  <si>
    <t>S 00052828</t>
  </si>
  <si>
    <t>UD10001-AS30998</t>
  </si>
  <si>
    <t>S 00054395</t>
  </si>
  <si>
    <t>UD10001-AS32405</t>
  </si>
  <si>
    <t>RIVERA MANDUJANO RAMIRO</t>
  </si>
  <si>
    <t>UD80001-0029024</t>
  </si>
  <si>
    <t>GARNICA SIERRA JUAN LUIS</t>
  </si>
  <si>
    <t>S 00050698</t>
  </si>
  <si>
    <t>UD10001-AS29062</t>
  </si>
  <si>
    <t>UD10001-AS30355</t>
  </si>
  <si>
    <t>UD80001-0027649</t>
  </si>
  <si>
    <t>UD10001-AS29737</t>
  </si>
  <si>
    <t>I    636</t>
  </si>
  <si>
    <t>0147-TCU15</t>
  </si>
  <si>
    <t>UD83001-0030405</t>
  </si>
  <si>
    <t>UD09001-AR09407</t>
  </si>
  <si>
    <t>S 00056572</t>
  </si>
  <si>
    <t>UD10001-AS34755</t>
  </si>
  <si>
    <t>ORTIZ MENDOZA MA. REFUGIO</t>
  </si>
  <si>
    <t>S 00049843</t>
  </si>
  <si>
    <t>UD10001-AS28235</t>
  </si>
  <si>
    <t>INSUMOS Y SERVICIOS AGRICOLAS S. DE</t>
  </si>
  <si>
    <t>UD09001-AR10096</t>
  </si>
  <si>
    <t>T 00052851</t>
  </si>
  <si>
    <t>UD10001-AS30999</t>
  </si>
  <si>
    <t>S 00054383</t>
  </si>
  <si>
    <t>UD10001-AS32406</t>
  </si>
  <si>
    <t>S 00055990</t>
  </si>
  <si>
    <t>UD10001-AS33872</t>
  </si>
  <si>
    <t>S 00050701</t>
  </si>
  <si>
    <t>UD10001-AS29063</t>
  </si>
  <si>
    <t>S 00052135</t>
  </si>
  <si>
    <t>UD10001-AS30356</t>
  </si>
  <si>
    <t>UD09001-AR08942</t>
  </si>
  <si>
    <t>S 00051488</t>
  </si>
  <si>
    <t>UD10001-AS29738</t>
  </si>
  <si>
    <t>CABALLERO SOLANO FERNANDO</t>
  </si>
  <si>
    <t>I    637</t>
  </si>
  <si>
    <t>S 00058368</t>
  </si>
  <si>
    <t>UD10001-AS36231</t>
  </si>
  <si>
    <t>UD80001-0028535</t>
  </si>
  <si>
    <t>S 00056804</t>
  </si>
  <si>
    <t>UD10001-AS34756</t>
  </si>
  <si>
    <t>S 00049860</t>
  </si>
  <si>
    <t>UD10001-AS28236</t>
  </si>
  <si>
    <t>UD80001-0029933</t>
  </si>
  <si>
    <t>VEGA VEGA JOSE DAVID</t>
  </si>
  <si>
    <t>UD10001-AS31000</t>
  </si>
  <si>
    <t>S 00054379</t>
  </si>
  <si>
    <t>UD10001-AS32407</t>
  </si>
  <si>
    <t>UD10001-AS33873</t>
  </si>
  <si>
    <t>RF26263</t>
  </si>
  <si>
    <t>UD09001-AR08112</t>
  </si>
  <si>
    <t>S 00052122</t>
  </si>
  <si>
    <t>UD10001-AS30357</t>
  </si>
  <si>
    <t>S 00053578</t>
  </si>
  <si>
    <t>UD10001-AS31706</t>
  </si>
  <si>
    <t>UD10001-AS29739</t>
  </si>
  <si>
    <t>I    638</t>
  </si>
  <si>
    <t>T 00058386</t>
  </si>
  <si>
    <t>UD10001-AS36232</t>
  </si>
  <si>
    <t>S 00055169</t>
  </si>
  <si>
    <t>UD10001-AS33113</t>
  </si>
  <si>
    <t>S 00056785</t>
  </si>
  <si>
    <t>UD10001-AS34757</t>
  </si>
  <si>
    <t>S 00049840</t>
  </si>
  <si>
    <t>UD10001-AS28237</t>
  </si>
  <si>
    <t>0176-TCN16</t>
  </si>
  <si>
    <t>UD80001-0029934</t>
  </si>
  <si>
    <t>UD10001-AS31001</t>
  </si>
  <si>
    <t>GASCA YAÑEZ JESUS</t>
  </si>
  <si>
    <t>S 00054392</t>
  </si>
  <si>
    <t>UD10001-AS32408</t>
  </si>
  <si>
    <t>UD09001-AR09618</t>
  </si>
  <si>
    <t>S 00050709</t>
  </si>
  <si>
    <t>UD10001-AS29064</t>
  </si>
  <si>
    <t>S 00052118</t>
  </si>
  <si>
    <t>UD10001-AS30358</t>
  </si>
  <si>
    <t>UD09001-AR08943</t>
  </si>
  <si>
    <t>UD10001-AS29740</t>
  </si>
  <si>
    <t>I    639</t>
  </si>
  <si>
    <t>S 00058384</t>
  </si>
  <si>
    <t>UD10001-AS36233</t>
  </si>
  <si>
    <t>SCRAP MS MEXICO S DE RL DE CV</t>
  </si>
  <si>
    <t>S 00055167</t>
  </si>
  <si>
    <t>UD10001-AS33114</t>
  </si>
  <si>
    <t>GONZALEZ MALDONADO JOSE MANUEL</t>
  </si>
  <si>
    <t>UD09001-AR09845</t>
  </si>
  <si>
    <t>ARELLANO VARGAS NOE</t>
  </si>
  <si>
    <t>UD09001-AR07895</t>
  </si>
  <si>
    <t>UD09001-AR10097</t>
  </si>
  <si>
    <t>S 00052794</t>
  </si>
  <si>
    <t>UD10001-AS31002</t>
  </si>
  <si>
    <t>UD80001-0028112</t>
  </si>
  <si>
    <t>UD09001-AR09619</t>
  </si>
  <si>
    <t>UD80001-0026295</t>
  </si>
  <si>
    <t>LJIMENEZ:BRIDGESTONE AUTOMOTIVE PRO</t>
  </si>
  <si>
    <t>UD83001-0027651</t>
  </si>
  <si>
    <t>MORELOS CALIXTO LAURO</t>
  </si>
  <si>
    <t>UD09001-AR08515</t>
  </si>
  <si>
    <t>UD10001-AS29741</t>
  </si>
  <si>
    <t>I    640</t>
  </si>
  <si>
    <t>T 00058378</t>
  </si>
  <si>
    <t>UD10001-AS36234</t>
  </si>
  <si>
    <t>UD10001-AS33115</t>
  </si>
  <si>
    <t>S 00056447</t>
  </si>
  <si>
    <t>UD10001-AS34758</t>
  </si>
  <si>
    <t>S 00049813</t>
  </si>
  <si>
    <t>UD10001-AS28238</t>
  </si>
  <si>
    <t>S 00056846</t>
  </si>
  <si>
    <t>UD10001-AS35568</t>
  </si>
  <si>
    <t>PARRA BARRERA RICARDO</t>
  </si>
  <si>
    <t>UD80002-0027294</t>
  </si>
  <si>
    <t>PADILLA SANTAMARIA LONGINOS</t>
  </si>
  <si>
    <t>S 00054103</t>
  </si>
  <si>
    <t>UD10001-AS32409</t>
  </si>
  <si>
    <t>S 00056022</t>
  </si>
  <si>
    <t>UD10001-AS33874</t>
  </si>
  <si>
    <t>RODRIGUEZ FLORES JOSE ALBERTO</t>
  </si>
  <si>
    <t>UD09001-AR08944</t>
  </si>
  <si>
    <t>S 00050702</t>
  </si>
  <si>
    <t>UD10001-AS29065</t>
  </si>
  <si>
    <t>UD09001-AR08516</t>
  </si>
  <si>
    <t>UD09001-AR08293</t>
  </si>
  <si>
    <t>I    641</t>
  </si>
  <si>
    <t>S 00058383</t>
  </si>
  <si>
    <t>UD10001-AS36235</t>
  </si>
  <si>
    <t>S 00055165</t>
  </si>
  <si>
    <t>UD10001-AS33116</t>
  </si>
  <si>
    <t>S 00056793</t>
  </si>
  <si>
    <t>UD10001-AS34759</t>
  </si>
  <si>
    <t>UD09001-AR07896</t>
  </si>
  <si>
    <t>UD80001-0029935</t>
  </si>
  <si>
    <t>S 00052834</t>
  </si>
  <si>
    <t>UD10001-AS31003</t>
  </si>
  <si>
    <t>T 00054410</t>
  </si>
  <si>
    <t>UD10001-AS32410</t>
  </si>
  <si>
    <t>UD09001-AR09620</t>
  </si>
  <si>
    <t>UD09001-AR08945</t>
  </si>
  <si>
    <t>0477-TCN15</t>
  </si>
  <si>
    <t>UD80001-0026298</t>
  </si>
  <si>
    <t>S 00052089</t>
  </si>
  <si>
    <t>UD10001-AS30359</t>
  </si>
  <si>
    <t>UD83001-0026657</t>
  </si>
  <si>
    <t>I    642</t>
  </si>
  <si>
    <t>S 00058369</t>
  </si>
  <si>
    <t>UD10001-AS36236</t>
  </si>
  <si>
    <t>S 00055158</t>
  </si>
  <si>
    <t>UD10001-AS33117</t>
  </si>
  <si>
    <t>BRAVO MENDEZ LAURA</t>
  </si>
  <si>
    <t>S 00056781</t>
  </si>
  <si>
    <t>UD10001-AS34760</t>
  </si>
  <si>
    <t>UD09001-AR07897</t>
  </si>
  <si>
    <t>UD80001-0029937</t>
  </si>
  <si>
    <t>S 00052844</t>
  </si>
  <si>
    <t>UD10001-AS31004</t>
  </si>
  <si>
    <t>RF28093</t>
  </si>
  <si>
    <t>UD09001-AR09166</t>
  </si>
  <si>
    <t>S 00055777</t>
  </si>
  <si>
    <t>UD10001-AS33875</t>
  </si>
  <si>
    <t>DESPACHO FISCAL INMOBILIARIO SC</t>
  </si>
  <si>
    <t>T 00053598</t>
  </si>
  <si>
    <t>UD10001-AS31708</t>
  </si>
  <si>
    <t>T 00050745</t>
  </si>
  <si>
    <t>UD10001-AS29066</t>
  </si>
  <si>
    <t>ALVAREZ LEDESMA DELFINA</t>
  </si>
  <si>
    <t>S 00052092</t>
  </si>
  <si>
    <t>UD10001-AS30362</t>
  </si>
  <si>
    <t>UD80001-0026658</t>
  </si>
  <si>
    <t>I    643</t>
  </si>
  <si>
    <t>UD09001-AR10300</t>
  </si>
  <si>
    <t>UD80001-0028537</t>
  </si>
  <si>
    <t>UD09001-AR09846</t>
  </si>
  <si>
    <t>UD09001-AR07898</t>
  </si>
  <si>
    <t>0184-TCN16</t>
  </si>
  <si>
    <t>UD80001-0029938</t>
  </si>
  <si>
    <t>UD09001-AR08724</t>
  </si>
  <si>
    <t>S 00054396</t>
  </si>
  <si>
    <t>UD10001-AS32411</t>
  </si>
  <si>
    <t>S 00055988</t>
  </si>
  <si>
    <t>UD10001-AS33876</t>
  </si>
  <si>
    <t>T 00051603</t>
  </si>
  <si>
    <t>UD10001-AS31709</t>
  </si>
  <si>
    <t>ALMANZA MOSQUEDA PATRICIA</t>
  </si>
  <si>
    <t>UD09001-AR08113</t>
  </si>
  <si>
    <t>SIMENTAL SNACHEZ JOSE MANUEL</t>
  </si>
  <si>
    <t>S 00052154</t>
  </si>
  <si>
    <t>UD10001-AS30363</t>
  </si>
  <si>
    <t>SERRATO HERNANDEZ RUBEN</t>
  </si>
  <si>
    <t>UD80002-0026659</t>
  </si>
  <si>
    <t>I    644</t>
  </si>
  <si>
    <t>S 00058397</t>
  </si>
  <si>
    <t>UD10001-AS36237</t>
  </si>
  <si>
    <t>S 00055137</t>
  </si>
  <si>
    <t>UD10001-AS33118</t>
  </si>
  <si>
    <t>COMISION ESTATAL DEL AGUA DE GUANAJ</t>
  </si>
  <si>
    <t>S 00056789</t>
  </si>
  <si>
    <t>UD10001-AS34761</t>
  </si>
  <si>
    <t>T 00049881</t>
  </si>
  <si>
    <t>UD10001-AS28239</t>
  </si>
  <si>
    <t>UD09001-AR10098</t>
  </si>
  <si>
    <t>RF27254</t>
  </si>
  <si>
    <t>UD09001-AR08725</t>
  </si>
  <si>
    <t>S 00054409</t>
  </si>
  <si>
    <t>UD10001-AS32412</t>
  </si>
  <si>
    <t>SERVICIOS AUTOMOTRICES BLUE LINE S.</t>
  </si>
  <si>
    <t>S 00055991</t>
  </si>
  <si>
    <t>UD10001-AS33877</t>
  </si>
  <si>
    <t>0739-tcn15</t>
  </si>
  <si>
    <t>UD80001-0027653</t>
  </si>
  <si>
    <t>LJIMENEZ:SANDOBAL ADRIANA</t>
  </si>
  <si>
    <t>UD09001-AR08114</t>
  </si>
  <si>
    <t>SAMANO GUZMAN JOSE.</t>
  </si>
  <si>
    <t>UD09001-AR08517</t>
  </si>
  <si>
    <t>S 00051487</t>
  </si>
  <si>
    <t>UD10001-AS29742</t>
  </si>
  <si>
    <t>I    645</t>
  </si>
  <si>
    <t>S 00058390</t>
  </si>
  <si>
    <t>UD10001-AS36238</t>
  </si>
  <si>
    <t>S 00055139</t>
  </si>
  <si>
    <t>UD10001-AS33124</t>
  </si>
  <si>
    <t>S 00056779</t>
  </si>
  <si>
    <t>UD10001-AS34762</t>
  </si>
  <si>
    <t>S 00049836</t>
  </si>
  <si>
    <t>UD10001-AS28240</t>
  </si>
  <si>
    <t>0207-N/16</t>
  </si>
  <si>
    <t>UD80001-0029940</t>
  </si>
  <si>
    <t>LJIMENEZ:MENDOZA JIMENEZ ERENDIRA</t>
  </si>
  <si>
    <t>S 00052842</t>
  </si>
  <si>
    <t>UD10001-AS31005</t>
  </si>
  <si>
    <t>MEGACONCRETOS SA DE CV</t>
  </si>
  <si>
    <t>S 00054404</t>
  </si>
  <si>
    <t>UD10001-AS32413</t>
  </si>
  <si>
    <t>UD09001-AR09621</t>
  </si>
  <si>
    <t>S 00053615</t>
  </si>
  <si>
    <t>UD10001-AS31710</t>
  </si>
  <si>
    <t>VADILLO FONZ MARTIN JESUS</t>
  </si>
  <si>
    <t>S 00050726</t>
  </si>
  <si>
    <t>UD10001-AS29067</t>
  </si>
  <si>
    <t>S 00052153</t>
  </si>
  <si>
    <t>UD10001-AS30364</t>
  </si>
  <si>
    <t>UD09001-AR08294</t>
  </si>
  <si>
    <t>I    646</t>
  </si>
  <si>
    <t>UD09001-AR10301</t>
  </si>
  <si>
    <t>0879-TCN15</t>
  </si>
  <si>
    <t>UD80001-0028539</t>
  </si>
  <si>
    <t>LJIMENEZ:BERRA BARTOLOTTI JOSE RAMO</t>
  </si>
  <si>
    <t>S 00056450</t>
  </si>
  <si>
    <t>UD10001-AS34763</t>
  </si>
  <si>
    <t>S 00049834</t>
  </si>
  <si>
    <t>UD10001-AS28241</t>
  </si>
  <si>
    <t>0186-TCN16</t>
  </si>
  <si>
    <t>UD80001-0029941</t>
  </si>
  <si>
    <t>UD09001-AR08726</t>
  </si>
  <si>
    <t>TORRES MENDOZA VICTOR</t>
  </si>
  <si>
    <t>S 00054391</t>
  </si>
  <si>
    <t>UD10001-AS32414</t>
  </si>
  <si>
    <t>UD09001-AR09622</t>
  </si>
  <si>
    <t>UD09001-AR08946</t>
  </si>
  <si>
    <t>T 00050712</t>
  </si>
  <si>
    <t>UD10001-AS29068</t>
  </si>
  <si>
    <t>RF26444/76</t>
  </si>
  <si>
    <t>UD09001-AR08518</t>
  </si>
  <si>
    <t>UD09001-AR08295</t>
  </si>
  <si>
    <t>I    647</t>
  </si>
  <si>
    <t>S 00058405</t>
  </si>
  <si>
    <t>UD10001-AS36243</t>
  </si>
  <si>
    <t>S 00055184</t>
  </si>
  <si>
    <t>UD10001-AS33132</t>
  </si>
  <si>
    <t>UD09001-AR09847</t>
  </si>
  <si>
    <t>UD10001-AS28242</t>
  </si>
  <si>
    <t>UD80001-0029942</t>
  </si>
  <si>
    <t>S 00052852</t>
  </si>
  <si>
    <t>UD10001-AS31006</t>
  </si>
  <si>
    <t>S 00054385</t>
  </si>
  <si>
    <t>UD10001-AS32415</t>
  </si>
  <si>
    <t>RF28883</t>
  </si>
  <si>
    <t>UD09001-AR09623</t>
  </si>
  <si>
    <t>S 00053623</t>
  </si>
  <si>
    <t>UD10001-AS31711</t>
  </si>
  <si>
    <t>RF26126</t>
  </si>
  <si>
    <t>UD09001-AR08115</t>
  </si>
  <si>
    <t>UA43001-0026974</t>
  </si>
  <si>
    <t>LJIMENEZ:ZURICH COMPAÑIA DE SEGUROS</t>
  </si>
  <si>
    <t>UD80001-0026661</t>
  </si>
  <si>
    <t>I    648</t>
  </si>
  <si>
    <t>0268-TCN16</t>
  </si>
  <si>
    <t>UD80001-0030407</t>
  </si>
  <si>
    <t>S 00055177</t>
  </si>
  <si>
    <t>UD10001-AS33133</t>
  </si>
  <si>
    <t>S 00056792</t>
  </si>
  <si>
    <t>UD10001-AS34764</t>
  </si>
  <si>
    <t>S 00049838</t>
  </si>
  <si>
    <t>UD10001-AS28243</t>
  </si>
  <si>
    <t>UD80001-0029943</t>
  </si>
  <si>
    <t>UD80001-0027296</t>
  </si>
  <si>
    <t>S 00054401</t>
  </si>
  <si>
    <t>UD10001-AS32416</t>
  </si>
  <si>
    <t>RF28383</t>
  </si>
  <si>
    <t>UD09001-AR09624</t>
  </si>
  <si>
    <t>UD09001-AR08947</t>
  </si>
  <si>
    <t>S 00050732</t>
  </si>
  <si>
    <t>UD10001-AS29069</t>
  </si>
  <si>
    <t>S 00052162</t>
  </si>
  <si>
    <t>UD10001-AS30369</t>
  </si>
  <si>
    <t>VAZQUEZ NAVA NIMROD</t>
  </si>
  <si>
    <t>UD09001-AR08296</t>
  </si>
  <si>
    <t>I    649</t>
  </si>
  <si>
    <t>S 00058388</t>
  </si>
  <si>
    <t>UD10001-AS36244</t>
  </si>
  <si>
    <t>S 00055179</t>
  </si>
  <si>
    <t>UD10001-AS33134</t>
  </si>
  <si>
    <t>S 00049859</t>
  </si>
  <si>
    <t>UD10001-AS28244</t>
  </si>
  <si>
    <t>S 00057650</t>
  </si>
  <si>
    <t>UD10001-AS35569</t>
  </si>
  <si>
    <t>S 00052825</t>
  </si>
  <si>
    <t>UD10001-AS31007</t>
  </si>
  <si>
    <t>CALDERON GARCIA FELIPE</t>
  </si>
  <si>
    <t>T 00054338</t>
  </si>
  <si>
    <t>UD10001-AS32417</t>
  </si>
  <si>
    <t>UD80001-0029027</t>
  </si>
  <si>
    <t>UD09001-AR08948</t>
  </si>
  <si>
    <t>UD80002-0026301</t>
  </si>
  <si>
    <t>UD09001-AR08519</t>
  </si>
  <si>
    <t>UD09001-AR08297</t>
  </si>
  <si>
    <t>I    650</t>
  </si>
  <si>
    <t>UD80001-0030408</t>
  </si>
  <si>
    <t>UD09001-AR09408</t>
  </si>
  <si>
    <t>RF29467</t>
  </si>
  <si>
    <t>UD09001-AR09848</t>
  </si>
  <si>
    <t>UD80001-0025913</t>
  </si>
  <si>
    <t>LJIMENEZ:MARTINEZ LUNA MANUEL</t>
  </si>
  <si>
    <t>UD09001-AR10099</t>
  </si>
  <si>
    <t>UD80001-0027297</t>
  </si>
  <si>
    <t>S 00054403</t>
  </si>
  <si>
    <t>UD10001-AS32418</t>
  </si>
  <si>
    <t>RF2004</t>
  </si>
  <si>
    <t>UD09001-AR09625</t>
  </si>
  <si>
    <t>UD09001-AR08949</t>
  </si>
  <si>
    <t>RF26288</t>
  </si>
  <si>
    <t>UD09001-AR08116</t>
  </si>
  <si>
    <t>UD09001-AR08520</t>
  </si>
  <si>
    <t>UD10001-AS29743</t>
  </si>
  <si>
    <t>I    651</t>
  </si>
  <si>
    <t>0234-TCN16</t>
  </si>
  <si>
    <t>UD80001-0030410</t>
  </si>
  <si>
    <t>T 00055193</t>
  </si>
  <si>
    <t>UD10001-AS33135</t>
  </si>
  <si>
    <t>UD09001-AR09849</t>
  </si>
  <si>
    <t>S 00049865</t>
  </si>
  <si>
    <t>UD10001-AS28245</t>
  </si>
  <si>
    <t>0751-TCN15</t>
  </si>
  <si>
    <t>UD80001-0029944</t>
  </si>
  <si>
    <t>S 00052823</t>
  </si>
  <si>
    <t>UD10001-AS31008</t>
  </si>
  <si>
    <t>S 00054405</t>
  </si>
  <si>
    <t>UD10001-AS32419</t>
  </si>
  <si>
    <t>S 00056038</t>
  </si>
  <si>
    <t>UD10001-AS33878</t>
  </si>
  <si>
    <t>UD09001-AR08117</t>
  </si>
  <si>
    <t>S 00052165</t>
  </si>
  <si>
    <t>UD10001-AS30370</t>
  </si>
  <si>
    <t>UD10001-AS29744</t>
  </si>
  <si>
    <t>I    652</t>
  </si>
  <si>
    <t>UD80001-0030411</t>
  </si>
  <si>
    <t>I 00055186</t>
  </si>
  <si>
    <t>UD10001-AS33136</t>
  </si>
  <si>
    <t>S 00056799</t>
  </si>
  <si>
    <t>UD10001-AS34767</t>
  </si>
  <si>
    <t>T 00049877</t>
  </si>
  <si>
    <t>UD10001-AS28246</t>
  </si>
  <si>
    <t>UD80001-0029945</t>
  </si>
  <si>
    <t>TOYOTA FINANCIAL SERVICES MEXICO S.</t>
  </si>
  <si>
    <t>S 00052850</t>
  </si>
  <si>
    <t>UD10001-AS31009</t>
  </si>
  <si>
    <t>ARREGUIN FIGUEROA JOSE FELIX</t>
  </si>
  <si>
    <t>S 00054399</t>
  </si>
  <si>
    <t>UD10001-AS32420</t>
  </si>
  <si>
    <t>0021-TCN16</t>
  </si>
  <si>
    <t>UD80001-0029028</t>
  </si>
  <si>
    <t>S 00053576</t>
  </si>
  <si>
    <t>UD10001-AS31712</t>
  </si>
  <si>
    <t>S 00050734</t>
  </si>
  <si>
    <t>UD10001-AS29070</t>
  </si>
  <si>
    <t>S 00052163</t>
  </si>
  <si>
    <t>UD10001-AS30371</t>
  </si>
  <si>
    <t>UD10001-AS29745</t>
  </si>
  <si>
    <t>I    653</t>
  </si>
  <si>
    <t>BAJA: MARINO RAMIREZ EDNA KARINA</t>
  </si>
  <si>
    <t>S 00055182</t>
  </si>
  <si>
    <t>UD10001-AS33137</t>
  </si>
  <si>
    <t>0157N/16</t>
  </si>
  <si>
    <t>UD80001-0029486</t>
  </si>
  <si>
    <t>LJIMENEZ:TORRES GONZALEZ ABEL</t>
  </si>
  <si>
    <t>UD09001-AR07899</t>
  </si>
  <si>
    <t>T 00057252</t>
  </si>
  <si>
    <t>UD10001-AS35571</t>
  </si>
  <si>
    <t>S 00052826</t>
  </si>
  <si>
    <t>UD10001-AS31010</t>
  </si>
  <si>
    <t>UD80002-0028115</t>
  </si>
  <si>
    <t>S 00055864</t>
  </si>
  <si>
    <t>UD10001-AS33879</t>
  </si>
  <si>
    <t>UD09001-AR08950</t>
  </si>
  <si>
    <t>UD09001-AR08118</t>
  </si>
  <si>
    <t>0358-TCN15</t>
  </si>
  <si>
    <t>UD80001-0026976</t>
  </si>
  <si>
    <t>T 00051490</t>
  </si>
  <si>
    <t>UD10001-AS29746</t>
  </si>
  <si>
    <t>I    654</t>
  </si>
  <si>
    <t>T 00058379</t>
  </si>
  <si>
    <t>UD10001-AS36246</t>
  </si>
  <si>
    <t>T 00055180</t>
  </si>
  <si>
    <t>UD10001-AS33138</t>
  </si>
  <si>
    <t>S 00056786</t>
  </si>
  <si>
    <t>UD10001-AS34768</t>
  </si>
  <si>
    <t>NAVARRETE MELENDEZ LIZBETH</t>
  </si>
  <si>
    <t>UD09001-AR07900</t>
  </si>
  <si>
    <t>0132U/15</t>
  </si>
  <si>
    <t>UD83001-0029948</t>
  </si>
  <si>
    <t>LJIMENEZ:ROSILLO LOPEZ SALVADOR</t>
  </si>
  <si>
    <t>T 00052848</t>
  </si>
  <si>
    <t>UD10001-AS31011</t>
  </si>
  <si>
    <t>S 00054407</t>
  </si>
  <si>
    <t>UD10001-AS32421</t>
  </si>
  <si>
    <t>UD80002-0029029</t>
  </si>
  <si>
    <t>T 00053621</t>
  </si>
  <si>
    <t>UD10001-AS31735</t>
  </si>
  <si>
    <t>S 00050731</t>
  </si>
  <si>
    <t>UD10001-AS29071</t>
  </si>
  <si>
    <t>T 00051865</t>
  </si>
  <si>
    <t>UD10001-AS30372</t>
  </si>
  <si>
    <t>OROZCO CASTRO BLANCA</t>
  </si>
  <si>
    <t>S 00051496</t>
  </si>
  <si>
    <t>UD10001-AS29747</t>
  </si>
  <si>
    <t>IDROGO DE AZACON GRAELI DEL CARMEN</t>
  </si>
  <si>
    <t>I    655</t>
  </si>
  <si>
    <t>S 00058366</t>
  </si>
  <si>
    <t>UD10001-AS36247</t>
  </si>
  <si>
    <t>S 00055181</t>
  </si>
  <si>
    <t>UD10001-AS33139</t>
  </si>
  <si>
    <t>S 00056795</t>
  </si>
  <si>
    <t>UD10001-AS34769</t>
  </si>
  <si>
    <t>S 00049886</t>
  </si>
  <si>
    <t>UD10001-AS28247</t>
  </si>
  <si>
    <t>S 00057614</t>
  </si>
  <si>
    <t>UD10001-AS35575</t>
  </si>
  <si>
    <t>S 00052849</t>
  </si>
  <si>
    <t>UD10001-AS31012</t>
  </si>
  <si>
    <t>0801-TCN15</t>
  </si>
  <si>
    <t>UD80001-0028116</t>
  </si>
  <si>
    <t>LJIMENEZ:GOMEZ GONZALEZ LILIANA GRI</t>
  </si>
  <si>
    <t>S 00056021</t>
  </si>
  <si>
    <t>UD10001-AS33880</t>
  </si>
  <si>
    <t>UD09001-AR08951</t>
  </si>
  <si>
    <t>UD09001-AR08119</t>
  </si>
  <si>
    <t>UD80001-0026977</t>
  </si>
  <si>
    <t>UD83001-0026667</t>
  </si>
  <si>
    <t>I    656</t>
  </si>
  <si>
    <t>UD09001-AR10302</t>
  </si>
  <si>
    <t>UD09001-AR09409</t>
  </si>
  <si>
    <t>UD80001-0029489</t>
  </si>
  <si>
    <t>ORTIZ MAGAñA JOSE</t>
  </si>
  <si>
    <t>UD09001-AR07901</t>
  </si>
  <si>
    <t>S 00057662</t>
  </si>
  <si>
    <t>UD10001-AS35576</t>
  </si>
  <si>
    <t>S 00056028</t>
  </si>
  <si>
    <t>UD10001-AS33881</t>
  </si>
  <si>
    <t>UD09001-AR08727</t>
  </si>
  <si>
    <t>0644-TCN15</t>
  </si>
  <si>
    <t>UD80001-0027658</t>
  </si>
  <si>
    <t>UD80001-0028117</t>
  </si>
  <si>
    <t>0015-TCU15</t>
  </si>
  <si>
    <t>UD83001-0026305</t>
  </si>
  <si>
    <t>T 00052178</t>
  </si>
  <si>
    <t>UD10001-AS30373</t>
  </si>
  <si>
    <t>UD09001-AR08298</t>
  </si>
  <si>
    <t>I    657</t>
  </si>
  <si>
    <t>UD10001-AS36248</t>
  </si>
  <si>
    <t>0857-TCN15</t>
  </si>
  <si>
    <t>UD80001-0028541</t>
  </si>
  <si>
    <t>UD09001-AR07902</t>
  </si>
  <si>
    <t>0045-TCN16</t>
  </si>
  <si>
    <t>UD80001-0029491</t>
  </si>
  <si>
    <t>UD09001-AR10100</t>
  </si>
  <si>
    <t>RF2015</t>
  </si>
  <si>
    <t>UD09001-AR09626</t>
  </si>
  <si>
    <t>S 00052832</t>
  </si>
  <si>
    <t>UD10001-AS31013</t>
  </si>
  <si>
    <t>S 00053639</t>
  </si>
  <si>
    <t>UD10001-AS31739</t>
  </si>
  <si>
    <t>UD09001-AR09167</t>
  </si>
  <si>
    <t>S 00050727</t>
  </si>
  <si>
    <t>UD10001-AS29072</t>
  </si>
  <si>
    <t>S 00052158</t>
  </si>
  <si>
    <t>UD10001-AS30375</t>
  </si>
  <si>
    <t>S 00051494</t>
  </si>
  <si>
    <t>UD10001-AS29748</t>
  </si>
  <si>
    <t>I    658</t>
  </si>
  <si>
    <t>S 00058375</t>
  </si>
  <si>
    <t>UD10001-AS36249</t>
  </si>
  <si>
    <t>UD80001-0028542</t>
  </si>
  <si>
    <t>UD80001-0025915</t>
  </si>
  <si>
    <t>UD80001-0029492</t>
  </si>
  <si>
    <t>S 00057665</t>
  </si>
  <si>
    <t>UD10001-AS35577</t>
  </si>
  <si>
    <t>AGACEL AGREGADOS Y ASFALTOS SA DE C</t>
  </si>
  <si>
    <t>S 00056008</t>
  </si>
  <si>
    <t>UD10001-AS33882</t>
  </si>
  <si>
    <t>RUIZ RODRIGUEZ LEONARDO</t>
  </si>
  <si>
    <t>T 00052675</t>
  </si>
  <si>
    <t>UD10001-AS31014</t>
  </si>
  <si>
    <t>S 00053636</t>
  </si>
  <si>
    <t>UD10001-AS31740</t>
  </si>
  <si>
    <t>UGALDE BELTRAN JORGE ALBERTO</t>
  </si>
  <si>
    <t>S 00054360</t>
  </si>
  <si>
    <t>UD10001-AS32422</t>
  </si>
  <si>
    <t>S 00050749</t>
  </si>
  <si>
    <t>UD10001-AS29073</t>
  </si>
  <si>
    <t>S 00052171</t>
  </si>
  <si>
    <t>UD10001-AS30376</t>
  </si>
  <si>
    <t>0557N/15</t>
  </si>
  <si>
    <t>UD80001-0026671</t>
  </si>
  <si>
    <t>LJIMENEZ:TIRADO GORDILLO JOSE MARTI</t>
  </si>
  <si>
    <t>I    659</t>
  </si>
  <si>
    <t>UD09001-AR10303</t>
  </si>
  <si>
    <t>S 00055191</t>
  </si>
  <si>
    <t>UD10001-AS33140</t>
  </si>
  <si>
    <t>UD09001-AR07903</t>
  </si>
  <si>
    <t>BAJA: CEVER TOLUCA SA DE CV</t>
  </si>
  <si>
    <t>S 00057664</t>
  </si>
  <si>
    <t>UD10001-AS35578</t>
  </si>
  <si>
    <t>S 00055964</t>
  </si>
  <si>
    <t>UD10001-AS33883</t>
  </si>
  <si>
    <t>S 00052829</t>
  </si>
  <si>
    <t>UD10001-AS31015</t>
  </si>
  <si>
    <t>S 00053617</t>
  </si>
  <si>
    <t>UD10001-AS31741</t>
  </si>
  <si>
    <t>T 00054412</t>
  </si>
  <si>
    <t>UD10001-AS32423</t>
  </si>
  <si>
    <t>UD09001-AR08120</t>
  </si>
  <si>
    <t>S 00052176</t>
  </si>
  <si>
    <t>UD10001-AS30377</t>
  </si>
  <si>
    <t>S 00051493</t>
  </si>
  <si>
    <t>UD10001-AS29749</t>
  </si>
  <si>
    <t>I    660</t>
  </si>
  <si>
    <t>S 00058391</t>
  </si>
  <si>
    <t>UD10001-AS36250</t>
  </si>
  <si>
    <t>0688-TCN15</t>
  </si>
  <si>
    <t>UD80002-0028543</t>
  </si>
  <si>
    <t>UD09001-AR07904</t>
  </si>
  <si>
    <t>T 00056823</t>
  </si>
  <si>
    <t>UD10001-AS34770</t>
  </si>
  <si>
    <t>0993-TCN15</t>
  </si>
  <si>
    <t>UD80001-0029951</t>
  </si>
  <si>
    <t>S 00056033</t>
  </si>
  <si>
    <t>UD10001-AS33884</t>
  </si>
  <si>
    <t>UD09001-AR08728</t>
  </si>
  <si>
    <t>S 00053604</t>
  </si>
  <si>
    <t>UD10001-AS31742</t>
  </si>
  <si>
    <t>S 00054411</t>
  </si>
  <si>
    <t>UD10001-AS32424</t>
  </si>
  <si>
    <t>UD80001-0026307</t>
  </si>
  <si>
    <t>UD09001-AR08521</t>
  </si>
  <si>
    <t>UD10001-AS29750</t>
  </si>
  <si>
    <t>I    661</t>
  </si>
  <si>
    <t>UD10001-AS36251</t>
  </si>
  <si>
    <t>UD80001-0028544</t>
  </si>
  <si>
    <t>0086-TCN16</t>
  </si>
  <si>
    <t>UD80001-0029493</t>
  </si>
  <si>
    <t>BAJA: CARDENAS MANRIQUEZ MARCELA</t>
  </si>
  <si>
    <t>S 00049867</t>
  </si>
  <si>
    <t>UD10001-AS28248</t>
  </si>
  <si>
    <t>0932-TCN15</t>
  </si>
  <si>
    <t>UD80001-0029030</t>
  </si>
  <si>
    <t>S 00052856</t>
  </si>
  <si>
    <t>UD10001-AS31016</t>
  </si>
  <si>
    <t>S 00053606</t>
  </si>
  <si>
    <t>UD10001-AS31743</t>
  </si>
  <si>
    <t>RF28100</t>
  </si>
  <si>
    <t>UD09001-AR09168</t>
  </si>
  <si>
    <t>UD80001-0026308</t>
  </si>
  <si>
    <t>S 00052170</t>
  </si>
  <si>
    <t>UD10001-AS30379</t>
  </si>
  <si>
    <t>MUÑOZ HERNANDEZ DANIEL</t>
  </si>
  <si>
    <t>UD10001-AS29751</t>
  </si>
  <si>
    <t>I    662</t>
  </si>
  <si>
    <t>0146-TCN15</t>
  </si>
  <si>
    <t>UD83001-0030413</t>
  </si>
  <si>
    <t>UD80001-0028545</t>
  </si>
  <si>
    <t>LJIMENEZ:CONTRERAS MONTOYA MARGARIT</t>
  </si>
  <si>
    <t>0083-TCN16</t>
  </si>
  <si>
    <t>UD80001-0029494</t>
  </si>
  <si>
    <t>UD80001-0029952</t>
  </si>
  <si>
    <t>S 00049887</t>
  </si>
  <si>
    <t>UD10001-AS28249</t>
  </si>
  <si>
    <t>S 00056032</t>
  </si>
  <si>
    <t>UD10001-AS33885</t>
  </si>
  <si>
    <t>T 00052846</t>
  </si>
  <si>
    <t>UD10001-AS31017</t>
  </si>
  <si>
    <t>S 00053616</t>
  </si>
  <si>
    <t>UD10001-AS31744</t>
  </si>
  <si>
    <t>UD09001-AR09169</t>
  </si>
  <si>
    <t>S 00050696</t>
  </si>
  <si>
    <t>UD10001-AS29074</t>
  </si>
  <si>
    <t>S 00052175</t>
  </si>
  <si>
    <t>UD10001-AS30381</t>
  </si>
  <si>
    <t>T 00051485</t>
  </si>
  <si>
    <t>UD10001-AS29752</t>
  </si>
  <si>
    <t>I    663</t>
  </si>
  <si>
    <t>UD09001-AR10304</t>
  </si>
  <si>
    <t>HERNANDEZ SABINAS IVAN</t>
  </si>
  <si>
    <t>S 00055082</t>
  </si>
  <si>
    <t>UD10001-AS33141</t>
  </si>
  <si>
    <t>UD80001-0029495</t>
  </si>
  <si>
    <t>S 00057678</t>
  </si>
  <si>
    <t>UD10001-AS35583</t>
  </si>
  <si>
    <t>S 00049891</t>
  </si>
  <si>
    <t>UD10001-AS28250</t>
  </si>
  <si>
    <t>0908-TCN15</t>
  </si>
  <si>
    <t>UD80001-0029031</t>
  </si>
  <si>
    <t>UD09001-AR08729</t>
  </si>
  <si>
    <t>CALDERON GUTIERREZ JORGE</t>
  </si>
  <si>
    <t>0048-TCU15</t>
  </si>
  <si>
    <t>UD83001-0027661</t>
  </si>
  <si>
    <t>LJIMENEZ:JUAREZ ARVIZU MANUEL</t>
  </si>
  <si>
    <t>UD09001-AR09170</t>
  </si>
  <si>
    <t>BORGES PEDRO</t>
  </si>
  <si>
    <t>S 00050722</t>
  </si>
  <si>
    <t>UD10001-AS29075</t>
  </si>
  <si>
    <t>S 00051505</t>
  </si>
  <si>
    <t>UD10001-AS29753</t>
  </si>
  <si>
    <t>UD09001-AR08522</t>
  </si>
  <si>
    <t>I    664</t>
  </si>
  <si>
    <t>0233-TCN16</t>
  </si>
  <si>
    <t>UD80001-0030414</t>
  </si>
  <si>
    <t>T 00055142</t>
  </si>
  <si>
    <t>UD10001-AS33142</t>
  </si>
  <si>
    <t>BAJA: AMBRIZ NITO MARIA MAYELA</t>
  </si>
  <si>
    <t>S 00057670</t>
  </si>
  <si>
    <t>UD10001-AS35584</t>
  </si>
  <si>
    <t>AGROTECNOLOGIA MEXICANA S.A. DE C.V</t>
  </si>
  <si>
    <t>UD09001-AR07905</t>
  </si>
  <si>
    <t>S 00056025</t>
  </si>
  <si>
    <t>UD10001-AS33886</t>
  </si>
  <si>
    <t>UD09001-AR08730</t>
  </si>
  <si>
    <t>S 00053627</t>
  </si>
  <si>
    <t>UD10001-AS31756</t>
  </si>
  <si>
    <t>S 00054415</t>
  </si>
  <si>
    <t>UD10001-AS32425</t>
  </si>
  <si>
    <t>S 00050748</t>
  </si>
  <si>
    <t>UD10001-AS29076</t>
  </si>
  <si>
    <t>UD09001-AR08299</t>
  </si>
  <si>
    <t>ESCOBAR CHARLES ALEJANDRO MAURICIO</t>
  </si>
  <si>
    <t>S 00052155</t>
  </si>
  <si>
    <t>UD10001-AS30382</t>
  </si>
  <si>
    <t>I    665</t>
  </si>
  <si>
    <t>T 00058281</t>
  </si>
  <si>
    <t>UD10001-AS36252</t>
  </si>
  <si>
    <t>UD09001-AR09410</t>
  </si>
  <si>
    <t>VALLEJO VIVANCO LUIS</t>
  </si>
  <si>
    <t>UD80001-0029496</t>
  </si>
  <si>
    <t>S 00057576</t>
  </si>
  <si>
    <t>UD10001-AS35585</t>
  </si>
  <si>
    <t>T 00049864</t>
  </si>
  <si>
    <t>UD10001-AS28251</t>
  </si>
  <si>
    <t>S 00056014</t>
  </si>
  <si>
    <t>UD10001-AS33887</t>
  </si>
  <si>
    <t>UD09001-AR08731</t>
  </si>
  <si>
    <t>S 00053629</t>
  </si>
  <si>
    <t>UD10001-AS31757</t>
  </si>
  <si>
    <t>T 00054376</t>
  </si>
  <si>
    <t>UD10001-AS32426</t>
  </si>
  <si>
    <t>UD09001-AR08121</t>
  </si>
  <si>
    <t>VAZQUEZ VEGA JUAN ANTONIO</t>
  </si>
  <si>
    <t>S 00051477</t>
  </si>
  <si>
    <t>UD10001-AS29754</t>
  </si>
  <si>
    <t>UD83001-0026983</t>
  </si>
  <si>
    <t>I    666</t>
  </si>
  <si>
    <t>RF30380</t>
  </si>
  <si>
    <t>UD09001-AR10305</t>
  </si>
  <si>
    <t>S 00055083</t>
  </si>
  <si>
    <t>UD10001-AS33143</t>
  </si>
  <si>
    <t>CERVANTES ESPITIA GERARDO</t>
  </si>
  <si>
    <t>UD80002-0029497</t>
  </si>
  <si>
    <t>S 00057673</t>
  </si>
  <si>
    <t>UD10001-AS35586</t>
  </si>
  <si>
    <t>S 00049873</t>
  </si>
  <si>
    <t>UD10001-AS28252</t>
  </si>
  <si>
    <t>002-TCN16</t>
  </si>
  <si>
    <t>UD80001-0029032</t>
  </si>
  <si>
    <t>UD09001-AR08732</t>
  </si>
  <si>
    <t>S 00053628</t>
  </si>
  <si>
    <t>UD10001-AS31758</t>
  </si>
  <si>
    <t>S 00054416</t>
  </si>
  <si>
    <t>UD10001-AS32427</t>
  </si>
  <si>
    <t>LIRA GARCIA MATILDE</t>
  </si>
  <si>
    <t>S 00050740</t>
  </si>
  <si>
    <t>UD10001-AS29077</t>
  </si>
  <si>
    <t>S 00051503</t>
  </si>
  <si>
    <t>UD10001-AS29755</t>
  </si>
  <si>
    <t>S 00052111</t>
  </si>
  <si>
    <t>UD10001-AS30383</t>
  </si>
  <si>
    <t>I    667</t>
  </si>
  <si>
    <t>T 00058404</t>
  </si>
  <si>
    <t>UD10001-AS36253</t>
  </si>
  <si>
    <t>0071-TCu15</t>
  </si>
  <si>
    <t>UD83001-0028548</t>
  </si>
  <si>
    <t>LJIMENEZ:SANDOVAL VALENZUELA MARTHA</t>
  </si>
  <si>
    <t>UD80001-0029498</t>
  </si>
  <si>
    <t>S 00057666</t>
  </si>
  <si>
    <t>UD10001-AS35587</t>
  </si>
  <si>
    <t>0889-tcn14</t>
  </si>
  <si>
    <t>UD80001-0025918</t>
  </si>
  <si>
    <t>S 00056037</t>
  </si>
  <si>
    <t>UD10001-AS33888</t>
  </si>
  <si>
    <t>S 00052857</t>
  </si>
  <si>
    <t>UD10001-AS31035</t>
  </si>
  <si>
    <t>RODRIGUEZ CASTILLO ALEJANDRO</t>
  </si>
  <si>
    <t>S 00053637</t>
  </si>
  <si>
    <t>UD10001-AS31759</t>
  </si>
  <si>
    <t>RF28103</t>
  </si>
  <si>
    <t>UD09001-AR09171</t>
  </si>
  <si>
    <t>S 00050750</t>
  </si>
  <si>
    <t>UD10001-AS29078</t>
  </si>
  <si>
    <t>S 00051502</t>
  </si>
  <si>
    <t>UD10001-AS29756</t>
  </si>
  <si>
    <t>I    668</t>
  </si>
  <si>
    <t>S 00058338</t>
  </si>
  <si>
    <t>UD10001-AS36254</t>
  </si>
  <si>
    <t>S 00055183</t>
  </si>
  <si>
    <t>UD10001-AS33144</t>
  </si>
  <si>
    <t>TRANS ELE</t>
  </si>
  <si>
    <t>UD09001-AR09850</t>
  </si>
  <si>
    <t>S 00057621</t>
  </si>
  <si>
    <t>UD10001-AS35588</t>
  </si>
  <si>
    <t>UD80002-0025919</t>
  </si>
  <si>
    <t>T 00055998</t>
  </si>
  <si>
    <t>UD10001-AS33889</t>
  </si>
  <si>
    <t>S 00052861</t>
  </si>
  <si>
    <t>UD10001-AS31036</t>
  </si>
  <si>
    <t>0705-TCN15</t>
  </si>
  <si>
    <t>UD80001-0027663</t>
  </si>
  <si>
    <t>FLORES GARCIA DOLORES</t>
  </si>
  <si>
    <t>S 00054420</t>
  </si>
  <si>
    <t>UD10001-AS32428</t>
  </si>
  <si>
    <t>S 00050743</t>
  </si>
  <si>
    <t>UD10001-AS29079</t>
  </si>
  <si>
    <t>S 00051495</t>
  </si>
  <si>
    <t>UD10001-AS29757</t>
  </si>
  <si>
    <t>I    669</t>
  </si>
  <si>
    <t>S 00058377</t>
  </si>
  <si>
    <t>UD10001-AS36255</t>
  </si>
  <si>
    <t>UD80001-0028549</t>
  </si>
  <si>
    <t>S 00056828</t>
  </si>
  <si>
    <t>UD10001-AS34777</t>
  </si>
  <si>
    <t>UD80001-0029953</t>
  </si>
  <si>
    <t>EL MESTIZAL S.DE P.R DE R.L</t>
  </si>
  <si>
    <t>UD09001-AR07906</t>
  </si>
  <si>
    <t>UD80001-0029033</t>
  </si>
  <si>
    <t>LJIMENEZ:HERNANDEZ GUZMAN LUIS</t>
  </si>
  <si>
    <t>S 00052860</t>
  </si>
  <si>
    <t>UD10001-AS31037</t>
  </si>
  <si>
    <t>S 00053083</t>
  </si>
  <si>
    <t>UD10001-AS31775</t>
  </si>
  <si>
    <t>RF27645</t>
  </si>
  <si>
    <t>UD09001-AR09172</t>
  </si>
  <si>
    <t>S 00050751</t>
  </si>
  <si>
    <t>UD10001-AS29080</t>
  </si>
  <si>
    <t>UD09001-AR08300</t>
  </si>
  <si>
    <t>I    670</t>
  </si>
  <si>
    <t>S 00058396</t>
  </si>
  <si>
    <t>UD10001-AS36256</t>
  </si>
  <si>
    <t>HERNANDEZ HERNANDEZ NORMA EDITH</t>
  </si>
  <si>
    <t>UD10001-AS33145</t>
  </si>
  <si>
    <t>S 00056813</t>
  </si>
  <si>
    <t>UD10001-AS34778</t>
  </si>
  <si>
    <t>S 00057679</t>
  </si>
  <si>
    <t>UD10001-AS35589</t>
  </si>
  <si>
    <t>S 00049903</t>
  </si>
  <si>
    <t>UD10001-AS28253</t>
  </si>
  <si>
    <t>UD80001-0029034</t>
  </si>
  <si>
    <t>S 00052859</t>
  </si>
  <si>
    <t>UD10001-AS31038</t>
  </si>
  <si>
    <t>UD80001-0027664</t>
  </si>
  <si>
    <t>LJIMENEZ:ELIZARRARAZ SANDOVAL ADRIA</t>
  </si>
  <si>
    <t>S 00054417</t>
  </si>
  <si>
    <t>UD10001-AS32429</t>
  </si>
  <si>
    <t>S 00050746</t>
  </si>
  <si>
    <t>UD10001-AS29081</t>
  </si>
  <si>
    <t>S 00051447</t>
  </si>
  <si>
    <t>UD10001-AS29758</t>
  </si>
  <si>
    <t>I    671</t>
  </si>
  <si>
    <t>0262-TCN16</t>
  </si>
  <si>
    <t>UD80001-0030417</t>
  </si>
  <si>
    <t>UD10001-AS33146</t>
  </si>
  <si>
    <t>S 00056826</t>
  </si>
  <si>
    <t>UD10001-AS34779</t>
  </si>
  <si>
    <t>T 00057489</t>
  </si>
  <si>
    <t>UD10001-AS35590</t>
  </si>
  <si>
    <t>S 00049896</t>
  </si>
  <si>
    <t>UD10001-AS28262</t>
  </si>
  <si>
    <t>S 00052862</t>
  </si>
  <si>
    <t>UD10001-AS31039</t>
  </si>
  <si>
    <t>UD09001-AR09173</t>
  </si>
  <si>
    <t>S 00056030</t>
  </si>
  <si>
    <t>UD10001-AS33890</t>
  </si>
  <si>
    <t>UD80001-0026310</t>
  </si>
  <si>
    <t>UD09001-AR08952</t>
  </si>
  <si>
    <t>UD83001-0026984</t>
  </si>
  <si>
    <t>0082-TCN15</t>
  </si>
  <si>
    <t>UD80001-0026672</t>
  </si>
  <si>
    <t>I    672</t>
  </si>
  <si>
    <t>UD80001-0030418</t>
  </si>
  <si>
    <t>S 00055192</t>
  </si>
  <si>
    <t>UD10001-AS33147</t>
  </si>
  <si>
    <t>UD80001-0029499</t>
  </si>
  <si>
    <t>T 00057675</t>
  </si>
  <si>
    <t>UD10001-AS35591</t>
  </si>
  <si>
    <t>S 00049902</t>
  </si>
  <si>
    <t>UD10001-AS28265</t>
  </si>
  <si>
    <t>LOPEZ TINAJERO J REFUGIO</t>
  </si>
  <si>
    <t>UD09001-AR08733</t>
  </si>
  <si>
    <t>UD09001-AR09174</t>
  </si>
  <si>
    <t>UD09001-AR09627</t>
  </si>
  <si>
    <t>0314-TCN15</t>
  </si>
  <si>
    <t>UD80001-0026311</t>
  </si>
  <si>
    <t>LJIMENEZ:RODRIGUEZ FERREL ISMAEL</t>
  </si>
  <si>
    <t>UD80001-0027665</t>
  </si>
  <si>
    <t>S 00052177</t>
  </si>
  <si>
    <t>UD10001-AS30384</t>
  </si>
  <si>
    <t>S 00051500</t>
  </si>
  <si>
    <t>UD10001-AS29759</t>
  </si>
  <si>
    <t>I    673</t>
  </si>
  <si>
    <t>S 00058403</t>
  </si>
  <si>
    <t>UD10001-AS36257</t>
  </si>
  <si>
    <t>S 00055195</t>
  </si>
  <si>
    <t>UD10001-AS33148</t>
  </si>
  <si>
    <t>S 00056817</t>
  </si>
  <si>
    <t>UD10001-AS34780</t>
  </si>
  <si>
    <t>S 00057674</t>
  </si>
  <si>
    <t>UD10001-AS35592</t>
  </si>
  <si>
    <t>UD09001-AR07907</t>
  </si>
  <si>
    <t>UD80001-0027302</t>
  </si>
  <si>
    <t>T 00054434</t>
  </si>
  <si>
    <t>UD10001-AS32430</t>
  </si>
  <si>
    <t>T 00056049</t>
  </si>
  <si>
    <t>UD10001-AS33897</t>
  </si>
  <si>
    <t>BAJA: RODRIGUEZ FERREL ISMAEL</t>
  </si>
  <si>
    <t>UD09001-AR08953</t>
  </si>
  <si>
    <t>UD09001-AR08523</t>
  </si>
  <si>
    <t>VILLANUEVA RAMIREZ EDUIN</t>
  </si>
  <si>
    <t>UD09001-AR08301</t>
  </si>
  <si>
    <t>I    674</t>
  </si>
  <si>
    <t>S 00058411</t>
  </si>
  <si>
    <t>UD10001-AS36258</t>
  </si>
  <si>
    <t>T 00055205</t>
  </si>
  <si>
    <t>UD10001-AS33149</t>
  </si>
  <si>
    <t>S 00056816</t>
  </si>
  <si>
    <t>UD10001-AS34781</t>
  </si>
  <si>
    <t>RANGEL SANCHEZ LUIS</t>
  </si>
  <si>
    <t>S 00057682</t>
  </si>
  <si>
    <t>UD10001-AS35593</t>
  </si>
  <si>
    <t>S 00049893</t>
  </si>
  <si>
    <t>UD10001-AS28266</t>
  </si>
  <si>
    <t>S 00052855</t>
  </si>
  <si>
    <t>UD10001-AS31040</t>
  </si>
  <si>
    <t>S 00054426</t>
  </si>
  <si>
    <t>UD10001-AS32431</t>
  </si>
  <si>
    <t>UD09001-AR09628</t>
  </si>
  <si>
    <t>0476N/15</t>
  </si>
  <si>
    <t>UD80001-0026312</t>
  </si>
  <si>
    <t>UD10001-AS31780</t>
  </si>
  <si>
    <t>T 00052164</t>
  </si>
  <si>
    <t>UD10001-AS30385</t>
  </si>
  <si>
    <t>UD09001-AR08302</t>
  </si>
  <si>
    <t>I    675</t>
  </si>
  <si>
    <t>S 00058272</t>
  </si>
  <si>
    <t>UD10001-AS36290</t>
  </si>
  <si>
    <t>RAMIREZ ALMANZA SILVIA ALICIA</t>
  </si>
  <si>
    <t>S 00055171</t>
  </si>
  <si>
    <t>UD10001-AS33150</t>
  </si>
  <si>
    <t>S 00056827</t>
  </si>
  <si>
    <t>UD10001-AS34782</t>
  </si>
  <si>
    <t>T 00057685</t>
  </si>
  <si>
    <t>UD10001-AS35595</t>
  </si>
  <si>
    <t>UD80001-0025921</t>
  </si>
  <si>
    <t>UD80001-0027303</t>
  </si>
  <si>
    <t>I 00054384</t>
  </si>
  <si>
    <t>UD10001-AS32432</t>
  </si>
  <si>
    <t>RESENDIZ SERRANO MAGDALENA</t>
  </si>
  <si>
    <t>UD80001-0029036</t>
  </si>
  <si>
    <t>UD09001-AR08954</t>
  </si>
  <si>
    <t>UD09001-AR08122</t>
  </si>
  <si>
    <t>DIAZ JOSE MANUEL</t>
  </si>
  <si>
    <t>UD09001-AR08524</t>
  </si>
  <si>
    <t>UD09001-AR08303</t>
  </si>
  <si>
    <t>I    676</t>
  </si>
  <si>
    <t>S 00058408</t>
  </si>
  <si>
    <t>UD10001-AS36294</t>
  </si>
  <si>
    <t>T 00055190</t>
  </si>
  <si>
    <t>UD10001-AS33151</t>
  </si>
  <si>
    <t>UD09001-AR09851</t>
  </si>
  <si>
    <t>S 00057681</t>
  </si>
  <si>
    <t>UD10001-AS35596</t>
  </si>
  <si>
    <t>S 00049899</t>
  </si>
  <si>
    <t>UD10001-AS28267</t>
  </si>
  <si>
    <t>S 00052864</t>
  </si>
  <si>
    <t>UD10001-AS31041</t>
  </si>
  <si>
    <t>CENTENO MALAGON MARIA DEL SOCORRO</t>
  </si>
  <si>
    <t>S 00054421</t>
  </si>
  <si>
    <t>UD10001-AS32436</t>
  </si>
  <si>
    <t>CAMACHO MONTOYA EDUARDO</t>
  </si>
  <si>
    <t>UD10001-AS33898</t>
  </si>
  <si>
    <t>S 00053642</t>
  </si>
  <si>
    <t>UD10001-AS31782</t>
  </si>
  <si>
    <t>UD83001-0026985</t>
  </si>
  <si>
    <t>0543-TCN15</t>
  </si>
  <si>
    <t>UD80001-0026673</t>
  </si>
  <si>
    <t>I    677</t>
  </si>
  <si>
    <t>0273-TCN16</t>
  </si>
  <si>
    <t>UD80001-0030419</t>
  </si>
  <si>
    <t>S 00055203</t>
  </si>
  <si>
    <t>UD10001-AS33152</t>
  </si>
  <si>
    <t>T 00056411</t>
  </si>
  <si>
    <t>UD10001-AS34783</t>
  </si>
  <si>
    <t>0087-TCU15</t>
  </si>
  <si>
    <t>UD83001-0029954</t>
  </si>
  <si>
    <t>PADILLA MUñOZ EFRAIN ALEJANDRO</t>
  </si>
  <si>
    <t>S 00049565</t>
  </si>
  <si>
    <t>UD10001-AS28268</t>
  </si>
  <si>
    <t>S 00052865</t>
  </si>
  <si>
    <t>UD10001-AS31042</t>
  </si>
  <si>
    <t>I 00054414</t>
  </si>
  <si>
    <t>UD10001-AS32438</t>
  </si>
  <si>
    <t>UD10001-AS33899</t>
  </si>
  <si>
    <t>UD09001-AR08955</t>
  </si>
  <si>
    <t>T 00050739</t>
  </si>
  <si>
    <t>UD10001-AS29092</t>
  </si>
  <si>
    <t>S 00052173</t>
  </si>
  <si>
    <t>UD10001-AS30386</t>
  </si>
  <si>
    <t>0129-TCN15</t>
  </si>
  <si>
    <t>UD80001-0026674</t>
  </si>
  <si>
    <t>I    678</t>
  </si>
  <si>
    <t>0278N/16</t>
  </si>
  <si>
    <t>UD80001-0030420</t>
  </si>
  <si>
    <t>LJIMENEZ:COLORADO OLGUIN JOSE ANTON</t>
  </si>
  <si>
    <t>S 00055196</t>
  </si>
  <si>
    <t>UD10001-AS33153</t>
  </si>
  <si>
    <t>TORRES MARTIN SALVADOR</t>
  </si>
  <si>
    <t>UD09001-AR09852</t>
  </si>
  <si>
    <t>S 00057672</t>
  </si>
  <si>
    <t>UD10001-AS35597</t>
  </si>
  <si>
    <t>GRUPO INDUSTRIAL AMBAR S.A. DE C.V.</t>
  </si>
  <si>
    <t>UD09001-AR07908</t>
  </si>
  <si>
    <t>RAMIREZ ZACARIAS JORGE ALBERTO</t>
  </si>
  <si>
    <t>S 00052863</t>
  </si>
  <si>
    <t>UD10001-AS31043</t>
  </si>
  <si>
    <t>FIGUEROA ESCOTO IGNACIO</t>
  </si>
  <si>
    <t>S 00054308</t>
  </si>
  <si>
    <t>UD10001-AS32439</t>
  </si>
  <si>
    <t>UD09001-AR09629</t>
  </si>
  <si>
    <t>S 00053640</t>
  </si>
  <si>
    <t>UD10001-AS31783</t>
  </si>
  <si>
    <t>TRANSPORTES Y SOLUCIONES CASNAV S.A</t>
  </si>
  <si>
    <t>0895-TCN14</t>
  </si>
  <si>
    <t>UD80001-0026314</t>
  </si>
  <si>
    <t>UD09001-AR08525</t>
  </si>
  <si>
    <t>T 00051476</t>
  </si>
  <si>
    <t>UD10001-AS29760</t>
  </si>
  <si>
    <t>I    679</t>
  </si>
  <si>
    <t>UD80001-0030421</t>
  </si>
  <si>
    <t>0836-TCN15</t>
  </si>
  <si>
    <t>UD80001-0028550</t>
  </si>
  <si>
    <t>UD09001-AR09853</t>
  </si>
  <si>
    <t>0198N/16</t>
  </si>
  <si>
    <t>UD80001-0029955</t>
  </si>
  <si>
    <t>LJIMENEZ:RODRIGUEZ RODRIGUEZ FRANCI</t>
  </si>
  <si>
    <t>UD80001-0025924</t>
  </si>
  <si>
    <t>UD80001-0027304</t>
  </si>
  <si>
    <t>LJIMENEZ:VAZQUEZ PARREDES JOSE LUIS</t>
  </si>
  <si>
    <t>UD80002-0028123</t>
  </si>
  <si>
    <t>0114-TCN13</t>
  </si>
  <si>
    <t>UD80005-0029039</t>
  </si>
  <si>
    <t>UD80001-0027669</t>
  </si>
  <si>
    <t>RF26276</t>
  </si>
  <si>
    <t>UD09001-AR08123</t>
  </si>
  <si>
    <t>UD09001-AR08526</t>
  </si>
  <si>
    <t>UD09001-AR08304</t>
  </si>
  <si>
    <t>CHALICO EZETA LEOPOLDO</t>
  </si>
  <si>
    <t>I    680</t>
  </si>
  <si>
    <t>UD80001-0030422</t>
  </si>
  <si>
    <t>UD80001-0028551</t>
  </si>
  <si>
    <t>S 00056756</t>
  </si>
  <si>
    <t>UD10001-AS34784</t>
  </si>
  <si>
    <t>0129-TCU15</t>
  </si>
  <si>
    <t>UD83001-0029956</t>
  </si>
  <si>
    <t>LOPEZ ROBLES FABIAN</t>
  </si>
  <si>
    <t>S 00049837</t>
  </si>
  <si>
    <t>UD10001-AS28269</t>
  </si>
  <si>
    <t>S 00052866</t>
  </si>
  <si>
    <t>UD10001-AS31044</t>
  </si>
  <si>
    <t>S 00054408</t>
  </si>
  <si>
    <t>UD10001-AS32440</t>
  </si>
  <si>
    <t>RF28995</t>
  </si>
  <si>
    <t>UD09001-AR09630</t>
  </si>
  <si>
    <t>S 00053641</t>
  </si>
  <si>
    <t>UD10001-AS31784</t>
  </si>
  <si>
    <t>0598-TCN08</t>
  </si>
  <si>
    <t>UD80005-0026316</t>
  </si>
  <si>
    <t>MARTINEZ ZURAYA PATRICIA</t>
  </si>
  <si>
    <t>UD09001-AR08527</t>
  </si>
  <si>
    <t>UD09001-AR08305</t>
  </si>
  <si>
    <t>I    681</t>
  </si>
  <si>
    <t>S 00058389</t>
  </si>
  <si>
    <t>UD10001-AS36299</t>
  </si>
  <si>
    <t>PADRON RODRIGUEZ YAMARA</t>
  </si>
  <si>
    <t>UD09001-AR09411</t>
  </si>
  <si>
    <t>S 00056613</t>
  </si>
  <si>
    <t>UD10001-AS34785</t>
  </si>
  <si>
    <t>UD80001-0029957</t>
  </si>
  <si>
    <t>0383-TCN15</t>
  </si>
  <si>
    <t>UD80001-0025925</t>
  </si>
  <si>
    <t>0575N/15</t>
  </si>
  <si>
    <t>UD80001-0027305</t>
  </si>
  <si>
    <t>LJIMENEZ:PEREZ HERNANDEZ ANA MARIA</t>
  </si>
  <si>
    <t>S 00054437</t>
  </si>
  <si>
    <t>UD10001-AS32441</t>
  </si>
  <si>
    <t>BEJAR REYNA DAVID</t>
  </si>
  <si>
    <t>RF29007</t>
  </si>
  <si>
    <t>UD09001-AR09631</t>
  </si>
  <si>
    <t>UD09001-AR08956</t>
  </si>
  <si>
    <t>UD10001-AS29093</t>
  </si>
  <si>
    <t>UD09001-AR08528</t>
  </si>
  <si>
    <t>S 00051481</t>
  </si>
  <si>
    <t>UD10001-AS29761</t>
  </si>
  <si>
    <t>I    682</t>
  </si>
  <si>
    <t>S 00058414</t>
  </si>
  <si>
    <t>UD10001-AS36300</t>
  </si>
  <si>
    <t>UD10001-AS33154</t>
  </si>
  <si>
    <t>S 00056824</t>
  </si>
  <si>
    <t>UD10001-AS34786</t>
  </si>
  <si>
    <t>S 00049897</t>
  </si>
  <si>
    <t>UD10001-AS28270</t>
  </si>
  <si>
    <t>VELAZQUEZ VELASCO FRANCISCO DE JESU</t>
  </si>
  <si>
    <t>UD80001-0029958</t>
  </si>
  <si>
    <t>UD80001-0027306</t>
  </si>
  <si>
    <t>OCHOA LASBASTIDA HECTOR</t>
  </si>
  <si>
    <t>S 00054436</t>
  </si>
  <si>
    <t>UD10001-AS32442</t>
  </si>
  <si>
    <t>S 00056042</t>
  </si>
  <si>
    <t>UD10001-AS33910</t>
  </si>
  <si>
    <t>DALY GOODWIN JOHN</t>
  </si>
  <si>
    <t>S 00053644</t>
  </si>
  <si>
    <t>UD10001-AS31785</t>
  </si>
  <si>
    <t>FERNANDEZ NOLASCO DE  MARTINEZ YOLA</t>
  </si>
  <si>
    <t>UD80001-0026317</t>
  </si>
  <si>
    <t>0587N/15</t>
  </si>
  <si>
    <t>UD80001-0026986</t>
  </si>
  <si>
    <t>LJIMENEZ:CASTILLO RODRIGUEZ ALDO AL</t>
  </si>
  <si>
    <t>S 00051519</t>
  </si>
  <si>
    <t>UD10001-AS29762</t>
  </si>
  <si>
    <t>I    683</t>
  </si>
  <si>
    <t>T 00058434</t>
  </si>
  <si>
    <t>UD10001-AS36301</t>
  </si>
  <si>
    <t>UD10001-AS33155</t>
  </si>
  <si>
    <t>UD80001-0029500</t>
  </si>
  <si>
    <t>S 00049909</t>
  </si>
  <si>
    <t>UD10001-AS28271</t>
  </si>
  <si>
    <t>UD80001-0029959</t>
  </si>
  <si>
    <t>S 00054427</t>
  </si>
  <si>
    <t>UD10001-AS32443</t>
  </si>
  <si>
    <t>I 00055486</t>
  </si>
  <si>
    <t>UD10001-AS33911</t>
  </si>
  <si>
    <t>UD80001-0027675</t>
  </si>
  <si>
    <t>S 00050766</t>
  </si>
  <si>
    <t>UD10001-AS29094</t>
  </si>
  <si>
    <t>S 00052187</t>
  </si>
  <si>
    <t>UD10001-AS30387</t>
  </si>
  <si>
    <t>UD09001-AR08734</t>
  </si>
  <si>
    <t>S 00051499</t>
  </si>
  <si>
    <t>UD10001-AS29763</t>
  </si>
  <si>
    <t>HERNANDEZ RESENDIZ ALMA OTILIA</t>
  </si>
  <si>
    <t>I    684</t>
  </si>
  <si>
    <t>UD09001-AR10306</t>
  </si>
  <si>
    <t>UD09001-AR09412</t>
  </si>
  <si>
    <t>S 00056821</t>
  </si>
  <si>
    <t>UD10001-AS34787</t>
  </si>
  <si>
    <t>T 00049826</t>
  </si>
  <si>
    <t>UD10001-AS28272</t>
  </si>
  <si>
    <t>S 00054442</t>
  </si>
  <si>
    <t>UD10001-AS32444</t>
  </si>
  <si>
    <t>S 00056027</t>
  </si>
  <si>
    <t>UD10001-AS33916</t>
  </si>
  <si>
    <t>S 00057667</t>
  </si>
  <si>
    <t>UD10001-AS35629</t>
  </si>
  <si>
    <t>BAJA: ARMENTA GOMEZ MARIA  DOLORES</t>
  </si>
  <si>
    <t>S 00050718</t>
  </si>
  <si>
    <t>UD10001-AS29095</t>
  </si>
  <si>
    <t>S 00052189</t>
  </si>
  <si>
    <t>UD10001-AS30388</t>
  </si>
  <si>
    <t>BERNAL GORDILLO DELIA</t>
  </si>
  <si>
    <t>UD80001-0027307</t>
  </si>
  <si>
    <t>S 00051508</t>
  </si>
  <si>
    <t>UD10001-AS29778</t>
  </si>
  <si>
    <t>I    685</t>
  </si>
  <si>
    <t>UD80001-0030424</t>
  </si>
  <si>
    <t>S 00055219</t>
  </si>
  <si>
    <t>UD10001-AS33156</t>
  </si>
  <si>
    <t>UD09001-AR09854</t>
  </si>
  <si>
    <t>S 00049905</t>
  </si>
  <si>
    <t>UD10001-AS28273</t>
  </si>
  <si>
    <t>UD09001-AR09175</t>
  </si>
  <si>
    <t>S 00056051</t>
  </si>
  <si>
    <t>UD10001-AS33927</t>
  </si>
  <si>
    <t>UD09001-AR10101</t>
  </si>
  <si>
    <t>UD80001-0027676</t>
  </si>
  <si>
    <t>S 00050779</t>
  </si>
  <si>
    <t>UD10001-AS29096</t>
  </si>
  <si>
    <t>ALAN DAVIS</t>
  </si>
  <si>
    <t>S 00052156</t>
  </si>
  <si>
    <t>UD10001-AS30389</t>
  </si>
  <si>
    <t>GOMEZ MANDUJANO JOSE LUIS</t>
  </si>
  <si>
    <t>UD80001-0027308</t>
  </si>
  <si>
    <t>S 00051516</t>
  </si>
  <si>
    <t>UD10001-AS29779</t>
  </si>
  <si>
    <t>I    686</t>
  </si>
  <si>
    <t>S 00058351</t>
  </si>
  <si>
    <t>UD10001-AS36302</t>
  </si>
  <si>
    <t>GARCIA MOLINA PATRICIA</t>
  </si>
  <si>
    <t>UD80002-0028554</t>
  </si>
  <si>
    <t>UD09001-AR09855</t>
  </si>
  <si>
    <t>UD09001-AR07909</t>
  </si>
  <si>
    <t>S 00054443</t>
  </si>
  <si>
    <t>UD10001-AS32447</t>
  </si>
  <si>
    <t>UD09001-AR09632</t>
  </si>
  <si>
    <t>0127-TCU15</t>
  </si>
  <si>
    <t>UD83001-0029960</t>
  </si>
  <si>
    <t>DEL RAZO HERNANDEZ JESICA DAFNE</t>
  </si>
  <si>
    <t>UD09001-AR08957</t>
  </si>
  <si>
    <t>RF26129</t>
  </si>
  <si>
    <t>UD09001-AR08124</t>
  </si>
  <si>
    <t>S 00052185</t>
  </si>
  <si>
    <t>UD10001-AS30390</t>
  </si>
  <si>
    <t>0572-TCN15</t>
  </si>
  <si>
    <t>UD80001-0027311</t>
  </si>
  <si>
    <t>LJIMENEZ:RANGEL AGUAYO GABRIEL</t>
  </si>
  <si>
    <t>UD09001-AR08306</t>
  </si>
  <si>
    <t>I    687</t>
  </si>
  <si>
    <t>S 00058360</t>
  </si>
  <si>
    <t>UD10001-AS36303</t>
  </si>
  <si>
    <t>0074-TCU15</t>
  </si>
  <si>
    <t>UD83001-0028555</t>
  </si>
  <si>
    <t>LJIMENEZ:MEDINA ESTRADA LISANDRA VA</t>
  </si>
  <si>
    <t>T 00056800</t>
  </si>
  <si>
    <t>UD10001-AS34788</t>
  </si>
  <si>
    <t>FERNANDEZ VALADEZ RUBEN</t>
  </si>
  <si>
    <t>UD09001-AR07910</t>
  </si>
  <si>
    <t>UD09001-AR09176</t>
  </si>
  <si>
    <t>HERNANDEZ PERALES OLGA NELLY</t>
  </si>
  <si>
    <t>UD80002-0029042</t>
  </si>
  <si>
    <t>UD09001-AR10102</t>
  </si>
  <si>
    <t>T 00051416</t>
  </si>
  <si>
    <t>UD10001-AS31786</t>
  </si>
  <si>
    <t>S 00050723</t>
  </si>
  <si>
    <t>UD10001-AS29097</t>
  </si>
  <si>
    <t>UD09001-AR08529</t>
  </si>
  <si>
    <t>LOPEZ MEDINA FRANCISCO</t>
  </si>
  <si>
    <t>UD80001-0027312</t>
  </si>
  <si>
    <t>UD80001-0026676</t>
  </si>
  <si>
    <t>I    688</t>
  </si>
  <si>
    <t>T 00058392</t>
  </si>
  <si>
    <t>UD10001-AS36304</t>
  </si>
  <si>
    <t>0071-TCU15</t>
  </si>
  <si>
    <t>UD83001-0028556</t>
  </si>
  <si>
    <t>S 00056818</t>
  </si>
  <si>
    <t>UD10001-AS34789</t>
  </si>
  <si>
    <t>UD10001-AS28274</t>
  </si>
  <si>
    <t>T 00054382</t>
  </si>
  <si>
    <t>UD10001-AS32448</t>
  </si>
  <si>
    <t>UD80001-0029043</t>
  </si>
  <si>
    <t>0126-TCU16</t>
  </si>
  <si>
    <t>UD83001-0029962</t>
  </si>
  <si>
    <t>UD09001-AR08958</t>
  </si>
  <si>
    <t>UD09001-AR08125</t>
  </si>
  <si>
    <t>S 00052184</t>
  </si>
  <si>
    <t>UD10001-AS30391</t>
  </si>
  <si>
    <t>S 00052867</t>
  </si>
  <si>
    <t>UD10001-AS31061</t>
  </si>
  <si>
    <t>UD83001-0026677</t>
  </si>
  <si>
    <t>I    689</t>
  </si>
  <si>
    <t>S 00058410</t>
  </si>
  <si>
    <t>UD10001-AS36305</t>
  </si>
  <si>
    <t>UD80001-0028557</t>
  </si>
  <si>
    <t>S 00056829</t>
  </si>
  <si>
    <t>UD10001-AS34790</t>
  </si>
  <si>
    <t>UD09001-AR07911</t>
  </si>
  <si>
    <t>UD10001-AS32454</t>
  </si>
  <si>
    <t>UD80001-0029044</t>
  </si>
  <si>
    <t>rf29910</t>
  </si>
  <si>
    <t>UD09001-AR10103</t>
  </si>
  <si>
    <t>T 00053675</t>
  </si>
  <si>
    <t>UD10001-AS31789</t>
  </si>
  <si>
    <t>S 00050775</t>
  </si>
  <si>
    <t>UD10001-AS29098</t>
  </si>
  <si>
    <t>UD09001-AR08530</t>
  </si>
  <si>
    <t>UD10001-AS31062</t>
  </si>
  <si>
    <t>UD09001-AR08307</t>
  </si>
  <si>
    <t>I    690</t>
  </si>
  <si>
    <t>UD10001-AS36306</t>
  </si>
  <si>
    <t>UD09001-AR09413</t>
  </si>
  <si>
    <t>RAMIREZ SANCHEZ HUGO</t>
  </si>
  <si>
    <t>S 00056819</t>
  </si>
  <si>
    <t>UD10001-AS34791</t>
  </si>
  <si>
    <t>PEBSA SOLUCIONES CON ENERGIA SA DE</t>
  </si>
  <si>
    <t>0346-tcn15</t>
  </si>
  <si>
    <t>UD80001-0025927</t>
  </si>
  <si>
    <t>T 00055753</t>
  </si>
  <si>
    <t>UD10001-AS33935</t>
  </si>
  <si>
    <t>RF29923</t>
  </si>
  <si>
    <t>UD09001-AR10104</t>
  </si>
  <si>
    <t>S 00053643</t>
  </si>
  <si>
    <t>UD10001-AS31790</t>
  </si>
  <si>
    <t>UD10001-AS29099</t>
  </si>
  <si>
    <t>S 00052193</t>
  </si>
  <si>
    <t>UD10001-AS30392</t>
  </si>
  <si>
    <t>MARTINEZ MARTINEZ MARICELA</t>
  </si>
  <si>
    <t>S 00052873</t>
  </si>
  <si>
    <t>UD10001-AS31063</t>
  </si>
  <si>
    <t>UD09001-AR08308</t>
  </si>
  <si>
    <t>I    691</t>
  </si>
  <si>
    <t>S 00058422</t>
  </si>
  <si>
    <t>UD10001-AS36307</t>
  </si>
  <si>
    <t>UD09001-AR09414</t>
  </si>
  <si>
    <t>UD80001-0029501</t>
  </si>
  <si>
    <t>0346N/15</t>
  </si>
  <si>
    <t>UD80001-0025928</t>
  </si>
  <si>
    <t>S 00056004</t>
  </si>
  <si>
    <t>UD10001-AS33936</t>
  </si>
  <si>
    <t>PARDO HERNANDEZ GUILLERMO</t>
  </si>
  <si>
    <t>0201N/16</t>
  </si>
  <si>
    <t>UD80001-0029963</t>
  </si>
  <si>
    <t>LJIMENEZ:MONTOYA GUZMAN GERARDO</t>
  </si>
  <si>
    <t>UD09001-AR08959</t>
  </si>
  <si>
    <t>UD10001-AS29100</t>
  </si>
  <si>
    <t>ALESTRA S DE RL DE CV</t>
  </si>
  <si>
    <t>S 00052191</t>
  </si>
  <si>
    <t>UD10001-AS30393</t>
  </si>
  <si>
    <t>CARRANZA ARREGUIN JUAN GONZALO</t>
  </si>
  <si>
    <t>S 00052883</t>
  </si>
  <si>
    <t>UD10001-AS31064</t>
  </si>
  <si>
    <t>UD80001-0026678</t>
  </si>
  <si>
    <t>I    692</t>
  </si>
  <si>
    <t>UD09001-AR10307</t>
  </si>
  <si>
    <t>S 00055212</t>
  </si>
  <si>
    <t>UD10001-AS33157</t>
  </si>
  <si>
    <t>FRUTAS Y VERDURAS ASEPTICAS DE VERA</t>
  </si>
  <si>
    <t>RF29424</t>
  </si>
  <si>
    <t>UD09001-AR09856</t>
  </si>
  <si>
    <t>S 00049884</t>
  </si>
  <si>
    <t>UD10001-AS28275</t>
  </si>
  <si>
    <t>UD80002-0029047</t>
  </si>
  <si>
    <t>CHAVARIN MENDOZA FEDERICO</t>
  </si>
  <si>
    <t>S 00057660</t>
  </si>
  <si>
    <t>UD10001-AS35630</t>
  </si>
  <si>
    <t>UD09001-AR08960</t>
  </si>
  <si>
    <t>UD09001-AR08126</t>
  </si>
  <si>
    <t>S 00052886</t>
  </si>
  <si>
    <t>UD10001-AS31065</t>
  </si>
  <si>
    <t>UD10001-AS29780</t>
  </si>
  <si>
    <t>0633N/15</t>
  </si>
  <si>
    <t>UD80001-0026990</t>
  </si>
  <si>
    <t>I    693</t>
  </si>
  <si>
    <t>UD10001-AS36308</t>
  </si>
  <si>
    <t>0881-TCN15</t>
  </si>
  <si>
    <t>UD80001-0028558</t>
  </si>
  <si>
    <t>LJIMENEZ:LOPEZ CARMONA MARIA GUADAL</t>
  </si>
  <si>
    <t>S 00056790</t>
  </si>
  <si>
    <t>UD10001-AS34792</t>
  </si>
  <si>
    <t>NAJERA TIJERINA RICARDO</t>
  </si>
  <si>
    <t>0400-TCN15</t>
  </si>
  <si>
    <t>UD80001-0025929</t>
  </si>
  <si>
    <t>LJIMENEZ:GOMEZ TORRES ROSAURA</t>
  </si>
  <si>
    <t>RF29016</t>
  </si>
  <si>
    <t>UD09001-AR09633</t>
  </si>
  <si>
    <t>RF28385</t>
  </si>
  <si>
    <t>UD09001-AR10105</t>
  </si>
  <si>
    <t>S 00053655</t>
  </si>
  <si>
    <t>UD10001-AS31793</t>
  </si>
  <si>
    <t>0533N/15</t>
  </si>
  <si>
    <t>UD80001-0026320</t>
  </si>
  <si>
    <t>LJIMENEZ:RAMIREZ PROCEL MARIA SUSAN</t>
  </si>
  <si>
    <t>S 00052890</t>
  </si>
  <si>
    <t>UD10001-AS31066</t>
  </si>
  <si>
    <t>GONZALEZ FLORES FRANCISCO</t>
  </si>
  <si>
    <t>UD09001-AR08309</t>
  </si>
  <si>
    <t>S 00052198</t>
  </si>
  <si>
    <t>UD10001-AS30400</t>
  </si>
  <si>
    <t>I    694</t>
  </si>
  <si>
    <t>0292N/16</t>
  </si>
  <si>
    <t>UD80001-0030425</t>
  </si>
  <si>
    <t>LJIMENEZ:MORALES ARROYO CESAR RUBEN</t>
  </si>
  <si>
    <t>S 00055229</t>
  </si>
  <si>
    <t>UD10001-AS33158</t>
  </si>
  <si>
    <t>S 00056836</t>
  </si>
  <si>
    <t>UD10001-AS34793</t>
  </si>
  <si>
    <t>UD80001-0025930</t>
  </si>
  <si>
    <t>0030-TCN16</t>
  </si>
  <si>
    <t>UD80001-0029048</t>
  </si>
  <si>
    <t>LJIMENEZ:DELGADO MEDINA MARCOS</t>
  </si>
  <si>
    <t>UD80001-0029964</t>
  </si>
  <si>
    <t>UD10001-AS31794</t>
  </si>
  <si>
    <t>UD09001-AR08127</t>
  </si>
  <si>
    <t>S 00052868</t>
  </si>
  <si>
    <t>UD10001-AS31067</t>
  </si>
  <si>
    <t>S 00051527</t>
  </si>
  <si>
    <t>UD10001-AS29781</t>
  </si>
  <si>
    <t>UD09001-AR08531</t>
  </si>
  <si>
    <t>I    695</t>
  </si>
  <si>
    <t>0133-TCU15</t>
  </si>
  <si>
    <t>UD83001-0030426</t>
  </si>
  <si>
    <t>UD10001-AS33159</t>
  </si>
  <si>
    <t>T 00056787</t>
  </si>
  <si>
    <t>UD10001-AS34796</t>
  </si>
  <si>
    <t>0899-TCN14</t>
  </si>
  <si>
    <t>UD80001-0025931</t>
  </si>
  <si>
    <t>RF28833</t>
  </si>
  <si>
    <t>UD09001-AR09634</t>
  </si>
  <si>
    <t>RF29235</t>
  </si>
  <si>
    <t>UD09001-AR10106</t>
  </si>
  <si>
    <t>S 00053659</t>
  </si>
  <si>
    <t>UD10001-AS31795</t>
  </si>
  <si>
    <t>GUERRERO LARA MOISES</t>
  </si>
  <si>
    <t>S 00054151</t>
  </si>
  <si>
    <t>UD10001-AS32470</t>
  </si>
  <si>
    <t>S 00050768</t>
  </si>
  <si>
    <t>UD10001-AS29101</t>
  </si>
  <si>
    <t>T 00052885</t>
  </si>
  <si>
    <t>UD10001-AS31068</t>
  </si>
  <si>
    <t>UD09001-AR08310</t>
  </si>
  <si>
    <t>S 00052203</t>
  </si>
  <si>
    <t>UD10001-AS30401</t>
  </si>
  <si>
    <t>I    696</t>
  </si>
  <si>
    <t>0279N/16</t>
  </si>
  <si>
    <t>UD80001-0030427</t>
  </si>
  <si>
    <t>LJIMENEZ:DELGADO MORENO EDGAR EDUAR</t>
  </si>
  <si>
    <t>S 00055198</t>
  </si>
  <si>
    <t>UD10001-AS33160</t>
  </si>
  <si>
    <t>S 00056822</t>
  </si>
  <si>
    <t>UD10001-AS34807</t>
  </si>
  <si>
    <t>UD09001-AR07912</t>
  </si>
  <si>
    <t>S 00056052</t>
  </si>
  <si>
    <t>UD10001-AS33942</t>
  </si>
  <si>
    <t>RF29648</t>
  </si>
  <si>
    <t>UD09001-AR10107</t>
  </si>
  <si>
    <t>S 00053664</t>
  </si>
  <si>
    <t>UD10001-AS31796</t>
  </si>
  <si>
    <t>VILLANUEVA IGLESIAS JOSE ANTONIO</t>
  </si>
  <si>
    <t>S 00054398</t>
  </si>
  <si>
    <t>UD10001-AS32471</t>
  </si>
  <si>
    <t>UD09001-AR08128</t>
  </si>
  <si>
    <t>S 00052887</t>
  </si>
  <si>
    <t>UD10001-AS31069</t>
  </si>
  <si>
    <t>S 00051528</t>
  </si>
  <si>
    <t>UD10001-AS29782</t>
  </si>
  <si>
    <t>UD80001-0026993</t>
  </si>
  <si>
    <t>I    697</t>
  </si>
  <si>
    <t>S 00058425</t>
  </si>
  <si>
    <t>UD10001-AS36309</t>
  </si>
  <si>
    <t>S 00055231</t>
  </si>
  <si>
    <t>UD10001-AS33161</t>
  </si>
  <si>
    <t>GARIBAY OSTOS SUSANA</t>
  </si>
  <si>
    <t>S 00056832</t>
  </si>
  <si>
    <t>UD10001-AS34812</t>
  </si>
  <si>
    <t>0277-TCN15</t>
  </si>
  <si>
    <t>UD80001-0025933</t>
  </si>
  <si>
    <t>LJIMENEZ:ESCAMILLA AMEZCUA ANA MARI</t>
  </si>
  <si>
    <t>UD09001-AR09635</t>
  </si>
  <si>
    <t>RF28509</t>
  </si>
  <si>
    <t>UD09001-AR10108</t>
  </si>
  <si>
    <t>T 00053607</t>
  </si>
  <si>
    <t>UD10001-AS31797</t>
  </si>
  <si>
    <t>S 00054446</t>
  </si>
  <si>
    <t>UD10001-AS32472</t>
  </si>
  <si>
    <t>S 00050784</t>
  </si>
  <si>
    <t>UD10001-AS29102</t>
  </si>
  <si>
    <t>MALAGON GASCA ALEJANDRO</t>
  </si>
  <si>
    <t>S 00052882</t>
  </si>
  <si>
    <t>UD10001-AS31070</t>
  </si>
  <si>
    <t>UD80001-0026679</t>
  </si>
  <si>
    <t>S 00052201</t>
  </si>
  <si>
    <t>UD10001-AS30403</t>
  </si>
  <si>
    <t>I    698</t>
  </si>
  <si>
    <t>S 00058447</t>
  </si>
  <si>
    <t>UD10001-AS36310</t>
  </si>
  <si>
    <t>S 00055200</t>
  </si>
  <si>
    <t>UD10001-AS33162</t>
  </si>
  <si>
    <t>S 00056830</t>
  </si>
  <si>
    <t>UD10001-AS34813</t>
  </si>
  <si>
    <t>GUZMAN SERRANO ROBERTO</t>
  </si>
  <si>
    <t>S 00049911</t>
  </si>
  <si>
    <t>UD10001-AS28276</t>
  </si>
  <si>
    <t>UD80001-0029050</t>
  </si>
  <si>
    <t>RF29901</t>
  </si>
  <si>
    <t>UD09001-AR10109</t>
  </si>
  <si>
    <t>UD09001-AR08961</t>
  </si>
  <si>
    <t>S 00050725</t>
  </si>
  <si>
    <t>UD10001-AS29103</t>
  </si>
  <si>
    <t>UD80001-0027317</t>
  </si>
  <si>
    <t>LJIMENEZ:GERVACIO SANCHEZ PEDRO</t>
  </si>
  <si>
    <t>S 00051530</t>
  </si>
  <si>
    <t>UD10001-AS29783</t>
  </si>
  <si>
    <t>S 00052190</t>
  </si>
  <si>
    <t>UD10001-AS30404</t>
  </si>
  <si>
    <t>I    699</t>
  </si>
  <si>
    <t>UD80001-0030428</t>
  </si>
  <si>
    <t>RF28492</t>
  </si>
  <si>
    <t>UD09001-AR09415</t>
  </si>
  <si>
    <t>S 00056833</t>
  </si>
  <si>
    <t>UD10001-AS34814</t>
  </si>
  <si>
    <t>ARIZAGA ZAMBRANO MARIA LAURA PATRIC</t>
  </si>
  <si>
    <t>UD09001-AR07913</t>
  </si>
  <si>
    <t>UD80001-0029052</t>
  </si>
  <si>
    <t>UD80001-0029965</t>
  </si>
  <si>
    <t>S 00053670</t>
  </si>
  <si>
    <t>UD10001-AS31798</t>
  </si>
  <si>
    <t>UD09001-AR09177</t>
  </si>
  <si>
    <t>S 00050772</t>
  </si>
  <si>
    <t>UD10001-AS29104</t>
  </si>
  <si>
    <t>RUIZ RAMIREZ ROBERTO</t>
  </si>
  <si>
    <t>UD80002-0027318</t>
  </si>
  <si>
    <t>S 00051526</t>
  </si>
  <si>
    <t>UD10001-AS29784</t>
  </si>
  <si>
    <t>S 00052215</t>
  </si>
  <si>
    <t>UD10001-AS30405</t>
  </si>
  <si>
    <t>I    700</t>
  </si>
  <si>
    <t>S 00058429</t>
  </si>
  <si>
    <t>UD10001-AS36311</t>
  </si>
  <si>
    <t>CABALLERO GOMEZ GUILLERMO</t>
  </si>
  <si>
    <t>RF28456</t>
  </si>
  <si>
    <t>UD09001-AR09416</t>
  </si>
  <si>
    <t>S 00056840</t>
  </si>
  <si>
    <t>UD10001-AS34815</t>
  </si>
  <si>
    <t>S 00049919</t>
  </si>
  <si>
    <t>UD10001-AS28277</t>
  </si>
  <si>
    <t>ANGUIANO VEGA CELSO FRANCISCO</t>
  </si>
  <si>
    <t>0180N/16</t>
  </si>
  <si>
    <t>UD80001-0029053</t>
  </si>
  <si>
    <t>T 00057696</t>
  </si>
  <si>
    <t>UD10001-AS35631</t>
  </si>
  <si>
    <t>UD80001-0027681</t>
  </si>
  <si>
    <t>S 00054447</t>
  </si>
  <si>
    <t>UD10001-AS32474</t>
  </si>
  <si>
    <t>S 00050721</t>
  </si>
  <si>
    <t>UD10001-AS29105</t>
  </si>
  <si>
    <t>S 00051523</t>
  </si>
  <si>
    <t>UD10001-AS29785</t>
  </si>
  <si>
    <t>GRUPO DESARROLLO INFRAESTRUCTURA SA</t>
  </si>
  <si>
    <t>0665-TCN15</t>
  </si>
  <si>
    <t>UD80001-0027319</t>
  </si>
  <si>
    <t>S 00052214</t>
  </si>
  <si>
    <t>UD10001-AS30406</t>
  </si>
  <si>
    <t>I    701</t>
  </si>
  <si>
    <t>T 00058433</t>
  </si>
  <si>
    <t>UD10001-AS36312</t>
  </si>
  <si>
    <t>S 00055199</t>
  </si>
  <si>
    <t>UD10001-AS33163</t>
  </si>
  <si>
    <t>S 00056841</t>
  </si>
  <si>
    <t>UD10001-AS34816</t>
  </si>
  <si>
    <t>FEFECTIVO</t>
  </si>
  <si>
    <t>UD09001-AR07914</t>
  </si>
  <si>
    <t>S 00055967</t>
  </si>
  <si>
    <t>UD10001-AS33947</t>
  </si>
  <si>
    <t>RF27737</t>
  </si>
  <si>
    <t>UD09001-AR10110</t>
  </si>
  <si>
    <t>UD09001-AR08962</t>
  </si>
  <si>
    <t>UD09001-AR09178</t>
  </si>
  <si>
    <t>S 00050792</t>
  </si>
  <si>
    <t>UD10001-AS29106</t>
  </si>
  <si>
    <t>S 00051522</t>
  </si>
  <si>
    <t>UD10001-AS29786</t>
  </si>
  <si>
    <t>UD10001-AS31071</t>
  </si>
  <si>
    <t>UD10001-AS30407</t>
  </si>
  <si>
    <t>SANTOS SANTIAGO EMANUEL</t>
  </si>
  <si>
    <t>I    702</t>
  </si>
  <si>
    <t>S 00058409</t>
  </si>
  <si>
    <t>UD10001-AS36313</t>
  </si>
  <si>
    <t>S 00055222</t>
  </si>
  <si>
    <t>UD10001-AS33164</t>
  </si>
  <si>
    <t>UD80001-0029504</t>
  </si>
  <si>
    <t>UD09001-AR07915</t>
  </si>
  <si>
    <t>BAJA: MARTINEZ VEGA FERMIN</t>
  </si>
  <si>
    <t>RF27667</t>
  </si>
  <si>
    <t>UD09001-AR10111</t>
  </si>
  <si>
    <t>S 00053577</t>
  </si>
  <si>
    <t>UD10001-AS31799</t>
  </si>
  <si>
    <t>S 00054454</t>
  </si>
  <si>
    <t>UD10001-AS32475</t>
  </si>
  <si>
    <t>S 00050595</t>
  </si>
  <si>
    <t>UD10001-AS29107</t>
  </si>
  <si>
    <t>S 00051521</t>
  </si>
  <si>
    <t>UD10001-AS29787</t>
  </si>
  <si>
    <t>UD09001-AR08532</t>
  </si>
  <si>
    <t>I    703</t>
  </si>
  <si>
    <t>1014-TCN15</t>
  </si>
  <si>
    <t>UD80001-0030429</t>
  </si>
  <si>
    <t>PERCONSA, S.A. DE C.V.</t>
  </si>
  <si>
    <t>S 00055215</t>
  </si>
  <si>
    <t>UD10001-AS33165</t>
  </si>
  <si>
    <t>UD80001-0029505</t>
  </si>
  <si>
    <t>UD80002-0025934</t>
  </si>
  <si>
    <t>RF28984</t>
  </si>
  <si>
    <t>UD09001-AR09636</t>
  </si>
  <si>
    <t>RF27679</t>
  </si>
  <si>
    <t>UD09001-AR10112</t>
  </si>
  <si>
    <t>UD09001-AR08963</t>
  </si>
  <si>
    <t>BADILLO GARZA JOEL DAVID</t>
  </si>
  <si>
    <t>S 00054451</t>
  </si>
  <si>
    <t>UD10001-AS32476</t>
  </si>
  <si>
    <t>S 00050788</t>
  </si>
  <si>
    <t>UD10001-AS29108</t>
  </si>
  <si>
    <t>ANT 26682</t>
  </si>
  <si>
    <t>UD80001-0026682</t>
  </si>
  <si>
    <t>S 00052205</t>
  </si>
  <si>
    <t>UD10001-AS30408</t>
  </si>
  <si>
    <t>ALMEIDA OROZCO GUSTAVO FRANCISCO</t>
  </si>
  <si>
    <t>I    704</t>
  </si>
  <si>
    <t>UD80001-0030430</t>
  </si>
  <si>
    <t>S 00055226</t>
  </si>
  <si>
    <t>UD10001-AS33166</t>
  </si>
  <si>
    <t>UD83001-0029506</t>
  </si>
  <si>
    <t>UD09001-AR07916</t>
  </si>
  <si>
    <t>RF28999</t>
  </si>
  <si>
    <t>UD09001-AR09637</t>
  </si>
  <si>
    <t>RF27972</t>
  </si>
  <si>
    <t>UD09001-AR10113</t>
  </si>
  <si>
    <t>UD80001-0027682</t>
  </si>
  <si>
    <t>UD09001-AR09179</t>
  </si>
  <si>
    <t>S 00050773</t>
  </si>
  <si>
    <t>UD10001-AS29109</t>
  </si>
  <si>
    <t>S 00052728</t>
  </si>
  <si>
    <t>UD10001-AS31072</t>
  </si>
  <si>
    <t>UD09001-AR08311</t>
  </si>
  <si>
    <t>S 00052125</t>
  </si>
  <si>
    <t>UD10001-AS30409</t>
  </si>
  <si>
    <t>I    705</t>
  </si>
  <si>
    <t>S 00058432</t>
  </si>
  <si>
    <t>UD10001-AS36314</t>
  </si>
  <si>
    <t>S 00055221</t>
  </si>
  <si>
    <t>UD10001-AS33167</t>
  </si>
  <si>
    <t>0417-TCN15</t>
  </si>
  <si>
    <t>UD80001-0029507</t>
  </si>
  <si>
    <t>RF25904</t>
  </si>
  <si>
    <t>UD09001-AR07917</t>
  </si>
  <si>
    <t>T 00056057</t>
  </si>
  <si>
    <t>UD10001-AS33948</t>
  </si>
  <si>
    <t>RF27966</t>
  </si>
  <si>
    <t>UD09001-AR10114</t>
  </si>
  <si>
    <t>UD80001-0027683</t>
  </si>
  <si>
    <t>S 00054458</t>
  </si>
  <si>
    <t>UD10001-AS32477</t>
  </si>
  <si>
    <t>S 00050791</t>
  </si>
  <si>
    <t>UD10001-AS29110</t>
  </si>
  <si>
    <t>UD80001-0027320</t>
  </si>
  <si>
    <t>LJIMENEZ:BACILO LOPEZ FELIPA</t>
  </si>
  <si>
    <t>0272-TCN15</t>
  </si>
  <si>
    <t>UD80001-0026683</t>
  </si>
  <si>
    <t>S 00052200</t>
  </si>
  <si>
    <t>UD10001-AS30410</t>
  </si>
  <si>
    <t>I    706</t>
  </si>
  <si>
    <t>S 00058415</t>
  </si>
  <si>
    <t>UD10001-AS36315</t>
  </si>
  <si>
    <t>MUñOZ HERNANDEZ ISRAEL</t>
  </si>
  <si>
    <t>S 00055210</t>
  </si>
  <si>
    <t>UD10001-AS33168</t>
  </si>
  <si>
    <t>HERNANDEZ CERVANTES LAURA</t>
  </si>
  <si>
    <t>UD80001-0029508</t>
  </si>
  <si>
    <t>UD09001-AR07918</t>
  </si>
  <si>
    <t>S 00056062</t>
  </si>
  <si>
    <t>UD10001-AS33950</t>
  </si>
  <si>
    <t>LOZANO HERNANDEZ CHRISTIAN EMMANUEL</t>
  </si>
  <si>
    <t>RF25761</t>
  </si>
  <si>
    <t>UD09001-AR10115</t>
  </si>
  <si>
    <t>UD83001-0027684</t>
  </si>
  <si>
    <t>S 00054455</t>
  </si>
  <si>
    <t>UD10001-AS32478</t>
  </si>
  <si>
    <t>UD83001-0026323</t>
  </si>
  <si>
    <t>UD09001-AR08735</t>
  </si>
  <si>
    <t>S 00051421</t>
  </si>
  <si>
    <t>UD10001-AS29788</t>
  </si>
  <si>
    <t>S 00052204</t>
  </si>
  <si>
    <t>UD10001-AS30411</t>
  </si>
  <si>
    <t>JUAREZ DE DIEGO MARIA TERESA</t>
  </si>
  <si>
    <t>I    707</t>
  </si>
  <si>
    <t>UD09001-AR10308</t>
  </si>
  <si>
    <t>S 00055166</t>
  </si>
  <si>
    <t>UD10001-AS33169</t>
  </si>
  <si>
    <t>UD09001-AR09857</t>
  </si>
  <si>
    <t>RODRIGUEZ SANCHEZ JUAN SANTIAGO</t>
  </si>
  <si>
    <t>UD09001-AR07919</t>
  </si>
  <si>
    <t>UD83001-0029966</t>
  </si>
  <si>
    <t>S 00053654</t>
  </si>
  <si>
    <t>UD10001-AS31800</t>
  </si>
  <si>
    <t>UD80001-0028128</t>
  </si>
  <si>
    <t>UD09001-AR08129</t>
  </si>
  <si>
    <t>UD09001-AR08736</t>
  </si>
  <si>
    <t>S 00051506</t>
  </si>
  <si>
    <t>UD10001-AS29789</t>
  </si>
  <si>
    <t>0876-TCN14</t>
  </si>
  <si>
    <t>UD80001-0026994</t>
  </si>
  <si>
    <t>I    708</t>
  </si>
  <si>
    <t>T 00058412</t>
  </si>
  <si>
    <t>UD10001-AS36316</t>
  </si>
  <si>
    <t>S 00055189</t>
  </si>
  <si>
    <t>UD10001-AS33170</t>
  </si>
  <si>
    <t>UD09001-AR09858</t>
  </si>
  <si>
    <t>DEANDA QUINTERO JUAN MANUEL</t>
  </si>
  <si>
    <t>RF28978</t>
  </si>
  <si>
    <t>UD09001-AR09638</t>
  </si>
  <si>
    <t>RF28759</t>
  </si>
  <si>
    <t>UD09001-AR10116</t>
  </si>
  <si>
    <t>S 00053652</t>
  </si>
  <si>
    <t>UD10001-AS31801</t>
  </si>
  <si>
    <t>UD09001-AR09180</t>
  </si>
  <si>
    <t>UD83001-0026324</t>
  </si>
  <si>
    <t>UD09001-AR08737</t>
  </si>
  <si>
    <t>UD09001-AR08312</t>
  </si>
  <si>
    <t>UD09001-AR08533</t>
  </si>
  <si>
    <t>I    709</t>
  </si>
  <si>
    <t>S 00058385</t>
  </si>
  <si>
    <t>UD10001-AS36317</t>
  </si>
  <si>
    <t>S 00055234</t>
  </si>
  <si>
    <t>UD10001-AS33171</t>
  </si>
  <si>
    <t>S 00056844</t>
  </si>
  <si>
    <t>UD10001-AS34817</t>
  </si>
  <si>
    <t>S 00049900</t>
  </si>
  <si>
    <t>UD10001-AS28278</t>
  </si>
  <si>
    <t>0922-TCN15</t>
  </si>
  <si>
    <t>UD80001-0029055</t>
  </si>
  <si>
    <t>LJIMENEZ:MENDEZ MARTINEZ ROBERTO</t>
  </si>
  <si>
    <t>S 00057695</t>
  </si>
  <si>
    <t>UD10001-AS35632</t>
  </si>
  <si>
    <t>S 00053658</t>
  </si>
  <si>
    <t>UD10001-AS31802</t>
  </si>
  <si>
    <t>REBOLLEDO ORTIZ JOSE ALFREDO</t>
  </si>
  <si>
    <t>UD80001-0026326</t>
  </si>
  <si>
    <t>S 00052879</t>
  </si>
  <si>
    <t>UD10001-AS31079</t>
  </si>
  <si>
    <t>S 00052159</t>
  </si>
  <si>
    <t>UD10001-AS30412</t>
  </si>
  <si>
    <t>I    710</t>
  </si>
  <si>
    <t>UD09001-AR10309</t>
  </si>
  <si>
    <t>UD80001-0028561</t>
  </si>
  <si>
    <t>UD80001-0029509</t>
  </si>
  <si>
    <t>VIEYRA CORTES JOSE RUTILIO</t>
  </si>
  <si>
    <t>S 00049852</t>
  </si>
  <si>
    <t>UD10001-AS28279</t>
  </si>
  <si>
    <t>BAJA: LOGISTICA RIO LERMA S.A. DE C</t>
  </si>
  <si>
    <t>S 00057699</t>
  </si>
  <si>
    <t>UD10001-AS35633</t>
  </si>
  <si>
    <t>S 00053673</t>
  </si>
  <si>
    <t>UD10001-AS31803</t>
  </si>
  <si>
    <t>UD09001-AR09181</t>
  </si>
  <si>
    <t>MORAN RESENDIZ JOSE FERNANDO</t>
  </si>
  <si>
    <t>S 00050757</t>
  </si>
  <si>
    <t>UD10001-AS29112</t>
  </si>
  <si>
    <t>UD10001-AS31080</t>
  </si>
  <si>
    <t>UD80001-0026685</t>
  </si>
  <si>
    <t>ZEPEDA MARIñELARENA JOSE LUIS</t>
  </si>
  <si>
    <t>T 00052196</t>
  </si>
  <si>
    <t>UD10001-AS30413</t>
  </si>
  <si>
    <t>I    711</t>
  </si>
  <si>
    <t>0278-TCN16</t>
  </si>
  <si>
    <t>UD80001-0030431</t>
  </si>
  <si>
    <t>S 00055239</t>
  </si>
  <si>
    <t>UD10001-AS33172</t>
  </si>
  <si>
    <t>UD09001-AR09859</t>
  </si>
  <si>
    <t>UD10001-AS28280</t>
  </si>
  <si>
    <t>S 00056059</t>
  </si>
  <si>
    <t>UD10001-AS33963</t>
  </si>
  <si>
    <t>S 00057704</t>
  </si>
  <si>
    <t>UD10001-AS35634</t>
  </si>
  <si>
    <t>S 00053645</t>
  </si>
  <si>
    <t>UD10001-AS31804</t>
  </si>
  <si>
    <t>0806-TCN15</t>
  </si>
  <si>
    <t>UD80001-0028130</t>
  </si>
  <si>
    <t>LJIMENEZ:LINDERO MACIAS PAMELA</t>
  </si>
  <si>
    <t>S 00050720</t>
  </si>
  <si>
    <t>UD10001-AS29113</t>
  </si>
  <si>
    <t>S 00052897</t>
  </si>
  <si>
    <t>UD10001-AS31081</t>
  </si>
  <si>
    <t>UD09001-AR08313</t>
  </si>
  <si>
    <t>TORRES MIRANDA EUGENIO</t>
  </si>
  <si>
    <t>UD09001-AR08534</t>
  </si>
  <si>
    <t>I    712</t>
  </si>
  <si>
    <t>S 00058443</t>
  </si>
  <si>
    <t>UD10001-AS36318</t>
  </si>
  <si>
    <t>S 00055230</t>
  </si>
  <si>
    <t>UD10001-AS33173</t>
  </si>
  <si>
    <t>S 00056838</t>
  </si>
  <si>
    <t>UD10001-AS34827</t>
  </si>
  <si>
    <t>J. JESUS MARTINEZ GUTIERREZ</t>
  </si>
  <si>
    <t>UD10001-AS28281</t>
  </si>
  <si>
    <t>S 00056045</t>
  </si>
  <si>
    <t>UD10001-AS33966</t>
  </si>
  <si>
    <t>UD09001-AR10117</t>
  </si>
  <si>
    <t>S 00053653</t>
  </si>
  <si>
    <t>UD10001-AS31805</t>
  </si>
  <si>
    <t>S 00054461</t>
  </si>
  <si>
    <t>UD10001-AS32479</t>
  </si>
  <si>
    <t>UD09001-AR08130</t>
  </si>
  <si>
    <t>UD10001-AS31082</t>
  </si>
  <si>
    <t>0537-TCN15</t>
  </si>
  <si>
    <t>UD80001-0026686</t>
  </si>
  <si>
    <t>S 00052199</t>
  </si>
  <si>
    <t>UD10001-AS30414</t>
  </si>
  <si>
    <t>I    713</t>
  </si>
  <si>
    <t>S 00058427</t>
  </si>
  <si>
    <t>UD10001-AS36319</t>
  </si>
  <si>
    <t>S 00055227</t>
  </si>
  <si>
    <t>UD10001-AS33174</t>
  </si>
  <si>
    <t>S 00056850</t>
  </si>
  <si>
    <t>UD10001-AS34828</t>
  </si>
  <si>
    <t>UD10001-AS28286</t>
  </si>
  <si>
    <t>S 00056058</t>
  </si>
  <si>
    <t>UD10001-AS33969</t>
  </si>
  <si>
    <t>0177-TCN16</t>
  </si>
  <si>
    <t>UD80001-0029969</t>
  </si>
  <si>
    <t>UD10001-AS31806</t>
  </si>
  <si>
    <t>UD09001-AR09182</t>
  </si>
  <si>
    <t>UD80001-0026327</t>
  </si>
  <si>
    <t>UD10001-AS31083</t>
  </si>
  <si>
    <t>UD09001-AR08314</t>
  </si>
  <si>
    <t>S 00052211</t>
  </si>
  <si>
    <t>UD10001-AS30415</t>
  </si>
  <si>
    <t>I    714</t>
  </si>
  <si>
    <t>S 00058430</t>
  </si>
  <si>
    <t>UD10001-AS36320</t>
  </si>
  <si>
    <t>UD09001-AR09417</t>
  </si>
  <si>
    <t>S 00056853</t>
  </si>
  <si>
    <t>UD10001-AS34829</t>
  </si>
  <si>
    <t>T 00049929</t>
  </si>
  <si>
    <t>UD10001-AS28287</t>
  </si>
  <si>
    <t>S 00056048</t>
  </si>
  <si>
    <t>UD10001-AS33971</t>
  </si>
  <si>
    <t>BARBA DIAZ JORGE FELIPE</t>
  </si>
  <si>
    <t>S 00057697</t>
  </si>
  <si>
    <t>UD10001-AS35635</t>
  </si>
  <si>
    <t>UD10001-AS31807</t>
  </si>
  <si>
    <t>UD09001-AR09183</t>
  </si>
  <si>
    <t>UD09001-AR08131</t>
  </si>
  <si>
    <t>S 00052901</t>
  </si>
  <si>
    <t>UD10001-AS31084</t>
  </si>
  <si>
    <t>UD09001-AR08315</t>
  </si>
  <si>
    <t>UD09001-AR08535</t>
  </si>
  <si>
    <t>I    715</t>
  </si>
  <si>
    <t>S 00058445</t>
  </si>
  <si>
    <t>UD10001-AS36321</t>
  </si>
  <si>
    <t>S 00055232</t>
  </si>
  <si>
    <t>UD10001-AS33175</t>
  </si>
  <si>
    <t>S 00056847</t>
  </si>
  <si>
    <t>UD10001-AS34830</t>
  </si>
  <si>
    <t>0631-TCN14</t>
  </si>
  <si>
    <t>UD80001-0025937</t>
  </si>
  <si>
    <t>S 00056060</t>
  </si>
  <si>
    <t>UD10001-AS33973</t>
  </si>
  <si>
    <t>S 00057712</t>
  </si>
  <si>
    <t>UD10001-AS35636</t>
  </si>
  <si>
    <t>ARZATE TAMAYO ROSIO</t>
  </si>
  <si>
    <t>S 00054453</t>
  </si>
  <si>
    <t>UD10001-AS32480</t>
  </si>
  <si>
    <t>0636-TCN15</t>
  </si>
  <si>
    <t>UD80001-0027686</t>
  </si>
  <si>
    <t>0881-TCN14</t>
  </si>
  <si>
    <t>UD80001-0026328</t>
  </si>
  <si>
    <t>UD80001-0027323</t>
  </si>
  <si>
    <t>LJIMENEZ:AGRO Y ASPERSORAS SA DE CV</t>
  </si>
  <si>
    <t>S 00051444</t>
  </si>
  <si>
    <t>UD10001-AS29790</t>
  </si>
  <si>
    <t>T 00052148</t>
  </si>
  <si>
    <t>UD10001-AS30416</t>
  </si>
  <si>
    <t>I    716</t>
  </si>
  <si>
    <t>RF30409</t>
  </si>
  <si>
    <t>UD09001-AR10310</t>
  </si>
  <si>
    <t>S 00055237</t>
  </si>
  <si>
    <t>UD10001-AS33176</t>
  </si>
  <si>
    <t>S 00056834</t>
  </si>
  <si>
    <t>UD10001-AS34831</t>
  </si>
  <si>
    <t>S 00049915</t>
  </si>
  <si>
    <t>UD10001-AS28288</t>
  </si>
  <si>
    <t>UD80001-0029056</t>
  </si>
  <si>
    <t>UD83001-0029970</t>
  </si>
  <si>
    <t>RF28090</t>
  </si>
  <si>
    <t>UD09001-AR09184</t>
  </si>
  <si>
    <t>S 00053661</t>
  </si>
  <si>
    <t>UD10001-AS31808</t>
  </si>
  <si>
    <t>UD80001-0026329</t>
  </si>
  <si>
    <t>BIO FRESCO S.P.R DE R.L DE CV</t>
  </si>
  <si>
    <t>UD09001-AR08738</t>
  </si>
  <si>
    <t>SIJDA INTERNACIONAL SA DE CV</t>
  </si>
  <si>
    <t>UD09001-AR08316</t>
  </si>
  <si>
    <t>S 00052194</t>
  </si>
  <si>
    <t>UD10001-AS30417</t>
  </si>
  <si>
    <t>I    717</t>
  </si>
  <si>
    <t>S 00058367</t>
  </si>
  <si>
    <t>UD10001-AS36322</t>
  </si>
  <si>
    <t>UD09001-AR09418</t>
  </si>
  <si>
    <t>RF29485</t>
  </si>
  <si>
    <t>UD09001-AR09860</t>
  </si>
  <si>
    <t>S 00049922</t>
  </si>
  <si>
    <t>UD10001-AS28289</t>
  </si>
  <si>
    <t>UD83001-0029057</t>
  </si>
  <si>
    <t>UD83001-0029971</t>
  </si>
  <si>
    <t>T 00054267</t>
  </si>
  <si>
    <t>UD10001-AS32481</t>
  </si>
  <si>
    <t>UD09001-AR08964</t>
  </si>
  <si>
    <t>UD09001-AR08132</t>
  </si>
  <si>
    <t>0359-TCN15</t>
  </si>
  <si>
    <t>UD80001-0027324</t>
  </si>
  <si>
    <t>LJIMENEZ:MANILLA LARA MARIA AURORA</t>
  </si>
  <si>
    <t>T 00051446</t>
  </si>
  <si>
    <t>UD10001-AS29791</t>
  </si>
  <si>
    <t>0571N/15</t>
  </si>
  <si>
    <t>UD80001-0026997</t>
  </si>
  <si>
    <t>LJIMENEZ:BRAVO GARCIA LEONARDO</t>
  </si>
  <si>
    <t>I    718</t>
  </si>
  <si>
    <t>S 00058413</t>
  </si>
  <si>
    <t>UD10001-AS36323</t>
  </si>
  <si>
    <t>UD09001-AR09419</t>
  </si>
  <si>
    <t>S 00056856</t>
  </si>
  <si>
    <t>UD10001-AS34832</t>
  </si>
  <si>
    <t>RODRIGUEZ RUIZ JAIME JESUS</t>
  </si>
  <si>
    <t>UD09001-AR07920</t>
  </si>
  <si>
    <t>S 00056064</t>
  </si>
  <si>
    <t>UD10001-AS33976</t>
  </si>
  <si>
    <t>UD09001-AR10118</t>
  </si>
  <si>
    <t>S 00054464</t>
  </si>
  <si>
    <t>UD10001-AS32482</t>
  </si>
  <si>
    <t>SEPISA SA DE CV</t>
  </si>
  <si>
    <t>S 00053657</t>
  </si>
  <si>
    <t>UD10001-AS31809</t>
  </si>
  <si>
    <t>S 00050799</t>
  </si>
  <si>
    <t>UD10001-AS29114</t>
  </si>
  <si>
    <t>UD09001-AR08739</t>
  </si>
  <si>
    <t>FRANCO GORDILLO JUAN ALBERTO</t>
  </si>
  <si>
    <t>UD10001-AS29792</t>
  </si>
  <si>
    <t>UD80001-0026998</t>
  </si>
  <si>
    <t>I    719</t>
  </si>
  <si>
    <t>UD09001-AR10311</t>
  </si>
  <si>
    <t>UD09001-AR09420</t>
  </si>
  <si>
    <t>S 00056849</t>
  </si>
  <si>
    <t>UD10001-AS34833</t>
  </si>
  <si>
    <t>UD09001-AR07921</t>
  </si>
  <si>
    <t>T 00055858</t>
  </si>
  <si>
    <t>UD10001-AS33978</t>
  </si>
  <si>
    <t>S 00057707</t>
  </si>
  <si>
    <t>UD10001-AS35637</t>
  </si>
  <si>
    <t>S 00054466</t>
  </si>
  <si>
    <t>UD10001-AS32483</t>
  </si>
  <si>
    <t>UD10001-AS31810</t>
  </si>
  <si>
    <t>UD83001-0026330</t>
  </si>
  <si>
    <t>0696-TCN15</t>
  </si>
  <si>
    <t>UD80001-0027325</t>
  </si>
  <si>
    <t>LJIMENEZ:RODRIGUEZ ARROYO JOSE ANTO</t>
  </si>
  <si>
    <t>UD10001-AS29793</t>
  </si>
  <si>
    <t>UD80001-0026999</t>
  </si>
  <si>
    <t>I    720</t>
  </si>
  <si>
    <t>S 00058441</t>
  </si>
  <si>
    <t>UD10001-AS36324</t>
  </si>
  <si>
    <t>S 00055209</t>
  </si>
  <si>
    <t>UD10001-AS33177</t>
  </si>
  <si>
    <t>S 00056845</t>
  </si>
  <si>
    <t>UD10001-AS34838</t>
  </si>
  <si>
    <t>UD09001-AR07922</t>
  </si>
  <si>
    <t>MALDONADO CUEVAS DULCE MARIA</t>
  </si>
  <si>
    <t>0094-TCU15</t>
  </si>
  <si>
    <t>UD83001-0029058</t>
  </si>
  <si>
    <t>ALVAREZ GUTIERREZ MA MAGDALENA</t>
  </si>
  <si>
    <t>S 00057703</t>
  </si>
  <si>
    <t>UD10001-AS35638</t>
  </si>
  <si>
    <t>S 00054445</t>
  </si>
  <si>
    <t>UD10001-AS32484</t>
  </si>
  <si>
    <t>S 00053638</t>
  </si>
  <si>
    <t>UD10001-AS31812</t>
  </si>
  <si>
    <t>S 00050800</t>
  </si>
  <si>
    <t>UD10001-AS29115</t>
  </si>
  <si>
    <t>UD09001-AR08740</t>
  </si>
  <si>
    <t>UD10001-AS29794</t>
  </si>
  <si>
    <t>S 00052207</t>
  </si>
  <si>
    <t>UD10001-AS30432</t>
  </si>
  <si>
    <t>I    721</t>
  </si>
  <si>
    <t>UD80002-0030433</t>
  </si>
  <si>
    <t>PEREZ MONTERO ROGELIO</t>
  </si>
  <si>
    <t>S 00055238</t>
  </si>
  <si>
    <t>UD10001-AS33178</t>
  </si>
  <si>
    <t>UD09001-AR09861</t>
  </si>
  <si>
    <t>T 00049656</t>
  </si>
  <si>
    <t>UD10001-AS28290</t>
  </si>
  <si>
    <t>UD80001-0029059</t>
  </si>
  <si>
    <t>0038-TCN16</t>
  </si>
  <si>
    <t>UD80001-0029972</t>
  </si>
  <si>
    <t>0482-TCN15</t>
  </si>
  <si>
    <t>UD80001-0028132</t>
  </si>
  <si>
    <t>LJIMENEZ:LUGO HERNANDEZ MARIA ROSAR</t>
  </si>
  <si>
    <t>UD09001-AR08965</t>
  </si>
  <si>
    <t>UD09001-AR08133</t>
  </si>
  <si>
    <t>UD10001-AS31085</t>
  </si>
  <si>
    <t>H 00051158</t>
  </si>
  <si>
    <t>UD10001-AS29795</t>
  </si>
  <si>
    <t>0598-TCN15</t>
  </si>
  <si>
    <t>UD80001-0027000</t>
  </si>
  <si>
    <t>I    722</t>
  </si>
  <si>
    <t>S 00058438</t>
  </si>
  <si>
    <t>UD10001-AS36325</t>
  </si>
  <si>
    <t>0882-tcn15</t>
  </si>
  <si>
    <t>UD80001-0028563</t>
  </si>
  <si>
    <t>LJIMENEZ:RODRIGUEZ CARDENAS VICENTE</t>
  </si>
  <si>
    <t>S 00056857</t>
  </si>
  <si>
    <t>UD10001-AS34839</t>
  </si>
  <si>
    <t>UD09001-AR07923</t>
  </si>
  <si>
    <t>GARCIA VILLANUEVA RIGOBERTO</t>
  </si>
  <si>
    <t>UD80001-0029060</t>
  </si>
  <si>
    <t>UD80001-0029973</t>
  </si>
  <si>
    <t>T 00053990</t>
  </si>
  <si>
    <t>UD10001-AS32496</t>
  </si>
  <si>
    <t>RIOS RAMOS FELICIANO</t>
  </si>
  <si>
    <t>S 00053581</t>
  </si>
  <si>
    <t>UD10001-AS31813</t>
  </si>
  <si>
    <t>CANO RENTERIA JAQUELINE</t>
  </si>
  <si>
    <t>UD09001-AR08134</t>
  </si>
  <si>
    <t>UD09001-AR08741</t>
  </si>
  <si>
    <t>S 00051543</t>
  </si>
  <si>
    <t>UD10001-AS29796</t>
  </si>
  <si>
    <t>UD80001-0027001</t>
  </si>
  <si>
    <t>I    723</t>
  </si>
  <si>
    <t>UD09001-AR10312</t>
  </si>
  <si>
    <t>S 00055243</t>
  </si>
  <si>
    <t>UD10001-AS33179</t>
  </si>
  <si>
    <t>0111-TCU15</t>
  </si>
  <si>
    <t>UD83001-0029512</t>
  </si>
  <si>
    <t>S 00049848</t>
  </si>
  <si>
    <t>UD10001-AS28291</t>
  </si>
  <si>
    <t>UD09001-AR10119</t>
  </si>
  <si>
    <t>S 00054469</t>
  </si>
  <si>
    <t>UD10001-AS32503</t>
  </si>
  <si>
    <t>0811-TCN15</t>
  </si>
  <si>
    <t>UD80001-0029062</t>
  </si>
  <si>
    <t>S 00053679</t>
  </si>
  <si>
    <t>UD10001-AS31814</t>
  </si>
  <si>
    <t>UD80001-0026331</t>
  </si>
  <si>
    <t>UD80001-0027326</t>
  </si>
  <si>
    <t>S 00051544</t>
  </si>
  <si>
    <t>UD10001-AS29797</t>
  </si>
  <si>
    <t>UD80002-0027003</t>
  </si>
  <si>
    <t>I    724</t>
  </si>
  <si>
    <t>S 00058416</t>
  </si>
  <si>
    <t>UD10001-AS36326</t>
  </si>
  <si>
    <t>S 00055242</t>
  </si>
  <si>
    <t>UD10001-AS33180</t>
  </si>
  <si>
    <t>MONTES PUERTO MA. CRISTINA</t>
  </si>
  <si>
    <t>S 00056870</t>
  </si>
  <si>
    <t>UD10001-AS34840</t>
  </si>
  <si>
    <t>RF25922</t>
  </si>
  <si>
    <t>UD09001-AR07924</t>
  </si>
  <si>
    <t>UD09001-AR10120</t>
  </si>
  <si>
    <t>LOPEZ ESCAMILLA EDUARDO</t>
  </si>
  <si>
    <t>S 00054463</t>
  </si>
  <si>
    <t>UD10001-AS32513</t>
  </si>
  <si>
    <t>S 00056050</t>
  </si>
  <si>
    <t>UD10001-AS34006</t>
  </si>
  <si>
    <t>UD09001-AR08966</t>
  </si>
  <si>
    <t>UD09001-AR08135</t>
  </si>
  <si>
    <t>UD09001-AR08742</t>
  </si>
  <si>
    <t>0565N/15</t>
  </si>
  <si>
    <t>UD80001-0026688</t>
  </si>
  <si>
    <t>LJIMENEZ:MUñOZ CABRERA J ISMAEL</t>
  </si>
  <si>
    <t>UD80001-0027004</t>
  </si>
  <si>
    <t>I    725</t>
  </si>
  <si>
    <t>UD80001-0030434</t>
  </si>
  <si>
    <t>UD80001-0028564</t>
  </si>
  <si>
    <t>RAYA ROSAS MA DE JESUS</t>
  </si>
  <si>
    <t>S 00056852</t>
  </si>
  <si>
    <t>UD10001-AS34841</t>
  </si>
  <si>
    <t>UD09001-AR07925</t>
  </si>
  <si>
    <t>S 00057676</t>
  </si>
  <si>
    <t>UD10001-AS35639</t>
  </si>
  <si>
    <t>UD09001-AR09185</t>
  </si>
  <si>
    <t>RF29025</t>
  </si>
  <si>
    <t>UD09001-AR09639</t>
  </si>
  <si>
    <t>T 00053695</t>
  </si>
  <si>
    <t>UD10001-AS31815</t>
  </si>
  <si>
    <t>UD09001-AR08136</t>
  </si>
  <si>
    <t>UD09001-AR08743</t>
  </si>
  <si>
    <t>S 00051541</t>
  </si>
  <si>
    <t>UD10001-AS29798</t>
  </si>
  <si>
    <t>0587-TCN15</t>
  </si>
  <si>
    <t>UD80001-0027005</t>
  </si>
  <si>
    <t>I    726</t>
  </si>
  <si>
    <t>S 00058423</t>
  </si>
  <si>
    <t>UD10001-AS36327</t>
  </si>
  <si>
    <t>UD09001-AR09421</t>
  </si>
  <si>
    <t>S 00056864</t>
  </si>
  <si>
    <t>UD10001-AS34842</t>
  </si>
  <si>
    <t>0337-TCN15</t>
  </si>
  <si>
    <t>UD80001-0025939</t>
  </si>
  <si>
    <t>S 00057663</t>
  </si>
  <si>
    <t>UD10001-AS35640</t>
  </si>
  <si>
    <t>S 00054470</t>
  </si>
  <si>
    <t>UD10001-AS32531</t>
  </si>
  <si>
    <t>RF29005</t>
  </si>
  <si>
    <t>UD09001-AR09640</t>
  </si>
  <si>
    <t>S 00053689</t>
  </si>
  <si>
    <t>UD10001-AS31816</t>
  </si>
  <si>
    <t>UD09001-AR08137</t>
  </si>
  <si>
    <t>UD09001-AR08744</t>
  </si>
  <si>
    <t>S 00051555</t>
  </si>
  <si>
    <t>UD10001-AS29799</t>
  </si>
  <si>
    <t>UD10001-AS30433</t>
  </si>
  <si>
    <t>I    727</t>
  </si>
  <si>
    <t>RF30412</t>
  </si>
  <si>
    <t>UD09001-AR10313</t>
  </si>
  <si>
    <t>UD09001-AR09422</t>
  </si>
  <si>
    <t>MEDINA RAMIREZ VIRIDIANA</t>
  </si>
  <si>
    <t>S 00056871</t>
  </si>
  <si>
    <t>UD10001-AS34843</t>
  </si>
  <si>
    <t>UD10001-AS28292</t>
  </si>
  <si>
    <t>UD09001-AR10121</t>
  </si>
  <si>
    <t>0799-TCN15</t>
  </si>
  <si>
    <t>UD80001-0028134</t>
  </si>
  <si>
    <t>S 00056047</t>
  </si>
  <si>
    <t>UD10001-AS34020</t>
  </si>
  <si>
    <t>UD09001-AR08967</t>
  </si>
  <si>
    <t>S 00050706</t>
  </si>
  <si>
    <t>UD10001-AS29117</t>
  </si>
  <si>
    <t>UD09001-AR08745</t>
  </si>
  <si>
    <t>S 00051538</t>
  </si>
  <si>
    <t>UD10001-AS29800</t>
  </si>
  <si>
    <t>UD09001-AR08536</t>
  </si>
  <si>
    <t>I    728</t>
  </si>
  <si>
    <t>S 00058421</t>
  </si>
  <si>
    <t>UD10001-AS36328</t>
  </si>
  <si>
    <t>S 00055240</t>
  </si>
  <si>
    <t>UD10001-AS33181</t>
  </si>
  <si>
    <t>UD83001-0029515</t>
  </si>
  <si>
    <t>CHEQUE BMX</t>
  </si>
  <si>
    <t>UD09001-AR07927</t>
  </si>
  <si>
    <t>ELITE MOTORS S.A. DE C.V.</t>
  </si>
  <si>
    <t>T 00057677</t>
  </si>
  <si>
    <t>UD10001-AS35641</t>
  </si>
  <si>
    <t>S 00054471</t>
  </si>
  <si>
    <t>UD10001-AS32532</t>
  </si>
  <si>
    <t>0023-TCN16</t>
  </si>
  <si>
    <t>UD80001-0029066</t>
  </si>
  <si>
    <t>UD09001-AR08968</t>
  </si>
  <si>
    <t>S 00050798</t>
  </si>
  <si>
    <t>UD10001-AS29128</t>
  </si>
  <si>
    <t>S 00052905</t>
  </si>
  <si>
    <t>UD10001-AS31086</t>
  </si>
  <si>
    <t>UD09001-AR08317</t>
  </si>
  <si>
    <t>0616-TCN15</t>
  </si>
  <si>
    <t>UD80001-0027006</t>
  </si>
  <si>
    <t>I    729</t>
  </si>
  <si>
    <t>0286N/16</t>
  </si>
  <si>
    <t>UD80001-0030435</t>
  </si>
  <si>
    <t>LJIMENEZ:JIMENEZ HERRERA ALFREDO</t>
  </si>
  <si>
    <t>T 00055036</t>
  </si>
  <si>
    <t>UD10001-AS33182</t>
  </si>
  <si>
    <t>S 00056858</t>
  </si>
  <si>
    <t>UD10001-AS34844</t>
  </si>
  <si>
    <t>S 00049932</t>
  </si>
  <si>
    <t>UD10001-AS28293</t>
  </si>
  <si>
    <t>S 00057705</t>
  </si>
  <si>
    <t>UD10001-AS35642</t>
  </si>
  <si>
    <t>JASSO ANGUIANO MARIA ELENA</t>
  </si>
  <si>
    <t>S 00054468</t>
  </si>
  <si>
    <t>UD10001-AS32533</t>
  </si>
  <si>
    <t>S 00056073</t>
  </si>
  <si>
    <t>UD10001-AS34022</t>
  </si>
  <si>
    <t>VILLAGOMEZ PARRA MA. MAXIMINA</t>
  </si>
  <si>
    <t>UD83001-0027687</t>
  </si>
  <si>
    <t>LJIMENEZ:CENTRO DE MAQUINADOS DE AP</t>
  </si>
  <si>
    <t>RF26302</t>
  </si>
  <si>
    <t>UD09001-AR08138</t>
  </si>
  <si>
    <t>S 00052906</t>
  </si>
  <si>
    <t>UD10001-AS31087</t>
  </si>
  <si>
    <t>VILLAGOMEZ LOPEZ JAVIER</t>
  </si>
  <si>
    <t>S 00051551</t>
  </si>
  <si>
    <t>UD10001-AS29801</t>
  </si>
  <si>
    <t>SERVICIO JUVENTINO ROSAS S.A. DE C.</t>
  </si>
  <si>
    <t>UD09001-AR08537</t>
  </si>
  <si>
    <t>I    730</t>
  </si>
  <si>
    <t>0352-TCN15</t>
  </si>
  <si>
    <t>UD80001-0030436</t>
  </si>
  <si>
    <t>0072-TCU15</t>
  </si>
  <si>
    <t>UD83001-0028565</t>
  </si>
  <si>
    <t>LJIMENEZ:SOTO RODDRIGUEZ EDGAR REGI</t>
  </si>
  <si>
    <t>S 00056745</t>
  </si>
  <si>
    <t>UD10001-AS34845</t>
  </si>
  <si>
    <t>UD09001-AR07928</t>
  </si>
  <si>
    <t>UD09001-AR10122</t>
  </si>
  <si>
    <t>UD80001-0028135</t>
  </si>
  <si>
    <t>LJIMENEZ:BALLEZA PEREZ RICARDO</t>
  </si>
  <si>
    <t>S 00056071</t>
  </si>
  <si>
    <t>UD10001-AS34023</t>
  </si>
  <si>
    <t>UD10001-AS31817</t>
  </si>
  <si>
    <t>S 00050737</t>
  </si>
  <si>
    <t>UD10001-AS29131</t>
  </si>
  <si>
    <t>UD09001-AR08746</t>
  </si>
  <si>
    <t>RF26684</t>
  </si>
  <si>
    <t>UD09001-AR08318</t>
  </si>
  <si>
    <t>0624N/15</t>
  </si>
  <si>
    <t>UD80001-0027007</t>
  </si>
  <si>
    <t>I    731</t>
  </si>
  <si>
    <t>0320N/16</t>
  </si>
  <si>
    <t>UD80001-0030437</t>
  </si>
  <si>
    <t>LJIMENEZ:LOPEZ PACHECO JUAN</t>
  </si>
  <si>
    <t>S 00055211</t>
  </si>
  <si>
    <t>UD10001-AS33183</t>
  </si>
  <si>
    <t>MARQUEZ CALDERON RODOLFO</t>
  </si>
  <si>
    <t>S 00056865</t>
  </si>
  <si>
    <t>UD10001-AS34846</t>
  </si>
  <si>
    <t>ORTIZ VEGA RAJIB</t>
  </si>
  <si>
    <t>T 00049934</t>
  </si>
  <si>
    <t>UD10001-AS28294</t>
  </si>
  <si>
    <t>S 00057693</t>
  </si>
  <si>
    <t>UD10001-AS35643</t>
  </si>
  <si>
    <t>UD80001-0028136</t>
  </si>
  <si>
    <t>S 00056035</t>
  </si>
  <si>
    <t>UD10001-AS34025</t>
  </si>
  <si>
    <t>UD09001-AR08969</t>
  </si>
  <si>
    <t>MENDEZ ALCANTAR JUAN</t>
  </si>
  <si>
    <t>UD09001-AR08139</t>
  </si>
  <si>
    <t>RF27309</t>
  </si>
  <si>
    <t>UD09001-AR08747</t>
  </si>
  <si>
    <t>S 00051545</t>
  </si>
  <si>
    <t>UD10001-AS29802</t>
  </si>
  <si>
    <t>0033U/15</t>
  </si>
  <si>
    <t>UD83001-0027008</t>
  </si>
  <si>
    <t>LJIMENEZ:LOPEZ MACIAS CARLOS</t>
  </si>
  <si>
    <t>I    732</t>
  </si>
  <si>
    <t>0284N/16</t>
  </si>
  <si>
    <t>UD80001-0030438</t>
  </si>
  <si>
    <t>LJIMENEZ:DAVILA TREJO JACQUELINE</t>
  </si>
  <si>
    <t>0058-TCU15</t>
  </si>
  <si>
    <t>UD83001-0028566</t>
  </si>
  <si>
    <t>RUIZ VAZQUEZ YESIKA</t>
  </si>
  <si>
    <t>UD10001-AS34850</t>
  </si>
  <si>
    <t>UD80001-0025940</t>
  </si>
  <si>
    <t>S 00057713</t>
  </si>
  <si>
    <t>UD10001-AS35644</t>
  </si>
  <si>
    <t>COMERCIALIZADORA DE MARISCOS JAMA,</t>
  </si>
  <si>
    <t>UD10001-AS32542</t>
  </si>
  <si>
    <t>UD83001-0029067</t>
  </si>
  <si>
    <t>S 00053683</t>
  </si>
  <si>
    <t>UD10001-AS31818</t>
  </si>
  <si>
    <t>S 00050810</t>
  </si>
  <si>
    <t>UD10001-AS29132</t>
  </si>
  <si>
    <t>VERA CHAVEZ MA. ELENA</t>
  </si>
  <si>
    <t>S 00052913</t>
  </si>
  <si>
    <t>UD10001-AS31088</t>
  </si>
  <si>
    <t>0557-TCN15</t>
  </si>
  <si>
    <t>UD80001-0026691</t>
  </si>
  <si>
    <t>UD80002-0027009</t>
  </si>
  <si>
    <t>I    733</t>
  </si>
  <si>
    <t>UD80001-0030439</t>
  </si>
  <si>
    <t>UD09001-AR09423</t>
  </si>
  <si>
    <t>UD10001-AS34851</t>
  </si>
  <si>
    <t>UD80001-0025941</t>
  </si>
  <si>
    <t>T 00057709</t>
  </si>
  <si>
    <t>UD10001-AS35645</t>
  </si>
  <si>
    <t>S 00054321</t>
  </si>
  <si>
    <t>UD10001-AS32543</t>
  </si>
  <si>
    <t>S 00056043</t>
  </si>
  <si>
    <t>UD10001-AS34026</t>
  </si>
  <si>
    <t>S 00053693</t>
  </si>
  <si>
    <t>UD10001-AS31819</t>
  </si>
  <si>
    <t>LUNA RAMOS RICO ANA JENNIFER</t>
  </si>
  <si>
    <t>S 00050568</t>
  </si>
  <si>
    <t>UD10001-AS29133</t>
  </si>
  <si>
    <t>0634-TCN15</t>
  </si>
  <si>
    <t>UD80001-0027327</t>
  </si>
  <si>
    <t>LJIMENEZ:UNISEM, S.A. DE C.V.</t>
  </si>
  <si>
    <t>UD80001-0026692</t>
  </si>
  <si>
    <t>LJIMENEZ:LOPEZ VALTIER MARIA ELIZAB</t>
  </si>
  <si>
    <t>S 00052223</t>
  </si>
  <si>
    <t>UD10001-AS30437</t>
  </si>
  <si>
    <t>I    734</t>
  </si>
  <si>
    <t>0294-TCN16</t>
  </si>
  <si>
    <t>UD80001-0030440</t>
  </si>
  <si>
    <t>LJIMENEZ:GARCIA BARRALES AUDENCIA</t>
  </si>
  <si>
    <t>UD09001-AR09424</t>
  </si>
  <si>
    <t>S 00049935</t>
  </si>
  <si>
    <t>UD10001-AS28295</t>
  </si>
  <si>
    <t>UD09001-AR09862</t>
  </si>
  <si>
    <t>S 00057708</t>
  </si>
  <si>
    <t>UD10001-AS35646</t>
  </si>
  <si>
    <t>UD10001-AS32544</t>
  </si>
  <si>
    <t>T 00055966</t>
  </si>
  <si>
    <t>UD10001-AS34028</t>
  </si>
  <si>
    <t>S 00053681</t>
  </si>
  <si>
    <t>UD10001-AS31820</t>
  </si>
  <si>
    <t>S 00050758</t>
  </si>
  <si>
    <t>UD10001-AS29134</t>
  </si>
  <si>
    <t>UD09001-AR08748</t>
  </si>
  <si>
    <t>S 00051542</t>
  </si>
  <si>
    <t>UD10001-AS29803</t>
  </si>
  <si>
    <t>UD80001-0027011</t>
  </si>
  <si>
    <t>I    735</t>
  </si>
  <si>
    <t>UD80002-0030441</t>
  </si>
  <si>
    <t>S 00055228</t>
  </si>
  <si>
    <t>UD10001-AS33184</t>
  </si>
  <si>
    <t>S 00049888</t>
  </si>
  <si>
    <t>UD10001-AS28296</t>
  </si>
  <si>
    <t>UD83001-0029516</t>
  </si>
  <si>
    <t>VARGAS MARTINEZ ANA VIRGINIA</t>
  </si>
  <si>
    <t>0081U/15</t>
  </si>
  <si>
    <t>UD83001-0029974</t>
  </si>
  <si>
    <t>LJIMENEZ:CONTRERAS LARA EMMANUEL</t>
  </si>
  <si>
    <t>UD10001-AS32545</t>
  </si>
  <si>
    <t>UD10001-AS34031</t>
  </si>
  <si>
    <t>UD80001-0027689</t>
  </si>
  <si>
    <t>S 00050733</t>
  </si>
  <si>
    <t>UD10001-AS29135</t>
  </si>
  <si>
    <t>S 00052912</t>
  </si>
  <si>
    <t>UD10001-AS31089</t>
  </si>
  <si>
    <t>MONDRAGON CARACHEO BLANCA ESTELA</t>
  </si>
  <si>
    <t>RF26666</t>
  </si>
  <si>
    <t>UD09001-AR08319</t>
  </si>
  <si>
    <t>0030U/15</t>
  </si>
  <si>
    <t>UD83001-0027012</t>
  </si>
  <si>
    <t>I    736</t>
  </si>
  <si>
    <t>S 00058216</t>
  </si>
  <si>
    <t>UD10001-AS36329</t>
  </si>
  <si>
    <t>S 00055220</t>
  </si>
  <si>
    <t>UD10001-AS33185</t>
  </si>
  <si>
    <t>S 00056855</t>
  </si>
  <si>
    <t>UD10001-AS34852</t>
  </si>
  <si>
    <t>ARROYO ALVARADO ALEJANDRO</t>
  </si>
  <si>
    <t>UD09001-AR10123</t>
  </si>
  <si>
    <t>UD80001-0025943</t>
  </si>
  <si>
    <t>RF29023</t>
  </si>
  <si>
    <t>UD09001-AR09641</t>
  </si>
  <si>
    <t>S 00053694</t>
  </si>
  <si>
    <t>UD10001-AS31821</t>
  </si>
  <si>
    <t>S 00054364</t>
  </si>
  <si>
    <t>UD10001-AS32546</t>
  </si>
  <si>
    <t>S 00050736</t>
  </si>
  <si>
    <t>UD10001-AS29136</t>
  </si>
  <si>
    <t>HERNANDEZ JUAREZ JOSE MAURICIO</t>
  </si>
  <si>
    <t>UD80001-0027328</t>
  </si>
  <si>
    <t>UD80001-0026694</t>
  </si>
  <si>
    <t>0803N/14</t>
  </si>
  <si>
    <t>UD83001-0027013</t>
  </si>
  <si>
    <t>LJIMENEZ:PAREDES MALAGON MARIA JOSE</t>
  </si>
  <si>
    <t>I    737</t>
  </si>
  <si>
    <t>0146-TCU15</t>
  </si>
  <si>
    <t>UD80001-0030442</t>
  </si>
  <si>
    <t>T 00055247</t>
  </si>
  <si>
    <t>UD10001-AS33186</t>
  </si>
  <si>
    <t>UD83001-0029518</t>
  </si>
  <si>
    <t>T 00057686</t>
  </si>
  <si>
    <t>UD10001-AS35647</t>
  </si>
  <si>
    <t>0899-+TCN1</t>
  </si>
  <si>
    <t>UD80001-0025944</t>
  </si>
  <si>
    <t>LJIMENEZ:COMERCIALIZADORA DEL BAJIO</t>
  </si>
  <si>
    <t>T 00056075</t>
  </si>
  <si>
    <t>UD10001-AS34032</t>
  </si>
  <si>
    <t>S 00053630</t>
  </si>
  <si>
    <t>UD10001-AS31822</t>
  </si>
  <si>
    <t>LOPEZ ESPITIA ALFONSO</t>
  </si>
  <si>
    <t>S 00054462</t>
  </si>
  <si>
    <t>UD10001-AS32547</t>
  </si>
  <si>
    <t>S 00050808</t>
  </si>
  <si>
    <t>UD10001-AS29137</t>
  </si>
  <si>
    <t>UD80002-0027329</t>
  </si>
  <si>
    <t>S 00051540</t>
  </si>
  <si>
    <t>UD10001-AS29804</t>
  </si>
  <si>
    <t>RODRIGUEZ MARQUEZ ANA MARIA</t>
  </si>
  <si>
    <t>0405N/15</t>
  </si>
  <si>
    <t>UD80001-0027014</t>
  </si>
  <si>
    <t>I    738</t>
  </si>
  <si>
    <t>UD10001-AS36330</t>
  </si>
  <si>
    <t>UD09001-AR09425</t>
  </si>
  <si>
    <t>0087-TCN16</t>
  </si>
  <si>
    <t>UD80001-0029519</t>
  </si>
  <si>
    <t>S 00057692</t>
  </si>
  <si>
    <t>UD10001-AS35648</t>
  </si>
  <si>
    <t>UD09001-AR07929</t>
  </si>
  <si>
    <t>S 00056061</t>
  </si>
  <si>
    <t>UD10001-AS34033</t>
  </si>
  <si>
    <t>S 00053697</t>
  </si>
  <si>
    <t>UD10001-AS31823</t>
  </si>
  <si>
    <t>NEVADA CHEMICALS SA DE CV</t>
  </si>
  <si>
    <t>S 00054450</t>
  </si>
  <si>
    <t>UD10001-AS32548</t>
  </si>
  <si>
    <t>UD09001-AR08140</t>
  </si>
  <si>
    <t>UD80001-0027330</t>
  </si>
  <si>
    <t>LJIMENEZ:ALCANTAR BLANCO JOSE RAMON</t>
  </si>
  <si>
    <t>0078-TCU14</t>
  </si>
  <si>
    <t>UD83001-0026695</t>
  </si>
  <si>
    <t>RF26900</t>
  </si>
  <si>
    <t>UD09001-AR08538</t>
  </si>
  <si>
    <t>I    739</t>
  </si>
  <si>
    <t>UD09001-AR10314</t>
  </si>
  <si>
    <t>S 00055213</t>
  </si>
  <si>
    <t>UD10001-AS33187</t>
  </si>
  <si>
    <t>T 00056820</t>
  </si>
  <si>
    <t>UD10001-AS34853</t>
  </si>
  <si>
    <t>UD80001-0029975</t>
  </si>
  <si>
    <t>UD09001-AR07930</t>
  </si>
  <si>
    <t>S 00056081</t>
  </si>
  <si>
    <t>UD10001-AS34034</t>
  </si>
  <si>
    <t>S 00053590</t>
  </si>
  <si>
    <t>UD10001-AS31824</t>
  </si>
  <si>
    <t>S 00054298</t>
  </si>
  <si>
    <t>UD10001-AS32549</t>
  </si>
  <si>
    <t>S 00050817</t>
  </si>
  <si>
    <t>UD10001-AS29145</t>
  </si>
  <si>
    <t>ROJAS RAMIREZ SILVIA</t>
  </si>
  <si>
    <t>UD09001-AR08749</t>
  </si>
  <si>
    <t>RAMOS MERCADO CONNIE</t>
  </si>
  <si>
    <t>UD80002-0026696</t>
  </si>
  <si>
    <t>S 00052222</t>
  </si>
  <si>
    <t>UD10001-AS30438</t>
  </si>
  <si>
    <t>TENNECO AUTOMOTIVE SERVICIOS MEXICO</t>
  </si>
  <si>
    <t>I    740</t>
  </si>
  <si>
    <t>UD10001-AS36331</t>
  </si>
  <si>
    <t>UD09001-AR09426</t>
  </si>
  <si>
    <t>S 00056869</t>
  </si>
  <si>
    <t>UD10001-AS34854</t>
  </si>
  <si>
    <t>RAZO RAZO IRMA</t>
  </si>
  <si>
    <t>S 00057698</t>
  </si>
  <si>
    <t>UD10001-AS35649</t>
  </si>
  <si>
    <t>0385-TCN15</t>
  </si>
  <si>
    <t>UD80001-0025945</t>
  </si>
  <si>
    <t>S 00056079</t>
  </si>
  <si>
    <t>UD10001-AS34035</t>
  </si>
  <si>
    <t>LYNN KIMBERLY</t>
  </si>
  <si>
    <t>UD09001-AR08970</t>
  </si>
  <si>
    <t>UD80002-0028140</t>
  </si>
  <si>
    <t>S 00050820</t>
  </si>
  <si>
    <t>UD10001-AS29146</t>
  </si>
  <si>
    <t>S 00052895</t>
  </si>
  <si>
    <t>UD10001-AS31090</t>
  </si>
  <si>
    <t>0549-TCN15</t>
  </si>
  <si>
    <t>UD80001-0026697</t>
  </si>
  <si>
    <t>S 00052232</t>
  </si>
  <si>
    <t>UD10001-AS30439</t>
  </si>
  <si>
    <t>I    741</t>
  </si>
  <si>
    <t>UD80002-0030443</t>
  </si>
  <si>
    <t>UD09001-AR09427</t>
  </si>
  <si>
    <t>S 00056848</t>
  </si>
  <si>
    <t>UD10001-AS34855</t>
  </si>
  <si>
    <t>T 00057405</t>
  </si>
  <si>
    <t>UD10001-AS35650</t>
  </si>
  <si>
    <t>UD80001-0025946</t>
  </si>
  <si>
    <t>UD80001-0029069</t>
  </si>
  <si>
    <t>S 00053684</t>
  </si>
  <si>
    <t>UD10001-AS31828</t>
  </si>
  <si>
    <t>S 00054467</t>
  </si>
  <si>
    <t>UD10001-AS32550</t>
  </si>
  <si>
    <t>UD80001-0026334</t>
  </si>
  <si>
    <t>S 00052908</t>
  </si>
  <si>
    <t>UD10001-AS31091</t>
  </si>
  <si>
    <t>UD09001-AR08320</t>
  </si>
  <si>
    <t>UD09001-AR08539</t>
  </si>
  <si>
    <t>I    742</t>
  </si>
  <si>
    <t>UD09001-AR10315</t>
  </si>
  <si>
    <t>0884-TCN15</t>
  </si>
  <si>
    <t>UD80001-0028569</t>
  </si>
  <si>
    <t>LJIMENEZ:NAMBO RODRIGUEZ SERGIO AUG</t>
  </si>
  <si>
    <t>S 00056859</t>
  </si>
  <si>
    <t>UD10001-AS34856</t>
  </si>
  <si>
    <t>UD80001-0029976</t>
  </si>
  <si>
    <t>S 00049943</t>
  </si>
  <si>
    <t>UD10001-AS28304</t>
  </si>
  <si>
    <t>S 00056082</t>
  </si>
  <si>
    <t>UD10001-AS34036</t>
  </si>
  <si>
    <t>UD09001-AR08971</t>
  </si>
  <si>
    <t>UD80001-0028141</t>
  </si>
  <si>
    <t>S 00050819</t>
  </si>
  <si>
    <t>UD10001-AS29147</t>
  </si>
  <si>
    <t>S 00052902</t>
  </si>
  <si>
    <t>UD10001-AS31092</t>
  </si>
  <si>
    <t>UD10001-AS29805</t>
  </si>
  <si>
    <t>T 00051928</t>
  </si>
  <si>
    <t>UD10001-AS30461</t>
  </si>
  <si>
    <t>I    743</t>
  </si>
  <si>
    <t>UD09001-AR10316</t>
  </si>
  <si>
    <t>S 00055257</t>
  </si>
  <si>
    <t>UD10001-AS33188</t>
  </si>
  <si>
    <t>UD09001-AR09863</t>
  </si>
  <si>
    <t>0214-TCN14</t>
  </si>
  <si>
    <t>UD80001-0025947</t>
  </si>
  <si>
    <t>UD80002-0029071</t>
  </si>
  <si>
    <t>UD09001-AR10124</t>
  </si>
  <si>
    <t>UD09001-AR08972</t>
  </si>
  <si>
    <t>S 00054424</t>
  </si>
  <si>
    <t>UD10001-AS32551</t>
  </si>
  <si>
    <t>HERRERA AGUIRRE LUIS VICENIO</t>
  </si>
  <si>
    <t>UD09001-AR08141</t>
  </si>
  <si>
    <t>GOMEZ ARREGUIN LEODEGARIO</t>
  </si>
  <si>
    <t>UD80001-0027331</t>
  </si>
  <si>
    <t>UD09001-AR08321</t>
  </si>
  <si>
    <t>VARGAS LOPEZ LUZ MA CLARA</t>
  </si>
  <si>
    <t>S 00052233</t>
  </si>
  <si>
    <t>UD10001-AS30462</t>
  </si>
  <si>
    <t>I    744</t>
  </si>
  <si>
    <t>T 00058471</t>
  </si>
  <si>
    <t>UD10001-AS36332</t>
  </si>
  <si>
    <t>UD09001-AR09428</t>
  </si>
  <si>
    <t>UD80001-0029522</t>
  </si>
  <si>
    <t>LOPEZ CAMACHO MARTIN</t>
  </si>
  <si>
    <t>0390-tcn15</t>
  </si>
  <si>
    <t>UD80001-0025948</t>
  </si>
  <si>
    <t>LJIMENEZ:GUAJARDO CARDENAS EDIT MAR</t>
  </si>
  <si>
    <t>UD80001-0029072</t>
  </si>
  <si>
    <t>LJIMENEZ:ARRIAGA ROSAS GUILLERMO</t>
  </si>
  <si>
    <t>T 00057723</t>
  </si>
  <si>
    <t>UD10001-AS35654</t>
  </si>
  <si>
    <t>rf27660</t>
  </si>
  <si>
    <t>UD09001-AR08973</t>
  </si>
  <si>
    <t>UD80002-0028142</t>
  </si>
  <si>
    <t>S 00050789</t>
  </si>
  <si>
    <t>UD10001-AS29148</t>
  </si>
  <si>
    <t>0521-TCN15</t>
  </si>
  <si>
    <t>UD80001-0026698</t>
  </si>
  <si>
    <t>S 00052916</t>
  </si>
  <si>
    <t>UD10001-AS31093</t>
  </si>
  <si>
    <t>MORALES GARCIA MARIA HERMINIA</t>
  </si>
  <si>
    <t>S 00052229</t>
  </si>
  <si>
    <t>UD10001-AS30463</t>
  </si>
  <si>
    <t>I    745</t>
  </si>
  <si>
    <t>S 00058453</t>
  </si>
  <si>
    <t>UD10001-AS36333</t>
  </si>
  <si>
    <t>S 00055258</t>
  </si>
  <si>
    <t>UD10001-AS33189</t>
  </si>
  <si>
    <t>HERNANDEZ LANDIN GABRIELA</t>
  </si>
  <si>
    <t>UD09001-AR09864</t>
  </si>
  <si>
    <t>UD10001-AS28307</t>
  </si>
  <si>
    <t>RF29022</t>
  </si>
  <si>
    <t>UD09001-AR09642</t>
  </si>
  <si>
    <t>0196-TCN16</t>
  </si>
  <si>
    <t>UD80001-0029979</t>
  </si>
  <si>
    <t>H 00053687</t>
  </si>
  <si>
    <t>UD10001-AS31829</t>
  </si>
  <si>
    <t>UD80002-0028146</t>
  </si>
  <si>
    <t>UD09001-AR08142</t>
  </si>
  <si>
    <t>S 00051562</t>
  </si>
  <si>
    <t>UD10001-AS29806</t>
  </si>
  <si>
    <t>UD09001-AR08750</t>
  </si>
  <si>
    <t>S 00052241</t>
  </si>
  <si>
    <t>UD10001-AS30464</t>
  </si>
  <si>
    <t>I    746</t>
  </si>
  <si>
    <t>UD10001-AS36334</t>
  </si>
  <si>
    <t>S 00055246</t>
  </si>
  <si>
    <t>UD10001-AS33190</t>
  </si>
  <si>
    <t>S 00056878</t>
  </si>
  <si>
    <t>UD10001-AS34857</t>
  </si>
  <si>
    <t>MORALES BERNAVET ISRAEL</t>
  </si>
  <si>
    <t>UD09001-AR07931</t>
  </si>
  <si>
    <t>RF29021</t>
  </si>
  <si>
    <t>UD09001-AR09643</t>
  </si>
  <si>
    <t>UD80001-0029980</t>
  </si>
  <si>
    <t>S 00053698</t>
  </si>
  <si>
    <t>UD10001-AS31830</t>
  </si>
  <si>
    <t>ZAVALA DON JUAN ALFREDO</t>
  </si>
  <si>
    <t>UD80002-0028147</t>
  </si>
  <si>
    <t>UD83001-0026335</t>
  </si>
  <si>
    <t>S 00051568</t>
  </si>
  <si>
    <t>UD10001-AS29807</t>
  </si>
  <si>
    <t>UD09001-AR08751</t>
  </si>
  <si>
    <t>ESCAMILLA SERRANO CARLOS</t>
  </si>
  <si>
    <t>S 00052227</t>
  </si>
  <si>
    <t>UD10001-AS30465</t>
  </si>
  <si>
    <t>I    747</t>
  </si>
  <si>
    <t>UD10001-AS36335</t>
  </si>
  <si>
    <t>S 00055249</t>
  </si>
  <si>
    <t>UD10001-AS33191</t>
  </si>
  <si>
    <t>S 00056889</t>
  </si>
  <si>
    <t>UD10001-AS34858</t>
  </si>
  <si>
    <t>GOMEZ YEPIS PABLO</t>
  </si>
  <si>
    <t>UD09001-AR07932</t>
  </si>
  <si>
    <t>UD09001-AR09644</t>
  </si>
  <si>
    <t>UD80001-0029981</t>
  </si>
  <si>
    <t>UD80001-0027692</t>
  </si>
  <si>
    <t>ARCE PADILLA LIGIA GRICELDA</t>
  </si>
  <si>
    <t>0778-TCN15</t>
  </si>
  <si>
    <t>UD80001-0028148</t>
  </si>
  <si>
    <t>LJIMENEZ:VARGAS MENDEZ GILDARDO DOM</t>
  </si>
  <si>
    <t>S 00050818</t>
  </si>
  <si>
    <t>UD10001-AS29149</t>
  </si>
  <si>
    <t>UD80002-0026699</t>
  </si>
  <si>
    <t>S 00052929</t>
  </si>
  <si>
    <t>UD10001-AS31094</t>
  </si>
  <si>
    <t>S 00052235</t>
  </si>
  <si>
    <t>UD10001-AS30466</t>
  </si>
  <si>
    <t>I    748</t>
  </si>
  <si>
    <t>S 00058457</t>
  </si>
  <si>
    <t>UD10001-AS36336</t>
  </si>
  <si>
    <t>CANCINO DE LA FUENTE CLAUDIA IVETH</t>
  </si>
  <si>
    <t>S 00055260</t>
  </si>
  <si>
    <t>UD10001-AS33192</t>
  </si>
  <si>
    <t>UD83001-0029526</t>
  </si>
  <si>
    <t>UD80001-0025950</t>
  </si>
  <si>
    <t>UD09001-AR09645</t>
  </si>
  <si>
    <t>UD80001-0029982</t>
  </si>
  <si>
    <t>T 00053632</t>
  </si>
  <si>
    <t>UD10001-AS31831</t>
  </si>
  <si>
    <t>UD80001-0028149</t>
  </si>
  <si>
    <t>UD83001-0026339</t>
  </si>
  <si>
    <t>UD80002-0026700</t>
  </si>
  <si>
    <t>UD09001-AR08752</t>
  </si>
  <si>
    <t>S 00052242</t>
  </si>
  <si>
    <t>UD10001-AS30467</t>
  </si>
  <si>
    <t>I    749</t>
  </si>
  <si>
    <t>S 00058458</t>
  </si>
  <si>
    <t>UD10001-AS36337</t>
  </si>
  <si>
    <t>LARA GONZALEZ L. DENISSE</t>
  </si>
  <si>
    <t>S 00055255</t>
  </si>
  <si>
    <t>UD10001-AS33193</t>
  </si>
  <si>
    <t>S 00056874</t>
  </si>
  <si>
    <t>UD10001-AS34859</t>
  </si>
  <si>
    <t>T 00049916</t>
  </si>
  <si>
    <t>UD10001-AS28309</t>
  </si>
  <si>
    <t>UD09001-AR09646</t>
  </si>
  <si>
    <t>UD09001-AR10125</t>
  </si>
  <si>
    <t>UD80001-0027693</t>
  </si>
  <si>
    <t>0060-TCU15</t>
  </si>
  <si>
    <t>UD83001-0028151</t>
  </si>
  <si>
    <t>LJIMENEZ:FLORES MIRANDA MIREYA</t>
  </si>
  <si>
    <t>S 00050724</t>
  </si>
  <si>
    <t>UD10001-AS29150</t>
  </si>
  <si>
    <t>CEVALLOS ELIZONDO MARIA LUISA</t>
  </si>
  <si>
    <t>0024U/15</t>
  </si>
  <si>
    <t>UD83001-0026701</t>
  </si>
  <si>
    <t>LJIMENEZ:GARCIA SANDOVAL ANA MARIA</t>
  </si>
  <si>
    <t>S 00052927</t>
  </si>
  <si>
    <t>UD10001-AS31095</t>
  </si>
  <si>
    <t>H 00051737</t>
  </si>
  <si>
    <t>UD10001-AS30468</t>
  </si>
  <si>
    <t>I    750</t>
  </si>
  <si>
    <t>T 00058473</t>
  </si>
  <si>
    <t>UD10001-AS36338</t>
  </si>
  <si>
    <t>CONTRERAS MARTINEZ ANGELICA MARIA</t>
  </si>
  <si>
    <t>S 00055259</t>
  </si>
  <si>
    <t>UD10001-AS33194</t>
  </si>
  <si>
    <t>RODRIGUEZ IBARRA ANTONIO</t>
  </si>
  <si>
    <t>0102-TCN16</t>
  </si>
  <si>
    <t>UD80001-0029527</t>
  </si>
  <si>
    <t>S 00049938</t>
  </si>
  <si>
    <t>UD10001-AS28310</t>
  </si>
  <si>
    <t>S 00056077</t>
  </si>
  <si>
    <t>UD10001-AS34037</t>
  </si>
  <si>
    <t>UD80002-0029983</t>
  </si>
  <si>
    <t>UD10001-AS31832</t>
  </si>
  <si>
    <t>BAJA: VARGAS MENDEZ GILDARDO DOMING</t>
  </si>
  <si>
    <t>RF26325</t>
  </si>
  <si>
    <t>UD09001-AR08143</t>
  </si>
  <si>
    <t>UD83001-0026702</t>
  </si>
  <si>
    <t>UD09001-AR08753</t>
  </si>
  <si>
    <t>S 00052244</t>
  </si>
  <si>
    <t>UD10001-AS30469</t>
  </si>
  <si>
    <t>I    751</t>
  </si>
  <si>
    <t>S 00058463</t>
  </si>
  <si>
    <t>UD10001-AS36339</t>
  </si>
  <si>
    <t>S 00055262</t>
  </si>
  <si>
    <t>UD10001-AS33195</t>
  </si>
  <si>
    <t>CONSEJERIA EN NEGOCIOS SOFTJECT S.</t>
  </si>
  <si>
    <t>S 00056893</t>
  </si>
  <si>
    <t>UD10001-AS34860</t>
  </si>
  <si>
    <t>UD09001-AR07933</t>
  </si>
  <si>
    <t>RF28985</t>
  </si>
  <si>
    <t>UD09001-AR09647</t>
  </si>
  <si>
    <t>S 00057715</t>
  </si>
  <si>
    <t>UD10001-AS35656</t>
  </si>
  <si>
    <t>S 00053696</t>
  </si>
  <si>
    <t>UD10001-AS31833</t>
  </si>
  <si>
    <t>UD80001-0028159</t>
  </si>
  <si>
    <t>T 00050777</t>
  </si>
  <si>
    <t>UD10001-AS29151</t>
  </si>
  <si>
    <t>UD83001-0026703</t>
  </si>
  <si>
    <t>UD09001-AR08754</t>
  </si>
  <si>
    <t>S 00052243</t>
  </si>
  <si>
    <t>UD10001-AS30470</t>
  </si>
  <si>
    <t>I    752</t>
  </si>
  <si>
    <t>S 00058468</t>
  </si>
  <si>
    <t>UD10001-AS36340</t>
  </si>
  <si>
    <t>0885-TCN15</t>
  </si>
  <si>
    <t>UD80001-0028571</t>
  </si>
  <si>
    <t>LJIMENEZ:TORRES CABRERA LORENA</t>
  </si>
  <si>
    <t>S 00056811</t>
  </si>
  <si>
    <t>UD10001-AS34861</t>
  </si>
  <si>
    <t>S 00049944</t>
  </si>
  <si>
    <t>UD10001-AS28311</t>
  </si>
  <si>
    <t>VERA RUIZ MARIA DEL ROSARIO</t>
  </si>
  <si>
    <t>S 00056090</t>
  </si>
  <si>
    <t>UD10001-AS34038</t>
  </si>
  <si>
    <t>S 00057717</t>
  </si>
  <si>
    <t>UD10001-AS35657</t>
  </si>
  <si>
    <t>UD80001-0028172</t>
  </si>
  <si>
    <t>I 00050814</t>
  </si>
  <si>
    <t>UD10001-AS29152</t>
  </si>
  <si>
    <t>UD10001-AS31834</t>
  </si>
  <si>
    <t>0501-TCN15</t>
  </si>
  <si>
    <t>UD83001-0026704</t>
  </si>
  <si>
    <t>UD09001-AR08755</t>
  </si>
  <si>
    <t>S 00052234</t>
  </si>
  <si>
    <t>UD10001-AS30471</t>
  </si>
  <si>
    <t>I    753</t>
  </si>
  <si>
    <t>S 00058452</t>
  </si>
  <si>
    <t>UD10001-AS36341</t>
  </si>
  <si>
    <t>S 00056809</t>
  </si>
  <si>
    <t>UD10001-AS34862</t>
  </si>
  <si>
    <t>S 00049936</t>
  </si>
  <si>
    <t>UD10001-AS28312</t>
  </si>
  <si>
    <t>S 00055256</t>
  </si>
  <si>
    <t>UD10001-AS33196</t>
  </si>
  <si>
    <t>S 00056066</t>
  </si>
  <si>
    <t>UD10001-AS34039</t>
  </si>
  <si>
    <t>S 00057648</t>
  </si>
  <si>
    <t>UD10001-AS35658</t>
  </si>
  <si>
    <t>S 00050807</t>
  </si>
  <si>
    <t>UD10001-AS29153</t>
  </si>
  <si>
    <t>T 00053631</t>
  </si>
  <si>
    <t>UD10001-AS31835</t>
  </si>
  <si>
    <t>0063-TCU15</t>
  </si>
  <si>
    <t>UD83001-0028173</t>
  </si>
  <si>
    <t>LJIMENEZ:SANCHEZ GUERRERO MA. CARME</t>
  </si>
  <si>
    <t>S 00051553</t>
  </si>
  <si>
    <t>UD10001-AS29808</t>
  </si>
  <si>
    <t>UD80002-0027336</t>
  </si>
  <si>
    <t>T 00052246</t>
  </si>
  <si>
    <t>UD10001-AS30472</t>
  </si>
  <si>
    <t>I    754</t>
  </si>
  <si>
    <t>S 00058462</t>
  </si>
  <si>
    <t>UD10001-AS36342</t>
  </si>
  <si>
    <t>S 00056896</t>
  </si>
  <si>
    <t>UD10001-AS34863</t>
  </si>
  <si>
    <t>S 00049937</t>
  </si>
  <si>
    <t>UD10001-AS28313</t>
  </si>
  <si>
    <t>UD80001-0028572</t>
  </si>
  <si>
    <t>UD80001-0029074</t>
  </si>
  <si>
    <t>S 00057727</t>
  </si>
  <si>
    <t>UD10001-AS35659</t>
  </si>
  <si>
    <t>S 00050826</t>
  </si>
  <si>
    <t>UD10001-AS29154</t>
  </si>
  <si>
    <t>VICTORY PACKAGING DE MEXICO S DE RL</t>
  </si>
  <si>
    <t>UD09001-AR08974</t>
  </si>
  <si>
    <t>UD83001-0026705</t>
  </si>
  <si>
    <t>S 00052936</t>
  </si>
  <si>
    <t>UD10001-AS31096</t>
  </si>
  <si>
    <t>UD80001-0028180</t>
  </si>
  <si>
    <t>LOPEZ RAMIREZ REYNALDA</t>
  </si>
  <si>
    <t>UD09001-AR08540</t>
  </si>
  <si>
    <t>GALVAN AVILA MOISES</t>
  </si>
  <si>
    <t>I    755</t>
  </si>
  <si>
    <t>UD09001-AR10317</t>
  </si>
  <si>
    <t>S 00056887</t>
  </si>
  <si>
    <t>UD10001-AS34864</t>
  </si>
  <si>
    <t>S 00049892</t>
  </si>
  <si>
    <t>UD10001-AS28314</t>
  </si>
  <si>
    <t>0886-TCN15</t>
  </si>
  <si>
    <t>UD80001-0028573</t>
  </si>
  <si>
    <t>S 00056092</t>
  </si>
  <si>
    <t>UD10001-AS34040</t>
  </si>
  <si>
    <t>UD09001-AR10126</t>
  </si>
  <si>
    <t>0501N/15</t>
  </si>
  <si>
    <t>UD80001-0026340</t>
  </si>
  <si>
    <t>LJIMENEZ:PITALUA PATATUCHI GUADALUP</t>
  </si>
  <si>
    <t>S 00053703</t>
  </si>
  <si>
    <t>UD10001-AS31836</t>
  </si>
  <si>
    <t>S 00051550</t>
  </si>
  <si>
    <t>UD10001-AS29809</t>
  </si>
  <si>
    <t>UD80001-0027337</t>
  </si>
  <si>
    <t>LJIMENEZ:TURISMO CUATES ABOYTES S.A</t>
  </si>
  <si>
    <t>BAJA: LOPEZ RAMIREZ REYNALDA</t>
  </si>
  <si>
    <t>0621N/15</t>
  </si>
  <si>
    <t>UD80001-0027017</t>
  </si>
  <si>
    <t>LJIMENEZ:DELGADO AGUILAR ISAAC</t>
  </si>
  <si>
    <t>I    756</t>
  </si>
  <si>
    <t>UD10001-AS36343</t>
  </si>
  <si>
    <t>UD09001-AR09865</t>
  </si>
  <si>
    <t>S 00049955</t>
  </si>
  <si>
    <t>UD10001-AS28315</t>
  </si>
  <si>
    <t>COLOR ZONE CO S DE RL DE CV</t>
  </si>
  <si>
    <t>UD80001-0028574</t>
  </si>
  <si>
    <t>UD09001-AR09648</t>
  </si>
  <si>
    <t>S 00057726</t>
  </si>
  <si>
    <t>UD10001-AS35660</t>
  </si>
  <si>
    <t>S 00050806</t>
  </si>
  <si>
    <t>UD10001-AS29155</t>
  </si>
  <si>
    <t>UD09001-AR08975</t>
  </si>
  <si>
    <t>T 00051441</t>
  </si>
  <si>
    <t>UD10001-AS29810</t>
  </si>
  <si>
    <t>PACHECO BARBOSA JOSE</t>
  </si>
  <si>
    <t>S 00052924</t>
  </si>
  <si>
    <t>UD10001-AS31097</t>
  </si>
  <si>
    <t>0015N/16</t>
  </si>
  <si>
    <t>UD80001-0028181</t>
  </si>
  <si>
    <t>LJIMENEZ:LOPEZ RAMIREZ REINALDA</t>
  </si>
  <si>
    <t>UD83001-0027019</t>
  </si>
  <si>
    <t>I    757</t>
  </si>
  <si>
    <t>UD10001-AS36344</t>
  </si>
  <si>
    <t>BAJA: SISTEMAS PROFESIONALES DE ABA</t>
  </si>
  <si>
    <t>S 00049940</t>
  </si>
  <si>
    <t>UD10001-AS28316</t>
  </si>
  <si>
    <t>UD80001-0028575</t>
  </si>
  <si>
    <t>S 00056094</t>
  </si>
  <si>
    <t>UD10001-AS34041</t>
  </si>
  <si>
    <t>T 00057736</t>
  </si>
  <si>
    <t>UD10001-AS35661</t>
  </si>
  <si>
    <t>LOPEZ HERNANDEZ VICTOR MANUEL</t>
  </si>
  <si>
    <t>T 00053515</t>
  </si>
  <si>
    <t>UD10001-AS31837</t>
  </si>
  <si>
    <t>LOZANO TORRES JUSTINO</t>
  </si>
  <si>
    <t>S 00050771</t>
  </si>
  <si>
    <t>UD10001-AS29156</t>
  </si>
  <si>
    <t>SANCHEZ MALAGON EVANGELINA</t>
  </si>
  <si>
    <t>S 00051565</t>
  </si>
  <si>
    <t>UD10001-AS29811</t>
  </si>
  <si>
    <t>UD09001-AR08756</t>
  </si>
  <si>
    <t>LEMUS DOMINGUEZ ANTONIO</t>
  </si>
  <si>
    <t>UD80001-0028182</t>
  </si>
  <si>
    <t>LJIMENEZ:CENTRO EDUCATIVO GABRIELA</t>
  </si>
  <si>
    <t>0607-TCN15</t>
  </si>
  <si>
    <t>UD80001-0027020</t>
  </si>
  <si>
    <t>I    758</t>
  </si>
  <si>
    <t>S 00058466</t>
  </si>
  <si>
    <t>UD10001-AS36350</t>
  </si>
  <si>
    <t>UD09001-AR09866</t>
  </si>
  <si>
    <t>UD09001-AR07934</t>
  </si>
  <si>
    <t>UD80001-0028576</t>
  </si>
  <si>
    <t>S 00056083</t>
  </si>
  <si>
    <t>UD10001-AS34042</t>
  </si>
  <si>
    <t>CORPORATIVO DE COMERCIALIZADORAS IN</t>
  </si>
  <si>
    <t>UD80001-0029985</t>
  </si>
  <si>
    <t>UD09001-AR08976</t>
  </si>
  <si>
    <t>UD09001-AR08144</t>
  </si>
  <si>
    <t>DURAN ARROYO ARIEL</t>
  </si>
  <si>
    <t>S 00051520</t>
  </si>
  <si>
    <t>UD10001-AS29812</t>
  </si>
  <si>
    <t>0041U/15</t>
  </si>
  <si>
    <t>UD83001-0027339</t>
  </si>
  <si>
    <t>LJIMENEZ:LOPEZ NITO HECTOR ANTONIO</t>
  </si>
  <si>
    <t>RF28126</t>
  </si>
  <si>
    <t>UD09001-AR09187</t>
  </si>
  <si>
    <t>RCBO 27021</t>
  </si>
  <si>
    <t>UD80001-0027021</t>
  </si>
  <si>
    <t>LJIMENEZ:BOMBAS VERTICALES BNJ S.A.</t>
  </si>
  <si>
    <t>I    759</t>
  </si>
  <si>
    <t>0285n/16</t>
  </si>
  <si>
    <t>UD80001-0030446</t>
  </si>
  <si>
    <t>LJIMENEZ:ARELLANO VILLARREAL HECTOR</t>
  </si>
  <si>
    <t>UD09001-AR09867</t>
  </si>
  <si>
    <t>S 00049950</t>
  </si>
  <si>
    <t>UD10001-AS28317</t>
  </si>
  <si>
    <t>S 00055263</t>
  </si>
  <si>
    <t>UD10001-AS33197</t>
  </si>
  <si>
    <t>ARIAS VERA MA. SOCORRO</t>
  </si>
  <si>
    <t>S 00056093</t>
  </si>
  <si>
    <t>UD10001-AS34043</t>
  </si>
  <si>
    <t>UD09001-AR10127</t>
  </si>
  <si>
    <t>S 00053711</t>
  </si>
  <si>
    <t>UD10001-AS31838</t>
  </si>
  <si>
    <t>T 00051558</t>
  </si>
  <si>
    <t>UD10001-AS29813</t>
  </si>
  <si>
    <t>S 00052904</t>
  </si>
  <si>
    <t>UD10001-AS31098</t>
  </si>
  <si>
    <t>RF28124</t>
  </si>
  <si>
    <t>UD09001-AR09188</t>
  </si>
  <si>
    <t>UD80001-0027024</t>
  </si>
  <si>
    <t>I    760</t>
  </si>
  <si>
    <t>S 00058469</t>
  </si>
  <si>
    <t>UD10001-AS36354</t>
  </si>
  <si>
    <t>T 00056894</t>
  </si>
  <si>
    <t>UD10001-AS34865</t>
  </si>
  <si>
    <t>S 00049930</t>
  </si>
  <si>
    <t>UD10001-AS28318</t>
  </si>
  <si>
    <t>S 00051998</t>
  </si>
  <si>
    <t>UD10001-AS33198</t>
  </si>
  <si>
    <t>S 00056063</t>
  </si>
  <si>
    <t>UD10001-AS34044</t>
  </si>
  <si>
    <t>QUINTANAR RODRIGUEZ ALAN ABRAHAM</t>
  </si>
  <si>
    <t>UD80001-0029987</t>
  </si>
  <si>
    <t>UD09001-AR08977</t>
  </si>
  <si>
    <t>S 00050178</t>
  </si>
  <si>
    <t>UD10001-AS29157</t>
  </si>
  <si>
    <t>ROCHA DURAN JUAN MANUEL</t>
  </si>
  <si>
    <t>UD80001-0026706</t>
  </si>
  <si>
    <t>0569-TCN15</t>
  </si>
  <si>
    <t>UD80001-0027341</t>
  </si>
  <si>
    <t>0805-TCN15</t>
  </si>
  <si>
    <t>UD80001-0028190</t>
  </si>
  <si>
    <t>LJIMENEZ:CRUZ ESCALANTE GREISI FRIN</t>
  </si>
  <si>
    <t>UD09001-AR08541</t>
  </si>
  <si>
    <t>I    761</t>
  </si>
  <si>
    <t>S 00058394</t>
  </si>
  <si>
    <t>UD10001-AS36355</t>
  </si>
  <si>
    <t>UD80001-0029528</t>
  </si>
  <si>
    <t>S 00049946</t>
  </si>
  <si>
    <t>UD10001-AS28319</t>
  </si>
  <si>
    <t>0883-TCN15</t>
  </si>
  <si>
    <t>UD80001-0028577</t>
  </si>
  <si>
    <t>LJIMENEZ:ESQUIVEL SIERRA FRANCISCO</t>
  </si>
  <si>
    <t>S 00056096</t>
  </si>
  <si>
    <t>UD10001-AS34045</t>
  </si>
  <si>
    <t>UD80001-0029988</t>
  </si>
  <si>
    <t>LEON ROSA MARCELINO</t>
  </si>
  <si>
    <t>S 00053709</t>
  </si>
  <si>
    <t>UD10001-AS31839</t>
  </si>
  <si>
    <t>UD80002-0027342</t>
  </si>
  <si>
    <t>UD80001-0028191</t>
  </si>
  <si>
    <t>0565-TCN15</t>
  </si>
  <si>
    <t>UD80001-0026707</t>
  </si>
  <si>
    <t>S 00052252</t>
  </si>
  <si>
    <t>UD10001-AS30476</t>
  </si>
  <si>
    <t>I    762</t>
  </si>
  <si>
    <t>S 00058454</t>
  </si>
  <si>
    <t>UD10001-AS36356</t>
  </si>
  <si>
    <t>VILLANUEVA CURIEL JUAN BOSCO</t>
  </si>
  <si>
    <t>S 00056875</t>
  </si>
  <si>
    <t>UD10001-AS34866</t>
  </si>
  <si>
    <t>S 00049918</t>
  </si>
  <si>
    <t>UD10001-AS28320</t>
  </si>
  <si>
    <t>UD09001-AR09429</t>
  </si>
  <si>
    <t>UD83001-0029076</t>
  </si>
  <si>
    <t>S 00057716</t>
  </si>
  <si>
    <t>UD10001-AS35662</t>
  </si>
  <si>
    <t>UD09001-AR08978</t>
  </si>
  <si>
    <t>UD09001-AR08145</t>
  </si>
  <si>
    <t>T 00052880</t>
  </si>
  <si>
    <t>UD10001-AS31099</t>
  </si>
  <si>
    <t>0703-TCN15</t>
  </si>
  <si>
    <t>UD80001-0028192</t>
  </si>
  <si>
    <t>LJIMENEZ:CORTEZ RINCON JONATHAN ERI</t>
  </si>
  <si>
    <t>UD80001-0026708</t>
  </si>
  <si>
    <t>T 00052269</t>
  </si>
  <si>
    <t>UD10001-AS30477</t>
  </si>
  <si>
    <t>I    763</t>
  </si>
  <si>
    <t>S 00058461</t>
  </si>
  <si>
    <t>UD10001-AS36357</t>
  </si>
  <si>
    <t>T 00056900</t>
  </si>
  <si>
    <t>UD10001-AS34867</t>
  </si>
  <si>
    <t>UD10001-AS28321</t>
  </si>
  <si>
    <t>0842-TCN15</t>
  </si>
  <si>
    <t>UD80001-0028578</t>
  </si>
  <si>
    <t>LJIMENEZ:SILVA BADILLO CLAUDIA TERE</t>
  </si>
  <si>
    <t>RF29038</t>
  </si>
  <si>
    <t>UD09001-AR09649</t>
  </si>
  <si>
    <t>S 00057724</t>
  </si>
  <si>
    <t>UD10001-AS35663</t>
  </si>
  <si>
    <t>S 00053710</t>
  </si>
  <si>
    <t>UD10001-AS31840</t>
  </si>
  <si>
    <t>T 00050812</t>
  </si>
  <si>
    <t>UD10001-AS29158</t>
  </si>
  <si>
    <t>S 00052937</t>
  </si>
  <si>
    <t>UD10001-AS31100</t>
  </si>
  <si>
    <t>0047-TCU15</t>
  </si>
  <si>
    <t>UD83001-0028193</t>
  </si>
  <si>
    <t>LJIMENEZ:GRUPO KASOKU INDUSTRIAL, S</t>
  </si>
  <si>
    <t>UD80001-0026709</t>
  </si>
  <si>
    <t>RF26972</t>
  </si>
  <si>
    <t>UD09001-AR08542</t>
  </si>
  <si>
    <t>I    764</t>
  </si>
  <si>
    <t>UD80002-0030447</t>
  </si>
  <si>
    <t>S 00056885</t>
  </si>
  <si>
    <t>UD10001-AS34868</t>
  </si>
  <si>
    <t>UD80001-0028579</t>
  </si>
  <si>
    <t>S 00056095</t>
  </si>
  <si>
    <t>UD10001-AS34046</t>
  </si>
  <si>
    <t>S 00057721</t>
  </si>
  <si>
    <t>UD10001-AS35664</t>
  </si>
  <si>
    <t>S 00053704</t>
  </si>
  <si>
    <t>UD10001-AS31841</t>
  </si>
  <si>
    <t>S 00050811</t>
  </si>
  <si>
    <t>UD10001-AS29159</t>
  </si>
  <si>
    <t>S 00052935</t>
  </si>
  <si>
    <t>UD10001-AS31101</t>
  </si>
  <si>
    <t>UD80001-0028194</t>
  </si>
  <si>
    <t>0021-TCU15</t>
  </si>
  <si>
    <t>UD83001-0026710</t>
  </si>
  <si>
    <t>S 00052225</t>
  </si>
  <si>
    <t>UD10001-AS30480</t>
  </si>
  <si>
    <t>I    765</t>
  </si>
  <si>
    <t>S 00058465</t>
  </si>
  <si>
    <t>UD10001-AS36358</t>
  </si>
  <si>
    <t>S 00056904</t>
  </si>
  <si>
    <t>UD10001-AS34869</t>
  </si>
  <si>
    <t>UD09001-AR09650</t>
  </si>
  <si>
    <t>T 00057725</t>
  </si>
  <si>
    <t>UD10001-AS35665</t>
  </si>
  <si>
    <t>S 00049958</t>
  </si>
  <si>
    <t>UD10001-AS28322</t>
  </si>
  <si>
    <t>MENDOZA SOZA SAMANTHA</t>
  </si>
  <si>
    <t>RF27619</t>
  </si>
  <si>
    <t>UD09001-AR08979</t>
  </si>
  <si>
    <t>S 00052938</t>
  </si>
  <si>
    <t>UD10001-AS31102</t>
  </si>
  <si>
    <t>S 00052259</t>
  </si>
  <si>
    <t>UD10001-AS30481</t>
  </si>
  <si>
    <t>I    766</t>
  </si>
  <si>
    <t>0148U/15</t>
  </si>
  <si>
    <t>UD83001-0030448</t>
  </si>
  <si>
    <t>LJIMENEZ:GARCIA</t>
  </si>
  <si>
    <t>S 00056882</t>
  </si>
  <si>
    <t>UD10001-AS34870</t>
  </si>
  <si>
    <t>FAYULA SANCHEZ SANDRA FABIOLA</t>
  </si>
  <si>
    <t>UD80001-0028582</t>
  </si>
  <si>
    <t>LJIMENEZ:CALDERON ALVAREZ AGUSTIN</t>
  </si>
  <si>
    <t>S 00056098</t>
  </si>
  <si>
    <t>UD10001-AS34047</t>
  </si>
  <si>
    <t>0087U/15</t>
  </si>
  <si>
    <t>UD83001-0029993</t>
  </si>
  <si>
    <t>LJIMENEZ:PADILLA MUñOZ EFRAIN ALEJA</t>
  </si>
  <si>
    <t>UD09001-AR07935</t>
  </si>
  <si>
    <t>UD80001-0027695</t>
  </si>
  <si>
    <t>CAMPERO CRUZ ALFONZO</t>
  </si>
  <si>
    <t>S 00050767</t>
  </si>
  <si>
    <t>UD10001-AS29160</t>
  </si>
  <si>
    <t>S 00052941</t>
  </si>
  <si>
    <t>UD10001-AS31103</t>
  </si>
  <si>
    <t>SAYCO HOMES S.A. DE C.V.</t>
  </si>
  <si>
    <t>UD80001-0028195</t>
  </si>
  <si>
    <t>UD83001-0026711</t>
  </si>
  <si>
    <t>S 00052248</t>
  </si>
  <si>
    <t>UD10001-AS30482</t>
  </si>
  <si>
    <t>I    767</t>
  </si>
  <si>
    <t>T 00058464</t>
  </si>
  <si>
    <t>UD10001-AS36360</t>
  </si>
  <si>
    <t>S 00056890</t>
  </si>
  <si>
    <t>UD10001-AS34871</t>
  </si>
  <si>
    <t>DE LEON CORREA VERONICA</t>
  </si>
  <si>
    <t>S 00055267</t>
  </si>
  <si>
    <t>UD10001-AS33199</t>
  </si>
  <si>
    <t>0099-TCU15</t>
  </si>
  <si>
    <t>UD83001-0029077</t>
  </si>
  <si>
    <t>LJIMENEZ:PADILLA GUZMAN CRISTINA</t>
  </si>
  <si>
    <t>UD09001-AR10129</t>
  </si>
  <si>
    <t>0125-TCN15</t>
  </si>
  <si>
    <t>UD80001-0025954</t>
  </si>
  <si>
    <t>LJIMENEZ:ESPINOZA DELGADO JUAN CARL</t>
  </si>
  <si>
    <t>S 00053699</t>
  </si>
  <si>
    <t>UD10001-AS31842</t>
  </si>
  <si>
    <t>S 00050805</t>
  </si>
  <si>
    <t>UD10001-AS29161</t>
  </si>
  <si>
    <t>S 00052932</t>
  </si>
  <si>
    <t>UD10001-AS31105</t>
  </si>
  <si>
    <t>0742-TCN15</t>
  </si>
  <si>
    <t>UD80001-0028196</t>
  </si>
  <si>
    <t>S 00051109</t>
  </si>
  <si>
    <t>UD10001-AS29814</t>
  </si>
  <si>
    <t>S 00052264</t>
  </si>
  <si>
    <t>UD10001-AS30483</t>
  </si>
  <si>
    <t>I    768</t>
  </si>
  <si>
    <t>S 00058467</t>
  </si>
  <si>
    <t>UD10001-AS36361</t>
  </si>
  <si>
    <t>0103-TCN16</t>
  </si>
  <si>
    <t>UD80001-0029529</t>
  </si>
  <si>
    <t>S 00055271</t>
  </si>
  <si>
    <t>UD10001-AS33200</t>
  </si>
  <si>
    <t>S 00056069</t>
  </si>
  <si>
    <t>UD10001-AS34048</t>
  </si>
  <si>
    <t>0173-TCN16</t>
  </si>
  <si>
    <t>UD80001-0029994</t>
  </si>
  <si>
    <t>LJIMENEZ:RODRIGUEZ LOPEZ MARIA CAND</t>
  </si>
  <si>
    <t>S 00049965</t>
  </si>
  <si>
    <t>UD10001-AS28323</t>
  </si>
  <si>
    <t>UD80001-0027696</t>
  </si>
  <si>
    <t>S 00052945</t>
  </si>
  <si>
    <t>UD10001-AS31106</t>
  </si>
  <si>
    <t>S 00054419</t>
  </si>
  <si>
    <t>UD10001-AS32557</t>
  </si>
  <si>
    <t>UD10001-AS29815</t>
  </si>
  <si>
    <t>S 00052263</t>
  </si>
  <si>
    <t>UD10001-AS30484</t>
  </si>
  <si>
    <t>I    769</t>
  </si>
  <si>
    <t>UD80001-0030449</t>
  </si>
  <si>
    <t>MAYO GALLARDO FLOR MARIA</t>
  </si>
  <si>
    <t>S 00056905</t>
  </si>
  <si>
    <t>UD10001-AS34872</t>
  </si>
  <si>
    <t>MARTINEZ RAMIREZ DAVID</t>
  </si>
  <si>
    <t>S 00055264</t>
  </si>
  <si>
    <t>UD10001-AS33201</t>
  </si>
  <si>
    <t>S 00056044</t>
  </si>
  <si>
    <t>UD10001-AS34050</t>
  </si>
  <si>
    <t>UD80001-0029995</t>
  </si>
  <si>
    <t>S 00049964</t>
  </si>
  <si>
    <t>UD10001-AS28324</t>
  </si>
  <si>
    <t>AMADOR JAQUEZ PABLO</t>
  </si>
  <si>
    <t>UD10001-AS31843</t>
  </si>
  <si>
    <t>S 00052940</t>
  </si>
  <si>
    <t>UD10001-AS31107</t>
  </si>
  <si>
    <t>0433-TCN15</t>
  </si>
  <si>
    <t>UD80001-0028199</t>
  </si>
  <si>
    <t>LJIMENEZ:ZAMORA LOPEZ JESUS SALVADO</t>
  </si>
  <si>
    <t>S 00051507</t>
  </si>
  <si>
    <t>UD10001-AS29816</t>
  </si>
  <si>
    <t>S 00052270</t>
  </si>
  <si>
    <t>UD10001-AS30485</t>
  </si>
  <si>
    <t>HERNANDEZ HERNANDEZ ARTURO</t>
  </si>
  <si>
    <t>I    770</t>
  </si>
  <si>
    <t>0283N/16</t>
  </si>
  <si>
    <t>UD80001-0030450</t>
  </si>
  <si>
    <t>LJIMENEZ:MAPUPITA S.A DE C.V.</t>
  </si>
  <si>
    <t>UD80001-0029531</t>
  </si>
  <si>
    <t>UD09001-AR09430</t>
  </si>
  <si>
    <t>T 00056097</t>
  </si>
  <si>
    <t>UD10001-AS34051</t>
  </si>
  <si>
    <t>UD80002-0029996</t>
  </si>
  <si>
    <t>UD09001-AR07936</t>
  </si>
  <si>
    <t>PALMA APODACA JULIO CESAR</t>
  </si>
  <si>
    <t>S 00053707</t>
  </si>
  <si>
    <t>UD10001-AS31844</t>
  </si>
  <si>
    <t>S 00050829</t>
  </si>
  <si>
    <t>UD10001-AS29162</t>
  </si>
  <si>
    <t>0064-TCU15</t>
  </si>
  <si>
    <t>UD83001-0028205</t>
  </si>
  <si>
    <t>S 00051566</t>
  </si>
  <si>
    <t>UD10001-AS29825</t>
  </si>
  <si>
    <t>UD80001-0027343</t>
  </si>
  <si>
    <t>AVILA TREJO ADAN</t>
  </si>
  <si>
    <t>0825N/14</t>
  </si>
  <si>
    <t>UD80001-0027028</t>
  </si>
  <si>
    <t>I    771</t>
  </si>
  <si>
    <t>0282-TCN16</t>
  </si>
  <si>
    <t>UD80001-0030451</t>
  </si>
  <si>
    <t>UD80001-0028584</t>
  </si>
  <si>
    <t>UD80001-0029078</t>
  </si>
  <si>
    <t>0417-TCN17</t>
  </si>
  <si>
    <t>UD80001-0029532</t>
  </si>
  <si>
    <t>UD80001-0029997</t>
  </si>
  <si>
    <t>0135N/15</t>
  </si>
  <si>
    <t>UD80001-0026341</t>
  </si>
  <si>
    <t>LJIMENEZ:GUTIERREZ ROSAS LUIS FERNA</t>
  </si>
  <si>
    <t>UD80001-0028206</t>
  </si>
  <si>
    <t>UD09001-AR08322</t>
  </si>
  <si>
    <t>S 00052921</t>
  </si>
  <si>
    <t>UD10001-AS31108</t>
  </si>
  <si>
    <t>S 00052272</t>
  </si>
  <si>
    <t>UD10001-AS30486</t>
  </si>
  <si>
    <t>I    772</t>
  </si>
  <si>
    <t>UD80001-0030452</t>
  </si>
  <si>
    <t>HERNANDEZ MARTINEZ EMMA GABRIELA</t>
  </si>
  <si>
    <t>UD80001-0028585</t>
  </si>
  <si>
    <t>UD80001-0029533</t>
  </si>
  <si>
    <t>S 00057714</t>
  </si>
  <si>
    <t>UD10001-AS35666</t>
  </si>
  <si>
    <t>UD80001-0029079</t>
  </si>
  <si>
    <t>UD10001-AS31845</t>
  </si>
  <si>
    <t>S 00050549</t>
  </si>
  <si>
    <t>UD10001-AS29163</t>
  </si>
  <si>
    <t>UD80001-0028207</t>
  </si>
  <si>
    <t>0214-TCN15</t>
  </si>
  <si>
    <t>UD80001-0026713</t>
  </si>
  <si>
    <t>UD80001-0027344</t>
  </si>
  <si>
    <t>S 00052260</t>
  </si>
  <si>
    <t>UD10001-AS30487</t>
  </si>
  <si>
    <t>I    773</t>
  </si>
  <si>
    <t>UD10001-AS36362</t>
  </si>
  <si>
    <t>S 00055279</t>
  </si>
  <si>
    <t>UD10001-AS33202</t>
  </si>
  <si>
    <t>UD80001-0029534</t>
  </si>
  <si>
    <t>BAJA: MARTINEZ SERRANO MOISES</t>
  </si>
  <si>
    <t>UD80001-0029080</t>
  </si>
  <si>
    <t>S 00049971</t>
  </si>
  <si>
    <t>UD10001-AS28335</t>
  </si>
  <si>
    <t>CATRISKMEXICO S. C.</t>
  </si>
  <si>
    <t>T 00050769</t>
  </si>
  <si>
    <t>UD10001-AS29164</t>
  </si>
  <si>
    <t>UD80001-0027702</t>
  </si>
  <si>
    <t>S 00051546</t>
  </si>
  <si>
    <t>UD10001-AS29826</t>
  </si>
  <si>
    <t>MENDOZA MARTINEZ ANGELICA</t>
  </si>
  <si>
    <t>UD80001-0027345</t>
  </si>
  <si>
    <t>UD09001-AR09189</t>
  </si>
  <si>
    <t>UD80001-0027030</t>
  </si>
  <si>
    <t>I    774</t>
  </si>
  <si>
    <t>UD10001-AS36363</t>
  </si>
  <si>
    <t>UD80001-0028586</t>
  </si>
  <si>
    <t>UD09001-AR09868</t>
  </si>
  <si>
    <t>0989-tcn15</t>
  </si>
  <si>
    <t>UD80001-0029998</t>
  </si>
  <si>
    <t>RF29037</t>
  </si>
  <si>
    <t>UD09001-AR09651</t>
  </si>
  <si>
    <t>UD80002-0025955</t>
  </si>
  <si>
    <t>T 00050849</t>
  </si>
  <si>
    <t>UD10001-AS29165</t>
  </si>
  <si>
    <t>GABLER MARR CHRISTINE</t>
  </si>
  <si>
    <t>0721-TCN15</t>
  </si>
  <si>
    <t>UD80001-0027705</t>
  </si>
  <si>
    <t>LJIMENEZ:CONTROL HIDRAULICO Y AUTOM</t>
  </si>
  <si>
    <t>S 00051559</t>
  </si>
  <si>
    <t>UD10001-AS29827</t>
  </si>
  <si>
    <t>S 00052896</t>
  </si>
  <si>
    <t>UD10001-AS31109</t>
  </si>
  <si>
    <t>S 00054521</t>
  </si>
  <si>
    <t>UD10001-AS32558</t>
  </si>
  <si>
    <t>UD83001-0027033</t>
  </si>
  <si>
    <t>I    775</t>
  </si>
  <si>
    <t>T 00058111</t>
  </si>
  <si>
    <t>UD10001-AS36364</t>
  </si>
  <si>
    <t>UD80001-0028587</t>
  </si>
  <si>
    <t>BAJA: RAMIREZ CORTES ANDREA</t>
  </si>
  <si>
    <t>S 00057732</t>
  </si>
  <si>
    <t>UD10001-AS35667</t>
  </si>
  <si>
    <t>RF29010</t>
  </si>
  <si>
    <t>UD09001-AR09652</t>
  </si>
  <si>
    <t>UD10001-AS28362</t>
  </si>
  <si>
    <t>S 00045471</t>
  </si>
  <si>
    <t>UD10001-AS29166</t>
  </si>
  <si>
    <t>BAJA: CAMPERO CRUZ ALFONZO</t>
  </si>
  <si>
    <t>0563N/15</t>
  </si>
  <si>
    <t>UD80001-0026715</t>
  </si>
  <si>
    <t>S 00052919</t>
  </si>
  <si>
    <t>UD10001-AS31110</t>
  </si>
  <si>
    <t>S 00054482</t>
  </si>
  <si>
    <t>UD10001-AS32559</t>
  </si>
  <si>
    <t>S 00052268</t>
  </si>
  <si>
    <t>UD10001-AS30488</t>
  </si>
  <si>
    <t>I    776</t>
  </si>
  <si>
    <t>UD83001-0030453</t>
  </si>
  <si>
    <t>MARCIAL CALIXTO ANDRES</t>
  </si>
  <si>
    <t>UD09001-AR09431</t>
  </si>
  <si>
    <t>DOMINGUEZ DE HITA RICARDO</t>
  </si>
  <si>
    <t>UD09001-AR09869</t>
  </si>
  <si>
    <t>S 00057737</t>
  </si>
  <si>
    <t>UD10001-AS35668</t>
  </si>
  <si>
    <t>UD09001-AR09653</t>
  </si>
  <si>
    <t>UD10001-AS28363</t>
  </si>
  <si>
    <t>S 00048431</t>
  </si>
  <si>
    <t>UD10001-AS29167</t>
  </si>
  <si>
    <t>0743-TCN15</t>
  </si>
  <si>
    <t>UD80001-0027706</t>
  </si>
  <si>
    <t>LJIMENEZ:CAMPERO CRUZ ALFONSO</t>
  </si>
  <si>
    <t>H 00050924</t>
  </si>
  <si>
    <t>UD10001-AS29828</t>
  </si>
  <si>
    <t>UD09001-AR08757</t>
  </si>
  <si>
    <t>S 00054481</t>
  </si>
  <si>
    <t>UD10001-AS32560</t>
  </si>
  <si>
    <t>S 00052250</t>
  </si>
  <si>
    <t>UD10001-AS30489</t>
  </si>
  <si>
    <t>I    777</t>
  </si>
  <si>
    <t>0145U/15</t>
  </si>
  <si>
    <t>UD83001-0030454</t>
  </si>
  <si>
    <t>LJIMENEZ:PEREZ RAMIREZ LAURA PATRIC</t>
  </si>
  <si>
    <t>T 00055265</t>
  </si>
  <si>
    <t>UD10001-AS33203</t>
  </si>
  <si>
    <t>UD09001-AR09870</t>
  </si>
  <si>
    <t>GUTIERREZ DURAN ISABEL CRISTINA</t>
  </si>
  <si>
    <t>UD83001-0030000</t>
  </si>
  <si>
    <t>UD09001-AR09654</t>
  </si>
  <si>
    <t>S 00049972</t>
  </si>
  <si>
    <t>UD10001-AS28364</t>
  </si>
  <si>
    <t>T 00050533</t>
  </si>
  <si>
    <t>UD10001-AS29168</t>
  </si>
  <si>
    <t>UD80001-0027707</t>
  </si>
  <si>
    <t>UD09001-AR08323</t>
  </si>
  <si>
    <t>UD10001-AS31111</t>
  </si>
  <si>
    <t>S 00054486</t>
  </si>
  <si>
    <t>UD10001-AS32561</t>
  </si>
  <si>
    <t>S 00052251</t>
  </si>
  <si>
    <t>UD10001-AS30490</t>
  </si>
  <si>
    <t>I    778</t>
  </si>
  <si>
    <t>0293-TCN16</t>
  </si>
  <si>
    <t>UD80001-0030455</t>
  </si>
  <si>
    <t>LJIMENEZ:OJEDA JARAMILLO LAURA</t>
  </si>
  <si>
    <t>S 00055282</t>
  </si>
  <si>
    <t>UD10001-AS33204</t>
  </si>
  <si>
    <t>UD80001-0029536</t>
  </si>
  <si>
    <t>LJIMENEZ:GONZALEZ NITO ROSA FABIOLA</t>
  </si>
  <si>
    <t>0132-TCU15</t>
  </si>
  <si>
    <t>UD83001-0030001</t>
  </si>
  <si>
    <t>UD80001-0029081</t>
  </si>
  <si>
    <t>UD10001-AS28365</t>
  </si>
  <si>
    <t>S 00050761</t>
  </si>
  <si>
    <t>UD10001-AS29169</t>
  </si>
  <si>
    <t>UD80001-0027710</t>
  </si>
  <si>
    <t>UD80001-0026716</t>
  </si>
  <si>
    <t>UD10001-AS31112</t>
  </si>
  <si>
    <t>S 00054502</t>
  </si>
  <si>
    <t>UD10001-AS32562</t>
  </si>
  <si>
    <t>S 00052275</t>
  </si>
  <si>
    <t>UD10001-AS30491</t>
  </si>
  <si>
    <t>ANAYA OCHOA MA PAZ</t>
  </si>
  <si>
    <t>I    779</t>
  </si>
  <si>
    <t>S 00054746</t>
  </si>
  <si>
    <t>UD10001-AS33205</t>
  </si>
  <si>
    <t>S 00056911</t>
  </si>
  <si>
    <t>UD10001-AS34873</t>
  </si>
  <si>
    <t>S 00057735</t>
  </si>
  <si>
    <t>UD10001-AS35669</t>
  </si>
  <si>
    <t>UD80001-0029083</t>
  </si>
  <si>
    <t>S 00049967</t>
  </si>
  <si>
    <t>UD10001-AS28366</t>
  </si>
  <si>
    <t>T 00050850</t>
  </si>
  <si>
    <t>UD10001-AS29170</t>
  </si>
  <si>
    <t>UD80002-0027715</t>
  </si>
  <si>
    <t>UD80002-0026717</t>
  </si>
  <si>
    <t>UD10001-AS31113</t>
  </si>
  <si>
    <t>S 00054484</t>
  </si>
  <si>
    <t>UD10001-AS32563</t>
  </si>
  <si>
    <t>UD80005-0027034</t>
  </si>
  <si>
    <t>I    780</t>
  </si>
  <si>
    <t>S 00055272</t>
  </si>
  <si>
    <t>UD10001-AS33206</t>
  </si>
  <si>
    <t>RANCHO TIERRAS NEGRAS S.P.R. DE R.L</t>
  </si>
  <si>
    <t>S 00056913</t>
  </si>
  <si>
    <t>UD10001-AS34874</t>
  </si>
  <si>
    <t>BAJA: ROSILLO LOPEZ SALVADOR</t>
  </si>
  <si>
    <t>S 00056105</t>
  </si>
  <si>
    <t>UD10001-AS34056</t>
  </si>
  <si>
    <t>UD09001-AR07937</t>
  </si>
  <si>
    <t>S 00050833</t>
  </si>
  <si>
    <t>UD10001-AS29171</t>
  </si>
  <si>
    <t>UD80001-0027718</t>
  </si>
  <si>
    <t>S 00051579</t>
  </si>
  <si>
    <t>UD10001-AS29830</t>
  </si>
  <si>
    <t>UD80002-0027346</t>
  </si>
  <si>
    <t>CASTRO CASTRO PEDRO</t>
  </si>
  <si>
    <t>S 00054478</t>
  </si>
  <si>
    <t>UD10001-AS32564</t>
  </si>
  <si>
    <t>S 00052247</t>
  </si>
  <si>
    <t>UD10001-AS30492</t>
  </si>
  <si>
    <t>I    781</t>
  </si>
  <si>
    <t>S 00058444</t>
  </si>
  <si>
    <t>UD10001-AS36365</t>
  </si>
  <si>
    <t>ELECTRO MAG, SA DE CV</t>
  </si>
  <si>
    <t>UD83001-0029537</t>
  </si>
  <si>
    <t>UD83001-0030002</t>
  </si>
  <si>
    <t>S 00055273</t>
  </si>
  <si>
    <t>UD10001-AS33207</t>
  </si>
  <si>
    <t>UD09001-AR09655</t>
  </si>
  <si>
    <t>0408-TCN15</t>
  </si>
  <si>
    <t>UD80001-0025958</t>
  </si>
  <si>
    <t>LJIMENEZ:AYALA LAMUZA MA LUZ AYALA</t>
  </si>
  <si>
    <t>S 00050832</t>
  </si>
  <si>
    <t>UD10001-AS29172</t>
  </si>
  <si>
    <t>UD80001-0027719</t>
  </si>
  <si>
    <t>S 00051573</t>
  </si>
  <si>
    <t>UD10001-AS29831</t>
  </si>
  <si>
    <t>UD10001-AS31114</t>
  </si>
  <si>
    <t>S 00054510</t>
  </si>
  <si>
    <t>UD10001-AS32565</t>
  </si>
  <si>
    <t>RF26873</t>
  </si>
  <si>
    <t>UD09001-AR08543</t>
  </si>
  <si>
    <t>I    782</t>
  </si>
  <si>
    <t>0293N/16</t>
  </si>
  <si>
    <t>UD80001-0030457</t>
  </si>
  <si>
    <t>S 00056912</t>
  </si>
  <si>
    <t>UD10001-AS34875</t>
  </si>
  <si>
    <t>UD09001-AR10130</t>
  </si>
  <si>
    <t>UD80005-0028588</t>
  </si>
  <si>
    <t>T 00056112</t>
  </si>
  <si>
    <t>UD10001-AS34057</t>
  </si>
  <si>
    <t>HERTOOL S.A DE C.V.</t>
  </si>
  <si>
    <t>UD80001-0025959</t>
  </si>
  <si>
    <t>UD09001-AR08146</t>
  </si>
  <si>
    <t>UD80001-0027720</t>
  </si>
  <si>
    <t>UD09001-AR08324</t>
  </si>
  <si>
    <t>UD10001-AS31115</t>
  </si>
  <si>
    <t>UD80001-0028211</t>
  </si>
  <si>
    <t>S 00052279</t>
  </si>
  <si>
    <t>UD10001-AS30493</t>
  </si>
  <si>
    <t>I    783</t>
  </si>
  <si>
    <t>UD83001-0030458</t>
  </si>
  <si>
    <t>0027-TCN16</t>
  </si>
  <si>
    <t>UD80001-0029538</t>
  </si>
  <si>
    <t>S 00057731</t>
  </si>
  <si>
    <t>UD10001-AS35670</t>
  </si>
  <si>
    <t>OLIVARES RAMIREZ JULIO CESAR</t>
  </si>
  <si>
    <t>RF28561</t>
  </si>
  <si>
    <t>UD09001-AR09432</t>
  </si>
  <si>
    <t>T 00055896</t>
  </si>
  <si>
    <t>UD10001-AS34058</t>
  </si>
  <si>
    <t>S 00049956</t>
  </si>
  <si>
    <t>UD10001-AS28387</t>
  </si>
  <si>
    <t>S 00050840</t>
  </si>
  <si>
    <t>UD10001-AS29173</t>
  </si>
  <si>
    <t>BAJA: CAMPERO CRUZ ALFONSO</t>
  </si>
  <si>
    <t>S 00051537</t>
  </si>
  <si>
    <t>UD10001-AS29832</t>
  </si>
  <si>
    <t>S 00052962</t>
  </si>
  <si>
    <t>UD10001-AS31116</t>
  </si>
  <si>
    <t>LEWIS BRIGITTE</t>
  </si>
  <si>
    <t>0749-TCN15</t>
  </si>
  <si>
    <t>UD80001-0028212</t>
  </si>
  <si>
    <t>CONCEPT EXPERTS S DE RL DE CV</t>
  </si>
  <si>
    <t>S 00052253</t>
  </si>
  <si>
    <t>UD10001-AS30494</t>
  </si>
  <si>
    <t>REYNOSO SIMROTH JUDITH YOLANDA</t>
  </si>
  <si>
    <t>I    784</t>
  </si>
  <si>
    <t>0295N/16</t>
  </si>
  <si>
    <t>UD80001-0030459</t>
  </si>
  <si>
    <t>LJIMENEZ:CHICO CERVANTES MARIA GUAD</t>
  </si>
  <si>
    <t>S 00056915</t>
  </si>
  <si>
    <t>UD10001-AS34876</t>
  </si>
  <si>
    <t>S 00057117</t>
  </si>
  <si>
    <t>UD10001-AS35671</t>
  </si>
  <si>
    <t>RF28552</t>
  </si>
  <si>
    <t>UD09001-AR09433</t>
  </si>
  <si>
    <t>UD10001-AS34059</t>
  </si>
  <si>
    <t>S 00049963</t>
  </si>
  <si>
    <t>UD10001-AS28388</t>
  </si>
  <si>
    <t>UD09001-AR08147</t>
  </si>
  <si>
    <t>UD80002-0027721</t>
  </si>
  <si>
    <t>CAMPERO CRUZ ALFONSO</t>
  </si>
  <si>
    <t>S 00051577</t>
  </si>
  <si>
    <t>UD10001-AS29833</t>
  </si>
  <si>
    <t>BALDERAS BALDERAS JOSE ANTONIO</t>
  </si>
  <si>
    <t>T 00052933</t>
  </si>
  <si>
    <t>UD10001-AS31117</t>
  </si>
  <si>
    <t>UD80001-0028213</t>
  </si>
  <si>
    <t>S 00052280</t>
  </si>
  <si>
    <t>UD10001-AS30495</t>
  </si>
  <si>
    <t>I    785</t>
  </si>
  <si>
    <t>UD80001-0030461</t>
  </si>
  <si>
    <t>S 00056873</t>
  </si>
  <si>
    <t>UD10001-AS34877</t>
  </si>
  <si>
    <t>T 00057525</t>
  </si>
  <si>
    <t>UD10001-AS35672</t>
  </si>
  <si>
    <t>RF28538</t>
  </si>
  <si>
    <t>UD09001-AR09434</t>
  </si>
  <si>
    <t>S 00056109</t>
  </si>
  <si>
    <t>UD10001-AS34060</t>
  </si>
  <si>
    <t>ANDABLO TREJO MAXIMINO MAYOLO</t>
  </si>
  <si>
    <t>S 00049969</t>
  </si>
  <si>
    <t>UD10001-AS28390</t>
  </si>
  <si>
    <t>RAMIREZ PALOMARES GABRIELA</t>
  </si>
  <si>
    <t>S 00050861</t>
  </si>
  <si>
    <t>UD10001-AS29174</t>
  </si>
  <si>
    <t>UD80001-0027732</t>
  </si>
  <si>
    <t>S 00051575</t>
  </si>
  <si>
    <t>UD10001-AS29834</t>
  </si>
  <si>
    <t>S 00052958</t>
  </si>
  <si>
    <t>UD10001-AS31118</t>
  </si>
  <si>
    <t>BAJA: CONCEPT EXPERTS S DE RL DE CV</t>
  </si>
  <si>
    <t>S 00052278</t>
  </si>
  <si>
    <t>UD10001-AS30497</t>
  </si>
  <si>
    <t>I    786</t>
  </si>
  <si>
    <t>UD09001-AR10318</t>
  </si>
  <si>
    <t>VALDEZ RODRIGUEZ JUAN CARLOS</t>
  </si>
  <si>
    <t>S 00056914</t>
  </si>
  <si>
    <t>UD10001-AS34878</t>
  </si>
  <si>
    <t>UD83001-0030003</t>
  </si>
  <si>
    <t>UD09001-AR09435</t>
  </si>
  <si>
    <t>UD80001-0029085</t>
  </si>
  <si>
    <t>LJIMENEZ:SANCHEZ BARRIOS OFELIA</t>
  </si>
  <si>
    <t>T 00049982</t>
  </si>
  <si>
    <t>UD10001-AS28391</t>
  </si>
  <si>
    <t>UD09001-AR08148</t>
  </si>
  <si>
    <t>0680-TCN15</t>
  </si>
  <si>
    <t>UD80001-0027734</t>
  </si>
  <si>
    <t>LJIMENEZ:BORUNDA REYES SALVADOR</t>
  </si>
  <si>
    <t>0544N/15</t>
  </si>
  <si>
    <t>UD80001-0026718</t>
  </si>
  <si>
    <t>LJIMENEZ:VALLE SANCHEZ MARY FANY</t>
  </si>
  <si>
    <t>S 00052964</t>
  </si>
  <si>
    <t>UD10001-AS31119</t>
  </si>
  <si>
    <t>BAJA: CORTES RINCON JONATHAN ERIC</t>
  </si>
  <si>
    <t>S 00052277</t>
  </si>
  <si>
    <t>UD10001-AS30498</t>
  </si>
  <si>
    <t>I    787</t>
  </si>
  <si>
    <t>S 00058478</t>
  </si>
  <si>
    <t>UD10001-AS36368</t>
  </si>
  <si>
    <t>T 00056897</t>
  </si>
  <si>
    <t>UD10001-AS34879</t>
  </si>
  <si>
    <t>T 00057561</t>
  </si>
  <si>
    <t>UD10001-AS35673</t>
  </si>
  <si>
    <t>UD83001-0028590</t>
  </si>
  <si>
    <t>S 00056103</t>
  </si>
  <si>
    <t>UD10001-AS34061</t>
  </si>
  <si>
    <t>ARMENTA HERNANDEZ J. MERCED</t>
  </si>
  <si>
    <t>UD09001-AR07938</t>
  </si>
  <si>
    <t>UD10001-AS29175</t>
  </si>
  <si>
    <t>UD80001-0027735</t>
  </si>
  <si>
    <t>UD80002-0026719</t>
  </si>
  <si>
    <t>S 00052954</t>
  </si>
  <si>
    <t>UD10001-AS31120</t>
  </si>
  <si>
    <t>UD80001-0028214</t>
  </si>
  <si>
    <t>LJIMENEZ:CORTES RINCON JONATHAN ERI</t>
  </si>
  <si>
    <t>S 00052249</t>
  </si>
  <si>
    <t>UD10001-AS30499</t>
  </si>
  <si>
    <t>I    788</t>
  </si>
  <si>
    <t>UD09001-AR10319</t>
  </si>
  <si>
    <t>UD09001-AR09871</t>
  </si>
  <si>
    <t>0845-TCN15</t>
  </si>
  <si>
    <t>UD80001-0030007</t>
  </si>
  <si>
    <t>LARA ZUñIGA JOSEFINA</t>
  </si>
  <si>
    <t>0882-TCN15</t>
  </si>
  <si>
    <t>UD80001-0028591</t>
  </si>
  <si>
    <t>UD80001-0029086</t>
  </si>
  <si>
    <t>UD80001-0025962</t>
  </si>
  <si>
    <t>S 00050836</t>
  </si>
  <si>
    <t>UD10001-AS29176</t>
  </si>
  <si>
    <t>UD83001-0026720</t>
  </si>
  <si>
    <t>S 00052952</t>
  </si>
  <si>
    <t>UD10001-AS31121</t>
  </si>
  <si>
    <t>UD83001-0027736</t>
  </si>
  <si>
    <t>0804-TCN15</t>
  </si>
  <si>
    <t>UD80001-0028216</t>
  </si>
  <si>
    <t>S 00052274</t>
  </si>
  <si>
    <t>UD10001-AS30500</t>
  </si>
  <si>
    <t>I    789</t>
  </si>
  <si>
    <t>S 00058484</t>
  </si>
  <si>
    <t>UD10001-AS36369</t>
  </si>
  <si>
    <t>0958-TCN15</t>
  </si>
  <si>
    <t>UD80001-0029540</t>
  </si>
  <si>
    <t>T 00057720</t>
  </si>
  <si>
    <t>UD10001-AS35674</t>
  </si>
  <si>
    <t>S 00055287</t>
  </si>
  <si>
    <t>UD10001-AS33208</t>
  </si>
  <si>
    <t>S 00049986</t>
  </si>
  <si>
    <t>UD10001-AS28392</t>
  </si>
  <si>
    <t>UD10001-AS29177</t>
  </si>
  <si>
    <t>RF27332</t>
  </si>
  <si>
    <t>UD09001-AR08758</t>
  </si>
  <si>
    <t>S 00054480</t>
  </si>
  <si>
    <t>UD10001-AS32566</t>
  </si>
  <si>
    <t>S 00052258</t>
  </si>
  <si>
    <t>UD10001-AS30501</t>
  </si>
  <si>
    <t>UD80001-0027740</t>
  </si>
  <si>
    <t>I    790</t>
  </si>
  <si>
    <t>UD09001-AR10320</t>
  </si>
  <si>
    <t>UD80001-0029541</t>
  </si>
  <si>
    <t>UD09001-AR10132</t>
  </si>
  <si>
    <t>UD80001-0028592</t>
  </si>
  <si>
    <t>S 00056100</t>
  </si>
  <si>
    <t>UD10001-AS34062</t>
  </si>
  <si>
    <t>UD09001-AR07939</t>
  </si>
  <si>
    <t>S 00050851</t>
  </si>
  <si>
    <t>UD10001-AS29178</t>
  </si>
  <si>
    <t>UD80001-0027348</t>
  </si>
  <si>
    <t>RF28104</t>
  </si>
  <si>
    <t>UD09001-AR09190</t>
  </si>
  <si>
    <t>RF27015</t>
  </si>
  <si>
    <t>UD09001-AR08544</t>
  </si>
  <si>
    <t>UD80001-0027744</t>
  </si>
  <si>
    <t>I    791</t>
  </si>
  <si>
    <t>UD80001-0029542</t>
  </si>
  <si>
    <t>RF26453</t>
  </si>
  <si>
    <t>UD09001-AR10133</t>
  </si>
  <si>
    <t>RF28441</t>
  </si>
  <si>
    <t>UD09001-AR09436</t>
  </si>
  <si>
    <t>S 00056111</t>
  </si>
  <si>
    <t>UD10001-AS34063</t>
  </si>
  <si>
    <t>ARZATE FLORES MARIA GUADALUPE</t>
  </si>
  <si>
    <t>S 00049985</t>
  </si>
  <si>
    <t>UD10001-AS28393</t>
  </si>
  <si>
    <t>UD10001-AS29179</t>
  </si>
  <si>
    <t>S 00051576</t>
  </si>
  <si>
    <t>UD10001-AS29835</t>
  </si>
  <si>
    <t>S 00052920</t>
  </si>
  <si>
    <t>UD10001-AS31122</t>
  </si>
  <si>
    <t>S 00054487</t>
  </si>
  <si>
    <t>UD10001-AS32567</t>
  </si>
  <si>
    <t>UD80001-0027035</t>
  </si>
  <si>
    <t>UD80001-0027747</t>
  </si>
  <si>
    <t>LJIMENEZ:SIE ASESORES DE NEGOCIOS,</t>
  </si>
  <si>
    <t>I    792</t>
  </si>
  <si>
    <t>0275-TCN16</t>
  </si>
  <si>
    <t>UD80001-0030462</t>
  </si>
  <si>
    <t>T 00056908</t>
  </si>
  <si>
    <t>UD10001-AS34880</t>
  </si>
  <si>
    <t>S 00055286</t>
  </si>
  <si>
    <t>UD10001-AS33209</t>
  </si>
  <si>
    <t>S 00056108</t>
  </si>
  <si>
    <t>UD10001-AS34064</t>
  </si>
  <si>
    <t>UD09001-AR10134</t>
  </si>
  <si>
    <t>UD80001-0025963</t>
  </si>
  <si>
    <t>T 00050404</t>
  </si>
  <si>
    <t>UD10001-AS29184</t>
  </si>
  <si>
    <t>ESPITIA PATIñO GRACIELA</t>
  </si>
  <si>
    <t>T 00051590</t>
  </si>
  <si>
    <t>UD10001-AS29836</t>
  </si>
  <si>
    <t>CENTENO GARCIA CLAUDIA IMELDA</t>
  </si>
  <si>
    <t>RF27333</t>
  </si>
  <si>
    <t>UD09001-AR08759</t>
  </si>
  <si>
    <t>UD10001-AS32568</t>
  </si>
  <si>
    <t>0540-TCN15</t>
  </si>
  <si>
    <t>UD80001-0027750</t>
  </si>
  <si>
    <t>UD09001-AR08545</t>
  </si>
  <si>
    <t>I    793</t>
  </si>
  <si>
    <t>UD09001-AR10321</t>
  </si>
  <si>
    <t>S 00056899</t>
  </si>
  <si>
    <t>UD10001-AS34881</t>
  </si>
  <si>
    <t>UD80002-0028593</t>
  </si>
  <si>
    <t>UD09001-AR09656</t>
  </si>
  <si>
    <t>UD80002-0030016</t>
  </si>
  <si>
    <t>0430-TCN14</t>
  </si>
  <si>
    <t>UD80001-0025965</t>
  </si>
  <si>
    <t>LJIMENEZ:MEDINA VAZQUEZ JUAN CARLOS</t>
  </si>
  <si>
    <t>UD80002-0026346</t>
  </si>
  <si>
    <t>S 00052947</t>
  </si>
  <si>
    <t>UD10001-AS31123</t>
  </si>
  <si>
    <t>UD83001-0028217</t>
  </si>
  <si>
    <t>LJIMENEZ:SANCHEZ BERNAL JOSE</t>
  </si>
  <si>
    <t>UD80001-0027755</t>
  </si>
  <si>
    <t>S 00052226</t>
  </si>
  <si>
    <t>UD10001-AS30502</t>
  </si>
  <si>
    <t>I    794</t>
  </si>
  <si>
    <t>S 00058476</t>
  </si>
  <si>
    <t>UD10001-AS36370</t>
  </si>
  <si>
    <t>S 00056916</t>
  </si>
  <si>
    <t>UD10001-AS34882</t>
  </si>
  <si>
    <t>S 00055289</t>
  </si>
  <si>
    <t>UD10001-AS33210</t>
  </si>
  <si>
    <t>0078-TCU15</t>
  </si>
  <si>
    <t>UD83001-0029088</t>
  </si>
  <si>
    <t>LJIMENEZ:ROJAS BECERRA RODRIGO</t>
  </si>
  <si>
    <t>UD80002-0030019</t>
  </si>
  <si>
    <t>BAJA: GOMEZ TORRES ROSAURA</t>
  </si>
  <si>
    <t>UD80002-0026347</t>
  </si>
  <si>
    <t>S 00051594</t>
  </si>
  <si>
    <t>UD10001-AS29837</t>
  </si>
  <si>
    <t>MOLINA LICEA MA ARTEMIA</t>
  </si>
  <si>
    <t>S 00052968</t>
  </si>
  <si>
    <t>UD10001-AS31124</t>
  </si>
  <si>
    <t>UD83001-0028218</t>
  </si>
  <si>
    <t>UD80001-0027766</t>
  </si>
  <si>
    <t>I    795</t>
  </si>
  <si>
    <t>0243N/16</t>
  </si>
  <si>
    <t>UD80001-0030464</t>
  </si>
  <si>
    <t>LJIMENEZ:RAMIREZ GARCIA ALFREDO</t>
  </si>
  <si>
    <t>UD09001-AR09872</t>
  </si>
  <si>
    <t>T 00055276</t>
  </si>
  <si>
    <t>UD10001-AS33216</t>
  </si>
  <si>
    <t>RF2940</t>
  </si>
  <si>
    <t>UD09001-AR09657</t>
  </si>
  <si>
    <t>S 00057739</t>
  </si>
  <si>
    <t>UD10001-AS35686</t>
  </si>
  <si>
    <t>UD80001-0025966</t>
  </si>
  <si>
    <t>S 00050860</t>
  </si>
  <si>
    <t>UD10001-AS29191</t>
  </si>
  <si>
    <t>MANCERA SEGURA ALFONSO</t>
  </si>
  <si>
    <t>0666-TCN15</t>
  </si>
  <si>
    <t>UD80001-0027349</t>
  </si>
  <si>
    <t>LJIMENEZ:SOLIS VALLE JORHUS HUGO</t>
  </si>
  <si>
    <t>S 00054499</t>
  </si>
  <si>
    <t>UD10001-AS32569</t>
  </si>
  <si>
    <t>UD80001-0027767</t>
  </si>
  <si>
    <t>0034U/15</t>
  </si>
  <si>
    <t>UD83001-0027036</t>
  </si>
  <si>
    <t>LJIMENEZ:LEDEZMA MEJIA LETICIA</t>
  </si>
  <si>
    <t>I    796</t>
  </si>
  <si>
    <t>UD09001-AR10322</t>
  </si>
  <si>
    <t>S 00056919</t>
  </si>
  <si>
    <t>UD10001-AS34883</t>
  </si>
  <si>
    <t>S 00055294</t>
  </si>
  <si>
    <t>UD10001-AS33255</t>
  </si>
  <si>
    <t>AYALA ABASCAL ANA MARTHA</t>
  </si>
  <si>
    <t>S 00056106</t>
  </si>
  <si>
    <t>UD10001-AS34065</t>
  </si>
  <si>
    <t>UD09001-AR10135</t>
  </si>
  <si>
    <t>0301N/15</t>
  </si>
  <si>
    <t>UD80001-0025967</t>
  </si>
  <si>
    <t>LJIMENEZ:ROJAS MOLINA ROSALINA</t>
  </si>
  <si>
    <t>UD83001-0026348</t>
  </si>
  <si>
    <t>S 00051572</t>
  </si>
  <si>
    <t>UD10001-AS29838</t>
  </si>
  <si>
    <t>MEDINA LOPEZ SANTIAGO</t>
  </si>
  <si>
    <t>0220-TCN15</t>
  </si>
  <si>
    <t>UD80001-0027350</t>
  </si>
  <si>
    <t>S 00054518</t>
  </si>
  <si>
    <t>UD10001-AS32570</t>
  </si>
  <si>
    <t>UD80001-0027768</t>
  </si>
  <si>
    <t>H 00052055</t>
  </si>
  <si>
    <t>UD10001-AS30503</t>
  </si>
  <si>
    <t>INMOBILIARIA JORDAN DE CELAYA, S.A.</t>
  </si>
  <si>
    <t>I    797</t>
  </si>
  <si>
    <t>H 00058120</t>
  </si>
  <si>
    <t>UD10001-AS36371</t>
  </si>
  <si>
    <t>S 00056920</t>
  </si>
  <si>
    <t>UD10001-AS34884</t>
  </si>
  <si>
    <t>S 00055268</t>
  </si>
  <si>
    <t>UD10001-AS33268</t>
  </si>
  <si>
    <t>S 00056113</t>
  </si>
  <si>
    <t>UD10001-AS34066</t>
  </si>
  <si>
    <t>S 00057722</t>
  </si>
  <si>
    <t>UD10001-AS35687</t>
  </si>
  <si>
    <t>UD80001-0025968</t>
  </si>
  <si>
    <t>S 00050835</t>
  </si>
  <si>
    <t>UD10001-AS29192</t>
  </si>
  <si>
    <t>S 00051592</t>
  </si>
  <si>
    <t>UD10001-AS29839</t>
  </si>
  <si>
    <t>UD80001-0027351</t>
  </si>
  <si>
    <t>UD09001-AR09191</t>
  </si>
  <si>
    <t>UD83001-0027769</t>
  </si>
  <si>
    <t>LJIMENEZ:LOZANO RODRIGUEZ MARTHA EL</t>
  </si>
  <si>
    <t>H 00051970</t>
  </si>
  <si>
    <t>UD10001-AS30504</t>
  </si>
  <si>
    <t>ZARATE DIAZ DENISSE</t>
  </si>
  <si>
    <t>I    798</t>
  </si>
  <si>
    <t>S 00058481</t>
  </si>
  <si>
    <t>UD10001-AS36372</t>
  </si>
  <si>
    <t>S 00056918</t>
  </si>
  <si>
    <t>UD10001-AS34885</t>
  </si>
  <si>
    <t>UD80001-0028596</t>
  </si>
  <si>
    <t>UD09001-AR09658</t>
  </si>
  <si>
    <t>MENDOZA MENDOZA VICTOR MANUEL</t>
  </si>
  <si>
    <t>RF30017</t>
  </si>
  <si>
    <t>UD09001-AR10136</t>
  </si>
  <si>
    <t>S 00049980</t>
  </si>
  <si>
    <t>UD10001-AS28394</t>
  </si>
  <si>
    <t>0485-TCN15</t>
  </si>
  <si>
    <t>UD80001-0026349</t>
  </si>
  <si>
    <t>S 00052969</t>
  </si>
  <si>
    <t>UD10001-AS31125</t>
  </si>
  <si>
    <t>S 00054507</t>
  </si>
  <si>
    <t>UD10001-AS32571</t>
  </si>
  <si>
    <t>UD80001-0027038</t>
  </si>
  <si>
    <t>UD80001-0027770</t>
  </si>
  <si>
    <t>I    799</t>
  </si>
  <si>
    <t>0239-TCN16</t>
  </si>
  <si>
    <t>UD80001-0030467</t>
  </si>
  <si>
    <t>UD09001-AR09873</t>
  </si>
  <si>
    <t>UD80001-0028598</t>
  </si>
  <si>
    <t>S 00056076</t>
  </si>
  <si>
    <t>UD10001-AS34067</t>
  </si>
  <si>
    <t>PEREZ TORRES VICENTE</t>
  </si>
  <si>
    <t>T 00056837</t>
  </si>
  <si>
    <t>UD10001-AS35688</t>
  </si>
  <si>
    <t>FIGUEROA CORNEJO MA. DEL RAYO</t>
  </si>
  <si>
    <t>RF25938</t>
  </si>
  <si>
    <t>UD09001-AR07940</t>
  </si>
  <si>
    <t>0509N/15</t>
  </si>
  <si>
    <t>UD80001-0026350</t>
  </si>
  <si>
    <t>LJIMENEZ:LOPEZ MORALES MARTHA ADRIA</t>
  </si>
  <si>
    <t>UD80001-0026721</t>
  </si>
  <si>
    <t>LJIMENEZ:AGUILERA RODRIGUEZ PAULO J</t>
  </si>
  <si>
    <t>S 00052974</t>
  </si>
  <si>
    <t>UD10001-AS31126</t>
  </si>
  <si>
    <t>S 00054506</t>
  </si>
  <si>
    <t>UD10001-AS32572</t>
  </si>
  <si>
    <t>S 00052283</t>
  </si>
  <si>
    <t>UD10001-AS30505</t>
  </si>
  <si>
    <t>T 00053483</t>
  </si>
  <si>
    <t>UD10001-AS31846</t>
  </si>
  <si>
    <t>I    800</t>
  </si>
  <si>
    <t>S 00058482</t>
  </si>
  <si>
    <t>UD10001-AS36373</t>
  </si>
  <si>
    <t>UD09001-AR09874</t>
  </si>
  <si>
    <t>UD80001-0028599</t>
  </si>
  <si>
    <t>RF29061</t>
  </si>
  <si>
    <t>UD09001-AR09659</t>
  </si>
  <si>
    <t>S 00057756</t>
  </si>
  <si>
    <t>UD10001-AS35689</t>
  </si>
  <si>
    <t>UD09001-AR07941</t>
  </si>
  <si>
    <t>T 00050869</t>
  </si>
  <si>
    <t>UD10001-AS29193</t>
  </si>
  <si>
    <t>S 00052910</t>
  </si>
  <si>
    <t>UD10001-AS31127</t>
  </si>
  <si>
    <t>S 00054500</t>
  </si>
  <si>
    <t>UD10001-AS32573</t>
  </si>
  <si>
    <t>S 00052282</t>
  </si>
  <si>
    <t>UD10001-AS30506</t>
  </si>
  <si>
    <t>BAJA: SANCHEZ HERNANDEZ JULIA DOLOR</t>
  </si>
  <si>
    <t>I    801</t>
  </si>
  <si>
    <t>S 00058475</t>
  </si>
  <si>
    <t>UD10001-AS36374</t>
  </si>
  <si>
    <t>S 00056928</t>
  </si>
  <si>
    <t>UD10001-AS34886</t>
  </si>
  <si>
    <t>UD80001-0028600</t>
  </si>
  <si>
    <t>LJIMENEZ:LOPEZ CASIQUE JORGE ARTURO</t>
  </si>
  <si>
    <t>S 00056117</t>
  </si>
  <si>
    <t>UD10001-AS34068</t>
  </si>
  <si>
    <t>BADAJOZ REYES GABRIEL</t>
  </si>
  <si>
    <t>0206N/16</t>
  </si>
  <si>
    <t>UD80001-0030023</t>
  </si>
  <si>
    <t>LJIMENEZ:CHAVEZ RAMIREZ FERNANDO</t>
  </si>
  <si>
    <t>0094-TCN15</t>
  </si>
  <si>
    <t>UD80001-0026351</t>
  </si>
  <si>
    <t>UD80001-0026722</t>
  </si>
  <si>
    <t>S 00052967</t>
  </si>
  <si>
    <t>UD10001-AS31128</t>
  </si>
  <si>
    <t>S 00054533</t>
  </si>
  <si>
    <t>UD10001-AS32574</t>
  </si>
  <si>
    <t>UD09001-AR08546</t>
  </si>
  <si>
    <t>0505-TCN15</t>
  </si>
  <si>
    <t>UD80001-0027778</t>
  </si>
  <si>
    <t>I    802</t>
  </si>
  <si>
    <t>UD80001-0030468</t>
  </si>
  <si>
    <t>UD09001-AR09875</t>
  </si>
  <si>
    <t>S 00055275</t>
  </si>
  <si>
    <t>UD10001-AS33269</t>
  </si>
  <si>
    <t>S 00056114</t>
  </si>
  <si>
    <t>UD10001-AS34069</t>
  </si>
  <si>
    <t>S 00057759</t>
  </si>
  <si>
    <t>UD10001-AS35690</t>
  </si>
  <si>
    <t>S 00049481</t>
  </si>
  <si>
    <t>UD10001-AS28395</t>
  </si>
  <si>
    <t>T 00050852</t>
  </si>
  <si>
    <t>UD10001-AS29194</t>
  </si>
  <si>
    <t>S 00051591</t>
  </si>
  <si>
    <t>UD10001-AS29840</t>
  </si>
  <si>
    <t>UD80001-0027354</t>
  </si>
  <si>
    <t>T 00054236</t>
  </si>
  <si>
    <t>UD10001-AS32575</t>
  </si>
  <si>
    <t>UD10001-AS30507</t>
  </si>
  <si>
    <t>UD80001-0027785</t>
  </si>
  <si>
    <t>I    803</t>
  </si>
  <si>
    <t>S 00058483</t>
  </si>
  <si>
    <t>UD10001-AS36375</t>
  </si>
  <si>
    <t>S 00056922</t>
  </si>
  <si>
    <t>UD10001-AS34892</t>
  </si>
  <si>
    <t>UD80001-0028601</t>
  </si>
  <si>
    <t>UD09001-AR09660</t>
  </si>
  <si>
    <t>UD10001-AS35691</t>
  </si>
  <si>
    <t>T 00049959</t>
  </si>
  <si>
    <t>UD10001-AS28396</t>
  </si>
  <si>
    <t>0489N/15</t>
  </si>
  <si>
    <t>UD80001-0026352</t>
  </si>
  <si>
    <t>LJIMENEZ:TOVAR CANO MARIA ESTER</t>
  </si>
  <si>
    <t>UD80001-0027355</t>
  </si>
  <si>
    <t>S 00054349</t>
  </si>
  <si>
    <t>UD10001-AS32576</t>
  </si>
  <si>
    <t>UD10001-AS29841</t>
  </si>
  <si>
    <t>UD09001-AR08547</t>
  </si>
  <si>
    <t>S 00053096</t>
  </si>
  <si>
    <t>UD10001-AS31847</t>
  </si>
  <si>
    <t>I    804</t>
  </si>
  <si>
    <t>UD09001-AR10323</t>
  </si>
  <si>
    <t>S 00056927</t>
  </si>
  <si>
    <t>UD10001-AS34904</t>
  </si>
  <si>
    <t>UD09001-AR09437</t>
  </si>
  <si>
    <t>UD80002-0029089</t>
  </si>
  <si>
    <t>S 00057753</t>
  </si>
  <si>
    <t>UD10001-AS35692</t>
  </si>
  <si>
    <t>S 00050831</t>
  </si>
  <si>
    <t>UD10001-AS29195</t>
  </si>
  <si>
    <t>S 00054476</t>
  </si>
  <si>
    <t>UD10001-AS32577</t>
  </si>
  <si>
    <t>UD80001-0027356</t>
  </si>
  <si>
    <t>UD10001-AS29842</t>
  </si>
  <si>
    <t>UD09001-AR08548</t>
  </si>
  <si>
    <t>UD10001-AS31848</t>
  </si>
  <si>
    <t>I    805</t>
  </si>
  <si>
    <t>0285N/16</t>
  </si>
  <si>
    <t>UD80001-0030472</t>
  </si>
  <si>
    <t>S 00056926</t>
  </si>
  <si>
    <t>UD10001-AS34906</t>
  </si>
  <si>
    <t>UD09001-AR09438</t>
  </si>
  <si>
    <t>S 00056068</t>
  </si>
  <si>
    <t>UD10001-AS34070</t>
  </si>
  <si>
    <t>UD09001-AR10137</t>
  </si>
  <si>
    <t>S 00049992</t>
  </si>
  <si>
    <t>UD10001-AS28397</t>
  </si>
  <si>
    <t>ANT 26353</t>
  </si>
  <si>
    <t>UD80001-0026353</t>
  </si>
  <si>
    <t>LJIMENEZ:GONZALEZ RAYON JOSE</t>
  </si>
  <si>
    <t>S 00054491</t>
  </si>
  <si>
    <t>UD10001-AS32578</t>
  </si>
  <si>
    <t>0421-TCN15</t>
  </si>
  <si>
    <t>UD80001-0027357</t>
  </si>
  <si>
    <t>UD10001-AS29843</t>
  </si>
  <si>
    <t>UD09001-AR08549</t>
  </si>
  <si>
    <t>UD80001-0027791</t>
  </si>
  <si>
    <t>I    806</t>
  </si>
  <si>
    <t>S 00058499</t>
  </si>
  <si>
    <t>UD10001-AS36376</t>
  </si>
  <si>
    <t>S 00056929</t>
  </si>
  <si>
    <t>UD10001-AS34907</t>
  </si>
  <si>
    <t>S 00055078</t>
  </si>
  <si>
    <t>UD10001-AS33274</t>
  </si>
  <si>
    <t>0035-TCN16</t>
  </si>
  <si>
    <t>UD80001-0029090</t>
  </si>
  <si>
    <t>LJIMENEZ:GONZALEZ GARCIA LUIS ROBER</t>
  </si>
  <si>
    <t>S 00057760</t>
  </si>
  <si>
    <t>UD10001-AS35693</t>
  </si>
  <si>
    <t>RF25917</t>
  </si>
  <si>
    <t>UD09001-AR07942</t>
  </si>
  <si>
    <t>S 00054516</t>
  </si>
  <si>
    <t>UD10001-AS32579</t>
  </si>
  <si>
    <t>S 00052975</t>
  </si>
  <si>
    <t>UD10001-AS31129</t>
  </si>
  <si>
    <t>GARCIA MARIA DEL ROSARIO</t>
  </si>
  <si>
    <t>UD80002-0026725</t>
  </si>
  <si>
    <t>UD09001-AR08550</t>
  </si>
  <si>
    <t>BAJA: CAMACHO RIVERA RICARDO</t>
  </si>
  <si>
    <t>I    807</t>
  </si>
  <si>
    <t>S 00058143</t>
  </si>
  <si>
    <t>UD10001-AS36377</t>
  </si>
  <si>
    <t>S 00056907</t>
  </si>
  <si>
    <t>UD10001-AS34908</t>
  </si>
  <si>
    <t>RF28508</t>
  </si>
  <si>
    <t>UD09001-AR09439</t>
  </si>
  <si>
    <t>UD10001-AS34071</t>
  </si>
  <si>
    <t>S 00057740</t>
  </si>
  <si>
    <t>UD10001-AS35694</t>
  </si>
  <si>
    <t>RF25874</t>
  </si>
  <si>
    <t>UD09001-AR07943</t>
  </si>
  <si>
    <t>S 00050864</t>
  </si>
  <si>
    <t>UD10001-AS29196</t>
  </si>
  <si>
    <t>GONZALEZ R RICARDO</t>
  </si>
  <si>
    <t>S 00054541</t>
  </si>
  <si>
    <t>UD10001-AS32581</t>
  </si>
  <si>
    <t>T 00052963</t>
  </si>
  <si>
    <t>UD10001-AS31130</t>
  </si>
  <si>
    <t>S 00051604</t>
  </si>
  <si>
    <t>UD10001-AS29844</t>
  </si>
  <si>
    <t>UD09001-AR08551</t>
  </si>
  <si>
    <t>UD80001-0027794</t>
  </si>
  <si>
    <t>I    808</t>
  </si>
  <si>
    <t>S 00058491</t>
  </si>
  <si>
    <t>UD10001-AS36378</t>
  </si>
  <si>
    <t>OROZCO BUENDIA JUAN FRANCISCO</t>
  </si>
  <si>
    <t>S 00056925</t>
  </si>
  <si>
    <t>UD10001-AS34909</t>
  </si>
  <si>
    <t>UD09001-AR09440</t>
  </si>
  <si>
    <t>UD10001-AS34072</t>
  </si>
  <si>
    <t>S 00057745</t>
  </si>
  <si>
    <t>UD10001-AS35695</t>
  </si>
  <si>
    <t>S 00050001</t>
  </si>
  <si>
    <t>UD10001-AS28398</t>
  </si>
  <si>
    <t>TECNOLOGIA Y MANUFACTURA SA DE CV</t>
  </si>
  <si>
    <t>UD09001-AR08149</t>
  </si>
  <si>
    <t>UD80001-0028220</t>
  </si>
  <si>
    <t>SANCHEZ GUERRERO MA. CARMEN</t>
  </si>
  <si>
    <t>UD80001-0027358</t>
  </si>
  <si>
    <t>T 00051610</t>
  </si>
  <si>
    <t>UD10001-AS29845</t>
  </si>
  <si>
    <t>UD80001-0026780</t>
  </si>
  <si>
    <t>T 00053649</t>
  </si>
  <si>
    <t>UD10001-AS31849</t>
  </si>
  <si>
    <t>I    809</t>
  </si>
  <si>
    <t>S 00058417</t>
  </si>
  <si>
    <t>UD10001-AS36379</t>
  </si>
  <si>
    <t>S 00056898</t>
  </si>
  <si>
    <t>UD10001-AS34910</t>
  </si>
  <si>
    <t>UD80001-0028603</t>
  </si>
  <si>
    <t>S 00056121</t>
  </si>
  <si>
    <t>UD10001-AS34073</t>
  </si>
  <si>
    <t>UD10001-AS35696</t>
  </si>
  <si>
    <t>25569/713</t>
  </si>
  <si>
    <t>UD09001-AR07944</t>
  </si>
  <si>
    <t>S 00050862</t>
  </si>
  <si>
    <t>UD10001-AS29197</t>
  </si>
  <si>
    <t>S 00054534</t>
  </si>
  <si>
    <t>UD10001-AS32582</t>
  </si>
  <si>
    <t>UD09001-AR08760</t>
  </si>
  <si>
    <t>UD09001-AR08325</t>
  </si>
  <si>
    <t>PEÑA ARIAS ELEAZAR</t>
  </si>
  <si>
    <t>S 00052298</t>
  </si>
  <si>
    <t>UD10001-AS30508</t>
  </si>
  <si>
    <t>UD80001-0027807</t>
  </si>
  <si>
    <t>I    810</t>
  </si>
  <si>
    <t>UD80001-0030474</t>
  </si>
  <si>
    <t>RF28559</t>
  </si>
  <si>
    <t>UD09001-AR09441</t>
  </si>
  <si>
    <t>UD80001-0029091</t>
  </si>
  <si>
    <t>UD80001-0029546</t>
  </si>
  <si>
    <t>S 00057748</t>
  </si>
  <si>
    <t>UD10001-AS35697</t>
  </si>
  <si>
    <t>RF25576</t>
  </si>
  <si>
    <t>UD09001-AR07945</t>
  </si>
  <si>
    <t>S 00050856</t>
  </si>
  <si>
    <t>UD10001-AS29198</t>
  </si>
  <si>
    <t>T4E</t>
  </si>
  <si>
    <t>UD09001-AR09192</t>
  </si>
  <si>
    <t>UD09001-AR08761</t>
  </si>
  <si>
    <t>S 00051608</t>
  </si>
  <si>
    <t>UD10001-AS29846</t>
  </si>
  <si>
    <t>DISTRIBUCION DE SUJETADORES DEL CEN</t>
  </si>
  <si>
    <t>S 00052295</t>
  </si>
  <si>
    <t>UD10001-AS30509</t>
  </si>
  <si>
    <t>BAJA: TURISMO CUATES ABOYTES S.A. D</t>
  </si>
  <si>
    <t>I    811</t>
  </si>
  <si>
    <t>0302N/16</t>
  </si>
  <si>
    <t>UD80001-0030475</t>
  </si>
  <si>
    <t>LJIMENEZ:GARCIA SILVA MARCO ANTONIO</t>
  </si>
  <si>
    <t>RF28560</t>
  </si>
  <si>
    <t>UD09001-AR09442</t>
  </si>
  <si>
    <t>0096-TCU15</t>
  </si>
  <si>
    <t>UD83001-0029092</t>
  </si>
  <si>
    <t>UD80001-0029547</t>
  </si>
  <si>
    <t>ALVAREZ SANCHEZ JOSE</t>
  </si>
  <si>
    <t>S 00057763</t>
  </si>
  <si>
    <t>UD10001-AS35698</t>
  </si>
  <si>
    <t>UD80001-0025970</t>
  </si>
  <si>
    <t>S 00050867</t>
  </si>
  <si>
    <t>UD10001-AS29199</t>
  </si>
  <si>
    <t>S 00054505</t>
  </si>
  <si>
    <t>UD10001-AS32583</t>
  </si>
  <si>
    <t>S 00052986</t>
  </si>
  <si>
    <t>UD10001-AS31141</t>
  </si>
  <si>
    <t>UD09001-AR08326</t>
  </si>
  <si>
    <t>ROSAS SANTIAGO</t>
  </si>
  <si>
    <t>S 00052293</t>
  </si>
  <si>
    <t>UD10001-AS30510</t>
  </si>
  <si>
    <t>UD80001-0027813</t>
  </si>
  <si>
    <t>RODRIGUEZ ARROYO JOSE ANTONIO</t>
  </si>
  <si>
    <t>I    812</t>
  </si>
  <si>
    <t>S 00058494</t>
  </si>
  <si>
    <t>UD10001-AS36380</t>
  </si>
  <si>
    <t>RF28540</t>
  </si>
  <si>
    <t>UD09001-AR09443</t>
  </si>
  <si>
    <t>UD09001-AR09661</t>
  </si>
  <si>
    <t>S 00057752</t>
  </si>
  <si>
    <t>UD10001-AS35699</t>
  </si>
  <si>
    <t>UD80001-0029548</t>
  </si>
  <si>
    <t>UD09001-AR07946</t>
  </si>
  <si>
    <t>ANT 26354</t>
  </si>
  <si>
    <t>UD80001-0026354</t>
  </si>
  <si>
    <t>LJIMENEZ:GUERRERO CORONA VICENTE</t>
  </si>
  <si>
    <t>T 00054513</t>
  </si>
  <si>
    <t>UD10001-AS32584</t>
  </si>
  <si>
    <t>S 00052988</t>
  </si>
  <si>
    <t>UD10001-AS31142</t>
  </si>
  <si>
    <t>BAJA: MUñOZ CABRERA J ISMAEL</t>
  </si>
  <si>
    <t>0559N/15</t>
  </si>
  <si>
    <t>UD80001-0027045</t>
  </si>
  <si>
    <t>LJIMENEZ:SANCHEZ GARCIA CRISTOBAL</t>
  </si>
  <si>
    <t>UD80001-0027814</t>
  </si>
  <si>
    <t>I    813</t>
  </si>
  <si>
    <t>S 00058493</t>
  </si>
  <si>
    <t>UD10001-AS36381</t>
  </si>
  <si>
    <t>SALAZAR RUIZ CLAUDIA SUSANA</t>
  </si>
  <si>
    <t>UD80001-0028604</t>
  </si>
  <si>
    <t>UD80002-0029093</t>
  </si>
  <si>
    <t>S 00057754</t>
  </si>
  <si>
    <t>UD10001-AS35700</t>
  </si>
  <si>
    <t>UD80002-0029550</t>
  </si>
  <si>
    <t>S 00049994</t>
  </si>
  <si>
    <t>UD10001-AS28399</t>
  </si>
  <si>
    <t>MACIAS PEREZ JULIO</t>
  </si>
  <si>
    <t>UD09001-AR08150</t>
  </si>
  <si>
    <t>S 00054531</t>
  </si>
  <si>
    <t>UD10001-AS32585</t>
  </si>
  <si>
    <t>UD10001-AS31143</t>
  </si>
  <si>
    <t>UD80001-0026726</t>
  </si>
  <si>
    <t>UD09001-AR08552</t>
  </si>
  <si>
    <t>S 00053720</t>
  </si>
  <si>
    <t>UD10001-AS31874</t>
  </si>
  <si>
    <t>I    814</t>
  </si>
  <si>
    <t>UD09001-AR10324</t>
  </si>
  <si>
    <t>S 00055297</t>
  </si>
  <si>
    <t>UD10001-AS33275</t>
  </si>
  <si>
    <t>BAJA: ABOYTES MARTINEZ ANGELICA</t>
  </si>
  <si>
    <t>H 00057768</t>
  </si>
  <si>
    <t>UD10001-AS35701</t>
  </si>
  <si>
    <t>S 00056815</t>
  </si>
  <si>
    <t>UD10001-AS34911</t>
  </si>
  <si>
    <t>UD09001-AR07947</t>
  </si>
  <si>
    <t>S 00054532</t>
  </si>
  <si>
    <t>UD10001-AS32586</t>
  </si>
  <si>
    <t>UD10001-AS31144</t>
  </si>
  <si>
    <t>S 00051598</t>
  </si>
  <si>
    <t>UD10001-AS29847</t>
  </si>
  <si>
    <t>UD80001-0027046</t>
  </si>
  <si>
    <t>S 00053723</t>
  </si>
  <si>
    <t>UD10001-AS31875</t>
  </si>
  <si>
    <t>I    815</t>
  </si>
  <si>
    <t>S 00058477</t>
  </si>
  <si>
    <t>UD10001-AS36382</t>
  </si>
  <si>
    <t>T 00055305</t>
  </si>
  <si>
    <t>UD10001-AS33276</t>
  </si>
  <si>
    <t>UD83001-0029094</t>
  </si>
  <si>
    <t>S 00056772</t>
  </si>
  <si>
    <t>UD10001-AS35702</t>
  </si>
  <si>
    <t>T 00056931</t>
  </si>
  <si>
    <t>UD10001-AS34912</t>
  </si>
  <si>
    <t>JIMENEZ LOPEZ GUSTAVO</t>
  </si>
  <si>
    <t>UD09001-AR07948</t>
  </si>
  <si>
    <t>SANTA MARIA HECTOR</t>
  </si>
  <si>
    <t>ANT 26356</t>
  </si>
  <si>
    <t>UD80001-0026356</t>
  </si>
  <si>
    <t>LJIMENEZ:RAMIREZ CARDENAS ARACELI</t>
  </si>
  <si>
    <t>S 00054530</t>
  </si>
  <si>
    <t>UD10001-AS32587</t>
  </si>
  <si>
    <t>UD10001-AS31145</t>
  </si>
  <si>
    <t>UD09001-AR08327</t>
  </si>
  <si>
    <t>UD83001-0027047</t>
  </si>
  <si>
    <t>S 00053570</t>
  </si>
  <si>
    <t>UD10001-AS31876</t>
  </si>
  <si>
    <t>I    816</t>
  </si>
  <si>
    <t>S 00058474</t>
  </si>
  <si>
    <t>UD10001-AS36383</t>
  </si>
  <si>
    <t>S 00055300</t>
  </si>
  <si>
    <t>UD10001-AS33277</t>
  </si>
  <si>
    <t>UD10001-AS34074</t>
  </si>
  <si>
    <t>S 00057761</t>
  </si>
  <si>
    <t>UD10001-AS35703</t>
  </si>
  <si>
    <t>UGARTE DELGADO ADRIANA</t>
  </si>
  <si>
    <t>UD09001-AR09876</t>
  </si>
  <si>
    <t>S 00050000</t>
  </si>
  <si>
    <t>UD10001-AS28400</t>
  </si>
  <si>
    <t>UD09001-AR08151</t>
  </si>
  <si>
    <t>S 00054477</t>
  </si>
  <si>
    <t>UD10001-AS32588</t>
  </si>
  <si>
    <t>UD80002-0027364</t>
  </si>
  <si>
    <t>UD09001-AR08328</t>
  </si>
  <si>
    <t>UD83001-0027048</t>
  </si>
  <si>
    <t>UD10001-AS31877</t>
  </si>
  <si>
    <t>I    817</t>
  </si>
  <si>
    <t>0316N/16</t>
  </si>
  <si>
    <t>UD80001-0030477</t>
  </si>
  <si>
    <t>LJIMENEZ:JARVIS GARCIA TELMA ISABEL</t>
  </si>
  <si>
    <t>UD80001-0028605</t>
  </si>
  <si>
    <t>UD10001-AS34075</t>
  </si>
  <si>
    <t>0217N/16</t>
  </si>
  <si>
    <t>UD80001-0030024</t>
  </si>
  <si>
    <t>LJIMENEZ:ALVAREZ CASTILLO ALEXANDRA</t>
  </si>
  <si>
    <t>UD80001-0029552</t>
  </si>
  <si>
    <t>UD83001-0025972</t>
  </si>
  <si>
    <t>S 00050872</t>
  </si>
  <si>
    <t>UD10001-AS29200</t>
  </si>
  <si>
    <t>S 00054475</t>
  </si>
  <si>
    <t>UD10001-AS32589</t>
  </si>
  <si>
    <t>UD09001-AR08762</t>
  </si>
  <si>
    <t>S 00051611</t>
  </si>
  <si>
    <t>UD10001-AS29848</t>
  </si>
  <si>
    <t>ABOYTES ENRIQUEZ LAURA PATRICIA</t>
  </si>
  <si>
    <t>UD80001-0026784</t>
  </si>
  <si>
    <t>UD10001-AS31878</t>
  </si>
  <si>
    <t>I    818</t>
  </si>
  <si>
    <t>S 00058512</t>
  </si>
  <si>
    <t>UD10001-AS36384</t>
  </si>
  <si>
    <t>RAYA ALMANZA JOSE MANUEL</t>
  </si>
  <si>
    <t>S 00055296</t>
  </si>
  <si>
    <t>UD10001-AS33278</t>
  </si>
  <si>
    <t>UD80001-0029095</t>
  </si>
  <si>
    <t>UD09001-AR09877</t>
  </si>
  <si>
    <t>S 00057749</t>
  </si>
  <si>
    <t>UD10001-AS35724</t>
  </si>
  <si>
    <t>UD80002-0025973</t>
  </si>
  <si>
    <t>S 00050882</t>
  </si>
  <si>
    <t>UD10001-AS29201</t>
  </si>
  <si>
    <t>S 00054473</t>
  </si>
  <si>
    <t>UD10001-AS32590</t>
  </si>
  <si>
    <t>UD09001-AR08763</t>
  </si>
  <si>
    <t>S 00051619</t>
  </si>
  <si>
    <t>UD10001-AS29849</t>
  </si>
  <si>
    <t>UD09001-AR08553</t>
  </si>
  <si>
    <t>UD10001-AS31879</t>
  </si>
  <si>
    <t>I    819</t>
  </si>
  <si>
    <t>UD80001-0030478</t>
  </si>
  <si>
    <t>S 00055298</t>
  </si>
  <si>
    <t>UD10001-AS33279</t>
  </si>
  <si>
    <t>RF29035</t>
  </si>
  <si>
    <t>UD09001-AR09662</t>
  </si>
  <si>
    <t>0077-TCN16</t>
  </si>
  <si>
    <t>UD80001-0029553</t>
  </si>
  <si>
    <t>tdd</t>
  </si>
  <si>
    <t>UD09001-AR10138</t>
  </si>
  <si>
    <t>UD09001-AR07949</t>
  </si>
  <si>
    <t>CONTRERAS VILLASEÑOR ADRIANA</t>
  </si>
  <si>
    <t>S 00050866</t>
  </si>
  <si>
    <t>UD10001-AS29202</t>
  </si>
  <si>
    <t>SANDOVAL AGUILAR OSCAR</t>
  </si>
  <si>
    <t>T 00054485</t>
  </si>
  <si>
    <t>UD10001-AS32591</t>
  </si>
  <si>
    <t>S 00052915</t>
  </si>
  <si>
    <t>UD10001-AS31146</t>
  </si>
  <si>
    <t>CHERYL RAE LELAND</t>
  </si>
  <si>
    <t>T 00051606</t>
  </si>
  <si>
    <t>UD10001-AS29850</t>
  </si>
  <si>
    <t>S 00052292</t>
  </si>
  <si>
    <t>UD10001-AS30511</t>
  </si>
  <si>
    <t>UD80001-0027817</t>
  </si>
  <si>
    <t>I    820</t>
  </si>
  <si>
    <t>UD80001-0030479</t>
  </si>
  <si>
    <t>S 00055291</t>
  </si>
  <si>
    <t>UD10001-AS33280</t>
  </si>
  <si>
    <t>UD80001-0029096</t>
  </si>
  <si>
    <t>UD80001-0029554</t>
  </si>
  <si>
    <t>UD80001-0030025</t>
  </si>
  <si>
    <t>LJIMENEZ:ROSALES ARGUETA JUAN PABLO</t>
  </si>
  <si>
    <t>S 00050002</t>
  </si>
  <si>
    <t>UD10001-AS28418</t>
  </si>
  <si>
    <t>S 00050881</t>
  </si>
  <si>
    <t>UD10001-AS29203</t>
  </si>
  <si>
    <t>S 00054490</t>
  </si>
  <si>
    <t>UD10001-AS32592</t>
  </si>
  <si>
    <t>UD09001-AR08764</t>
  </si>
  <si>
    <t>S 00051602</t>
  </si>
  <si>
    <t>UD10001-AS29851</t>
  </si>
  <si>
    <t>SAENZ ESCALONA JOSE DEL REFUGIO</t>
  </si>
  <si>
    <t>UD80001-0026785</t>
  </si>
  <si>
    <t>OZ-AUTOMOTRIZ S. DE R.L. DE C.V.</t>
  </si>
  <si>
    <t>I    821</t>
  </si>
  <si>
    <t>UD80001-0030480</t>
  </si>
  <si>
    <t>S 00055301</t>
  </si>
  <si>
    <t>UD10001-AS33281</t>
  </si>
  <si>
    <t>S 00056102</t>
  </si>
  <si>
    <t>UD10001-AS34103</t>
  </si>
  <si>
    <t>S 00056940</t>
  </si>
  <si>
    <t>UD10001-AS34913</t>
  </si>
  <si>
    <t>UD09001-AR10139</t>
  </si>
  <si>
    <t>S 00050813</t>
  </si>
  <si>
    <t>UD10001-AS29204</t>
  </si>
  <si>
    <t>S 00054474</t>
  </si>
  <si>
    <t>UD10001-AS32593</t>
  </si>
  <si>
    <t>UD09001-AR08765</t>
  </si>
  <si>
    <t>UD09001-AR08329</t>
  </si>
  <si>
    <t>FLORES CONTRERAS NORMA PATRICIA</t>
  </si>
  <si>
    <t>UD80001-0026786</t>
  </si>
  <si>
    <t>TOYOMOTORS DE IRAPUATO S. DE R.L. D</t>
  </si>
  <si>
    <t>UD80001-0027818</t>
  </si>
  <si>
    <t>LJIMENEZ:SIENERGIA VALUE, S.A. DE C</t>
  </si>
  <si>
    <t>I    822</t>
  </si>
  <si>
    <t>UD09001-AR10325</t>
  </si>
  <si>
    <t>RF29065</t>
  </si>
  <si>
    <t>UD09001-AR09663</t>
  </si>
  <si>
    <t>UD80001-0029555</t>
  </si>
  <si>
    <t>UD09001-AR10140</t>
  </si>
  <si>
    <t>S 00050009</t>
  </si>
  <si>
    <t>UD10001-AS28419</t>
  </si>
  <si>
    <t>S 00050879</t>
  </si>
  <si>
    <t>UD10001-AS29205</t>
  </si>
  <si>
    <t>UD09001-AR09193</t>
  </si>
  <si>
    <t>UD09001-AR08766</t>
  </si>
  <si>
    <t>S 00051599</t>
  </si>
  <si>
    <t>UD10001-AS29852</t>
  </si>
  <si>
    <t>UD09001-AR08554</t>
  </si>
  <si>
    <t>UD80001-0027820</t>
  </si>
  <si>
    <t>I    823</t>
  </si>
  <si>
    <t>UD83001-0030481</t>
  </si>
  <si>
    <t>UD80002-0028607</t>
  </si>
  <si>
    <t>S 00056132</t>
  </si>
  <si>
    <t>UD10001-AS34121</t>
  </si>
  <si>
    <t>S 00056938</t>
  </si>
  <si>
    <t>UD10001-AS34914</t>
  </si>
  <si>
    <t>UD80001-0030027</t>
  </si>
  <si>
    <t>S 00050016</t>
  </si>
  <si>
    <t>UD10001-AS28420</t>
  </si>
  <si>
    <t>BM ALLIED S.A. DE C.V.</t>
  </si>
  <si>
    <t>UD09001-AR08152</t>
  </si>
  <si>
    <t>RIVERA VALENTE NATALI</t>
  </si>
  <si>
    <t>S 00054538</t>
  </si>
  <si>
    <t>UD10001-AS32594</t>
  </si>
  <si>
    <t>UD80001-0027366</t>
  </si>
  <si>
    <t>S 00051621</t>
  </si>
  <si>
    <t>UD10001-AS29853</t>
  </si>
  <si>
    <t>UD80001-0026787</t>
  </si>
  <si>
    <t>S 00053745</t>
  </si>
  <si>
    <t>UD10001-AS31880</t>
  </si>
  <si>
    <t>I    824</t>
  </si>
  <si>
    <t>UD10001-AS36385</t>
  </si>
  <si>
    <t>UD80001-0028608</t>
  </si>
  <si>
    <t>UD09001-AR09664</t>
  </si>
  <si>
    <t>S 00056930</t>
  </si>
  <si>
    <t>UD10001-AS34915</t>
  </si>
  <si>
    <t>UD09001-AR10141</t>
  </si>
  <si>
    <t>S 00050008</t>
  </si>
  <si>
    <t>UD10001-AS28421</t>
  </si>
  <si>
    <t>UD09001-AR08153</t>
  </si>
  <si>
    <t>GONZALEZ VARGAS ESTEBAN</t>
  </si>
  <si>
    <t>S 00054543</t>
  </si>
  <si>
    <t>UD10001-AS32595</t>
  </si>
  <si>
    <t>ESCAMILLA AMESCUA ANA MARIA</t>
  </si>
  <si>
    <t>S 00052956</t>
  </si>
  <si>
    <t>UD10001-AS31147</t>
  </si>
  <si>
    <t>S 00051623</t>
  </si>
  <si>
    <t>UD10001-AS29854</t>
  </si>
  <si>
    <t>GONZALEZ BARRON ARACELI FATIMA</t>
  </si>
  <si>
    <t>S 00052144</t>
  </si>
  <si>
    <t>UD10001-AS30515</t>
  </si>
  <si>
    <t>0653-TCN15</t>
  </si>
  <si>
    <t>UD80001-0027821</t>
  </si>
  <si>
    <t>LJIMENEZ:QUERETARO MOTORS, S.A.</t>
  </si>
  <si>
    <t>I    825</t>
  </si>
  <si>
    <t>S 00058492</t>
  </si>
  <si>
    <t>UD10001-AS36386</t>
  </si>
  <si>
    <t>UD80001-0028609</t>
  </si>
  <si>
    <t>S 00056145</t>
  </si>
  <si>
    <t>UD10001-AS34122</t>
  </si>
  <si>
    <t>UD10001-AS34916</t>
  </si>
  <si>
    <t>S 00057710</t>
  </si>
  <si>
    <t>UD10001-AS35727</t>
  </si>
  <si>
    <t>UD83001-0025978</t>
  </si>
  <si>
    <t>LJIMENEZ:SHILLER BARRY .</t>
  </si>
  <si>
    <t>ANT 26357</t>
  </si>
  <si>
    <t>UD80001-0026357</t>
  </si>
  <si>
    <t>LJIMENEZ:MADRIGAL GUTIERREZ LARIZZA</t>
  </si>
  <si>
    <t>S 00054479</t>
  </si>
  <si>
    <t>UD10001-AS32596</t>
  </si>
  <si>
    <t>S 00052984</t>
  </si>
  <si>
    <t>UD10001-AS31148</t>
  </si>
  <si>
    <t>VAZQUEZ PICAZO MIRIAM</t>
  </si>
  <si>
    <t>UD80002-0026729</t>
  </si>
  <si>
    <t>UD09001-AR08555</t>
  </si>
  <si>
    <t>S 00053753</t>
  </si>
  <si>
    <t>UD10001-AS31881</t>
  </si>
  <si>
    <t>I    826</t>
  </si>
  <si>
    <t>0285-TCN16</t>
  </si>
  <si>
    <t>UD80001-0030482</t>
  </si>
  <si>
    <t>UD83001-0028610</t>
  </si>
  <si>
    <t>SOTO RODRIGUEZ EDGAR REGINO</t>
  </si>
  <si>
    <t>S 00056129</t>
  </si>
  <si>
    <t>UD10001-AS34123</t>
  </si>
  <si>
    <t>UD83001-0029558</t>
  </si>
  <si>
    <t>UD09001-AR10142</t>
  </si>
  <si>
    <t>T 00049995</t>
  </si>
  <si>
    <t>UD10001-AS28422</t>
  </si>
  <si>
    <t>S 00050883</t>
  </si>
  <si>
    <t>UD10001-AS29206</t>
  </si>
  <si>
    <t>S 00054509</t>
  </si>
  <si>
    <t>UD10001-AS32597</t>
  </si>
  <si>
    <t>S 00053000</t>
  </si>
  <si>
    <t>UD10001-AS31149</t>
  </si>
  <si>
    <t>TORRES TORRES RAMON</t>
  </si>
  <si>
    <t>S 00051622</t>
  </si>
  <si>
    <t>UD10001-AS29855</t>
  </si>
  <si>
    <t>UD09001-AR08556</t>
  </si>
  <si>
    <t>S 00053749</t>
  </si>
  <si>
    <t>UD10001-AS31882</t>
  </si>
  <si>
    <t>I    827</t>
  </si>
  <si>
    <t>0120-TCU15</t>
  </si>
  <si>
    <t>UD83001-0030483</t>
  </si>
  <si>
    <t>S 00055087</t>
  </si>
  <si>
    <t>UD10001-AS33282</t>
  </si>
  <si>
    <t>RODRIGUEZ ZARATE ROSA MARTHA</t>
  </si>
  <si>
    <t>S 00056137</t>
  </si>
  <si>
    <t>UD10001-AS34124</t>
  </si>
  <si>
    <t>S 00056937</t>
  </si>
  <si>
    <t>UD10001-AS34920</t>
  </si>
  <si>
    <t>UD09001-AR10143</t>
  </si>
  <si>
    <t>UD09001-AR07950</t>
  </si>
  <si>
    <t>ANT 26358</t>
  </si>
  <si>
    <t>UD80001-0026358</t>
  </si>
  <si>
    <t>LJIMENEZ:MASETTO TEJEDA LIZBETH</t>
  </si>
  <si>
    <t>UD80002-0028223</t>
  </si>
  <si>
    <t>S 00052991</t>
  </si>
  <si>
    <t>UD10001-AS31150</t>
  </si>
  <si>
    <t>S 00051617</t>
  </si>
  <si>
    <t>UD10001-AS29856</t>
  </si>
  <si>
    <t>S 00052306</t>
  </si>
  <si>
    <t>UD10001-AS30523</t>
  </si>
  <si>
    <t>S 00053786</t>
  </si>
  <si>
    <t>UD10001-AS31883</t>
  </si>
  <si>
    <t>I    828</t>
  </si>
  <si>
    <t>S 00058485</t>
  </si>
  <si>
    <t>UD10001-AS36387</t>
  </si>
  <si>
    <t>UD80001-0028611</t>
  </si>
  <si>
    <t>UD09001-AR09665</t>
  </si>
  <si>
    <t>T 00056523</t>
  </si>
  <si>
    <t>UD10001-AS34921</t>
  </si>
  <si>
    <t>UD09001-AR10144</t>
  </si>
  <si>
    <t>S 00049990</t>
  </si>
  <si>
    <t>UD10001-AS28423</t>
  </si>
  <si>
    <t>IBARRA PEREZ BLANCA ELIZABETH</t>
  </si>
  <si>
    <t>S 00050875</t>
  </si>
  <si>
    <t>UD10001-AS29207</t>
  </si>
  <si>
    <t>0703-TCN13</t>
  </si>
  <si>
    <t>UD80001-0028224</t>
  </si>
  <si>
    <t>S 00052976</t>
  </si>
  <si>
    <t>UD10001-AS31151</t>
  </si>
  <si>
    <t>UD09001-AR08330</t>
  </si>
  <si>
    <t>UD09001-AR08557</t>
  </si>
  <si>
    <t>S 00053762</t>
  </si>
  <si>
    <t>UD10001-AS31884</t>
  </si>
  <si>
    <t>I    829</t>
  </si>
  <si>
    <t>S 00058502</t>
  </si>
  <si>
    <t>UD10001-AS36388</t>
  </si>
  <si>
    <t>T 00055288</t>
  </si>
  <si>
    <t>UD10001-AS33283</t>
  </si>
  <si>
    <t>UD10001-AS34125</t>
  </si>
  <si>
    <t>S 00056947</t>
  </si>
  <si>
    <t>UD10001-AS34922</t>
  </si>
  <si>
    <t>UD09001-AR10145</t>
  </si>
  <si>
    <t>JUAREZ HERNANDEZ VICTORIANO.</t>
  </si>
  <si>
    <t>0008-tcu15</t>
  </si>
  <si>
    <t>UD83001-0025980</t>
  </si>
  <si>
    <t>S 00050626</t>
  </si>
  <si>
    <t>UD10001-AS29208</t>
  </si>
  <si>
    <t>RF28163</t>
  </si>
  <si>
    <t>UD09001-AR09194</t>
  </si>
  <si>
    <t>S 00052998</t>
  </si>
  <si>
    <t>UD10001-AS31152</t>
  </si>
  <si>
    <t>RF26681</t>
  </si>
  <si>
    <t>UD09001-AR08331</t>
  </si>
  <si>
    <t>S 00052303</t>
  </si>
  <si>
    <t>UD10001-AS30524</t>
  </si>
  <si>
    <t>S 00053748</t>
  </si>
  <si>
    <t>UD10001-AS31885</t>
  </si>
  <si>
    <t>I    830</t>
  </si>
  <si>
    <t>S 00058498</t>
  </si>
  <si>
    <t>UD10001-AS36389</t>
  </si>
  <si>
    <t>S 00055023</t>
  </si>
  <si>
    <t>UD10001-AS33284</t>
  </si>
  <si>
    <t>S 00056133</t>
  </si>
  <si>
    <t>UD10001-AS34126</t>
  </si>
  <si>
    <t>S 00056951</t>
  </si>
  <si>
    <t>UD10001-AS34923</t>
  </si>
  <si>
    <t>UD09001-AR10146</t>
  </si>
  <si>
    <t>UD80001-0025981</t>
  </si>
  <si>
    <t>S 00050874</t>
  </si>
  <si>
    <t>UD10001-AS29209</t>
  </si>
  <si>
    <t>RF28182</t>
  </si>
  <si>
    <t>UD09001-AR09195</t>
  </si>
  <si>
    <t>UD10001-AS31153</t>
  </si>
  <si>
    <t>0583N/15</t>
  </si>
  <si>
    <t>UD80001-0026730</t>
  </si>
  <si>
    <t>LJIMENEZ:LOZANO LARA ALEJANDRA</t>
  </si>
  <si>
    <t>S 00052287</t>
  </si>
  <si>
    <t>UD10001-AS30525</t>
  </si>
  <si>
    <t>S 00053747</t>
  </si>
  <si>
    <t>UD10001-AS31886</t>
  </si>
  <si>
    <t>I    831</t>
  </si>
  <si>
    <t>S 00058504</t>
  </si>
  <si>
    <t>UD10001-AS36390</t>
  </si>
  <si>
    <t>0726-TCN15</t>
  </si>
  <si>
    <t>UD80001-0028613</t>
  </si>
  <si>
    <t>LJIMENEZ:RODRIGUEZ CARREÑO ALFONSO</t>
  </si>
  <si>
    <t>S 00056130</t>
  </si>
  <si>
    <t>UD10001-AS34127</t>
  </si>
  <si>
    <t>S 00056945</t>
  </si>
  <si>
    <t>UD10001-AS34924</t>
  </si>
  <si>
    <t>UD09001-AR10147</t>
  </si>
  <si>
    <t>S 00049989</t>
  </si>
  <si>
    <t>UD10001-AS28424</t>
  </si>
  <si>
    <t>S 00054544</t>
  </si>
  <si>
    <t>UD10001-AS32598</t>
  </si>
  <si>
    <t>DIAZ DIAZ JUAN JOSE</t>
  </si>
  <si>
    <t>UD09001-AR08767</t>
  </si>
  <si>
    <t>UD09001-AR08332</t>
  </si>
  <si>
    <t>PUENTE PEñA RAUL</t>
  </si>
  <si>
    <t>UD80002-0027050</t>
  </si>
  <si>
    <t>S 00053751</t>
  </si>
  <si>
    <t>UD10001-AS31887</t>
  </si>
  <si>
    <t>I    832</t>
  </si>
  <si>
    <t>S 00058509</t>
  </si>
  <si>
    <t>UD10001-AS36391</t>
  </si>
  <si>
    <t>UD80001-0028614</t>
  </si>
  <si>
    <t>BERRA BORTOLOTTI JOSE RAMON</t>
  </si>
  <si>
    <t>UD10001-AS34128</t>
  </si>
  <si>
    <t>S 00056950</t>
  </si>
  <si>
    <t>UD10001-AS34925</t>
  </si>
  <si>
    <t>0092-TCN16</t>
  </si>
  <si>
    <t>UD80001-0030032</t>
  </si>
  <si>
    <t>S 00050020</t>
  </si>
  <si>
    <t>UD10001-AS28425</t>
  </si>
  <si>
    <t>UD09001-AR08154</t>
  </si>
  <si>
    <t>S 00054517</t>
  </si>
  <si>
    <t>UD10001-AS32599</t>
  </si>
  <si>
    <t>S 00053002</t>
  </si>
  <si>
    <t>UD10001-AS31154</t>
  </si>
  <si>
    <t>UD09001-AR08333</t>
  </si>
  <si>
    <t>S 00052300</t>
  </si>
  <si>
    <t>UD10001-AS30526</t>
  </si>
  <si>
    <t>S 00053759</t>
  </si>
  <si>
    <t>UD10001-AS31888</t>
  </si>
  <si>
    <t>I    833</t>
  </si>
  <si>
    <t>1016-TCN15</t>
  </si>
  <si>
    <t>UD83001-0030484</t>
  </si>
  <si>
    <t>S 00056131</t>
  </si>
  <si>
    <t>UD10001-AS34129</t>
  </si>
  <si>
    <t>GUEMO SERVICIOS PROFESIONALES S.C.</t>
  </si>
  <si>
    <t>UD80001-0029563</t>
  </si>
  <si>
    <t>S 00057694</t>
  </si>
  <si>
    <t>UD10001-AS35728</t>
  </si>
  <si>
    <t>CRUZ SIERRA ESTHER</t>
  </si>
  <si>
    <t>S 00049988</t>
  </si>
  <si>
    <t>UD10001-AS28426</t>
  </si>
  <si>
    <t>0494-TCN15</t>
  </si>
  <si>
    <t>UD80001-0026360</t>
  </si>
  <si>
    <t>S 00054545</t>
  </si>
  <si>
    <t>UD10001-AS32600</t>
  </si>
  <si>
    <t>RODILES DE MEXICO, SA. DE CV.</t>
  </si>
  <si>
    <t>UD09001-AR08768</t>
  </si>
  <si>
    <t>S 00051615</t>
  </si>
  <si>
    <t>UD10001-AS29857</t>
  </si>
  <si>
    <t>UD09001-AR08558</t>
  </si>
  <si>
    <t>COMERCIALIZADORA DE HELADOS LA SIRE</t>
  </si>
  <si>
    <t>S 00053744</t>
  </si>
  <si>
    <t>UD10001-AS31889</t>
  </si>
  <si>
    <t>I    834</t>
  </si>
  <si>
    <t>S 00058513</t>
  </si>
  <si>
    <t>UD10001-AS36392</t>
  </si>
  <si>
    <t>PORTELA RAHAL MIRIAM</t>
  </si>
  <si>
    <t>S 00055315</t>
  </si>
  <si>
    <t>UD10001-AS33285</t>
  </si>
  <si>
    <t>S 00056128</t>
  </si>
  <si>
    <t>UD10001-AS34130</t>
  </si>
  <si>
    <t>BAJA: PADILLA FLORES JOSE LUIS</t>
  </si>
  <si>
    <t>S 00057776</t>
  </si>
  <si>
    <t>UD10001-AS35729</t>
  </si>
  <si>
    <t>S 00049993</t>
  </si>
  <si>
    <t>UD10001-AS28427</t>
  </si>
  <si>
    <t>0512N/15</t>
  </si>
  <si>
    <t>UD80001-0026361</t>
  </si>
  <si>
    <t>LJIMENEZ:HERRERA FLORES LORENA</t>
  </si>
  <si>
    <t>0683-TCN15</t>
  </si>
  <si>
    <t>UD80001-0028227</t>
  </si>
  <si>
    <t>LJIMENEZ:GARCIA PONCE URSULA SUSANA</t>
  </si>
  <si>
    <t>RF27252</t>
  </si>
  <si>
    <t>UD09001-AR08769</t>
  </si>
  <si>
    <t>UD10001-AS29858</t>
  </si>
  <si>
    <t>S 00052310</t>
  </si>
  <si>
    <t>UD10001-AS30527</t>
  </si>
  <si>
    <t>S 00053763</t>
  </si>
  <si>
    <t>UD10001-AS31890</t>
  </si>
  <si>
    <t>I    835</t>
  </si>
  <si>
    <t>S 00058516</t>
  </si>
  <si>
    <t>UD10001-AS36393</t>
  </si>
  <si>
    <t>RUIZ AGUILAR GRACIELA MA. DE LA LUZ</t>
  </si>
  <si>
    <t>S 00055316</t>
  </si>
  <si>
    <t>UD10001-AS33286</t>
  </si>
  <si>
    <t>UD80001-0029100</t>
  </si>
  <si>
    <t>UD10001-AS34926</t>
  </si>
  <si>
    <t>BAJA: TOYOTA FINANCIAL SERVICES MEX</t>
  </si>
  <si>
    <t>S 00050003</t>
  </si>
  <si>
    <t>UD10001-AS28428</t>
  </si>
  <si>
    <t>S 00050884</t>
  </si>
  <si>
    <t>UD10001-AS29210</t>
  </si>
  <si>
    <t>S 00054555</t>
  </si>
  <si>
    <t>UD10001-AS32601</t>
  </si>
  <si>
    <t>UD09001-AR08770</t>
  </si>
  <si>
    <t>UD80001-0026731</t>
  </si>
  <si>
    <t>S 00052281</t>
  </si>
  <si>
    <t>UD10001-AS30528</t>
  </si>
  <si>
    <t>S 00053803</t>
  </si>
  <si>
    <t>UD10001-AS31891</t>
  </si>
  <si>
    <t>I    836</t>
  </si>
  <si>
    <t>T 00058439</t>
  </si>
  <si>
    <t>UD10001-AS36394</t>
  </si>
  <si>
    <t>S 00055313</t>
  </si>
  <si>
    <t>UD10001-AS33287</t>
  </si>
  <si>
    <t>S 00056144</t>
  </si>
  <si>
    <t>UD10001-AS34131</t>
  </si>
  <si>
    <t>UD10001-AS34927</t>
  </si>
  <si>
    <t>GARCIA PEREZ RAMON ALEJANDRO</t>
  </si>
  <si>
    <t>UD80001-0030033</t>
  </si>
  <si>
    <t>S 00050018</t>
  </si>
  <si>
    <t>UD10001-AS28429</t>
  </si>
  <si>
    <t>S 00050885</t>
  </si>
  <si>
    <t>UD10001-AS29211</t>
  </si>
  <si>
    <t>S 00054562</t>
  </si>
  <si>
    <t>UD10001-AS32602</t>
  </si>
  <si>
    <t>T 00052961</t>
  </si>
  <si>
    <t>UD10001-AS31155</t>
  </si>
  <si>
    <t>UD80001-0026732</t>
  </si>
  <si>
    <t>0615-TCN15</t>
  </si>
  <si>
    <t>UD80001-0027052</t>
  </si>
  <si>
    <t>SUSPENSION FRENOS Y MAS AUTOPARTES</t>
  </si>
  <si>
    <t>S 00053787</t>
  </si>
  <si>
    <t>UD10001-AS31892</t>
  </si>
  <si>
    <t>I    837</t>
  </si>
  <si>
    <t>UD83001-0030485</t>
  </si>
  <si>
    <t>S 00055314</t>
  </si>
  <si>
    <t>UD10001-AS33288</t>
  </si>
  <si>
    <t>0822-TCN15</t>
  </si>
  <si>
    <t>UD80001-0029101</t>
  </si>
  <si>
    <t>UD83001-0029565</t>
  </si>
  <si>
    <t>T 00057751</t>
  </si>
  <si>
    <t>UD10001-AS35730</t>
  </si>
  <si>
    <t>UD80001-0025982</t>
  </si>
  <si>
    <t>LJIMENEZ:LLANES SANCHEZ ROSALY</t>
  </si>
  <si>
    <t>S 00050625</t>
  </si>
  <si>
    <t>UD10001-AS29214</t>
  </si>
  <si>
    <t>RF28157</t>
  </si>
  <si>
    <t>UD09001-AR09196</t>
  </si>
  <si>
    <t>S 00053003</t>
  </si>
  <si>
    <t>UD10001-AS31156</t>
  </si>
  <si>
    <t>UD83001-0026733</t>
  </si>
  <si>
    <t>LJIMENEZ:CHAVEZ MENDOZA GUILLERMO</t>
  </si>
  <si>
    <t>UD80001-0027053</t>
  </si>
  <si>
    <t>S 00053734</t>
  </si>
  <si>
    <t>UD10001-AS31893</t>
  </si>
  <si>
    <t>I    838</t>
  </si>
  <si>
    <t>S 00058489</t>
  </si>
  <si>
    <t>UD10001-AS36401</t>
  </si>
  <si>
    <t>T 00055304</t>
  </si>
  <si>
    <t>UD10001-AS33289</t>
  </si>
  <si>
    <t>S 00056140</t>
  </si>
  <si>
    <t>UD10001-AS34132</t>
  </si>
  <si>
    <t>S 00056942</t>
  </si>
  <si>
    <t>UD10001-AS34928</t>
  </si>
  <si>
    <t>UD09001-AR10148</t>
  </si>
  <si>
    <t>UD80001-0025983</t>
  </si>
  <si>
    <t>0518-TNC14</t>
  </si>
  <si>
    <t>UD80001-0026362</t>
  </si>
  <si>
    <t>RF28145</t>
  </si>
  <si>
    <t>UD09001-AR09197</t>
  </si>
  <si>
    <t>S 00053011</t>
  </si>
  <si>
    <t>UD10001-AS31158</t>
  </si>
  <si>
    <t>UD10001-AS29859</t>
  </si>
  <si>
    <t>S 00052308</t>
  </si>
  <si>
    <t>UD10001-AS30529</t>
  </si>
  <si>
    <t>S 00053737</t>
  </si>
  <si>
    <t>UD10001-AS31894</t>
  </si>
  <si>
    <t>I    839</t>
  </si>
  <si>
    <t>UD09001-AR10326</t>
  </si>
  <si>
    <t>RF28583</t>
  </si>
  <si>
    <t>UD09001-AR09444</t>
  </si>
  <si>
    <t>S 00056146</t>
  </si>
  <si>
    <t>UD10001-AS34133</t>
  </si>
  <si>
    <t>UD09001-AR09878</t>
  </si>
  <si>
    <t>UD80002-0030034</t>
  </si>
  <si>
    <t>RF25936</t>
  </si>
  <si>
    <t>UD09001-AR07951</t>
  </si>
  <si>
    <t>UD80001-0026363</t>
  </si>
  <si>
    <t>ZAMORA LARA PATRICIA ANGELINA</t>
  </si>
  <si>
    <t>RF28119</t>
  </si>
  <si>
    <t>UD09001-AR09198</t>
  </si>
  <si>
    <t>S 00052992</t>
  </si>
  <si>
    <t>UD10001-AS31161</t>
  </si>
  <si>
    <t>S 00052307</t>
  </si>
  <si>
    <t>UD10001-AS30530</t>
  </si>
  <si>
    <t>FERNANDEZ ORTEGA JUAN ANTONIO</t>
  </si>
  <si>
    <t>S 00053731</t>
  </si>
  <si>
    <t>UD10001-AS31895</t>
  </si>
  <si>
    <t>S 00051627</t>
  </si>
  <si>
    <t>UD10001-AS29860</t>
  </si>
  <si>
    <t>I    840</t>
  </si>
  <si>
    <t>S 00058420</t>
  </si>
  <si>
    <t>UD10001-AS36402</t>
  </si>
  <si>
    <t>RF28129</t>
  </si>
  <si>
    <t>UD09001-AR09445</t>
  </si>
  <si>
    <t>S 00056960</t>
  </si>
  <si>
    <t>UD10001-AS34929</t>
  </si>
  <si>
    <t>UD80001-0030035</t>
  </si>
  <si>
    <t>S 00050019</t>
  </si>
  <si>
    <t>UD10001-AS28430</t>
  </si>
  <si>
    <t>UD83001-0029103</t>
  </si>
  <si>
    <t>UD80001-0026393</t>
  </si>
  <si>
    <t>S 00054515</t>
  </si>
  <si>
    <t>UD10001-AS32603</t>
  </si>
  <si>
    <t>S 00053005</t>
  </si>
  <si>
    <t>UD10001-AS31162</t>
  </si>
  <si>
    <t>MALAGON MALAGON GABRIELA</t>
  </si>
  <si>
    <t>S 00052309</t>
  </si>
  <si>
    <t>UD10001-AS30531</t>
  </si>
  <si>
    <t>S 00053725</t>
  </si>
  <si>
    <t>UD10001-AS31896</t>
  </si>
  <si>
    <t>UD80001-0026734</t>
  </si>
  <si>
    <t>I    841</t>
  </si>
  <si>
    <t>UD09001-AR10327</t>
  </si>
  <si>
    <t>RF28594</t>
  </si>
  <si>
    <t>UD09001-AR09446</t>
  </si>
  <si>
    <t>S 00056715</t>
  </si>
  <si>
    <t>UD10001-AS34930</t>
  </si>
  <si>
    <t>0210N/16</t>
  </si>
  <si>
    <t>UD80001-0030036</t>
  </si>
  <si>
    <t>LJIMENEZ:SAENZ BARRERA JUANA GABRIE</t>
  </si>
  <si>
    <t>S 00049997</t>
  </si>
  <si>
    <t>UD10001-AS28431</t>
  </si>
  <si>
    <t>UA43001-0026368</t>
  </si>
  <si>
    <t>LJIMENEZ:AXA SEGUROS, S.A DE C.V.</t>
  </si>
  <si>
    <t>RF28144</t>
  </si>
  <si>
    <t>UD09001-AR09199</t>
  </si>
  <si>
    <t>UD09001-AR09666</t>
  </si>
  <si>
    <t>ch</t>
  </si>
  <si>
    <t>UD09001-AR08771</t>
  </si>
  <si>
    <t>UD80001-0027056</t>
  </si>
  <si>
    <t>S 00053805</t>
  </si>
  <si>
    <t>UD10001-AS31897</t>
  </si>
  <si>
    <t>UD09001-AR08334</t>
  </si>
  <si>
    <t>I    842</t>
  </si>
  <si>
    <t>S 00056979</t>
  </si>
  <si>
    <t>UD10001-AS36404</t>
  </si>
  <si>
    <t>LADINO BARRERA MIGUEL ANGEL</t>
  </si>
  <si>
    <t>UD09001-AR09447</t>
  </si>
  <si>
    <t>S 00056955</t>
  </si>
  <si>
    <t>UD10001-AS34931</t>
  </si>
  <si>
    <t>GUERRA GARCEL MARIO ERNESTO</t>
  </si>
  <si>
    <t>S 00057785</t>
  </si>
  <si>
    <t>UD10001-AS35731</t>
  </si>
  <si>
    <t>UD80002-0025984</t>
  </si>
  <si>
    <t>UD80001-0026369</t>
  </si>
  <si>
    <t>S 00054549</t>
  </si>
  <si>
    <t>UD10001-AS32604</t>
  </si>
  <si>
    <t>UD80001-0029105</t>
  </si>
  <si>
    <t>UD09001-AR08772</t>
  </si>
  <si>
    <t>T 00052301</t>
  </si>
  <si>
    <t>UD10001-AS30534</t>
  </si>
  <si>
    <t>S 00053801</t>
  </si>
  <si>
    <t>UD10001-AS31898</t>
  </si>
  <si>
    <t>UD09001-AR08335</t>
  </si>
  <si>
    <t>I    843</t>
  </si>
  <si>
    <t>UD09001-AR10328</t>
  </si>
  <si>
    <t>S 00055325</t>
  </si>
  <si>
    <t>UD10001-AS33290</t>
  </si>
  <si>
    <t>MINSA S.A. DE C.V.</t>
  </si>
  <si>
    <t>S 00056962</t>
  </si>
  <si>
    <t>UD10001-AS34932</t>
  </si>
  <si>
    <t>S 00057775</t>
  </si>
  <si>
    <t>UD10001-AS35732</t>
  </si>
  <si>
    <t>UD83001-0025985</t>
  </si>
  <si>
    <t>UD80001-0026370</t>
  </si>
  <si>
    <t>RF28061</t>
  </si>
  <si>
    <t>UD09001-AR09200</t>
  </si>
  <si>
    <t>UD83001-0029106</t>
  </si>
  <si>
    <t>S 00053007</t>
  </si>
  <si>
    <t>UD10001-AS31167</t>
  </si>
  <si>
    <t>LANDA MUÑOZ MARIO</t>
  </si>
  <si>
    <t>S 00052286</t>
  </si>
  <si>
    <t>UD10001-AS30535</t>
  </si>
  <si>
    <t>S 00053765</t>
  </si>
  <si>
    <t>UD10001-AS31899</t>
  </si>
  <si>
    <t>S 00051601</t>
  </si>
  <si>
    <t>UD10001-AS29861</t>
  </si>
  <si>
    <t>I    844</t>
  </si>
  <si>
    <t>UD80002-0030487</t>
  </si>
  <si>
    <t>S 00055307</t>
  </si>
  <si>
    <t>UD10001-AS33291</t>
  </si>
  <si>
    <t>S 00056952</t>
  </si>
  <si>
    <t>UD10001-AS34933</t>
  </si>
  <si>
    <t>DISTRIBUCIONES AYARI S.A. DE C.V.</t>
  </si>
  <si>
    <t>S 00057787</t>
  </si>
  <si>
    <t>UD10001-AS35733</t>
  </si>
  <si>
    <t>UD09001-AR07952</t>
  </si>
  <si>
    <t>RF28063</t>
  </si>
  <si>
    <t>UD09001-AR09201</t>
  </si>
  <si>
    <t>UD09001-AR09667</t>
  </si>
  <si>
    <t>UD80001-0027368</t>
  </si>
  <si>
    <t>BAJA: SUSPENSION FRENOS Y MAS AUTOP</t>
  </si>
  <si>
    <t>T 00053800</t>
  </si>
  <si>
    <t>UD10001-AS31900</t>
  </si>
  <si>
    <t>UD83001-0026736</t>
  </si>
  <si>
    <t>I    845</t>
  </si>
  <si>
    <t>S 00058508</t>
  </si>
  <si>
    <t>UD10001-AS36406</t>
  </si>
  <si>
    <t>T 00055322</t>
  </si>
  <si>
    <t>UD10001-AS33292</t>
  </si>
  <si>
    <t>S 00056958</t>
  </si>
  <si>
    <t>UD10001-AS34934</t>
  </si>
  <si>
    <t>UD09001-AR10149</t>
  </si>
  <si>
    <t>UD09001-AR07953</t>
  </si>
  <si>
    <t>INSTITUTO TIERRA Y CAL A.C.</t>
  </si>
  <si>
    <t>RF28078</t>
  </si>
  <si>
    <t>UD09001-AR09202</t>
  </si>
  <si>
    <t>T 00056153</t>
  </si>
  <si>
    <t>UD10001-AS34134</t>
  </si>
  <si>
    <t>UD80001-0027369</t>
  </si>
  <si>
    <t>0516-TCN15</t>
  </si>
  <si>
    <t>UD80001-0027059</t>
  </si>
  <si>
    <t>UD10001-AS31901</t>
  </si>
  <si>
    <t>0607n/15</t>
  </si>
  <si>
    <t>UD80001-0026738</t>
  </si>
  <si>
    <t>I    846</t>
  </si>
  <si>
    <t>UD83001-0030488</t>
  </si>
  <si>
    <t>UD80001-0028619</t>
  </si>
  <si>
    <t>S 00056941</t>
  </si>
  <si>
    <t>UD10001-AS34935</t>
  </si>
  <si>
    <t>S 00057690</t>
  </si>
  <si>
    <t>UD10001-AS35734</t>
  </si>
  <si>
    <t>UD80001-0025986</t>
  </si>
  <si>
    <t>S 00054553</t>
  </si>
  <si>
    <t>UD10001-AS32605</t>
  </si>
  <si>
    <t>PEREZ AGUILAR CLAUDIA</t>
  </si>
  <si>
    <t>0037-TCN16</t>
  </si>
  <si>
    <t>UD80001-0029108</t>
  </si>
  <si>
    <t>S 00053006</t>
  </si>
  <si>
    <t>UD10001-AS31168</t>
  </si>
  <si>
    <t>DIAZ GARZA BERTHA ELISA</t>
  </si>
  <si>
    <t>UD80001-0027060</t>
  </si>
  <si>
    <t>T 00053802</t>
  </si>
  <si>
    <t>UD10001-AS31902</t>
  </si>
  <si>
    <t>UD09001-AR08336</t>
  </si>
  <si>
    <t>I    847</t>
  </si>
  <si>
    <t>S 00058527</t>
  </si>
  <si>
    <t>UD10001-AS36407</t>
  </si>
  <si>
    <t>S 00055292</t>
  </si>
  <si>
    <t>UD10001-AS33293</t>
  </si>
  <si>
    <t>UD83001-0029566</t>
  </si>
  <si>
    <t>S 00057769</t>
  </si>
  <si>
    <t>UD10001-AS35735</t>
  </si>
  <si>
    <t>UD80001-0025987</t>
  </si>
  <si>
    <t>S 00054527</t>
  </si>
  <si>
    <t>UD10001-AS32606</t>
  </si>
  <si>
    <t>TRNS</t>
  </si>
  <si>
    <t>UD09001-AR09668</t>
  </si>
  <si>
    <t>S 00053010</t>
  </si>
  <si>
    <t>UD10001-AS31169</t>
  </si>
  <si>
    <t>OJODEAGUA FLORES JESUS ANTONIO</t>
  </si>
  <si>
    <t>UD09001-AR08337</t>
  </si>
  <si>
    <t>PATIÑO LAGUNA CLAUDIA ALICIA</t>
  </si>
  <si>
    <t>I    848</t>
  </si>
  <si>
    <t>S 00058525</t>
  </si>
  <si>
    <t>UD10001-AS36411</t>
  </si>
  <si>
    <t>LOPEZ JUAREZ ALEJANDRO</t>
  </si>
  <si>
    <t>UD80002-0029568</t>
  </si>
  <si>
    <t>S 00057774</t>
  </si>
  <si>
    <t>UD10001-AS35736</t>
  </si>
  <si>
    <t>UD09001-AR07954</t>
  </si>
  <si>
    <t>S 00054552</t>
  </si>
  <si>
    <t>UD10001-AS32607</t>
  </si>
  <si>
    <t>UD09001-AR09669</t>
  </si>
  <si>
    <t>UD80001-0026769</t>
  </si>
  <si>
    <t>S 00053020</t>
  </si>
  <si>
    <t>UD10001-AS31170</t>
  </si>
  <si>
    <t>MACIAS LEON CESAR</t>
  </si>
  <si>
    <t>UD80001-0027838</t>
  </si>
  <si>
    <t>I    849</t>
  </si>
  <si>
    <t>RF30404</t>
  </si>
  <si>
    <t>UD09001-AR10329</t>
  </si>
  <si>
    <t>UD80001-0028620</t>
  </si>
  <si>
    <t>S 00057789</t>
  </si>
  <si>
    <t>UD10001-AS35737</t>
  </si>
  <si>
    <t>S 00056949</t>
  </si>
  <si>
    <t>UD10001-AS34936</t>
  </si>
  <si>
    <t>UD80001-0025988</t>
  </si>
  <si>
    <t>UD80001-0028229</t>
  </si>
  <si>
    <t>LJIMENEZ:MERCAQUA, S.A. DE C.V.</t>
  </si>
  <si>
    <t>RF28773</t>
  </si>
  <si>
    <t>UD09001-AR09670</t>
  </si>
  <si>
    <t>UD80001-0026770</t>
  </si>
  <si>
    <t>UD09001-AR08773</t>
  </si>
  <si>
    <t>UD80001-0027839</t>
  </si>
  <si>
    <t>S 00051652</t>
  </si>
  <si>
    <t>UD10001-AS29862</t>
  </si>
  <si>
    <t>MORA MONROY PEDRO</t>
  </si>
  <si>
    <t>I    850</t>
  </si>
  <si>
    <t>UD80001-0030491</t>
  </si>
  <si>
    <t>RF28606</t>
  </si>
  <si>
    <t>UD09001-AR09448</t>
  </si>
  <si>
    <t>UD09001-AR10150</t>
  </si>
  <si>
    <t>0765-TCN15</t>
  </si>
  <si>
    <t>UD80001-0029569</t>
  </si>
  <si>
    <t>BAJA: JAIMES MOJICA ECLISERIO</t>
  </si>
  <si>
    <t>T 00054528</t>
  </si>
  <si>
    <t>UD10001-AS32608</t>
  </si>
  <si>
    <t>S 00056151</t>
  </si>
  <si>
    <t>UD10001-AS34135</t>
  </si>
  <si>
    <t>UD80001-0026771</t>
  </si>
  <si>
    <t>DURANGO AUTOMOTORES S. DE R.L. DE C</t>
  </si>
  <si>
    <t>UD09001-AR08774</t>
  </si>
  <si>
    <t>I    851</t>
  </si>
  <si>
    <t>S 00058534</t>
  </si>
  <si>
    <t>UD10001-AS36418</t>
  </si>
  <si>
    <t>0870-TCN15</t>
  </si>
  <si>
    <t>UD80001-0028621</t>
  </si>
  <si>
    <t>UD09001-AR10151</t>
  </si>
  <si>
    <t>UD10001-AS34937</t>
  </si>
  <si>
    <t>UD80001-0025989</t>
  </si>
  <si>
    <t>S 00056164</t>
  </si>
  <si>
    <t>UD10001-AS34136</t>
  </si>
  <si>
    <t>RF27698</t>
  </si>
  <si>
    <t>UD09001-AR09203</t>
  </si>
  <si>
    <t>UD80001-0026772</t>
  </si>
  <si>
    <t>0652-TCN15</t>
  </si>
  <si>
    <t>UD80001-0027370</t>
  </si>
  <si>
    <t>LJIMENEZ:QUERETARO MOTORS S.A</t>
  </si>
  <si>
    <t>I    852</t>
  </si>
  <si>
    <t>S 00058522</t>
  </si>
  <si>
    <t>UD10001-AS36420</t>
  </si>
  <si>
    <t>UD80001-0028618</t>
  </si>
  <si>
    <t>BALANDRAN GONZALEZ JUAN GREGORIO</t>
  </si>
  <si>
    <t>UD10001-AS35738</t>
  </si>
  <si>
    <t>UD80001-0029570</t>
  </si>
  <si>
    <t>UD09001-AR07955</t>
  </si>
  <si>
    <t>UD09001-AR09671</t>
  </si>
  <si>
    <t>UD09001-AR09204</t>
  </si>
  <si>
    <t>UD80001-0026773</t>
  </si>
  <si>
    <t>S 00053017</t>
  </si>
  <si>
    <t>UD10001-AS31175</t>
  </si>
  <si>
    <t>I    853</t>
  </si>
  <si>
    <t>T 00058528</t>
  </si>
  <si>
    <t>UD10001-AS36421</t>
  </si>
  <si>
    <t>S 00055323</t>
  </si>
  <si>
    <t>UD10001-AS33294</t>
  </si>
  <si>
    <t>UD10001-AS35739</t>
  </si>
  <si>
    <t>UD10001-AS34938</t>
  </si>
  <si>
    <t>T 00050030</t>
  </si>
  <si>
    <t>UD10001-AS28432</t>
  </si>
  <si>
    <t>UD80001-0026376</t>
  </si>
  <si>
    <t>UD09001-AR09672</t>
  </si>
  <si>
    <t>UD09001-AR09205</t>
  </si>
  <si>
    <t>UD80001-0026774</t>
  </si>
  <si>
    <t>S 00053022</t>
  </si>
  <si>
    <t>UD10001-AS31176</t>
  </si>
  <si>
    <t>TOLEDO DE LEON OLGA</t>
  </si>
  <si>
    <t>S 00051605</t>
  </si>
  <si>
    <t>UD10001-AS29863</t>
  </si>
  <si>
    <t>I    854</t>
  </si>
  <si>
    <t>T 00058530</t>
  </si>
  <si>
    <t>UD10001-AS36422</t>
  </si>
  <si>
    <t>T 00055326</t>
  </si>
  <si>
    <t>UD10001-AS33295</t>
  </si>
  <si>
    <t>0115U15</t>
  </si>
  <si>
    <t>UD83001-0030037</t>
  </si>
  <si>
    <t>LJIMENEZ:MORALES SNOWBALL JOSE LUIS</t>
  </si>
  <si>
    <t>UD09001-AR09879</t>
  </si>
  <si>
    <t>UD80001-0025991</t>
  </si>
  <si>
    <t>T 00055969</t>
  </si>
  <si>
    <t>UD10001-AS34137</t>
  </si>
  <si>
    <t>0808-TCN15</t>
  </si>
  <si>
    <t>UD80001-0028230</t>
  </si>
  <si>
    <t>LJIMENEZ:VILLEGAS SIXTOS VERONICA</t>
  </si>
  <si>
    <t>UD80001-0026775</t>
  </si>
  <si>
    <t>S 00053025</t>
  </si>
  <si>
    <t>UD10001-AS31177</t>
  </si>
  <si>
    <t>UD80001-0027840</t>
  </si>
  <si>
    <t>UD09001-AR08338</t>
  </si>
  <si>
    <t>I    855</t>
  </si>
  <si>
    <t>UD80001-0030492</t>
  </si>
  <si>
    <t>0852-TCN15</t>
  </si>
  <si>
    <t>UD83001-0028622</t>
  </si>
  <si>
    <t>LJIMENEZ:MARTINEZ MONCADA ARTURO</t>
  </si>
  <si>
    <t>S 00057802</t>
  </si>
  <si>
    <t>UD10001-AS35740</t>
  </si>
  <si>
    <t>UD09001-AR09880</t>
  </si>
  <si>
    <t>S 00050026</t>
  </si>
  <si>
    <t>UD10001-AS28433</t>
  </si>
  <si>
    <t>UD10001-AS34138</t>
  </si>
  <si>
    <t>S 00054565</t>
  </si>
  <si>
    <t>UD10001-AS32609</t>
  </si>
  <si>
    <t>UD80001-0026776</t>
  </si>
  <si>
    <t>UD09001-AR08775</t>
  </si>
  <si>
    <t>UD80001-0027841</t>
  </si>
  <si>
    <t>RF26724</t>
  </si>
  <si>
    <t>UD09001-AR08339</t>
  </si>
  <si>
    <t>I    856</t>
  </si>
  <si>
    <t>0301n/16</t>
  </si>
  <si>
    <t>UD80001-0030493</t>
  </si>
  <si>
    <t>LJIMENEZ:ARELLANO GARCIA RAMON</t>
  </si>
  <si>
    <t>S 00055309</t>
  </si>
  <si>
    <t>UD10001-AS33296</t>
  </si>
  <si>
    <t>S 00057770</t>
  </si>
  <si>
    <t>UD10001-AS35741</t>
  </si>
  <si>
    <t>UD09001-AR09881</t>
  </si>
  <si>
    <t>UD10001-AS28434</t>
  </si>
  <si>
    <t>UD80001-0029112</t>
  </si>
  <si>
    <t>UD10001-AS32610</t>
  </si>
  <si>
    <t>CARFIX, S.A. DE C.V.</t>
  </si>
  <si>
    <t>UD83001-0026777</t>
  </si>
  <si>
    <t>UD80001-0027371</t>
  </si>
  <si>
    <t>0456N/15</t>
  </si>
  <si>
    <t>UD80001-0026742</t>
  </si>
  <si>
    <t>LJIMENEZ:GUERRERO LERMA ALBERTO</t>
  </si>
  <si>
    <t>I    857</t>
  </si>
  <si>
    <t>0304N/16</t>
  </si>
  <si>
    <t>UD80001-0030494</t>
  </si>
  <si>
    <t>LJIMENEZ:MENDOZA GONZALEZ FRANCISCO</t>
  </si>
  <si>
    <t>S 00055248</t>
  </si>
  <si>
    <t>UD10001-AS33297</t>
  </si>
  <si>
    <t>RABAGO MUJICA DOLORES ALICIA</t>
  </si>
  <si>
    <t>S 00057796</t>
  </si>
  <si>
    <t>UD10001-AS35742</t>
  </si>
  <si>
    <t>GODINEZ SOTO JUAN PABLO</t>
  </si>
  <si>
    <t>T 00056946</t>
  </si>
  <si>
    <t>UD10001-AS34939</t>
  </si>
  <si>
    <t>S 00050033</t>
  </si>
  <si>
    <t>UD10001-AS28435</t>
  </si>
  <si>
    <t>S 00056155</t>
  </si>
  <si>
    <t>UD10001-AS34139</t>
  </si>
  <si>
    <t>UD09001-AR09206</t>
  </si>
  <si>
    <t>UD80001-0026778</t>
  </si>
  <si>
    <t>UD80006-0027372</t>
  </si>
  <si>
    <t>Cobro de Comision Ba</t>
  </si>
  <si>
    <t>S 00051647</t>
  </si>
  <si>
    <t>UD10001-AS29864</t>
  </si>
  <si>
    <t>I    858</t>
  </si>
  <si>
    <t>BAJA: ARELLANO GARCIA RAMON</t>
  </si>
  <si>
    <t>0890-TCN15</t>
  </si>
  <si>
    <t>UD80001-0028623</t>
  </si>
  <si>
    <t>SORIA VIñAS ALBERTO</t>
  </si>
  <si>
    <t>S 00057771</t>
  </si>
  <si>
    <t>UD10001-AS35743</t>
  </si>
  <si>
    <t>UD09001-AR09882</t>
  </si>
  <si>
    <t>UD09001-AR07956</t>
  </si>
  <si>
    <t>S 00056157</t>
  </si>
  <si>
    <t>UD10001-AS34140</t>
  </si>
  <si>
    <t>UD09001-AR09207</t>
  </si>
  <si>
    <t>UA43001-0027069</t>
  </si>
  <si>
    <t>LJIMENEZ:SEGUROS EL POTOSI, S.A.</t>
  </si>
  <si>
    <t>UD80001-0027373</t>
  </si>
  <si>
    <t>UD80001-0026744</t>
  </si>
  <si>
    <t>I    859</t>
  </si>
  <si>
    <t>S 00058524</t>
  </si>
  <si>
    <t>UD10001-AS36423</t>
  </si>
  <si>
    <t>S 00055319</t>
  </si>
  <si>
    <t>UD10001-AS33298</t>
  </si>
  <si>
    <t>T 00057782</t>
  </si>
  <si>
    <t>UD10001-AS35744</t>
  </si>
  <si>
    <t>ESPINOZA SALAZAR FELICIANO ERNESTO</t>
  </si>
  <si>
    <t>0171N/16</t>
  </si>
  <si>
    <t>UD80001-0029572</t>
  </si>
  <si>
    <t>LJIMENEZ:CORONA TABARES BENJAMIN</t>
  </si>
  <si>
    <t>S 00050029</t>
  </si>
  <si>
    <t>UD10001-AS28436</t>
  </si>
  <si>
    <t>S 00056161</t>
  </si>
  <si>
    <t>UD10001-AS34141</t>
  </si>
  <si>
    <t>UD80002-0028231</t>
  </si>
  <si>
    <t>S 00053018</t>
  </si>
  <si>
    <t>UD10001-AS31178</t>
  </si>
  <si>
    <t>UD09001-AR08340</t>
  </si>
  <si>
    <t>ARMAS GONZALEZ JAVIER</t>
  </si>
  <si>
    <t>I    860</t>
  </si>
  <si>
    <t>S 00058535</t>
  </si>
  <si>
    <t>UD10001-AS36424</t>
  </si>
  <si>
    <t>S 00055138</t>
  </si>
  <si>
    <t>UD10001-AS33299</t>
  </si>
  <si>
    <t>S 00057800</t>
  </si>
  <si>
    <t>UD10001-AS35745</t>
  </si>
  <si>
    <t>BENITEZ MARBAN TOMAS</t>
  </si>
  <si>
    <t>UD09001-AR09883</t>
  </si>
  <si>
    <t>T 00050032</t>
  </si>
  <si>
    <t>UD10001-AS28437</t>
  </si>
  <si>
    <t>UD09001-AR09673</t>
  </si>
  <si>
    <t>S 00054559</t>
  </si>
  <si>
    <t>UD10001-AS32611</t>
  </si>
  <si>
    <t>S 00053008</t>
  </si>
  <si>
    <t>UD10001-AS31179</t>
  </si>
  <si>
    <t>UD09001-AR08341</t>
  </si>
  <si>
    <t>I    861</t>
  </si>
  <si>
    <t>0292-TCN16</t>
  </si>
  <si>
    <t>UD80001-0030496</t>
  </si>
  <si>
    <t>RF28602</t>
  </si>
  <si>
    <t>UD09001-AR09449</t>
  </si>
  <si>
    <t>S 00057793</t>
  </si>
  <si>
    <t>UD10001-AS35746</t>
  </si>
  <si>
    <t>SALAZAR RUBIO ANA GLORIA</t>
  </si>
  <si>
    <t>S 00056963</t>
  </si>
  <si>
    <t>UD10001-AS34940</t>
  </si>
  <si>
    <t>0312-tcn14</t>
  </si>
  <si>
    <t>UD80001-0025992</t>
  </si>
  <si>
    <t>LJIMENEZ:VERA CALVO BERTHA LAURA</t>
  </si>
  <si>
    <t>UD80001-0029117</t>
  </si>
  <si>
    <t>S 00054567</t>
  </si>
  <si>
    <t>UD10001-AS32612</t>
  </si>
  <si>
    <t>UD09001-AR08776</t>
  </si>
  <si>
    <t>0574N/15</t>
  </si>
  <si>
    <t>UD80001-0026746</t>
  </si>
  <si>
    <t>I    862</t>
  </si>
  <si>
    <t>UD09001-AR10330</t>
  </si>
  <si>
    <t>UD09001-AR09450</t>
  </si>
  <si>
    <t>S 00057788</t>
  </si>
  <si>
    <t>UD10001-AS35747</t>
  </si>
  <si>
    <t>UD09001-AR09884</t>
  </si>
  <si>
    <t>ARPADA S.A. DE C.V.</t>
  </si>
  <si>
    <t>S 00050027</t>
  </si>
  <si>
    <t>UD10001-AS28438</t>
  </si>
  <si>
    <t>MEDINA MORALES MARTIN</t>
  </si>
  <si>
    <t>S 00055003</t>
  </si>
  <si>
    <t>UD10001-AS34142</t>
  </si>
  <si>
    <t>UD80001-0028232</t>
  </si>
  <si>
    <t>S 00053023</t>
  </si>
  <si>
    <t>UD10001-AS31180</t>
  </si>
  <si>
    <t>SOLER ROSALES ULISES ALEJANDRO</t>
  </si>
  <si>
    <t>UD83001-0026747</t>
  </si>
  <si>
    <t>I    863</t>
  </si>
  <si>
    <t>S 00058538</t>
  </si>
  <si>
    <t>UD10001-AS36425</t>
  </si>
  <si>
    <t>S 00055290</t>
  </si>
  <si>
    <t>UD10001-AS33300</t>
  </si>
  <si>
    <t>S 00057795</t>
  </si>
  <si>
    <t>UD10001-AS35749</t>
  </si>
  <si>
    <t>RUIZ PALOALTO EVANGELINA</t>
  </si>
  <si>
    <t>UD09001-AR09885</t>
  </si>
  <si>
    <t>S 00050043</t>
  </si>
  <si>
    <t>UD10001-AS28439</t>
  </si>
  <si>
    <t>FUENTES CAUDILLO RICARDO</t>
  </si>
  <si>
    <t>RF29026</t>
  </si>
  <si>
    <t>UD09001-AR09674</t>
  </si>
  <si>
    <t>S 00054571</t>
  </si>
  <si>
    <t>UD10001-AS32613</t>
  </si>
  <si>
    <t>GOMEZ TERRAZAS MARTIN</t>
  </si>
  <si>
    <t>S 00053030</t>
  </si>
  <si>
    <t>UD10001-AS31181</t>
  </si>
  <si>
    <t>I    864</t>
  </si>
  <si>
    <t>0284-TCN16</t>
  </si>
  <si>
    <t>UD80001-0030497</t>
  </si>
  <si>
    <t>DAVILA TREJO JACQUELINE</t>
  </si>
  <si>
    <t>UD09001-AR09451</t>
  </si>
  <si>
    <t>S 00057792</t>
  </si>
  <si>
    <t>UD10001-AS35750</t>
  </si>
  <si>
    <t>UD09001-AR09886</t>
  </si>
  <si>
    <t>S 00049957</t>
  </si>
  <si>
    <t>UD10001-AS28440</t>
  </si>
  <si>
    <t>RF28860</t>
  </si>
  <si>
    <t>UD09001-AR09675</t>
  </si>
  <si>
    <t>S 00054572</t>
  </si>
  <si>
    <t>UD10001-AS32614</t>
  </si>
  <si>
    <t>S 00053033</t>
  </si>
  <si>
    <t>UD10001-AS31182</t>
  </si>
  <si>
    <t>S 00051661</t>
  </si>
  <si>
    <t>UD10001-AS29887</t>
  </si>
  <si>
    <t>I    865</t>
  </si>
  <si>
    <t>UD09001-AR10331</t>
  </si>
  <si>
    <t>T 00055311</t>
  </si>
  <si>
    <t>UD10001-AS33301</t>
  </si>
  <si>
    <t>I 00054743</t>
  </si>
  <si>
    <t>UD10001-AS34942</t>
  </si>
  <si>
    <t>UD09001-AR10152</t>
  </si>
  <si>
    <t>UD80001-0025993</t>
  </si>
  <si>
    <t>UD80001-0029118</t>
  </si>
  <si>
    <t>UD09001-AR09208</t>
  </si>
  <si>
    <t>S 00053024</t>
  </si>
  <si>
    <t>UD10001-AS31183</t>
  </si>
  <si>
    <t>BRIZUELA GOMEZ FRANCISCO JAVIER</t>
  </si>
  <si>
    <t>S 00051651</t>
  </si>
  <si>
    <t>UD10001-AS29888</t>
  </si>
  <si>
    <t>I    866</t>
  </si>
  <si>
    <t>UD09001-AR10332</t>
  </si>
  <si>
    <t>S 00055328</t>
  </si>
  <si>
    <t>UD10001-AS33302</t>
  </si>
  <si>
    <t>MORENO RODRIGUEZ SUSANA</t>
  </si>
  <si>
    <t>UD09001-AR09887</t>
  </si>
  <si>
    <t>MALDONADO PATLAN ESPERANZA</t>
  </si>
  <si>
    <t>T 00057791</t>
  </si>
  <si>
    <t>UD10001-AS35751</t>
  </si>
  <si>
    <t>S 00050046</t>
  </si>
  <si>
    <t>UD10001-AS28441</t>
  </si>
  <si>
    <t>S 00056171</t>
  </si>
  <si>
    <t>UD10001-AS34143</t>
  </si>
  <si>
    <t>S 00054569</t>
  </si>
  <si>
    <t>UD10001-AS32615</t>
  </si>
  <si>
    <t>S 00053026</t>
  </si>
  <si>
    <t>UD10001-AS31184</t>
  </si>
  <si>
    <t>UD09001-AR08342</t>
  </si>
  <si>
    <t>I    867</t>
  </si>
  <si>
    <t>UD09001-AR10333</t>
  </si>
  <si>
    <t>T 00055327</t>
  </si>
  <si>
    <t>UD10001-AS33303</t>
  </si>
  <si>
    <t>UD80001-0029574</t>
  </si>
  <si>
    <t>S 00057790</t>
  </si>
  <si>
    <t>UD10001-AS35752</t>
  </si>
  <si>
    <t>S 00050037</t>
  </si>
  <si>
    <t>UD10001-AS28442</t>
  </si>
  <si>
    <t>T 00055978</t>
  </si>
  <si>
    <t>UD10001-AS34144</t>
  </si>
  <si>
    <t>UD09001-AR09209</t>
  </si>
  <si>
    <t>UD80002-0027379</t>
  </si>
  <si>
    <t>S 00051665</t>
  </si>
  <si>
    <t>UD10001-AS29889</t>
  </si>
  <si>
    <t>I    868</t>
  </si>
  <si>
    <t>S 00058518</t>
  </si>
  <si>
    <t>UD10001-AS36426</t>
  </si>
  <si>
    <t>S 00055321</t>
  </si>
  <si>
    <t>UD10001-AS33304</t>
  </si>
  <si>
    <t>UD80001-0029577</t>
  </si>
  <si>
    <t>UD09001-AR10153</t>
  </si>
  <si>
    <t>S 00050042</t>
  </si>
  <si>
    <t>UD10001-AS28443</t>
  </si>
  <si>
    <t>ARTEAGA PAREDES VICTOR MANUEL</t>
  </si>
  <si>
    <t>UD80001-0029119</t>
  </si>
  <si>
    <t>S 00054574</t>
  </si>
  <si>
    <t>UD10001-AS32616</t>
  </si>
  <si>
    <t>S 00053028</t>
  </si>
  <si>
    <t>UD10001-AS31185</t>
  </si>
  <si>
    <t>UD10001-AS29890</t>
  </si>
  <si>
    <t>I    869</t>
  </si>
  <si>
    <t>S 00058545</t>
  </si>
  <si>
    <t>UD10001-AS36427</t>
  </si>
  <si>
    <t>UD80001-0028624</t>
  </si>
  <si>
    <t>UD80001-0029578</t>
  </si>
  <si>
    <t>UD09001-AR10154</t>
  </si>
  <si>
    <t>S 00050038</t>
  </si>
  <si>
    <t>UD10001-AS28444</t>
  </si>
  <si>
    <t>T 00056135</t>
  </si>
  <si>
    <t>UD10001-AS34145</t>
  </si>
  <si>
    <t>S 00054575</t>
  </si>
  <si>
    <t>UD10001-AS32617</t>
  </si>
  <si>
    <t>MARTINEZ DIAZ HUGO FERNANDO</t>
  </si>
  <si>
    <t>S 00053032</t>
  </si>
  <si>
    <t>UD10001-AS31186</t>
  </si>
  <si>
    <t>S 00051669</t>
  </si>
  <si>
    <t>UD10001-AS29891</t>
  </si>
  <si>
    <t>I    870</t>
  </si>
  <si>
    <t>0614-TCN15</t>
  </si>
  <si>
    <t>UD80001-0030499</t>
  </si>
  <si>
    <t>LJIMENEZ:LEDESMA DELGADO ROCIO</t>
  </si>
  <si>
    <t>UD80001-0028617</t>
  </si>
  <si>
    <t>UD09001-AR09888</t>
  </si>
  <si>
    <t>UD09001-AR10155</t>
  </si>
  <si>
    <t>S 00050040</t>
  </si>
  <si>
    <t>UD10001-AS28445</t>
  </si>
  <si>
    <t>UD09001-AR09676</t>
  </si>
  <si>
    <t>UD10001-AS32618</t>
  </si>
  <si>
    <t>S 00053031</t>
  </si>
  <si>
    <t>UD10001-AS31187</t>
  </si>
  <si>
    <t>VAZQUEZ MARTINEZ ALAN</t>
  </si>
  <si>
    <t>S 00051649</t>
  </si>
  <si>
    <t>UD10001-AS29892</t>
  </si>
  <si>
    <t>I    871</t>
  </si>
  <si>
    <t>T 00058479</t>
  </si>
  <si>
    <t>UD10001-AS36429</t>
  </si>
  <si>
    <t>0852-tcn15</t>
  </si>
  <si>
    <t>UD80001-0028625</t>
  </si>
  <si>
    <t>S 00056964</t>
  </si>
  <si>
    <t>UD10001-AS34951</t>
  </si>
  <si>
    <t>UD09001-AR10156</t>
  </si>
  <si>
    <t>S 00050017</t>
  </si>
  <si>
    <t>UD10001-AS28446</t>
  </si>
  <si>
    <t>UD10001-AS34146</t>
  </si>
  <si>
    <t>T 00054579</t>
  </si>
  <si>
    <t>UD10001-AS32620</t>
  </si>
  <si>
    <t>S 00053035</t>
  </si>
  <si>
    <t>UD10001-AS31188</t>
  </si>
  <si>
    <t>UD09001-AR08343</t>
  </si>
  <si>
    <t>I    872</t>
  </si>
  <si>
    <t>S 00058541</t>
  </si>
  <si>
    <t>UD10001-AS36430</t>
  </si>
  <si>
    <t>UD09001-AR09452</t>
  </si>
  <si>
    <t>S 00056954</t>
  </si>
  <si>
    <t>UD10001-AS34954</t>
  </si>
  <si>
    <t>ANDRADE ANDRADE ALFONSO</t>
  </si>
  <si>
    <t>UD09001-AR10157</t>
  </si>
  <si>
    <t>S 00050041</t>
  </si>
  <si>
    <t>UD10001-AS28449</t>
  </si>
  <si>
    <t>UD09001-AR09677</t>
  </si>
  <si>
    <t>S 00054586</t>
  </si>
  <si>
    <t>UD10001-AS32621</t>
  </si>
  <si>
    <t>S 00053034</t>
  </si>
  <si>
    <t>UD10001-AS31189</t>
  </si>
  <si>
    <t>S 00051646</t>
  </si>
  <si>
    <t>UD10001-AS29893</t>
  </si>
  <si>
    <t>I    873</t>
  </si>
  <si>
    <t>S 00058533</t>
  </si>
  <si>
    <t>UD10001-AS36431</t>
  </si>
  <si>
    <t>RF 29535</t>
  </si>
  <si>
    <t>UD09001-AR09889</t>
  </si>
  <si>
    <t>UD09001-AR10158</t>
  </si>
  <si>
    <t>T 00050045</t>
  </si>
  <si>
    <t>UD10001-AS28450</t>
  </si>
  <si>
    <t>RF28246</t>
  </si>
  <si>
    <t>UD09001-AR09678</t>
  </si>
  <si>
    <t>RF28219</t>
  </si>
  <si>
    <t>UD09001-AR09210</t>
  </si>
  <si>
    <t>S 00053027</t>
  </si>
  <si>
    <t>UD10001-AS31190</t>
  </si>
  <si>
    <t>S 00051670</t>
  </si>
  <si>
    <t>UD10001-AS29894</t>
  </si>
  <si>
    <t>I    874</t>
  </si>
  <si>
    <t>UD10001-AS36432</t>
  </si>
  <si>
    <t>0024-TCN16</t>
  </si>
  <si>
    <t>UD80001-0028627</t>
  </si>
  <si>
    <t>UD80001-0029580</t>
  </si>
  <si>
    <t>LERMA VALLEJO ZEFERINO</t>
  </si>
  <si>
    <t>S 00057783</t>
  </si>
  <si>
    <t>UD10001-AS35753</t>
  </si>
  <si>
    <t>UD09001-AR07957</t>
  </si>
  <si>
    <t>RF28222</t>
  </si>
  <si>
    <t>UD09001-AR09679</t>
  </si>
  <si>
    <t>UD10001-AS32622</t>
  </si>
  <si>
    <t>S 00051664</t>
  </si>
  <si>
    <t>UD10001-AS29898</t>
  </si>
  <si>
    <t>I    875</t>
  </si>
  <si>
    <t>S 00058551</t>
  </si>
  <si>
    <t>UD10001-AS36433</t>
  </si>
  <si>
    <t>UD80001-0028628</t>
  </si>
  <si>
    <t>UD80001-0029581</t>
  </si>
  <si>
    <t>0211N/16</t>
  </si>
  <si>
    <t>UD80001-0030038</t>
  </si>
  <si>
    <t>LJIMENEZ:GARCIA ALVAREZ EVA MARIA</t>
  </si>
  <si>
    <t>S 00050034</t>
  </si>
  <si>
    <t>UD10001-AS28451</t>
  </si>
  <si>
    <t>UD10001-AS34147</t>
  </si>
  <si>
    <t>S 00054580</t>
  </si>
  <si>
    <t>UD10001-AS32623</t>
  </si>
  <si>
    <t>S 00051675</t>
  </si>
  <si>
    <t>UD10001-AS29900</t>
  </si>
  <si>
    <t>I    876</t>
  </si>
  <si>
    <t>S 00058562</t>
  </si>
  <si>
    <t>UD10001-AS36434</t>
  </si>
  <si>
    <t>UD80002-0028629</t>
  </si>
  <si>
    <t>T 00056981</t>
  </si>
  <si>
    <t>UD10001-AS34955</t>
  </si>
  <si>
    <t>0216N/16</t>
  </si>
  <si>
    <t>UD80001-0030039</t>
  </si>
  <si>
    <t>LJIMENEZ:PALLARES MEDINA DANIEL</t>
  </si>
  <si>
    <t>UD09001-AR07958</t>
  </si>
  <si>
    <t>RF28937</t>
  </si>
  <si>
    <t>UD09001-AR09680</t>
  </si>
  <si>
    <t>S 00054577</t>
  </si>
  <si>
    <t>UD10001-AS32624</t>
  </si>
  <si>
    <t>S 00051612</t>
  </si>
  <si>
    <t>UD10001-AS29901</t>
  </si>
  <si>
    <t>I    877</t>
  </si>
  <si>
    <t>S 00058557</t>
  </si>
  <si>
    <t>UD10001-AS36435</t>
  </si>
  <si>
    <t>UD80002-0028630</t>
  </si>
  <si>
    <t>UD09001-AR09890</t>
  </si>
  <si>
    <t>S 00057773</t>
  </si>
  <si>
    <t>UD10001-AS35754</t>
  </si>
  <si>
    <t>S 00050053</t>
  </si>
  <si>
    <t>UD10001-AS28452</t>
  </si>
  <si>
    <t>PULMEX 2000 S.A. DE C.V.</t>
  </si>
  <si>
    <t>RF28156</t>
  </si>
  <si>
    <t>UD09001-AR09681</t>
  </si>
  <si>
    <t>S 00054587</t>
  </si>
  <si>
    <t>UD10001-AS32625</t>
  </si>
  <si>
    <t>S 00051672</t>
  </si>
  <si>
    <t>UD10001-AS29902</t>
  </si>
  <si>
    <t>NUÑEZ PESQUERA JORGE</t>
  </si>
  <si>
    <t>I    878</t>
  </si>
  <si>
    <t>UD80001-0030500</t>
  </si>
  <si>
    <t>BAUTISTA LOPEZ ANTONIO</t>
  </si>
  <si>
    <t>0887-TCN15</t>
  </si>
  <si>
    <t>UD80001-0028632</t>
  </si>
  <si>
    <t>UD09001-AR09891</t>
  </si>
  <si>
    <t>S 00057784</t>
  </si>
  <si>
    <t>UD10001-AS35755</t>
  </si>
  <si>
    <t>S 00050047</t>
  </si>
  <si>
    <t>UD10001-AS28453</t>
  </si>
  <si>
    <t>RF28143</t>
  </si>
  <si>
    <t>UD09001-AR09682</t>
  </si>
  <si>
    <t>RF28221</t>
  </si>
  <si>
    <t>UD09001-AR09211</t>
  </si>
  <si>
    <t>S 00051650</t>
  </si>
  <si>
    <t>UD10001-AS29903</t>
  </si>
  <si>
    <t>I    879</t>
  </si>
  <si>
    <t>UD80001-0030501</t>
  </si>
  <si>
    <t>LJIMENEZ:TOLEDO MENDEZ OSCAR</t>
  </si>
  <si>
    <t>UD80001-0028633</t>
  </si>
  <si>
    <t>T 00056990</t>
  </si>
  <si>
    <t>UD10001-AS34958</t>
  </si>
  <si>
    <t>ALMANZA ANDRADE MARICELA</t>
  </si>
  <si>
    <t>S 00057794</t>
  </si>
  <si>
    <t>UD10001-AS35756</t>
  </si>
  <si>
    <t>S 00050050</t>
  </si>
  <si>
    <t>UD10001-AS28454</t>
  </si>
  <si>
    <t>ALVAREZ HERRERA JOSE LUIS</t>
  </si>
  <si>
    <t>S 00056177</t>
  </si>
  <si>
    <t>UD10001-AS34148</t>
  </si>
  <si>
    <t>RF28209</t>
  </si>
  <si>
    <t>UD09001-AR09212</t>
  </si>
  <si>
    <t>S 00051673</t>
  </si>
  <si>
    <t>UD10001-AS29904</t>
  </si>
  <si>
    <t>GONZALEZ PICENO MARIA DEL SOCORRO</t>
  </si>
  <si>
    <t>I    880</t>
  </si>
  <si>
    <t>S 00058555</t>
  </si>
  <si>
    <t>UD10001-AS36436</t>
  </si>
  <si>
    <t>0687-TCN15</t>
  </si>
  <si>
    <t>UD80001-0028634</t>
  </si>
  <si>
    <t>LJIMENEZ:HERNANDEZ VILLANUEVA ALICI</t>
  </si>
  <si>
    <t>BAJA: DIAZ PULIDO MIGUEL ANGEL</t>
  </si>
  <si>
    <t>T 00057757</t>
  </si>
  <si>
    <t>UD10001-AS35757</t>
  </si>
  <si>
    <t>UD80001-0025995</t>
  </si>
  <si>
    <t>RF28170</t>
  </si>
  <si>
    <t>UD09001-AR09683</t>
  </si>
  <si>
    <t>UD80001-0028235</t>
  </si>
  <si>
    <t>UD09001-AR08344</t>
  </si>
  <si>
    <t>I    881</t>
  </si>
  <si>
    <t>S 00058558</t>
  </si>
  <si>
    <t>UD10001-AS36437</t>
  </si>
  <si>
    <t>PEREZ MANRIQUEZ SONIA</t>
  </si>
  <si>
    <t>UD80001-0028636</t>
  </si>
  <si>
    <t>UD80001-0029582</t>
  </si>
  <si>
    <t>DOZZER CONSTRUCCION Y ASESORIA SA D</t>
  </si>
  <si>
    <t>S 00057806</t>
  </si>
  <si>
    <t>UD10001-AS35758</t>
  </si>
  <si>
    <t>ROSILLO GUERRERO CRESCENCIANO</t>
  </si>
  <si>
    <t>RF25587</t>
  </si>
  <si>
    <t>UD09001-AR07959</t>
  </si>
  <si>
    <t>RF28763</t>
  </si>
  <si>
    <t>UD09001-AR09684</t>
  </si>
  <si>
    <t>UD80001-0028236</t>
  </si>
  <si>
    <t>S 00051676</t>
  </si>
  <si>
    <t>UD10001-AS29905</t>
  </si>
  <si>
    <t>I    882</t>
  </si>
  <si>
    <t>UD09001-AR10334</t>
  </si>
  <si>
    <t>UD09001-AR09453</t>
  </si>
  <si>
    <t>S 00056593</t>
  </si>
  <si>
    <t>UD10001-AS34967</t>
  </si>
  <si>
    <t>S 00057808</t>
  </si>
  <si>
    <t>UD10001-AS35759</t>
  </si>
  <si>
    <t>S 00050024</t>
  </si>
  <si>
    <t>UD10001-AS28455</t>
  </si>
  <si>
    <t>UD10001-AS34149</t>
  </si>
  <si>
    <t>UD80005-0028237</t>
  </si>
  <si>
    <t>S 00051674</t>
  </si>
  <si>
    <t>UD10001-AS29906</t>
  </si>
  <si>
    <t>I    883</t>
  </si>
  <si>
    <t>S 00058536</t>
  </si>
  <si>
    <t>UD10001-AS36438</t>
  </si>
  <si>
    <t>S 00056782</t>
  </si>
  <si>
    <t>UD10001-AS34972</t>
  </si>
  <si>
    <t>GALLEGOS LOPEZ JUAN CARLOS</t>
  </si>
  <si>
    <t>UD09001-AR10159</t>
  </si>
  <si>
    <t>0048-TCN15</t>
  </si>
  <si>
    <t>UD80001-0025998</t>
  </si>
  <si>
    <t>RF28681</t>
  </si>
  <si>
    <t>UD09001-AR09685</t>
  </si>
  <si>
    <t>S 00054588</t>
  </si>
  <si>
    <t>UD10001-AS32626</t>
  </si>
  <si>
    <t>UD09001-AR08345</t>
  </si>
  <si>
    <t>I    884</t>
  </si>
  <si>
    <t>0299N/16</t>
  </si>
  <si>
    <t>UD80001-0030502</t>
  </si>
  <si>
    <t>LJIMENEZ:IKEMATZU NOZOMI</t>
  </si>
  <si>
    <t>S 00055347</t>
  </si>
  <si>
    <t>UD10001-AS33305</t>
  </si>
  <si>
    <t>S 00056842</t>
  </si>
  <si>
    <t>UD10001-AS34974</t>
  </si>
  <si>
    <t>UD83001-0030040</t>
  </si>
  <si>
    <t>RF28792</t>
  </si>
  <si>
    <t>UD09001-AR09686</t>
  </si>
  <si>
    <t>UD80001-0025999</t>
  </si>
  <si>
    <t>S 00054601</t>
  </si>
  <si>
    <t>UD10001-AS32627</t>
  </si>
  <si>
    <t>AGUILAR RODRIGUEZ NORMA YOLANDA</t>
  </si>
  <si>
    <t>S 00051659</t>
  </si>
  <si>
    <t>UD10001-AS29907</t>
  </si>
  <si>
    <t>I    885</t>
  </si>
  <si>
    <t>S 00058520</t>
  </si>
  <si>
    <t>UD10001-AS36439</t>
  </si>
  <si>
    <t>S 00055354</t>
  </si>
  <si>
    <t>UD10001-AS33306</t>
  </si>
  <si>
    <t>FORRAJERA SAN DIEGO S.A. DE C.V.</t>
  </si>
  <si>
    <t>0949-TCN15</t>
  </si>
  <si>
    <t>UD80001-0029584</t>
  </si>
  <si>
    <t>UD09001-AR10160</t>
  </si>
  <si>
    <t>RF28863</t>
  </si>
  <si>
    <t>UD09001-AR09687</t>
  </si>
  <si>
    <t>S 00050005</t>
  </si>
  <si>
    <t>UD10001-AS28456</t>
  </si>
  <si>
    <t>S 00054597</t>
  </si>
  <si>
    <t>UD10001-AS32628</t>
  </si>
  <si>
    <t>UD80001-0026750</t>
  </si>
  <si>
    <t>I    886</t>
  </si>
  <si>
    <t>UD09001-AR10335</t>
  </si>
  <si>
    <t>T 00055359</t>
  </si>
  <si>
    <t>UD10001-AS33307</t>
  </si>
  <si>
    <t>0950-TCN15</t>
  </si>
  <si>
    <t>UD80001-0029585</t>
  </si>
  <si>
    <t>UD09001-AR10161</t>
  </si>
  <si>
    <t>UD10001-AS34150</t>
  </si>
  <si>
    <t>S 00050035</t>
  </si>
  <si>
    <t>UD10001-AS28457</t>
  </si>
  <si>
    <t>S 00054591</t>
  </si>
  <si>
    <t>UD10001-AS32629</t>
  </si>
  <si>
    <t>S 00051677</t>
  </si>
  <si>
    <t>UD10001-AS29908</t>
  </si>
  <si>
    <t>I    887</t>
  </si>
  <si>
    <t>S 00058546</t>
  </si>
  <si>
    <t>UD10001-AS36440</t>
  </si>
  <si>
    <t>T 00055360</t>
  </si>
  <si>
    <t>UD10001-AS33308</t>
  </si>
  <si>
    <t>0955-TCN15</t>
  </si>
  <si>
    <t>UD80001-0029586</t>
  </si>
  <si>
    <t>UD09001-AR10162</t>
  </si>
  <si>
    <t>UD10001-AS34151</t>
  </si>
  <si>
    <t>UD09001-AR07960</t>
  </si>
  <si>
    <t>S 00054573</t>
  </si>
  <si>
    <t>UD10001-AS32630</t>
  </si>
  <si>
    <t>S 00051654</t>
  </si>
  <si>
    <t>UD10001-AS29909</t>
  </si>
  <si>
    <t>I    888</t>
  </si>
  <si>
    <t>T 00058563</t>
  </si>
  <si>
    <t>UD10001-AS36441</t>
  </si>
  <si>
    <t>S 00055350</t>
  </si>
  <si>
    <t>UD10001-AS33309</t>
  </si>
  <si>
    <t>S 00056976</t>
  </si>
  <si>
    <t>UD10001-AS34979</t>
  </si>
  <si>
    <t>S 00057820</t>
  </si>
  <si>
    <t>UD10001-AS35760</t>
  </si>
  <si>
    <t>RF28210</t>
  </si>
  <si>
    <t>UD09001-AR09688</t>
  </si>
  <si>
    <t>UD10001-AS28458</t>
  </si>
  <si>
    <t>S 00054599</t>
  </si>
  <si>
    <t>UD10001-AS32631</t>
  </si>
  <si>
    <t>UD80001-0026751</t>
  </si>
  <si>
    <t>I    889</t>
  </si>
  <si>
    <t>UD80001-0030503</t>
  </si>
  <si>
    <t>UD10001-AS33310</t>
  </si>
  <si>
    <t>T 00056969</t>
  </si>
  <si>
    <t>UD10001-AS34980</t>
  </si>
  <si>
    <t>S 00057813</t>
  </si>
  <si>
    <t>UD10001-AS35761</t>
  </si>
  <si>
    <t>RF28138</t>
  </si>
  <si>
    <t>UD09001-AR09689</t>
  </si>
  <si>
    <t>UD80001-0026001</t>
  </si>
  <si>
    <t>S 00054594</t>
  </si>
  <si>
    <t>UD10001-AS32632</t>
  </si>
  <si>
    <t>BAJA: CERVANTES HERRERA ROBERTO</t>
  </si>
  <si>
    <t>I    890</t>
  </si>
  <si>
    <t>0301N/16</t>
  </si>
  <si>
    <t>UD80001-0030504</t>
  </si>
  <si>
    <t>UD10001-AS33311</t>
  </si>
  <si>
    <t>S 00056978</t>
  </si>
  <si>
    <t>UD10001-AS34981</t>
  </si>
  <si>
    <t>S 00057805</t>
  </si>
  <si>
    <t>UD10001-AS35762</t>
  </si>
  <si>
    <t>RF28423</t>
  </si>
  <si>
    <t>UD09001-AR09690</t>
  </si>
  <si>
    <t>UD80001-0026002</t>
  </si>
  <si>
    <t>UD80001-0028240</t>
  </si>
  <si>
    <t>LINDERO MACIAS PAMELA</t>
  </si>
  <si>
    <t>UD09001-AR08346</t>
  </si>
  <si>
    <t>I    891</t>
  </si>
  <si>
    <t>T 00058544</t>
  </si>
  <si>
    <t>UD10001-AS36445</t>
  </si>
  <si>
    <t>S 00055343</t>
  </si>
  <si>
    <t>UD10001-AS33312</t>
  </si>
  <si>
    <t>UD10001-AS34987</t>
  </si>
  <si>
    <t>S 00057815</t>
  </si>
  <si>
    <t>UD10001-AS35763</t>
  </si>
  <si>
    <t>S 00056170</t>
  </si>
  <si>
    <t>UD10001-AS34152</t>
  </si>
  <si>
    <t>UD80001-0026003</t>
  </si>
  <si>
    <t>S 00054589</t>
  </si>
  <si>
    <t>UD10001-AS32633</t>
  </si>
  <si>
    <t>UD80001-0026752</t>
  </si>
  <si>
    <t>ORTEGA SAMTOS KIRA</t>
  </si>
  <si>
    <t>I    892</t>
  </si>
  <si>
    <t>S 00058556</t>
  </si>
  <si>
    <t>UD10001-AS36446</t>
  </si>
  <si>
    <t>HERRERA DURAN HECTOR</t>
  </si>
  <si>
    <t>S 00055339</t>
  </si>
  <si>
    <t>UD10001-AS33313</t>
  </si>
  <si>
    <t>UD80001-0029589</t>
  </si>
  <si>
    <t>5T</t>
  </si>
  <si>
    <t>UD09001-AR10163</t>
  </si>
  <si>
    <t>S 00056176</t>
  </si>
  <si>
    <t>UD10001-AS34153</t>
  </si>
  <si>
    <t>UD80001-0026004</t>
  </si>
  <si>
    <t>UD80001-0028241</t>
  </si>
  <si>
    <t>0524N/15</t>
  </si>
  <si>
    <t>UD80001-0026753</t>
  </si>
  <si>
    <t>LJIMENEZ:SOLORIO HERNANDEZ ILDEFONS</t>
  </si>
  <si>
    <t>I    893</t>
  </si>
  <si>
    <t>UD80001-0030505</t>
  </si>
  <si>
    <t>S 00055341</t>
  </si>
  <si>
    <t>UD10001-AS33314</t>
  </si>
  <si>
    <t>UD09001-AR09892</t>
  </si>
  <si>
    <t>UD10001-AS35764</t>
  </si>
  <si>
    <t>S 00056175</t>
  </si>
  <si>
    <t>UD10001-AS34154</t>
  </si>
  <si>
    <t>UD09001-AR07961</t>
  </si>
  <si>
    <t>0829-TCN15</t>
  </si>
  <si>
    <t>UD80001-0028242</t>
  </si>
  <si>
    <t>LJIMENEZ:HERNANDEZ MORENO GABRIEL E</t>
  </si>
  <si>
    <t>I    894</t>
  </si>
  <si>
    <t>S 00058523</t>
  </si>
  <si>
    <t>UD10001-AS36447</t>
  </si>
  <si>
    <t>S 00055329</t>
  </si>
  <si>
    <t>UD10001-AS33315</t>
  </si>
  <si>
    <t>S 00056985</t>
  </si>
  <si>
    <t>UD10001-AS34988</t>
  </si>
  <si>
    <t>UD09001-AR10164</t>
  </si>
  <si>
    <t>S 00056173</t>
  </si>
  <si>
    <t>UD10001-AS34155</t>
  </si>
  <si>
    <t>S 00050023</t>
  </si>
  <si>
    <t>UD10001-AS28459</t>
  </si>
  <si>
    <t>0688-tcn15</t>
  </si>
  <si>
    <t>UD80001-0028243</t>
  </si>
  <si>
    <t>I    895</t>
  </si>
  <si>
    <t>PENCIENTE</t>
  </si>
  <si>
    <t>UD80001-0030506</t>
  </si>
  <si>
    <t>0002-TCN16</t>
  </si>
  <si>
    <t>UD80001-0028647</t>
  </si>
  <si>
    <t>S 00056943</t>
  </si>
  <si>
    <t>UD10001-AS34989</t>
  </si>
  <si>
    <t>S 00057786</t>
  </si>
  <si>
    <t>UD10001-AS35765</t>
  </si>
  <si>
    <t>RENTERIA PEREZ MIGUEL ANGEL</t>
  </si>
  <si>
    <t>S 00056174</t>
  </si>
  <si>
    <t>UD10001-AS34156</t>
  </si>
  <si>
    <t>UD80001-0026005</t>
  </si>
  <si>
    <t>UD09001-AR09213</t>
  </si>
  <si>
    <t>I    896</t>
  </si>
  <si>
    <t>T 00058583</t>
  </si>
  <si>
    <t>UD10001-AS36448</t>
  </si>
  <si>
    <t>S 00055340</t>
  </si>
  <si>
    <t>UD10001-AS33316</t>
  </si>
  <si>
    <t>S 00056980</t>
  </si>
  <si>
    <t>UD10001-AS34990</t>
  </si>
  <si>
    <t>SANDOVAL MOSQUEDA JAIME</t>
  </si>
  <si>
    <t>UD80001-0030042</t>
  </si>
  <si>
    <t>UD80001-0026006</t>
  </si>
  <si>
    <t>S 00054568</t>
  </si>
  <si>
    <t>UD10001-AS32636</t>
  </si>
  <si>
    <t>GUTIERREZ RODRIGUEZ SAMUEL</t>
  </si>
  <si>
    <t>0021-TCN15</t>
  </si>
  <si>
    <t>UD80001-0026754</t>
  </si>
  <si>
    <t>SAMURAI MOTORS, S DE R.L. DE C.V.</t>
  </si>
  <si>
    <t>I    897</t>
  </si>
  <si>
    <t>S 00058521</t>
  </si>
  <si>
    <t>UD10001-AS36449</t>
  </si>
  <si>
    <t>S 00055355</t>
  </si>
  <si>
    <t>UD10001-AS33317</t>
  </si>
  <si>
    <t>S 00056991</t>
  </si>
  <si>
    <t>UD10001-AS34991</t>
  </si>
  <si>
    <t>0219N/16</t>
  </si>
  <si>
    <t>UD80001-0030043</t>
  </si>
  <si>
    <t>LJIMENEZ:CENTENO TORRES ARTURO</t>
  </si>
  <si>
    <t>UD80001-0029123</t>
  </si>
  <si>
    <t>UD09001-AR07962</t>
  </si>
  <si>
    <t>S 00054584</t>
  </si>
  <si>
    <t>UD10001-AS32637</t>
  </si>
  <si>
    <t>MERINO REYES JULIETA VANESSA</t>
  </si>
  <si>
    <t>UD80001-0026755</t>
  </si>
  <si>
    <t>I    898</t>
  </si>
  <si>
    <t>0139-TCU15</t>
  </si>
  <si>
    <t>UD83001-0030507</t>
  </si>
  <si>
    <t>UD80001-0028648</t>
  </si>
  <si>
    <t>T 00056984</t>
  </si>
  <si>
    <t>UD10001-AS34992</t>
  </si>
  <si>
    <t>UD80001-0030044</t>
  </si>
  <si>
    <t>UD10001-AS34157</t>
  </si>
  <si>
    <t>S 00050066</t>
  </si>
  <si>
    <t>UD10001-AS28460</t>
  </si>
  <si>
    <t>RODRIGUEZ AGUILAR JESUS</t>
  </si>
  <si>
    <t>S 00054607</t>
  </si>
  <si>
    <t>UD10001-AS32638</t>
  </si>
  <si>
    <t>I    899</t>
  </si>
  <si>
    <t>UD09001-AR10336</t>
  </si>
  <si>
    <t>UD09001-AR09454</t>
  </si>
  <si>
    <t>S 00056966</t>
  </si>
  <si>
    <t>UD10001-AS34993</t>
  </si>
  <si>
    <t>S 00057828</t>
  </si>
  <si>
    <t>UD10001-AS35766</t>
  </si>
  <si>
    <t>UD10001-AS34158</t>
  </si>
  <si>
    <t>S 00050061</t>
  </si>
  <si>
    <t>UD10001-AS28461</t>
  </si>
  <si>
    <t>UD09001-AR09214</t>
  </si>
  <si>
    <t>I    900</t>
  </si>
  <si>
    <t>UD09001-AR10337</t>
  </si>
  <si>
    <t>0080-TCU15</t>
  </si>
  <si>
    <t>UD83001-0028649</t>
  </si>
  <si>
    <t>LJIMENEZ:ORTEGA GONZALEZ ARMANDO</t>
  </si>
  <si>
    <t>0939-TCN15</t>
  </si>
  <si>
    <t>UD80001-0029590</t>
  </si>
  <si>
    <t>LICEA RAMIREZ MARIA GUADALUPE</t>
  </si>
  <si>
    <t>UD10001-AS34159</t>
  </si>
  <si>
    <t>T 00050060</t>
  </si>
  <si>
    <t>UD10001-AS28462</t>
  </si>
  <si>
    <t>T 00054623</t>
  </si>
  <si>
    <t>UD10001-AS32639</t>
  </si>
  <si>
    <t>0465-TCN15</t>
  </si>
  <si>
    <t>UD80001-0026756</t>
  </si>
  <si>
    <t>I    901</t>
  </si>
  <si>
    <t>0964-TCN15</t>
  </si>
  <si>
    <t>UD80001-0030509</t>
  </si>
  <si>
    <t>UD80001-0028650</t>
  </si>
  <si>
    <t>0401-TCN16</t>
  </si>
  <si>
    <t>UD80001-0029591</t>
  </si>
  <si>
    <t>0092N16</t>
  </si>
  <si>
    <t>UD80001-0030045</t>
  </si>
  <si>
    <t>LJIMENEZ:SANCHEZ RESENDIS OSCAR</t>
  </si>
  <si>
    <t>UD10001-AS34160</t>
  </si>
  <si>
    <t>T 00050068</t>
  </si>
  <si>
    <t>UD10001-AS28463</t>
  </si>
  <si>
    <t>UD80001-0028247</t>
  </si>
  <si>
    <t>LJIMENEZ:CONTRERAS RODRIGUEZ BLANCA</t>
  </si>
  <si>
    <t>I    902</t>
  </si>
  <si>
    <t>0267-TCN16</t>
  </si>
  <si>
    <t>UD80001-0030510</t>
  </si>
  <si>
    <t>RF28568</t>
  </si>
  <si>
    <t>UD09001-AR09455</t>
  </si>
  <si>
    <t>S 00056970</t>
  </si>
  <si>
    <t>UD10001-AS34996</t>
  </si>
  <si>
    <t>SAUCEDO MEDINA JAVIER</t>
  </si>
  <si>
    <t>S 00057825</t>
  </si>
  <si>
    <t>UD10001-AS35767</t>
  </si>
  <si>
    <t>UD09001-AR07963</t>
  </si>
  <si>
    <t>0103-TCU15</t>
  </si>
  <si>
    <t>UD83001-0029124</t>
  </si>
  <si>
    <t>T 00054625</t>
  </si>
  <si>
    <t>UD10001-AS32640</t>
  </si>
  <si>
    <t>I    903</t>
  </si>
  <si>
    <t>UD09001-AR10338</t>
  </si>
  <si>
    <t>UD10001-AS33318</t>
  </si>
  <si>
    <t>0096-tcn16</t>
  </si>
  <si>
    <t>UD80001-0029593</t>
  </si>
  <si>
    <t>LJIMENEZ:FLORES HURTADO LEONEL</t>
  </si>
  <si>
    <t>S 00057827</t>
  </si>
  <si>
    <t>UD10001-AS35768</t>
  </si>
  <si>
    <t>S 00050044</t>
  </si>
  <si>
    <t>UD10001-AS28464</t>
  </si>
  <si>
    <t>UD80001-0029125</t>
  </si>
  <si>
    <t>UD09001-AR09215</t>
  </si>
  <si>
    <t>I    904</t>
  </si>
  <si>
    <t>S 00058587</t>
  </si>
  <si>
    <t>UD10001-AS36450</t>
  </si>
  <si>
    <t>UD80001-0028651</t>
  </si>
  <si>
    <t>UD10001-AS34998</t>
  </si>
  <si>
    <t>S 00057829</t>
  </si>
  <si>
    <t>UD10001-AS35769</t>
  </si>
  <si>
    <t>SUAREZ GARFIAS MARIA DE LA LUZ</t>
  </si>
  <si>
    <t>T 00050036</t>
  </si>
  <si>
    <t>UD10001-AS28465</t>
  </si>
  <si>
    <t>UD83001-0029127</t>
  </si>
  <si>
    <t>UD80001-0028248</t>
  </si>
  <si>
    <t>UA43001-0026758</t>
  </si>
  <si>
    <t>I    905</t>
  </si>
  <si>
    <t>S 00058573</t>
  </si>
  <si>
    <t>UD10001-AS36451</t>
  </si>
  <si>
    <t>0115-TCN16</t>
  </si>
  <si>
    <t>UD80001-0029594</t>
  </si>
  <si>
    <t>TECNOLOGIAS NATURALES INTERNACIONAL</t>
  </si>
  <si>
    <t>S 00057830</t>
  </si>
  <si>
    <t>UD10001-AS35771</t>
  </si>
  <si>
    <t>GUTIERREZ PICAZO JOSE LUIS</t>
  </si>
  <si>
    <t>UD80002-0028653</t>
  </si>
  <si>
    <t>BERRA BARTOLOTTI JOSE RAMON</t>
  </si>
  <si>
    <t>S 00050071</t>
  </si>
  <si>
    <t>UD10001-AS28466</t>
  </si>
  <si>
    <t>GUERRERO CASTILLO FRANCISCO MIGUEL</t>
  </si>
  <si>
    <t>0801-TCN13</t>
  </si>
  <si>
    <t>UD80005-0029128</t>
  </si>
  <si>
    <t>UD80001-0028249</t>
  </si>
  <si>
    <t>ATLAS</t>
  </si>
  <si>
    <t>UA43001-0026759</t>
  </si>
  <si>
    <t>I    906</t>
  </si>
  <si>
    <t>S 00058589</t>
  </si>
  <si>
    <t>UD10001-AS36452</t>
  </si>
  <si>
    <t>0116-TCN16</t>
  </si>
  <si>
    <t>UD80001-0029595</t>
  </si>
  <si>
    <t>0091N/16</t>
  </si>
  <si>
    <t>UD80001-0030047</t>
  </si>
  <si>
    <t>LJIMENEZ:HUERTA RUIZ MARTHA</t>
  </si>
  <si>
    <t>RF28581</t>
  </si>
  <si>
    <t>UD09001-AR09456</t>
  </si>
  <si>
    <t>S 00050072</t>
  </si>
  <si>
    <t>UD10001-AS28467</t>
  </si>
  <si>
    <t>MARTINEZ SAAVEDRA J ROSARIO</t>
  </si>
  <si>
    <t>UD80001-0029129</t>
  </si>
  <si>
    <t>LJIMENEZ:VARGAS BUSTAMANTE MARGARIT</t>
  </si>
  <si>
    <t>S 00054618</t>
  </si>
  <si>
    <t>UD10001-AS32641</t>
  </si>
  <si>
    <t>I    907</t>
  </si>
  <si>
    <t>UD83001-0030513</t>
  </si>
  <si>
    <t>0183-TCN16</t>
  </si>
  <si>
    <t>UD80001-0029596</t>
  </si>
  <si>
    <t>LJIMENEZ:TECNOLOGIAS NATURALES INTE</t>
  </si>
  <si>
    <t>S 00057809</t>
  </si>
  <si>
    <t>UD10001-AS35772</t>
  </si>
  <si>
    <t>S 00055374</t>
  </si>
  <si>
    <t>UD10001-AS33319</t>
  </si>
  <si>
    <t>S 00050056</t>
  </si>
  <si>
    <t>UD10001-AS28468</t>
  </si>
  <si>
    <t>RF28992</t>
  </si>
  <si>
    <t>UD09001-AR09691</t>
  </si>
  <si>
    <t>UD09001-AR09216</t>
  </si>
  <si>
    <t>I    908</t>
  </si>
  <si>
    <t>UD80001-0030514</t>
  </si>
  <si>
    <t>0114-TCN16</t>
  </si>
  <si>
    <t>UD80001-0029597</t>
  </si>
  <si>
    <t>S 00057807</t>
  </si>
  <si>
    <t>UD10001-AS35773</t>
  </si>
  <si>
    <t>UD09001-AR09457</t>
  </si>
  <si>
    <t>S 00050074</t>
  </si>
  <si>
    <t>UD10001-AS28469</t>
  </si>
  <si>
    <t>UD10001-AS34161</t>
  </si>
  <si>
    <t>UD80001-0028250</t>
  </si>
  <si>
    <t>I    909</t>
  </si>
  <si>
    <t>UD80001-0030515</t>
  </si>
  <si>
    <t>0149N/16</t>
  </si>
  <si>
    <t>UD80001-0029598</t>
  </si>
  <si>
    <t>S 00057816</t>
  </si>
  <si>
    <t>UD10001-AS35774</t>
  </si>
  <si>
    <t>0080-tcu15</t>
  </si>
  <si>
    <t>UD83001-0028655</t>
  </si>
  <si>
    <t>RF25956</t>
  </si>
  <si>
    <t>UD09001-AR07964</t>
  </si>
  <si>
    <t>UD09001-AR09692</t>
  </si>
  <si>
    <t>T 00054626</t>
  </si>
  <si>
    <t>UD10001-AS32642</t>
  </si>
  <si>
    <t>I    910</t>
  </si>
  <si>
    <t>UD09001-AR10339</t>
  </si>
  <si>
    <t>S 00057814</t>
  </si>
  <si>
    <t>UD10001-AS35775</t>
  </si>
  <si>
    <t>S 00055381</t>
  </si>
  <si>
    <t>UD10001-AS33320</t>
  </si>
  <si>
    <t>UD09001-AR09893</t>
  </si>
  <si>
    <t>HERNANDEZ MARTINEZ MIGUEL</t>
  </si>
  <si>
    <t>UD80001-0026010</t>
  </si>
  <si>
    <t>UD10001-AS34165</t>
  </si>
  <si>
    <t>S 00054609</t>
  </si>
  <si>
    <t>UD10001-AS32643</t>
  </si>
  <si>
    <t>I    911</t>
  </si>
  <si>
    <t>RF30403</t>
  </si>
  <si>
    <t>UD09001-AR10340</t>
  </si>
  <si>
    <t>0215-TCN16</t>
  </si>
  <si>
    <t>UD80001-0030049</t>
  </si>
  <si>
    <t>0003-TCN15</t>
  </si>
  <si>
    <t>UD80001-0028656</t>
  </si>
  <si>
    <t>S 00056953</t>
  </si>
  <si>
    <t>UD10001-AS35006</t>
  </si>
  <si>
    <t>S 00050086</t>
  </si>
  <si>
    <t>UD10001-AS28480</t>
  </si>
  <si>
    <t>S 00055703</t>
  </si>
  <si>
    <t>UD10001-AS34166</t>
  </si>
  <si>
    <t>S 00054503</t>
  </si>
  <si>
    <t>UD10001-AS32644</t>
  </si>
  <si>
    <t>I    912</t>
  </si>
  <si>
    <t>S 00058574</t>
  </si>
  <si>
    <t>UD10001-AS36453</t>
  </si>
  <si>
    <t>S 00055302</t>
  </si>
  <si>
    <t>UD10001-AS33321</t>
  </si>
  <si>
    <t>T 00057006</t>
  </si>
  <si>
    <t>UD10001-AS35007</t>
  </si>
  <si>
    <t>UD09001-AR10165</t>
  </si>
  <si>
    <t>S 00050025</t>
  </si>
  <si>
    <t>UD10001-AS28481</t>
  </si>
  <si>
    <t>UD10001-AS34167</t>
  </si>
  <si>
    <t>S 00054617</t>
  </si>
  <si>
    <t>UD10001-AS32645</t>
  </si>
  <si>
    <t>I    913</t>
  </si>
  <si>
    <t>UD10001-AS36454</t>
  </si>
  <si>
    <t>S 00055361</t>
  </si>
  <si>
    <t>UD10001-AS33322</t>
  </si>
  <si>
    <t>RUIZ RAMIREZ ELIAS</t>
  </si>
  <si>
    <t>T 00056968</t>
  </si>
  <si>
    <t>UD10001-AS35008</t>
  </si>
  <si>
    <t>UD09001-AR10166</t>
  </si>
  <si>
    <t>UD80001-0026011</t>
  </si>
  <si>
    <t>UD09001-AR09693</t>
  </si>
  <si>
    <t>ARTEAGA DOMINGUEZ PEDRO</t>
  </si>
  <si>
    <t>T 00054540</t>
  </si>
  <si>
    <t>UD10001-AS32646</t>
  </si>
  <si>
    <t>I    914</t>
  </si>
  <si>
    <t>0291-TCN16</t>
  </si>
  <si>
    <t>UD80001-0030516</t>
  </si>
  <si>
    <t>HERNANDEZ MARTINEZ MARIA LUISA MART</t>
  </si>
  <si>
    <t>UD09001-AR09458</t>
  </si>
  <si>
    <t>UD09001-AR09894</t>
  </si>
  <si>
    <t>S 00057826</t>
  </si>
  <si>
    <t>UD10001-AS35776</t>
  </si>
  <si>
    <t>S 00050080</t>
  </si>
  <si>
    <t>UD10001-AS28484</t>
  </si>
  <si>
    <t>RF29046</t>
  </si>
  <si>
    <t>UD09001-AR09694</t>
  </si>
  <si>
    <t>UD80001-0028252</t>
  </si>
  <si>
    <t>LJIMENEZ:ECHEVERRIA VILLAGOMEZ FRAN</t>
  </si>
  <si>
    <t>I    915</t>
  </si>
  <si>
    <t>UD09001-AR10341</t>
  </si>
  <si>
    <t>UD09001-AR09459</t>
  </si>
  <si>
    <t>S 00056992</t>
  </si>
  <si>
    <t>UD10001-AS35009</t>
  </si>
  <si>
    <t>UD09001-AR10167</t>
  </si>
  <si>
    <t>S 00050073</t>
  </si>
  <si>
    <t>UD10001-AS28485</t>
  </si>
  <si>
    <t>UD09001-AR09695</t>
  </si>
  <si>
    <t>S 00054614</t>
  </si>
  <si>
    <t>UD10001-AS32647</t>
  </si>
  <si>
    <t>I    916</t>
  </si>
  <si>
    <t>UD80001-0030517</t>
  </si>
  <si>
    <t>RF28553</t>
  </si>
  <si>
    <t>UD09001-AR09460</t>
  </si>
  <si>
    <t>T 00057009</t>
  </si>
  <si>
    <t>UD10001-AS35010</t>
  </si>
  <si>
    <t>T 00057819</t>
  </si>
  <si>
    <t>UD10001-AS35777</t>
  </si>
  <si>
    <t>S 00050059</t>
  </si>
  <si>
    <t>UD10001-AS28486</t>
  </si>
  <si>
    <t>S 00056202</t>
  </si>
  <si>
    <t>UD10001-AS34168</t>
  </si>
  <si>
    <t>UD09001-AR09217</t>
  </si>
  <si>
    <t>I    917</t>
  </si>
  <si>
    <t>S 00058548</t>
  </si>
  <si>
    <t>UD10001-AS36455</t>
  </si>
  <si>
    <t>S 00055342</t>
  </si>
  <si>
    <t>UD10001-AS33323</t>
  </si>
  <si>
    <t>UD80001-0029601</t>
  </si>
  <si>
    <t>DEP</t>
  </si>
  <si>
    <t>UD09001-AR10168</t>
  </si>
  <si>
    <t>S 00050069</t>
  </si>
  <si>
    <t>UD10001-AS28487</t>
  </si>
  <si>
    <t>S 00056195</t>
  </si>
  <si>
    <t>UD10001-AS34169</t>
  </si>
  <si>
    <t>DELGADO SOTO LUIS ANTONIO</t>
  </si>
  <si>
    <t>UD80002-0028253</t>
  </si>
  <si>
    <t>I    918</t>
  </si>
  <si>
    <t>UD80001-0030519</t>
  </si>
  <si>
    <t>S 00055308</t>
  </si>
  <si>
    <t>UD10001-AS33324</t>
  </si>
  <si>
    <t>S 00056973</t>
  </si>
  <si>
    <t>UD10001-AS35011</t>
  </si>
  <si>
    <t>UD83001-0030050</t>
  </si>
  <si>
    <t>S 00050051</t>
  </si>
  <si>
    <t>UD10001-AS28488</t>
  </si>
  <si>
    <t>UD80002-0029134</t>
  </si>
  <si>
    <t>S 00054514</t>
  </si>
  <si>
    <t>UD10001-AS32648</t>
  </si>
  <si>
    <t>I    919</t>
  </si>
  <si>
    <t>S 00058582</t>
  </si>
  <si>
    <t>UD10001-AS36456</t>
  </si>
  <si>
    <t>UD80001-0028657</t>
  </si>
  <si>
    <t>T 00057010</t>
  </si>
  <si>
    <t>UD10001-AS35012</t>
  </si>
  <si>
    <t>UD80001-0030051</t>
  </si>
  <si>
    <t>S 00050076</t>
  </si>
  <si>
    <t>UD10001-AS28489</t>
  </si>
  <si>
    <t>UD80001-0029135</t>
  </si>
  <si>
    <t>S 00054630</t>
  </si>
  <si>
    <t>UD10001-AS32649</t>
  </si>
  <si>
    <t>I    920</t>
  </si>
  <si>
    <t>0243-TCN16</t>
  </si>
  <si>
    <t>UD80001-0030521</t>
  </si>
  <si>
    <t>UD80001-0028658</t>
  </si>
  <si>
    <t>S 00057003</t>
  </si>
  <si>
    <t>UD10001-AS35013</t>
  </si>
  <si>
    <t>S 00057801</t>
  </si>
  <si>
    <t>UD10001-AS35778</t>
  </si>
  <si>
    <t>S 00050063</t>
  </si>
  <si>
    <t>UD10001-AS28490</t>
  </si>
  <si>
    <t>UD10001-AS34170</t>
  </si>
  <si>
    <t>FERRETERIA INTEGRAL DE CELAYA S.A.</t>
  </si>
  <si>
    <t>S 00054423</t>
  </si>
  <si>
    <t>UD10001-AS32650</t>
  </si>
  <si>
    <t>GARCIA CALDERON LAURA OFELIA</t>
  </si>
  <si>
    <t>I    921</t>
  </si>
  <si>
    <t>S 00058585</t>
  </si>
  <si>
    <t>UD10001-AS36457</t>
  </si>
  <si>
    <t>S 00055387</t>
  </si>
  <si>
    <t>UD10001-AS33325</t>
  </si>
  <si>
    <t>S 00056998</t>
  </si>
  <si>
    <t>UD10001-AS35014</t>
  </si>
  <si>
    <t>S 00057818</t>
  </si>
  <si>
    <t>UD10001-AS35779</t>
  </si>
  <si>
    <t>S 00050062</t>
  </si>
  <si>
    <t>UD10001-AS28491</t>
  </si>
  <si>
    <t>S 00056206</t>
  </si>
  <si>
    <t>UD10001-AS34171</t>
  </si>
  <si>
    <t>S 00054631</t>
  </si>
  <si>
    <t>UD10001-AS32651</t>
  </si>
  <si>
    <t>I    922</t>
  </si>
  <si>
    <t>S 00058593</t>
  </si>
  <si>
    <t>UD10001-AS36458</t>
  </si>
  <si>
    <t>UD09001-AR09461</t>
  </si>
  <si>
    <t>UD80001-0029603</t>
  </si>
  <si>
    <t>UD09001-AR10169</t>
  </si>
  <si>
    <t>MEDINA RAMIREZ CLAUSIA ISELA</t>
  </si>
  <si>
    <t>S 00050085</t>
  </si>
  <si>
    <t>UD10001-AS28492</t>
  </si>
  <si>
    <t>UD09001-AR09696</t>
  </si>
  <si>
    <t>UD80002-0028254</t>
  </si>
  <si>
    <t>I    923</t>
  </si>
  <si>
    <t>0124N/16</t>
  </si>
  <si>
    <t>UD80001-0030522</t>
  </si>
  <si>
    <t>LJIMENEZ:TOVAR LERMA CUTBERTO</t>
  </si>
  <si>
    <t>S 00055388</t>
  </si>
  <si>
    <t>UD10001-AS33326</t>
  </si>
  <si>
    <t>ORTEGA ALMANZA ARTURO</t>
  </si>
  <si>
    <t>RF29560</t>
  </si>
  <si>
    <t>UD09001-AR09895</t>
  </si>
  <si>
    <t>S 00057834</t>
  </si>
  <si>
    <t>UD10001-AS35780</t>
  </si>
  <si>
    <t>SALAS TREJO SILVIA</t>
  </si>
  <si>
    <t>UD09001-AR07965</t>
  </si>
  <si>
    <t>0083-TCU15</t>
  </si>
  <si>
    <t>UD83001-0029136</t>
  </si>
  <si>
    <t>FRANCO GUTIERREZ MARIA DEL ROCIO</t>
  </si>
  <si>
    <t>S 00054628</t>
  </si>
  <si>
    <t>UD10001-AS32652</t>
  </si>
  <si>
    <t>I    924</t>
  </si>
  <si>
    <t>UD09001-AR10342</t>
  </si>
  <si>
    <t>HERNANDEZ MORALES JUAN LUIS</t>
  </si>
  <si>
    <t>RF28510</t>
  </si>
  <si>
    <t>UD09001-AR09462</t>
  </si>
  <si>
    <t>S 00057001</t>
  </si>
  <si>
    <t>UD10001-AS35015</t>
  </si>
  <si>
    <t>S 00057839</t>
  </si>
  <si>
    <t>UD10001-AS35781</t>
  </si>
  <si>
    <t>ALCANTAR BLANCO JOSE RAMON</t>
  </si>
  <si>
    <t>UD80002-0026012</t>
  </si>
  <si>
    <t>UD09001-AR09697</t>
  </si>
  <si>
    <t>S 00054583</t>
  </si>
  <si>
    <t>UD10001-AS32653</t>
  </si>
  <si>
    <t>I    925</t>
  </si>
  <si>
    <t>S 00058588</t>
  </si>
  <si>
    <t>UD10001-AS36459</t>
  </si>
  <si>
    <t>T 00055318</t>
  </si>
  <si>
    <t>UD10001-AS33327</t>
  </si>
  <si>
    <t>CARDENAS PABLO MARGARITO</t>
  </si>
  <si>
    <t>UD83001-0029604</t>
  </si>
  <si>
    <t>S 00057835</t>
  </si>
  <si>
    <t>UD10001-AS35782</t>
  </si>
  <si>
    <t>UD09001-AR09698</t>
  </si>
  <si>
    <t>0713-tcn14</t>
  </si>
  <si>
    <t>UD83001-0026014</t>
  </si>
  <si>
    <t>LJIMENEZ:CASTRO ROMERO LIZBETH</t>
  </si>
  <si>
    <t>0065-tcu15</t>
  </si>
  <si>
    <t>UD83001-0028255</t>
  </si>
  <si>
    <t>LJIMENEZ:GUERRERO CISNEROS EFREN JA</t>
  </si>
  <si>
    <t>I    926</t>
  </si>
  <si>
    <t>UD80002-0030523</t>
  </si>
  <si>
    <t>S 00055364</t>
  </si>
  <si>
    <t>UD10001-AS33328</t>
  </si>
  <si>
    <t>UD09001-AR09896</t>
  </si>
  <si>
    <t>S 00057846</t>
  </si>
  <si>
    <t>UD10001-AS35783</t>
  </si>
  <si>
    <t>UD09001-AR09699</t>
  </si>
  <si>
    <t>UD80002-0026015</t>
  </si>
  <si>
    <t>S 00054535</t>
  </si>
  <si>
    <t>UD10001-AS32654</t>
  </si>
  <si>
    <t>I    927</t>
  </si>
  <si>
    <t>0631-TCN15</t>
  </si>
  <si>
    <t>UD80001-0030524</t>
  </si>
  <si>
    <t>UD83001-0028670</t>
  </si>
  <si>
    <t>LJIMENEZ:ALMANZA RUIZ CARMEN</t>
  </si>
  <si>
    <t>T 00050523</t>
  </si>
  <si>
    <t>UD10001-AS35016</t>
  </si>
  <si>
    <t>S 00057843</t>
  </si>
  <si>
    <t>UD10001-AS35786</t>
  </si>
  <si>
    <t>UD09001-AR09700</t>
  </si>
  <si>
    <t>S 00049667</t>
  </si>
  <si>
    <t>UD10001-AS28493</t>
  </si>
  <si>
    <t>S 00054632</t>
  </si>
  <si>
    <t>UD10001-AS32655</t>
  </si>
  <si>
    <t>I    928</t>
  </si>
  <si>
    <t>UD80001-0030525</t>
  </si>
  <si>
    <t>S 00055383</t>
  </si>
  <si>
    <t>UD10001-AS33329</t>
  </si>
  <si>
    <t>S 00057007</t>
  </si>
  <si>
    <t>UD10001-AS35017</t>
  </si>
  <si>
    <t>0218N/16</t>
  </si>
  <si>
    <t>UD80001-0030052</t>
  </si>
  <si>
    <t>LJIMENEZ:MAGAÑA LIRA JUAN</t>
  </si>
  <si>
    <t>UD09001-AR09701</t>
  </si>
  <si>
    <t>UD80001-0026016</t>
  </si>
  <si>
    <t>LJIMENEZ:PONCE SALES LIZETTE</t>
  </si>
  <si>
    <t>UD10001-AS32656</t>
  </si>
  <si>
    <t>I    929</t>
  </si>
  <si>
    <t>0306-TCN16</t>
  </si>
  <si>
    <t>UD80001-0030526</t>
  </si>
  <si>
    <t>LJIMENEZ:GARCIA SALINAS ANTONIO</t>
  </si>
  <si>
    <t>S 00055389</t>
  </si>
  <si>
    <t>UD10001-AS33330</t>
  </si>
  <si>
    <t>RF29562</t>
  </si>
  <si>
    <t>UD09001-AR09897</t>
  </si>
  <si>
    <t>UD10001-AS35787</t>
  </si>
  <si>
    <t>UD80002-0029138</t>
  </si>
  <si>
    <t>UD10001-AS28494</t>
  </si>
  <si>
    <t>S 00054233</t>
  </si>
  <si>
    <t>UD10001-AS32657</t>
  </si>
  <si>
    <t>I    930</t>
  </si>
  <si>
    <t>S 00058594</t>
  </si>
  <si>
    <t>UD10001-AS36460</t>
  </si>
  <si>
    <t>FRIAS LOMELI LUIS ALVARO</t>
  </si>
  <si>
    <t>UD80001-0028671</t>
  </si>
  <si>
    <t>S 00056987</t>
  </si>
  <si>
    <t>UD10001-AS35018</t>
  </si>
  <si>
    <t>S 00057853</t>
  </si>
  <si>
    <t>UD10001-AS35788</t>
  </si>
  <si>
    <t>S 00056205</t>
  </si>
  <si>
    <t>UD10001-AS34172</t>
  </si>
  <si>
    <t>UD10001-AS28495</t>
  </si>
  <si>
    <t>UD09001-AR09218</t>
  </si>
  <si>
    <t>I    931</t>
  </si>
  <si>
    <t>0999N/15</t>
  </si>
  <si>
    <t>UD80001-0030527</t>
  </si>
  <si>
    <t>LJIMENEZ:VASQUEZ PAREDES MATEO</t>
  </si>
  <si>
    <t>UD80001-0028672</t>
  </si>
  <si>
    <t>UD09001-AR09898</t>
  </si>
  <si>
    <t>S 00057844</t>
  </si>
  <si>
    <t>UD10001-AS35789</t>
  </si>
  <si>
    <t>S 00056214</t>
  </si>
  <si>
    <t>UD10001-AS34173</t>
  </si>
  <si>
    <t>UD09001-AR07966</t>
  </si>
  <si>
    <t>RF28166</t>
  </si>
  <si>
    <t>UD09001-AR09219</t>
  </si>
  <si>
    <t>I    932</t>
  </si>
  <si>
    <t>S 00058576</t>
  </si>
  <si>
    <t>UD10001-AS36461</t>
  </si>
  <si>
    <t>UD80001-0028673</t>
  </si>
  <si>
    <t>S 00057004</t>
  </si>
  <si>
    <t>UD10001-AS35019</t>
  </si>
  <si>
    <t>PRIETO CORTES ALEJANDRO</t>
  </si>
  <si>
    <t>S 00057845</t>
  </si>
  <si>
    <t>UD10001-AS35790</t>
  </si>
  <si>
    <t>S 00056207</t>
  </si>
  <si>
    <t>UD10001-AS34174</t>
  </si>
  <si>
    <t>S 00050089</t>
  </si>
  <si>
    <t>UD10001-AS28496</t>
  </si>
  <si>
    <t>S 00054554</t>
  </si>
  <si>
    <t>UD10001-AS32659</t>
  </si>
  <si>
    <t>I    933</t>
  </si>
  <si>
    <t>H 00058543</t>
  </si>
  <si>
    <t>UD10001-AS36462</t>
  </si>
  <si>
    <t>T 00055390</t>
  </si>
  <si>
    <t>UD10001-AS33331</t>
  </si>
  <si>
    <t>S 00057021</t>
  </si>
  <si>
    <t>UD10001-AS35020</t>
  </si>
  <si>
    <t>S 00057851</t>
  </si>
  <si>
    <t>UD10001-AS35791</t>
  </si>
  <si>
    <t>JUAREZ ARREDONDO GUILLERMINA</t>
  </si>
  <si>
    <t>T 00056197</t>
  </si>
  <si>
    <t>UD10001-AS34175</t>
  </si>
  <si>
    <t>T 00050081</t>
  </si>
  <si>
    <t>UD10001-AS28497</t>
  </si>
  <si>
    <t>S 00054546</t>
  </si>
  <si>
    <t>UD10001-AS32661</t>
  </si>
  <si>
    <t>I    934</t>
  </si>
  <si>
    <t>T 00058592</t>
  </si>
  <si>
    <t>UD10001-AS36463</t>
  </si>
  <si>
    <t>S 00055392</t>
  </si>
  <si>
    <t>UD10001-AS33332</t>
  </si>
  <si>
    <t>UD09001-AR09899</t>
  </si>
  <si>
    <t>1004N/15</t>
  </si>
  <si>
    <t>UD80001-0030053</t>
  </si>
  <si>
    <t>LJIMENEZ:OCHOA CORNEJO RAMON</t>
  </si>
  <si>
    <t>RF29084</t>
  </si>
  <si>
    <t>UD09001-AR09702</t>
  </si>
  <si>
    <t>S 00050103</t>
  </si>
  <si>
    <t>UD10001-AS28498</t>
  </si>
  <si>
    <t>S 00054616</t>
  </si>
  <si>
    <t>UD10001-AS32662</t>
  </si>
  <si>
    <t>I    935</t>
  </si>
  <si>
    <t>S 00058595</t>
  </si>
  <si>
    <t>UD10001-AS36464</t>
  </si>
  <si>
    <t>RF28612</t>
  </si>
  <si>
    <t>UD09001-AR09463</t>
  </si>
  <si>
    <t>UD09001-AR09900</t>
  </si>
  <si>
    <t>UD09001-AR10170</t>
  </si>
  <si>
    <t>S 00056209</t>
  </si>
  <si>
    <t>UD10001-AS34176</t>
  </si>
  <si>
    <t>OROPEZA MARTINEZ ROSENDO</t>
  </si>
  <si>
    <t>UD80002-0026020</t>
  </si>
  <si>
    <t>UD09001-AR09220</t>
  </si>
  <si>
    <t>I    936</t>
  </si>
  <si>
    <t>UD80001-0030529</t>
  </si>
  <si>
    <t>S 00055396</t>
  </si>
  <si>
    <t>UD10001-AS33333</t>
  </si>
  <si>
    <t>S 00057013</t>
  </si>
  <si>
    <t>UD10001-AS35024</t>
  </si>
  <si>
    <t>UD10001-AS35792</t>
  </si>
  <si>
    <t>UD09001-AR09703</t>
  </si>
  <si>
    <t>UD80001-0026021</t>
  </si>
  <si>
    <t>S 00054613</t>
  </si>
  <si>
    <t>UD10001-AS32665</t>
  </si>
  <si>
    <t>I    937</t>
  </si>
  <si>
    <t>S 00058596</t>
  </si>
  <si>
    <t>UD10001-AS36465</t>
  </si>
  <si>
    <t>MACIEL GONZALEZ LUIS HUMBERTO</t>
  </si>
  <si>
    <t>S 00055398</t>
  </si>
  <si>
    <t>UD10001-AS33334</t>
  </si>
  <si>
    <t>UD09001-AR09901</t>
  </si>
  <si>
    <t>S 00057847</t>
  </si>
  <si>
    <t>UD10001-AS35793</t>
  </si>
  <si>
    <t>RF29111</t>
  </si>
  <si>
    <t>UD09001-AR09704</t>
  </si>
  <si>
    <t>UD80001-0026022</t>
  </si>
  <si>
    <t>0827-TCN15</t>
  </si>
  <si>
    <t>UD80001-0028260</t>
  </si>
  <si>
    <t>I    938</t>
  </si>
  <si>
    <t>0290-TCN16</t>
  </si>
  <si>
    <t>UD80001-0030532</t>
  </si>
  <si>
    <t>0036-TCN16</t>
  </si>
  <si>
    <t>UD80001-0028674</t>
  </si>
  <si>
    <t>LJIMENEZ:AGUILAR GONZALEZ AMALIA</t>
  </si>
  <si>
    <t>RF29583</t>
  </si>
  <si>
    <t>UD09001-AR09902</t>
  </si>
  <si>
    <t>NEGRETE CENTENO MIGUEL ANGEL</t>
  </si>
  <si>
    <t>S 00057838</t>
  </si>
  <si>
    <t>UD10001-AS35794</t>
  </si>
  <si>
    <t>RF29116</t>
  </si>
  <si>
    <t>UD09001-AR09705</t>
  </si>
  <si>
    <t>S 00050110</t>
  </si>
  <si>
    <t>UD10001-AS28499</t>
  </si>
  <si>
    <t>EQNOX MEXICO S.C.</t>
  </si>
  <si>
    <t>S 00054397</t>
  </si>
  <si>
    <t>UD10001-AS32666</t>
  </si>
  <si>
    <t>I    939</t>
  </si>
  <si>
    <t>T 00058221</t>
  </si>
  <si>
    <t>UD10001-AS36466</t>
  </si>
  <si>
    <t>RF28644</t>
  </si>
  <si>
    <t>UD09001-AR09464</t>
  </si>
  <si>
    <t>S 00057011</t>
  </si>
  <si>
    <t>UD10001-AS35028</t>
  </si>
  <si>
    <t>S 00057848</t>
  </si>
  <si>
    <t>UD10001-AS35795</t>
  </si>
  <si>
    <t>S 00056212</t>
  </si>
  <si>
    <t>UD10001-AS34177</t>
  </si>
  <si>
    <t>H 00050115</t>
  </si>
  <si>
    <t>UD10001-AS28500</t>
  </si>
  <si>
    <t>S 00054522</t>
  </si>
  <si>
    <t>UD10001-AS32667</t>
  </si>
  <si>
    <t>I    940</t>
  </si>
  <si>
    <t>UD80001-0030533</t>
  </si>
  <si>
    <t>RF28642</t>
  </si>
  <si>
    <t>UD09001-AR09465</t>
  </si>
  <si>
    <t>UD09001-AR09903</t>
  </si>
  <si>
    <t>S 00057842</t>
  </si>
  <si>
    <t>UD10001-AS35796</t>
  </si>
  <si>
    <t>S 00056127</t>
  </si>
  <si>
    <t>UD10001-AS34178</t>
  </si>
  <si>
    <t>S 00050104</t>
  </si>
  <si>
    <t>UD10001-AS28501</t>
  </si>
  <si>
    <t>DE LA GARZA PAREDES JUAN FRANCISCO</t>
  </si>
  <si>
    <t>I 00054452</t>
  </si>
  <si>
    <t>UD10001-AS32668</t>
  </si>
  <si>
    <t>I    941</t>
  </si>
  <si>
    <t>UD80001-0030534</t>
  </si>
  <si>
    <t>LJIMENEZ:ARELLANO BALDERAS JOSE MAN</t>
  </si>
  <si>
    <t>UD80002-0028675</t>
  </si>
  <si>
    <t>0096-TCN16</t>
  </si>
  <si>
    <t>UD80001-0029608</t>
  </si>
  <si>
    <t>S 00057855</t>
  </si>
  <si>
    <t>UD10001-AS35797</t>
  </si>
  <si>
    <t>RF29110</t>
  </si>
  <si>
    <t>UD09001-AR09706</t>
  </si>
  <si>
    <t>S 00050094</t>
  </si>
  <si>
    <t>UD10001-AS28502</t>
  </si>
  <si>
    <t>UD09001-AR09221</t>
  </si>
  <si>
    <t>I    942</t>
  </si>
  <si>
    <t>UD83001-0030535</t>
  </si>
  <si>
    <t>GARCIA</t>
  </si>
  <si>
    <t>S 00055384</t>
  </si>
  <si>
    <t>UD10001-AS33335</t>
  </si>
  <si>
    <t>UD09001-AR09904</t>
  </si>
  <si>
    <t>S 00057858</t>
  </si>
  <si>
    <t>UD10001-AS35798</t>
  </si>
  <si>
    <t>URQUIJO BELTRAN MANUEL</t>
  </si>
  <si>
    <t>UD80002-0029141</t>
  </si>
  <si>
    <t>S 00050090</t>
  </si>
  <si>
    <t>UD10001-AS28503</t>
  </si>
  <si>
    <t>GALLARDO SANTOYO FABIAN</t>
  </si>
  <si>
    <t>UD09001-AR09222</t>
  </si>
  <si>
    <t>I    943</t>
  </si>
  <si>
    <t>S 00058581</t>
  </si>
  <si>
    <t>UD10001-AS36467</t>
  </si>
  <si>
    <t>S 00055356</t>
  </si>
  <si>
    <t>UD10001-AS33336</t>
  </si>
  <si>
    <t>UD09001-AR09905</t>
  </si>
  <si>
    <t>S 00057852</t>
  </si>
  <si>
    <t>UD10001-AS35799</t>
  </si>
  <si>
    <t>S 00056154</t>
  </si>
  <si>
    <t>UD10001-AS34179</t>
  </si>
  <si>
    <t>S 00050106</t>
  </si>
  <si>
    <t>UD10001-AS28509</t>
  </si>
  <si>
    <t>UD09001-AR09223</t>
  </si>
  <si>
    <t>I    944</t>
  </si>
  <si>
    <t>0272-TCN16</t>
  </si>
  <si>
    <t>UD80001-0030536</t>
  </si>
  <si>
    <t>T 00055332</t>
  </si>
  <si>
    <t>UD10001-AS33337</t>
  </si>
  <si>
    <t>SELVAS RIVERA RISEL CALIXTO</t>
  </si>
  <si>
    <t>S 00057025</t>
  </si>
  <si>
    <t>UD10001-AS35029</t>
  </si>
  <si>
    <t>S 00057856</t>
  </si>
  <si>
    <t>UD10001-AS35800</t>
  </si>
  <si>
    <t>RF29120</t>
  </si>
  <si>
    <t>UD09001-AR09707</t>
  </si>
  <si>
    <t>0429-TCN15</t>
  </si>
  <si>
    <t>UD80001-0026026</t>
  </si>
  <si>
    <t>RF27874</t>
  </si>
  <si>
    <t>UD09001-AR09224</t>
  </si>
  <si>
    <t>I    945</t>
  </si>
  <si>
    <t>S 00055367</t>
  </si>
  <si>
    <t>UD10001-AS33338</t>
  </si>
  <si>
    <t>S 00057027</t>
  </si>
  <si>
    <t>UD10001-AS35030</t>
  </si>
  <si>
    <t>S 00057857</t>
  </si>
  <si>
    <t>UD10001-AS35801</t>
  </si>
  <si>
    <t>UD83001-0029144</t>
  </si>
  <si>
    <t>UD09001-AR07967</t>
  </si>
  <si>
    <t>S 00053764</t>
  </si>
  <si>
    <t>UD10001-AS32670</t>
  </si>
  <si>
    <t>I    946</t>
  </si>
  <si>
    <t>UD09001-AR10343</t>
  </si>
  <si>
    <t>T 00055395</t>
  </si>
  <si>
    <t>UD10001-AS33339</t>
  </si>
  <si>
    <t>S 00057028</t>
  </si>
  <si>
    <t>UD10001-AS35031</t>
  </si>
  <si>
    <t>UD83001-0029145</t>
  </si>
  <si>
    <t>UD80001-0030054</t>
  </si>
  <si>
    <t>FUNES TORRES MA ELENA</t>
  </si>
  <si>
    <t>S 00050105</t>
  </si>
  <si>
    <t>UD10001-AS28510</t>
  </si>
  <si>
    <t>UD09001-AR09225</t>
  </si>
  <si>
    <t>I    947</t>
  </si>
  <si>
    <t>S 00058602</t>
  </si>
  <si>
    <t>UD10001-AS36468</t>
  </si>
  <si>
    <t>S 00055357</t>
  </si>
  <si>
    <t>UD10001-AS33340</t>
  </si>
  <si>
    <t>PRADO BOCANEGRA MA CONCEPCION DEL R</t>
  </si>
  <si>
    <t>S 00057023</t>
  </si>
  <si>
    <t>UD10001-AS35032</t>
  </si>
  <si>
    <t>NORIEGA OROPEZA MARIA DE LOURDES</t>
  </si>
  <si>
    <t>S 00056072</t>
  </si>
  <si>
    <t>UD10001-AS34180</t>
  </si>
  <si>
    <t>0223n/16</t>
  </si>
  <si>
    <t>UD80001-0030055</t>
  </si>
  <si>
    <t>LJIMENEZ:MENDEZ VAZQUEZ CARLOS ELOI</t>
  </si>
  <si>
    <t>S 00050065</t>
  </si>
  <si>
    <t>UD10001-AS28511</t>
  </si>
  <si>
    <t>OLGUIN LIMON RUTH</t>
  </si>
  <si>
    <t>S 00054644</t>
  </si>
  <si>
    <t>UD10001-AS32671</t>
  </si>
  <si>
    <t>I    948</t>
  </si>
  <si>
    <t>S 00058600</t>
  </si>
  <si>
    <t>UD10001-AS36469</t>
  </si>
  <si>
    <t>LOPEZ ESTRADA CATALINA</t>
  </si>
  <si>
    <t>UD09001-AR09906</t>
  </si>
  <si>
    <t>TORAL LOPEZ CESAR MIGUEL</t>
  </si>
  <si>
    <t>UD80001-0028676</t>
  </si>
  <si>
    <t>UD10001-AS34181</t>
  </si>
  <si>
    <t>0221N/16</t>
  </si>
  <si>
    <t>UD80001-0030056</t>
  </si>
  <si>
    <t>LJIMENEZ:PATIÑO PEREZ JULIO</t>
  </si>
  <si>
    <t>S 00050096</t>
  </si>
  <si>
    <t>UD10001-AS28512</t>
  </si>
  <si>
    <t>I    949</t>
  </si>
  <si>
    <t>S 00058579</t>
  </si>
  <si>
    <t>UD10001-AS36470</t>
  </si>
  <si>
    <t>RF29576</t>
  </si>
  <si>
    <t>UD09001-AR09907</t>
  </si>
  <si>
    <t>MAYA VILLA NAAMAN</t>
  </si>
  <si>
    <t>rf28643</t>
  </si>
  <si>
    <t>UD09001-AR09466</t>
  </si>
  <si>
    <t>RF29109</t>
  </si>
  <si>
    <t>UD09001-AR09708</t>
  </si>
  <si>
    <t>S 00050095</t>
  </si>
  <si>
    <t>UD10001-AS28513</t>
  </si>
  <si>
    <t>0220N/16</t>
  </si>
  <si>
    <t>UD80001-0030057</t>
  </si>
  <si>
    <t>LJIMENEZ:VILLAGOMEZ MARTINEZ JOSE M</t>
  </si>
  <si>
    <t>S 00054615</t>
  </si>
  <si>
    <t>UD10001-AS32672</t>
  </si>
  <si>
    <t>I    950</t>
  </si>
  <si>
    <t>S 00058501</t>
  </si>
  <si>
    <t>UD10001-AS36471</t>
  </si>
  <si>
    <t>S 00057022</t>
  </si>
  <si>
    <t>UD10001-AS35034</t>
  </si>
  <si>
    <t>JUAREZ VARGAS JOHANNA JANET</t>
  </si>
  <si>
    <t>UD09001-AR09467</t>
  </si>
  <si>
    <t>UD80001-0029148</t>
  </si>
  <si>
    <t>S 00050112</t>
  </si>
  <si>
    <t>UD10001-AS28514</t>
  </si>
  <si>
    <t>S 00057824</t>
  </si>
  <si>
    <t>UD10001-AS35802</t>
  </si>
  <si>
    <t>S 00054612</t>
  </si>
  <si>
    <t>UD10001-AS32673</t>
  </si>
  <si>
    <t>I    951</t>
  </si>
  <si>
    <t>S 00058599</t>
  </si>
  <si>
    <t>UD10001-AS36472</t>
  </si>
  <si>
    <t>T 00057000</t>
  </si>
  <si>
    <t>UD10001-AS35035</t>
  </si>
  <si>
    <t>0004-TCN16</t>
  </si>
  <si>
    <t>UD80001-0028677</t>
  </si>
  <si>
    <t>S 00056215</t>
  </si>
  <si>
    <t>UD10001-AS34182</t>
  </si>
  <si>
    <t>S 00050091</t>
  </si>
  <si>
    <t>UD10001-AS28515</t>
  </si>
  <si>
    <t>ORTEGA FRANCO JUAN MANUEL</t>
  </si>
  <si>
    <t>UD80001-0030060</t>
  </si>
  <si>
    <t>S 00054582</t>
  </si>
  <si>
    <t>UD10001-AS32674</t>
  </si>
  <si>
    <t>I    952</t>
  </si>
  <si>
    <t>T 00058597</t>
  </si>
  <si>
    <t>UD10001-AS36473</t>
  </si>
  <si>
    <t>ESPITIA VERA ANDRES</t>
  </si>
  <si>
    <t>S 00057029</t>
  </si>
  <si>
    <t>UD10001-AS35037</t>
  </si>
  <si>
    <t>RF28635</t>
  </si>
  <si>
    <t>UD09001-AR09468</t>
  </si>
  <si>
    <t>UD80001-0029149</t>
  </si>
  <si>
    <t>S 00050099</t>
  </si>
  <si>
    <t>UD10001-AS28516</t>
  </si>
  <si>
    <t>rf29471</t>
  </si>
  <si>
    <t>UD09001-AR10172</t>
  </si>
  <si>
    <t>UD80002-0028261</t>
  </si>
  <si>
    <t>I    953</t>
  </si>
  <si>
    <t>S 00057377</t>
  </si>
  <si>
    <t>UD10001-AS36474</t>
  </si>
  <si>
    <t>S 00057019</t>
  </si>
  <si>
    <t>UD10001-AS35039</t>
  </si>
  <si>
    <t>S 00055382</t>
  </si>
  <si>
    <t>UD10001-AS33341</t>
  </si>
  <si>
    <t>S 00056221</t>
  </si>
  <si>
    <t>UD10001-AS34183</t>
  </si>
  <si>
    <t>S 00050102</t>
  </si>
  <si>
    <t>UD10001-AS28517</t>
  </si>
  <si>
    <t>UD80001-0030061</t>
  </si>
  <si>
    <t>S 00054638</t>
  </si>
  <si>
    <t>UD10001-AS32675</t>
  </si>
  <si>
    <t>PEÑAFLOR ARELLANO EDGAR RENE</t>
  </si>
  <si>
    <t>I    954</t>
  </si>
  <si>
    <t>T 00058519</t>
  </si>
  <si>
    <t>UD10001-AS36475</t>
  </si>
  <si>
    <t>S 00055385</t>
  </si>
  <si>
    <t>UD10001-AS33342</t>
  </si>
  <si>
    <t>UD83001-0029150</t>
  </si>
  <si>
    <t>UD80001-0029610</t>
  </si>
  <si>
    <t>S 00050058</t>
  </si>
  <si>
    <t>UD10001-AS28518</t>
  </si>
  <si>
    <t>UD80001-0030063</t>
  </si>
  <si>
    <t>S 00054642</t>
  </si>
  <si>
    <t>UD10001-AS32676</t>
  </si>
  <si>
    <t>I    955</t>
  </si>
  <si>
    <t>UD80001-0035038</t>
  </si>
  <si>
    <t>S 00055380</t>
  </si>
  <si>
    <t>UD10001-AS33343</t>
  </si>
  <si>
    <t>S 00056213</t>
  </si>
  <si>
    <t>UD10001-AS34184</t>
  </si>
  <si>
    <t>UD09001-AR09908</t>
  </si>
  <si>
    <t>S 00050079</t>
  </si>
  <si>
    <t>UD10001-AS28519</t>
  </si>
  <si>
    <t>S 00057864</t>
  </si>
  <si>
    <t>UD10001-AS35803</t>
  </si>
  <si>
    <t>LEON LERMA ELBA ALICIA</t>
  </si>
  <si>
    <t>S 00054648</t>
  </si>
  <si>
    <t>UD10001-AS32677</t>
  </si>
  <si>
    <t>I    956</t>
  </si>
  <si>
    <t>S 00058605</t>
  </si>
  <si>
    <t>UD10001-AS36476</t>
  </si>
  <si>
    <t>0872-TCN15</t>
  </si>
  <si>
    <t>UD80001-0028678</t>
  </si>
  <si>
    <t>LJIMENEZ:OREA GUTIERREZ LETICIA</t>
  </si>
  <si>
    <t>S 00056198</t>
  </si>
  <si>
    <t>UD10001-AS34185</t>
  </si>
  <si>
    <t>S 00056399</t>
  </si>
  <si>
    <t>UD10001-AS35043</t>
  </si>
  <si>
    <t>UD80001-0026028</t>
  </si>
  <si>
    <t>0129N16</t>
  </si>
  <si>
    <t>UD80001-0030065</t>
  </si>
  <si>
    <t>LJIMENEZ:RIVAS AGUILAR OCTAVIO</t>
  </si>
  <si>
    <t>S 00054646</t>
  </si>
  <si>
    <t>UD10001-AS32678</t>
  </si>
  <si>
    <t>I    957</t>
  </si>
  <si>
    <t>S 00058578</t>
  </si>
  <si>
    <t>UD10001-AS36477</t>
  </si>
  <si>
    <t>TOVAR LERMA MA. JESUS</t>
  </si>
  <si>
    <t>RF28646</t>
  </si>
  <si>
    <t>UD09001-AR09469</t>
  </si>
  <si>
    <t>S 00056216</t>
  </si>
  <si>
    <t>UD10001-AS34186</t>
  </si>
  <si>
    <t>UD09001-AR09909</t>
  </si>
  <si>
    <t>UD80001-0026029</t>
  </si>
  <si>
    <t>S 00057866</t>
  </si>
  <si>
    <t>UD10001-AS35804</t>
  </si>
  <si>
    <t>RF28256</t>
  </si>
  <si>
    <t>UD09001-AR09226</t>
  </si>
  <si>
    <t>I    958</t>
  </si>
  <si>
    <t>S 00058601</t>
  </si>
  <si>
    <t>UD10001-AS36478</t>
  </si>
  <si>
    <t>FLORES MEDINA MA DEL ROCIO</t>
  </si>
  <si>
    <t>S 00055375</t>
  </si>
  <si>
    <t>UD10001-AS33344</t>
  </si>
  <si>
    <t>UD80001-0029151</t>
  </si>
  <si>
    <t>RF29524</t>
  </si>
  <si>
    <t>UD09001-AR09910</t>
  </si>
  <si>
    <t>BAJA: DELGADO MEDINA LETICIA</t>
  </si>
  <si>
    <t>S 00057867</t>
  </si>
  <si>
    <t>UD10001-AS35805</t>
  </si>
  <si>
    <t>S 00054658</t>
  </si>
  <si>
    <t>UD10001-AS32679</t>
  </si>
  <si>
    <t>I    959</t>
  </si>
  <si>
    <t>UD80001-0035039</t>
  </si>
  <si>
    <t>S 00055403</t>
  </si>
  <si>
    <t>UD10001-AS33345</t>
  </si>
  <si>
    <t>S 00056200</t>
  </si>
  <si>
    <t>UD10001-AS34187</t>
  </si>
  <si>
    <t>UD80001-0029611</t>
  </si>
  <si>
    <t>S 00050070</t>
  </si>
  <si>
    <t>UD10001-AS28520</t>
  </si>
  <si>
    <t>PALOMARES CASTRO ADAN</t>
  </si>
  <si>
    <t>S 00057859</t>
  </si>
  <si>
    <t>UD10001-AS35806</t>
  </si>
  <si>
    <t>T 00054662</t>
  </si>
  <si>
    <t>UD10001-AS32680</t>
  </si>
  <si>
    <t>I    960</t>
  </si>
  <si>
    <t>UD80001-0030539</t>
  </si>
  <si>
    <t>BAEZA CISNEROS MANUEL</t>
  </si>
  <si>
    <t>S 00055404</t>
  </si>
  <si>
    <t>UD10001-AS33346</t>
  </si>
  <si>
    <t>UD80001-0029152</t>
  </si>
  <si>
    <t>UD09001-AR09911</t>
  </si>
  <si>
    <t>S 00050111</t>
  </si>
  <si>
    <t>UD10001-AS28521</t>
  </si>
  <si>
    <t>UD80001-0030066</t>
  </si>
  <si>
    <t>UD09001-AR09227</t>
  </si>
  <si>
    <t>I    961</t>
  </si>
  <si>
    <t>S 00058604</t>
  </si>
  <si>
    <t>UD10001-AS36484</t>
  </si>
  <si>
    <t>UD80001-0028679</t>
  </si>
  <si>
    <t>0041-TCN16</t>
  </si>
  <si>
    <t>UD80001-0029153</t>
  </si>
  <si>
    <t>BAJA: LJIMENEZ ROSAS DE LA ROSA MAR</t>
  </si>
  <si>
    <t>S 00056778</t>
  </si>
  <si>
    <t>UD10001-AS35054</t>
  </si>
  <si>
    <t>UD80001-0026030</t>
  </si>
  <si>
    <t>UD09001-AR10173</t>
  </si>
  <si>
    <t>UD09001-AR09228</t>
  </si>
  <si>
    <t>I    962</t>
  </si>
  <si>
    <t>BAJA: LJIMENEZ LJIMENEZ: CABRERA LA</t>
  </si>
  <si>
    <t>UD10001-AS33347</t>
  </si>
  <si>
    <t>UD83001-0029154</t>
  </si>
  <si>
    <t>MENDOZA OLIVAREZ JUAN ERNESTO</t>
  </si>
  <si>
    <t>S 00057026</t>
  </si>
  <si>
    <t>UD10001-AS35057</t>
  </si>
  <si>
    <t>UD80001-0026031</t>
  </si>
  <si>
    <t>0224N/16</t>
  </si>
  <si>
    <t>UD80001-0030067</t>
  </si>
  <si>
    <t>LJIMENEZ:GARCIA SANTILLAN MONICA PA</t>
  </si>
  <si>
    <t>S 00054641</t>
  </si>
  <si>
    <t>UD10001-AS32681</t>
  </si>
  <si>
    <t>I    963</t>
  </si>
  <si>
    <t>BAJA: TOVAR LERMA CUTBERTO</t>
  </si>
  <si>
    <t>S 00055407</t>
  </si>
  <si>
    <t>UD10001-AS33352</t>
  </si>
  <si>
    <t>S 00057051</t>
  </si>
  <si>
    <t>UD10001-AS35058</t>
  </si>
  <si>
    <t>0312-TCN14</t>
  </si>
  <si>
    <t>UD80001-0026032</t>
  </si>
  <si>
    <t>S 00056196</t>
  </si>
  <si>
    <t>UD10001-AS34188</t>
  </si>
  <si>
    <t>UD80001-0030069</t>
  </si>
  <si>
    <t>RF28003</t>
  </si>
  <si>
    <t>UD09001-AR09229</t>
  </si>
  <si>
    <t>I    964</t>
  </si>
  <si>
    <t>UD80001-0030538</t>
  </si>
  <si>
    <t>S 00055405</t>
  </si>
  <si>
    <t>UD10001-AS33353</t>
  </si>
  <si>
    <t>0144-TCN16</t>
  </si>
  <si>
    <t>UD80001-0029615</t>
  </si>
  <si>
    <t>S 00050100</t>
  </si>
  <si>
    <t>UD10001-AS28522</t>
  </si>
  <si>
    <t>UD80001-0029155</t>
  </si>
  <si>
    <t>0222N/16</t>
  </si>
  <si>
    <t>UD80001-0030070</t>
  </si>
  <si>
    <t>RF28238</t>
  </si>
  <si>
    <t>UD09001-AR09230</t>
  </si>
  <si>
    <t>I    965</t>
  </si>
  <si>
    <t>UD80001-0030540</t>
  </si>
  <si>
    <t>T 00055415</t>
  </si>
  <si>
    <t>UD10001-AS33354</t>
  </si>
  <si>
    <t>S 00057040</t>
  </si>
  <si>
    <t>UD10001-AS35059</t>
  </si>
  <si>
    <t>RF29075</t>
  </si>
  <si>
    <t>UD09001-AR09709</t>
  </si>
  <si>
    <t>UD80001-0030071</t>
  </si>
  <si>
    <t>UD80001-0026033</t>
  </si>
  <si>
    <t>T 00054636</t>
  </si>
  <si>
    <t>UD10001-AS32682</t>
  </si>
  <si>
    <t>I    966</t>
  </si>
  <si>
    <t>S 00058598</t>
  </si>
  <si>
    <t>UD10001-AS36486</t>
  </si>
  <si>
    <t>UD80001-0028680</t>
  </si>
  <si>
    <t>0118-TCU15</t>
  </si>
  <si>
    <t>UD83001-0029616</t>
  </si>
  <si>
    <t>T 00056080</t>
  </si>
  <si>
    <t>UD10001-AS34189</t>
  </si>
  <si>
    <t>S 00057862</t>
  </si>
  <si>
    <t>UD10001-AS35807</t>
  </si>
  <si>
    <t>S 00050113</t>
  </si>
  <si>
    <t>UD10001-AS28530</t>
  </si>
  <si>
    <t>GALINDO GONZALEZ ANA LILIA</t>
  </si>
  <si>
    <t>0113-TCN15</t>
  </si>
  <si>
    <t>UD80001-0028266</t>
  </si>
  <si>
    <t>LJIMENEZ:VEGA ALVAREZ YOLANDA</t>
  </si>
  <si>
    <t>I    967</t>
  </si>
  <si>
    <t>S 00058608</t>
  </si>
  <si>
    <t>UD10001-AS36487</t>
  </si>
  <si>
    <t>S 00055411</t>
  </si>
  <si>
    <t>UD10001-AS33355</t>
  </si>
  <si>
    <t>UD09001-AR09912</t>
  </si>
  <si>
    <t>UD80001-0029158</t>
  </si>
  <si>
    <t>S 00057882</t>
  </si>
  <si>
    <t>UD10001-AS35808</t>
  </si>
  <si>
    <t>T 00049708</t>
  </si>
  <si>
    <t>UD10001-AS28531</t>
  </si>
  <si>
    <t>S 00054652</t>
  </si>
  <si>
    <t>UD10001-AS32683</t>
  </si>
  <si>
    <t>I    968</t>
  </si>
  <si>
    <t>S 00058609</t>
  </si>
  <si>
    <t>UD10001-AS36488</t>
  </si>
  <si>
    <t>BAJA: SERRANO ESQUEDA OSCAR</t>
  </si>
  <si>
    <t>UD09001-AR09913</t>
  </si>
  <si>
    <t>UD09001-AR09710</t>
  </si>
  <si>
    <t>S 00057860</t>
  </si>
  <si>
    <t>UD10001-AS35809</t>
  </si>
  <si>
    <t>0416-TCN15</t>
  </si>
  <si>
    <t>UD80001-0026036</t>
  </si>
  <si>
    <t>RF28264</t>
  </si>
  <si>
    <t>UD09001-AR09231</t>
  </si>
  <si>
    <t>I    969</t>
  </si>
  <si>
    <t>S 00058590</t>
  </si>
  <si>
    <t>UD10001-AS36491</t>
  </si>
  <si>
    <t>S 00055409</t>
  </si>
  <si>
    <t>UD10001-AS33356</t>
  </si>
  <si>
    <t>S 00057045</t>
  </si>
  <si>
    <t>UD10001-AS35060</t>
  </si>
  <si>
    <t>UD80001-0029159</t>
  </si>
  <si>
    <t>S 00057870</t>
  </si>
  <si>
    <t>UD10001-AS35810</t>
  </si>
  <si>
    <t>UD80002-0026037</t>
  </si>
  <si>
    <t>S 00054635</t>
  </si>
  <si>
    <t>UD10001-AS32684</t>
  </si>
  <si>
    <t>I    970</t>
  </si>
  <si>
    <t>UD80001-0030542</t>
  </si>
  <si>
    <t>AYALA HERNANDEZ CINTHIA ZAIDE</t>
  </si>
  <si>
    <t>S 00055414</t>
  </si>
  <si>
    <t>UD10001-AS33357</t>
  </si>
  <si>
    <t>UD09001-AR09914</t>
  </si>
  <si>
    <t>LOPEZ FLORES MARTIN</t>
  </si>
  <si>
    <t>UD09001-AR09711</t>
  </si>
  <si>
    <t>UD09001-AR10174</t>
  </si>
  <si>
    <t>T 00049970</t>
  </si>
  <si>
    <t>UD10001-AS28536</t>
  </si>
  <si>
    <t>T 00054621</t>
  </si>
  <si>
    <t>UD10001-AS32685</t>
  </si>
  <si>
    <t>I    971</t>
  </si>
  <si>
    <t>UD09001-AR10344</t>
  </si>
  <si>
    <t>UD80001-0028682</t>
  </si>
  <si>
    <t>T 00057052</t>
  </si>
  <si>
    <t>UD10001-AS35061</t>
  </si>
  <si>
    <t>UD80001-0029160</t>
  </si>
  <si>
    <t>LJIMENEZ:TINOCO CALDERON MARIA DEL</t>
  </si>
  <si>
    <t>0221-TCN16</t>
  </si>
  <si>
    <t>UD80001-0030073</t>
  </si>
  <si>
    <t>PATIñO PEREZ JULIO</t>
  </si>
  <si>
    <t>UD80002-0026040</t>
  </si>
  <si>
    <t>UD09001-AR09232</t>
  </si>
  <si>
    <t>I    972</t>
  </si>
  <si>
    <t>UD80001-0030543</t>
  </si>
  <si>
    <t>S 00055386</t>
  </si>
  <si>
    <t>UD10001-AS33358</t>
  </si>
  <si>
    <t>rf29606</t>
  </si>
  <si>
    <t>UD09001-AR09915</t>
  </si>
  <si>
    <t>0212-TCN16</t>
  </si>
  <si>
    <t>UD80001-0030075</t>
  </si>
  <si>
    <t>LJIMENEZ:INGENIERIA CONSULTIVA EN C</t>
  </si>
  <si>
    <t>0361-TCN15</t>
  </si>
  <si>
    <t>UD80001-0026039</t>
  </si>
  <si>
    <t>LJIMENEZ:MALAGON ESCUTIA TERESA</t>
  </si>
  <si>
    <t>S 00054659</t>
  </si>
  <si>
    <t>UD10001-AS32686</t>
  </si>
  <si>
    <t>RODRIGUEZ CARREñO ALIZZETT</t>
  </si>
  <si>
    <t>I    973</t>
  </si>
  <si>
    <t>UD80001-0030544</t>
  </si>
  <si>
    <t>S 00055420</t>
  </si>
  <si>
    <t>UD10001-AS33359</t>
  </si>
  <si>
    <t>S 00057053</t>
  </si>
  <si>
    <t>UD10001-AS35062</t>
  </si>
  <si>
    <t>UD09001-AR09712</t>
  </si>
  <si>
    <t>1008N/15</t>
  </si>
  <si>
    <t>UD80001-0030076</t>
  </si>
  <si>
    <t>S 00050123</t>
  </si>
  <si>
    <t>UD10001-AS28537</t>
  </si>
  <si>
    <t>S 00054634</t>
  </si>
  <si>
    <t>UD10001-AS32687</t>
  </si>
  <si>
    <t>I    974</t>
  </si>
  <si>
    <t>UD80001-0030545</t>
  </si>
  <si>
    <t>S 00055408</t>
  </si>
  <si>
    <t>UD10001-AS33360</t>
  </si>
  <si>
    <t>S 00057041</t>
  </si>
  <si>
    <t>UD10001-AS35063</t>
  </si>
  <si>
    <t>UD10001-AS34190</t>
  </si>
  <si>
    <t>UD80001-0030077</t>
  </si>
  <si>
    <t>S 00050121</t>
  </si>
  <si>
    <t>UD10001-AS28538</t>
  </si>
  <si>
    <t>S 00054666</t>
  </si>
  <si>
    <t>UD10001-AS32688</t>
  </si>
  <si>
    <t>I    975</t>
  </si>
  <si>
    <t>S 00058577</t>
  </si>
  <si>
    <t>UD10001-AS36492</t>
  </si>
  <si>
    <t>GRUPO EDUCATIVO IMA SC</t>
  </si>
  <si>
    <t>S 00055417</t>
  </si>
  <si>
    <t>UD10001-AS33361</t>
  </si>
  <si>
    <t>S 00057059</t>
  </si>
  <si>
    <t>UD10001-AS35064</t>
  </si>
  <si>
    <t>UD10001-AS34191</t>
  </si>
  <si>
    <t>UD80001-0030078</t>
  </si>
  <si>
    <t>S 00050126</t>
  </si>
  <si>
    <t>UD10001-AS28539</t>
  </si>
  <si>
    <t>GANE HUERTA RECURSOS ADMINISTRATIVO</t>
  </si>
  <si>
    <t>S 00054675</t>
  </si>
  <si>
    <t>UD10001-AS32689</t>
  </si>
  <si>
    <t>MONROY MARTINEZ CARLOS ALBERTO</t>
  </si>
  <si>
    <t>I    976</t>
  </si>
  <si>
    <t>T 00058619</t>
  </si>
  <si>
    <t>UD10001-AS36493</t>
  </si>
  <si>
    <t>S 00055412</t>
  </si>
  <si>
    <t>UD10001-AS33362</t>
  </si>
  <si>
    <t>UD09001-AR09916</t>
  </si>
  <si>
    <t>S 00056234</t>
  </si>
  <si>
    <t>UD10001-AS34192</t>
  </si>
  <si>
    <t>S 00057877</t>
  </si>
  <si>
    <t>UD10001-AS35811</t>
  </si>
  <si>
    <t>S 00050122</t>
  </si>
  <si>
    <t>UD10001-AS28540</t>
  </si>
  <si>
    <t>S 00054667</t>
  </si>
  <si>
    <t>UD10001-AS32690</t>
  </si>
  <si>
    <t>GARCIA RAMIREZ MARIA DEL CARMEN</t>
  </si>
  <si>
    <t>I    977</t>
  </si>
  <si>
    <t>1005N/15</t>
  </si>
  <si>
    <t>UD80001-0030546</t>
  </si>
  <si>
    <t>LJIMENEZ:LICEA FERREIRA ERIKA GUADA</t>
  </si>
  <si>
    <t>S 00055419</t>
  </si>
  <si>
    <t>UD10001-AS33363</t>
  </si>
  <si>
    <t>RF27810</t>
  </si>
  <si>
    <t>UD09001-AR09917</t>
  </si>
  <si>
    <t>S 00056243</t>
  </si>
  <si>
    <t>UD10001-AS34193</t>
  </si>
  <si>
    <t>S 00057876</t>
  </si>
  <si>
    <t>UD10001-AS35812</t>
  </si>
  <si>
    <t>UD10001-AS28544</t>
  </si>
  <si>
    <t>T 00054661</t>
  </si>
  <si>
    <t>UD10001-AS32691</t>
  </si>
  <si>
    <t>I    978</t>
  </si>
  <si>
    <t>S 00058611</t>
  </si>
  <si>
    <t>UD10001-AS36494</t>
  </si>
  <si>
    <t>S 00055416</t>
  </si>
  <si>
    <t>UD10001-AS33364</t>
  </si>
  <si>
    <t>S 00057054</t>
  </si>
  <si>
    <t>UD10001-AS35065</t>
  </si>
  <si>
    <t>S 00056222</t>
  </si>
  <si>
    <t>UD10001-AS34194</t>
  </si>
  <si>
    <t>S 00057875</t>
  </si>
  <si>
    <t>UD10001-AS35813</t>
  </si>
  <si>
    <t>UD10001-AS28545</t>
  </si>
  <si>
    <t>S 00054673</t>
  </si>
  <si>
    <t>UD10001-AS32692</t>
  </si>
  <si>
    <t>I    979</t>
  </si>
  <si>
    <t>UD09001-AR10345</t>
  </si>
  <si>
    <t>S 00055413</t>
  </si>
  <si>
    <t>UD10001-AS33365</t>
  </si>
  <si>
    <t>UD10001-AS35071</t>
  </si>
  <si>
    <t>S 00056218</t>
  </si>
  <si>
    <t>UD10001-AS34195</t>
  </si>
  <si>
    <t>UD09001-AR10175</t>
  </si>
  <si>
    <t>UD09001-AR07968</t>
  </si>
  <si>
    <t>UD80001-0028267</t>
  </si>
  <si>
    <t>I    980</t>
  </si>
  <si>
    <t>PENIENTE</t>
  </si>
  <si>
    <t>UD80001-0030548</t>
  </si>
  <si>
    <t>LJIMENEZ:MIRANDA SALCEDO LINO</t>
  </si>
  <si>
    <t>UD80001-0028684</t>
  </si>
  <si>
    <t>S 00057066</t>
  </si>
  <si>
    <t>UD10001-AS35072</t>
  </si>
  <si>
    <t>RF29131</t>
  </si>
  <si>
    <t>UD09001-AR09713</t>
  </si>
  <si>
    <t>0152U/15</t>
  </si>
  <si>
    <t>UD83001-0030080</t>
  </si>
  <si>
    <t>LJIMENEZ:ARAUJO SANCHEZ CIRAHUEN</t>
  </si>
  <si>
    <t>S 00050120</t>
  </si>
  <si>
    <t>UD10001-AS28549</t>
  </si>
  <si>
    <t>S 00054608</t>
  </si>
  <si>
    <t>UD10001-AS32693</t>
  </si>
  <si>
    <t>I    981</t>
  </si>
  <si>
    <t>S 00058613</t>
  </si>
  <si>
    <t>UD10001-AS36495</t>
  </si>
  <si>
    <t>P 00055245</t>
  </si>
  <si>
    <t>UD10001-AS33368</t>
  </si>
  <si>
    <t>RF27712</t>
  </si>
  <si>
    <t>UD09001-AR09918</t>
  </si>
  <si>
    <t>0906TCN15</t>
  </si>
  <si>
    <t>UD80001-0029167</t>
  </si>
  <si>
    <t>0245N/16</t>
  </si>
  <si>
    <t>UD80001-0030081</t>
  </si>
  <si>
    <t>LJIMENEZ:PEREZ TOVAR DIANA LIZBETH</t>
  </si>
  <si>
    <t>S 00050134</t>
  </si>
  <si>
    <t>UD10001-AS28550</t>
  </si>
  <si>
    <t>MERCADO RODRIGUEZ YADIRA ESPERANZA</t>
  </si>
  <si>
    <t>UD80001-0028268</t>
  </si>
  <si>
    <t>I    982</t>
  </si>
  <si>
    <t>S 00058618</t>
  </si>
  <si>
    <t>UD10001-AS36496</t>
  </si>
  <si>
    <t>S 00057057</t>
  </si>
  <si>
    <t>UD10001-AS35073</t>
  </si>
  <si>
    <t>UD83001-0029168</t>
  </si>
  <si>
    <t>S 00057831</t>
  </si>
  <si>
    <t>UD10001-AS35814</t>
  </si>
  <si>
    <t>RODRIGUEZ MARTINEZ MARIA GRACIA</t>
  </si>
  <si>
    <t>S 00050119</t>
  </si>
  <si>
    <t>UD10001-AS28551</t>
  </si>
  <si>
    <t>ARELLANO PIZANO EDMUNDO GONTRAN</t>
  </si>
  <si>
    <t>UD80001-0028269</t>
  </si>
  <si>
    <t>UD80002-0028685</t>
  </si>
  <si>
    <t>I    983</t>
  </si>
  <si>
    <t>UD09001-AR10346</t>
  </si>
  <si>
    <t>UD09001-AR09919</t>
  </si>
  <si>
    <t>UD09001-AR09714</t>
  </si>
  <si>
    <t>S 00057893</t>
  </si>
  <si>
    <t>UD10001-AS35815</t>
  </si>
  <si>
    <t>UD80001-0026043</t>
  </si>
  <si>
    <t>S 00054645</t>
  </si>
  <si>
    <t>UD10001-AS32700</t>
  </si>
  <si>
    <t>T 00055427</t>
  </si>
  <si>
    <t>UD10001-AS33372</t>
  </si>
  <si>
    <t>I    984</t>
  </si>
  <si>
    <t>S 00058624</t>
  </si>
  <si>
    <t>UD10001-AS36497</t>
  </si>
  <si>
    <t>NUFISE SA. DE CV.</t>
  </si>
  <si>
    <t>RF29599</t>
  </si>
  <si>
    <t>UD09001-AR09920</t>
  </si>
  <si>
    <t>UD80001-0029169</t>
  </si>
  <si>
    <t>UD80001-0030082</t>
  </si>
  <si>
    <t>UD80002-0026044</t>
  </si>
  <si>
    <t>S 00054677</t>
  </si>
  <si>
    <t>UD10001-AS32701</t>
  </si>
  <si>
    <t>S 00055422</t>
  </si>
  <si>
    <t>UD10001-AS33373</t>
  </si>
  <si>
    <t>I    985</t>
  </si>
  <si>
    <t>S 00058614</t>
  </si>
  <si>
    <t>UD10001-AS36498</t>
  </si>
  <si>
    <t>RF27700</t>
  </si>
  <si>
    <t>UD09001-AR09921</t>
  </si>
  <si>
    <t>S 00056237</t>
  </si>
  <si>
    <t>UD10001-AS34241</t>
  </si>
  <si>
    <t>UD80005-0030083</t>
  </si>
  <si>
    <t>S 00050132</t>
  </si>
  <si>
    <t>UD10001-AS28552</t>
  </si>
  <si>
    <t>S 00054595</t>
  </si>
  <si>
    <t>UD10001-AS32702</t>
  </si>
  <si>
    <t>S 00055424</t>
  </si>
  <si>
    <t>UD10001-AS33374</t>
  </si>
  <si>
    <t>I    986</t>
  </si>
  <si>
    <t>S 00058615</t>
  </si>
  <si>
    <t>UD10001-AS36499</t>
  </si>
  <si>
    <t>RF28386</t>
  </si>
  <si>
    <t>UD09001-AR09922</t>
  </si>
  <si>
    <t>UD09001-AR09715</t>
  </si>
  <si>
    <t>S 00057880</t>
  </si>
  <si>
    <t>UD10001-AS35816</t>
  </si>
  <si>
    <t>S 00050129</t>
  </si>
  <si>
    <t>UD10001-AS28553</t>
  </si>
  <si>
    <t>S 00054640</t>
  </si>
  <si>
    <t>UD10001-AS32703</t>
  </si>
  <si>
    <t>UD09001-AR09470</t>
  </si>
  <si>
    <t>ROCHA VEGA JOSE ELIAS</t>
  </si>
  <si>
    <t>I    987</t>
  </si>
  <si>
    <t>0124-TCN16</t>
  </si>
  <si>
    <t>UD80001-0030550</t>
  </si>
  <si>
    <t>S 00057046</t>
  </si>
  <si>
    <t>UD10001-AS35074</t>
  </si>
  <si>
    <t>RF29133</t>
  </si>
  <si>
    <t>UD09001-AR09716</t>
  </si>
  <si>
    <t>UD09001-AR10176</t>
  </si>
  <si>
    <t>S 00050133</t>
  </si>
  <si>
    <t>UD10001-AS28554</t>
  </si>
  <si>
    <t>GRAJALES ALMEIDA JOSE RAMON</t>
  </si>
  <si>
    <t>0159-TCN15</t>
  </si>
  <si>
    <t>UD80001-0028273</t>
  </si>
  <si>
    <t>ALECSA PACHUCA S DE RL DE CV</t>
  </si>
  <si>
    <t>UD10001-AS33375</t>
  </si>
  <si>
    <t>I    988</t>
  </si>
  <si>
    <t>UD80001-0030551</t>
  </si>
  <si>
    <t>VALENCIA ESQUIVEL MIRIAM ANAID</t>
  </si>
  <si>
    <t>S 00057065</t>
  </si>
  <si>
    <t>UD10001-AS35075</t>
  </si>
  <si>
    <t>S 00056167</t>
  </si>
  <si>
    <t>UD10001-AS34242</t>
  </si>
  <si>
    <t>UD09001-AR10177</t>
  </si>
  <si>
    <t>S 00050098</t>
  </si>
  <si>
    <t>UD10001-AS28555</t>
  </si>
  <si>
    <t>0632-TCN15</t>
  </si>
  <si>
    <t>UD80001-0028274</t>
  </si>
  <si>
    <t>S 00055433</t>
  </si>
  <si>
    <t>UD10001-AS33376</t>
  </si>
  <si>
    <t>I    989</t>
  </si>
  <si>
    <t>S 00058531</t>
  </si>
  <si>
    <t>UD10001-AS36500</t>
  </si>
  <si>
    <t>T 00056901</t>
  </si>
  <si>
    <t>UD10001-AS35076</t>
  </si>
  <si>
    <t>S 00056204</t>
  </si>
  <si>
    <t>UD10001-AS34243</t>
  </si>
  <si>
    <t>S 00057895</t>
  </si>
  <si>
    <t>UD10001-AS35817</t>
  </si>
  <si>
    <t>H 00049954</t>
  </si>
  <si>
    <t>UD10001-AS28556</t>
  </si>
  <si>
    <t>UD80001-0028686</t>
  </si>
  <si>
    <t>I    990</t>
  </si>
  <si>
    <t>S 00058617</t>
  </si>
  <si>
    <t>UD10001-AS36501</t>
  </si>
  <si>
    <t>S 00057060</t>
  </si>
  <si>
    <t>UD10001-AS35077</t>
  </si>
  <si>
    <t>0764-TCN15</t>
  </si>
  <si>
    <t>UD80001-0029170</t>
  </si>
  <si>
    <t>UD80001-0030084</t>
  </si>
  <si>
    <t>S 00050135</t>
  </si>
  <si>
    <t>UD10001-AS28557</t>
  </si>
  <si>
    <t>S 00055431</t>
  </si>
  <si>
    <t>UD10001-AS33377</t>
  </si>
  <si>
    <t>I    991</t>
  </si>
  <si>
    <t>S 00058623</t>
  </si>
  <si>
    <t>UD10001-AS36502</t>
  </si>
  <si>
    <t>S 00057043</t>
  </si>
  <si>
    <t>UD10001-AS35078</t>
  </si>
  <si>
    <t>0181-TCN15</t>
  </si>
  <si>
    <t>UD80001-0029171</t>
  </si>
  <si>
    <t>S 00057894</t>
  </si>
  <si>
    <t>UD10001-AS35818</t>
  </si>
  <si>
    <t>OCEGUERA RAMOS AIDA GRICELA</t>
  </si>
  <si>
    <t>UD80001-0026046</t>
  </si>
  <si>
    <t>S 00055432</t>
  </si>
  <si>
    <t>UD10001-AS33378</t>
  </si>
  <si>
    <t>I    992</t>
  </si>
  <si>
    <t>T 00058616</t>
  </si>
  <si>
    <t>UD10001-AS36503</t>
  </si>
  <si>
    <t>0307N/16</t>
  </si>
  <si>
    <t>UD80001-0029172</t>
  </si>
  <si>
    <t>LJIMENEZ:SERVICIOS DE EDIFICACION Y</t>
  </si>
  <si>
    <t>S 00057062</t>
  </si>
  <si>
    <t>UD10001-AS35086</t>
  </si>
  <si>
    <t>UD80001-0030085</t>
  </si>
  <si>
    <t>S 00050136</t>
  </si>
  <si>
    <t>UD10001-AS28558</t>
  </si>
  <si>
    <t>SAENZ PEREZ MARTHA PATRICIA</t>
  </si>
  <si>
    <t>UD09001-AR09471</t>
  </si>
  <si>
    <t>I    993</t>
  </si>
  <si>
    <t>UD09001-AR10347</t>
  </si>
  <si>
    <t>PEREZ RAMIREZ LAURA PATRICIA</t>
  </si>
  <si>
    <t>RF-28731</t>
  </si>
  <si>
    <t>UA43001-0028731</t>
  </si>
  <si>
    <t>S 00056248</t>
  </si>
  <si>
    <t>UD10001-AS34244</t>
  </si>
  <si>
    <t>0972-TCN15</t>
  </si>
  <si>
    <t>UD80001-0029618</t>
  </si>
  <si>
    <t>S 00057892</t>
  </si>
  <si>
    <t>UD10001-AS35819</t>
  </si>
  <si>
    <t>S 00049987</t>
  </si>
  <si>
    <t>UD10001-AS28559</t>
  </si>
  <si>
    <t>UD80001-0028688</t>
  </si>
  <si>
    <t>LJIMENEZ:ALEJANDRE SANCHEZ SILVIA</t>
  </si>
  <si>
    <t>I    994</t>
  </si>
  <si>
    <t>UD80001-0030553</t>
  </si>
  <si>
    <t>S 00056245</t>
  </si>
  <si>
    <t>UD10001-AS34245</t>
  </si>
  <si>
    <t>UD80001-0029619</t>
  </si>
  <si>
    <t>T 00057817</t>
  </si>
  <si>
    <t>UD10001-AS35834</t>
  </si>
  <si>
    <t>SANCHEZ OMAR</t>
  </si>
  <si>
    <t>UD80001-0026047</t>
  </si>
  <si>
    <t>UD80001-0028689</t>
  </si>
  <si>
    <t>I    995</t>
  </si>
  <si>
    <t>T 00058633</t>
  </si>
  <si>
    <t>UD10001-AS36504</t>
  </si>
  <si>
    <t>ZAPIEN . AGUIRRE JUAN CARLOS</t>
  </si>
  <si>
    <t>RF28909</t>
  </si>
  <si>
    <t>UD09001-AR09717</t>
  </si>
  <si>
    <t>0214N/16</t>
  </si>
  <si>
    <t>UD80001-0029620</t>
  </si>
  <si>
    <t>LJIMENEZ:MEZA VELEZ JUAN CARLOS</t>
  </si>
  <si>
    <t>0217-TCN16</t>
  </si>
  <si>
    <t>UD80001-0030086</t>
  </si>
  <si>
    <t>T 00055438</t>
  </si>
  <si>
    <t>UD10001-AS33379</t>
  </si>
  <si>
    <t>I    996</t>
  </si>
  <si>
    <t>0280N/16</t>
  </si>
  <si>
    <t>UD80001-0030554</t>
  </si>
  <si>
    <t>LJIMENEZ:PRODUCTORA ANFAVIC SPR DE</t>
  </si>
  <si>
    <t>S 00056244</t>
  </si>
  <si>
    <t>UD10001-AS34246</t>
  </si>
  <si>
    <t>RF29442</t>
  </si>
  <si>
    <t>UD09001-AR09923</t>
  </si>
  <si>
    <t>MARTINEZ VALDES JOSE MARTIN</t>
  </si>
  <si>
    <t>UD80001-0030087</t>
  </si>
  <si>
    <t>UD80001-0028691</t>
  </si>
  <si>
    <t>I    997</t>
  </si>
  <si>
    <t>S 00058621</t>
  </si>
  <si>
    <t>UD10001-AS36505</t>
  </si>
  <si>
    <t>T 00056255</t>
  </si>
  <si>
    <t>UD10001-AS34247</t>
  </si>
  <si>
    <t>S 00057018</t>
  </si>
  <si>
    <t>UD10001-AS35087</t>
  </si>
  <si>
    <t>RODRIGUEZ TREJO JOSE MARTIN</t>
  </si>
  <si>
    <t>UD80001-0030088</t>
  </si>
  <si>
    <t>LJIMENEZ:PANTOJA CAMACHO BARTOLOME</t>
  </si>
  <si>
    <t>UD80001-0028692</t>
  </si>
  <si>
    <t>LJIMENEZ:OREA HERNANDEZ SERGIO ANTO</t>
  </si>
  <si>
    <t>I    998</t>
  </si>
  <si>
    <t>S 00058646</t>
  </si>
  <si>
    <t>UD10001-AS36506</t>
  </si>
  <si>
    <t>UD09001-AR09718</t>
  </si>
  <si>
    <t>UD80001-0029621</t>
  </si>
  <si>
    <t>0097N/16</t>
  </si>
  <si>
    <t>UD80001-0030089</t>
  </si>
  <si>
    <t>LJIMENEZ:RODRIGUEZ PALMA GERARDO</t>
  </si>
  <si>
    <t>S 00055439</t>
  </si>
  <si>
    <t>UD10001-AS33380</t>
  </si>
  <si>
    <t>I    999</t>
  </si>
  <si>
    <t>UD09001-AR10348</t>
  </si>
  <si>
    <t>GALO EHS DISTRIBUCION SERVICIOS Y P</t>
  </si>
  <si>
    <t>S 00056231</t>
  </si>
  <si>
    <t>UD10001-AS34248</t>
  </si>
  <si>
    <t>S 00057093</t>
  </si>
  <si>
    <t>UD10001-AS35088</t>
  </si>
  <si>
    <t>1004-TCN15</t>
  </si>
  <si>
    <t>UD80001-0030090</t>
  </si>
  <si>
    <t>RF28378</t>
  </si>
  <si>
    <t>UD09001-AR09472</t>
  </si>
  <si>
    <t>I  1,000</t>
  </si>
  <si>
    <t>RF30334</t>
  </si>
  <si>
    <t>UD09001-AR10349</t>
  </si>
  <si>
    <t>UD83001-0029174</t>
  </si>
  <si>
    <t>GONZALEZ SANCHEZ JUAN LUIS</t>
  </si>
  <si>
    <t>H 00056277</t>
  </si>
  <si>
    <t>UD10001-AS35089</t>
  </si>
  <si>
    <t>UD80001-0030091</t>
  </si>
  <si>
    <t>UD83001-0026048</t>
  </si>
  <si>
    <t>UD80001-0028694</t>
  </si>
  <si>
    <t>I  1,001</t>
  </si>
  <si>
    <t>UD80001-0030557</t>
  </si>
  <si>
    <t>S 00056246</t>
  </si>
  <si>
    <t>UD10001-AS34249</t>
  </si>
  <si>
    <t>CORRAL SUBIZAR JOSE TEODULO</t>
  </si>
  <si>
    <t>UD09001-AR09924</t>
  </si>
  <si>
    <t>UD80001-0030092</t>
  </si>
  <si>
    <t>UD80001-0026049</t>
  </si>
  <si>
    <t>UD80002-0028695</t>
  </si>
  <si>
    <t>I  1,002</t>
  </si>
  <si>
    <t>S 00058635</t>
  </si>
  <si>
    <t>UD10001-AS36507</t>
  </si>
  <si>
    <t>0934-TCN15</t>
  </si>
  <si>
    <t>UD80001-0029177</t>
  </si>
  <si>
    <t>T 00057064</t>
  </si>
  <si>
    <t>UD10001-AS35090</t>
  </si>
  <si>
    <t>I  1,003</t>
  </si>
  <si>
    <t>S 00058626</t>
  </si>
  <si>
    <t>UD10001-AS36516</t>
  </si>
  <si>
    <t>UD80001-0029178</t>
  </si>
  <si>
    <t>R29592</t>
  </si>
  <si>
    <t>UD09001-AR09925</t>
  </si>
  <si>
    <t>S 00055426</t>
  </si>
  <si>
    <t>UD10001-AS33381</t>
  </si>
  <si>
    <t>I  1,004</t>
  </si>
  <si>
    <t>UD80001-0030559</t>
  </si>
  <si>
    <t>UD80002-0029179</t>
  </si>
  <si>
    <t>UD80001-0029622</t>
  </si>
  <si>
    <t>UD83001-0026050</t>
  </si>
  <si>
    <t>UD80001-0028697</t>
  </si>
  <si>
    <t>I  1,005</t>
  </si>
  <si>
    <t>0312N/16</t>
  </si>
  <si>
    <t>UD80001-0030561</t>
  </si>
  <si>
    <t>LJIMENEZ:VERA CENDEJAS MAVIA</t>
  </si>
  <si>
    <t>UD80001-0029180</t>
  </si>
  <si>
    <t>R29463</t>
  </si>
  <si>
    <t>UD09001-AR09926</t>
  </si>
  <si>
    <t>UD83001-0026051</t>
  </si>
  <si>
    <t>BAJA: AGRICOLA 5 HERMANOS DON TOÑO</t>
  </si>
  <si>
    <t>I  1,006</t>
  </si>
  <si>
    <t>S 00058630</t>
  </si>
  <si>
    <t>UD10001-AS36521</t>
  </si>
  <si>
    <t>UD80001-0029181</t>
  </si>
  <si>
    <t>S 00057090</t>
  </si>
  <si>
    <t>UD10001-AS35092</t>
  </si>
  <si>
    <t>0899-TCN15</t>
  </si>
  <si>
    <t>UD80001-0028699</t>
  </si>
  <si>
    <t>I  1,007</t>
  </si>
  <si>
    <t>UD80001-0030562</t>
  </si>
  <si>
    <t>S 00056241</t>
  </si>
  <si>
    <t>UD10001-AS34256</t>
  </si>
  <si>
    <t>UD80001-0029623</t>
  </si>
  <si>
    <t>S 00055437</t>
  </si>
  <si>
    <t>UD10001-AS33382</t>
  </si>
  <si>
    <t>I  1,008</t>
  </si>
  <si>
    <t>S 00058631</t>
  </si>
  <si>
    <t>UD10001-AS36522</t>
  </si>
  <si>
    <t>S 00056262</t>
  </si>
  <si>
    <t>UD10001-AS34257</t>
  </si>
  <si>
    <t>UD83001-0029624</t>
  </si>
  <si>
    <t>UD80001-0028700</t>
  </si>
  <si>
    <t>I  1,009</t>
  </si>
  <si>
    <t>S 00058636</t>
  </si>
  <si>
    <t>UD10001-AS36523</t>
  </si>
  <si>
    <t>UD80001-0029182</t>
  </si>
  <si>
    <t>S 00057079</t>
  </si>
  <si>
    <t>UD10001-AS35093</t>
  </si>
  <si>
    <t>S 00055428</t>
  </si>
  <si>
    <t>UD10001-AS33383</t>
  </si>
  <si>
    <t>I  1,010</t>
  </si>
  <si>
    <t>UD10001-AS36524</t>
  </si>
  <si>
    <t>UD10001-AS34258</t>
  </si>
  <si>
    <t>S 00057017</t>
  </si>
  <si>
    <t>UD10001-AS35094</t>
  </si>
  <si>
    <t>0051-TCN15</t>
  </si>
  <si>
    <t>UD80001-0026066</t>
  </si>
  <si>
    <t>UD80001-0028701</t>
  </si>
  <si>
    <t>I  1,011</t>
  </si>
  <si>
    <t>S 00058634</t>
  </si>
  <si>
    <t>UD10001-AS36525</t>
  </si>
  <si>
    <t>UD10001-AS34259</t>
  </si>
  <si>
    <t>UD09001-AR09927</t>
  </si>
  <si>
    <t>0050-TCN15</t>
  </si>
  <si>
    <t>UD80001-0025687</t>
  </si>
  <si>
    <t>S 00055435</t>
  </si>
  <si>
    <t>UD10001-AS33384</t>
  </si>
  <si>
    <t>I  1,012</t>
  </si>
  <si>
    <t>S 00058632</t>
  </si>
  <si>
    <t>UD10001-AS36526</t>
  </si>
  <si>
    <t>UD80001-0029183</t>
  </si>
  <si>
    <t>R29602</t>
  </si>
  <si>
    <t>UD09001-AR09928</t>
  </si>
  <si>
    <t>S 00055436</t>
  </si>
  <si>
    <t>UD10001-AS33385</t>
  </si>
  <si>
    <t>I  1,013</t>
  </si>
  <si>
    <t>S 00058628</t>
  </si>
  <si>
    <t>UD10001-AS36527</t>
  </si>
  <si>
    <t>UD80001-0029184</t>
  </si>
  <si>
    <t>UD80001-0029626</t>
  </si>
  <si>
    <t>UD80001-0028702</t>
  </si>
  <si>
    <t>I  1,014</t>
  </si>
  <si>
    <t>UD09001-AR10350</t>
  </si>
  <si>
    <t>BAJA: LJIMENEZ:INTAGRI S.C.</t>
  </si>
  <si>
    <t>UD80001-0029627</t>
  </si>
  <si>
    <t>S 00055441</t>
  </si>
  <si>
    <t>UD10001-AS33386</t>
  </si>
  <si>
    <t>I  1,015</t>
  </si>
  <si>
    <t>T 00058637</t>
  </si>
  <si>
    <t>UD10001-AS36528</t>
  </si>
  <si>
    <t>UD09001-AR09929</t>
  </si>
  <si>
    <t>UD09001-AR09473</t>
  </si>
  <si>
    <t>I  1,016</t>
  </si>
  <si>
    <t>UD09001-AR10351</t>
  </si>
  <si>
    <t>GARCIA VERA JOSE JAVIER</t>
  </si>
  <si>
    <t>UA43001-0029203</t>
  </si>
  <si>
    <t>UD09001-AR09930</t>
  </si>
  <si>
    <t>S 00055442</t>
  </si>
  <si>
    <t>UD10001-AS33387</t>
  </si>
  <si>
    <t>PERAGALLO CENTENO EDUARDO</t>
  </si>
  <si>
    <t>I  1,017</t>
  </si>
  <si>
    <t>UD10001-AS36529</t>
  </si>
  <si>
    <t>UA43001-0029204</t>
  </si>
  <si>
    <t>LJIMENEZ:GRUPO NACIONAL PROVINCIAL</t>
  </si>
  <si>
    <t>S 00057071</t>
  </si>
  <si>
    <t>UD10001-AS35095</t>
  </si>
  <si>
    <t>LARRAIN BARRIENTOS JULIA NAREHT</t>
  </si>
  <si>
    <t>0900-TCN15</t>
  </si>
  <si>
    <t>UD80001-0028703</t>
  </si>
  <si>
    <t>LJIMENEZ:ZAMORA CARDENAS LILIA</t>
  </si>
  <si>
    <t>I  1,018</t>
  </si>
  <si>
    <t>S 00058639</t>
  </si>
  <si>
    <t>UD10001-AS36530</t>
  </si>
  <si>
    <t>UD09001-AR09931</t>
  </si>
  <si>
    <t>UD80001-0028704</t>
  </si>
  <si>
    <t>I  1,019</t>
  </si>
  <si>
    <t>S 00058625</t>
  </si>
  <si>
    <t>UD10001-AS36531</t>
  </si>
  <si>
    <t>S 00057078</t>
  </si>
  <si>
    <t>UD10001-AS35096</t>
  </si>
  <si>
    <t>UD80001-0028705</t>
  </si>
  <si>
    <t>I  1,020</t>
  </si>
  <si>
    <t>S 00058642</t>
  </si>
  <si>
    <t>UD10001-AS36532</t>
  </si>
  <si>
    <t>S 00057084</t>
  </si>
  <si>
    <t>UD10001-AS35097</t>
  </si>
  <si>
    <t>0898-TCN15</t>
  </si>
  <si>
    <t>UD80001-0028706</t>
  </si>
  <si>
    <t>I  1,021</t>
  </si>
  <si>
    <t>UD80001-0030563</t>
  </si>
  <si>
    <t>R289573</t>
  </si>
  <si>
    <t>UD09001-AR09932</t>
  </si>
  <si>
    <t>UD80001-0028707</t>
  </si>
  <si>
    <t>I  1,022</t>
  </si>
  <si>
    <t>UD09001-AR10352</t>
  </si>
  <si>
    <t>T 00057094</t>
  </si>
  <si>
    <t>UD10001-AS35098</t>
  </si>
  <si>
    <t>UD80001-0028708</t>
  </si>
  <si>
    <t>I  1,023</t>
  </si>
  <si>
    <t>S 00058644</t>
  </si>
  <si>
    <t>UD10001-AS36533</t>
  </si>
  <si>
    <t>S 00057091</t>
  </si>
  <si>
    <t>UD10001-AS35099</t>
  </si>
  <si>
    <t>UD80001-0028709</t>
  </si>
  <si>
    <t>I  1,024</t>
  </si>
  <si>
    <t>T 00058649</t>
  </si>
  <si>
    <t>UD10001-AS36534</t>
  </si>
  <si>
    <t>PAREDES RAMIREZ LUIS BRIAN</t>
  </si>
  <si>
    <t>UD09001-AR09933</t>
  </si>
  <si>
    <t>AGROQUIMICOS RIVAS S.A DE C.V</t>
  </si>
  <si>
    <t>UD80001-0028710</t>
  </si>
  <si>
    <t>I  1,025</t>
  </si>
  <si>
    <t>S 00058627</t>
  </si>
  <si>
    <t>UD10001-AS36535</t>
  </si>
  <si>
    <t>UD83001-0029212</t>
  </si>
  <si>
    <t>0081-TCN16</t>
  </si>
  <si>
    <t>UD80001-0029631</t>
  </si>
  <si>
    <t>LOPEZ</t>
  </si>
  <si>
    <t>0902-TCN15</t>
  </si>
  <si>
    <t>UD80001-0028711</t>
  </si>
  <si>
    <t>I  1,026</t>
  </si>
  <si>
    <t>S 00058643</t>
  </si>
  <si>
    <t>UD10001-AS36536</t>
  </si>
  <si>
    <t>BITACORA SOCIAL DE MEXICO S. DE R.</t>
  </si>
  <si>
    <t>UD80001-0029213</t>
  </si>
  <si>
    <t>R29614</t>
  </si>
  <si>
    <t>UD09001-AR09934</t>
  </si>
  <si>
    <t>UD80001-0028712</t>
  </si>
  <si>
    <t>LJIMENEZ:VALDERRAMA MONROY RICARDO</t>
  </si>
  <si>
    <t>I  1,027</t>
  </si>
  <si>
    <t>T 00058645</t>
  </si>
  <si>
    <t>UD10001-AS36537</t>
  </si>
  <si>
    <t>S 00057081</t>
  </si>
  <si>
    <t>UD10001-AS35100</t>
  </si>
  <si>
    <t>UD80001-0028713</t>
  </si>
  <si>
    <t>I  1,028</t>
  </si>
  <si>
    <t>S 00058647</t>
  </si>
  <si>
    <t>UD10001-AS36538</t>
  </si>
  <si>
    <t>VALENCIA GOMEZ MONICA ISABEL</t>
  </si>
  <si>
    <t>S 00057082</t>
  </si>
  <si>
    <t>UD10001-AS35101</t>
  </si>
  <si>
    <t>I  1,029</t>
  </si>
  <si>
    <t>UD80001-0030564</t>
  </si>
  <si>
    <t>S 00057083</t>
  </si>
  <si>
    <t>UD10001-AS35102</t>
  </si>
  <si>
    <t>UD80001-0028720</t>
  </si>
  <si>
    <t>I  1,030</t>
  </si>
  <si>
    <t>0307-TCN16</t>
  </si>
  <si>
    <t>UD80001-0030567</t>
  </si>
  <si>
    <t>S 00057058</t>
  </si>
  <si>
    <t>UD10001-AS35103</t>
  </si>
  <si>
    <t>UD80001-0028721</t>
  </si>
  <si>
    <t>PALAZUELOS GFOMEZ NICOLASA MARIA JO</t>
  </si>
  <si>
    <t>I  1,031</t>
  </si>
  <si>
    <t>UD09001-AR10353</t>
  </si>
  <si>
    <t>UD80001-0029632</t>
  </si>
  <si>
    <t>I  1,032</t>
  </si>
  <si>
    <t>UD09001-AR10354</t>
  </si>
  <si>
    <t>CARRERA TAMAYO MARIA GUADALUPE</t>
  </si>
  <si>
    <t>BAJA: HERNANDEZ CORTES FERNANDO</t>
  </si>
  <si>
    <t>I  1,033</t>
  </si>
  <si>
    <t>0614-TCN16</t>
  </si>
  <si>
    <t>UD80001-0030569</t>
  </si>
  <si>
    <t>UD80001-0029633</t>
  </si>
  <si>
    <t>LJIMENEZ:HERNANDEZ CORTES FERNANDO</t>
  </si>
  <si>
    <t>I  1,034</t>
  </si>
  <si>
    <t>UD83001-0030570</t>
  </si>
  <si>
    <t>T 00057030</t>
  </si>
  <si>
    <t>UD10001-AS35104</t>
  </si>
  <si>
    <t>I  1,035</t>
  </si>
  <si>
    <t>UD80001-0030571</t>
  </si>
  <si>
    <t>UD09001-AR09935</t>
  </si>
  <si>
    <t>I  1,036</t>
  </si>
  <si>
    <t>UD80002-0030572</t>
  </si>
  <si>
    <t>UD09001-AR09936</t>
  </si>
  <si>
    <t>I  1,037</t>
  </si>
  <si>
    <t>UD09001-AR10355</t>
  </si>
  <si>
    <t>UD80002-0029635</t>
  </si>
  <si>
    <t>UA43001-0028723</t>
  </si>
  <si>
    <t>I  1,038</t>
  </si>
  <si>
    <t>UD09001-AR10356</t>
  </si>
  <si>
    <t>UD09001-AR09937</t>
  </si>
  <si>
    <t>I  1,039</t>
  </si>
  <si>
    <t>UD09001-AR10357</t>
  </si>
  <si>
    <t>UD10001-AS35105</t>
  </si>
  <si>
    <t>UD83001-0028728</t>
  </si>
  <si>
    <t>I  1,040</t>
  </si>
  <si>
    <t>UD09001-AR10358</t>
  </si>
  <si>
    <t>T 00057096</t>
  </si>
  <si>
    <t>UD10001-AS35106</t>
  </si>
  <si>
    <t>UD83001-0028729</t>
  </si>
  <si>
    <t>I  1,041</t>
  </si>
  <si>
    <t>UD09001-AR10359</t>
  </si>
  <si>
    <t>UD80001-0028730</t>
  </si>
  <si>
    <t>UD80001-0029637</t>
  </si>
  <si>
    <t>I  1,042</t>
  </si>
  <si>
    <t>UD09001-AR10360</t>
  </si>
  <si>
    <t>UD80002-0029638</t>
  </si>
  <si>
    <t>I  1,043</t>
  </si>
  <si>
    <t>UD09001-AR10361</t>
  </si>
  <si>
    <t>UD09001-AR09938</t>
  </si>
  <si>
    <t>I  1,044</t>
  </si>
  <si>
    <t>UD09001-AR10362</t>
  </si>
  <si>
    <t>UD80001-0029640</t>
  </si>
  <si>
    <t>I  1,045</t>
  </si>
  <si>
    <t>UD80001-0030574</t>
  </si>
  <si>
    <t>UD80001-0029641</t>
  </si>
  <si>
    <t>I  1,046</t>
  </si>
  <si>
    <t>UD09001-AR10363</t>
  </si>
  <si>
    <t>UD09001-AR09939</t>
  </si>
  <si>
    <t>I  1,047</t>
  </si>
  <si>
    <t>0311N/16</t>
  </si>
  <si>
    <t>UD80001-0030575</t>
  </si>
  <si>
    <t>LJIMENEZ:SISTEMA PARA EL DESARROLLO</t>
  </si>
  <si>
    <t>UD09001-AR09940</t>
  </si>
  <si>
    <t>I  1,048</t>
  </si>
  <si>
    <t>UD09001-AR10364</t>
  </si>
  <si>
    <t>S 00057122</t>
  </si>
  <si>
    <t>UD10001-AS35107</t>
  </si>
  <si>
    <t>I  1,049</t>
  </si>
  <si>
    <t>UD09001-AR10365</t>
  </si>
  <si>
    <t>UD80001-0029642</t>
  </si>
  <si>
    <t>LJIMENEZ:ALMANZA LEON HUGO</t>
  </si>
  <si>
    <t>I  1,050</t>
  </si>
  <si>
    <t>UD09001-AR10366</t>
  </si>
  <si>
    <t>UD09001-AR09941</t>
  </si>
  <si>
    <t>I  1,051</t>
  </si>
  <si>
    <t>UD80001-0030576</t>
  </si>
  <si>
    <t>UD80001-0029643</t>
  </si>
  <si>
    <t>I  1,052</t>
  </si>
  <si>
    <t>UD09001-AR10367</t>
  </si>
  <si>
    <t>S 00057107</t>
  </si>
  <si>
    <t>UD10001-AS35108</t>
  </si>
  <si>
    <t>I  1,053</t>
  </si>
  <si>
    <t>0288-TCN16</t>
  </si>
  <si>
    <t>UD80001-0030578</t>
  </si>
  <si>
    <t>MORENO ACEVEDO JOSE</t>
  </si>
  <si>
    <t>T 00057075</t>
  </si>
  <si>
    <t>UD10001-AS35109</t>
  </si>
  <si>
    <t>I  1,054</t>
  </si>
  <si>
    <t>UD80001-0030581</t>
  </si>
  <si>
    <t>T 00057130</t>
  </si>
  <si>
    <t>UD10001-AS35110</t>
  </si>
  <si>
    <t>I  1,055</t>
  </si>
  <si>
    <t>UD80002-0030582</t>
  </si>
  <si>
    <t>UD09001-AR09942</t>
  </si>
  <si>
    <t>I  1,056</t>
  </si>
  <si>
    <t>UD80001-0030585</t>
  </si>
  <si>
    <t>S 00057106</t>
  </si>
  <si>
    <t>UD10001-AS35111</t>
  </si>
  <si>
    <t>ACOSTA CANO DAVID</t>
  </si>
  <si>
    <t>I  1,057</t>
  </si>
  <si>
    <t>UD09001-AR10368</t>
  </si>
  <si>
    <t>UD09001-AR09943</t>
  </si>
  <si>
    <t>I  1,058</t>
  </si>
  <si>
    <t>UD09001-AR10369</t>
  </si>
  <si>
    <t>S 00057112</t>
  </si>
  <si>
    <t>UD10001-AS35112</t>
  </si>
  <si>
    <t>I  1,059</t>
  </si>
  <si>
    <t>0152-TCU15</t>
  </si>
  <si>
    <t>UD83001-0030588</t>
  </si>
  <si>
    <t>RF29551</t>
  </si>
  <si>
    <t>UD09001-AR09944</t>
  </si>
  <si>
    <t>I  1,060</t>
  </si>
  <si>
    <t>0312-TCN16</t>
  </si>
  <si>
    <t>UD80001-0030589</t>
  </si>
  <si>
    <t>UD80002-0029644</t>
  </si>
  <si>
    <t>GARCIA RAMIREZ MADEL CONSUELO</t>
  </si>
  <si>
    <t>I  1,061</t>
  </si>
  <si>
    <t>0269N/16</t>
  </si>
  <si>
    <t>UD80001-0030591</t>
  </si>
  <si>
    <t>LJIMENEZ:AMADOR JUAREZ JAFET SARAI</t>
  </si>
  <si>
    <t>UD10001-AS35113</t>
  </si>
  <si>
    <t>I  1,062</t>
  </si>
  <si>
    <t>0314N/16</t>
  </si>
  <si>
    <t>UD80001-0030594</t>
  </si>
  <si>
    <t>LJIMENEZ:DIAZ RAMOS MA CORA</t>
  </si>
  <si>
    <t>UD80001-0029645</t>
  </si>
  <si>
    <t>I  1,063</t>
  </si>
  <si>
    <t>UD80001-0030595</t>
  </si>
  <si>
    <t>S 00057111</t>
  </si>
  <si>
    <t>UD10001-AS35114</t>
  </si>
  <si>
    <t>ALONSO RAYA MANUEL</t>
  </si>
  <si>
    <t>I  1,064</t>
  </si>
  <si>
    <t>UD09001-AR10370</t>
  </si>
  <si>
    <t>S 00057116</t>
  </si>
  <si>
    <t>UD10001-AS35115</t>
  </si>
  <si>
    <t>LOPEZ LUNA ANA ARACELI</t>
  </si>
  <si>
    <t>I  1,065</t>
  </si>
  <si>
    <t>UD09001-AR10371</t>
  </si>
  <si>
    <t>S 00057119</t>
  </si>
  <si>
    <t>UD10001-AS35116</t>
  </si>
  <si>
    <t>I  1,066</t>
  </si>
  <si>
    <t>S 00058683</t>
  </si>
  <si>
    <t>UD10001-AS36542</t>
  </si>
  <si>
    <t>UD09001-AR09945</t>
  </si>
  <si>
    <t>I  1,067</t>
  </si>
  <si>
    <t>S 00058690</t>
  </si>
  <si>
    <t>UD10001-AS36543</t>
  </si>
  <si>
    <t>UD09001-AR09946</t>
  </si>
  <si>
    <t>I  1,068</t>
  </si>
  <si>
    <t>S 00058674</t>
  </si>
  <si>
    <t>UD10001-AS36544</t>
  </si>
  <si>
    <t>UD09001-AR09947</t>
  </si>
  <si>
    <t>I  1,069</t>
  </si>
  <si>
    <t>S 00058665</t>
  </si>
  <si>
    <t>UD10001-AS36545</t>
  </si>
  <si>
    <t>UD09001-AR09948</t>
  </si>
  <si>
    <t>I  1,070</t>
  </si>
  <si>
    <t>S 00058678</t>
  </si>
  <si>
    <t>UD10001-AS36546</t>
  </si>
  <si>
    <t>0090N/16</t>
  </si>
  <si>
    <t>UD80001-0029646</t>
  </si>
  <si>
    <t>I  1,071</t>
  </si>
  <si>
    <t>S 00058668</t>
  </si>
  <si>
    <t>UD10001-AS36547</t>
  </si>
  <si>
    <t>S 00057123</t>
  </si>
  <si>
    <t>UD10001-AS35117</t>
  </si>
  <si>
    <t>SANCHEZ LERMA JOSUE RAFAEL</t>
  </si>
  <si>
    <t>I  1,072</t>
  </si>
  <si>
    <t>S 00058658</t>
  </si>
  <si>
    <t>UD10001-AS36548</t>
  </si>
  <si>
    <t>S 00057113</t>
  </si>
  <si>
    <t>UD10001-AS35118</t>
  </si>
  <si>
    <t>I  1,073</t>
  </si>
  <si>
    <t>UD80002-0030600</t>
  </si>
  <si>
    <t>S 00057126</t>
  </si>
  <si>
    <t>UD10001-AS35119</t>
  </si>
  <si>
    <t>I  1,074</t>
  </si>
  <si>
    <t>UD09001-AR10372</t>
  </si>
  <si>
    <t>GONZALEZ NORIEGA MARIO</t>
  </si>
  <si>
    <t>S 00057108</t>
  </si>
  <si>
    <t>UD10001-AS35120</t>
  </si>
  <si>
    <t>CANO SAINTANDRE JOSE LUIS</t>
  </si>
  <si>
    <t>I  1,075</t>
  </si>
  <si>
    <t>0313-TCN16</t>
  </si>
  <si>
    <t>UD80001-0030601</t>
  </si>
  <si>
    <t>S 00057104</t>
  </si>
  <si>
    <t>UD10001-AS35121</t>
  </si>
  <si>
    <t>I  1,076</t>
  </si>
  <si>
    <t>UD80001-0030602</t>
  </si>
  <si>
    <t>S 00057127</t>
  </si>
  <si>
    <t>UD10001-AS35122</t>
  </si>
  <si>
    <t>I  1,077</t>
  </si>
  <si>
    <t>S 00058688</t>
  </si>
  <si>
    <t>UD10001-AS36549</t>
  </si>
  <si>
    <t>S 00057124</t>
  </si>
  <si>
    <t>UD10001-AS35123</t>
  </si>
  <si>
    <t>ARAMBURO BEJARANO ENRIQUE</t>
  </si>
  <si>
    <t>I  1,078</t>
  </si>
  <si>
    <t>UD80002-0030606</t>
  </si>
  <si>
    <t>S 00057118</t>
  </si>
  <si>
    <t>UD10001-AS35124</t>
  </si>
  <si>
    <t>I  1,079</t>
  </si>
  <si>
    <t>UD09001-AR10373</t>
  </si>
  <si>
    <t>S 00057110</t>
  </si>
  <si>
    <t>UD10001-AS35125</t>
  </si>
  <si>
    <t>I  1,080</t>
  </si>
  <si>
    <t>UD10001-AS36550</t>
  </si>
  <si>
    <t>S 00057109</t>
  </si>
  <si>
    <t>UD10001-AS35126</t>
  </si>
  <si>
    <t>I  1,081</t>
  </si>
  <si>
    <t>S 00058666</t>
  </si>
  <si>
    <t>UD10001-AS36551</t>
  </si>
  <si>
    <t>T 00057101</t>
  </si>
  <si>
    <t>UD10001-AS35127</t>
  </si>
  <si>
    <t>I  1,082</t>
  </si>
  <si>
    <t>UD80001-0030607</t>
  </si>
  <si>
    <t>T 00057115</t>
  </si>
  <si>
    <t>UD10001-AS35128</t>
  </si>
  <si>
    <t>I  1,083</t>
  </si>
  <si>
    <t>UD09001-AR10374</t>
  </si>
  <si>
    <t>S 00057129</t>
  </si>
  <si>
    <t>UD10001-AS35129</t>
  </si>
  <si>
    <t>I  1,084</t>
  </si>
  <si>
    <t>S 00058661</t>
  </si>
  <si>
    <t>UD10001-AS36552</t>
  </si>
  <si>
    <t>MORALES KOELLIKER DIANA</t>
  </si>
  <si>
    <t>UD10001-AS35132</t>
  </si>
  <si>
    <t>I  1,085</t>
  </si>
  <si>
    <t>UD10001-AS36553</t>
  </si>
  <si>
    <t>I  1,086</t>
  </si>
  <si>
    <t>S 00058691</t>
  </si>
  <si>
    <t>UD10001-AS36554</t>
  </si>
  <si>
    <t>I  1,087</t>
  </si>
  <si>
    <t>S 00058687</t>
  </si>
  <si>
    <t>UD10001-AS36555</t>
  </si>
  <si>
    <t>I  1,088</t>
  </si>
  <si>
    <t>0138-TCU15</t>
  </si>
  <si>
    <t>UD83001-0030608</t>
  </si>
  <si>
    <t>I  1,089</t>
  </si>
  <si>
    <t>S 00058669</t>
  </si>
  <si>
    <t>UD10001-AS36556</t>
  </si>
  <si>
    <t>I  1,090</t>
  </si>
  <si>
    <t>S 00058685</t>
  </si>
  <si>
    <t>UD10001-AS36557</t>
  </si>
  <si>
    <t>I  1,091</t>
  </si>
  <si>
    <t>S 00058702</t>
  </si>
  <si>
    <t>UD10001-AS36558</t>
  </si>
  <si>
    <t>UA43001-0029706</t>
  </si>
  <si>
    <t>I  1,092</t>
  </si>
  <si>
    <t>S 00058684</t>
  </si>
  <si>
    <t>UD10001-AS36559</t>
  </si>
  <si>
    <t>DIAZ QUIÑONEZ EDUARDO</t>
  </si>
  <si>
    <t>RF-29709</t>
  </si>
  <si>
    <t>UA43001-0029709</t>
  </si>
  <si>
    <t>MUÑIZ RODRIGUEZ JESUS</t>
  </si>
  <si>
    <t>I  1,093</t>
  </si>
  <si>
    <t>UD80001-0030609</t>
  </si>
  <si>
    <t>I  1,094</t>
  </si>
  <si>
    <t>UD80001-0030610</t>
  </si>
  <si>
    <t>I  1,095</t>
  </si>
  <si>
    <t>T 00058697</t>
  </si>
  <si>
    <t>UD10001-AS36560</t>
  </si>
  <si>
    <t>I  1,096</t>
  </si>
  <si>
    <t>S 00058696</t>
  </si>
  <si>
    <t>UD10001-AS36561</t>
  </si>
  <si>
    <t>I  1,097</t>
  </si>
  <si>
    <t>UD80001-0030611</t>
  </si>
  <si>
    <t>I  1,098</t>
  </si>
  <si>
    <t>UD80001-0030612</t>
  </si>
  <si>
    <t>I  1,099</t>
  </si>
  <si>
    <t>UD80001-0030613</t>
  </si>
  <si>
    <t>I  1,100</t>
  </si>
  <si>
    <t>INTERNO</t>
  </si>
  <si>
    <t>UD09001-AR10375</t>
  </si>
  <si>
    <t>I  1,101</t>
  </si>
  <si>
    <t>S 00058699</t>
  </si>
  <si>
    <t>UD10001-AS36562</t>
  </si>
  <si>
    <t>I  1,102</t>
  </si>
  <si>
    <t>UD80001-0030614</t>
  </si>
  <si>
    <t>I  1,103</t>
  </si>
  <si>
    <t>S 00058670</t>
  </si>
  <si>
    <t>UD10001-AS36563</t>
  </si>
  <si>
    <t>I  1,104</t>
  </si>
  <si>
    <t>S 00058672</t>
  </si>
  <si>
    <t>UD10001-AS36564</t>
  </si>
  <si>
    <t>I  1,105</t>
  </si>
  <si>
    <t>0295-TCN16</t>
  </si>
  <si>
    <t>UD80001-0030615</t>
  </si>
  <si>
    <t>I  1,106</t>
  </si>
  <si>
    <t>S 00056972</t>
  </si>
  <si>
    <t>UD10001-AS36573</t>
  </si>
  <si>
    <t>JET VAN CAR RENTAL S.A. DE C.V.</t>
  </si>
  <si>
    <t>I  1,107</t>
  </si>
  <si>
    <t>UD10001-AS36574</t>
  </si>
  <si>
    <t>CAR CONTROL S.A. DE C.V.</t>
  </si>
  <si>
    <t>I  1,108</t>
  </si>
  <si>
    <t>UD10001-AS36575</t>
  </si>
  <si>
    <t>I  1,109</t>
  </si>
  <si>
    <t>UD10001-AS36576</t>
  </si>
  <si>
    <t>I  1,110</t>
  </si>
  <si>
    <t>UD09001-AR10376</t>
  </si>
  <si>
    <t>I  1,111</t>
  </si>
  <si>
    <t>0315-TCN16</t>
  </si>
  <si>
    <t>UD80001-0030616</t>
  </si>
  <si>
    <t>RAMIREZ NUñEZ CLAUDIA MAYELA</t>
  </si>
  <si>
    <t>I  1,112</t>
  </si>
  <si>
    <t>S 00058711</t>
  </si>
  <si>
    <t>UD10001-AS36577</t>
  </si>
  <si>
    <t>I  1,113</t>
  </si>
  <si>
    <t>S 00058708</t>
  </si>
  <si>
    <t>UD10001-AS36578</t>
  </si>
  <si>
    <t>I  1,114</t>
  </si>
  <si>
    <t>T 00058714</t>
  </si>
  <si>
    <t>UD10001-AS36579</t>
  </si>
  <si>
    <t>VARGAS MENDOZA GUILLERMO</t>
  </si>
  <si>
    <t>I  1,115</t>
  </si>
  <si>
    <t>T 00058736</t>
  </si>
  <si>
    <t>UD10001-AS36580</t>
  </si>
  <si>
    <t>I  1,116</t>
  </si>
  <si>
    <t>S 00058622</t>
  </si>
  <si>
    <t>UD10001-AS36581</t>
  </si>
  <si>
    <t>I  1,117</t>
  </si>
  <si>
    <t>S 00058671</t>
  </si>
  <si>
    <t>UD10001-AS36583</t>
  </si>
  <si>
    <t>I  1,118</t>
  </si>
  <si>
    <t>S 00058720</t>
  </si>
  <si>
    <t>UD10001-AS36584</t>
  </si>
  <si>
    <t>RAMONES VELEZ JESSICA</t>
  </si>
  <si>
    <t>I  1,119</t>
  </si>
  <si>
    <t>UD80001-0030619</t>
  </si>
  <si>
    <t>I  1,120</t>
  </si>
  <si>
    <t>S 00058717</t>
  </si>
  <si>
    <t>UD10001-AS36585</t>
  </si>
  <si>
    <t>I  1,121</t>
  </si>
  <si>
    <t>S 00058719</t>
  </si>
  <si>
    <t>UD10001-AS36586</t>
  </si>
  <si>
    <t>I  1,122</t>
  </si>
  <si>
    <t>S 00058715</t>
  </si>
  <si>
    <t>UD10001-AS36587</t>
  </si>
  <si>
    <t>I  1,123</t>
  </si>
  <si>
    <t>BAJA: GAYTAN GUTIERREZ YAZMIN GUADA</t>
  </si>
  <si>
    <t>I  1,124</t>
  </si>
  <si>
    <t>UD80001-0030620</t>
  </si>
  <si>
    <t>I  1,125</t>
  </si>
  <si>
    <t>I  1,126</t>
  </si>
  <si>
    <t>UD83001-0030621</t>
  </si>
  <si>
    <t>I  1,127</t>
  </si>
  <si>
    <t>UD09001-AR10377</t>
  </si>
  <si>
    <t>I  1,128</t>
  </si>
  <si>
    <t>S 00058734</t>
  </si>
  <si>
    <t>UD10001-AS36588</t>
  </si>
  <si>
    <t>I  1,129</t>
  </si>
  <si>
    <t>UD09001-AR10378</t>
  </si>
  <si>
    <t>I  1,130</t>
  </si>
  <si>
    <t>UD80001-0030623</t>
  </si>
  <si>
    <t>I  1,131</t>
  </si>
  <si>
    <t>S 00058726</t>
  </si>
  <si>
    <t>UD10001-AS36589</t>
  </si>
  <si>
    <t>I  1,132</t>
  </si>
  <si>
    <t>T 00058660</t>
  </si>
  <si>
    <t>UD10001-AS36590</t>
  </si>
  <si>
    <t>I  1,133</t>
  </si>
  <si>
    <t>S 00058730</t>
  </si>
  <si>
    <t>UD10001-AS36591</t>
  </si>
  <si>
    <t>MENDOZA HERNANDEZ MARTIN</t>
  </si>
  <si>
    <t>I  1,134</t>
  </si>
  <si>
    <t>RF30573</t>
  </si>
  <si>
    <t>UD09001-AR10379</t>
  </si>
  <si>
    <t>I  1,135</t>
  </si>
  <si>
    <t>0323-TCN16</t>
  </si>
  <si>
    <t>UD80001-0030624</t>
  </si>
  <si>
    <t>I  1,136</t>
  </si>
  <si>
    <t>1020-TCN15</t>
  </si>
  <si>
    <t>UD80001-0030625</t>
  </si>
  <si>
    <t>PALMA BOLAñOS BEATRIZ</t>
  </si>
  <si>
    <t>I  1,137</t>
  </si>
  <si>
    <t>UD80001-0030626</t>
  </si>
  <si>
    <t>I  1,138</t>
  </si>
  <si>
    <t>UD80001-0030627</t>
  </si>
  <si>
    <t>I  1,139</t>
  </si>
  <si>
    <t>UD80001-0030628</t>
  </si>
  <si>
    <t>I  1,140</t>
  </si>
  <si>
    <t>UD80001-0030629</t>
  </si>
  <si>
    <t>I  1,141</t>
  </si>
  <si>
    <t>S 00058746</t>
  </si>
  <si>
    <t>UD10001-AS36592</t>
  </si>
  <si>
    <t>I  1,142</t>
  </si>
  <si>
    <t>S 00058586</t>
  </si>
  <si>
    <t>UD10001-AS36593</t>
  </si>
  <si>
    <t>YEPEZ GODOY ANA MARIA</t>
  </si>
  <si>
    <t>I  1,143</t>
  </si>
  <si>
    <t>T 00058729</t>
  </si>
  <si>
    <t>UD10001-AS36594</t>
  </si>
  <si>
    <t>I  1,144</t>
  </si>
  <si>
    <t>0150-TCU15</t>
  </si>
  <si>
    <t>UD83001-0030630</t>
  </si>
  <si>
    <t>I  1,145</t>
  </si>
  <si>
    <t>UD09001-AR10380</t>
  </si>
  <si>
    <t>I  1,146</t>
  </si>
  <si>
    <t>UD80001-0030631</t>
  </si>
  <si>
    <t>I  1,147</t>
  </si>
  <si>
    <t>S 00058733</t>
  </si>
  <si>
    <t>UD10001-AS36595</t>
  </si>
  <si>
    <t>CONTRERAS MARTINEZ SANDRA</t>
  </si>
  <si>
    <t>I  1,148</t>
  </si>
  <si>
    <t>S 00058718</t>
  </si>
  <si>
    <t>UD10001-AS36596</t>
  </si>
  <si>
    <t>I  1,149</t>
  </si>
  <si>
    <t>RF30566</t>
  </si>
  <si>
    <t>UD09001-AR10381</t>
  </si>
  <si>
    <t>I  1,150</t>
  </si>
  <si>
    <t>UD80002-0030632</t>
  </si>
  <si>
    <t>I  1,151</t>
  </si>
  <si>
    <t>UD09001-AR10382</t>
  </si>
  <si>
    <t>I  1,152</t>
  </si>
  <si>
    <t>UD09001-AR10383</t>
  </si>
  <si>
    <t>I  1,153</t>
  </si>
  <si>
    <t>0145-TCU15</t>
  </si>
  <si>
    <t>UD83001-0030633</t>
  </si>
  <si>
    <t>I  1,154</t>
  </si>
  <si>
    <t>S 00058743</t>
  </si>
  <si>
    <t>UD10001-AS36597</t>
  </si>
  <si>
    <t>I  1,155</t>
  </si>
  <si>
    <t>S 00058740</t>
  </si>
  <si>
    <t>UD10001-AS36598</t>
  </si>
  <si>
    <t>I  1,156</t>
  </si>
  <si>
    <t>S 00058739</t>
  </si>
  <si>
    <t>UD10001-AS36599</t>
  </si>
  <si>
    <t>I  1,157</t>
  </si>
  <si>
    <t>UD09001-AR10384</t>
  </si>
  <si>
    <t>I  1,158</t>
  </si>
  <si>
    <t>S 00058738</t>
  </si>
  <si>
    <t>UD10001-AS36600</t>
  </si>
  <si>
    <t>I  1,159</t>
  </si>
  <si>
    <t>S 00058737</t>
  </si>
  <si>
    <t>UD10001-AS36601</t>
  </si>
  <si>
    <t>MALDONADO ALVAREZ MONICA</t>
  </si>
  <si>
    <t>I  1,160</t>
  </si>
  <si>
    <t>S 00058744</t>
  </si>
  <si>
    <t>UD10001-AS36602</t>
  </si>
  <si>
    <t>I  1,161</t>
  </si>
  <si>
    <t>S 00058731</t>
  </si>
  <si>
    <t>UD10001-AS36603</t>
  </si>
  <si>
    <t>I  1,162</t>
  </si>
  <si>
    <t>0319-TCN16</t>
  </si>
  <si>
    <t>UD80001-0030636</t>
  </si>
  <si>
    <t>I  1,163</t>
  </si>
  <si>
    <t>UD80001-0030638</t>
  </si>
  <si>
    <t>I  1,164</t>
  </si>
  <si>
    <t>S 00058750</t>
  </si>
  <si>
    <t>UD10001-AS36604</t>
  </si>
  <si>
    <t>I  1,165</t>
  </si>
  <si>
    <t>S 00058742</t>
  </si>
  <si>
    <t>UD10001-AS36605</t>
  </si>
  <si>
    <t>I  1,166</t>
  </si>
  <si>
    <t>UD80001-0030639</t>
  </si>
  <si>
    <t>I  1,167</t>
  </si>
  <si>
    <t>UD80001-0030640</t>
  </si>
  <si>
    <t>I  1,168</t>
  </si>
  <si>
    <t>T 00058741</t>
  </si>
  <si>
    <t>UD10001-AS36606</t>
  </si>
  <si>
    <t>I  1,169</t>
  </si>
  <si>
    <t>T 00058716</t>
  </si>
  <si>
    <t>UD10001-AS36607</t>
  </si>
  <si>
    <t>I  1,170</t>
  </si>
  <si>
    <t>UD80001-0030641</t>
  </si>
  <si>
    <t>I  1,171</t>
  </si>
  <si>
    <t>S 00058694</t>
  </si>
  <si>
    <t>UD10001-AS36608</t>
  </si>
  <si>
    <t>I  1,172</t>
  </si>
  <si>
    <t>UD09001-AR10385</t>
  </si>
  <si>
    <t>I  1,173</t>
  </si>
  <si>
    <t>UD80001-0030642</t>
  </si>
  <si>
    <t>I  1,174</t>
  </si>
  <si>
    <t>UD80001-0030643</t>
  </si>
  <si>
    <t>I  1,175</t>
  </si>
  <si>
    <t>UD09001-AR10386</t>
  </si>
  <si>
    <t>CARMONA ORTEGA ISAIAS</t>
  </si>
  <si>
    <t>I  1,176</t>
  </si>
  <si>
    <t>UD09001-AR10387</t>
  </si>
  <si>
    <t>BOREAL RESEARCH S.A. DE C.V.</t>
  </si>
  <si>
    <t>I  1,177</t>
  </si>
  <si>
    <t>UD09001-AR10388</t>
  </si>
  <si>
    <t>I  1,178</t>
  </si>
  <si>
    <t>UD09001-AR10389</t>
  </si>
  <si>
    <t>I  1,179</t>
  </si>
  <si>
    <t>RF30635</t>
  </si>
  <si>
    <t>UD09001-AR10390</t>
  </si>
  <si>
    <t>I  1,180</t>
  </si>
  <si>
    <t>0269-TCN16</t>
  </si>
  <si>
    <t>UD83001-0030644</t>
  </si>
  <si>
    <t>I  1,181</t>
  </si>
  <si>
    <t>RF30637</t>
  </si>
  <si>
    <t>UD09001-AR10391</t>
  </si>
  <si>
    <t>I  1,182</t>
  </si>
  <si>
    <t>UD09001-AR10392</t>
  </si>
  <si>
    <t>I  1,183</t>
  </si>
  <si>
    <t>UD09001-AR10393</t>
  </si>
  <si>
    <t>I  1,184</t>
  </si>
  <si>
    <t>1023n/15</t>
  </si>
  <si>
    <t>UD83001-0030645</t>
  </si>
  <si>
    <t>LJIMENEZ:AVALOS MORA IMELDA</t>
  </si>
  <si>
    <t>I  1,185</t>
  </si>
  <si>
    <t>RF29986</t>
  </si>
  <si>
    <t>UD09001-AR10394</t>
  </si>
  <si>
    <t>I  1,186</t>
  </si>
  <si>
    <t>1023N15</t>
  </si>
  <si>
    <t>UD80001-0030646</t>
  </si>
  <si>
    <t>I  1,187</t>
  </si>
  <si>
    <t>S 00058768</t>
  </si>
  <si>
    <t>UD10001-AS36614</t>
  </si>
  <si>
    <t>I  1,188</t>
  </si>
  <si>
    <t>0321-TCN16</t>
  </si>
  <si>
    <t>UD80001-0030648</t>
  </si>
  <si>
    <t>LJIMENEZ:GARCIA RIOS JORGE</t>
  </si>
  <si>
    <t>I  1,189</t>
  </si>
  <si>
    <t>S 00058774</t>
  </si>
  <si>
    <t>UD10001-AS36615</t>
  </si>
  <si>
    <t>I  1,190</t>
  </si>
  <si>
    <t>UD09001-AR10395</t>
  </si>
  <si>
    <t>I  1,191</t>
  </si>
  <si>
    <t>RF30596</t>
  </si>
  <si>
    <t>UD09001-AR10396</t>
  </si>
  <si>
    <t>I  1,192</t>
  </si>
  <si>
    <t>S 00058766</t>
  </si>
  <si>
    <t>UD10001-AS36616</t>
  </si>
  <si>
    <t>I  1,193</t>
  </si>
  <si>
    <t>S 00058780</t>
  </si>
  <si>
    <t>UD10001-AS36617</t>
  </si>
  <si>
    <t>I  1,194</t>
  </si>
  <si>
    <t>UD80002-0030650</t>
  </si>
  <si>
    <t>I  1,195</t>
  </si>
  <si>
    <t>UD80001-0030651</t>
  </si>
  <si>
    <t>I  1,196</t>
  </si>
  <si>
    <t>S 00058778</t>
  </si>
  <si>
    <t>UD10001-AS36618</t>
  </si>
  <si>
    <t>I  1,197</t>
  </si>
  <si>
    <t>S 00058506</t>
  </si>
  <si>
    <t>UD10001-AS36619</t>
  </si>
  <si>
    <t>I  1,198</t>
  </si>
  <si>
    <t>S 00057958</t>
  </si>
  <si>
    <t>UD10001-AS36620</t>
  </si>
  <si>
    <t>GOMEZ VAZQUEZ NOE</t>
  </si>
  <si>
    <t>I  1,199</t>
  </si>
  <si>
    <t>S 00038613</t>
  </si>
  <si>
    <t>UD10001-AS36621</t>
  </si>
  <si>
    <t>CONSTRUCCION INDUSTRIAL Y HABITAT S</t>
  </si>
  <si>
    <t>I  1,200</t>
  </si>
  <si>
    <t>UD10001-AS36622</t>
  </si>
  <si>
    <t>I  1,201</t>
  </si>
  <si>
    <t>S 00049894</t>
  </si>
  <si>
    <t>UD10001-AS36623</t>
  </si>
  <si>
    <t>RAMIREZ POPOCA JONATAN</t>
  </si>
  <si>
    <t>I  1,202</t>
  </si>
  <si>
    <t>UD10001-AS36624</t>
  </si>
  <si>
    <t>I  1,203</t>
  </si>
  <si>
    <t>UD83001-0030652</t>
  </si>
  <si>
    <t>I  1,204</t>
  </si>
  <si>
    <t>S 00056015</t>
  </si>
  <si>
    <t>UD10001-AS36625</t>
  </si>
  <si>
    <t>I  1,205</t>
  </si>
  <si>
    <t>S 00057595</t>
  </si>
  <si>
    <t>UD10001-AS36626</t>
  </si>
  <si>
    <t>I  1,206</t>
  </si>
  <si>
    <t>UD10001-AS36627</t>
  </si>
  <si>
    <t>I  1,207</t>
  </si>
  <si>
    <t>UD10001-AS36628</t>
  </si>
  <si>
    <t>I  1,208</t>
  </si>
  <si>
    <t>UD10001-AS36629</t>
  </si>
  <si>
    <t>I  1,209</t>
  </si>
  <si>
    <t>T 00056975</t>
  </si>
  <si>
    <t>UD10001-AS36630</t>
  </si>
  <si>
    <t>I  1,210</t>
  </si>
  <si>
    <t>T 00058794</t>
  </si>
  <si>
    <t>UD10001-AS36631</t>
  </si>
  <si>
    <t>I  1,211</t>
  </si>
  <si>
    <t>S 00058784</t>
  </si>
  <si>
    <t>UD10001-AS36632</t>
  </si>
  <si>
    <t>GARCIA VILLAGOMEZ CLAUDIA</t>
  </si>
  <si>
    <t>I  1,212</t>
  </si>
  <si>
    <t>S 00058786</t>
  </si>
  <si>
    <t>UD10001-AS36633</t>
  </si>
  <si>
    <t>I  1,213</t>
  </si>
  <si>
    <t>T 00058682</t>
  </si>
  <si>
    <t>UD10001-AS36634</t>
  </si>
  <si>
    <t>I  1,214</t>
  </si>
  <si>
    <t>S 00058785</t>
  </si>
  <si>
    <t>UD10001-AS36635</t>
  </si>
  <si>
    <t>I  1,215</t>
  </si>
  <si>
    <t>UD09001-AR10397</t>
  </si>
  <si>
    <t>JIMENEZ BOLON JAVIER ENRIQUE</t>
  </si>
  <si>
    <t>I  1,216</t>
  </si>
  <si>
    <t>DEC / EFE</t>
  </si>
  <si>
    <t>UD09001-AR10398</t>
  </si>
  <si>
    <t>GARCIA RODRIGUEZ AGUSTIN</t>
  </si>
  <si>
    <t>I  1,217</t>
  </si>
  <si>
    <t>S 00058781</t>
  </si>
  <si>
    <t>UD10001-AS36636</t>
  </si>
  <si>
    <t>I  1,218</t>
  </si>
  <si>
    <t>H 00024149</t>
  </si>
  <si>
    <t>UD10001-AS36637</t>
  </si>
  <si>
    <t>I  1,219</t>
  </si>
  <si>
    <t>S 00058782</t>
  </si>
  <si>
    <t>UD10001-AS36641</t>
  </si>
  <si>
    <t>I  1,220</t>
  </si>
  <si>
    <t>S 00058789</t>
  </si>
  <si>
    <t>UD10001-AS36646</t>
  </si>
  <si>
    <t>I  1,221</t>
  </si>
  <si>
    <t>S 00058779</t>
  </si>
  <si>
    <t>UD10001-AS36655</t>
  </si>
  <si>
    <t>I  1,222</t>
  </si>
  <si>
    <t>UD09001-AR10399</t>
  </si>
  <si>
    <t>I  1,223</t>
  </si>
  <si>
    <t>S 00058710</t>
  </si>
  <si>
    <t>UD10001-AS36659</t>
  </si>
  <si>
    <t>I  1,224</t>
  </si>
  <si>
    <t>UD09001-AR10400</t>
  </si>
  <si>
    <t>I  1,225</t>
  </si>
  <si>
    <t>UD09001-AR10401</t>
  </si>
  <si>
    <t>I  1,226</t>
  </si>
  <si>
    <t>UD09001-AR10402</t>
  </si>
  <si>
    <t>I  1,227</t>
  </si>
  <si>
    <t>UD09001-AR10403</t>
  </si>
  <si>
    <t>I  1,228</t>
  </si>
  <si>
    <t>S 00058783</t>
  </si>
  <si>
    <t>UD10001-AS36670</t>
  </si>
  <si>
    <t>LOPEZ URIBE GABRIEL</t>
  </si>
  <si>
    <t>I  1,229</t>
  </si>
  <si>
    <t>UD80001-0030655</t>
  </si>
  <si>
    <t>I  1,230</t>
  </si>
  <si>
    <t>T 00058620</t>
  </si>
  <si>
    <t>UD10001-AS36671</t>
  </si>
  <si>
    <t>I  1,231</t>
  </si>
  <si>
    <t>S 00058797</t>
  </si>
  <si>
    <t>UD10001-AS36672</t>
  </si>
  <si>
    <t>RAMIREZ VAZQUEZ MARIA TERESA</t>
  </si>
  <si>
    <t>I  1,232</t>
  </si>
  <si>
    <t>S 00058765</t>
  </si>
  <si>
    <t>UD10001-AS36673</t>
  </si>
  <si>
    <t>CHAURAND RAMOS ELVA</t>
  </si>
  <si>
    <t>I  1,233</t>
  </si>
  <si>
    <t>RF30653</t>
  </si>
  <si>
    <t>UD09001-AR10404</t>
  </si>
  <si>
    <t>I  1,234</t>
  </si>
  <si>
    <t>UD09001-AR10405</t>
  </si>
  <si>
    <t>I  1,235</t>
  </si>
  <si>
    <t>S 00058791</t>
  </si>
  <si>
    <t>UD10001-AS36674</t>
  </si>
  <si>
    <t>I  1,236</t>
  </si>
  <si>
    <t>S 00058771</t>
  </si>
  <si>
    <t>UD10001-AS36675</t>
  </si>
  <si>
    <t>I  1,237</t>
  </si>
  <si>
    <t>UD09001-AR10406</t>
  </si>
  <si>
    <t>I  1,238</t>
  </si>
  <si>
    <t>UD09001-AR10407</t>
  </si>
  <si>
    <t>I  1,239</t>
  </si>
  <si>
    <t>UD80005-0030657</t>
  </si>
  <si>
    <t>I  1,240</t>
  </si>
  <si>
    <t>UD09001-AR10408</t>
  </si>
  <si>
    <t>I  1,241</t>
  </si>
  <si>
    <t>S 00058798</t>
  </si>
  <si>
    <t>UD10001-AS36676</t>
  </si>
  <si>
    <t>I  1,242</t>
  </si>
  <si>
    <t>S 00058795</t>
  </si>
  <si>
    <t>UD10001-AS36677</t>
  </si>
  <si>
    <t>MEDINA ZUñIGA ALEJANDRO</t>
  </si>
  <si>
    <t>I  1,243</t>
  </si>
  <si>
    <t>UD10001-AS36678</t>
  </si>
  <si>
    <t>I  1,244</t>
  </si>
  <si>
    <t>UD10001-AS36679</t>
  </si>
  <si>
    <t>I  1,245</t>
  </si>
  <si>
    <t>S 00058788</t>
  </si>
  <si>
    <t>UD10001-AS36680</t>
  </si>
  <si>
    <t>I  1,246</t>
  </si>
  <si>
    <t>S 00058799</t>
  </si>
  <si>
    <t>UD10001-AS36681</t>
  </si>
  <si>
    <t>I  1,247</t>
  </si>
  <si>
    <t>S 00058793</t>
  </si>
  <si>
    <t>UD10001-AS36682</t>
  </si>
  <si>
    <t>I  1,248</t>
  </si>
  <si>
    <t>1022-TCN15</t>
  </si>
  <si>
    <t>UD80001-0030660</t>
  </si>
  <si>
    <t>I  1,249</t>
  </si>
  <si>
    <t>0308-TCN16</t>
  </si>
  <si>
    <t>UD80001-0030661</t>
  </si>
  <si>
    <t>LJIMENEZ:JIMENEZ DURAN CARLOS</t>
  </si>
  <si>
    <t>I  1,250</t>
  </si>
  <si>
    <t>S 00045245</t>
  </si>
  <si>
    <t>UD10001-AS36683</t>
  </si>
  <si>
    <t>I  1,251</t>
  </si>
  <si>
    <t>S 00057097</t>
  </si>
  <si>
    <t>UD10001-AS36684</t>
  </si>
  <si>
    <t>I  1,252</t>
  </si>
  <si>
    <t>T 00040628</t>
  </si>
  <si>
    <t>UD10001-AS36685</t>
  </si>
  <si>
    <t>VALDES BONILLA MA MARIZA</t>
  </si>
  <si>
    <t>I  1,253</t>
  </si>
  <si>
    <t>T 00056141</t>
  </si>
  <si>
    <t>UD10001-AS36686</t>
  </si>
  <si>
    <t>I  1,254</t>
  </si>
  <si>
    <t>UD09001-AR10409</t>
  </si>
  <si>
    <t>I  1,255</t>
  </si>
  <si>
    <t>S 00058764</t>
  </si>
  <si>
    <t>UD10001-AS36687</t>
  </si>
  <si>
    <t>I  1,256</t>
  </si>
  <si>
    <t>T 00058801</t>
  </si>
  <si>
    <t>UD10001-AS36688</t>
  </si>
  <si>
    <t>I  1,257</t>
  </si>
  <si>
    <t>S 00058800</t>
  </si>
  <si>
    <t>UD10001-AS36689</t>
  </si>
  <si>
    <t>I  1,258</t>
  </si>
  <si>
    <t>UD09001-AR10410</t>
  </si>
  <si>
    <t>I  1,259</t>
  </si>
  <si>
    <t>UD09001-AR10411</t>
  </si>
  <si>
    <t>I  1,260</t>
  </si>
  <si>
    <t>UD09001-AR10412</t>
  </si>
  <si>
    <t>I  1,261</t>
  </si>
  <si>
    <t>UD09001-AR10413</t>
  </si>
  <si>
    <t>I  1,262</t>
  </si>
  <si>
    <t>UD80001-0030664</t>
  </si>
  <si>
    <t>I  1,263</t>
  </si>
  <si>
    <t>S 00058769</t>
  </si>
  <si>
    <t>UD10001-AS36690</t>
  </si>
  <si>
    <t>I  1,264</t>
  </si>
  <si>
    <t>UD80002-0030667</t>
  </si>
  <si>
    <t>I  1,265</t>
  </si>
  <si>
    <t>UD09001-AR10414</t>
  </si>
  <si>
    <t>I  1,266</t>
  </si>
  <si>
    <t>S 00058807</t>
  </si>
  <si>
    <t>UD10001-AS36691</t>
  </si>
  <si>
    <t>I  1,267</t>
  </si>
  <si>
    <t>S 00058810</t>
  </si>
  <si>
    <t>UD10001-AS36692</t>
  </si>
  <si>
    <t>ROMOVIVAR ZUñIGA RODRIGO ALBERTO</t>
  </si>
  <si>
    <t>I  1,268</t>
  </si>
  <si>
    <t>S 00058803</t>
  </si>
  <si>
    <t>UD10001-AS36694</t>
  </si>
  <si>
    <t>I  1,269</t>
  </si>
  <si>
    <t>S 00058808</t>
  </si>
  <si>
    <t>UD10001-AS36697</t>
  </si>
  <si>
    <t>I  1,270</t>
  </si>
  <si>
    <t>T 00058809</t>
  </si>
  <si>
    <t>UD10001-AS36698</t>
  </si>
  <si>
    <t>ROJAS TRINIDAD BERENICE</t>
  </si>
  <si>
    <t>I  1,271</t>
  </si>
  <si>
    <t>S 00058805</t>
  </si>
  <si>
    <t>UD10001-AS36699</t>
  </si>
  <si>
    <t>REYES ANGELES MARIA GAUDALUPE</t>
  </si>
  <si>
    <t>I  1,272</t>
  </si>
  <si>
    <t>0322-TCN16</t>
  </si>
  <si>
    <t>UD80001-0030669</t>
  </si>
  <si>
    <t>I  1,273</t>
  </si>
  <si>
    <t>S 00058812</t>
  </si>
  <si>
    <t>UD10001-AS36700</t>
  </si>
  <si>
    <t>I  1,274</t>
  </si>
  <si>
    <t>UD80002-0030671</t>
  </si>
  <si>
    <t>HERNANDEZ DAMIAN SANJUANA</t>
  </si>
  <si>
    <t>I  1,275</t>
  </si>
  <si>
    <t>UD80001-0030672</t>
  </si>
  <si>
    <t>I  1,276</t>
  </si>
  <si>
    <t>UD80001-0030673</t>
  </si>
  <si>
    <t>I  1,279</t>
  </si>
  <si>
    <t>UD80001-0030674</t>
  </si>
  <si>
    <t>I  1,281</t>
  </si>
  <si>
    <t>0333-TCN16</t>
  </si>
  <si>
    <t>UD80001-0030675</t>
  </si>
  <si>
    <t>EXTINTORES DE CELAYA SA DE CV</t>
  </si>
  <si>
    <t>I  1,286</t>
  </si>
  <si>
    <t>0975-TCN15</t>
  </si>
  <si>
    <t>UD80001-0030680</t>
  </si>
  <si>
    <t>I  1,287</t>
  </si>
  <si>
    <t>UD83001-0030681</t>
  </si>
  <si>
    <t>I  1,288</t>
  </si>
  <si>
    <t>0247-TCN16</t>
  </si>
  <si>
    <t>UD80001-0030682</t>
  </si>
  <si>
    <t>I  1,289</t>
  </si>
  <si>
    <t>0248-TCN16</t>
  </si>
  <si>
    <t>UD80001-0030683</t>
  </si>
  <si>
    <t>ALECSA CELAYA, SRL DE CV</t>
  </si>
  <si>
    <t>POLIZA</t>
  </si>
  <si>
    <t>FECHA</t>
  </si>
  <si>
    <t>REFERENCIA</t>
  </si>
  <si>
    <t>T</t>
  </si>
  <si>
    <t>FOLIO</t>
  </si>
  <si>
    <t>REFERENCIA2</t>
  </si>
  <si>
    <t>ELABORO</t>
  </si>
  <si>
    <t>CLIENTE</t>
  </si>
  <si>
    <t xml:space="preserve">CARGO </t>
  </si>
  <si>
    <t>ABONO</t>
  </si>
  <si>
    <t>SALDO</t>
  </si>
  <si>
    <t>PENDIENTES</t>
  </si>
  <si>
    <t>PEND AJUSTADOS</t>
  </si>
  <si>
    <t>?</t>
  </si>
  <si>
    <t>X</t>
  </si>
  <si>
    <t>x</t>
  </si>
  <si>
    <t>A</t>
  </si>
  <si>
    <t>D  2912</t>
  </si>
  <si>
    <t>DIF P ROBA</t>
  </si>
  <si>
    <t>NA21001-0026987</t>
  </si>
  <si>
    <t>D 2,913</t>
  </si>
  <si>
    <t>D 2,914</t>
  </si>
  <si>
    <t>NA21001-0026988</t>
  </si>
  <si>
    <t>NA21001-0026996</t>
  </si>
  <si>
    <t>AR-7835P/ROBADAS</t>
  </si>
  <si>
    <t xml:space="preserve">AR-7836 P/ROBADAS </t>
  </si>
  <si>
    <t>AS-28031  FALTA 200.01 , ESTA EL PAGO PERO NO LA FACT</t>
  </si>
  <si>
    <t>D  2,915</t>
  </si>
  <si>
    <t>NA21001-0026990</t>
  </si>
  <si>
    <t>D  2,917</t>
  </si>
  <si>
    <t>NA21001-0026993</t>
  </si>
  <si>
    <t>D  2,918</t>
  </si>
  <si>
    <t>NA21001-0026994</t>
  </si>
  <si>
    <t>D  2,914</t>
  </si>
  <si>
    <t>BAJA D874</t>
  </si>
  <si>
    <t>NA21001-0026989</t>
  </si>
  <si>
    <t>BAJA D-874</t>
  </si>
  <si>
    <t>D  2,916</t>
  </si>
  <si>
    <t>BAJA D873</t>
  </si>
  <si>
    <t>NA21001-0026991</t>
  </si>
  <si>
    <t>BAJA D-873</t>
  </si>
  <si>
    <t>D  2,919</t>
  </si>
  <si>
    <t>BAJAD875</t>
  </si>
  <si>
    <t>NA21001-0026995</t>
  </si>
  <si>
    <t>BAJAD-875</t>
  </si>
  <si>
    <t>D  2,921</t>
  </si>
  <si>
    <t>BAJA D765</t>
  </si>
  <si>
    <t>NA21001-0026999</t>
  </si>
  <si>
    <t>LJIMENEZ:BAJA D-885</t>
  </si>
  <si>
    <t>B</t>
  </si>
  <si>
    <t>CARGO EL 16/ENE</t>
  </si>
  <si>
    <t>SE APLICA LA N/C ZS1171 HASTA EL 28/ENE</t>
  </si>
  <si>
    <t xml:space="preserve">PAGO REGISTRADO HASTA EL 21 DE ENERO </t>
  </si>
  <si>
    <t>LUDY</t>
  </si>
  <si>
    <t>SE PAGO 1939.99  DE LA FACT 100 DE MAS</t>
  </si>
  <si>
    <t>LA N/C QUEDO APLICADA HASTA EL 24/ENE</t>
  </si>
  <si>
    <t>SALDO ANTERIOR APLICADO</t>
  </si>
  <si>
    <t>NO HAY CORTE</t>
  </si>
  <si>
    <t xml:space="preserve">PARTES ROBADAS </t>
  </si>
  <si>
    <t>APARECE ABONO HASTA EL 18/FEB</t>
  </si>
  <si>
    <t>1Y2</t>
  </si>
  <si>
    <t>2Y4</t>
  </si>
  <si>
    <t>FALTA INGRESAR LA FACT 26231 POR $175</t>
  </si>
  <si>
    <t>1y3</t>
  </si>
  <si>
    <t>1y2</t>
  </si>
  <si>
    <t>ABONO EL 05/03</t>
  </si>
  <si>
    <t>SALDO PENDIENTE DE APLICAR DEL 02/MARZO</t>
  </si>
  <si>
    <t>ZS1218 APLICADA EL 20/MARZO</t>
  </si>
  <si>
    <t>FACTURA INGRESADA L 19/MARZO</t>
  </si>
  <si>
    <t>SE APLICO ANTICIPO EL 20/MARZO</t>
  </si>
  <si>
    <t>MOD A $940.18 PARA BAJA</t>
  </si>
  <si>
    <t xml:space="preserve">***INGRESAR  FACT RF-26654-55-53  </t>
  </si>
  <si>
    <t>SE REALIZA N/C EL 26/MARZO</t>
  </si>
  <si>
    <t>FACT EL 25/MARZO</t>
  </si>
  <si>
    <t>FACT EN 27/MARZO</t>
  </si>
  <si>
    <t xml:space="preserve">ABONO EL 28/MARZO </t>
  </si>
  <si>
    <t>FACT EL 01/ABRIL</t>
  </si>
  <si>
    <t>FACT EL 10/ABRIL</t>
  </si>
  <si>
    <t>ABONO EL 16/ABRIL</t>
  </si>
  <si>
    <t>N/C EL 29/ABRIL</t>
  </si>
  <si>
    <t xml:space="preserve">FACT EL 22/ABRIL </t>
  </si>
  <si>
    <t>NO ESTAN PAGADAS</t>
  </si>
  <si>
    <t xml:space="preserve">PAGADAS EL 8/MAYO </t>
  </si>
  <si>
    <t xml:space="preserve">PAGO FACR AR8598Y 99 DEL 7/MAYO </t>
  </si>
  <si>
    <t xml:space="preserve">PAGO EL 20/MAYO </t>
  </si>
  <si>
    <t>PAGO DE AR-8693 DEL 19/MAYO</t>
  </si>
  <si>
    <t xml:space="preserve"> N/C  585   APLICADA EL 06/JUNIO</t>
  </si>
  <si>
    <t>FCT AR8810 EL 05/JUNIO</t>
  </si>
  <si>
    <t>NO ESTA FISICAMENTE</t>
  </si>
  <si>
    <t>NO ESTA EL CORTE</t>
  </si>
  <si>
    <t>N/C EL 9/JUNIO</t>
  </si>
  <si>
    <t>FACT EL 08/JUNIO</t>
  </si>
  <si>
    <t>SE DA DE BAJA EL 10/JUNIO</t>
  </si>
  <si>
    <t>CARGO EL 9/JUNIO</t>
  </si>
  <si>
    <t>FACT EL 10/JUNIO</t>
  </si>
  <si>
    <t>ABONO EL 12JUNIO</t>
  </si>
  <si>
    <t>7Y8</t>
  </si>
  <si>
    <t>DIF $8.00</t>
  </si>
  <si>
    <t>LA DIF ESTA REG EL 18/JUNIO</t>
  </si>
  <si>
    <t>PARTES ROBAD</t>
  </si>
  <si>
    <t xml:space="preserve">RECLASIFICAR PASAR A CUENTA DE Paty </t>
  </si>
  <si>
    <t>???</t>
  </si>
  <si>
    <t>SE PAGA EL RECIBO RF-28060 QUE SE REG HASTA EL 17/JULIO</t>
  </si>
  <si>
    <t>SALDO DEL DIA SIG</t>
  </si>
  <si>
    <t>8Y13</t>
  </si>
  <si>
    <t>SEGUROS</t>
  </si>
  <si>
    <t>2Y3</t>
  </si>
  <si>
    <t>APLCIACION DE N/C 602</t>
  </si>
  <si>
    <t>ZS602 APLICADA EL 11/AGO</t>
  </si>
  <si>
    <t>FACTURAS INGRESADAS EN 14/AGO</t>
  </si>
  <si>
    <t>N/C APLICADA EL 13/AGO</t>
  </si>
  <si>
    <t>PAGADA EL 22/AGO</t>
  </si>
  <si>
    <t>FACT CONT EN 21/AGO</t>
  </si>
  <si>
    <t>FACT EL 21/OCT</t>
  </si>
  <si>
    <t>BAJA EL 20/OCT</t>
  </si>
  <si>
    <t>SEGURO</t>
  </si>
  <si>
    <t>PAGO NO IDENTIFICADO</t>
  </si>
  <si>
    <t>Z</t>
  </si>
  <si>
    <t>PAGO FACT DEL 06/NOV</t>
  </si>
  <si>
    <t>PAGADO HASTA EL 24/NOV</t>
  </si>
  <si>
    <t>DIF</t>
  </si>
  <si>
    <t>PAGO DE MENOS</t>
  </si>
  <si>
    <t>PAGO DE LA FACT AR-10098 DEL 20/NOV</t>
  </si>
  <si>
    <t>FACT ING EL 02/DIC</t>
  </si>
  <si>
    <t>PAGO EL DIA 30/NOV</t>
  </si>
  <si>
    <t>DEPOSITO EL 14/DIC</t>
  </si>
  <si>
    <t>FACT EL 22/DIC</t>
  </si>
  <si>
    <t>PAGO EL 21/DIC</t>
  </si>
  <si>
    <t>FALTA REG LA FACT 36539Y 36540 POR $450 Y POR $1025</t>
  </si>
  <si>
    <t>1Y4</t>
  </si>
  <si>
    <t>PAGO EL 30/DIC</t>
  </si>
  <si>
    <t>D  3,306</t>
  </si>
  <si>
    <t>BAJA P2538</t>
  </si>
  <si>
    <t>NA21001-0027041</t>
  </si>
  <si>
    <t>BAJA PD 2538</t>
  </si>
  <si>
    <t>BAJA:GAYTAN GUTIERREZ YAZMIN GUADALUPE</t>
  </si>
  <si>
    <t>CONCILIACION CAJA DEL 1 DE ENERO AL 31 DICIEMBRE 2015</t>
  </si>
  <si>
    <t>??</t>
  </si>
  <si>
    <t>A COBRO</t>
  </si>
  <si>
    <t>TOYOTA</t>
  </si>
  <si>
    <t>*</t>
  </si>
  <si>
    <t>ludy</t>
  </si>
  <si>
    <t>dif</t>
  </si>
  <si>
    <t>FALTA PAGO</t>
  </si>
  <si>
    <t>RF-26231</t>
  </si>
  <si>
    <t>D-2,288</t>
  </si>
  <si>
    <t>INGRESO DIVERSO</t>
  </si>
  <si>
    <t>AGRO Y ALCOLCHADOS SA DE</t>
  </si>
  <si>
    <t>D-1964</t>
  </si>
  <si>
    <t>ABONO EL 18/02</t>
  </si>
  <si>
    <t>ASEGURADORA</t>
  </si>
  <si>
    <t>CANCELADO EL 30/09</t>
  </si>
  <si>
    <t>F</t>
  </si>
  <si>
    <t>FACTURA EL 29/09</t>
  </si>
  <si>
    <t>G</t>
  </si>
  <si>
    <t>H</t>
  </si>
  <si>
    <t>PAGO EN EL 7/11</t>
  </si>
  <si>
    <t>FACTURA EL 18/11</t>
  </si>
  <si>
    <t>CAPTURAR FACTURA as-28301</t>
  </si>
  <si>
    <t>EN 07/06</t>
  </si>
  <si>
    <t>EN 06/06</t>
  </si>
  <si>
    <t>PARTES ROBADAS</t>
  </si>
  <si>
    <t>FACTURA EN 13/125</t>
  </si>
  <si>
    <t>D  3,245</t>
  </si>
  <si>
    <t>AS35916</t>
  </si>
  <si>
    <t>UA43002-0030675</t>
  </si>
  <si>
    <t>D  3,246</t>
  </si>
  <si>
    <t>RF-30675</t>
  </si>
  <si>
    <t>NA14003-0000371</t>
  </si>
  <si>
    <t>MEGAMOTORS NIPPON</t>
  </si>
  <si>
    <t>D  3,346</t>
  </si>
  <si>
    <t>NA14003-0004229</t>
  </si>
  <si>
    <t>LAG SOLUCIONES INTEGRA DEL BAJIO</t>
  </si>
  <si>
    <t>D  3,351</t>
  </si>
  <si>
    <t>AS 35907,8</t>
  </si>
  <si>
    <t>UA43002-0030688</t>
  </si>
  <si>
    <t>MUNICIPIO DE SAN MIGUEL DE ALLENDE</t>
  </si>
  <si>
    <t>D  3,352</t>
  </si>
  <si>
    <t>RF-30688</t>
  </si>
  <si>
    <t>NA14001-0000381</t>
  </si>
  <si>
    <t>D  3,355</t>
  </si>
  <si>
    <t>RF-30690</t>
  </si>
  <si>
    <t>UA43002-0030690</t>
  </si>
  <si>
    <t>D  3,356</t>
  </si>
  <si>
    <t>NA14001-0000385</t>
  </si>
  <si>
    <t>D  3,359</t>
  </si>
  <si>
    <t>RF30692-93</t>
  </si>
  <si>
    <t>NA14001-0004240</t>
  </si>
  <si>
    <t>QUALITAS COMPAñIA DE SEGUROS SA DE</t>
  </si>
  <si>
    <t>I  1,300</t>
  </si>
  <si>
    <t>UD80001-0030685</t>
  </si>
  <si>
    <t>I  1,304</t>
  </si>
  <si>
    <t>RF-30692</t>
  </si>
  <si>
    <t>UA43001-0031513</t>
  </si>
  <si>
    <t>I  1,305</t>
  </si>
  <si>
    <t>RF-30693</t>
  </si>
  <si>
    <t>UA43001-0030693</t>
  </si>
  <si>
    <t>Sumas</t>
  </si>
  <si>
    <t>Saldo  Final</t>
  </si>
  <si>
    <t>--------</t>
  </si>
  <si>
    <t>---------</t>
  </si>
  <si>
    <t>------------</t>
  </si>
  <si>
    <t>--</t>
  </si>
  <si>
    <t>----------------</t>
  </si>
  <si>
    <t>----------------------</t>
  </si>
  <si>
    <t>-----------------------------------</t>
  </si>
  <si>
    <t>--------------</t>
  </si>
  <si>
    <t>---------------</t>
  </si>
  <si>
    <t>TFS</t>
  </si>
  <si>
    <t>TOTAL</t>
  </si>
  <si>
    <t>DIFERENCIAS</t>
  </si>
  <si>
    <t>DIFRENCIAS</t>
  </si>
  <si>
    <t>INTAGRI BAJA POLIZA 2279</t>
  </si>
  <si>
    <t>C</t>
  </si>
  <si>
    <t>D</t>
  </si>
  <si>
    <t>E</t>
  </si>
  <si>
    <t>I</t>
  </si>
  <si>
    <t>ELIMINO POLIZA</t>
  </si>
  <si>
    <t xml:space="preserve">ES PAGO DE UNA ORDEN </t>
  </si>
  <si>
    <t>CANCELAR</t>
  </si>
  <si>
    <t>OK</t>
  </si>
  <si>
    <t>D  1,973-D1975</t>
  </si>
  <si>
    <t>D2014-2063</t>
  </si>
  <si>
    <t>D1844/D1845/D2008</t>
  </si>
  <si>
    <t>212-C112172</t>
  </si>
  <si>
    <t>211-C111322</t>
  </si>
  <si>
    <t>211-C100046</t>
  </si>
  <si>
    <t>211-C100062</t>
  </si>
  <si>
    <t>DEBE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</si>
</sst>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#,##0_ ;\-#,##0\ "/>
    <numFmt numFmtId="165" formatCode="#,##0.00_ ;\-#,##0.00\ 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0">
    <xf numFmtId="0" fontId="0" fillId="0" borderId="0" xfId="0"/>
    <xf numFmtId="14" fontId="0" fillId="0" borderId="0" xfId="0" applyNumberFormat="1"/>
    <xf numFmtId="43" fontId="0" fillId="0" borderId="0" xfId="1" applyFont="1"/>
    <xf numFmtId="43" fontId="0" fillId="0" borderId="0" xfId="0" applyNumberFormat="1"/>
    <xf numFmtId="43" fontId="0" fillId="2" borderId="0" xfId="1" applyFont="1" applyFill="1"/>
    <xf numFmtId="164" fontId="0" fillId="0" borderId="0" xfId="1" applyNumberFormat="1" applyFont="1"/>
    <xf numFmtId="164" fontId="0" fillId="2" borderId="0" xfId="1" applyNumberFormat="1" applyFont="1" applyFill="1"/>
    <xf numFmtId="164" fontId="3" fillId="0" borderId="0" xfId="1" applyNumberFormat="1" applyFont="1" applyAlignment="1">
      <alignment horizontal="center"/>
    </xf>
    <xf numFmtId="164" fontId="3" fillId="2" borderId="0" xfId="1" applyNumberFormat="1" applyFont="1" applyFill="1" applyAlignment="1">
      <alignment horizontal="center"/>
    </xf>
    <xf numFmtId="0" fontId="0" fillId="0" borderId="1" xfId="0" applyBorder="1"/>
    <xf numFmtId="14" fontId="0" fillId="0" borderId="1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0" fontId="0" fillId="0" borderId="0" xfId="0" applyBorder="1"/>
    <xf numFmtId="14" fontId="0" fillId="0" borderId="0" xfId="0" applyNumberFormat="1" applyBorder="1"/>
    <xf numFmtId="43" fontId="0" fillId="0" borderId="0" xfId="1" applyFont="1" applyBorder="1"/>
    <xf numFmtId="164" fontId="0" fillId="0" borderId="0" xfId="1" applyNumberFormat="1" applyFont="1" applyBorder="1"/>
    <xf numFmtId="43" fontId="0" fillId="0" borderId="0" xfId="1" applyFont="1" applyFill="1"/>
    <xf numFmtId="164" fontId="0" fillId="0" borderId="0" xfId="1" applyNumberFormat="1" applyFont="1" applyFill="1"/>
    <xf numFmtId="0" fontId="0" fillId="0" borderId="1" xfId="0" applyFill="1" applyBorder="1"/>
    <xf numFmtId="14" fontId="0" fillId="0" borderId="1" xfId="0" applyNumberFormat="1" applyFill="1" applyBorder="1"/>
    <xf numFmtId="43" fontId="0" fillId="0" borderId="1" xfId="1" applyFont="1" applyFill="1" applyBorder="1"/>
    <xf numFmtId="164" fontId="0" fillId="0" borderId="1" xfId="1" applyNumberFormat="1" applyFont="1" applyFill="1" applyBorder="1"/>
    <xf numFmtId="164" fontId="3" fillId="0" borderId="1" xfId="1" applyNumberFormat="1" applyFont="1" applyBorder="1" applyAlignment="1">
      <alignment horizontal="center"/>
    </xf>
    <xf numFmtId="165" fontId="0" fillId="0" borderId="0" xfId="0" applyNumberFormat="1"/>
    <xf numFmtId="0" fontId="2" fillId="0" borderId="0" xfId="0" applyFont="1"/>
    <xf numFmtId="43" fontId="2" fillId="0" borderId="0" xfId="0" applyNumberFormat="1" applyFont="1"/>
    <xf numFmtId="43" fontId="0" fillId="0" borderId="2" xfId="1" applyFont="1" applyBorder="1"/>
    <xf numFmtId="0" fontId="0" fillId="0" borderId="0" xfId="0"/>
    <xf numFmtId="14" fontId="0" fillId="0" borderId="0" xfId="0" applyNumberFormat="1"/>
    <xf numFmtId="4" fontId="0" fillId="0" borderId="0" xfId="0" applyNumberFormat="1"/>
    <xf numFmtId="0" fontId="0" fillId="0" borderId="0" xfId="0"/>
    <xf numFmtId="14" fontId="0" fillId="0" borderId="0" xfId="0" applyNumberFormat="1"/>
    <xf numFmtId="4" fontId="0" fillId="0" borderId="0" xfId="0" applyNumberFormat="1"/>
    <xf numFmtId="0" fontId="0" fillId="0" borderId="0" xfId="0"/>
    <xf numFmtId="0" fontId="0" fillId="0" borderId="1" xfId="0" applyBorder="1"/>
    <xf numFmtId="14" fontId="0" fillId="0" borderId="1" xfId="0" applyNumberFormat="1" applyBorder="1"/>
    <xf numFmtId="0" fontId="0" fillId="3" borderId="0" xfId="0" applyFill="1"/>
    <xf numFmtId="43" fontId="0" fillId="3" borderId="0" xfId="1" applyFont="1" applyFill="1"/>
    <xf numFmtId="43" fontId="0" fillId="4" borderId="0" xfId="1" applyFont="1" applyFill="1"/>
    <xf numFmtId="14" fontId="0" fillId="5" borderId="0" xfId="0" applyNumberFormat="1" applyFill="1"/>
    <xf numFmtId="0" fontId="0" fillId="5" borderId="0" xfId="0" applyFill="1"/>
    <xf numFmtId="43" fontId="0" fillId="5" borderId="0" xfId="1" applyFont="1" applyFill="1"/>
    <xf numFmtId="164" fontId="0" fillId="0" borderId="0" xfId="1" applyNumberFormat="1" applyFont="1" applyAlignment="1">
      <alignment horizontal="center"/>
    </xf>
    <xf numFmtId="14" fontId="0" fillId="4" borderId="0" xfId="0" applyNumberFormat="1" applyFill="1"/>
    <xf numFmtId="0" fontId="0" fillId="4" borderId="0" xfId="0" applyFill="1"/>
    <xf numFmtId="164" fontId="0" fillId="5" borderId="0" xfId="1" applyNumberFormat="1" applyFont="1" applyFill="1"/>
    <xf numFmtId="0" fontId="0" fillId="6" borderId="0" xfId="0" applyFill="1"/>
    <xf numFmtId="14" fontId="0" fillId="6" borderId="0" xfId="0" applyNumberFormat="1" applyFill="1"/>
    <xf numFmtId="43" fontId="0" fillId="6" borderId="0" xfId="1" applyFont="1" applyFill="1"/>
    <xf numFmtId="164" fontId="0" fillId="6" borderId="0" xfId="1" applyNumberFormat="1" applyFont="1" applyFill="1"/>
    <xf numFmtId="0" fontId="0" fillId="0" borderId="2" xfId="0" applyBorder="1"/>
    <xf numFmtId="14" fontId="0" fillId="0" borderId="2" xfId="0" applyNumberFormat="1" applyBorder="1"/>
    <xf numFmtId="164" fontId="0" fillId="0" borderId="2" xfId="1" applyNumberFormat="1" applyFont="1" applyBorder="1"/>
    <xf numFmtId="0" fontId="0" fillId="7" borderId="0" xfId="0" applyFill="1"/>
    <xf numFmtId="14" fontId="0" fillId="7" borderId="0" xfId="0" applyNumberFormat="1" applyFill="1"/>
    <xf numFmtId="0" fontId="0" fillId="0" borderId="0" xfId="0" applyFill="1"/>
    <xf numFmtId="0" fontId="2" fillId="0" borderId="0" xfId="0" applyFont="1" applyFill="1"/>
    <xf numFmtId="164" fontId="4" fillId="0" borderId="0" xfId="1" applyNumberFormat="1" applyFont="1"/>
    <xf numFmtId="43" fontId="0" fillId="8" borderId="0" xfId="1" applyFont="1" applyFill="1"/>
    <xf numFmtId="0" fontId="0" fillId="4" borderId="1" xfId="0" applyFill="1" applyBorder="1"/>
    <xf numFmtId="14" fontId="0" fillId="4" borderId="1" xfId="0" applyNumberFormat="1" applyFill="1" applyBorder="1"/>
    <xf numFmtId="43" fontId="0" fillId="4" borderId="1" xfId="1" applyFont="1" applyFill="1" applyBorder="1"/>
    <xf numFmtId="164" fontId="0" fillId="4" borderId="1" xfId="1" applyNumberFormat="1" applyFont="1" applyFill="1" applyBorder="1"/>
    <xf numFmtId="14" fontId="0" fillId="0" borderId="0" xfId="0" applyNumberFormat="1" applyFill="1"/>
    <xf numFmtId="43" fontId="0" fillId="9" borderId="0" xfId="1" applyFont="1" applyFill="1"/>
    <xf numFmtId="43" fontId="5" fillId="0" borderId="0" xfId="0" applyNumberFormat="1" applyFont="1"/>
    <xf numFmtId="0" fontId="0" fillId="5" borderId="1" xfId="0" applyFill="1" applyBorder="1"/>
    <xf numFmtId="14" fontId="0" fillId="5" borderId="1" xfId="0" applyNumberFormat="1" applyFill="1" applyBorder="1"/>
    <xf numFmtId="43" fontId="0" fillId="5" borderId="1" xfId="1" applyFont="1" applyFill="1" applyBorder="1"/>
    <xf numFmtId="14" fontId="0" fillId="6" borderId="0" xfId="0" applyNumberFormat="1" applyFill="1" applyBorder="1"/>
    <xf numFmtId="0" fontId="0" fillId="6" borderId="0" xfId="0" applyFill="1" applyBorder="1"/>
    <xf numFmtId="43" fontId="0" fillId="6" borderId="0" xfId="1" applyFont="1" applyFill="1" applyBorder="1"/>
    <xf numFmtId="164" fontId="0" fillId="6" borderId="0" xfId="1" applyNumberFormat="1" applyFont="1" applyFill="1" applyBorder="1"/>
    <xf numFmtId="0" fontId="6" fillId="5" borderId="0" xfId="0" applyFont="1" applyFill="1"/>
    <xf numFmtId="14" fontId="6" fillId="5" borderId="0" xfId="0" applyNumberFormat="1" applyFont="1" applyFill="1"/>
    <xf numFmtId="43" fontId="6" fillId="5" borderId="0" xfId="1" applyFont="1" applyFill="1"/>
    <xf numFmtId="0" fontId="6" fillId="0" borderId="0" xfId="0" applyFont="1" applyFill="1"/>
    <xf numFmtId="14" fontId="6" fillId="0" borderId="0" xfId="0" applyNumberFormat="1" applyFont="1" applyFill="1"/>
    <xf numFmtId="43" fontId="6" fillId="0" borderId="0" xfId="1" applyFont="1" applyFill="1"/>
    <xf numFmtId="0" fontId="0" fillId="6" borderId="1" xfId="0" applyFill="1" applyBorder="1"/>
    <xf numFmtId="14" fontId="0" fillId="6" borderId="1" xfId="0" applyNumberFormat="1" applyFill="1" applyBorder="1"/>
    <xf numFmtId="43" fontId="0" fillId="6" borderId="1" xfId="1" applyFont="1" applyFill="1" applyBorder="1"/>
    <xf numFmtId="164" fontId="0" fillId="6" borderId="1" xfId="1" applyNumberFormat="1" applyFont="1" applyFill="1" applyBorder="1"/>
    <xf numFmtId="0" fontId="6" fillId="6" borderId="0" xfId="0" applyFont="1" applyFill="1"/>
    <xf numFmtId="43" fontId="6" fillId="6" borderId="0" xfId="1" applyFont="1" applyFill="1"/>
    <xf numFmtId="164" fontId="6" fillId="6" borderId="0" xfId="1" applyNumberFormat="1" applyFont="1" applyFill="1"/>
    <xf numFmtId="43" fontId="0" fillId="10" borderId="0" xfId="1" applyFont="1" applyFill="1"/>
    <xf numFmtId="14" fontId="0" fillId="6" borderId="1" xfId="0" applyNumberFormat="1" applyFont="1" applyFill="1" applyBorder="1"/>
    <xf numFmtId="0" fontId="0" fillId="6" borderId="1" xfId="0" applyFont="1" applyFill="1" applyBorder="1"/>
    <xf numFmtId="43" fontId="1" fillId="6" borderId="1" xfId="1" applyFont="1" applyFill="1" applyBorder="1"/>
    <xf numFmtId="164" fontId="1" fillId="6" borderId="1" xfId="1" applyNumberFormat="1" applyFont="1" applyFill="1" applyBorder="1"/>
    <xf numFmtId="14" fontId="6" fillId="6" borderId="0" xfId="0" applyNumberFormat="1" applyFont="1" applyFill="1"/>
    <xf numFmtId="43" fontId="0" fillId="11" borderId="0" xfId="1" applyFont="1" applyFill="1"/>
    <xf numFmtId="0" fontId="0" fillId="0" borderId="0" xfId="0"/>
    <xf numFmtId="4" fontId="0" fillId="0" borderId="0" xfId="0" applyNumberFormat="1"/>
    <xf numFmtId="14" fontId="0" fillId="0" borderId="0" xfId="0" applyNumberFormat="1"/>
    <xf numFmtId="0" fontId="6" fillId="8" borderId="0" xfId="0" applyFont="1" applyFill="1"/>
    <xf numFmtId="14" fontId="6" fillId="8" borderId="0" xfId="0" applyNumberFormat="1" applyFont="1" applyFill="1"/>
    <xf numFmtId="43" fontId="6" fillId="8" borderId="0" xfId="1" applyFont="1" applyFill="1"/>
    <xf numFmtId="164" fontId="6" fillId="8" borderId="0" xfId="1" applyNumberFormat="1" applyFont="1" applyFill="1"/>
    <xf numFmtId="0" fontId="6" fillId="8" borderId="1" xfId="0" applyFont="1" applyFill="1" applyBorder="1"/>
    <xf numFmtId="14" fontId="6" fillId="8" borderId="1" xfId="0" applyNumberFormat="1" applyFont="1" applyFill="1" applyBorder="1"/>
    <xf numFmtId="43" fontId="6" fillId="8" borderId="1" xfId="1" applyFont="1" applyFill="1" applyBorder="1"/>
    <xf numFmtId="164" fontId="6" fillId="8" borderId="1" xfId="1" applyNumberFormat="1" applyFont="1" applyFill="1" applyBorder="1"/>
    <xf numFmtId="0" fontId="6" fillId="8" borderId="0" xfId="0" applyFont="1" applyFill="1" applyBorder="1"/>
    <xf numFmtId="14" fontId="6" fillId="8" borderId="0" xfId="0" applyNumberFormat="1" applyFont="1" applyFill="1" applyBorder="1"/>
    <xf numFmtId="43" fontId="6" fillId="8" borderId="0" xfId="1" applyFont="1" applyFill="1" applyBorder="1"/>
    <xf numFmtId="164" fontId="6" fillId="8" borderId="0" xfId="1" applyNumberFormat="1" applyFont="1" applyFill="1" applyBorder="1"/>
    <xf numFmtId="0" fontId="7" fillId="7" borderId="0" xfId="0" applyFont="1" applyFill="1" applyAlignment="1">
      <alignment horizontal="center"/>
    </xf>
    <xf numFmtId="43" fontId="7" fillId="7" borderId="0" xfId="1" applyFont="1" applyFill="1" applyAlignment="1">
      <alignment horizontal="center"/>
    </xf>
    <xf numFmtId="164" fontId="7" fillId="7" borderId="0" xfId="1" applyNumberFormat="1" applyFont="1" applyFill="1" applyAlignment="1">
      <alignment horizontal="center"/>
    </xf>
    <xf numFmtId="43" fontId="1" fillId="5" borderId="0" xfId="1" applyFont="1" applyFill="1"/>
    <xf numFmtId="0" fontId="6" fillId="0" borderId="0" xfId="0" applyFont="1"/>
    <xf numFmtId="43" fontId="0" fillId="13" borderId="0" xfId="1" applyFont="1" applyFill="1"/>
    <xf numFmtId="43" fontId="0" fillId="12" borderId="0" xfId="1" applyFont="1" applyFill="1"/>
    <xf numFmtId="43" fontId="0" fillId="0" borderId="0" xfId="0" applyNumberFormat="1" applyFill="1"/>
    <xf numFmtId="43" fontId="0" fillId="14" borderId="0" xfId="1" applyFont="1" applyFill="1"/>
    <xf numFmtId="43" fontId="9" fillId="6" borderId="0" xfId="1" applyFont="1" applyFill="1"/>
    <xf numFmtId="43" fontId="9" fillId="0" borderId="0" xfId="1" applyFont="1"/>
    <xf numFmtId="43" fontId="9" fillId="0" borderId="0" xfId="1" applyFont="1" applyFill="1"/>
    <xf numFmtId="43" fontId="0" fillId="7" borderId="0" xfId="1" applyFont="1" applyFill="1"/>
    <xf numFmtId="0" fontId="0" fillId="0" borderId="0" xfId="0" applyFill="1" applyBorder="1"/>
    <xf numFmtId="14" fontId="0" fillId="0" borderId="0" xfId="0" applyNumberFormat="1" applyFill="1" applyBorder="1"/>
    <xf numFmtId="43" fontId="0" fillId="0" borderId="0" xfId="1" applyFont="1" applyFill="1" applyBorder="1"/>
    <xf numFmtId="164" fontId="6" fillId="0" borderId="0" xfId="1" applyNumberFormat="1" applyFont="1" applyFill="1"/>
    <xf numFmtId="164" fontId="0" fillId="4" borderId="0" xfId="1" applyNumberFormat="1" applyFont="1" applyFill="1"/>
    <xf numFmtId="0" fontId="6" fillId="0" borderId="0" xfId="0" applyFont="1" applyFill="1" applyBorder="1"/>
    <xf numFmtId="14" fontId="6" fillId="0" borderId="0" xfId="0" applyNumberFormat="1" applyFont="1" applyFill="1" applyBorder="1"/>
    <xf numFmtId="43" fontId="6" fillId="0" borderId="0" xfId="1" applyFont="1" applyFill="1" applyBorder="1"/>
    <xf numFmtId="0" fontId="0" fillId="8" borderId="0" xfId="0" applyFill="1" applyBorder="1"/>
    <xf numFmtId="0" fontId="0" fillId="8" borderId="0" xfId="0" applyFill="1"/>
    <xf numFmtId="164" fontId="6" fillId="0" borderId="0" xfId="1" applyNumberFormat="1" applyFont="1" applyAlignment="1">
      <alignment horizontal="center"/>
    </xf>
    <xf numFmtId="1" fontId="0" fillId="0" borderId="0" xfId="1" applyNumberFormat="1" applyFont="1"/>
    <xf numFmtId="1" fontId="3" fillId="0" borderId="0" xfId="1" applyNumberFormat="1" applyFont="1" applyAlignment="1">
      <alignment horizontal="center"/>
    </xf>
    <xf numFmtId="1" fontId="0" fillId="0" borderId="0" xfId="1" applyNumberFormat="1" applyFont="1" applyAlignment="1">
      <alignment horizontal="center"/>
    </xf>
    <xf numFmtId="43" fontId="0" fillId="0" borderId="0" xfId="0" applyNumberFormat="1" applyFill="1" applyBorder="1"/>
    <xf numFmtId="43" fontId="0" fillId="10" borderId="0" xfId="1" applyFont="1" applyFill="1" applyBorder="1"/>
    <xf numFmtId="164" fontId="0" fillId="0" borderId="0" xfId="1" applyNumberFormat="1" applyFont="1" applyFill="1" applyBorder="1"/>
    <xf numFmtId="43" fontId="10" fillId="0" borderId="1" xfId="0" applyNumberFormat="1" applyFont="1" applyBorder="1"/>
    <xf numFmtId="0" fontId="11" fillId="0" borderId="0" xfId="0" applyFont="1" applyAlignment="1">
      <alignment horizontal="center"/>
    </xf>
    <xf numFmtId="43" fontId="11" fillId="0" borderId="0" xfId="0" applyNumberFormat="1" applyFont="1"/>
    <xf numFmtId="0" fontId="11" fillId="0" borderId="0" xfId="0" applyFont="1"/>
    <xf numFmtId="164" fontId="6" fillId="0" borderId="0" xfId="1" applyNumberFormat="1" applyFont="1" applyFill="1" applyBorder="1"/>
    <xf numFmtId="0" fontId="6" fillId="2" borderId="0" xfId="0" applyFont="1" applyFill="1"/>
    <xf numFmtId="14" fontId="6" fillId="2" borderId="0" xfId="0" applyNumberFormat="1" applyFont="1" applyFill="1"/>
    <xf numFmtId="43" fontId="6" fillId="2" borderId="0" xfId="1" applyFont="1" applyFill="1"/>
    <xf numFmtId="164" fontId="6" fillId="2" borderId="0" xfId="1" applyNumberFormat="1" applyFont="1" applyFill="1"/>
    <xf numFmtId="0" fontId="0" fillId="2" borderId="0" xfId="0" applyFill="1"/>
    <xf numFmtId="14" fontId="0" fillId="2" borderId="0" xfId="0" applyNumberFormat="1" applyFill="1"/>
    <xf numFmtId="0" fontId="0" fillId="2" borderId="1" xfId="0" applyFill="1" applyBorder="1"/>
    <xf numFmtId="43" fontId="0" fillId="2" borderId="1" xfId="1" applyFont="1" applyFill="1" applyBorder="1"/>
    <xf numFmtId="164" fontId="0" fillId="2" borderId="1" xfId="1" applyNumberFormat="1" applyFont="1" applyFill="1" applyBorder="1"/>
    <xf numFmtId="1" fontId="3" fillId="0" borderId="0" xfId="0" applyNumberFormat="1" applyFont="1"/>
    <xf numFmtId="1" fontId="3" fillId="0" borderId="0" xfId="1" applyNumberFormat="1" applyFont="1" applyFill="1" applyBorder="1"/>
    <xf numFmtId="1" fontId="3" fillId="0" borderId="0" xfId="1" applyNumberFormat="1" applyFont="1" applyFill="1"/>
    <xf numFmtId="1" fontId="3" fillId="0" borderId="0" xfId="0" applyNumberFormat="1" applyFont="1" applyBorder="1"/>
    <xf numFmtId="0" fontId="9" fillId="0" borderId="0" xfId="0" applyFont="1"/>
    <xf numFmtId="0" fontId="8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66FF33"/>
      <color rgb="FFFF66FF"/>
      <color rgb="FF0066FF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0</xdr:row>
      <xdr:rowOff>142875</xdr:rowOff>
    </xdr:from>
    <xdr:to>
      <xdr:col>2</xdr:col>
      <xdr:colOff>280068</xdr:colOff>
      <xdr:row>5</xdr:row>
      <xdr:rowOff>175125</xdr:rowOff>
    </xdr:to>
    <xdr:pic>
      <xdr:nvPicPr>
        <xdr:cNvPr id="2" name="1 Imagen" descr="toyota1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5300" y="142875"/>
          <a:ext cx="1308768" cy="108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180975</xdr:colOff>
      <xdr:row>0</xdr:row>
      <xdr:rowOff>28575</xdr:rowOff>
    </xdr:from>
    <xdr:to>
      <xdr:col>12</xdr:col>
      <xdr:colOff>1489743</xdr:colOff>
      <xdr:row>5</xdr:row>
      <xdr:rowOff>156075</xdr:rowOff>
    </xdr:to>
    <xdr:pic>
      <xdr:nvPicPr>
        <xdr:cNvPr id="2" name="1 Imagen" descr="toyota1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220325" y="28575"/>
          <a:ext cx="1308768" cy="108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409574</xdr:colOff>
      <xdr:row>0</xdr:row>
      <xdr:rowOff>190499</xdr:rowOff>
    </xdr:from>
    <xdr:to>
      <xdr:col>6</xdr:col>
      <xdr:colOff>257174</xdr:colOff>
      <xdr:row>5</xdr:row>
      <xdr:rowOff>180974</xdr:rowOff>
    </xdr:to>
    <xdr:pic>
      <xdr:nvPicPr>
        <xdr:cNvPr id="2" name="1 Imagen" descr="toyota1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19574" y="190499"/>
          <a:ext cx="1171575" cy="9429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866774</xdr:colOff>
      <xdr:row>1</xdr:row>
      <xdr:rowOff>47624</xdr:rowOff>
    </xdr:from>
    <xdr:to>
      <xdr:col>6</xdr:col>
      <xdr:colOff>247649</xdr:colOff>
      <xdr:row>6</xdr:row>
      <xdr:rowOff>38099</xdr:rowOff>
    </xdr:to>
    <xdr:pic>
      <xdr:nvPicPr>
        <xdr:cNvPr id="2" name="1 Imagen" descr="toyota1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33899" y="238124"/>
          <a:ext cx="962025" cy="942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Q20878"/>
  <sheetViews>
    <sheetView tabSelected="1" zoomScaleNormal="100" workbookViewId="0">
      <pane ySplit="7" topLeftCell="A1086" activePane="bottomLeft" state="frozenSplit"/>
      <selection pane="bottomLeft" activeCell="J1096" sqref="J1096"/>
    </sheetView>
  </sheetViews>
  <sheetFormatPr baseColWidth="10" defaultRowHeight="15"/>
  <cols>
    <col min="4" max="4" width="3.42578125" bestFit="1" customWidth="1"/>
    <col min="5" max="5" width="16.85546875" bestFit="1" customWidth="1"/>
    <col min="6" max="6" width="23.7109375" bestFit="1" customWidth="1"/>
    <col min="8" max="8" width="43" bestFit="1" customWidth="1"/>
    <col min="9" max="9" width="14.140625" style="2" bestFit="1" customWidth="1"/>
    <col min="10" max="10" width="3.85546875" style="7" customWidth="1"/>
    <col min="11" max="11" width="14.140625" style="2" bestFit="1" customWidth="1"/>
    <col min="12" max="12" width="4" style="7" customWidth="1"/>
    <col min="13" max="13" width="14.140625" style="2" bestFit="1" customWidth="1"/>
    <col min="14" max="14" width="37.5703125" customWidth="1"/>
    <col min="15" max="15" width="50.5703125" bestFit="1" customWidth="1"/>
    <col min="16" max="16" width="11.42578125" style="56"/>
  </cols>
  <sheetData>
    <row r="1" spans="1:16" ht="18.75">
      <c r="A1" s="158" t="s">
        <v>36318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</row>
    <row r="2" spans="1:16" ht="18.75">
      <c r="A2" s="158" t="s">
        <v>36455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</row>
    <row r="5" spans="1:16">
      <c r="O5" s="2"/>
    </row>
    <row r="7" spans="1:16">
      <c r="A7" s="109" t="s">
        <v>36319</v>
      </c>
      <c r="B7" s="109" t="s">
        <v>36320</v>
      </c>
      <c r="C7" s="109" t="s">
        <v>36321</v>
      </c>
      <c r="D7" s="109" t="s">
        <v>36322</v>
      </c>
      <c r="E7" s="109" t="s">
        <v>36323</v>
      </c>
      <c r="F7" s="109" t="s">
        <v>36324</v>
      </c>
      <c r="G7" s="109" t="s">
        <v>36325</v>
      </c>
      <c r="H7" s="109" t="s">
        <v>36326</v>
      </c>
      <c r="I7" s="110" t="s">
        <v>36327</v>
      </c>
      <c r="J7" s="111"/>
      <c r="K7" s="110" t="s">
        <v>36328</v>
      </c>
      <c r="L7" s="111"/>
      <c r="M7" s="110" t="s">
        <v>36329</v>
      </c>
      <c r="N7" s="110" t="s">
        <v>36330</v>
      </c>
      <c r="O7" s="110" t="s">
        <v>36331</v>
      </c>
    </row>
    <row r="8" spans="1:16" hidden="1">
      <c r="A8" t="s">
        <v>13430</v>
      </c>
      <c r="B8" s="40">
        <v>42005</v>
      </c>
      <c r="C8" s="41" t="s">
        <v>6</v>
      </c>
      <c r="D8" s="41">
        <v>1</v>
      </c>
      <c r="E8" s="41" t="s">
        <v>13431</v>
      </c>
      <c r="F8" s="41" t="s">
        <v>29</v>
      </c>
      <c r="G8" s="41" t="s">
        <v>4</v>
      </c>
      <c r="H8" s="41" t="s">
        <v>13432</v>
      </c>
      <c r="I8" s="42">
        <v>533.75</v>
      </c>
      <c r="J8" s="5"/>
      <c r="L8" s="5"/>
      <c r="M8" s="2">
        <f>I8-K8</f>
        <v>533.75</v>
      </c>
      <c r="N8">
        <v>2</v>
      </c>
      <c r="O8" s="94" t="s">
        <v>36459</v>
      </c>
      <c r="P8"/>
    </row>
    <row r="9" spans="1:16" hidden="1">
      <c r="A9" t="s">
        <v>13435</v>
      </c>
      <c r="B9" s="40">
        <v>42005</v>
      </c>
      <c r="C9" s="41" t="s">
        <v>6</v>
      </c>
      <c r="D9" s="41">
        <v>1</v>
      </c>
      <c r="E9" s="41" t="s">
        <v>13436</v>
      </c>
      <c r="F9" s="41" t="s">
        <v>29</v>
      </c>
      <c r="G9" s="41" t="s">
        <v>4</v>
      </c>
      <c r="H9" s="41" t="s">
        <v>1037</v>
      </c>
      <c r="I9" s="42">
        <v>200</v>
      </c>
      <c r="J9" s="5"/>
      <c r="L9" s="5"/>
      <c r="M9" s="2">
        <f t="shared" ref="M9:M72" si="0">+M8+I9-K9</f>
        <v>733.75</v>
      </c>
      <c r="N9" t="s">
        <v>36332</v>
      </c>
      <c r="O9" s="94" t="s">
        <v>36459</v>
      </c>
      <c r="P9"/>
    </row>
    <row r="10" spans="1:16" hidden="1">
      <c r="A10" s="9" t="s">
        <v>37</v>
      </c>
      <c r="B10" s="10">
        <v>42006</v>
      </c>
      <c r="C10" s="9" t="s">
        <v>6</v>
      </c>
      <c r="D10" s="9">
        <v>1</v>
      </c>
      <c r="E10" s="9" t="s">
        <v>40</v>
      </c>
      <c r="F10" s="9" t="s">
        <v>8</v>
      </c>
      <c r="G10" s="9" t="s">
        <v>4</v>
      </c>
      <c r="H10" s="9" t="s">
        <v>41</v>
      </c>
      <c r="I10" s="11">
        <v>1025</v>
      </c>
      <c r="J10" s="12"/>
      <c r="K10" s="11"/>
      <c r="L10" s="12"/>
      <c r="M10" s="11">
        <f t="shared" si="0"/>
        <v>1758.75</v>
      </c>
      <c r="N10">
        <v>1</v>
      </c>
      <c r="P10"/>
    </row>
    <row r="11" spans="1:16" hidden="1">
      <c r="A11" s="13" t="s">
        <v>203</v>
      </c>
      <c r="B11" s="14">
        <v>42006</v>
      </c>
      <c r="C11" s="13" t="s">
        <v>209</v>
      </c>
      <c r="D11" s="13">
        <v>2</v>
      </c>
      <c r="E11" s="13" t="s">
        <v>210</v>
      </c>
      <c r="F11" s="13" t="s">
        <v>211</v>
      </c>
      <c r="G11" s="13" t="s">
        <v>212</v>
      </c>
      <c r="H11" s="13" t="s">
        <v>213</v>
      </c>
      <c r="I11" s="15"/>
      <c r="J11" s="16"/>
      <c r="K11" s="15">
        <v>3005.77</v>
      </c>
      <c r="L11" s="16"/>
      <c r="M11" s="15">
        <f t="shared" si="0"/>
        <v>-1247.02</v>
      </c>
      <c r="P11"/>
    </row>
    <row r="12" spans="1:16" hidden="1">
      <c r="A12" t="s">
        <v>271</v>
      </c>
      <c r="B12" s="1">
        <v>42006</v>
      </c>
      <c r="C12" t="s">
        <v>278</v>
      </c>
      <c r="D12">
        <v>1</v>
      </c>
      <c r="E12" t="s">
        <v>279</v>
      </c>
      <c r="F12" t="s">
        <v>13</v>
      </c>
      <c r="G12" t="s">
        <v>4</v>
      </c>
      <c r="H12" t="s">
        <v>280</v>
      </c>
      <c r="J12" s="5"/>
      <c r="K12" s="2">
        <v>308700</v>
      </c>
      <c r="L12" s="5"/>
      <c r="M12" s="2">
        <f t="shared" si="0"/>
        <v>-309947.02</v>
      </c>
      <c r="P12"/>
    </row>
    <row r="13" spans="1:16" hidden="1">
      <c r="A13" t="s">
        <v>283</v>
      </c>
      <c r="B13" s="1">
        <v>42006</v>
      </c>
      <c r="C13" t="s">
        <v>6</v>
      </c>
      <c r="D13">
        <v>1</v>
      </c>
      <c r="E13" t="s">
        <v>289</v>
      </c>
      <c r="F13" t="s">
        <v>29</v>
      </c>
      <c r="G13" t="s">
        <v>4</v>
      </c>
      <c r="H13" t="s">
        <v>290</v>
      </c>
      <c r="I13" s="2">
        <v>1328.97</v>
      </c>
      <c r="J13" s="5"/>
      <c r="L13" s="5"/>
      <c r="M13" s="2">
        <f t="shared" si="0"/>
        <v>-308618.05000000005</v>
      </c>
      <c r="P13"/>
    </row>
    <row r="14" spans="1:16" hidden="1">
      <c r="A14" t="s">
        <v>292</v>
      </c>
      <c r="B14" s="1">
        <v>42006</v>
      </c>
      <c r="C14" t="s">
        <v>195</v>
      </c>
      <c r="D14">
        <v>1</v>
      </c>
      <c r="E14" t="s">
        <v>298</v>
      </c>
      <c r="F14" t="s">
        <v>13</v>
      </c>
      <c r="G14" t="s">
        <v>4</v>
      </c>
      <c r="H14" t="s">
        <v>299</v>
      </c>
      <c r="J14" s="5"/>
      <c r="K14" s="2">
        <v>39800</v>
      </c>
      <c r="L14" s="5"/>
      <c r="M14" s="2">
        <f t="shared" si="0"/>
        <v>-348418.05000000005</v>
      </c>
      <c r="P14"/>
    </row>
    <row r="15" spans="1:16" hidden="1">
      <c r="A15" t="s">
        <v>341</v>
      </c>
      <c r="B15" s="1">
        <v>42006</v>
      </c>
      <c r="C15" t="s">
        <v>6</v>
      </c>
      <c r="D15">
        <v>1</v>
      </c>
      <c r="E15" t="s">
        <v>348</v>
      </c>
      <c r="F15" t="s">
        <v>29</v>
      </c>
      <c r="G15" t="s">
        <v>4</v>
      </c>
      <c r="H15" t="s">
        <v>349</v>
      </c>
      <c r="I15" s="2">
        <v>2000</v>
      </c>
      <c r="J15" s="5"/>
      <c r="L15" s="5"/>
      <c r="M15" s="2">
        <f t="shared" si="0"/>
        <v>-346418.05000000005</v>
      </c>
      <c r="P15"/>
    </row>
    <row r="16" spans="1:16" hidden="1">
      <c r="A16" t="s">
        <v>350</v>
      </c>
      <c r="B16" s="1">
        <v>42006</v>
      </c>
      <c r="C16" t="s">
        <v>18</v>
      </c>
      <c r="D16">
        <v>1</v>
      </c>
      <c r="E16" t="s">
        <v>352</v>
      </c>
      <c r="F16" t="s">
        <v>13</v>
      </c>
      <c r="G16" t="s">
        <v>4</v>
      </c>
      <c r="H16" t="s">
        <v>353</v>
      </c>
      <c r="J16" s="5"/>
      <c r="K16" s="2">
        <v>10000</v>
      </c>
      <c r="L16" s="5"/>
      <c r="M16" s="2">
        <f t="shared" si="0"/>
        <v>-356418.05000000005</v>
      </c>
      <c r="P16"/>
    </row>
    <row r="17" spans="1:13" customFormat="1" hidden="1">
      <c r="A17" t="s">
        <v>492</v>
      </c>
      <c r="B17" s="1">
        <v>42006</v>
      </c>
      <c r="C17" t="s">
        <v>18</v>
      </c>
      <c r="D17">
        <v>1</v>
      </c>
      <c r="E17" t="s">
        <v>498</v>
      </c>
      <c r="F17" t="s">
        <v>13</v>
      </c>
      <c r="G17" t="s">
        <v>4</v>
      </c>
      <c r="H17" t="s">
        <v>499</v>
      </c>
      <c r="I17" s="2"/>
      <c r="J17" s="5"/>
      <c r="K17" s="2">
        <v>20000</v>
      </c>
      <c r="L17" s="5"/>
      <c r="M17" s="2">
        <f t="shared" si="0"/>
        <v>-376418.05000000005</v>
      </c>
    </row>
    <row r="18" spans="1:13" customFormat="1" hidden="1">
      <c r="A18" t="s">
        <v>556</v>
      </c>
      <c r="B18" s="1">
        <v>42006</v>
      </c>
      <c r="C18" t="s">
        <v>18</v>
      </c>
      <c r="D18">
        <v>1</v>
      </c>
      <c r="E18" t="s">
        <v>558</v>
      </c>
      <c r="F18" t="s">
        <v>13</v>
      </c>
      <c r="G18" t="s">
        <v>4</v>
      </c>
      <c r="H18" t="s">
        <v>559</v>
      </c>
      <c r="I18" s="2"/>
      <c r="J18" s="5"/>
      <c r="K18" s="2">
        <v>20000</v>
      </c>
      <c r="L18" s="5"/>
      <c r="M18" s="2">
        <f t="shared" si="0"/>
        <v>-396418.05000000005</v>
      </c>
    </row>
    <row r="19" spans="1:13" customFormat="1" hidden="1">
      <c r="A19" t="s">
        <v>641</v>
      </c>
      <c r="B19" s="1">
        <v>42006</v>
      </c>
      <c r="C19" t="s">
        <v>630</v>
      </c>
      <c r="D19">
        <v>1</v>
      </c>
      <c r="E19" t="s">
        <v>642</v>
      </c>
      <c r="F19" t="s">
        <v>16</v>
      </c>
      <c r="G19" t="s">
        <v>4</v>
      </c>
      <c r="H19" t="s">
        <v>630</v>
      </c>
      <c r="I19" s="2"/>
      <c r="J19" s="5"/>
      <c r="K19" s="2">
        <v>18830.77</v>
      </c>
      <c r="L19" s="5"/>
      <c r="M19" s="2">
        <f t="shared" si="0"/>
        <v>-415248.82000000007</v>
      </c>
    </row>
    <row r="20" spans="1:13" customFormat="1" hidden="1">
      <c r="A20" t="s">
        <v>650</v>
      </c>
      <c r="B20" s="1">
        <v>42006</v>
      </c>
      <c r="C20" t="s">
        <v>195</v>
      </c>
      <c r="D20">
        <v>1</v>
      </c>
      <c r="E20" t="s">
        <v>653</v>
      </c>
      <c r="F20" t="s">
        <v>13</v>
      </c>
      <c r="G20" t="s">
        <v>4</v>
      </c>
      <c r="H20" t="s">
        <v>195</v>
      </c>
      <c r="I20" s="2"/>
      <c r="J20" s="5"/>
      <c r="K20" s="2">
        <v>30365.62</v>
      </c>
      <c r="L20" s="5"/>
      <c r="M20" s="2">
        <f t="shared" si="0"/>
        <v>-445614.44000000006</v>
      </c>
    </row>
    <row r="21" spans="1:13" customFormat="1" hidden="1">
      <c r="A21" t="s">
        <v>657</v>
      </c>
      <c r="B21" s="1">
        <v>42006</v>
      </c>
      <c r="C21" t="s">
        <v>18</v>
      </c>
      <c r="D21">
        <v>1</v>
      </c>
      <c r="E21" t="s">
        <v>660</v>
      </c>
      <c r="F21" t="s">
        <v>13</v>
      </c>
      <c r="G21" t="s">
        <v>4</v>
      </c>
      <c r="H21" t="s">
        <v>18</v>
      </c>
      <c r="I21" s="2"/>
      <c r="J21" s="5"/>
      <c r="K21" s="2">
        <v>16533.009999999998</v>
      </c>
      <c r="L21" s="5"/>
      <c r="M21" s="2">
        <f t="shared" si="0"/>
        <v>-462147.45000000007</v>
      </c>
    </row>
    <row r="22" spans="1:13" customFormat="1" hidden="1">
      <c r="A22" t="s">
        <v>13443</v>
      </c>
      <c r="B22" s="1">
        <v>42006</v>
      </c>
      <c r="C22" t="s">
        <v>4637</v>
      </c>
      <c r="D22">
        <v>1</v>
      </c>
      <c r="E22" t="s">
        <v>13444</v>
      </c>
      <c r="F22" t="s">
        <v>3342</v>
      </c>
      <c r="G22" t="s">
        <v>52</v>
      </c>
      <c r="H22" t="s">
        <v>13445</v>
      </c>
      <c r="I22" s="2">
        <v>3005.77</v>
      </c>
      <c r="J22" s="5"/>
      <c r="K22" s="2"/>
      <c r="L22" s="5"/>
      <c r="M22" s="2">
        <f t="shared" si="0"/>
        <v>-459141.68000000005</v>
      </c>
    </row>
    <row r="23" spans="1:13" customFormat="1" hidden="1">
      <c r="A23" t="s">
        <v>13557</v>
      </c>
      <c r="B23" s="1">
        <v>42006</v>
      </c>
      <c r="C23" t="s">
        <v>18</v>
      </c>
      <c r="D23">
        <v>2</v>
      </c>
      <c r="E23" t="s">
        <v>13575</v>
      </c>
      <c r="F23" t="s">
        <v>13559</v>
      </c>
      <c r="G23" t="s">
        <v>313</v>
      </c>
      <c r="H23" t="s">
        <v>13576</v>
      </c>
      <c r="I23" s="2">
        <v>531.38</v>
      </c>
      <c r="J23" s="5"/>
      <c r="K23" s="2"/>
      <c r="L23" s="5"/>
      <c r="M23" s="2">
        <f t="shared" si="0"/>
        <v>-458610.30000000005</v>
      </c>
    </row>
    <row r="24" spans="1:13" customFormat="1" hidden="1">
      <c r="A24" t="s">
        <v>13582</v>
      </c>
      <c r="B24" s="1">
        <v>42006</v>
      </c>
      <c r="C24" t="s">
        <v>18</v>
      </c>
      <c r="D24">
        <v>2</v>
      </c>
      <c r="E24" t="s">
        <v>13597</v>
      </c>
      <c r="F24" t="s">
        <v>13559</v>
      </c>
      <c r="G24" t="s">
        <v>313</v>
      </c>
      <c r="H24" t="s">
        <v>6590</v>
      </c>
      <c r="I24" s="2">
        <v>1740</v>
      </c>
      <c r="J24" s="5"/>
      <c r="K24" s="2"/>
      <c r="L24" s="5"/>
      <c r="M24" s="2">
        <f t="shared" si="0"/>
        <v>-456870.30000000005</v>
      </c>
    </row>
    <row r="25" spans="1:13" customFormat="1" hidden="1">
      <c r="A25" t="s">
        <v>13604</v>
      </c>
      <c r="B25" s="1">
        <v>42006</v>
      </c>
      <c r="C25" t="s">
        <v>13618</v>
      </c>
      <c r="D25">
        <v>2</v>
      </c>
      <c r="E25" t="s">
        <v>13619</v>
      </c>
      <c r="F25" t="s">
        <v>7054</v>
      </c>
      <c r="G25" t="s">
        <v>4</v>
      </c>
      <c r="H25" t="s">
        <v>13620</v>
      </c>
      <c r="I25" s="2">
        <v>1025</v>
      </c>
      <c r="J25" s="5"/>
      <c r="K25" s="2"/>
      <c r="L25" s="5"/>
      <c r="M25" s="2">
        <f t="shared" si="0"/>
        <v>-455845.30000000005</v>
      </c>
    </row>
    <row r="26" spans="1:13" customFormat="1" hidden="1">
      <c r="A26" t="s">
        <v>13628</v>
      </c>
      <c r="B26" s="1">
        <v>42006</v>
      </c>
      <c r="C26" t="s">
        <v>13643</v>
      </c>
      <c r="D26">
        <v>2</v>
      </c>
      <c r="E26" t="s">
        <v>13644</v>
      </c>
      <c r="F26" t="s">
        <v>7054</v>
      </c>
      <c r="G26" t="s">
        <v>4</v>
      </c>
      <c r="H26" t="s">
        <v>13645</v>
      </c>
      <c r="I26" s="2">
        <v>1766.01</v>
      </c>
      <c r="J26" s="5"/>
      <c r="K26" s="2"/>
      <c r="L26" s="5"/>
      <c r="M26" s="2">
        <f t="shared" si="0"/>
        <v>-454079.29000000004</v>
      </c>
    </row>
    <row r="27" spans="1:13" customFormat="1" hidden="1">
      <c r="A27" t="s">
        <v>13653</v>
      </c>
      <c r="B27" s="1">
        <v>42006</v>
      </c>
      <c r="C27" t="s">
        <v>13670</v>
      </c>
      <c r="D27">
        <v>2</v>
      </c>
      <c r="E27" t="s">
        <v>13671</v>
      </c>
      <c r="F27" t="s">
        <v>13559</v>
      </c>
      <c r="G27" t="s">
        <v>313</v>
      </c>
      <c r="H27" t="s">
        <v>290</v>
      </c>
      <c r="I27" s="2"/>
      <c r="J27" s="5"/>
      <c r="K27" s="2">
        <v>1272.5</v>
      </c>
      <c r="L27" s="5"/>
      <c r="M27" s="2">
        <f t="shared" si="0"/>
        <v>-455351.79000000004</v>
      </c>
    </row>
    <row r="28" spans="1:13" customFormat="1" hidden="1">
      <c r="A28" t="s">
        <v>13653</v>
      </c>
      <c r="B28" s="1">
        <v>42006</v>
      </c>
      <c r="C28" t="s">
        <v>13670</v>
      </c>
      <c r="D28">
        <v>2</v>
      </c>
      <c r="E28" t="s">
        <v>13671</v>
      </c>
      <c r="F28" t="s">
        <v>13559</v>
      </c>
      <c r="G28" t="s">
        <v>313</v>
      </c>
      <c r="H28" t="s">
        <v>290</v>
      </c>
      <c r="I28" s="2">
        <v>1272.5</v>
      </c>
      <c r="J28" s="5"/>
      <c r="K28" s="2"/>
      <c r="L28" s="5"/>
      <c r="M28" s="2">
        <f t="shared" si="0"/>
        <v>-454079.29000000004</v>
      </c>
    </row>
    <row r="29" spans="1:13" customFormat="1" hidden="1">
      <c r="A29" t="s">
        <v>13681</v>
      </c>
      <c r="B29" s="1">
        <v>42006</v>
      </c>
      <c r="C29" t="s">
        <v>13694</v>
      </c>
      <c r="D29">
        <v>1</v>
      </c>
      <c r="E29" t="s">
        <v>13695</v>
      </c>
      <c r="F29" t="s">
        <v>13561</v>
      </c>
      <c r="G29" t="s">
        <v>4</v>
      </c>
      <c r="H29" t="s">
        <v>13696</v>
      </c>
      <c r="I29" s="2">
        <v>1507.5</v>
      </c>
      <c r="J29" s="5"/>
      <c r="K29" s="2"/>
      <c r="L29" s="5"/>
      <c r="M29" s="2">
        <f t="shared" si="0"/>
        <v>-452571.79000000004</v>
      </c>
    </row>
    <row r="30" spans="1:13" customFormat="1" hidden="1">
      <c r="A30" t="s">
        <v>13707</v>
      </c>
      <c r="B30" s="1">
        <v>42006</v>
      </c>
      <c r="C30" t="s">
        <v>13722</v>
      </c>
      <c r="D30">
        <v>1</v>
      </c>
      <c r="E30" t="s">
        <v>13723</v>
      </c>
      <c r="F30" t="s">
        <v>13565</v>
      </c>
      <c r="G30" t="s">
        <v>4</v>
      </c>
      <c r="H30" t="s">
        <v>851</v>
      </c>
      <c r="I30" s="2">
        <v>10000</v>
      </c>
      <c r="J30" s="5"/>
      <c r="K30" s="2"/>
      <c r="L30" s="5"/>
      <c r="M30" s="2">
        <f t="shared" si="0"/>
        <v>-442571.79000000004</v>
      </c>
    </row>
    <row r="31" spans="1:13" customFormat="1" hidden="1">
      <c r="A31" t="s">
        <v>13733</v>
      </c>
      <c r="B31" s="1">
        <v>42006</v>
      </c>
      <c r="C31" t="s">
        <v>6</v>
      </c>
      <c r="D31">
        <v>1</v>
      </c>
      <c r="E31" t="s">
        <v>13747</v>
      </c>
      <c r="F31" t="s">
        <v>13565</v>
      </c>
      <c r="G31" t="s">
        <v>4</v>
      </c>
      <c r="H31" t="s">
        <v>13748</v>
      </c>
      <c r="I31" s="2">
        <v>50655</v>
      </c>
      <c r="J31" s="5"/>
      <c r="K31" s="2"/>
      <c r="L31" s="5"/>
      <c r="M31" s="2">
        <f t="shared" si="0"/>
        <v>-391916.79000000004</v>
      </c>
    </row>
    <row r="32" spans="1:13" customFormat="1" hidden="1">
      <c r="A32" t="s">
        <v>13761</v>
      </c>
      <c r="B32" s="1">
        <v>42006</v>
      </c>
      <c r="C32" t="s">
        <v>6</v>
      </c>
      <c r="D32">
        <v>1</v>
      </c>
      <c r="E32" t="s">
        <v>13747</v>
      </c>
      <c r="F32" t="s">
        <v>13565</v>
      </c>
      <c r="G32" t="s">
        <v>4</v>
      </c>
      <c r="H32" t="s">
        <v>13774</v>
      </c>
      <c r="I32" s="2"/>
      <c r="J32" s="5"/>
      <c r="K32" s="2">
        <v>50655</v>
      </c>
      <c r="L32" s="5"/>
      <c r="M32" s="2">
        <f t="shared" si="0"/>
        <v>-442571.79000000004</v>
      </c>
    </row>
    <row r="33" spans="1:14" customFormat="1" hidden="1">
      <c r="A33" t="s">
        <v>13786</v>
      </c>
      <c r="B33" s="1">
        <v>42006</v>
      </c>
      <c r="C33" t="s">
        <v>13796</v>
      </c>
      <c r="D33">
        <v>1</v>
      </c>
      <c r="E33" t="s">
        <v>13797</v>
      </c>
      <c r="F33" t="s">
        <v>13565</v>
      </c>
      <c r="G33" t="s">
        <v>4</v>
      </c>
      <c r="H33" t="s">
        <v>9213</v>
      </c>
      <c r="I33" s="2">
        <v>70</v>
      </c>
      <c r="J33" s="5"/>
      <c r="K33" s="2"/>
      <c r="L33" s="5"/>
      <c r="M33" s="2">
        <f t="shared" si="0"/>
        <v>-442501.79000000004</v>
      </c>
    </row>
    <row r="34" spans="1:14" customFormat="1" hidden="1">
      <c r="A34" t="s">
        <v>13808</v>
      </c>
      <c r="B34" s="1">
        <v>42006</v>
      </c>
      <c r="C34" t="s">
        <v>18</v>
      </c>
      <c r="D34">
        <v>2</v>
      </c>
      <c r="E34" t="s">
        <v>13823</v>
      </c>
      <c r="F34" t="s">
        <v>13559</v>
      </c>
      <c r="G34" t="s">
        <v>479</v>
      </c>
      <c r="H34" t="s">
        <v>13606</v>
      </c>
      <c r="I34" s="2">
        <v>59.16</v>
      </c>
      <c r="J34" s="5"/>
      <c r="K34" s="2"/>
      <c r="L34" s="5"/>
      <c r="M34" s="2">
        <f t="shared" si="0"/>
        <v>-442442.63000000006</v>
      </c>
    </row>
    <row r="35" spans="1:14" customFormat="1" hidden="1">
      <c r="A35" t="s">
        <v>13835</v>
      </c>
      <c r="B35" s="1">
        <v>42006</v>
      </c>
      <c r="C35" t="s">
        <v>18</v>
      </c>
      <c r="D35">
        <v>2</v>
      </c>
      <c r="E35" t="s">
        <v>13849</v>
      </c>
      <c r="F35" t="s">
        <v>13559</v>
      </c>
      <c r="G35" t="s">
        <v>479</v>
      </c>
      <c r="H35" t="s">
        <v>1164</v>
      </c>
      <c r="I35" s="2">
        <v>354.47</v>
      </c>
      <c r="J35" s="5"/>
      <c r="K35" s="2"/>
      <c r="L35" s="5"/>
      <c r="M35" s="2">
        <f t="shared" si="0"/>
        <v>-442088.16000000009</v>
      </c>
    </row>
    <row r="36" spans="1:14" customFormat="1" hidden="1">
      <c r="A36" t="s">
        <v>13861</v>
      </c>
      <c r="B36" s="1">
        <v>42006</v>
      </c>
      <c r="C36" t="s">
        <v>13875</v>
      </c>
      <c r="D36">
        <v>1</v>
      </c>
      <c r="E36" t="s">
        <v>13876</v>
      </c>
      <c r="F36" t="s">
        <v>13565</v>
      </c>
      <c r="G36" t="s">
        <v>4</v>
      </c>
      <c r="H36" t="s">
        <v>280</v>
      </c>
      <c r="I36" s="2">
        <v>308700</v>
      </c>
      <c r="J36" s="5"/>
      <c r="K36" s="2"/>
      <c r="L36" s="5"/>
      <c r="M36" s="2">
        <f t="shared" si="0"/>
        <v>-133388.16000000009</v>
      </c>
    </row>
    <row r="37" spans="1:14" customFormat="1" hidden="1">
      <c r="A37" t="s">
        <v>13887</v>
      </c>
      <c r="B37" s="1">
        <v>42006</v>
      </c>
      <c r="C37" t="s">
        <v>13900</v>
      </c>
      <c r="D37">
        <v>1</v>
      </c>
      <c r="E37" t="s">
        <v>13901</v>
      </c>
      <c r="F37" t="s">
        <v>13565</v>
      </c>
      <c r="G37" t="s">
        <v>4</v>
      </c>
      <c r="H37" t="s">
        <v>13902</v>
      </c>
      <c r="I37" s="2">
        <v>20000</v>
      </c>
      <c r="J37" s="5"/>
      <c r="K37" s="2"/>
      <c r="L37" s="5"/>
      <c r="M37" s="2">
        <f t="shared" si="0"/>
        <v>-113388.16000000009</v>
      </c>
    </row>
    <row r="38" spans="1:14" customFormat="1" hidden="1">
      <c r="A38" t="s">
        <v>13912</v>
      </c>
      <c r="B38" s="1">
        <v>42006</v>
      </c>
      <c r="C38" t="s">
        <v>13900</v>
      </c>
      <c r="D38">
        <v>1</v>
      </c>
      <c r="E38" t="s">
        <v>13926</v>
      </c>
      <c r="F38" t="s">
        <v>13565</v>
      </c>
      <c r="G38" t="s">
        <v>4</v>
      </c>
      <c r="H38" t="s">
        <v>13902</v>
      </c>
      <c r="I38" s="2">
        <v>20000</v>
      </c>
      <c r="J38" s="5"/>
      <c r="K38" s="2"/>
      <c r="L38" s="5"/>
      <c r="M38" s="2">
        <f t="shared" si="0"/>
        <v>-93388.160000000091</v>
      </c>
    </row>
    <row r="39" spans="1:14" customFormat="1" hidden="1">
      <c r="A39" t="s">
        <v>13937</v>
      </c>
      <c r="B39" s="1">
        <v>42006</v>
      </c>
      <c r="C39" t="s">
        <v>13950</v>
      </c>
      <c r="D39">
        <v>2</v>
      </c>
      <c r="E39" t="s">
        <v>13951</v>
      </c>
      <c r="F39" t="s">
        <v>7054</v>
      </c>
      <c r="G39" t="s">
        <v>4</v>
      </c>
      <c r="H39" t="s">
        <v>644</v>
      </c>
      <c r="I39" s="2">
        <v>1840</v>
      </c>
      <c r="J39" s="5"/>
      <c r="K39" s="2"/>
      <c r="L39" s="5"/>
      <c r="M39" s="2">
        <f t="shared" si="0"/>
        <v>-91548.160000000091</v>
      </c>
    </row>
    <row r="40" spans="1:14" customFormat="1" hidden="1">
      <c r="A40" t="s">
        <v>13961</v>
      </c>
      <c r="B40" s="1">
        <v>42006</v>
      </c>
      <c r="C40" t="s">
        <v>13975</v>
      </c>
      <c r="D40">
        <v>2</v>
      </c>
      <c r="E40" t="s">
        <v>13976</v>
      </c>
      <c r="F40" t="s">
        <v>7054</v>
      </c>
      <c r="G40" t="s">
        <v>4</v>
      </c>
      <c r="H40" t="s">
        <v>13977</v>
      </c>
      <c r="I40" s="2">
        <v>1840</v>
      </c>
      <c r="J40" s="5"/>
      <c r="K40" s="2"/>
      <c r="L40" s="5"/>
      <c r="M40" s="2">
        <f t="shared" si="0"/>
        <v>-89708.160000000091</v>
      </c>
    </row>
    <row r="41" spans="1:14" customFormat="1" hidden="1">
      <c r="A41" t="s">
        <v>13987</v>
      </c>
      <c r="B41" s="1">
        <v>42006</v>
      </c>
      <c r="C41" t="s">
        <v>14002</v>
      </c>
      <c r="D41">
        <v>2</v>
      </c>
      <c r="E41" t="s">
        <v>14003</v>
      </c>
      <c r="F41" t="s">
        <v>7054</v>
      </c>
      <c r="G41" t="s">
        <v>4</v>
      </c>
      <c r="H41" t="s">
        <v>14004</v>
      </c>
      <c r="I41" s="2">
        <v>470</v>
      </c>
      <c r="J41" s="5"/>
      <c r="K41" s="2"/>
      <c r="L41" s="5"/>
      <c r="M41" s="2">
        <f t="shared" si="0"/>
        <v>-89238.160000000091</v>
      </c>
    </row>
    <row r="42" spans="1:14" customFormat="1" hidden="1">
      <c r="A42" t="s">
        <v>14017</v>
      </c>
      <c r="B42" s="1">
        <v>42006</v>
      </c>
      <c r="C42" t="s">
        <v>2839</v>
      </c>
      <c r="D42">
        <v>1</v>
      </c>
      <c r="E42" t="s">
        <v>14029</v>
      </c>
      <c r="F42" t="s">
        <v>13565</v>
      </c>
      <c r="G42" t="s">
        <v>4</v>
      </c>
      <c r="H42" t="s">
        <v>14030</v>
      </c>
      <c r="I42" s="2">
        <v>10000</v>
      </c>
      <c r="J42" s="5"/>
      <c r="K42" s="2"/>
      <c r="L42" s="5"/>
      <c r="M42" s="2">
        <f t="shared" si="0"/>
        <v>-79238.160000000091</v>
      </c>
    </row>
    <row r="43" spans="1:14" customFormat="1" hidden="1">
      <c r="A43" t="s">
        <v>14042</v>
      </c>
      <c r="B43" s="1">
        <v>42006</v>
      </c>
      <c r="C43" t="s">
        <v>14056</v>
      </c>
      <c r="D43">
        <v>2</v>
      </c>
      <c r="E43" t="s">
        <v>14057</v>
      </c>
      <c r="F43" t="s">
        <v>7054</v>
      </c>
      <c r="G43" t="s">
        <v>4</v>
      </c>
      <c r="H43" t="s">
        <v>3158</v>
      </c>
      <c r="I43" s="2">
        <v>200.01</v>
      </c>
      <c r="J43" s="5"/>
      <c r="K43" s="2"/>
      <c r="L43" s="5"/>
      <c r="M43" s="2">
        <f t="shared" si="0"/>
        <v>-79038.150000000096</v>
      </c>
    </row>
    <row r="44" spans="1:14" customFormat="1" hidden="1">
      <c r="A44" t="s">
        <v>14069</v>
      </c>
      <c r="B44" s="1">
        <v>42006</v>
      </c>
      <c r="C44" t="s">
        <v>14083</v>
      </c>
      <c r="D44">
        <v>2</v>
      </c>
      <c r="E44" t="s">
        <v>14084</v>
      </c>
      <c r="F44" t="s">
        <v>7054</v>
      </c>
      <c r="G44" t="s">
        <v>4</v>
      </c>
      <c r="H44" t="s">
        <v>476</v>
      </c>
      <c r="I44" s="2">
        <v>1840</v>
      </c>
      <c r="J44" s="5"/>
      <c r="K44" s="2"/>
      <c r="L44" s="5"/>
      <c r="M44" s="2">
        <f t="shared" si="0"/>
        <v>-77198.150000000096</v>
      </c>
    </row>
    <row r="45" spans="1:14" customFormat="1" hidden="1">
      <c r="A45" t="s">
        <v>14095</v>
      </c>
      <c r="B45" s="1">
        <v>42006</v>
      </c>
      <c r="C45" t="s">
        <v>14107</v>
      </c>
      <c r="D45">
        <v>2</v>
      </c>
      <c r="E45" t="s">
        <v>14108</v>
      </c>
      <c r="F45" t="s">
        <v>7054</v>
      </c>
      <c r="G45" t="s">
        <v>4</v>
      </c>
      <c r="H45" t="s">
        <v>41</v>
      </c>
      <c r="I45" s="2"/>
      <c r="J45" s="5"/>
      <c r="K45" s="2">
        <v>1025</v>
      </c>
      <c r="L45" s="5"/>
      <c r="M45" s="2">
        <f t="shared" si="0"/>
        <v>-78223.150000000096</v>
      </c>
      <c r="N45">
        <v>1</v>
      </c>
    </row>
    <row r="46" spans="1:14" customFormat="1" hidden="1">
      <c r="A46" t="s">
        <v>14095</v>
      </c>
      <c r="B46" s="1">
        <v>42006</v>
      </c>
      <c r="C46" t="s">
        <v>14107</v>
      </c>
      <c r="D46">
        <v>2</v>
      </c>
      <c r="E46" t="s">
        <v>14108</v>
      </c>
      <c r="F46" t="s">
        <v>7054</v>
      </c>
      <c r="G46" t="s">
        <v>4</v>
      </c>
      <c r="H46" t="s">
        <v>41</v>
      </c>
      <c r="I46" s="2">
        <v>1025</v>
      </c>
      <c r="J46" s="5"/>
      <c r="K46" s="2"/>
      <c r="L46" s="5"/>
      <c r="M46" s="2">
        <f t="shared" si="0"/>
        <v>-77198.150000000096</v>
      </c>
      <c r="N46">
        <v>1</v>
      </c>
    </row>
    <row r="47" spans="1:14" customFormat="1" hidden="1">
      <c r="A47" t="s">
        <v>14117</v>
      </c>
      <c r="B47" s="1">
        <v>42006</v>
      </c>
      <c r="C47" t="s">
        <v>14129</v>
      </c>
      <c r="D47">
        <v>2</v>
      </c>
      <c r="E47" t="s">
        <v>14130</v>
      </c>
      <c r="F47" t="s">
        <v>7054</v>
      </c>
      <c r="G47" t="s">
        <v>4</v>
      </c>
      <c r="H47" t="s">
        <v>290</v>
      </c>
      <c r="I47" s="2">
        <v>1599.01</v>
      </c>
      <c r="J47" s="5"/>
      <c r="K47" s="2"/>
      <c r="L47" s="5"/>
      <c r="M47" s="2">
        <f t="shared" si="0"/>
        <v>-75599.140000000101</v>
      </c>
    </row>
    <row r="48" spans="1:14" customFormat="1" hidden="1">
      <c r="A48" t="s">
        <v>14141</v>
      </c>
      <c r="B48" s="1">
        <v>42006</v>
      </c>
      <c r="C48" t="s">
        <v>14156</v>
      </c>
      <c r="D48">
        <v>2</v>
      </c>
      <c r="E48" t="s">
        <v>14157</v>
      </c>
      <c r="F48" t="s">
        <v>7054</v>
      </c>
      <c r="G48" t="s">
        <v>4</v>
      </c>
      <c r="H48" t="s">
        <v>14158</v>
      </c>
      <c r="I48" s="2">
        <v>5260.02</v>
      </c>
      <c r="J48" s="5"/>
      <c r="K48" s="2"/>
      <c r="L48" s="5"/>
      <c r="M48" s="2">
        <f t="shared" si="0"/>
        <v>-70339.120000000097</v>
      </c>
    </row>
    <row r="49" spans="1:13" customFormat="1" hidden="1">
      <c r="A49" t="s">
        <v>14169</v>
      </c>
      <c r="B49" s="1">
        <v>42006</v>
      </c>
      <c r="C49" t="s">
        <v>6</v>
      </c>
      <c r="D49">
        <v>1</v>
      </c>
      <c r="E49" t="s">
        <v>14181</v>
      </c>
      <c r="F49" t="s">
        <v>13610</v>
      </c>
      <c r="G49" t="s">
        <v>4</v>
      </c>
      <c r="H49" t="s">
        <v>53</v>
      </c>
      <c r="I49" s="2">
        <v>7299</v>
      </c>
      <c r="J49" s="5"/>
      <c r="K49" s="2"/>
      <c r="L49" s="5"/>
      <c r="M49" s="2">
        <f t="shared" si="0"/>
        <v>-63040.120000000097</v>
      </c>
    </row>
    <row r="50" spans="1:13" customFormat="1" hidden="1">
      <c r="A50" t="s">
        <v>14192</v>
      </c>
      <c r="B50" s="1">
        <v>42006</v>
      </c>
      <c r="C50" t="s">
        <v>14203</v>
      </c>
      <c r="D50">
        <v>2</v>
      </c>
      <c r="E50" t="s">
        <v>14204</v>
      </c>
      <c r="F50" t="s">
        <v>7054</v>
      </c>
      <c r="G50" t="s">
        <v>4</v>
      </c>
      <c r="H50" t="s">
        <v>14205</v>
      </c>
      <c r="I50" s="2">
        <v>1839.99</v>
      </c>
      <c r="J50" s="5"/>
      <c r="K50" s="2"/>
      <c r="L50" s="5"/>
      <c r="M50" s="2">
        <f t="shared" si="0"/>
        <v>-61200.130000000099</v>
      </c>
    </row>
    <row r="51" spans="1:13" customFormat="1" hidden="1">
      <c r="A51" t="s">
        <v>14217</v>
      </c>
      <c r="B51" s="1">
        <v>42006</v>
      </c>
      <c r="C51" t="s">
        <v>14231</v>
      </c>
      <c r="D51">
        <v>2</v>
      </c>
      <c r="E51" t="s">
        <v>14232</v>
      </c>
      <c r="F51" t="s">
        <v>7054</v>
      </c>
      <c r="G51" t="s">
        <v>4</v>
      </c>
      <c r="H51" t="s">
        <v>4998</v>
      </c>
      <c r="I51" s="2">
        <v>200.1</v>
      </c>
      <c r="J51" s="5"/>
      <c r="K51" s="2"/>
      <c r="L51" s="5"/>
      <c r="M51" s="2">
        <f t="shared" si="0"/>
        <v>-61000.030000000101</v>
      </c>
    </row>
    <row r="52" spans="1:13" customFormat="1" hidden="1">
      <c r="A52" t="s">
        <v>14246</v>
      </c>
      <c r="B52" s="1">
        <v>42006</v>
      </c>
      <c r="C52" t="s">
        <v>14259</v>
      </c>
      <c r="D52">
        <v>2</v>
      </c>
      <c r="E52" t="s">
        <v>14260</v>
      </c>
      <c r="F52" t="s">
        <v>7054</v>
      </c>
      <c r="G52" t="s">
        <v>4</v>
      </c>
      <c r="H52" t="s">
        <v>6772</v>
      </c>
      <c r="I52" s="2">
        <v>1025</v>
      </c>
      <c r="J52" s="5"/>
      <c r="K52" s="2"/>
      <c r="L52" s="5"/>
      <c r="M52" s="2">
        <f t="shared" si="0"/>
        <v>-59975.030000000101</v>
      </c>
    </row>
    <row r="53" spans="1:13" customFormat="1" hidden="1">
      <c r="A53" t="s">
        <v>14270</v>
      </c>
      <c r="B53" s="1">
        <v>42006</v>
      </c>
      <c r="C53" t="s">
        <v>14281</v>
      </c>
      <c r="D53">
        <v>2</v>
      </c>
      <c r="E53" t="s">
        <v>14282</v>
      </c>
      <c r="F53" t="s">
        <v>7054</v>
      </c>
      <c r="G53" t="s">
        <v>4</v>
      </c>
      <c r="H53" t="s">
        <v>14283</v>
      </c>
      <c r="I53" s="2">
        <v>2200</v>
      </c>
      <c r="J53" s="5"/>
      <c r="K53" s="2"/>
      <c r="L53" s="5"/>
      <c r="M53" s="2">
        <f t="shared" si="0"/>
        <v>-57775.030000000101</v>
      </c>
    </row>
    <row r="54" spans="1:13" customFormat="1" hidden="1">
      <c r="A54" t="s">
        <v>14297</v>
      </c>
      <c r="B54" s="1">
        <v>42006</v>
      </c>
      <c r="C54" t="s">
        <v>14307</v>
      </c>
      <c r="D54">
        <v>2</v>
      </c>
      <c r="E54" t="s">
        <v>14308</v>
      </c>
      <c r="F54" t="s">
        <v>7054</v>
      </c>
      <c r="G54" t="s">
        <v>4</v>
      </c>
      <c r="H54" t="s">
        <v>8521</v>
      </c>
      <c r="I54" s="2">
        <v>1790</v>
      </c>
      <c r="J54" s="5"/>
      <c r="K54" s="2"/>
      <c r="L54" s="5"/>
      <c r="M54" s="2">
        <f t="shared" si="0"/>
        <v>-55985.030000000101</v>
      </c>
    </row>
    <row r="55" spans="1:13" customFormat="1" hidden="1">
      <c r="A55" t="s">
        <v>14321</v>
      </c>
      <c r="B55" s="1">
        <v>42006</v>
      </c>
      <c r="C55" t="s">
        <v>18</v>
      </c>
      <c r="D55">
        <v>2</v>
      </c>
      <c r="E55" t="s">
        <v>14329</v>
      </c>
      <c r="F55" t="s">
        <v>13559</v>
      </c>
      <c r="G55" t="s">
        <v>479</v>
      </c>
      <c r="H55" t="s">
        <v>6971</v>
      </c>
      <c r="I55" s="2">
        <v>1216.58</v>
      </c>
      <c r="J55" s="5"/>
      <c r="K55" s="2"/>
      <c r="L55" s="5"/>
      <c r="M55" s="2">
        <f t="shared" si="0"/>
        <v>-54768.450000000099</v>
      </c>
    </row>
    <row r="56" spans="1:13" customFormat="1" hidden="1">
      <c r="A56" t="s">
        <v>14343</v>
      </c>
      <c r="B56" s="1">
        <v>42006</v>
      </c>
      <c r="C56" t="s">
        <v>14353</v>
      </c>
      <c r="D56">
        <v>1</v>
      </c>
      <c r="E56" t="s">
        <v>14354</v>
      </c>
      <c r="F56" t="s">
        <v>13565</v>
      </c>
      <c r="G56" t="s">
        <v>4</v>
      </c>
      <c r="H56" t="s">
        <v>14355</v>
      </c>
      <c r="I56" s="2">
        <v>20000</v>
      </c>
      <c r="J56" s="5"/>
      <c r="K56" s="2"/>
      <c r="L56" s="5"/>
      <c r="M56" s="2">
        <f t="shared" si="0"/>
        <v>-34768.450000000099</v>
      </c>
    </row>
    <row r="57" spans="1:13" customFormat="1" hidden="1">
      <c r="A57" t="s">
        <v>14371</v>
      </c>
      <c r="B57" s="1">
        <v>42006</v>
      </c>
      <c r="C57" t="s">
        <v>14380</v>
      </c>
      <c r="D57">
        <v>2</v>
      </c>
      <c r="E57" t="s">
        <v>14381</v>
      </c>
      <c r="F57" t="s">
        <v>7054</v>
      </c>
      <c r="G57" t="s">
        <v>4</v>
      </c>
      <c r="H57" t="s">
        <v>14382</v>
      </c>
      <c r="I57" s="2">
        <v>1025</v>
      </c>
      <c r="J57" s="5"/>
      <c r="K57" s="2"/>
      <c r="L57" s="5"/>
      <c r="M57" s="2">
        <f t="shared" si="0"/>
        <v>-33743.450000000099</v>
      </c>
    </row>
    <row r="58" spans="1:13" customFormat="1" hidden="1">
      <c r="A58" t="s">
        <v>14398</v>
      </c>
      <c r="B58" s="1">
        <v>42006</v>
      </c>
      <c r="C58" t="s">
        <v>18</v>
      </c>
      <c r="D58">
        <v>2</v>
      </c>
      <c r="E58" t="s">
        <v>14403</v>
      </c>
      <c r="F58" t="s">
        <v>13559</v>
      </c>
      <c r="G58" t="s">
        <v>479</v>
      </c>
      <c r="H58" t="s">
        <v>14404</v>
      </c>
      <c r="I58" s="2">
        <v>487.2</v>
      </c>
      <c r="J58" s="5"/>
      <c r="K58" s="2"/>
      <c r="L58" s="5"/>
      <c r="M58" s="2">
        <f t="shared" si="0"/>
        <v>-33256.250000000102</v>
      </c>
    </row>
    <row r="59" spans="1:13" customFormat="1" hidden="1">
      <c r="A59" t="s">
        <v>14421</v>
      </c>
      <c r="B59" s="1">
        <v>42006</v>
      </c>
      <c r="C59" t="s">
        <v>7466</v>
      </c>
      <c r="D59">
        <v>1</v>
      </c>
      <c r="E59" t="s">
        <v>14427</v>
      </c>
      <c r="F59" t="s">
        <v>13565</v>
      </c>
      <c r="G59" t="s">
        <v>4</v>
      </c>
      <c r="H59" t="s">
        <v>14428</v>
      </c>
      <c r="I59" s="2">
        <v>20000</v>
      </c>
      <c r="J59" s="5"/>
      <c r="K59" s="2"/>
      <c r="L59" s="5"/>
      <c r="M59" s="2">
        <f t="shared" si="0"/>
        <v>-13256.250000000102</v>
      </c>
    </row>
    <row r="60" spans="1:13" customFormat="1" hidden="1">
      <c r="A60" t="s">
        <v>14449</v>
      </c>
      <c r="B60" s="1">
        <v>42006</v>
      </c>
      <c r="C60" t="s">
        <v>14455</v>
      </c>
      <c r="D60">
        <v>1</v>
      </c>
      <c r="E60" t="s">
        <v>14456</v>
      </c>
      <c r="F60" t="s">
        <v>13565</v>
      </c>
      <c r="G60" t="s">
        <v>4</v>
      </c>
      <c r="H60" t="s">
        <v>14457</v>
      </c>
      <c r="I60" s="2">
        <v>13990</v>
      </c>
      <c r="J60" s="5"/>
      <c r="K60" s="2"/>
      <c r="L60" s="5"/>
      <c r="M60" s="2">
        <f t="shared" si="0"/>
        <v>733.74999999989814</v>
      </c>
    </row>
    <row r="61" spans="1:13" customFormat="1" hidden="1">
      <c r="A61" s="9" t="s">
        <v>753</v>
      </c>
      <c r="B61" s="10">
        <v>42007</v>
      </c>
      <c r="C61" s="9" t="s">
        <v>18</v>
      </c>
      <c r="D61" s="9">
        <v>1</v>
      </c>
      <c r="E61" s="9" t="s">
        <v>758</v>
      </c>
      <c r="F61" s="9" t="s">
        <v>13</v>
      </c>
      <c r="G61" s="9" t="s">
        <v>4</v>
      </c>
      <c r="H61" s="9" t="s">
        <v>759</v>
      </c>
      <c r="I61" s="11"/>
      <c r="J61" s="12"/>
      <c r="K61" s="11">
        <v>155000</v>
      </c>
      <c r="L61" s="12"/>
      <c r="M61" s="11">
        <f t="shared" si="0"/>
        <v>-154266.25000000012</v>
      </c>
    </row>
    <row r="62" spans="1:13" customFormat="1" hidden="1">
      <c r="A62" t="s">
        <v>830</v>
      </c>
      <c r="B62" s="1">
        <v>42007</v>
      </c>
      <c r="C62" t="s">
        <v>6</v>
      </c>
      <c r="D62">
        <v>1</v>
      </c>
      <c r="E62" t="s">
        <v>834</v>
      </c>
      <c r="F62" t="s">
        <v>29</v>
      </c>
      <c r="G62" t="s">
        <v>4</v>
      </c>
      <c r="H62" t="s">
        <v>835</v>
      </c>
      <c r="I62" s="2">
        <v>500</v>
      </c>
      <c r="J62" s="5"/>
      <c r="K62" s="2"/>
      <c r="L62" s="5"/>
      <c r="M62" s="2">
        <f t="shared" si="0"/>
        <v>-153766.25000000012</v>
      </c>
    </row>
    <row r="63" spans="1:13" customFormat="1" hidden="1">
      <c r="A63" t="s">
        <v>844</v>
      </c>
      <c r="B63" s="1">
        <v>42007</v>
      </c>
      <c r="C63" t="s">
        <v>43</v>
      </c>
      <c r="D63">
        <v>1</v>
      </c>
      <c r="E63" t="s">
        <v>850</v>
      </c>
      <c r="F63" t="s">
        <v>228</v>
      </c>
      <c r="G63" t="s">
        <v>4</v>
      </c>
      <c r="H63" t="s">
        <v>851</v>
      </c>
      <c r="I63" s="2"/>
      <c r="J63" s="5"/>
      <c r="K63" s="2">
        <v>140000</v>
      </c>
      <c r="L63" s="5"/>
      <c r="M63" s="2">
        <f t="shared" si="0"/>
        <v>-293766.25000000012</v>
      </c>
    </row>
    <row r="64" spans="1:13" customFormat="1" hidden="1">
      <c r="A64" t="s">
        <v>871</v>
      </c>
      <c r="B64" s="1">
        <v>42007</v>
      </c>
      <c r="C64" t="s">
        <v>1</v>
      </c>
      <c r="D64">
        <v>1</v>
      </c>
      <c r="E64" t="s">
        <v>874</v>
      </c>
      <c r="F64" t="s">
        <v>13</v>
      </c>
      <c r="G64" t="s">
        <v>4</v>
      </c>
      <c r="H64" t="s">
        <v>875</v>
      </c>
      <c r="I64" s="2"/>
      <c r="J64" s="5"/>
      <c r="K64" s="2">
        <v>40037.57</v>
      </c>
      <c r="L64" s="5"/>
      <c r="M64" s="2">
        <f t="shared" si="0"/>
        <v>-333803.82000000012</v>
      </c>
    </row>
    <row r="65" spans="1:13" customFormat="1" hidden="1">
      <c r="A65" t="s">
        <v>889</v>
      </c>
      <c r="B65" s="1">
        <v>42007</v>
      </c>
      <c r="C65" t="s">
        <v>43</v>
      </c>
      <c r="D65">
        <v>1</v>
      </c>
      <c r="E65" t="s">
        <v>894</v>
      </c>
      <c r="F65" t="s">
        <v>67</v>
      </c>
      <c r="G65" t="s">
        <v>4</v>
      </c>
      <c r="H65" t="s">
        <v>895</v>
      </c>
      <c r="I65" s="2"/>
      <c r="J65" s="5"/>
      <c r="K65" s="2">
        <v>10000</v>
      </c>
      <c r="L65" s="5"/>
      <c r="M65" s="2">
        <f t="shared" si="0"/>
        <v>-343803.82000000012</v>
      </c>
    </row>
    <row r="66" spans="1:13" customFormat="1" hidden="1">
      <c r="A66" t="s">
        <v>896</v>
      </c>
      <c r="B66" s="1">
        <v>42007</v>
      </c>
      <c r="C66" t="s">
        <v>899</v>
      </c>
      <c r="D66">
        <v>2</v>
      </c>
      <c r="E66" t="s">
        <v>900</v>
      </c>
      <c r="F66" t="s">
        <v>78</v>
      </c>
      <c r="G66" t="s">
        <v>4</v>
      </c>
      <c r="H66" t="s">
        <v>901</v>
      </c>
      <c r="I66" s="2"/>
      <c r="J66" s="5"/>
      <c r="K66" s="2">
        <v>3030</v>
      </c>
      <c r="L66" s="5"/>
      <c r="M66" s="2">
        <f t="shared" si="0"/>
        <v>-346833.82000000012</v>
      </c>
    </row>
    <row r="67" spans="1:13" customFormat="1" hidden="1">
      <c r="A67" t="s">
        <v>906</v>
      </c>
      <c r="B67" s="1">
        <v>42007</v>
      </c>
      <c r="C67" t="s">
        <v>1</v>
      </c>
      <c r="D67">
        <v>1</v>
      </c>
      <c r="E67" t="s">
        <v>908</v>
      </c>
      <c r="F67" t="s">
        <v>13</v>
      </c>
      <c r="G67" t="s">
        <v>4</v>
      </c>
      <c r="H67" t="s">
        <v>909</v>
      </c>
      <c r="I67" s="2"/>
      <c r="J67" s="5"/>
      <c r="K67" s="2">
        <v>116400</v>
      </c>
      <c r="L67" s="5"/>
      <c r="M67" s="2">
        <f t="shared" si="0"/>
        <v>-463233.82000000012</v>
      </c>
    </row>
    <row r="68" spans="1:13" customFormat="1" hidden="1">
      <c r="A68" t="s">
        <v>915</v>
      </c>
      <c r="B68" s="1">
        <v>42007</v>
      </c>
      <c r="C68" t="s">
        <v>1</v>
      </c>
      <c r="D68">
        <v>1</v>
      </c>
      <c r="E68" t="s">
        <v>916</v>
      </c>
      <c r="F68" t="s">
        <v>13</v>
      </c>
      <c r="G68" t="s">
        <v>4</v>
      </c>
      <c r="H68" t="s">
        <v>917</v>
      </c>
      <c r="I68" s="2"/>
      <c r="J68" s="5"/>
      <c r="K68" s="4">
        <v>3781.99</v>
      </c>
      <c r="L68" s="6"/>
      <c r="M68" s="2">
        <f t="shared" si="0"/>
        <v>-467015.81000000011</v>
      </c>
    </row>
    <row r="69" spans="1:13" customFormat="1" hidden="1">
      <c r="A69" t="s">
        <v>918</v>
      </c>
      <c r="B69" s="1">
        <v>42007</v>
      </c>
      <c r="C69" t="s">
        <v>529</v>
      </c>
      <c r="D69">
        <v>1</v>
      </c>
      <c r="E69" t="s">
        <v>920</v>
      </c>
      <c r="F69" t="s">
        <v>13</v>
      </c>
      <c r="G69" t="s">
        <v>4</v>
      </c>
      <c r="H69" t="s">
        <v>499</v>
      </c>
      <c r="I69" s="2"/>
      <c r="J69" s="5"/>
      <c r="K69" s="2">
        <v>25000</v>
      </c>
      <c r="L69" s="5"/>
      <c r="M69" s="2">
        <f t="shared" si="0"/>
        <v>-492015.81000000011</v>
      </c>
    </row>
    <row r="70" spans="1:13" customFormat="1" hidden="1">
      <c r="A70" t="s">
        <v>921</v>
      </c>
      <c r="B70" s="1">
        <v>42007</v>
      </c>
      <c r="C70" t="s">
        <v>924</v>
      </c>
      <c r="D70">
        <v>1</v>
      </c>
      <c r="E70" t="s">
        <v>925</v>
      </c>
      <c r="F70" t="s">
        <v>16</v>
      </c>
      <c r="G70" t="s">
        <v>4</v>
      </c>
      <c r="H70" t="s">
        <v>924</v>
      </c>
      <c r="I70" s="2"/>
      <c r="J70" s="5"/>
      <c r="K70" s="2">
        <v>21221.17</v>
      </c>
      <c r="L70" s="5"/>
      <c r="M70" s="2">
        <f t="shared" si="0"/>
        <v>-513236.9800000001</v>
      </c>
    </row>
    <row r="71" spans="1:13" customFormat="1" hidden="1">
      <c r="A71" t="s">
        <v>930</v>
      </c>
      <c r="B71" s="1">
        <v>42007</v>
      </c>
      <c r="C71" t="s">
        <v>195</v>
      </c>
      <c r="D71">
        <v>1</v>
      </c>
      <c r="E71" t="s">
        <v>931</v>
      </c>
      <c r="F71" t="s">
        <v>13</v>
      </c>
      <c r="G71" t="s">
        <v>4</v>
      </c>
      <c r="H71" t="s">
        <v>195</v>
      </c>
      <c r="I71" s="2"/>
      <c r="J71" s="5"/>
      <c r="K71" s="2">
        <v>16297.74</v>
      </c>
      <c r="L71" s="5"/>
      <c r="M71" s="2">
        <f t="shared" si="0"/>
        <v>-529534.72000000009</v>
      </c>
    </row>
    <row r="72" spans="1:13" customFormat="1" hidden="1">
      <c r="A72" t="s">
        <v>936</v>
      </c>
      <c r="B72" s="1">
        <v>42007</v>
      </c>
      <c r="C72" t="s">
        <v>940</v>
      </c>
      <c r="D72">
        <v>2</v>
      </c>
      <c r="E72" t="s">
        <v>941</v>
      </c>
      <c r="F72" t="s">
        <v>78</v>
      </c>
      <c r="G72" t="s">
        <v>4</v>
      </c>
      <c r="H72" t="s">
        <v>942</v>
      </c>
      <c r="I72" s="2"/>
      <c r="J72" s="5"/>
      <c r="K72" s="2">
        <v>600</v>
      </c>
      <c r="L72" s="5"/>
      <c r="M72" s="2">
        <f t="shared" si="0"/>
        <v>-530134.72000000009</v>
      </c>
    </row>
    <row r="73" spans="1:13" customFormat="1" hidden="1">
      <c r="A73" t="s">
        <v>936</v>
      </c>
      <c r="B73" s="1">
        <v>42007</v>
      </c>
      <c r="C73" t="s">
        <v>940</v>
      </c>
      <c r="D73">
        <v>2</v>
      </c>
      <c r="E73" t="s">
        <v>941</v>
      </c>
      <c r="F73" t="s">
        <v>78</v>
      </c>
      <c r="G73" t="s">
        <v>4</v>
      </c>
      <c r="H73" t="s">
        <v>942</v>
      </c>
      <c r="I73" s="2">
        <v>600</v>
      </c>
      <c r="J73" s="5"/>
      <c r="K73" s="2"/>
      <c r="L73" s="5"/>
      <c r="M73" s="2">
        <f t="shared" ref="M73:M136" si="1">+M72+I73-K73</f>
        <v>-529534.72000000009</v>
      </c>
    </row>
    <row r="74" spans="1:13" customFormat="1" hidden="1">
      <c r="A74" t="s">
        <v>945</v>
      </c>
      <c r="B74" s="1">
        <v>42007</v>
      </c>
      <c r="C74" t="s">
        <v>18</v>
      </c>
      <c r="D74">
        <v>1</v>
      </c>
      <c r="E74" t="s">
        <v>947</v>
      </c>
      <c r="F74" t="s">
        <v>13</v>
      </c>
      <c r="G74" t="s">
        <v>4</v>
      </c>
      <c r="H74" t="s">
        <v>18</v>
      </c>
      <c r="I74" s="2"/>
      <c r="J74" s="5"/>
      <c r="K74" s="2">
        <v>20501.02</v>
      </c>
      <c r="L74" s="5"/>
      <c r="M74" s="2">
        <f t="shared" si="1"/>
        <v>-550035.74000000011</v>
      </c>
    </row>
    <row r="75" spans="1:13" customFormat="1" hidden="1">
      <c r="A75" t="s">
        <v>14477</v>
      </c>
      <c r="B75" s="1">
        <v>42007</v>
      </c>
      <c r="C75" t="s">
        <v>14490</v>
      </c>
      <c r="D75">
        <v>1</v>
      </c>
      <c r="E75" t="s">
        <v>14491</v>
      </c>
      <c r="F75" t="s">
        <v>13565</v>
      </c>
      <c r="G75" t="s">
        <v>4</v>
      </c>
      <c r="H75" t="s">
        <v>759</v>
      </c>
      <c r="I75" s="2">
        <v>155000</v>
      </c>
      <c r="J75" s="5"/>
      <c r="K75" s="2"/>
      <c r="L75" s="5"/>
      <c r="M75" s="2">
        <f t="shared" si="1"/>
        <v>-395035.74000000011</v>
      </c>
    </row>
    <row r="76" spans="1:13" customFormat="1" hidden="1">
      <c r="A76" t="s">
        <v>14501</v>
      </c>
      <c r="B76" s="1">
        <v>42007</v>
      </c>
      <c r="C76" t="s">
        <v>14516</v>
      </c>
      <c r="D76">
        <v>2</v>
      </c>
      <c r="E76" t="s">
        <v>14517</v>
      </c>
      <c r="F76" t="s">
        <v>7054</v>
      </c>
      <c r="G76" t="s">
        <v>4</v>
      </c>
      <c r="H76" t="s">
        <v>14518</v>
      </c>
      <c r="I76" s="2">
        <v>6211</v>
      </c>
      <c r="J76" s="5"/>
      <c r="K76" s="2"/>
      <c r="L76" s="5"/>
      <c r="M76" s="2">
        <f t="shared" si="1"/>
        <v>-388824.74000000011</v>
      </c>
    </row>
    <row r="77" spans="1:13" customFormat="1" hidden="1">
      <c r="A77" t="s">
        <v>14528</v>
      </c>
      <c r="B77" s="1">
        <v>42007</v>
      </c>
      <c r="C77" t="s">
        <v>940</v>
      </c>
      <c r="D77">
        <v>2</v>
      </c>
      <c r="E77" t="s">
        <v>14539</v>
      </c>
      <c r="F77" t="s">
        <v>7054</v>
      </c>
      <c r="G77" t="s">
        <v>4</v>
      </c>
      <c r="H77" t="s">
        <v>942</v>
      </c>
      <c r="I77" s="2"/>
      <c r="J77" s="5"/>
      <c r="K77" s="2">
        <v>600</v>
      </c>
      <c r="L77" s="5"/>
      <c r="M77" s="2">
        <f t="shared" si="1"/>
        <v>-389424.74000000011</v>
      </c>
    </row>
    <row r="78" spans="1:13" customFormat="1" hidden="1">
      <c r="A78" t="s">
        <v>14528</v>
      </c>
      <c r="B78" s="1">
        <v>42007</v>
      </c>
      <c r="C78" t="s">
        <v>940</v>
      </c>
      <c r="D78">
        <v>2</v>
      </c>
      <c r="E78" t="s">
        <v>14539</v>
      </c>
      <c r="F78" t="s">
        <v>7054</v>
      </c>
      <c r="G78" t="s">
        <v>4</v>
      </c>
      <c r="H78" t="s">
        <v>942</v>
      </c>
      <c r="I78" s="2">
        <v>600</v>
      </c>
      <c r="J78" s="5"/>
      <c r="K78" s="2"/>
      <c r="L78" s="5"/>
      <c r="M78" s="2">
        <f t="shared" si="1"/>
        <v>-388824.74000000011</v>
      </c>
    </row>
    <row r="79" spans="1:13" customFormat="1" hidden="1">
      <c r="A79" t="s">
        <v>14548</v>
      </c>
      <c r="B79" s="1">
        <v>42007</v>
      </c>
      <c r="C79" t="s">
        <v>13722</v>
      </c>
      <c r="D79">
        <v>1</v>
      </c>
      <c r="E79" t="s">
        <v>14558</v>
      </c>
      <c r="F79" t="s">
        <v>13565</v>
      </c>
      <c r="G79" t="s">
        <v>4</v>
      </c>
      <c r="H79" t="s">
        <v>14559</v>
      </c>
      <c r="I79" s="2">
        <v>140000</v>
      </c>
      <c r="J79" s="5"/>
      <c r="K79" s="2"/>
      <c r="L79" s="5"/>
      <c r="M79" s="2">
        <f t="shared" si="1"/>
        <v>-248824.74000000011</v>
      </c>
    </row>
    <row r="80" spans="1:13" customFormat="1" hidden="1">
      <c r="A80" t="s">
        <v>14572</v>
      </c>
      <c r="B80" s="1">
        <v>42007</v>
      </c>
      <c r="C80" t="s">
        <v>14584</v>
      </c>
      <c r="D80">
        <v>1</v>
      </c>
      <c r="E80" t="s">
        <v>14585</v>
      </c>
      <c r="F80" t="s">
        <v>13561</v>
      </c>
      <c r="G80" t="s">
        <v>4</v>
      </c>
      <c r="H80" t="s">
        <v>14586</v>
      </c>
      <c r="I80" s="2">
        <v>40037.57</v>
      </c>
      <c r="J80" s="5"/>
      <c r="K80" s="2"/>
      <c r="L80" s="5"/>
      <c r="M80" s="2">
        <f t="shared" si="1"/>
        <v>-208787.1700000001</v>
      </c>
    </row>
    <row r="81" spans="1:13" customFormat="1" hidden="1">
      <c r="A81" t="s">
        <v>14596</v>
      </c>
      <c r="B81" s="1">
        <v>42007</v>
      </c>
      <c r="C81" t="s">
        <v>18</v>
      </c>
      <c r="D81">
        <v>2</v>
      </c>
      <c r="E81" t="s">
        <v>14606</v>
      </c>
      <c r="F81" t="s">
        <v>13559</v>
      </c>
      <c r="G81" t="s">
        <v>479</v>
      </c>
      <c r="H81" t="s">
        <v>824</v>
      </c>
      <c r="I81" s="2"/>
      <c r="J81" s="5"/>
      <c r="K81" s="2">
        <v>500</v>
      </c>
      <c r="L81" s="5"/>
      <c r="M81" s="2">
        <f t="shared" si="1"/>
        <v>-209287.1700000001</v>
      </c>
    </row>
    <row r="82" spans="1:13" customFormat="1" hidden="1">
      <c r="A82" t="s">
        <v>14596</v>
      </c>
      <c r="B82" s="1">
        <v>42007</v>
      </c>
      <c r="C82" t="s">
        <v>18</v>
      </c>
      <c r="D82">
        <v>2</v>
      </c>
      <c r="E82" t="s">
        <v>14606</v>
      </c>
      <c r="F82" t="s">
        <v>13559</v>
      </c>
      <c r="G82" t="s">
        <v>479</v>
      </c>
      <c r="H82" t="s">
        <v>824</v>
      </c>
      <c r="I82" s="2">
        <v>915.96</v>
      </c>
      <c r="J82" s="5"/>
      <c r="K82" s="2"/>
      <c r="L82" s="5"/>
      <c r="M82" s="2">
        <f t="shared" si="1"/>
        <v>-208371.21000000011</v>
      </c>
    </row>
    <row r="83" spans="1:13" customFormat="1" hidden="1">
      <c r="A83" t="s">
        <v>14618</v>
      </c>
      <c r="B83" s="1">
        <v>42007</v>
      </c>
      <c r="C83" t="s">
        <v>14627</v>
      </c>
      <c r="D83">
        <v>2</v>
      </c>
      <c r="E83" t="s">
        <v>14628</v>
      </c>
      <c r="F83" t="s">
        <v>7054</v>
      </c>
      <c r="G83" t="s">
        <v>4</v>
      </c>
      <c r="H83" t="s">
        <v>14629</v>
      </c>
      <c r="I83" s="2">
        <v>400</v>
      </c>
      <c r="J83" s="5"/>
      <c r="K83" s="2"/>
      <c r="L83" s="5"/>
      <c r="M83" s="2">
        <f t="shared" si="1"/>
        <v>-207971.21000000011</v>
      </c>
    </row>
    <row r="84" spans="1:13" customFormat="1" hidden="1">
      <c r="A84" t="s">
        <v>14643</v>
      </c>
      <c r="B84" s="1">
        <v>42007</v>
      </c>
      <c r="C84" t="s">
        <v>14653</v>
      </c>
      <c r="D84">
        <v>2</v>
      </c>
      <c r="E84" t="s">
        <v>14654</v>
      </c>
      <c r="F84" t="s">
        <v>13559</v>
      </c>
      <c r="G84" t="s">
        <v>479</v>
      </c>
      <c r="H84" t="s">
        <v>4968</v>
      </c>
      <c r="I84" s="2"/>
      <c r="J84" s="5"/>
      <c r="K84" s="2">
        <v>326.14999999999998</v>
      </c>
      <c r="L84" s="5"/>
      <c r="M84" s="2">
        <f t="shared" si="1"/>
        <v>-208297.3600000001</v>
      </c>
    </row>
    <row r="85" spans="1:13" customFormat="1" hidden="1">
      <c r="A85" t="s">
        <v>14643</v>
      </c>
      <c r="B85" s="1">
        <v>42007</v>
      </c>
      <c r="C85" t="s">
        <v>14653</v>
      </c>
      <c r="D85">
        <v>2</v>
      </c>
      <c r="E85" t="s">
        <v>14654</v>
      </c>
      <c r="F85" t="s">
        <v>13559</v>
      </c>
      <c r="G85" t="s">
        <v>479</v>
      </c>
      <c r="H85" t="s">
        <v>4968</v>
      </c>
      <c r="I85" s="2">
        <v>326.14999999999998</v>
      </c>
      <c r="J85" s="5"/>
      <c r="K85" s="2"/>
      <c r="L85" s="5"/>
      <c r="M85" s="2">
        <f t="shared" si="1"/>
        <v>-207971.21000000011</v>
      </c>
    </row>
    <row r="86" spans="1:13" customFormat="1" hidden="1">
      <c r="A86" t="s">
        <v>14667</v>
      </c>
      <c r="B86" s="1">
        <v>42007</v>
      </c>
      <c r="C86" t="s">
        <v>14676</v>
      </c>
      <c r="D86">
        <v>2</v>
      </c>
      <c r="E86" t="s">
        <v>14677</v>
      </c>
      <c r="F86" t="s">
        <v>7054</v>
      </c>
      <c r="G86" t="s">
        <v>4</v>
      </c>
      <c r="H86" t="s">
        <v>1821</v>
      </c>
      <c r="I86" s="2">
        <v>1025</v>
      </c>
      <c r="J86" s="5"/>
      <c r="K86" s="2"/>
      <c r="L86" s="5"/>
      <c r="M86" s="2">
        <f t="shared" si="1"/>
        <v>-206946.21000000011</v>
      </c>
    </row>
    <row r="87" spans="1:13" customFormat="1" hidden="1">
      <c r="A87" t="s">
        <v>14690</v>
      </c>
      <c r="B87" s="1">
        <v>42007</v>
      </c>
      <c r="C87" t="s">
        <v>18</v>
      </c>
      <c r="D87">
        <v>2</v>
      </c>
      <c r="E87" t="s">
        <v>14701</v>
      </c>
      <c r="F87" t="s">
        <v>13559</v>
      </c>
      <c r="G87" t="s">
        <v>479</v>
      </c>
      <c r="H87" t="s">
        <v>824</v>
      </c>
      <c r="I87" s="2">
        <v>717.72</v>
      </c>
      <c r="J87" s="5"/>
      <c r="K87" s="2"/>
      <c r="L87" s="5"/>
      <c r="M87" s="2">
        <f t="shared" si="1"/>
        <v>-206228.49000000011</v>
      </c>
    </row>
    <row r="88" spans="1:13" customFormat="1" hidden="1">
      <c r="A88" t="s">
        <v>14717</v>
      </c>
      <c r="B88" s="1">
        <v>42007</v>
      </c>
      <c r="C88" t="s">
        <v>14725</v>
      </c>
      <c r="D88">
        <v>2</v>
      </c>
      <c r="E88" t="s">
        <v>14726</v>
      </c>
      <c r="F88" t="s">
        <v>7054</v>
      </c>
      <c r="G88" t="s">
        <v>4</v>
      </c>
      <c r="H88" t="s">
        <v>14727</v>
      </c>
      <c r="I88" s="2">
        <v>1025</v>
      </c>
      <c r="J88" s="5"/>
      <c r="K88" s="2"/>
      <c r="L88" s="5"/>
      <c r="M88" s="2">
        <f t="shared" si="1"/>
        <v>-205203.49000000011</v>
      </c>
    </row>
    <row r="89" spans="1:13" customFormat="1" hidden="1">
      <c r="A89" t="s">
        <v>14746</v>
      </c>
      <c r="B89" s="1">
        <v>42007</v>
      </c>
      <c r="C89" t="s">
        <v>6</v>
      </c>
      <c r="D89">
        <v>1</v>
      </c>
      <c r="E89" t="s">
        <v>14755</v>
      </c>
      <c r="F89" t="s">
        <v>13610</v>
      </c>
      <c r="G89" t="s">
        <v>4</v>
      </c>
      <c r="H89" t="s">
        <v>901</v>
      </c>
      <c r="I89" s="2">
        <v>8076.07</v>
      </c>
      <c r="J89" s="5"/>
      <c r="K89" s="2"/>
      <c r="L89" s="5"/>
      <c r="M89" s="2">
        <f t="shared" si="1"/>
        <v>-197127.4200000001</v>
      </c>
    </row>
    <row r="90" spans="1:13" customFormat="1" hidden="1">
      <c r="A90" t="s">
        <v>14770</v>
      </c>
      <c r="B90" s="1">
        <v>42007</v>
      </c>
      <c r="C90" t="s">
        <v>6</v>
      </c>
      <c r="D90">
        <v>1</v>
      </c>
      <c r="E90" t="s">
        <v>14778</v>
      </c>
      <c r="F90" t="s">
        <v>13565</v>
      </c>
      <c r="G90" t="s">
        <v>4</v>
      </c>
      <c r="H90" t="s">
        <v>3205</v>
      </c>
      <c r="I90" s="2">
        <v>10000</v>
      </c>
      <c r="J90" s="5"/>
      <c r="K90" s="2"/>
      <c r="L90" s="5"/>
      <c r="M90" s="2">
        <f t="shared" si="1"/>
        <v>-187127.4200000001</v>
      </c>
    </row>
    <row r="91" spans="1:13" customFormat="1" hidden="1">
      <c r="A91" t="s">
        <v>14793</v>
      </c>
      <c r="B91" s="1">
        <v>42007</v>
      </c>
      <c r="C91" t="s">
        <v>6</v>
      </c>
      <c r="D91">
        <v>1</v>
      </c>
      <c r="E91" t="s">
        <v>14778</v>
      </c>
      <c r="F91" t="s">
        <v>13565</v>
      </c>
      <c r="G91" t="s">
        <v>4</v>
      </c>
      <c r="H91" t="s">
        <v>14802</v>
      </c>
      <c r="I91" s="2"/>
      <c r="J91" s="5"/>
      <c r="K91" s="2">
        <v>10000</v>
      </c>
      <c r="L91" s="5"/>
      <c r="M91" s="2">
        <f t="shared" si="1"/>
        <v>-197127.4200000001</v>
      </c>
    </row>
    <row r="92" spans="1:13" customFormat="1" hidden="1">
      <c r="A92" t="s">
        <v>14814</v>
      </c>
      <c r="B92" s="1">
        <v>42007</v>
      </c>
      <c r="C92" t="s">
        <v>14823</v>
      </c>
      <c r="D92">
        <v>1</v>
      </c>
      <c r="E92" t="s">
        <v>14824</v>
      </c>
      <c r="F92" t="s">
        <v>13565</v>
      </c>
      <c r="G92" t="s">
        <v>4</v>
      </c>
      <c r="H92" t="s">
        <v>895</v>
      </c>
      <c r="I92" s="2">
        <v>10000</v>
      </c>
      <c r="J92" s="5"/>
      <c r="K92" s="2"/>
      <c r="L92" s="5"/>
      <c r="M92" s="2">
        <f t="shared" si="1"/>
        <v>-187127.4200000001</v>
      </c>
    </row>
    <row r="93" spans="1:13" customFormat="1" hidden="1">
      <c r="A93" t="s">
        <v>14836</v>
      </c>
      <c r="B93" s="1">
        <v>42007</v>
      </c>
      <c r="C93" t="s">
        <v>14842</v>
      </c>
      <c r="D93">
        <v>2</v>
      </c>
      <c r="E93" t="s">
        <v>14843</v>
      </c>
      <c r="F93" t="s">
        <v>7054</v>
      </c>
      <c r="G93" t="s">
        <v>4</v>
      </c>
      <c r="H93" t="s">
        <v>14844</v>
      </c>
      <c r="I93" s="2">
        <v>1025</v>
      </c>
      <c r="J93" s="5"/>
      <c r="K93" s="2"/>
      <c r="L93" s="5"/>
      <c r="M93" s="2">
        <f t="shared" si="1"/>
        <v>-186102.4200000001</v>
      </c>
    </row>
    <row r="94" spans="1:13" customFormat="1" hidden="1">
      <c r="A94" t="s">
        <v>14862</v>
      </c>
      <c r="B94" s="1">
        <v>42007</v>
      </c>
      <c r="C94" t="s">
        <v>14871</v>
      </c>
      <c r="D94">
        <v>2</v>
      </c>
      <c r="E94" t="s">
        <v>14872</v>
      </c>
      <c r="F94" t="s">
        <v>7054</v>
      </c>
      <c r="G94" t="s">
        <v>4</v>
      </c>
      <c r="H94" t="s">
        <v>14873</v>
      </c>
      <c r="I94" s="2">
        <v>1025</v>
      </c>
      <c r="J94" s="5"/>
      <c r="K94" s="2"/>
      <c r="L94" s="5"/>
      <c r="M94" s="2">
        <f t="shared" si="1"/>
        <v>-185077.4200000001</v>
      </c>
    </row>
    <row r="95" spans="1:13" customFormat="1" hidden="1">
      <c r="A95" t="s">
        <v>14890</v>
      </c>
      <c r="B95" s="1">
        <v>42007</v>
      </c>
      <c r="C95" t="s">
        <v>14899</v>
      </c>
      <c r="D95">
        <v>1</v>
      </c>
      <c r="E95" t="s">
        <v>14900</v>
      </c>
      <c r="F95" t="s">
        <v>13565</v>
      </c>
      <c r="G95" t="s">
        <v>4</v>
      </c>
      <c r="H95" t="s">
        <v>909</v>
      </c>
      <c r="I95" s="2">
        <v>116400</v>
      </c>
      <c r="J95" s="5"/>
      <c r="K95" s="2"/>
      <c r="L95" s="5"/>
      <c r="M95" s="2">
        <f t="shared" si="1"/>
        <v>-68677.4200000001</v>
      </c>
    </row>
    <row r="96" spans="1:13" customFormat="1" hidden="1">
      <c r="A96" t="s">
        <v>14917</v>
      </c>
      <c r="B96" s="1">
        <v>42007</v>
      </c>
      <c r="C96" t="s">
        <v>14928</v>
      </c>
      <c r="D96">
        <v>2</v>
      </c>
      <c r="E96" t="s">
        <v>14929</v>
      </c>
      <c r="F96" t="s">
        <v>7054</v>
      </c>
      <c r="G96" t="s">
        <v>4</v>
      </c>
      <c r="H96" t="s">
        <v>1187</v>
      </c>
      <c r="I96" s="2">
        <v>3490.01</v>
      </c>
      <c r="J96" s="5"/>
      <c r="K96" s="2"/>
      <c r="L96" s="5"/>
      <c r="M96" s="2">
        <f t="shared" si="1"/>
        <v>-65187.410000000098</v>
      </c>
    </row>
    <row r="97" spans="1:13" customFormat="1" hidden="1">
      <c r="A97" t="s">
        <v>14945</v>
      </c>
      <c r="B97" s="1">
        <v>42007</v>
      </c>
      <c r="C97" t="s">
        <v>18</v>
      </c>
      <c r="D97">
        <v>2</v>
      </c>
      <c r="E97" t="s">
        <v>14956</v>
      </c>
      <c r="F97" t="s">
        <v>13559</v>
      </c>
      <c r="G97" t="s">
        <v>479</v>
      </c>
      <c r="H97" t="s">
        <v>14957</v>
      </c>
      <c r="I97" s="2"/>
      <c r="J97" s="5"/>
      <c r="K97" s="2">
        <v>6572.33</v>
      </c>
      <c r="L97" s="5"/>
      <c r="M97" s="2">
        <f t="shared" si="1"/>
        <v>-71759.740000000093</v>
      </c>
    </row>
    <row r="98" spans="1:13" customFormat="1" hidden="1">
      <c r="A98" t="s">
        <v>14945</v>
      </c>
      <c r="B98" s="1">
        <v>42007</v>
      </c>
      <c r="C98" t="s">
        <v>18</v>
      </c>
      <c r="D98">
        <v>2</v>
      </c>
      <c r="E98" t="s">
        <v>14956</v>
      </c>
      <c r="F98" t="s">
        <v>13559</v>
      </c>
      <c r="G98" t="s">
        <v>479</v>
      </c>
      <c r="H98" t="s">
        <v>14957</v>
      </c>
      <c r="I98" s="2">
        <v>6572.33</v>
      </c>
      <c r="J98" s="5"/>
      <c r="K98" s="2"/>
      <c r="L98" s="5"/>
      <c r="M98" s="2">
        <f t="shared" si="1"/>
        <v>-65187.410000000091</v>
      </c>
    </row>
    <row r="99" spans="1:13" customFormat="1" hidden="1">
      <c r="A99" t="s">
        <v>14972</v>
      </c>
      <c r="B99" s="1">
        <v>42007</v>
      </c>
      <c r="C99" t="s">
        <v>14982</v>
      </c>
      <c r="D99">
        <v>2</v>
      </c>
      <c r="E99" t="s">
        <v>14983</v>
      </c>
      <c r="F99" t="s">
        <v>7054</v>
      </c>
      <c r="G99" t="s">
        <v>4</v>
      </c>
      <c r="H99" t="s">
        <v>14984</v>
      </c>
      <c r="I99" s="2">
        <v>4100</v>
      </c>
      <c r="J99" s="5"/>
      <c r="K99" s="2"/>
      <c r="L99" s="5"/>
      <c r="M99" s="2">
        <f t="shared" si="1"/>
        <v>-61087.410000000091</v>
      </c>
    </row>
    <row r="100" spans="1:13" customFormat="1" hidden="1">
      <c r="A100" t="s">
        <v>15000</v>
      </c>
      <c r="B100" s="1">
        <v>42007</v>
      </c>
      <c r="C100" t="s">
        <v>18</v>
      </c>
      <c r="D100">
        <v>2</v>
      </c>
      <c r="E100" t="s">
        <v>15007</v>
      </c>
      <c r="F100" t="s">
        <v>13559</v>
      </c>
      <c r="G100" t="s">
        <v>479</v>
      </c>
      <c r="H100" t="s">
        <v>824</v>
      </c>
      <c r="I100" s="2"/>
      <c r="J100" s="5"/>
      <c r="K100" s="2">
        <v>499.25</v>
      </c>
      <c r="L100" s="5"/>
      <c r="M100" s="2">
        <f t="shared" si="1"/>
        <v>-61586.660000000091</v>
      </c>
    </row>
    <row r="101" spans="1:13" customFormat="1" hidden="1">
      <c r="A101" t="s">
        <v>15000</v>
      </c>
      <c r="B101" s="1">
        <v>42007</v>
      </c>
      <c r="C101" t="s">
        <v>18</v>
      </c>
      <c r="D101">
        <v>2</v>
      </c>
      <c r="E101" t="s">
        <v>15007</v>
      </c>
      <c r="F101" t="s">
        <v>13559</v>
      </c>
      <c r="G101" t="s">
        <v>479</v>
      </c>
      <c r="H101" t="s">
        <v>824</v>
      </c>
      <c r="I101" s="2">
        <v>499.25</v>
      </c>
      <c r="J101" s="5"/>
      <c r="K101" s="2"/>
      <c r="L101" s="5"/>
      <c r="M101" s="2">
        <f t="shared" si="1"/>
        <v>-61087.410000000091</v>
      </c>
    </row>
    <row r="102" spans="1:13" customFormat="1" hidden="1">
      <c r="A102" t="s">
        <v>15023</v>
      </c>
      <c r="B102" s="1">
        <v>42007</v>
      </c>
      <c r="C102" t="s">
        <v>18</v>
      </c>
      <c r="D102">
        <v>2</v>
      </c>
      <c r="E102" t="s">
        <v>15031</v>
      </c>
      <c r="F102" t="s">
        <v>13559</v>
      </c>
      <c r="G102" t="s">
        <v>479</v>
      </c>
      <c r="H102" t="s">
        <v>15032</v>
      </c>
      <c r="I102" s="2"/>
      <c r="J102" s="5"/>
      <c r="K102" s="2">
        <v>1628.42</v>
      </c>
      <c r="L102" s="5"/>
      <c r="M102" s="2">
        <f t="shared" si="1"/>
        <v>-62715.830000000089</v>
      </c>
    </row>
    <row r="103" spans="1:13" customFormat="1" hidden="1">
      <c r="A103" t="s">
        <v>15023</v>
      </c>
      <c r="B103" s="1">
        <v>42007</v>
      </c>
      <c r="C103" t="s">
        <v>18</v>
      </c>
      <c r="D103">
        <v>2</v>
      </c>
      <c r="E103" t="s">
        <v>15031</v>
      </c>
      <c r="F103" t="s">
        <v>13559</v>
      </c>
      <c r="G103" t="s">
        <v>479</v>
      </c>
      <c r="H103" t="s">
        <v>15032</v>
      </c>
      <c r="I103" s="2">
        <v>1628.42</v>
      </c>
      <c r="J103" s="5"/>
      <c r="K103" s="2"/>
      <c r="L103" s="5"/>
      <c r="M103" s="2">
        <f t="shared" si="1"/>
        <v>-61087.410000000091</v>
      </c>
    </row>
    <row r="104" spans="1:13" customFormat="1" hidden="1">
      <c r="A104" t="s">
        <v>15045</v>
      </c>
      <c r="B104" s="1">
        <v>42007</v>
      </c>
      <c r="C104" t="s">
        <v>18</v>
      </c>
      <c r="D104">
        <v>2</v>
      </c>
      <c r="E104" t="s">
        <v>15055</v>
      </c>
      <c r="F104" t="s">
        <v>13559</v>
      </c>
      <c r="G104" t="s">
        <v>479</v>
      </c>
      <c r="H104" t="s">
        <v>15056</v>
      </c>
      <c r="I104" s="2"/>
      <c r="J104" s="5"/>
      <c r="K104" s="2">
        <v>736.38</v>
      </c>
      <c r="L104" s="5"/>
      <c r="M104" s="2">
        <f t="shared" si="1"/>
        <v>-61823.790000000088</v>
      </c>
    </row>
    <row r="105" spans="1:13" customFormat="1" hidden="1">
      <c r="A105" t="s">
        <v>15045</v>
      </c>
      <c r="B105" s="1">
        <v>42007</v>
      </c>
      <c r="C105" t="s">
        <v>18</v>
      </c>
      <c r="D105">
        <v>2</v>
      </c>
      <c r="E105" t="s">
        <v>15055</v>
      </c>
      <c r="F105" t="s">
        <v>13559</v>
      </c>
      <c r="G105" t="s">
        <v>479</v>
      </c>
      <c r="H105" t="s">
        <v>15056</v>
      </c>
      <c r="I105" s="2">
        <v>736.38</v>
      </c>
      <c r="J105" s="5"/>
      <c r="K105" s="2"/>
      <c r="L105" s="5"/>
      <c r="M105" s="2">
        <f t="shared" si="1"/>
        <v>-61087.410000000091</v>
      </c>
    </row>
    <row r="106" spans="1:13" customFormat="1" hidden="1">
      <c r="A106" t="s">
        <v>15073</v>
      </c>
      <c r="B106" s="1">
        <v>42007</v>
      </c>
      <c r="C106" t="s">
        <v>899</v>
      </c>
      <c r="D106">
        <v>2</v>
      </c>
      <c r="E106" t="s">
        <v>15079</v>
      </c>
      <c r="F106" t="s">
        <v>7054</v>
      </c>
      <c r="G106" t="s">
        <v>4</v>
      </c>
      <c r="H106" t="s">
        <v>901</v>
      </c>
      <c r="I106" s="2">
        <v>3030</v>
      </c>
      <c r="J106" s="5"/>
      <c r="K106" s="2"/>
      <c r="L106" s="5"/>
      <c r="M106" s="2">
        <f t="shared" si="1"/>
        <v>-58057.410000000091</v>
      </c>
    </row>
    <row r="107" spans="1:13" customFormat="1" hidden="1">
      <c r="A107" t="s">
        <v>15093</v>
      </c>
      <c r="B107" s="1">
        <v>42007</v>
      </c>
      <c r="C107" t="s">
        <v>899</v>
      </c>
      <c r="D107">
        <v>2</v>
      </c>
      <c r="E107" t="s">
        <v>15102</v>
      </c>
      <c r="F107" t="s">
        <v>7054</v>
      </c>
      <c r="G107" t="s">
        <v>4</v>
      </c>
      <c r="H107" t="s">
        <v>14819</v>
      </c>
      <c r="I107" s="2">
        <v>3030</v>
      </c>
      <c r="J107" s="5"/>
      <c r="K107" s="2"/>
      <c r="L107" s="5"/>
      <c r="M107" s="2">
        <f t="shared" si="1"/>
        <v>-55027.410000000091</v>
      </c>
    </row>
    <row r="108" spans="1:13" customFormat="1" hidden="1">
      <c r="A108" t="s">
        <v>15116</v>
      </c>
      <c r="B108" s="1">
        <v>42007</v>
      </c>
      <c r="C108" t="s">
        <v>15125</v>
      </c>
      <c r="D108">
        <v>2</v>
      </c>
      <c r="E108" t="s">
        <v>15126</v>
      </c>
      <c r="F108" t="s">
        <v>7054</v>
      </c>
      <c r="G108" t="s">
        <v>4</v>
      </c>
      <c r="H108" t="s">
        <v>15127</v>
      </c>
      <c r="I108" s="2">
        <v>4100.01</v>
      </c>
      <c r="J108" s="5"/>
      <c r="K108" s="2"/>
      <c r="L108" s="5"/>
      <c r="M108" s="2">
        <f t="shared" si="1"/>
        <v>-50927.400000000089</v>
      </c>
    </row>
    <row r="109" spans="1:13" customFormat="1" hidden="1">
      <c r="A109" t="s">
        <v>15141</v>
      </c>
      <c r="B109" s="1">
        <v>42007</v>
      </c>
      <c r="C109" t="s">
        <v>15150</v>
      </c>
      <c r="D109">
        <v>2</v>
      </c>
      <c r="E109" t="s">
        <v>15151</v>
      </c>
      <c r="F109" t="s">
        <v>7054</v>
      </c>
      <c r="G109" t="s">
        <v>4</v>
      </c>
      <c r="H109" t="s">
        <v>15152</v>
      </c>
      <c r="I109" s="2">
        <v>1025</v>
      </c>
      <c r="J109" s="5"/>
      <c r="K109" s="2"/>
      <c r="L109" s="5"/>
      <c r="M109" s="2">
        <f t="shared" si="1"/>
        <v>-49902.400000000089</v>
      </c>
    </row>
    <row r="110" spans="1:13" customFormat="1" hidden="1">
      <c r="A110" t="s">
        <v>15168</v>
      </c>
      <c r="B110" s="1">
        <v>42007</v>
      </c>
      <c r="C110" t="s">
        <v>15175</v>
      </c>
      <c r="D110">
        <v>2</v>
      </c>
      <c r="E110" t="s">
        <v>15176</v>
      </c>
      <c r="F110" t="s">
        <v>7054</v>
      </c>
      <c r="G110" t="s">
        <v>4</v>
      </c>
      <c r="H110" t="s">
        <v>15177</v>
      </c>
      <c r="I110" s="2">
        <v>3030</v>
      </c>
      <c r="J110" s="5"/>
      <c r="K110" s="2"/>
      <c r="L110" s="5"/>
      <c r="M110" s="2">
        <f t="shared" si="1"/>
        <v>-46872.400000000089</v>
      </c>
    </row>
    <row r="111" spans="1:13" customFormat="1" hidden="1">
      <c r="A111" t="s">
        <v>15189</v>
      </c>
      <c r="B111" s="1">
        <v>42007</v>
      </c>
      <c r="C111" t="s">
        <v>18</v>
      </c>
      <c r="D111">
        <v>2</v>
      </c>
      <c r="E111" t="s">
        <v>15196</v>
      </c>
      <c r="F111" t="s">
        <v>13559</v>
      </c>
      <c r="G111" t="s">
        <v>479</v>
      </c>
      <c r="H111" t="s">
        <v>15197</v>
      </c>
      <c r="I111" s="2"/>
      <c r="J111" s="5"/>
      <c r="K111" s="2">
        <v>44.74</v>
      </c>
      <c r="L111" s="5"/>
      <c r="M111" s="2">
        <f t="shared" si="1"/>
        <v>-46917.140000000087</v>
      </c>
    </row>
    <row r="112" spans="1:13" customFormat="1" hidden="1">
      <c r="A112" t="s">
        <v>15189</v>
      </c>
      <c r="B112" s="1">
        <v>42007</v>
      </c>
      <c r="C112" t="s">
        <v>18</v>
      </c>
      <c r="D112">
        <v>2</v>
      </c>
      <c r="E112" t="s">
        <v>15196</v>
      </c>
      <c r="F112" t="s">
        <v>13559</v>
      </c>
      <c r="G112" t="s">
        <v>479</v>
      </c>
      <c r="H112" t="s">
        <v>15197</v>
      </c>
      <c r="I112" s="2">
        <v>44.74</v>
      </c>
      <c r="J112" s="5"/>
      <c r="K112" s="2"/>
      <c r="L112" s="5"/>
      <c r="M112" s="2">
        <f t="shared" si="1"/>
        <v>-46872.400000000089</v>
      </c>
    </row>
    <row r="113" spans="1:13" customFormat="1" hidden="1">
      <c r="A113" t="s">
        <v>15217</v>
      </c>
      <c r="B113" s="1">
        <v>42007</v>
      </c>
      <c r="C113" t="s">
        <v>15223</v>
      </c>
      <c r="D113">
        <v>2</v>
      </c>
      <c r="E113" t="s">
        <v>15224</v>
      </c>
      <c r="F113" t="s">
        <v>7054</v>
      </c>
      <c r="G113" t="s">
        <v>4</v>
      </c>
      <c r="H113" t="s">
        <v>15225</v>
      </c>
      <c r="I113" s="2">
        <v>2940.09</v>
      </c>
      <c r="J113" s="5"/>
      <c r="K113" s="2"/>
      <c r="L113" s="5"/>
      <c r="M113" s="2">
        <f t="shared" si="1"/>
        <v>-43932.310000000085</v>
      </c>
    </row>
    <row r="114" spans="1:13" customFormat="1" hidden="1">
      <c r="A114" t="s">
        <v>15239</v>
      </c>
      <c r="B114" s="1">
        <v>42007</v>
      </c>
      <c r="C114" t="s">
        <v>1419</v>
      </c>
      <c r="D114">
        <v>2</v>
      </c>
      <c r="E114" t="s">
        <v>15246</v>
      </c>
      <c r="F114" t="s">
        <v>13559</v>
      </c>
      <c r="G114" t="s">
        <v>479</v>
      </c>
      <c r="H114" t="s">
        <v>1037</v>
      </c>
      <c r="I114" s="4">
        <v>3781.99</v>
      </c>
      <c r="J114" s="6"/>
      <c r="K114" s="2"/>
      <c r="L114" s="5"/>
      <c r="M114" s="2">
        <f t="shared" si="1"/>
        <v>-40150.320000000087</v>
      </c>
    </row>
    <row r="115" spans="1:13" customFormat="1" hidden="1">
      <c r="A115" t="s">
        <v>15261</v>
      </c>
      <c r="B115" s="1">
        <v>42007</v>
      </c>
      <c r="C115" t="s">
        <v>15269</v>
      </c>
      <c r="D115">
        <v>2</v>
      </c>
      <c r="E115" t="s">
        <v>15270</v>
      </c>
      <c r="F115" t="s">
        <v>7054</v>
      </c>
      <c r="G115" t="s">
        <v>4</v>
      </c>
      <c r="H115" t="s">
        <v>1256</v>
      </c>
      <c r="I115" s="2">
        <v>1269.06</v>
      </c>
      <c r="J115" s="5"/>
      <c r="K115" s="2"/>
      <c r="L115" s="5"/>
      <c r="M115" s="2">
        <f t="shared" si="1"/>
        <v>-38881.260000000089</v>
      </c>
    </row>
    <row r="116" spans="1:13" customFormat="1" hidden="1">
      <c r="A116" t="s">
        <v>15286</v>
      </c>
      <c r="B116" s="1">
        <v>42007</v>
      </c>
      <c r="C116" t="s">
        <v>15291</v>
      </c>
      <c r="D116">
        <v>2</v>
      </c>
      <c r="E116" t="s">
        <v>15292</v>
      </c>
      <c r="F116" t="s">
        <v>7054</v>
      </c>
      <c r="G116" t="s">
        <v>4</v>
      </c>
      <c r="H116" t="s">
        <v>15293</v>
      </c>
      <c r="I116" s="2">
        <v>4100.01</v>
      </c>
      <c r="J116" s="5"/>
      <c r="K116" s="2"/>
      <c r="L116" s="5"/>
      <c r="M116" s="2">
        <f t="shared" si="1"/>
        <v>-34781.250000000087</v>
      </c>
    </row>
    <row r="117" spans="1:13" customFormat="1" hidden="1">
      <c r="A117" t="s">
        <v>15313</v>
      </c>
      <c r="B117" s="1">
        <v>42007</v>
      </c>
      <c r="C117" t="s">
        <v>15316</v>
      </c>
      <c r="D117">
        <v>2</v>
      </c>
      <c r="E117" t="s">
        <v>15317</v>
      </c>
      <c r="F117" t="s">
        <v>7054</v>
      </c>
      <c r="G117" t="s">
        <v>4</v>
      </c>
      <c r="H117" t="s">
        <v>15318</v>
      </c>
      <c r="I117" s="2">
        <v>1025</v>
      </c>
      <c r="J117" s="5"/>
      <c r="K117" s="2"/>
      <c r="L117" s="5"/>
      <c r="M117" s="2">
        <f t="shared" si="1"/>
        <v>-33756.250000000087</v>
      </c>
    </row>
    <row r="118" spans="1:13" customFormat="1" hidden="1">
      <c r="A118" t="s">
        <v>15336</v>
      </c>
      <c r="B118" s="1">
        <v>42007</v>
      </c>
      <c r="C118" t="s">
        <v>15339</v>
      </c>
      <c r="D118">
        <v>2</v>
      </c>
      <c r="E118" t="s">
        <v>15340</v>
      </c>
      <c r="F118" t="s">
        <v>7054</v>
      </c>
      <c r="G118" t="s">
        <v>4</v>
      </c>
      <c r="H118" t="s">
        <v>15341</v>
      </c>
      <c r="I118" s="2">
        <v>1025</v>
      </c>
      <c r="J118" s="5"/>
      <c r="K118" s="2"/>
      <c r="L118" s="5"/>
      <c r="M118" s="2">
        <f t="shared" si="1"/>
        <v>-32731.250000000087</v>
      </c>
    </row>
    <row r="119" spans="1:13" customFormat="1" hidden="1">
      <c r="A119" t="s">
        <v>15360</v>
      </c>
      <c r="B119" s="1">
        <v>42007</v>
      </c>
      <c r="C119" t="s">
        <v>15365</v>
      </c>
      <c r="D119">
        <v>2</v>
      </c>
      <c r="E119" t="s">
        <v>15366</v>
      </c>
      <c r="F119" t="s">
        <v>7054</v>
      </c>
      <c r="G119" t="s">
        <v>4</v>
      </c>
      <c r="H119" t="s">
        <v>15367</v>
      </c>
      <c r="I119" s="2">
        <v>1840</v>
      </c>
      <c r="J119" s="5"/>
      <c r="K119" s="2"/>
      <c r="L119" s="5"/>
      <c r="M119" s="2">
        <f t="shared" si="1"/>
        <v>-30891.250000000087</v>
      </c>
    </row>
    <row r="120" spans="1:13" customFormat="1" hidden="1">
      <c r="A120" t="s">
        <v>15383</v>
      </c>
      <c r="B120" s="1">
        <v>42007</v>
      </c>
      <c r="C120" t="s">
        <v>15388</v>
      </c>
      <c r="D120">
        <v>2</v>
      </c>
      <c r="E120" t="s">
        <v>15389</v>
      </c>
      <c r="F120" t="s">
        <v>7054</v>
      </c>
      <c r="G120" t="s">
        <v>4</v>
      </c>
      <c r="H120" t="s">
        <v>3512</v>
      </c>
      <c r="I120" s="2">
        <v>1025</v>
      </c>
      <c r="J120" s="5"/>
      <c r="K120" s="2"/>
      <c r="L120" s="5"/>
      <c r="M120" s="2">
        <f t="shared" si="1"/>
        <v>-29866.250000000087</v>
      </c>
    </row>
    <row r="121" spans="1:13" customFormat="1" hidden="1">
      <c r="A121" t="s">
        <v>15404</v>
      </c>
      <c r="B121" s="1">
        <v>42007</v>
      </c>
      <c r="C121" t="s">
        <v>15410</v>
      </c>
      <c r="D121">
        <v>1</v>
      </c>
      <c r="E121" t="s">
        <v>15411</v>
      </c>
      <c r="F121" t="s">
        <v>13565</v>
      </c>
      <c r="G121" t="s">
        <v>4</v>
      </c>
      <c r="H121" t="s">
        <v>499</v>
      </c>
      <c r="I121" s="2">
        <v>30000</v>
      </c>
      <c r="J121" s="5"/>
      <c r="K121" s="2"/>
      <c r="L121" s="5"/>
      <c r="M121" s="2">
        <f t="shared" si="1"/>
        <v>133.74999999991269</v>
      </c>
    </row>
    <row r="122" spans="1:13" customFormat="1" hidden="1">
      <c r="A122" t="s">
        <v>15431</v>
      </c>
      <c r="B122" s="1">
        <v>42007</v>
      </c>
      <c r="C122" t="s">
        <v>940</v>
      </c>
      <c r="D122">
        <v>2</v>
      </c>
      <c r="E122" t="s">
        <v>15437</v>
      </c>
      <c r="F122" t="s">
        <v>7054</v>
      </c>
      <c r="G122" t="s">
        <v>4</v>
      </c>
      <c r="H122" t="s">
        <v>942</v>
      </c>
      <c r="I122" s="2">
        <v>600</v>
      </c>
      <c r="J122" s="5"/>
      <c r="K122" s="2"/>
      <c r="L122" s="5"/>
      <c r="M122" s="2">
        <f t="shared" si="1"/>
        <v>733.74999999991269</v>
      </c>
    </row>
    <row r="123" spans="1:13" customFormat="1" hidden="1">
      <c r="A123" s="9" t="s">
        <v>987</v>
      </c>
      <c r="B123" s="10">
        <v>42009</v>
      </c>
      <c r="C123" s="9" t="s">
        <v>6</v>
      </c>
      <c r="D123" s="9">
        <v>1</v>
      </c>
      <c r="E123" s="9" t="s">
        <v>990</v>
      </c>
      <c r="F123" s="9" t="s">
        <v>8</v>
      </c>
      <c r="G123" s="9" t="s">
        <v>4</v>
      </c>
      <c r="H123" s="9" t="s">
        <v>991</v>
      </c>
      <c r="I123" s="11">
        <v>1840</v>
      </c>
      <c r="J123" s="12"/>
      <c r="K123" s="11"/>
      <c r="L123" s="12"/>
      <c r="M123" s="11">
        <f t="shared" si="1"/>
        <v>2573.7499999999127</v>
      </c>
    </row>
    <row r="124" spans="1:13" customFormat="1" hidden="1">
      <c r="A124" t="s">
        <v>992</v>
      </c>
      <c r="B124" s="1">
        <v>42009</v>
      </c>
      <c r="C124" t="s">
        <v>354</v>
      </c>
      <c r="D124">
        <v>1</v>
      </c>
      <c r="E124" t="s">
        <v>996</v>
      </c>
      <c r="F124" t="s">
        <v>67</v>
      </c>
      <c r="G124" t="s">
        <v>4</v>
      </c>
      <c r="H124" t="s">
        <v>997</v>
      </c>
      <c r="I124" s="2"/>
      <c r="J124" s="5"/>
      <c r="K124" s="2">
        <v>189700</v>
      </c>
      <c r="L124" s="5"/>
      <c r="M124" s="2">
        <f t="shared" si="1"/>
        <v>-187126.25000000009</v>
      </c>
    </row>
    <row r="125" spans="1:13" customFormat="1" hidden="1">
      <c r="A125" t="s">
        <v>1082</v>
      </c>
      <c r="B125" s="1">
        <v>42009</v>
      </c>
      <c r="C125" t="s">
        <v>1</v>
      </c>
      <c r="D125">
        <v>1</v>
      </c>
      <c r="E125" t="s">
        <v>1088</v>
      </c>
      <c r="F125" t="s">
        <v>228</v>
      </c>
      <c r="G125" t="s">
        <v>4</v>
      </c>
      <c r="H125" t="s">
        <v>1089</v>
      </c>
      <c r="I125" s="2"/>
      <c r="J125" s="5"/>
      <c r="K125" s="2">
        <v>199900</v>
      </c>
      <c r="L125" s="5"/>
      <c r="M125" s="2">
        <f t="shared" si="1"/>
        <v>-387026.25000000012</v>
      </c>
    </row>
    <row r="126" spans="1:13" customFormat="1" hidden="1">
      <c r="A126" t="s">
        <v>1092</v>
      </c>
      <c r="B126" s="1">
        <v>42009</v>
      </c>
      <c r="C126" t="s">
        <v>6</v>
      </c>
      <c r="D126">
        <v>1</v>
      </c>
      <c r="E126" t="s">
        <v>1100</v>
      </c>
      <c r="F126" t="s">
        <v>8</v>
      </c>
      <c r="G126" t="s">
        <v>4</v>
      </c>
      <c r="H126" t="s">
        <v>1101</v>
      </c>
      <c r="I126" s="2">
        <v>2816.24</v>
      </c>
      <c r="J126" s="5"/>
      <c r="K126" s="2"/>
      <c r="L126" s="5"/>
      <c r="M126" s="2">
        <f t="shared" si="1"/>
        <v>-384210.01000000013</v>
      </c>
    </row>
    <row r="127" spans="1:13" customFormat="1" hidden="1">
      <c r="A127" t="s">
        <v>1126</v>
      </c>
      <c r="B127" s="1">
        <v>42009</v>
      </c>
      <c r="C127" t="s">
        <v>43</v>
      </c>
      <c r="D127">
        <v>1</v>
      </c>
      <c r="E127" t="s">
        <v>1135</v>
      </c>
      <c r="F127" t="s">
        <v>13</v>
      </c>
      <c r="G127" t="s">
        <v>4</v>
      </c>
      <c r="H127" t="s">
        <v>1136</v>
      </c>
      <c r="I127" s="2"/>
      <c r="J127" s="5"/>
      <c r="K127" s="2">
        <v>390300</v>
      </c>
      <c r="L127" s="5"/>
      <c r="M127" s="2">
        <f t="shared" si="1"/>
        <v>-774510.01000000013</v>
      </c>
    </row>
    <row r="128" spans="1:13" customFormat="1" hidden="1">
      <c r="A128" t="s">
        <v>1170</v>
      </c>
      <c r="B128" s="1">
        <v>42009</v>
      </c>
      <c r="C128" t="s">
        <v>1176</v>
      </c>
      <c r="D128">
        <v>1</v>
      </c>
      <c r="E128" t="s">
        <v>1177</v>
      </c>
      <c r="F128" t="s">
        <v>13</v>
      </c>
      <c r="G128" t="s">
        <v>4</v>
      </c>
      <c r="H128" t="s">
        <v>1178</v>
      </c>
      <c r="I128" s="2"/>
      <c r="J128" s="5"/>
      <c r="K128" s="2">
        <v>910.25</v>
      </c>
      <c r="L128" s="5"/>
      <c r="M128" s="2">
        <f t="shared" si="1"/>
        <v>-775420.26000000013</v>
      </c>
    </row>
    <row r="129" spans="1:13" customFormat="1" hidden="1">
      <c r="A129" t="s">
        <v>1179</v>
      </c>
      <c r="B129" s="1">
        <v>42009</v>
      </c>
      <c r="C129" t="s">
        <v>6</v>
      </c>
      <c r="D129">
        <v>1</v>
      </c>
      <c r="E129" t="s">
        <v>1183</v>
      </c>
      <c r="F129" t="s">
        <v>29</v>
      </c>
      <c r="G129" t="s">
        <v>4</v>
      </c>
      <c r="H129" t="s">
        <v>1184</v>
      </c>
      <c r="I129" s="2">
        <v>282.18</v>
      </c>
      <c r="J129" s="5"/>
      <c r="K129" s="2"/>
      <c r="L129" s="5"/>
      <c r="M129" s="2">
        <f t="shared" si="1"/>
        <v>-775138.08000000007</v>
      </c>
    </row>
    <row r="130" spans="1:13" customFormat="1" hidden="1">
      <c r="A130" t="s">
        <v>1185</v>
      </c>
      <c r="B130" s="1">
        <v>42009</v>
      </c>
      <c r="C130" t="s">
        <v>245</v>
      </c>
      <c r="D130">
        <v>1</v>
      </c>
      <c r="E130" t="s">
        <v>1186</v>
      </c>
      <c r="F130" t="s">
        <v>13</v>
      </c>
      <c r="G130" t="s">
        <v>4</v>
      </c>
      <c r="H130" t="s">
        <v>1187</v>
      </c>
      <c r="I130" s="2"/>
      <c r="J130" s="5"/>
      <c r="K130" s="2">
        <v>1840</v>
      </c>
      <c r="L130" s="5"/>
      <c r="M130" s="2">
        <f t="shared" si="1"/>
        <v>-776978.08000000007</v>
      </c>
    </row>
    <row r="131" spans="1:13" customFormat="1" hidden="1">
      <c r="A131" t="s">
        <v>1188</v>
      </c>
      <c r="B131" s="1">
        <v>42009</v>
      </c>
      <c r="C131" t="s">
        <v>245</v>
      </c>
      <c r="D131">
        <v>1</v>
      </c>
      <c r="E131" t="s">
        <v>1191</v>
      </c>
      <c r="F131" t="s">
        <v>13</v>
      </c>
      <c r="G131" t="s">
        <v>4</v>
      </c>
      <c r="H131" t="s">
        <v>1192</v>
      </c>
      <c r="I131" s="2"/>
      <c r="J131" s="5"/>
      <c r="K131" s="2">
        <v>3029.99</v>
      </c>
      <c r="L131" s="5"/>
      <c r="M131" s="2">
        <f t="shared" si="1"/>
        <v>-780008.07000000007</v>
      </c>
    </row>
    <row r="132" spans="1:13" customFormat="1" hidden="1">
      <c r="A132" t="s">
        <v>1193</v>
      </c>
      <c r="B132" s="1">
        <v>42009</v>
      </c>
      <c r="C132" t="s">
        <v>245</v>
      </c>
      <c r="D132">
        <v>1</v>
      </c>
      <c r="E132" t="s">
        <v>1200</v>
      </c>
      <c r="F132" t="s">
        <v>13</v>
      </c>
      <c r="G132" t="s">
        <v>4</v>
      </c>
      <c r="H132" t="s">
        <v>1201</v>
      </c>
      <c r="I132" s="2"/>
      <c r="J132" s="5"/>
      <c r="K132" s="2">
        <v>2599.0100000000002</v>
      </c>
      <c r="L132" s="5"/>
      <c r="M132" s="2">
        <f t="shared" si="1"/>
        <v>-782607.08000000007</v>
      </c>
    </row>
    <row r="133" spans="1:13" customFormat="1" hidden="1">
      <c r="A133" t="s">
        <v>1202</v>
      </c>
      <c r="B133" s="1">
        <v>42009</v>
      </c>
      <c r="C133" t="s">
        <v>6</v>
      </c>
      <c r="D133">
        <v>1</v>
      </c>
      <c r="E133" t="s">
        <v>1205</v>
      </c>
      <c r="F133" t="s">
        <v>29</v>
      </c>
      <c r="G133" t="s">
        <v>4</v>
      </c>
      <c r="H133" t="s">
        <v>1206</v>
      </c>
      <c r="I133" s="2">
        <v>600</v>
      </c>
      <c r="J133" s="5"/>
      <c r="K133" s="2"/>
      <c r="L133" s="5"/>
      <c r="M133" s="2">
        <f t="shared" si="1"/>
        <v>-782007.08000000007</v>
      </c>
    </row>
    <row r="134" spans="1:13" customFormat="1" hidden="1">
      <c r="A134" t="s">
        <v>1207</v>
      </c>
      <c r="B134" s="1">
        <v>42009</v>
      </c>
      <c r="C134" t="s">
        <v>1114</v>
      </c>
      <c r="D134">
        <v>1</v>
      </c>
      <c r="E134" t="s">
        <v>1213</v>
      </c>
      <c r="F134" t="s">
        <v>16</v>
      </c>
      <c r="G134" t="s">
        <v>4</v>
      </c>
      <c r="H134" t="s">
        <v>1214</v>
      </c>
      <c r="I134" s="2"/>
      <c r="J134" s="5"/>
      <c r="K134" s="2">
        <v>10000</v>
      </c>
      <c r="L134" s="5"/>
      <c r="M134" s="2">
        <f t="shared" si="1"/>
        <v>-792007.08000000007</v>
      </c>
    </row>
    <row r="135" spans="1:13" customFormat="1" hidden="1">
      <c r="A135" t="s">
        <v>1221</v>
      </c>
      <c r="B135" s="1">
        <v>42009</v>
      </c>
      <c r="C135" t="s">
        <v>18</v>
      </c>
      <c r="D135">
        <v>1</v>
      </c>
      <c r="E135" t="s">
        <v>1227</v>
      </c>
      <c r="F135" t="s">
        <v>13</v>
      </c>
      <c r="G135" t="s">
        <v>4</v>
      </c>
      <c r="H135" t="s">
        <v>1228</v>
      </c>
      <c r="I135" s="2"/>
      <c r="J135" s="5"/>
      <c r="K135" s="2">
        <v>150000</v>
      </c>
      <c r="L135" s="5"/>
      <c r="M135" s="2">
        <f t="shared" si="1"/>
        <v>-942007.08000000007</v>
      </c>
    </row>
    <row r="136" spans="1:13" customFormat="1" hidden="1">
      <c r="A136" t="s">
        <v>1393</v>
      </c>
      <c r="B136" s="1">
        <v>42009</v>
      </c>
      <c r="C136" t="s">
        <v>18</v>
      </c>
      <c r="D136">
        <v>2</v>
      </c>
      <c r="E136" t="s">
        <v>1395</v>
      </c>
      <c r="F136" t="s">
        <v>312</v>
      </c>
      <c r="G136" t="s">
        <v>479</v>
      </c>
      <c r="H136" t="s">
        <v>1396</v>
      </c>
      <c r="I136" s="2"/>
      <c r="J136" s="5"/>
      <c r="K136" s="2">
        <v>1906.44</v>
      </c>
      <c r="L136" s="5"/>
      <c r="M136" s="2">
        <f t="shared" si="1"/>
        <v>-943913.52</v>
      </c>
    </row>
    <row r="137" spans="1:13" customFormat="1" hidden="1">
      <c r="A137" t="s">
        <v>1491</v>
      </c>
      <c r="B137" s="1">
        <v>42009</v>
      </c>
      <c r="C137" t="s">
        <v>6</v>
      </c>
      <c r="D137">
        <v>1</v>
      </c>
      <c r="E137" t="s">
        <v>1494</v>
      </c>
      <c r="F137" t="s">
        <v>29</v>
      </c>
      <c r="G137" t="s">
        <v>4</v>
      </c>
      <c r="H137" t="s">
        <v>1495</v>
      </c>
      <c r="I137" s="2">
        <v>2167.94</v>
      </c>
      <c r="J137" s="5"/>
      <c r="K137" s="2"/>
      <c r="L137" s="5"/>
      <c r="M137" s="2">
        <f t="shared" ref="M137:M200" si="2">+M136+I137-K137</f>
        <v>-941745.58000000007</v>
      </c>
    </row>
    <row r="138" spans="1:13" customFormat="1" hidden="1">
      <c r="A138" t="s">
        <v>1499</v>
      </c>
      <c r="B138" s="1">
        <v>42009</v>
      </c>
      <c r="C138" t="s">
        <v>6</v>
      </c>
      <c r="D138">
        <v>1</v>
      </c>
      <c r="E138" t="s">
        <v>1503</v>
      </c>
      <c r="F138" t="s">
        <v>29</v>
      </c>
      <c r="G138" t="s">
        <v>4</v>
      </c>
      <c r="H138" t="s">
        <v>1504</v>
      </c>
      <c r="I138" s="2">
        <v>1500</v>
      </c>
      <c r="J138" s="5"/>
      <c r="K138" s="2"/>
      <c r="L138" s="5"/>
      <c r="M138" s="2">
        <f t="shared" si="2"/>
        <v>-940245.58000000007</v>
      </c>
    </row>
    <row r="139" spans="1:13" customFormat="1" hidden="1">
      <c r="A139" t="s">
        <v>1523</v>
      </c>
      <c r="B139" s="1">
        <v>42009</v>
      </c>
      <c r="C139" t="s">
        <v>6</v>
      </c>
      <c r="D139">
        <v>1</v>
      </c>
      <c r="E139" t="s">
        <v>1528</v>
      </c>
      <c r="F139" t="s">
        <v>29</v>
      </c>
      <c r="G139" t="s">
        <v>4</v>
      </c>
      <c r="H139" t="s">
        <v>1529</v>
      </c>
      <c r="I139" s="2">
        <v>5088</v>
      </c>
      <c r="J139" s="5"/>
      <c r="K139" s="2"/>
      <c r="L139" s="5"/>
      <c r="M139" s="2">
        <f t="shared" si="2"/>
        <v>-935157.58000000007</v>
      </c>
    </row>
    <row r="140" spans="1:13" customFormat="1" hidden="1">
      <c r="A140" t="s">
        <v>1542</v>
      </c>
      <c r="B140" s="1">
        <v>42009</v>
      </c>
      <c r="C140" t="s">
        <v>200</v>
      </c>
      <c r="D140">
        <v>1</v>
      </c>
      <c r="E140" t="s">
        <v>1548</v>
      </c>
      <c r="F140" t="s">
        <v>16</v>
      </c>
      <c r="G140" t="s">
        <v>4</v>
      </c>
      <c r="H140" t="s">
        <v>200</v>
      </c>
      <c r="I140" s="2"/>
      <c r="J140" s="5"/>
      <c r="K140" s="2">
        <v>11682.93</v>
      </c>
      <c r="L140" s="5"/>
      <c r="M140" s="2">
        <f t="shared" si="2"/>
        <v>-946840.51000000013</v>
      </c>
    </row>
    <row r="141" spans="1:13" customFormat="1" hidden="1">
      <c r="A141" t="s">
        <v>1550</v>
      </c>
      <c r="B141" s="1">
        <v>42009</v>
      </c>
      <c r="C141" t="s">
        <v>195</v>
      </c>
      <c r="D141">
        <v>1</v>
      </c>
      <c r="E141" t="s">
        <v>1553</v>
      </c>
      <c r="F141" t="s">
        <v>13</v>
      </c>
      <c r="G141" t="s">
        <v>4</v>
      </c>
      <c r="H141" t="s">
        <v>195</v>
      </c>
      <c r="I141" s="2"/>
      <c r="J141" s="5"/>
      <c r="K141" s="2">
        <v>15572.42</v>
      </c>
      <c r="L141" s="5"/>
      <c r="M141" s="2">
        <f t="shared" si="2"/>
        <v>-962412.93000000017</v>
      </c>
    </row>
    <row r="142" spans="1:13" customFormat="1" hidden="1">
      <c r="A142" t="s">
        <v>1557</v>
      </c>
      <c r="B142" s="1">
        <v>42009</v>
      </c>
      <c r="C142" t="s">
        <v>1562</v>
      </c>
      <c r="D142">
        <v>1</v>
      </c>
      <c r="E142" t="s">
        <v>1563</v>
      </c>
      <c r="F142" t="s">
        <v>13</v>
      </c>
      <c r="G142" t="s">
        <v>4</v>
      </c>
      <c r="H142" t="s">
        <v>18</v>
      </c>
      <c r="I142" s="2"/>
      <c r="J142" s="5"/>
      <c r="K142" s="2">
        <v>25696.95</v>
      </c>
      <c r="L142" s="5"/>
      <c r="M142" s="2">
        <f t="shared" si="2"/>
        <v>-988109.88000000012</v>
      </c>
    </row>
    <row r="143" spans="1:13" customFormat="1" hidden="1">
      <c r="A143" t="s">
        <v>15458</v>
      </c>
      <c r="B143" s="1">
        <v>42009</v>
      </c>
      <c r="C143" t="s">
        <v>674</v>
      </c>
      <c r="D143">
        <v>2</v>
      </c>
      <c r="E143" t="s">
        <v>15476</v>
      </c>
      <c r="F143" t="s">
        <v>13559</v>
      </c>
      <c r="G143" t="s">
        <v>479</v>
      </c>
      <c r="H143" t="s">
        <v>15477</v>
      </c>
      <c r="I143" s="2"/>
      <c r="J143" s="5"/>
      <c r="K143" s="2">
        <v>206.42</v>
      </c>
      <c r="L143" s="5"/>
      <c r="M143" s="2">
        <f t="shared" si="2"/>
        <v>-988316.30000000016</v>
      </c>
    </row>
    <row r="144" spans="1:13" customFormat="1" hidden="1">
      <c r="A144" t="s">
        <v>15458</v>
      </c>
      <c r="B144" s="1">
        <v>42009</v>
      </c>
      <c r="C144" t="s">
        <v>674</v>
      </c>
      <c r="D144">
        <v>2</v>
      </c>
      <c r="E144" t="s">
        <v>15476</v>
      </c>
      <c r="F144" t="s">
        <v>13559</v>
      </c>
      <c r="G144" t="s">
        <v>479</v>
      </c>
      <c r="H144" t="s">
        <v>15477</v>
      </c>
      <c r="I144" s="2">
        <v>206.42</v>
      </c>
      <c r="J144" s="5"/>
      <c r="K144" s="2"/>
      <c r="L144" s="5"/>
      <c r="M144" s="2">
        <f t="shared" si="2"/>
        <v>-988109.88000000012</v>
      </c>
    </row>
    <row r="145" spans="1:13" customFormat="1" hidden="1">
      <c r="A145" t="s">
        <v>15486</v>
      </c>
      <c r="B145" s="1">
        <v>42009</v>
      </c>
      <c r="C145" t="s">
        <v>15502</v>
      </c>
      <c r="D145">
        <v>1</v>
      </c>
      <c r="E145" t="s">
        <v>15503</v>
      </c>
      <c r="F145" t="s">
        <v>13565</v>
      </c>
      <c r="G145" t="s">
        <v>4</v>
      </c>
      <c r="H145" t="s">
        <v>997</v>
      </c>
      <c r="I145" s="2">
        <v>189700</v>
      </c>
      <c r="J145" s="5"/>
      <c r="K145" s="2"/>
      <c r="L145" s="5"/>
      <c r="M145" s="2">
        <f t="shared" si="2"/>
        <v>-798409.88000000012</v>
      </c>
    </row>
    <row r="146" spans="1:13" customFormat="1" hidden="1">
      <c r="A146" t="s">
        <v>15508</v>
      </c>
      <c r="B146" s="1">
        <v>42009</v>
      </c>
      <c r="C146" t="s">
        <v>15526</v>
      </c>
      <c r="D146">
        <v>2</v>
      </c>
      <c r="E146" t="s">
        <v>15527</v>
      </c>
      <c r="F146" t="s">
        <v>7054</v>
      </c>
      <c r="G146" t="s">
        <v>4</v>
      </c>
      <c r="H146" t="s">
        <v>15528</v>
      </c>
      <c r="I146" s="2">
        <v>2360.0100000000002</v>
      </c>
      <c r="J146" s="5"/>
      <c r="K146" s="2"/>
      <c r="L146" s="5"/>
      <c r="M146" s="2">
        <f t="shared" si="2"/>
        <v>-796049.87000000011</v>
      </c>
    </row>
    <row r="147" spans="1:13" customFormat="1" hidden="1">
      <c r="A147" t="s">
        <v>15535</v>
      </c>
      <c r="B147" s="1">
        <v>42009</v>
      </c>
      <c r="C147" t="s">
        <v>15550</v>
      </c>
      <c r="D147">
        <v>1</v>
      </c>
      <c r="E147" t="s">
        <v>15551</v>
      </c>
      <c r="F147" t="s">
        <v>13565</v>
      </c>
      <c r="G147" t="s">
        <v>4</v>
      </c>
      <c r="H147" t="s">
        <v>1089</v>
      </c>
      <c r="I147" s="2">
        <v>199900</v>
      </c>
      <c r="J147" s="5"/>
      <c r="K147" s="2"/>
      <c r="L147" s="5"/>
      <c r="M147" s="2">
        <f t="shared" si="2"/>
        <v>-596149.87000000011</v>
      </c>
    </row>
    <row r="148" spans="1:13" customFormat="1" hidden="1">
      <c r="A148" t="s">
        <v>15557</v>
      </c>
      <c r="B148" s="1">
        <v>42009</v>
      </c>
      <c r="C148" t="s">
        <v>18</v>
      </c>
      <c r="D148">
        <v>2</v>
      </c>
      <c r="E148" t="s">
        <v>15573</v>
      </c>
      <c r="F148" t="s">
        <v>13559</v>
      </c>
      <c r="G148" t="s">
        <v>479</v>
      </c>
      <c r="H148" t="s">
        <v>2656</v>
      </c>
      <c r="I148" s="2"/>
      <c r="J148" s="5"/>
      <c r="K148" s="2">
        <v>277.55</v>
      </c>
      <c r="L148" s="5"/>
      <c r="M148" s="2">
        <f t="shared" si="2"/>
        <v>-596427.42000000016</v>
      </c>
    </row>
    <row r="149" spans="1:13" customFormat="1" hidden="1">
      <c r="A149" t="s">
        <v>15557</v>
      </c>
      <c r="B149" s="1">
        <v>42009</v>
      </c>
      <c r="C149" t="s">
        <v>18</v>
      </c>
      <c r="D149">
        <v>2</v>
      </c>
      <c r="E149" t="s">
        <v>15573</v>
      </c>
      <c r="F149" t="s">
        <v>13559</v>
      </c>
      <c r="G149" t="s">
        <v>479</v>
      </c>
      <c r="H149" t="s">
        <v>2656</v>
      </c>
      <c r="I149" s="2">
        <v>277.55</v>
      </c>
      <c r="J149" s="5"/>
      <c r="K149" s="2"/>
      <c r="L149" s="5"/>
      <c r="M149" s="2">
        <f t="shared" si="2"/>
        <v>-596149.87000000011</v>
      </c>
    </row>
    <row r="150" spans="1:13" customFormat="1" hidden="1">
      <c r="A150" t="s">
        <v>15580</v>
      </c>
      <c r="B150" s="1">
        <v>42009</v>
      </c>
      <c r="C150" t="s">
        <v>5029</v>
      </c>
      <c r="D150">
        <v>2</v>
      </c>
      <c r="E150" t="s">
        <v>15596</v>
      </c>
      <c r="F150" t="s">
        <v>13559</v>
      </c>
      <c r="G150" t="s">
        <v>479</v>
      </c>
      <c r="H150" t="s">
        <v>824</v>
      </c>
      <c r="I150" s="2"/>
      <c r="J150" s="5"/>
      <c r="K150" s="2">
        <v>2276.71</v>
      </c>
      <c r="L150" s="5"/>
      <c r="M150" s="2">
        <f t="shared" si="2"/>
        <v>-598426.58000000007</v>
      </c>
    </row>
    <row r="151" spans="1:13" customFormat="1" hidden="1">
      <c r="A151" t="s">
        <v>15580</v>
      </c>
      <c r="B151" s="1">
        <v>42009</v>
      </c>
      <c r="C151" t="s">
        <v>5029</v>
      </c>
      <c r="D151">
        <v>2</v>
      </c>
      <c r="E151" t="s">
        <v>15596</v>
      </c>
      <c r="F151" t="s">
        <v>13559</v>
      </c>
      <c r="G151" t="s">
        <v>479</v>
      </c>
      <c r="H151" t="s">
        <v>824</v>
      </c>
      <c r="I151" s="2">
        <v>2276.71</v>
      </c>
      <c r="J151" s="5"/>
      <c r="K151" s="2"/>
      <c r="L151" s="5"/>
      <c r="M151" s="2">
        <f t="shared" si="2"/>
        <v>-596149.87000000011</v>
      </c>
    </row>
    <row r="152" spans="1:13" customFormat="1" hidden="1">
      <c r="A152" t="s">
        <v>15603</v>
      </c>
      <c r="B152" s="1">
        <v>42009</v>
      </c>
      <c r="C152" t="s">
        <v>15623</v>
      </c>
      <c r="D152">
        <v>1</v>
      </c>
      <c r="E152" t="s">
        <v>15624</v>
      </c>
      <c r="F152" t="s">
        <v>13565</v>
      </c>
      <c r="G152" t="s">
        <v>4</v>
      </c>
      <c r="H152" t="s">
        <v>1136</v>
      </c>
      <c r="I152" s="2">
        <v>390300</v>
      </c>
      <c r="J152" s="5"/>
      <c r="K152" s="2"/>
      <c r="L152" s="5"/>
      <c r="M152" s="2">
        <f t="shared" si="2"/>
        <v>-205849.87000000011</v>
      </c>
    </row>
    <row r="153" spans="1:13" customFormat="1" hidden="1">
      <c r="A153" t="s">
        <v>15630</v>
      </c>
      <c r="B153" s="1">
        <v>42009</v>
      </c>
      <c r="C153" t="s">
        <v>15647</v>
      </c>
      <c r="D153">
        <v>2</v>
      </c>
      <c r="E153" t="s">
        <v>15648</v>
      </c>
      <c r="F153" t="s">
        <v>7054</v>
      </c>
      <c r="G153" t="s">
        <v>4</v>
      </c>
      <c r="H153" t="s">
        <v>11484</v>
      </c>
      <c r="I153" s="2">
        <v>1025</v>
      </c>
      <c r="J153" s="5"/>
      <c r="K153" s="2"/>
      <c r="L153" s="5"/>
      <c r="M153" s="2">
        <f t="shared" si="2"/>
        <v>-204824.87000000011</v>
      </c>
    </row>
    <row r="154" spans="1:13" customFormat="1" hidden="1">
      <c r="A154" t="s">
        <v>15656</v>
      </c>
      <c r="B154" s="1">
        <v>42009</v>
      </c>
      <c r="C154" t="s">
        <v>18</v>
      </c>
      <c r="D154">
        <v>2</v>
      </c>
      <c r="E154" t="s">
        <v>15673</v>
      </c>
      <c r="F154" t="s">
        <v>13559</v>
      </c>
      <c r="G154" t="s">
        <v>479</v>
      </c>
      <c r="H154" t="s">
        <v>15674</v>
      </c>
      <c r="I154" s="2"/>
      <c r="J154" s="5"/>
      <c r="K154" s="2">
        <v>3587.47</v>
      </c>
      <c r="L154" s="5"/>
      <c r="M154" s="2">
        <f t="shared" si="2"/>
        <v>-208412.34000000011</v>
      </c>
    </row>
    <row r="155" spans="1:13" customFormat="1" hidden="1">
      <c r="A155" t="s">
        <v>15656</v>
      </c>
      <c r="B155" s="1">
        <v>42009</v>
      </c>
      <c r="C155" t="s">
        <v>18</v>
      </c>
      <c r="D155">
        <v>2</v>
      </c>
      <c r="E155" t="s">
        <v>15673</v>
      </c>
      <c r="F155" t="s">
        <v>13559</v>
      </c>
      <c r="G155" t="s">
        <v>479</v>
      </c>
      <c r="H155" t="s">
        <v>15674</v>
      </c>
      <c r="I155" s="2">
        <v>3587.47</v>
      </c>
      <c r="J155" s="5"/>
      <c r="K155" s="2"/>
      <c r="L155" s="5"/>
      <c r="M155" s="2">
        <f t="shared" si="2"/>
        <v>-204824.87000000011</v>
      </c>
    </row>
    <row r="156" spans="1:13" customFormat="1" hidden="1">
      <c r="A156" t="s">
        <v>15682</v>
      </c>
      <c r="B156" s="1">
        <v>42009</v>
      </c>
      <c r="C156" t="s">
        <v>18</v>
      </c>
      <c r="D156">
        <v>2</v>
      </c>
      <c r="E156" t="s">
        <v>15699</v>
      </c>
      <c r="F156" t="s">
        <v>13559</v>
      </c>
      <c r="G156" t="s">
        <v>479</v>
      </c>
      <c r="H156" t="s">
        <v>824</v>
      </c>
      <c r="I156" s="2"/>
      <c r="J156" s="5"/>
      <c r="K156" s="2">
        <v>199.8</v>
      </c>
      <c r="L156" s="5"/>
      <c r="M156" s="2">
        <f t="shared" si="2"/>
        <v>-205024.6700000001</v>
      </c>
    </row>
    <row r="157" spans="1:13" customFormat="1" hidden="1">
      <c r="A157" t="s">
        <v>15682</v>
      </c>
      <c r="B157" s="1">
        <v>42009</v>
      </c>
      <c r="C157" t="s">
        <v>18</v>
      </c>
      <c r="D157">
        <v>2</v>
      </c>
      <c r="E157" t="s">
        <v>15699</v>
      </c>
      <c r="F157" t="s">
        <v>13559</v>
      </c>
      <c r="G157" t="s">
        <v>479</v>
      </c>
      <c r="H157" t="s">
        <v>824</v>
      </c>
      <c r="I157" s="2">
        <v>199.8</v>
      </c>
      <c r="J157" s="5"/>
      <c r="K157" s="2"/>
      <c r="L157" s="5"/>
      <c r="M157" s="2">
        <f t="shared" si="2"/>
        <v>-204824.87000000011</v>
      </c>
    </row>
    <row r="158" spans="1:13" customFormat="1" hidden="1">
      <c r="A158" t="s">
        <v>15707</v>
      </c>
      <c r="B158" s="1">
        <v>42009</v>
      </c>
      <c r="C158" t="s">
        <v>18</v>
      </c>
      <c r="D158">
        <v>2</v>
      </c>
      <c r="E158" t="s">
        <v>15726</v>
      </c>
      <c r="F158" t="s">
        <v>13559</v>
      </c>
      <c r="G158" t="s">
        <v>479</v>
      </c>
      <c r="H158" t="s">
        <v>14882</v>
      </c>
      <c r="I158" s="2"/>
      <c r="J158" s="5"/>
      <c r="K158" s="2">
        <v>992.64</v>
      </c>
      <c r="L158" s="5"/>
      <c r="M158" s="2">
        <f t="shared" si="2"/>
        <v>-205817.51000000013</v>
      </c>
    </row>
    <row r="159" spans="1:13" customFormat="1" hidden="1">
      <c r="A159" t="s">
        <v>15707</v>
      </c>
      <c r="B159" s="1">
        <v>42009</v>
      </c>
      <c r="C159" t="s">
        <v>18</v>
      </c>
      <c r="D159">
        <v>2</v>
      </c>
      <c r="E159" t="s">
        <v>15726</v>
      </c>
      <c r="F159" t="s">
        <v>13559</v>
      </c>
      <c r="G159" t="s">
        <v>479</v>
      </c>
      <c r="H159" t="s">
        <v>14882</v>
      </c>
      <c r="I159" s="2">
        <v>992.64</v>
      </c>
      <c r="J159" s="5"/>
      <c r="K159" s="2"/>
      <c r="L159" s="5"/>
      <c r="M159" s="2">
        <f t="shared" si="2"/>
        <v>-204824.87000000011</v>
      </c>
    </row>
    <row r="160" spans="1:13" customFormat="1" hidden="1">
      <c r="A160" t="s">
        <v>15734</v>
      </c>
      <c r="B160" s="1">
        <v>42009</v>
      </c>
      <c r="C160" t="s">
        <v>18</v>
      </c>
      <c r="D160">
        <v>2</v>
      </c>
      <c r="E160" t="s">
        <v>15750</v>
      </c>
      <c r="F160" t="s">
        <v>13559</v>
      </c>
      <c r="G160" t="s">
        <v>479</v>
      </c>
      <c r="H160" t="s">
        <v>3158</v>
      </c>
      <c r="I160" s="2"/>
      <c r="J160" s="5"/>
      <c r="K160" s="2">
        <v>311.8</v>
      </c>
      <c r="L160" s="5"/>
      <c r="M160" s="2">
        <f t="shared" si="2"/>
        <v>-205136.6700000001</v>
      </c>
    </row>
    <row r="161" spans="1:13" customFormat="1" hidden="1">
      <c r="A161" t="s">
        <v>15734</v>
      </c>
      <c r="B161" s="1">
        <v>42009</v>
      </c>
      <c r="C161" t="s">
        <v>18</v>
      </c>
      <c r="D161">
        <v>2</v>
      </c>
      <c r="E161" t="s">
        <v>15750</v>
      </c>
      <c r="F161" t="s">
        <v>13559</v>
      </c>
      <c r="G161" t="s">
        <v>479</v>
      </c>
      <c r="H161" t="s">
        <v>3158</v>
      </c>
      <c r="I161" s="2">
        <v>311.8</v>
      </c>
      <c r="J161" s="5"/>
      <c r="K161" s="2"/>
      <c r="L161" s="5"/>
      <c r="M161" s="2">
        <f t="shared" si="2"/>
        <v>-204824.87000000011</v>
      </c>
    </row>
    <row r="162" spans="1:13" customFormat="1" hidden="1">
      <c r="A162" t="s">
        <v>15758</v>
      </c>
      <c r="B162" s="1">
        <v>42009</v>
      </c>
      <c r="C162" t="s">
        <v>4654</v>
      </c>
      <c r="D162">
        <v>2</v>
      </c>
      <c r="E162" t="s">
        <v>15776</v>
      </c>
      <c r="F162" t="s">
        <v>13559</v>
      </c>
      <c r="G162" t="s">
        <v>313</v>
      </c>
      <c r="H162" t="s">
        <v>1178</v>
      </c>
      <c r="I162" s="2">
        <v>910.25</v>
      </c>
      <c r="J162" s="5"/>
      <c r="K162" s="2"/>
      <c r="L162" s="5"/>
      <c r="M162" s="2">
        <f t="shared" si="2"/>
        <v>-203914.62000000011</v>
      </c>
    </row>
    <row r="163" spans="1:13" customFormat="1" hidden="1">
      <c r="A163" t="s">
        <v>15784</v>
      </c>
      <c r="B163" s="1">
        <v>42009</v>
      </c>
      <c r="C163" t="s">
        <v>15803</v>
      </c>
      <c r="D163">
        <v>2</v>
      </c>
      <c r="E163" t="s">
        <v>15804</v>
      </c>
      <c r="F163" t="s">
        <v>7054</v>
      </c>
      <c r="G163" t="s">
        <v>4</v>
      </c>
      <c r="H163" t="s">
        <v>1184</v>
      </c>
      <c r="I163" s="2">
        <v>3030</v>
      </c>
      <c r="J163" s="5"/>
      <c r="K163" s="2"/>
      <c r="L163" s="5"/>
      <c r="M163" s="2">
        <f t="shared" si="2"/>
        <v>-200884.62000000011</v>
      </c>
    </row>
    <row r="164" spans="1:13" customFormat="1" hidden="1">
      <c r="A164" t="s">
        <v>15810</v>
      </c>
      <c r="B164" s="1">
        <v>42009</v>
      </c>
      <c r="C164" t="s">
        <v>15828</v>
      </c>
      <c r="D164">
        <v>2</v>
      </c>
      <c r="E164" t="s">
        <v>15829</v>
      </c>
      <c r="F164" t="s">
        <v>7054</v>
      </c>
      <c r="G164" t="s">
        <v>4</v>
      </c>
      <c r="H164" t="s">
        <v>991</v>
      </c>
      <c r="I164" s="2"/>
      <c r="J164" s="5"/>
      <c r="K164" s="2">
        <v>1839.99</v>
      </c>
      <c r="L164" s="5"/>
      <c r="M164" s="2">
        <f t="shared" si="2"/>
        <v>-202724.6100000001</v>
      </c>
    </row>
    <row r="165" spans="1:13" customFormat="1" hidden="1">
      <c r="A165" t="s">
        <v>15810</v>
      </c>
      <c r="B165" s="1">
        <v>42009</v>
      </c>
      <c r="C165" t="s">
        <v>15828</v>
      </c>
      <c r="D165">
        <v>2</v>
      </c>
      <c r="E165" t="s">
        <v>15829</v>
      </c>
      <c r="F165" t="s">
        <v>7054</v>
      </c>
      <c r="G165" t="s">
        <v>4</v>
      </c>
      <c r="H165" t="s">
        <v>991</v>
      </c>
      <c r="I165" s="2">
        <v>1839.99</v>
      </c>
      <c r="J165" s="5"/>
      <c r="K165" s="2"/>
      <c r="L165" s="5"/>
      <c r="M165" s="2">
        <f t="shared" si="2"/>
        <v>-200884.62000000011</v>
      </c>
    </row>
    <row r="166" spans="1:13" customFormat="1" hidden="1">
      <c r="A166" t="s">
        <v>15835</v>
      </c>
      <c r="B166" s="1">
        <v>42009</v>
      </c>
      <c r="C166" t="s">
        <v>18</v>
      </c>
      <c r="D166">
        <v>2</v>
      </c>
      <c r="E166" t="s">
        <v>15850</v>
      </c>
      <c r="F166" t="s">
        <v>13559</v>
      </c>
      <c r="G166" t="s">
        <v>479</v>
      </c>
      <c r="H166" t="s">
        <v>4656</v>
      </c>
      <c r="I166" s="2">
        <v>244.69</v>
      </c>
      <c r="J166" s="5"/>
      <c r="K166" s="2"/>
      <c r="L166" s="5"/>
      <c r="M166" s="2">
        <f t="shared" si="2"/>
        <v>-200639.93000000011</v>
      </c>
    </row>
    <row r="167" spans="1:13" customFormat="1" hidden="1">
      <c r="A167" t="s">
        <v>15858</v>
      </c>
      <c r="B167" s="1">
        <v>42009</v>
      </c>
      <c r="C167" t="s">
        <v>15873</v>
      </c>
      <c r="D167">
        <v>2</v>
      </c>
      <c r="E167" t="s">
        <v>15874</v>
      </c>
      <c r="F167" t="s">
        <v>7054</v>
      </c>
      <c r="G167" t="s">
        <v>4</v>
      </c>
      <c r="H167" t="s">
        <v>1187</v>
      </c>
      <c r="I167" s="2">
        <v>1840</v>
      </c>
      <c r="J167" s="5"/>
      <c r="K167" s="2"/>
      <c r="L167" s="5"/>
      <c r="M167" s="2">
        <f t="shared" si="2"/>
        <v>-198799.93000000011</v>
      </c>
    </row>
    <row r="168" spans="1:13" customFormat="1" hidden="1">
      <c r="A168" t="s">
        <v>15880</v>
      </c>
      <c r="B168" s="1">
        <v>42009</v>
      </c>
      <c r="C168" t="s">
        <v>15894</v>
      </c>
      <c r="D168">
        <v>2</v>
      </c>
      <c r="E168" t="s">
        <v>15895</v>
      </c>
      <c r="F168" t="s">
        <v>7054</v>
      </c>
      <c r="G168" t="s">
        <v>4</v>
      </c>
      <c r="H168" t="s">
        <v>285</v>
      </c>
      <c r="I168" s="2">
        <v>3029.99</v>
      </c>
      <c r="J168" s="5"/>
      <c r="K168" s="2"/>
      <c r="L168" s="5"/>
      <c r="M168" s="2">
        <f t="shared" si="2"/>
        <v>-195769.94000000012</v>
      </c>
    </row>
    <row r="169" spans="1:13" customFormat="1" hidden="1">
      <c r="A169" t="s">
        <v>15903</v>
      </c>
      <c r="B169" s="1">
        <v>42009</v>
      </c>
      <c r="C169" t="s">
        <v>15916</v>
      </c>
      <c r="D169">
        <v>2</v>
      </c>
      <c r="E169" t="s">
        <v>15917</v>
      </c>
      <c r="F169" t="s">
        <v>7054</v>
      </c>
      <c r="G169" t="s">
        <v>4</v>
      </c>
      <c r="H169" t="s">
        <v>8918</v>
      </c>
      <c r="I169" s="2">
        <v>2599.0100000000002</v>
      </c>
      <c r="J169" s="5"/>
      <c r="K169" s="2"/>
      <c r="L169" s="5"/>
      <c r="M169" s="2">
        <f t="shared" si="2"/>
        <v>-193170.93000000011</v>
      </c>
    </row>
    <row r="170" spans="1:13" customFormat="1" hidden="1">
      <c r="A170" t="s">
        <v>15923</v>
      </c>
      <c r="B170" s="1">
        <v>42009</v>
      </c>
      <c r="C170" t="s">
        <v>18</v>
      </c>
      <c r="D170">
        <v>2</v>
      </c>
      <c r="E170" t="s">
        <v>15940</v>
      </c>
      <c r="F170" t="s">
        <v>13559</v>
      </c>
      <c r="G170" t="s">
        <v>479</v>
      </c>
      <c r="H170" t="s">
        <v>15941</v>
      </c>
      <c r="I170" s="2">
        <v>150</v>
      </c>
      <c r="J170" s="5"/>
      <c r="K170" s="2"/>
      <c r="L170" s="5"/>
      <c r="M170" s="2">
        <f t="shared" si="2"/>
        <v>-193020.93000000011</v>
      </c>
    </row>
    <row r="171" spans="1:13" customFormat="1" hidden="1">
      <c r="A171" t="s">
        <v>15947</v>
      </c>
      <c r="B171" s="1">
        <v>42009</v>
      </c>
      <c r="C171" t="s">
        <v>15966</v>
      </c>
      <c r="D171">
        <v>1</v>
      </c>
      <c r="E171" t="s">
        <v>15967</v>
      </c>
      <c r="F171" t="s">
        <v>13561</v>
      </c>
      <c r="G171" t="s">
        <v>4</v>
      </c>
      <c r="H171" t="s">
        <v>1214</v>
      </c>
      <c r="I171" s="2">
        <v>10000</v>
      </c>
      <c r="J171" s="5"/>
      <c r="K171" s="2"/>
      <c r="L171" s="5"/>
      <c r="M171" s="2">
        <f t="shared" si="2"/>
        <v>-183020.93000000011</v>
      </c>
    </row>
    <row r="172" spans="1:13" customFormat="1" hidden="1">
      <c r="A172" t="s">
        <v>15978</v>
      </c>
      <c r="B172" s="1">
        <v>42009</v>
      </c>
      <c r="C172" t="s">
        <v>6</v>
      </c>
      <c r="D172">
        <v>1</v>
      </c>
      <c r="E172" t="s">
        <v>15995</v>
      </c>
      <c r="F172" t="s">
        <v>13610</v>
      </c>
      <c r="G172" t="s">
        <v>4</v>
      </c>
      <c r="H172" t="s">
        <v>15996</v>
      </c>
      <c r="I172" s="2">
        <v>6001.69</v>
      </c>
      <c r="J172" s="5"/>
      <c r="K172" s="2"/>
      <c r="L172" s="5"/>
      <c r="M172" s="2">
        <f t="shared" si="2"/>
        <v>-177019.24000000011</v>
      </c>
    </row>
    <row r="173" spans="1:13" customFormat="1" hidden="1">
      <c r="A173" t="s">
        <v>16007</v>
      </c>
      <c r="B173" s="1">
        <v>42009</v>
      </c>
      <c r="C173" t="s">
        <v>16020</v>
      </c>
      <c r="D173">
        <v>2</v>
      </c>
      <c r="E173" t="s">
        <v>16021</v>
      </c>
      <c r="F173" t="s">
        <v>7054</v>
      </c>
      <c r="G173" t="s">
        <v>4</v>
      </c>
      <c r="H173" t="s">
        <v>16022</v>
      </c>
      <c r="I173" s="2">
        <v>1025</v>
      </c>
      <c r="J173" s="5"/>
      <c r="K173" s="2"/>
      <c r="L173" s="5"/>
      <c r="M173" s="2">
        <f t="shared" si="2"/>
        <v>-175994.24000000011</v>
      </c>
    </row>
    <row r="174" spans="1:13" customFormat="1" hidden="1">
      <c r="A174" t="s">
        <v>16029</v>
      </c>
      <c r="B174" s="1">
        <v>42009</v>
      </c>
      <c r="C174" t="s">
        <v>16049</v>
      </c>
      <c r="D174">
        <v>1</v>
      </c>
      <c r="E174" t="s">
        <v>16050</v>
      </c>
      <c r="F174" t="s">
        <v>13565</v>
      </c>
      <c r="G174" t="s">
        <v>4</v>
      </c>
      <c r="H174" t="s">
        <v>1228</v>
      </c>
      <c r="I174" s="2">
        <v>150000</v>
      </c>
      <c r="J174" s="5"/>
      <c r="K174" s="2"/>
      <c r="L174" s="5"/>
      <c r="M174" s="2">
        <f t="shared" si="2"/>
        <v>-25994.240000000107</v>
      </c>
    </row>
    <row r="175" spans="1:13" customFormat="1" hidden="1">
      <c r="A175" t="s">
        <v>16058</v>
      </c>
      <c r="B175" s="1">
        <v>42009</v>
      </c>
      <c r="C175" t="s">
        <v>16069</v>
      </c>
      <c r="D175">
        <v>2</v>
      </c>
      <c r="E175" t="s">
        <v>16070</v>
      </c>
      <c r="F175" t="s">
        <v>7054</v>
      </c>
      <c r="G175" t="s">
        <v>4</v>
      </c>
      <c r="H175" t="s">
        <v>16071</v>
      </c>
      <c r="I175" s="2">
        <v>1025</v>
      </c>
      <c r="J175" s="5"/>
      <c r="K175" s="2"/>
      <c r="L175" s="5"/>
      <c r="M175" s="2">
        <f t="shared" si="2"/>
        <v>-24969.240000000107</v>
      </c>
    </row>
    <row r="176" spans="1:13" customFormat="1" hidden="1">
      <c r="A176" t="s">
        <v>16080</v>
      </c>
      <c r="B176" s="1">
        <v>42009</v>
      </c>
      <c r="C176" t="s">
        <v>16093</v>
      </c>
      <c r="D176">
        <v>2</v>
      </c>
      <c r="E176" t="s">
        <v>16094</v>
      </c>
      <c r="F176" t="s">
        <v>7054</v>
      </c>
      <c r="G176" t="s">
        <v>4</v>
      </c>
      <c r="H176" t="s">
        <v>16095</v>
      </c>
      <c r="I176" s="2">
        <v>1840</v>
      </c>
      <c r="J176" s="5"/>
      <c r="K176" s="2"/>
      <c r="L176" s="5"/>
      <c r="M176" s="2">
        <f t="shared" si="2"/>
        <v>-23129.240000000107</v>
      </c>
    </row>
    <row r="177" spans="1:14" customFormat="1" hidden="1">
      <c r="A177" t="s">
        <v>16104</v>
      </c>
      <c r="B177" s="1">
        <v>42009</v>
      </c>
      <c r="C177" t="s">
        <v>16114</v>
      </c>
      <c r="D177">
        <v>2</v>
      </c>
      <c r="E177" t="s">
        <v>16115</v>
      </c>
      <c r="F177" t="s">
        <v>7054</v>
      </c>
      <c r="G177" t="s">
        <v>4</v>
      </c>
      <c r="H177" t="s">
        <v>14186</v>
      </c>
      <c r="I177" s="2">
        <v>4040</v>
      </c>
      <c r="J177" s="5"/>
      <c r="K177" s="2"/>
      <c r="L177" s="5"/>
      <c r="M177" s="2">
        <f t="shared" si="2"/>
        <v>-19089.240000000107</v>
      </c>
    </row>
    <row r="178" spans="1:14" customFormat="1" hidden="1">
      <c r="A178" t="s">
        <v>16127</v>
      </c>
      <c r="B178" s="1">
        <v>42009</v>
      </c>
      <c r="C178" t="s">
        <v>16141</v>
      </c>
      <c r="D178">
        <v>2</v>
      </c>
      <c r="E178" t="s">
        <v>16142</v>
      </c>
      <c r="F178" t="s">
        <v>7054</v>
      </c>
      <c r="G178" t="s">
        <v>4</v>
      </c>
      <c r="H178" t="s">
        <v>12747</v>
      </c>
      <c r="I178" s="2">
        <v>1025</v>
      </c>
      <c r="J178" s="5"/>
      <c r="K178" s="2"/>
      <c r="L178" s="5"/>
      <c r="M178" s="2">
        <f t="shared" si="2"/>
        <v>-18064.240000000107</v>
      </c>
    </row>
    <row r="179" spans="1:14" customFormat="1" hidden="1">
      <c r="A179" t="s">
        <v>16151</v>
      </c>
      <c r="B179" s="1">
        <v>42009</v>
      </c>
      <c r="C179" t="s">
        <v>18</v>
      </c>
      <c r="D179">
        <v>2</v>
      </c>
      <c r="E179" t="s">
        <v>16164</v>
      </c>
      <c r="F179" t="s">
        <v>13559</v>
      </c>
      <c r="G179" t="s">
        <v>479</v>
      </c>
      <c r="H179" t="s">
        <v>1509</v>
      </c>
      <c r="I179" s="2">
        <v>399.97</v>
      </c>
      <c r="J179" s="5"/>
      <c r="K179" s="2"/>
      <c r="L179" s="5"/>
      <c r="M179" s="2">
        <f t="shared" si="2"/>
        <v>-17664.270000000106</v>
      </c>
    </row>
    <row r="180" spans="1:14" customFormat="1" hidden="1">
      <c r="A180" t="s">
        <v>16174</v>
      </c>
      <c r="B180" s="1">
        <v>42009</v>
      </c>
      <c r="C180" t="s">
        <v>18</v>
      </c>
      <c r="D180">
        <v>2</v>
      </c>
      <c r="E180" t="s">
        <v>16188</v>
      </c>
      <c r="F180" t="s">
        <v>13559</v>
      </c>
      <c r="G180" t="s">
        <v>479</v>
      </c>
      <c r="H180" t="s">
        <v>16189</v>
      </c>
      <c r="I180" s="2">
        <v>574.79</v>
      </c>
      <c r="J180" s="5"/>
      <c r="K180" s="2"/>
      <c r="L180" s="5"/>
      <c r="M180" s="2">
        <f t="shared" si="2"/>
        <v>-17089.480000000105</v>
      </c>
    </row>
    <row r="181" spans="1:14" customFormat="1" hidden="1">
      <c r="A181" t="s">
        <v>16200</v>
      </c>
      <c r="B181" s="1">
        <v>42009</v>
      </c>
      <c r="C181" t="s">
        <v>18</v>
      </c>
      <c r="D181">
        <v>2</v>
      </c>
      <c r="E181" t="s">
        <v>16212</v>
      </c>
      <c r="F181" t="s">
        <v>13559</v>
      </c>
      <c r="G181" t="s">
        <v>479</v>
      </c>
      <c r="H181" t="s">
        <v>16213</v>
      </c>
      <c r="I181" s="2">
        <v>337.97</v>
      </c>
      <c r="J181" s="5"/>
      <c r="K181" s="2"/>
      <c r="L181" s="5"/>
      <c r="M181" s="2">
        <f t="shared" si="2"/>
        <v>-16751.510000000104</v>
      </c>
    </row>
    <row r="182" spans="1:14" customFormat="1" hidden="1">
      <c r="A182" t="s">
        <v>16224</v>
      </c>
      <c r="B182" s="1">
        <v>42009</v>
      </c>
      <c r="C182" t="s">
        <v>18</v>
      </c>
      <c r="D182">
        <v>2</v>
      </c>
      <c r="E182" t="s">
        <v>16240</v>
      </c>
      <c r="F182" t="s">
        <v>13559</v>
      </c>
      <c r="G182" t="s">
        <v>479</v>
      </c>
      <c r="H182" t="s">
        <v>7038</v>
      </c>
      <c r="I182" s="2">
        <v>932.55</v>
      </c>
      <c r="J182" s="5"/>
      <c r="K182" s="2"/>
      <c r="L182" s="5"/>
      <c r="M182" s="2">
        <f t="shared" si="2"/>
        <v>-15818.960000000105</v>
      </c>
    </row>
    <row r="183" spans="1:14" customFormat="1" hidden="1">
      <c r="A183" t="s">
        <v>16253</v>
      </c>
      <c r="B183" s="1">
        <v>42009</v>
      </c>
      <c r="C183" t="s">
        <v>18</v>
      </c>
      <c r="D183">
        <v>2</v>
      </c>
      <c r="E183" t="s">
        <v>16266</v>
      </c>
      <c r="F183" t="s">
        <v>13559</v>
      </c>
      <c r="G183" t="s">
        <v>479</v>
      </c>
      <c r="H183" t="s">
        <v>16267</v>
      </c>
      <c r="I183" s="2">
        <v>337.97</v>
      </c>
      <c r="J183" s="5"/>
      <c r="K183" s="2"/>
      <c r="L183" s="5"/>
      <c r="M183" s="2">
        <f t="shared" si="2"/>
        <v>-15480.990000000105</v>
      </c>
    </row>
    <row r="184" spans="1:14" customFormat="1" hidden="1">
      <c r="A184" t="s">
        <v>16280</v>
      </c>
      <c r="B184" s="1">
        <v>42009</v>
      </c>
      <c r="C184" t="s">
        <v>18</v>
      </c>
      <c r="D184">
        <v>2</v>
      </c>
      <c r="E184" t="s">
        <v>16294</v>
      </c>
      <c r="F184" t="s">
        <v>13559</v>
      </c>
      <c r="G184" t="s">
        <v>313</v>
      </c>
      <c r="H184" t="s">
        <v>1396</v>
      </c>
      <c r="I184" s="2">
        <v>1906.44</v>
      </c>
      <c r="J184" s="5"/>
      <c r="K184" s="2"/>
      <c r="L184" s="5"/>
      <c r="M184" s="2">
        <f t="shared" si="2"/>
        <v>-13574.550000000105</v>
      </c>
    </row>
    <row r="185" spans="1:14" customFormat="1" hidden="1">
      <c r="A185" t="s">
        <v>16303</v>
      </c>
      <c r="B185" s="1">
        <v>42009</v>
      </c>
      <c r="C185" t="s">
        <v>16315</v>
      </c>
      <c r="D185">
        <v>1</v>
      </c>
      <c r="E185" t="s">
        <v>16316</v>
      </c>
      <c r="F185" t="s">
        <v>13565</v>
      </c>
      <c r="G185" t="s">
        <v>4</v>
      </c>
      <c r="H185" t="s">
        <v>16317</v>
      </c>
      <c r="I185" s="2"/>
      <c r="J185" s="5"/>
      <c r="K185" s="17">
        <v>100000</v>
      </c>
      <c r="L185" s="5" t="s">
        <v>36368</v>
      </c>
      <c r="M185" s="2">
        <f t="shared" si="2"/>
        <v>-113574.5500000001</v>
      </c>
      <c r="N185" s="34" t="s">
        <v>36369</v>
      </c>
    </row>
    <row r="186" spans="1:14" customFormat="1" hidden="1">
      <c r="A186" t="s">
        <v>16329</v>
      </c>
      <c r="B186" s="1">
        <v>42009</v>
      </c>
      <c r="C186" t="s">
        <v>18</v>
      </c>
      <c r="D186">
        <v>2</v>
      </c>
      <c r="E186" t="s">
        <v>16340</v>
      </c>
      <c r="F186" t="s">
        <v>13559</v>
      </c>
      <c r="G186" t="s">
        <v>479</v>
      </c>
      <c r="H186" t="s">
        <v>3970</v>
      </c>
      <c r="I186" s="2">
        <v>1906.44</v>
      </c>
      <c r="J186" s="5"/>
      <c r="K186" s="2"/>
      <c r="L186" s="5"/>
      <c r="M186" s="2">
        <f t="shared" si="2"/>
        <v>-111668.1100000001</v>
      </c>
    </row>
    <row r="187" spans="1:14" customFormat="1" hidden="1">
      <c r="A187" t="s">
        <v>16354</v>
      </c>
      <c r="B187" s="1">
        <v>42009</v>
      </c>
      <c r="C187" t="s">
        <v>16365</v>
      </c>
      <c r="D187">
        <v>2</v>
      </c>
      <c r="E187" t="s">
        <v>16366</v>
      </c>
      <c r="F187" t="s">
        <v>7054</v>
      </c>
      <c r="G187" t="s">
        <v>4</v>
      </c>
      <c r="H187" t="s">
        <v>14708</v>
      </c>
      <c r="I187" s="2">
        <v>1025</v>
      </c>
      <c r="J187" s="5"/>
      <c r="K187" s="2"/>
      <c r="L187" s="5"/>
      <c r="M187" s="2">
        <f t="shared" si="2"/>
        <v>-110643.1100000001</v>
      </c>
    </row>
    <row r="188" spans="1:14" customFormat="1" hidden="1">
      <c r="A188" t="s">
        <v>16376</v>
      </c>
      <c r="B188" s="1">
        <v>42009</v>
      </c>
      <c r="C188" t="s">
        <v>16389</v>
      </c>
      <c r="D188">
        <v>2</v>
      </c>
      <c r="E188" t="s">
        <v>16390</v>
      </c>
      <c r="F188" t="s">
        <v>7054</v>
      </c>
      <c r="G188" t="s">
        <v>4</v>
      </c>
      <c r="H188" t="s">
        <v>6491</v>
      </c>
      <c r="I188" s="2">
        <v>3030</v>
      </c>
      <c r="J188" s="5"/>
      <c r="K188" s="2"/>
      <c r="L188" s="5"/>
      <c r="M188" s="2">
        <f t="shared" si="2"/>
        <v>-107613.1100000001</v>
      </c>
    </row>
    <row r="189" spans="1:14" customFormat="1" hidden="1">
      <c r="A189" t="s">
        <v>16404</v>
      </c>
      <c r="B189" s="1">
        <v>42009</v>
      </c>
      <c r="C189" t="s">
        <v>16414</v>
      </c>
      <c r="D189">
        <v>2</v>
      </c>
      <c r="E189" t="s">
        <v>16415</v>
      </c>
      <c r="F189" t="s">
        <v>7054</v>
      </c>
      <c r="G189" t="s">
        <v>4</v>
      </c>
      <c r="H189" t="s">
        <v>14511</v>
      </c>
      <c r="I189" s="2">
        <v>3030</v>
      </c>
      <c r="J189" s="5"/>
      <c r="K189" s="2"/>
      <c r="L189" s="5"/>
      <c r="M189" s="2">
        <f t="shared" si="2"/>
        <v>-104583.1100000001</v>
      </c>
    </row>
    <row r="190" spans="1:14" customFormat="1" hidden="1">
      <c r="A190" t="s">
        <v>16429</v>
      </c>
      <c r="B190" s="1">
        <v>42009</v>
      </c>
      <c r="C190" t="s">
        <v>18</v>
      </c>
      <c r="D190">
        <v>2</v>
      </c>
      <c r="E190" t="s">
        <v>16439</v>
      </c>
      <c r="F190" t="s">
        <v>13559</v>
      </c>
      <c r="G190" t="s">
        <v>479</v>
      </c>
      <c r="H190" t="s">
        <v>1495</v>
      </c>
      <c r="I190" s="2">
        <v>1246.8499999999999</v>
      </c>
      <c r="J190" s="5"/>
      <c r="K190" s="2"/>
      <c r="L190" s="5"/>
      <c r="M190" s="2">
        <f t="shared" si="2"/>
        <v>-103336.2600000001</v>
      </c>
    </row>
    <row r="191" spans="1:14" customFormat="1" hidden="1">
      <c r="A191" t="s">
        <v>16453</v>
      </c>
      <c r="B191" s="1">
        <v>42009</v>
      </c>
      <c r="C191" t="s">
        <v>16462</v>
      </c>
      <c r="D191">
        <v>2</v>
      </c>
      <c r="E191" t="s">
        <v>16463</v>
      </c>
      <c r="F191" t="s">
        <v>7054</v>
      </c>
      <c r="G191" t="s">
        <v>4</v>
      </c>
      <c r="H191" t="s">
        <v>15845</v>
      </c>
      <c r="I191" s="2">
        <v>2230.0100000000002</v>
      </c>
      <c r="J191" s="5"/>
      <c r="K191" s="2"/>
      <c r="L191" s="5"/>
      <c r="M191" s="2">
        <f t="shared" si="2"/>
        <v>-101106.2500000001</v>
      </c>
    </row>
    <row r="192" spans="1:14" customFormat="1" hidden="1">
      <c r="A192" t="s">
        <v>16480</v>
      </c>
      <c r="B192" s="1">
        <v>42009</v>
      </c>
      <c r="C192" t="s">
        <v>16489</v>
      </c>
      <c r="D192">
        <v>2</v>
      </c>
      <c r="E192" t="s">
        <v>16490</v>
      </c>
      <c r="F192" t="s">
        <v>7054</v>
      </c>
      <c r="G192" t="s">
        <v>4</v>
      </c>
      <c r="H192" t="s">
        <v>1981</v>
      </c>
      <c r="I192" s="2">
        <v>1840</v>
      </c>
      <c r="J192" s="5"/>
      <c r="K192" s="2"/>
      <c r="L192" s="5"/>
      <c r="M192" s="2">
        <f t="shared" si="2"/>
        <v>-99266.250000000102</v>
      </c>
      <c r="N192" s="3">
        <f>+M122-K185</f>
        <v>-99266.250000000087</v>
      </c>
    </row>
    <row r="193" spans="1:13" customFormat="1" hidden="1">
      <c r="A193" s="19" t="s">
        <v>1610</v>
      </c>
      <c r="B193" s="20">
        <v>42010</v>
      </c>
      <c r="C193" s="19" t="s">
        <v>6</v>
      </c>
      <c r="D193" s="19">
        <v>1</v>
      </c>
      <c r="E193" s="19" t="s">
        <v>1613</v>
      </c>
      <c r="F193" s="19" t="s">
        <v>29</v>
      </c>
      <c r="G193" s="19" t="s">
        <v>4</v>
      </c>
      <c r="H193" s="19" t="s">
        <v>1614</v>
      </c>
      <c r="I193" s="21">
        <v>2250</v>
      </c>
      <c r="J193" s="22"/>
      <c r="K193" s="21"/>
      <c r="L193" s="22"/>
      <c r="M193" s="21">
        <f t="shared" si="2"/>
        <v>-97016.250000000102</v>
      </c>
    </row>
    <row r="194" spans="1:13" customFormat="1" hidden="1">
      <c r="A194" t="s">
        <v>1615</v>
      </c>
      <c r="B194" s="1">
        <v>42010</v>
      </c>
      <c r="C194" t="s">
        <v>6</v>
      </c>
      <c r="D194">
        <v>1</v>
      </c>
      <c r="E194" t="s">
        <v>1619</v>
      </c>
      <c r="F194" t="s">
        <v>29</v>
      </c>
      <c r="G194" t="s">
        <v>4</v>
      </c>
      <c r="H194" t="s">
        <v>1620</v>
      </c>
      <c r="I194" s="2">
        <v>372.37</v>
      </c>
      <c r="J194" s="5"/>
      <c r="K194" s="2"/>
      <c r="L194" s="5"/>
      <c r="M194" s="2">
        <f t="shared" si="2"/>
        <v>-96643.880000000107</v>
      </c>
    </row>
    <row r="195" spans="1:13" customFormat="1" hidden="1">
      <c r="A195" t="s">
        <v>1622</v>
      </c>
      <c r="B195" s="1">
        <v>42010</v>
      </c>
      <c r="C195" t="s">
        <v>6</v>
      </c>
      <c r="D195">
        <v>1</v>
      </c>
      <c r="E195" t="s">
        <v>1627</v>
      </c>
      <c r="F195" t="s">
        <v>29</v>
      </c>
      <c r="G195" t="s">
        <v>4</v>
      </c>
      <c r="H195" t="s">
        <v>1628</v>
      </c>
      <c r="I195" s="2">
        <v>500</v>
      </c>
      <c r="J195" s="5"/>
      <c r="K195" s="2"/>
      <c r="L195" s="5"/>
      <c r="M195" s="2">
        <f t="shared" si="2"/>
        <v>-96143.880000000107</v>
      </c>
    </row>
    <row r="196" spans="1:13" customFormat="1" hidden="1">
      <c r="A196" t="s">
        <v>1638</v>
      </c>
      <c r="B196" s="1">
        <v>42010</v>
      </c>
      <c r="C196" t="s">
        <v>18</v>
      </c>
      <c r="D196">
        <v>2</v>
      </c>
      <c r="E196" t="s">
        <v>1640</v>
      </c>
      <c r="F196" t="s">
        <v>312</v>
      </c>
      <c r="G196" t="s">
        <v>479</v>
      </c>
      <c r="H196" t="s">
        <v>1614</v>
      </c>
      <c r="I196" s="2"/>
      <c r="J196" s="5"/>
      <c r="K196" s="2">
        <v>3699.99</v>
      </c>
      <c r="L196" s="5"/>
      <c r="M196" s="2">
        <f t="shared" si="2"/>
        <v>-99843.870000000112</v>
      </c>
    </row>
    <row r="197" spans="1:13" customFormat="1" hidden="1">
      <c r="A197" t="s">
        <v>1647</v>
      </c>
      <c r="B197" s="1">
        <v>42010</v>
      </c>
      <c r="C197" t="s">
        <v>6</v>
      </c>
      <c r="D197">
        <v>1</v>
      </c>
      <c r="E197" t="s">
        <v>1650</v>
      </c>
      <c r="F197" t="s">
        <v>29</v>
      </c>
      <c r="G197" t="s">
        <v>4</v>
      </c>
      <c r="H197" t="s">
        <v>1651</v>
      </c>
      <c r="I197" s="2">
        <v>137.31</v>
      </c>
      <c r="J197" s="5"/>
      <c r="K197" s="2"/>
      <c r="L197" s="5"/>
      <c r="M197" s="2">
        <f t="shared" si="2"/>
        <v>-99706.560000000114</v>
      </c>
    </row>
    <row r="198" spans="1:13" customFormat="1" hidden="1">
      <c r="A198" t="s">
        <v>1712</v>
      </c>
      <c r="B198" s="1">
        <v>42010</v>
      </c>
      <c r="C198" t="s">
        <v>6</v>
      </c>
      <c r="D198">
        <v>1</v>
      </c>
      <c r="E198" t="s">
        <v>1715</v>
      </c>
      <c r="F198" t="s">
        <v>29</v>
      </c>
      <c r="G198" t="s">
        <v>4</v>
      </c>
      <c r="H198" t="s">
        <v>1716</v>
      </c>
      <c r="I198" s="2">
        <v>500</v>
      </c>
      <c r="J198" s="5"/>
      <c r="K198" s="2"/>
      <c r="L198" s="5"/>
      <c r="M198" s="2">
        <f t="shared" si="2"/>
        <v>-99206.560000000114</v>
      </c>
    </row>
    <row r="199" spans="1:13" customFormat="1" hidden="1">
      <c r="A199" t="s">
        <v>1719</v>
      </c>
      <c r="B199" s="1">
        <v>42010</v>
      </c>
      <c r="C199" t="s">
        <v>6</v>
      </c>
      <c r="D199">
        <v>1</v>
      </c>
      <c r="E199" t="s">
        <v>1726</v>
      </c>
      <c r="F199" t="s">
        <v>29</v>
      </c>
      <c r="G199" t="s">
        <v>4</v>
      </c>
      <c r="H199" t="s">
        <v>1727</v>
      </c>
      <c r="I199" s="2">
        <v>70.349999999999994</v>
      </c>
      <c r="J199" s="5"/>
      <c r="K199" s="2"/>
      <c r="L199" s="5"/>
      <c r="M199" s="2">
        <f t="shared" si="2"/>
        <v>-99136.210000000108</v>
      </c>
    </row>
    <row r="200" spans="1:13" customFormat="1" hidden="1">
      <c r="A200" t="s">
        <v>1734</v>
      </c>
      <c r="B200" s="1">
        <v>42010</v>
      </c>
      <c r="C200" t="s">
        <v>6</v>
      </c>
      <c r="D200">
        <v>1</v>
      </c>
      <c r="E200" t="s">
        <v>1737</v>
      </c>
      <c r="F200" t="s">
        <v>29</v>
      </c>
      <c r="G200" t="s">
        <v>4</v>
      </c>
      <c r="H200" t="s">
        <v>1738</v>
      </c>
      <c r="I200" s="2">
        <v>427.04</v>
      </c>
      <c r="J200" s="5"/>
      <c r="K200" s="2"/>
      <c r="L200" s="5"/>
      <c r="M200" s="2">
        <f t="shared" si="2"/>
        <v>-98709.170000000115</v>
      </c>
    </row>
    <row r="201" spans="1:13" customFormat="1" hidden="1">
      <c r="A201" t="s">
        <v>1766</v>
      </c>
      <c r="B201" s="1">
        <v>42010</v>
      </c>
      <c r="C201" t="s">
        <v>6</v>
      </c>
      <c r="D201">
        <v>1</v>
      </c>
      <c r="E201" t="s">
        <v>1773</v>
      </c>
      <c r="F201" t="s">
        <v>29</v>
      </c>
      <c r="G201" t="s">
        <v>4</v>
      </c>
      <c r="H201" t="s">
        <v>1774</v>
      </c>
      <c r="I201" s="2">
        <v>87.32</v>
      </c>
      <c r="J201" s="5"/>
      <c r="K201" s="2"/>
      <c r="L201" s="5"/>
      <c r="M201" s="2">
        <f t="shared" ref="M201:M264" si="3">+M200+I201-K201</f>
        <v>-98621.850000000108</v>
      </c>
    </row>
    <row r="202" spans="1:13" customFormat="1" hidden="1">
      <c r="A202" t="s">
        <v>1787</v>
      </c>
      <c r="B202" s="1">
        <v>42010</v>
      </c>
      <c r="C202" t="s">
        <v>6</v>
      </c>
      <c r="D202">
        <v>1</v>
      </c>
      <c r="E202" t="s">
        <v>1790</v>
      </c>
      <c r="F202" t="s">
        <v>8</v>
      </c>
      <c r="G202" t="s">
        <v>4</v>
      </c>
      <c r="H202" t="s">
        <v>1791</v>
      </c>
      <c r="I202" s="2">
        <v>3260.05</v>
      </c>
      <c r="J202" s="5"/>
      <c r="K202" s="2"/>
      <c r="L202" s="5"/>
      <c r="M202" s="2">
        <f t="shared" si="3"/>
        <v>-95361.800000000105</v>
      </c>
    </row>
    <row r="203" spans="1:13" customFormat="1" hidden="1">
      <c r="A203" t="s">
        <v>1893</v>
      </c>
      <c r="B203" s="1">
        <v>42010</v>
      </c>
      <c r="C203" t="s">
        <v>1</v>
      </c>
      <c r="D203">
        <v>1</v>
      </c>
      <c r="E203" t="s">
        <v>1899</v>
      </c>
      <c r="F203" t="s">
        <v>67</v>
      </c>
      <c r="G203" t="s">
        <v>4</v>
      </c>
      <c r="H203" t="s">
        <v>1716</v>
      </c>
      <c r="I203" s="2"/>
      <c r="J203" s="5"/>
      <c r="K203" s="2">
        <v>3800</v>
      </c>
      <c r="L203" s="5"/>
      <c r="M203" s="2">
        <f t="shared" si="3"/>
        <v>-99161.800000000105</v>
      </c>
    </row>
    <row r="204" spans="1:13" customFormat="1" hidden="1">
      <c r="A204" t="s">
        <v>1900</v>
      </c>
      <c r="B204" s="1">
        <v>42010</v>
      </c>
      <c r="C204" t="s">
        <v>1</v>
      </c>
      <c r="D204">
        <v>1</v>
      </c>
      <c r="E204" t="s">
        <v>1905</v>
      </c>
      <c r="F204" t="s">
        <v>67</v>
      </c>
      <c r="G204" t="s">
        <v>4</v>
      </c>
      <c r="H204" t="s">
        <v>1716</v>
      </c>
      <c r="I204" s="2"/>
      <c r="J204" s="5"/>
      <c r="K204" s="2">
        <v>400</v>
      </c>
      <c r="L204" s="5"/>
      <c r="M204" s="2">
        <f t="shared" si="3"/>
        <v>-99561.800000000105</v>
      </c>
    </row>
    <row r="205" spans="1:13" customFormat="1" hidden="1">
      <c r="A205" t="s">
        <v>1972</v>
      </c>
      <c r="B205" s="1">
        <v>42010</v>
      </c>
      <c r="C205" t="s">
        <v>18</v>
      </c>
      <c r="D205">
        <v>1</v>
      </c>
      <c r="E205" t="s">
        <v>1975</v>
      </c>
      <c r="F205" t="s">
        <v>13</v>
      </c>
      <c r="G205" t="s">
        <v>4</v>
      </c>
      <c r="H205" t="s">
        <v>1976</v>
      </c>
      <c r="I205" s="2"/>
      <c r="J205" s="5"/>
      <c r="K205" s="2">
        <v>90000</v>
      </c>
      <c r="L205" s="5"/>
      <c r="M205" s="2">
        <f t="shared" si="3"/>
        <v>-189561.8000000001</v>
      </c>
    </row>
    <row r="206" spans="1:13" customFormat="1" hidden="1">
      <c r="A206" t="s">
        <v>1985</v>
      </c>
      <c r="B206" s="1">
        <v>42010</v>
      </c>
      <c r="C206" t="s">
        <v>1419</v>
      </c>
      <c r="D206">
        <v>1</v>
      </c>
      <c r="E206" t="s">
        <v>1990</v>
      </c>
      <c r="F206" t="s">
        <v>13</v>
      </c>
      <c r="G206" t="s">
        <v>4</v>
      </c>
      <c r="H206" t="s">
        <v>1991</v>
      </c>
      <c r="I206" s="2"/>
      <c r="J206" s="5"/>
      <c r="K206" s="2">
        <v>4100</v>
      </c>
      <c r="L206" s="5"/>
      <c r="M206" s="2">
        <f t="shared" si="3"/>
        <v>-193661.8000000001</v>
      </c>
    </row>
    <row r="207" spans="1:13" customFormat="1" hidden="1">
      <c r="A207" t="s">
        <v>1994</v>
      </c>
      <c r="B207" s="1">
        <v>42010</v>
      </c>
      <c r="C207" t="s">
        <v>1419</v>
      </c>
      <c r="D207">
        <v>1</v>
      </c>
      <c r="E207" t="s">
        <v>1999</v>
      </c>
      <c r="F207" t="s">
        <v>16</v>
      </c>
      <c r="G207" t="s">
        <v>4</v>
      </c>
      <c r="H207" t="s">
        <v>2000</v>
      </c>
      <c r="I207" s="2"/>
      <c r="J207" s="5"/>
      <c r="K207" s="2">
        <v>1840</v>
      </c>
      <c r="L207" s="5"/>
      <c r="M207" s="2">
        <f t="shared" si="3"/>
        <v>-195501.8000000001</v>
      </c>
    </row>
    <row r="208" spans="1:13" customFormat="1" hidden="1">
      <c r="A208" t="s">
        <v>2001</v>
      </c>
      <c r="B208" s="1">
        <v>42010</v>
      </c>
      <c r="C208" t="s">
        <v>1419</v>
      </c>
      <c r="D208">
        <v>1</v>
      </c>
      <c r="E208" t="s">
        <v>2007</v>
      </c>
      <c r="F208" t="s">
        <v>16</v>
      </c>
      <c r="G208" t="s">
        <v>4</v>
      </c>
      <c r="H208" t="s">
        <v>2008</v>
      </c>
      <c r="I208" s="2"/>
      <c r="J208" s="5"/>
      <c r="K208" s="2">
        <v>2205.7199999999998</v>
      </c>
      <c r="L208" s="5"/>
      <c r="M208" s="2">
        <f t="shared" si="3"/>
        <v>-197707.52000000011</v>
      </c>
    </row>
    <row r="209" spans="1:13" customFormat="1" hidden="1">
      <c r="A209" t="s">
        <v>2010</v>
      </c>
      <c r="B209" s="1">
        <v>42010</v>
      </c>
      <c r="C209" t="s">
        <v>1419</v>
      </c>
      <c r="D209">
        <v>1</v>
      </c>
      <c r="E209" t="s">
        <v>2017</v>
      </c>
      <c r="F209" t="s">
        <v>13</v>
      </c>
      <c r="G209" t="s">
        <v>4</v>
      </c>
      <c r="H209" t="s">
        <v>2018</v>
      </c>
      <c r="I209" s="2"/>
      <c r="J209" s="5"/>
      <c r="K209" s="2">
        <v>3080.01</v>
      </c>
      <c r="L209" s="5"/>
      <c r="M209" s="2">
        <f t="shared" si="3"/>
        <v>-200787.53000000012</v>
      </c>
    </row>
    <row r="210" spans="1:13" customFormat="1" hidden="1">
      <c r="A210" t="s">
        <v>2021</v>
      </c>
      <c r="B210" s="1">
        <v>42010</v>
      </c>
      <c r="C210" t="s">
        <v>924</v>
      </c>
      <c r="D210">
        <v>1</v>
      </c>
      <c r="E210" t="s">
        <v>2022</v>
      </c>
      <c r="F210" t="s">
        <v>16</v>
      </c>
      <c r="G210" t="s">
        <v>4</v>
      </c>
      <c r="H210" t="s">
        <v>924</v>
      </c>
      <c r="I210" s="2"/>
      <c r="J210" s="5"/>
      <c r="K210" s="2">
        <v>12391.85</v>
      </c>
      <c r="L210" s="5"/>
      <c r="M210" s="2">
        <f t="shared" si="3"/>
        <v>-213179.38000000012</v>
      </c>
    </row>
    <row r="211" spans="1:13" customFormat="1" hidden="1">
      <c r="A211" t="s">
        <v>2025</v>
      </c>
      <c r="B211" s="1">
        <v>42010</v>
      </c>
      <c r="C211" t="s">
        <v>195</v>
      </c>
      <c r="D211">
        <v>1</v>
      </c>
      <c r="E211" t="s">
        <v>2028</v>
      </c>
      <c r="F211" t="s">
        <v>13</v>
      </c>
      <c r="G211" t="s">
        <v>4</v>
      </c>
      <c r="H211" t="s">
        <v>195</v>
      </c>
      <c r="I211" s="2"/>
      <c r="J211" s="5"/>
      <c r="K211" s="2">
        <v>11998.36</v>
      </c>
      <c r="L211" s="5"/>
      <c r="M211" s="2">
        <f t="shared" si="3"/>
        <v>-225177.74000000011</v>
      </c>
    </row>
    <row r="212" spans="1:13" customFormat="1" hidden="1">
      <c r="A212" t="s">
        <v>2030</v>
      </c>
      <c r="B212" s="1">
        <v>42010</v>
      </c>
      <c r="C212" t="s">
        <v>18</v>
      </c>
      <c r="D212">
        <v>1</v>
      </c>
      <c r="E212" t="s">
        <v>2033</v>
      </c>
      <c r="F212" t="s">
        <v>13</v>
      </c>
      <c r="G212" t="s">
        <v>4</v>
      </c>
      <c r="H212" t="s">
        <v>18</v>
      </c>
      <c r="I212" s="2"/>
      <c r="J212" s="5"/>
      <c r="K212" s="2">
        <v>41034.69</v>
      </c>
      <c r="L212" s="5"/>
      <c r="M212" s="2">
        <f t="shared" si="3"/>
        <v>-266212.43000000011</v>
      </c>
    </row>
    <row r="213" spans="1:13" customFormat="1" hidden="1">
      <c r="A213" t="s">
        <v>16507</v>
      </c>
      <c r="B213" s="1">
        <v>42010</v>
      </c>
      <c r="C213" t="s">
        <v>16526</v>
      </c>
      <c r="D213">
        <v>1</v>
      </c>
      <c r="E213" t="s">
        <v>16527</v>
      </c>
      <c r="F213" t="s">
        <v>13565</v>
      </c>
      <c r="G213" t="s">
        <v>4</v>
      </c>
      <c r="H213" t="s">
        <v>16528</v>
      </c>
      <c r="I213" s="2">
        <v>953.76</v>
      </c>
      <c r="J213" s="5"/>
      <c r="K213" s="2"/>
      <c r="L213" s="5"/>
      <c r="M213" s="2">
        <f t="shared" si="3"/>
        <v>-265258.6700000001</v>
      </c>
    </row>
    <row r="214" spans="1:13" customFormat="1" hidden="1">
      <c r="A214" t="s">
        <v>16534</v>
      </c>
      <c r="B214" s="1">
        <v>42010</v>
      </c>
      <c r="C214" t="s">
        <v>16555</v>
      </c>
      <c r="D214">
        <v>2</v>
      </c>
      <c r="E214" t="s">
        <v>16556</v>
      </c>
      <c r="F214" t="s">
        <v>13559</v>
      </c>
      <c r="G214" t="s">
        <v>479</v>
      </c>
      <c r="H214" t="s">
        <v>290</v>
      </c>
      <c r="I214" s="2"/>
      <c r="J214" s="5"/>
      <c r="K214" s="2">
        <v>1328.97</v>
      </c>
      <c r="L214" s="5"/>
      <c r="M214" s="2">
        <f t="shared" si="3"/>
        <v>-266587.64000000007</v>
      </c>
    </row>
    <row r="215" spans="1:13" customFormat="1" hidden="1">
      <c r="A215" t="s">
        <v>16534</v>
      </c>
      <c r="B215" s="1">
        <v>42010</v>
      </c>
      <c r="C215" t="s">
        <v>16555</v>
      </c>
      <c r="D215">
        <v>2</v>
      </c>
      <c r="E215" t="s">
        <v>16556</v>
      </c>
      <c r="F215" t="s">
        <v>13559</v>
      </c>
      <c r="G215" t="s">
        <v>479</v>
      </c>
      <c r="H215" t="s">
        <v>290</v>
      </c>
      <c r="I215" s="2">
        <v>1328.97</v>
      </c>
      <c r="J215" s="5"/>
      <c r="K215" s="2"/>
      <c r="L215" s="5"/>
      <c r="M215" s="2">
        <f t="shared" si="3"/>
        <v>-265258.6700000001</v>
      </c>
    </row>
    <row r="216" spans="1:13" customFormat="1" hidden="1">
      <c r="A216" t="s">
        <v>16563</v>
      </c>
      <c r="B216" s="1">
        <v>42010</v>
      </c>
      <c r="C216" t="s">
        <v>6</v>
      </c>
      <c r="D216">
        <v>1</v>
      </c>
      <c r="E216" t="s">
        <v>16578</v>
      </c>
      <c r="F216" t="s">
        <v>13610</v>
      </c>
      <c r="G216" t="s">
        <v>4</v>
      </c>
      <c r="H216" t="s">
        <v>16579</v>
      </c>
      <c r="I216" s="2">
        <v>9014.0400000000009</v>
      </c>
      <c r="J216" s="5"/>
      <c r="K216" s="2"/>
      <c r="L216" s="5"/>
      <c r="M216" s="2">
        <f t="shared" si="3"/>
        <v>-256244.63000000009</v>
      </c>
    </row>
    <row r="217" spans="1:13" customFormat="1" hidden="1">
      <c r="A217" t="s">
        <v>16586</v>
      </c>
      <c r="B217" s="1">
        <v>42010</v>
      </c>
      <c r="C217" t="s">
        <v>18</v>
      </c>
      <c r="D217">
        <v>2</v>
      </c>
      <c r="E217" t="s">
        <v>16599</v>
      </c>
      <c r="F217" t="s">
        <v>13559</v>
      </c>
      <c r="G217" t="s">
        <v>479</v>
      </c>
      <c r="H217" t="s">
        <v>16600</v>
      </c>
      <c r="I217" s="2"/>
      <c r="J217" s="5"/>
      <c r="K217" s="2">
        <v>500</v>
      </c>
      <c r="L217" s="5"/>
      <c r="M217" s="2">
        <f t="shared" si="3"/>
        <v>-256744.63000000009</v>
      </c>
    </row>
    <row r="218" spans="1:13" customFormat="1" hidden="1">
      <c r="A218" t="s">
        <v>16586</v>
      </c>
      <c r="B218" s="1">
        <v>42010</v>
      </c>
      <c r="C218" t="s">
        <v>18</v>
      </c>
      <c r="D218">
        <v>2</v>
      </c>
      <c r="E218" t="s">
        <v>16599</v>
      </c>
      <c r="F218" t="s">
        <v>13559</v>
      </c>
      <c r="G218" t="s">
        <v>479</v>
      </c>
      <c r="H218" t="s">
        <v>16600</v>
      </c>
      <c r="I218" s="2">
        <v>944.19</v>
      </c>
      <c r="J218" s="5"/>
      <c r="K218" s="2"/>
      <c r="L218" s="5"/>
      <c r="M218" s="2">
        <f t="shared" si="3"/>
        <v>-255800.44000000009</v>
      </c>
    </row>
    <row r="219" spans="1:13" customFormat="1" hidden="1">
      <c r="A219" t="s">
        <v>16609</v>
      </c>
      <c r="B219" s="1">
        <v>42010</v>
      </c>
      <c r="C219" t="s">
        <v>16621</v>
      </c>
      <c r="D219">
        <v>2</v>
      </c>
      <c r="E219" t="s">
        <v>16622</v>
      </c>
      <c r="F219" t="s">
        <v>7054</v>
      </c>
      <c r="G219" t="s">
        <v>4</v>
      </c>
      <c r="H219" t="s">
        <v>16623</v>
      </c>
      <c r="I219" s="2">
        <v>1766.01</v>
      </c>
      <c r="J219" s="5"/>
      <c r="K219" s="2"/>
      <c r="L219" s="5"/>
      <c r="M219" s="2">
        <f t="shared" si="3"/>
        <v>-254034.43000000008</v>
      </c>
    </row>
    <row r="220" spans="1:13" customFormat="1" hidden="1">
      <c r="A220" t="s">
        <v>16633</v>
      </c>
      <c r="B220" s="1">
        <v>42010</v>
      </c>
      <c r="C220" t="s">
        <v>16646</v>
      </c>
      <c r="D220">
        <v>2</v>
      </c>
      <c r="E220" t="s">
        <v>16647</v>
      </c>
      <c r="F220" t="s">
        <v>7054</v>
      </c>
      <c r="G220" t="s">
        <v>4</v>
      </c>
      <c r="H220" t="s">
        <v>2515</v>
      </c>
      <c r="I220" s="2">
        <v>1025</v>
      </c>
      <c r="J220" s="5"/>
      <c r="K220" s="2"/>
      <c r="L220" s="5"/>
      <c r="M220" s="2">
        <f t="shared" si="3"/>
        <v>-253009.43000000008</v>
      </c>
    </row>
    <row r="221" spans="1:13" customFormat="1" hidden="1">
      <c r="A221" t="s">
        <v>16662</v>
      </c>
      <c r="B221" s="1">
        <v>42010</v>
      </c>
      <c r="C221" t="s">
        <v>18</v>
      </c>
      <c r="D221">
        <v>2</v>
      </c>
      <c r="E221" t="s">
        <v>16678</v>
      </c>
      <c r="F221" t="s">
        <v>13559</v>
      </c>
      <c r="G221" t="s">
        <v>479</v>
      </c>
      <c r="H221" t="s">
        <v>1614</v>
      </c>
      <c r="I221" s="2">
        <v>3699.99</v>
      </c>
      <c r="J221" s="5"/>
      <c r="K221" s="2"/>
      <c r="L221" s="5"/>
      <c r="M221" s="2">
        <f t="shared" si="3"/>
        <v>-249309.44000000009</v>
      </c>
    </row>
    <row r="222" spans="1:13" customFormat="1" hidden="1">
      <c r="A222" t="s">
        <v>16688</v>
      </c>
      <c r="B222" s="1">
        <v>42010</v>
      </c>
      <c r="C222" t="s">
        <v>16699</v>
      </c>
      <c r="D222">
        <v>2</v>
      </c>
      <c r="E222" t="s">
        <v>16700</v>
      </c>
      <c r="F222" t="s">
        <v>7054</v>
      </c>
      <c r="G222" t="s">
        <v>4</v>
      </c>
      <c r="H222" t="s">
        <v>16701</v>
      </c>
      <c r="I222" s="2">
        <v>1825</v>
      </c>
      <c r="J222" s="5"/>
      <c r="K222" s="2"/>
      <c r="L222" s="5"/>
      <c r="M222" s="2">
        <f t="shared" si="3"/>
        <v>-247484.44000000009</v>
      </c>
    </row>
    <row r="223" spans="1:13" customFormat="1" hidden="1">
      <c r="A223" t="s">
        <v>16711</v>
      </c>
      <c r="B223" s="1">
        <v>42010</v>
      </c>
      <c r="C223" t="s">
        <v>18</v>
      </c>
      <c r="D223">
        <v>2</v>
      </c>
      <c r="E223" t="s">
        <v>16723</v>
      </c>
      <c r="F223" t="s">
        <v>13559</v>
      </c>
      <c r="G223" t="s">
        <v>479</v>
      </c>
      <c r="H223" t="s">
        <v>16701</v>
      </c>
      <c r="I223" s="2"/>
      <c r="J223" s="5"/>
      <c r="K223" s="2">
        <v>2250</v>
      </c>
      <c r="L223" s="5"/>
      <c r="M223" s="2">
        <f t="shared" si="3"/>
        <v>-249734.44000000009</v>
      </c>
    </row>
    <row r="224" spans="1:13" customFormat="1" hidden="1">
      <c r="A224" t="s">
        <v>16711</v>
      </c>
      <c r="B224" s="1">
        <v>42010</v>
      </c>
      <c r="C224" t="s">
        <v>18</v>
      </c>
      <c r="D224">
        <v>2</v>
      </c>
      <c r="E224" t="s">
        <v>16723</v>
      </c>
      <c r="F224" t="s">
        <v>13559</v>
      </c>
      <c r="G224" t="s">
        <v>479</v>
      </c>
      <c r="H224" t="s">
        <v>16701</v>
      </c>
      <c r="I224" s="2">
        <v>3699.99</v>
      </c>
      <c r="J224" s="5"/>
      <c r="K224" s="2"/>
      <c r="L224" s="5"/>
      <c r="M224" s="2">
        <f t="shared" si="3"/>
        <v>-246034.4500000001</v>
      </c>
    </row>
    <row r="225" spans="1:13" customFormat="1" hidden="1">
      <c r="A225" t="s">
        <v>16732</v>
      </c>
      <c r="B225" s="1">
        <v>42010</v>
      </c>
      <c r="C225" t="s">
        <v>16744</v>
      </c>
      <c r="D225">
        <v>2</v>
      </c>
      <c r="E225" t="s">
        <v>16745</v>
      </c>
      <c r="F225" t="s">
        <v>7054</v>
      </c>
      <c r="G225" t="s">
        <v>4</v>
      </c>
      <c r="H225" t="s">
        <v>3920</v>
      </c>
      <c r="I225" s="2">
        <v>590</v>
      </c>
      <c r="J225" s="5"/>
      <c r="K225" s="2"/>
      <c r="L225" s="5"/>
      <c r="M225" s="2">
        <f t="shared" si="3"/>
        <v>-245444.4500000001</v>
      </c>
    </row>
    <row r="226" spans="1:13" customFormat="1" hidden="1">
      <c r="A226" t="s">
        <v>16786</v>
      </c>
      <c r="B226" s="1">
        <v>42010</v>
      </c>
      <c r="C226" t="s">
        <v>16802</v>
      </c>
      <c r="D226">
        <v>2</v>
      </c>
      <c r="E226" t="s">
        <v>16803</v>
      </c>
      <c r="F226" t="s">
        <v>7054</v>
      </c>
      <c r="G226" t="s">
        <v>4</v>
      </c>
      <c r="H226" t="s">
        <v>713</v>
      </c>
      <c r="I226" s="2">
        <v>4100</v>
      </c>
      <c r="J226" s="5"/>
      <c r="K226" s="2"/>
      <c r="L226" s="5"/>
      <c r="M226" s="2">
        <f t="shared" si="3"/>
        <v>-241344.4500000001</v>
      </c>
    </row>
    <row r="227" spans="1:13" customFormat="1" hidden="1">
      <c r="A227" t="s">
        <v>16814</v>
      </c>
      <c r="B227" s="1">
        <v>42010</v>
      </c>
      <c r="C227" t="s">
        <v>16827</v>
      </c>
      <c r="D227">
        <v>2</v>
      </c>
      <c r="E227" t="s">
        <v>16828</v>
      </c>
      <c r="F227" t="s">
        <v>7054</v>
      </c>
      <c r="G227" t="s">
        <v>4</v>
      </c>
      <c r="H227" t="s">
        <v>16829</v>
      </c>
      <c r="I227" s="2">
        <v>4100.01</v>
      </c>
      <c r="J227" s="5"/>
      <c r="K227" s="2"/>
      <c r="L227" s="5"/>
      <c r="M227" s="2">
        <f t="shared" si="3"/>
        <v>-237244.44000000009</v>
      </c>
    </row>
    <row r="228" spans="1:13" customFormat="1" hidden="1">
      <c r="A228" t="s">
        <v>16837</v>
      </c>
      <c r="B228" s="1">
        <v>42010</v>
      </c>
      <c r="C228" t="s">
        <v>16849</v>
      </c>
      <c r="D228">
        <v>2</v>
      </c>
      <c r="E228" t="s">
        <v>16850</v>
      </c>
      <c r="F228" t="s">
        <v>7054</v>
      </c>
      <c r="G228" t="s">
        <v>4</v>
      </c>
      <c r="H228" t="s">
        <v>10976</v>
      </c>
      <c r="I228" s="2">
        <v>3029.99</v>
      </c>
      <c r="J228" s="5"/>
      <c r="K228" s="2"/>
      <c r="L228" s="5"/>
      <c r="M228" s="2">
        <f t="shared" si="3"/>
        <v>-234214.4500000001</v>
      </c>
    </row>
    <row r="229" spans="1:13" customFormat="1" hidden="1">
      <c r="A229" t="s">
        <v>16858</v>
      </c>
      <c r="B229" s="1">
        <v>42010</v>
      </c>
      <c r="C229" t="s">
        <v>16870</v>
      </c>
      <c r="D229">
        <v>2</v>
      </c>
      <c r="E229" t="s">
        <v>16871</v>
      </c>
      <c r="F229" t="s">
        <v>7054</v>
      </c>
      <c r="G229" t="s">
        <v>4</v>
      </c>
      <c r="H229" t="s">
        <v>273</v>
      </c>
      <c r="I229" s="2">
        <v>1840</v>
      </c>
      <c r="J229" s="5"/>
      <c r="K229" s="2"/>
      <c r="L229" s="5"/>
      <c r="M229" s="2">
        <f t="shared" si="3"/>
        <v>-232374.4500000001</v>
      </c>
    </row>
    <row r="230" spans="1:13" customFormat="1" hidden="1">
      <c r="A230" t="s">
        <v>16880</v>
      </c>
      <c r="B230" s="1">
        <v>42010</v>
      </c>
      <c r="C230" t="s">
        <v>6</v>
      </c>
      <c r="D230">
        <v>1</v>
      </c>
      <c r="E230" t="s">
        <v>16892</v>
      </c>
      <c r="F230" t="s">
        <v>13610</v>
      </c>
      <c r="G230" t="s">
        <v>4</v>
      </c>
      <c r="H230" t="s">
        <v>213</v>
      </c>
      <c r="I230" s="2">
        <v>7648</v>
      </c>
      <c r="J230" s="5"/>
      <c r="K230" s="2"/>
      <c r="L230" s="5"/>
      <c r="M230" s="2">
        <f t="shared" si="3"/>
        <v>-224726.4500000001</v>
      </c>
    </row>
    <row r="231" spans="1:13" customFormat="1" hidden="1">
      <c r="A231" t="s">
        <v>16905</v>
      </c>
      <c r="B231" s="1">
        <v>42010</v>
      </c>
      <c r="C231" t="s">
        <v>16915</v>
      </c>
      <c r="D231">
        <v>2</v>
      </c>
      <c r="E231" t="s">
        <v>16916</v>
      </c>
      <c r="F231" t="s">
        <v>7054</v>
      </c>
      <c r="G231" t="s">
        <v>4</v>
      </c>
      <c r="H231" t="s">
        <v>9595</v>
      </c>
      <c r="I231" s="2">
        <v>1976.11</v>
      </c>
      <c r="J231" s="5"/>
      <c r="K231" s="2"/>
      <c r="L231" s="5"/>
      <c r="M231" s="2">
        <f t="shared" si="3"/>
        <v>-222750.34000000011</v>
      </c>
    </row>
    <row r="232" spans="1:13" customFormat="1" hidden="1">
      <c r="A232" t="s">
        <v>16927</v>
      </c>
      <c r="B232" s="1">
        <v>42010</v>
      </c>
      <c r="C232" t="s">
        <v>16934</v>
      </c>
      <c r="D232">
        <v>2</v>
      </c>
      <c r="E232" t="s">
        <v>16935</v>
      </c>
      <c r="F232" t="s">
        <v>13559</v>
      </c>
      <c r="G232" t="s">
        <v>479</v>
      </c>
      <c r="H232" t="s">
        <v>1206</v>
      </c>
      <c r="I232" s="2"/>
      <c r="J232" s="5"/>
      <c r="K232" s="2">
        <v>600</v>
      </c>
      <c r="L232" s="5"/>
      <c r="M232" s="2">
        <f t="shared" si="3"/>
        <v>-223350.34000000011</v>
      </c>
    </row>
    <row r="233" spans="1:13" customFormat="1" hidden="1">
      <c r="A233" t="s">
        <v>16927</v>
      </c>
      <c r="B233" s="1">
        <v>42010</v>
      </c>
      <c r="C233" t="s">
        <v>16934</v>
      </c>
      <c r="D233">
        <v>2</v>
      </c>
      <c r="E233" t="s">
        <v>16935</v>
      </c>
      <c r="F233" t="s">
        <v>13559</v>
      </c>
      <c r="G233" t="s">
        <v>479</v>
      </c>
      <c r="H233" t="s">
        <v>1206</v>
      </c>
      <c r="I233" s="2">
        <v>1158.33</v>
      </c>
      <c r="J233" s="5"/>
      <c r="K233" s="2"/>
      <c r="L233" s="5"/>
      <c r="M233" s="2">
        <f t="shared" si="3"/>
        <v>-222192.01000000013</v>
      </c>
    </row>
    <row r="234" spans="1:13" customFormat="1" hidden="1">
      <c r="A234" t="s">
        <v>16952</v>
      </c>
      <c r="B234" s="1">
        <v>42010</v>
      </c>
      <c r="C234" t="s">
        <v>5029</v>
      </c>
      <c r="D234">
        <v>2</v>
      </c>
      <c r="E234" t="s">
        <v>16958</v>
      </c>
      <c r="F234" t="s">
        <v>13559</v>
      </c>
      <c r="G234" t="s">
        <v>479</v>
      </c>
      <c r="H234" t="s">
        <v>1529</v>
      </c>
      <c r="I234" s="2"/>
      <c r="J234" s="5"/>
      <c r="K234" s="2">
        <v>5088</v>
      </c>
      <c r="L234" s="5"/>
      <c r="M234" s="2">
        <f t="shared" si="3"/>
        <v>-227280.01000000013</v>
      </c>
    </row>
    <row r="235" spans="1:13" customFormat="1" hidden="1">
      <c r="A235" t="s">
        <v>16952</v>
      </c>
      <c r="B235" s="1">
        <v>42010</v>
      </c>
      <c r="C235" t="s">
        <v>5029</v>
      </c>
      <c r="D235">
        <v>2</v>
      </c>
      <c r="E235" t="s">
        <v>16958</v>
      </c>
      <c r="F235" t="s">
        <v>13559</v>
      </c>
      <c r="G235" t="s">
        <v>479</v>
      </c>
      <c r="H235" t="s">
        <v>1529</v>
      </c>
      <c r="I235" s="2">
        <v>5088</v>
      </c>
      <c r="J235" s="5"/>
      <c r="K235" s="2"/>
      <c r="L235" s="5"/>
      <c r="M235" s="2">
        <f t="shared" si="3"/>
        <v>-222192.01000000013</v>
      </c>
    </row>
    <row r="236" spans="1:13" customFormat="1" hidden="1">
      <c r="A236" t="s">
        <v>16974</v>
      </c>
      <c r="B236" s="1">
        <v>42010</v>
      </c>
      <c r="C236" t="s">
        <v>1</v>
      </c>
      <c r="D236">
        <v>2</v>
      </c>
      <c r="E236" t="s">
        <v>16981</v>
      </c>
      <c r="F236" t="s">
        <v>13559</v>
      </c>
      <c r="G236" t="s">
        <v>313</v>
      </c>
      <c r="H236" t="s">
        <v>1716</v>
      </c>
      <c r="I236" s="2">
        <v>3800</v>
      </c>
      <c r="J236" s="5"/>
      <c r="K236" s="2"/>
      <c r="L236" s="5"/>
      <c r="M236" s="2">
        <f t="shared" si="3"/>
        <v>-218392.01000000013</v>
      </c>
    </row>
    <row r="237" spans="1:13" customFormat="1" hidden="1">
      <c r="A237" t="s">
        <v>16998</v>
      </c>
      <c r="B237" s="1">
        <v>42010</v>
      </c>
      <c r="C237" t="s">
        <v>18</v>
      </c>
      <c r="D237">
        <v>2</v>
      </c>
      <c r="E237" t="s">
        <v>17009</v>
      </c>
      <c r="F237" t="s">
        <v>13559</v>
      </c>
      <c r="G237" t="s">
        <v>479</v>
      </c>
      <c r="H237" t="s">
        <v>1504</v>
      </c>
      <c r="I237" s="2"/>
      <c r="J237" s="5"/>
      <c r="K237" s="2">
        <v>1500</v>
      </c>
      <c r="L237" s="5"/>
      <c r="M237" s="2">
        <f t="shared" si="3"/>
        <v>-219892.01000000013</v>
      </c>
    </row>
    <row r="238" spans="1:13" customFormat="1" hidden="1">
      <c r="A238" t="s">
        <v>16998</v>
      </c>
      <c r="B238" s="1">
        <v>42010</v>
      </c>
      <c r="C238" t="s">
        <v>18</v>
      </c>
      <c r="D238">
        <v>2</v>
      </c>
      <c r="E238" t="s">
        <v>17009</v>
      </c>
      <c r="F238" t="s">
        <v>13559</v>
      </c>
      <c r="G238" t="s">
        <v>479</v>
      </c>
      <c r="H238" t="s">
        <v>1504</v>
      </c>
      <c r="I238" s="2">
        <v>2671.8</v>
      </c>
      <c r="J238" s="5"/>
      <c r="K238" s="2"/>
      <c r="L238" s="5"/>
      <c r="M238" s="2">
        <f t="shared" si="3"/>
        <v>-217220.21000000014</v>
      </c>
    </row>
    <row r="239" spans="1:13" customFormat="1" hidden="1">
      <c r="A239" t="s">
        <v>17022</v>
      </c>
      <c r="B239" s="1">
        <v>42010</v>
      </c>
      <c r="C239" t="s">
        <v>17029</v>
      </c>
      <c r="D239">
        <v>2</v>
      </c>
      <c r="E239" t="s">
        <v>17030</v>
      </c>
      <c r="F239" t="s">
        <v>7054</v>
      </c>
      <c r="G239" t="s">
        <v>4</v>
      </c>
      <c r="H239" t="s">
        <v>1716</v>
      </c>
      <c r="I239" s="2">
        <v>1425.2</v>
      </c>
      <c r="J239" s="5"/>
      <c r="K239" s="2"/>
      <c r="L239" s="5"/>
      <c r="M239" s="2">
        <f t="shared" si="3"/>
        <v>-215795.01000000013</v>
      </c>
    </row>
    <row r="240" spans="1:13" customFormat="1" hidden="1">
      <c r="A240" t="s">
        <v>17043</v>
      </c>
      <c r="B240" s="1">
        <v>42010</v>
      </c>
      <c r="C240" t="s">
        <v>17051</v>
      </c>
      <c r="D240">
        <v>2</v>
      </c>
      <c r="E240" t="s">
        <v>17052</v>
      </c>
      <c r="F240" t="s">
        <v>7054</v>
      </c>
      <c r="G240" t="s">
        <v>4</v>
      </c>
      <c r="H240" t="s">
        <v>17053</v>
      </c>
      <c r="I240" s="2">
        <v>3030</v>
      </c>
      <c r="J240" s="5"/>
      <c r="K240" s="2"/>
      <c r="L240" s="5"/>
      <c r="M240" s="2">
        <f t="shared" si="3"/>
        <v>-212765.01000000013</v>
      </c>
    </row>
    <row r="241" spans="1:13" customFormat="1" hidden="1">
      <c r="A241" t="s">
        <v>17067</v>
      </c>
      <c r="B241" s="1">
        <v>42010</v>
      </c>
      <c r="C241" t="s">
        <v>17074</v>
      </c>
      <c r="D241">
        <v>2</v>
      </c>
      <c r="E241" t="s">
        <v>17075</v>
      </c>
      <c r="F241" t="s">
        <v>7054</v>
      </c>
      <c r="G241" t="s">
        <v>4</v>
      </c>
      <c r="H241" t="s">
        <v>17076</v>
      </c>
      <c r="I241" s="2">
        <v>5014.66</v>
      </c>
      <c r="J241" s="5"/>
      <c r="K241" s="2"/>
      <c r="L241" s="5"/>
      <c r="M241" s="2">
        <f t="shared" si="3"/>
        <v>-207750.35000000012</v>
      </c>
    </row>
    <row r="242" spans="1:13" customFormat="1" hidden="1">
      <c r="A242" t="s">
        <v>17087</v>
      </c>
      <c r="B242" s="1">
        <v>42010</v>
      </c>
      <c r="C242" t="s">
        <v>18</v>
      </c>
      <c r="D242">
        <v>2</v>
      </c>
      <c r="E242" t="s">
        <v>17099</v>
      </c>
      <c r="F242" t="s">
        <v>13559</v>
      </c>
      <c r="G242" t="s">
        <v>313</v>
      </c>
      <c r="H242" t="s">
        <v>824</v>
      </c>
      <c r="I242" s="2">
        <v>568.37</v>
      </c>
      <c r="J242" s="5"/>
      <c r="K242" s="2"/>
      <c r="L242" s="5"/>
      <c r="M242" s="2">
        <f t="shared" si="3"/>
        <v>-207181.98000000013</v>
      </c>
    </row>
    <row r="243" spans="1:13" customFormat="1" hidden="1">
      <c r="A243" t="s">
        <v>17111</v>
      </c>
      <c r="B243" s="1">
        <v>42010</v>
      </c>
      <c r="C243" t="s">
        <v>17121</v>
      </c>
      <c r="D243">
        <v>2</v>
      </c>
      <c r="E243" t="s">
        <v>17122</v>
      </c>
      <c r="F243" t="s">
        <v>7054</v>
      </c>
      <c r="G243" t="s">
        <v>4</v>
      </c>
      <c r="H243" t="s">
        <v>8776</v>
      </c>
      <c r="I243" s="2">
        <v>1025</v>
      </c>
      <c r="J243" s="5"/>
      <c r="K243" s="2"/>
      <c r="L243" s="5"/>
      <c r="M243" s="2">
        <f t="shared" si="3"/>
        <v>-206156.98000000013</v>
      </c>
    </row>
    <row r="244" spans="1:13" customFormat="1" hidden="1">
      <c r="A244" t="s">
        <v>17137</v>
      </c>
      <c r="B244" s="1">
        <v>42010</v>
      </c>
      <c r="C244" t="s">
        <v>17145</v>
      </c>
      <c r="D244">
        <v>1</v>
      </c>
      <c r="E244" t="s">
        <v>17146</v>
      </c>
      <c r="F244" t="s">
        <v>13561</v>
      </c>
      <c r="G244" t="s">
        <v>4</v>
      </c>
      <c r="H244" t="s">
        <v>1976</v>
      </c>
      <c r="I244" s="2">
        <v>90000</v>
      </c>
      <c r="J244" s="5"/>
      <c r="K244" s="2"/>
      <c r="L244" s="5"/>
      <c r="M244" s="2">
        <f t="shared" si="3"/>
        <v>-116156.98000000013</v>
      </c>
    </row>
    <row r="245" spans="1:13" customFormat="1" hidden="1">
      <c r="A245" t="s">
        <v>17159</v>
      </c>
      <c r="B245" s="1">
        <v>42010</v>
      </c>
      <c r="C245" t="s">
        <v>17168</v>
      </c>
      <c r="D245">
        <v>2</v>
      </c>
      <c r="E245" t="s">
        <v>17169</v>
      </c>
      <c r="F245" t="s">
        <v>7054</v>
      </c>
      <c r="G245" t="s">
        <v>4</v>
      </c>
      <c r="H245" t="s">
        <v>15160</v>
      </c>
      <c r="I245" s="2">
        <v>1840</v>
      </c>
      <c r="J245" s="5"/>
      <c r="K245" s="2"/>
      <c r="L245" s="5"/>
      <c r="M245" s="2">
        <f t="shared" si="3"/>
        <v>-114316.98000000013</v>
      </c>
    </row>
    <row r="246" spans="1:13" customFormat="1" hidden="1">
      <c r="A246" t="s">
        <v>17186</v>
      </c>
      <c r="B246" s="1">
        <v>42010</v>
      </c>
      <c r="C246" t="s">
        <v>17145</v>
      </c>
      <c r="D246">
        <v>1</v>
      </c>
      <c r="E246" t="s">
        <v>17197</v>
      </c>
      <c r="F246" t="s">
        <v>13561</v>
      </c>
      <c r="G246" t="s">
        <v>4</v>
      </c>
      <c r="H246" t="s">
        <v>1976</v>
      </c>
      <c r="I246" s="2">
        <v>2800</v>
      </c>
      <c r="J246" s="5"/>
      <c r="K246" s="2"/>
      <c r="L246" s="5"/>
      <c r="M246" s="2">
        <f t="shared" si="3"/>
        <v>-111516.98000000013</v>
      </c>
    </row>
    <row r="247" spans="1:13" customFormat="1" hidden="1">
      <c r="A247" t="s">
        <v>17213</v>
      </c>
      <c r="B247" s="1">
        <v>42010</v>
      </c>
      <c r="C247" t="s">
        <v>17219</v>
      </c>
      <c r="D247">
        <v>2</v>
      </c>
      <c r="E247" t="s">
        <v>17220</v>
      </c>
      <c r="F247" t="s">
        <v>7054</v>
      </c>
      <c r="G247" t="s">
        <v>4</v>
      </c>
      <c r="H247" t="s">
        <v>1991</v>
      </c>
      <c r="I247" s="2">
        <v>4100</v>
      </c>
      <c r="J247" s="5"/>
      <c r="K247" s="2"/>
      <c r="L247" s="5"/>
      <c r="M247" s="2">
        <f t="shared" si="3"/>
        <v>-107416.98000000013</v>
      </c>
    </row>
    <row r="248" spans="1:13" customFormat="1" hidden="1">
      <c r="A248" t="s">
        <v>17234</v>
      </c>
      <c r="B248" s="1">
        <v>42010</v>
      </c>
      <c r="C248" t="s">
        <v>17244</v>
      </c>
      <c r="D248">
        <v>2</v>
      </c>
      <c r="E248" t="s">
        <v>17245</v>
      </c>
      <c r="F248" t="s">
        <v>7054</v>
      </c>
      <c r="G248" t="s">
        <v>4</v>
      </c>
      <c r="H248" t="s">
        <v>17246</v>
      </c>
      <c r="I248" s="2">
        <v>1025</v>
      </c>
      <c r="J248" s="5"/>
      <c r="K248" s="2"/>
      <c r="L248" s="5"/>
      <c r="M248" s="2">
        <f t="shared" si="3"/>
        <v>-106391.98000000013</v>
      </c>
    </row>
    <row r="249" spans="1:13" customFormat="1" hidden="1">
      <c r="A249" t="s">
        <v>17259</v>
      </c>
      <c r="B249" s="1">
        <v>42010</v>
      </c>
      <c r="C249" t="s">
        <v>17265</v>
      </c>
      <c r="D249">
        <v>2</v>
      </c>
      <c r="E249" t="s">
        <v>17266</v>
      </c>
      <c r="F249" t="s">
        <v>7054</v>
      </c>
      <c r="G249" t="s">
        <v>4</v>
      </c>
      <c r="H249" t="s">
        <v>2000</v>
      </c>
      <c r="I249" s="2">
        <v>1840</v>
      </c>
      <c r="J249" s="5"/>
      <c r="K249" s="2"/>
      <c r="L249" s="5"/>
      <c r="M249" s="2">
        <f t="shared" si="3"/>
        <v>-104551.98000000013</v>
      </c>
    </row>
    <row r="250" spans="1:13" customFormat="1" hidden="1">
      <c r="A250" t="s">
        <v>17280</v>
      </c>
      <c r="B250" s="1">
        <v>42010</v>
      </c>
      <c r="C250" t="s">
        <v>17288</v>
      </c>
      <c r="D250">
        <v>2</v>
      </c>
      <c r="E250" t="s">
        <v>17289</v>
      </c>
      <c r="F250" t="s">
        <v>7054</v>
      </c>
      <c r="G250" t="s">
        <v>4</v>
      </c>
      <c r="H250" t="s">
        <v>13864</v>
      </c>
      <c r="I250" s="2">
        <v>2205.7199999999998</v>
      </c>
      <c r="J250" s="5"/>
      <c r="K250" s="2"/>
      <c r="L250" s="5"/>
      <c r="M250" s="2">
        <f t="shared" si="3"/>
        <v>-102346.26000000013</v>
      </c>
    </row>
    <row r="251" spans="1:13" customFormat="1" hidden="1">
      <c r="A251" t="s">
        <v>17304</v>
      </c>
      <c r="B251" s="1">
        <v>42010</v>
      </c>
      <c r="C251" t="s">
        <v>17313</v>
      </c>
      <c r="D251">
        <v>2</v>
      </c>
      <c r="E251" t="s">
        <v>17314</v>
      </c>
      <c r="F251" t="s">
        <v>7054</v>
      </c>
      <c r="G251" t="s">
        <v>4</v>
      </c>
      <c r="H251" t="s">
        <v>2018</v>
      </c>
      <c r="I251" s="2">
        <v>3080.01</v>
      </c>
      <c r="J251" s="5"/>
      <c r="K251" s="2"/>
      <c r="L251" s="5"/>
      <c r="M251" s="2">
        <f t="shared" si="3"/>
        <v>-99266.250000000131</v>
      </c>
    </row>
    <row r="252" spans="1:13" s="9" customFormat="1" hidden="1">
      <c r="A252" s="9" t="s">
        <v>2042</v>
      </c>
      <c r="B252" s="10">
        <v>42011</v>
      </c>
      <c r="C252" s="9" t="s">
        <v>6</v>
      </c>
      <c r="D252" s="9">
        <v>1</v>
      </c>
      <c r="E252" s="9" t="s">
        <v>2050</v>
      </c>
      <c r="F252" s="9" t="s">
        <v>29</v>
      </c>
      <c r="G252" s="9" t="s">
        <v>4</v>
      </c>
      <c r="H252" s="9" t="s">
        <v>2051</v>
      </c>
      <c r="I252" s="11">
        <v>335.87</v>
      </c>
      <c r="J252" s="12"/>
      <c r="K252" s="11"/>
      <c r="L252" s="12"/>
      <c r="M252" s="11">
        <f t="shared" si="3"/>
        <v>-98930.380000000136</v>
      </c>
    </row>
    <row r="253" spans="1:13" customFormat="1" hidden="1">
      <c r="A253" t="s">
        <v>2068</v>
      </c>
      <c r="B253" s="1">
        <v>42011</v>
      </c>
      <c r="C253" t="s">
        <v>354</v>
      </c>
      <c r="D253">
        <v>1</v>
      </c>
      <c r="E253" t="s">
        <v>2074</v>
      </c>
      <c r="F253" t="s">
        <v>13</v>
      </c>
      <c r="G253" t="s">
        <v>4</v>
      </c>
      <c r="H253" t="s">
        <v>2075</v>
      </c>
      <c r="I253" s="2"/>
      <c r="J253" s="5"/>
      <c r="K253" s="2">
        <v>10000</v>
      </c>
      <c r="L253" s="5"/>
      <c r="M253" s="2">
        <f t="shared" si="3"/>
        <v>-108930.38000000014</v>
      </c>
    </row>
    <row r="254" spans="1:13" customFormat="1" hidden="1">
      <c r="A254" t="s">
        <v>2238</v>
      </c>
      <c r="B254" s="1">
        <v>42011</v>
      </c>
      <c r="C254" t="s">
        <v>1419</v>
      </c>
      <c r="D254">
        <v>1</v>
      </c>
      <c r="E254" t="s">
        <v>2242</v>
      </c>
      <c r="F254" t="s">
        <v>13</v>
      </c>
      <c r="G254" t="s">
        <v>4</v>
      </c>
      <c r="H254" t="s">
        <v>2243</v>
      </c>
      <c r="I254" s="2"/>
      <c r="J254" s="5"/>
      <c r="K254" s="2">
        <v>275000</v>
      </c>
      <c r="L254" s="5"/>
      <c r="M254" s="2">
        <f t="shared" si="3"/>
        <v>-383930.38000000012</v>
      </c>
    </row>
    <row r="255" spans="1:13" customFormat="1" hidden="1">
      <c r="A255" t="s">
        <v>2274</v>
      </c>
      <c r="B255" s="1">
        <v>42011</v>
      </c>
      <c r="C255" t="s">
        <v>6</v>
      </c>
      <c r="D255">
        <v>1</v>
      </c>
      <c r="E255" t="s">
        <v>2280</v>
      </c>
      <c r="F255" t="s">
        <v>29</v>
      </c>
      <c r="G255" t="s">
        <v>4</v>
      </c>
      <c r="H255" t="s">
        <v>2281</v>
      </c>
      <c r="I255" s="2">
        <v>34.24</v>
      </c>
      <c r="J255" s="5"/>
      <c r="K255" s="2"/>
      <c r="L255" s="5"/>
      <c r="M255" s="2">
        <f t="shared" si="3"/>
        <v>-383896.14000000013</v>
      </c>
    </row>
    <row r="256" spans="1:13" customFormat="1" hidden="1">
      <c r="A256" t="s">
        <v>2286</v>
      </c>
      <c r="B256" s="1">
        <v>42011</v>
      </c>
      <c r="C256" t="s">
        <v>6</v>
      </c>
      <c r="D256">
        <v>1</v>
      </c>
      <c r="E256" t="s">
        <v>2289</v>
      </c>
      <c r="F256" t="s">
        <v>29</v>
      </c>
      <c r="G256" t="s">
        <v>4</v>
      </c>
      <c r="H256" t="s">
        <v>2105</v>
      </c>
      <c r="I256" s="2">
        <v>244.06</v>
      </c>
      <c r="J256" s="5"/>
      <c r="K256" s="2"/>
      <c r="L256" s="5"/>
      <c r="M256" s="2">
        <f t="shared" si="3"/>
        <v>-383652.08000000013</v>
      </c>
    </row>
    <row r="257" spans="1:13" customFormat="1" hidden="1">
      <c r="A257" t="s">
        <v>2420</v>
      </c>
      <c r="B257" s="1">
        <v>42011</v>
      </c>
      <c r="C257" t="s">
        <v>6</v>
      </c>
      <c r="D257">
        <v>1</v>
      </c>
      <c r="E257" t="s">
        <v>2426</v>
      </c>
      <c r="F257" t="s">
        <v>29</v>
      </c>
      <c r="G257" t="s">
        <v>4</v>
      </c>
      <c r="H257" t="s">
        <v>2427</v>
      </c>
      <c r="I257" s="2">
        <v>200</v>
      </c>
      <c r="J257" s="5"/>
      <c r="K257" s="2"/>
      <c r="L257" s="5"/>
      <c r="M257" s="2">
        <f t="shared" si="3"/>
        <v>-383452.08000000013</v>
      </c>
    </row>
    <row r="258" spans="1:13" customFormat="1" hidden="1">
      <c r="A258" t="s">
        <v>2469</v>
      </c>
      <c r="B258" s="1">
        <v>42011</v>
      </c>
      <c r="C258" t="s">
        <v>6</v>
      </c>
      <c r="D258">
        <v>1</v>
      </c>
      <c r="E258" t="s">
        <v>2471</v>
      </c>
      <c r="F258" t="s">
        <v>8</v>
      </c>
      <c r="G258" t="s">
        <v>4</v>
      </c>
      <c r="H258" t="s">
        <v>594</v>
      </c>
      <c r="I258" s="2">
        <v>1025</v>
      </c>
      <c r="J258" s="5"/>
      <c r="K258" s="2"/>
      <c r="L258" s="5"/>
      <c r="M258" s="2">
        <f t="shared" si="3"/>
        <v>-382427.08000000013</v>
      </c>
    </row>
    <row r="259" spans="1:13" customFormat="1" hidden="1">
      <c r="A259" t="s">
        <v>2536</v>
      </c>
      <c r="B259" s="1">
        <v>42011</v>
      </c>
      <c r="C259" t="s">
        <v>6</v>
      </c>
      <c r="D259">
        <v>1</v>
      </c>
      <c r="E259" t="s">
        <v>2471</v>
      </c>
      <c r="F259" t="s">
        <v>8</v>
      </c>
      <c r="G259" t="s">
        <v>4</v>
      </c>
      <c r="H259" t="s">
        <v>2541</v>
      </c>
      <c r="I259" s="2"/>
      <c r="J259" s="5"/>
      <c r="K259" s="2">
        <v>1025</v>
      </c>
      <c r="L259" s="5"/>
      <c r="M259" s="2">
        <f t="shared" si="3"/>
        <v>-383452.08000000013</v>
      </c>
    </row>
    <row r="260" spans="1:13" customFormat="1" hidden="1">
      <c r="A260" t="s">
        <v>2548</v>
      </c>
      <c r="B260" s="1">
        <v>42011</v>
      </c>
      <c r="C260" t="s">
        <v>6</v>
      </c>
      <c r="D260">
        <v>1</v>
      </c>
      <c r="E260" t="s">
        <v>2551</v>
      </c>
      <c r="F260" t="s">
        <v>29</v>
      </c>
      <c r="G260" t="s">
        <v>4</v>
      </c>
      <c r="H260" t="s">
        <v>2552</v>
      </c>
      <c r="I260" s="2">
        <v>5354.13</v>
      </c>
      <c r="J260" s="5"/>
      <c r="K260" s="2"/>
      <c r="L260" s="5"/>
      <c r="M260" s="2">
        <f t="shared" si="3"/>
        <v>-378097.95000000013</v>
      </c>
    </row>
    <row r="261" spans="1:13" customFormat="1" hidden="1">
      <c r="A261" t="s">
        <v>2620</v>
      </c>
      <c r="B261" s="1">
        <v>42011</v>
      </c>
      <c r="C261" t="s">
        <v>6</v>
      </c>
      <c r="D261">
        <v>1</v>
      </c>
      <c r="E261" t="s">
        <v>2624</v>
      </c>
      <c r="F261" t="s">
        <v>29</v>
      </c>
      <c r="G261" t="s">
        <v>4</v>
      </c>
      <c r="H261" t="s">
        <v>2625</v>
      </c>
      <c r="I261" s="2">
        <v>150</v>
      </c>
      <c r="J261" s="5"/>
      <c r="K261" s="2"/>
      <c r="L261" s="5"/>
      <c r="M261" s="2">
        <f t="shared" si="3"/>
        <v>-377947.95000000013</v>
      </c>
    </row>
    <row r="262" spans="1:13" customFormat="1" hidden="1">
      <c r="A262" t="s">
        <v>2651</v>
      </c>
      <c r="B262" s="1">
        <v>42011</v>
      </c>
      <c r="C262" t="s">
        <v>1419</v>
      </c>
      <c r="D262">
        <v>1</v>
      </c>
      <c r="E262" t="s">
        <v>2655</v>
      </c>
      <c r="F262" t="s">
        <v>13</v>
      </c>
      <c r="G262" t="s">
        <v>4</v>
      </c>
      <c r="H262" t="s">
        <v>2656</v>
      </c>
      <c r="I262" s="2"/>
      <c r="J262" s="5"/>
      <c r="K262" s="2">
        <v>4100</v>
      </c>
      <c r="L262" s="5"/>
      <c r="M262" s="2">
        <f t="shared" si="3"/>
        <v>-382047.95000000013</v>
      </c>
    </row>
    <row r="263" spans="1:13" customFormat="1" hidden="1">
      <c r="A263" t="s">
        <v>2661</v>
      </c>
      <c r="B263" s="1">
        <v>42011</v>
      </c>
      <c r="C263" t="s">
        <v>1419</v>
      </c>
      <c r="D263">
        <v>1</v>
      </c>
      <c r="E263" t="s">
        <v>2662</v>
      </c>
      <c r="F263" t="s">
        <v>13</v>
      </c>
      <c r="G263" t="s">
        <v>4</v>
      </c>
      <c r="H263" t="s">
        <v>2663</v>
      </c>
      <c r="I263" s="2"/>
      <c r="J263" s="5"/>
      <c r="K263" s="2">
        <v>112000</v>
      </c>
      <c r="L263" s="5"/>
      <c r="M263" s="2">
        <f t="shared" si="3"/>
        <v>-494047.95000000013</v>
      </c>
    </row>
    <row r="264" spans="1:13" customFormat="1" hidden="1">
      <c r="A264" t="s">
        <v>2670</v>
      </c>
      <c r="B264" s="1">
        <v>42011</v>
      </c>
      <c r="C264" t="s">
        <v>2672</v>
      </c>
      <c r="D264">
        <v>1</v>
      </c>
      <c r="E264" t="s">
        <v>2673</v>
      </c>
      <c r="F264" t="s">
        <v>16</v>
      </c>
      <c r="G264" t="s">
        <v>4</v>
      </c>
      <c r="H264" t="s">
        <v>2674</v>
      </c>
      <c r="I264" s="2"/>
      <c r="J264" s="5"/>
      <c r="K264" s="2">
        <v>52825.95</v>
      </c>
      <c r="L264" s="5"/>
      <c r="M264" s="2">
        <f t="shared" si="3"/>
        <v>-546873.90000000014</v>
      </c>
    </row>
    <row r="265" spans="1:13" customFormat="1" hidden="1">
      <c r="A265" t="s">
        <v>2677</v>
      </c>
      <c r="B265" s="1">
        <v>42011</v>
      </c>
      <c r="C265" t="s">
        <v>195</v>
      </c>
      <c r="D265">
        <v>1</v>
      </c>
      <c r="E265" t="s">
        <v>2679</v>
      </c>
      <c r="F265" t="s">
        <v>13</v>
      </c>
      <c r="G265" t="s">
        <v>4</v>
      </c>
      <c r="H265" t="s">
        <v>195</v>
      </c>
      <c r="I265" s="2"/>
      <c r="J265" s="5"/>
      <c r="K265" s="2">
        <v>16743.84</v>
      </c>
      <c r="L265" s="5"/>
      <c r="M265" s="2">
        <f t="shared" ref="M265:M328" si="4">+M264+I265-K265</f>
        <v>-563617.74000000011</v>
      </c>
    </row>
    <row r="266" spans="1:13" customFormat="1" hidden="1">
      <c r="A266" t="s">
        <v>2689</v>
      </c>
      <c r="B266" s="1">
        <v>42011</v>
      </c>
      <c r="C266" t="s">
        <v>2694</v>
      </c>
      <c r="D266">
        <v>2</v>
      </c>
      <c r="E266" t="s">
        <v>2695</v>
      </c>
      <c r="F266" t="s">
        <v>78</v>
      </c>
      <c r="G266" t="s">
        <v>4</v>
      </c>
      <c r="H266" t="s">
        <v>1101</v>
      </c>
      <c r="I266" s="2"/>
      <c r="J266" s="5"/>
      <c r="K266" s="2">
        <v>5806.25</v>
      </c>
      <c r="L266" s="5"/>
      <c r="M266" s="2">
        <f t="shared" si="4"/>
        <v>-569423.99000000011</v>
      </c>
    </row>
    <row r="267" spans="1:13" customFormat="1" hidden="1">
      <c r="A267" t="s">
        <v>2689</v>
      </c>
      <c r="B267" s="1">
        <v>42011</v>
      </c>
      <c r="C267" t="s">
        <v>2694</v>
      </c>
      <c r="D267">
        <v>2</v>
      </c>
      <c r="E267" t="s">
        <v>2695</v>
      </c>
      <c r="F267" t="s">
        <v>78</v>
      </c>
      <c r="G267" t="s">
        <v>4</v>
      </c>
      <c r="H267" t="s">
        <v>1101</v>
      </c>
      <c r="I267" s="2">
        <v>2816.24</v>
      </c>
      <c r="J267" s="5"/>
      <c r="K267" s="2"/>
      <c r="L267" s="5"/>
      <c r="M267" s="2">
        <f t="shared" si="4"/>
        <v>-566607.75000000012</v>
      </c>
    </row>
    <row r="268" spans="1:13" customFormat="1" hidden="1">
      <c r="A268" t="s">
        <v>2705</v>
      </c>
      <c r="B268" s="1">
        <v>42011</v>
      </c>
      <c r="C268" t="s">
        <v>6</v>
      </c>
      <c r="D268">
        <v>1</v>
      </c>
      <c r="E268" t="s">
        <v>2708</v>
      </c>
      <c r="F268" t="s">
        <v>8</v>
      </c>
      <c r="G268" t="s">
        <v>4</v>
      </c>
      <c r="H268" t="s">
        <v>1101</v>
      </c>
      <c r="I268" s="2">
        <v>2290.0100000000002</v>
      </c>
      <c r="J268" s="5"/>
      <c r="K268" s="2"/>
      <c r="L268" s="5"/>
      <c r="M268" s="2">
        <f t="shared" si="4"/>
        <v>-564317.74000000011</v>
      </c>
    </row>
    <row r="269" spans="1:13" customFormat="1" hidden="1">
      <c r="A269" t="s">
        <v>2717</v>
      </c>
      <c r="B269" s="1">
        <v>42011</v>
      </c>
      <c r="C269" t="s">
        <v>1802</v>
      </c>
      <c r="D269">
        <v>1</v>
      </c>
      <c r="E269" t="s">
        <v>2718</v>
      </c>
      <c r="F269" t="s">
        <v>13</v>
      </c>
      <c r="G269" t="s">
        <v>4</v>
      </c>
      <c r="H269" t="s">
        <v>2719</v>
      </c>
      <c r="I269" s="2"/>
      <c r="J269" s="5"/>
      <c r="K269" s="2">
        <v>18905.46</v>
      </c>
      <c r="L269" s="5"/>
      <c r="M269" s="2">
        <f t="shared" si="4"/>
        <v>-583223.20000000007</v>
      </c>
    </row>
    <row r="270" spans="1:13" customFormat="1" hidden="1">
      <c r="A270" t="s">
        <v>17328</v>
      </c>
      <c r="B270" s="1">
        <v>42011</v>
      </c>
      <c r="C270" t="s">
        <v>6</v>
      </c>
      <c r="D270">
        <v>1</v>
      </c>
      <c r="E270" t="s">
        <v>17338</v>
      </c>
      <c r="F270" t="s">
        <v>13565</v>
      </c>
      <c r="G270" t="s">
        <v>4</v>
      </c>
      <c r="H270" t="s">
        <v>2051</v>
      </c>
      <c r="I270" s="2">
        <v>335.87</v>
      </c>
      <c r="J270" s="5"/>
      <c r="K270" s="2"/>
      <c r="L270" s="5"/>
      <c r="M270" s="2">
        <f t="shared" si="4"/>
        <v>-582887.33000000007</v>
      </c>
    </row>
    <row r="271" spans="1:13" customFormat="1" hidden="1">
      <c r="A271" t="s">
        <v>17348</v>
      </c>
      <c r="B271" s="1">
        <v>42011</v>
      </c>
      <c r="C271" t="s">
        <v>6</v>
      </c>
      <c r="D271">
        <v>1</v>
      </c>
      <c r="E271" t="s">
        <v>17338</v>
      </c>
      <c r="F271" t="s">
        <v>13565</v>
      </c>
      <c r="G271" t="s">
        <v>4</v>
      </c>
      <c r="H271" t="s">
        <v>17364</v>
      </c>
      <c r="I271" s="2"/>
      <c r="J271" s="5"/>
      <c r="K271" s="2">
        <v>335.87</v>
      </c>
      <c r="L271" s="5"/>
      <c r="M271" s="2">
        <f t="shared" si="4"/>
        <v>-583223.20000000007</v>
      </c>
    </row>
    <row r="272" spans="1:13" customFormat="1" hidden="1">
      <c r="A272" t="s">
        <v>17373</v>
      </c>
      <c r="B272" s="1">
        <v>42011</v>
      </c>
      <c r="C272" t="s">
        <v>17388</v>
      </c>
      <c r="D272">
        <v>2</v>
      </c>
      <c r="E272" t="s">
        <v>17389</v>
      </c>
      <c r="F272" t="s">
        <v>7054</v>
      </c>
      <c r="G272" t="s">
        <v>4</v>
      </c>
      <c r="H272" t="s">
        <v>3585</v>
      </c>
      <c r="I272" s="2">
        <v>1025</v>
      </c>
      <c r="J272" s="5"/>
      <c r="K272" s="2"/>
      <c r="L272" s="5"/>
      <c r="M272" s="2">
        <f t="shared" si="4"/>
        <v>-582198.20000000007</v>
      </c>
    </row>
    <row r="273" spans="1:13" customFormat="1" hidden="1">
      <c r="A273" t="s">
        <v>17400</v>
      </c>
      <c r="B273" s="1">
        <v>42011</v>
      </c>
      <c r="C273" t="s">
        <v>17414</v>
      </c>
      <c r="D273">
        <v>1</v>
      </c>
      <c r="E273" t="s">
        <v>17415</v>
      </c>
      <c r="F273" t="s">
        <v>13565</v>
      </c>
      <c r="G273" t="s">
        <v>4</v>
      </c>
      <c r="H273" t="s">
        <v>17416</v>
      </c>
      <c r="I273" s="2">
        <v>10000</v>
      </c>
      <c r="J273" s="5"/>
      <c r="K273" s="2"/>
      <c r="L273" s="5"/>
      <c r="M273" s="2">
        <f t="shared" si="4"/>
        <v>-572198.20000000007</v>
      </c>
    </row>
    <row r="274" spans="1:13" customFormat="1" hidden="1">
      <c r="A274" t="s">
        <v>17425</v>
      </c>
      <c r="B274" s="1">
        <v>42011</v>
      </c>
      <c r="C274" t="s">
        <v>17440</v>
      </c>
      <c r="D274">
        <v>2</v>
      </c>
      <c r="E274" t="s">
        <v>17441</v>
      </c>
      <c r="F274" t="s">
        <v>13559</v>
      </c>
      <c r="G274" t="s">
        <v>313</v>
      </c>
      <c r="H274" t="s">
        <v>1184</v>
      </c>
      <c r="I274" s="2"/>
      <c r="J274" s="5"/>
      <c r="K274" s="2">
        <v>282.18</v>
      </c>
      <c r="L274" s="5"/>
      <c r="M274" s="2">
        <f t="shared" si="4"/>
        <v>-572480.38000000012</v>
      </c>
    </row>
    <row r="275" spans="1:13" customFormat="1" hidden="1">
      <c r="A275" t="s">
        <v>17425</v>
      </c>
      <c r="B275" s="1">
        <v>42011</v>
      </c>
      <c r="C275" t="s">
        <v>17440</v>
      </c>
      <c r="D275">
        <v>2</v>
      </c>
      <c r="E275" t="s">
        <v>17441</v>
      </c>
      <c r="F275" t="s">
        <v>13559</v>
      </c>
      <c r="G275" t="s">
        <v>313</v>
      </c>
      <c r="H275" t="s">
        <v>1184</v>
      </c>
      <c r="I275" s="2">
        <v>282.18</v>
      </c>
      <c r="J275" s="5"/>
      <c r="K275" s="2"/>
      <c r="L275" s="5"/>
      <c r="M275" s="2">
        <f t="shared" si="4"/>
        <v>-572198.20000000007</v>
      </c>
    </row>
    <row r="276" spans="1:13" customFormat="1" hidden="1">
      <c r="A276" t="s">
        <v>17449</v>
      </c>
      <c r="B276" s="1">
        <v>42011</v>
      </c>
      <c r="C276" t="s">
        <v>6</v>
      </c>
      <c r="D276">
        <v>1</v>
      </c>
      <c r="E276" t="s">
        <v>17468</v>
      </c>
      <c r="F276" t="s">
        <v>13565</v>
      </c>
      <c r="G276" t="s">
        <v>4</v>
      </c>
      <c r="H276" t="s">
        <v>2243</v>
      </c>
      <c r="I276" s="2">
        <v>275000</v>
      </c>
      <c r="J276" s="5"/>
      <c r="K276" s="2"/>
      <c r="L276" s="5"/>
      <c r="M276" s="2">
        <f t="shared" si="4"/>
        <v>-297198.20000000007</v>
      </c>
    </row>
    <row r="277" spans="1:13" customFormat="1" hidden="1">
      <c r="A277" t="s">
        <v>17478</v>
      </c>
      <c r="B277" s="1">
        <v>42011</v>
      </c>
      <c r="C277" t="s">
        <v>17492</v>
      </c>
      <c r="D277">
        <v>2</v>
      </c>
      <c r="E277" t="s">
        <v>17493</v>
      </c>
      <c r="F277" t="s">
        <v>7054</v>
      </c>
      <c r="G277" t="s">
        <v>4</v>
      </c>
      <c r="H277" t="s">
        <v>17494</v>
      </c>
      <c r="I277" s="2">
        <v>1025</v>
      </c>
      <c r="J277" s="5"/>
      <c r="K277" s="2"/>
      <c r="L277" s="5"/>
      <c r="M277" s="2">
        <f t="shared" si="4"/>
        <v>-296173.20000000007</v>
      </c>
    </row>
    <row r="278" spans="1:13" customFormat="1" hidden="1">
      <c r="A278" t="s">
        <v>17507</v>
      </c>
      <c r="B278" s="1">
        <v>42011</v>
      </c>
      <c r="C278" t="s">
        <v>18</v>
      </c>
      <c r="D278">
        <v>2</v>
      </c>
      <c r="E278" t="s">
        <v>17520</v>
      </c>
      <c r="F278" t="s">
        <v>13559</v>
      </c>
      <c r="G278" t="s">
        <v>479</v>
      </c>
      <c r="H278" t="s">
        <v>159</v>
      </c>
      <c r="I278" s="2"/>
      <c r="J278" s="5"/>
      <c r="K278" s="2">
        <v>520.24</v>
      </c>
      <c r="L278" s="5"/>
      <c r="M278" s="2">
        <f t="shared" si="4"/>
        <v>-296693.44000000006</v>
      </c>
    </row>
    <row r="279" spans="1:13" customFormat="1" hidden="1">
      <c r="A279" t="s">
        <v>17507</v>
      </c>
      <c r="B279" s="1">
        <v>42011</v>
      </c>
      <c r="C279" t="s">
        <v>18</v>
      </c>
      <c r="D279">
        <v>2</v>
      </c>
      <c r="E279" t="s">
        <v>17520</v>
      </c>
      <c r="F279" t="s">
        <v>13559</v>
      </c>
      <c r="G279" t="s">
        <v>479</v>
      </c>
      <c r="H279" t="s">
        <v>159</v>
      </c>
      <c r="I279" s="2">
        <v>520.24</v>
      </c>
      <c r="J279" s="5"/>
      <c r="K279" s="2"/>
      <c r="L279" s="5"/>
      <c r="M279" s="2">
        <f t="shared" si="4"/>
        <v>-296173.20000000007</v>
      </c>
    </row>
    <row r="280" spans="1:13" customFormat="1" hidden="1">
      <c r="A280" t="s">
        <v>17530</v>
      </c>
      <c r="B280" s="1">
        <v>42011</v>
      </c>
      <c r="C280" t="s">
        <v>17543</v>
      </c>
      <c r="D280">
        <v>2</v>
      </c>
      <c r="E280" t="s">
        <v>17544</v>
      </c>
      <c r="F280" t="s">
        <v>7054</v>
      </c>
      <c r="G280" t="s">
        <v>4</v>
      </c>
      <c r="H280" t="s">
        <v>4423</v>
      </c>
      <c r="I280" s="2">
        <v>1025</v>
      </c>
      <c r="J280" s="5"/>
      <c r="K280" s="2"/>
      <c r="L280" s="5"/>
      <c r="M280" s="2">
        <f t="shared" si="4"/>
        <v>-295148.20000000007</v>
      </c>
    </row>
    <row r="281" spans="1:13" customFormat="1" hidden="1">
      <c r="A281" t="s">
        <v>17557</v>
      </c>
      <c r="B281" s="1">
        <v>42011</v>
      </c>
      <c r="C281" t="s">
        <v>17572</v>
      </c>
      <c r="D281">
        <v>2</v>
      </c>
      <c r="E281" t="s">
        <v>17573</v>
      </c>
      <c r="F281" t="s">
        <v>7054</v>
      </c>
      <c r="G281" t="s">
        <v>4</v>
      </c>
      <c r="H281" t="s">
        <v>594</v>
      </c>
      <c r="I281" s="2">
        <v>1025</v>
      </c>
      <c r="J281" s="5"/>
      <c r="K281" s="2"/>
      <c r="L281" s="5"/>
      <c r="M281" s="2">
        <f t="shared" si="4"/>
        <v>-294123.20000000007</v>
      </c>
    </row>
    <row r="282" spans="1:13" customFormat="1" hidden="1">
      <c r="A282" t="s">
        <v>17586</v>
      </c>
      <c r="B282" s="1">
        <v>42011</v>
      </c>
      <c r="C282" t="s">
        <v>17602</v>
      </c>
      <c r="D282">
        <v>2</v>
      </c>
      <c r="E282" t="s">
        <v>17603</v>
      </c>
      <c r="F282" t="s">
        <v>7054</v>
      </c>
      <c r="G282" t="s">
        <v>4</v>
      </c>
      <c r="H282" t="s">
        <v>17604</v>
      </c>
      <c r="I282" s="2">
        <v>1840</v>
      </c>
      <c r="J282" s="5"/>
      <c r="K282" s="2"/>
      <c r="L282" s="5"/>
      <c r="M282" s="2">
        <f t="shared" si="4"/>
        <v>-292283.20000000007</v>
      </c>
    </row>
    <row r="283" spans="1:13" customFormat="1" hidden="1">
      <c r="A283" t="s">
        <v>17615</v>
      </c>
      <c r="B283" s="1">
        <v>42011</v>
      </c>
      <c r="C283" t="s">
        <v>17629</v>
      </c>
      <c r="D283">
        <v>1</v>
      </c>
      <c r="E283" t="s">
        <v>17630</v>
      </c>
      <c r="F283" t="s">
        <v>13565</v>
      </c>
      <c r="G283" t="s">
        <v>4</v>
      </c>
      <c r="H283" t="s">
        <v>17631</v>
      </c>
      <c r="I283" s="2">
        <v>3149.17</v>
      </c>
      <c r="J283" s="5"/>
      <c r="K283" s="2"/>
      <c r="L283" s="5"/>
      <c r="M283" s="2">
        <f t="shared" si="4"/>
        <v>-289134.03000000009</v>
      </c>
    </row>
    <row r="284" spans="1:13" customFormat="1" hidden="1">
      <c r="A284" t="s">
        <v>17642</v>
      </c>
      <c r="B284" s="1">
        <v>42011</v>
      </c>
      <c r="C284" t="s">
        <v>17652</v>
      </c>
      <c r="D284">
        <v>2</v>
      </c>
      <c r="E284" t="s">
        <v>17653</v>
      </c>
      <c r="F284" t="s">
        <v>7054</v>
      </c>
      <c r="G284" t="s">
        <v>4</v>
      </c>
      <c r="H284" t="s">
        <v>15276</v>
      </c>
      <c r="I284" s="2">
        <v>3940</v>
      </c>
      <c r="J284" s="5"/>
      <c r="K284" s="2"/>
      <c r="L284" s="5"/>
      <c r="M284" s="2">
        <f t="shared" si="4"/>
        <v>-285194.03000000009</v>
      </c>
    </row>
    <row r="285" spans="1:13" customFormat="1" hidden="1">
      <c r="A285" t="s">
        <v>17665</v>
      </c>
      <c r="B285" s="1">
        <v>42011</v>
      </c>
      <c r="C285" t="s">
        <v>18</v>
      </c>
      <c r="D285">
        <v>2</v>
      </c>
      <c r="E285" t="s">
        <v>17676</v>
      </c>
      <c r="F285" t="s">
        <v>13559</v>
      </c>
      <c r="G285" t="s">
        <v>479</v>
      </c>
      <c r="H285" t="s">
        <v>1729</v>
      </c>
      <c r="I285" s="2">
        <v>80.069999999999993</v>
      </c>
      <c r="J285" s="5"/>
      <c r="K285" s="2"/>
      <c r="L285" s="5"/>
      <c r="M285" s="2">
        <f t="shared" si="4"/>
        <v>-285113.96000000008</v>
      </c>
    </row>
    <row r="286" spans="1:13" customFormat="1" hidden="1">
      <c r="A286" t="s">
        <v>17690</v>
      </c>
      <c r="B286" s="1">
        <v>42011</v>
      </c>
      <c r="C286" t="s">
        <v>6</v>
      </c>
      <c r="D286">
        <v>1</v>
      </c>
      <c r="E286" t="s">
        <v>17700</v>
      </c>
      <c r="F286" t="s">
        <v>13610</v>
      </c>
      <c r="G286" t="s">
        <v>4</v>
      </c>
      <c r="H286" t="s">
        <v>17604</v>
      </c>
      <c r="I286" s="2">
        <v>5287.35</v>
      </c>
      <c r="J286" s="5"/>
      <c r="K286" s="2"/>
      <c r="L286" s="5"/>
      <c r="M286" s="2">
        <f t="shared" si="4"/>
        <v>-279826.6100000001</v>
      </c>
    </row>
    <row r="287" spans="1:13" customFormat="1" hidden="1">
      <c r="A287" t="s">
        <v>17714</v>
      </c>
      <c r="B287" s="1">
        <v>42011</v>
      </c>
      <c r="C287" t="s">
        <v>18</v>
      </c>
      <c r="D287">
        <v>2</v>
      </c>
      <c r="E287" t="s">
        <v>17726</v>
      </c>
      <c r="F287" t="s">
        <v>13559</v>
      </c>
      <c r="G287" t="s">
        <v>479</v>
      </c>
      <c r="H287" t="s">
        <v>1651</v>
      </c>
      <c r="I287" s="2"/>
      <c r="J287" s="5"/>
      <c r="K287" s="2">
        <v>137.31</v>
      </c>
      <c r="L287" s="5"/>
      <c r="M287" s="2">
        <f t="shared" si="4"/>
        <v>-279963.9200000001</v>
      </c>
    </row>
    <row r="288" spans="1:13" customFormat="1" hidden="1">
      <c r="A288" t="s">
        <v>17714</v>
      </c>
      <c r="B288" s="1">
        <v>42011</v>
      </c>
      <c r="C288" t="s">
        <v>18</v>
      </c>
      <c r="D288">
        <v>2</v>
      </c>
      <c r="E288" t="s">
        <v>17726</v>
      </c>
      <c r="F288" t="s">
        <v>13559</v>
      </c>
      <c r="G288" t="s">
        <v>479</v>
      </c>
      <c r="H288" t="s">
        <v>1651</v>
      </c>
      <c r="I288" s="2">
        <v>137.31</v>
      </c>
      <c r="J288" s="5"/>
      <c r="K288" s="2"/>
      <c r="L288" s="5"/>
      <c r="M288" s="2">
        <f t="shared" si="4"/>
        <v>-279826.6100000001</v>
      </c>
    </row>
    <row r="289" spans="1:13" customFormat="1" hidden="1">
      <c r="A289" t="s">
        <v>17742</v>
      </c>
      <c r="B289" s="1">
        <v>42011</v>
      </c>
      <c r="C289" t="s">
        <v>17752</v>
      </c>
      <c r="D289">
        <v>2</v>
      </c>
      <c r="E289" t="s">
        <v>17753</v>
      </c>
      <c r="F289" t="s">
        <v>13559</v>
      </c>
      <c r="G289" t="s">
        <v>313</v>
      </c>
      <c r="H289" t="s">
        <v>1727</v>
      </c>
      <c r="I289" s="2"/>
      <c r="J289" s="5"/>
      <c r="K289" s="2">
        <v>70.349999999999994</v>
      </c>
      <c r="L289" s="5"/>
      <c r="M289" s="2">
        <f t="shared" si="4"/>
        <v>-279896.96000000008</v>
      </c>
    </row>
    <row r="290" spans="1:13" customFormat="1" hidden="1">
      <c r="A290" t="s">
        <v>17742</v>
      </c>
      <c r="B290" s="1">
        <v>42011</v>
      </c>
      <c r="C290" t="s">
        <v>17752</v>
      </c>
      <c r="D290">
        <v>2</v>
      </c>
      <c r="E290" t="s">
        <v>17753</v>
      </c>
      <c r="F290" t="s">
        <v>13559</v>
      </c>
      <c r="G290" t="s">
        <v>313</v>
      </c>
      <c r="H290" t="s">
        <v>1727</v>
      </c>
      <c r="I290" s="2">
        <v>70.349999999999994</v>
      </c>
      <c r="J290" s="5"/>
      <c r="K290" s="2"/>
      <c r="L290" s="5"/>
      <c r="M290" s="2">
        <f t="shared" si="4"/>
        <v>-279826.6100000001</v>
      </c>
    </row>
    <row r="291" spans="1:13" customFormat="1" hidden="1">
      <c r="A291" t="s">
        <v>17766</v>
      </c>
      <c r="B291" s="1">
        <v>42011</v>
      </c>
      <c r="C291" t="s">
        <v>15966</v>
      </c>
      <c r="D291">
        <v>1</v>
      </c>
      <c r="E291" t="s">
        <v>17776</v>
      </c>
      <c r="F291" t="s">
        <v>13561</v>
      </c>
      <c r="G291" t="s">
        <v>4</v>
      </c>
      <c r="H291" t="s">
        <v>1214</v>
      </c>
      <c r="I291" s="2">
        <v>40518.04</v>
      </c>
      <c r="J291" s="5"/>
      <c r="K291" s="2"/>
      <c r="L291" s="5"/>
      <c r="M291" s="2">
        <f t="shared" si="4"/>
        <v>-239308.57000000009</v>
      </c>
    </row>
    <row r="292" spans="1:13" customFormat="1" hidden="1">
      <c r="A292" t="s">
        <v>17788</v>
      </c>
      <c r="B292" s="1">
        <v>42011</v>
      </c>
      <c r="C292" t="s">
        <v>15966</v>
      </c>
      <c r="D292">
        <v>1</v>
      </c>
      <c r="E292" t="s">
        <v>17796</v>
      </c>
      <c r="F292" t="s">
        <v>14703</v>
      </c>
      <c r="G292" t="s">
        <v>4</v>
      </c>
      <c r="H292" t="s">
        <v>1214</v>
      </c>
      <c r="I292" s="2">
        <v>1215.55</v>
      </c>
      <c r="J292" s="5"/>
      <c r="K292" s="2"/>
      <c r="L292" s="5"/>
      <c r="M292" s="2">
        <f t="shared" si="4"/>
        <v>-238093.02000000011</v>
      </c>
    </row>
    <row r="293" spans="1:13" customFormat="1" hidden="1">
      <c r="A293" t="s">
        <v>17807</v>
      </c>
      <c r="B293" s="1">
        <v>42011</v>
      </c>
      <c r="C293" t="s">
        <v>17817</v>
      </c>
      <c r="D293">
        <v>2</v>
      </c>
      <c r="E293" t="s">
        <v>17818</v>
      </c>
      <c r="F293" t="s">
        <v>7054</v>
      </c>
      <c r="G293" t="s">
        <v>4</v>
      </c>
      <c r="H293" t="s">
        <v>17819</v>
      </c>
      <c r="I293" s="2">
        <v>1840</v>
      </c>
      <c r="J293" s="5"/>
      <c r="K293" s="2"/>
      <c r="L293" s="5"/>
      <c r="M293" s="2">
        <f t="shared" si="4"/>
        <v>-236253.02000000011</v>
      </c>
    </row>
    <row r="294" spans="1:13" customFormat="1" hidden="1">
      <c r="A294" t="s">
        <v>17830</v>
      </c>
      <c r="B294" s="1">
        <v>42011</v>
      </c>
      <c r="C294" t="s">
        <v>2694</v>
      </c>
      <c r="D294">
        <v>2</v>
      </c>
      <c r="E294" t="s">
        <v>17841</v>
      </c>
      <c r="F294" t="s">
        <v>7054</v>
      </c>
      <c r="G294" t="s">
        <v>4</v>
      </c>
      <c r="H294" t="s">
        <v>1101</v>
      </c>
      <c r="I294" s="2"/>
      <c r="J294" s="5"/>
      <c r="K294" s="2">
        <v>2816.24</v>
      </c>
      <c r="L294" s="5"/>
      <c r="M294" s="2">
        <f t="shared" si="4"/>
        <v>-239069.2600000001</v>
      </c>
    </row>
    <row r="295" spans="1:13" customFormat="1" hidden="1">
      <c r="A295" t="s">
        <v>17830</v>
      </c>
      <c r="B295" s="1">
        <v>42011</v>
      </c>
      <c r="C295" t="s">
        <v>2694</v>
      </c>
      <c r="D295">
        <v>2</v>
      </c>
      <c r="E295" t="s">
        <v>17841</v>
      </c>
      <c r="F295" t="s">
        <v>7054</v>
      </c>
      <c r="G295" t="s">
        <v>4</v>
      </c>
      <c r="H295" t="s">
        <v>1101</v>
      </c>
      <c r="I295" s="2">
        <v>5806.25</v>
      </c>
      <c r="J295" s="5"/>
      <c r="K295" s="2"/>
      <c r="L295" s="5"/>
      <c r="M295" s="2">
        <f t="shared" si="4"/>
        <v>-233263.0100000001</v>
      </c>
    </row>
    <row r="296" spans="1:13" customFormat="1" hidden="1">
      <c r="A296" t="s">
        <v>17853</v>
      </c>
      <c r="B296" s="1">
        <v>42011</v>
      </c>
      <c r="C296" t="s">
        <v>17862</v>
      </c>
      <c r="D296">
        <v>2</v>
      </c>
      <c r="E296" t="s">
        <v>17863</v>
      </c>
      <c r="F296" t="s">
        <v>7054</v>
      </c>
      <c r="G296" t="s">
        <v>4</v>
      </c>
      <c r="H296" t="s">
        <v>3309</v>
      </c>
      <c r="I296" s="2">
        <v>1025</v>
      </c>
      <c r="J296" s="5"/>
      <c r="K296" s="2"/>
      <c r="L296" s="5"/>
      <c r="M296" s="2">
        <f t="shared" si="4"/>
        <v>-232238.0100000001</v>
      </c>
    </row>
    <row r="297" spans="1:13" customFormat="1" hidden="1">
      <c r="A297" t="s">
        <v>17880</v>
      </c>
      <c r="B297" s="1">
        <v>42011</v>
      </c>
      <c r="C297" t="s">
        <v>6</v>
      </c>
      <c r="D297">
        <v>1</v>
      </c>
      <c r="E297" t="s">
        <v>17889</v>
      </c>
      <c r="F297" t="s">
        <v>13610</v>
      </c>
      <c r="G297" t="s">
        <v>4</v>
      </c>
      <c r="H297" t="s">
        <v>1682</v>
      </c>
      <c r="I297" s="2">
        <v>2366</v>
      </c>
      <c r="J297" s="5"/>
      <c r="K297" s="2"/>
      <c r="L297" s="5"/>
      <c r="M297" s="2">
        <f t="shared" si="4"/>
        <v>-229872.0100000001</v>
      </c>
    </row>
    <row r="298" spans="1:13" customFormat="1" hidden="1">
      <c r="A298" t="s">
        <v>17902</v>
      </c>
      <c r="B298" s="1">
        <v>42011</v>
      </c>
      <c r="C298" t="s">
        <v>17913</v>
      </c>
      <c r="D298">
        <v>1</v>
      </c>
      <c r="E298" t="s">
        <v>17914</v>
      </c>
      <c r="F298" t="s">
        <v>13565</v>
      </c>
      <c r="G298" t="s">
        <v>4</v>
      </c>
      <c r="H298" t="s">
        <v>2663</v>
      </c>
      <c r="I298" s="2">
        <v>112000</v>
      </c>
      <c r="J298" s="5"/>
      <c r="K298" s="2"/>
      <c r="L298" s="5"/>
      <c r="M298" s="2">
        <f t="shared" si="4"/>
        <v>-117872.0100000001</v>
      </c>
    </row>
    <row r="299" spans="1:13" customFormat="1" hidden="1">
      <c r="A299" t="s">
        <v>17928</v>
      </c>
      <c r="B299" s="1">
        <v>42011</v>
      </c>
      <c r="C299" t="s">
        <v>17939</v>
      </c>
      <c r="D299">
        <v>2</v>
      </c>
      <c r="E299" t="s">
        <v>17940</v>
      </c>
      <c r="F299" t="s">
        <v>7054</v>
      </c>
      <c r="G299" t="s">
        <v>4</v>
      </c>
      <c r="H299" t="s">
        <v>15817</v>
      </c>
      <c r="I299" s="2">
        <v>1865</v>
      </c>
      <c r="J299" s="5"/>
      <c r="K299" s="2"/>
      <c r="L299" s="5"/>
      <c r="M299" s="2">
        <f t="shared" si="4"/>
        <v>-116007.0100000001</v>
      </c>
    </row>
    <row r="300" spans="1:13" customFormat="1" hidden="1">
      <c r="A300" t="s">
        <v>17953</v>
      </c>
      <c r="B300" s="1">
        <v>42011</v>
      </c>
      <c r="C300" t="s">
        <v>17960</v>
      </c>
      <c r="D300">
        <v>2</v>
      </c>
      <c r="E300" t="s">
        <v>17961</v>
      </c>
      <c r="F300" t="s">
        <v>7054</v>
      </c>
      <c r="G300" t="s">
        <v>4</v>
      </c>
      <c r="H300" t="s">
        <v>16575</v>
      </c>
      <c r="I300" s="2">
        <v>4466.09</v>
      </c>
      <c r="J300" s="5"/>
      <c r="K300" s="2"/>
      <c r="L300" s="5"/>
      <c r="M300" s="2">
        <f t="shared" si="4"/>
        <v>-111540.9200000001</v>
      </c>
    </row>
    <row r="301" spans="1:13" customFormat="1" hidden="1">
      <c r="A301" t="s">
        <v>17976</v>
      </c>
      <c r="B301" s="1">
        <v>42011</v>
      </c>
      <c r="C301" t="s">
        <v>17982</v>
      </c>
      <c r="D301">
        <v>2</v>
      </c>
      <c r="E301" t="s">
        <v>17983</v>
      </c>
      <c r="F301" t="s">
        <v>7054</v>
      </c>
      <c r="G301" t="s">
        <v>4</v>
      </c>
      <c r="H301" t="s">
        <v>1727</v>
      </c>
      <c r="I301" s="2">
        <v>1025</v>
      </c>
      <c r="J301" s="5"/>
      <c r="K301" s="2"/>
      <c r="L301" s="5"/>
      <c r="M301" s="2">
        <f t="shared" si="4"/>
        <v>-110515.9200000001</v>
      </c>
    </row>
    <row r="302" spans="1:13" customFormat="1" hidden="1">
      <c r="A302" t="s">
        <v>17994</v>
      </c>
      <c r="B302" s="1">
        <v>42011</v>
      </c>
      <c r="C302" t="s">
        <v>18001</v>
      </c>
      <c r="D302">
        <v>2</v>
      </c>
      <c r="E302" t="s">
        <v>18002</v>
      </c>
      <c r="F302" t="s">
        <v>7054</v>
      </c>
      <c r="G302" t="s">
        <v>4</v>
      </c>
      <c r="H302" t="s">
        <v>2656</v>
      </c>
      <c r="I302" s="2">
        <v>4100</v>
      </c>
      <c r="J302" s="5"/>
      <c r="K302" s="2"/>
      <c r="L302" s="5"/>
      <c r="M302" s="2">
        <f t="shared" si="4"/>
        <v>-106415.9200000001</v>
      </c>
    </row>
    <row r="303" spans="1:13" customFormat="1" hidden="1">
      <c r="A303" t="s">
        <v>18016</v>
      </c>
      <c r="B303" s="1">
        <v>42011</v>
      </c>
      <c r="C303" t="s">
        <v>18024</v>
      </c>
      <c r="D303">
        <v>2</v>
      </c>
      <c r="E303" t="s">
        <v>18025</v>
      </c>
      <c r="F303" t="s">
        <v>7054</v>
      </c>
      <c r="G303" t="s">
        <v>4</v>
      </c>
      <c r="H303" t="s">
        <v>2049</v>
      </c>
      <c r="I303" s="2">
        <v>2290</v>
      </c>
      <c r="J303" s="5"/>
      <c r="K303" s="2"/>
      <c r="L303" s="5"/>
      <c r="M303" s="2">
        <f t="shared" si="4"/>
        <v>-104125.9200000001</v>
      </c>
    </row>
    <row r="304" spans="1:13" customFormat="1" hidden="1">
      <c r="A304" t="s">
        <v>18043</v>
      </c>
      <c r="B304" s="1">
        <v>42011</v>
      </c>
      <c r="C304" t="s">
        <v>18050</v>
      </c>
      <c r="D304">
        <v>2</v>
      </c>
      <c r="E304" t="s">
        <v>18051</v>
      </c>
      <c r="F304" t="s">
        <v>7054</v>
      </c>
      <c r="G304" t="s">
        <v>4</v>
      </c>
      <c r="H304" t="s">
        <v>17877</v>
      </c>
      <c r="I304" s="2">
        <v>1840</v>
      </c>
      <c r="J304" s="5"/>
      <c r="K304" s="2"/>
      <c r="L304" s="5"/>
      <c r="M304" s="2">
        <f t="shared" si="4"/>
        <v>-102285.9200000001</v>
      </c>
    </row>
    <row r="305" spans="1:13" customFormat="1" hidden="1">
      <c r="A305" t="s">
        <v>18066</v>
      </c>
      <c r="B305" s="1">
        <v>42011</v>
      </c>
      <c r="C305" t="s">
        <v>18071</v>
      </c>
      <c r="D305">
        <v>2</v>
      </c>
      <c r="E305" t="s">
        <v>18072</v>
      </c>
      <c r="F305" t="s">
        <v>7054</v>
      </c>
      <c r="G305" t="s">
        <v>4</v>
      </c>
      <c r="H305" t="s">
        <v>18073</v>
      </c>
      <c r="I305" s="2">
        <v>1840</v>
      </c>
      <c r="J305" s="5"/>
      <c r="K305" s="2"/>
      <c r="L305" s="5"/>
      <c r="M305" s="2">
        <f t="shared" si="4"/>
        <v>-100445.9200000001</v>
      </c>
    </row>
    <row r="306" spans="1:13" customFormat="1" hidden="1">
      <c r="A306" t="s">
        <v>18088</v>
      </c>
      <c r="B306" s="1">
        <v>42011</v>
      </c>
      <c r="C306" t="s">
        <v>18095</v>
      </c>
      <c r="D306">
        <v>1</v>
      </c>
      <c r="E306" t="s">
        <v>18096</v>
      </c>
      <c r="F306" t="s">
        <v>13565</v>
      </c>
      <c r="G306" t="s">
        <v>4</v>
      </c>
      <c r="H306" t="s">
        <v>18097</v>
      </c>
      <c r="I306" s="2">
        <v>80</v>
      </c>
      <c r="J306" s="5"/>
      <c r="K306" s="2"/>
      <c r="L306" s="5"/>
      <c r="M306" s="2">
        <f t="shared" si="4"/>
        <v>-100365.9200000001</v>
      </c>
    </row>
    <row r="307" spans="1:13" customFormat="1" hidden="1">
      <c r="A307" t="s">
        <v>18112</v>
      </c>
      <c r="B307" s="1">
        <v>42011</v>
      </c>
      <c r="C307" t="s">
        <v>18120</v>
      </c>
      <c r="D307">
        <v>2</v>
      </c>
      <c r="E307" t="s">
        <v>18121</v>
      </c>
      <c r="F307" t="s">
        <v>7054</v>
      </c>
      <c r="G307" t="s">
        <v>4</v>
      </c>
      <c r="H307" t="s">
        <v>7464</v>
      </c>
      <c r="I307" s="2">
        <v>1099.67</v>
      </c>
      <c r="J307" s="5"/>
      <c r="K307" s="2"/>
      <c r="L307" s="5"/>
      <c r="M307" s="2">
        <f t="shared" si="4"/>
        <v>-99266.250000000102</v>
      </c>
    </row>
    <row r="308" spans="1:13" customFormat="1" hidden="1">
      <c r="A308" s="9" t="s">
        <v>2738</v>
      </c>
      <c r="B308" s="10">
        <v>42012</v>
      </c>
      <c r="C308" s="9" t="s">
        <v>6</v>
      </c>
      <c r="D308" s="9">
        <v>1</v>
      </c>
      <c r="E308" s="9" t="s">
        <v>2741</v>
      </c>
      <c r="F308" s="9" t="s">
        <v>29</v>
      </c>
      <c r="G308" s="9" t="s">
        <v>4</v>
      </c>
      <c r="H308" s="9" t="s">
        <v>829</v>
      </c>
      <c r="I308" s="11">
        <v>1932.34</v>
      </c>
      <c r="J308" s="23"/>
      <c r="K308" s="11"/>
      <c r="L308" s="23"/>
      <c r="M308" s="11">
        <f t="shared" si="4"/>
        <v>-97333.910000000105</v>
      </c>
    </row>
    <row r="309" spans="1:13" customFormat="1" hidden="1">
      <c r="A309" t="s">
        <v>2790</v>
      </c>
      <c r="B309" s="1">
        <v>42012</v>
      </c>
      <c r="C309" t="s">
        <v>1419</v>
      </c>
      <c r="D309">
        <v>1</v>
      </c>
      <c r="E309" t="s">
        <v>2792</v>
      </c>
      <c r="F309" t="s">
        <v>16</v>
      </c>
      <c r="G309" t="s">
        <v>4</v>
      </c>
      <c r="H309" t="s">
        <v>2793</v>
      </c>
      <c r="I309" s="2"/>
      <c r="J309" s="7"/>
      <c r="K309" s="2">
        <v>1025</v>
      </c>
      <c r="L309" s="7"/>
      <c r="M309" s="2">
        <f t="shared" si="4"/>
        <v>-98358.910000000105</v>
      </c>
    </row>
    <row r="310" spans="1:13" customFormat="1" hidden="1">
      <c r="A310" t="s">
        <v>2801</v>
      </c>
      <c r="B310" s="1">
        <v>42012</v>
      </c>
      <c r="C310" t="s">
        <v>1419</v>
      </c>
      <c r="D310">
        <v>1</v>
      </c>
      <c r="E310" t="s">
        <v>2805</v>
      </c>
      <c r="F310" t="s">
        <v>16</v>
      </c>
      <c r="G310" t="s">
        <v>4</v>
      </c>
      <c r="H310" t="s">
        <v>2806</v>
      </c>
      <c r="I310" s="2"/>
      <c r="J310" s="7"/>
      <c r="K310" s="2">
        <v>1025</v>
      </c>
      <c r="L310" s="7"/>
      <c r="M310" s="2">
        <f t="shared" si="4"/>
        <v>-99383.910000000105</v>
      </c>
    </row>
    <row r="311" spans="1:13" customFormat="1" hidden="1">
      <c r="A311" t="s">
        <v>2809</v>
      </c>
      <c r="B311" s="1">
        <v>42012</v>
      </c>
      <c r="C311" t="s">
        <v>1419</v>
      </c>
      <c r="D311">
        <v>1</v>
      </c>
      <c r="E311" t="s">
        <v>2812</v>
      </c>
      <c r="F311" t="s">
        <v>16</v>
      </c>
      <c r="G311" t="s">
        <v>4</v>
      </c>
      <c r="H311" t="s">
        <v>2813</v>
      </c>
      <c r="I311" s="2"/>
      <c r="J311" s="7"/>
      <c r="K311" s="2">
        <v>1025</v>
      </c>
      <c r="L311" s="7"/>
      <c r="M311" s="2">
        <f t="shared" si="4"/>
        <v>-100408.91000000011</v>
      </c>
    </row>
    <row r="312" spans="1:13" customFormat="1" hidden="1">
      <c r="A312" t="s">
        <v>2831</v>
      </c>
      <c r="B312" s="1">
        <v>42012</v>
      </c>
      <c r="C312" t="s">
        <v>1</v>
      </c>
      <c r="D312">
        <v>1</v>
      </c>
      <c r="E312" t="s">
        <v>2834</v>
      </c>
      <c r="F312" t="s">
        <v>13</v>
      </c>
      <c r="G312" t="s">
        <v>4</v>
      </c>
      <c r="H312" t="s">
        <v>2835</v>
      </c>
      <c r="I312" s="2"/>
      <c r="J312" s="7"/>
      <c r="K312" s="2">
        <v>39600</v>
      </c>
      <c r="L312" s="7"/>
      <c r="M312" s="2">
        <f t="shared" si="4"/>
        <v>-140008.91000000009</v>
      </c>
    </row>
    <row r="313" spans="1:13" customFormat="1" hidden="1">
      <c r="A313" t="s">
        <v>2837</v>
      </c>
      <c r="B313" s="1">
        <v>42012</v>
      </c>
      <c r="C313" t="s">
        <v>2839</v>
      </c>
      <c r="D313">
        <v>1</v>
      </c>
      <c r="E313" t="s">
        <v>2840</v>
      </c>
      <c r="F313" t="s">
        <v>16</v>
      </c>
      <c r="G313" t="s">
        <v>4</v>
      </c>
      <c r="H313" t="s">
        <v>353</v>
      </c>
      <c r="I313" s="2"/>
      <c r="J313" s="7"/>
      <c r="K313" s="2">
        <v>140000</v>
      </c>
      <c r="L313" s="7"/>
      <c r="M313" s="2">
        <f t="shared" si="4"/>
        <v>-280008.91000000009</v>
      </c>
    </row>
    <row r="314" spans="1:13" customFormat="1" hidden="1">
      <c r="A314" t="s">
        <v>2848</v>
      </c>
      <c r="B314" s="1">
        <v>42012</v>
      </c>
      <c r="C314" t="s">
        <v>43</v>
      </c>
      <c r="D314">
        <v>1</v>
      </c>
      <c r="E314" t="s">
        <v>2849</v>
      </c>
      <c r="F314" t="s">
        <v>16</v>
      </c>
      <c r="G314" t="s">
        <v>4</v>
      </c>
      <c r="H314" t="s">
        <v>1084</v>
      </c>
      <c r="I314" s="2"/>
      <c r="J314" s="7"/>
      <c r="K314" s="2">
        <v>100000</v>
      </c>
      <c r="L314" s="7"/>
      <c r="M314" s="2">
        <f t="shared" si="4"/>
        <v>-380008.91000000009</v>
      </c>
    </row>
    <row r="315" spans="1:13" customFormat="1" hidden="1">
      <c r="A315" t="s">
        <v>2901</v>
      </c>
      <c r="B315" s="1">
        <v>42012</v>
      </c>
      <c r="C315" t="s">
        <v>2903</v>
      </c>
      <c r="D315">
        <v>1</v>
      </c>
      <c r="E315" t="s">
        <v>2904</v>
      </c>
      <c r="F315" t="s">
        <v>16</v>
      </c>
      <c r="G315" t="s">
        <v>52</v>
      </c>
      <c r="H315" t="s">
        <v>2905</v>
      </c>
      <c r="I315" s="2"/>
      <c r="J315" s="7"/>
      <c r="K315" s="2">
        <v>90000</v>
      </c>
      <c r="L315" s="7"/>
      <c r="M315" s="2">
        <f t="shared" si="4"/>
        <v>-470008.91000000009</v>
      </c>
    </row>
    <row r="316" spans="1:13" customFormat="1" hidden="1">
      <c r="A316" t="s">
        <v>2915</v>
      </c>
      <c r="B316" s="1">
        <v>42012</v>
      </c>
      <c r="C316" t="s">
        <v>2920</v>
      </c>
      <c r="D316">
        <v>2</v>
      </c>
      <c r="E316" t="s">
        <v>2921</v>
      </c>
      <c r="F316" t="s">
        <v>78</v>
      </c>
      <c r="G316" t="s">
        <v>4</v>
      </c>
      <c r="H316" t="s">
        <v>2922</v>
      </c>
      <c r="I316" s="2"/>
      <c r="J316" s="7"/>
      <c r="K316" s="2">
        <v>3030</v>
      </c>
      <c r="L316" s="7"/>
      <c r="M316" s="2">
        <f t="shared" si="4"/>
        <v>-473038.91000000009</v>
      </c>
    </row>
    <row r="317" spans="1:13" customFormat="1" hidden="1">
      <c r="A317" t="s">
        <v>2931</v>
      </c>
      <c r="B317" s="1">
        <v>42012</v>
      </c>
      <c r="C317" t="s">
        <v>245</v>
      </c>
      <c r="D317">
        <v>1</v>
      </c>
      <c r="E317" t="s">
        <v>2934</v>
      </c>
      <c r="F317" t="s">
        <v>13</v>
      </c>
      <c r="G317" t="s">
        <v>4</v>
      </c>
      <c r="H317" t="s">
        <v>2935</v>
      </c>
      <c r="I317" s="2"/>
      <c r="J317" s="7"/>
      <c r="K317" s="2">
        <v>3030</v>
      </c>
      <c r="L317" s="7"/>
      <c r="M317" s="2">
        <f t="shared" si="4"/>
        <v>-476068.91000000009</v>
      </c>
    </row>
    <row r="318" spans="1:13" customFormat="1" hidden="1">
      <c r="A318" t="s">
        <v>2941</v>
      </c>
      <c r="B318" s="1">
        <v>42012</v>
      </c>
      <c r="C318" t="s">
        <v>2944</v>
      </c>
      <c r="D318">
        <v>2</v>
      </c>
      <c r="E318" t="s">
        <v>2945</v>
      </c>
      <c r="F318" t="s">
        <v>78</v>
      </c>
      <c r="G318" t="s">
        <v>4</v>
      </c>
      <c r="H318" t="s">
        <v>564</v>
      </c>
      <c r="I318" s="2"/>
      <c r="J318" s="7"/>
      <c r="K318" s="2">
        <v>1025</v>
      </c>
      <c r="L318" s="7" t="s">
        <v>36333</v>
      </c>
      <c r="M318" s="2">
        <f t="shared" si="4"/>
        <v>-477093.91000000009</v>
      </c>
    </row>
    <row r="319" spans="1:13" customFormat="1" hidden="1">
      <c r="A319" t="s">
        <v>2941</v>
      </c>
      <c r="B319" s="1">
        <v>42012</v>
      </c>
      <c r="C319" t="s">
        <v>2944</v>
      </c>
      <c r="D319">
        <v>2</v>
      </c>
      <c r="E319" t="s">
        <v>2945</v>
      </c>
      <c r="F319" t="s">
        <v>78</v>
      </c>
      <c r="G319" t="s">
        <v>4</v>
      </c>
      <c r="H319" t="s">
        <v>564</v>
      </c>
      <c r="I319" s="2">
        <v>1025</v>
      </c>
      <c r="J319" s="7" t="s">
        <v>36333</v>
      </c>
      <c r="K319" s="2"/>
      <c r="L319" s="7"/>
      <c r="M319" s="2">
        <f t="shared" si="4"/>
        <v>-476068.91000000009</v>
      </c>
    </row>
    <row r="320" spans="1:13" customFormat="1" hidden="1">
      <c r="A320" t="s">
        <v>2950</v>
      </c>
      <c r="B320" s="1">
        <v>42012</v>
      </c>
      <c r="C320" t="s">
        <v>1419</v>
      </c>
      <c r="D320">
        <v>1</v>
      </c>
      <c r="E320" t="s">
        <v>2792</v>
      </c>
      <c r="F320" t="s">
        <v>16</v>
      </c>
      <c r="G320" t="s">
        <v>4</v>
      </c>
      <c r="H320" t="s">
        <v>2951</v>
      </c>
      <c r="I320" s="2">
        <v>1025</v>
      </c>
      <c r="J320" s="7" t="s">
        <v>36333</v>
      </c>
      <c r="K320" s="2"/>
      <c r="L320" s="7"/>
      <c r="M320" s="2">
        <f t="shared" si="4"/>
        <v>-475043.91000000009</v>
      </c>
    </row>
    <row r="321" spans="1:13" customFormat="1" hidden="1">
      <c r="A321" t="s">
        <v>2954</v>
      </c>
      <c r="B321" s="1">
        <v>42012</v>
      </c>
      <c r="C321" t="s">
        <v>2955</v>
      </c>
      <c r="D321">
        <v>2</v>
      </c>
      <c r="E321" t="s">
        <v>2956</v>
      </c>
      <c r="F321" t="s">
        <v>78</v>
      </c>
      <c r="G321" t="s">
        <v>4</v>
      </c>
      <c r="H321" t="s">
        <v>564</v>
      </c>
      <c r="I321" s="2"/>
      <c r="J321" s="7"/>
      <c r="K321" s="2">
        <v>1025</v>
      </c>
      <c r="L321" s="7" t="s">
        <v>36333</v>
      </c>
      <c r="M321" s="2">
        <f t="shared" si="4"/>
        <v>-476068.91000000009</v>
      </c>
    </row>
    <row r="322" spans="1:13" customFormat="1" hidden="1">
      <c r="A322" t="s">
        <v>2954</v>
      </c>
      <c r="B322" s="1">
        <v>42012</v>
      </c>
      <c r="C322" t="s">
        <v>2955</v>
      </c>
      <c r="D322">
        <v>2</v>
      </c>
      <c r="E322" t="s">
        <v>2956</v>
      </c>
      <c r="F322" t="s">
        <v>78</v>
      </c>
      <c r="G322" t="s">
        <v>4</v>
      </c>
      <c r="H322" t="s">
        <v>564</v>
      </c>
      <c r="I322" s="2">
        <v>1025</v>
      </c>
      <c r="J322" s="7" t="s">
        <v>36333</v>
      </c>
      <c r="K322" s="2"/>
      <c r="L322" s="7"/>
      <c r="M322" s="2">
        <f t="shared" si="4"/>
        <v>-475043.91000000009</v>
      </c>
    </row>
    <row r="323" spans="1:13" customFormat="1" hidden="1">
      <c r="A323" t="s">
        <v>2961</v>
      </c>
      <c r="B323" s="1">
        <v>42012</v>
      </c>
      <c r="C323" t="s">
        <v>1419</v>
      </c>
      <c r="D323">
        <v>1</v>
      </c>
      <c r="E323" t="s">
        <v>2805</v>
      </c>
      <c r="F323" t="s">
        <v>16</v>
      </c>
      <c r="G323" t="s">
        <v>4</v>
      </c>
      <c r="H323" t="s">
        <v>2962</v>
      </c>
      <c r="I323" s="2">
        <v>1025</v>
      </c>
      <c r="J323" s="7" t="s">
        <v>36333</v>
      </c>
      <c r="K323" s="2"/>
      <c r="L323" s="7"/>
      <c r="M323" s="2">
        <f t="shared" si="4"/>
        <v>-474018.91000000009</v>
      </c>
    </row>
    <row r="324" spans="1:13" customFormat="1" hidden="1">
      <c r="A324" t="s">
        <v>2965</v>
      </c>
      <c r="B324" s="1">
        <v>42012</v>
      </c>
      <c r="C324" t="s">
        <v>2968</v>
      </c>
      <c r="D324">
        <v>2</v>
      </c>
      <c r="E324" t="s">
        <v>2969</v>
      </c>
      <c r="F324" t="s">
        <v>78</v>
      </c>
      <c r="G324" t="s">
        <v>4</v>
      </c>
      <c r="H324" t="s">
        <v>564</v>
      </c>
      <c r="I324" s="2"/>
      <c r="J324" s="7"/>
      <c r="K324" s="2">
        <v>1025</v>
      </c>
      <c r="L324" s="7" t="s">
        <v>36333</v>
      </c>
      <c r="M324" s="2">
        <f t="shared" si="4"/>
        <v>-475043.91000000009</v>
      </c>
    </row>
    <row r="325" spans="1:13" customFormat="1" hidden="1">
      <c r="A325" t="s">
        <v>2965</v>
      </c>
      <c r="B325" s="1">
        <v>42012</v>
      </c>
      <c r="C325" t="s">
        <v>2968</v>
      </c>
      <c r="D325">
        <v>2</v>
      </c>
      <c r="E325" t="s">
        <v>2969</v>
      </c>
      <c r="F325" t="s">
        <v>78</v>
      </c>
      <c r="G325" t="s">
        <v>4</v>
      </c>
      <c r="H325" t="s">
        <v>564</v>
      </c>
      <c r="I325" s="2">
        <v>1025</v>
      </c>
      <c r="J325" s="7" t="s">
        <v>36333</v>
      </c>
      <c r="K325" s="2"/>
      <c r="L325" s="7"/>
      <c r="M325" s="2">
        <f t="shared" si="4"/>
        <v>-474018.91000000009</v>
      </c>
    </row>
    <row r="326" spans="1:13" customFormat="1" hidden="1">
      <c r="A326" t="s">
        <v>2973</v>
      </c>
      <c r="B326" s="1">
        <v>42012</v>
      </c>
      <c r="C326" t="s">
        <v>1419</v>
      </c>
      <c r="D326">
        <v>1</v>
      </c>
      <c r="E326" t="s">
        <v>2812</v>
      </c>
      <c r="F326" t="s">
        <v>16</v>
      </c>
      <c r="G326" t="s">
        <v>4</v>
      </c>
      <c r="H326" t="s">
        <v>2975</v>
      </c>
      <c r="I326" s="2">
        <v>1025</v>
      </c>
      <c r="J326" s="7" t="s">
        <v>36333</v>
      </c>
      <c r="K326" s="2"/>
      <c r="L326" s="7"/>
      <c r="M326" s="2">
        <f t="shared" si="4"/>
        <v>-472993.91000000009</v>
      </c>
    </row>
    <row r="327" spans="1:13" customFormat="1" hidden="1">
      <c r="A327" t="s">
        <v>2978</v>
      </c>
      <c r="B327" s="1">
        <v>42012</v>
      </c>
      <c r="C327" t="s">
        <v>536</v>
      </c>
      <c r="D327">
        <v>1</v>
      </c>
      <c r="E327" t="s">
        <v>2979</v>
      </c>
      <c r="F327" t="s">
        <v>16</v>
      </c>
      <c r="G327" t="s">
        <v>4</v>
      </c>
      <c r="H327" t="s">
        <v>564</v>
      </c>
      <c r="I327" s="2"/>
      <c r="J327" s="7"/>
      <c r="K327" s="2">
        <v>1025</v>
      </c>
      <c r="L327" s="7" t="s">
        <v>36333</v>
      </c>
      <c r="M327" s="2">
        <f t="shared" si="4"/>
        <v>-474018.91000000009</v>
      </c>
    </row>
    <row r="328" spans="1:13" customFormat="1" hidden="1">
      <c r="A328" t="s">
        <v>2980</v>
      </c>
      <c r="B328" s="1">
        <v>42012</v>
      </c>
      <c r="C328" t="s">
        <v>596</v>
      </c>
      <c r="D328">
        <v>1</v>
      </c>
      <c r="E328" t="s">
        <v>2984</v>
      </c>
      <c r="F328" t="s">
        <v>16</v>
      </c>
      <c r="G328" t="s">
        <v>4</v>
      </c>
      <c r="H328" t="s">
        <v>564</v>
      </c>
      <c r="I328" s="2"/>
      <c r="J328" s="7"/>
      <c r="K328" s="2">
        <v>1025</v>
      </c>
      <c r="L328" s="7" t="s">
        <v>36333</v>
      </c>
      <c r="M328" s="2">
        <f t="shared" si="4"/>
        <v>-475043.91000000009</v>
      </c>
    </row>
    <row r="329" spans="1:13" customFormat="1" hidden="1">
      <c r="A329" t="s">
        <v>2991</v>
      </c>
      <c r="B329" s="1">
        <v>42012</v>
      </c>
      <c r="C329" t="s">
        <v>536</v>
      </c>
      <c r="D329">
        <v>1</v>
      </c>
      <c r="E329" t="s">
        <v>2992</v>
      </c>
      <c r="F329" t="s">
        <v>16</v>
      </c>
      <c r="G329" t="s">
        <v>4</v>
      </c>
      <c r="H329" t="s">
        <v>564</v>
      </c>
      <c r="I329" s="2"/>
      <c r="J329" s="7"/>
      <c r="K329" s="2">
        <v>1025</v>
      </c>
      <c r="L329" s="7" t="s">
        <v>36333</v>
      </c>
      <c r="M329" s="2">
        <f t="shared" ref="M329:M392" si="5">+M328+I329-K329</f>
        <v>-476068.91000000009</v>
      </c>
    </row>
    <row r="330" spans="1:13" customFormat="1" hidden="1">
      <c r="A330" t="s">
        <v>3023</v>
      </c>
      <c r="B330" s="1">
        <v>42012</v>
      </c>
      <c r="C330" t="s">
        <v>6</v>
      </c>
      <c r="D330">
        <v>1</v>
      </c>
      <c r="E330" t="s">
        <v>3028</v>
      </c>
      <c r="F330" t="s">
        <v>29</v>
      </c>
      <c r="G330" t="s">
        <v>4</v>
      </c>
      <c r="H330" t="s">
        <v>3029</v>
      </c>
      <c r="I330" s="2">
        <v>208.57</v>
      </c>
      <c r="J330" s="7"/>
      <c r="K330" s="2"/>
      <c r="L330" s="7"/>
      <c r="M330" s="2">
        <f t="shared" si="5"/>
        <v>-475860.34000000008</v>
      </c>
    </row>
    <row r="331" spans="1:13" customFormat="1" hidden="1">
      <c r="A331" t="s">
        <v>3063</v>
      </c>
      <c r="B331" s="1">
        <v>42012</v>
      </c>
      <c r="C331" t="s">
        <v>6</v>
      </c>
      <c r="D331">
        <v>1</v>
      </c>
      <c r="E331" t="s">
        <v>3068</v>
      </c>
      <c r="F331" t="s">
        <v>29</v>
      </c>
      <c r="G331" t="s">
        <v>4</v>
      </c>
      <c r="H331" t="s">
        <v>3069</v>
      </c>
      <c r="I331" s="2">
        <v>394</v>
      </c>
      <c r="J331" s="7"/>
      <c r="K331" s="2"/>
      <c r="L331" s="7"/>
      <c r="M331" s="2">
        <f t="shared" si="5"/>
        <v>-475466.34000000008</v>
      </c>
    </row>
    <row r="332" spans="1:13" customFormat="1" hidden="1">
      <c r="A332" t="s">
        <v>3119</v>
      </c>
      <c r="B332" s="1">
        <v>42012</v>
      </c>
      <c r="C332" t="s">
        <v>43</v>
      </c>
      <c r="D332">
        <v>1</v>
      </c>
      <c r="E332" t="s">
        <v>3121</v>
      </c>
      <c r="F332" t="s">
        <v>16</v>
      </c>
      <c r="G332" t="s">
        <v>4</v>
      </c>
      <c r="H332" t="s">
        <v>3122</v>
      </c>
      <c r="I332" s="2"/>
      <c r="J332" s="7"/>
      <c r="K332" s="2">
        <v>2050</v>
      </c>
      <c r="L332" s="7"/>
      <c r="M332" s="2">
        <f t="shared" si="5"/>
        <v>-477516.34000000008</v>
      </c>
    </row>
    <row r="333" spans="1:13" customFormat="1" hidden="1">
      <c r="A333" t="s">
        <v>3194</v>
      </c>
      <c r="B333" s="1">
        <v>42012</v>
      </c>
      <c r="C333" t="s">
        <v>3198</v>
      </c>
      <c r="D333">
        <v>1</v>
      </c>
      <c r="E333" t="s">
        <v>3199</v>
      </c>
      <c r="F333" t="s">
        <v>29</v>
      </c>
      <c r="G333" t="s">
        <v>4</v>
      </c>
      <c r="H333" t="s">
        <v>2473</v>
      </c>
      <c r="I333" s="2">
        <v>931.24</v>
      </c>
      <c r="J333" s="7"/>
      <c r="K333" s="2"/>
      <c r="L333" s="7"/>
      <c r="M333" s="2">
        <f t="shared" si="5"/>
        <v>-476585.10000000009</v>
      </c>
    </row>
    <row r="334" spans="1:13" customFormat="1" hidden="1">
      <c r="A334" t="s">
        <v>3200</v>
      </c>
      <c r="B334" s="1">
        <v>42012</v>
      </c>
      <c r="C334" t="s">
        <v>43</v>
      </c>
      <c r="D334">
        <v>1</v>
      </c>
      <c r="E334" t="s">
        <v>3204</v>
      </c>
      <c r="F334" t="s">
        <v>67</v>
      </c>
      <c r="G334" t="s">
        <v>4</v>
      </c>
      <c r="H334" t="s">
        <v>3205</v>
      </c>
      <c r="I334" s="2"/>
      <c r="J334" s="7"/>
      <c r="K334" s="2">
        <v>140000</v>
      </c>
      <c r="L334" s="7"/>
      <c r="M334" s="2">
        <f t="shared" si="5"/>
        <v>-616585.10000000009</v>
      </c>
    </row>
    <row r="335" spans="1:13" customFormat="1" hidden="1">
      <c r="A335" t="s">
        <v>3206</v>
      </c>
      <c r="B335" s="1">
        <v>42012</v>
      </c>
      <c r="C335" t="s">
        <v>529</v>
      </c>
      <c r="D335">
        <v>1</v>
      </c>
      <c r="E335" t="s">
        <v>3208</v>
      </c>
      <c r="F335" t="s">
        <v>13</v>
      </c>
      <c r="G335" t="s">
        <v>4</v>
      </c>
      <c r="H335" t="s">
        <v>3209</v>
      </c>
      <c r="I335" s="2"/>
      <c r="J335" s="7"/>
      <c r="K335" s="2">
        <v>34280</v>
      </c>
      <c r="L335" s="7"/>
      <c r="M335" s="2">
        <f t="shared" si="5"/>
        <v>-650865.10000000009</v>
      </c>
    </row>
    <row r="336" spans="1:13" customFormat="1" hidden="1">
      <c r="A336" t="s">
        <v>3214</v>
      </c>
      <c r="B336" s="1">
        <v>42012</v>
      </c>
      <c r="C336" t="s">
        <v>3217</v>
      </c>
      <c r="D336">
        <v>1</v>
      </c>
      <c r="E336" t="s">
        <v>3218</v>
      </c>
      <c r="F336" t="s">
        <v>16</v>
      </c>
      <c r="G336" t="s">
        <v>4</v>
      </c>
      <c r="H336" t="s">
        <v>3217</v>
      </c>
      <c r="I336" s="2"/>
      <c r="J336" s="7"/>
      <c r="K336" s="2">
        <v>9288.9500000000007</v>
      </c>
      <c r="L336" s="7"/>
      <c r="M336" s="2">
        <f t="shared" si="5"/>
        <v>-660154.05000000005</v>
      </c>
    </row>
    <row r="337" spans="1:13" customFormat="1" hidden="1">
      <c r="A337" t="s">
        <v>3221</v>
      </c>
      <c r="B337" s="1">
        <v>42012</v>
      </c>
      <c r="C337" t="s">
        <v>195</v>
      </c>
      <c r="D337">
        <v>1</v>
      </c>
      <c r="E337" t="s">
        <v>3223</v>
      </c>
      <c r="F337" t="s">
        <v>13</v>
      </c>
      <c r="G337" t="s">
        <v>4</v>
      </c>
      <c r="H337" t="s">
        <v>195</v>
      </c>
      <c r="I337" s="2"/>
      <c r="J337" s="7"/>
      <c r="K337" s="2">
        <v>25356.44</v>
      </c>
      <c r="L337" s="7"/>
      <c r="M337" s="2">
        <f t="shared" si="5"/>
        <v>-685510.49</v>
      </c>
    </row>
    <row r="338" spans="1:13" customFormat="1" hidden="1">
      <c r="A338" t="s">
        <v>3225</v>
      </c>
      <c r="B338" s="1">
        <v>42012</v>
      </c>
      <c r="C338" t="s">
        <v>3226</v>
      </c>
      <c r="D338">
        <v>2</v>
      </c>
      <c r="E338" t="s">
        <v>3227</v>
      </c>
      <c r="F338" t="s">
        <v>78</v>
      </c>
      <c r="G338" t="s">
        <v>4</v>
      </c>
      <c r="H338" t="s">
        <v>3228</v>
      </c>
      <c r="I338" s="2"/>
      <c r="J338" s="7"/>
      <c r="K338" s="2">
        <v>1025</v>
      </c>
      <c r="L338" s="7"/>
      <c r="M338" s="2">
        <f t="shared" si="5"/>
        <v>-686535.49</v>
      </c>
    </row>
    <row r="339" spans="1:13" customFormat="1" hidden="1">
      <c r="A339" t="s">
        <v>3232</v>
      </c>
      <c r="B339" s="1">
        <v>42012</v>
      </c>
      <c r="C339" t="s">
        <v>43</v>
      </c>
      <c r="D339">
        <v>1</v>
      </c>
      <c r="E339" t="s">
        <v>3121</v>
      </c>
      <c r="F339" t="s">
        <v>16</v>
      </c>
      <c r="G339" t="s">
        <v>4</v>
      </c>
      <c r="H339" t="s">
        <v>3233</v>
      </c>
      <c r="I339" s="2">
        <v>2050</v>
      </c>
      <c r="J339" s="7"/>
      <c r="K339" s="2"/>
      <c r="L339" s="7"/>
      <c r="M339" s="2">
        <f t="shared" si="5"/>
        <v>-684485.49</v>
      </c>
    </row>
    <row r="340" spans="1:13" customFormat="1" hidden="1">
      <c r="A340" t="s">
        <v>3237</v>
      </c>
      <c r="B340" s="1">
        <v>42012</v>
      </c>
      <c r="C340" t="s">
        <v>1419</v>
      </c>
      <c r="D340">
        <v>1</v>
      </c>
      <c r="E340" t="s">
        <v>3238</v>
      </c>
      <c r="F340" t="s">
        <v>13</v>
      </c>
      <c r="G340" t="s">
        <v>4</v>
      </c>
      <c r="H340" t="s">
        <v>3239</v>
      </c>
      <c r="I340" s="2"/>
      <c r="J340" s="7"/>
      <c r="K340" s="2">
        <v>3604.13</v>
      </c>
      <c r="L340" s="7"/>
      <c r="M340" s="2">
        <f t="shared" si="5"/>
        <v>-688089.62</v>
      </c>
    </row>
    <row r="341" spans="1:13" customFormat="1" hidden="1">
      <c r="A341" t="s">
        <v>3247</v>
      </c>
      <c r="B341" s="1">
        <v>42012</v>
      </c>
      <c r="C341" t="s">
        <v>1419</v>
      </c>
      <c r="D341">
        <v>1</v>
      </c>
      <c r="E341" t="s">
        <v>3250</v>
      </c>
      <c r="F341" t="s">
        <v>13</v>
      </c>
      <c r="G341" t="s">
        <v>4</v>
      </c>
      <c r="H341" t="s">
        <v>3251</v>
      </c>
      <c r="I341" s="2"/>
      <c r="J341" s="7"/>
      <c r="K341" s="2">
        <v>2044.36</v>
      </c>
      <c r="L341" s="7"/>
      <c r="M341" s="2">
        <f t="shared" si="5"/>
        <v>-690133.98</v>
      </c>
    </row>
    <row r="342" spans="1:13" customFormat="1" hidden="1">
      <c r="A342" t="s">
        <v>3253</v>
      </c>
      <c r="B342" s="1">
        <v>42012</v>
      </c>
      <c r="C342" t="s">
        <v>1802</v>
      </c>
      <c r="D342">
        <v>1</v>
      </c>
      <c r="E342" t="s">
        <v>3256</v>
      </c>
      <c r="F342" t="s">
        <v>13</v>
      </c>
      <c r="G342" t="s">
        <v>4</v>
      </c>
      <c r="H342" t="s">
        <v>18</v>
      </c>
      <c r="I342" s="2"/>
      <c r="J342" s="7"/>
      <c r="K342" s="2">
        <v>33196.89</v>
      </c>
      <c r="L342" s="7"/>
      <c r="M342" s="2">
        <f t="shared" si="5"/>
        <v>-723330.87</v>
      </c>
    </row>
    <row r="343" spans="1:13" customFormat="1" hidden="1">
      <c r="A343" t="s">
        <v>3260</v>
      </c>
      <c r="B343" s="1">
        <v>42012</v>
      </c>
      <c r="C343" t="s">
        <v>1802</v>
      </c>
      <c r="D343">
        <v>1</v>
      </c>
      <c r="E343" t="s">
        <v>3256</v>
      </c>
      <c r="F343" t="s">
        <v>13</v>
      </c>
      <c r="G343" t="s">
        <v>4</v>
      </c>
      <c r="H343" t="s">
        <v>568</v>
      </c>
      <c r="I343" s="2">
        <v>33196.89</v>
      </c>
      <c r="J343" s="7"/>
      <c r="K343" s="2"/>
      <c r="L343" s="7"/>
      <c r="M343" s="2">
        <f t="shared" si="5"/>
        <v>-690133.98</v>
      </c>
    </row>
    <row r="344" spans="1:13" customFormat="1" hidden="1">
      <c r="A344" t="s">
        <v>3263</v>
      </c>
      <c r="B344" s="1">
        <v>42012</v>
      </c>
      <c r="C344" t="s">
        <v>18</v>
      </c>
      <c r="D344">
        <v>1</v>
      </c>
      <c r="E344" t="s">
        <v>3266</v>
      </c>
      <c r="F344" t="s">
        <v>13</v>
      </c>
      <c r="G344" t="s">
        <v>4</v>
      </c>
      <c r="H344" t="s">
        <v>18</v>
      </c>
      <c r="I344" s="2"/>
      <c r="J344" s="7"/>
      <c r="K344" s="2">
        <v>32874.300000000003</v>
      </c>
      <c r="L344" s="7"/>
      <c r="M344" s="2">
        <f t="shared" si="5"/>
        <v>-723008.28</v>
      </c>
    </row>
    <row r="345" spans="1:13" customFormat="1" hidden="1">
      <c r="A345" t="s">
        <v>18133</v>
      </c>
      <c r="B345" s="1">
        <v>42012</v>
      </c>
      <c r="C345" t="s">
        <v>18146</v>
      </c>
      <c r="D345">
        <v>2</v>
      </c>
      <c r="E345" t="s">
        <v>18147</v>
      </c>
      <c r="F345" t="s">
        <v>7054</v>
      </c>
      <c r="G345" t="s">
        <v>4</v>
      </c>
      <c r="H345" t="s">
        <v>13120</v>
      </c>
      <c r="I345" s="2">
        <v>1025</v>
      </c>
      <c r="J345" s="7"/>
      <c r="K345" s="2"/>
      <c r="L345" s="7"/>
      <c r="M345" s="2">
        <f t="shared" si="5"/>
        <v>-721983.28</v>
      </c>
    </row>
    <row r="346" spans="1:13" customFormat="1" hidden="1">
      <c r="A346" t="s">
        <v>18155</v>
      </c>
      <c r="B346" s="1">
        <v>42012</v>
      </c>
      <c r="C346" t="s">
        <v>18166</v>
      </c>
      <c r="D346">
        <v>2</v>
      </c>
      <c r="E346" t="s">
        <v>18167</v>
      </c>
      <c r="F346" t="s">
        <v>7054</v>
      </c>
      <c r="G346" t="s">
        <v>4</v>
      </c>
      <c r="H346" t="s">
        <v>3746</v>
      </c>
      <c r="I346" s="2"/>
      <c r="J346" s="7"/>
      <c r="K346" s="2">
        <v>2661.59</v>
      </c>
      <c r="L346" s="7"/>
      <c r="M346" s="2">
        <f t="shared" si="5"/>
        <v>-724644.87</v>
      </c>
    </row>
    <row r="347" spans="1:13" customFormat="1" hidden="1">
      <c r="A347" t="s">
        <v>18155</v>
      </c>
      <c r="B347" s="1">
        <v>42012</v>
      </c>
      <c r="C347" t="s">
        <v>18166</v>
      </c>
      <c r="D347">
        <v>2</v>
      </c>
      <c r="E347" t="s">
        <v>18167</v>
      </c>
      <c r="F347" t="s">
        <v>7054</v>
      </c>
      <c r="G347" t="s">
        <v>4</v>
      </c>
      <c r="H347" t="s">
        <v>3746</v>
      </c>
      <c r="I347" s="2">
        <v>2661.59</v>
      </c>
      <c r="J347" s="7"/>
      <c r="K347" s="2"/>
      <c r="L347" s="7"/>
      <c r="M347" s="2">
        <f t="shared" si="5"/>
        <v>-721983.28</v>
      </c>
    </row>
    <row r="348" spans="1:13" customFormat="1" hidden="1">
      <c r="A348" t="s">
        <v>18176</v>
      </c>
      <c r="B348" s="1">
        <v>42012</v>
      </c>
      <c r="C348" t="s">
        <v>2944</v>
      </c>
      <c r="D348">
        <v>2</v>
      </c>
      <c r="E348" t="s">
        <v>18191</v>
      </c>
      <c r="F348" t="s">
        <v>7054</v>
      </c>
      <c r="G348" t="s">
        <v>4</v>
      </c>
      <c r="H348" t="s">
        <v>564</v>
      </c>
      <c r="I348" s="2"/>
      <c r="J348" s="7"/>
      <c r="K348" s="2">
        <v>1025</v>
      </c>
      <c r="L348" s="7"/>
      <c r="M348" s="2">
        <f t="shared" si="5"/>
        <v>-723008.28</v>
      </c>
    </row>
    <row r="349" spans="1:13" customFormat="1" hidden="1">
      <c r="A349" t="s">
        <v>18176</v>
      </c>
      <c r="B349" s="1">
        <v>42012</v>
      </c>
      <c r="C349" t="s">
        <v>2944</v>
      </c>
      <c r="D349">
        <v>2</v>
      </c>
      <c r="E349" t="s">
        <v>18191</v>
      </c>
      <c r="F349" t="s">
        <v>7054</v>
      </c>
      <c r="G349" t="s">
        <v>4</v>
      </c>
      <c r="H349" t="s">
        <v>564</v>
      </c>
      <c r="I349" s="2">
        <v>1025</v>
      </c>
      <c r="J349" s="7"/>
      <c r="K349" s="2"/>
      <c r="L349" s="7"/>
      <c r="M349" s="2">
        <f t="shared" si="5"/>
        <v>-721983.28</v>
      </c>
    </row>
    <row r="350" spans="1:13" customFormat="1" hidden="1">
      <c r="A350" t="s">
        <v>18199</v>
      </c>
      <c r="B350" s="1">
        <v>42012</v>
      </c>
      <c r="C350" t="s">
        <v>2955</v>
      </c>
      <c r="D350">
        <v>2</v>
      </c>
      <c r="E350" t="s">
        <v>18207</v>
      </c>
      <c r="F350" t="s">
        <v>7054</v>
      </c>
      <c r="G350" t="s">
        <v>4</v>
      </c>
      <c r="H350" t="s">
        <v>564</v>
      </c>
      <c r="I350" s="2"/>
      <c r="J350" s="7"/>
      <c r="K350" s="2">
        <v>1025</v>
      </c>
      <c r="L350" s="7"/>
      <c r="M350" s="2">
        <f t="shared" si="5"/>
        <v>-723008.28</v>
      </c>
    </row>
    <row r="351" spans="1:13" customFormat="1" hidden="1">
      <c r="A351" t="s">
        <v>18199</v>
      </c>
      <c r="B351" s="1">
        <v>42012</v>
      </c>
      <c r="C351" t="s">
        <v>2955</v>
      </c>
      <c r="D351">
        <v>2</v>
      </c>
      <c r="E351" t="s">
        <v>18207</v>
      </c>
      <c r="F351" t="s">
        <v>7054</v>
      </c>
      <c r="G351" t="s">
        <v>4</v>
      </c>
      <c r="H351" t="s">
        <v>564</v>
      </c>
      <c r="I351" s="2">
        <v>1025</v>
      </c>
      <c r="J351" s="7"/>
      <c r="K351" s="2"/>
      <c r="L351" s="7"/>
      <c r="M351" s="2">
        <f t="shared" si="5"/>
        <v>-721983.28</v>
      </c>
    </row>
    <row r="352" spans="1:13" customFormat="1" hidden="1">
      <c r="A352" t="s">
        <v>18217</v>
      </c>
      <c r="B352" s="1">
        <v>42012</v>
      </c>
      <c r="C352" t="s">
        <v>2968</v>
      </c>
      <c r="D352">
        <v>2</v>
      </c>
      <c r="E352" t="s">
        <v>18231</v>
      </c>
      <c r="F352" t="s">
        <v>7054</v>
      </c>
      <c r="G352" t="s">
        <v>4</v>
      </c>
      <c r="H352" t="s">
        <v>564</v>
      </c>
      <c r="I352" s="2"/>
      <c r="J352" s="7"/>
      <c r="K352" s="2">
        <v>1025</v>
      </c>
      <c r="L352" s="7"/>
      <c r="M352" s="2">
        <f t="shared" si="5"/>
        <v>-723008.28</v>
      </c>
    </row>
    <row r="353" spans="1:14" customFormat="1" hidden="1">
      <c r="A353" t="s">
        <v>18217</v>
      </c>
      <c r="B353" s="1">
        <v>42012</v>
      </c>
      <c r="C353" t="s">
        <v>2968</v>
      </c>
      <c r="D353">
        <v>2</v>
      </c>
      <c r="E353" t="s">
        <v>18231</v>
      </c>
      <c r="F353" t="s">
        <v>7054</v>
      </c>
      <c r="G353" t="s">
        <v>4</v>
      </c>
      <c r="H353" t="s">
        <v>564</v>
      </c>
      <c r="I353" s="2">
        <v>1025</v>
      </c>
      <c r="J353" s="7"/>
      <c r="K353" s="2"/>
      <c r="L353" s="7"/>
      <c r="M353" s="2">
        <f t="shared" si="5"/>
        <v>-721983.28</v>
      </c>
    </row>
    <row r="354" spans="1:14" customFormat="1" hidden="1">
      <c r="A354" t="s">
        <v>18242</v>
      </c>
      <c r="B354" s="1">
        <v>42012</v>
      </c>
      <c r="C354" t="s">
        <v>18253</v>
      </c>
      <c r="D354">
        <v>2</v>
      </c>
      <c r="E354" t="s">
        <v>18254</v>
      </c>
      <c r="F354" t="s">
        <v>7054</v>
      </c>
      <c r="G354" t="s">
        <v>4</v>
      </c>
      <c r="H354" t="s">
        <v>5450</v>
      </c>
      <c r="I354" s="2">
        <v>1025</v>
      </c>
      <c r="J354" s="7"/>
      <c r="K354" s="2"/>
      <c r="L354" s="7"/>
      <c r="M354" s="2">
        <f t="shared" si="5"/>
        <v>-720958.28</v>
      </c>
    </row>
    <row r="355" spans="1:14" customFormat="1" hidden="1">
      <c r="A355" t="s">
        <v>18264</v>
      </c>
      <c r="B355" s="1">
        <v>42012</v>
      </c>
      <c r="C355" t="s">
        <v>16049</v>
      </c>
      <c r="D355">
        <v>1</v>
      </c>
      <c r="E355" t="s">
        <v>18275</v>
      </c>
      <c r="F355" t="s">
        <v>13565</v>
      </c>
      <c r="G355" t="s">
        <v>4</v>
      </c>
      <c r="H355" t="s">
        <v>1228</v>
      </c>
      <c r="I355" s="2">
        <v>39600</v>
      </c>
      <c r="J355" s="7"/>
      <c r="K355" s="2"/>
      <c r="L355" s="7"/>
      <c r="M355" s="2">
        <f t="shared" si="5"/>
        <v>-681358.28</v>
      </c>
    </row>
    <row r="356" spans="1:14" customFormat="1" hidden="1">
      <c r="A356" t="s">
        <v>18282</v>
      </c>
      <c r="B356" s="1">
        <v>42012</v>
      </c>
      <c r="C356" t="s">
        <v>2839</v>
      </c>
      <c r="D356">
        <v>1</v>
      </c>
      <c r="E356" t="s">
        <v>18295</v>
      </c>
      <c r="F356" t="s">
        <v>13565</v>
      </c>
      <c r="G356" t="s">
        <v>4</v>
      </c>
      <c r="H356" t="s">
        <v>353</v>
      </c>
      <c r="I356" s="2">
        <v>140000</v>
      </c>
      <c r="J356" s="7"/>
      <c r="K356" s="2"/>
      <c r="L356" s="7"/>
      <c r="M356" s="2">
        <f t="shared" si="5"/>
        <v>-541358.28</v>
      </c>
    </row>
    <row r="357" spans="1:14" customFormat="1" hidden="1">
      <c r="A357" t="s">
        <v>18308</v>
      </c>
      <c r="B357" s="1">
        <v>42012</v>
      </c>
      <c r="C357" t="s">
        <v>18319</v>
      </c>
      <c r="D357">
        <v>1</v>
      </c>
      <c r="E357" t="s">
        <v>18320</v>
      </c>
      <c r="F357" t="s">
        <v>13565</v>
      </c>
      <c r="G357" t="s">
        <v>4</v>
      </c>
      <c r="H357" t="s">
        <v>18321</v>
      </c>
      <c r="I357" s="2">
        <v>458.36</v>
      </c>
      <c r="J357" s="7"/>
      <c r="K357" s="2"/>
      <c r="L357" s="7"/>
      <c r="M357" s="2">
        <f t="shared" si="5"/>
        <v>-540899.92000000004</v>
      </c>
    </row>
    <row r="358" spans="1:14" customFormat="1" hidden="1">
      <c r="A358" t="s">
        <v>18332</v>
      </c>
      <c r="B358" s="1">
        <v>42012</v>
      </c>
      <c r="C358" t="s">
        <v>17149</v>
      </c>
      <c r="D358">
        <v>1</v>
      </c>
      <c r="E358" t="s">
        <v>18339</v>
      </c>
      <c r="F358" t="s">
        <v>13565</v>
      </c>
      <c r="G358" t="s">
        <v>4</v>
      </c>
      <c r="H358" t="s">
        <v>1084</v>
      </c>
      <c r="I358" s="2">
        <v>100000</v>
      </c>
      <c r="J358" s="7"/>
      <c r="K358" s="2"/>
      <c r="L358" s="7"/>
      <c r="M358" s="2">
        <f t="shared" si="5"/>
        <v>-440899.92000000004</v>
      </c>
    </row>
    <row r="359" spans="1:14" customFormat="1" hidden="1">
      <c r="A359" t="s">
        <v>18350</v>
      </c>
      <c r="B359" s="1">
        <v>42012</v>
      </c>
      <c r="C359" t="s">
        <v>18</v>
      </c>
      <c r="D359">
        <v>2</v>
      </c>
      <c r="E359" t="s">
        <v>18360</v>
      </c>
      <c r="F359" t="s">
        <v>13559</v>
      </c>
      <c r="G359" t="s">
        <v>479</v>
      </c>
      <c r="H359" t="s">
        <v>11320</v>
      </c>
      <c r="I359" s="2">
        <v>826.93</v>
      </c>
      <c r="J359" s="7"/>
      <c r="K359" s="2"/>
      <c r="L359" s="7"/>
      <c r="M359" s="2">
        <f t="shared" si="5"/>
        <v>-440072.99000000005</v>
      </c>
    </row>
    <row r="360" spans="1:14" customFormat="1" hidden="1">
      <c r="A360" t="s">
        <v>18372</v>
      </c>
      <c r="B360" s="1">
        <v>42012</v>
      </c>
      <c r="C360" t="s">
        <v>18</v>
      </c>
      <c r="D360">
        <v>2</v>
      </c>
      <c r="E360" t="s">
        <v>18382</v>
      </c>
      <c r="F360" t="s">
        <v>13559</v>
      </c>
      <c r="G360" t="s">
        <v>479</v>
      </c>
      <c r="H360" t="s">
        <v>18383</v>
      </c>
      <c r="I360" s="2">
        <v>1625.08</v>
      </c>
      <c r="J360" s="7"/>
      <c r="K360" s="2"/>
      <c r="L360" s="7"/>
      <c r="M360" s="2">
        <f t="shared" si="5"/>
        <v>-438447.91000000003</v>
      </c>
    </row>
    <row r="361" spans="1:14" customFormat="1" hidden="1">
      <c r="A361" t="s">
        <v>18395</v>
      </c>
      <c r="B361" s="1">
        <v>42012</v>
      </c>
      <c r="C361" t="s">
        <v>6</v>
      </c>
      <c r="D361">
        <v>1</v>
      </c>
      <c r="E361" t="s">
        <v>18409</v>
      </c>
      <c r="F361" t="s">
        <v>13610</v>
      </c>
      <c r="G361" t="s">
        <v>4</v>
      </c>
      <c r="H361" t="s">
        <v>18410</v>
      </c>
      <c r="I361" s="2">
        <v>6956</v>
      </c>
      <c r="J361" s="7"/>
      <c r="K361" s="2"/>
      <c r="L361" s="7"/>
      <c r="M361" s="2">
        <f t="shared" si="5"/>
        <v>-431491.91000000003</v>
      </c>
    </row>
    <row r="362" spans="1:14" customFormat="1" hidden="1">
      <c r="A362" t="s">
        <v>18423</v>
      </c>
      <c r="B362" s="1">
        <v>42012</v>
      </c>
      <c r="C362" t="s">
        <v>18437</v>
      </c>
      <c r="D362">
        <v>2</v>
      </c>
      <c r="E362" t="s">
        <v>18438</v>
      </c>
      <c r="F362" t="s">
        <v>7054</v>
      </c>
      <c r="G362" t="s">
        <v>4</v>
      </c>
      <c r="H362" t="s">
        <v>8702</v>
      </c>
      <c r="I362" s="2">
        <v>2990</v>
      </c>
      <c r="J362" s="7"/>
      <c r="K362" s="2"/>
      <c r="L362" s="7"/>
      <c r="M362" s="2">
        <f t="shared" si="5"/>
        <v>-428501.91000000003</v>
      </c>
    </row>
    <row r="363" spans="1:14" customFormat="1" hidden="1">
      <c r="A363" t="s">
        <v>18452</v>
      </c>
      <c r="B363" s="1">
        <v>42012</v>
      </c>
      <c r="C363" t="s">
        <v>18465</v>
      </c>
      <c r="D363">
        <v>2</v>
      </c>
      <c r="E363" t="s">
        <v>18466</v>
      </c>
      <c r="F363" t="s">
        <v>7054</v>
      </c>
      <c r="G363" t="s">
        <v>4</v>
      </c>
      <c r="H363" t="s">
        <v>18467</v>
      </c>
      <c r="I363" s="2"/>
      <c r="J363" s="7"/>
      <c r="K363" s="2">
        <v>463.58</v>
      </c>
      <c r="L363" s="7"/>
      <c r="M363" s="2">
        <f t="shared" si="5"/>
        <v>-428965.49000000005</v>
      </c>
      <c r="N363" s="3"/>
    </row>
    <row r="364" spans="1:14" customFormat="1" hidden="1">
      <c r="A364" t="s">
        <v>18452</v>
      </c>
      <c r="B364" s="1">
        <v>42012</v>
      </c>
      <c r="C364" t="s">
        <v>18465</v>
      </c>
      <c r="D364">
        <v>2</v>
      </c>
      <c r="E364" t="s">
        <v>18466</v>
      </c>
      <c r="F364" t="s">
        <v>7054</v>
      </c>
      <c r="G364" t="s">
        <v>4</v>
      </c>
      <c r="H364" t="s">
        <v>18467</v>
      </c>
      <c r="I364" s="2">
        <v>1840</v>
      </c>
      <c r="J364" s="7"/>
      <c r="K364" s="2"/>
      <c r="L364" s="7"/>
      <c r="M364" s="2">
        <f t="shared" si="5"/>
        <v>-427125.49000000005</v>
      </c>
    </row>
    <row r="365" spans="1:14" customFormat="1" hidden="1">
      <c r="A365" t="s">
        <v>18479</v>
      </c>
      <c r="B365" s="1">
        <v>42012</v>
      </c>
      <c r="C365" t="s">
        <v>18</v>
      </c>
      <c r="D365">
        <v>2</v>
      </c>
      <c r="E365" t="s">
        <v>18488</v>
      </c>
      <c r="F365" t="s">
        <v>13559</v>
      </c>
      <c r="G365" t="s">
        <v>479</v>
      </c>
      <c r="H365" t="s">
        <v>103</v>
      </c>
      <c r="I365" s="2">
        <v>466.91</v>
      </c>
      <c r="J365" s="7"/>
      <c r="K365" s="2"/>
      <c r="L365" s="7"/>
      <c r="M365" s="2">
        <f t="shared" si="5"/>
        <v>-426658.58000000007</v>
      </c>
    </row>
    <row r="366" spans="1:14" customFormat="1" hidden="1">
      <c r="A366" t="s">
        <v>18499</v>
      </c>
      <c r="B366" s="1">
        <v>42012</v>
      </c>
      <c r="C366" t="s">
        <v>18</v>
      </c>
      <c r="D366">
        <v>2</v>
      </c>
      <c r="E366" t="s">
        <v>18512</v>
      </c>
      <c r="F366" t="s">
        <v>13559</v>
      </c>
      <c r="G366" t="s">
        <v>479</v>
      </c>
      <c r="H366" t="s">
        <v>4914</v>
      </c>
      <c r="I366" s="2">
        <v>418.95</v>
      </c>
      <c r="J366" s="7"/>
      <c r="K366" s="2"/>
      <c r="L366" s="7"/>
      <c r="M366" s="2">
        <f t="shared" si="5"/>
        <v>-426239.63000000006</v>
      </c>
    </row>
    <row r="367" spans="1:14" customFormat="1" hidden="1">
      <c r="A367" t="s">
        <v>18522</v>
      </c>
      <c r="B367" s="1">
        <v>42012</v>
      </c>
      <c r="C367" t="s">
        <v>6</v>
      </c>
      <c r="D367">
        <v>1</v>
      </c>
      <c r="E367" t="s">
        <v>18533</v>
      </c>
      <c r="F367" t="s">
        <v>13610</v>
      </c>
      <c r="G367" t="s">
        <v>4</v>
      </c>
      <c r="H367" t="s">
        <v>18534</v>
      </c>
      <c r="I367" s="2">
        <v>6311.18</v>
      </c>
      <c r="J367" s="7"/>
      <c r="K367" s="2"/>
      <c r="L367" s="7"/>
      <c r="M367" s="2">
        <f t="shared" si="5"/>
        <v>-419928.45000000007</v>
      </c>
    </row>
    <row r="368" spans="1:14" customFormat="1" hidden="1">
      <c r="A368" t="s">
        <v>18544</v>
      </c>
      <c r="B368" s="1">
        <v>42012</v>
      </c>
      <c r="C368" t="s">
        <v>6</v>
      </c>
      <c r="D368">
        <v>1</v>
      </c>
      <c r="E368" t="s">
        <v>18557</v>
      </c>
      <c r="F368" t="s">
        <v>13610</v>
      </c>
      <c r="G368" t="s">
        <v>4</v>
      </c>
      <c r="H368" t="s">
        <v>18534</v>
      </c>
      <c r="I368" s="2">
        <v>8120</v>
      </c>
      <c r="J368" s="7"/>
      <c r="K368" s="2"/>
      <c r="L368" s="7"/>
      <c r="M368" s="2">
        <f t="shared" si="5"/>
        <v>-411808.45000000007</v>
      </c>
    </row>
    <row r="369" spans="1:13" customFormat="1" hidden="1">
      <c r="A369" t="s">
        <v>18568</v>
      </c>
      <c r="B369" s="1">
        <v>42012</v>
      </c>
      <c r="C369" t="s">
        <v>18582</v>
      </c>
      <c r="D369">
        <v>1</v>
      </c>
      <c r="E369" t="s">
        <v>18583</v>
      </c>
      <c r="F369" t="s">
        <v>13565</v>
      </c>
      <c r="G369" t="s">
        <v>4</v>
      </c>
      <c r="H369" t="s">
        <v>3209</v>
      </c>
      <c r="I369" s="2">
        <v>90000</v>
      </c>
      <c r="J369" s="7"/>
      <c r="K369" s="2"/>
      <c r="L369" s="7"/>
      <c r="M369" s="2">
        <f t="shared" si="5"/>
        <v>-321808.45000000007</v>
      </c>
    </row>
    <row r="370" spans="1:13" customFormat="1" hidden="1">
      <c r="A370" t="s">
        <v>18597</v>
      </c>
      <c r="B370" s="1">
        <v>42012</v>
      </c>
      <c r="C370" t="s">
        <v>2920</v>
      </c>
      <c r="D370">
        <v>2</v>
      </c>
      <c r="E370" t="s">
        <v>18607</v>
      </c>
      <c r="F370" t="s">
        <v>7054</v>
      </c>
      <c r="G370" t="s">
        <v>4</v>
      </c>
      <c r="H370" t="s">
        <v>2922</v>
      </c>
      <c r="I370" s="2">
        <v>3030</v>
      </c>
      <c r="J370" s="7"/>
      <c r="K370" s="2"/>
      <c r="L370" s="7"/>
      <c r="M370" s="2">
        <f t="shared" si="5"/>
        <v>-318778.45000000007</v>
      </c>
    </row>
    <row r="371" spans="1:13" customFormat="1" hidden="1">
      <c r="A371" t="s">
        <v>18620</v>
      </c>
      <c r="B371" s="1">
        <v>42012</v>
      </c>
      <c r="C371" t="s">
        <v>18630</v>
      </c>
      <c r="D371">
        <v>2</v>
      </c>
      <c r="E371" t="s">
        <v>18631</v>
      </c>
      <c r="F371" t="s">
        <v>7054</v>
      </c>
      <c r="G371" t="s">
        <v>4</v>
      </c>
      <c r="H371" t="s">
        <v>3441</v>
      </c>
      <c r="I371" s="2">
        <v>3030</v>
      </c>
      <c r="J371" s="7"/>
      <c r="K371" s="2"/>
      <c r="L371" s="7"/>
      <c r="M371" s="2">
        <f t="shared" si="5"/>
        <v>-315748.45000000007</v>
      </c>
    </row>
    <row r="372" spans="1:13" customFormat="1" hidden="1">
      <c r="A372" t="s">
        <v>18641</v>
      </c>
      <c r="B372" s="1">
        <v>42012</v>
      </c>
      <c r="C372" t="s">
        <v>18</v>
      </c>
      <c r="D372">
        <v>2</v>
      </c>
      <c r="E372" t="s">
        <v>18650</v>
      </c>
      <c r="F372" t="s">
        <v>13559</v>
      </c>
      <c r="G372" t="s">
        <v>479</v>
      </c>
      <c r="H372" t="s">
        <v>18651</v>
      </c>
      <c r="I372" s="2">
        <v>418.95</v>
      </c>
      <c r="J372" s="7"/>
      <c r="K372" s="2"/>
      <c r="L372" s="7"/>
      <c r="M372" s="2">
        <f t="shared" si="5"/>
        <v>-315329.50000000006</v>
      </c>
    </row>
    <row r="373" spans="1:13" customFormat="1" hidden="1">
      <c r="A373" t="s">
        <v>18665</v>
      </c>
      <c r="B373" s="1">
        <v>42012</v>
      </c>
      <c r="C373" t="s">
        <v>2920</v>
      </c>
      <c r="D373">
        <v>2</v>
      </c>
      <c r="E373" t="s">
        <v>18671</v>
      </c>
      <c r="F373" t="s">
        <v>7054</v>
      </c>
      <c r="G373" t="s">
        <v>4</v>
      </c>
      <c r="H373" t="s">
        <v>2935</v>
      </c>
      <c r="I373" s="2">
        <v>3030</v>
      </c>
      <c r="J373" s="7"/>
      <c r="K373" s="2"/>
      <c r="L373" s="7"/>
      <c r="M373" s="2">
        <f t="shared" si="5"/>
        <v>-312299.50000000006</v>
      </c>
    </row>
    <row r="374" spans="1:13" customFormat="1" hidden="1">
      <c r="A374" t="s">
        <v>18685</v>
      </c>
      <c r="B374" s="1">
        <v>42012</v>
      </c>
      <c r="C374" t="s">
        <v>2944</v>
      </c>
      <c r="D374">
        <v>2</v>
      </c>
      <c r="E374" t="s">
        <v>18691</v>
      </c>
      <c r="F374" t="s">
        <v>7054</v>
      </c>
      <c r="G374" t="s">
        <v>4</v>
      </c>
      <c r="H374" t="s">
        <v>564</v>
      </c>
      <c r="I374" s="2">
        <v>1025</v>
      </c>
      <c r="J374" s="7"/>
      <c r="K374" s="2"/>
      <c r="L374" s="7"/>
      <c r="M374" s="2">
        <f t="shared" si="5"/>
        <v>-311274.50000000006</v>
      </c>
    </row>
    <row r="375" spans="1:13" customFormat="1" hidden="1">
      <c r="A375" t="s">
        <v>18704</v>
      </c>
      <c r="B375" s="1">
        <v>42012</v>
      </c>
      <c r="C375" t="s">
        <v>2955</v>
      </c>
      <c r="D375">
        <v>2</v>
      </c>
      <c r="E375" t="s">
        <v>18711</v>
      </c>
      <c r="F375" t="s">
        <v>7054</v>
      </c>
      <c r="G375" t="s">
        <v>4</v>
      </c>
      <c r="H375" t="s">
        <v>564</v>
      </c>
      <c r="I375" s="2">
        <v>1025</v>
      </c>
      <c r="J375" s="7"/>
      <c r="K375" s="2"/>
      <c r="L375" s="7"/>
      <c r="M375" s="2">
        <f t="shared" si="5"/>
        <v>-310249.50000000006</v>
      </c>
    </row>
    <row r="376" spans="1:13" customFormat="1" hidden="1">
      <c r="A376" t="s">
        <v>18730</v>
      </c>
      <c r="B376" s="1">
        <v>42012</v>
      </c>
      <c r="C376" t="s">
        <v>2968</v>
      </c>
      <c r="D376">
        <v>2</v>
      </c>
      <c r="E376" t="s">
        <v>18736</v>
      </c>
      <c r="F376" t="s">
        <v>7054</v>
      </c>
      <c r="G376" t="s">
        <v>4</v>
      </c>
      <c r="H376" t="s">
        <v>564</v>
      </c>
      <c r="I376" s="2">
        <v>1025</v>
      </c>
      <c r="J376" s="7"/>
      <c r="K376" s="2"/>
      <c r="L376" s="7"/>
      <c r="M376" s="2">
        <f t="shared" si="5"/>
        <v>-309224.50000000006</v>
      </c>
    </row>
    <row r="377" spans="1:13" customFormat="1" hidden="1">
      <c r="A377" t="s">
        <v>18754</v>
      </c>
      <c r="B377" s="1">
        <v>42012</v>
      </c>
      <c r="C377" t="s">
        <v>18761</v>
      </c>
      <c r="D377">
        <v>1</v>
      </c>
      <c r="E377" t="s">
        <v>18762</v>
      </c>
      <c r="F377" t="s">
        <v>14703</v>
      </c>
      <c r="G377" t="s">
        <v>4</v>
      </c>
      <c r="H377" t="s">
        <v>18763</v>
      </c>
      <c r="I377" s="2">
        <v>175</v>
      </c>
      <c r="J377" s="7"/>
      <c r="K377" s="2"/>
      <c r="L377" s="7"/>
      <c r="M377" s="2">
        <f t="shared" si="5"/>
        <v>-309049.50000000006</v>
      </c>
    </row>
    <row r="378" spans="1:13" customFormat="1" hidden="1">
      <c r="A378" t="s">
        <v>18780</v>
      </c>
      <c r="B378" s="1">
        <v>42012</v>
      </c>
      <c r="C378" t="s">
        <v>18</v>
      </c>
      <c r="D378">
        <v>2</v>
      </c>
      <c r="E378" t="s">
        <v>18787</v>
      </c>
      <c r="F378" t="s">
        <v>13559</v>
      </c>
      <c r="G378" t="s">
        <v>479</v>
      </c>
      <c r="H378" t="s">
        <v>18788</v>
      </c>
      <c r="I378" s="2"/>
      <c r="J378" s="7"/>
      <c r="K378" s="2">
        <v>300</v>
      </c>
      <c r="L378" s="7"/>
      <c r="M378" s="2">
        <f t="shared" si="5"/>
        <v>-309349.50000000006</v>
      </c>
    </row>
    <row r="379" spans="1:13" customFormat="1" hidden="1">
      <c r="A379" t="s">
        <v>18780</v>
      </c>
      <c r="B379" s="1">
        <v>42012</v>
      </c>
      <c r="C379" t="s">
        <v>18</v>
      </c>
      <c r="D379">
        <v>2</v>
      </c>
      <c r="E379" t="s">
        <v>18787</v>
      </c>
      <c r="F379" t="s">
        <v>13559</v>
      </c>
      <c r="G379" t="s">
        <v>479</v>
      </c>
      <c r="H379" t="s">
        <v>18788</v>
      </c>
      <c r="I379" s="2">
        <v>482.9</v>
      </c>
      <c r="J379" s="7"/>
      <c r="K379" s="2"/>
      <c r="L379" s="7"/>
      <c r="M379" s="2">
        <f t="shared" si="5"/>
        <v>-308866.60000000003</v>
      </c>
    </row>
    <row r="380" spans="1:13" customFormat="1" hidden="1">
      <c r="A380" t="s">
        <v>18803</v>
      </c>
      <c r="B380" s="1">
        <v>42012</v>
      </c>
      <c r="C380" t="s">
        <v>18811</v>
      </c>
      <c r="D380">
        <v>2</v>
      </c>
      <c r="E380" t="s">
        <v>18812</v>
      </c>
      <c r="F380" t="s">
        <v>7054</v>
      </c>
      <c r="G380" t="s">
        <v>4</v>
      </c>
      <c r="H380" t="s">
        <v>1258</v>
      </c>
      <c r="I380" s="2">
        <v>1025</v>
      </c>
      <c r="J380" s="7"/>
      <c r="K380" s="2"/>
      <c r="L380" s="7"/>
      <c r="M380" s="2">
        <f t="shared" si="5"/>
        <v>-307841.60000000003</v>
      </c>
    </row>
    <row r="381" spans="1:13" customFormat="1" hidden="1">
      <c r="A381" t="s">
        <v>18830</v>
      </c>
      <c r="B381" s="1">
        <v>42012</v>
      </c>
      <c r="C381" t="s">
        <v>18838</v>
      </c>
      <c r="D381">
        <v>2</v>
      </c>
      <c r="E381" t="s">
        <v>18839</v>
      </c>
      <c r="F381" t="s">
        <v>7054</v>
      </c>
      <c r="G381" t="s">
        <v>4</v>
      </c>
      <c r="H381" t="s">
        <v>18840</v>
      </c>
      <c r="I381" s="2">
        <v>400</v>
      </c>
      <c r="J381" s="7"/>
      <c r="K381" s="2"/>
      <c r="L381" s="7"/>
      <c r="M381" s="2">
        <f t="shared" si="5"/>
        <v>-307441.60000000003</v>
      </c>
    </row>
    <row r="382" spans="1:13" customFormat="1" hidden="1">
      <c r="A382" t="s">
        <v>18855</v>
      </c>
      <c r="B382" s="1">
        <v>42012</v>
      </c>
      <c r="C382" t="s">
        <v>18</v>
      </c>
      <c r="D382">
        <v>2</v>
      </c>
      <c r="E382" t="s">
        <v>18861</v>
      </c>
      <c r="F382" t="s">
        <v>13559</v>
      </c>
      <c r="G382" t="s">
        <v>479</v>
      </c>
      <c r="H382" t="s">
        <v>14264</v>
      </c>
      <c r="I382" s="2"/>
      <c r="J382" s="7"/>
      <c r="K382" s="2">
        <v>2304.64</v>
      </c>
      <c r="L382" s="7"/>
      <c r="M382" s="2">
        <f t="shared" si="5"/>
        <v>-309746.24000000005</v>
      </c>
    </row>
    <row r="383" spans="1:13" customFormat="1" hidden="1">
      <c r="A383" t="s">
        <v>18855</v>
      </c>
      <c r="B383" s="1">
        <v>42012</v>
      </c>
      <c r="C383" t="s">
        <v>18</v>
      </c>
      <c r="D383">
        <v>2</v>
      </c>
      <c r="E383" t="s">
        <v>18861</v>
      </c>
      <c r="F383" t="s">
        <v>13559</v>
      </c>
      <c r="G383" t="s">
        <v>479</v>
      </c>
      <c r="H383" t="s">
        <v>14264</v>
      </c>
      <c r="I383" s="2">
        <v>2535.09</v>
      </c>
      <c r="J383" s="7"/>
      <c r="K383" s="2"/>
      <c r="L383" s="7"/>
      <c r="M383" s="2">
        <f t="shared" si="5"/>
        <v>-307211.15000000002</v>
      </c>
    </row>
    <row r="384" spans="1:13" customFormat="1" hidden="1">
      <c r="A384" t="s">
        <v>18876</v>
      </c>
      <c r="B384" s="1">
        <v>42012</v>
      </c>
      <c r="C384" t="s">
        <v>18883</v>
      </c>
      <c r="D384">
        <v>2</v>
      </c>
      <c r="E384" t="s">
        <v>18884</v>
      </c>
      <c r="F384" t="s">
        <v>7054</v>
      </c>
      <c r="G384" t="s">
        <v>4</v>
      </c>
      <c r="H384" t="s">
        <v>18885</v>
      </c>
      <c r="I384" s="2">
        <v>3180</v>
      </c>
      <c r="J384" s="7"/>
      <c r="K384" s="2"/>
      <c r="L384" s="7"/>
      <c r="M384" s="2">
        <f t="shared" si="5"/>
        <v>-304031.15000000002</v>
      </c>
    </row>
    <row r="385" spans="1:13" customFormat="1" hidden="1">
      <c r="A385" t="s">
        <v>18900</v>
      </c>
      <c r="B385" s="1">
        <v>42012</v>
      </c>
      <c r="C385" t="s">
        <v>18905</v>
      </c>
      <c r="D385">
        <v>2</v>
      </c>
      <c r="E385" t="s">
        <v>18906</v>
      </c>
      <c r="F385" t="s">
        <v>7054</v>
      </c>
      <c r="G385" t="s">
        <v>4</v>
      </c>
      <c r="H385" t="s">
        <v>18907</v>
      </c>
      <c r="I385" s="2">
        <v>1840</v>
      </c>
      <c r="J385" s="7"/>
      <c r="K385" s="2"/>
      <c r="L385" s="7"/>
      <c r="M385" s="2">
        <f t="shared" si="5"/>
        <v>-302191.15000000002</v>
      </c>
    </row>
    <row r="386" spans="1:13" customFormat="1" hidden="1">
      <c r="A386" t="s">
        <v>18924</v>
      </c>
      <c r="B386" s="1">
        <v>42012</v>
      </c>
      <c r="C386" t="s">
        <v>18930</v>
      </c>
      <c r="D386">
        <v>2</v>
      </c>
      <c r="E386" t="s">
        <v>18931</v>
      </c>
      <c r="F386" t="s">
        <v>7054</v>
      </c>
      <c r="G386" t="s">
        <v>4</v>
      </c>
      <c r="H386" t="s">
        <v>18932</v>
      </c>
      <c r="I386" s="2">
        <v>794.73</v>
      </c>
      <c r="J386" s="7"/>
      <c r="K386" s="2"/>
      <c r="L386" s="7"/>
      <c r="M386" s="2">
        <f t="shared" si="5"/>
        <v>-301396.42000000004</v>
      </c>
    </row>
    <row r="387" spans="1:13" customFormat="1" hidden="1">
      <c r="A387" t="s">
        <v>18948</v>
      </c>
      <c r="B387" s="1">
        <v>42012</v>
      </c>
      <c r="C387" t="s">
        <v>18955</v>
      </c>
      <c r="D387">
        <v>2</v>
      </c>
      <c r="E387" t="s">
        <v>18956</v>
      </c>
      <c r="F387" t="s">
        <v>7054</v>
      </c>
      <c r="G387" t="s">
        <v>4</v>
      </c>
      <c r="H387" t="s">
        <v>1855</v>
      </c>
      <c r="I387" s="2">
        <v>1840</v>
      </c>
      <c r="J387" s="7"/>
      <c r="K387" s="2"/>
      <c r="L387" s="7"/>
      <c r="M387" s="2">
        <f t="shared" si="5"/>
        <v>-299556.42000000004</v>
      </c>
    </row>
    <row r="388" spans="1:13" customFormat="1" hidden="1">
      <c r="A388" t="s">
        <v>18972</v>
      </c>
      <c r="B388" s="1">
        <v>42012</v>
      </c>
      <c r="C388" t="s">
        <v>18978</v>
      </c>
      <c r="D388">
        <v>2</v>
      </c>
      <c r="E388" t="s">
        <v>18979</v>
      </c>
      <c r="F388" t="s">
        <v>7054</v>
      </c>
      <c r="G388" t="s">
        <v>4</v>
      </c>
      <c r="H388" t="s">
        <v>18980</v>
      </c>
      <c r="I388" s="2"/>
      <c r="J388" s="7"/>
      <c r="K388" s="2">
        <v>1535</v>
      </c>
      <c r="L388" s="7"/>
      <c r="M388" s="2">
        <f t="shared" si="5"/>
        <v>-301091.42000000004</v>
      </c>
    </row>
    <row r="389" spans="1:13" customFormat="1" hidden="1">
      <c r="A389" t="s">
        <v>18972</v>
      </c>
      <c r="B389" s="1">
        <v>42012</v>
      </c>
      <c r="C389" t="s">
        <v>18978</v>
      </c>
      <c r="D389">
        <v>2</v>
      </c>
      <c r="E389" t="s">
        <v>18979</v>
      </c>
      <c r="F389" t="s">
        <v>7054</v>
      </c>
      <c r="G389" t="s">
        <v>4</v>
      </c>
      <c r="H389" t="s">
        <v>18980</v>
      </c>
      <c r="I389" s="2">
        <v>1534.99</v>
      </c>
      <c r="J389" s="7"/>
      <c r="K389" s="2"/>
      <c r="L389" s="7"/>
      <c r="M389" s="2">
        <f t="shared" si="5"/>
        <v>-299556.43000000005</v>
      </c>
    </row>
    <row r="390" spans="1:13" customFormat="1" hidden="1">
      <c r="A390" t="s">
        <v>18995</v>
      </c>
      <c r="B390" s="1">
        <v>42012</v>
      </c>
      <c r="C390" t="s">
        <v>19002</v>
      </c>
      <c r="D390">
        <v>2</v>
      </c>
      <c r="E390" t="s">
        <v>19003</v>
      </c>
      <c r="F390" t="s">
        <v>7054</v>
      </c>
      <c r="G390" t="s">
        <v>4</v>
      </c>
      <c r="H390" t="s">
        <v>19004</v>
      </c>
      <c r="I390" s="2">
        <v>1840</v>
      </c>
      <c r="J390" s="7"/>
      <c r="K390" s="2"/>
      <c r="L390" s="7"/>
      <c r="M390" s="2">
        <f t="shared" si="5"/>
        <v>-297716.43000000005</v>
      </c>
    </row>
    <row r="391" spans="1:13" customFormat="1" hidden="1">
      <c r="A391" t="s">
        <v>19023</v>
      </c>
      <c r="B391" s="1">
        <v>42012</v>
      </c>
      <c r="C391" t="s">
        <v>19031</v>
      </c>
      <c r="D391">
        <v>2</v>
      </c>
      <c r="E391" t="s">
        <v>19032</v>
      </c>
      <c r="F391" t="s">
        <v>7054</v>
      </c>
      <c r="G391" t="s">
        <v>4</v>
      </c>
      <c r="H391" t="s">
        <v>11893</v>
      </c>
      <c r="I391" s="2">
        <v>4100.01</v>
      </c>
      <c r="J391" s="7"/>
      <c r="K391" s="2"/>
      <c r="L391" s="7"/>
      <c r="M391" s="2">
        <f t="shared" si="5"/>
        <v>-293616.42000000004</v>
      </c>
    </row>
    <row r="392" spans="1:13" customFormat="1" hidden="1">
      <c r="A392" t="s">
        <v>19050</v>
      </c>
      <c r="B392" s="1">
        <v>42012</v>
      </c>
      <c r="C392" t="s">
        <v>3291</v>
      </c>
      <c r="D392">
        <v>2</v>
      </c>
      <c r="E392" t="s">
        <v>19058</v>
      </c>
      <c r="F392" t="s">
        <v>13559</v>
      </c>
      <c r="G392" t="s">
        <v>313</v>
      </c>
      <c r="H392" t="s">
        <v>3069</v>
      </c>
      <c r="I392" s="2">
        <v>741.95</v>
      </c>
      <c r="J392" s="7"/>
      <c r="K392" s="2"/>
      <c r="L392" s="7"/>
      <c r="M392" s="2">
        <f t="shared" si="5"/>
        <v>-292874.47000000003</v>
      </c>
    </row>
    <row r="393" spans="1:13" customFormat="1" hidden="1">
      <c r="A393" t="s">
        <v>19072</v>
      </c>
      <c r="B393" s="1">
        <v>42012</v>
      </c>
      <c r="C393" t="s">
        <v>4654</v>
      </c>
      <c r="D393">
        <v>2</v>
      </c>
      <c r="E393" t="s">
        <v>19079</v>
      </c>
      <c r="F393" t="s">
        <v>13559</v>
      </c>
      <c r="G393" t="s">
        <v>479</v>
      </c>
      <c r="H393" t="s">
        <v>3239</v>
      </c>
      <c r="I393" s="2">
        <v>3604.13</v>
      </c>
      <c r="J393" s="7"/>
      <c r="K393" s="2"/>
      <c r="L393" s="7"/>
      <c r="M393" s="2">
        <f t="shared" ref="M393:M456" si="6">+M392+I393-K393</f>
        <v>-289270.34000000003</v>
      </c>
    </row>
    <row r="394" spans="1:13" customFormat="1" hidden="1">
      <c r="A394" t="s">
        <v>19097</v>
      </c>
      <c r="B394" s="1">
        <v>42012</v>
      </c>
      <c r="C394" t="s">
        <v>19105</v>
      </c>
      <c r="D394">
        <v>2</v>
      </c>
      <c r="E394" t="s">
        <v>19106</v>
      </c>
      <c r="F394" t="s">
        <v>7054</v>
      </c>
      <c r="G394" t="s">
        <v>4</v>
      </c>
      <c r="H394" t="s">
        <v>1751</v>
      </c>
      <c r="I394" s="2">
        <v>1840</v>
      </c>
      <c r="J394" s="7"/>
      <c r="K394" s="2"/>
      <c r="L394" s="7"/>
      <c r="M394" s="2">
        <f t="shared" si="6"/>
        <v>-287430.34000000003</v>
      </c>
    </row>
    <row r="395" spans="1:13" customFormat="1" hidden="1">
      <c r="A395" t="s">
        <v>19120</v>
      </c>
      <c r="B395" s="1">
        <v>42012</v>
      </c>
      <c r="C395" t="s">
        <v>4654</v>
      </c>
      <c r="D395">
        <v>2</v>
      </c>
      <c r="E395" t="s">
        <v>19127</v>
      </c>
      <c r="F395" t="s">
        <v>13559</v>
      </c>
      <c r="G395" t="s">
        <v>313</v>
      </c>
      <c r="H395" t="s">
        <v>3898</v>
      </c>
      <c r="I395" s="2">
        <v>2044.36</v>
      </c>
      <c r="J395" s="7"/>
      <c r="K395" s="2"/>
      <c r="L395" s="7"/>
      <c r="M395" s="2">
        <f t="shared" si="6"/>
        <v>-285385.98000000004</v>
      </c>
    </row>
    <row r="396" spans="1:13" customFormat="1" hidden="1">
      <c r="A396" t="s">
        <v>19144</v>
      </c>
      <c r="B396" s="1">
        <v>42012</v>
      </c>
      <c r="C396" t="s">
        <v>19151</v>
      </c>
      <c r="D396">
        <v>2</v>
      </c>
      <c r="E396" t="s">
        <v>19152</v>
      </c>
      <c r="F396" t="s">
        <v>13559</v>
      </c>
      <c r="G396" t="s">
        <v>313</v>
      </c>
      <c r="H396" t="s">
        <v>1495</v>
      </c>
      <c r="I396" s="2"/>
      <c r="J396" s="7"/>
      <c r="K396" s="2">
        <v>2167.89</v>
      </c>
      <c r="L396" s="7"/>
      <c r="M396" s="2">
        <f t="shared" si="6"/>
        <v>-287553.87000000005</v>
      </c>
    </row>
    <row r="397" spans="1:13" customFormat="1" hidden="1">
      <c r="A397" t="s">
        <v>19144</v>
      </c>
      <c r="B397" s="1">
        <v>42012</v>
      </c>
      <c r="C397" t="s">
        <v>19151</v>
      </c>
      <c r="D397">
        <v>2</v>
      </c>
      <c r="E397" t="s">
        <v>19152</v>
      </c>
      <c r="F397" t="s">
        <v>13559</v>
      </c>
      <c r="G397" t="s">
        <v>313</v>
      </c>
      <c r="H397" t="s">
        <v>1495</v>
      </c>
      <c r="I397" s="2">
        <v>2167.89</v>
      </c>
      <c r="J397" s="7"/>
      <c r="K397" s="2"/>
      <c r="L397" s="7"/>
      <c r="M397" s="2">
        <f t="shared" si="6"/>
        <v>-285385.98000000004</v>
      </c>
    </row>
    <row r="398" spans="1:13" customFormat="1" hidden="1">
      <c r="A398" t="s">
        <v>19174</v>
      </c>
      <c r="B398" s="1">
        <v>42012</v>
      </c>
      <c r="C398" t="s">
        <v>18</v>
      </c>
      <c r="D398">
        <v>2</v>
      </c>
      <c r="E398" t="s">
        <v>19179</v>
      </c>
      <c r="F398" t="s">
        <v>13559</v>
      </c>
      <c r="G398" t="s">
        <v>479</v>
      </c>
      <c r="H398" t="s">
        <v>3337</v>
      </c>
      <c r="I398" s="2">
        <v>322.60000000000002</v>
      </c>
      <c r="J398" s="7"/>
      <c r="K398" s="2"/>
      <c r="L398" s="7"/>
      <c r="M398" s="2">
        <f t="shared" si="6"/>
        <v>-285063.38000000006</v>
      </c>
    </row>
    <row r="399" spans="1:13" customFormat="1" hidden="1">
      <c r="A399" t="s">
        <v>19197</v>
      </c>
      <c r="B399" s="1">
        <v>42012</v>
      </c>
      <c r="C399" t="s">
        <v>18</v>
      </c>
      <c r="D399">
        <v>2</v>
      </c>
      <c r="E399" t="s">
        <v>19207</v>
      </c>
      <c r="F399" t="s">
        <v>13559</v>
      </c>
      <c r="G399" t="s">
        <v>479</v>
      </c>
      <c r="H399" t="s">
        <v>19208</v>
      </c>
      <c r="I399" s="2"/>
      <c r="J399" s="7"/>
      <c r="K399" s="2">
        <v>1965.68</v>
      </c>
      <c r="L399" s="7"/>
      <c r="M399" s="2">
        <f t="shared" si="6"/>
        <v>-287029.06000000006</v>
      </c>
    </row>
    <row r="400" spans="1:13" customFormat="1" hidden="1">
      <c r="A400" t="s">
        <v>19197</v>
      </c>
      <c r="B400" s="1">
        <v>42012</v>
      </c>
      <c r="C400" t="s">
        <v>18</v>
      </c>
      <c r="D400">
        <v>2</v>
      </c>
      <c r="E400" t="s">
        <v>19207</v>
      </c>
      <c r="F400" t="s">
        <v>13559</v>
      </c>
      <c r="G400" t="s">
        <v>479</v>
      </c>
      <c r="H400" t="s">
        <v>19208</v>
      </c>
      <c r="I400" s="2">
        <v>1965.68</v>
      </c>
      <c r="J400" s="7"/>
      <c r="K400" s="2"/>
      <c r="L400" s="7"/>
      <c r="M400" s="2">
        <f t="shared" si="6"/>
        <v>-285063.38000000006</v>
      </c>
    </row>
    <row r="401" spans="1:14" customFormat="1" hidden="1">
      <c r="A401" t="s">
        <v>19223</v>
      </c>
      <c r="B401" s="1">
        <v>42012</v>
      </c>
      <c r="C401" t="s">
        <v>3226</v>
      </c>
      <c r="D401">
        <v>2</v>
      </c>
      <c r="E401" t="s">
        <v>19229</v>
      </c>
      <c r="F401" t="s">
        <v>7054</v>
      </c>
      <c r="G401" t="s">
        <v>4</v>
      </c>
      <c r="H401" t="s">
        <v>3228</v>
      </c>
      <c r="I401" s="2">
        <v>1025</v>
      </c>
      <c r="J401" s="7"/>
      <c r="K401" s="2"/>
      <c r="L401" s="7"/>
      <c r="M401" s="2">
        <f t="shared" si="6"/>
        <v>-284038.38000000006</v>
      </c>
    </row>
    <row r="402" spans="1:14" customFormat="1" hidden="1">
      <c r="A402" t="s">
        <v>19243</v>
      </c>
      <c r="B402" s="1">
        <v>42012</v>
      </c>
      <c r="C402" t="s">
        <v>18</v>
      </c>
      <c r="D402">
        <v>2</v>
      </c>
      <c r="E402" t="s">
        <v>19251</v>
      </c>
      <c r="F402" t="s">
        <v>13559</v>
      </c>
      <c r="G402" t="s">
        <v>479</v>
      </c>
      <c r="H402" t="s">
        <v>1037</v>
      </c>
      <c r="I402" s="2"/>
      <c r="J402" s="7"/>
      <c r="K402" s="4">
        <v>87.32</v>
      </c>
      <c r="L402" s="8"/>
      <c r="M402" s="2">
        <f t="shared" si="6"/>
        <v>-284125.70000000007</v>
      </c>
    </row>
    <row r="403" spans="1:14" customFormat="1" hidden="1">
      <c r="A403" t="s">
        <v>19243</v>
      </c>
      <c r="B403" s="1">
        <v>42012</v>
      </c>
      <c r="C403" t="s">
        <v>18</v>
      </c>
      <c r="D403">
        <v>2</v>
      </c>
      <c r="E403" t="s">
        <v>19251</v>
      </c>
      <c r="F403" t="s">
        <v>13559</v>
      </c>
      <c r="G403" t="s">
        <v>479</v>
      </c>
      <c r="H403" t="s">
        <v>1037</v>
      </c>
      <c r="I403" s="4">
        <v>87.32</v>
      </c>
      <c r="J403" s="8"/>
      <c r="K403" s="2"/>
      <c r="L403" s="7"/>
      <c r="M403" s="2">
        <f t="shared" si="6"/>
        <v>-284038.38000000006</v>
      </c>
    </row>
    <row r="404" spans="1:14" customFormat="1" hidden="1">
      <c r="A404" t="s">
        <v>19270</v>
      </c>
      <c r="B404" s="1">
        <v>42012</v>
      </c>
      <c r="C404" t="s">
        <v>9559</v>
      </c>
      <c r="D404">
        <v>2</v>
      </c>
      <c r="E404" t="s">
        <v>19276</v>
      </c>
      <c r="F404" t="s">
        <v>13559</v>
      </c>
      <c r="G404" t="s">
        <v>479</v>
      </c>
      <c r="H404" t="s">
        <v>1037</v>
      </c>
      <c r="I404" s="2">
        <v>13.12</v>
      </c>
      <c r="J404" s="7"/>
      <c r="K404" s="2"/>
      <c r="L404" s="7"/>
      <c r="M404" s="2">
        <f t="shared" si="6"/>
        <v>-284025.26000000007</v>
      </c>
      <c r="N404" t="s">
        <v>36332</v>
      </c>
    </row>
    <row r="405" spans="1:14" customFormat="1" hidden="1">
      <c r="A405" t="s">
        <v>19293</v>
      </c>
      <c r="B405" s="1">
        <v>42012</v>
      </c>
      <c r="C405" t="s">
        <v>19298</v>
      </c>
      <c r="D405">
        <v>2</v>
      </c>
      <c r="E405" t="s">
        <v>19299</v>
      </c>
      <c r="F405" t="s">
        <v>7054</v>
      </c>
      <c r="G405" t="s">
        <v>4</v>
      </c>
      <c r="H405" t="s">
        <v>2473</v>
      </c>
      <c r="I405" s="2">
        <v>6100</v>
      </c>
      <c r="J405" s="7"/>
      <c r="K405" s="2"/>
      <c r="L405" s="7"/>
      <c r="M405" s="2">
        <f t="shared" si="6"/>
        <v>-277925.26000000007</v>
      </c>
    </row>
    <row r="406" spans="1:14" customFormat="1" hidden="1">
      <c r="A406" t="s">
        <v>19419</v>
      </c>
      <c r="B406" s="1">
        <v>42012</v>
      </c>
      <c r="C406" t="s">
        <v>19425</v>
      </c>
      <c r="D406">
        <v>1</v>
      </c>
      <c r="E406" t="s">
        <v>19426</v>
      </c>
      <c r="F406" t="s">
        <v>13565</v>
      </c>
      <c r="G406" t="s">
        <v>4</v>
      </c>
      <c r="H406" t="s">
        <v>3205</v>
      </c>
      <c r="I406" s="2">
        <v>140000</v>
      </c>
      <c r="J406" s="7"/>
      <c r="K406" s="2"/>
      <c r="L406" s="7"/>
      <c r="M406" s="2">
        <f t="shared" si="6"/>
        <v>-137925.26000000007</v>
      </c>
    </row>
    <row r="407" spans="1:14" customFormat="1" hidden="1">
      <c r="A407" t="s">
        <v>19440</v>
      </c>
      <c r="B407" s="1">
        <v>42012</v>
      </c>
      <c r="C407" t="s">
        <v>18582</v>
      </c>
      <c r="D407">
        <v>1</v>
      </c>
      <c r="E407" t="s">
        <v>19446</v>
      </c>
      <c r="F407" t="s">
        <v>13565</v>
      </c>
      <c r="G407" t="s">
        <v>4</v>
      </c>
      <c r="H407" t="s">
        <v>3209</v>
      </c>
      <c r="I407" s="2">
        <v>34280</v>
      </c>
      <c r="J407" s="7"/>
      <c r="K407" s="2"/>
      <c r="L407" s="7"/>
      <c r="M407" s="2">
        <f t="shared" si="6"/>
        <v>-103645.26000000007</v>
      </c>
    </row>
    <row r="408" spans="1:14" customFormat="1" hidden="1">
      <c r="A408" t="s">
        <v>19465</v>
      </c>
      <c r="B408" s="1">
        <v>42012</v>
      </c>
      <c r="C408" t="s">
        <v>19473</v>
      </c>
      <c r="D408">
        <v>2</v>
      </c>
      <c r="E408" t="s">
        <v>19474</v>
      </c>
      <c r="F408" t="s">
        <v>7054</v>
      </c>
      <c r="G408" t="s">
        <v>4</v>
      </c>
      <c r="H408" t="s">
        <v>19475</v>
      </c>
      <c r="I408" s="2">
        <v>3029.99</v>
      </c>
      <c r="J408" s="7"/>
      <c r="K408" s="2"/>
      <c r="L408" s="7"/>
      <c r="M408" s="2">
        <f t="shared" si="6"/>
        <v>-100615.27000000006</v>
      </c>
    </row>
    <row r="409" spans="1:14" customFormat="1" hidden="1">
      <c r="A409" t="s">
        <v>19491</v>
      </c>
      <c r="B409" s="1">
        <v>42012</v>
      </c>
      <c r="C409" t="s">
        <v>19498</v>
      </c>
      <c r="D409">
        <v>2</v>
      </c>
      <c r="E409" t="s">
        <v>19499</v>
      </c>
      <c r="F409" t="s">
        <v>7054</v>
      </c>
      <c r="G409" t="s">
        <v>4</v>
      </c>
      <c r="H409" t="s">
        <v>19500</v>
      </c>
      <c r="I409" s="2">
        <v>1025</v>
      </c>
      <c r="J409" s="7"/>
      <c r="K409" s="2"/>
      <c r="L409" s="7"/>
      <c r="M409" s="2">
        <f t="shared" si="6"/>
        <v>-99590.270000000062</v>
      </c>
    </row>
    <row r="410" spans="1:14" customFormat="1" hidden="1">
      <c r="A410" t="s">
        <v>19517</v>
      </c>
      <c r="B410" s="1">
        <v>42012</v>
      </c>
      <c r="C410" t="s">
        <v>6</v>
      </c>
      <c r="D410">
        <v>1</v>
      </c>
      <c r="E410" t="s">
        <v>19524</v>
      </c>
      <c r="F410" t="s">
        <v>13610</v>
      </c>
      <c r="G410" t="s">
        <v>4</v>
      </c>
      <c r="H410" t="s">
        <v>10527</v>
      </c>
      <c r="I410" s="2">
        <v>1388.56</v>
      </c>
      <c r="J410" s="7"/>
      <c r="K410" s="2"/>
      <c r="L410" s="7"/>
      <c r="M410" s="2">
        <f t="shared" si="6"/>
        <v>-98201.710000000065</v>
      </c>
      <c r="N410" s="26">
        <f>+M307-M410</f>
        <v>-1064.5400000000373</v>
      </c>
    </row>
    <row r="411" spans="1:14" customFormat="1" hidden="1">
      <c r="A411" s="9" t="s">
        <v>3289</v>
      </c>
      <c r="B411" s="10">
        <v>42013</v>
      </c>
      <c r="C411" s="9" t="s">
        <v>3291</v>
      </c>
      <c r="D411" s="9">
        <v>2</v>
      </c>
      <c r="E411" s="9" t="s">
        <v>3292</v>
      </c>
      <c r="F411" s="9" t="s">
        <v>312</v>
      </c>
      <c r="G411" s="9" t="s">
        <v>313</v>
      </c>
      <c r="H411" s="9" t="s">
        <v>3069</v>
      </c>
      <c r="I411" s="11"/>
      <c r="J411" s="12"/>
      <c r="K411" s="11">
        <v>741.95</v>
      </c>
      <c r="L411" s="12"/>
      <c r="M411" s="11">
        <f t="shared" si="6"/>
        <v>-98943.660000000062</v>
      </c>
    </row>
    <row r="412" spans="1:14" customFormat="1" hidden="1">
      <c r="A412" t="s">
        <v>3334</v>
      </c>
      <c r="B412" s="1">
        <v>42013</v>
      </c>
      <c r="C412" t="s">
        <v>18</v>
      </c>
      <c r="D412">
        <v>2</v>
      </c>
      <c r="E412" t="s">
        <v>3336</v>
      </c>
      <c r="F412" t="s">
        <v>312</v>
      </c>
      <c r="G412" t="s">
        <v>479</v>
      </c>
      <c r="H412" t="s">
        <v>3337</v>
      </c>
      <c r="I412" s="2"/>
      <c r="J412" s="5"/>
      <c r="K412" s="2">
        <v>322.60000000000002</v>
      </c>
      <c r="L412" s="5"/>
      <c r="M412" s="2">
        <f t="shared" si="6"/>
        <v>-99266.260000000068</v>
      </c>
    </row>
    <row r="413" spans="1:14" customFormat="1" hidden="1">
      <c r="A413" t="s">
        <v>3339</v>
      </c>
      <c r="B413" s="1">
        <v>42013</v>
      </c>
      <c r="C413" t="s">
        <v>3345</v>
      </c>
      <c r="D413">
        <v>1</v>
      </c>
      <c r="E413" t="s">
        <v>3346</v>
      </c>
      <c r="F413" t="s">
        <v>13</v>
      </c>
      <c r="G413" t="s">
        <v>4</v>
      </c>
      <c r="H413" t="s">
        <v>1780</v>
      </c>
      <c r="I413" s="2"/>
      <c r="J413" s="5"/>
      <c r="K413" s="2">
        <v>150000</v>
      </c>
      <c r="L413" s="5"/>
      <c r="M413" s="2">
        <f t="shared" si="6"/>
        <v>-249266.26000000007</v>
      </c>
    </row>
    <row r="414" spans="1:14" customFormat="1" hidden="1">
      <c r="A414" t="s">
        <v>3349</v>
      </c>
      <c r="B414" s="1">
        <v>42013</v>
      </c>
      <c r="C414" t="s">
        <v>3345</v>
      </c>
      <c r="D414">
        <v>1</v>
      </c>
      <c r="E414" t="s">
        <v>3350</v>
      </c>
      <c r="F414" t="s">
        <v>45</v>
      </c>
      <c r="G414" t="s">
        <v>4</v>
      </c>
      <c r="H414" t="s">
        <v>3351</v>
      </c>
      <c r="I414" s="2"/>
      <c r="J414" s="5"/>
      <c r="K414" s="2">
        <v>10000</v>
      </c>
      <c r="L414" s="5"/>
      <c r="M414" s="2">
        <f t="shared" si="6"/>
        <v>-259266.26000000007</v>
      </c>
    </row>
    <row r="415" spans="1:14" customFormat="1" hidden="1">
      <c r="A415" t="s">
        <v>3355</v>
      </c>
      <c r="B415" s="1">
        <v>42013</v>
      </c>
      <c r="C415" t="s">
        <v>948</v>
      </c>
      <c r="D415">
        <v>1</v>
      </c>
      <c r="E415" t="s">
        <v>3356</v>
      </c>
      <c r="F415" t="s">
        <v>13</v>
      </c>
      <c r="G415" t="s">
        <v>4</v>
      </c>
      <c r="H415" t="s">
        <v>3357</v>
      </c>
      <c r="I415" s="2"/>
      <c r="J415" s="5"/>
      <c r="K415" s="2">
        <v>5706.35</v>
      </c>
      <c r="L415" s="5"/>
      <c r="M415" s="2">
        <f t="shared" si="6"/>
        <v>-264972.61000000004</v>
      </c>
    </row>
    <row r="416" spans="1:14" customFormat="1" hidden="1">
      <c r="A416" t="s">
        <v>3403</v>
      </c>
      <c r="B416" s="1">
        <v>42013</v>
      </c>
      <c r="C416" t="s">
        <v>43</v>
      </c>
      <c r="D416">
        <v>1</v>
      </c>
      <c r="E416" t="s">
        <v>3404</v>
      </c>
      <c r="F416" t="s">
        <v>8</v>
      </c>
      <c r="G416" t="s">
        <v>4</v>
      </c>
      <c r="H416" t="s">
        <v>3405</v>
      </c>
      <c r="I416" s="2">
        <v>1840</v>
      </c>
      <c r="J416" s="5"/>
      <c r="K416" s="2"/>
      <c r="L416" s="5"/>
      <c r="M416" s="2">
        <f t="shared" si="6"/>
        <v>-263132.61000000004</v>
      </c>
    </row>
    <row r="417" spans="1:13" customFormat="1" hidden="1">
      <c r="A417" t="s">
        <v>3412</v>
      </c>
      <c r="B417" s="1">
        <v>42013</v>
      </c>
      <c r="C417" t="s">
        <v>43</v>
      </c>
      <c r="D417">
        <v>1</v>
      </c>
      <c r="E417" t="s">
        <v>3413</v>
      </c>
      <c r="F417" t="s">
        <v>16</v>
      </c>
      <c r="G417" t="s">
        <v>4</v>
      </c>
      <c r="H417" t="s">
        <v>3414</v>
      </c>
      <c r="I417" s="2"/>
      <c r="J417" s="5"/>
      <c r="K417" s="2">
        <v>1840</v>
      </c>
      <c r="L417" s="5"/>
      <c r="M417" s="2">
        <f t="shared" si="6"/>
        <v>-264972.61000000004</v>
      </c>
    </row>
    <row r="418" spans="1:13" customFormat="1" hidden="1">
      <c r="A418" t="s">
        <v>3437</v>
      </c>
      <c r="B418" s="1">
        <v>42013</v>
      </c>
      <c r="C418" t="s">
        <v>6</v>
      </c>
      <c r="D418">
        <v>1</v>
      </c>
      <c r="E418" t="s">
        <v>3438</v>
      </c>
      <c r="F418" t="s">
        <v>29</v>
      </c>
      <c r="G418" t="s">
        <v>4</v>
      </c>
      <c r="H418" t="s">
        <v>3439</v>
      </c>
      <c r="I418" s="2">
        <v>1885.45</v>
      </c>
      <c r="J418" s="5"/>
      <c r="K418" s="2"/>
      <c r="L418" s="5"/>
      <c r="M418" s="2">
        <f t="shared" si="6"/>
        <v>-263087.16000000003</v>
      </c>
    </row>
    <row r="419" spans="1:13" customFormat="1" hidden="1">
      <c r="A419" t="s">
        <v>3501</v>
      </c>
      <c r="B419" s="1">
        <v>42013</v>
      </c>
      <c r="C419" t="s">
        <v>245</v>
      </c>
      <c r="D419">
        <v>1</v>
      </c>
      <c r="E419" t="s">
        <v>3502</v>
      </c>
      <c r="F419" t="s">
        <v>13</v>
      </c>
      <c r="G419" t="s">
        <v>4</v>
      </c>
      <c r="H419" t="s">
        <v>3503</v>
      </c>
      <c r="I419" s="2"/>
      <c r="J419" s="5"/>
      <c r="K419" s="2">
        <v>1284.07</v>
      </c>
      <c r="L419" s="5"/>
      <c r="M419" s="2">
        <f t="shared" si="6"/>
        <v>-264371.23000000004</v>
      </c>
    </row>
    <row r="420" spans="1:13" customFormat="1" hidden="1">
      <c r="A420" t="s">
        <v>3526</v>
      </c>
      <c r="B420" s="1">
        <v>42013</v>
      </c>
      <c r="C420" t="s">
        <v>18</v>
      </c>
      <c r="D420">
        <v>2</v>
      </c>
      <c r="E420" t="s">
        <v>3527</v>
      </c>
      <c r="F420" t="s">
        <v>312</v>
      </c>
      <c r="G420" t="s">
        <v>479</v>
      </c>
      <c r="H420" t="s">
        <v>3528</v>
      </c>
      <c r="I420" s="2"/>
      <c r="J420" s="5"/>
      <c r="K420" s="2">
        <v>1392</v>
      </c>
      <c r="L420" s="5"/>
      <c r="M420" s="2">
        <f t="shared" si="6"/>
        <v>-265763.23000000004</v>
      </c>
    </row>
    <row r="421" spans="1:13" customFormat="1" hidden="1">
      <c r="A421" t="s">
        <v>3572</v>
      </c>
      <c r="B421" s="1">
        <v>42013</v>
      </c>
      <c r="C421" t="s">
        <v>43</v>
      </c>
      <c r="D421">
        <v>1</v>
      </c>
      <c r="E421" t="s">
        <v>3573</v>
      </c>
      <c r="F421" t="s">
        <v>13</v>
      </c>
      <c r="G421" t="s">
        <v>4</v>
      </c>
      <c r="H421" t="s">
        <v>3574</v>
      </c>
      <c r="I421" s="2"/>
      <c r="J421" s="5"/>
      <c r="K421" s="2">
        <v>6595.04</v>
      </c>
      <c r="L421" s="5"/>
      <c r="M421" s="2">
        <f t="shared" si="6"/>
        <v>-272358.27</v>
      </c>
    </row>
    <row r="422" spans="1:13" customFormat="1" hidden="1">
      <c r="A422" t="s">
        <v>3580</v>
      </c>
      <c r="B422" s="1">
        <v>42013</v>
      </c>
      <c r="C422" t="s">
        <v>1419</v>
      </c>
      <c r="D422">
        <v>1</v>
      </c>
      <c r="E422" t="s">
        <v>3581</v>
      </c>
      <c r="F422" t="s">
        <v>13</v>
      </c>
      <c r="G422" t="s">
        <v>4</v>
      </c>
      <c r="H422" t="s">
        <v>3582</v>
      </c>
      <c r="I422" s="2"/>
      <c r="J422" s="5"/>
      <c r="K422" s="2">
        <v>1840</v>
      </c>
      <c r="L422" s="5"/>
      <c r="M422" s="2">
        <f t="shared" si="6"/>
        <v>-274198.27</v>
      </c>
    </row>
    <row r="423" spans="1:13" customFormat="1" hidden="1">
      <c r="A423" t="s">
        <v>3603</v>
      </c>
      <c r="B423" s="1">
        <v>42013</v>
      </c>
      <c r="C423" t="s">
        <v>932</v>
      </c>
      <c r="D423">
        <v>1</v>
      </c>
      <c r="E423" t="s">
        <v>3607</v>
      </c>
      <c r="F423" t="s">
        <v>29</v>
      </c>
      <c r="G423" t="s">
        <v>4</v>
      </c>
      <c r="H423" t="s">
        <v>1446</v>
      </c>
      <c r="I423" s="2">
        <v>1105.26</v>
      </c>
      <c r="J423" s="5"/>
      <c r="K423" s="2"/>
      <c r="L423" s="5"/>
      <c r="M423" s="2">
        <f t="shared" si="6"/>
        <v>-273093.01</v>
      </c>
    </row>
    <row r="424" spans="1:13" customFormat="1" hidden="1">
      <c r="A424" t="s">
        <v>3609</v>
      </c>
      <c r="B424" s="1">
        <v>42013</v>
      </c>
      <c r="C424" t="s">
        <v>1</v>
      </c>
      <c r="D424">
        <v>1</v>
      </c>
      <c r="E424" t="s">
        <v>3610</v>
      </c>
      <c r="F424" t="s">
        <v>13</v>
      </c>
      <c r="G424" t="s">
        <v>4</v>
      </c>
      <c r="H424" t="s">
        <v>3611</v>
      </c>
      <c r="I424" s="2"/>
      <c r="J424" s="5"/>
      <c r="K424" s="2">
        <v>5000</v>
      </c>
      <c r="L424" s="5"/>
      <c r="M424" s="2">
        <f t="shared" si="6"/>
        <v>-278093.01</v>
      </c>
    </row>
    <row r="425" spans="1:13" customFormat="1" hidden="1">
      <c r="A425" t="s">
        <v>3615</v>
      </c>
      <c r="B425" s="1">
        <v>42013</v>
      </c>
      <c r="C425" t="s">
        <v>43</v>
      </c>
      <c r="D425">
        <v>1</v>
      </c>
      <c r="E425" t="s">
        <v>3619</v>
      </c>
      <c r="F425" t="s">
        <v>13</v>
      </c>
      <c r="G425" t="s">
        <v>4</v>
      </c>
      <c r="H425" t="s">
        <v>564</v>
      </c>
      <c r="I425" s="2"/>
      <c r="J425" s="5"/>
      <c r="K425" s="2">
        <v>2159.9899999999998</v>
      </c>
      <c r="L425" s="5"/>
      <c r="M425" s="2">
        <f t="shared" si="6"/>
        <v>-280253</v>
      </c>
    </row>
    <row r="426" spans="1:13" customFormat="1" hidden="1">
      <c r="A426" t="s">
        <v>3635</v>
      </c>
      <c r="B426" s="1">
        <v>42013</v>
      </c>
      <c r="C426" t="s">
        <v>1419</v>
      </c>
      <c r="D426">
        <v>1</v>
      </c>
      <c r="E426" t="s">
        <v>3636</v>
      </c>
      <c r="F426" t="s">
        <v>29</v>
      </c>
      <c r="G426" t="s">
        <v>4</v>
      </c>
      <c r="H426" t="s">
        <v>3353</v>
      </c>
      <c r="I426" s="2">
        <v>500</v>
      </c>
      <c r="J426" s="5"/>
      <c r="K426" s="2"/>
      <c r="L426" s="5"/>
      <c r="M426" s="2">
        <f t="shared" si="6"/>
        <v>-279753</v>
      </c>
    </row>
    <row r="427" spans="1:13" customFormat="1" hidden="1">
      <c r="A427" t="s">
        <v>3644</v>
      </c>
      <c r="B427" s="1">
        <v>42013</v>
      </c>
      <c r="C427" t="s">
        <v>3646</v>
      </c>
      <c r="D427">
        <v>1</v>
      </c>
      <c r="E427" t="s">
        <v>3647</v>
      </c>
      <c r="F427" t="s">
        <v>29</v>
      </c>
      <c r="G427" t="s">
        <v>4</v>
      </c>
      <c r="H427" t="s">
        <v>3648</v>
      </c>
      <c r="I427" s="2">
        <v>5400</v>
      </c>
      <c r="J427" s="5"/>
      <c r="K427" s="2"/>
      <c r="L427" s="5"/>
      <c r="M427" s="2">
        <f t="shared" si="6"/>
        <v>-274353</v>
      </c>
    </row>
    <row r="428" spans="1:13" customFormat="1" hidden="1">
      <c r="A428" t="s">
        <v>3651</v>
      </c>
      <c r="B428" s="1">
        <v>42013</v>
      </c>
      <c r="C428" t="s">
        <v>1419</v>
      </c>
      <c r="D428">
        <v>1</v>
      </c>
      <c r="E428" t="s">
        <v>3653</v>
      </c>
      <c r="F428" t="s">
        <v>228</v>
      </c>
      <c r="G428" t="s">
        <v>4</v>
      </c>
      <c r="H428" t="s">
        <v>3654</v>
      </c>
      <c r="I428" s="2"/>
      <c r="J428" s="5"/>
      <c r="K428" s="2">
        <v>500</v>
      </c>
      <c r="L428" s="5"/>
      <c r="M428" s="2">
        <f t="shared" si="6"/>
        <v>-274853</v>
      </c>
    </row>
    <row r="429" spans="1:13" customFormat="1" hidden="1">
      <c r="A429" t="s">
        <v>3667</v>
      </c>
      <c r="B429" s="1">
        <v>42013</v>
      </c>
      <c r="C429" t="s">
        <v>1419</v>
      </c>
      <c r="D429">
        <v>1</v>
      </c>
      <c r="E429" t="s">
        <v>3672</v>
      </c>
      <c r="F429" t="s">
        <v>16</v>
      </c>
      <c r="G429" t="s">
        <v>4</v>
      </c>
      <c r="H429" t="s">
        <v>3673</v>
      </c>
      <c r="I429" s="2"/>
      <c r="J429" s="5"/>
      <c r="K429" s="2">
        <v>1025</v>
      </c>
      <c r="L429" s="5">
        <v>1</v>
      </c>
      <c r="M429" s="2">
        <f t="shared" si="6"/>
        <v>-275878</v>
      </c>
    </row>
    <row r="430" spans="1:13" customFormat="1" hidden="1">
      <c r="A430" t="s">
        <v>3680</v>
      </c>
      <c r="B430" s="1">
        <v>42013</v>
      </c>
      <c r="C430" t="s">
        <v>1419</v>
      </c>
      <c r="D430">
        <v>1</v>
      </c>
      <c r="E430" t="s">
        <v>3681</v>
      </c>
      <c r="F430" t="s">
        <v>13</v>
      </c>
      <c r="G430" t="s">
        <v>4</v>
      </c>
      <c r="H430" t="s">
        <v>2096</v>
      </c>
      <c r="I430" s="2"/>
      <c r="J430" s="5"/>
      <c r="K430" s="2">
        <v>2990</v>
      </c>
      <c r="L430" s="5"/>
      <c r="M430" s="2">
        <f t="shared" si="6"/>
        <v>-278868</v>
      </c>
    </row>
    <row r="431" spans="1:13" customFormat="1" hidden="1">
      <c r="A431" t="s">
        <v>3719</v>
      </c>
      <c r="B431" s="1">
        <v>42013</v>
      </c>
      <c r="C431" t="s">
        <v>6</v>
      </c>
      <c r="D431">
        <v>1</v>
      </c>
      <c r="E431" t="s">
        <v>3720</v>
      </c>
      <c r="F431" t="s">
        <v>29</v>
      </c>
      <c r="G431" t="s">
        <v>4</v>
      </c>
      <c r="H431" t="s">
        <v>3721</v>
      </c>
      <c r="I431" s="2">
        <v>473.74</v>
      </c>
      <c r="J431" s="5"/>
      <c r="K431" s="2"/>
      <c r="L431" s="5"/>
      <c r="M431" s="2">
        <f t="shared" si="6"/>
        <v>-278394.26</v>
      </c>
    </row>
    <row r="432" spans="1:13" customFormat="1" hidden="1">
      <c r="A432" t="s">
        <v>3725</v>
      </c>
      <c r="B432" s="1">
        <v>42013</v>
      </c>
      <c r="C432" t="s">
        <v>43</v>
      </c>
      <c r="D432">
        <v>1</v>
      </c>
      <c r="E432" t="s">
        <v>3730</v>
      </c>
      <c r="F432" t="s">
        <v>16</v>
      </c>
      <c r="G432" t="s">
        <v>4</v>
      </c>
      <c r="H432" t="s">
        <v>3731</v>
      </c>
      <c r="I432" s="2"/>
      <c r="J432" s="5"/>
      <c r="K432" s="2">
        <v>2050</v>
      </c>
      <c r="L432" s="5"/>
      <c r="M432" s="2">
        <f t="shared" si="6"/>
        <v>-280444.26</v>
      </c>
    </row>
    <row r="433" spans="1:13" customFormat="1" hidden="1">
      <c r="A433" t="s">
        <v>3736</v>
      </c>
      <c r="B433" s="1">
        <v>42013</v>
      </c>
      <c r="C433" t="s">
        <v>3737</v>
      </c>
      <c r="D433">
        <v>1</v>
      </c>
      <c r="E433" t="s">
        <v>3738</v>
      </c>
      <c r="F433" t="s">
        <v>16</v>
      </c>
      <c r="G433" t="s">
        <v>4</v>
      </c>
      <c r="H433" t="s">
        <v>3737</v>
      </c>
      <c r="I433" s="2"/>
      <c r="J433" s="5"/>
      <c r="K433" s="2">
        <v>12856.18</v>
      </c>
      <c r="L433" s="5"/>
      <c r="M433" s="2">
        <f t="shared" si="6"/>
        <v>-293300.44</v>
      </c>
    </row>
    <row r="434" spans="1:13" customFormat="1" hidden="1">
      <c r="A434" t="s">
        <v>3747</v>
      </c>
      <c r="B434" s="1">
        <v>42013</v>
      </c>
      <c r="C434" t="s">
        <v>195</v>
      </c>
      <c r="D434">
        <v>1</v>
      </c>
      <c r="E434" t="s">
        <v>3748</v>
      </c>
      <c r="F434" t="s">
        <v>13</v>
      </c>
      <c r="G434" t="s">
        <v>4</v>
      </c>
      <c r="H434" t="s">
        <v>195</v>
      </c>
      <c r="I434" s="2"/>
      <c r="J434" s="5"/>
      <c r="K434" s="2">
        <v>35467.760000000002</v>
      </c>
      <c r="L434" s="5"/>
      <c r="M434" s="2">
        <f t="shared" si="6"/>
        <v>-328768.2</v>
      </c>
    </row>
    <row r="435" spans="1:13" customFormat="1" hidden="1">
      <c r="A435" t="s">
        <v>3754</v>
      </c>
      <c r="B435" s="1">
        <v>42013</v>
      </c>
      <c r="C435" t="s">
        <v>948</v>
      </c>
      <c r="D435">
        <v>1</v>
      </c>
      <c r="E435" t="s">
        <v>3356</v>
      </c>
      <c r="F435" t="s">
        <v>13</v>
      </c>
      <c r="G435" t="s">
        <v>4</v>
      </c>
      <c r="H435" t="s">
        <v>3755</v>
      </c>
      <c r="I435" s="2">
        <v>5706.35</v>
      </c>
      <c r="J435" s="5"/>
      <c r="K435" s="2"/>
      <c r="L435" s="5"/>
      <c r="M435" s="2">
        <f t="shared" si="6"/>
        <v>-323061.85000000003</v>
      </c>
    </row>
    <row r="436" spans="1:13" customFormat="1" hidden="1">
      <c r="A436" t="s">
        <v>3759</v>
      </c>
      <c r="B436" s="1">
        <v>42013</v>
      </c>
      <c r="C436" t="s">
        <v>1802</v>
      </c>
      <c r="D436">
        <v>1</v>
      </c>
      <c r="E436" t="s">
        <v>3760</v>
      </c>
      <c r="F436" t="s">
        <v>13</v>
      </c>
      <c r="G436" t="s">
        <v>4</v>
      </c>
      <c r="H436" t="s">
        <v>18</v>
      </c>
      <c r="I436" s="2"/>
      <c r="J436" s="5"/>
      <c r="K436" s="2">
        <v>30751.05</v>
      </c>
      <c r="L436" s="5"/>
      <c r="M436" s="2">
        <f t="shared" si="6"/>
        <v>-353812.9</v>
      </c>
    </row>
    <row r="437" spans="1:13" customFormat="1" hidden="1">
      <c r="A437" t="s">
        <v>19541</v>
      </c>
      <c r="B437" s="1">
        <v>42013</v>
      </c>
      <c r="C437" t="s">
        <v>18</v>
      </c>
      <c r="D437">
        <v>2</v>
      </c>
      <c r="E437" t="s">
        <v>19551</v>
      </c>
      <c r="F437" t="s">
        <v>13559</v>
      </c>
      <c r="G437" t="s">
        <v>313</v>
      </c>
      <c r="H437" t="s">
        <v>4914</v>
      </c>
      <c r="I437" s="2">
        <v>661.71</v>
      </c>
      <c r="J437" s="5"/>
      <c r="K437" s="2"/>
      <c r="L437" s="5"/>
      <c r="M437" s="2">
        <f t="shared" si="6"/>
        <v>-353151.19</v>
      </c>
    </row>
    <row r="438" spans="1:13" customFormat="1" hidden="1">
      <c r="A438" t="s">
        <v>19566</v>
      </c>
      <c r="B438" s="1">
        <v>42013</v>
      </c>
      <c r="C438" t="s">
        <v>3291</v>
      </c>
      <c r="D438">
        <v>2</v>
      </c>
      <c r="E438" t="s">
        <v>19577</v>
      </c>
      <c r="F438" t="s">
        <v>13559</v>
      </c>
      <c r="G438" t="s">
        <v>313</v>
      </c>
      <c r="H438" t="s">
        <v>3069</v>
      </c>
      <c r="I438" s="2"/>
      <c r="J438" s="5"/>
      <c r="K438" s="2">
        <v>741.95</v>
      </c>
      <c r="L438" s="5"/>
      <c r="M438" s="2">
        <f t="shared" si="6"/>
        <v>-353893.14</v>
      </c>
    </row>
    <row r="439" spans="1:13" customFormat="1" hidden="1">
      <c r="A439" t="s">
        <v>19566</v>
      </c>
      <c r="B439" s="1">
        <v>42013</v>
      </c>
      <c r="C439" t="s">
        <v>3291</v>
      </c>
      <c r="D439">
        <v>2</v>
      </c>
      <c r="E439" t="s">
        <v>19577</v>
      </c>
      <c r="F439" t="s">
        <v>13559</v>
      </c>
      <c r="G439" t="s">
        <v>313</v>
      </c>
      <c r="H439" t="s">
        <v>3069</v>
      </c>
      <c r="I439" s="2">
        <v>741.95</v>
      </c>
      <c r="J439" s="5"/>
      <c r="K439" s="2"/>
      <c r="L439" s="5"/>
      <c r="M439" s="2">
        <f t="shared" si="6"/>
        <v>-353151.19</v>
      </c>
    </row>
    <row r="440" spans="1:13" customFormat="1" hidden="1">
      <c r="A440" t="s">
        <v>19591</v>
      </c>
      <c r="B440" s="1">
        <v>42013</v>
      </c>
      <c r="C440" t="s">
        <v>19600</v>
      </c>
      <c r="D440">
        <v>1</v>
      </c>
      <c r="E440" t="s">
        <v>19601</v>
      </c>
      <c r="F440" t="s">
        <v>13565</v>
      </c>
      <c r="G440" t="s">
        <v>4</v>
      </c>
      <c r="H440" t="s">
        <v>1780</v>
      </c>
      <c r="I440" s="2">
        <v>160000</v>
      </c>
      <c r="J440" s="5"/>
      <c r="K440" s="2"/>
      <c r="L440" s="5"/>
      <c r="M440" s="2">
        <f t="shared" si="6"/>
        <v>-193151.19</v>
      </c>
    </row>
    <row r="441" spans="1:13" customFormat="1" hidden="1">
      <c r="A441" t="s">
        <v>19617</v>
      </c>
      <c r="B441" s="1">
        <v>42013</v>
      </c>
      <c r="C441" t="s">
        <v>19627</v>
      </c>
      <c r="D441">
        <v>1</v>
      </c>
      <c r="E441" t="s">
        <v>19628</v>
      </c>
      <c r="F441" t="s">
        <v>13565</v>
      </c>
      <c r="G441" t="s">
        <v>4</v>
      </c>
      <c r="H441" t="s">
        <v>19629</v>
      </c>
      <c r="I441" s="2">
        <v>1067.92</v>
      </c>
      <c r="J441" s="5"/>
      <c r="K441" s="2"/>
      <c r="L441" s="5"/>
      <c r="M441" s="2">
        <f t="shared" si="6"/>
        <v>-192083.27</v>
      </c>
    </row>
    <row r="442" spans="1:13" customFormat="1" hidden="1">
      <c r="A442" t="s">
        <v>19640</v>
      </c>
      <c r="B442" s="1">
        <v>42013</v>
      </c>
      <c r="C442" t="s">
        <v>674</v>
      </c>
      <c r="D442">
        <v>2</v>
      </c>
      <c r="E442" t="s">
        <v>19646</v>
      </c>
      <c r="F442" t="s">
        <v>13559</v>
      </c>
      <c r="G442" t="s">
        <v>479</v>
      </c>
      <c r="H442" t="s">
        <v>2538</v>
      </c>
      <c r="I442" s="2"/>
      <c r="J442" s="5"/>
      <c r="K442" s="2">
        <v>953.76</v>
      </c>
      <c r="L442" s="5"/>
      <c r="M442" s="2">
        <f t="shared" si="6"/>
        <v>-193037.03</v>
      </c>
    </row>
    <row r="443" spans="1:13" customFormat="1" hidden="1">
      <c r="A443" t="s">
        <v>19640</v>
      </c>
      <c r="B443" s="1">
        <v>42013</v>
      </c>
      <c r="C443" t="s">
        <v>674</v>
      </c>
      <c r="D443">
        <v>2</v>
      </c>
      <c r="E443" t="s">
        <v>19646</v>
      </c>
      <c r="F443" t="s">
        <v>13559</v>
      </c>
      <c r="G443" t="s">
        <v>479</v>
      </c>
      <c r="H443" t="s">
        <v>2538</v>
      </c>
      <c r="I443" s="2">
        <v>953.76</v>
      </c>
      <c r="J443" s="5"/>
      <c r="K443" s="2"/>
      <c r="L443" s="5"/>
      <c r="M443" s="2">
        <f t="shared" si="6"/>
        <v>-192083.27</v>
      </c>
    </row>
    <row r="444" spans="1:13" customFormat="1" hidden="1">
      <c r="A444" t="s">
        <v>19662</v>
      </c>
      <c r="B444" s="1">
        <v>42013</v>
      </c>
      <c r="C444" t="s">
        <v>18</v>
      </c>
      <c r="D444">
        <v>2</v>
      </c>
      <c r="E444" t="s">
        <v>19669</v>
      </c>
      <c r="F444" t="s">
        <v>13559</v>
      </c>
      <c r="G444" t="s">
        <v>479</v>
      </c>
      <c r="H444" t="s">
        <v>4105</v>
      </c>
      <c r="I444" s="2"/>
      <c r="J444" s="5"/>
      <c r="K444" s="2">
        <v>5706.35</v>
      </c>
      <c r="L444" s="5"/>
      <c r="M444" s="2">
        <f t="shared" si="6"/>
        <v>-197789.62</v>
      </c>
    </row>
    <row r="445" spans="1:13" customFormat="1" hidden="1">
      <c r="A445" t="s">
        <v>19662</v>
      </c>
      <c r="B445" s="1">
        <v>42013</v>
      </c>
      <c r="C445" t="s">
        <v>18</v>
      </c>
      <c r="D445">
        <v>2</v>
      </c>
      <c r="E445" t="s">
        <v>19669</v>
      </c>
      <c r="F445" t="s">
        <v>13559</v>
      </c>
      <c r="G445" t="s">
        <v>479</v>
      </c>
      <c r="H445" t="s">
        <v>4105</v>
      </c>
      <c r="I445" s="2">
        <v>5706.35</v>
      </c>
      <c r="J445" s="5"/>
      <c r="K445" s="2"/>
      <c r="L445" s="5"/>
      <c r="M445" s="2">
        <f t="shared" si="6"/>
        <v>-192083.27</v>
      </c>
    </row>
    <row r="446" spans="1:13" customFormat="1" hidden="1">
      <c r="A446" t="s">
        <v>19687</v>
      </c>
      <c r="B446" s="1">
        <v>42013</v>
      </c>
      <c r="C446" t="s">
        <v>5029</v>
      </c>
      <c r="D446">
        <v>2</v>
      </c>
      <c r="E446" t="s">
        <v>19693</v>
      </c>
      <c r="F446" t="s">
        <v>13559</v>
      </c>
      <c r="G446" t="s">
        <v>479</v>
      </c>
      <c r="H446" t="s">
        <v>19694</v>
      </c>
      <c r="I446" s="2"/>
      <c r="J446" s="5"/>
      <c r="K446" s="2">
        <v>3149.17</v>
      </c>
      <c r="L446" s="5"/>
      <c r="M446" s="2">
        <f t="shared" si="6"/>
        <v>-195232.44</v>
      </c>
    </row>
    <row r="447" spans="1:13" customFormat="1" hidden="1">
      <c r="A447" t="s">
        <v>19687</v>
      </c>
      <c r="B447" s="1">
        <v>42013</v>
      </c>
      <c r="C447" t="s">
        <v>5029</v>
      </c>
      <c r="D447">
        <v>2</v>
      </c>
      <c r="E447" t="s">
        <v>19693</v>
      </c>
      <c r="F447" t="s">
        <v>13559</v>
      </c>
      <c r="G447" t="s">
        <v>479</v>
      </c>
      <c r="H447" t="s">
        <v>19694</v>
      </c>
      <c r="I447" s="2">
        <v>3149.17</v>
      </c>
      <c r="J447" s="5"/>
      <c r="K447" s="2"/>
      <c r="L447" s="5"/>
      <c r="M447" s="2">
        <f t="shared" si="6"/>
        <v>-192083.27</v>
      </c>
    </row>
    <row r="448" spans="1:13" customFormat="1" hidden="1">
      <c r="A448" t="s">
        <v>19709</v>
      </c>
      <c r="B448" s="1">
        <v>42013</v>
      </c>
      <c r="C448" t="s">
        <v>18</v>
      </c>
      <c r="D448">
        <v>2</v>
      </c>
      <c r="E448" t="s">
        <v>19715</v>
      </c>
      <c r="F448" t="s">
        <v>13559</v>
      </c>
      <c r="G448" t="s">
        <v>479</v>
      </c>
      <c r="H448" t="s">
        <v>3337</v>
      </c>
      <c r="I448" s="2">
        <v>322.60000000000002</v>
      </c>
      <c r="J448" s="5"/>
      <c r="K448" s="2"/>
      <c r="L448" s="5"/>
      <c r="M448" s="2">
        <f t="shared" si="6"/>
        <v>-191760.66999999998</v>
      </c>
    </row>
    <row r="449" spans="1:13" customFormat="1" hidden="1">
      <c r="A449" t="s">
        <v>19730</v>
      </c>
      <c r="B449" s="1">
        <v>42013</v>
      </c>
      <c r="C449" t="s">
        <v>19737</v>
      </c>
      <c r="D449">
        <v>2</v>
      </c>
      <c r="E449" t="s">
        <v>19738</v>
      </c>
      <c r="F449" t="s">
        <v>7054</v>
      </c>
      <c r="G449" t="s">
        <v>4</v>
      </c>
      <c r="H449" t="s">
        <v>3337</v>
      </c>
      <c r="I449" s="2">
        <v>1870</v>
      </c>
      <c r="J449" s="5"/>
      <c r="K449" s="2"/>
      <c r="L449" s="5"/>
      <c r="M449" s="2">
        <f t="shared" si="6"/>
        <v>-189890.66999999998</v>
      </c>
    </row>
    <row r="450" spans="1:13" customFormat="1" hidden="1">
      <c r="A450" t="s">
        <v>19758</v>
      </c>
      <c r="B450" s="1">
        <v>42013</v>
      </c>
      <c r="C450" t="s">
        <v>18</v>
      </c>
      <c r="D450">
        <v>2</v>
      </c>
      <c r="E450" t="s">
        <v>19764</v>
      </c>
      <c r="F450" t="s">
        <v>13559</v>
      </c>
      <c r="G450" t="s">
        <v>479</v>
      </c>
      <c r="H450" t="s">
        <v>2281</v>
      </c>
      <c r="I450" s="2"/>
      <c r="J450" s="5"/>
      <c r="K450" s="2">
        <v>34.24</v>
      </c>
      <c r="L450" s="5"/>
      <c r="M450" s="2">
        <f t="shared" si="6"/>
        <v>-189924.90999999997</v>
      </c>
    </row>
    <row r="451" spans="1:13" customFormat="1" hidden="1">
      <c r="A451" t="s">
        <v>19758</v>
      </c>
      <c r="B451" s="1">
        <v>42013</v>
      </c>
      <c r="C451" t="s">
        <v>18</v>
      </c>
      <c r="D451">
        <v>2</v>
      </c>
      <c r="E451" t="s">
        <v>19764</v>
      </c>
      <c r="F451" t="s">
        <v>13559</v>
      </c>
      <c r="G451" t="s">
        <v>479</v>
      </c>
      <c r="H451" t="s">
        <v>2281</v>
      </c>
      <c r="I451" s="2">
        <v>34.24</v>
      </c>
      <c r="J451" s="5"/>
      <c r="K451" s="2"/>
      <c r="L451" s="5"/>
      <c r="M451" s="2">
        <f t="shared" si="6"/>
        <v>-189890.66999999998</v>
      </c>
    </row>
    <row r="452" spans="1:13" customFormat="1" hidden="1">
      <c r="A452" t="s">
        <v>19783</v>
      </c>
      <c r="B452" s="1">
        <v>42013</v>
      </c>
      <c r="C452" t="s">
        <v>18</v>
      </c>
      <c r="D452">
        <v>2</v>
      </c>
      <c r="E452" t="s">
        <v>19791</v>
      </c>
      <c r="F452" t="s">
        <v>13559</v>
      </c>
      <c r="G452" t="s">
        <v>479</v>
      </c>
      <c r="H452" t="s">
        <v>1037</v>
      </c>
      <c r="I452" s="2"/>
      <c r="J452" s="5"/>
      <c r="K452" s="4">
        <v>7179.69</v>
      </c>
      <c r="L452" s="6"/>
      <c r="M452" s="2">
        <f t="shared" si="6"/>
        <v>-197070.36</v>
      </c>
    </row>
    <row r="453" spans="1:13" customFormat="1" hidden="1">
      <c r="A453" t="s">
        <v>19783</v>
      </c>
      <c r="B453" s="1">
        <v>42013</v>
      </c>
      <c r="C453" t="s">
        <v>18</v>
      </c>
      <c r="D453">
        <v>2</v>
      </c>
      <c r="E453" t="s">
        <v>19791</v>
      </c>
      <c r="F453" t="s">
        <v>13559</v>
      </c>
      <c r="G453" t="s">
        <v>479</v>
      </c>
      <c r="H453" t="s">
        <v>1037</v>
      </c>
      <c r="I453" s="4">
        <v>7179.69</v>
      </c>
      <c r="J453" s="6"/>
      <c r="K453" s="2"/>
      <c r="L453" s="5"/>
      <c r="M453" s="2">
        <f t="shared" si="6"/>
        <v>-189890.66999999998</v>
      </c>
    </row>
    <row r="454" spans="1:13" customFormat="1" hidden="1">
      <c r="A454" t="s">
        <v>19807</v>
      </c>
      <c r="B454" s="1">
        <v>42013</v>
      </c>
      <c r="C454" t="s">
        <v>19811</v>
      </c>
      <c r="D454">
        <v>2</v>
      </c>
      <c r="E454" t="s">
        <v>19812</v>
      </c>
      <c r="F454" t="s">
        <v>7054</v>
      </c>
      <c r="G454" t="s">
        <v>4</v>
      </c>
      <c r="H454" t="s">
        <v>9217</v>
      </c>
      <c r="I454" s="2">
        <v>3030</v>
      </c>
      <c r="J454" s="5"/>
      <c r="K454" s="2"/>
      <c r="L454" s="5"/>
      <c r="M454" s="2">
        <f t="shared" si="6"/>
        <v>-186860.66999999998</v>
      </c>
    </row>
    <row r="455" spans="1:13" customFormat="1" hidden="1">
      <c r="A455" t="s">
        <v>19828</v>
      </c>
      <c r="B455" s="1">
        <v>42013</v>
      </c>
      <c r="C455" t="s">
        <v>19835</v>
      </c>
      <c r="D455">
        <v>2</v>
      </c>
      <c r="E455" t="s">
        <v>19836</v>
      </c>
      <c r="F455" t="s">
        <v>7054</v>
      </c>
      <c r="G455" t="s">
        <v>4</v>
      </c>
      <c r="H455" t="s">
        <v>19837</v>
      </c>
      <c r="I455" s="2">
        <v>1840</v>
      </c>
      <c r="J455" s="5"/>
      <c r="K455" s="2"/>
      <c r="L455" s="5"/>
      <c r="M455" s="2">
        <f t="shared" si="6"/>
        <v>-185020.66999999998</v>
      </c>
    </row>
    <row r="456" spans="1:13" customFormat="1" hidden="1">
      <c r="A456" t="s">
        <v>19852</v>
      </c>
      <c r="B456" s="1">
        <v>42013</v>
      </c>
      <c r="C456" t="s">
        <v>19858</v>
      </c>
      <c r="D456">
        <v>2</v>
      </c>
      <c r="E456" t="s">
        <v>19859</v>
      </c>
      <c r="F456" t="s">
        <v>13559</v>
      </c>
      <c r="G456" t="s">
        <v>313</v>
      </c>
      <c r="H456" t="s">
        <v>2552</v>
      </c>
      <c r="I456" s="2"/>
      <c r="J456" s="5"/>
      <c r="K456" s="2">
        <v>5354.13</v>
      </c>
      <c r="L456" s="5"/>
      <c r="M456" s="2">
        <f t="shared" si="6"/>
        <v>-190374.8</v>
      </c>
    </row>
    <row r="457" spans="1:13" customFormat="1" hidden="1">
      <c r="A457" t="s">
        <v>19852</v>
      </c>
      <c r="B457" s="1">
        <v>42013</v>
      </c>
      <c r="C457" t="s">
        <v>19858</v>
      </c>
      <c r="D457">
        <v>2</v>
      </c>
      <c r="E457" t="s">
        <v>19859</v>
      </c>
      <c r="F457" t="s">
        <v>13559</v>
      </c>
      <c r="G457" t="s">
        <v>313</v>
      </c>
      <c r="H457" t="s">
        <v>2552</v>
      </c>
      <c r="I457" s="2">
        <v>5354.13</v>
      </c>
      <c r="J457" s="5"/>
      <c r="K457" s="2"/>
      <c r="L457" s="5"/>
      <c r="M457" s="2">
        <f t="shared" ref="M457:M520" si="7">+M456+I457-K457</f>
        <v>-185020.66999999998</v>
      </c>
    </row>
    <row r="458" spans="1:13" customFormat="1" hidden="1">
      <c r="A458" t="s">
        <v>19873</v>
      </c>
      <c r="B458" s="1">
        <v>42013</v>
      </c>
      <c r="C458" t="s">
        <v>19878</v>
      </c>
      <c r="D458">
        <v>1</v>
      </c>
      <c r="E458" t="s">
        <v>19879</v>
      </c>
      <c r="F458" t="s">
        <v>13565</v>
      </c>
      <c r="G458" t="s">
        <v>4</v>
      </c>
      <c r="H458" t="s">
        <v>19880</v>
      </c>
      <c r="I458" s="4">
        <v>1000</v>
      </c>
      <c r="J458" s="6"/>
      <c r="K458" s="2"/>
      <c r="L458" s="5"/>
      <c r="M458" s="2">
        <f t="shared" si="7"/>
        <v>-184020.66999999998</v>
      </c>
    </row>
    <row r="459" spans="1:13" customFormat="1" hidden="1">
      <c r="A459" t="s">
        <v>19894</v>
      </c>
      <c r="B459" s="1">
        <v>42013</v>
      </c>
      <c r="C459" t="s">
        <v>19902</v>
      </c>
      <c r="D459">
        <v>2</v>
      </c>
      <c r="E459" t="s">
        <v>19903</v>
      </c>
      <c r="F459" t="s">
        <v>7054</v>
      </c>
      <c r="G459" t="s">
        <v>4</v>
      </c>
      <c r="H459" t="s">
        <v>1117</v>
      </c>
      <c r="I459" s="2">
        <v>1025</v>
      </c>
      <c r="J459" s="5"/>
      <c r="K459" s="2"/>
      <c r="L459" s="5"/>
      <c r="M459" s="2">
        <f t="shared" si="7"/>
        <v>-182995.66999999998</v>
      </c>
    </row>
    <row r="460" spans="1:13" customFormat="1" hidden="1">
      <c r="A460" t="s">
        <v>19918</v>
      </c>
      <c r="B460" s="1">
        <v>42013</v>
      </c>
      <c r="C460" t="s">
        <v>19924</v>
      </c>
      <c r="D460">
        <v>2</v>
      </c>
      <c r="E460" t="s">
        <v>19925</v>
      </c>
      <c r="F460" t="s">
        <v>7054</v>
      </c>
      <c r="G460" t="s">
        <v>4</v>
      </c>
      <c r="H460" t="s">
        <v>18976</v>
      </c>
      <c r="I460" s="2">
        <v>1025</v>
      </c>
      <c r="J460" s="5"/>
      <c r="K460" s="2"/>
      <c r="L460" s="5"/>
      <c r="M460" s="2">
        <f t="shared" si="7"/>
        <v>-181970.66999999998</v>
      </c>
    </row>
    <row r="461" spans="1:13" customFormat="1" hidden="1">
      <c r="A461" t="s">
        <v>19942</v>
      </c>
      <c r="B461" s="1">
        <v>42013</v>
      </c>
      <c r="C461" t="s">
        <v>19947</v>
      </c>
      <c r="D461">
        <v>2</v>
      </c>
      <c r="E461" t="s">
        <v>19948</v>
      </c>
      <c r="F461" t="s">
        <v>7054</v>
      </c>
      <c r="G461" t="s">
        <v>4</v>
      </c>
      <c r="H461" t="s">
        <v>19949</v>
      </c>
      <c r="I461" s="2">
        <v>1025</v>
      </c>
      <c r="J461" s="5"/>
      <c r="K461" s="2"/>
      <c r="L461" s="5"/>
      <c r="M461" s="2">
        <f t="shared" si="7"/>
        <v>-180945.66999999998</v>
      </c>
    </row>
    <row r="462" spans="1:13" customFormat="1" hidden="1">
      <c r="A462" t="s">
        <v>19963</v>
      </c>
      <c r="B462" s="1">
        <v>42013</v>
      </c>
      <c r="C462" t="s">
        <v>19969</v>
      </c>
      <c r="D462">
        <v>2</v>
      </c>
      <c r="E462" t="s">
        <v>19970</v>
      </c>
      <c r="F462" t="s">
        <v>7054</v>
      </c>
      <c r="G462" t="s">
        <v>4</v>
      </c>
      <c r="H462" t="s">
        <v>3716</v>
      </c>
      <c r="I462" s="2">
        <v>1840</v>
      </c>
      <c r="J462" s="5"/>
      <c r="K462" s="2"/>
      <c r="L462" s="5"/>
      <c r="M462" s="2">
        <f t="shared" si="7"/>
        <v>-179105.66999999998</v>
      </c>
    </row>
    <row r="463" spans="1:13" customFormat="1" hidden="1">
      <c r="A463" t="s">
        <v>19987</v>
      </c>
      <c r="B463" s="1">
        <v>42013</v>
      </c>
      <c r="C463" t="s">
        <v>19993</v>
      </c>
      <c r="D463">
        <v>2</v>
      </c>
      <c r="E463" t="s">
        <v>19994</v>
      </c>
      <c r="F463" t="s">
        <v>7054</v>
      </c>
      <c r="G463" t="s">
        <v>4</v>
      </c>
      <c r="H463" t="s">
        <v>1708</v>
      </c>
      <c r="I463" s="2">
        <v>4100</v>
      </c>
      <c r="J463" s="5"/>
      <c r="K463" s="2"/>
      <c r="L463" s="5"/>
      <c r="M463" s="2">
        <f t="shared" si="7"/>
        <v>-175005.66999999998</v>
      </c>
    </row>
    <row r="464" spans="1:13" customFormat="1" hidden="1">
      <c r="A464" t="s">
        <v>20007</v>
      </c>
      <c r="B464" s="1">
        <v>42013</v>
      </c>
      <c r="C464" t="s">
        <v>1419</v>
      </c>
      <c r="D464">
        <v>2</v>
      </c>
      <c r="E464" t="s">
        <v>20011</v>
      </c>
      <c r="F464" t="s">
        <v>13559</v>
      </c>
      <c r="G464" t="s">
        <v>479</v>
      </c>
      <c r="H464" t="s">
        <v>5628</v>
      </c>
      <c r="I464" s="2">
        <v>1284.07</v>
      </c>
      <c r="J464" s="5"/>
      <c r="K464" s="2"/>
      <c r="L464" s="5"/>
      <c r="M464" s="2">
        <f t="shared" si="7"/>
        <v>-173721.59999999998</v>
      </c>
    </row>
    <row r="465" spans="1:14" customFormat="1" hidden="1">
      <c r="A465" t="s">
        <v>20027</v>
      </c>
      <c r="B465" s="1">
        <v>42013</v>
      </c>
      <c r="C465" t="s">
        <v>20032</v>
      </c>
      <c r="D465">
        <v>2</v>
      </c>
      <c r="E465" t="s">
        <v>20033</v>
      </c>
      <c r="F465" t="s">
        <v>7054</v>
      </c>
      <c r="G465" t="s">
        <v>4</v>
      </c>
      <c r="H465" t="s">
        <v>2552</v>
      </c>
      <c r="I465" s="2">
        <v>1225.01</v>
      </c>
      <c r="J465" s="5"/>
      <c r="K465" s="2"/>
      <c r="L465" s="5"/>
      <c r="M465" s="2">
        <f t="shared" si="7"/>
        <v>-172496.58999999997</v>
      </c>
    </row>
    <row r="466" spans="1:14" customFormat="1" hidden="1">
      <c r="A466" t="s">
        <v>20052</v>
      </c>
      <c r="B466" s="1">
        <v>42013</v>
      </c>
      <c r="C466" t="s">
        <v>20060</v>
      </c>
      <c r="D466">
        <v>2</v>
      </c>
      <c r="E466" t="s">
        <v>20061</v>
      </c>
      <c r="F466" t="s">
        <v>7054</v>
      </c>
      <c r="G466" t="s">
        <v>4</v>
      </c>
      <c r="H466" t="s">
        <v>13999</v>
      </c>
      <c r="I466" s="2">
        <v>1790</v>
      </c>
      <c r="J466" s="5"/>
      <c r="K466" s="2"/>
      <c r="L466" s="5"/>
      <c r="M466" s="2">
        <f t="shared" si="7"/>
        <v>-170706.58999999997</v>
      </c>
    </row>
    <row r="467" spans="1:14" customFormat="1" hidden="1">
      <c r="A467" t="s">
        <v>20078</v>
      </c>
      <c r="B467" s="1">
        <v>42013</v>
      </c>
      <c r="C467" t="s">
        <v>18</v>
      </c>
      <c r="D467">
        <v>2</v>
      </c>
      <c r="E467" t="s">
        <v>20084</v>
      </c>
      <c r="F467" t="s">
        <v>13559</v>
      </c>
      <c r="G467" t="s">
        <v>479</v>
      </c>
      <c r="H467" t="s">
        <v>3528</v>
      </c>
      <c r="I467" s="2">
        <v>1392</v>
      </c>
      <c r="J467" s="5"/>
      <c r="K467" s="2"/>
      <c r="L467" s="5"/>
      <c r="M467" s="2">
        <f t="shared" si="7"/>
        <v>-169314.58999999997</v>
      </c>
    </row>
    <row r="468" spans="1:14" customFormat="1" hidden="1">
      <c r="A468" t="s">
        <v>20101</v>
      </c>
      <c r="B468" s="1">
        <v>42013</v>
      </c>
      <c r="C468" t="s">
        <v>20108</v>
      </c>
      <c r="D468">
        <v>2</v>
      </c>
      <c r="E468" t="s">
        <v>20109</v>
      </c>
      <c r="F468" t="s">
        <v>7054</v>
      </c>
      <c r="G468" t="s">
        <v>4</v>
      </c>
      <c r="H468" t="s">
        <v>5719</v>
      </c>
      <c r="I468" s="2">
        <v>4100.01</v>
      </c>
      <c r="J468" s="5"/>
      <c r="K468" s="2"/>
      <c r="L468" s="5"/>
      <c r="M468" s="2">
        <f t="shared" si="7"/>
        <v>-165214.57999999996</v>
      </c>
    </row>
    <row r="469" spans="1:14" customFormat="1" hidden="1">
      <c r="A469" t="s">
        <v>20125</v>
      </c>
      <c r="B469" s="1">
        <v>42013</v>
      </c>
      <c r="C469" t="s">
        <v>5029</v>
      </c>
      <c r="D469">
        <v>2</v>
      </c>
      <c r="E469" t="s">
        <v>20133</v>
      </c>
      <c r="F469" t="s">
        <v>13559</v>
      </c>
      <c r="G469" t="s">
        <v>479</v>
      </c>
      <c r="H469" t="s">
        <v>20134</v>
      </c>
      <c r="I469" s="2">
        <v>1392</v>
      </c>
      <c r="J469" s="5"/>
      <c r="K469" s="2"/>
      <c r="L469" s="5"/>
      <c r="M469" s="2">
        <f t="shared" si="7"/>
        <v>-163822.57999999996</v>
      </c>
    </row>
    <row r="470" spans="1:14" customFormat="1" hidden="1">
      <c r="A470" t="s">
        <v>20152</v>
      </c>
      <c r="B470" s="1">
        <v>42013</v>
      </c>
      <c r="C470" t="s">
        <v>20158</v>
      </c>
      <c r="D470">
        <v>2</v>
      </c>
      <c r="E470" t="s">
        <v>20159</v>
      </c>
      <c r="F470" t="s">
        <v>7054</v>
      </c>
      <c r="G470" t="s">
        <v>4</v>
      </c>
      <c r="H470" t="s">
        <v>20160</v>
      </c>
      <c r="I470" s="2">
        <v>1982.58</v>
      </c>
      <c r="J470" s="5"/>
      <c r="K470" s="2"/>
      <c r="L470" s="5"/>
      <c r="M470" s="2">
        <f t="shared" si="7"/>
        <v>-161839.99999999997</v>
      </c>
    </row>
    <row r="471" spans="1:14" customFormat="1" hidden="1">
      <c r="A471" t="s">
        <v>20177</v>
      </c>
      <c r="B471" s="1">
        <v>42013</v>
      </c>
      <c r="C471" t="s">
        <v>20184</v>
      </c>
      <c r="D471">
        <v>2</v>
      </c>
      <c r="E471" t="s">
        <v>20185</v>
      </c>
      <c r="F471" t="s">
        <v>7054</v>
      </c>
      <c r="G471" t="s">
        <v>4</v>
      </c>
      <c r="H471" t="s">
        <v>20186</v>
      </c>
      <c r="I471" s="2">
        <v>3030</v>
      </c>
      <c r="J471" s="5"/>
      <c r="K471" s="2"/>
      <c r="L471" s="5"/>
      <c r="M471" s="2">
        <f t="shared" si="7"/>
        <v>-158809.99999999997</v>
      </c>
    </row>
    <row r="472" spans="1:14" customFormat="1" hidden="1">
      <c r="A472" t="s">
        <v>20202</v>
      </c>
      <c r="B472" s="1">
        <v>42013</v>
      </c>
      <c r="C472" t="s">
        <v>20208</v>
      </c>
      <c r="D472">
        <v>2</v>
      </c>
      <c r="E472" t="s">
        <v>20209</v>
      </c>
      <c r="F472" t="s">
        <v>7054</v>
      </c>
      <c r="G472" t="s">
        <v>4</v>
      </c>
      <c r="H472" t="s">
        <v>16381</v>
      </c>
      <c r="I472" s="2">
        <v>4100</v>
      </c>
      <c r="J472" s="5"/>
      <c r="K472" s="2"/>
      <c r="L472" s="5"/>
      <c r="M472" s="2">
        <f t="shared" si="7"/>
        <v>-154709.99999999997</v>
      </c>
    </row>
    <row r="473" spans="1:14" customFormat="1" hidden="1">
      <c r="A473" t="s">
        <v>20228</v>
      </c>
      <c r="B473" s="1">
        <v>42013</v>
      </c>
      <c r="C473" t="s">
        <v>18</v>
      </c>
      <c r="D473">
        <v>2</v>
      </c>
      <c r="E473" t="s">
        <v>20234</v>
      </c>
      <c r="F473" t="s">
        <v>13559</v>
      </c>
      <c r="G473" t="s">
        <v>479</v>
      </c>
      <c r="H473" t="s">
        <v>1037</v>
      </c>
      <c r="I473" s="2">
        <v>53.24</v>
      </c>
      <c r="J473" s="5"/>
      <c r="K473" s="2"/>
      <c r="L473" s="5"/>
      <c r="M473" s="2">
        <f t="shared" si="7"/>
        <v>-154656.75999999998</v>
      </c>
      <c r="N473" t="s">
        <v>36332</v>
      </c>
    </row>
    <row r="474" spans="1:14" customFormat="1" hidden="1">
      <c r="A474" t="s">
        <v>20250</v>
      </c>
      <c r="B474" s="1">
        <v>42013</v>
      </c>
      <c r="C474" t="s">
        <v>20256</v>
      </c>
      <c r="D474">
        <v>2</v>
      </c>
      <c r="E474" t="s">
        <v>20257</v>
      </c>
      <c r="F474" t="s">
        <v>7054</v>
      </c>
      <c r="G474" t="s">
        <v>4</v>
      </c>
      <c r="H474" t="s">
        <v>8886</v>
      </c>
      <c r="I474" s="2">
        <v>1025</v>
      </c>
      <c r="J474" s="5"/>
      <c r="K474" s="2"/>
      <c r="L474" s="5"/>
      <c r="M474" s="2">
        <f t="shared" si="7"/>
        <v>-153631.75999999998</v>
      </c>
    </row>
    <row r="475" spans="1:14" customFormat="1" hidden="1">
      <c r="A475" t="s">
        <v>20275</v>
      </c>
      <c r="B475" s="1">
        <v>42013</v>
      </c>
      <c r="C475" t="s">
        <v>20282</v>
      </c>
      <c r="D475">
        <v>2</v>
      </c>
      <c r="E475" t="s">
        <v>20283</v>
      </c>
      <c r="F475" t="s">
        <v>13559</v>
      </c>
      <c r="G475" t="s">
        <v>479</v>
      </c>
      <c r="H475" t="s">
        <v>824</v>
      </c>
      <c r="I475" s="2">
        <v>112.01</v>
      </c>
      <c r="J475" s="5"/>
      <c r="K475" s="2"/>
      <c r="L475" s="5"/>
      <c r="M475" s="2">
        <f t="shared" si="7"/>
        <v>-153519.74999999997</v>
      </c>
    </row>
    <row r="476" spans="1:14" customFormat="1" hidden="1">
      <c r="A476" t="s">
        <v>20300</v>
      </c>
      <c r="B476" s="1">
        <v>42013</v>
      </c>
      <c r="C476" t="s">
        <v>43</v>
      </c>
      <c r="D476">
        <v>1</v>
      </c>
      <c r="E476" t="s">
        <v>20309</v>
      </c>
      <c r="F476" t="s">
        <v>13610</v>
      </c>
      <c r="G476" t="s">
        <v>4</v>
      </c>
      <c r="H476" t="s">
        <v>3574</v>
      </c>
      <c r="I476" s="2">
        <v>6595.04</v>
      </c>
      <c r="J476" s="5"/>
      <c r="K476" s="2"/>
      <c r="L476" s="5"/>
      <c r="M476" s="2">
        <f t="shared" si="7"/>
        <v>-146924.70999999996</v>
      </c>
    </row>
    <row r="477" spans="1:14" customFormat="1" hidden="1">
      <c r="A477" t="s">
        <v>20325</v>
      </c>
      <c r="B477" s="1">
        <v>42013</v>
      </c>
      <c r="C477" t="s">
        <v>20332</v>
      </c>
      <c r="D477">
        <v>1</v>
      </c>
      <c r="E477" t="s">
        <v>20333</v>
      </c>
      <c r="F477" t="s">
        <v>13565</v>
      </c>
      <c r="G477" t="s">
        <v>4</v>
      </c>
      <c r="H477" t="s">
        <v>20334</v>
      </c>
      <c r="I477" s="2">
        <v>7800</v>
      </c>
      <c r="J477" s="5"/>
      <c r="K477" s="2"/>
      <c r="L477" s="5"/>
      <c r="M477" s="2">
        <f t="shared" si="7"/>
        <v>-139124.70999999996</v>
      </c>
    </row>
    <row r="478" spans="1:14" customFormat="1" hidden="1">
      <c r="A478" t="s">
        <v>20348</v>
      </c>
      <c r="B478" s="1">
        <v>42013</v>
      </c>
      <c r="C478" t="s">
        <v>20332</v>
      </c>
      <c r="D478">
        <v>1</v>
      </c>
      <c r="E478" t="s">
        <v>20353</v>
      </c>
      <c r="F478" t="s">
        <v>13565</v>
      </c>
      <c r="G478" t="s">
        <v>4</v>
      </c>
      <c r="H478" t="s">
        <v>20334</v>
      </c>
      <c r="I478" s="2">
        <v>7667</v>
      </c>
      <c r="J478" s="5"/>
      <c r="K478" s="2"/>
      <c r="L478" s="5"/>
      <c r="M478" s="2">
        <f t="shared" si="7"/>
        <v>-131457.70999999996</v>
      </c>
    </row>
    <row r="479" spans="1:14" customFormat="1" hidden="1">
      <c r="A479" t="s">
        <v>20370</v>
      </c>
      <c r="B479" s="1">
        <v>42013</v>
      </c>
      <c r="C479" t="s">
        <v>20377</v>
      </c>
      <c r="D479">
        <v>2</v>
      </c>
      <c r="E479" t="s">
        <v>20378</v>
      </c>
      <c r="F479" t="s">
        <v>7054</v>
      </c>
      <c r="G479" t="s">
        <v>4</v>
      </c>
      <c r="H479" t="s">
        <v>3582</v>
      </c>
      <c r="I479" s="2">
        <v>1840</v>
      </c>
      <c r="J479" s="5"/>
      <c r="K479" s="2"/>
      <c r="L479" s="5"/>
      <c r="M479" s="2">
        <f t="shared" si="7"/>
        <v>-129617.70999999996</v>
      </c>
    </row>
    <row r="480" spans="1:14" customFormat="1" hidden="1">
      <c r="A480" t="s">
        <v>20402</v>
      </c>
      <c r="B480" s="1">
        <v>42013</v>
      </c>
      <c r="C480" t="s">
        <v>18</v>
      </c>
      <c r="D480">
        <v>2</v>
      </c>
      <c r="E480" t="s">
        <v>20407</v>
      </c>
      <c r="F480" t="s">
        <v>13559</v>
      </c>
      <c r="G480" t="s">
        <v>479</v>
      </c>
      <c r="H480" t="s">
        <v>7915</v>
      </c>
      <c r="I480" s="2">
        <v>769.46</v>
      </c>
      <c r="J480" s="5"/>
      <c r="K480" s="2"/>
      <c r="L480" s="5"/>
      <c r="M480" s="2">
        <f t="shared" si="7"/>
        <v>-128848.24999999996</v>
      </c>
    </row>
    <row r="481" spans="1:13" customFormat="1" hidden="1">
      <c r="A481" t="s">
        <v>20425</v>
      </c>
      <c r="B481" s="1">
        <v>42013</v>
      </c>
      <c r="C481" t="s">
        <v>18</v>
      </c>
      <c r="D481">
        <v>2</v>
      </c>
      <c r="E481" t="s">
        <v>20429</v>
      </c>
      <c r="F481" t="s">
        <v>13559</v>
      </c>
      <c r="G481" t="s">
        <v>479</v>
      </c>
      <c r="H481" t="s">
        <v>17104</v>
      </c>
      <c r="I481" s="2">
        <v>64.47</v>
      </c>
      <c r="J481" s="5"/>
      <c r="K481" s="2"/>
      <c r="L481" s="5"/>
      <c r="M481" s="2">
        <f t="shared" si="7"/>
        <v>-128783.77999999996</v>
      </c>
    </row>
    <row r="482" spans="1:13" customFormat="1" hidden="1">
      <c r="A482" t="s">
        <v>20445</v>
      </c>
      <c r="B482" s="1">
        <v>42013</v>
      </c>
      <c r="C482" t="s">
        <v>20450</v>
      </c>
      <c r="D482">
        <v>2</v>
      </c>
      <c r="E482" t="s">
        <v>20451</v>
      </c>
      <c r="F482" t="s">
        <v>7054</v>
      </c>
      <c r="G482" t="s">
        <v>4</v>
      </c>
      <c r="H482" t="s">
        <v>17104</v>
      </c>
      <c r="I482" s="2"/>
      <c r="J482" s="5"/>
      <c r="K482" s="2">
        <v>2580.0700000000002</v>
      </c>
      <c r="L482" s="5"/>
      <c r="M482" s="2">
        <f t="shared" si="7"/>
        <v>-131363.84999999995</v>
      </c>
    </row>
    <row r="483" spans="1:13" customFormat="1" hidden="1">
      <c r="A483" t="s">
        <v>20445</v>
      </c>
      <c r="B483" s="1">
        <v>42013</v>
      </c>
      <c r="C483" t="s">
        <v>20450</v>
      </c>
      <c r="D483">
        <v>2</v>
      </c>
      <c r="E483" t="s">
        <v>20451</v>
      </c>
      <c r="F483" t="s">
        <v>7054</v>
      </c>
      <c r="G483" t="s">
        <v>4</v>
      </c>
      <c r="H483" t="s">
        <v>17104</v>
      </c>
      <c r="I483" s="2">
        <v>2580.0700000000002</v>
      </c>
      <c r="J483" s="5"/>
      <c r="K483" s="2"/>
      <c r="L483" s="5"/>
      <c r="M483" s="2">
        <f t="shared" si="7"/>
        <v>-128783.77999999994</v>
      </c>
    </row>
    <row r="484" spans="1:13" customFormat="1" hidden="1">
      <c r="A484" t="s">
        <v>20472</v>
      </c>
      <c r="B484" s="1">
        <v>42013</v>
      </c>
      <c r="C484" t="s">
        <v>20476</v>
      </c>
      <c r="D484">
        <v>2</v>
      </c>
      <c r="E484" t="s">
        <v>20477</v>
      </c>
      <c r="F484" t="s">
        <v>7054</v>
      </c>
      <c r="G484" t="s">
        <v>4</v>
      </c>
      <c r="H484" t="s">
        <v>1791</v>
      </c>
      <c r="I484" s="2"/>
      <c r="J484" s="5"/>
      <c r="K484" s="2">
        <v>3260.06</v>
      </c>
      <c r="L484" s="5"/>
      <c r="M484" s="2">
        <f t="shared" si="7"/>
        <v>-132043.83999999994</v>
      </c>
    </row>
    <row r="485" spans="1:13" customFormat="1" hidden="1">
      <c r="A485" t="s">
        <v>20472</v>
      </c>
      <c r="B485" s="1">
        <v>42013</v>
      </c>
      <c r="C485" t="s">
        <v>20476</v>
      </c>
      <c r="D485">
        <v>2</v>
      </c>
      <c r="E485" t="s">
        <v>20477</v>
      </c>
      <c r="F485" t="s">
        <v>7054</v>
      </c>
      <c r="G485" t="s">
        <v>4</v>
      </c>
      <c r="H485" t="s">
        <v>1791</v>
      </c>
      <c r="I485" s="2">
        <v>3260.06</v>
      </c>
      <c r="J485" s="5"/>
      <c r="K485" s="2"/>
      <c r="L485" s="5"/>
      <c r="M485" s="2">
        <f t="shared" si="7"/>
        <v>-128783.77999999994</v>
      </c>
    </row>
    <row r="486" spans="1:13" customFormat="1" hidden="1">
      <c r="A486" t="s">
        <v>20491</v>
      </c>
      <c r="B486" s="1">
        <v>42013</v>
      </c>
      <c r="C486" t="s">
        <v>20495</v>
      </c>
      <c r="D486">
        <v>2</v>
      </c>
      <c r="E486" t="s">
        <v>20496</v>
      </c>
      <c r="F486" t="s">
        <v>7054</v>
      </c>
      <c r="G486" t="s">
        <v>4</v>
      </c>
      <c r="H486" t="s">
        <v>5447</v>
      </c>
      <c r="I486" s="2">
        <v>2160</v>
      </c>
      <c r="J486" s="5"/>
      <c r="K486" s="2"/>
      <c r="L486" s="5"/>
      <c r="M486" s="2">
        <f t="shared" si="7"/>
        <v>-126623.77999999994</v>
      </c>
    </row>
    <row r="487" spans="1:13" customFormat="1" hidden="1">
      <c r="A487" t="s">
        <v>20511</v>
      </c>
      <c r="B487" s="1">
        <v>42013</v>
      </c>
      <c r="C487" t="s">
        <v>20517</v>
      </c>
      <c r="D487">
        <v>1</v>
      </c>
      <c r="E487" t="s">
        <v>20518</v>
      </c>
      <c r="F487" t="s">
        <v>13565</v>
      </c>
      <c r="G487" t="s">
        <v>4</v>
      </c>
      <c r="H487" t="s">
        <v>20519</v>
      </c>
      <c r="I487" s="2">
        <v>5000</v>
      </c>
      <c r="J487" s="5"/>
      <c r="K487" s="2"/>
      <c r="L487" s="5"/>
      <c r="M487" s="2">
        <f t="shared" si="7"/>
        <v>-121623.77999999994</v>
      </c>
    </row>
    <row r="488" spans="1:13" customFormat="1" hidden="1">
      <c r="A488" t="s">
        <v>20537</v>
      </c>
      <c r="B488" s="1">
        <v>42013</v>
      </c>
      <c r="C488" t="s">
        <v>20541</v>
      </c>
      <c r="D488">
        <v>1</v>
      </c>
      <c r="E488" t="s">
        <v>20542</v>
      </c>
      <c r="F488" t="s">
        <v>13565</v>
      </c>
      <c r="G488" t="s">
        <v>4</v>
      </c>
      <c r="H488" t="s">
        <v>20543</v>
      </c>
      <c r="I488" s="2">
        <v>5000</v>
      </c>
      <c r="J488" s="5"/>
      <c r="K488" s="2"/>
      <c r="L488" s="5"/>
      <c r="M488" s="2">
        <f t="shared" si="7"/>
        <v>-116623.77999999994</v>
      </c>
    </row>
    <row r="489" spans="1:13" customFormat="1" hidden="1">
      <c r="A489" t="s">
        <v>20564</v>
      </c>
      <c r="B489" s="1">
        <v>42013</v>
      </c>
      <c r="C489" t="s">
        <v>20568</v>
      </c>
      <c r="D489">
        <v>2</v>
      </c>
      <c r="E489" t="s">
        <v>20569</v>
      </c>
      <c r="F489" t="s">
        <v>7054</v>
      </c>
      <c r="G489" t="s">
        <v>4</v>
      </c>
      <c r="H489" t="s">
        <v>20570</v>
      </c>
      <c r="I489" s="2">
        <v>1840</v>
      </c>
      <c r="J489" s="5"/>
      <c r="K489" s="2"/>
      <c r="L489" s="5"/>
      <c r="M489" s="2">
        <f t="shared" si="7"/>
        <v>-114783.77999999994</v>
      </c>
    </row>
    <row r="490" spans="1:13" customFormat="1" hidden="1">
      <c r="A490" t="s">
        <v>20586</v>
      </c>
      <c r="B490" s="1">
        <v>42013</v>
      </c>
      <c r="C490" t="s">
        <v>20590</v>
      </c>
      <c r="D490">
        <v>2</v>
      </c>
      <c r="E490" t="s">
        <v>20591</v>
      </c>
      <c r="F490" t="s">
        <v>7054</v>
      </c>
      <c r="G490" t="s">
        <v>4</v>
      </c>
      <c r="H490" t="s">
        <v>5430</v>
      </c>
      <c r="I490" s="2">
        <v>1025</v>
      </c>
      <c r="J490" s="5">
        <v>1</v>
      </c>
      <c r="K490" s="2"/>
      <c r="L490" s="5"/>
      <c r="M490" s="2">
        <f t="shared" si="7"/>
        <v>-113758.77999999994</v>
      </c>
    </row>
    <row r="491" spans="1:13" customFormat="1" hidden="1">
      <c r="A491" t="s">
        <v>20610</v>
      </c>
      <c r="B491" s="1">
        <v>42013</v>
      </c>
      <c r="C491" t="s">
        <v>20616</v>
      </c>
      <c r="D491">
        <v>2</v>
      </c>
      <c r="E491" t="s">
        <v>20617</v>
      </c>
      <c r="F491" t="s">
        <v>7054</v>
      </c>
      <c r="G491" t="s">
        <v>4</v>
      </c>
      <c r="H491" t="s">
        <v>20618</v>
      </c>
      <c r="I491" s="2">
        <v>1025</v>
      </c>
      <c r="J491" s="5"/>
      <c r="K491" s="2"/>
      <c r="L491" s="5"/>
      <c r="M491" s="2">
        <f t="shared" si="7"/>
        <v>-112733.77999999994</v>
      </c>
    </row>
    <row r="492" spans="1:13" customFormat="1" hidden="1">
      <c r="A492" t="s">
        <v>20636</v>
      </c>
      <c r="B492" s="1">
        <v>42013</v>
      </c>
      <c r="C492" t="s">
        <v>20639</v>
      </c>
      <c r="D492">
        <v>2</v>
      </c>
      <c r="E492" t="s">
        <v>20640</v>
      </c>
      <c r="F492" t="s">
        <v>7054</v>
      </c>
      <c r="G492" t="s">
        <v>4</v>
      </c>
      <c r="H492" t="s">
        <v>2830</v>
      </c>
      <c r="I492" s="2">
        <v>2990</v>
      </c>
      <c r="J492" s="5"/>
      <c r="K492" s="2"/>
      <c r="L492" s="5"/>
      <c r="M492" s="2">
        <f t="shared" si="7"/>
        <v>-109743.77999999994</v>
      </c>
    </row>
    <row r="493" spans="1:13" customFormat="1" hidden="1">
      <c r="A493" t="s">
        <v>20658</v>
      </c>
      <c r="B493" s="1">
        <v>42013</v>
      </c>
      <c r="C493" t="s">
        <v>18</v>
      </c>
      <c r="D493">
        <v>2</v>
      </c>
      <c r="E493" t="s">
        <v>20660</v>
      </c>
      <c r="F493" t="s">
        <v>13559</v>
      </c>
      <c r="G493" t="s">
        <v>479</v>
      </c>
      <c r="H493" t="s">
        <v>3239</v>
      </c>
      <c r="I493" s="2">
        <v>24.53</v>
      </c>
      <c r="J493" s="5"/>
      <c r="K493" s="2"/>
      <c r="L493" s="5"/>
      <c r="M493" s="2">
        <f t="shared" si="7"/>
        <v>-109719.24999999994</v>
      </c>
    </row>
    <row r="494" spans="1:13" customFormat="1" hidden="1">
      <c r="A494" t="s">
        <v>20681</v>
      </c>
      <c r="B494" s="1">
        <v>42013</v>
      </c>
      <c r="C494" t="s">
        <v>6</v>
      </c>
      <c r="D494">
        <v>1</v>
      </c>
      <c r="E494" t="s">
        <v>20685</v>
      </c>
      <c r="F494" t="s">
        <v>13610</v>
      </c>
      <c r="G494" t="s">
        <v>4</v>
      </c>
      <c r="H494" t="s">
        <v>53</v>
      </c>
      <c r="I494" s="2">
        <v>5538</v>
      </c>
      <c r="J494" s="5"/>
      <c r="K494" s="2"/>
      <c r="L494" s="5"/>
      <c r="M494" s="2">
        <f t="shared" si="7"/>
        <v>-104181.24999999994</v>
      </c>
    </row>
    <row r="495" spans="1:13" customFormat="1" hidden="1">
      <c r="A495" t="s">
        <v>20704</v>
      </c>
      <c r="B495" s="1">
        <v>42013</v>
      </c>
      <c r="C495" t="s">
        <v>20706</v>
      </c>
      <c r="D495">
        <v>2</v>
      </c>
      <c r="E495" t="s">
        <v>20707</v>
      </c>
      <c r="F495" t="s">
        <v>7054</v>
      </c>
      <c r="G495" t="s">
        <v>4</v>
      </c>
      <c r="H495" t="s">
        <v>9963</v>
      </c>
      <c r="I495" s="2">
        <v>1025</v>
      </c>
      <c r="J495" s="5"/>
      <c r="K495" s="2"/>
      <c r="L495" s="5"/>
      <c r="M495" s="2">
        <f t="shared" si="7"/>
        <v>-103156.24999999994</v>
      </c>
    </row>
    <row r="496" spans="1:13" customFormat="1" hidden="1">
      <c r="A496" t="s">
        <v>20729</v>
      </c>
      <c r="B496" s="1">
        <v>42013</v>
      </c>
      <c r="C496" t="s">
        <v>20732</v>
      </c>
      <c r="D496">
        <v>2</v>
      </c>
      <c r="E496" t="s">
        <v>20733</v>
      </c>
      <c r="F496" t="s">
        <v>7054</v>
      </c>
      <c r="G496" t="s">
        <v>4</v>
      </c>
      <c r="H496" t="s">
        <v>20734</v>
      </c>
      <c r="I496" s="2">
        <v>1840</v>
      </c>
      <c r="J496" s="5"/>
      <c r="K496" s="2"/>
      <c r="L496" s="5"/>
      <c r="M496" s="2">
        <f t="shared" si="7"/>
        <v>-101316.24999999994</v>
      </c>
    </row>
    <row r="497" spans="1:14" customFormat="1" hidden="1">
      <c r="A497" t="s">
        <v>20753</v>
      </c>
      <c r="B497" s="1">
        <v>42013</v>
      </c>
      <c r="C497" t="s">
        <v>3226</v>
      </c>
      <c r="D497">
        <v>2</v>
      </c>
      <c r="E497" t="s">
        <v>20756</v>
      </c>
      <c r="F497" t="s">
        <v>7054</v>
      </c>
      <c r="G497" t="s">
        <v>4</v>
      </c>
      <c r="H497" t="s">
        <v>3228</v>
      </c>
      <c r="I497" s="2">
        <v>1025</v>
      </c>
      <c r="J497" s="5"/>
      <c r="K497" s="2"/>
      <c r="L497" s="5"/>
      <c r="M497" s="2">
        <f t="shared" si="7"/>
        <v>-100291.24999999994</v>
      </c>
    </row>
    <row r="498" spans="1:14" customFormat="1" hidden="1">
      <c r="A498" t="s">
        <v>20780</v>
      </c>
      <c r="B498" s="1">
        <v>42013</v>
      </c>
      <c r="C498" t="s">
        <v>20783</v>
      </c>
      <c r="D498">
        <v>2</v>
      </c>
      <c r="E498" t="s">
        <v>20784</v>
      </c>
      <c r="F498" t="s">
        <v>7054</v>
      </c>
      <c r="G498" t="s">
        <v>4</v>
      </c>
      <c r="H498" t="s">
        <v>3228</v>
      </c>
      <c r="I498" s="2">
        <v>1025</v>
      </c>
      <c r="J498" s="5"/>
      <c r="K498" s="2"/>
      <c r="L498" s="5"/>
      <c r="M498" s="2">
        <f t="shared" si="7"/>
        <v>-99266.249999999942</v>
      </c>
      <c r="N498" s="3">
        <f>+M410-M498</f>
        <v>1064.5399999998772</v>
      </c>
    </row>
    <row r="499" spans="1:14" customFormat="1" hidden="1">
      <c r="A499" s="9" t="s">
        <v>3767</v>
      </c>
      <c r="B499" s="10">
        <v>42014</v>
      </c>
      <c r="C499" s="9" t="s">
        <v>354</v>
      </c>
      <c r="D499" s="9">
        <v>1</v>
      </c>
      <c r="E499" s="9" t="s">
        <v>3770</v>
      </c>
      <c r="F499" s="9" t="s">
        <v>13</v>
      </c>
      <c r="G499" s="9" t="s">
        <v>4</v>
      </c>
      <c r="H499" s="9" t="s">
        <v>3771</v>
      </c>
      <c r="I499" s="11"/>
      <c r="J499" s="12"/>
      <c r="K499" s="11">
        <v>650</v>
      </c>
      <c r="L499" s="12"/>
      <c r="M499" s="11">
        <f t="shared" si="7"/>
        <v>-99916.249999999942</v>
      </c>
    </row>
    <row r="500" spans="1:14" customFormat="1" hidden="1">
      <c r="A500" t="s">
        <v>3788</v>
      </c>
      <c r="B500" s="1">
        <v>42014</v>
      </c>
      <c r="C500" t="s">
        <v>43</v>
      </c>
      <c r="D500">
        <v>1</v>
      </c>
      <c r="E500" t="s">
        <v>3794</v>
      </c>
      <c r="F500" t="s">
        <v>16</v>
      </c>
      <c r="G500" t="s">
        <v>4</v>
      </c>
      <c r="H500" t="s">
        <v>3795</v>
      </c>
      <c r="I500" s="2"/>
      <c r="J500" s="5"/>
      <c r="K500" s="2">
        <v>2860</v>
      </c>
      <c r="L500" s="5"/>
      <c r="M500" s="2">
        <f t="shared" si="7"/>
        <v>-102776.24999999994</v>
      </c>
    </row>
    <row r="501" spans="1:14" customFormat="1" hidden="1">
      <c r="A501" t="s">
        <v>3798</v>
      </c>
      <c r="B501" s="1">
        <v>42014</v>
      </c>
      <c r="C501" t="s">
        <v>6</v>
      </c>
      <c r="D501">
        <v>1</v>
      </c>
      <c r="E501" t="s">
        <v>3800</v>
      </c>
      <c r="F501" t="s">
        <v>29</v>
      </c>
      <c r="G501" t="s">
        <v>4</v>
      </c>
      <c r="H501" t="s">
        <v>3801</v>
      </c>
      <c r="I501" s="2">
        <v>837.31</v>
      </c>
      <c r="J501" s="5"/>
      <c r="K501" s="2"/>
      <c r="L501" s="5"/>
      <c r="M501" s="2">
        <f t="shared" si="7"/>
        <v>-101938.93999999994</v>
      </c>
    </row>
    <row r="502" spans="1:14" customFormat="1" hidden="1">
      <c r="A502" t="s">
        <v>3808</v>
      </c>
      <c r="B502" s="1">
        <v>42014</v>
      </c>
      <c r="C502" t="s">
        <v>6</v>
      </c>
      <c r="D502">
        <v>1</v>
      </c>
      <c r="E502" t="s">
        <v>3811</v>
      </c>
      <c r="F502" t="s">
        <v>29</v>
      </c>
      <c r="G502" t="s">
        <v>4</v>
      </c>
      <c r="H502" t="s">
        <v>3812</v>
      </c>
      <c r="I502" s="2">
        <v>6173.67</v>
      </c>
      <c r="J502" s="5"/>
      <c r="K502" s="2"/>
      <c r="L502" s="5"/>
      <c r="M502" s="2">
        <f t="shared" si="7"/>
        <v>-95765.269999999946</v>
      </c>
    </row>
    <row r="503" spans="1:14" customFormat="1" hidden="1">
      <c r="A503" t="s">
        <v>3851</v>
      </c>
      <c r="B503" s="1">
        <v>42014</v>
      </c>
      <c r="C503" t="s">
        <v>6</v>
      </c>
      <c r="D503">
        <v>1</v>
      </c>
      <c r="E503" t="s">
        <v>3852</v>
      </c>
      <c r="F503" t="s">
        <v>29</v>
      </c>
      <c r="G503" t="s">
        <v>4</v>
      </c>
      <c r="H503" t="s">
        <v>3853</v>
      </c>
      <c r="I503" s="2">
        <v>3026.06</v>
      </c>
      <c r="J503" s="5"/>
      <c r="K503" s="2"/>
      <c r="L503" s="5"/>
      <c r="M503" s="2">
        <f t="shared" si="7"/>
        <v>-92739.209999999948</v>
      </c>
    </row>
    <row r="504" spans="1:14" customFormat="1" hidden="1">
      <c r="A504" t="s">
        <v>3927</v>
      </c>
      <c r="B504" s="1">
        <v>42014</v>
      </c>
      <c r="C504" t="s">
        <v>43</v>
      </c>
      <c r="D504">
        <v>1</v>
      </c>
      <c r="E504" t="s">
        <v>3928</v>
      </c>
      <c r="F504" t="s">
        <v>228</v>
      </c>
      <c r="G504" t="s">
        <v>4</v>
      </c>
      <c r="H504" t="s">
        <v>3929</v>
      </c>
      <c r="I504" s="2"/>
      <c r="J504" s="5"/>
      <c r="K504" s="2">
        <v>1025</v>
      </c>
      <c r="L504" s="5"/>
      <c r="M504" s="2">
        <f t="shared" si="7"/>
        <v>-93764.209999999948</v>
      </c>
    </row>
    <row r="505" spans="1:14" customFormat="1" hidden="1">
      <c r="A505" t="s">
        <v>3934</v>
      </c>
      <c r="B505" s="1">
        <v>42014</v>
      </c>
      <c r="C505" t="s">
        <v>43</v>
      </c>
      <c r="D505">
        <v>1</v>
      </c>
      <c r="E505" t="s">
        <v>3935</v>
      </c>
      <c r="F505" t="s">
        <v>228</v>
      </c>
      <c r="G505" t="s">
        <v>4</v>
      </c>
      <c r="H505" t="s">
        <v>3936</v>
      </c>
      <c r="I505" s="2"/>
      <c r="J505" s="5"/>
      <c r="K505" s="2">
        <v>1840</v>
      </c>
      <c r="L505" s="5"/>
      <c r="M505" s="2">
        <f t="shared" si="7"/>
        <v>-95604.209999999948</v>
      </c>
    </row>
    <row r="506" spans="1:14" customFormat="1" hidden="1">
      <c r="A506" t="s">
        <v>4058</v>
      </c>
      <c r="B506" s="1">
        <v>42014</v>
      </c>
      <c r="C506" t="s">
        <v>674</v>
      </c>
      <c r="D506">
        <v>2</v>
      </c>
      <c r="E506" t="s">
        <v>4060</v>
      </c>
      <c r="F506" t="s">
        <v>312</v>
      </c>
      <c r="G506" t="s">
        <v>479</v>
      </c>
      <c r="H506" t="s">
        <v>1037</v>
      </c>
      <c r="I506" s="2"/>
      <c r="J506" s="5"/>
      <c r="K506" s="4">
        <v>458.36</v>
      </c>
      <c r="L506" s="6"/>
      <c r="M506" s="2">
        <f t="shared" si="7"/>
        <v>-96062.569999999949</v>
      </c>
    </row>
    <row r="507" spans="1:14" customFormat="1" hidden="1">
      <c r="A507" t="s">
        <v>4058</v>
      </c>
      <c r="B507" s="1">
        <v>42014</v>
      </c>
      <c r="C507" t="s">
        <v>674</v>
      </c>
      <c r="D507">
        <v>2</v>
      </c>
      <c r="E507" t="s">
        <v>4060</v>
      </c>
      <c r="F507" t="s">
        <v>312</v>
      </c>
      <c r="G507" t="s">
        <v>479</v>
      </c>
      <c r="H507" t="s">
        <v>1037</v>
      </c>
      <c r="I507" s="4">
        <v>458.36</v>
      </c>
      <c r="J507" s="6"/>
      <c r="K507" s="2"/>
      <c r="L507" s="5"/>
      <c r="M507" s="2">
        <f t="shared" si="7"/>
        <v>-95604.209999999948</v>
      </c>
    </row>
    <row r="508" spans="1:14" customFormat="1" hidden="1">
      <c r="A508" t="s">
        <v>4062</v>
      </c>
      <c r="B508" s="1">
        <v>42014</v>
      </c>
      <c r="C508" t="s">
        <v>6</v>
      </c>
      <c r="D508">
        <v>1</v>
      </c>
      <c r="E508" t="s">
        <v>4063</v>
      </c>
      <c r="F508" t="s">
        <v>29</v>
      </c>
      <c r="G508" t="s">
        <v>4</v>
      </c>
      <c r="H508" t="s">
        <v>3898</v>
      </c>
      <c r="I508" s="2">
        <v>3886.3</v>
      </c>
      <c r="J508" s="5"/>
      <c r="K508" s="2"/>
      <c r="L508" s="5"/>
      <c r="M508" s="2">
        <f t="shared" si="7"/>
        <v>-91717.909999999945</v>
      </c>
    </row>
    <row r="509" spans="1:14" customFormat="1" hidden="1">
      <c r="A509" t="s">
        <v>4092</v>
      </c>
      <c r="B509" s="1">
        <v>42014</v>
      </c>
      <c r="C509" t="s">
        <v>1419</v>
      </c>
      <c r="D509">
        <v>1</v>
      </c>
      <c r="E509" t="s">
        <v>4094</v>
      </c>
      <c r="F509" t="s">
        <v>13</v>
      </c>
      <c r="G509" t="s">
        <v>4</v>
      </c>
      <c r="H509" t="s">
        <v>4095</v>
      </c>
      <c r="I509" s="2"/>
      <c r="J509" s="5"/>
      <c r="K509" s="2">
        <v>169900</v>
      </c>
      <c r="L509" s="5"/>
      <c r="M509" s="2">
        <f t="shared" si="7"/>
        <v>-261617.90999999995</v>
      </c>
    </row>
    <row r="510" spans="1:14" customFormat="1" hidden="1">
      <c r="A510" t="s">
        <v>4102</v>
      </c>
      <c r="B510" s="1">
        <v>42014</v>
      </c>
      <c r="C510" t="s">
        <v>18</v>
      </c>
      <c r="D510">
        <v>2</v>
      </c>
      <c r="E510" t="s">
        <v>4104</v>
      </c>
      <c r="F510" t="s">
        <v>312</v>
      </c>
      <c r="G510" t="s">
        <v>479</v>
      </c>
      <c r="H510" t="s">
        <v>4105</v>
      </c>
      <c r="I510" s="2"/>
      <c r="J510" s="5"/>
      <c r="K510" s="2">
        <v>5706.35</v>
      </c>
      <c r="L510" s="5"/>
      <c r="M510" s="2">
        <f t="shared" si="7"/>
        <v>-267324.25999999995</v>
      </c>
    </row>
    <row r="511" spans="1:14" customFormat="1" hidden="1">
      <c r="A511" t="s">
        <v>4102</v>
      </c>
      <c r="B511" s="1">
        <v>42014</v>
      </c>
      <c r="C511" t="s">
        <v>18</v>
      </c>
      <c r="D511">
        <v>2</v>
      </c>
      <c r="E511" t="s">
        <v>4104</v>
      </c>
      <c r="F511" t="s">
        <v>312</v>
      </c>
      <c r="G511" t="s">
        <v>479</v>
      </c>
      <c r="H511" t="s">
        <v>4105</v>
      </c>
      <c r="I511" s="2">
        <v>5706.35</v>
      </c>
      <c r="J511" s="5"/>
      <c r="K511" s="2"/>
      <c r="L511" s="5"/>
      <c r="M511" s="2">
        <f t="shared" si="7"/>
        <v>-261617.90999999995</v>
      </c>
    </row>
    <row r="512" spans="1:14" customFormat="1" hidden="1">
      <c r="A512" t="s">
        <v>4108</v>
      </c>
      <c r="B512" s="1">
        <v>42014</v>
      </c>
      <c r="C512" t="s">
        <v>4111</v>
      </c>
      <c r="D512">
        <v>2</v>
      </c>
      <c r="E512" t="s">
        <v>4112</v>
      </c>
      <c r="F512" t="s">
        <v>78</v>
      </c>
      <c r="G512" t="s">
        <v>4</v>
      </c>
      <c r="H512" t="s">
        <v>4113</v>
      </c>
      <c r="I512" s="2"/>
      <c r="J512" s="5"/>
      <c r="K512" s="2">
        <v>3030</v>
      </c>
      <c r="L512" s="5"/>
      <c r="M512" s="2">
        <f t="shared" si="7"/>
        <v>-264647.90999999992</v>
      </c>
    </row>
    <row r="513" spans="1:13" customFormat="1" hidden="1">
      <c r="A513" t="s">
        <v>4120</v>
      </c>
      <c r="B513" s="1">
        <v>42014</v>
      </c>
      <c r="C513" t="s">
        <v>354</v>
      </c>
      <c r="D513">
        <v>1</v>
      </c>
      <c r="E513" t="s">
        <v>4122</v>
      </c>
      <c r="F513" t="s">
        <v>13</v>
      </c>
      <c r="G513" t="s">
        <v>4</v>
      </c>
      <c r="H513" t="s">
        <v>3357</v>
      </c>
      <c r="I513" s="2"/>
      <c r="J513" s="5"/>
      <c r="K513" s="2">
        <v>5706.35</v>
      </c>
      <c r="L513" s="5"/>
      <c r="M513" s="2">
        <f t="shared" si="7"/>
        <v>-270354.25999999989</v>
      </c>
    </row>
    <row r="514" spans="1:13" customFormat="1" hidden="1">
      <c r="A514" t="s">
        <v>4123</v>
      </c>
      <c r="B514" s="1">
        <v>42014</v>
      </c>
      <c r="C514" t="s">
        <v>1098</v>
      </c>
      <c r="D514">
        <v>1</v>
      </c>
      <c r="E514" t="s">
        <v>4125</v>
      </c>
      <c r="F514" t="s">
        <v>13</v>
      </c>
      <c r="G514" t="s">
        <v>4</v>
      </c>
      <c r="H514" t="s">
        <v>1098</v>
      </c>
      <c r="I514" s="2"/>
      <c r="J514" s="5"/>
      <c r="K514" s="2">
        <v>3029.99</v>
      </c>
      <c r="L514" s="5"/>
      <c r="M514" s="2">
        <f t="shared" si="7"/>
        <v>-273384.24999999988</v>
      </c>
    </row>
    <row r="515" spans="1:13" customFormat="1" hidden="1">
      <c r="A515" t="s">
        <v>4129</v>
      </c>
      <c r="B515" s="1">
        <v>42014</v>
      </c>
      <c r="C515" t="s">
        <v>200</v>
      </c>
      <c r="D515">
        <v>1</v>
      </c>
      <c r="E515" t="s">
        <v>4130</v>
      </c>
      <c r="F515" t="s">
        <v>16</v>
      </c>
      <c r="G515" t="s">
        <v>4</v>
      </c>
      <c r="H515" t="s">
        <v>455</v>
      </c>
      <c r="I515" s="2"/>
      <c r="J515" s="5"/>
      <c r="K515" s="2">
        <v>10218.49</v>
      </c>
      <c r="L515" s="5"/>
      <c r="M515" s="2">
        <f t="shared" si="7"/>
        <v>-283602.73999999987</v>
      </c>
    </row>
    <row r="516" spans="1:13" customFormat="1" hidden="1">
      <c r="A516" t="s">
        <v>4134</v>
      </c>
      <c r="B516" s="1">
        <v>42014</v>
      </c>
      <c r="C516" t="s">
        <v>195</v>
      </c>
      <c r="D516">
        <v>1</v>
      </c>
      <c r="E516" t="s">
        <v>4135</v>
      </c>
      <c r="F516" t="s">
        <v>13</v>
      </c>
      <c r="G516" t="s">
        <v>4</v>
      </c>
      <c r="H516" t="s">
        <v>195</v>
      </c>
      <c r="I516" s="2"/>
      <c r="J516" s="5"/>
      <c r="K516" s="2">
        <v>23194.97</v>
      </c>
      <c r="L516" s="5"/>
      <c r="M516" s="2">
        <f t="shared" si="7"/>
        <v>-306797.70999999985</v>
      </c>
    </row>
    <row r="517" spans="1:13" customFormat="1" hidden="1">
      <c r="A517" t="s">
        <v>4139</v>
      </c>
      <c r="B517" s="1">
        <v>42014</v>
      </c>
      <c r="C517" t="s">
        <v>1802</v>
      </c>
      <c r="D517">
        <v>1</v>
      </c>
      <c r="E517" t="s">
        <v>4140</v>
      </c>
      <c r="F517" t="s">
        <v>13</v>
      </c>
      <c r="G517" t="s">
        <v>4</v>
      </c>
      <c r="H517" t="s">
        <v>18</v>
      </c>
      <c r="I517" s="2"/>
      <c r="J517" s="5"/>
      <c r="K517" s="2">
        <v>20803.47</v>
      </c>
      <c r="L517" s="5"/>
      <c r="M517" s="2">
        <f t="shared" si="7"/>
        <v>-327601.17999999982</v>
      </c>
    </row>
    <row r="518" spans="1:13" customFormat="1" hidden="1">
      <c r="A518" t="s">
        <v>20804</v>
      </c>
      <c r="B518" s="1">
        <v>42014</v>
      </c>
      <c r="C518" t="s">
        <v>20810</v>
      </c>
      <c r="D518">
        <v>2</v>
      </c>
      <c r="E518" t="s">
        <v>20811</v>
      </c>
      <c r="F518" t="s">
        <v>7054</v>
      </c>
      <c r="G518" t="s">
        <v>4</v>
      </c>
      <c r="H518" t="s">
        <v>20812</v>
      </c>
      <c r="I518" s="2">
        <v>650.45000000000005</v>
      </c>
      <c r="J518" s="5"/>
      <c r="K518" s="2"/>
      <c r="L518" s="5"/>
      <c r="M518" s="2">
        <f t="shared" si="7"/>
        <v>-326950.72999999981</v>
      </c>
    </row>
    <row r="519" spans="1:13" customFormat="1" hidden="1">
      <c r="A519" t="s">
        <v>20827</v>
      </c>
      <c r="B519" s="1">
        <v>42014</v>
      </c>
      <c r="C519" t="s">
        <v>20831</v>
      </c>
      <c r="D519">
        <v>2</v>
      </c>
      <c r="E519" t="s">
        <v>20832</v>
      </c>
      <c r="F519" t="s">
        <v>7054</v>
      </c>
      <c r="G519" t="s">
        <v>4</v>
      </c>
      <c r="H519" t="s">
        <v>3405</v>
      </c>
      <c r="I519" s="2"/>
      <c r="J519" s="5"/>
      <c r="K519" s="2">
        <v>1840</v>
      </c>
      <c r="L519" s="5"/>
      <c r="M519" s="2">
        <f t="shared" si="7"/>
        <v>-328790.72999999981</v>
      </c>
    </row>
    <row r="520" spans="1:13" customFormat="1" hidden="1">
      <c r="A520" t="s">
        <v>20827</v>
      </c>
      <c r="B520" s="1">
        <v>42014</v>
      </c>
      <c r="C520" t="s">
        <v>20831</v>
      </c>
      <c r="D520">
        <v>2</v>
      </c>
      <c r="E520" t="s">
        <v>20832</v>
      </c>
      <c r="F520" t="s">
        <v>7054</v>
      </c>
      <c r="G520" t="s">
        <v>4</v>
      </c>
      <c r="H520" t="s">
        <v>3405</v>
      </c>
      <c r="I520" s="2">
        <v>4700.01</v>
      </c>
      <c r="J520" s="5"/>
      <c r="K520" s="2"/>
      <c r="L520" s="5"/>
      <c r="M520" s="2">
        <f t="shared" si="7"/>
        <v>-324090.7199999998</v>
      </c>
    </row>
    <row r="521" spans="1:13" customFormat="1" hidden="1">
      <c r="A521" t="s">
        <v>20850</v>
      </c>
      <c r="B521" s="1">
        <v>42014</v>
      </c>
      <c r="C521" t="s">
        <v>20854</v>
      </c>
      <c r="D521">
        <v>2</v>
      </c>
      <c r="E521" t="s">
        <v>20855</v>
      </c>
      <c r="F521" t="s">
        <v>13559</v>
      </c>
      <c r="G521" t="s">
        <v>313</v>
      </c>
      <c r="H521" t="s">
        <v>1799</v>
      </c>
      <c r="I521" s="2"/>
      <c r="J521" s="5"/>
      <c r="K521" s="2">
        <v>208.57</v>
      </c>
      <c r="L521" s="5"/>
      <c r="M521" s="2">
        <f t="shared" ref="M521:M584" si="8">+M520+I521-K521</f>
        <v>-324299.2899999998</v>
      </c>
    </row>
    <row r="522" spans="1:13" customFormat="1" hidden="1">
      <c r="A522" t="s">
        <v>20850</v>
      </c>
      <c r="B522" s="1">
        <v>42014</v>
      </c>
      <c r="C522" t="s">
        <v>20854</v>
      </c>
      <c r="D522">
        <v>2</v>
      </c>
      <c r="E522" t="s">
        <v>20855</v>
      </c>
      <c r="F522" t="s">
        <v>13559</v>
      </c>
      <c r="G522" t="s">
        <v>313</v>
      </c>
      <c r="H522" t="s">
        <v>1799</v>
      </c>
      <c r="I522" s="2">
        <v>208.57</v>
      </c>
      <c r="J522" s="5"/>
      <c r="K522" s="2"/>
      <c r="L522" s="5"/>
      <c r="M522" s="2">
        <f t="shared" si="8"/>
        <v>-324090.7199999998</v>
      </c>
    </row>
    <row r="523" spans="1:13" customFormat="1" hidden="1">
      <c r="A523" t="s">
        <v>20876</v>
      </c>
      <c r="B523" s="1">
        <v>42014</v>
      </c>
      <c r="C523" t="s">
        <v>20881</v>
      </c>
      <c r="D523">
        <v>2</v>
      </c>
      <c r="E523" t="s">
        <v>20882</v>
      </c>
      <c r="F523" t="s">
        <v>13559</v>
      </c>
      <c r="G523" t="s">
        <v>479</v>
      </c>
      <c r="H523" t="s">
        <v>2105</v>
      </c>
      <c r="I523" s="2"/>
      <c r="J523" s="5"/>
      <c r="K523" s="2">
        <v>244.06</v>
      </c>
      <c r="L523" s="5"/>
      <c r="M523" s="2">
        <f t="shared" si="8"/>
        <v>-324334.7799999998</v>
      </c>
    </row>
    <row r="524" spans="1:13" customFormat="1" hidden="1">
      <c r="A524" t="s">
        <v>20876</v>
      </c>
      <c r="B524" s="1">
        <v>42014</v>
      </c>
      <c r="C524" t="s">
        <v>20881</v>
      </c>
      <c r="D524">
        <v>2</v>
      </c>
      <c r="E524" t="s">
        <v>20882</v>
      </c>
      <c r="F524" t="s">
        <v>13559</v>
      </c>
      <c r="G524" t="s">
        <v>479</v>
      </c>
      <c r="H524" t="s">
        <v>2105</v>
      </c>
      <c r="I524" s="2">
        <v>244.06</v>
      </c>
      <c r="J524" s="5"/>
      <c r="K524" s="2"/>
      <c r="L524" s="5"/>
      <c r="M524" s="2">
        <f t="shared" si="8"/>
        <v>-324090.7199999998</v>
      </c>
    </row>
    <row r="525" spans="1:13" customFormat="1" hidden="1">
      <c r="A525" t="s">
        <v>20901</v>
      </c>
      <c r="B525" s="1">
        <v>42014</v>
      </c>
      <c r="C525" t="s">
        <v>18</v>
      </c>
      <c r="D525">
        <v>2</v>
      </c>
      <c r="E525" t="s">
        <v>20907</v>
      </c>
      <c r="F525" t="s">
        <v>13559</v>
      </c>
      <c r="G525" t="s">
        <v>479</v>
      </c>
      <c r="H525" t="s">
        <v>20908</v>
      </c>
      <c r="I525" s="2">
        <v>293.27999999999997</v>
      </c>
      <c r="J525" s="5"/>
      <c r="K525" s="2"/>
      <c r="L525" s="5"/>
      <c r="M525" s="2">
        <f t="shared" si="8"/>
        <v>-323797.43999999977</v>
      </c>
    </row>
    <row r="526" spans="1:13" customFormat="1" hidden="1">
      <c r="A526" t="s">
        <v>20923</v>
      </c>
      <c r="B526" s="1">
        <v>42014</v>
      </c>
      <c r="C526" t="s">
        <v>20927</v>
      </c>
      <c r="D526">
        <v>2</v>
      </c>
      <c r="E526" t="s">
        <v>20928</v>
      </c>
      <c r="F526" t="s">
        <v>7054</v>
      </c>
      <c r="G526" t="s">
        <v>4</v>
      </c>
      <c r="H526" t="s">
        <v>3853</v>
      </c>
      <c r="I526" s="2">
        <v>1025</v>
      </c>
      <c r="J526" s="5"/>
      <c r="K526" s="2"/>
      <c r="L526" s="5"/>
      <c r="M526" s="2">
        <f t="shared" si="8"/>
        <v>-322772.43999999977</v>
      </c>
    </row>
    <row r="527" spans="1:13" customFormat="1" hidden="1">
      <c r="A527" t="s">
        <v>20950</v>
      </c>
      <c r="B527" s="1">
        <v>42014</v>
      </c>
      <c r="C527" t="s">
        <v>20954</v>
      </c>
      <c r="D527">
        <v>2</v>
      </c>
      <c r="E527" t="s">
        <v>20955</v>
      </c>
      <c r="F527" t="s">
        <v>7054</v>
      </c>
      <c r="G527" t="s">
        <v>4</v>
      </c>
      <c r="H527" t="s">
        <v>3585</v>
      </c>
      <c r="I527" s="2">
        <v>3030</v>
      </c>
      <c r="J527" s="5"/>
      <c r="K527" s="2"/>
      <c r="L527" s="5"/>
      <c r="M527" s="2">
        <f t="shared" si="8"/>
        <v>-319742.43999999977</v>
      </c>
    </row>
    <row r="528" spans="1:13" customFormat="1" hidden="1">
      <c r="A528" t="s">
        <v>20970</v>
      </c>
      <c r="B528" s="1">
        <v>42014</v>
      </c>
      <c r="C528" t="s">
        <v>20975</v>
      </c>
      <c r="D528">
        <v>2</v>
      </c>
      <c r="E528" t="s">
        <v>20976</v>
      </c>
      <c r="F528" t="s">
        <v>7054</v>
      </c>
      <c r="G528" t="s">
        <v>4</v>
      </c>
      <c r="H528" t="s">
        <v>3929</v>
      </c>
      <c r="I528" s="2">
        <v>1025</v>
      </c>
      <c r="J528" s="5"/>
      <c r="K528" s="2"/>
      <c r="L528" s="5"/>
      <c r="M528" s="2">
        <f t="shared" si="8"/>
        <v>-318717.43999999977</v>
      </c>
    </row>
    <row r="529" spans="1:13" customFormat="1" hidden="1">
      <c r="A529" t="s">
        <v>20994</v>
      </c>
      <c r="B529" s="1">
        <v>42014</v>
      </c>
      <c r="C529" t="s">
        <v>20998</v>
      </c>
      <c r="D529">
        <v>2</v>
      </c>
      <c r="E529" t="s">
        <v>20999</v>
      </c>
      <c r="F529" t="s">
        <v>7054</v>
      </c>
      <c r="G529" t="s">
        <v>4</v>
      </c>
      <c r="H529" t="s">
        <v>21000</v>
      </c>
      <c r="I529" s="2">
        <v>1840</v>
      </c>
      <c r="J529" s="5"/>
      <c r="K529" s="2"/>
      <c r="L529" s="5"/>
      <c r="M529" s="2">
        <f t="shared" si="8"/>
        <v>-316877.43999999977</v>
      </c>
    </row>
    <row r="530" spans="1:13" customFormat="1" hidden="1">
      <c r="A530" t="s">
        <v>21019</v>
      </c>
      <c r="B530" s="1">
        <v>42014</v>
      </c>
      <c r="C530" t="s">
        <v>4111</v>
      </c>
      <c r="D530">
        <v>2</v>
      </c>
      <c r="E530" t="s">
        <v>21024</v>
      </c>
      <c r="F530" t="s">
        <v>7054</v>
      </c>
      <c r="G530" t="s">
        <v>4</v>
      </c>
      <c r="H530" t="s">
        <v>4113</v>
      </c>
      <c r="I530" s="2">
        <v>3030</v>
      </c>
      <c r="J530" s="5"/>
      <c r="K530" s="2"/>
      <c r="L530" s="5"/>
      <c r="M530" s="2">
        <f t="shared" si="8"/>
        <v>-313847.43999999977</v>
      </c>
    </row>
    <row r="531" spans="1:13" customFormat="1" hidden="1">
      <c r="A531" t="s">
        <v>21039</v>
      </c>
      <c r="B531" s="1">
        <v>42014</v>
      </c>
      <c r="C531" t="s">
        <v>21042</v>
      </c>
      <c r="D531">
        <v>2</v>
      </c>
      <c r="E531" t="s">
        <v>21043</v>
      </c>
      <c r="F531" t="s">
        <v>7054</v>
      </c>
      <c r="G531" t="s">
        <v>4</v>
      </c>
      <c r="H531" t="s">
        <v>4113</v>
      </c>
      <c r="I531" s="2">
        <v>200.01</v>
      </c>
      <c r="J531" s="5"/>
      <c r="K531" s="2"/>
      <c r="L531" s="5"/>
      <c r="M531" s="2">
        <f t="shared" si="8"/>
        <v>-313647.42999999976</v>
      </c>
    </row>
    <row r="532" spans="1:13" customFormat="1" hidden="1">
      <c r="A532" t="s">
        <v>21062</v>
      </c>
      <c r="B532" s="1">
        <v>42014</v>
      </c>
      <c r="C532" t="s">
        <v>21067</v>
      </c>
      <c r="D532">
        <v>1</v>
      </c>
      <c r="E532" t="s">
        <v>21068</v>
      </c>
      <c r="F532" t="s">
        <v>13565</v>
      </c>
      <c r="G532" t="s">
        <v>4</v>
      </c>
      <c r="H532" t="s">
        <v>21069</v>
      </c>
      <c r="I532" s="2">
        <v>29.93</v>
      </c>
      <c r="J532" s="5"/>
      <c r="K532" s="2"/>
      <c r="L532" s="5"/>
      <c r="M532" s="2">
        <f t="shared" si="8"/>
        <v>-313617.49999999977</v>
      </c>
    </row>
    <row r="533" spans="1:13" customFormat="1" hidden="1">
      <c r="A533" t="s">
        <v>21086</v>
      </c>
      <c r="B533" s="1">
        <v>42014</v>
      </c>
      <c r="C533" t="s">
        <v>21090</v>
      </c>
      <c r="D533">
        <v>2</v>
      </c>
      <c r="E533" t="s">
        <v>21091</v>
      </c>
      <c r="F533" t="s">
        <v>7054</v>
      </c>
      <c r="G533" t="s">
        <v>4</v>
      </c>
      <c r="H533" t="s">
        <v>13815</v>
      </c>
      <c r="I533" s="2">
        <v>450</v>
      </c>
      <c r="J533" s="5"/>
      <c r="K533" s="2"/>
      <c r="L533" s="5"/>
      <c r="M533" s="2">
        <f t="shared" si="8"/>
        <v>-313167.49999999977</v>
      </c>
    </row>
    <row r="534" spans="1:13" customFormat="1" hidden="1">
      <c r="A534" t="s">
        <v>21105</v>
      </c>
      <c r="B534" s="1">
        <v>42014</v>
      </c>
      <c r="C534" t="s">
        <v>21108</v>
      </c>
      <c r="D534">
        <v>2</v>
      </c>
      <c r="E534" t="s">
        <v>21109</v>
      </c>
      <c r="F534" t="s">
        <v>7054</v>
      </c>
      <c r="G534" t="s">
        <v>4</v>
      </c>
      <c r="H534" t="s">
        <v>13396</v>
      </c>
      <c r="I534" s="2">
        <v>1025</v>
      </c>
      <c r="J534" s="5"/>
      <c r="K534" s="2"/>
      <c r="L534" s="5"/>
      <c r="M534" s="2">
        <f t="shared" si="8"/>
        <v>-312142.49999999977</v>
      </c>
    </row>
    <row r="535" spans="1:13" customFormat="1" hidden="1">
      <c r="A535" t="s">
        <v>21125</v>
      </c>
      <c r="B535" s="1">
        <v>42014</v>
      </c>
      <c r="C535" t="s">
        <v>21129</v>
      </c>
      <c r="D535">
        <v>2</v>
      </c>
      <c r="E535" t="s">
        <v>21130</v>
      </c>
      <c r="F535" t="s">
        <v>7054</v>
      </c>
      <c r="G535" t="s">
        <v>4</v>
      </c>
      <c r="H535" t="s">
        <v>21131</v>
      </c>
      <c r="I535" s="2">
        <v>12727.43</v>
      </c>
      <c r="J535" s="5"/>
      <c r="K535" s="2"/>
      <c r="L535" s="5"/>
      <c r="M535" s="2">
        <f t="shared" si="8"/>
        <v>-299415.06999999977</v>
      </c>
    </row>
    <row r="536" spans="1:13" customFormat="1" hidden="1">
      <c r="A536" t="s">
        <v>21147</v>
      </c>
      <c r="B536" s="1">
        <v>42014</v>
      </c>
      <c r="C536" t="s">
        <v>674</v>
      </c>
      <c r="D536">
        <v>2</v>
      </c>
      <c r="E536" t="s">
        <v>21151</v>
      </c>
      <c r="F536" t="s">
        <v>13559</v>
      </c>
      <c r="G536" t="s">
        <v>479</v>
      </c>
      <c r="H536" t="s">
        <v>1037</v>
      </c>
      <c r="I536" s="2"/>
      <c r="J536" s="5"/>
      <c r="K536" s="4">
        <v>458.36</v>
      </c>
      <c r="L536" s="6"/>
      <c r="M536" s="2">
        <f t="shared" si="8"/>
        <v>-299873.42999999976</v>
      </c>
    </row>
    <row r="537" spans="1:13" customFormat="1" hidden="1">
      <c r="A537" t="s">
        <v>21147</v>
      </c>
      <c r="B537" s="1">
        <v>42014</v>
      </c>
      <c r="C537" t="s">
        <v>674</v>
      </c>
      <c r="D537">
        <v>2</v>
      </c>
      <c r="E537" t="s">
        <v>21151</v>
      </c>
      <c r="F537" t="s">
        <v>13559</v>
      </c>
      <c r="G537" t="s">
        <v>479</v>
      </c>
      <c r="H537" t="s">
        <v>1037</v>
      </c>
      <c r="I537" s="4">
        <v>458.36</v>
      </c>
      <c r="J537" s="6"/>
      <c r="K537" s="2"/>
      <c r="L537" s="5"/>
      <c r="M537" s="2">
        <f t="shared" si="8"/>
        <v>-299415.06999999977</v>
      </c>
    </row>
    <row r="538" spans="1:13" customFormat="1" hidden="1">
      <c r="A538" t="s">
        <v>21172</v>
      </c>
      <c r="B538" s="1">
        <v>42014</v>
      </c>
      <c r="C538" t="s">
        <v>21176</v>
      </c>
      <c r="D538">
        <v>2</v>
      </c>
      <c r="E538" t="s">
        <v>21177</v>
      </c>
      <c r="F538" t="s">
        <v>7054</v>
      </c>
      <c r="G538" t="s">
        <v>4</v>
      </c>
      <c r="H538" t="s">
        <v>21178</v>
      </c>
      <c r="I538" s="2">
        <v>1840</v>
      </c>
      <c r="J538" s="5"/>
      <c r="K538" s="2"/>
      <c r="L538" s="5"/>
      <c r="M538" s="2">
        <f t="shared" si="8"/>
        <v>-297575.06999999977</v>
      </c>
    </row>
    <row r="539" spans="1:13" customFormat="1" hidden="1">
      <c r="A539" t="s">
        <v>21198</v>
      </c>
      <c r="B539" s="1">
        <v>42014</v>
      </c>
      <c r="C539" t="s">
        <v>674</v>
      </c>
      <c r="D539">
        <v>2</v>
      </c>
      <c r="E539" t="s">
        <v>21202</v>
      </c>
      <c r="F539" t="s">
        <v>13559</v>
      </c>
      <c r="G539" t="s">
        <v>479</v>
      </c>
      <c r="H539" t="s">
        <v>9702</v>
      </c>
      <c r="I539" s="2"/>
      <c r="J539" s="5"/>
      <c r="K539" s="2">
        <v>458.36</v>
      </c>
      <c r="L539" s="5"/>
      <c r="M539" s="2">
        <f t="shared" si="8"/>
        <v>-298033.42999999976</v>
      </c>
    </row>
    <row r="540" spans="1:13" customFormat="1" hidden="1">
      <c r="A540" t="s">
        <v>21198</v>
      </c>
      <c r="B540" s="1">
        <v>42014</v>
      </c>
      <c r="C540" t="s">
        <v>674</v>
      </c>
      <c r="D540">
        <v>2</v>
      </c>
      <c r="E540" t="s">
        <v>21202</v>
      </c>
      <c r="F540" t="s">
        <v>13559</v>
      </c>
      <c r="G540" t="s">
        <v>479</v>
      </c>
      <c r="H540" t="s">
        <v>9702</v>
      </c>
      <c r="I540" s="2">
        <v>458.36</v>
      </c>
      <c r="J540" s="5"/>
      <c r="K540" s="2"/>
      <c r="L540" s="5"/>
      <c r="M540" s="2">
        <f t="shared" si="8"/>
        <v>-297575.06999999977</v>
      </c>
    </row>
    <row r="541" spans="1:13" customFormat="1" hidden="1">
      <c r="A541" t="s">
        <v>21219</v>
      </c>
      <c r="B541" s="1">
        <v>42014</v>
      </c>
      <c r="C541" t="s">
        <v>18</v>
      </c>
      <c r="D541">
        <v>2</v>
      </c>
      <c r="E541" t="s">
        <v>21223</v>
      </c>
      <c r="F541" t="s">
        <v>13559</v>
      </c>
      <c r="G541" t="s">
        <v>479</v>
      </c>
      <c r="H541" t="s">
        <v>3109</v>
      </c>
      <c r="I541" s="2">
        <v>574.79</v>
      </c>
      <c r="J541" s="5"/>
      <c r="K541" s="2"/>
      <c r="L541" s="5"/>
      <c r="M541" s="2">
        <f t="shared" si="8"/>
        <v>-297000.2799999998</v>
      </c>
    </row>
    <row r="542" spans="1:13" customFormat="1" hidden="1">
      <c r="A542" t="s">
        <v>21242</v>
      </c>
      <c r="B542" s="1">
        <v>42014</v>
      </c>
      <c r="C542" t="s">
        <v>21248</v>
      </c>
      <c r="D542">
        <v>1</v>
      </c>
      <c r="E542" t="s">
        <v>21249</v>
      </c>
      <c r="F542" t="s">
        <v>13565</v>
      </c>
      <c r="G542" t="s">
        <v>4</v>
      </c>
      <c r="H542" t="s">
        <v>21250</v>
      </c>
      <c r="I542" s="2">
        <v>1862.7</v>
      </c>
      <c r="J542" s="5"/>
      <c r="K542" s="2"/>
      <c r="L542" s="5"/>
      <c r="M542" s="2">
        <f t="shared" si="8"/>
        <v>-295137.57999999978</v>
      </c>
    </row>
    <row r="543" spans="1:13" customFormat="1" hidden="1">
      <c r="A543" t="s">
        <v>21267</v>
      </c>
      <c r="B543" s="1">
        <v>42014</v>
      </c>
      <c r="C543" t="s">
        <v>21270</v>
      </c>
      <c r="D543">
        <v>2</v>
      </c>
      <c r="E543" t="s">
        <v>21271</v>
      </c>
      <c r="F543" t="s">
        <v>7054</v>
      </c>
      <c r="G543" t="s">
        <v>4</v>
      </c>
      <c r="H543" t="s">
        <v>21272</v>
      </c>
      <c r="I543" s="2">
        <v>1025</v>
      </c>
      <c r="J543" s="5"/>
      <c r="K543" s="2"/>
      <c r="L543" s="5"/>
      <c r="M543" s="2">
        <f t="shared" si="8"/>
        <v>-294112.57999999978</v>
      </c>
    </row>
    <row r="544" spans="1:13" customFormat="1" hidden="1">
      <c r="A544" t="s">
        <v>21292</v>
      </c>
      <c r="B544" s="1">
        <v>42014</v>
      </c>
      <c r="C544" t="s">
        <v>21297</v>
      </c>
      <c r="D544">
        <v>2</v>
      </c>
      <c r="E544" t="s">
        <v>21298</v>
      </c>
      <c r="F544" t="s">
        <v>7054</v>
      </c>
      <c r="G544" t="s">
        <v>4</v>
      </c>
      <c r="H544" t="s">
        <v>21299</v>
      </c>
      <c r="I544" s="2">
        <v>1840</v>
      </c>
      <c r="J544" s="5"/>
      <c r="K544" s="2"/>
      <c r="L544" s="5"/>
      <c r="M544" s="2">
        <f t="shared" si="8"/>
        <v>-292272.57999999978</v>
      </c>
    </row>
    <row r="545" spans="1:13" customFormat="1" hidden="1">
      <c r="A545" t="s">
        <v>21317</v>
      </c>
      <c r="B545" s="1">
        <v>42014</v>
      </c>
      <c r="C545" t="s">
        <v>10995</v>
      </c>
      <c r="D545">
        <v>2</v>
      </c>
      <c r="E545" t="s">
        <v>21322</v>
      </c>
      <c r="F545" t="s">
        <v>7054</v>
      </c>
      <c r="G545" t="s">
        <v>4</v>
      </c>
      <c r="H545" t="s">
        <v>7088</v>
      </c>
      <c r="I545" s="2">
        <v>4329.99</v>
      </c>
      <c r="J545" s="5"/>
      <c r="K545" s="2"/>
      <c r="L545" s="5"/>
      <c r="M545" s="2">
        <f t="shared" si="8"/>
        <v>-287942.58999999979</v>
      </c>
    </row>
    <row r="546" spans="1:13" customFormat="1" hidden="1">
      <c r="A546" t="s">
        <v>21343</v>
      </c>
      <c r="B546" s="1">
        <v>42014</v>
      </c>
      <c r="C546" t="s">
        <v>21349</v>
      </c>
      <c r="D546">
        <v>2</v>
      </c>
      <c r="E546" t="s">
        <v>21350</v>
      </c>
      <c r="F546" t="s">
        <v>7054</v>
      </c>
      <c r="G546" t="s">
        <v>4</v>
      </c>
      <c r="H546" t="s">
        <v>21351</v>
      </c>
      <c r="I546" s="2">
        <v>4100</v>
      </c>
      <c r="J546" s="5"/>
      <c r="K546" s="2"/>
      <c r="L546" s="5"/>
      <c r="M546" s="2">
        <f t="shared" si="8"/>
        <v>-283842.58999999979</v>
      </c>
    </row>
    <row r="547" spans="1:13" customFormat="1" hidden="1">
      <c r="A547" t="s">
        <v>21369</v>
      </c>
      <c r="B547" s="1">
        <v>42014</v>
      </c>
      <c r="C547" t="s">
        <v>21375</v>
      </c>
      <c r="D547">
        <v>2</v>
      </c>
      <c r="E547" t="s">
        <v>21376</v>
      </c>
      <c r="F547" t="s">
        <v>7054</v>
      </c>
      <c r="G547" t="s">
        <v>4</v>
      </c>
      <c r="H547" t="s">
        <v>21377</v>
      </c>
      <c r="I547" s="2">
        <v>1025</v>
      </c>
      <c r="J547" s="5"/>
      <c r="K547" s="2"/>
      <c r="L547" s="5"/>
      <c r="M547" s="2">
        <f t="shared" si="8"/>
        <v>-282817.58999999979</v>
      </c>
    </row>
    <row r="548" spans="1:13" customFormat="1" hidden="1">
      <c r="A548" t="s">
        <v>21391</v>
      </c>
      <c r="B548" s="1">
        <v>42014</v>
      </c>
      <c r="C548" t="s">
        <v>21395</v>
      </c>
      <c r="D548">
        <v>1</v>
      </c>
      <c r="E548" t="s">
        <v>21396</v>
      </c>
      <c r="F548" t="s">
        <v>13565</v>
      </c>
      <c r="G548" t="s">
        <v>4</v>
      </c>
      <c r="H548" t="s">
        <v>21397</v>
      </c>
      <c r="I548" s="2">
        <v>169900</v>
      </c>
      <c r="J548" s="5"/>
      <c r="K548" s="2"/>
      <c r="L548" s="5"/>
      <c r="M548" s="2">
        <f t="shared" si="8"/>
        <v>-112917.58999999979</v>
      </c>
    </row>
    <row r="549" spans="1:13" customFormat="1" hidden="1">
      <c r="A549" t="s">
        <v>21414</v>
      </c>
      <c r="B549" s="1">
        <v>42014</v>
      </c>
      <c r="C549" t="s">
        <v>21418</v>
      </c>
      <c r="D549">
        <v>2</v>
      </c>
      <c r="E549" t="s">
        <v>21419</v>
      </c>
      <c r="F549" t="s">
        <v>7054</v>
      </c>
      <c r="G549" t="s">
        <v>4</v>
      </c>
      <c r="H549" t="s">
        <v>9170</v>
      </c>
      <c r="I549" s="2">
        <v>1025</v>
      </c>
      <c r="J549" s="5"/>
      <c r="K549" s="2"/>
      <c r="L549" s="5"/>
      <c r="M549" s="2">
        <f t="shared" si="8"/>
        <v>-111892.58999999979</v>
      </c>
    </row>
    <row r="550" spans="1:13" customFormat="1" hidden="1">
      <c r="A550" t="s">
        <v>21435</v>
      </c>
      <c r="B550" s="1">
        <v>42014</v>
      </c>
      <c r="C550" t="s">
        <v>21437</v>
      </c>
      <c r="D550">
        <v>2</v>
      </c>
      <c r="E550" t="s">
        <v>21438</v>
      </c>
      <c r="F550" t="s">
        <v>7054</v>
      </c>
      <c r="G550" t="s">
        <v>4</v>
      </c>
      <c r="H550" t="s">
        <v>435</v>
      </c>
      <c r="I550" s="2">
        <v>1025</v>
      </c>
      <c r="J550" s="5"/>
      <c r="K550" s="2"/>
      <c r="L550" s="5"/>
      <c r="M550" s="2">
        <f t="shared" si="8"/>
        <v>-110867.58999999979</v>
      </c>
    </row>
    <row r="551" spans="1:13" customFormat="1" hidden="1">
      <c r="A551" t="s">
        <v>21458</v>
      </c>
      <c r="B551" s="1">
        <v>42014</v>
      </c>
      <c r="C551" t="s">
        <v>21462</v>
      </c>
      <c r="D551">
        <v>2</v>
      </c>
      <c r="E551" t="s">
        <v>21463</v>
      </c>
      <c r="F551" t="s">
        <v>7054</v>
      </c>
      <c r="G551" t="s">
        <v>4</v>
      </c>
      <c r="H551" t="s">
        <v>6023</v>
      </c>
      <c r="I551" s="2">
        <v>1840</v>
      </c>
      <c r="J551" s="5"/>
      <c r="K551" s="2"/>
      <c r="L551" s="5"/>
      <c r="M551" s="2">
        <f t="shared" si="8"/>
        <v>-109027.58999999979</v>
      </c>
    </row>
    <row r="552" spans="1:13" customFormat="1" hidden="1">
      <c r="A552" t="s">
        <v>21481</v>
      </c>
      <c r="B552" s="1">
        <v>42014</v>
      </c>
      <c r="C552" t="s">
        <v>21486</v>
      </c>
      <c r="D552">
        <v>2</v>
      </c>
      <c r="E552" t="s">
        <v>21487</v>
      </c>
      <c r="F552" t="s">
        <v>7054</v>
      </c>
      <c r="G552" t="s">
        <v>4</v>
      </c>
      <c r="H552" t="s">
        <v>12117</v>
      </c>
      <c r="I552" s="2">
        <v>1025</v>
      </c>
      <c r="J552" s="5"/>
      <c r="K552" s="2"/>
      <c r="L552" s="5"/>
      <c r="M552" s="2">
        <f t="shared" si="8"/>
        <v>-108002.58999999979</v>
      </c>
    </row>
    <row r="553" spans="1:13" customFormat="1" hidden="1">
      <c r="A553" t="s">
        <v>21505</v>
      </c>
      <c r="B553" s="1">
        <v>42014</v>
      </c>
      <c r="C553" t="s">
        <v>21510</v>
      </c>
      <c r="D553">
        <v>2</v>
      </c>
      <c r="E553" t="s">
        <v>21511</v>
      </c>
      <c r="F553" t="s">
        <v>7054</v>
      </c>
      <c r="G553" t="s">
        <v>4</v>
      </c>
      <c r="H553" t="s">
        <v>12476</v>
      </c>
      <c r="I553" s="2">
        <v>3029.99</v>
      </c>
      <c r="J553" s="5"/>
      <c r="K553" s="2"/>
      <c r="L553" s="5"/>
      <c r="M553" s="2">
        <f t="shared" si="8"/>
        <v>-104972.59999999979</v>
      </c>
    </row>
    <row r="554" spans="1:13" customFormat="1" hidden="1">
      <c r="A554" t="s">
        <v>21532</v>
      </c>
      <c r="B554" s="1">
        <v>42014</v>
      </c>
      <c r="C554" t="s">
        <v>1419</v>
      </c>
      <c r="D554">
        <v>2</v>
      </c>
      <c r="E554" t="s">
        <v>21536</v>
      </c>
      <c r="F554" t="s">
        <v>13559</v>
      </c>
      <c r="G554" t="s">
        <v>479</v>
      </c>
      <c r="H554" t="s">
        <v>4105</v>
      </c>
      <c r="I554" s="2">
        <v>5706.35</v>
      </c>
      <c r="J554" s="5"/>
      <c r="K554" s="2"/>
      <c r="L554" s="5"/>
      <c r="M554" s="2">
        <f t="shared" si="8"/>
        <v>-99266.249999999782</v>
      </c>
    </row>
    <row r="555" spans="1:13" customFormat="1" hidden="1">
      <c r="A555" s="9" t="s">
        <v>4158</v>
      </c>
      <c r="B555" s="10">
        <v>42016</v>
      </c>
      <c r="C555" s="9" t="s">
        <v>354</v>
      </c>
      <c r="D555" s="9">
        <v>1</v>
      </c>
      <c r="E555" s="9" t="s">
        <v>4159</v>
      </c>
      <c r="F555" s="9" t="s">
        <v>13</v>
      </c>
      <c r="G555" s="9" t="s">
        <v>4</v>
      </c>
      <c r="H555" s="9" t="s">
        <v>4160</v>
      </c>
      <c r="I555" s="11"/>
      <c r="J555" s="12"/>
      <c r="K555" s="11">
        <v>304200</v>
      </c>
      <c r="L555" s="12"/>
      <c r="M555" s="11">
        <f t="shared" si="8"/>
        <v>-403466.24999999977</v>
      </c>
    </row>
    <row r="556" spans="1:13" customFormat="1" hidden="1">
      <c r="A556" t="s">
        <v>4161</v>
      </c>
      <c r="B556" s="1">
        <v>42016</v>
      </c>
      <c r="C556" t="s">
        <v>1</v>
      </c>
      <c r="D556">
        <v>1</v>
      </c>
      <c r="E556" t="s">
        <v>4162</v>
      </c>
      <c r="F556" t="s">
        <v>16</v>
      </c>
      <c r="G556" t="s">
        <v>4</v>
      </c>
      <c r="H556" t="s">
        <v>4163</v>
      </c>
      <c r="I556" s="2"/>
      <c r="J556" s="5"/>
      <c r="K556" s="2">
        <v>250000</v>
      </c>
      <c r="L556" s="5"/>
      <c r="M556" s="2">
        <f t="shared" si="8"/>
        <v>-653466.24999999977</v>
      </c>
    </row>
    <row r="557" spans="1:13" customFormat="1" hidden="1">
      <c r="A557" t="s">
        <v>4197</v>
      </c>
      <c r="B557" s="1">
        <v>42016</v>
      </c>
      <c r="C557" t="s">
        <v>354</v>
      </c>
      <c r="D557">
        <v>1</v>
      </c>
      <c r="E557" t="s">
        <v>4203</v>
      </c>
      <c r="F557" t="s">
        <v>16</v>
      </c>
      <c r="G557" t="s">
        <v>4</v>
      </c>
      <c r="H557" t="s">
        <v>4204</v>
      </c>
      <c r="I557" s="2"/>
      <c r="J557" s="5"/>
      <c r="K557" s="2">
        <v>1025</v>
      </c>
      <c r="L557" s="5"/>
      <c r="M557" s="2">
        <f t="shared" si="8"/>
        <v>-654491.24999999977</v>
      </c>
    </row>
    <row r="558" spans="1:13" customFormat="1" hidden="1">
      <c r="A558" t="s">
        <v>4206</v>
      </c>
      <c r="B558" s="1">
        <v>42016</v>
      </c>
      <c r="C558" t="s">
        <v>6</v>
      </c>
      <c r="D558">
        <v>1</v>
      </c>
      <c r="E558" t="s">
        <v>4209</v>
      </c>
      <c r="F558" t="s">
        <v>29</v>
      </c>
      <c r="G558" t="s">
        <v>4</v>
      </c>
      <c r="H558" t="s">
        <v>1794</v>
      </c>
      <c r="I558" s="2">
        <v>2426.06</v>
      </c>
      <c r="J558" s="5"/>
      <c r="K558" s="2"/>
      <c r="L558" s="5"/>
      <c r="M558" s="2">
        <f t="shared" si="8"/>
        <v>-652065.18999999971</v>
      </c>
    </row>
    <row r="559" spans="1:13" customFormat="1" hidden="1">
      <c r="A559" t="s">
        <v>4337</v>
      </c>
      <c r="B559" s="1">
        <v>42016</v>
      </c>
      <c r="C559" t="s">
        <v>6</v>
      </c>
      <c r="D559">
        <v>1</v>
      </c>
      <c r="E559" t="s">
        <v>4342</v>
      </c>
      <c r="F559" t="s">
        <v>29</v>
      </c>
      <c r="G559" t="s">
        <v>4</v>
      </c>
      <c r="H559" t="s">
        <v>4343</v>
      </c>
      <c r="I559" s="2">
        <v>1000</v>
      </c>
      <c r="J559" s="5"/>
      <c r="K559" s="2"/>
      <c r="L559" s="5"/>
      <c r="M559" s="2">
        <f t="shared" si="8"/>
        <v>-651065.18999999971</v>
      </c>
    </row>
    <row r="560" spans="1:13" customFormat="1" hidden="1">
      <c r="A560" t="s">
        <v>4358</v>
      </c>
      <c r="B560" s="1">
        <v>42016</v>
      </c>
      <c r="C560" t="s">
        <v>6</v>
      </c>
      <c r="D560">
        <v>1</v>
      </c>
      <c r="E560" t="s">
        <v>4342</v>
      </c>
      <c r="F560" t="s">
        <v>29</v>
      </c>
      <c r="G560" t="s">
        <v>4</v>
      </c>
      <c r="H560" t="s">
        <v>4362</v>
      </c>
      <c r="I560" s="2"/>
      <c r="J560" s="5"/>
      <c r="K560" s="2">
        <v>1000</v>
      </c>
      <c r="L560" s="5"/>
      <c r="M560" s="2">
        <f t="shared" si="8"/>
        <v>-652065.18999999971</v>
      </c>
    </row>
    <row r="561" spans="1:13" customFormat="1" hidden="1">
      <c r="A561" t="s">
        <v>4368</v>
      </c>
      <c r="B561" s="1">
        <v>42016</v>
      </c>
      <c r="C561" t="s">
        <v>6</v>
      </c>
      <c r="D561">
        <v>1</v>
      </c>
      <c r="E561" t="s">
        <v>4369</v>
      </c>
      <c r="F561" t="s">
        <v>29</v>
      </c>
      <c r="G561" t="s">
        <v>4</v>
      </c>
      <c r="H561" t="s">
        <v>4343</v>
      </c>
      <c r="I561" s="2">
        <v>1000</v>
      </c>
      <c r="J561" s="5"/>
      <c r="K561" s="2"/>
      <c r="L561" s="5"/>
      <c r="M561" s="2">
        <f t="shared" si="8"/>
        <v>-651065.18999999971</v>
      </c>
    </row>
    <row r="562" spans="1:13" customFormat="1" hidden="1">
      <c r="A562" t="s">
        <v>4373</v>
      </c>
      <c r="B562" s="1">
        <v>42016</v>
      </c>
      <c r="C562" t="s">
        <v>6</v>
      </c>
      <c r="D562">
        <v>1</v>
      </c>
      <c r="E562" t="s">
        <v>4374</v>
      </c>
      <c r="F562" t="s">
        <v>29</v>
      </c>
      <c r="G562" t="s">
        <v>4</v>
      </c>
      <c r="H562" t="s">
        <v>4375</v>
      </c>
      <c r="I562" s="2">
        <v>1172.69</v>
      </c>
      <c r="J562" s="5"/>
      <c r="K562" s="2"/>
      <c r="L562" s="5"/>
      <c r="M562" s="2">
        <f t="shared" si="8"/>
        <v>-649892.49999999977</v>
      </c>
    </row>
    <row r="563" spans="1:13" customFormat="1" hidden="1">
      <c r="A563" t="s">
        <v>4381</v>
      </c>
      <c r="B563" s="1">
        <v>42016</v>
      </c>
      <c r="C563" t="s">
        <v>18</v>
      </c>
      <c r="D563">
        <v>1</v>
      </c>
      <c r="E563" t="s">
        <v>4383</v>
      </c>
      <c r="F563" t="s">
        <v>13</v>
      </c>
      <c r="G563" t="s">
        <v>4</v>
      </c>
      <c r="H563" t="s">
        <v>4384</v>
      </c>
      <c r="I563" s="2"/>
      <c r="J563" s="5"/>
      <c r="K563" s="2">
        <v>50000</v>
      </c>
      <c r="L563" s="5"/>
      <c r="M563" s="2">
        <f t="shared" si="8"/>
        <v>-699892.49999999977</v>
      </c>
    </row>
    <row r="564" spans="1:13" customFormat="1" hidden="1">
      <c r="A564" t="s">
        <v>4434</v>
      </c>
      <c r="B564" s="1">
        <v>42016</v>
      </c>
      <c r="C564" t="s">
        <v>6</v>
      </c>
      <c r="D564">
        <v>1</v>
      </c>
      <c r="E564" t="s">
        <v>4439</v>
      </c>
      <c r="F564" t="s">
        <v>13</v>
      </c>
      <c r="G564" t="s">
        <v>4</v>
      </c>
      <c r="H564" t="s">
        <v>4440</v>
      </c>
      <c r="I564" s="2"/>
      <c r="J564" s="5"/>
      <c r="K564" s="2">
        <v>10000</v>
      </c>
      <c r="L564" s="5"/>
      <c r="M564" s="2">
        <f t="shared" si="8"/>
        <v>-709892.49999999977</v>
      </c>
    </row>
    <row r="565" spans="1:13" customFormat="1" hidden="1">
      <c r="A565" t="s">
        <v>4441</v>
      </c>
      <c r="B565" s="1">
        <v>42016</v>
      </c>
      <c r="C565" t="s">
        <v>6</v>
      </c>
      <c r="D565">
        <v>1</v>
      </c>
      <c r="E565" t="s">
        <v>4448</v>
      </c>
      <c r="F565" t="s">
        <v>13</v>
      </c>
      <c r="G565" t="s">
        <v>4</v>
      </c>
      <c r="H565" t="s">
        <v>4449</v>
      </c>
      <c r="I565" s="2"/>
      <c r="J565" s="5"/>
      <c r="K565" s="2">
        <v>10000</v>
      </c>
      <c r="L565" s="5"/>
      <c r="M565" s="2">
        <f t="shared" si="8"/>
        <v>-719892.49999999977</v>
      </c>
    </row>
    <row r="566" spans="1:13" customFormat="1" hidden="1">
      <c r="A566" t="s">
        <v>4450</v>
      </c>
      <c r="B566" s="1">
        <v>42016</v>
      </c>
      <c r="C566" t="s">
        <v>6</v>
      </c>
      <c r="D566">
        <v>1</v>
      </c>
      <c r="E566" t="s">
        <v>4455</v>
      </c>
      <c r="F566" t="s">
        <v>29</v>
      </c>
      <c r="G566" t="s">
        <v>4</v>
      </c>
      <c r="H566" t="s">
        <v>4456</v>
      </c>
      <c r="I566" s="2">
        <v>89.8</v>
      </c>
      <c r="J566" s="5"/>
      <c r="K566" s="2"/>
      <c r="L566" s="5"/>
      <c r="M566" s="2">
        <f t="shared" si="8"/>
        <v>-719802.69999999972</v>
      </c>
    </row>
    <row r="567" spans="1:13" customFormat="1" hidden="1">
      <c r="A567" t="s">
        <v>4474</v>
      </c>
      <c r="B567" s="1">
        <v>42016</v>
      </c>
      <c r="C567" t="s">
        <v>529</v>
      </c>
      <c r="D567">
        <v>1</v>
      </c>
      <c r="E567" t="s">
        <v>4477</v>
      </c>
      <c r="F567" t="s">
        <v>13</v>
      </c>
      <c r="G567" t="s">
        <v>4</v>
      </c>
      <c r="H567" t="s">
        <v>4478</v>
      </c>
      <c r="I567" s="2"/>
      <c r="J567" s="5"/>
      <c r="K567" s="2">
        <v>5000</v>
      </c>
      <c r="L567" s="5"/>
      <c r="M567" s="2">
        <f t="shared" si="8"/>
        <v>-724802.69999999972</v>
      </c>
    </row>
    <row r="568" spans="1:13" customFormat="1" hidden="1">
      <c r="A568" t="s">
        <v>4483</v>
      </c>
      <c r="B568" s="1">
        <v>42016</v>
      </c>
      <c r="C568" t="s">
        <v>6</v>
      </c>
      <c r="D568">
        <v>1</v>
      </c>
      <c r="E568" t="s">
        <v>4448</v>
      </c>
      <c r="F568" t="s">
        <v>13</v>
      </c>
      <c r="G568" t="s">
        <v>4</v>
      </c>
      <c r="H568" t="s">
        <v>4485</v>
      </c>
      <c r="I568" s="2">
        <v>10000</v>
      </c>
      <c r="J568" s="5"/>
      <c r="K568" s="2"/>
      <c r="L568" s="5"/>
      <c r="M568" s="2">
        <f t="shared" si="8"/>
        <v>-714802.69999999972</v>
      </c>
    </row>
    <row r="569" spans="1:13" customFormat="1" hidden="1">
      <c r="A569" t="s">
        <v>4489</v>
      </c>
      <c r="B569" s="1">
        <v>42016</v>
      </c>
      <c r="C569" t="s">
        <v>6</v>
      </c>
      <c r="D569">
        <v>1</v>
      </c>
      <c r="E569" t="s">
        <v>4439</v>
      </c>
      <c r="F569" t="s">
        <v>13</v>
      </c>
      <c r="G569" t="s">
        <v>4</v>
      </c>
      <c r="H569" t="s">
        <v>4491</v>
      </c>
      <c r="I569" s="2">
        <v>10000</v>
      </c>
      <c r="J569" s="5"/>
      <c r="K569" s="2"/>
      <c r="L569" s="5"/>
      <c r="M569" s="2">
        <f t="shared" si="8"/>
        <v>-704802.69999999972</v>
      </c>
    </row>
    <row r="570" spans="1:13" customFormat="1" hidden="1">
      <c r="A570" t="s">
        <v>4505</v>
      </c>
      <c r="B570" s="1">
        <v>42016</v>
      </c>
      <c r="C570" t="s">
        <v>354</v>
      </c>
      <c r="D570">
        <v>1</v>
      </c>
      <c r="E570" t="s">
        <v>4507</v>
      </c>
      <c r="F570" t="s">
        <v>13</v>
      </c>
      <c r="G570" t="s">
        <v>4</v>
      </c>
      <c r="H570" t="s">
        <v>4508</v>
      </c>
      <c r="I570" s="2"/>
      <c r="J570" s="5"/>
      <c r="K570" s="2">
        <v>3030</v>
      </c>
      <c r="L570" s="5"/>
      <c r="M570" s="2">
        <f t="shared" si="8"/>
        <v>-707832.69999999972</v>
      </c>
    </row>
    <row r="571" spans="1:13" customFormat="1" hidden="1">
      <c r="A571" t="s">
        <v>4518</v>
      </c>
      <c r="B571" s="1">
        <v>42016</v>
      </c>
      <c r="C571" t="s">
        <v>4522</v>
      </c>
      <c r="D571">
        <v>2</v>
      </c>
      <c r="E571" t="s">
        <v>4523</v>
      </c>
      <c r="F571" t="s">
        <v>78</v>
      </c>
      <c r="G571" t="s">
        <v>4</v>
      </c>
      <c r="H571" t="s">
        <v>2277</v>
      </c>
      <c r="I571" s="2"/>
      <c r="J571" s="5"/>
      <c r="K571" s="2">
        <v>70.180000000000007</v>
      </c>
      <c r="L571" s="5"/>
      <c r="M571" s="2">
        <f t="shared" si="8"/>
        <v>-707902.87999999977</v>
      </c>
    </row>
    <row r="572" spans="1:13" customFormat="1" hidden="1">
      <c r="A572" t="s">
        <v>4526</v>
      </c>
      <c r="B572" s="1">
        <v>42016</v>
      </c>
      <c r="C572" t="s">
        <v>4529</v>
      </c>
      <c r="D572">
        <v>2</v>
      </c>
      <c r="E572" t="s">
        <v>4530</v>
      </c>
      <c r="F572" t="s">
        <v>78</v>
      </c>
      <c r="G572" t="s">
        <v>4</v>
      </c>
      <c r="H572" t="s">
        <v>2277</v>
      </c>
      <c r="I572" s="2"/>
      <c r="J572" s="5"/>
      <c r="K572" s="2">
        <v>70.180000000000007</v>
      </c>
      <c r="L572" s="5"/>
      <c r="M572" s="2">
        <f t="shared" si="8"/>
        <v>-707973.05999999982</v>
      </c>
    </row>
    <row r="573" spans="1:13" customFormat="1" hidden="1">
      <c r="A573" t="s">
        <v>4532</v>
      </c>
      <c r="B573" s="1">
        <v>42016</v>
      </c>
      <c r="C573" t="s">
        <v>4533</v>
      </c>
      <c r="D573">
        <v>2</v>
      </c>
      <c r="E573" t="s">
        <v>4534</v>
      </c>
      <c r="F573" t="s">
        <v>78</v>
      </c>
      <c r="G573" t="s">
        <v>4</v>
      </c>
      <c r="H573" t="s">
        <v>2277</v>
      </c>
      <c r="I573" s="2"/>
      <c r="J573" s="5"/>
      <c r="K573" s="2">
        <v>70.180000000000007</v>
      </c>
      <c r="L573" s="5"/>
      <c r="M573" s="2">
        <f t="shared" si="8"/>
        <v>-708043.23999999987</v>
      </c>
    </row>
    <row r="574" spans="1:13" customFormat="1" hidden="1">
      <c r="A574" t="s">
        <v>4540</v>
      </c>
      <c r="B574" s="1">
        <v>42016</v>
      </c>
      <c r="C574" t="s">
        <v>4544</v>
      </c>
      <c r="D574">
        <v>2</v>
      </c>
      <c r="E574" t="s">
        <v>4545</v>
      </c>
      <c r="F574" t="s">
        <v>78</v>
      </c>
      <c r="G574" t="s">
        <v>4</v>
      </c>
      <c r="H574" t="s">
        <v>2277</v>
      </c>
      <c r="I574" s="2"/>
      <c r="J574" s="5"/>
      <c r="K574" s="2">
        <v>70.180000000000007</v>
      </c>
      <c r="L574" s="5"/>
      <c r="M574" s="2">
        <f t="shared" si="8"/>
        <v>-708113.41999999993</v>
      </c>
    </row>
    <row r="575" spans="1:13" customFormat="1" hidden="1">
      <c r="A575" t="s">
        <v>4553</v>
      </c>
      <c r="B575" s="1">
        <v>42016</v>
      </c>
      <c r="C575" t="s">
        <v>4555</v>
      </c>
      <c r="D575">
        <v>2</v>
      </c>
      <c r="E575" t="s">
        <v>4556</v>
      </c>
      <c r="F575" t="s">
        <v>78</v>
      </c>
      <c r="G575" t="s">
        <v>4</v>
      </c>
      <c r="H575" t="s">
        <v>2277</v>
      </c>
      <c r="I575" s="2"/>
      <c r="J575" s="5"/>
      <c r="K575" s="2">
        <v>446.6</v>
      </c>
      <c r="L575" s="5"/>
      <c r="M575" s="2">
        <f t="shared" si="8"/>
        <v>-708560.0199999999</v>
      </c>
    </row>
    <row r="576" spans="1:13" customFormat="1" hidden="1">
      <c r="A576" t="s">
        <v>4564</v>
      </c>
      <c r="B576" s="1">
        <v>42016</v>
      </c>
      <c r="C576" t="s">
        <v>924</v>
      </c>
      <c r="D576">
        <v>1</v>
      </c>
      <c r="E576" t="s">
        <v>4565</v>
      </c>
      <c r="F576" t="s">
        <v>16</v>
      </c>
      <c r="G576" t="s">
        <v>4</v>
      </c>
      <c r="H576" t="s">
        <v>4566</v>
      </c>
      <c r="I576" s="2"/>
      <c r="J576" s="5"/>
      <c r="K576" s="2">
        <v>5373.43</v>
      </c>
      <c r="L576" s="5"/>
      <c r="M576" s="2">
        <f t="shared" si="8"/>
        <v>-713933.45</v>
      </c>
    </row>
    <row r="577" spans="1:13" customFormat="1" hidden="1">
      <c r="A577" t="s">
        <v>4569</v>
      </c>
      <c r="B577" s="1">
        <v>42016</v>
      </c>
      <c r="C577" t="s">
        <v>195</v>
      </c>
      <c r="D577">
        <v>1</v>
      </c>
      <c r="E577" t="s">
        <v>4570</v>
      </c>
      <c r="F577" t="s">
        <v>13</v>
      </c>
      <c r="G577" t="s">
        <v>4</v>
      </c>
      <c r="H577" t="s">
        <v>195</v>
      </c>
      <c r="I577" s="2"/>
      <c r="J577" s="5"/>
      <c r="K577" s="2">
        <v>36020.160000000003</v>
      </c>
      <c r="L577" s="5"/>
      <c r="M577" s="2">
        <f t="shared" si="8"/>
        <v>-749953.61</v>
      </c>
    </row>
    <row r="578" spans="1:13" customFormat="1" hidden="1">
      <c r="A578" t="s">
        <v>4576</v>
      </c>
      <c r="B578" s="1">
        <v>42016</v>
      </c>
      <c r="C578" t="s">
        <v>18</v>
      </c>
      <c r="D578">
        <v>1</v>
      </c>
      <c r="E578" t="s">
        <v>4578</v>
      </c>
      <c r="F578" t="s">
        <v>13</v>
      </c>
      <c r="G578" t="s">
        <v>4</v>
      </c>
      <c r="H578" t="s">
        <v>18</v>
      </c>
      <c r="I578" s="2"/>
      <c r="J578" s="5"/>
      <c r="K578" s="2">
        <v>11536.32</v>
      </c>
      <c r="L578" s="5"/>
      <c r="M578" s="2">
        <f t="shared" si="8"/>
        <v>-761489.92999999993</v>
      </c>
    </row>
    <row r="579" spans="1:13" customFormat="1" hidden="1">
      <c r="A579" t="s">
        <v>21550</v>
      </c>
      <c r="B579" s="1">
        <v>42016</v>
      </c>
      <c r="C579" t="s">
        <v>21558</v>
      </c>
      <c r="D579">
        <v>1</v>
      </c>
      <c r="E579" t="s">
        <v>21559</v>
      </c>
      <c r="F579" t="s">
        <v>13565</v>
      </c>
      <c r="G579" t="s">
        <v>4</v>
      </c>
      <c r="H579" t="s">
        <v>4160</v>
      </c>
      <c r="I579" s="2">
        <v>304200</v>
      </c>
      <c r="J579" s="5"/>
      <c r="K579" s="2"/>
      <c r="L579" s="5"/>
      <c r="M579" s="2">
        <f t="shared" si="8"/>
        <v>-457289.92999999993</v>
      </c>
    </row>
    <row r="580" spans="1:13" customFormat="1" hidden="1">
      <c r="A580" t="s">
        <v>21571</v>
      </c>
      <c r="B580" s="1">
        <v>42016</v>
      </c>
      <c r="C580" t="s">
        <v>21580</v>
      </c>
      <c r="D580">
        <v>1</v>
      </c>
      <c r="E580" t="s">
        <v>21581</v>
      </c>
      <c r="F580" t="s">
        <v>13565</v>
      </c>
      <c r="G580" t="s">
        <v>4</v>
      </c>
      <c r="H580" t="s">
        <v>4163</v>
      </c>
      <c r="I580" s="2">
        <v>250000</v>
      </c>
      <c r="J580" s="5"/>
      <c r="K580" s="2"/>
      <c r="L580" s="5"/>
      <c r="M580" s="2">
        <f t="shared" si="8"/>
        <v>-207289.92999999993</v>
      </c>
    </row>
    <row r="581" spans="1:13" customFormat="1" hidden="1">
      <c r="A581" t="s">
        <v>21596</v>
      </c>
      <c r="B581" s="1">
        <v>42016</v>
      </c>
      <c r="C581" t="s">
        <v>21604</v>
      </c>
      <c r="D581">
        <v>2</v>
      </c>
      <c r="E581" t="s">
        <v>21605</v>
      </c>
      <c r="F581" t="s">
        <v>7054</v>
      </c>
      <c r="G581" t="s">
        <v>4</v>
      </c>
      <c r="H581" t="s">
        <v>564</v>
      </c>
      <c r="I581" s="2">
        <v>1025</v>
      </c>
      <c r="J581" s="5"/>
      <c r="K581" s="2"/>
      <c r="L581" s="5"/>
      <c r="M581" s="2">
        <f t="shared" si="8"/>
        <v>-206264.92999999993</v>
      </c>
    </row>
    <row r="582" spans="1:13" customFormat="1" hidden="1">
      <c r="A582" t="s">
        <v>21616</v>
      </c>
      <c r="B582" s="1">
        <v>42016</v>
      </c>
      <c r="C582" t="s">
        <v>21624</v>
      </c>
      <c r="D582">
        <v>1</v>
      </c>
      <c r="E582" t="s">
        <v>21625</v>
      </c>
      <c r="F582" t="s">
        <v>13565</v>
      </c>
      <c r="G582" t="s">
        <v>4</v>
      </c>
      <c r="H582" t="s">
        <v>8489</v>
      </c>
      <c r="I582" s="2">
        <v>5000</v>
      </c>
      <c r="J582" s="5"/>
      <c r="K582" s="2"/>
      <c r="L582" s="5"/>
      <c r="M582" s="2">
        <f t="shared" si="8"/>
        <v>-201264.92999999993</v>
      </c>
    </row>
    <row r="583" spans="1:13" customFormat="1" hidden="1">
      <c r="A583" t="s">
        <v>21642</v>
      </c>
      <c r="B583" s="1">
        <v>42016</v>
      </c>
      <c r="C583" t="s">
        <v>18</v>
      </c>
      <c r="D583">
        <v>2</v>
      </c>
      <c r="E583" t="s">
        <v>21651</v>
      </c>
      <c r="F583" t="s">
        <v>13559</v>
      </c>
      <c r="G583" t="s">
        <v>313</v>
      </c>
      <c r="H583" t="s">
        <v>638</v>
      </c>
      <c r="I583" s="2">
        <v>1704.92</v>
      </c>
      <c r="J583" s="5"/>
      <c r="K583" s="2"/>
      <c r="L583" s="5"/>
      <c r="M583" s="2">
        <f t="shared" si="8"/>
        <v>-199560.00999999992</v>
      </c>
    </row>
    <row r="584" spans="1:13" customFormat="1" hidden="1">
      <c r="A584" t="s">
        <v>21667</v>
      </c>
      <c r="B584" s="1">
        <v>42016</v>
      </c>
      <c r="C584" t="s">
        <v>21674</v>
      </c>
      <c r="D584">
        <v>2</v>
      </c>
      <c r="E584" t="s">
        <v>21675</v>
      </c>
      <c r="F584" t="s">
        <v>7054</v>
      </c>
      <c r="G584" t="s">
        <v>4</v>
      </c>
      <c r="H584" t="s">
        <v>2295</v>
      </c>
      <c r="I584" s="2">
        <v>298.45999999999998</v>
      </c>
      <c r="J584" s="5"/>
      <c r="K584" s="2"/>
      <c r="L584" s="5"/>
      <c r="M584" s="2">
        <f t="shared" si="8"/>
        <v>-199261.54999999993</v>
      </c>
    </row>
    <row r="585" spans="1:13" customFormat="1" hidden="1">
      <c r="A585" t="s">
        <v>21692</v>
      </c>
      <c r="B585" s="1">
        <v>42016</v>
      </c>
      <c r="C585" t="s">
        <v>21677</v>
      </c>
      <c r="D585">
        <v>1</v>
      </c>
      <c r="E585" t="s">
        <v>21702</v>
      </c>
      <c r="F585" t="s">
        <v>13565</v>
      </c>
      <c r="G585" t="s">
        <v>4</v>
      </c>
      <c r="H585" t="s">
        <v>4384</v>
      </c>
      <c r="I585" s="2">
        <v>50000</v>
      </c>
      <c r="J585" s="5"/>
      <c r="K585" s="2"/>
      <c r="L585" s="5"/>
      <c r="M585" s="2">
        <f t="shared" ref="M585:M648" si="9">+M584+I585-K585</f>
        <v>-149261.54999999993</v>
      </c>
    </row>
    <row r="586" spans="1:13" customFormat="1" hidden="1">
      <c r="A586" t="s">
        <v>21717</v>
      </c>
      <c r="B586" s="1">
        <v>42016</v>
      </c>
      <c r="C586" t="s">
        <v>21724</v>
      </c>
      <c r="D586">
        <v>2</v>
      </c>
      <c r="E586" t="s">
        <v>21725</v>
      </c>
      <c r="F586" t="s">
        <v>7054</v>
      </c>
      <c r="G586" t="s">
        <v>4</v>
      </c>
      <c r="H586" t="s">
        <v>21726</v>
      </c>
      <c r="I586" s="2">
        <v>800.01</v>
      </c>
      <c r="J586" s="5"/>
      <c r="K586" s="2"/>
      <c r="L586" s="5"/>
      <c r="M586" s="2">
        <f t="shared" si="9"/>
        <v>-148461.53999999992</v>
      </c>
    </row>
    <row r="587" spans="1:13" customFormat="1" hidden="1">
      <c r="A587" t="s">
        <v>21741</v>
      </c>
      <c r="B587" s="1">
        <v>42016</v>
      </c>
      <c r="C587" t="s">
        <v>7563</v>
      </c>
      <c r="D587">
        <v>1</v>
      </c>
      <c r="E587" t="s">
        <v>21750</v>
      </c>
      <c r="F587" t="s">
        <v>13561</v>
      </c>
      <c r="G587" t="s">
        <v>4</v>
      </c>
      <c r="H587" t="s">
        <v>4384</v>
      </c>
      <c r="I587" s="2">
        <v>50000</v>
      </c>
      <c r="J587" s="5"/>
      <c r="K587" s="2"/>
      <c r="L587" s="5"/>
      <c r="M587" s="2">
        <f t="shared" si="9"/>
        <v>-98461.539999999921</v>
      </c>
    </row>
    <row r="588" spans="1:13" customFormat="1" hidden="1">
      <c r="A588" t="s">
        <v>21762</v>
      </c>
      <c r="B588" s="1">
        <v>42016</v>
      </c>
      <c r="C588" t="s">
        <v>21677</v>
      </c>
      <c r="D588">
        <v>1</v>
      </c>
      <c r="E588" t="s">
        <v>21702</v>
      </c>
      <c r="F588" t="s">
        <v>13565</v>
      </c>
      <c r="G588" t="s">
        <v>4</v>
      </c>
      <c r="H588" t="s">
        <v>21773</v>
      </c>
      <c r="I588" s="2"/>
      <c r="J588" s="5"/>
      <c r="K588" s="2">
        <v>50000</v>
      </c>
      <c r="L588" s="5"/>
      <c r="M588" s="2">
        <f t="shared" si="9"/>
        <v>-148461.53999999992</v>
      </c>
    </row>
    <row r="589" spans="1:13" customFormat="1" hidden="1">
      <c r="A589" t="s">
        <v>21789</v>
      </c>
      <c r="B589" s="1">
        <v>42016</v>
      </c>
      <c r="C589" t="s">
        <v>6</v>
      </c>
      <c r="D589">
        <v>1</v>
      </c>
      <c r="E589" t="s">
        <v>21796</v>
      </c>
      <c r="F589" t="s">
        <v>13565</v>
      </c>
      <c r="G589" t="s">
        <v>4</v>
      </c>
      <c r="H589" t="s">
        <v>4343</v>
      </c>
      <c r="I589" s="2">
        <v>1000</v>
      </c>
      <c r="J589" s="5"/>
      <c r="K589" s="2"/>
      <c r="L589" s="5"/>
      <c r="M589" s="2">
        <f t="shared" si="9"/>
        <v>-147461.53999999992</v>
      </c>
    </row>
    <row r="590" spans="1:13" customFormat="1" hidden="1">
      <c r="A590" t="s">
        <v>21812</v>
      </c>
      <c r="B590" s="1">
        <v>42016</v>
      </c>
      <c r="C590" t="s">
        <v>6</v>
      </c>
      <c r="D590">
        <v>1</v>
      </c>
      <c r="E590" t="s">
        <v>21796</v>
      </c>
      <c r="F590" t="s">
        <v>13565</v>
      </c>
      <c r="G590" t="s">
        <v>4</v>
      </c>
      <c r="H590" t="s">
        <v>4362</v>
      </c>
      <c r="I590" s="2"/>
      <c r="J590" s="5"/>
      <c r="K590" s="2">
        <v>1000</v>
      </c>
      <c r="L590" s="5"/>
      <c r="M590" s="2">
        <f t="shared" si="9"/>
        <v>-148461.53999999992</v>
      </c>
    </row>
    <row r="591" spans="1:13" customFormat="1" hidden="1">
      <c r="A591" t="s">
        <v>21831</v>
      </c>
      <c r="B591" s="1">
        <v>42016</v>
      </c>
      <c r="C591" t="s">
        <v>21839</v>
      </c>
      <c r="D591">
        <v>2</v>
      </c>
      <c r="E591" t="s">
        <v>21840</v>
      </c>
      <c r="F591" t="s">
        <v>7054</v>
      </c>
      <c r="G591" t="s">
        <v>4</v>
      </c>
      <c r="H591" t="s">
        <v>20846</v>
      </c>
      <c r="I591" s="2">
        <v>1025</v>
      </c>
      <c r="J591" s="5"/>
      <c r="K591" s="2"/>
      <c r="L591" s="5"/>
      <c r="M591" s="2">
        <f t="shared" si="9"/>
        <v>-147436.53999999992</v>
      </c>
    </row>
    <row r="592" spans="1:13" customFormat="1" hidden="1">
      <c r="A592" t="s">
        <v>21853</v>
      </c>
      <c r="B592" s="1">
        <v>42016</v>
      </c>
      <c r="C592" t="s">
        <v>21861</v>
      </c>
      <c r="D592">
        <v>2</v>
      </c>
      <c r="E592" t="s">
        <v>21862</v>
      </c>
      <c r="F592" t="s">
        <v>7054</v>
      </c>
      <c r="G592" t="s">
        <v>4</v>
      </c>
      <c r="H592" t="s">
        <v>21863</v>
      </c>
      <c r="I592" s="2">
        <v>3030.01</v>
      </c>
      <c r="J592" s="5"/>
      <c r="K592" s="2"/>
      <c r="L592" s="5"/>
      <c r="M592" s="2">
        <f t="shared" si="9"/>
        <v>-144406.52999999991</v>
      </c>
    </row>
    <row r="593" spans="1:14" customFormat="1" hidden="1">
      <c r="A593" t="s">
        <v>21875</v>
      </c>
      <c r="B593" s="1">
        <v>42016</v>
      </c>
      <c r="C593" t="s">
        <v>21886</v>
      </c>
      <c r="D593">
        <v>2</v>
      </c>
      <c r="E593" t="s">
        <v>21887</v>
      </c>
      <c r="F593" t="s">
        <v>13559</v>
      </c>
      <c r="G593" t="s">
        <v>313</v>
      </c>
      <c r="H593" t="s">
        <v>1037</v>
      </c>
      <c r="I593" s="2"/>
      <c r="J593" s="5"/>
      <c r="K593" s="4">
        <v>1000</v>
      </c>
      <c r="L593" s="6"/>
      <c r="M593" s="2">
        <f t="shared" si="9"/>
        <v>-145406.52999999991</v>
      </c>
    </row>
    <row r="594" spans="1:14" customFormat="1" hidden="1">
      <c r="A594" t="s">
        <v>21875</v>
      </c>
      <c r="B594" s="1">
        <v>42016</v>
      </c>
      <c r="C594" t="s">
        <v>21886</v>
      </c>
      <c r="D594">
        <v>2</v>
      </c>
      <c r="E594" t="s">
        <v>21887</v>
      </c>
      <c r="F594" t="s">
        <v>13559</v>
      </c>
      <c r="G594" t="s">
        <v>313</v>
      </c>
      <c r="H594" t="s">
        <v>1037</v>
      </c>
      <c r="I594" s="2">
        <v>1686.59</v>
      </c>
      <c r="J594" s="5"/>
      <c r="K594" s="2"/>
      <c r="L594" s="5"/>
      <c r="M594" s="2">
        <f t="shared" si="9"/>
        <v>-143719.93999999992</v>
      </c>
      <c r="N594" t="s">
        <v>36332</v>
      </c>
    </row>
    <row r="595" spans="1:14" customFormat="1" hidden="1">
      <c r="A595" t="s">
        <v>21902</v>
      </c>
      <c r="B595" s="1">
        <v>42016</v>
      </c>
      <c r="C595" t="s">
        <v>4529</v>
      </c>
      <c r="D595">
        <v>2</v>
      </c>
      <c r="E595" t="s">
        <v>21912</v>
      </c>
      <c r="F595" t="s">
        <v>7054</v>
      </c>
      <c r="G595" t="s">
        <v>4</v>
      </c>
      <c r="H595" t="s">
        <v>2277</v>
      </c>
      <c r="I595" s="2">
        <v>70.180000000000007</v>
      </c>
      <c r="J595" s="5"/>
      <c r="K595" s="2"/>
      <c r="L595" s="5"/>
      <c r="M595" s="2">
        <f t="shared" si="9"/>
        <v>-143649.75999999992</v>
      </c>
    </row>
    <row r="596" spans="1:14" customFormat="1" hidden="1">
      <c r="A596" t="s">
        <v>21924</v>
      </c>
      <c r="B596" s="1">
        <v>42016</v>
      </c>
      <c r="C596" t="s">
        <v>4522</v>
      </c>
      <c r="D596">
        <v>2</v>
      </c>
      <c r="E596" t="s">
        <v>21932</v>
      </c>
      <c r="F596" t="s">
        <v>7054</v>
      </c>
      <c r="G596" t="s">
        <v>4</v>
      </c>
      <c r="H596" t="s">
        <v>2277</v>
      </c>
      <c r="I596" s="2">
        <v>70.180000000000007</v>
      </c>
      <c r="J596" s="5"/>
      <c r="K596" s="2"/>
      <c r="L596" s="5"/>
      <c r="M596" s="2">
        <f t="shared" si="9"/>
        <v>-143579.57999999993</v>
      </c>
    </row>
    <row r="597" spans="1:14" customFormat="1" hidden="1">
      <c r="A597" t="s">
        <v>21947</v>
      </c>
      <c r="B597" s="1">
        <v>42016</v>
      </c>
      <c r="C597" t="s">
        <v>4533</v>
      </c>
      <c r="D597">
        <v>2</v>
      </c>
      <c r="E597" t="s">
        <v>21954</v>
      </c>
      <c r="F597" t="s">
        <v>7054</v>
      </c>
      <c r="G597" t="s">
        <v>4</v>
      </c>
      <c r="H597" t="s">
        <v>2277</v>
      </c>
      <c r="I597" s="2">
        <v>70.180000000000007</v>
      </c>
      <c r="J597" s="5"/>
      <c r="K597" s="2"/>
      <c r="L597" s="5"/>
      <c r="M597" s="2">
        <f t="shared" si="9"/>
        <v>-143509.39999999994</v>
      </c>
    </row>
    <row r="598" spans="1:14" customFormat="1" hidden="1">
      <c r="A598" t="s">
        <v>21965</v>
      </c>
      <c r="B598" s="1">
        <v>42016</v>
      </c>
      <c r="C598" t="s">
        <v>4544</v>
      </c>
      <c r="D598">
        <v>2</v>
      </c>
      <c r="E598" t="s">
        <v>21971</v>
      </c>
      <c r="F598" t="s">
        <v>7054</v>
      </c>
      <c r="G598" t="s">
        <v>4</v>
      </c>
      <c r="H598" t="s">
        <v>2277</v>
      </c>
      <c r="I598" s="2">
        <v>70.180000000000007</v>
      </c>
      <c r="J598" s="5"/>
      <c r="K598" s="2"/>
      <c r="L598" s="5"/>
      <c r="M598" s="2">
        <f t="shared" si="9"/>
        <v>-143439.21999999994</v>
      </c>
    </row>
    <row r="599" spans="1:14" customFormat="1" hidden="1">
      <c r="A599" t="s">
        <v>21989</v>
      </c>
      <c r="B599" s="1">
        <v>42016</v>
      </c>
      <c r="C599" t="s">
        <v>4555</v>
      </c>
      <c r="D599">
        <v>2</v>
      </c>
      <c r="E599" t="s">
        <v>21998</v>
      </c>
      <c r="F599" t="s">
        <v>7054</v>
      </c>
      <c r="G599" t="s">
        <v>4</v>
      </c>
      <c r="H599" t="s">
        <v>2277</v>
      </c>
      <c r="I599" s="2">
        <v>446.6</v>
      </c>
      <c r="J599" s="5"/>
      <c r="K599" s="2"/>
      <c r="L599" s="5"/>
      <c r="M599" s="2">
        <f t="shared" si="9"/>
        <v>-142992.61999999994</v>
      </c>
    </row>
    <row r="600" spans="1:14" customFormat="1" hidden="1">
      <c r="A600" t="s">
        <v>22012</v>
      </c>
      <c r="B600" s="1">
        <v>42016</v>
      </c>
      <c r="C600" t="s">
        <v>22020</v>
      </c>
      <c r="D600">
        <v>2</v>
      </c>
      <c r="E600" t="s">
        <v>22021</v>
      </c>
      <c r="F600" t="s">
        <v>7054</v>
      </c>
      <c r="G600" t="s">
        <v>4</v>
      </c>
      <c r="H600" t="s">
        <v>20835</v>
      </c>
      <c r="I600" s="2">
        <v>1025</v>
      </c>
      <c r="J600" s="5"/>
      <c r="K600" s="2"/>
      <c r="L600" s="5"/>
      <c r="M600" s="2">
        <f t="shared" si="9"/>
        <v>-141967.61999999994</v>
      </c>
    </row>
    <row r="601" spans="1:14" customFormat="1" hidden="1">
      <c r="A601" t="s">
        <v>22035</v>
      </c>
      <c r="B601" s="1">
        <v>42016</v>
      </c>
      <c r="C601" t="s">
        <v>22042</v>
      </c>
      <c r="D601">
        <v>2</v>
      </c>
      <c r="E601" t="s">
        <v>22043</v>
      </c>
      <c r="F601" t="s">
        <v>7054</v>
      </c>
      <c r="G601" t="s">
        <v>4</v>
      </c>
      <c r="H601" t="s">
        <v>18401</v>
      </c>
      <c r="I601" s="2">
        <v>1025</v>
      </c>
      <c r="J601" s="5"/>
      <c r="K601" s="2"/>
      <c r="L601" s="5"/>
      <c r="M601" s="2">
        <f t="shared" si="9"/>
        <v>-140942.61999999994</v>
      </c>
    </row>
    <row r="602" spans="1:14" customFormat="1" hidden="1">
      <c r="A602" t="s">
        <v>22060</v>
      </c>
      <c r="B602" s="1">
        <v>42016</v>
      </c>
      <c r="C602" t="s">
        <v>22068</v>
      </c>
      <c r="D602">
        <v>2</v>
      </c>
      <c r="E602" t="s">
        <v>22069</v>
      </c>
      <c r="F602" t="s">
        <v>7054</v>
      </c>
      <c r="G602" t="s">
        <v>4</v>
      </c>
      <c r="H602" t="s">
        <v>1525</v>
      </c>
      <c r="I602" s="2">
        <v>3030</v>
      </c>
      <c r="J602" s="5"/>
      <c r="K602" s="2"/>
      <c r="L602" s="5"/>
      <c r="M602" s="2">
        <f t="shared" si="9"/>
        <v>-137912.61999999994</v>
      </c>
    </row>
    <row r="603" spans="1:14" customFormat="1" hidden="1">
      <c r="A603" t="s">
        <v>22085</v>
      </c>
      <c r="B603" s="1">
        <v>42016</v>
      </c>
      <c r="C603" t="s">
        <v>22093</v>
      </c>
      <c r="D603">
        <v>1</v>
      </c>
      <c r="E603" t="s">
        <v>22094</v>
      </c>
      <c r="F603" t="s">
        <v>13565</v>
      </c>
      <c r="G603" t="s">
        <v>4</v>
      </c>
      <c r="H603" t="s">
        <v>9159</v>
      </c>
      <c r="I603" s="2">
        <v>10000</v>
      </c>
      <c r="J603" s="5"/>
      <c r="K603" s="2"/>
      <c r="L603" s="5"/>
      <c r="M603" s="2">
        <f t="shared" si="9"/>
        <v>-127912.61999999994</v>
      </c>
    </row>
    <row r="604" spans="1:14" customFormat="1" hidden="1">
      <c r="A604" t="s">
        <v>22108</v>
      </c>
      <c r="B604" s="1">
        <v>42016</v>
      </c>
      <c r="C604" t="s">
        <v>6</v>
      </c>
      <c r="D604">
        <v>1</v>
      </c>
      <c r="E604" t="s">
        <v>22114</v>
      </c>
      <c r="F604" t="s">
        <v>13565</v>
      </c>
      <c r="G604" t="s">
        <v>4</v>
      </c>
      <c r="H604" t="s">
        <v>4456</v>
      </c>
      <c r="I604" s="2">
        <v>89.8</v>
      </c>
      <c r="J604" s="5"/>
      <c r="K604" s="2"/>
      <c r="L604" s="5"/>
      <c r="M604" s="2">
        <f t="shared" si="9"/>
        <v>-127822.81999999993</v>
      </c>
    </row>
    <row r="605" spans="1:14" customFormat="1" hidden="1">
      <c r="A605" t="s">
        <v>22132</v>
      </c>
      <c r="B605" s="1">
        <v>42016</v>
      </c>
      <c r="C605" t="s">
        <v>22141</v>
      </c>
      <c r="D605">
        <v>2</v>
      </c>
      <c r="E605" t="s">
        <v>22142</v>
      </c>
      <c r="F605" t="s">
        <v>7054</v>
      </c>
      <c r="G605" t="s">
        <v>4</v>
      </c>
      <c r="H605" t="s">
        <v>22143</v>
      </c>
      <c r="I605" s="2">
        <v>1840</v>
      </c>
      <c r="J605" s="5"/>
      <c r="K605" s="2"/>
      <c r="L605" s="5"/>
      <c r="M605" s="2">
        <f t="shared" si="9"/>
        <v>-125982.81999999993</v>
      </c>
    </row>
    <row r="606" spans="1:14" customFormat="1" hidden="1">
      <c r="A606" t="s">
        <v>22158</v>
      </c>
      <c r="B606" s="1">
        <v>42016</v>
      </c>
      <c r="C606" t="s">
        <v>6</v>
      </c>
      <c r="D606">
        <v>1</v>
      </c>
      <c r="E606" t="s">
        <v>22164</v>
      </c>
      <c r="F606" t="s">
        <v>13565</v>
      </c>
      <c r="G606" t="s">
        <v>4</v>
      </c>
      <c r="H606" t="s">
        <v>4440</v>
      </c>
      <c r="I606" s="2">
        <v>10000</v>
      </c>
      <c r="J606" s="5"/>
      <c r="K606" s="2"/>
      <c r="L606" s="5"/>
      <c r="M606" s="2">
        <f t="shared" si="9"/>
        <v>-115982.81999999993</v>
      </c>
    </row>
    <row r="607" spans="1:14" customFormat="1" hidden="1">
      <c r="A607" t="s">
        <v>22178</v>
      </c>
      <c r="B607" s="1">
        <v>42016</v>
      </c>
      <c r="C607" t="s">
        <v>22184</v>
      </c>
      <c r="D607">
        <v>2</v>
      </c>
      <c r="E607" t="s">
        <v>22185</v>
      </c>
      <c r="F607" t="s">
        <v>7054</v>
      </c>
      <c r="G607" t="s">
        <v>4</v>
      </c>
      <c r="H607" t="s">
        <v>10827</v>
      </c>
      <c r="I607" s="2">
        <v>2610</v>
      </c>
      <c r="J607" s="5"/>
      <c r="K607" s="2"/>
      <c r="L607" s="5"/>
      <c r="M607" s="2">
        <f t="shared" si="9"/>
        <v>-113372.81999999993</v>
      </c>
    </row>
    <row r="608" spans="1:14" customFormat="1" hidden="1">
      <c r="A608" t="s">
        <v>22201</v>
      </c>
      <c r="B608" s="1">
        <v>42016</v>
      </c>
      <c r="C608" t="s">
        <v>6</v>
      </c>
      <c r="D608">
        <v>1</v>
      </c>
      <c r="E608" t="s">
        <v>22114</v>
      </c>
      <c r="F608" t="s">
        <v>13565</v>
      </c>
      <c r="G608" t="s">
        <v>4</v>
      </c>
      <c r="H608" t="s">
        <v>22208</v>
      </c>
      <c r="I608" s="2"/>
      <c r="J608" s="5"/>
      <c r="K608" s="2">
        <v>89.8</v>
      </c>
      <c r="L608" s="5"/>
      <c r="M608" s="2">
        <f t="shared" si="9"/>
        <v>-113462.61999999994</v>
      </c>
    </row>
    <row r="609" spans="1:14" customFormat="1" hidden="1">
      <c r="A609" t="s">
        <v>22223</v>
      </c>
      <c r="B609" s="1">
        <v>42016</v>
      </c>
      <c r="C609" t="s">
        <v>22230</v>
      </c>
      <c r="D609">
        <v>2</v>
      </c>
      <c r="E609" t="s">
        <v>22231</v>
      </c>
      <c r="F609" t="s">
        <v>7054</v>
      </c>
      <c r="G609" t="s">
        <v>4</v>
      </c>
      <c r="H609" t="s">
        <v>6580</v>
      </c>
      <c r="I609" s="2">
        <v>1025</v>
      </c>
      <c r="J609" s="5"/>
      <c r="K609" s="2"/>
      <c r="L609" s="5"/>
      <c r="M609" s="2">
        <f t="shared" si="9"/>
        <v>-112437.61999999994</v>
      </c>
    </row>
    <row r="610" spans="1:14" customFormat="1" hidden="1">
      <c r="A610" t="s">
        <v>22247</v>
      </c>
      <c r="B610" s="1">
        <v>42016</v>
      </c>
      <c r="C610" t="s">
        <v>22255</v>
      </c>
      <c r="D610">
        <v>2</v>
      </c>
      <c r="E610" t="s">
        <v>22256</v>
      </c>
      <c r="F610" t="s">
        <v>13559</v>
      </c>
      <c r="G610" t="s">
        <v>313</v>
      </c>
      <c r="H610" t="s">
        <v>1446</v>
      </c>
      <c r="I610" s="2"/>
      <c r="J610" s="5"/>
      <c r="K610" s="2">
        <v>1105.26</v>
      </c>
      <c r="L610" s="5"/>
      <c r="M610" s="2">
        <f t="shared" si="9"/>
        <v>-113542.87999999993</v>
      </c>
    </row>
    <row r="611" spans="1:14" customFormat="1" hidden="1">
      <c r="A611" t="s">
        <v>22247</v>
      </c>
      <c r="B611" s="1">
        <v>42016</v>
      </c>
      <c r="C611" t="s">
        <v>22255</v>
      </c>
      <c r="D611">
        <v>2</v>
      </c>
      <c r="E611" t="s">
        <v>22256</v>
      </c>
      <c r="F611" t="s">
        <v>13559</v>
      </c>
      <c r="G611" t="s">
        <v>313</v>
      </c>
      <c r="H611" t="s">
        <v>1446</v>
      </c>
      <c r="I611" s="2">
        <v>1105.26</v>
      </c>
      <c r="J611" s="5"/>
      <c r="K611" s="2"/>
      <c r="L611" s="5"/>
      <c r="M611" s="2">
        <f t="shared" si="9"/>
        <v>-112437.61999999994</v>
      </c>
    </row>
    <row r="612" spans="1:14" customFormat="1" hidden="1">
      <c r="A612" t="s">
        <v>22271</v>
      </c>
      <c r="B612" s="1">
        <v>42016</v>
      </c>
      <c r="C612" t="s">
        <v>22279</v>
      </c>
      <c r="D612">
        <v>1</v>
      </c>
      <c r="E612" t="s">
        <v>22280</v>
      </c>
      <c r="F612" t="s">
        <v>13565</v>
      </c>
      <c r="G612" t="s">
        <v>4</v>
      </c>
      <c r="H612" t="s">
        <v>4478</v>
      </c>
      <c r="I612" s="2">
        <v>5000</v>
      </c>
      <c r="J612" s="5"/>
      <c r="K612" s="2"/>
      <c r="L612" s="5"/>
      <c r="M612" s="2">
        <f t="shared" si="9"/>
        <v>-107437.61999999994</v>
      </c>
    </row>
    <row r="613" spans="1:14" customFormat="1" hidden="1">
      <c r="A613" t="s">
        <v>22294</v>
      </c>
      <c r="B613" s="1">
        <v>42016</v>
      </c>
      <c r="C613" t="s">
        <v>18</v>
      </c>
      <c r="D613">
        <v>2</v>
      </c>
      <c r="E613" t="s">
        <v>22300</v>
      </c>
      <c r="F613" t="s">
        <v>13559</v>
      </c>
      <c r="G613" t="s">
        <v>313</v>
      </c>
      <c r="H613" t="s">
        <v>22301</v>
      </c>
      <c r="I613" s="2">
        <v>1107.3699999999999</v>
      </c>
      <c r="J613" s="5"/>
      <c r="K613" s="2"/>
      <c r="L613" s="5"/>
      <c r="M613" s="2">
        <f t="shared" si="9"/>
        <v>-106330.24999999994</v>
      </c>
    </row>
    <row r="614" spans="1:14" customFormat="1" hidden="1">
      <c r="A614" t="s">
        <v>22321</v>
      </c>
      <c r="B614" s="1">
        <v>42016</v>
      </c>
      <c r="C614" t="s">
        <v>22326</v>
      </c>
      <c r="D614">
        <v>2</v>
      </c>
      <c r="E614" t="s">
        <v>22327</v>
      </c>
      <c r="F614" t="s">
        <v>7054</v>
      </c>
      <c r="G614" t="s">
        <v>4</v>
      </c>
      <c r="H614" t="s">
        <v>22328</v>
      </c>
      <c r="I614" s="2">
        <v>1840</v>
      </c>
      <c r="J614" s="5"/>
      <c r="K614" s="2"/>
      <c r="L614" s="5"/>
      <c r="M614" s="2">
        <f t="shared" si="9"/>
        <v>-104490.24999999994</v>
      </c>
    </row>
    <row r="615" spans="1:14" customFormat="1" hidden="1">
      <c r="A615" t="s">
        <v>22345</v>
      </c>
      <c r="B615" s="1">
        <v>42016</v>
      </c>
      <c r="C615" t="s">
        <v>4111</v>
      </c>
      <c r="D615">
        <v>2</v>
      </c>
      <c r="E615" t="s">
        <v>22350</v>
      </c>
      <c r="F615" t="s">
        <v>7054</v>
      </c>
      <c r="G615" t="s">
        <v>4</v>
      </c>
      <c r="H615" t="s">
        <v>972</v>
      </c>
      <c r="I615" s="2">
        <v>3030</v>
      </c>
      <c r="J615" s="5"/>
      <c r="K615" s="2"/>
      <c r="L615" s="5"/>
      <c r="M615" s="2">
        <f t="shared" si="9"/>
        <v>-101460.24999999994</v>
      </c>
    </row>
    <row r="616" spans="1:14" customFormat="1" hidden="1">
      <c r="A616" t="s">
        <v>22367</v>
      </c>
      <c r="B616" s="1">
        <v>42016</v>
      </c>
      <c r="C616" t="s">
        <v>22373</v>
      </c>
      <c r="D616">
        <v>2</v>
      </c>
      <c r="E616" t="s">
        <v>22374</v>
      </c>
      <c r="F616" t="s">
        <v>13559</v>
      </c>
      <c r="G616" t="s">
        <v>313</v>
      </c>
      <c r="H616" t="s">
        <v>22375</v>
      </c>
      <c r="I616" s="2"/>
      <c r="J616" s="5"/>
      <c r="K616" s="2">
        <v>1862.7</v>
      </c>
      <c r="L616" s="5"/>
      <c r="M616" s="2">
        <f t="shared" si="9"/>
        <v>-103322.94999999994</v>
      </c>
    </row>
    <row r="617" spans="1:14" customFormat="1" hidden="1">
      <c r="A617" t="s">
        <v>22367</v>
      </c>
      <c r="B617" s="1">
        <v>42016</v>
      </c>
      <c r="C617" t="s">
        <v>22373</v>
      </c>
      <c r="D617">
        <v>2</v>
      </c>
      <c r="E617" t="s">
        <v>22374</v>
      </c>
      <c r="F617" t="s">
        <v>13559</v>
      </c>
      <c r="G617" t="s">
        <v>313</v>
      </c>
      <c r="H617" t="s">
        <v>22375</v>
      </c>
      <c r="I617" s="2">
        <v>1862.7</v>
      </c>
      <c r="J617" s="5"/>
      <c r="K617" s="2"/>
      <c r="L617" s="5"/>
      <c r="M617" s="2">
        <f t="shared" si="9"/>
        <v>-101460.24999999994</v>
      </c>
    </row>
    <row r="618" spans="1:14" customFormat="1" hidden="1">
      <c r="A618" t="s">
        <v>22395</v>
      </c>
      <c r="B618" s="1">
        <v>42016</v>
      </c>
      <c r="C618" t="s">
        <v>22400</v>
      </c>
      <c r="D618">
        <v>2</v>
      </c>
      <c r="E618" t="s">
        <v>22401</v>
      </c>
      <c r="F618" t="s">
        <v>7054</v>
      </c>
      <c r="G618" t="s">
        <v>4</v>
      </c>
      <c r="H618" t="s">
        <v>22402</v>
      </c>
      <c r="I618" s="2">
        <v>2200</v>
      </c>
      <c r="J618" s="5"/>
      <c r="K618" s="2"/>
      <c r="L618" s="5"/>
      <c r="M618" s="2">
        <f t="shared" si="9"/>
        <v>-99260.249999999942</v>
      </c>
    </row>
    <row r="619" spans="1:14" customFormat="1" hidden="1">
      <c r="A619" t="s">
        <v>22419</v>
      </c>
      <c r="B619" s="1">
        <v>42016</v>
      </c>
      <c r="C619" t="s">
        <v>21624</v>
      </c>
      <c r="D619">
        <v>1</v>
      </c>
      <c r="E619" t="s">
        <v>21625</v>
      </c>
      <c r="F619" t="s">
        <v>13565</v>
      </c>
      <c r="G619" t="s">
        <v>4</v>
      </c>
      <c r="H619" t="s">
        <v>22424</v>
      </c>
      <c r="I619" s="2"/>
      <c r="J619" s="5"/>
      <c r="K619" s="2">
        <v>5000</v>
      </c>
      <c r="L619" s="5"/>
      <c r="M619" s="2">
        <f t="shared" si="9"/>
        <v>-104260.24999999994</v>
      </c>
    </row>
    <row r="620" spans="1:14" customFormat="1" hidden="1">
      <c r="A620" t="s">
        <v>22442</v>
      </c>
      <c r="B620" s="1">
        <v>42016</v>
      </c>
      <c r="C620" t="s">
        <v>22446</v>
      </c>
      <c r="D620">
        <v>1</v>
      </c>
      <c r="E620" t="s">
        <v>22447</v>
      </c>
      <c r="F620" t="s">
        <v>13565</v>
      </c>
      <c r="G620" t="s">
        <v>4</v>
      </c>
      <c r="H620" t="s">
        <v>22448</v>
      </c>
      <c r="I620" s="2">
        <v>5000</v>
      </c>
      <c r="J620" s="5"/>
      <c r="K620" s="2"/>
      <c r="L620" s="5"/>
      <c r="M620" s="27">
        <f t="shared" si="9"/>
        <v>-99260.249999999942</v>
      </c>
      <c r="N620" s="3">
        <f>+M554-M620</f>
        <v>-5.9999999998399289</v>
      </c>
    </row>
    <row r="621" spans="1:14" customFormat="1" hidden="1">
      <c r="A621" s="9" t="s">
        <v>4652</v>
      </c>
      <c r="B621" s="10">
        <v>42017</v>
      </c>
      <c r="C621" s="9" t="s">
        <v>4654</v>
      </c>
      <c r="D621" s="9">
        <v>2</v>
      </c>
      <c r="E621" s="9" t="s">
        <v>4655</v>
      </c>
      <c r="F621" s="9" t="s">
        <v>312</v>
      </c>
      <c r="G621" s="9" t="s">
        <v>313</v>
      </c>
      <c r="H621" s="9" t="s">
        <v>4656</v>
      </c>
      <c r="I621" s="11"/>
      <c r="J621" s="12"/>
      <c r="K621" s="11">
        <v>1566</v>
      </c>
      <c r="L621" s="12">
        <v>6</v>
      </c>
      <c r="M621" s="15">
        <f t="shared" si="9"/>
        <v>-100826.24999999994</v>
      </c>
      <c r="N621" s="24"/>
    </row>
    <row r="622" spans="1:14" customFormat="1" hidden="1">
      <c r="A622" t="s">
        <v>4684</v>
      </c>
      <c r="B622" s="1">
        <v>42017</v>
      </c>
      <c r="C622" t="s">
        <v>354</v>
      </c>
      <c r="D622">
        <v>1</v>
      </c>
      <c r="E622" t="s">
        <v>4689</v>
      </c>
      <c r="F622" t="s">
        <v>45</v>
      </c>
      <c r="G622" t="s">
        <v>4</v>
      </c>
      <c r="H622" t="s">
        <v>984</v>
      </c>
      <c r="I622" s="2"/>
      <c r="J622" s="5"/>
      <c r="K622" s="2">
        <v>1840</v>
      </c>
      <c r="L622" s="5">
        <v>7</v>
      </c>
      <c r="M622" s="15">
        <f t="shared" si="9"/>
        <v>-102666.24999999994</v>
      </c>
      <c r="N622" s="3"/>
    </row>
    <row r="623" spans="1:14" customFormat="1" hidden="1">
      <c r="A623" t="s">
        <v>4777</v>
      </c>
      <c r="B623" s="1">
        <v>42017</v>
      </c>
      <c r="C623" t="s">
        <v>6</v>
      </c>
      <c r="D623">
        <v>1</v>
      </c>
      <c r="E623" t="s">
        <v>4782</v>
      </c>
      <c r="F623" t="s">
        <v>29</v>
      </c>
      <c r="G623" t="s">
        <v>4</v>
      </c>
      <c r="H623" t="s">
        <v>4783</v>
      </c>
      <c r="I623" s="17">
        <v>242.22</v>
      </c>
      <c r="J623" s="18">
        <v>1</v>
      </c>
      <c r="K623" s="17"/>
      <c r="L623" s="5"/>
      <c r="M623" s="15">
        <f t="shared" si="9"/>
        <v>-102424.02999999994</v>
      </c>
      <c r="N623" s="3"/>
    </row>
    <row r="624" spans="1:14" customFormat="1" hidden="1">
      <c r="A624" t="s">
        <v>4844</v>
      </c>
      <c r="B624" s="1">
        <v>42017</v>
      </c>
      <c r="C624" t="s">
        <v>6</v>
      </c>
      <c r="D624">
        <v>1</v>
      </c>
      <c r="E624" t="s">
        <v>4845</v>
      </c>
      <c r="F624" t="s">
        <v>29</v>
      </c>
      <c r="G624" t="s">
        <v>4</v>
      </c>
      <c r="H624" t="s">
        <v>4115</v>
      </c>
      <c r="I624" s="17">
        <v>171.01</v>
      </c>
      <c r="J624" s="18">
        <v>1</v>
      </c>
      <c r="K624" s="17"/>
      <c r="L624" s="5"/>
      <c r="M624" s="15">
        <f t="shared" si="9"/>
        <v>-102253.01999999995</v>
      </c>
    </row>
    <row r="625" spans="1:16" hidden="1">
      <c r="A625" t="s">
        <v>4871</v>
      </c>
      <c r="B625" s="1">
        <v>42017</v>
      </c>
      <c r="C625" t="s">
        <v>6</v>
      </c>
      <c r="D625">
        <v>1</v>
      </c>
      <c r="E625" t="s">
        <v>4872</v>
      </c>
      <c r="F625" t="s">
        <v>29</v>
      </c>
      <c r="G625" t="s">
        <v>4</v>
      </c>
      <c r="H625" t="s">
        <v>4873</v>
      </c>
      <c r="I625" s="17">
        <v>300</v>
      </c>
      <c r="J625" s="18">
        <v>2</v>
      </c>
      <c r="K625" s="17"/>
      <c r="L625" s="5"/>
      <c r="M625" s="15">
        <f t="shared" si="9"/>
        <v>-101953.01999999995</v>
      </c>
      <c r="P625"/>
    </row>
    <row r="626" spans="1:16" hidden="1">
      <c r="A626" t="s">
        <v>4879</v>
      </c>
      <c r="B626" s="1">
        <v>42017</v>
      </c>
      <c r="C626" t="s">
        <v>1</v>
      </c>
      <c r="D626">
        <v>2</v>
      </c>
      <c r="E626" t="s">
        <v>4882</v>
      </c>
      <c r="F626" t="s">
        <v>3</v>
      </c>
      <c r="G626" t="s">
        <v>4</v>
      </c>
      <c r="H626" t="s">
        <v>5</v>
      </c>
      <c r="I626" s="17">
        <v>48300.55</v>
      </c>
      <c r="J626" s="18">
        <v>8</v>
      </c>
      <c r="K626" s="17"/>
      <c r="L626" s="5"/>
      <c r="M626" s="15">
        <f t="shared" si="9"/>
        <v>-53652.469999999943</v>
      </c>
      <c r="P626"/>
    </row>
    <row r="627" spans="1:16" hidden="1">
      <c r="A627" t="s">
        <v>4922</v>
      </c>
      <c r="B627" s="1">
        <v>42017</v>
      </c>
      <c r="C627" t="s">
        <v>6</v>
      </c>
      <c r="D627">
        <v>1</v>
      </c>
      <c r="E627" t="s">
        <v>4923</v>
      </c>
      <c r="F627" t="s">
        <v>29</v>
      </c>
      <c r="G627" t="s">
        <v>4</v>
      </c>
      <c r="H627" t="s">
        <v>759</v>
      </c>
      <c r="I627" s="17">
        <v>382.15</v>
      </c>
      <c r="J627" s="18">
        <v>1</v>
      </c>
      <c r="K627" s="17"/>
      <c r="L627" s="5"/>
      <c r="M627" s="15">
        <f t="shared" si="9"/>
        <v>-53270.319999999942</v>
      </c>
      <c r="P627"/>
    </row>
    <row r="628" spans="1:16" hidden="1">
      <c r="A628" t="s">
        <v>4931</v>
      </c>
      <c r="B628" s="1">
        <v>42017</v>
      </c>
      <c r="C628" t="s">
        <v>6</v>
      </c>
      <c r="D628">
        <v>1</v>
      </c>
      <c r="E628" t="s">
        <v>4932</v>
      </c>
      <c r="F628" t="s">
        <v>67</v>
      </c>
      <c r="G628" t="s">
        <v>4</v>
      </c>
      <c r="H628" t="s">
        <v>4933</v>
      </c>
      <c r="I628" s="17"/>
      <c r="J628" s="18"/>
      <c r="K628" s="17">
        <v>10000</v>
      </c>
      <c r="L628" s="5">
        <v>3</v>
      </c>
      <c r="M628" s="15">
        <f t="shared" si="9"/>
        <v>-63270.319999999942</v>
      </c>
      <c r="P628"/>
    </row>
    <row r="629" spans="1:16" hidden="1">
      <c r="A629" t="s">
        <v>4991</v>
      </c>
      <c r="B629" s="1">
        <v>42017</v>
      </c>
      <c r="C629" t="s">
        <v>6</v>
      </c>
      <c r="D629">
        <v>1</v>
      </c>
      <c r="E629" t="s">
        <v>4994</v>
      </c>
      <c r="F629" t="s">
        <v>29</v>
      </c>
      <c r="G629" t="s">
        <v>4</v>
      </c>
      <c r="H629" t="s">
        <v>1327</v>
      </c>
      <c r="I629" s="17">
        <v>1163.43</v>
      </c>
      <c r="J629" s="18">
        <v>2</v>
      </c>
      <c r="K629" s="17"/>
      <c r="L629" s="5"/>
      <c r="M629" s="15">
        <f t="shared" si="9"/>
        <v>-62106.889999999941</v>
      </c>
      <c r="P629"/>
    </row>
    <row r="630" spans="1:16" hidden="1">
      <c r="A630" t="s">
        <v>4999</v>
      </c>
      <c r="B630" s="1">
        <v>42017</v>
      </c>
      <c r="C630" t="s">
        <v>6</v>
      </c>
      <c r="D630">
        <v>1</v>
      </c>
      <c r="E630" t="s">
        <v>5000</v>
      </c>
      <c r="F630" t="s">
        <v>29</v>
      </c>
      <c r="G630" t="s">
        <v>4</v>
      </c>
      <c r="H630" t="s">
        <v>1327</v>
      </c>
      <c r="I630" s="17">
        <v>400</v>
      </c>
      <c r="J630" s="18">
        <v>2</v>
      </c>
      <c r="K630" s="17"/>
      <c r="L630" s="5"/>
      <c r="M630" s="15">
        <f t="shared" si="9"/>
        <v>-61706.889999999941</v>
      </c>
      <c r="P630"/>
    </row>
    <row r="631" spans="1:16" hidden="1">
      <c r="A631" t="s">
        <v>5028</v>
      </c>
      <c r="B631" s="1">
        <v>42017</v>
      </c>
      <c r="C631" t="s">
        <v>5032</v>
      </c>
      <c r="D631">
        <v>2</v>
      </c>
      <c r="E631" t="s">
        <v>5033</v>
      </c>
      <c r="F631" t="s">
        <v>78</v>
      </c>
      <c r="G631" t="s">
        <v>4</v>
      </c>
      <c r="H631" t="s">
        <v>5034</v>
      </c>
      <c r="I631" s="17"/>
      <c r="J631" s="18"/>
      <c r="K631" s="17">
        <v>4100</v>
      </c>
      <c r="L631" s="5" t="s">
        <v>36334</v>
      </c>
      <c r="M631" s="15">
        <f t="shared" si="9"/>
        <v>-65806.889999999941</v>
      </c>
      <c r="P631"/>
    </row>
    <row r="632" spans="1:16" hidden="1">
      <c r="A632" t="s">
        <v>5037</v>
      </c>
      <c r="B632" s="1">
        <v>42017</v>
      </c>
      <c r="C632" t="s">
        <v>43</v>
      </c>
      <c r="D632">
        <v>1</v>
      </c>
      <c r="E632" t="s">
        <v>5040</v>
      </c>
      <c r="F632" t="s">
        <v>16</v>
      </c>
      <c r="G632" t="s">
        <v>4</v>
      </c>
      <c r="H632" t="s">
        <v>5041</v>
      </c>
      <c r="I632" s="17"/>
      <c r="J632" s="18"/>
      <c r="K632" s="17">
        <v>5099</v>
      </c>
      <c r="L632" s="5">
        <v>5</v>
      </c>
      <c r="M632" s="15">
        <f t="shared" si="9"/>
        <v>-70905.889999999941</v>
      </c>
      <c r="P632"/>
    </row>
    <row r="633" spans="1:16" hidden="1">
      <c r="A633" t="s">
        <v>5057</v>
      </c>
      <c r="B633" s="1">
        <v>42017</v>
      </c>
      <c r="C633" t="s">
        <v>5064</v>
      </c>
      <c r="D633">
        <v>1</v>
      </c>
      <c r="E633" t="s">
        <v>5065</v>
      </c>
      <c r="F633" t="s">
        <v>13</v>
      </c>
      <c r="G633" t="s">
        <v>4</v>
      </c>
      <c r="H633" t="s">
        <v>5066</v>
      </c>
      <c r="I633" s="17"/>
      <c r="J633" s="18"/>
      <c r="K633" s="17">
        <v>1025</v>
      </c>
      <c r="L633" s="5">
        <v>2</v>
      </c>
      <c r="M633" s="15">
        <f t="shared" si="9"/>
        <v>-71930.889999999941</v>
      </c>
      <c r="P633"/>
    </row>
    <row r="634" spans="1:16" hidden="1">
      <c r="A634" t="s">
        <v>5070</v>
      </c>
      <c r="B634" s="1">
        <v>42017</v>
      </c>
      <c r="C634" t="s">
        <v>924</v>
      </c>
      <c r="D634">
        <v>1</v>
      </c>
      <c r="E634" t="s">
        <v>5077</v>
      </c>
      <c r="F634" t="s">
        <v>16</v>
      </c>
      <c r="G634" t="s">
        <v>4</v>
      </c>
      <c r="H634" t="s">
        <v>5078</v>
      </c>
      <c r="I634" s="17"/>
      <c r="J634" s="18"/>
      <c r="K634" s="17">
        <v>28840.79</v>
      </c>
      <c r="L634" s="5">
        <v>2</v>
      </c>
      <c r="M634" s="15">
        <f t="shared" si="9"/>
        <v>-100771.67999999993</v>
      </c>
      <c r="P634"/>
    </row>
    <row r="635" spans="1:16" hidden="1">
      <c r="A635" t="s">
        <v>5082</v>
      </c>
      <c r="B635" s="1">
        <v>42017</v>
      </c>
      <c r="C635" t="s">
        <v>13</v>
      </c>
      <c r="D635">
        <v>1</v>
      </c>
      <c r="E635" t="s">
        <v>5086</v>
      </c>
      <c r="F635" t="s">
        <v>13</v>
      </c>
      <c r="G635" t="s">
        <v>4</v>
      </c>
      <c r="H635" t="s">
        <v>13</v>
      </c>
      <c r="I635" s="17"/>
      <c r="J635" s="18"/>
      <c r="K635" s="17">
        <v>10000</v>
      </c>
      <c r="L635" s="5">
        <v>2</v>
      </c>
      <c r="M635" s="15">
        <f t="shared" si="9"/>
        <v>-110771.67999999993</v>
      </c>
      <c r="P635"/>
    </row>
    <row r="636" spans="1:16" hidden="1">
      <c r="A636" t="s">
        <v>5089</v>
      </c>
      <c r="B636" s="1">
        <v>42017</v>
      </c>
      <c r="C636" t="s">
        <v>195</v>
      </c>
      <c r="D636">
        <v>1</v>
      </c>
      <c r="E636" t="s">
        <v>5090</v>
      </c>
      <c r="F636" t="s">
        <v>13</v>
      </c>
      <c r="G636" t="s">
        <v>4</v>
      </c>
      <c r="H636" t="s">
        <v>195</v>
      </c>
      <c r="I636" s="17"/>
      <c r="J636" s="18"/>
      <c r="K636" s="4">
        <v>26296.98</v>
      </c>
      <c r="L636" s="5">
        <v>1</v>
      </c>
      <c r="M636" s="15">
        <f t="shared" si="9"/>
        <v>-137068.65999999995</v>
      </c>
      <c r="N636" s="25" t="s">
        <v>36345</v>
      </c>
      <c r="P636" s="94" t="s">
        <v>36460</v>
      </c>
    </row>
    <row r="637" spans="1:16" hidden="1">
      <c r="A637" t="s">
        <v>5095</v>
      </c>
      <c r="B637" s="1">
        <v>42017</v>
      </c>
      <c r="C637" t="s">
        <v>195</v>
      </c>
      <c r="D637">
        <v>1</v>
      </c>
      <c r="E637" t="s">
        <v>5098</v>
      </c>
      <c r="F637" t="s">
        <v>13</v>
      </c>
      <c r="G637" t="s">
        <v>4</v>
      </c>
      <c r="H637" t="s">
        <v>195</v>
      </c>
      <c r="I637" s="17"/>
      <c r="J637" s="18"/>
      <c r="K637" s="17">
        <v>34128.71</v>
      </c>
      <c r="L637" s="5">
        <v>2</v>
      </c>
      <c r="M637" s="15">
        <f t="shared" si="9"/>
        <v>-171197.36999999994</v>
      </c>
      <c r="P637"/>
    </row>
    <row r="638" spans="1:16" hidden="1">
      <c r="A638" t="s">
        <v>13439</v>
      </c>
      <c r="B638" s="1">
        <v>42017</v>
      </c>
      <c r="C638" t="s">
        <v>13440</v>
      </c>
      <c r="D638">
        <v>1</v>
      </c>
      <c r="E638" t="s">
        <v>13441</v>
      </c>
      <c r="F638" t="s">
        <v>13</v>
      </c>
      <c r="G638" t="s">
        <v>52</v>
      </c>
      <c r="H638" t="s">
        <v>13442</v>
      </c>
      <c r="I638" s="17"/>
      <c r="J638" s="18"/>
      <c r="K638" s="17">
        <v>1480.62</v>
      </c>
      <c r="L638" s="5">
        <v>4</v>
      </c>
      <c r="M638" s="15">
        <f t="shared" si="9"/>
        <v>-172677.98999999993</v>
      </c>
      <c r="P638"/>
    </row>
    <row r="639" spans="1:16" hidden="1">
      <c r="A639" t="s">
        <v>36336</v>
      </c>
      <c r="B639" s="1">
        <v>42017</v>
      </c>
      <c r="C639" t="s">
        <v>36337</v>
      </c>
      <c r="D639">
        <v>1</v>
      </c>
      <c r="E639" t="s">
        <v>36338</v>
      </c>
      <c r="F639" t="s">
        <v>3342</v>
      </c>
      <c r="G639" t="s">
        <v>52</v>
      </c>
      <c r="H639" t="s">
        <v>36343</v>
      </c>
      <c r="I639" s="17"/>
      <c r="J639" s="18"/>
      <c r="K639" s="17">
        <v>121.73</v>
      </c>
      <c r="L639" s="5">
        <v>9</v>
      </c>
      <c r="M639" s="15">
        <f t="shared" si="9"/>
        <v>-172799.71999999994</v>
      </c>
      <c r="P639"/>
    </row>
    <row r="640" spans="1:16" hidden="1">
      <c r="A640" t="s">
        <v>36339</v>
      </c>
      <c r="B640" s="1">
        <v>42017</v>
      </c>
      <c r="C640" t="s">
        <v>36337</v>
      </c>
      <c r="D640">
        <v>1</v>
      </c>
      <c r="E640" t="s">
        <v>36341</v>
      </c>
      <c r="F640" t="s">
        <v>3342</v>
      </c>
      <c r="G640" t="s">
        <v>52</v>
      </c>
      <c r="H640" t="s">
        <v>36344</v>
      </c>
      <c r="I640" s="17"/>
      <c r="J640" s="18"/>
      <c r="K640" s="17">
        <v>124.54</v>
      </c>
      <c r="L640" s="5">
        <v>9</v>
      </c>
      <c r="M640" s="15">
        <f t="shared" si="9"/>
        <v>-172924.25999999995</v>
      </c>
      <c r="P640"/>
    </row>
    <row r="641" spans="1:13" customFormat="1" hidden="1">
      <c r="A641" t="s">
        <v>36340</v>
      </c>
      <c r="B641" s="1">
        <v>42017</v>
      </c>
      <c r="C641" t="s">
        <v>13</v>
      </c>
      <c r="D641">
        <v>1</v>
      </c>
      <c r="E641" t="s">
        <v>36342</v>
      </c>
      <c r="F641" t="s">
        <v>3342</v>
      </c>
      <c r="G641" t="s">
        <v>52</v>
      </c>
      <c r="H641" t="s">
        <v>5</v>
      </c>
      <c r="I641" s="17"/>
      <c r="J641" s="18"/>
      <c r="K641" s="17">
        <v>48300.5</v>
      </c>
      <c r="L641" s="5">
        <v>8</v>
      </c>
      <c r="M641" s="15">
        <f t="shared" si="9"/>
        <v>-221224.75999999995</v>
      </c>
    </row>
    <row r="642" spans="1:13" customFormat="1" hidden="1">
      <c r="A642" t="s">
        <v>22462</v>
      </c>
      <c r="B642" s="1">
        <v>42017</v>
      </c>
      <c r="C642" t="s">
        <v>22472</v>
      </c>
      <c r="D642">
        <v>2</v>
      </c>
      <c r="E642" t="s">
        <v>22473</v>
      </c>
      <c r="F642" t="s">
        <v>7054</v>
      </c>
      <c r="G642" t="s">
        <v>4</v>
      </c>
      <c r="H642" t="s">
        <v>22474</v>
      </c>
      <c r="I642" s="17">
        <v>1025</v>
      </c>
      <c r="J642" s="18">
        <v>2</v>
      </c>
      <c r="K642" s="17"/>
      <c r="L642" s="5"/>
      <c r="M642" s="15">
        <f t="shared" si="9"/>
        <v>-220199.75999999995</v>
      </c>
    </row>
    <row r="643" spans="1:13" customFormat="1" hidden="1">
      <c r="A643" t="s">
        <v>22486</v>
      </c>
      <c r="B643" s="1">
        <v>42017</v>
      </c>
      <c r="C643" t="s">
        <v>4654</v>
      </c>
      <c r="D643">
        <v>2</v>
      </c>
      <c r="E643" t="s">
        <v>22495</v>
      </c>
      <c r="F643" t="s">
        <v>13559</v>
      </c>
      <c r="G643" t="s">
        <v>313</v>
      </c>
      <c r="H643" t="s">
        <v>4656</v>
      </c>
      <c r="I643" s="17">
        <v>1566</v>
      </c>
      <c r="J643" s="18">
        <v>6</v>
      </c>
      <c r="K643" s="17"/>
      <c r="L643" s="5"/>
      <c r="M643" s="15">
        <f t="shared" si="9"/>
        <v>-218633.75999999995</v>
      </c>
    </row>
    <row r="644" spans="1:13" customFormat="1" hidden="1">
      <c r="A644" t="s">
        <v>22513</v>
      </c>
      <c r="B644" s="1">
        <v>42017</v>
      </c>
      <c r="C644" t="s">
        <v>22522</v>
      </c>
      <c r="D644">
        <v>2</v>
      </c>
      <c r="E644" t="s">
        <v>22523</v>
      </c>
      <c r="F644" t="s">
        <v>7054</v>
      </c>
      <c r="G644" t="s">
        <v>4</v>
      </c>
      <c r="H644" t="s">
        <v>15043</v>
      </c>
      <c r="I644" s="17">
        <v>1840</v>
      </c>
      <c r="J644" s="18">
        <v>7</v>
      </c>
      <c r="K644" s="17"/>
      <c r="L644" s="5"/>
      <c r="M644" s="15">
        <f t="shared" si="9"/>
        <v>-216793.75999999995</v>
      </c>
    </row>
    <row r="645" spans="1:13" customFormat="1" hidden="1">
      <c r="A645" t="s">
        <v>22536</v>
      </c>
      <c r="B645" s="1">
        <v>42017</v>
      </c>
      <c r="C645" t="s">
        <v>22279</v>
      </c>
      <c r="D645">
        <v>1</v>
      </c>
      <c r="E645" t="s">
        <v>22546</v>
      </c>
      <c r="F645" t="s">
        <v>13565</v>
      </c>
      <c r="G645" t="s">
        <v>4</v>
      </c>
      <c r="H645" t="s">
        <v>4478</v>
      </c>
      <c r="I645" s="17">
        <v>15000</v>
      </c>
      <c r="J645" s="18">
        <v>2</v>
      </c>
      <c r="K645" s="17"/>
      <c r="L645" s="5"/>
      <c r="M645" s="15">
        <f t="shared" si="9"/>
        <v>-201793.75999999995</v>
      </c>
    </row>
    <row r="646" spans="1:13" customFormat="1" hidden="1">
      <c r="A646" t="s">
        <v>22561</v>
      </c>
      <c r="B646" s="1">
        <v>42017</v>
      </c>
      <c r="C646" t="s">
        <v>6</v>
      </c>
      <c r="D646">
        <v>1</v>
      </c>
      <c r="E646" t="s">
        <v>22571</v>
      </c>
      <c r="F646" t="s">
        <v>13610</v>
      </c>
      <c r="G646" t="s">
        <v>4</v>
      </c>
      <c r="H646" t="s">
        <v>22572</v>
      </c>
      <c r="I646" s="17">
        <v>7117.43</v>
      </c>
      <c r="J646" s="18">
        <v>1</v>
      </c>
      <c r="K646" s="17"/>
      <c r="L646" s="5"/>
      <c r="M646" s="15">
        <f t="shared" si="9"/>
        <v>-194676.32999999996</v>
      </c>
    </row>
    <row r="647" spans="1:13" customFormat="1" hidden="1">
      <c r="A647" t="s">
        <v>22589</v>
      </c>
      <c r="B647" s="1">
        <v>42017</v>
      </c>
      <c r="C647" t="s">
        <v>6</v>
      </c>
      <c r="D647">
        <v>1</v>
      </c>
      <c r="E647" t="s">
        <v>22599</v>
      </c>
      <c r="F647" t="s">
        <v>13610</v>
      </c>
      <c r="G647" t="s">
        <v>4</v>
      </c>
      <c r="H647" t="s">
        <v>11001</v>
      </c>
      <c r="I647" s="17">
        <v>4759.16</v>
      </c>
      <c r="J647" s="18">
        <v>1</v>
      </c>
      <c r="K647" s="17"/>
      <c r="L647" s="5"/>
      <c r="M647" s="15">
        <f t="shared" si="9"/>
        <v>-189917.16999999995</v>
      </c>
    </row>
    <row r="648" spans="1:13" customFormat="1" hidden="1">
      <c r="A648" t="s">
        <v>22636</v>
      </c>
      <c r="B648" s="1">
        <v>42017</v>
      </c>
      <c r="C648" t="s">
        <v>22647</v>
      </c>
      <c r="D648">
        <v>2</v>
      </c>
      <c r="E648" t="s">
        <v>22648</v>
      </c>
      <c r="F648" t="s">
        <v>7054</v>
      </c>
      <c r="G648" t="s">
        <v>4</v>
      </c>
      <c r="H648" t="s">
        <v>21046</v>
      </c>
      <c r="I648" s="17">
        <v>1025</v>
      </c>
      <c r="J648" s="18">
        <v>1</v>
      </c>
      <c r="K648" s="17"/>
      <c r="L648" s="5"/>
      <c r="M648" s="15">
        <f t="shared" si="9"/>
        <v>-188892.16999999995</v>
      </c>
    </row>
    <row r="649" spans="1:13" customFormat="1" hidden="1">
      <c r="A649" t="s">
        <v>22664</v>
      </c>
      <c r="B649" s="1">
        <v>42017</v>
      </c>
      <c r="C649" t="s">
        <v>22669</v>
      </c>
      <c r="D649">
        <v>2</v>
      </c>
      <c r="E649" t="s">
        <v>22670</v>
      </c>
      <c r="F649" t="s">
        <v>7054</v>
      </c>
      <c r="G649" t="s">
        <v>4</v>
      </c>
      <c r="H649" t="s">
        <v>22671</v>
      </c>
      <c r="I649" s="17">
        <v>1840</v>
      </c>
      <c r="J649" s="18">
        <v>1</v>
      </c>
      <c r="K649" s="17"/>
      <c r="L649" s="5"/>
      <c r="M649" s="15">
        <f t="shared" ref="M649:M712" si="10">+M648+I649-K649</f>
        <v>-187052.16999999995</v>
      </c>
    </row>
    <row r="650" spans="1:13" customFormat="1" hidden="1">
      <c r="A650" t="s">
        <v>22691</v>
      </c>
      <c r="B650" s="1">
        <v>42017</v>
      </c>
      <c r="C650" t="s">
        <v>6</v>
      </c>
      <c r="D650">
        <v>1</v>
      </c>
      <c r="E650" t="s">
        <v>22698</v>
      </c>
      <c r="F650" t="s">
        <v>13610</v>
      </c>
      <c r="G650" t="s">
        <v>4</v>
      </c>
      <c r="H650" t="s">
        <v>1136</v>
      </c>
      <c r="I650" s="17">
        <v>8944.25</v>
      </c>
      <c r="J650" s="18">
        <v>2</v>
      </c>
      <c r="K650" s="17"/>
      <c r="L650" s="5"/>
      <c r="M650" s="15">
        <f t="shared" si="10"/>
        <v>-178107.91999999995</v>
      </c>
    </row>
    <row r="651" spans="1:13" customFormat="1" hidden="1">
      <c r="A651" t="s">
        <v>22713</v>
      </c>
      <c r="B651" s="1">
        <v>42017</v>
      </c>
      <c r="C651" t="s">
        <v>6</v>
      </c>
      <c r="D651">
        <v>1</v>
      </c>
      <c r="E651" t="s">
        <v>22719</v>
      </c>
      <c r="F651" t="s">
        <v>13610</v>
      </c>
      <c r="G651" t="s">
        <v>4</v>
      </c>
      <c r="H651" t="s">
        <v>1136</v>
      </c>
      <c r="I651" s="17">
        <v>10961</v>
      </c>
      <c r="J651" s="18">
        <v>2</v>
      </c>
      <c r="K651" s="17"/>
      <c r="L651" s="5"/>
      <c r="M651" s="15">
        <f t="shared" si="10"/>
        <v>-167146.91999999995</v>
      </c>
    </row>
    <row r="652" spans="1:13" customFormat="1" hidden="1">
      <c r="A652" t="s">
        <v>22735</v>
      </c>
      <c r="B652" s="1">
        <v>42017</v>
      </c>
      <c r="C652" t="s">
        <v>22740</v>
      </c>
      <c r="D652">
        <v>2</v>
      </c>
      <c r="E652" t="s">
        <v>22741</v>
      </c>
      <c r="F652" t="s">
        <v>7054</v>
      </c>
      <c r="G652" t="s">
        <v>4</v>
      </c>
      <c r="H652" t="s">
        <v>625</v>
      </c>
      <c r="I652" s="17">
        <v>1840</v>
      </c>
      <c r="J652" s="18">
        <v>2</v>
      </c>
      <c r="K652" s="17"/>
      <c r="L652" s="5"/>
      <c r="M652" s="15">
        <f t="shared" si="10"/>
        <v>-165306.91999999995</v>
      </c>
    </row>
    <row r="653" spans="1:13" customFormat="1" hidden="1">
      <c r="A653" t="s">
        <v>22756</v>
      </c>
      <c r="B653" s="1">
        <v>42017</v>
      </c>
      <c r="C653" t="s">
        <v>22762</v>
      </c>
      <c r="D653">
        <v>2</v>
      </c>
      <c r="E653" t="s">
        <v>22763</v>
      </c>
      <c r="F653" t="s">
        <v>7054</v>
      </c>
      <c r="G653" t="s">
        <v>4</v>
      </c>
      <c r="H653" t="s">
        <v>17445</v>
      </c>
      <c r="I653" s="17">
        <v>1025</v>
      </c>
      <c r="J653" s="18">
        <v>2</v>
      </c>
      <c r="K653" s="17"/>
      <c r="L653" s="5"/>
      <c r="M653" s="15">
        <f t="shared" si="10"/>
        <v>-164281.91999999995</v>
      </c>
    </row>
    <row r="654" spans="1:13" customFormat="1" hidden="1">
      <c r="A654" t="s">
        <v>22776</v>
      </c>
      <c r="B654" s="1">
        <v>42017</v>
      </c>
      <c r="C654" t="s">
        <v>22784</v>
      </c>
      <c r="D654">
        <v>2</v>
      </c>
      <c r="E654" t="s">
        <v>22785</v>
      </c>
      <c r="F654" t="s">
        <v>7054</v>
      </c>
      <c r="G654" t="s">
        <v>4</v>
      </c>
      <c r="H654" t="s">
        <v>22786</v>
      </c>
      <c r="I654" s="17">
        <v>4790</v>
      </c>
      <c r="J654" s="18">
        <v>2</v>
      </c>
      <c r="K654" s="17"/>
      <c r="L654" s="5"/>
      <c r="M654" s="15">
        <f t="shared" si="10"/>
        <v>-159491.91999999995</v>
      </c>
    </row>
    <row r="655" spans="1:13" customFormat="1" hidden="1">
      <c r="A655" t="s">
        <v>22800</v>
      </c>
      <c r="B655" s="1">
        <v>42017</v>
      </c>
      <c r="C655" t="s">
        <v>22806</v>
      </c>
      <c r="D655">
        <v>2</v>
      </c>
      <c r="E655" t="s">
        <v>22807</v>
      </c>
      <c r="F655" t="s">
        <v>7054</v>
      </c>
      <c r="G655" t="s">
        <v>4</v>
      </c>
      <c r="H655" t="s">
        <v>525</v>
      </c>
      <c r="I655" s="17">
        <v>1840</v>
      </c>
      <c r="J655" s="18">
        <v>2</v>
      </c>
      <c r="K655" s="17"/>
      <c r="L655" s="5"/>
      <c r="M655" s="15">
        <f t="shared" si="10"/>
        <v>-157651.91999999995</v>
      </c>
    </row>
    <row r="656" spans="1:13" customFormat="1" hidden="1">
      <c r="A656" t="s">
        <v>22826</v>
      </c>
      <c r="B656" s="1">
        <v>42017</v>
      </c>
      <c r="C656" t="s">
        <v>22833</v>
      </c>
      <c r="D656">
        <v>2</v>
      </c>
      <c r="E656" t="s">
        <v>22834</v>
      </c>
      <c r="F656" t="s">
        <v>7054</v>
      </c>
      <c r="G656" t="s">
        <v>4</v>
      </c>
      <c r="H656" t="s">
        <v>22835</v>
      </c>
      <c r="I656" s="17">
        <v>1840</v>
      </c>
      <c r="J656" s="18">
        <v>2</v>
      </c>
      <c r="K656" s="17"/>
      <c r="L656" s="5"/>
      <c r="M656" s="15">
        <f t="shared" si="10"/>
        <v>-155811.91999999995</v>
      </c>
    </row>
    <row r="657" spans="1:13" customFormat="1" hidden="1">
      <c r="A657" t="s">
        <v>22849</v>
      </c>
      <c r="B657" s="1">
        <v>42017</v>
      </c>
      <c r="C657" t="s">
        <v>22856</v>
      </c>
      <c r="D657">
        <v>2</v>
      </c>
      <c r="E657" t="s">
        <v>22857</v>
      </c>
      <c r="F657" t="s">
        <v>7054</v>
      </c>
      <c r="G657" t="s">
        <v>4</v>
      </c>
      <c r="H657" t="s">
        <v>3531</v>
      </c>
      <c r="I657" s="17">
        <v>1025</v>
      </c>
      <c r="J657" s="18">
        <v>1</v>
      </c>
      <c r="K657" s="17"/>
      <c r="L657" s="5"/>
      <c r="M657" s="15">
        <f t="shared" si="10"/>
        <v>-154786.91999999995</v>
      </c>
    </row>
    <row r="658" spans="1:13" customFormat="1" hidden="1">
      <c r="A658" t="s">
        <v>22873</v>
      </c>
      <c r="B658" s="1">
        <v>42017</v>
      </c>
      <c r="C658" t="s">
        <v>6</v>
      </c>
      <c r="D658">
        <v>1</v>
      </c>
      <c r="E658" t="s">
        <v>22879</v>
      </c>
      <c r="F658" t="s">
        <v>13610</v>
      </c>
      <c r="G658" t="s">
        <v>4</v>
      </c>
      <c r="H658" t="s">
        <v>16865</v>
      </c>
      <c r="I658" s="17">
        <v>7690.79</v>
      </c>
      <c r="J658" s="18">
        <v>2</v>
      </c>
      <c r="K658" s="17"/>
      <c r="L658" s="5"/>
      <c r="M658" s="15">
        <f t="shared" si="10"/>
        <v>-147096.12999999995</v>
      </c>
    </row>
    <row r="659" spans="1:13" customFormat="1" hidden="1">
      <c r="A659" t="s">
        <v>22896</v>
      </c>
      <c r="B659" s="1">
        <v>42017</v>
      </c>
      <c r="C659" t="s">
        <v>22902</v>
      </c>
      <c r="D659">
        <v>2</v>
      </c>
      <c r="E659" t="s">
        <v>22903</v>
      </c>
      <c r="F659" t="s">
        <v>7054</v>
      </c>
      <c r="G659" t="s">
        <v>4</v>
      </c>
      <c r="H659" t="s">
        <v>22904</v>
      </c>
      <c r="I659" s="17">
        <v>1840</v>
      </c>
      <c r="J659" s="18">
        <v>1</v>
      </c>
      <c r="K659" s="17"/>
      <c r="L659" s="5"/>
      <c r="M659" s="15">
        <f t="shared" si="10"/>
        <v>-145256.12999999995</v>
      </c>
    </row>
    <row r="660" spans="1:13" customFormat="1" hidden="1">
      <c r="A660" t="s">
        <v>22918</v>
      </c>
      <c r="B660" s="1">
        <v>42017</v>
      </c>
      <c r="C660" t="s">
        <v>22923</v>
      </c>
      <c r="D660">
        <v>2</v>
      </c>
      <c r="E660" t="s">
        <v>22924</v>
      </c>
      <c r="F660" t="s">
        <v>7054</v>
      </c>
      <c r="G660" t="s">
        <v>4</v>
      </c>
      <c r="H660" t="s">
        <v>20580</v>
      </c>
      <c r="I660" s="17">
        <v>1025</v>
      </c>
      <c r="J660" s="18">
        <v>2</v>
      </c>
      <c r="K660" s="17"/>
      <c r="L660" s="5"/>
      <c r="M660" s="15">
        <f t="shared" si="10"/>
        <v>-144231.12999999995</v>
      </c>
    </row>
    <row r="661" spans="1:13" customFormat="1" hidden="1">
      <c r="A661" t="s">
        <v>22939</v>
      </c>
      <c r="B661" s="1">
        <v>42017</v>
      </c>
      <c r="C661" t="s">
        <v>22946</v>
      </c>
      <c r="D661">
        <v>2</v>
      </c>
      <c r="E661" t="s">
        <v>22947</v>
      </c>
      <c r="F661" t="s">
        <v>7054</v>
      </c>
      <c r="G661" t="s">
        <v>4</v>
      </c>
      <c r="H661" t="s">
        <v>6410</v>
      </c>
      <c r="I661" s="17">
        <v>1025</v>
      </c>
      <c r="J661" s="18">
        <v>1</v>
      </c>
      <c r="K661" s="17"/>
      <c r="L661" s="5"/>
      <c r="M661" s="15">
        <f t="shared" si="10"/>
        <v>-143206.12999999995</v>
      </c>
    </row>
    <row r="662" spans="1:13" customFormat="1" hidden="1">
      <c r="A662" t="s">
        <v>22963</v>
      </c>
      <c r="B662" s="1">
        <v>42017</v>
      </c>
      <c r="C662" t="s">
        <v>22967</v>
      </c>
      <c r="D662">
        <v>2</v>
      </c>
      <c r="E662" t="s">
        <v>22968</v>
      </c>
      <c r="F662" t="s">
        <v>13559</v>
      </c>
      <c r="G662" t="s">
        <v>313</v>
      </c>
      <c r="H662" t="s">
        <v>4375</v>
      </c>
      <c r="I662" s="17"/>
      <c r="J662" s="18"/>
      <c r="K662" s="17">
        <v>1172.69</v>
      </c>
      <c r="L662" s="5" t="s">
        <v>36334</v>
      </c>
      <c r="M662" s="15">
        <f t="shared" si="10"/>
        <v>-144378.81999999995</v>
      </c>
    </row>
    <row r="663" spans="1:13" customFormat="1" hidden="1">
      <c r="A663" t="s">
        <v>22963</v>
      </c>
      <c r="B663" s="1">
        <v>42017</v>
      </c>
      <c r="C663" t="s">
        <v>22967</v>
      </c>
      <c r="D663">
        <v>2</v>
      </c>
      <c r="E663" t="s">
        <v>22968</v>
      </c>
      <c r="F663" t="s">
        <v>13559</v>
      </c>
      <c r="G663" t="s">
        <v>313</v>
      </c>
      <c r="H663" t="s">
        <v>4375</v>
      </c>
      <c r="I663" s="17">
        <v>1172.69</v>
      </c>
      <c r="J663" s="18" t="s">
        <v>36334</v>
      </c>
      <c r="K663" s="17"/>
      <c r="L663" s="5"/>
      <c r="M663" s="15">
        <f t="shared" si="10"/>
        <v>-143206.12999999995</v>
      </c>
    </row>
    <row r="664" spans="1:13" customFormat="1" hidden="1">
      <c r="A664" t="s">
        <v>22983</v>
      </c>
      <c r="B664" s="1">
        <v>42017</v>
      </c>
      <c r="C664" t="s">
        <v>22992</v>
      </c>
      <c r="D664">
        <v>1</v>
      </c>
      <c r="E664" t="s">
        <v>22993</v>
      </c>
      <c r="F664" t="s">
        <v>13565</v>
      </c>
      <c r="G664" t="s">
        <v>4</v>
      </c>
      <c r="H664" t="s">
        <v>4933</v>
      </c>
      <c r="I664" s="17">
        <v>10000</v>
      </c>
      <c r="J664" s="18">
        <v>3</v>
      </c>
      <c r="K664" s="17"/>
      <c r="L664" s="5"/>
      <c r="M664" s="15">
        <f t="shared" si="10"/>
        <v>-133206.12999999995</v>
      </c>
    </row>
    <row r="665" spans="1:13" customFormat="1" hidden="1">
      <c r="A665" t="s">
        <v>23009</v>
      </c>
      <c r="B665" s="1">
        <v>42017</v>
      </c>
      <c r="C665" t="s">
        <v>23014</v>
      </c>
      <c r="D665">
        <v>2</v>
      </c>
      <c r="E665" t="s">
        <v>23015</v>
      </c>
      <c r="F665" t="s">
        <v>13559</v>
      </c>
      <c r="G665" t="s">
        <v>313</v>
      </c>
      <c r="H665" t="s">
        <v>3898</v>
      </c>
      <c r="I665" s="17"/>
      <c r="J665" s="18"/>
      <c r="K665" s="17">
        <v>3886.3</v>
      </c>
      <c r="L665" s="5" t="s">
        <v>36334</v>
      </c>
      <c r="M665" s="15">
        <f t="shared" si="10"/>
        <v>-137092.42999999993</v>
      </c>
    </row>
    <row r="666" spans="1:13" customFormat="1" hidden="1">
      <c r="A666" t="s">
        <v>23009</v>
      </c>
      <c r="B666" s="1">
        <v>42017</v>
      </c>
      <c r="C666" t="s">
        <v>23014</v>
      </c>
      <c r="D666">
        <v>2</v>
      </c>
      <c r="E666" t="s">
        <v>23015</v>
      </c>
      <c r="F666" t="s">
        <v>13559</v>
      </c>
      <c r="G666" t="s">
        <v>313</v>
      </c>
      <c r="H666" t="s">
        <v>3898</v>
      </c>
      <c r="I666" s="17">
        <v>3886.3</v>
      </c>
      <c r="J666" s="18" t="s">
        <v>36334</v>
      </c>
      <c r="K666" s="17"/>
      <c r="L666" s="5"/>
      <c r="M666" s="15">
        <f t="shared" si="10"/>
        <v>-133206.12999999995</v>
      </c>
    </row>
    <row r="667" spans="1:13" customFormat="1" hidden="1">
      <c r="A667" t="s">
        <v>23033</v>
      </c>
      <c r="B667" s="1">
        <v>42017</v>
      </c>
      <c r="C667" t="s">
        <v>23040</v>
      </c>
      <c r="D667">
        <v>2</v>
      </c>
      <c r="E667" t="s">
        <v>23041</v>
      </c>
      <c r="F667" t="s">
        <v>13559</v>
      </c>
      <c r="G667" t="s">
        <v>313</v>
      </c>
      <c r="H667" t="s">
        <v>4456</v>
      </c>
      <c r="I667" s="17"/>
      <c r="J667" s="18"/>
      <c r="K667" s="17">
        <v>89.8</v>
      </c>
      <c r="L667" s="5" t="s">
        <v>36334</v>
      </c>
      <c r="M667" s="15">
        <f t="shared" si="10"/>
        <v>-133295.92999999993</v>
      </c>
    </row>
    <row r="668" spans="1:13" customFormat="1" hidden="1">
      <c r="A668" t="s">
        <v>23033</v>
      </c>
      <c r="B668" s="1">
        <v>42017</v>
      </c>
      <c r="C668" t="s">
        <v>23040</v>
      </c>
      <c r="D668">
        <v>2</v>
      </c>
      <c r="E668" t="s">
        <v>23041</v>
      </c>
      <c r="F668" t="s">
        <v>13559</v>
      </c>
      <c r="G668" t="s">
        <v>313</v>
      </c>
      <c r="H668" t="s">
        <v>4456</v>
      </c>
      <c r="I668" s="17">
        <v>89.8</v>
      </c>
      <c r="J668" s="18" t="s">
        <v>36334</v>
      </c>
      <c r="K668" s="17"/>
      <c r="L668" s="5"/>
      <c r="M668" s="15">
        <f t="shared" si="10"/>
        <v>-133206.12999999995</v>
      </c>
    </row>
    <row r="669" spans="1:13" customFormat="1" hidden="1">
      <c r="A669" t="s">
        <v>23060</v>
      </c>
      <c r="B669" s="1">
        <v>42017</v>
      </c>
      <c r="C669" t="s">
        <v>23069</v>
      </c>
      <c r="D669">
        <v>2</v>
      </c>
      <c r="E669" t="s">
        <v>23070</v>
      </c>
      <c r="F669" t="s">
        <v>7054</v>
      </c>
      <c r="G669" t="s">
        <v>4</v>
      </c>
      <c r="H669" t="s">
        <v>19856</v>
      </c>
      <c r="I669" s="17">
        <v>1025</v>
      </c>
      <c r="J669" s="18">
        <v>2</v>
      </c>
      <c r="K669" s="17"/>
      <c r="L669" s="5"/>
      <c r="M669" s="15">
        <f t="shared" si="10"/>
        <v>-132181.12999999995</v>
      </c>
    </row>
    <row r="670" spans="1:13" customFormat="1" hidden="1">
      <c r="A670" t="s">
        <v>23087</v>
      </c>
      <c r="B670" s="1">
        <v>42017</v>
      </c>
      <c r="C670" t="s">
        <v>23093</v>
      </c>
      <c r="D670">
        <v>2</v>
      </c>
      <c r="E670" t="s">
        <v>23094</v>
      </c>
      <c r="F670" t="s">
        <v>7054</v>
      </c>
      <c r="G670" t="s">
        <v>4</v>
      </c>
      <c r="H670" t="s">
        <v>12099</v>
      </c>
      <c r="I670" s="17">
        <v>2990</v>
      </c>
      <c r="J670" s="18">
        <v>1</v>
      </c>
      <c r="K670" s="17"/>
      <c r="L670" s="5"/>
      <c r="M670" s="15">
        <f t="shared" si="10"/>
        <v>-129191.12999999995</v>
      </c>
    </row>
    <row r="671" spans="1:13" customFormat="1" hidden="1">
      <c r="A671" t="s">
        <v>23110</v>
      </c>
      <c r="B671" s="1">
        <v>42017</v>
      </c>
      <c r="C671" t="s">
        <v>5032</v>
      </c>
      <c r="D671">
        <v>2</v>
      </c>
      <c r="E671" t="s">
        <v>23120</v>
      </c>
      <c r="F671" t="s">
        <v>7054</v>
      </c>
      <c r="G671" t="s">
        <v>4</v>
      </c>
      <c r="H671" t="s">
        <v>5034</v>
      </c>
      <c r="I671" s="17">
        <v>4100</v>
      </c>
      <c r="J671" s="18" t="s">
        <v>36334</v>
      </c>
      <c r="K671" s="17"/>
      <c r="L671" s="5"/>
      <c r="M671" s="15">
        <f t="shared" si="10"/>
        <v>-125091.12999999995</v>
      </c>
    </row>
    <row r="672" spans="1:13" customFormat="1" hidden="1">
      <c r="A672" t="s">
        <v>23135</v>
      </c>
      <c r="B672" s="1">
        <v>42017</v>
      </c>
      <c r="C672" t="s">
        <v>23142</v>
      </c>
      <c r="D672">
        <v>2</v>
      </c>
      <c r="E672" t="s">
        <v>23143</v>
      </c>
      <c r="F672" t="s">
        <v>7054</v>
      </c>
      <c r="G672" t="s">
        <v>4</v>
      </c>
      <c r="H672" t="s">
        <v>20821</v>
      </c>
      <c r="I672" s="17">
        <v>1840</v>
      </c>
      <c r="J672" s="18">
        <v>1</v>
      </c>
      <c r="K672" s="17"/>
      <c r="L672" s="5"/>
      <c r="M672" s="15">
        <f t="shared" si="10"/>
        <v>-123251.12999999995</v>
      </c>
    </row>
    <row r="673" spans="1:15" customFormat="1" hidden="1">
      <c r="A673" t="s">
        <v>23161</v>
      </c>
      <c r="B673" s="1">
        <v>42017</v>
      </c>
      <c r="C673" t="s">
        <v>23167</v>
      </c>
      <c r="D673">
        <v>2</v>
      </c>
      <c r="E673" t="s">
        <v>23168</v>
      </c>
      <c r="F673" t="s">
        <v>7054</v>
      </c>
      <c r="G673" t="s">
        <v>4</v>
      </c>
      <c r="H673" t="s">
        <v>12610</v>
      </c>
      <c r="I673" s="17">
        <v>1025</v>
      </c>
      <c r="J673" s="18">
        <v>2</v>
      </c>
      <c r="K673" s="17"/>
      <c r="L673" s="5"/>
      <c r="M673" s="15">
        <f t="shared" si="10"/>
        <v>-122226.12999999995</v>
      </c>
    </row>
    <row r="674" spans="1:15" customFormat="1" hidden="1">
      <c r="A674" t="s">
        <v>23182</v>
      </c>
      <c r="B674" s="1">
        <v>42017</v>
      </c>
      <c r="C674" t="s">
        <v>23186</v>
      </c>
      <c r="D674">
        <v>2</v>
      </c>
      <c r="E674" t="s">
        <v>23187</v>
      </c>
      <c r="F674" t="s">
        <v>7054</v>
      </c>
      <c r="G674" t="s">
        <v>4</v>
      </c>
      <c r="H674" t="s">
        <v>23188</v>
      </c>
      <c r="I674" s="17">
        <v>1840</v>
      </c>
      <c r="J674" s="18">
        <v>1</v>
      </c>
      <c r="K674" s="17"/>
      <c r="L674" s="5"/>
      <c r="M674" s="15">
        <f t="shared" si="10"/>
        <v>-120386.12999999995</v>
      </c>
    </row>
    <row r="675" spans="1:15" customFormat="1" hidden="1">
      <c r="A675" t="s">
        <v>23203</v>
      </c>
      <c r="B675" s="1">
        <v>42017</v>
      </c>
      <c r="C675" t="s">
        <v>23209</v>
      </c>
      <c r="D675">
        <v>2</v>
      </c>
      <c r="E675" t="s">
        <v>23210</v>
      </c>
      <c r="F675" t="s">
        <v>7054</v>
      </c>
      <c r="G675" t="s">
        <v>4</v>
      </c>
      <c r="H675" t="s">
        <v>5041</v>
      </c>
      <c r="I675" s="17">
        <v>5099</v>
      </c>
      <c r="J675" s="18">
        <v>5</v>
      </c>
      <c r="K675" s="17"/>
      <c r="L675" s="5"/>
      <c r="M675" s="15">
        <f t="shared" si="10"/>
        <v>-115287.12999999995</v>
      </c>
    </row>
    <row r="676" spans="1:15" customFormat="1" hidden="1">
      <c r="A676" t="s">
        <v>23229</v>
      </c>
      <c r="B676" s="1">
        <v>42017</v>
      </c>
      <c r="C676" t="s">
        <v>5032</v>
      </c>
      <c r="D676">
        <v>2</v>
      </c>
      <c r="E676" t="s">
        <v>23234</v>
      </c>
      <c r="F676" t="s">
        <v>7054</v>
      </c>
      <c r="G676" t="s">
        <v>4</v>
      </c>
      <c r="H676" t="s">
        <v>5034</v>
      </c>
      <c r="I676" s="17">
        <v>4100</v>
      </c>
      <c r="J676" s="18">
        <v>2</v>
      </c>
      <c r="K676" s="17"/>
      <c r="L676" s="5"/>
      <c r="M676" s="15">
        <f t="shared" si="10"/>
        <v>-111187.12999999995</v>
      </c>
    </row>
    <row r="677" spans="1:15" customFormat="1" hidden="1">
      <c r="A677" t="s">
        <v>23251</v>
      </c>
      <c r="B677" s="1">
        <v>42017</v>
      </c>
      <c r="C677" t="s">
        <v>4654</v>
      </c>
      <c r="D677">
        <v>2</v>
      </c>
      <c r="E677" t="s">
        <v>23254</v>
      </c>
      <c r="F677" t="s">
        <v>13559</v>
      </c>
      <c r="G677" t="s">
        <v>313</v>
      </c>
      <c r="H677" t="s">
        <v>3294</v>
      </c>
      <c r="I677" s="17">
        <v>1480.62</v>
      </c>
      <c r="J677" s="18">
        <v>4</v>
      </c>
      <c r="K677" s="17"/>
      <c r="L677" s="5"/>
      <c r="M677" s="15">
        <f t="shared" si="10"/>
        <v>-109706.50999999995</v>
      </c>
    </row>
    <row r="678" spans="1:15" customFormat="1" hidden="1">
      <c r="A678" t="s">
        <v>23273</v>
      </c>
      <c r="B678" s="1">
        <v>42017</v>
      </c>
      <c r="C678" t="s">
        <v>23003</v>
      </c>
      <c r="D678">
        <v>2</v>
      </c>
      <c r="E678" t="s">
        <v>23276</v>
      </c>
      <c r="F678" t="s">
        <v>13559</v>
      </c>
      <c r="G678" t="s">
        <v>313</v>
      </c>
      <c r="H678" t="s">
        <v>5</v>
      </c>
      <c r="I678" s="17"/>
      <c r="J678" s="18"/>
      <c r="K678" s="17">
        <v>242.22</v>
      </c>
      <c r="L678" s="5">
        <v>9</v>
      </c>
      <c r="M678" s="15">
        <f t="shared" si="10"/>
        <v>-109948.72999999995</v>
      </c>
      <c r="N678" s="3"/>
    </row>
    <row r="679" spans="1:15" customFormat="1" hidden="1">
      <c r="A679" t="s">
        <v>23273</v>
      </c>
      <c r="B679" s="1">
        <v>42017</v>
      </c>
      <c r="C679" t="s">
        <v>23003</v>
      </c>
      <c r="D679">
        <v>2</v>
      </c>
      <c r="E679" t="s">
        <v>23276</v>
      </c>
      <c r="F679" t="s">
        <v>13559</v>
      </c>
      <c r="G679" t="s">
        <v>313</v>
      </c>
      <c r="H679" t="s">
        <v>5</v>
      </c>
      <c r="I679" s="17">
        <v>363.95</v>
      </c>
      <c r="J679" s="18">
        <v>9</v>
      </c>
      <c r="K679" s="17"/>
      <c r="L679" s="5"/>
      <c r="M679" s="15">
        <f t="shared" si="10"/>
        <v>-109584.77999999996</v>
      </c>
    </row>
    <row r="680" spans="1:15" customFormat="1" hidden="1">
      <c r="A680" t="s">
        <v>23292</v>
      </c>
      <c r="B680" s="1">
        <v>42017</v>
      </c>
      <c r="C680" t="s">
        <v>23003</v>
      </c>
      <c r="D680">
        <v>2</v>
      </c>
      <c r="E680" t="s">
        <v>23296</v>
      </c>
      <c r="F680" t="s">
        <v>13559</v>
      </c>
      <c r="G680" t="s">
        <v>313</v>
      </c>
      <c r="H680" t="s">
        <v>5</v>
      </c>
      <c r="I680" s="17"/>
      <c r="J680" s="18"/>
      <c r="K680" s="17">
        <v>240.49</v>
      </c>
      <c r="L680" s="5">
        <v>9</v>
      </c>
      <c r="M680" s="15">
        <f t="shared" si="10"/>
        <v>-109825.26999999996</v>
      </c>
      <c r="N680" s="3"/>
      <c r="O680" s="3">
        <f>+N621+O681</f>
        <v>48500.560000000005</v>
      </c>
    </row>
    <row r="681" spans="1:15" customFormat="1" hidden="1">
      <c r="A681" t="s">
        <v>23292</v>
      </c>
      <c r="B681" s="1">
        <v>42017</v>
      </c>
      <c r="C681" t="s">
        <v>23003</v>
      </c>
      <c r="D681">
        <v>2</v>
      </c>
      <c r="E681" t="s">
        <v>23296</v>
      </c>
      <c r="F681" t="s">
        <v>13559</v>
      </c>
      <c r="G681" t="s">
        <v>313</v>
      </c>
      <c r="H681" t="s">
        <v>5</v>
      </c>
      <c r="I681" s="17">
        <v>365.03</v>
      </c>
      <c r="J681" s="18">
        <v>9</v>
      </c>
      <c r="K681" s="17"/>
      <c r="L681" s="5"/>
      <c r="M681" s="15">
        <f t="shared" si="10"/>
        <v>-109460.23999999996</v>
      </c>
      <c r="O681" s="3">
        <f>+I626-N678-N680+200.01</f>
        <v>48500.560000000005</v>
      </c>
    </row>
    <row r="682" spans="1:15" customFormat="1" hidden="1">
      <c r="A682" t="s">
        <v>23314</v>
      </c>
      <c r="B682" s="1">
        <v>42017</v>
      </c>
      <c r="C682" t="s">
        <v>6</v>
      </c>
      <c r="D682">
        <v>1</v>
      </c>
      <c r="E682" t="s">
        <v>23316</v>
      </c>
      <c r="F682" t="s">
        <v>13565</v>
      </c>
      <c r="G682" t="s">
        <v>4</v>
      </c>
      <c r="H682" t="s">
        <v>1327</v>
      </c>
      <c r="I682" s="17">
        <v>10000</v>
      </c>
      <c r="J682" s="18">
        <v>2</v>
      </c>
      <c r="K682" s="17"/>
      <c r="L682" s="5"/>
      <c r="M682" s="15">
        <f t="shared" si="10"/>
        <v>-99460.239999999962</v>
      </c>
      <c r="N682" s="26">
        <f>+M620-M682</f>
        <v>199.99000000001979</v>
      </c>
      <c r="O682" s="3">
        <f>-O680+M682</f>
        <v>-147960.79999999996</v>
      </c>
    </row>
    <row r="683" spans="1:15" customFormat="1" hidden="1">
      <c r="A683" s="9" t="s">
        <v>5172</v>
      </c>
      <c r="B683" s="10">
        <v>42018</v>
      </c>
      <c r="C683" s="9" t="s">
        <v>6</v>
      </c>
      <c r="D683" s="9">
        <v>1</v>
      </c>
      <c r="E683" s="9" t="s">
        <v>5176</v>
      </c>
      <c r="F683" s="9" t="s">
        <v>29</v>
      </c>
      <c r="G683" s="9" t="s">
        <v>4</v>
      </c>
      <c r="H683" s="9" t="s">
        <v>5177</v>
      </c>
      <c r="I683" s="11">
        <v>2500</v>
      </c>
      <c r="J683" s="12">
        <v>7</v>
      </c>
      <c r="K683" s="11"/>
      <c r="L683" s="12"/>
      <c r="M683" s="15">
        <f t="shared" si="10"/>
        <v>-96960.239999999962</v>
      </c>
    </row>
    <row r="684" spans="1:15" customFormat="1" hidden="1">
      <c r="A684" t="s">
        <v>5251</v>
      </c>
      <c r="B684" s="1">
        <v>42018</v>
      </c>
      <c r="C684" t="s">
        <v>6</v>
      </c>
      <c r="D684">
        <v>1</v>
      </c>
      <c r="E684" t="s">
        <v>5253</v>
      </c>
      <c r="F684" t="s">
        <v>29</v>
      </c>
      <c r="G684" t="s">
        <v>4</v>
      </c>
      <c r="H684" t="s">
        <v>2473</v>
      </c>
      <c r="I684" s="2">
        <v>116.02</v>
      </c>
      <c r="J684" s="5">
        <v>7</v>
      </c>
      <c r="K684" s="2"/>
      <c r="L684" s="5"/>
      <c r="M684" s="15">
        <f t="shared" si="10"/>
        <v>-96844.219999999958</v>
      </c>
    </row>
    <row r="685" spans="1:15" customFormat="1" hidden="1">
      <c r="A685" t="s">
        <v>5319</v>
      </c>
      <c r="B685" s="1">
        <v>42018</v>
      </c>
      <c r="C685" t="s">
        <v>18</v>
      </c>
      <c r="D685">
        <v>1</v>
      </c>
      <c r="E685" t="s">
        <v>5326</v>
      </c>
      <c r="F685" t="s">
        <v>13</v>
      </c>
      <c r="G685" t="s">
        <v>4</v>
      </c>
      <c r="H685" t="s">
        <v>3894</v>
      </c>
      <c r="I685" s="2"/>
      <c r="J685" s="5"/>
      <c r="K685" s="2">
        <v>187000</v>
      </c>
      <c r="L685" s="5">
        <v>1</v>
      </c>
      <c r="M685" s="15">
        <f t="shared" si="10"/>
        <v>-283844.21999999997</v>
      </c>
    </row>
    <row r="686" spans="1:15" customFormat="1" hidden="1">
      <c r="A686" t="s">
        <v>5329</v>
      </c>
      <c r="B686" s="1">
        <v>42018</v>
      </c>
      <c r="C686" t="s">
        <v>43</v>
      </c>
      <c r="D686">
        <v>1</v>
      </c>
      <c r="E686" t="s">
        <v>5333</v>
      </c>
      <c r="F686" t="s">
        <v>16</v>
      </c>
      <c r="G686" t="s">
        <v>4</v>
      </c>
      <c r="H686" t="s">
        <v>3894</v>
      </c>
      <c r="I686" s="2"/>
      <c r="J686" s="5"/>
      <c r="K686" s="2">
        <v>93000</v>
      </c>
      <c r="L686" s="5">
        <v>1</v>
      </c>
      <c r="M686" s="15">
        <f t="shared" si="10"/>
        <v>-376844.22</v>
      </c>
    </row>
    <row r="687" spans="1:15" customFormat="1" hidden="1">
      <c r="A687" t="s">
        <v>5344</v>
      </c>
      <c r="B687" s="1">
        <v>42018</v>
      </c>
      <c r="C687" t="s">
        <v>6</v>
      </c>
      <c r="D687">
        <v>1</v>
      </c>
      <c r="E687" t="s">
        <v>5348</v>
      </c>
      <c r="F687" t="s">
        <v>29</v>
      </c>
      <c r="G687" t="s">
        <v>4</v>
      </c>
      <c r="H687" t="s">
        <v>734</v>
      </c>
      <c r="I687" s="2">
        <v>1328.97</v>
      </c>
      <c r="J687" s="5">
        <v>7</v>
      </c>
      <c r="K687" s="2"/>
      <c r="L687" s="5"/>
      <c r="M687" s="15">
        <f t="shared" si="10"/>
        <v>-375515.25</v>
      </c>
    </row>
    <row r="688" spans="1:15" customFormat="1" hidden="1">
      <c r="A688" t="s">
        <v>5405</v>
      </c>
      <c r="B688" s="1">
        <v>42018</v>
      </c>
      <c r="C688" t="s">
        <v>354</v>
      </c>
      <c r="D688">
        <v>1</v>
      </c>
      <c r="E688" t="s">
        <v>1833</v>
      </c>
      <c r="F688" t="s">
        <v>13</v>
      </c>
      <c r="G688" t="s">
        <v>4</v>
      </c>
      <c r="H688" t="s">
        <v>5407</v>
      </c>
      <c r="I688" s="2"/>
      <c r="J688" s="5"/>
      <c r="K688" s="2">
        <v>3030</v>
      </c>
      <c r="L688" s="5">
        <v>8</v>
      </c>
      <c r="M688" s="15">
        <f t="shared" si="10"/>
        <v>-378545.25</v>
      </c>
    </row>
    <row r="689" spans="1:13" customFormat="1" hidden="1">
      <c r="A689" s="28" t="s">
        <v>36346</v>
      </c>
      <c r="B689" s="29">
        <v>42018</v>
      </c>
      <c r="C689" s="28" t="s">
        <v>13</v>
      </c>
      <c r="D689" s="28">
        <v>1</v>
      </c>
      <c r="E689" s="28" t="s">
        <v>36347</v>
      </c>
      <c r="F689" s="28" t="s">
        <v>3342</v>
      </c>
      <c r="G689" s="28" t="s">
        <v>52</v>
      </c>
      <c r="H689" s="28" t="s">
        <v>18</v>
      </c>
      <c r="I689" s="28"/>
      <c r="J689" s="30"/>
      <c r="K689" s="30">
        <v>22962.46</v>
      </c>
      <c r="L689" s="5"/>
      <c r="M689" s="15">
        <f t="shared" si="10"/>
        <v>-401507.71</v>
      </c>
    </row>
    <row r="690" spans="1:13" customFormat="1" hidden="1">
      <c r="A690" s="28" t="s">
        <v>36348</v>
      </c>
      <c r="B690" s="29">
        <v>42018</v>
      </c>
      <c r="C690" s="28" t="s">
        <v>16</v>
      </c>
      <c r="D690" s="28">
        <v>1</v>
      </c>
      <c r="E690" s="28" t="s">
        <v>36349</v>
      </c>
      <c r="F690" s="28" t="s">
        <v>3342</v>
      </c>
      <c r="G690" s="28" t="s">
        <v>52</v>
      </c>
      <c r="H690" s="28" t="s">
        <v>924</v>
      </c>
      <c r="I690" s="28"/>
      <c r="J690" s="30"/>
      <c r="K690" s="30">
        <v>20121.900000000001</v>
      </c>
      <c r="L690" s="5"/>
      <c r="M690" s="15">
        <f t="shared" si="10"/>
        <v>-421629.61000000004</v>
      </c>
    </row>
    <row r="691" spans="1:13" customFormat="1" hidden="1">
      <c r="A691" s="28" t="s">
        <v>36350</v>
      </c>
      <c r="B691" s="29">
        <v>42018</v>
      </c>
      <c r="C691" s="28" t="s">
        <v>13</v>
      </c>
      <c r="D691" s="28">
        <v>1</v>
      </c>
      <c r="E691" s="28" t="s">
        <v>36351</v>
      </c>
      <c r="F691" s="28" t="s">
        <v>3342</v>
      </c>
      <c r="G691" s="28" t="s">
        <v>52</v>
      </c>
      <c r="H691" s="28" t="s">
        <v>5473</v>
      </c>
      <c r="I691" s="28"/>
      <c r="J691" s="28"/>
      <c r="K691" s="28">
        <v>416.27</v>
      </c>
      <c r="L691" s="5">
        <v>8</v>
      </c>
      <c r="M691" s="15">
        <f t="shared" si="10"/>
        <v>-422045.88000000006</v>
      </c>
    </row>
    <row r="692" spans="1:13" customFormat="1" hidden="1">
      <c r="A692" t="s">
        <v>23338</v>
      </c>
      <c r="B692" s="1">
        <v>42018</v>
      </c>
      <c r="C692" t="s">
        <v>18</v>
      </c>
      <c r="D692">
        <v>2</v>
      </c>
      <c r="E692" t="s">
        <v>23344</v>
      </c>
      <c r="F692" t="s">
        <v>13559</v>
      </c>
      <c r="G692" t="s">
        <v>479</v>
      </c>
      <c r="H692" t="s">
        <v>23345</v>
      </c>
      <c r="I692" s="2"/>
      <c r="J692" s="5"/>
      <c r="K692" s="2">
        <v>1000</v>
      </c>
      <c r="L692" s="5">
        <v>7</v>
      </c>
      <c r="M692" s="15">
        <f t="shared" si="10"/>
        <v>-423045.88000000006</v>
      </c>
    </row>
    <row r="693" spans="1:13" customFormat="1" hidden="1">
      <c r="A693" t="s">
        <v>23338</v>
      </c>
      <c r="B693" s="1">
        <v>42018</v>
      </c>
      <c r="C693" t="s">
        <v>18</v>
      </c>
      <c r="D693">
        <v>2</v>
      </c>
      <c r="E693" t="s">
        <v>23344</v>
      </c>
      <c r="F693" t="s">
        <v>13559</v>
      </c>
      <c r="G693" t="s">
        <v>479</v>
      </c>
      <c r="H693" t="s">
        <v>23345</v>
      </c>
      <c r="I693" s="2">
        <v>2000.51</v>
      </c>
      <c r="J693" s="5">
        <v>7</v>
      </c>
      <c r="K693" s="2"/>
      <c r="L693" s="5"/>
      <c r="M693" s="15">
        <f t="shared" si="10"/>
        <v>-421045.37000000005</v>
      </c>
    </row>
    <row r="694" spans="1:13" customFormat="1" hidden="1">
      <c r="A694" t="s">
        <v>23357</v>
      </c>
      <c r="B694" s="1">
        <v>42018</v>
      </c>
      <c r="C694" t="s">
        <v>23363</v>
      </c>
      <c r="D694">
        <v>2</v>
      </c>
      <c r="E694" t="s">
        <v>23364</v>
      </c>
      <c r="F694" t="s">
        <v>7054</v>
      </c>
      <c r="G694" t="s">
        <v>4</v>
      </c>
      <c r="H694" t="s">
        <v>7603</v>
      </c>
      <c r="I694" s="2">
        <v>1025</v>
      </c>
      <c r="J694" s="5">
        <v>7</v>
      </c>
      <c r="K694" s="2"/>
      <c r="L694" s="5"/>
      <c r="M694" s="15">
        <f t="shared" si="10"/>
        <v>-420020.37000000005</v>
      </c>
    </row>
    <row r="695" spans="1:13" customFormat="1" hidden="1">
      <c r="A695" t="s">
        <v>23376</v>
      </c>
      <c r="B695" s="1">
        <v>42018</v>
      </c>
      <c r="C695" t="s">
        <v>5029</v>
      </c>
      <c r="D695">
        <v>2</v>
      </c>
      <c r="E695" t="s">
        <v>23381</v>
      </c>
      <c r="F695" t="s">
        <v>13559</v>
      </c>
      <c r="G695" t="s">
        <v>479</v>
      </c>
      <c r="H695" t="s">
        <v>2427</v>
      </c>
      <c r="I695" s="2"/>
      <c r="J695" s="5"/>
      <c r="K695" s="2">
        <v>200</v>
      </c>
      <c r="L695" s="5">
        <v>7</v>
      </c>
      <c r="M695" s="15">
        <f t="shared" si="10"/>
        <v>-420220.37000000005</v>
      </c>
    </row>
    <row r="696" spans="1:13" customFormat="1" hidden="1">
      <c r="A696" t="s">
        <v>23376</v>
      </c>
      <c r="B696" s="1">
        <v>42018</v>
      </c>
      <c r="C696" t="s">
        <v>5029</v>
      </c>
      <c r="D696">
        <v>2</v>
      </c>
      <c r="E696" t="s">
        <v>23381</v>
      </c>
      <c r="F696" t="s">
        <v>13559</v>
      </c>
      <c r="G696" t="s">
        <v>479</v>
      </c>
      <c r="H696" t="s">
        <v>2427</v>
      </c>
      <c r="I696" s="2">
        <v>436</v>
      </c>
      <c r="J696" s="5">
        <v>7</v>
      </c>
      <c r="K696" s="2"/>
      <c r="L696" s="5"/>
      <c r="M696" s="15">
        <f t="shared" si="10"/>
        <v>-419784.37000000005</v>
      </c>
    </row>
    <row r="697" spans="1:13" customFormat="1" hidden="1">
      <c r="A697" t="s">
        <v>23448</v>
      </c>
      <c r="B697" s="1">
        <v>42018</v>
      </c>
      <c r="C697" t="s">
        <v>6</v>
      </c>
      <c r="D697">
        <v>1</v>
      </c>
      <c r="E697" t="s">
        <v>23316</v>
      </c>
      <c r="F697" t="s">
        <v>13565</v>
      </c>
      <c r="G697" t="s">
        <v>4</v>
      </c>
      <c r="H697" t="s">
        <v>23455</v>
      </c>
      <c r="I697" s="2"/>
      <c r="J697" s="5"/>
      <c r="K697" s="2">
        <v>10000</v>
      </c>
      <c r="L697" s="5">
        <v>2</v>
      </c>
      <c r="M697" s="15">
        <f t="shared" si="10"/>
        <v>-429784.37000000005</v>
      </c>
    </row>
    <row r="698" spans="1:13" customFormat="1" hidden="1">
      <c r="A698" t="s">
        <v>23470</v>
      </c>
      <c r="B698" s="1">
        <v>42018</v>
      </c>
      <c r="C698" t="s">
        <v>23478</v>
      </c>
      <c r="D698">
        <v>1</v>
      </c>
      <c r="E698" t="s">
        <v>23479</v>
      </c>
      <c r="F698" t="s">
        <v>13565</v>
      </c>
      <c r="G698" t="s">
        <v>4</v>
      </c>
      <c r="H698" t="s">
        <v>23480</v>
      </c>
      <c r="I698" s="2">
        <v>10000</v>
      </c>
      <c r="J698" s="5">
        <v>2</v>
      </c>
      <c r="K698" s="2"/>
      <c r="L698" s="5"/>
      <c r="M698" s="15">
        <f t="shared" si="10"/>
        <v>-419784.37000000005</v>
      </c>
    </row>
    <row r="699" spans="1:13" customFormat="1" hidden="1">
      <c r="A699" t="s">
        <v>23538</v>
      </c>
      <c r="B699" s="1">
        <v>42018</v>
      </c>
      <c r="C699" t="s">
        <v>18</v>
      </c>
      <c r="D699">
        <v>2</v>
      </c>
      <c r="E699" t="s">
        <v>23544</v>
      </c>
      <c r="F699" t="s">
        <v>13559</v>
      </c>
      <c r="G699" t="s">
        <v>479</v>
      </c>
      <c r="H699" t="s">
        <v>23545</v>
      </c>
      <c r="I699" s="2">
        <v>717.72</v>
      </c>
      <c r="J699" s="5">
        <v>7</v>
      </c>
      <c r="K699" s="2"/>
      <c r="L699" s="5"/>
      <c r="M699" s="15">
        <f t="shared" si="10"/>
        <v>-419066.65000000008</v>
      </c>
    </row>
    <row r="700" spans="1:13" customFormat="1" hidden="1">
      <c r="A700" t="s">
        <v>23557</v>
      </c>
      <c r="B700" s="1">
        <v>42018</v>
      </c>
      <c r="C700" t="s">
        <v>23563</v>
      </c>
      <c r="D700">
        <v>2</v>
      </c>
      <c r="E700" t="s">
        <v>23564</v>
      </c>
      <c r="F700" t="s">
        <v>7054</v>
      </c>
      <c r="G700" t="s">
        <v>4</v>
      </c>
      <c r="H700" t="s">
        <v>3853</v>
      </c>
      <c r="I700" s="2"/>
      <c r="J700" s="5"/>
      <c r="K700" s="2">
        <v>3026.06</v>
      </c>
      <c r="L700" s="5">
        <v>3</v>
      </c>
      <c r="M700" s="15">
        <f t="shared" si="10"/>
        <v>-422092.71000000008</v>
      </c>
    </row>
    <row r="701" spans="1:13" customFormat="1" hidden="1">
      <c r="A701" t="s">
        <v>23557</v>
      </c>
      <c r="B701" s="1">
        <v>42018</v>
      </c>
      <c r="C701" t="s">
        <v>23563</v>
      </c>
      <c r="D701">
        <v>2</v>
      </c>
      <c r="E701" t="s">
        <v>23564</v>
      </c>
      <c r="F701" t="s">
        <v>7054</v>
      </c>
      <c r="G701" t="s">
        <v>4</v>
      </c>
      <c r="H701" t="s">
        <v>3853</v>
      </c>
      <c r="I701" s="2">
        <v>3026.07</v>
      </c>
      <c r="J701" s="5">
        <v>3</v>
      </c>
      <c r="K701" s="2"/>
      <c r="L701" s="5"/>
      <c r="M701" s="15">
        <f t="shared" si="10"/>
        <v>-419066.64000000007</v>
      </c>
    </row>
    <row r="702" spans="1:13" customFormat="1" hidden="1">
      <c r="A702" t="s">
        <v>23580</v>
      </c>
      <c r="B702" s="1">
        <v>42018</v>
      </c>
      <c r="C702" t="s">
        <v>18</v>
      </c>
      <c r="D702">
        <v>2</v>
      </c>
      <c r="E702" t="s">
        <v>23587</v>
      </c>
      <c r="F702" t="s">
        <v>13559</v>
      </c>
      <c r="G702" t="s">
        <v>479</v>
      </c>
      <c r="H702" t="s">
        <v>2473</v>
      </c>
      <c r="I702" s="2"/>
      <c r="J702" s="5"/>
      <c r="K702" s="2">
        <v>931.24</v>
      </c>
      <c r="L702" s="5">
        <v>4</v>
      </c>
      <c r="M702" s="15">
        <f t="shared" si="10"/>
        <v>-419997.88000000006</v>
      </c>
    </row>
    <row r="703" spans="1:13" customFormat="1" hidden="1">
      <c r="A703" t="s">
        <v>23580</v>
      </c>
      <c r="B703" s="1">
        <v>42018</v>
      </c>
      <c r="C703" t="s">
        <v>18</v>
      </c>
      <c r="D703">
        <v>2</v>
      </c>
      <c r="E703" t="s">
        <v>23587</v>
      </c>
      <c r="F703" t="s">
        <v>13559</v>
      </c>
      <c r="G703" t="s">
        <v>479</v>
      </c>
      <c r="H703" t="s">
        <v>2473</v>
      </c>
      <c r="I703" s="2">
        <v>931.24</v>
      </c>
      <c r="J703" s="5">
        <v>4</v>
      </c>
      <c r="K703" s="2"/>
      <c r="L703" s="5"/>
      <c r="M703" s="15">
        <f t="shared" si="10"/>
        <v>-419066.64000000007</v>
      </c>
    </row>
    <row r="704" spans="1:13" customFormat="1" hidden="1">
      <c r="A704" t="s">
        <v>23600</v>
      </c>
      <c r="B704" s="1">
        <v>42018</v>
      </c>
      <c r="C704" t="s">
        <v>23605</v>
      </c>
      <c r="D704">
        <v>2</v>
      </c>
      <c r="E704" t="s">
        <v>23606</v>
      </c>
      <c r="F704" t="s">
        <v>7054</v>
      </c>
      <c r="G704" t="s">
        <v>4</v>
      </c>
      <c r="H704" t="s">
        <v>11370</v>
      </c>
      <c r="I704" s="2">
        <v>1025</v>
      </c>
      <c r="J704" s="5">
        <v>7</v>
      </c>
      <c r="K704" s="2"/>
      <c r="L704" s="5"/>
      <c r="M704" s="15">
        <f t="shared" si="10"/>
        <v>-418041.64000000007</v>
      </c>
    </row>
    <row r="705" spans="1:13" customFormat="1" hidden="1">
      <c r="A705" t="s">
        <v>23618</v>
      </c>
      <c r="B705" s="1">
        <v>42018</v>
      </c>
      <c r="C705" t="s">
        <v>23623</v>
      </c>
      <c r="D705">
        <v>2</v>
      </c>
      <c r="E705" t="s">
        <v>23624</v>
      </c>
      <c r="F705" t="s">
        <v>7054</v>
      </c>
      <c r="G705" t="s">
        <v>4</v>
      </c>
      <c r="H705" t="s">
        <v>273</v>
      </c>
      <c r="I705" s="2">
        <v>1840</v>
      </c>
      <c r="J705" s="5">
        <v>7</v>
      </c>
      <c r="K705" s="2"/>
      <c r="L705" s="5"/>
      <c r="M705" s="15">
        <f t="shared" si="10"/>
        <v>-416201.64000000007</v>
      </c>
    </row>
    <row r="706" spans="1:13" customFormat="1" hidden="1">
      <c r="A706" t="s">
        <v>23636</v>
      </c>
      <c r="B706" s="1">
        <v>42018</v>
      </c>
      <c r="C706" t="s">
        <v>23642</v>
      </c>
      <c r="D706">
        <v>2</v>
      </c>
      <c r="E706" t="s">
        <v>23643</v>
      </c>
      <c r="F706" t="s">
        <v>7054</v>
      </c>
      <c r="G706" t="s">
        <v>4</v>
      </c>
      <c r="H706" t="s">
        <v>17514</v>
      </c>
      <c r="I706" s="2">
        <v>1839.99</v>
      </c>
      <c r="J706" s="5">
        <v>7</v>
      </c>
      <c r="K706" s="2"/>
      <c r="L706" s="5"/>
      <c r="M706" s="15">
        <f t="shared" si="10"/>
        <v>-414361.65000000008</v>
      </c>
    </row>
    <row r="707" spans="1:13" customFormat="1" hidden="1">
      <c r="A707" t="s">
        <v>23658</v>
      </c>
      <c r="B707" s="1">
        <v>42018</v>
      </c>
      <c r="C707" t="s">
        <v>23664</v>
      </c>
      <c r="D707">
        <v>2</v>
      </c>
      <c r="E707" t="s">
        <v>23665</v>
      </c>
      <c r="F707" t="s">
        <v>7054</v>
      </c>
      <c r="G707" t="s">
        <v>4</v>
      </c>
      <c r="H707" t="s">
        <v>10476</v>
      </c>
      <c r="I707" s="2">
        <v>1025</v>
      </c>
      <c r="J707" s="5">
        <v>7</v>
      </c>
      <c r="K707" s="2"/>
      <c r="L707" s="5"/>
      <c r="M707" s="15">
        <f t="shared" si="10"/>
        <v>-413336.65000000008</v>
      </c>
    </row>
    <row r="708" spans="1:13" customFormat="1" hidden="1">
      <c r="A708" t="s">
        <v>23682</v>
      </c>
      <c r="B708" s="1">
        <v>42018</v>
      </c>
      <c r="C708" t="s">
        <v>6</v>
      </c>
      <c r="D708">
        <v>1</v>
      </c>
      <c r="E708" t="s">
        <v>23688</v>
      </c>
      <c r="F708" t="s">
        <v>13610</v>
      </c>
      <c r="G708" t="s">
        <v>4</v>
      </c>
      <c r="H708" t="s">
        <v>1667</v>
      </c>
      <c r="I708" s="17">
        <v>16021.9</v>
      </c>
      <c r="J708" s="5"/>
      <c r="K708" s="2"/>
      <c r="L708" s="5"/>
      <c r="M708" s="15">
        <f t="shared" si="10"/>
        <v>-397314.75000000006</v>
      </c>
    </row>
    <row r="709" spans="1:13" customFormat="1" hidden="1">
      <c r="A709" t="s">
        <v>23709</v>
      </c>
      <c r="B709" s="1">
        <v>42018</v>
      </c>
      <c r="C709" t="s">
        <v>23716</v>
      </c>
      <c r="D709">
        <v>1</v>
      </c>
      <c r="E709" t="s">
        <v>23717</v>
      </c>
      <c r="F709" t="s">
        <v>13565</v>
      </c>
      <c r="G709" t="s">
        <v>4</v>
      </c>
      <c r="H709" t="s">
        <v>23718</v>
      </c>
      <c r="I709" s="17">
        <v>280000</v>
      </c>
      <c r="J709" s="5">
        <v>1</v>
      </c>
      <c r="K709" s="2"/>
      <c r="L709" s="5"/>
      <c r="M709" s="15">
        <f t="shared" si="10"/>
        <v>-117314.75000000006</v>
      </c>
    </row>
    <row r="710" spans="1:13" customFormat="1" hidden="1">
      <c r="A710" t="s">
        <v>23735</v>
      </c>
      <c r="B710" s="1">
        <v>42018</v>
      </c>
      <c r="C710" t="s">
        <v>18</v>
      </c>
      <c r="D710">
        <v>2</v>
      </c>
      <c r="E710" t="s">
        <v>23740</v>
      </c>
      <c r="F710" t="s">
        <v>13559</v>
      </c>
      <c r="G710" t="s">
        <v>479</v>
      </c>
      <c r="H710" t="s">
        <v>1178</v>
      </c>
      <c r="I710" s="17">
        <v>379.06</v>
      </c>
      <c r="J710" s="5">
        <v>7</v>
      </c>
      <c r="K710" s="2"/>
      <c r="L710" s="5"/>
      <c r="M710" s="15">
        <f t="shared" si="10"/>
        <v>-116935.69000000006</v>
      </c>
    </row>
    <row r="711" spans="1:13" customFormat="1" hidden="1">
      <c r="A711" t="s">
        <v>23754</v>
      </c>
      <c r="B711" s="1">
        <v>42018</v>
      </c>
      <c r="C711" t="s">
        <v>23761</v>
      </c>
      <c r="D711">
        <v>2</v>
      </c>
      <c r="E711" t="s">
        <v>23762</v>
      </c>
      <c r="F711" t="s">
        <v>7054</v>
      </c>
      <c r="G711" t="s">
        <v>4</v>
      </c>
      <c r="H711" t="s">
        <v>3585</v>
      </c>
      <c r="I711" s="17">
        <v>1025</v>
      </c>
      <c r="J711" s="5">
        <v>7</v>
      </c>
      <c r="K711" s="2"/>
      <c r="L711" s="5"/>
      <c r="M711" s="15">
        <f t="shared" si="10"/>
        <v>-115910.69000000006</v>
      </c>
    </row>
    <row r="712" spans="1:13" customFormat="1" hidden="1">
      <c r="A712" t="s">
        <v>23775</v>
      </c>
      <c r="B712" s="1">
        <v>42018</v>
      </c>
      <c r="C712" t="s">
        <v>23781</v>
      </c>
      <c r="D712">
        <v>2</v>
      </c>
      <c r="E712" t="s">
        <v>23782</v>
      </c>
      <c r="F712" t="s">
        <v>7054</v>
      </c>
      <c r="G712" t="s">
        <v>4</v>
      </c>
      <c r="H712" t="s">
        <v>23783</v>
      </c>
      <c r="I712" s="17">
        <v>1840</v>
      </c>
      <c r="J712" s="5">
        <v>7</v>
      </c>
      <c r="K712" s="2"/>
      <c r="L712" s="5"/>
      <c r="M712" s="15">
        <f t="shared" si="10"/>
        <v>-114070.69000000006</v>
      </c>
    </row>
    <row r="713" spans="1:13" customFormat="1" hidden="1">
      <c r="A713" t="s">
        <v>23797</v>
      </c>
      <c r="B713" s="1">
        <v>42018</v>
      </c>
      <c r="C713" t="s">
        <v>18</v>
      </c>
      <c r="D713">
        <v>2</v>
      </c>
      <c r="E713" t="s">
        <v>23804</v>
      </c>
      <c r="F713" t="s">
        <v>13559</v>
      </c>
      <c r="G713" t="s">
        <v>479</v>
      </c>
      <c r="H713" t="s">
        <v>1943</v>
      </c>
      <c r="I713" s="17">
        <v>1424.69</v>
      </c>
      <c r="J713" s="5">
        <v>7</v>
      </c>
      <c r="K713" s="2"/>
      <c r="L713" s="5"/>
      <c r="M713" s="15">
        <f t="shared" ref="M713:M776" si="11">+M712+I713-K713</f>
        <v>-112646.00000000006</v>
      </c>
    </row>
    <row r="714" spans="1:13" customFormat="1" hidden="1">
      <c r="A714" t="s">
        <v>23817</v>
      </c>
      <c r="B714" s="1">
        <v>42018</v>
      </c>
      <c r="C714" t="s">
        <v>23824</v>
      </c>
      <c r="D714">
        <v>2</v>
      </c>
      <c r="E714" t="s">
        <v>23825</v>
      </c>
      <c r="F714" t="s">
        <v>7054</v>
      </c>
      <c r="G714" t="s">
        <v>4</v>
      </c>
      <c r="H714" t="s">
        <v>3316</v>
      </c>
      <c r="I714" s="17">
        <v>4100</v>
      </c>
      <c r="J714" s="5"/>
      <c r="K714" s="2"/>
      <c r="L714" s="5"/>
      <c r="M714" s="15">
        <f t="shared" si="11"/>
        <v>-108546.00000000006</v>
      </c>
    </row>
    <row r="715" spans="1:13" customFormat="1" hidden="1">
      <c r="A715" t="s">
        <v>23841</v>
      </c>
      <c r="B715" s="1">
        <v>42018</v>
      </c>
      <c r="C715" t="s">
        <v>23845</v>
      </c>
      <c r="D715">
        <v>2</v>
      </c>
      <c r="E715" t="s">
        <v>23846</v>
      </c>
      <c r="F715" t="s">
        <v>7054</v>
      </c>
      <c r="G715" t="s">
        <v>4</v>
      </c>
      <c r="H715" t="s">
        <v>23847</v>
      </c>
      <c r="I715" s="2">
        <v>2815</v>
      </c>
      <c r="J715" s="5">
        <v>7</v>
      </c>
      <c r="K715" s="2"/>
      <c r="L715" s="5"/>
      <c r="M715" s="15">
        <f t="shared" si="11"/>
        <v>-105731.00000000006</v>
      </c>
    </row>
    <row r="716" spans="1:13" customFormat="1" hidden="1">
      <c r="A716" t="s">
        <v>23864</v>
      </c>
      <c r="B716" s="1">
        <v>42018</v>
      </c>
      <c r="C716" t="s">
        <v>23870</v>
      </c>
      <c r="D716">
        <v>2</v>
      </c>
      <c r="E716" t="s">
        <v>23871</v>
      </c>
      <c r="F716" t="s">
        <v>13559</v>
      </c>
      <c r="G716" t="s">
        <v>313</v>
      </c>
      <c r="H716" t="s">
        <v>4115</v>
      </c>
      <c r="I716" s="2"/>
      <c r="J716" s="5"/>
      <c r="K716" s="2">
        <v>171.1</v>
      </c>
      <c r="L716" s="5">
        <v>5</v>
      </c>
      <c r="M716" s="15">
        <f t="shared" si="11"/>
        <v>-105902.10000000006</v>
      </c>
    </row>
    <row r="717" spans="1:13" customFormat="1" hidden="1">
      <c r="A717" t="s">
        <v>23864</v>
      </c>
      <c r="B717" s="1">
        <v>42018</v>
      </c>
      <c r="C717" t="s">
        <v>23870</v>
      </c>
      <c r="D717">
        <v>2</v>
      </c>
      <c r="E717" t="s">
        <v>23871</v>
      </c>
      <c r="F717" t="s">
        <v>13559</v>
      </c>
      <c r="G717" t="s">
        <v>313</v>
      </c>
      <c r="H717" t="s">
        <v>4115</v>
      </c>
      <c r="I717" s="2">
        <v>171.1</v>
      </c>
      <c r="J717" s="5">
        <v>5</v>
      </c>
      <c r="K717" s="2"/>
      <c r="L717" s="5"/>
      <c r="M717" s="15">
        <f t="shared" si="11"/>
        <v>-105731.00000000006</v>
      </c>
    </row>
    <row r="718" spans="1:13" customFormat="1" hidden="1">
      <c r="A718" t="s">
        <v>23891</v>
      </c>
      <c r="B718" s="1">
        <v>42018</v>
      </c>
      <c r="C718" t="s">
        <v>23895</v>
      </c>
      <c r="D718">
        <v>2</v>
      </c>
      <c r="E718" t="s">
        <v>23896</v>
      </c>
      <c r="F718" t="s">
        <v>13559</v>
      </c>
      <c r="G718" t="s">
        <v>313</v>
      </c>
      <c r="H718" t="s">
        <v>1794</v>
      </c>
      <c r="I718" s="2"/>
      <c r="J718" s="5"/>
      <c r="K718" s="2">
        <v>2426.06</v>
      </c>
      <c r="L718" s="5">
        <v>6</v>
      </c>
      <c r="M718" s="15">
        <f t="shared" si="11"/>
        <v>-108157.06000000006</v>
      </c>
    </row>
    <row r="719" spans="1:13" customFormat="1" hidden="1">
      <c r="A719" t="s">
        <v>23891</v>
      </c>
      <c r="B719" s="1">
        <v>42018</v>
      </c>
      <c r="C719" t="s">
        <v>23895</v>
      </c>
      <c r="D719">
        <v>2</v>
      </c>
      <c r="E719" t="s">
        <v>23896</v>
      </c>
      <c r="F719" t="s">
        <v>13559</v>
      </c>
      <c r="G719" t="s">
        <v>313</v>
      </c>
      <c r="H719" t="s">
        <v>1794</v>
      </c>
      <c r="I719" s="2">
        <v>2426.06</v>
      </c>
      <c r="J719" s="5">
        <v>6</v>
      </c>
      <c r="K719" s="2"/>
      <c r="L719" s="5"/>
      <c r="M719" s="15">
        <f t="shared" si="11"/>
        <v>-105731.00000000006</v>
      </c>
    </row>
    <row r="720" spans="1:13" customFormat="1" hidden="1">
      <c r="A720" t="s">
        <v>23915</v>
      </c>
      <c r="B720" s="1">
        <v>42018</v>
      </c>
      <c r="C720" t="s">
        <v>1824</v>
      </c>
      <c r="D720">
        <v>2</v>
      </c>
      <c r="E720" t="s">
        <v>23919</v>
      </c>
      <c r="F720" t="s">
        <v>7054</v>
      </c>
      <c r="G720" t="s">
        <v>4</v>
      </c>
      <c r="H720" t="s">
        <v>1826</v>
      </c>
      <c r="I720" s="2">
        <v>3030</v>
      </c>
      <c r="J720" s="5">
        <v>8</v>
      </c>
      <c r="K720" s="2"/>
      <c r="L720" s="5"/>
      <c r="M720" s="15">
        <f t="shared" si="11"/>
        <v>-102701.00000000006</v>
      </c>
    </row>
    <row r="721" spans="1:16" hidden="1">
      <c r="A721" t="s">
        <v>23934</v>
      </c>
      <c r="B721" s="1">
        <v>42018</v>
      </c>
      <c r="C721" t="s">
        <v>23937</v>
      </c>
      <c r="D721">
        <v>2</v>
      </c>
      <c r="E721" t="s">
        <v>23938</v>
      </c>
      <c r="F721" t="s">
        <v>7054</v>
      </c>
      <c r="G721" t="s">
        <v>4</v>
      </c>
      <c r="H721" t="s">
        <v>23939</v>
      </c>
      <c r="I721" s="2">
        <v>1025</v>
      </c>
      <c r="J721" s="5">
        <v>7</v>
      </c>
      <c r="L721" s="5"/>
      <c r="M721" s="15">
        <f t="shared" si="11"/>
        <v>-101676.00000000006</v>
      </c>
      <c r="P721"/>
    </row>
    <row r="722" spans="1:16" hidden="1">
      <c r="A722" t="s">
        <v>23957</v>
      </c>
      <c r="B722" s="1">
        <v>42018</v>
      </c>
      <c r="C722" t="s">
        <v>23961</v>
      </c>
      <c r="D722">
        <v>2</v>
      </c>
      <c r="E722" t="s">
        <v>23962</v>
      </c>
      <c r="F722" t="s">
        <v>13559</v>
      </c>
      <c r="G722" t="s">
        <v>313</v>
      </c>
      <c r="H722" t="s">
        <v>4343</v>
      </c>
      <c r="J722" s="5"/>
      <c r="K722" s="2">
        <v>1000</v>
      </c>
      <c r="L722" s="5">
        <v>7</v>
      </c>
      <c r="M722" s="15">
        <f t="shared" si="11"/>
        <v>-102676.00000000006</v>
      </c>
      <c r="P722"/>
    </row>
    <row r="723" spans="1:16" hidden="1">
      <c r="A723" t="s">
        <v>23957</v>
      </c>
      <c r="B723" s="1">
        <v>42018</v>
      </c>
      <c r="C723" t="s">
        <v>23961</v>
      </c>
      <c r="D723">
        <v>2</v>
      </c>
      <c r="E723" t="s">
        <v>23962</v>
      </c>
      <c r="F723" t="s">
        <v>13559</v>
      </c>
      <c r="G723" t="s">
        <v>313</v>
      </c>
      <c r="H723" t="s">
        <v>4343</v>
      </c>
      <c r="I723" s="2">
        <v>2800</v>
      </c>
      <c r="J723" s="5">
        <v>7</v>
      </c>
      <c r="L723" s="5"/>
      <c r="M723" s="15">
        <f t="shared" si="11"/>
        <v>-99876.000000000058</v>
      </c>
      <c r="P723"/>
    </row>
    <row r="724" spans="1:16" hidden="1">
      <c r="A724" t="s">
        <v>23983</v>
      </c>
      <c r="B724" s="1">
        <v>42018</v>
      </c>
      <c r="C724" t="s">
        <v>18</v>
      </c>
      <c r="D724">
        <v>2</v>
      </c>
      <c r="E724" t="s">
        <v>23985</v>
      </c>
      <c r="F724" t="s">
        <v>13559</v>
      </c>
      <c r="G724" t="s">
        <v>479</v>
      </c>
      <c r="H724" t="s">
        <v>5473</v>
      </c>
      <c r="I724" s="17">
        <v>416.27</v>
      </c>
      <c r="J724" s="5">
        <v>8</v>
      </c>
      <c r="L724" s="5"/>
      <c r="M724" s="15">
        <f t="shared" si="11"/>
        <v>-99459.730000000054</v>
      </c>
      <c r="N724" s="3"/>
      <c r="P724"/>
    </row>
    <row r="725" spans="1:16" hidden="1">
      <c r="A725" t="s">
        <v>24003</v>
      </c>
      <c r="B725" s="44">
        <v>42018</v>
      </c>
      <c r="C725" s="45" t="s">
        <v>18</v>
      </c>
      <c r="D725" s="45">
        <v>2</v>
      </c>
      <c r="E725" s="45" t="s">
        <v>24005</v>
      </c>
      <c r="F725" s="45" t="s">
        <v>13559</v>
      </c>
      <c r="G725" s="45" t="s">
        <v>479</v>
      </c>
      <c r="H725" s="45" t="s">
        <v>24006</v>
      </c>
      <c r="I725" s="39">
        <v>470.47</v>
      </c>
      <c r="J725" s="43" t="s">
        <v>36335</v>
      </c>
      <c r="L725" s="5"/>
      <c r="M725" s="27">
        <f t="shared" si="11"/>
        <v>-98989.260000000053</v>
      </c>
      <c r="N725" s="26">
        <f>+M682-M725</f>
        <v>-470.97999999990861</v>
      </c>
      <c r="P725"/>
    </row>
    <row r="726" spans="1:16" hidden="1">
      <c r="A726" s="9" t="s">
        <v>5448</v>
      </c>
      <c r="B726" s="10">
        <v>42019</v>
      </c>
      <c r="C726" s="9" t="s">
        <v>200</v>
      </c>
      <c r="D726" s="9">
        <v>1</v>
      </c>
      <c r="E726" s="9" t="s">
        <v>5453</v>
      </c>
      <c r="F726" s="9" t="s">
        <v>16</v>
      </c>
      <c r="G726" s="9" t="s">
        <v>4</v>
      </c>
      <c r="H726" s="9" t="s">
        <v>455</v>
      </c>
      <c r="I726" s="11"/>
      <c r="J726" s="12"/>
      <c r="K726" s="11">
        <v>20121.900000000001</v>
      </c>
      <c r="L726" s="12" t="s">
        <v>36333</v>
      </c>
      <c r="M726" s="15">
        <f t="shared" si="11"/>
        <v>-119111.16000000006</v>
      </c>
    </row>
    <row r="727" spans="1:16" hidden="1">
      <c r="A727" t="s">
        <v>5458</v>
      </c>
      <c r="B727" s="1">
        <v>42019</v>
      </c>
      <c r="C727" t="s">
        <v>18</v>
      </c>
      <c r="D727">
        <v>1</v>
      </c>
      <c r="E727" t="s">
        <v>5460</v>
      </c>
      <c r="F727" t="s">
        <v>13</v>
      </c>
      <c r="G727" t="s">
        <v>4</v>
      </c>
      <c r="H727" t="s">
        <v>18</v>
      </c>
      <c r="J727" s="5"/>
      <c r="K727" s="2">
        <v>22962.46</v>
      </c>
      <c r="L727" s="5" t="s">
        <v>36333</v>
      </c>
      <c r="M727" s="15">
        <f t="shared" si="11"/>
        <v>-142073.62000000005</v>
      </c>
    </row>
    <row r="728" spans="1:16" hidden="1">
      <c r="A728" t="s">
        <v>5465</v>
      </c>
      <c r="B728" s="1">
        <v>42019</v>
      </c>
      <c r="C728" t="s">
        <v>529</v>
      </c>
      <c r="D728">
        <v>1</v>
      </c>
      <c r="E728" t="s">
        <v>5472</v>
      </c>
      <c r="F728" t="s">
        <v>13</v>
      </c>
      <c r="G728" t="s">
        <v>4</v>
      </c>
      <c r="H728" t="s">
        <v>5473</v>
      </c>
      <c r="J728" s="5"/>
      <c r="K728" s="17">
        <v>416.27</v>
      </c>
      <c r="L728" s="5">
        <v>2</v>
      </c>
      <c r="M728" s="15">
        <f t="shared" si="11"/>
        <v>-142489.89000000004</v>
      </c>
    </row>
    <row r="729" spans="1:16" hidden="1">
      <c r="A729" t="s">
        <v>5493</v>
      </c>
      <c r="B729" s="1">
        <v>42019</v>
      </c>
      <c r="C729" t="s">
        <v>6</v>
      </c>
      <c r="D729">
        <v>1</v>
      </c>
      <c r="E729" t="s">
        <v>5498</v>
      </c>
      <c r="F729" t="s">
        <v>29</v>
      </c>
      <c r="G729" t="s">
        <v>4</v>
      </c>
      <c r="H729" t="s">
        <v>1804</v>
      </c>
      <c r="I729" s="2">
        <v>146.72</v>
      </c>
      <c r="J729" s="5">
        <v>1</v>
      </c>
      <c r="L729" s="5"/>
      <c r="M729" s="15">
        <f t="shared" si="11"/>
        <v>-142343.17000000004</v>
      </c>
    </row>
    <row r="730" spans="1:16" hidden="1">
      <c r="A730" t="s">
        <v>5503</v>
      </c>
      <c r="B730" s="1">
        <v>42019</v>
      </c>
      <c r="C730" t="s">
        <v>354</v>
      </c>
      <c r="D730">
        <v>1</v>
      </c>
      <c r="E730" t="s">
        <v>5505</v>
      </c>
      <c r="F730" t="s">
        <v>13</v>
      </c>
      <c r="G730" t="s">
        <v>4</v>
      </c>
      <c r="H730" t="s">
        <v>5506</v>
      </c>
      <c r="J730" s="5"/>
      <c r="K730" s="2">
        <v>2990</v>
      </c>
      <c r="L730" s="5">
        <v>4</v>
      </c>
      <c r="M730" s="15">
        <f t="shared" si="11"/>
        <v>-145333.17000000004</v>
      </c>
    </row>
    <row r="731" spans="1:16" hidden="1">
      <c r="A731" t="s">
        <v>5527</v>
      </c>
      <c r="B731" s="1">
        <v>42019</v>
      </c>
      <c r="D731">
        <v>1</v>
      </c>
      <c r="E731" t="s">
        <v>5531</v>
      </c>
      <c r="F731" t="s">
        <v>13</v>
      </c>
      <c r="G731" t="s">
        <v>4</v>
      </c>
      <c r="H731" t="s">
        <v>24</v>
      </c>
      <c r="J731" s="5"/>
      <c r="K731" s="2">
        <v>48300.55</v>
      </c>
      <c r="L731" s="5" t="s">
        <v>36333</v>
      </c>
      <c r="M731" s="15">
        <f t="shared" si="11"/>
        <v>-193633.72000000003</v>
      </c>
    </row>
    <row r="732" spans="1:16" hidden="1">
      <c r="A732" t="s">
        <v>5558</v>
      </c>
      <c r="B732" s="1">
        <v>42019</v>
      </c>
      <c r="C732" t="s">
        <v>43</v>
      </c>
      <c r="D732">
        <v>1</v>
      </c>
      <c r="E732" t="s">
        <v>5563</v>
      </c>
      <c r="F732" t="s">
        <v>228</v>
      </c>
      <c r="G732" t="s">
        <v>4</v>
      </c>
      <c r="H732" t="s">
        <v>3185</v>
      </c>
      <c r="J732" s="5"/>
      <c r="K732" s="2">
        <v>48838.17</v>
      </c>
      <c r="L732" s="5" t="s">
        <v>36333</v>
      </c>
      <c r="M732" s="15">
        <f t="shared" si="11"/>
        <v>-242471.89</v>
      </c>
    </row>
    <row r="733" spans="1:16" hidden="1">
      <c r="A733" t="s">
        <v>5567</v>
      </c>
      <c r="B733" s="1">
        <v>42019</v>
      </c>
      <c r="C733" t="s">
        <v>43</v>
      </c>
      <c r="D733">
        <v>1</v>
      </c>
      <c r="E733" t="s">
        <v>5563</v>
      </c>
      <c r="F733" t="s">
        <v>228</v>
      </c>
      <c r="G733" t="s">
        <v>4</v>
      </c>
      <c r="H733" t="s">
        <v>5574</v>
      </c>
      <c r="I733" s="2">
        <v>48838.17</v>
      </c>
      <c r="J733" s="5" t="s">
        <v>36333</v>
      </c>
      <c r="L733" s="5"/>
      <c r="M733" s="15">
        <f t="shared" si="11"/>
        <v>-193633.72000000003</v>
      </c>
    </row>
    <row r="734" spans="1:16" hidden="1">
      <c r="A734" t="s">
        <v>5588</v>
      </c>
      <c r="B734" s="1">
        <v>42019</v>
      </c>
      <c r="C734" t="s">
        <v>18</v>
      </c>
      <c r="D734">
        <v>1</v>
      </c>
      <c r="E734" t="s">
        <v>5596</v>
      </c>
      <c r="F734" t="s">
        <v>13</v>
      </c>
      <c r="G734" t="s">
        <v>4</v>
      </c>
      <c r="H734" t="s">
        <v>5597</v>
      </c>
      <c r="J734" s="5"/>
      <c r="K734" s="2">
        <v>10000</v>
      </c>
      <c r="L734" s="5">
        <v>6</v>
      </c>
      <c r="M734" s="15">
        <f t="shared" si="11"/>
        <v>-203633.72000000003</v>
      </c>
    </row>
    <row r="735" spans="1:16" hidden="1">
      <c r="A735" t="s">
        <v>5605</v>
      </c>
      <c r="B735" s="1">
        <v>42019</v>
      </c>
      <c r="C735" t="s">
        <v>43</v>
      </c>
      <c r="D735">
        <v>1</v>
      </c>
      <c r="E735" t="s">
        <v>5612</v>
      </c>
      <c r="F735" t="s">
        <v>228</v>
      </c>
      <c r="G735" t="s">
        <v>4</v>
      </c>
      <c r="H735" t="s">
        <v>5613</v>
      </c>
      <c r="J735" s="5"/>
      <c r="K735" s="2">
        <v>48838.17</v>
      </c>
      <c r="L735" s="5">
        <v>5</v>
      </c>
      <c r="M735" s="15">
        <f t="shared" si="11"/>
        <v>-252471.89</v>
      </c>
    </row>
    <row r="736" spans="1:16" hidden="1">
      <c r="A736" t="s">
        <v>5648</v>
      </c>
      <c r="B736" s="1">
        <v>42019</v>
      </c>
      <c r="C736" t="s">
        <v>6</v>
      </c>
      <c r="D736">
        <v>1</v>
      </c>
      <c r="E736" t="s">
        <v>5652</v>
      </c>
      <c r="F736" t="s">
        <v>29</v>
      </c>
      <c r="G736" t="s">
        <v>4</v>
      </c>
      <c r="H736" t="s">
        <v>5653</v>
      </c>
      <c r="I736" s="2">
        <v>1234.55</v>
      </c>
      <c r="J736" s="5">
        <v>1</v>
      </c>
      <c r="L736" s="5"/>
      <c r="M736" s="15">
        <f t="shared" si="11"/>
        <v>-251237.34000000003</v>
      </c>
    </row>
    <row r="737" spans="1:13" hidden="1">
      <c r="A737" t="s">
        <v>5655</v>
      </c>
      <c r="B737" s="1">
        <v>42019</v>
      </c>
      <c r="C737" t="s">
        <v>1</v>
      </c>
      <c r="D737">
        <v>1</v>
      </c>
      <c r="E737" t="s">
        <v>5656</v>
      </c>
      <c r="F737" t="s">
        <v>13</v>
      </c>
      <c r="G737" t="s">
        <v>4</v>
      </c>
      <c r="H737" t="s">
        <v>909</v>
      </c>
      <c r="J737" s="5"/>
      <c r="K737" s="2">
        <v>83500</v>
      </c>
      <c r="L737" s="5" t="s">
        <v>36333</v>
      </c>
      <c r="M737" s="15">
        <f t="shared" si="11"/>
        <v>-334737.34000000003</v>
      </c>
    </row>
    <row r="738" spans="1:13" hidden="1">
      <c r="A738" t="s">
        <v>5658</v>
      </c>
      <c r="B738" s="1">
        <v>42019</v>
      </c>
      <c r="C738" t="s">
        <v>1</v>
      </c>
      <c r="D738">
        <v>1</v>
      </c>
      <c r="E738" t="s">
        <v>5656</v>
      </c>
      <c r="F738" t="s">
        <v>13</v>
      </c>
      <c r="G738" t="s">
        <v>4</v>
      </c>
      <c r="H738" t="s">
        <v>5662</v>
      </c>
      <c r="I738" s="2">
        <v>83500</v>
      </c>
      <c r="J738" s="5" t="s">
        <v>36333</v>
      </c>
      <c r="L738" s="5"/>
      <c r="M738" s="15">
        <f t="shared" si="11"/>
        <v>-251237.34000000003</v>
      </c>
    </row>
    <row r="739" spans="1:13" hidden="1">
      <c r="A739" t="s">
        <v>5680</v>
      </c>
      <c r="B739" s="1">
        <v>42019</v>
      </c>
      <c r="C739" t="s">
        <v>1</v>
      </c>
      <c r="D739">
        <v>1</v>
      </c>
      <c r="E739" t="s">
        <v>5685</v>
      </c>
      <c r="F739" t="s">
        <v>16</v>
      </c>
      <c r="G739" t="s">
        <v>4</v>
      </c>
      <c r="H739" t="s">
        <v>909</v>
      </c>
      <c r="J739" s="5"/>
      <c r="K739" s="2">
        <v>83500</v>
      </c>
      <c r="L739" s="5">
        <v>7</v>
      </c>
      <c r="M739" s="15">
        <f t="shared" si="11"/>
        <v>-334737.34000000003</v>
      </c>
    </row>
    <row r="740" spans="1:13" hidden="1">
      <c r="A740" t="s">
        <v>5705</v>
      </c>
      <c r="B740" s="1">
        <v>42019</v>
      </c>
      <c r="C740" t="s">
        <v>1419</v>
      </c>
      <c r="D740">
        <v>1</v>
      </c>
      <c r="E740" t="s">
        <v>5709</v>
      </c>
      <c r="F740" t="s">
        <v>13</v>
      </c>
      <c r="G740" t="s">
        <v>4</v>
      </c>
      <c r="H740" t="s">
        <v>5710</v>
      </c>
      <c r="J740" s="5"/>
      <c r="K740" s="2">
        <v>3030</v>
      </c>
      <c r="L740" s="5">
        <v>4</v>
      </c>
      <c r="M740" s="15">
        <f t="shared" si="11"/>
        <v>-337767.34</v>
      </c>
    </row>
    <row r="741" spans="1:13" hidden="1">
      <c r="A741" t="s">
        <v>5734</v>
      </c>
      <c r="B741" s="1">
        <v>42019</v>
      </c>
      <c r="C741" t="s">
        <v>6</v>
      </c>
      <c r="D741">
        <v>1</v>
      </c>
      <c r="E741" t="s">
        <v>5736</v>
      </c>
      <c r="F741" t="s">
        <v>29</v>
      </c>
      <c r="G741" t="s">
        <v>4</v>
      </c>
      <c r="H741" t="s">
        <v>5737</v>
      </c>
      <c r="I741" s="38">
        <v>3081</v>
      </c>
      <c r="J741" s="5">
        <v>2</v>
      </c>
      <c r="L741" s="5"/>
      <c r="M741" s="15">
        <f t="shared" si="11"/>
        <v>-334686.34000000003</v>
      </c>
    </row>
    <row r="742" spans="1:13" hidden="1">
      <c r="A742" t="s">
        <v>5740</v>
      </c>
      <c r="B742" s="1">
        <v>42019</v>
      </c>
      <c r="C742" t="s">
        <v>6</v>
      </c>
      <c r="D742">
        <v>1</v>
      </c>
      <c r="E742" t="s">
        <v>5742</v>
      </c>
      <c r="F742" t="s">
        <v>29</v>
      </c>
      <c r="G742" t="s">
        <v>4</v>
      </c>
      <c r="H742" t="s">
        <v>5653</v>
      </c>
      <c r="I742" s="2">
        <v>1122.69</v>
      </c>
      <c r="J742" s="5">
        <v>1</v>
      </c>
      <c r="L742" s="5"/>
      <c r="M742" s="15">
        <f t="shared" si="11"/>
        <v>-333563.65000000002</v>
      </c>
    </row>
    <row r="743" spans="1:13" hidden="1">
      <c r="A743" t="s">
        <v>5751</v>
      </c>
      <c r="B743" s="1">
        <v>42019</v>
      </c>
      <c r="C743" t="s">
        <v>6</v>
      </c>
      <c r="D743">
        <v>1</v>
      </c>
      <c r="E743" t="s">
        <v>5753</v>
      </c>
      <c r="F743" t="s">
        <v>8</v>
      </c>
      <c r="G743" t="s">
        <v>4</v>
      </c>
      <c r="H743" t="s">
        <v>1794</v>
      </c>
      <c r="I743" s="38">
        <v>2200</v>
      </c>
      <c r="J743" s="5">
        <v>2</v>
      </c>
      <c r="L743" s="5"/>
      <c r="M743" s="15">
        <f t="shared" si="11"/>
        <v>-331363.65000000002</v>
      </c>
    </row>
    <row r="744" spans="1:13" hidden="1">
      <c r="A744" t="s">
        <v>5766</v>
      </c>
      <c r="B744" s="1">
        <v>42019</v>
      </c>
      <c r="C744" t="s">
        <v>6</v>
      </c>
      <c r="D744">
        <v>1</v>
      </c>
      <c r="E744" t="s">
        <v>5772</v>
      </c>
      <c r="F744" t="s">
        <v>13</v>
      </c>
      <c r="G744" t="s">
        <v>4</v>
      </c>
      <c r="H744" t="s">
        <v>5773</v>
      </c>
      <c r="J744" s="5"/>
      <c r="K744" s="2">
        <v>80000</v>
      </c>
      <c r="L744" s="5">
        <v>6</v>
      </c>
      <c r="M744" s="15">
        <f t="shared" si="11"/>
        <v>-411363.65</v>
      </c>
    </row>
    <row r="745" spans="1:13" hidden="1">
      <c r="A745" t="s">
        <v>5776</v>
      </c>
      <c r="B745" s="1">
        <v>42019</v>
      </c>
      <c r="C745" t="s">
        <v>43</v>
      </c>
      <c r="D745">
        <v>1</v>
      </c>
      <c r="E745" t="s">
        <v>5778</v>
      </c>
      <c r="F745" t="s">
        <v>16</v>
      </c>
      <c r="G745" t="s">
        <v>4</v>
      </c>
      <c r="H745" t="s">
        <v>5779</v>
      </c>
      <c r="J745" s="5"/>
      <c r="K745" s="2">
        <v>1025</v>
      </c>
      <c r="L745" s="5">
        <v>7</v>
      </c>
      <c r="M745" s="15">
        <f t="shared" si="11"/>
        <v>-412388.65</v>
      </c>
    </row>
    <row r="746" spans="1:13" hidden="1">
      <c r="A746" t="s">
        <v>5838</v>
      </c>
      <c r="B746" s="1">
        <v>42019</v>
      </c>
      <c r="C746" t="s">
        <v>43</v>
      </c>
      <c r="D746">
        <v>1</v>
      </c>
      <c r="E746" t="s">
        <v>5842</v>
      </c>
      <c r="F746" t="s">
        <v>16</v>
      </c>
      <c r="G746" t="s">
        <v>4</v>
      </c>
      <c r="H746" t="s">
        <v>5843</v>
      </c>
      <c r="J746" s="5"/>
      <c r="K746" s="2">
        <v>4100</v>
      </c>
      <c r="L746" s="5">
        <v>8</v>
      </c>
      <c r="M746" s="15">
        <f t="shared" si="11"/>
        <v>-416488.65</v>
      </c>
    </row>
    <row r="747" spans="1:13" hidden="1">
      <c r="A747" t="s">
        <v>5879</v>
      </c>
      <c r="B747" s="1">
        <v>42019</v>
      </c>
      <c r="C747" t="s">
        <v>18</v>
      </c>
      <c r="D747">
        <v>1</v>
      </c>
      <c r="E747" t="s">
        <v>5881</v>
      </c>
      <c r="F747" t="s">
        <v>13</v>
      </c>
      <c r="G747" t="s">
        <v>4</v>
      </c>
      <c r="H747" t="s">
        <v>4478</v>
      </c>
      <c r="J747" s="5"/>
      <c r="K747" s="17">
        <v>10100</v>
      </c>
      <c r="L747" s="5">
        <v>2</v>
      </c>
      <c r="M747" s="15">
        <f t="shared" si="11"/>
        <v>-426588.65</v>
      </c>
    </row>
    <row r="748" spans="1:13" hidden="1">
      <c r="A748" t="s">
        <v>5888</v>
      </c>
      <c r="B748" s="1">
        <v>42019</v>
      </c>
      <c r="C748" t="s">
        <v>6</v>
      </c>
      <c r="D748">
        <v>1</v>
      </c>
      <c r="E748" t="s">
        <v>5891</v>
      </c>
      <c r="F748" t="s">
        <v>29</v>
      </c>
      <c r="G748" t="s">
        <v>4</v>
      </c>
      <c r="H748" t="s">
        <v>5892</v>
      </c>
      <c r="I748" s="38">
        <v>2191.4</v>
      </c>
      <c r="J748" s="5">
        <v>2</v>
      </c>
      <c r="L748" s="5"/>
      <c r="M748" s="15">
        <f t="shared" si="11"/>
        <v>-424397.25</v>
      </c>
    </row>
    <row r="749" spans="1:13" hidden="1">
      <c r="A749" t="s">
        <v>5914</v>
      </c>
      <c r="B749" s="1">
        <v>42019</v>
      </c>
      <c r="C749" t="s">
        <v>6</v>
      </c>
      <c r="D749">
        <v>1</v>
      </c>
      <c r="E749" t="s">
        <v>5918</v>
      </c>
      <c r="F749" t="s">
        <v>29</v>
      </c>
      <c r="G749" t="s">
        <v>4</v>
      </c>
      <c r="H749" t="s">
        <v>5919</v>
      </c>
      <c r="I749" s="2">
        <v>300</v>
      </c>
      <c r="J749" s="5">
        <v>1</v>
      </c>
      <c r="L749" s="5"/>
      <c r="M749" s="15">
        <f t="shared" si="11"/>
        <v>-424097.25</v>
      </c>
    </row>
    <row r="750" spans="1:13" hidden="1">
      <c r="A750" t="s">
        <v>5923</v>
      </c>
      <c r="B750" s="1">
        <v>42019</v>
      </c>
      <c r="C750" t="s">
        <v>6</v>
      </c>
      <c r="D750">
        <v>1</v>
      </c>
      <c r="E750" t="s">
        <v>5924</v>
      </c>
      <c r="F750" t="s">
        <v>29</v>
      </c>
      <c r="G750" t="s">
        <v>4</v>
      </c>
      <c r="H750" t="s">
        <v>3853</v>
      </c>
      <c r="I750" s="2">
        <v>1000</v>
      </c>
      <c r="J750" s="5">
        <v>1</v>
      </c>
      <c r="L750" s="5"/>
      <c r="M750" s="15">
        <f t="shared" si="11"/>
        <v>-423097.25</v>
      </c>
    </row>
    <row r="751" spans="1:13" hidden="1">
      <c r="A751" t="s">
        <v>5931</v>
      </c>
      <c r="B751" s="1">
        <v>42019</v>
      </c>
      <c r="C751" t="s">
        <v>924</v>
      </c>
      <c r="D751">
        <v>1</v>
      </c>
      <c r="E751" t="s">
        <v>5935</v>
      </c>
      <c r="F751" t="s">
        <v>16</v>
      </c>
      <c r="G751" t="s">
        <v>4</v>
      </c>
      <c r="H751" t="s">
        <v>5936</v>
      </c>
      <c r="J751" s="5"/>
      <c r="K751" s="17">
        <v>29823.16</v>
      </c>
      <c r="L751" s="5">
        <v>2</v>
      </c>
      <c r="M751" s="15">
        <f t="shared" si="11"/>
        <v>-452920.41</v>
      </c>
    </row>
    <row r="752" spans="1:13" hidden="1">
      <c r="A752" t="s">
        <v>5939</v>
      </c>
      <c r="B752" s="1">
        <v>42019</v>
      </c>
      <c r="C752" t="s">
        <v>5940</v>
      </c>
      <c r="D752">
        <v>1</v>
      </c>
      <c r="E752" t="s">
        <v>5941</v>
      </c>
      <c r="F752" t="s">
        <v>13</v>
      </c>
      <c r="G752" t="s">
        <v>4</v>
      </c>
      <c r="H752" t="s">
        <v>5942</v>
      </c>
      <c r="J752" s="5"/>
      <c r="K752" s="17">
        <v>2990</v>
      </c>
      <c r="L752" s="5">
        <v>2</v>
      </c>
      <c r="M752" s="15">
        <f t="shared" si="11"/>
        <v>-455910.41</v>
      </c>
    </row>
    <row r="753" spans="1:16" hidden="1">
      <c r="A753" t="s">
        <v>5943</v>
      </c>
      <c r="B753" s="1">
        <v>42019</v>
      </c>
      <c r="C753" t="s">
        <v>195</v>
      </c>
      <c r="D753">
        <v>1</v>
      </c>
      <c r="E753" t="s">
        <v>5944</v>
      </c>
      <c r="F753" t="s">
        <v>13</v>
      </c>
      <c r="G753" t="s">
        <v>4</v>
      </c>
      <c r="H753" t="s">
        <v>195</v>
      </c>
      <c r="J753" s="5"/>
      <c r="K753" s="17">
        <v>28271.19</v>
      </c>
      <c r="L753" s="5">
        <v>2</v>
      </c>
      <c r="M753" s="15">
        <f t="shared" si="11"/>
        <v>-484181.6</v>
      </c>
    </row>
    <row r="754" spans="1:16" hidden="1">
      <c r="A754" t="s">
        <v>5945</v>
      </c>
      <c r="B754" s="1">
        <v>42019</v>
      </c>
      <c r="C754" t="s">
        <v>18</v>
      </c>
      <c r="D754">
        <v>1</v>
      </c>
      <c r="E754" t="s">
        <v>5948</v>
      </c>
      <c r="F754" t="s">
        <v>13</v>
      </c>
      <c r="G754" t="s">
        <v>4</v>
      </c>
      <c r="H754" t="s">
        <v>18</v>
      </c>
      <c r="J754" s="5"/>
      <c r="K754" s="2">
        <v>35390.120000000003</v>
      </c>
      <c r="L754" s="5">
        <v>1</v>
      </c>
      <c r="M754" s="15">
        <f t="shared" si="11"/>
        <v>-519571.72</v>
      </c>
    </row>
    <row r="755" spans="1:16" s="28" customFormat="1" hidden="1">
      <c r="A755" s="31" t="s">
        <v>36352</v>
      </c>
      <c r="B755" s="32">
        <v>42019</v>
      </c>
      <c r="C755" s="31" t="s">
        <v>36353</v>
      </c>
      <c r="D755" s="31">
        <v>1</v>
      </c>
      <c r="E755" s="31" t="s">
        <v>36354</v>
      </c>
      <c r="F755" s="31" t="s">
        <v>3342</v>
      </c>
      <c r="G755" s="31" t="s">
        <v>52</v>
      </c>
      <c r="H755" s="31" t="s">
        <v>36355</v>
      </c>
      <c r="I755" s="33">
        <v>22962.46</v>
      </c>
      <c r="J755" s="5" t="s">
        <v>36333</v>
      </c>
      <c r="K755" s="2"/>
      <c r="L755" s="5"/>
      <c r="M755" s="15">
        <f t="shared" si="11"/>
        <v>-496609.25999999995</v>
      </c>
      <c r="P755" s="56"/>
    </row>
    <row r="756" spans="1:16" s="28" customFormat="1" hidden="1">
      <c r="A756" s="31" t="s">
        <v>36356</v>
      </c>
      <c r="B756" s="32">
        <v>42019</v>
      </c>
      <c r="C756" s="31" t="s">
        <v>36357</v>
      </c>
      <c r="D756" s="31">
        <v>1</v>
      </c>
      <c r="E756" s="31" t="s">
        <v>36358</v>
      </c>
      <c r="F756" s="31" t="s">
        <v>3342</v>
      </c>
      <c r="G756" s="31" t="s">
        <v>52</v>
      </c>
      <c r="H756" s="31" t="s">
        <v>36359</v>
      </c>
      <c r="I756" s="33">
        <v>20121.900000000001</v>
      </c>
      <c r="J756" s="5" t="s">
        <v>36333</v>
      </c>
      <c r="K756" s="2"/>
      <c r="L756" s="5"/>
      <c r="M756" s="15">
        <f t="shared" si="11"/>
        <v>-476487.35999999993</v>
      </c>
      <c r="P756" s="56"/>
    </row>
    <row r="757" spans="1:16" s="28" customFormat="1" hidden="1">
      <c r="A757" s="31" t="s">
        <v>36360</v>
      </c>
      <c r="B757" s="32">
        <v>42019</v>
      </c>
      <c r="C757" s="31" t="s">
        <v>36361</v>
      </c>
      <c r="D757" s="31">
        <v>1</v>
      </c>
      <c r="E757" s="31" t="s">
        <v>36362</v>
      </c>
      <c r="F757" s="31" t="s">
        <v>3342</v>
      </c>
      <c r="G757" s="31" t="s">
        <v>52</v>
      </c>
      <c r="H757" s="31" t="s">
        <v>36363</v>
      </c>
      <c r="I757" s="37">
        <v>416.27</v>
      </c>
      <c r="J757" s="5">
        <v>2</v>
      </c>
      <c r="K757" s="2"/>
      <c r="L757" s="5"/>
      <c r="M757" s="15">
        <f t="shared" si="11"/>
        <v>-476071.08999999991</v>
      </c>
      <c r="P757" s="56"/>
    </row>
    <row r="758" spans="1:16" s="28" customFormat="1" hidden="1">
      <c r="A758" s="31" t="s">
        <v>36364</v>
      </c>
      <c r="B758" s="32">
        <v>42019</v>
      </c>
      <c r="C758" s="31" t="s">
        <v>36365</v>
      </c>
      <c r="D758" s="31">
        <v>1</v>
      </c>
      <c r="E758" s="31" t="s">
        <v>36366</v>
      </c>
      <c r="F758" s="31" t="s">
        <v>3342</v>
      </c>
      <c r="G758" s="31" t="s">
        <v>52</v>
      </c>
      <c r="H758" s="31" t="s">
        <v>36367</v>
      </c>
      <c r="I758" s="33">
        <v>48300.55</v>
      </c>
      <c r="J758" s="5" t="s">
        <v>36333</v>
      </c>
      <c r="K758" s="2"/>
      <c r="L758" s="5"/>
      <c r="M758" s="15">
        <f t="shared" si="11"/>
        <v>-427770.53999999992</v>
      </c>
      <c r="P758" s="56"/>
    </row>
    <row r="759" spans="1:16" hidden="1">
      <c r="A759" t="s">
        <v>24025</v>
      </c>
      <c r="B759" s="1">
        <v>42019</v>
      </c>
      <c r="C759" t="s">
        <v>24033</v>
      </c>
      <c r="D759">
        <v>2</v>
      </c>
      <c r="E759" t="s">
        <v>24034</v>
      </c>
      <c r="F759" t="s">
        <v>7054</v>
      </c>
      <c r="G759" t="s">
        <v>4</v>
      </c>
      <c r="H759" t="s">
        <v>24035</v>
      </c>
      <c r="I759" s="38">
        <v>1025</v>
      </c>
      <c r="J759" s="5">
        <v>2</v>
      </c>
      <c r="L759" s="5"/>
      <c r="M759" s="15">
        <f t="shared" si="11"/>
        <v>-426745.53999999992</v>
      </c>
    </row>
    <row r="760" spans="1:16" hidden="1">
      <c r="A760" t="s">
        <v>24050</v>
      </c>
      <c r="B760" s="1">
        <v>42019</v>
      </c>
      <c r="C760" t="s">
        <v>24057</v>
      </c>
      <c r="D760">
        <v>2</v>
      </c>
      <c r="E760" t="s">
        <v>24058</v>
      </c>
      <c r="F760" t="s">
        <v>7054</v>
      </c>
      <c r="G760" t="s">
        <v>4</v>
      </c>
      <c r="H760" t="s">
        <v>24059</v>
      </c>
      <c r="I760" s="38">
        <v>2200</v>
      </c>
      <c r="J760" s="5">
        <v>2</v>
      </c>
      <c r="L760" s="5"/>
      <c r="M760" s="15">
        <f t="shared" si="11"/>
        <v>-424545.53999999992</v>
      </c>
    </row>
    <row r="761" spans="1:16" hidden="1">
      <c r="A761" t="s">
        <v>24076</v>
      </c>
      <c r="B761" s="1">
        <v>42019</v>
      </c>
      <c r="C761" t="s">
        <v>24084</v>
      </c>
      <c r="D761">
        <v>2</v>
      </c>
      <c r="E761" t="s">
        <v>24085</v>
      </c>
      <c r="F761" t="s">
        <v>7054</v>
      </c>
      <c r="G761" t="s">
        <v>4</v>
      </c>
      <c r="H761" t="s">
        <v>21080</v>
      </c>
      <c r="I761" s="2">
        <v>1025</v>
      </c>
      <c r="J761" s="5">
        <v>1</v>
      </c>
      <c r="L761" s="5"/>
      <c r="M761" s="15">
        <f t="shared" si="11"/>
        <v>-423520.53999999992</v>
      </c>
    </row>
    <row r="762" spans="1:16" hidden="1">
      <c r="A762" t="s">
        <v>24098</v>
      </c>
      <c r="B762" s="1">
        <v>42019</v>
      </c>
      <c r="C762" t="s">
        <v>24107</v>
      </c>
      <c r="D762">
        <v>2</v>
      </c>
      <c r="E762" t="s">
        <v>24108</v>
      </c>
      <c r="F762" t="s">
        <v>7054</v>
      </c>
      <c r="G762" t="s">
        <v>4</v>
      </c>
      <c r="H762" t="s">
        <v>16943</v>
      </c>
      <c r="I762" s="38">
        <v>3030</v>
      </c>
      <c r="J762" s="5">
        <v>2</v>
      </c>
      <c r="L762" s="5"/>
      <c r="M762" s="15">
        <f t="shared" si="11"/>
        <v>-420490.53999999992</v>
      </c>
    </row>
    <row r="763" spans="1:16" hidden="1">
      <c r="A763" t="s">
        <v>24122</v>
      </c>
      <c r="B763" s="1">
        <v>42019</v>
      </c>
      <c r="C763" t="s">
        <v>24128</v>
      </c>
      <c r="D763">
        <v>2</v>
      </c>
      <c r="E763" t="s">
        <v>24129</v>
      </c>
      <c r="F763" t="s">
        <v>7054</v>
      </c>
      <c r="G763" t="s">
        <v>4</v>
      </c>
      <c r="H763" t="s">
        <v>4343</v>
      </c>
      <c r="I763" s="38">
        <v>1840</v>
      </c>
      <c r="J763" s="5">
        <v>2</v>
      </c>
      <c r="L763" s="5"/>
      <c r="M763" s="15">
        <f t="shared" si="11"/>
        <v>-418650.53999999992</v>
      </c>
    </row>
    <row r="764" spans="1:16" hidden="1">
      <c r="A764" t="s">
        <v>24145</v>
      </c>
      <c r="B764" s="1">
        <v>42019</v>
      </c>
      <c r="C764" t="s">
        <v>24153</v>
      </c>
      <c r="D764">
        <v>2</v>
      </c>
      <c r="E764" t="s">
        <v>24154</v>
      </c>
      <c r="F764" t="s">
        <v>7054</v>
      </c>
      <c r="G764" t="s">
        <v>4</v>
      </c>
      <c r="H764" t="s">
        <v>20212</v>
      </c>
      <c r="I764" s="2">
        <v>1840</v>
      </c>
      <c r="J764" s="5">
        <v>1</v>
      </c>
      <c r="L764" s="5"/>
      <c r="M764" s="15">
        <f t="shared" si="11"/>
        <v>-416810.53999999992</v>
      </c>
    </row>
    <row r="765" spans="1:16" hidden="1">
      <c r="A765" t="s">
        <v>24169</v>
      </c>
      <c r="B765" s="1">
        <v>42019</v>
      </c>
      <c r="C765" t="s">
        <v>24176</v>
      </c>
      <c r="D765">
        <v>2</v>
      </c>
      <c r="E765" t="s">
        <v>24177</v>
      </c>
      <c r="F765" t="s">
        <v>7054</v>
      </c>
      <c r="G765" t="s">
        <v>4</v>
      </c>
      <c r="H765" t="s">
        <v>1187</v>
      </c>
      <c r="I765" s="2">
        <v>2990</v>
      </c>
      <c r="J765" s="5">
        <v>4</v>
      </c>
      <c r="L765" s="5"/>
      <c r="M765" s="15">
        <f t="shared" si="11"/>
        <v>-413820.53999999992</v>
      </c>
    </row>
    <row r="766" spans="1:16" hidden="1">
      <c r="A766" t="s">
        <v>24190</v>
      </c>
      <c r="B766" s="1">
        <v>42019</v>
      </c>
      <c r="C766" t="s">
        <v>6</v>
      </c>
      <c r="D766">
        <v>1</v>
      </c>
      <c r="E766" t="s">
        <v>24197</v>
      </c>
      <c r="F766" t="s">
        <v>13610</v>
      </c>
      <c r="G766" t="s">
        <v>4</v>
      </c>
      <c r="H766" t="s">
        <v>20212</v>
      </c>
      <c r="I766" s="2">
        <v>7496.7</v>
      </c>
      <c r="J766" s="5">
        <v>1</v>
      </c>
      <c r="L766" s="5"/>
      <c r="M766" s="15">
        <f t="shared" si="11"/>
        <v>-406323.83999999991</v>
      </c>
    </row>
    <row r="767" spans="1:16" hidden="1">
      <c r="A767" t="s">
        <v>24211</v>
      </c>
      <c r="B767" s="1">
        <v>42019</v>
      </c>
      <c r="C767" t="s">
        <v>6</v>
      </c>
      <c r="D767">
        <v>1</v>
      </c>
      <c r="E767" t="s">
        <v>24217</v>
      </c>
      <c r="F767" t="s">
        <v>13565</v>
      </c>
      <c r="G767" t="s">
        <v>4</v>
      </c>
      <c r="H767" t="s">
        <v>3185</v>
      </c>
      <c r="I767" s="2">
        <v>48838.17</v>
      </c>
      <c r="J767" s="5" t="s">
        <v>36333</v>
      </c>
      <c r="L767" s="5"/>
      <c r="M767" s="15">
        <f t="shared" si="11"/>
        <v>-357485.66999999993</v>
      </c>
    </row>
    <row r="768" spans="1:16" hidden="1">
      <c r="A768" t="s">
        <v>24232</v>
      </c>
      <c r="B768" s="1">
        <v>42019</v>
      </c>
      <c r="C768" t="s">
        <v>6</v>
      </c>
      <c r="D768">
        <v>1</v>
      </c>
      <c r="E768" t="s">
        <v>24217</v>
      </c>
      <c r="F768" t="s">
        <v>13565</v>
      </c>
      <c r="G768" t="s">
        <v>4</v>
      </c>
      <c r="H768" t="s">
        <v>5574</v>
      </c>
      <c r="J768" s="5"/>
      <c r="K768" s="2">
        <v>48838.17</v>
      </c>
      <c r="L768" s="5" t="s">
        <v>36333</v>
      </c>
      <c r="M768" s="15">
        <f t="shared" si="11"/>
        <v>-406323.83999999991</v>
      </c>
    </row>
    <row r="769" spans="1:14" hidden="1">
      <c r="A769" t="s">
        <v>24255</v>
      </c>
      <c r="B769" s="1">
        <v>42019</v>
      </c>
      <c r="C769" t="s">
        <v>24263</v>
      </c>
      <c r="D769">
        <v>1</v>
      </c>
      <c r="E769" t="s">
        <v>24264</v>
      </c>
      <c r="F769" t="s">
        <v>13565</v>
      </c>
      <c r="G769" t="s">
        <v>4</v>
      </c>
      <c r="H769" t="s">
        <v>24265</v>
      </c>
      <c r="I769" s="2">
        <v>48838.17</v>
      </c>
      <c r="J769" s="5">
        <v>5</v>
      </c>
      <c r="L769" s="5"/>
      <c r="M769" s="15">
        <f t="shared" si="11"/>
        <v>-357485.66999999993</v>
      </c>
    </row>
    <row r="770" spans="1:14" hidden="1">
      <c r="A770" t="s">
        <v>24283</v>
      </c>
      <c r="B770" s="1">
        <v>42019</v>
      </c>
      <c r="C770" t="s">
        <v>24289</v>
      </c>
      <c r="D770">
        <v>1</v>
      </c>
      <c r="E770" t="s">
        <v>24290</v>
      </c>
      <c r="F770" t="s">
        <v>13565</v>
      </c>
      <c r="G770" t="s">
        <v>4</v>
      </c>
      <c r="H770" t="s">
        <v>24291</v>
      </c>
      <c r="I770" s="2">
        <v>10000</v>
      </c>
      <c r="J770" s="5">
        <v>6</v>
      </c>
      <c r="L770" s="5"/>
      <c r="M770" s="15">
        <f t="shared" si="11"/>
        <v>-347485.66999999993</v>
      </c>
    </row>
    <row r="771" spans="1:14" hidden="1">
      <c r="A771" t="s">
        <v>24305</v>
      </c>
      <c r="B771" s="1">
        <v>42019</v>
      </c>
      <c r="C771" t="s">
        <v>2694</v>
      </c>
      <c r="D771">
        <v>2</v>
      </c>
      <c r="E771" t="s">
        <v>24312</v>
      </c>
      <c r="F771" t="s">
        <v>7054</v>
      </c>
      <c r="G771" t="s">
        <v>4</v>
      </c>
      <c r="H771" t="s">
        <v>1101</v>
      </c>
      <c r="J771" s="5"/>
      <c r="K771" s="2">
        <v>5106.25</v>
      </c>
      <c r="L771" s="5">
        <v>2</v>
      </c>
      <c r="M771" s="15">
        <f t="shared" si="11"/>
        <v>-352591.91999999993</v>
      </c>
    </row>
    <row r="772" spans="1:14" hidden="1">
      <c r="A772" t="s">
        <v>24305</v>
      </c>
      <c r="B772" s="1">
        <v>42019</v>
      </c>
      <c r="C772" t="s">
        <v>2694</v>
      </c>
      <c r="D772">
        <v>2</v>
      </c>
      <c r="E772" t="s">
        <v>24312</v>
      </c>
      <c r="F772" t="s">
        <v>7054</v>
      </c>
      <c r="G772" t="s">
        <v>4</v>
      </c>
      <c r="H772" t="s">
        <v>1101</v>
      </c>
      <c r="I772" s="38">
        <v>5806.25</v>
      </c>
      <c r="J772" s="5">
        <v>2</v>
      </c>
      <c r="L772" s="5"/>
      <c r="M772" s="15">
        <f t="shared" si="11"/>
        <v>-346785.66999999993</v>
      </c>
    </row>
    <row r="773" spans="1:14" hidden="1">
      <c r="A773" t="s">
        <v>24327</v>
      </c>
      <c r="B773" s="1">
        <v>42019</v>
      </c>
      <c r="C773" t="s">
        <v>24335</v>
      </c>
      <c r="D773">
        <v>2</v>
      </c>
      <c r="E773" t="s">
        <v>24336</v>
      </c>
      <c r="F773" t="s">
        <v>7054</v>
      </c>
      <c r="G773" t="s">
        <v>4</v>
      </c>
      <c r="H773" t="s">
        <v>1674</v>
      </c>
      <c r="I773" s="2">
        <v>3030</v>
      </c>
      <c r="J773" s="5">
        <v>8</v>
      </c>
      <c r="L773" s="5"/>
      <c r="M773" s="15">
        <f t="shared" si="11"/>
        <v>-343755.66999999993</v>
      </c>
    </row>
    <row r="774" spans="1:14" hidden="1">
      <c r="A774" t="s">
        <v>24351</v>
      </c>
      <c r="B774" s="1">
        <v>42019</v>
      </c>
      <c r="C774" t="s">
        <v>24359</v>
      </c>
      <c r="D774">
        <v>2</v>
      </c>
      <c r="E774" t="s">
        <v>24360</v>
      </c>
      <c r="F774" t="s">
        <v>7054</v>
      </c>
      <c r="G774" t="s">
        <v>4</v>
      </c>
      <c r="H774" t="s">
        <v>15273</v>
      </c>
      <c r="I774" s="2">
        <v>1140.45</v>
      </c>
      <c r="J774" s="5">
        <v>1</v>
      </c>
      <c r="L774" s="5"/>
      <c r="M774" s="15">
        <f t="shared" si="11"/>
        <v>-342615.21999999991</v>
      </c>
    </row>
    <row r="775" spans="1:14" hidden="1">
      <c r="A775" t="s">
        <v>24376</v>
      </c>
      <c r="B775" s="1">
        <v>42019</v>
      </c>
      <c r="C775" t="s">
        <v>24384</v>
      </c>
      <c r="D775">
        <v>2</v>
      </c>
      <c r="E775" t="s">
        <v>24385</v>
      </c>
      <c r="F775" t="s">
        <v>7054</v>
      </c>
      <c r="G775" t="s">
        <v>4</v>
      </c>
      <c r="H775" t="s">
        <v>10358</v>
      </c>
      <c r="I775" s="2">
        <v>5393.99</v>
      </c>
      <c r="J775" s="5">
        <v>1</v>
      </c>
      <c r="L775" s="5"/>
      <c r="M775" s="15">
        <f t="shared" si="11"/>
        <v>-337221.22999999992</v>
      </c>
    </row>
    <row r="776" spans="1:14" hidden="1">
      <c r="A776" t="s">
        <v>24398</v>
      </c>
      <c r="B776" s="1">
        <v>42019</v>
      </c>
      <c r="C776" t="s">
        <v>14899</v>
      </c>
      <c r="D776">
        <v>1</v>
      </c>
      <c r="E776" t="s">
        <v>24405</v>
      </c>
      <c r="F776" t="s">
        <v>13565</v>
      </c>
      <c r="G776" t="s">
        <v>4</v>
      </c>
      <c r="H776" t="s">
        <v>909</v>
      </c>
      <c r="I776" s="2">
        <v>83500</v>
      </c>
      <c r="J776" s="5">
        <v>7</v>
      </c>
      <c r="L776" s="5"/>
      <c r="M776" s="15">
        <f t="shared" si="11"/>
        <v>-253721.22999999992</v>
      </c>
    </row>
    <row r="777" spans="1:14" hidden="1">
      <c r="A777" t="s">
        <v>24419</v>
      </c>
      <c r="B777" s="1">
        <v>42019</v>
      </c>
      <c r="C777" t="s">
        <v>24423</v>
      </c>
      <c r="D777">
        <v>2</v>
      </c>
      <c r="E777" t="s">
        <v>24424</v>
      </c>
      <c r="F777" t="s">
        <v>7054</v>
      </c>
      <c r="G777" t="s">
        <v>4</v>
      </c>
      <c r="H777" t="s">
        <v>9103</v>
      </c>
      <c r="I777" s="2">
        <v>1025</v>
      </c>
      <c r="J777" s="5">
        <v>1</v>
      </c>
      <c r="L777" s="5"/>
      <c r="M777" s="15">
        <f t="shared" ref="M777:M840" si="12">+M776+I777-K777</f>
        <v>-252696.22999999992</v>
      </c>
    </row>
    <row r="778" spans="1:14" hidden="1">
      <c r="A778" t="s">
        <v>24439</v>
      </c>
      <c r="B778" s="1">
        <v>42019</v>
      </c>
      <c r="C778" t="s">
        <v>24443</v>
      </c>
      <c r="D778">
        <v>1</v>
      </c>
      <c r="E778" t="s">
        <v>24444</v>
      </c>
      <c r="F778" t="s">
        <v>13565</v>
      </c>
      <c r="G778" t="s">
        <v>4</v>
      </c>
      <c r="H778" t="s">
        <v>24445</v>
      </c>
      <c r="I778" s="38">
        <v>5000</v>
      </c>
      <c r="J778" s="5">
        <v>2</v>
      </c>
      <c r="L778" s="5"/>
      <c r="M778" s="15">
        <f t="shared" si="12"/>
        <v>-247696.22999999992</v>
      </c>
    </row>
    <row r="779" spans="1:14" hidden="1">
      <c r="A779" t="s">
        <v>24459</v>
      </c>
      <c r="B779" s="1">
        <v>42019</v>
      </c>
      <c r="C779" t="s">
        <v>24466</v>
      </c>
      <c r="D779">
        <v>2</v>
      </c>
      <c r="E779" t="s">
        <v>24467</v>
      </c>
      <c r="F779" t="s">
        <v>7054</v>
      </c>
      <c r="G779" t="s">
        <v>4</v>
      </c>
      <c r="H779" t="s">
        <v>19565</v>
      </c>
      <c r="I779" s="38">
        <v>1840</v>
      </c>
      <c r="J779" s="5">
        <v>2</v>
      </c>
      <c r="L779" s="5"/>
      <c r="M779" s="15">
        <f t="shared" si="12"/>
        <v>-245856.22999999992</v>
      </c>
    </row>
    <row r="780" spans="1:14" hidden="1">
      <c r="A780" t="s">
        <v>24480</v>
      </c>
      <c r="B780" s="1">
        <v>42019</v>
      </c>
      <c r="C780" t="s">
        <v>24488</v>
      </c>
      <c r="D780">
        <v>2</v>
      </c>
      <c r="E780" t="s">
        <v>24489</v>
      </c>
      <c r="F780" t="s">
        <v>7054</v>
      </c>
      <c r="G780" t="s">
        <v>4</v>
      </c>
      <c r="H780" t="s">
        <v>435</v>
      </c>
      <c r="I780" s="2">
        <v>1025</v>
      </c>
      <c r="J780" s="5">
        <v>1</v>
      </c>
      <c r="L780" s="5"/>
      <c r="M780" s="15">
        <f t="shared" si="12"/>
        <v>-244831.22999999992</v>
      </c>
    </row>
    <row r="781" spans="1:14" hidden="1">
      <c r="A781" t="s">
        <v>24506</v>
      </c>
      <c r="B781" s="1">
        <v>42019</v>
      </c>
      <c r="C781" t="s">
        <v>24514</v>
      </c>
      <c r="D781">
        <v>2</v>
      </c>
      <c r="E781" t="s">
        <v>24515</v>
      </c>
      <c r="F781" t="s">
        <v>7054</v>
      </c>
      <c r="G781" t="s">
        <v>4</v>
      </c>
      <c r="H781" t="s">
        <v>24516</v>
      </c>
      <c r="I781" s="38">
        <v>1474.24</v>
      </c>
      <c r="J781" s="5">
        <v>2</v>
      </c>
      <c r="L781" s="5"/>
      <c r="M781" s="15">
        <f t="shared" si="12"/>
        <v>-243356.98999999993</v>
      </c>
      <c r="N781">
        <v>474</v>
      </c>
    </row>
    <row r="782" spans="1:14" hidden="1">
      <c r="A782" t="s">
        <v>24532</v>
      </c>
      <c r="B782" s="1">
        <v>42019</v>
      </c>
      <c r="C782" t="s">
        <v>24539</v>
      </c>
      <c r="D782">
        <v>2</v>
      </c>
      <c r="E782" t="s">
        <v>24540</v>
      </c>
      <c r="F782" t="s">
        <v>13559</v>
      </c>
      <c r="G782" t="s">
        <v>313</v>
      </c>
      <c r="H782" t="s">
        <v>1327</v>
      </c>
      <c r="J782" s="5"/>
      <c r="K782" s="2">
        <v>1163.43</v>
      </c>
      <c r="L782" s="5">
        <v>10</v>
      </c>
      <c r="M782" s="15">
        <f t="shared" si="12"/>
        <v>-244520.41999999993</v>
      </c>
    </row>
    <row r="783" spans="1:14" hidden="1">
      <c r="A783" t="s">
        <v>24532</v>
      </c>
      <c r="B783" s="1">
        <v>42019</v>
      </c>
      <c r="C783" t="s">
        <v>24539</v>
      </c>
      <c r="D783">
        <v>2</v>
      </c>
      <c r="E783" t="s">
        <v>24540</v>
      </c>
      <c r="F783" t="s">
        <v>13559</v>
      </c>
      <c r="G783" t="s">
        <v>313</v>
      </c>
      <c r="H783" t="s">
        <v>1327</v>
      </c>
      <c r="I783" s="2">
        <v>1163.43</v>
      </c>
      <c r="J783" s="5">
        <v>10</v>
      </c>
      <c r="L783" s="5"/>
      <c r="M783" s="15">
        <f t="shared" si="12"/>
        <v>-243356.98999999993</v>
      </c>
    </row>
    <row r="784" spans="1:14" hidden="1">
      <c r="A784" t="s">
        <v>24556</v>
      </c>
      <c r="B784" s="1">
        <v>42019</v>
      </c>
      <c r="C784" t="s">
        <v>24563</v>
      </c>
      <c r="D784">
        <v>2</v>
      </c>
      <c r="E784" t="s">
        <v>24564</v>
      </c>
      <c r="F784" t="s">
        <v>7054</v>
      </c>
      <c r="G784" t="s">
        <v>4</v>
      </c>
      <c r="H784" t="s">
        <v>24565</v>
      </c>
      <c r="I784" s="2">
        <v>3030</v>
      </c>
      <c r="J784" s="5">
        <v>1</v>
      </c>
      <c r="L784" s="5"/>
      <c r="M784" s="15">
        <f t="shared" si="12"/>
        <v>-240326.98999999993</v>
      </c>
    </row>
    <row r="785" spans="1:13" hidden="1">
      <c r="A785" t="s">
        <v>24578</v>
      </c>
      <c r="B785" s="1">
        <v>42019</v>
      </c>
      <c r="C785" t="s">
        <v>18</v>
      </c>
      <c r="D785">
        <v>2</v>
      </c>
      <c r="E785" t="s">
        <v>24584</v>
      </c>
      <c r="F785" t="s">
        <v>13559</v>
      </c>
      <c r="G785" t="s">
        <v>479</v>
      </c>
      <c r="H785" t="s">
        <v>22078</v>
      </c>
      <c r="I785" s="2">
        <v>483.42</v>
      </c>
      <c r="J785" s="5">
        <v>1</v>
      </c>
      <c r="L785" s="5"/>
      <c r="M785" s="15">
        <f t="shared" si="12"/>
        <v>-239843.56999999992</v>
      </c>
    </row>
    <row r="786" spans="1:13" hidden="1">
      <c r="A786" t="s">
        <v>24595</v>
      </c>
      <c r="B786" s="1">
        <v>42019</v>
      </c>
      <c r="C786" t="s">
        <v>24601</v>
      </c>
      <c r="D786">
        <v>2</v>
      </c>
      <c r="E786" t="s">
        <v>24602</v>
      </c>
      <c r="F786" t="s">
        <v>7054</v>
      </c>
      <c r="G786" t="s">
        <v>4</v>
      </c>
      <c r="H786" t="s">
        <v>21241</v>
      </c>
      <c r="I786" s="2">
        <v>1025</v>
      </c>
      <c r="J786" s="5">
        <v>1</v>
      </c>
      <c r="L786" s="5"/>
      <c r="M786" s="15">
        <f t="shared" si="12"/>
        <v>-238818.56999999992</v>
      </c>
    </row>
    <row r="787" spans="1:13" hidden="1">
      <c r="A787" t="s">
        <v>24616</v>
      </c>
      <c r="B787" s="1">
        <v>42019</v>
      </c>
      <c r="C787" t="s">
        <v>24624</v>
      </c>
      <c r="D787">
        <v>2</v>
      </c>
      <c r="E787" t="s">
        <v>24625</v>
      </c>
      <c r="F787" t="s">
        <v>7054</v>
      </c>
      <c r="G787" t="s">
        <v>4</v>
      </c>
      <c r="H787" t="s">
        <v>24626</v>
      </c>
      <c r="I787" s="2">
        <v>1025</v>
      </c>
      <c r="J787" s="5">
        <v>1</v>
      </c>
      <c r="L787" s="5"/>
      <c r="M787" s="15">
        <f t="shared" si="12"/>
        <v>-237793.56999999992</v>
      </c>
    </row>
    <row r="788" spans="1:13" hidden="1">
      <c r="A788" t="s">
        <v>24638</v>
      </c>
      <c r="B788" s="1">
        <v>42019</v>
      </c>
      <c r="C788" t="s">
        <v>18</v>
      </c>
      <c r="D788">
        <v>2</v>
      </c>
      <c r="E788" t="s">
        <v>24645</v>
      </c>
      <c r="F788" t="s">
        <v>13559</v>
      </c>
      <c r="G788" t="s">
        <v>479</v>
      </c>
      <c r="H788" t="s">
        <v>16189</v>
      </c>
      <c r="I788" s="2">
        <v>60.63</v>
      </c>
      <c r="J788" s="5">
        <v>1</v>
      </c>
      <c r="L788" s="5"/>
      <c r="M788" s="15">
        <f t="shared" si="12"/>
        <v>-237732.93999999992</v>
      </c>
    </row>
    <row r="789" spans="1:13" hidden="1">
      <c r="A789" t="s">
        <v>24662</v>
      </c>
      <c r="B789" s="1">
        <v>42019</v>
      </c>
      <c r="C789" t="s">
        <v>24669</v>
      </c>
      <c r="D789">
        <v>2</v>
      </c>
      <c r="E789" t="s">
        <v>24670</v>
      </c>
      <c r="F789" t="s">
        <v>7054</v>
      </c>
      <c r="G789" t="s">
        <v>4</v>
      </c>
      <c r="H789" t="s">
        <v>24671</v>
      </c>
      <c r="I789" s="38">
        <v>4100.01</v>
      </c>
      <c r="J789" s="5">
        <v>2</v>
      </c>
      <c r="L789" s="5"/>
      <c r="M789" s="15">
        <f t="shared" si="12"/>
        <v>-233632.92999999991</v>
      </c>
    </row>
    <row r="790" spans="1:13" hidden="1">
      <c r="A790" t="s">
        <v>24689</v>
      </c>
      <c r="B790" s="1">
        <v>42019</v>
      </c>
      <c r="C790" t="s">
        <v>18</v>
      </c>
      <c r="D790">
        <v>2</v>
      </c>
      <c r="E790" t="s">
        <v>24697</v>
      </c>
      <c r="F790" t="s">
        <v>13559</v>
      </c>
      <c r="G790" t="s">
        <v>479</v>
      </c>
      <c r="H790" t="s">
        <v>1522</v>
      </c>
      <c r="I790" s="2">
        <v>483.42</v>
      </c>
      <c r="J790" s="5">
        <v>1</v>
      </c>
      <c r="L790" s="5"/>
      <c r="M790" s="15">
        <f t="shared" si="12"/>
        <v>-233149.50999999989</v>
      </c>
    </row>
    <row r="791" spans="1:13" hidden="1">
      <c r="A791" t="s">
        <v>24712</v>
      </c>
      <c r="B791" s="1">
        <v>42019</v>
      </c>
      <c r="C791" t="s">
        <v>24719</v>
      </c>
      <c r="D791">
        <v>2</v>
      </c>
      <c r="E791" t="s">
        <v>24720</v>
      </c>
      <c r="F791" t="s">
        <v>7054</v>
      </c>
      <c r="G791" t="s">
        <v>4</v>
      </c>
      <c r="H791" t="s">
        <v>1327</v>
      </c>
      <c r="J791" s="5"/>
      <c r="K791" s="2">
        <v>400</v>
      </c>
      <c r="L791" s="5">
        <v>2</v>
      </c>
      <c r="M791" s="15">
        <f t="shared" si="12"/>
        <v>-233549.50999999989</v>
      </c>
    </row>
    <row r="792" spans="1:13" hidden="1">
      <c r="A792" t="s">
        <v>24712</v>
      </c>
      <c r="B792" s="1">
        <v>42019</v>
      </c>
      <c r="C792" t="s">
        <v>24719</v>
      </c>
      <c r="D792">
        <v>2</v>
      </c>
      <c r="E792" t="s">
        <v>24720</v>
      </c>
      <c r="F792" t="s">
        <v>7054</v>
      </c>
      <c r="G792" t="s">
        <v>4</v>
      </c>
      <c r="H792" t="s">
        <v>1327</v>
      </c>
      <c r="I792" s="38">
        <v>1425</v>
      </c>
      <c r="J792" s="5">
        <v>2</v>
      </c>
      <c r="L792" s="5"/>
      <c r="M792" s="15">
        <f t="shared" si="12"/>
        <v>-232124.50999999989</v>
      </c>
    </row>
    <row r="793" spans="1:13" hidden="1">
      <c r="A793" t="s">
        <v>24733</v>
      </c>
      <c r="B793" s="1">
        <v>42019</v>
      </c>
      <c r="C793" t="s">
        <v>24739</v>
      </c>
      <c r="D793">
        <v>2</v>
      </c>
      <c r="E793" t="s">
        <v>24740</v>
      </c>
      <c r="F793" t="s">
        <v>7054</v>
      </c>
      <c r="G793" t="s">
        <v>4</v>
      </c>
      <c r="H793" t="s">
        <v>14222</v>
      </c>
      <c r="I793" s="2">
        <v>1840</v>
      </c>
      <c r="J793" s="5">
        <v>1</v>
      </c>
      <c r="L793" s="5"/>
      <c r="M793" s="15">
        <f t="shared" si="12"/>
        <v>-230284.50999999989</v>
      </c>
    </row>
    <row r="794" spans="1:13" hidden="1">
      <c r="A794" t="s">
        <v>24752</v>
      </c>
      <c r="B794" s="1">
        <v>42019</v>
      </c>
      <c r="C794" t="s">
        <v>7691</v>
      </c>
      <c r="D794">
        <v>1</v>
      </c>
      <c r="E794" t="s">
        <v>24759</v>
      </c>
      <c r="F794" t="s">
        <v>13565</v>
      </c>
      <c r="G794" t="s">
        <v>4</v>
      </c>
      <c r="H794" t="s">
        <v>24760</v>
      </c>
      <c r="I794" s="2">
        <v>80000</v>
      </c>
      <c r="J794" s="5">
        <v>6</v>
      </c>
      <c r="L794" s="5"/>
      <c r="M794" s="15">
        <f t="shared" si="12"/>
        <v>-150284.50999999989</v>
      </c>
    </row>
    <row r="795" spans="1:13" hidden="1">
      <c r="A795" t="s">
        <v>24773</v>
      </c>
      <c r="B795" s="1">
        <v>42019</v>
      </c>
      <c r="C795" t="s">
        <v>24781</v>
      </c>
      <c r="D795">
        <v>2</v>
      </c>
      <c r="E795" t="s">
        <v>24782</v>
      </c>
      <c r="F795" t="s">
        <v>13559</v>
      </c>
      <c r="G795" t="s">
        <v>479</v>
      </c>
      <c r="H795" t="s">
        <v>11666</v>
      </c>
      <c r="J795" s="5"/>
      <c r="K795" s="2">
        <v>427.04</v>
      </c>
      <c r="L795" s="5">
        <v>11</v>
      </c>
      <c r="M795" s="15">
        <f t="shared" si="12"/>
        <v>-150711.5499999999</v>
      </c>
    </row>
    <row r="796" spans="1:13" hidden="1">
      <c r="A796" t="s">
        <v>24773</v>
      </c>
      <c r="B796" s="1">
        <v>42019</v>
      </c>
      <c r="C796" t="s">
        <v>24781</v>
      </c>
      <c r="D796">
        <v>2</v>
      </c>
      <c r="E796" t="s">
        <v>24782</v>
      </c>
      <c r="F796" t="s">
        <v>13559</v>
      </c>
      <c r="G796" t="s">
        <v>479</v>
      </c>
      <c r="H796" t="s">
        <v>11666</v>
      </c>
      <c r="I796" s="2">
        <v>427.04</v>
      </c>
      <c r="J796" s="5">
        <v>11</v>
      </c>
      <c r="L796" s="5"/>
      <c r="M796" s="15">
        <f t="shared" si="12"/>
        <v>-150284.50999999989</v>
      </c>
    </row>
    <row r="797" spans="1:13" hidden="1">
      <c r="A797" t="s">
        <v>24798</v>
      </c>
      <c r="B797" s="1">
        <v>42019</v>
      </c>
      <c r="C797" t="s">
        <v>24803</v>
      </c>
      <c r="D797">
        <v>2</v>
      </c>
      <c r="E797" t="s">
        <v>24804</v>
      </c>
      <c r="F797" t="s">
        <v>7054</v>
      </c>
      <c r="G797" t="s">
        <v>4</v>
      </c>
      <c r="H797" t="s">
        <v>5430</v>
      </c>
      <c r="I797" s="2">
        <v>1025</v>
      </c>
      <c r="J797" s="5">
        <v>7</v>
      </c>
      <c r="L797" s="5"/>
      <c r="M797" s="15">
        <f t="shared" si="12"/>
        <v>-149259.50999999989</v>
      </c>
    </row>
    <row r="798" spans="1:13" hidden="1">
      <c r="A798" t="s">
        <v>24824</v>
      </c>
      <c r="B798" s="1">
        <v>42019</v>
      </c>
      <c r="C798" t="s">
        <v>24830</v>
      </c>
      <c r="D798">
        <v>2</v>
      </c>
      <c r="E798" t="s">
        <v>24831</v>
      </c>
      <c r="F798" t="s">
        <v>7054</v>
      </c>
      <c r="G798" t="s">
        <v>4</v>
      </c>
      <c r="H798" t="s">
        <v>1857</v>
      </c>
      <c r="I798" s="2">
        <v>1840</v>
      </c>
      <c r="J798" s="5">
        <v>1</v>
      </c>
      <c r="L798" s="5"/>
      <c r="M798" s="15">
        <f t="shared" si="12"/>
        <v>-147419.50999999989</v>
      </c>
    </row>
    <row r="799" spans="1:13" hidden="1">
      <c r="A799" t="s">
        <v>24846</v>
      </c>
      <c r="B799" s="1">
        <v>42019</v>
      </c>
      <c r="C799" t="s">
        <v>24852</v>
      </c>
      <c r="D799">
        <v>2</v>
      </c>
      <c r="E799" t="s">
        <v>24853</v>
      </c>
      <c r="F799" t="s">
        <v>13559</v>
      </c>
      <c r="G799" t="s">
        <v>479</v>
      </c>
      <c r="H799" t="s">
        <v>734</v>
      </c>
      <c r="J799" s="5"/>
      <c r="K799" s="2">
        <v>1328.97</v>
      </c>
      <c r="L799" s="5">
        <v>9</v>
      </c>
      <c r="M799" s="15">
        <f t="shared" si="12"/>
        <v>-148748.47999999989</v>
      </c>
    </row>
    <row r="800" spans="1:13" hidden="1">
      <c r="A800" t="s">
        <v>24846</v>
      </c>
      <c r="B800" s="1">
        <v>42019</v>
      </c>
      <c r="C800" t="s">
        <v>24852</v>
      </c>
      <c r="D800">
        <v>2</v>
      </c>
      <c r="E800" t="s">
        <v>24853</v>
      </c>
      <c r="F800" t="s">
        <v>13559</v>
      </c>
      <c r="G800" t="s">
        <v>479</v>
      </c>
      <c r="H800" t="s">
        <v>734</v>
      </c>
      <c r="I800" s="2">
        <v>1328.97</v>
      </c>
      <c r="J800" s="5">
        <v>9</v>
      </c>
      <c r="L800" s="5"/>
      <c r="M800" s="15">
        <f t="shared" si="12"/>
        <v>-147419.50999999989</v>
      </c>
    </row>
    <row r="801" spans="1:17" hidden="1">
      <c r="A801" t="s">
        <v>24869</v>
      </c>
      <c r="B801" s="1">
        <v>42019</v>
      </c>
      <c r="C801" t="s">
        <v>24877</v>
      </c>
      <c r="D801">
        <v>2</v>
      </c>
      <c r="E801" t="s">
        <v>24878</v>
      </c>
      <c r="F801" t="s">
        <v>7054</v>
      </c>
      <c r="G801" t="s">
        <v>4</v>
      </c>
      <c r="H801" t="s">
        <v>11365</v>
      </c>
      <c r="I801" s="2">
        <v>1025</v>
      </c>
      <c r="J801" s="5">
        <v>1</v>
      </c>
      <c r="L801" s="5"/>
      <c r="M801" s="15">
        <f t="shared" si="12"/>
        <v>-146394.50999999989</v>
      </c>
    </row>
    <row r="802" spans="1:17" hidden="1">
      <c r="A802" t="s">
        <v>24898</v>
      </c>
      <c r="B802" s="1">
        <v>42019</v>
      </c>
      <c r="C802" t="s">
        <v>24903</v>
      </c>
      <c r="D802">
        <v>2</v>
      </c>
      <c r="E802" t="s">
        <v>24904</v>
      </c>
      <c r="F802" t="s">
        <v>7054</v>
      </c>
      <c r="G802" t="s">
        <v>4</v>
      </c>
      <c r="H802" t="s">
        <v>21856</v>
      </c>
      <c r="I802" s="2">
        <v>4100</v>
      </c>
      <c r="J802" s="5">
        <v>8</v>
      </c>
      <c r="L802" s="5"/>
      <c r="M802" s="15">
        <f t="shared" si="12"/>
        <v>-142294.50999999989</v>
      </c>
    </row>
    <row r="803" spans="1:17" hidden="1">
      <c r="A803" t="s">
        <v>24920</v>
      </c>
      <c r="B803" s="1">
        <v>42019</v>
      </c>
      <c r="C803" t="s">
        <v>24925</v>
      </c>
      <c r="D803">
        <v>2</v>
      </c>
      <c r="E803" t="s">
        <v>24926</v>
      </c>
      <c r="F803" t="s">
        <v>7054</v>
      </c>
      <c r="G803" t="s">
        <v>4</v>
      </c>
      <c r="H803" t="s">
        <v>9387</v>
      </c>
      <c r="I803" s="38">
        <v>690.18</v>
      </c>
      <c r="J803" s="5">
        <v>2</v>
      </c>
      <c r="L803" s="5"/>
      <c r="M803" s="15">
        <f t="shared" si="12"/>
        <v>-141604.3299999999</v>
      </c>
    </row>
    <row r="804" spans="1:17" hidden="1">
      <c r="A804" t="s">
        <v>24941</v>
      </c>
      <c r="B804" s="1">
        <v>42019</v>
      </c>
      <c r="C804" t="s">
        <v>24946</v>
      </c>
      <c r="D804">
        <v>2</v>
      </c>
      <c r="E804" t="s">
        <v>24947</v>
      </c>
      <c r="F804" t="s">
        <v>7054</v>
      </c>
      <c r="G804" t="s">
        <v>4</v>
      </c>
      <c r="H804" t="s">
        <v>1346</v>
      </c>
      <c r="I804" s="38">
        <v>4329.3599999999997</v>
      </c>
      <c r="J804" s="5">
        <v>2</v>
      </c>
      <c r="L804" s="5"/>
      <c r="M804" s="15">
        <f t="shared" si="12"/>
        <v>-137274.96999999991</v>
      </c>
    </row>
    <row r="805" spans="1:17" hidden="1">
      <c r="A805" t="s">
        <v>24967</v>
      </c>
      <c r="B805" s="1">
        <v>42019</v>
      </c>
      <c r="C805" t="s">
        <v>18</v>
      </c>
      <c r="D805">
        <v>2</v>
      </c>
      <c r="E805" t="s">
        <v>24971</v>
      </c>
      <c r="F805" t="s">
        <v>13559</v>
      </c>
      <c r="G805" t="s">
        <v>313</v>
      </c>
      <c r="H805" t="s">
        <v>1037</v>
      </c>
      <c r="I805" s="2">
        <v>322.36</v>
      </c>
      <c r="J805" s="5">
        <v>1</v>
      </c>
      <c r="L805" s="5"/>
      <c r="M805" s="15">
        <f t="shared" si="12"/>
        <v>-136952.60999999993</v>
      </c>
    </row>
    <row r="806" spans="1:17" hidden="1">
      <c r="A806" s="41" t="s">
        <v>24989</v>
      </c>
      <c r="B806" s="40">
        <v>42019</v>
      </c>
      <c r="C806" s="41" t="s">
        <v>24992</v>
      </c>
      <c r="D806" s="54">
        <v>2</v>
      </c>
      <c r="E806" s="54" t="s">
        <v>24993</v>
      </c>
      <c r="F806" s="54" t="s">
        <v>7054</v>
      </c>
      <c r="G806" s="54" t="s">
        <v>4</v>
      </c>
      <c r="H806" s="54" t="s">
        <v>24994</v>
      </c>
      <c r="I806" s="121">
        <v>600</v>
      </c>
      <c r="J806" s="5"/>
      <c r="L806" s="5"/>
      <c r="M806" s="15">
        <f t="shared" si="12"/>
        <v>-136352.60999999993</v>
      </c>
      <c r="P806" s="56" t="s">
        <v>36372</v>
      </c>
      <c r="Q806" t="s">
        <v>36457</v>
      </c>
    </row>
    <row r="807" spans="1:17" hidden="1">
      <c r="A807" t="s">
        <v>25012</v>
      </c>
      <c r="B807" s="1">
        <v>42019</v>
      </c>
      <c r="C807" t="s">
        <v>22279</v>
      </c>
      <c r="D807">
        <v>1</v>
      </c>
      <c r="E807" t="s">
        <v>25018</v>
      </c>
      <c r="F807" t="s">
        <v>13565</v>
      </c>
      <c r="G807" t="s">
        <v>4</v>
      </c>
      <c r="H807" t="s">
        <v>25019</v>
      </c>
      <c r="I807" s="112">
        <v>32917.160000000003</v>
      </c>
      <c r="J807" s="5">
        <v>2</v>
      </c>
      <c r="L807" s="5"/>
      <c r="M807" s="15">
        <f t="shared" si="12"/>
        <v>-103435.44999999992</v>
      </c>
      <c r="N807" s="3">
        <f>+I807-22817.16</f>
        <v>10100.000000000004</v>
      </c>
    </row>
    <row r="808" spans="1:17" hidden="1">
      <c r="A808" t="s">
        <v>25038</v>
      </c>
      <c r="B808" s="1">
        <v>42019</v>
      </c>
      <c r="C808" t="s">
        <v>25042</v>
      </c>
      <c r="D808">
        <v>2</v>
      </c>
      <c r="E808" t="s">
        <v>25043</v>
      </c>
      <c r="F808" t="s">
        <v>7054</v>
      </c>
      <c r="G808" t="s">
        <v>4</v>
      </c>
      <c r="H808" t="s">
        <v>25044</v>
      </c>
      <c r="I808" s="112">
        <v>2990</v>
      </c>
      <c r="J808" s="5">
        <v>2</v>
      </c>
      <c r="L808" s="5"/>
      <c r="M808" s="15">
        <f t="shared" si="12"/>
        <v>-100445.44999999992</v>
      </c>
    </row>
    <row r="809" spans="1:17" hidden="1">
      <c r="A809" t="s">
        <v>25062</v>
      </c>
      <c r="B809" s="1">
        <v>42019</v>
      </c>
      <c r="C809" t="s">
        <v>25067</v>
      </c>
      <c r="D809">
        <v>2</v>
      </c>
      <c r="E809" t="s">
        <v>25068</v>
      </c>
      <c r="F809" t="s">
        <v>7054</v>
      </c>
      <c r="G809" t="s">
        <v>4</v>
      </c>
      <c r="H809" t="s">
        <v>5801</v>
      </c>
      <c r="I809" s="112">
        <v>1025</v>
      </c>
      <c r="J809" s="5">
        <v>2</v>
      </c>
      <c r="L809" s="5"/>
      <c r="M809" s="15">
        <f t="shared" si="12"/>
        <v>-99420.449999999924</v>
      </c>
    </row>
    <row r="810" spans="1:17" hidden="1">
      <c r="A810" t="s">
        <v>25084</v>
      </c>
      <c r="B810" s="1">
        <v>42019</v>
      </c>
      <c r="C810" t="s">
        <v>18</v>
      </c>
      <c r="D810">
        <v>2</v>
      </c>
      <c r="E810" t="s">
        <v>25088</v>
      </c>
      <c r="F810" t="s">
        <v>13559</v>
      </c>
      <c r="G810" t="s">
        <v>479</v>
      </c>
      <c r="H810" t="s">
        <v>25089</v>
      </c>
      <c r="I810" s="2">
        <v>579.1</v>
      </c>
      <c r="J810" s="5">
        <v>1</v>
      </c>
      <c r="L810" s="5"/>
      <c r="M810" s="15">
        <f t="shared" si="12"/>
        <v>-98841.349999999919</v>
      </c>
    </row>
    <row r="811" spans="1:17" hidden="1">
      <c r="A811" t="s">
        <v>25106</v>
      </c>
      <c r="B811" s="1">
        <v>42019</v>
      </c>
      <c r="C811" t="s">
        <v>18</v>
      </c>
      <c r="D811">
        <v>2</v>
      </c>
      <c r="E811" t="s">
        <v>25107</v>
      </c>
      <c r="F811" t="s">
        <v>13559</v>
      </c>
      <c r="G811" t="s">
        <v>479</v>
      </c>
      <c r="H811" t="s">
        <v>6484</v>
      </c>
      <c r="I811" s="2">
        <v>455.71</v>
      </c>
      <c r="J811" s="5">
        <v>1</v>
      </c>
      <c r="L811" s="5"/>
      <c r="M811" s="15">
        <f t="shared" si="12"/>
        <v>-98385.639999999912</v>
      </c>
      <c r="N811" s="26">
        <f>+M725-M811</f>
        <v>-603.62000000014086</v>
      </c>
    </row>
    <row r="812" spans="1:17" hidden="1">
      <c r="A812" s="9" t="s">
        <v>5953</v>
      </c>
      <c r="B812" s="10">
        <v>42020</v>
      </c>
      <c r="C812" s="9" t="s">
        <v>6</v>
      </c>
      <c r="D812" s="9">
        <v>1</v>
      </c>
      <c r="E812" s="9" t="s">
        <v>5957</v>
      </c>
      <c r="F812" s="9" t="s">
        <v>8</v>
      </c>
      <c r="G812" s="9" t="s">
        <v>4</v>
      </c>
      <c r="H812" s="9" t="s">
        <v>435</v>
      </c>
      <c r="I812" s="11">
        <v>1840</v>
      </c>
      <c r="J812" s="12">
        <v>1</v>
      </c>
      <c r="K812" s="11"/>
      <c r="L812" s="12"/>
      <c r="M812" s="11">
        <f t="shared" si="12"/>
        <v>-96545.639999999912</v>
      </c>
      <c r="N812" s="3">
        <f>+M812-I812</f>
        <v>-98385.639999999912</v>
      </c>
    </row>
    <row r="813" spans="1:17" hidden="1">
      <c r="A813" s="13" t="s">
        <v>6007</v>
      </c>
      <c r="B813" s="14">
        <v>42020</v>
      </c>
      <c r="C813" s="13" t="s">
        <v>1419</v>
      </c>
      <c r="D813" s="13">
        <v>1</v>
      </c>
      <c r="E813" s="13" t="s">
        <v>6015</v>
      </c>
      <c r="F813" s="13" t="s">
        <v>228</v>
      </c>
      <c r="G813" s="13" t="s">
        <v>4</v>
      </c>
      <c r="H813" s="13" t="s">
        <v>6016</v>
      </c>
      <c r="I813" s="15"/>
      <c r="J813" s="16"/>
      <c r="K813" s="15">
        <v>8777.5300000000007</v>
      </c>
      <c r="L813" s="16">
        <v>11</v>
      </c>
      <c r="M813" s="15">
        <f t="shared" si="12"/>
        <v>-105323.16999999991</v>
      </c>
      <c r="N813" s="3"/>
    </row>
    <row r="814" spans="1:17" hidden="1">
      <c r="A814" t="s">
        <v>6020</v>
      </c>
      <c r="B814" s="1">
        <v>42020</v>
      </c>
      <c r="C814" t="s">
        <v>6</v>
      </c>
      <c r="D814">
        <v>1</v>
      </c>
      <c r="E814" t="s">
        <v>6024</v>
      </c>
      <c r="F814" t="s">
        <v>8</v>
      </c>
      <c r="G814" t="s">
        <v>4</v>
      </c>
      <c r="H814" t="s">
        <v>6025</v>
      </c>
      <c r="I814" s="2">
        <v>1025</v>
      </c>
      <c r="J814" s="5">
        <v>1</v>
      </c>
      <c r="L814" s="5"/>
      <c r="M814" s="2">
        <f t="shared" si="12"/>
        <v>-104298.16999999991</v>
      </c>
    </row>
    <row r="815" spans="1:17" hidden="1">
      <c r="A815" t="s">
        <v>6035</v>
      </c>
      <c r="B815" s="1">
        <v>42020</v>
      </c>
      <c r="C815" t="s">
        <v>1419</v>
      </c>
      <c r="D815">
        <v>1</v>
      </c>
      <c r="E815" t="s">
        <v>6038</v>
      </c>
      <c r="F815" t="s">
        <v>16</v>
      </c>
      <c r="G815" t="s">
        <v>4</v>
      </c>
      <c r="H815" t="s">
        <v>564</v>
      </c>
      <c r="J815" s="5"/>
      <c r="K815" s="2">
        <v>1375</v>
      </c>
      <c r="L815" s="5">
        <v>12</v>
      </c>
      <c r="M815" s="2">
        <f t="shared" si="12"/>
        <v>-105673.16999999991</v>
      </c>
    </row>
    <row r="816" spans="1:17" hidden="1">
      <c r="A816" t="s">
        <v>6054</v>
      </c>
      <c r="B816" s="1">
        <v>42020</v>
      </c>
      <c r="C816" t="s">
        <v>1419</v>
      </c>
      <c r="D816">
        <v>1</v>
      </c>
      <c r="E816" t="s">
        <v>6058</v>
      </c>
      <c r="F816" t="s">
        <v>16</v>
      </c>
      <c r="G816" t="s">
        <v>4</v>
      </c>
      <c r="H816" t="s">
        <v>6059</v>
      </c>
      <c r="J816" s="5"/>
      <c r="K816" s="2">
        <v>3030</v>
      </c>
      <c r="L816" s="5">
        <v>13</v>
      </c>
      <c r="M816" s="2">
        <f t="shared" si="12"/>
        <v>-108703.16999999991</v>
      </c>
    </row>
    <row r="817" spans="1:13" hidden="1">
      <c r="A817" t="s">
        <v>6075</v>
      </c>
      <c r="B817" s="1">
        <v>42020</v>
      </c>
      <c r="C817" t="s">
        <v>1419</v>
      </c>
      <c r="D817">
        <v>1</v>
      </c>
      <c r="E817" t="s">
        <v>6083</v>
      </c>
      <c r="F817" t="s">
        <v>16</v>
      </c>
      <c r="G817" t="s">
        <v>4</v>
      </c>
      <c r="H817" t="s">
        <v>2132</v>
      </c>
      <c r="J817" s="5"/>
      <c r="K817" s="2">
        <v>1840</v>
      </c>
      <c r="L817" s="5">
        <v>14</v>
      </c>
      <c r="M817" s="2">
        <f t="shared" si="12"/>
        <v>-110543.16999999991</v>
      </c>
    </row>
    <row r="818" spans="1:13" hidden="1">
      <c r="A818" t="s">
        <v>6161</v>
      </c>
      <c r="B818" s="1">
        <v>42020</v>
      </c>
      <c r="C818" t="s">
        <v>6</v>
      </c>
      <c r="D818">
        <v>1</v>
      </c>
      <c r="E818" t="s">
        <v>6163</v>
      </c>
      <c r="F818" t="s">
        <v>29</v>
      </c>
      <c r="G818" t="s">
        <v>4</v>
      </c>
      <c r="H818" t="s">
        <v>745</v>
      </c>
      <c r="I818" s="2">
        <v>100</v>
      </c>
      <c r="J818" s="5">
        <v>1</v>
      </c>
      <c r="L818" s="5"/>
      <c r="M818" s="2">
        <f t="shared" si="12"/>
        <v>-110443.16999999991</v>
      </c>
    </row>
    <row r="819" spans="1:13" hidden="1">
      <c r="A819" t="s">
        <v>6307</v>
      </c>
      <c r="B819" s="1">
        <v>42020</v>
      </c>
      <c r="C819" t="s">
        <v>1419</v>
      </c>
      <c r="D819">
        <v>1</v>
      </c>
      <c r="E819" t="s">
        <v>6309</v>
      </c>
      <c r="F819" t="s">
        <v>13</v>
      </c>
      <c r="G819" t="s">
        <v>4</v>
      </c>
      <c r="H819" t="s">
        <v>6310</v>
      </c>
      <c r="J819" s="5"/>
      <c r="K819" s="2">
        <v>73000</v>
      </c>
      <c r="L819" s="5">
        <v>26</v>
      </c>
      <c r="M819" s="2">
        <f t="shared" si="12"/>
        <v>-183443.16999999993</v>
      </c>
    </row>
    <row r="820" spans="1:13" hidden="1">
      <c r="A820" t="s">
        <v>6320</v>
      </c>
      <c r="B820" s="1">
        <v>42020</v>
      </c>
      <c r="C820" t="s">
        <v>1</v>
      </c>
      <c r="D820">
        <v>1</v>
      </c>
      <c r="E820" t="s">
        <v>6322</v>
      </c>
      <c r="F820" t="s">
        <v>16</v>
      </c>
      <c r="G820" t="s">
        <v>4</v>
      </c>
      <c r="H820" t="s">
        <v>6310</v>
      </c>
      <c r="J820" s="5"/>
      <c r="K820" s="2">
        <v>95000</v>
      </c>
      <c r="L820" s="5">
        <v>26</v>
      </c>
      <c r="M820" s="2">
        <f t="shared" si="12"/>
        <v>-278443.16999999993</v>
      </c>
    </row>
    <row r="821" spans="1:13" hidden="1">
      <c r="A821" t="s">
        <v>6368</v>
      </c>
      <c r="B821" s="1">
        <v>42020</v>
      </c>
      <c r="C821" t="s">
        <v>43</v>
      </c>
      <c r="D821">
        <v>1</v>
      </c>
      <c r="E821" t="s">
        <v>6369</v>
      </c>
      <c r="F821" t="s">
        <v>67</v>
      </c>
      <c r="G821" t="s">
        <v>4</v>
      </c>
      <c r="H821" t="s">
        <v>4933</v>
      </c>
      <c r="J821" s="5"/>
      <c r="K821" s="2">
        <v>60000</v>
      </c>
      <c r="L821" s="5">
        <v>22</v>
      </c>
      <c r="M821" s="2">
        <f t="shared" si="12"/>
        <v>-338443.16999999993</v>
      </c>
    </row>
    <row r="822" spans="1:13" hidden="1">
      <c r="A822" t="s">
        <v>6370</v>
      </c>
      <c r="B822" s="1">
        <v>42020</v>
      </c>
      <c r="C822" t="s">
        <v>1419</v>
      </c>
      <c r="D822">
        <v>1</v>
      </c>
      <c r="E822" t="s">
        <v>2242</v>
      </c>
      <c r="F822" t="s">
        <v>13</v>
      </c>
      <c r="G822" t="s">
        <v>4</v>
      </c>
      <c r="H822" t="s">
        <v>6371</v>
      </c>
      <c r="I822" s="2">
        <v>275000</v>
      </c>
      <c r="J822" s="5" t="s">
        <v>36333</v>
      </c>
      <c r="L822" s="5"/>
      <c r="M822" s="2">
        <f t="shared" si="12"/>
        <v>-63443.169999999925</v>
      </c>
    </row>
    <row r="823" spans="1:13" hidden="1">
      <c r="A823" t="s">
        <v>6374</v>
      </c>
      <c r="B823" s="1">
        <v>42020</v>
      </c>
      <c r="C823" t="s">
        <v>278</v>
      </c>
      <c r="D823">
        <v>1</v>
      </c>
      <c r="E823" t="s">
        <v>6375</v>
      </c>
      <c r="F823" t="s">
        <v>13</v>
      </c>
      <c r="G823" t="s">
        <v>4</v>
      </c>
      <c r="H823" t="s">
        <v>280</v>
      </c>
      <c r="J823" s="5"/>
      <c r="K823" s="2">
        <v>100000</v>
      </c>
      <c r="L823" s="5">
        <v>21</v>
      </c>
      <c r="M823" s="2">
        <f t="shared" si="12"/>
        <v>-163443.16999999993</v>
      </c>
    </row>
    <row r="824" spans="1:13" hidden="1">
      <c r="A824" t="s">
        <v>6380</v>
      </c>
      <c r="B824" s="1">
        <v>42020</v>
      </c>
      <c r="C824" t="s">
        <v>536</v>
      </c>
      <c r="D824">
        <v>1</v>
      </c>
      <c r="E824" t="s">
        <v>6381</v>
      </c>
      <c r="F824" t="s">
        <v>16</v>
      </c>
      <c r="G824" t="s">
        <v>4</v>
      </c>
      <c r="H824" t="s">
        <v>6382</v>
      </c>
      <c r="J824" s="5"/>
      <c r="K824" s="2">
        <v>1025</v>
      </c>
      <c r="L824" s="5">
        <v>20</v>
      </c>
      <c r="M824" s="2">
        <f t="shared" si="12"/>
        <v>-164468.16999999993</v>
      </c>
    </row>
    <row r="825" spans="1:13" hidden="1">
      <c r="A825" t="s">
        <v>6392</v>
      </c>
      <c r="B825" s="1">
        <v>42020</v>
      </c>
      <c r="C825" t="s">
        <v>6</v>
      </c>
      <c r="D825">
        <v>1</v>
      </c>
      <c r="E825" t="s">
        <v>6393</v>
      </c>
      <c r="F825" t="s">
        <v>8</v>
      </c>
      <c r="G825" t="s">
        <v>4</v>
      </c>
      <c r="H825" t="s">
        <v>6394</v>
      </c>
      <c r="I825" s="2">
        <v>1025</v>
      </c>
      <c r="J825" s="5">
        <v>8</v>
      </c>
      <c r="L825" s="5"/>
      <c r="M825" s="2">
        <f t="shared" si="12"/>
        <v>-163443.16999999993</v>
      </c>
    </row>
    <row r="826" spans="1:13" hidden="1">
      <c r="A826" t="s">
        <v>6397</v>
      </c>
      <c r="B826" s="1">
        <v>42020</v>
      </c>
      <c r="C826" t="s">
        <v>18</v>
      </c>
      <c r="D826">
        <v>2</v>
      </c>
      <c r="E826" t="s">
        <v>6399</v>
      </c>
      <c r="F826" t="s">
        <v>312</v>
      </c>
      <c r="G826" t="s">
        <v>479</v>
      </c>
      <c r="H826" t="s">
        <v>1794</v>
      </c>
      <c r="J826" s="5"/>
      <c r="K826" s="2">
        <v>1200.01</v>
      </c>
      <c r="L826" s="5">
        <v>20</v>
      </c>
      <c r="M826" s="2">
        <f t="shared" si="12"/>
        <v>-164643.17999999993</v>
      </c>
    </row>
    <row r="827" spans="1:13" hidden="1">
      <c r="A827" t="s">
        <v>6418</v>
      </c>
      <c r="B827" s="1">
        <v>42020</v>
      </c>
      <c r="C827" t="s">
        <v>43</v>
      </c>
      <c r="D827">
        <v>1</v>
      </c>
      <c r="E827" t="s">
        <v>6419</v>
      </c>
      <c r="F827" t="s">
        <v>16</v>
      </c>
      <c r="G827" t="s">
        <v>4</v>
      </c>
      <c r="H827" t="s">
        <v>6420</v>
      </c>
      <c r="J827" s="5"/>
      <c r="K827" s="2">
        <v>1840</v>
      </c>
      <c r="L827" s="5">
        <v>19</v>
      </c>
      <c r="M827" s="2">
        <f t="shared" si="12"/>
        <v>-166483.17999999993</v>
      </c>
    </row>
    <row r="828" spans="1:13" hidden="1">
      <c r="A828" t="s">
        <v>6424</v>
      </c>
      <c r="B828" s="1">
        <v>42020</v>
      </c>
      <c r="C828" t="s">
        <v>1419</v>
      </c>
      <c r="D828">
        <v>1</v>
      </c>
      <c r="E828" t="s">
        <v>6425</v>
      </c>
      <c r="F828" t="s">
        <v>13</v>
      </c>
      <c r="G828" t="s">
        <v>4</v>
      </c>
      <c r="H828" t="s">
        <v>2096</v>
      </c>
      <c r="J828" s="5"/>
      <c r="K828" s="2">
        <v>1025</v>
      </c>
      <c r="L828" s="5">
        <v>18</v>
      </c>
      <c r="M828" s="2">
        <f t="shared" si="12"/>
        <v>-167508.17999999993</v>
      </c>
    </row>
    <row r="829" spans="1:13" hidden="1">
      <c r="A829" t="s">
        <v>6462</v>
      </c>
      <c r="B829" s="1">
        <v>42020</v>
      </c>
      <c r="C829" t="s">
        <v>6463</v>
      </c>
      <c r="D829">
        <v>1</v>
      </c>
      <c r="E829" t="s">
        <v>6464</v>
      </c>
      <c r="F829" t="s">
        <v>13</v>
      </c>
      <c r="G829" t="s">
        <v>4</v>
      </c>
      <c r="H829" t="s">
        <v>6465</v>
      </c>
      <c r="J829" s="5"/>
      <c r="K829" s="2">
        <v>110000</v>
      </c>
      <c r="L829" s="5">
        <v>16</v>
      </c>
      <c r="M829" s="2">
        <f t="shared" si="12"/>
        <v>-277508.17999999993</v>
      </c>
    </row>
    <row r="830" spans="1:13" hidden="1">
      <c r="A830" t="s">
        <v>6477</v>
      </c>
      <c r="B830" s="1">
        <v>42020</v>
      </c>
      <c r="C830" t="s">
        <v>6478</v>
      </c>
      <c r="D830">
        <v>2</v>
      </c>
      <c r="E830" t="s">
        <v>6479</v>
      </c>
      <c r="F830" t="s">
        <v>211</v>
      </c>
      <c r="G830" t="s">
        <v>212</v>
      </c>
      <c r="H830" t="s">
        <v>213</v>
      </c>
      <c r="J830" s="5"/>
      <c r="K830" s="2">
        <v>7299</v>
      </c>
      <c r="L830" s="5" t="s">
        <v>36333</v>
      </c>
      <c r="M830" s="2">
        <f t="shared" si="12"/>
        <v>-284807.17999999993</v>
      </c>
    </row>
    <row r="831" spans="1:13" hidden="1">
      <c r="A831" t="s">
        <v>6480</v>
      </c>
      <c r="B831" s="1">
        <v>42020</v>
      </c>
      <c r="C831" t="s">
        <v>6</v>
      </c>
      <c r="D831">
        <v>1</v>
      </c>
      <c r="E831" t="s">
        <v>6483</v>
      </c>
      <c r="F831" t="s">
        <v>29</v>
      </c>
      <c r="G831" t="s">
        <v>4</v>
      </c>
      <c r="H831" t="s">
        <v>6484</v>
      </c>
      <c r="I831" s="2">
        <v>786.68</v>
      </c>
      <c r="J831" s="5">
        <v>2</v>
      </c>
      <c r="L831" s="5"/>
      <c r="M831" s="2">
        <f t="shared" si="12"/>
        <v>-284020.49999999994</v>
      </c>
    </row>
    <row r="832" spans="1:13" hidden="1">
      <c r="A832" t="s">
        <v>6486</v>
      </c>
      <c r="B832" s="1">
        <v>42020</v>
      </c>
      <c r="C832" t="s">
        <v>6489</v>
      </c>
      <c r="D832">
        <v>1</v>
      </c>
      <c r="E832" t="s">
        <v>6490</v>
      </c>
      <c r="F832" t="s">
        <v>13</v>
      </c>
      <c r="G832" t="s">
        <v>4</v>
      </c>
      <c r="H832" t="s">
        <v>6491</v>
      </c>
      <c r="J832" s="5"/>
      <c r="K832" s="2">
        <v>31137</v>
      </c>
      <c r="L832" s="5">
        <v>15</v>
      </c>
      <c r="M832" s="2">
        <f t="shared" si="12"/>
        <v>-315157.49999999994</v>
      </c>
    </row>
    <row r="833" spans="1:13" hidden="1">
      <c r="A833" t="s">
        <v>6494</v>
      </c>
      <c r="B833" s="1">
        <v>42020</v>
      </c>
      <c r="C833" t="s">
        <v>6</v>
      </c>
      <c r="D833">
        <v>1</v>
      </c>
      <c r="E833" t="s">
        <v>6496</v>
      </c>
      <c r="F833" t="s">
        <v>29</v>
      </c>
      <c r="G833" t="s">
        <v>4</v>
      </c>
      <c r="H833" t="s">
        <v>6497</v>
      </c>
      <c r="I833" s="2">
        <v>953.76</v>
      </c>
      <c r="J833" s="5">
        <v>8</v>
      </c>
      <c r="L833" s="5"/>
      <c r="M833" s="2">
        <f t="shared" si="12"/>
        <v>-314203.73999999993</v>
      </c>
    </row>
    <row r="834" spans="1:13" hidden="1">
      <c r="A834" t="s">
        <v>6500</v>
      </c>
      <c r="B834" s="1">
        <v>42020</v>
      </c>
      <c r="C834" t="s">
        <v>43</v>
      </c>
      <c r="D834">
        <v>1</v>
      </c>
      <c r="E834" t="s">
        <v>6502</v>
      </c>
      <c r="F834" t="s">
        <v>45</v>
      </c>
      <c r="G834" t="s">
        <v>4</v>
      </c>
      <c r="H834" t="s">
        <v>6503</v>
      </c>
      <c r="J834" s="5"/>
      <c r="K834" s="2">
        <v>786.68</v>
      </c>
      <c r="L834" s="5">
        <v>2</v>
      </c>
      <c r="M834" s="2">
        <f t="shared" si="12"/>
        <v>-314990.41999999993</v>
      </c>
    </row>
    <row r="835" spans="1:13" hidden="1">
      <c r="A835" t="s">
        <v>6516</v>
      </c>
      <c r="B835" s="1">
        <v>42020</v>
      </c>
      <c r="C835" t="s">
        <v>1419</v>
      </c>
      <c r="D835">
        <v>1</v>
      </c>
      <c r="E835" t="s">
        <v>6517</v>
      </c>
      <c r="F835" t="s">
        <v>16</v>
      </c>
      <c r="G835" t="s">
        <v>4</v>
      </c>
      <c r="H835" t="s">
        <v>6518</v>
      </c>
      <c r="J835" s="5"/>
      <c r="K835" s="2">
        <v>7500</v>
      </c>
      <c r="L835" s="5">
        <v>14</v>
      </c>
      <c r="M835" s="2">
        <f t="shared" si="12"/>
        <v>-322490.41999999993</v>
      </c>
    </row>
    <row r="836" spans="1:13" hidden="1">
      <c r="A836" t="s">
        <v>6559</v>
      </c>
      <c r="B836" s="1">
        <v>42020</v>
      </c>
      <c r="C836" t="s">
        <v>6</v>
      </c>
      <c r="D836">
        <v>1</v>
      </c>
      <c r="E836" t="s">
        <v>6560</v>
      </c>
      <c r="F836" t="s">
        <v>29</v>
      </c>
      <c r="G836" t="s">
        <v>4</v>
      </c>
      <c r="H836" t="s">
        <v>3729</v>
      </c>
      <c r="I836" s="2">
        <v>2426.06</v>
      </c>
      <c r="J836" s="5">
        <v>1</v>
      </c>
      <c r="L836" s="5"/>
      <c r="M836" s="2">
        <f t="shared" si="12"/>
        <v>-320064.35999999993</v>
      </c>
    </row>
    <row r="837" spans="1:13" hidden="1">
      <c r="A837" t="s">
        <v>6566</v>
      </c>
      <c r="B837" s="1">
        <v>42020</v>
      </c>
      <c r="C837" t="s">
        <v>6</v>
      </c>
      <c r="D837">
        <v>1</v>
      </c>
      <c r="E837" t="s">
        <v>6569</v>
      </c>
      <c r="F837" t="s">
        <v>8</v>
      </c>
      <c r="G837" t="s">
        <v>4</v>
      </c>
      <c r="H837" t="s">
        <v>6570</v>
      </c>
      <c r="I837" s="2">
        <v>300</v>
      </c>
      <c r="J837" s="5">
        <v>1</v>
      </c>
      <c r="L837" s="5"/>
      <c r="M837" s="2">
        <f t="shared" si="12"/>
        <v>-319764.35999999993</v>
      </c>
    </row>
    <row r="838" spans="1:13" hidden="1">
      <c r="A838" t="s">
        <v>6582</v>
      </c>
      <c r="B838" s="1">
        <v>42020</v>
      </c>
      <c r="C838" t="s">
        <v>1419</v>
      </c>
      <c r="D838">
        <v>1</v>
      </c>
      <c r="E838" t="s">
        <v>6583</v>
      </c>
      <c r="F838" t="s">
        <v>13</v>
      </c>
      <c r="G838" t="s">
        <v>4</v>
      </c>
      <c r="H838" t="s">
        <v>1187</v>
      </c>
      <c r="J838" s="5"/>
      <c r="K838" s="2">
        <v>1025</v>
      </c>
      <c r="L838" s="5">
        <v>23</v>
      </c>
      <c r="M838" s="2">
        <f t="shared" si="12"/>
        <v>-320789.35999999993</v>
      </c>
    </row>
    <row r="839" spans="1:13" hidden="1">
      <c r="A839" t="s">
        <v>6588</v>
      </c>
      <c r="B839" s="1">
        <v>42020</v>
      </c>
      <c r="C839" t="s">
        <v>6</v>
      </c>
      <c r="D839">
        <v>1</v>
      </c>
      <c r="E839" t="s">
        <v>6591</v>
      </c>
      <c r="F839" t="s">
        <v>29</v>
      </c>
      <c r="G839" t="s">
        <v>4</v>
      </c>
      <c r="H839" t="s">
        <v>6592</v>
      </c>
      <c r="I839" s="2">
        <v>3302.52</v>
      </c>
      <c r="J839" s="5">
        <v>7</v>
      </c>
      <c r="L839" s="5"/>
      <c r="M839" s="2">
        <f t="shared" si="12"/>
        <v>-317486.83999999991</v>
      </c>
    </row>
    <row r="840" spans="1:13" hidden="1">
      <c r="A840" t="s">
        <v>6599</v>
      </c>
      <c r="B840" s="1">
        <v>42020</v>
      </c>
      <c r="C840" t="s">
        <v>6602</v>
      </c>
      <c r="D840">
        <v>1</v>
      </c>
      <c r="E840" t="s">
        <v>6603</v>
      </c>
      <c r="F840" t="s">
        <v>16</v>
      </c>
      <c r="G840" t="s">
        <v>4</v>
      </c>
      <c r="H840" t="s">
        <v>5078</v>
      </c>
      <c r="J840" s="5"/>
      <c r="K840" s="2">
        <v>8103.77</v>
      </c>
      <c r="L840" s="5">
        <v>8</v>
      </c>
      <c r="M840" s="2">
        <f t="shared" si="12"/>
        <v>-325590.60999999993</v>
      </c>
    </row>
    <row r="841" spans="1:13" hidden="1">
      <c r="A841" t="s">
        <v>6608</v>
      </c>
      <c r="B841" s="1">
        <v>42020</v>
      </c>
      <c r="C841" t="s">
        <v>195</v>
      </c>
      <c r="D841">
        <v>1</v>
      </c>
      <c r="E841" t="s">
        <v>6609</v>
      </c>
      <c r="F841" t="s">
        <v>13</v>
      </c>
      <c r="G841" t="s">
        <v>4</v>
      </c>
      <c r="H841" t="s">
        <v>195</v>
      </c>
      <c r="J841" s="5"/>
      <c r="K841" s="2">
        <v>8473.91</v>
      </c>
      <c r="L841" s="5">
        <v>7</v>
      </c>
      <c r="M841" s="2">
        <f t="shared" ref="M841:M904" si="13">+M840+I841-K841</f>
        <v>-334064.5199999999</v>
      </c>
    </row>
    <row r="842" spans="1:13" hidden="1">
      <c r="A842" t="s">
        <v>6612</v>
      </c>
      <c r="B842" s="1">
        <v>42020</v>
      </c>
      <c r="C842" t="s">
        <v>18</v>
      </c>
      <c r="D842">
        <v>1</v>
      </c>
      <c r="E842" t="s">
        <v>6614</v>
      </c>
      <c r="F842" t="s">
        <v>13</v>
      </c>
      <c r="G842" t="s">
        <v>4</v>
      </c>
      <c r="H842" t="s">
        <v>18</v>
      </c>
      <c r="J842" s="5"/>
      <c r="K842" s="2">
        <v>30171.360000000001</v>
      </c>
      <c r="L842" s="5">
        <v>1</v>
      </c>
      <c r="M842" s="2">
        <f t="shared" si="13"/>
        <v>-364235.87999999989</v>
      </c>
    </row>
    <row r="843" spans="1:13" hidden="1">
      <c r="A843" t="s">
        <v>13446</v>
      </c>
      <c r="B843" s="1">
        <v>42020</v>
      </c>
      <c r="C843" t="s">
        <v>4637</v>
      </c>
      <c r="D843">
        <v>1</v>
      </c>
      <c r="E843" t="s">
        <v>13447</v>
      </c>
      <c r="F843" t="s">
        <v>3342</v>
      </c>
      <c r="G843" t="s">
        <v>52</v>
      </c>
      <c r="H843" t="s">
        <v>13448</v>
      </c>
      <c r="I843" s="2">
        <v>7299</v>
      </c>
      <c r="J843" s="5" t="s">
        <v>36333</v>
      </c>
      <c r="L843" s="5"/>
      <c r="M843" s="2">
        <f t="shared" si="13"/>
        <v>-356936.87999999989</v>
      </c>
    </row>
    <row r="844" spans="1:13" hidden="1">
      <c r="A844" t="s">
        <v>25127</v>
      </c>
      <c r="B844" s="1">
        <v>42020</v>
      </c>
      <c r="C844" t="s">
        <v>25134</v>
      </c>
      <c r="D844">
        <v>2</v>
      </c>
      <c r="E844" t="s">
        <v>25135</v>
      </c>
      <c r="F844" t="s">
        <v>7054</v>
      </c>
      <c r="G844" t="s">
        <v>4</v>
      </c>
      <c r="H844" t="s">
        <v>6016</v>
      </c>
      <c r="I844" s="2">
        <v>8777.5300000000007</v>
      </c>
      <c r="J844" s="5">
        <v>11</v>
      </c>
      <c r="L844" s="5"/>
      <c r="M844" s="2">
        <f t="shared" si="13"/>
        <v>-348159.34999999986</v>
      </c>
    </row>
    <row r="845" spans="1:13" hidden="1">
      <c r="A845" t="s">
        <v>25152</v>
      </c>
      <c r="B845" s="1">
        <v>42020</v>
      </c>
      <c r="C845" t="s">
        <v>25159</v>
      </c>
      <c r="D845">
        <v>2</v>
      </c>
      <c r="E845" t="s">
        <v>25160</v>
      </c>
      <c r="F845" t="s">
        <v>7054</v>
      </c>
      <c r="G845" t="s">
        <v>4</v>
      </c>
      <c r="H845" t="s">
        <v>564</v>
      </c>
      <c r="I845" s="2">
        <v>1375.01</v>
      </c>
      <c r="J845" s="5">
        <v>12</v>
      </c>
      <c r="L845" s="5"/>
      <c r="M845" s="2">
        <f t="shared" si="13"/>
        <v>-346784.33999999985</v>
      </c>
    </row>
    <row r="846" spans="1:13" hidden="1">
      <c r="A846" t="s">
        <v>25177</v>
      </c>
      <c r="B846" s="1">
        <v>42020</v>
      </c>
      <c r="C846" t="s">
        <v>18</v>
      </c>
      <c r="D846">
        <v>2</v>
      </c>
      <c r="E846" t="s">
        <v>25183</v>
      </c>
      <c r="F846" t="s">
        <v>13559</v>
      </c>
      <c r="G846" t="s">
        <v>479</v>
      </c>
      <c r="H846" t="s">
        <v>6025</v>
      </c>
      <c r="I846" s="17">
        <v>1300.73</v>
      </c>
      <c r="J846" s="5">
        <v>1</v>
      </c>
      <c r="L846" s="5"/>
      <c r="M846" s="2">
        <f t="shared" si="13"/>
        <v>-345483.60999999987</v>
      </c>
    </row>
    <row r="847" spans="1:13" hidden="1">
      <c r="A847" t="s">
        <v>25199</v>
      </c>
      <c r="B847" s="1">
        <v>42020</v>
      </c>
      <c r="C847" t="s">
        <v>25204</v>
      </c>
      <c r="D847">
        <v>2</v>
      </c>
      <c r="E847" t="s">
        <v>25205</v>
      </c>
      <c r="F847" t="s">
        <v>7054</v>
      </c>
      <c r="G847" t="s">
        <v>4</v>
      </c>
      <c r="H847" t="s">
        <v>25206</v>
      </c>
      <c r="I847" s="2">
        <v>3030</v>
      </c>
      <c r="J847" s="5">
        <v>13</v>
      </c>
      <c r="L847" s="5"/>
      <c r="M847" s="2">
        <f t="shared" si="13"/>
        <v>-342453.60999999987</v>
      </c>
    </row>
    <row r="848" spans="1:13" hidden="1">
      <c r="A848" t="s">
        <v>25226</v>
      </c>
      <c r="B848" s="1">
        <v>42020</v>
      </c>
      <c r="C848" t="s">
        <v>25234</v>
      </c>
      <c r="D848">
        <v>2</v>
      </c>
      <c r="E848" t="s">
        <v>25235</v>
      </c>
      <c r="F848" t="s">
        <v>7054</v>
      </c>
      <c r="G848" t="s">
        <v>4</v>
      </c>
      <c r="H848" t="s">
        <v>21654</v>
      </c>
      <c r="I848" s="17">
        <v>1840</v>
      </c>
      <c r="J848" s="5">
        <v>14</v>
      </c>
      <c r="L848" s="5"/>
      <c r="M848" s="2">
        <f t="shared" si="13"/>
        <v>-340613.60999999987</v>
      </c>
    </row>
    <row r="849" spans="1:13" hidden="1">
      <c r="A849" t="s">
        <v>25252</v>
      </c>
      <c r="B849" s="1">
        <v>42020</v>
      </c>
      <c r="C849" t="s">
        <v>25258</v>
      </c>
      <c r="D849">
        <v>2</v>
      </c>
      <c r="E849" t="s">
        <v>25259</v>
      </c>
      <c r="F849" t="s">
        <v>7054</v>
      </c>
      <c r="G849" t="s">
        <v>4</v>
      </c>
      <c r="H849" t="s">
        <v>1971</v>
      </c>
      <c r="I849" s="2">
        <v>1025</v>
      </c>
      <c r="J849" s="5">
        <v>1</v>
      </c>
      <c r="L849" s="5"/>
      <c r="M849" s="2">
        <f t="shared" si="13"/>
        <v>-339588.60999999987</v>
      </c>
    </row>
    <row r="850" spans="1:13" hidden="1">
      <c r="A850" t="s">
        <v>25274</v>
      </c>
      <c r="B850" s="1">
        <v>42020</v>
      </c>
      <c r="C850" t="s">
        <v>25283</v>
      </c>
      <c r="D850">
        <v>2</v>
      </c>
      <c r="E850" t="s">
        <v>25284</v>
      </c>
      <c r="F850" t="s">
        <v>7054</v>
      </c>
      <c r="G850" t="s">
        <v>4</v>
      </c>
      <c r="H850" t="s">
        <v>14796</v>
      </c>
      <c r="I850" s="2">
        <v>600.29999999999995</v>
      </c>
      <c r="J850" s="5">
        <v>1</v>
      </c>
      <c r="L850" s="5"/>
      <c r="M850" s="2">
        <f t="shared" si="13"/>
        <v>-338988.30999999988</v>
      </c>
    </row>
    <row r="851" spans="1:13" hidden="1">
      <c r="A851" t="s">
        <v>25304</v>
      </c>
      <c r="B851" s="1">
        <v>42020</v>
      </c>
      <c r="C851" t="s">
        <v>18</v>
      </c>
      <c r="D851">
        <v>2</v>
      </c>
      <c r="E851" t="s">
        <v>25310</v>
      </c>
      <c r="F851" t="s">
        <v>13559</v>
      </c>
      <c r="G851" t="s">
        <v>479</v>
      </c>
      <c r="H851" t="s">
        <v>5177</v>
      </c>
      <c r="J851" s="5"/>
      <c r="K851" s="2">
        <v>2500</v>
      </c>
      <c r="L851" s="5">
        <v>7</v>
      </c>
      <c r="M851" s="2">
        <f t="shared" si="13"/>
        <v>-341488.30999999988</v>
      </c>
    </row>
    <row r="852" spans="1:13" hidden="1">
      <c r="A852" t="s">
        <v>25304</v>
      </c>
      <c r="B852" s="1">
        <v>42020</v>
      </c>
      <c r="C852" t="s">
        <v>18</v>
      </c>
      <c r="D852">
        <v>2</v>
      </c>
      <c r="E852" t="s">
        <v>25310</v>
      </c>
      <c r="F852" t="s">
        <v>13559</v>
      </c>
      <c r="G852" t="s">
        <v>479</v>
      </c>
      <c r="H852" t="s">
        <v>5177</v>
      </c>
      <c r="I852" s="2">
        <v>4983.71</v>
      </c>
      <c r="J852" s="5">
        <v>7</v>
      </c>
      <c r="L852" s="5"/>
      <c r="M852" s="2">
        <f t="shared" si="13"/>
        <v>-336504.59999999986</v>
      </c>
    </row>
    <row r="853" spans="1:13" hidden="1">
      <c r="A853" t="s">
        <v>25324</v>
      </c>
      <c r="B853" s="1">
        <v>42020</v>
      </c>
      <c r="C853" t="s">
        <v>18</v>
      </c>
      <c r="D853">
        <v>2</v>
      </c>
      <c r="E853" t="s">
        <v>25331</v>
      </c>
      <c r="F853" t="s">
        <v>13559</v>
      </c>
      <c r="G853" t="s">
        <v>479</v>
      </c>
      <c r="H853" t="s">
        <v>1794</v>
      </c>
      <c r="I853" s="2">
        <v>1200.01</v>
      </c>
      <c r="J853" s="5">
        <v>20</v>
      </c>
      <c r="L853" s="5"/>
      <c r="M853" s="2">
        <f t="shared" si="13"/>
        <v>-335304.58999999985</v>
      </c>
    </row>
    <row r="854" spans="1:13" hidden="1">
      <c r="A854" t="s">
        <v>25347</v>
      </c>
      <c r="B854" s="1">
        <v>42020</v>
      </c>
      <c r="C854" t="s">
        <v>25352</v>
      </c>
      <c r="D854">
        <v>2</v>
      </c>
      <c r="E854" t="s">
        <v>25353</v>
      </c>
      <c r="F854" t="s">
        <v>7054</v>
      </c>
      <c r="G854" t="s">
        <v>4</v>
      </c>
      <c r="H854" t="s">
        <v>24101</v>
      </c>
      <c r="I854" s="2">
        <v>1139.68</v>
      </c>
      <c r="J854" s="5">
        <v>7</v>
      </c>
      <c r="L854" s="5"/>
      <c r="M854" s="2">
        <f t="shared" si="13"/>
        <v>-334164.90999999986</v>
      </c>
    </row>
    <row r="855" spans="1:13" hidden="1">
      <c r="A855" t="s">
        <v>25366</v>
      </c>
      <c r="B855" s="1">
        <v>42020</v>
      </c>
      <c r="C855" t="s">
        <v>23478</v>
      </c>
      <c r="D855">
        <v>1</v>
      </c>
      <c r="E855" t="s">
        <v>25372</v>
      </c>
      <c r="F855" t="s">
        <v>13565</v>
      </c>
      <c r="G855" t="s">
        <v>4</v>
      </c>
      <c r="H855" t="s">
        <v>23480</v>
      </c>
      <c r="I855" s="2">
        <v>168000</v>
      </c>
      <c r="J855" s="5">
        <v>26</v>
      </c>
      <c r="L855" s="5"/>
      <c r="M855" s="2">
        <f t="shared" si="13"/>
        <v>-166164.90999999986</v>
      </c>
    </row>
    <row r="856" spans="1:13" hidden="1">
      <c r="A856" t="s">
        <v>25385</v>
      </c>
      <c r="B856" s="1">
        <v>42020</v>
      </c>
      <c r="C856" t="s">
        <v>25394</v>
      </c>
      <c r="D856">
        <v>2</v>
      </c>
      <c r="E856" t="s">
        <v>25395</v>
      </c>
      <c r="F856" t="s">
        <v>7054</v>
      </c>
      <c r="G856" t="s">
        <v>4</v>
      </c>
      <c r="H856" t="s">
        <v>3058</v>
      </c>
      <c r="I856" s="2">
        <v>3471.18</v>
      </c>
      <c r="J856" s="5">
        <v>1</v>
      </c>
      <c r="L856" s="5"/>
      <c r="M856" s="2">
        <f t="shared" si="13"/>
        <v>-162693.72999999986</v>
      </c>
    </row>
    <row r="857" spans="1:13" hidden="1">
      <c r="A857" t="s">
        <v>25410</v>
      </c>
      <c r="B857" s="1">
        <v>42020</v>
      </c>
      <c r="C857" t="s">
        <v>25417</v>
      </c>
      <c r="D857">
        <v>2</v>
      </c>
      <c r="E857" t="s">
        <v>25418</v>
      </c>
      <c r="F857" t="s">
        <v>7054</v>
      </c>
      <c r="G857" t="s">
        <v>4</v>
      </c>
      <c r="H857" t="s">
        <v>6079</v>
      </c>
      <c r="I857" s="2">
        <v>1025</v>
      </c>
      <c r="J857" s="5">
        <v>7</v>
      </c>
      <c r="L857" s="5"/>
      <c r="M857" s="2">
        <f t="shared" si="13"/>
        <v>-161668.72999999986</v>
      </c>
    </row>
    <row r="858" spans="1:13" hidden="1">
      <c r="A858" t="s">
        <v>25434</v>
      </c>
      <c r="B858" s="1">
        <v>42020</v>
      </c>
      <c r="C858" t="s">
        <v>25442</v>
      </c>
      <c r="D858">
        <v>2</v>
      </c>
      <c r="E858" t="s">
        <v>25443</v>
      </c>
      <c r="F858" t="s">
        <v>7054</v>
      </c>
      <c r="G858" t="s">
        <v>4</v>
      </c>
      <c r="H858" t="s">
        <v>2127</v>
      </c>
      <c r="I858" s="2">
        <v>3030</v>
      </c>
      <c r="J858" s="5">
        <v>1</v>
      </c>
      <c r="L858" s="5"/>
      <c r="M858" s="2">
        <f t="shared" si="13"/>
        <v>-158638.72999999986</v>
      </c>
    </row>
    <row r="859" spans="1:13" hidden="1">
      <c r="A859" t="s">
        <v>25460</v>
      </c>
      <c r="B859" s="1">
        <v>42020</v>
      </c>
      <c r="C859" t="s">
        <v>22992</v>
      </c>
      <c r="D859">
        <v>1</v>
      </c>
      <c r="E859" t="s">
        <v>25465</v>
      </c>
      <c r="F859" t="s">
        <v>13565</v>
      </c>
      <c r="G859" t="s">
        <v>4</v>
      </c>
      <c r="H859" t="s">
        <v>25466</v>
      </c>
      <c r="I859" s="2">
        <v>60000</v>
      </c>
      <c r="J859" s="5">
        <v>22</v>
      </c>
      <c r="L859" s="5"/>
      <c r="M859" s="2">
        <f t="shared" si="13"/>
        <v>-98638.729999999865</v>
      </c>
    </row>
    <row r="860" spans="1:13" hidden="1">
      <c r="A860" t="s">
        <v>25481</v>
      </c>
      <c r="B860" s="1">
        <v>42020</v>
      </c>
      <c r="C860" t="s">
        <v>25488</v>
      </c>
      <c r="D860">
        <v>2</v>
      </c>
      <c r="E860" t="s">
        <v>25489</v>
      </c>
      <c r="F860" t="s">
        <v>7054</v>
      </c>
      <c r="G860" t="s">
        <v>4</v>
      </c>
      <c r="H860" t="s">
        <v>25490</v>
      </c>
      <c r="I860" s="2">
        <v>1025</v>
      </c>
      <c r="J860" s="5">
        <v>8</v>
      </c>
      <c r="L860" s="5"/>
      <c r="M860" s="2">
        <f t="shared" si="13"/>
        <v>-97613.729999999865</v>
      </c>
    </row>
    <row r="861" spans="1:13" hidden="1">
      <c r="A861" t="s">
        <v>25501</v>
      </c>
      <c r="B861" s="1">
        <v>42020</v>
      </c>
      <c r="C861" t="s">
        <v>25506</v>
      </c>
      <c r="D861">
        <v>2</v>
      </c>
      <c r="E861" t="s">
        <v>25507</v>
      </c>
      <c r="F861" t="s">
        <v>7054</v>
      </c>
      <c r="G861" t="s">
        <v>4</v>
      </c>
      <c r="H861" t="s">
        <v>25508</v>
      </c>
      <c r="I861" s="2">
        <v>1025</v>
      </c>
      <c r="J861" s="5">
        <v>1</v>
      </c>
      <c r="L861" s="5"/>
      <c r="M861" s="2">
        <f t="shared" si="13"/>
        <v>-96588.729999999865</v>
      </c>
    </row>
    <row r="862" spans="1:13" hidden="1">
      <c r="A862" t="s">
        <v>25522</v>
      </c>
      <c r="B862" s="1">
        <v>42020</v>
      </c>
      <c r="C862" t="s">
        <v>13875</v>
      </c>
      <c r="D862">
        <v>1</v>
      </c>
      <c r="E862" t="s">
        <v>25528</v>
      </c>
      <c r="F862" t="s">
        <v>13565</v>
      </c>
      <c r="G862" t="s">
        <v>4</v>
      </c>
      <c r="H862" t="s">
        <v>280</v>
      </c>
      <c r="I862" s="2">
        <v>100000</v>
      </c>
      <c r="J862" s="5">
        <v>21</v>
      </c>
      <c r="L862" s="5"/>
      <c r="M862" s="2">
        <f t="shared" si="13"/>
        <v>3411.270000000135</v>
      </c>
    </row>
    <row r="863" spans="1:13" hidden="1">
      <c r="A863" t="s">
        <v>25543</v>
      </c>
      <c r="B863" s="1">
        <v>42020</v>
      </c>
      <c r="C863" t="s">
        <v>18</v>
      </c>
      <c r="D863">
        <v>2</v>
      </c>
      <c r="E863" t="s">
        <v>25551</v>
      </c>
      <c r="F863" t="s">
        <v>13559</v>
      </c>
      <c r="G863" t="s">
        <v>479</v>
      </c>
      <c r="H863" t="s">
        <v>19939</v>
      </c>
      <c r="I863" s="2">
        <v>782.41</v>
      </c>
      <c r="J863" s="5">
        <v>1</v>
      </c>
      <c r="L863" s="5"/>
      <c r="M863" s="2">
        <f t="shared" si="13"/>
        <v>4193.6800000001349</v>
      </c>
    </row>
    <row r="864" spans="1:13" hidden="1">
      <c r="A864" t="s">
        <v>25564</v>
      </c>
      <c r="B864" s="1">
        <v>42020</v>
      </c>
      <c r="C864" t="s">
        <v>16315</v>
      </c>
      <c r="D864">
        <v>1</v>
      </c>
      <c r="E864" t="s">
        <v>25570</v>
      </c>
      <c r="F864" t="s">
        <v>13565</v>
      </c>
      <c r="G864" t="s">
        <v>4</v>
      </c>
      <c r="H864" t="s">
        <v>8671</v>
      </c>
      <c r="I864" s="2">
        <v>100000</v>
      </c>
      <c r="J864" s="5" t="s">
        <v>36368</v>
      </c>
      <c r="L864" s="5"/>
      <c r="M864" s="2">
        <f t="shared" si="13"/>
        <v>104193.68000000014</v>
      </c>
    </row>
    <row r="865" spans="1:13" hidden="1">
      <c r="A865" t="s">
        <v>25582</v>
      </c>
      <c r="B865" s="1">
        <v>42020</v>
      </c>
      <c r="C865" t="s">
        <v>18</v>
      </c>
      <c r="D865">
        <v>2</v>
      </c>
      <c r="E865" t="s">
        <v>25591</v>
      </c>
      <c r="F865" t="s">
        <v>13559</v>
      </c>
      <c r="G865" t="s">
        <v>479</v>
      </c>
      <c r="H865" t="s">
        <v>1037</v>
      </c>
      <c r="I865" s="2">
        <v>348</v>
      </c>
      <c r="J865" s="5">
        <v>1</v>
      </c>
      <c r="L865" s="5"/>
      <c r="M865" s="2">
        <f t="shared" si="13"/>
        <v>104541.68000000014</v>
      </c>
    </row>
    <row r="866" spans="1:13" hidden="1">
      <c r="A866" t="s">
        <v>25604</v>
      </c>
      <c r="B866" s="1">
        <v>42020</v>
      </c>
      <c r="C866" t="s">
        <v>6</v>
      </c>
      <c r="D866">
        <v>1</v>
      </c>
      <c r="E866" t="s">
        <v>17468</v>
      </c>
      <c r="F866" t="s">
        <v>13565</v>
      </c>
      <c r="G866" t="s">
        <v>4</v>
      </c>
      <c r="H866" t="s">
        <v>6371</v>
      </c>
      <c r="J866" s="5"/>
      <c r="K866" s="2">
        <v>275000</v>
      </c>
      <c r="L866" s="5" t="s">
        <v>36333</v>
      </c>
      <c r="M866" s="2">
        <f t="shared" si="13"/>
        <v>-170458.31999999986</v>
      </c>
    </row>
    <row r="867" spans="1:13" hidden="1">
      <c r="A867" t="s">
        <v>25628</v>
      </c>
      <c r="B867" s="1">
        <v>42020</v>
      </c>
      <c r="C867" t="s">
        <v>6</v>
      </c>
      <c r="D867">
        <v>1</v>
      </c>
      <c r="E867" t="s">
        <v>25635</v>
      </c>
      <c r="F867" t="s">
        <v>13565</v>
      </c>
      <c r="G867" t="s">
        <v>52</v>
      </c>
      <c r="H867" t="s">
        <v>2243</v>
      </c>
      <c r="I867" s="2">
        <v>275000</v>
      </c>
      <c r="J867" s="5" t="s">
        <v>36333</v>
      </c>
      <c r="L867" s="5"/>
      <c r="M867" s="2">
        <f t="shared" si="13"/>
        <v>104541.68000000014</v>
      </c>
    </row>
    <row r="868" spans="1:13" hidden="1">
      <c r="A868" t="s">
        <v>25649</v>
      </c>
      <c r="B868" s="1">
        <v>42020</v>
      </c>
      <c r="C868" t="s">
        <v>6</v>
      </c>
      <c r="D868">
        <v>1</v>
      </c>
      <c r="E868" t="s">
        <v>25635</v>
      </c>
      <c r="F868" t="s">
        <v>13565</v>
      </c>
      <c r="G868" t="s">
        <v>52</v>
      </c>
      <c r="H868" t="s">
        <v>6371</v>
      </c>
      <c r="J868" s="5"/>
      <c r="K868" s="2">
        <v>275000</v>
      </c>
      <c r="L868" s="5" t="s">
        <v>36333</v>
      </c>
      <c r="M868" s="2">
        <f t="shared" si="13"/>
        <v>-170458.31999999986</v>
      </c>
    </row>
    <row r="869" spans="1:13" hidden="1">
      <c r="A869" t="s">
        <v>25667</v>
      </c>
      <c r="B869" s="1">
        <v>42020</v>
      </c>
      <c r="C869" t="s">
        <v>25673</v>
      </c>
      <c r="D869">
        <v>2</v>
      </c>
      <c r="E869" t="s">
        <v>25674</v>
      </c>
      <c r="F869" t="s">
        <v>7054</v>
      </c>
      <c r="G869" t="s">
        <v>4</v>
      </c>
      <c r="H869" t="s">
        <v>10020</v>
      </c>
      <c r="I869" s="2">
        <v>1025</v>
      </c>
      <c r="J869" s="5">
        <v>20</v>
      </c>
      <c r="L869" s="5"/>
      <c r="M869" s="2">
        <f t="shared" si="13"/>
        <v>-169433.31999999986</v>
      </c>
    </row>
    <row r="870" spans="1:13" hidden="1">
      <c r="A870" t="s">
        <v>25688</v>
      </c>
      <c r="B870" s="1">
        <v>42020</v>
      </c>
      <c r="C870" t="s">
        <v>25693</v>
      </c>
      <c r="D870">
        <v>2</v>
      </c>
      <c r="E870" t="s">
        <v>25694</v>
      </c>
      <c r="F870" t="s">
        <v>7054</v>
      </c>
      <c r="G870" t="s">
        <v>4</v>
      </c>
      <c r="H870" t="s">
        <v>5550</v>
      </c>
      <c r="I870" s="2">
        <v>1025</v>
      </c>
      <c r="J870" s="5">
        <v>1</v>
      </c>
      <c r="L870" s="5"/>
      <c r="M870" s="2">
        <f t="shared" si="13"/>
        <v>-168408.31999999986</v>
      </c>
    </row>
    <row r="871" spans="1:13" hidden="1">
      <c r="A871" t="s">
        <v>25708</v>
      </c>
      <c r="B871" s="1">
        <v>42020</v>
      </c>
      <c r="C871" t="s">
        <v>25713</v>
      </c>
      <c r="D871">
        <v>2</v>
      </c>
      <c r="E871" t="s">
        <v>25714</v>
      </c>
      <c r="F871" t="s">
        <v>7054</v>
      </c>
      <c r="G871" t="s">
        <v>4</v>
      </c>
      <c r="H871" t="s">
        <v>6743</v>
      </c>
      <c r="I871" s="2">
        <v>1025</v>
      </c>
      <c r="J871" s="5">
        <v>1</v>
      </c>
      <c r="L871" s="5"/>
      <c r="M871" s="2">
        <f t="shared" si="13"/>
        <v>-167383.31999999986</v>
      </c>
    </row>
    <row r="872" spans="1:13" hidden="1">
      <c r="A872" t="s">
        <v>25728</v>
      </c>
      <c r="B872" s="1">
        <v>42020</v>
      </c>
      <c r="C872" t="s">
        <v>25735</v>
      </c>
      <c r="D872">
        <v>2</v>
      </c>
      <c r="E872" t="s">
        <v>25736</v>
      </c>
      <c r="F872" t="s">
        <v>7054</v>
      </c>
      <c r="G872" t="s">
        <v>4</v>
      </c>
      <c r="H872" t="s">
        <v>177</v>
      </c>
      <c r="I872" s="2">
        <v>2844.08</v>
      </c>
      <c r="J872" s="5">
        <v>1</v>
      </c>
      <c r="L872" s="5"/>
      <c r="M872" s="2">
        <f t="shared" si="13"/>
        <v>-164539.23999999987</v>
      </c>
    </row>
    <row r="873" spans="1:13" hidden="1">
      <c r="A873" t="s">
        <v>25751</v>
      </c>
      <c r="B873" s="1">
        <v>42020</v>
      </c>
      <c r="C873" t="s">
        <v>25757</v>
      </c>
      <c r="D873">
        <v>2</v>
      </c>
      <c r="E873" t="s">
        <v>25758</v>
      </c>
      <c r="F873" t="s">
        <v>7054</v>
      </c>
      <c r="G873" t="s">
        <v>4</v>
      </c>
      <c r="H873" t="s">
        <v>435</v>
      </c>
      <c r="J873" s="5"/>
      <c r="K873" s="2">
        <v>1840</v>
      </c>
      <c r="L873" s="5">
        <v>5</v>
      </c>
      <c r="M873" s="2">
        <f t="shared" si="13"/>
        <v>-166379.23999999987</v>
      </c>
    </row>
    <row r="874" spans="1:13" hidden="1">
      <c r="A874" t="s">
        <v>25751</v>
      </c>
      <c r="B874" s="1">
        <v>42020</v>
      </c>
      <c r="C874" t="s">
        <v>25757</v>
      </c>
      <c r="D874">
        <v>2</v>
      </c>
      <c r="E874" t="s">
        <v>25758</v>
      </c>
      <c r="F874" t="s">
        <v>7054</v>
      </c>
      <c r="G874" t="s">
        <v>4</v>
      </c>
      <c r="H874" t="s">
        <v>435</v>
      </c>
      <c r="I874" s="2">
        <v>1840</v>
      </c>
      <c r="J874" s="5">
        <v>5</v>
      </c>
      <c r="L874" s="5"/>
      <c r="M874" s="2">
        <f t="shared" si="13"/>
        <v>-164539.23999999987</v>
      </c>
    </row>
    <row r="875" spans="1:13" hidden="1">
      <c r="A875" t="s">
        <v>25772</v>
      </c>
      <c r="B875" s="1">
        <v>42020</v>
      </c>
      <c r="C875" t="s">
        <v>18</v>
      </c>
      <c r="D875">
        <v>2</v>
      </c>
      <c r="E875" t="s">
        <v>25780</v>
      </c>
      <c r="F875" t="s">
        <v>13559</v>
      </c>
      <c r="G875" t="s">
        <v>479</v>
      </c>
      <c r="H875" t="s">
        <v>1794</v>
      </c>
      <c r="J875" s="5"/>
      <c r="K875" s="2">
        <v>1200.01</v>
      </c>
      <c r="L875" s="5">
        <v>6</v>
      </c>
      <c r="M875" s="2">
        <f t="shared" si="13"/>
        <v>-165739.24999999988</v>
      </c>
    </row>
    <row r="876" spans="1:13" hidden="1">
      <c r="A876" t="s">
        <v>25772</v>
      </c>
      <c r="B876" s="1">
        <v>42020</v>
      </c>
      <c r="C876" t="s">
        <v>18</v>
      </c>
      <c r="D876">
        <v>2</v>
      </c>
      <c r="E876" t="s">
        <v>25780</v>
      </c>
      <c r="F876" t="s">
        <v>13559</v>
      </c>
      <c r="G876" t="s">
        <v>479</v>
      </c>
      <c r="H876" t="s">
        <v>1794</v>
      </c>
      <c r="I876" s="2">
        <v>1200.01</v>
      </c>
      <c r="J876" s="5">
        <v>6</v>
      </c>
      <c r="L876" s="5"/>
      <c r="M876" s="2">
        <f t="shared" si="13"/>
        <v>-164539.23999999987</v>
      </c>
    </row>
    <row r="877" spans="1:13" hidden="1">
      <c r="A877" t="s">
        <v>25795</v>
      </c>
      <c r="B877" s="1">
        <v>42020</v>
      </c>
      <c r="C877" t="s">
        <v>25803</v>
      </c>
      <c r="D877">
        <v>2</v>
      </c>
      <c r="E877" t="s">
        <v>25804</v>
      </c>
      <c r="F877" t="s">
        <v>7054</v>
      </c>
      <c r="G877" t="s">
        <v>4</v>
      </c>
      <c r="H877" t="s">
        <v>8095</v>
      </c>
      <c r="I877" s="2">
        <v>4100.01</v>
      </c>
      <c r="J877" s="5">
        <v>8</v>
      </c>
      <c r="L877" s="5"/>
      <c r="M877" s="2">
        <f t="shared" si="13"/>
        <v>-160439.22999999986</v>
      </c>
    </row>
    <row r="878" spans="1:13" hidden="1">
      <c r="A878" t="s">
        <v>25819</v>
      </c>
      <c r="B878" s="1">
        <v>42020</v>
      </c>
      <c r="C878" t="s">
        <v>25825</v>
      </c>
      <c r="D878">
        <v>1</v>
      </c>
      <c r="E878" t="s">
        <v>25826</v>
      </c>
      <c r="F878" t="s">
        <v>13565</v>
      </c>
      <c r="G878" t="s">
        <v>4</v>
      </c>
      <c r="H878" t="s">
        <v>25827</v>
      </c>
      <c r="I878" s="2">
        <v>1600</v>
      </c>
      <c r="J878" s="5">
        <v>1</v>
      </c>
      <c r="L878" s="5"/>
      <c r="M878" s="2">
        <f t="shared" si="13"/>
        <v>-158839.22999999986</v>
      </c>
    </row>
    <row r="879" spans="1:13" hidden="1">
      <c r="A879" t="s">
        <v>25842</v>
      </c>
      <c r="B879" s="1">
        <v>42020</v>
      </c>
      <c r="C879" t="s">
        <v>25851</v>
      </c>
      <c r="D879">
        <v>2</v>
      </c>
      <c r="E879" t="s">
        <v>25852</v>
      </c>
      <c r="F879" t="s">
        <v>7054</v>
      </c>
      <c r="G879" t="s">
        <v>4</v>
      </c>
      <c r="H879" t="s">
        <v>6025</v>
      </c>
      <c r="J879" s="5"/>
      <c r="K879" s="2">
        <v>1025</v>
      </c>
      <c r="L879" s="5">
        <v>10</v>
      </c>
      <c r="M879" s="2">
        <f t="shared" si="13"/>
        <v>-159864.22999999986</v>
      </c>
    </row>
    <row r="880" spans="1:13" hidden="1">
      <c r="A880" t="s">
        <v>25842</v>
      </c>
      <c r="B880" s="1">
        <v>42020</v>
      </c>
      <c r="C880" t="s">
        <v>25851</v>
      </c>
      <c r="D880">
        <v>2</v>
      </c>
      <c r="E880" t="s">
        <v>25852</v>
      </c>
      <c r="F880" t="s">
        <v>7054</v>
      </c>
      <c r="G880" t="s">
        <v>4</v>
      </c>
      <c r="H880" t="s">
        <v>6025</v>
      </c>
      <c r="I880" s="2">
        <v>1025</v>
      </c>
      <c r="J880" s="5">
        <v>10</v>
      </c>
      <c r="L880" s="5"/>
      <c r="M880" s="2">
        <f t="shared" si="13"/>
        <v>-158839.22999999986</v>
      </c>
    </row>
    <row r="881" spans="1:17" hidden="1">
      <c r="A881" t="s">
        <v>25870</v>
      </c>
      <c r="B881" s="1">
        <v>42020</v>
      </c>
      <c r="C881" t="s">
        <v>8957</v>
      </c>
      <c r="D881">
        <v>2</v>
      </c>
      <c r="E881" t="s">
        <v>25876</v>
      </c>
      <c r="F881" t="s">
        <v>7054</v>
      </c>
      <c r="G881" t="s">
        <v>4</v>
      </c>
      <c r="H881" t="s">
        <v>7191</v>
      </c>
      <c r="J881" s="5"/>
      <c r="K881" s="2">
        <v>1600.01</v>
      </c>
      <c r="L881" s="5">
        <v>9</v>
      </c>
      <c r="M881" s="2">
        <f t="shared" si="13"/>
        <v>-160439.23999999987</v>
      </c>
    </row>
    <row r="882" spans="1:17" hidden="1">
      <c r="A882" t="s">
        <v>25870</v>
      </c>
      <c r="B882" s="1">
        <v>42020</v>
      </c>
      <c r="C882" t="s">
        <v>8957</v>
      </c>
      <c r="D882">
        <v>2</v>
      </c>
      <c r="E882" t="s">
        <v>25876</v>
      </c>
      <c r="F882" t="s">
        <v>7054</v>
      </c>
      <c r="G882" t="s">
        <v>4</v>
      </c>
      <c r="H882" t="s">
        <v>7191</v>
      </c>
      <c r="I882" s="2">
        <v>1600.01</v>
      </c>
      <c r="J882" s="5">
        <v>9</v>
      </c>
      <c r="L882" s="5"/>
      <c r="M882" s="2">
        <f t="shared" si="13"/>
        <v>-158839.22999999986</v>
      </c>
    </row>
    <row r="883" spans="1:17" hidden="1">
      <c r="A883" t="s">
        <v>25890</v>
      </c>
      <c r="B883" s="1">
        <v>42020</v>
      </c>
      <c r="C883" t="s">
        <v>25895</v>
      </c>
      <c r="D883">
        <v>1</v>
      </c>
      <c r="E883" t="s">
        <v>25896</v>
      </c>
      <c r="F883" t="s">
        <v>13565</v>
      </c>
      <c r="G883" t="s">
        <v>4</v>
      </c>
      <c r="H883" t="s">
        <v>25897</v>
      </c>
      <c r="I883" s="2">
        <v>1000</v>
      </c>
      <c r="J883" s="5">
        <v>8</v>
      </c>
      <c r="L883" s="5"/>
      <c r="M883" s="2">
        <f t="shared" si="13"/>
        <v>-157839.22999999986</v>
      </c>
    </row>
    <row r="884" spans="1:17" hidden="1">
      <c r="A884" t="s">
        <v>25914</v>
      </c>
      <c r="B884" s="1">
        <v>42020</v>
      </c>
      <c r="C884" t="s">
        <v>18</v>
      </c>
      <c r="D884">
        <v>2</v>
      </c>
      <c r="E884" t="s">
        <v>25918</v>
      </c>
      <c r="F884" t="s">
        <v>13559</v>
      </c>
      <c r="G884" t="s">
        <v>479</v>
      </c>
      <c r="H884" t="s">
        <v>11095</v>
      </c>
      <c r="I884" s="2">
        <v>473.49</v>
      </c>
      <c r="J884" s="5">
        <v>1</v>
      </c>
      <c r="L884" s="5"/>
      <c r="M884" s="2">
        <f t="shared" si="13"/>
        <v>-157365.73999999987</v>
      </c>
    </row>
    <row r="885" spans="1:17" hidden="1">
      <c r="A885" t="s">
        <v>25934</v>
      </c>
      <c r="B885" s="1">
        <v>42020</v>
      </c>
      <c r="C885" t="s">
        <v>25940</v>
      </c>
      <c r="D885">
        <v>2</v>
      </c>
      <c r="E885" t="s">
        <v>25941</v>
      </c>
      <c r="F885" t="s">
        <v>7054</v>
      </c>
      <c r="G885" t="s">
        <v>4</v>
      </c>
      <c r="H885" t="s">
        <v>25942</v>
      </c>
      <c r="I885" s="2">
        <v>1840</v>
      </c>
      <c r="J885" s="5">
        <v>19</v>
      </c>
      <c r="L885" s="5"/>
      <c r="M885" s="2">
        <f t="shared" si="13"/>
        <v>-155525.73999999987</v>
      </c>
    </row>
    <row r="886" spans="1:17" hidden="1">
      <c r="A886" t="s">
        <v>25957</v>
      </c>
      <c r="B886" s="1">
        <v>42020</v>
      </c>
      <c r="C886" t="s">
        <v>25962</v>
      </c>
      <c r="D886">
        <v>2</v>
      </c>
      <c r="E886" t="s">
        <v>25963</v>
      </c>
      <c r="F886" t="s">
        <v>7054</v>
      </c>
      <c r="G886" t="s">
        <v>4</v>
      </c>
      <c r="H886" t="s">
        <v>2830</v>
      </c>
      <c r="I886" s="2">
        <v>1025</v>
      </c>
      <c r="J886" s="5">
        <v>18</v>
      </c>
      <c r="L886" s="5"/>
      <c r="M886" s="2">
        <f t="shared" si="13"/>
        <v>-154500.73999999987</v>
      </c>
    </row>
    <row r="887" spans="1:17" hidden="1">
      <c r="A887" s="47" t="s">
        <v>25979</v>
      </c>
      <c r="B887" s="48">
        <v>42020</v>
      </c>
      <c r="C887" s="47" t="s">
        <v>4654</v>
      </c>
      <c r="D887" s="47">
        <v>2</v>
      </c>
      <c r="E887" s="47" t="s">
        <v>25983</v>
      </c>
      <c r="F887" s="47" t="s">
        <v>13559</v>
      </c>
      <c r="G887" s="47" t="s">
        <v>313</v>
      </c>
      <c r="H887" s="47" t="s">
        <v>25206</v>
      </c>
      <c r="I887" s="49">
        <v>2106.2199999999998</v>
      </c>
      <c r="J887" s="18"/>
      <c r="L887" s="5"/>
      <c r="M887" s="2">
        <f t="shared" si="13"/>
        <v>-152394.51999999987</v>
      </c>
      <c r="P887" s="56" t="s">
        <v>36372</v>
      </c>
      <c r="Q887" t="s">
        <v>36457</v>
      </c>
    </row>
    <row r="888" spans="1:17" hidden="1">
      <c r="A888" t="s">
        <v>25998</v>
      </c>
      <c r="B888" s="1">
        <v>42020</v>
      </c>
      <c r="C888" t="s">
        <v>26002</v>
      </c>
      <c r="D888">
        <v>2</v>
      </c>
      <c r="E888" t="s">
        <v>26003</v>
      </c>
      <c r="F888" t="s">
        <v>7054</v>
      </c>
      <c r="G888" t="s">
        <v>4</v>
      </c>
      <c r="H888" t="s">
        <v>26004</v>
      </c>
      <c r="I888" s="2">
        <v>1840</v>
      </c>
      <c r="J888" s="5">
        <v>1</v>
      </c>
      <c r="L888" s="5"/>
      <c r="M888" s="2">
        <f t="shared" si="13"/>
        <v>-150554.51999999987</v>
      </c>
    </row>
    <row r="889" spans="1:17" hidden="1">
      <c r="A889" t="s">
        <v>26021</v>
      </c>
      <c r="B889" s="1">
        <v>42020</v>
      </c>
      <c r="C889" t="s">
        <v>26025</v>
      </c>
      <c r="D889">
        <v>1</v>
      </c>
      <c r="E889" t="s">
        <v>26026</v>
      </c>
      <c r="F889" t="s">
        <v>13565</v>
      </c>
      <c r="G889" t="s">
        <v>4</v>
      </c>
      <c r="H889" t="s">
        <v>9389</v>
      </c>
      <c r="I889" s="2">
        <v>110000</v>
      </c>
      <c r="J889" s="5">
        <v>16</v>
      </c>
      <c r="L889" s="5"/>
      <c r="M889" s="2">
        <f t="shared" si="13"/>
        <v>-40554.519999999873</v>
      </c>
    </row>
    <row r="890" spans="1:17" hidden="1">
      <c r="A890" t="s">
        <v>26046</v>
      </c>
      <c r="B890" s="1">
        <v>42020</v>
      </c>
      <c r="C890" t="s">
        <v>6489</v>
      </c>
      <c r="D890">
        <v>1</v>
      </c>
      <c r="E890" t="s">
        <v>26050</v>
      </c>
      <c r="F890" t="s">
        <v>13565</v>
      </c>
      <c r="G890" t="s">
        <v>4</v>
      </c>
      <c r="H890" t="s">
        <v>6491</v>
      </c>
      <c r="I890" s="2">
        <v>31137</v>
      </c>
      <c r="J890" s="5">
        <v>15</v>
      </c>
      <c r="L890" s="5"/>
      <c r="M890" s="2">
        <f t="shared" si="13"/>
        <v>-9417.5199999998731</v>
      </c>
    </row>
    <row r="891" spans="1:17" hidden="1">
      <c r="A891" t="s">
        <v>26067</v>
      </c>
      <c r="B891" s="1">
        <v>42020</v>
      </c>
      <c r="C891" t="s">
        <v>26071</v>
      </c>
      <c r="D891">
        <v>1</v>
      </c>
      <c r="E891" t="s">
        <v>26072</v>
      </c>
      <c r="F891" t="s">
        <v>13565</v>
      </c>
      <c r="G891" t="s">
        <v>4</v>
      </c>
      <c r="H891" t="s">
        <v>15802</v>
      </c>
      <c r="I891" s="2">
        <v>7500</v>
      </c>
      <c r="J891" s="5">
        <v>14</v>
      </c>
      <c r="L891" s="5"/>
      <c r="M891" s="2">
        <f t="shared" si="13"/>
        <v>-1917.5199999998731</v>
      </c>
    </row>
    <row r="892" spans="1:17" hidden="1">
      <c r="A892" t="s">
        <v>26090</v>
      </c>
      <c r="B892" s="1">
        <v>42020</v>
      </c>
      <c r="C892" t="s">
        <v>26091</v>
      </c>
      <c r="D892">
        <v>2</v>
      </c>
      <c r="E892" t="s">
        <v>26092</v>
      </c>
      <c r="F892" t="s">
        <v>7054</v>
      </c>
      <c r="G892" t="s">
        <v>4</v>
      </c>
      <c r="H892" t="s">
        <v>16510</v>
      </c>
      <c r="I892" s="2">
        <v>1025</v>
      </c>
      <c r="J892" s="5">
        <v>1</v>
      </c>
      <c r="L892" s="5"/>
      <c r="M892" s="2">
        <f t="shared" si="13"/>
        <v>-892.51999999987311</v>
      </c>
    </row>
    <row r="893" spans="1:17" hidden="1">
      <c r="A893" t="s">
        <v>26111</v>
      </c>
      <c r="B893" s="1">
        <v>42020</v>
      </c>
      <c r="C893" t="s">
        <v>26112</v>
      </c>
      <c r="D893">
        <v>2</v>
      </c>
      <c r="E893" t="s">
        <v>26113</v>
      </c>
      <c r="F893" t="s">
        <v>7054</v>
      </c>
      <c r="G893" t="s">
        <v>4</v>
      </c>
      <c r="H893" t="s">
        <v>2489</v>
      </c>
      <c r="I893" s="2">
        <v>1025</v>
      </c>
      <c r="J893" s="5">
        <v>1</v>
      </c>
      <c r="L893" s="5"/>
      <c r="M893" s="2">
        <f t="shared" si="13"/>
        <v>132.48000000012689</v>
      </c>
    </row>
    <row r="894" spans="1:17" hidden="1">
      <c r="A894" t="s">
        <v>26132</v>
      </c>
      <c r="B894" s="1">
        <v>42020</v>
      </c>
      <c r="C894" t="s">
        <v>26136</v>
      </c>
      <c r="D894">
        <v>2</v>
      </c>
      <c r="E894" t="s">
        <v>26137</v>
      </c>
      <c r="F894" t="s">
        <v>7054</v>
      </c>
      <c r="G894" t="s">
        <v>4</v>
      </c>
      <c r="H894" t="s">
        <v>3729</v>
      </c>
      <c r="I894" s="2">
        <v>1840</v>
      </c>
      <c r="J894" s="5">
        <v>1</v>
      </c>
      <c r="L894" s="5"/>
      <c r="M894" s="2">
        <f t="shared" si="13"/>
        <v>1972.4800000001269</v>
      </c>
    </row>
    <row r="895" spans="1:17" hidden="1">
      <c r="A895" t="s">
        <v>26156</v>
      </c>
      <c r="B895" s="1">
        <v>42020</v>
      </c>
      <c r="C895" t="s">
        <v>26158</v>
      </c>
      <c r="D895">
        <v>2</v>
      </c>
      <c r="E895" t="s">
        <v>26159</v>
      </c>
      <c r="F895" t="s">
        <v>7054</v>
      </c>
      <c r="G895" t="s">
        <v>4</v>
      </c>
      <c r="H895" t="s">
        <v>18035</v>
      </c>
      <c r="I895" s="2">
        <v>200.1</v>
      </c>
      <c r="J895" s="5">
        <v>1</v>
      </c>
      <c r="L895" s="5"/>
      <c r="M895" s="2">
        <f t="shared" si="13"/>
        <v>2172.5800000001268</v>
      </c>
    </row>
    <row r="896" spans="1:17" hidden="1">
      <c r="A896" t="s">
        <v>26178</v>
      </c>
      <c r="B896" s="1">
        <v>42020</v>
      </c>
      <c r="C896" t="s">
        <v>26181</v>
      </c>
      <c r="D896">
        <v>1</v>
      </c>
      <c r="E896" t="s">
        <v>26182</v>
      </c>
      <c r="F896" t="s">
        <v>14703</v>
      </c>
      <c r="G896" t="s">
        <v>4</v>
      </c>
      <c r="H896" t="s">
        <v>2851</v>
      </c>
      <c r="I896" s="2">
        <v>175</v>
      </c>
      <c r="J896" s="5">
        <v>7</v>
      </c>
      <c r="L896" s="5"/>
      <c r="M896" s="2">
        <f t="shared" si="13"/>
        <v>2347.5800000001268</v>
      </c>
    </row>
    <row r="897" spans="1:15" hidden="1">
      <c r="A897" t="s">
        <v>26203</v>
      </c>
      <c r="B897" s="1">
        <v>42020</v>
      </c>
      <c r="C897" t="s">
        <v>18</v>
      </c>
      <c r="D897">
        <v>2</v>
      </c>
      <c r="E897" t="s">
        <v>26206</v>
      </c>
      <c r="F897" t="s">
        <v>13559</v>
      </c>
      <c r="G897" t="s">
        <v>479</v>
      </c>
      <c r="H897" t="s">
        <v>26207</v>
      </c>
      <c r="I897" s="2">
        <v>348</v>
      </c>
      <c r="J897" s="5">
        <v>7</v>
      </c>
      <c r="L897" s="5"/>
      <c r="M897" s="2">
        <f t="shared" si="13"/>
        <v>2695.5800000001268</v>
      </c>
    </row>
    <row r="898" spans="1:15" hidden="1">
      <c r="A898" t="s">
        <v>26224</v>
      </c>
      <c r="B898" s="1">
        <v>42020</v>
      </c>
      <c r="C898" t="s">
        <v>26227</v>
      </c>
      <c r="D898">
        <v>2</v>
      </c>
      <c r="E898" t="s">
        <v>26228</v>
      </c>
      <c r="F898" t="s">
        <v>7054</v>
      </c>
      <c r="G898" t="s">
        <v>4</v>
      </c>
      <c r="H898" t="s">
        <v>1187</v>
      </c>
      <c r="I898" s="2">
        <v>1025</v>
      </c>
      <c r="J898" s="5">
        <v>23</v>
      </c>
      <c r="L898" s="5"/>
      <c r="M898" s="2">
        <f t="shared" si="13"/>
        <v>3720.5800000001268</v>
      </c>
      <c r="N898" s="26">
        <f>+N812-M898+100000</f>
        <v>-2106.2200000000448</v>
      </c>
      <c r="O898" s="3"/>
    </row>
    <row r="899" spans="1:15" hidden="1">
      <c r="A899" t="s">
        <v>6620</v>
      </c>
      <c r="B899" s="36">
        <v>42021</v>
      </c>
      <c r="C899" s="35" t="s">
        <v>6621</v>
      </c>
      <c r="D899" s="35">
        <v>1</v>
      </c>
      <c r="E899" s="35" t="s">
        <v>6622</v>
      </c>
      <c r="F899" s="35" t="s">
        <v>8</v>
      </c>
      <c r="G899" s="35" t="s">
        <v>4</v>
      </c>
      <c r="H899" s="35" t="s">
        <v>6623</v>
      </c>
      <c r="I899" s="11">
        <v>1840</v>
      </c>
      <c r="J899" s="12"/>
      <c r="K899" s="11"/>
      <c r="L899" s="12"/>
      <c r="M899" s="11">
        <f t="shared" si="13"/>
        <v>5560.5800000001273</v>
      </c>
    </row>
    <row r="900" spans="1:15" hidden="1">
      <c r="A900" t="s">
        <v>6747</v>
      </c>
      <c r="B900" s="14">
        <v>42021</v>
      </c>
      <c r="C900" s="13" t="s">
        <v>6</v>
      </c>
      <c r="D900" s="13">
        <v>1</v>
      </c>
      <c r="E900" s="13" t="s">
        <v>6750</v>
      </c>
      <c r="F900" s="13" t="s">
        <v>29</v>
      </c>
      <c r="G900" s="13" t="s">
        <v>4</v>
      </c>
      <c r="H900" s="13" t="s">
        <v>6751</v>
      </c>
      <c r="I900" s="15">
        <v>1472.19</v>
      </c>
      <c r="J900" s="16"/>
      <c r="K900" s="15"/>
      <c r="L900" s="16"/>
      <c r="M900" s="15">
        <f t="shared" si="13"/>
        <v>7032.7700000001278</v>
      </c>
    </row>
    <row r="901" spans="1:15" hidden="1">
      <c r="A901" t="s">
        <v>6759</v>
      </c>
      <c r="B901" s="14">
        <v>42021</v>
      </c>
      <c r="C901" s="13" t="s">
        <v>1419</v>
      </c>
      <c r="D901" s="13">
        <v>1</v>
      </c>
      <c r="E901" s="13" t="s">
        <v>6760</v>
      </c>
      <c r="F901" s="13" t="s">
        <v>13</v>
      </c>
      <c r="G901" s="13" t="s">
        <v>4</v>
      </c>
      <c r="H901" s="13" t="s">
        <v>3357</v>
      </c>
      <c r="I901" s="15"/>
      <c r="J901" s="16"/>
      <c r="K901" s="15">
        <v>4587.1899999999996</v>
      </c>
      <c r="L901" s="16"/>
      <c r="M901" s="15">
        <f t="shared" si="13"/>
        <v>2445.5800000001282</v>
      </c>
    </row>
    <row r="902" spans="1:15" hidden="1">
      <c r="A902" t="s">
        <v>6764</v>
      </c>
      <c r="B902" s="1">
        <v>42021</v>
      </c>
      <c r="C902" t="s">
        <v>1419</v>
      </c>
      <c r="D902">
        <v>1</v>
      </c>
      <c r="E902" t="s">
        <v>6767</v>
      </c>
      <c r="F902" t="s">
        <v>13</v>
      </c>
      <c r="G902" t="s">
        <v>4</v>
      </c>
      <c r="H902" t="s">
        <v>3357</v>
      </c>
      <c r="J902" s="5"/>
      <c r="K902" s="2">
        <v>1600</v>
      </c>
      <c r="L902" s="5"/>
      <c r="M902" s="2">
        <f t="shared" si="13"/>
        <v>845.58000000012817</v>
      </c>
    </row>
    <row r="903" spans="1:15" hidden="1">
      <c r="A903" t="s">
        <v>6816</v>
      </c>
      <c r="B903" s="1">
        <v>42021</v>
      </c>
      <c r="C903" t="s">
        <v>6819</v>
      </c>
      <c r="D903">
        <v>1</v>
      </c>
      <c r="E903" t="s">
        <v>6820</v>
      </c>
      <c r="F903" t="s">
        <v>16</v>
      </c>
      <c r="G903" t="s">
        <v>4</v>
      </c>
      <c r="H903" t="s">
        <v>6821</v>
      </c>
      <c r="J903" s="5"/>
      <c r="K903" s="2">
        <v>1840</v>
      </c>
      <c r="L903" s="5"/>
      <c r="M903" s="2">
        <f t="shared" si="13"/>
        <v>-994.41999999987183</v>
      </c>
    </row>
    <row r="904" spans="1:15" hidden="1">
      <c r="A904" t="s">
        <v>6832</v>
      </c>
      <c r="B904" s="1">
        <v>42021</v>
      </c>
      <c r="C904" t="s">
        <v>18</v>
      </c>
      <c r="D904">
        <v>2</v>
      </c>
      <c r="E904" t="s">
        <v>6834</v>
      </c>
      <c r="F904" t="s">
        <v>312</v>
      </c>
      <c r="G904" t="s">
        <v>479</v>
      </c>
      <c r="H904" t="s">
        <v>2277</v>
      </c>
      <c r="J904" s="5"/>
      <c r="K904" s="2">
        <v>402.44</v>
      </c>
      <c r="L904" s="5"/>
      <c r="M904" s="2">
        <f t="shared" si="13"/>
        <v>-1396.8599999998719</v>
      </c>
    </row>
    <row r="905" spans="1:15" hidden="1">
      <c r="A905" t="s">
        <v>6838</v>
      </c>
      <c r="B905" s="1">
        <v>42021</v>
      </c>
      <c r="C905" t="s">
        <v>1</v>
      </c>
      <c r="D905">
        <v>1</v>
      </c>
      <c r="E905" t="s">
        <v>6840</v>
      </c>
      <c r="F905" t="s">
        <v>16</v>
      </c>
      <c r="G905" t="s">
        <v>4</v>
      </c>
      <c r="H905" t="s">
        <v>6841</v>
      </c>
      <c r="J905" s="5"/>
      <c r="K905" s="2">
        <v>70000</v>
      </c>
      <c r="L905" s="5">
        <v>2</v>
      </c>
      <c r="M905" s="2">
        <f t="shared" ref="M905:M968" si="14">+M904+I905-K905</f>
        <v>-71396.85999999987</v>
      </c>
    </row>
    <row r="906" spans="1:15" hidden="1">
      <c r="A906" t="s">
        <v>6844</v>
      </c>
      <c r="B906" s="1">
        <v>42021</v>
      </c>
      <c r="C906" t="s">
        <v>18</v>
      </c>
      <c r="D906">
        <v>1</v>
      </c>
      <c r="E906" t="s">
        <v>6847</v>
      </c>
      <c r="F906" t="s">
        <v>13</v>
      </c>
      <c r="G906" t="s">
        <v>4</v>
      </c>
      <c r="H906" t="s">
        <v>1751</v>
      </c>
      <c r="J906" s="5"/>
      <c r="K906" s="2">
        <v>10000</v>
      </c>
      <c r="L906" s="5"/>
      <c r="M906" s="2">
        <f t="shared" si="14"/>
        <v>-81396.85999999987</v>
      </c>
    </row>
    <row r="907" spans="1:15" hidden="1">
      <c r="A907" t="s">
        <v>6849</v>
      </c>
      <c r="B907" s="1">
        <v>42021</v>
      </c>
      <c r="C907" t="s">
        <v>6852</v>
      </c>
      <c r="D907">
        <v>1</v>
      </c>
      <c r="E907" t="s">
        <v>6853</v>
      </c>
      <c r="F907" t="s">
        <v>16</v>
      </c>
      <c r="G907" t="s">
        <v>4</v>
      </c>
      <c r="H907" t="s">
        <v>5078</v>
      </c>
      <c r="J907" s="5"/>
      <c r="K907" s="2">
        <v>13375.93</v>
      </c>
      <c r="L907" s="5"/>
      <c r="M907" s="2">
        <f t="shared" si="14"/>
        <v>-94772.789999999863</v>
      </c>
    </row>
    <row r="908" spans="1:15" hidden="1">
      <c r="A908" t="s">
        <v>6856</v>
      </c>
      <c r="B908" s="1">
        <v>42021</v>
      </c>
      <c r="C908" t="s">
        <v>195</v>
      </c>
      <c r="D908">
        <v>1</v>
      </c>
      <c r="E908" t="s">
        <v>6860</v>
      </c>
      <c r="F908" t="s">
        <v>13</v>
      </c>
      <c r="G908" t="s">
        <v>4</v>
      </c>
      <c r="H908" t="s">
        <v>195</v>
      </c>
      <c r="J908" s="5"/>
      <c r="K908" s="2">
        <v>12017.19</v>
      </c>
      <c r="L908" s="5"/>
      <c r="M908" s="2">
        <f t="shared" si="14"/>
        <v>-106789.97999999986</v>
      </c>
    </row>
    <row r="909" spans="1:15" hidden="1">
      <c r="A909" t="s">
        <v>6864</v>
      </c>
      <c r="B909" s="1">
        <v>42021</v>
      </c>
      <c r="C909" t="s">
        <v>18</v>
      </c>
      <c r="D909">
        <v>1</v>
      </c>
      <c r="E909" t="s">
        <v>6868</v>
      </c>
      <c r="F909" t="s">
        <v>13</v>
      </c>
      <c r="G909" t="s">
        <v>4</v>
      </c>
      <c r="H909" t="s">
        <v>18</v>
      </c>
      <c r="J909" s="5"/>
      <c r="K909" s="2">
        <v>5649.04</v>
      </c>
      <c r="L909" s="5"/>
      <c r="M909" s="2">
        <f t="shared" si="14"/>
        <v>-112439.01999999986</v>
      </c>
    </row>
    <row r="910" spans="1:15" hidden="1">
      <c r="A910" t="s">
        <v>26253</v>
      </c>
      <c r="B910" s="1">
        <v>42021</v>
      </c>
      <c r="C910" t="s">
        <v>26258</v>
      </c>
      <c r="D910">
        <v>2</v>
      </c>
      <c r="E910" t="s">
        <v>26259</v>
      </c>
      <c r="F910" t="s">
        <v>13559</v>
      </c>
      <c r="G910" t="s">
        <v>313</v>
      </c>
      <c r="H910" t="s">
        <v>3812</v>
      </c>
      <c r="J910" s="5"/>
      <c r="K910" s="2">
        <v>6173.67</v>
      </c>
      <c r="L910" s="5"/>
      <c r="M910" s="2">
        <f t="shared" si="14"/>
        <v>-118612.68999999986</v>
      </c>
    </row>
    <row r="911" spans="1:15" hidden="1">
      <c r="A911" t="s">
        <v>26253</v>
      </c>
      <c r="B911" s="1">
        <v>42021</v>
      </c>
      <c r="C911" t="s">
        <v>26258</v>
      </c>
      <c r="D911">
        <v>2</v>
      </c>
      <c r="E911" t="s">
        <v>26259</v>
      </c>
      <c r="F911" t="s">
        <v>13559</v>
      </c>
      <c r="G911" t="s">
        <v>313</v>
      </c>
      <c r="H911" t="s">
        <v>3812</v>
      </c>
      <c r="I911" s="2">
        <v>6173.67</v>
      </c>
      <c r="J911" s="5"/>
      <c r="L911" s="5"/>
      <c r="M911" s="2">
        <f t="shared" si="14"/>
        <v>-112439.01999999986</v>
      </c>
    </row>
    <row r="912" spans="1:15" hidden="1">
      <c r="A912" t="s">
        <v>26275</v>
      </c>
      <c r="B912" s="1">
        <v>42021</v>
      </c>
      <c r="C912" t="s">
        <v>18</v>
      </c>
      <c r="D912">
        <v>2</v>
      </c>
      <c r="E912" t="s">
        <v>26281</v>
      </c>
      <c r="F912" t="s">
        <v>13559</v>
      </c>
      <c r="G912" t="s">
        <v>479</v>
      </c>
      <c r="H912" t="s">
        <v>13080</v>
      </c>
      <c r="I912" s="2">
        <v>80.069999999999993</v>
      </c>
      <c r="J912" s="5"/>
      <c r="L912" s="5"/>
      <c r="M912" s="2">
        <f t="shared" si="14"/>
        <v>-112358.94999999985</v>
      </c>
    </row>
    <row r="913" spans="1:13" hidden="1">
      <c r="A913" t="s">
        <v>26297</v>
      </c>
      <c r="B913" s="1">
        <v>42021</v>
      </c>
      <c r="C913" t="s">
        <v>26302</v>
      </c>
      <c r="D913">
        <v>2</v>
      </c>
      <c r="E913" t="s">
        <v>26303</v>
      </c>
      <c r="F913" t="s">
        <v>7054</v>
      </c>
      <c r="G913" t="s">
        <v>4</v>
      </c>
      <c r="H913" t="s">
        <v>22501</v>
      </c>
      <c r="I913" s="2">
        <v>1025</v>
      </c>
      <c r="J913" s="5"/>
      <c r="L913" s="5"/>
      <c r="M913" s="2">
        <f t="shared" si="14"/>
        <v>-111333.94999999985</v>
      </c>
    </row>
    <row r="914" spans="1:13" hidden="1">
      <c r="A914" t="s">
        <v>26322</v>
      </c>
      <c r="B914" s="1">
        <v>42021</v>
      </c>
      <c r="C914" t="s">
        <v>26326</v>
      </c>
      <c r="D914">
        <v>2</v>
      </c>
      <c r="E914" t="s">
        <v>26327</v>
      </c>
      <c r="F914" t="s">
        <v>7054</v>
      </c>
      <c r="G914" t="s">
        <v>4</v>
      </c>
      <c r="H914" t="s">
        <v>3812</v>
      </c>
      <c r="I914" s="2">
        <v>400</v>
      </c>
      <c r="J914" s="5"/>
      <c r="L914" s="5"/>
      <c r="M914" s="2">
        <f t="shared" si="14"/>
        <v>-110933.94999999985</v>
      </c>
    </row>
    <row r="915" spans="1:13" hidden="1">
      <c r="A915" t="s">
        <v>26343</v>
      </c>
      <c r="B915" s="1">
        <v>42021</v>
      </c>
      <c r="C915" t="s">
        <v>26348</v>
      </c>
      <c r="D915">
        <v>2</v>
      </c>
      <c r="E915" t="s">
        <v>26349</v>
      </c>
      <c r="F915" t="s">
        <v>7054</v>
      </c>
      <c r="G915" t="s">
        <v>4</v>
      </c>
      <c r="H915" t="s">
        <v>19139</v>
      </c>
      <c r="I915" s="2">
        <v>3029.99</v>
      </c>
      <c r="J915" s="5"/>
      <c r="L915" s="5"/>
      <c r="M915" s="2">
        <f t="shared" si="14"/>
        <v>-107903.95999999985</v>
      </c>
    </row>
    <row r="916" spans="1:13" hidden="1">
      <c r="A916" t="s">
        <v>26368</v>
      </c>
      <c r="B916" s="1">
        <v>42021</v>
      </c>
      <c r="C916" t="s">
        <v>26372</v>
      </c>
      <c r="D916">
        <v>2</v>
      </c>
      <c r="E916" t="s">
        <v>26373</v>
      </c>
      <c r="F916" t="s">
        <v>7054</v>
      </c>
      <c r="G916" t="s">
        <v>4</v>
      </c>
      <c r="H916" t="s">
        <v>18073</v>
      </c>
      <c r="I916" s="2">
        <v>2200</v>
      </c>
      <c r="J916" s="5"/>
      <c r="L916" s="5"/>
      <c r="M916" s="2">
        <f t="shared" si="14"/>
        <v>-105703.95999999985</v>
      </c>
    </row>
    <row r="917" spans="1:13" hidden="1">
      <c r="A917" t="s">
        <v>26390</v>
      </c>
      <c r="B917" s="1">
        <v>42021</v>
      </c>
      <c r="C917" t="s">
        <v>26396</v>
      </c>
      <c r="D917">
        <v>2</v>
      </c>
      <c r="E917" t="s">
        <v>26397</v>
      </c>
      <c r="F917" t="s">
        <v>7054</v>
      </c>
      <c r="G917" t="s">
        <v>4</v>
      </c>
      <c r="H917" t="s">
        <v>22067</v>
      </c>
      <c r="I917" s="2">
        <v>1840</v>
      </c>
      <c r="J917" s="5"/>
      <c r="L917" s="5"/>
      <c r="M917" s="2">
        <f t="shared" si="14"/>
        <v>-103863.95999999985</v>
      </c>
    </row>
    <row r="918" spans="1:13" hidden="1">
      <c r="A918" t="s">
        <v>26416</v>
      </c>
      <c r="B918" s="1">
        <v>42021</v>
      </c>
      <c r="C918" t="s">
        <v>26419</v>
      </c>
      <c r="D918">
        <v>2</v>
      </c>
      <c r="E918" t="s">
        <v>26420</v>
      </c>
      <c r="F918" t="s">
        <v>7054</v>
      </c>
      <c r="G918" t="s">
        <v>4</v>
      </c>
      <c r="H918" t="s">
        <v>4105</v>
      </c>
      <c r="I918" s="2">
        <v>1600.01</v>
      </c>
      <c r="J918" s="5"/>
      <c r="L918" s="5"/>
      <c r="M918" s="2">
        <f t="shared" si="14"/>
        <v>-102263.94999999985</v>
      </c>
    </row>
    <row r="919" spans="1:13" hidden="1">
      <c r="A919" t="s">
        <v>26434</v>
      </c>
      <c r="B919" s="1">
        <v>42021</v>
      </c>
      <c r="C919" t="s">
        <v>26440</v>
      </c>
      <c r="D919">
        <v>2</v>
      </c>
      <c r="E919" t="s">
        <v>26441</v>
      </c>
      <c r="F919" t="s">
        <v>7054</v>
      </c>
      <c r="G919" t="s">
        <v>4</v>
      </c>
      <c r="H919" t="s">
        <v>4105</v>
      </c>
      <c r="I919" s="2">
        <v>4587.22</v>
      </c>
      <c r="J919" s="5"/>
      <c r="L919" s="5"/>
      <c r="M919" s="2">
        <f t="shared" si="14"/>
        <v>-97676.72999999985</v>
      </c>
    </row>
    <row r="920" spans="1:13" hidden="1">
      <c r="A920" t="s">
        <v>26456</v>
      </c>
      <c r="B920" s="1">
        <v>42021</v>
      </c>
      <c r="C920" t="s">
        <v>26461</v>
      </c>
      <c r="D920">
        <v>2</v>
      </c>
      <c r="E920" t="s">
        <v>26462</v>
      </c>
      <c r="F920" t="s">
        <v>7054</v>
      </c>
      <c r="G920" t="s">
        <v>4</v>
      </c>
      <c r="H920" t="s">
        <v>6751</v>
      </c>
      <c r="I920" s="2">
        <v>1025</v>
      </c>
      <c r="J920" s="5"/>
      <c r="L920" s="5"/>
      <c r="M920" s="2">
        <f t="shared" si="14"/>
        <v>-96651.72999999985</v>
      </c>
    </row>
    <row r="921" spans="1:13" hidden="1">
      <c r="A921" t="s">
        <v>26476</v>
      </c>
      <c r="B921" s="1">
        <v>42021</v>
      </c>
      <c r="C921" t="s">
        <v>26481</v>
      </c>
      <c r="D921">
        <v>2</v>
      </c>
      <c r="E921" t="s">
        <v>26482</v>
      </c>
      <c r="F921" t="s">
        <v>13559</v>
      </c>
      <c r="G921" t="s">
        <v>313</v>
      </c>
      <c r="H921" t="s">
        <v>13748</v>
      </c>
      <c r="J921" s="5"/>
      <c r="K921" s="2">
        <v>29.93</v>
      </c>
      <c r="L921" s="5"/>
      <c r="M921" s="2">
        <f t="shared" si="14"/>
        <v>-96681.659999999843</v>
      </c>
    </row>
    <row r="922" spans="1:13" hidden="1">
      <c r="A922" t="s">
        <v>26476</v>
      </c>
      <c r="B922" s="1">
        <v>42021</v>
      </c>
      <c r="C922" t="s">
        <v>26481</v>
      </c>
      <c r="D922">
        <v>2</v>
      </c>
      <c r="E922" t="s">
        <v>26482</v>
      </c>
      <c r="F922" t="s">
        <v>13559</v>
      </c>
      <c r="G922" t="s">
        <v>313</v>
      </c>
      <c r="H922" t="s">
        <v>13748</v>
      </c>
      <c r="I922" s="2">
        <v>29.93</v>
      </c>
      <c r="J922" s="5"/>
      <c r="L922" s="5"/>
      <c r="M922" s="2">
        <f t="shared" si="14"/>
        <v>-96651.72999999985</v>
      </c>
    </row>
    <row r="923" spans="1:13" hidden="1">
      <c r="A923" t="s">
        <v>26498</v>
      </c>
      <c r="B923" s="1">
        <v>42021</v>
      </c>
      <c r="C923" t="s">
        <v>26501</v>
      </c>
      <c r="D923">
        <v>2</v>
      </c>
      <c r="E923" t="s">
        <v>26502</v>
      </c>
      <c r="F923" t="s">
        <v>7054</v>
      </c>
      <c r="G923" t="s">
        <v>4</v>
      </c>
      <c r="H923" t="s">
        <v>226</v>
      </c>
      <c r="I923" s="2">
        <v>1840</v>
      </c>
      <c r="J923" s="5"/>
      <c r="L923" s="5"/>
      <c r="M923" s="2">
        <f t="shared" si="14"/>
        <v>-94811.72999999985</v>
      </c>
    </row>
    <row r="924" spans="1:13" hidden="1">
      <c r="A924" t="s">
        <v>26516</v>
      </c>
      <c r="B924" s="1">
        <v>42021</v>
      </c>
      <c r="C924" t="s">
        <v>26522</v>
      </c>
      <c r="D924">
        <v>2</v>
      </c>
      <c r="E924" t="s">
        <v>26523</v>
      </c>
      <c r="F924" t="s">
        <v>7054</v>
      </c>
      <c r="G924" t="s">
        <v>4</v>
      </c>
      <c r="H924" t="s">
        <v>15321</v>
      </c>
      <c r="I924" s="2">
        <v>4100</v>
      </c>
      <c r="J924" s="5"/>
      <c r="L924" s="5"/>
      <c r="M924" s="2">
        <f t="shared" si="14"/>
        <v>-90711.72999999985</v>
      </c>
    </row>
    <row r="925" spans="1:13" hidden="1">
      <c r="A925" t="s">
        <v>26543</v>
      </c>
      <c r="B925" s="1">
        <v>42021</v>
      </c>
      <c r="C925" t="s">
        <v>26548</v>
      </c>
      <c r="D925">
        <v>2</v>
      </c>
      <c r="E925" t="s">
        <v>26549</v>
      </c>
      <c r="F925" t="s">
        <v>7054</v>
      </c>
      <c r="G925" t="s">
        <v>4</v>
      </c>
      <c r="H925" t="s">
        <v>26550</v>
      </c>
      <c r="I925" s="2">
        <v>1025</v>
      </c>
      <c r="J925" s="5"/>
      <c r="L925" s="5"/>
      <c r="M925" s="2">
        <f t="shared" si="14"/>
        <v>-89686.72999999985</v>
      </c>
    </row>
    <row r="926" spans="1:13" hidden="1">
      <c r="A926" t="s">
        <v>26566</v>
      </c>
      <c r="B926" s="1">
        <v>42021</v>
      </c>
      <c r="C926" t="s">
        <v>26570</v>
      </c>
      <c r="D926">
        <v>2</v>
      </c>
      <c r="E926" t="s">
        <v>26571</v>
      </c>
      <c r="F926" t="s">
        <v>7054</v>
      </c>
      <c r="G926" t="s">
        <v>4</v>
      </c>
      <c r="H926" t="s">
        <v>10668</v>
      </c>
      <c r="I926" s="2">
        <v>3030</v>
      </c>
      <c r="J926" s="5"/>
      <c r="L926" s="5"/>
      <c r="M926" s="2">
        <f t="shared" si="14"/>
        <v>-86656.72999999985</v>
      </c>
    </row>
    <row r="927" spans="1:13" hidden="1">
      <c r="A927" t="s">
        <v>26587</v>
      </c>
      <c r="B927" s="1">
        <v>42021</v>
      </c>
      <c r="C927" t="s">
        <v>26590</v>
      </c>
      <c r="D927">
        <v>2</v>
      </c>
      <c r="E927" t="s">
        <v>26591</v>
      </c>
      <c r="F927" t="s">
        <v>7054</v>
      </c>
      <c r="G927" t="s">
        <v>4</v>
      </c>
      <c r="H927" t="s">
        <v>26592</v>
      </c>
      <c r="I927" s="2">
        <v>1840</v>
      </c>
      <c r="J927" s="5"/>
      <c r="L927" s="5"/>
      <c r="M927" s="2">
        <f t="shared" si="14"/>
        <v>-84816.72999999985</v>
      </c>
    </row>
    <row r="928" spans="1:13" hidden="1">
      <c r="A928" t="s">
        <v>26611</v>
      </c>
      <c r="B928" s="1">
        <v>42021</v>
      </c>
      <c r="C928" t="s">
        <v>26615</v>
      </c>
      <c r="D928">
        <v>2</v>
      </c>
      <c r="E928" t="s">
        <v>26616</v>
      </c>
      <c r="F928" t="s">
        <v>7054</v>
      </c>
      <c r="G928" t="s">
        <v>4</v>
      </c>
      <c r="H928" t="s">
        <v>26617</v>
      </c>
      <c r="I928" s="2">
        <v>1025</v>
      </c>
      <c r="J928" s="5"/>
      <c r="L928" s="5"/>
      <c r="M928" s="2">
        <f t="shared" si="14"/>
        <v>-83791.72999999985</v>
      </c>
    </row>
    <row r="929" spans="1:14" hidden="1">
      <c r="A929" t="s">
        <v>26637</v>
      </c>
      <c r="B929" s="1">
        <v>42021</v>
      </c>
      <c r="C929" t="s">
        <v>5029</v>
      </c>
      <c r="D929">
        <v>2</v>
      </c>
      <c r="E929" t="s">
        <v>26641</v>
      </c>
      <c r="F929" t="s">
        <v>13559</v>
      </c>
      <c r="G929" t="s">
        <v>479</v>
      </c>
      <c r="H929" t="s">
        <v>5737</v>
      </c>
      <c r="J929" s="5"/>
      <c r="K929" s="2">
        <v>3080.51</v>
      </c>
      <c r="L929" s="5"/>
      <c r="M929" s="2">
        <f t="shared" si="14"/>
        <v>-86872.239999999845</v>
      </c>
    </row>
    <row r="930" spans="1:14" hidden="1">
      <c r="A930" t="s">
        <v>26637</v>
      </c>
      <c r="B930" s="1">
        <v>42021</v>
      </c>
      <c r="C930" t="s">
        <v>5029</v>
      </c>
      <c r="D930">
        <v>2</v>
      </c>
      <c r="E930" t="s">
        <v>26641</v>
      </c>
      <c r="F930" t="s">
        <v>13559</v>
      </c>
      <c r="G930" t="s">
        <v>479</v>
      </c>
      <c r="H930" t="s">
        <v>5737</v>
      </c>
      <c r="I930" s="2">
        <v>3080.51</v>
      </c>
      <c r="J930" s="5"/>
      <c r="L930" s="5"/>
      <c r="M930" s="2">
        <f t="shared" si="14"/>
        <v>-83791.72999999985</v>
      </c>
    </row>
    <row r="931" spans="1:14" hidden="1">
      <c r="A931" t="s">
        <v>26660</v>
      </c>
      <c r="B931" s="1">
        <v>42021</v>
      </c>
      <c r="C931" t="s">
        <v>26663</v>
      </c>
      <c r="D931">
        <v>2</v>
      </c>
      <c r="E931" t="s">
        <v>26664</v>
      </c>
      <c r="F931" t="s">
        <v>7054</v>
      </c>
      <c r="G931" t="s">
        <v>4</v>
      </c>
      <c r="H931" t="s">
        <v>662</v>
      </c>
      <c r="I931" s="2">
        <v>1559.03</v>
      </c>
      <c r="J931" s="5"/>
      <c r="L931" s="5"/>
      <c r="M931" s="2">
        <f t="shared" si="14"/>
        <v>-82232.699999999852</v>
      </c>
    </row>
    <row r="932" spans="1:14" hidden="1">
      <c r="A932" t="s">
        <v>26679</v>
      </c>
      <c r="B932" s="1">
        <v>42021</v>
      </c>
      <c r="C932" t="s">
        <v>18</v>
      </c>
      <c r="D932">
        <v>2</v>
      </c>
      <c r="E932" t="s">
        <v>26683</v>
      </c>
      <c r="F932" t="s">
        <v>13559</v>
      </c>
      <c r="G932" t="s">
        <v>479</v>
      </c>
      <c r="H932" t="s">
        <v>2277</v>
      </c>
      <c r="I932" s="2">
        <v>402.44</v>
      </c>
      <c r="J932" s="5"/>
      <c r="L932" s="5"/>
      <c r="M932" s="2">
        <f t="shared" si="14"/>
        <v>-81830.259999999849</v>
      </c>
    </row>
    <row r="933" spans="1:14" hidden="1">
      <c r="A933" t="s">
        <v>26701</v>
      </c>
      <c r="B933" s="1">
        <v>42021</v>
      </c>
      <c r="C933" t="s">
        <v>26707</v>
      </c>
      <c r="D933">
        <v>1</v>
      </c>
      <c r="E933" t="s">
        <v>26708</v>
      </c>
      <c r="F933" t="s">
        <v>13565</v>
      </c>
      <c r="G933" t="s">
        <v>4</v>
      </c>
      <c r="H933" t="s">
        <v>5430</v>
      </c>
      <c r="I933" s="2">
        <v>70000</v>
      </c>
      <c r="J933" s="5">
        <v>2</v>
      </c>
      <c r="L933" s="5"/>
      <c r="M933" s="2">
        <f t="shared" si="14"/>
        <v>-11830.259999999849</v>
      </c>
    </row>
    <row r="934" spans="1:14" hidden="1">
      <c r="A934" t="s">
        <v>26727</v>
      </c>
      <c r="B934" s="1">
        <v>42021</v>
      </c>
      <c r="C934" t="s">
        <v>18</v>
      </c>
      <c r="D934">
        <v>2</v>
      </c>
      <c r="E934" t="s">
        <v>26731</v>
      </c>
      <c r="F934" t="s">
        <v>13559</v>
      </c>
      <c r="G934" t="s">
        <v>479</v>
      </c>
      <c r="H934" t="s">
        <v>1037</v>
      </c>
      <c r="I934" s="2">
        <v>402.44</v>
      </c>
      <c r="J934" s="5"/>
      <c r="L934" s="5"/>
      <c r="M934" s="2">
        <f t="shared" si="14"/>
        <v>-11427.819999999849</v>
      </c>
      <c r="N934" t="s">
        <v>36332</v>
      </c>
    </row>
    <row r="935" spans="1:14" hidden="1">
      <c r="A935" t="s">
        <v>26750</v>
      </c>
      <c r="B935" s="1">
        <v>42021</v>
      </c>
      <c r="C935" t="s">
        <v>26754</v>
      </c>
      <c r="D935">
        <v>2</v>
      </c>
      <c r="E935" t="s">
        <v>26755</v>
      </c>
      <c r="F935" t="s">
        <v>7054</v>
      </c>
      <c r="G935" t="s">
        <v>4</v>
      </c>
      <c r="H935" t="s">
        <v>6660</v>
      </c>
      <c r="I935" s="2">
        <v>1025</v>
      </c>
      <c r="J935" s="5"/>
      <c r="L935" s="5"/>
      <c r="M935" s="2">
        <f t="shared" si="14"/>
        <v>-10402.819999999849</v>
      </c>
    </row>
    <row r="936" spans="1:14" hidden="1">
      <c r="A936" t="s">
        <v>26777</v>
      </c>
      <c r="B936" s="1">
        <v>42021</v>
      </c>
      <c r="C936" t="s">
        <v>26780</v>
      </c>
      <c r="D936">
        <v>2</v>
      </c>
      <c r="E936" t="s">
        <v>26781</v>
      </c>
      <c r="F936" t="s">
        <v>7054</v>
      </c>
      <c r="G936" t="s">
        <v>4</v>
      </c>
      <c r="H936" t="s">
        <v>26782</v>
      </c>
      <c r="I936" s="2">
        <v>200.01</v>
      </c>
      <c r="J936" s="5"/>
      <c r="L936" s="5"/>
      <c r="M936" s="2">
        <f t="shared" si="14"/>
        <v>-10202.809999999849</v>
      </c>
    </row>
    <row r="937" spans="1:14" hidden="1">
      <c r="A937" t="s">
        <v>26796</v>
      </c>
      <c r="B937" s="1">
        <v>42021</v>
      </c>
      <c r="C937" t="s">
        <v>26799</v>
      </c>
      <c r="D937">
        <v>2</v>
      </c>
      <c r="E937" t="s">
        <v>26800</v>
      </c>
      <c r="F937" t="s">
        <v>7054</v>
      </c>
      <c r="G937" t="s">
        <v>4</v>
      </c>
      <c r="H937" t="s">
        <v>26801</v>
      </c>
      <c r="I937" s="2">
        <v>2898.43</v>
      </c>
      <c r="J937" s="5"/>
      <c r="L937" s="5"/>
      <c r="M937" s="2">
        <f t="shared" si="14"/>
        <v>-7304.3799999998482</v>
      </c>
    </row>
    <row r="938" spans="1:14" hidden="1">
      <c r="A938" t="s">
        <v>26815</v>
      </c>
      <c r="B938" s="1">
        <v>42021</v>
      </c>
      <c r="C938" t="s">
        <v>26818</v>
      </c>
      <c r="D938">
        <v>1</v>
      </c>
      <c r="E938" t="s">
        <v>26819</v>
      </c>
      <c r="F938" t="s">
        <v>13565</v>
      </c>
      <c r="G938" t="s">
        <v>4</v>
      </c>
      <c r="H938" t="s">
        <v>21525</v>
      </c>
      <c r="I938" s="2">
        <v>10000</v>
      </c>
      <c r="J938" s="5"/>
      <c r="L938" s="5"/>
      <c r="M938" s="2">
        <f t="shared" si="14"/>
        <v>2695.6200000001518</v>
      </c>
    </row>
    <row r="939" spans="1:14" hidden="1">
      <c r="A939" s="51" t="s">
        <v>26835</v>
      </c>
      <c r="B939" s="52">
        <v>42021</v>
      </c>
      <c r="C939" s="51" t="s">
        <v>26838</v>
      </c>
      <c r="D939" s="51">
        <v>2</v>
      </c>
      <c r="E939" s="51" t="s">
        <v>26839</v>
      </c>
      <c r="F939" s="51" t="s">
        <v>7054</v>
      </c>
      <c r="G939" s="51" t="s">
        <v>4</v>
      </c>
      <c r="H939" s="51" t="s">
        <v>23263</v>
      </c>
      <c r="I939" s="27">
        <v>1025</v>
      </c>
      <c r="J939" s="53"/>
      <c r="K939" s="27"/>
      <c r="L939" s="53"/>
      <c r="M939" s="27">
        <f t="shared" si="14"/>
        <v>3720.6200000001518</v>
      </c>
    </row>
    <row r="940" spans="1:14" hidden="1">
      <c r="A940" t="s">
        <v>6969</v>
      </c>
      <c r="B940" s="1">
        <v>42023</v>
      </c>
      <c r="C940" t="s">
        <v>43</v>
      </c>
      <c r="D940">
        <v>1</v>
      </c>
      <c r="E940" t="s">
        <v>6972</v>
      </c>
      <c r="F940" t="s">
        <v>1439</v>
      </c>
      <c r="G940" t="s">
        <v>4</v>
      </c>
      <c r="H940" t="s">
        <v>6973</v>
      </c>
      <c r="J940" s="5"/>
      <c r="K940" s="2">
        <v>2791</v>
      </c>
      <c r="L940" s="5"/>
      <c r="M940" s="2">
        <f t="shared" si="14"/>
        <v>929.62000000015178</v>
      </c>
    </row>
    <row r="941" spans="1:14" hidden="1">
      <c r="A941" t="s">
        <v>7022</v>
      </c>
      <c r="B941" s="1">
        <v>42023</v>
      </c>
      <c r="C941" t="s">
        <v>5029</v>
      </c>
      <c r="D941">
        <v>2</v>
      </c>
      <c r="E941" t="s">
        <v>7026</v>
      </c>
      <c r="F941" t="s">
        <v>312</v>
      </c>
      <c r="G941" t="s">
        <v>313</v>
      </c>
      <c r="H941" t="s">
        <v>824</v>
      </c>
      <c r="J941" s="5"/>
      <c r="K941" s="2">
        <v>2276.71</v>
      </c>
      <c r="L941" s="5"/>
      <c r="M941" s="2">
        <f t="shared" si="14"/>
        <v>-1347.0899999998483</v>
      </c>
    </row>
    <row r="942" spans="1:14" hidden="1">
      <c r="A942" t="s">
        <v>7022</v>
      </c>
      <c r="B942" s="1">
        <v>42023</v>
      </c>
      <c r="C942" t="s">
        <v>5029</v>
      </c>
      <c r="D942">
        <v>2</v>
      </c>
      <c r="E942" t="s">
        <v>7026</v>
      </c>
      <c r="F942" t="s">
        <v>312</v>
      </c>
      <c r="G942" t="s">
        <v>313</v>
      </c>
      <c r="H942" t="s">
        <v>824</v>
      </c>
      <c r="I942" s="2">
        <v>2276.71</v>
      </c>
      <c r="J942" s="5"/>
      <c r="L942" s="5"/>
      <c r="M942" s="2">
        <f t="shared" si="14"/>
        <v>929.62000000015178</v>
      </c>
    </row>
    <row r="943" spans="1:14" hidden="1">
      <c r="A943" t="s">
        <v>7036</v>
      </c>
      <c r="B943" s="1">
        <v>42023</v>
      </c>
      <c r="C943" t="s">
        <v>1</v>
      </c>
      <c r="D943">
        <v>1</v>
      </c>
      <c r="E943" t="s">
        <v>7041</v>
      </c>
      <c r="F943" t="s">
        <v>16</v>
      </c>
      <c r="G943" t="s">
        <v>4</v>
      </c>
      <c r="H943" t="s">
        <v>7042</v>
      </c>
      <c r="J943" s="5"/>
      <c r="K943" s="2">
        <v>50799.44</v>
      </c>
      <c r="L943" s="5"/>
      <c r="M943" s="2">
        <f t="shared" si="14"/>
        <v>-49869.819999999847</v>
      </c>
    </row>
    <row r="944" spans="1:14" hidden="1">
      <c r="A944" t="s">
        <v>7100</v>
      </c>
      <c r="B944" s="1">
        <v>42023</v>
      </c>
      <c r="C944" t="s">
        <v>1419</v>
      </c>
      <c r="D944">
        <v>1</v>
      </c>
      <c r="E944" t="s">
        <v>7104</v>
      </c>
      <c r="F944" t="s">
        <v>13</v>
      </c>
      <c r="G944" t="s">
        <v>4</v>
      </c>
      <c r="H944" t="s">
        <v>7105</v>
      </c>
      <c r="J944" s="5"/>
      <c r="K944" s="2">
        <v>5741.1</v>
      </c>
      <c r="L944" s="5"/>
      <c r="M944" s="2">
        <f t="shared" si="14"/>
        <v>-55610.919999999845</v>
      </c>
    </row>
    <row r="945" spans="1:13" hidden="1">
      <c r="A945" t="s">
        <v>7125</v>
      </c>
      <c r="B945" s="1">
        <v>42023</v>
      </c>
      <c r="C945" t="s">
        <v>18</v>
      </c>
      <c r="D945">
        <v>2</v>
      </c>
      <c r="E945" t="s">
        <v>7128</v>
      </c>
      <c r="F945" t="s">
        <v>312</v>
      </c>
      <c r="G945" t="s">
        <v>479</v>
      </c>
      <c r="H945" t="s">
        <v>1804</v>
      </c>
      <c r="J945" s="5"/>
      <c r="K945" s="2">
        <v>146.72</v>
      </c>
      <c r="L945" s="5"/>
      <c r="M945" s="2">
        <f t="shared" si="14"/>
        <v>-55757.639999999847</v>
      </c>
    </row>
    <row r="946" spans="1:13" hidden="1">
      <c r="A946" t="s">
        <v>7125</v>
      </c>
      <c r="B946" s="1">
        <v>42023</v>
      </c>
      <c r="C946" t="s">
        <v>18</v>
      </c>
      <c r="D946">
        <v>2</v>
      </c>
      <c r="E946" t="s">
        <v>7128</v>
      </c>
      <c r="F946" t="s">
        <v>312</v>
      </c>
      <c r="G946" t="s">
        <v>479</v>
      </c>
      <c r="H946" t="s">
        <v>1804</v>
      </c>
      <c r="I946" s="2">
        <v>146.72</v>
      </c>
      <c r="J946" s="5"/>
      <c r="L946" s="5"/>
      <c r="M946" s="2">
        <f t="shared" si="14"/>
        <v>-55610.919999999845</v>
      </c>
    </row>
    <row r="947" spans="1:13" hidden="1">
      <c r="A947" t="s">
        <v>7136</v>
      </c>
      <c r="B947" s="1">
        <v>42023</v>
      </c>
      <c r="C947" t="s">
        <v>7138</v>
      </c>
      <c r="D947">
        <v>2</v>
      </c>
      <c r="E947" t="s">
        <v>7139</v>
      </c>
      <c r="F947" t="s">
        <v>78</v>
      </c>
      <c r="G947" t="s">
        <v>4</v>
      </c>
      <c r="H947" t="s">
        <v>7140</v>
      </c>
      <c r="J947" s="5"/>
      <c r="K947" s="2">
        <v>185.69</v>
      </c>
      <c r="L947" s="5"/>
      <c r="M947" s="2">
        <f t="shared" si="14"/>
        <v>-55796.609999999848</v>
      </c>
    </row>
    <row r="948" spans="1:13" hidden="1">
      <c r="A948" t="s">
        <v>7141</v>
      </c>
      <c r="B948" s="1">
        <v>42023</v>
      </c>
      <c r="C948" t="s">
        <v>43</v>
      </c>
      <c r="D948">
        <v>1</v>
      </c>
      <c r="E948" t="s">
        <v>7146</v>
      </c>
      <c r="F948" t="s">
        <v>13</v>
      </c>
      <c r="G948" t="s">
        <v>4</v>
      </c>
      <c r="H948" t="s">
        <v>7147</v>
      </c>
      <c r="J948" s="5"/>
      <c r="K948" s="2">
        <v>3030</v>
      </c>
      <c r="L948" s="5"/>
      <c r="M948" s="2">
        <f t="shared" si="14"/>
        <v>-58826.609999999848</v>
      </c>
    </row>
    <row r="949" spans="1:13" hidden="1">
      <c r="A949" t="s">
        <v>7252</v>
      </c>
      <c r="B949" s="1">
        <v>42023</v>
      </c>
      <c r="C949" t="s">
        <v>6</v>
      </c>
      <c r="D949">
        <v>1</v>
      </c>
      <c r="E949" t="s">
        <v>7253</v>
      </c>
      <c r="F949" t="s">
        <v>13</v>
      </c>
      <c r="G949" t="s">
        <v>4</v>
      </c>
      <c r="H949" t="s">
        <v>7254</v>
      </c>
      <c r="J949" s="5"/>
      <c r="K949" s="2">
        <v>45000</v>
      </c>
      <c r="L949" s="5"/>
      <c r="M949" s="2">
        <f t="shared" si="14"/>
        <v>-103826.60999999984</v>
      </c>
    </row>
    <row r="950" spans="1:13" hidden="1">
      <c r="A950" t="s">
        <v>7293</v>
      </c>
      <c r="B950" s="1">
        <v>42023</v>
      </c>
      <c r="C950" t="s">
        <v>7297</v>
      </c>
      <c r="D950">
        <v>2</v>
      </c>
      <c r="E950" t="s">
        <v>7298</v>
      </c>
      <c r="F950" t="s">
        <v>7054</v>
      </c>
      <c r="G950" t="s">
        <v>212</v>
      </c>
      <c r="H950" t="s">
        <v>213</v>
      </c>
      <c r="J950" s="5"/>
      <c r="K950" s="2">
        <v>7648</v>
      </c>
      <c r="L950" s="5"/>
      <c r="M950" s="2">
        <f t="shared" si="14"/>
        <v>-111474.60999999984</v>
      </c>
    </row>
    <row r="951" spans="1:13" hidden="1">
      <c r="A951" t="s">
        <v>7315</v>
      </c>
      <c r="B951" s="1">
        <v>42023</v>
      </c>
      <c r="C951" t="s">
        <v>1</v>
      </c>
      <c r="D951">
        <v>1</v>
      </c>
      <c r="E951" t="s">
        <v>7320</v>
      </c>
      <c r="F951" t="s">
        <v>16</v>
      </c>
      <c r="G951" t="s">
        <v>4</v>
      </c>
      <c r="H951" t="s">
        <v>7321</v>
      </c>
      <c r="J951" s="5"/>
      <c r="K951" s="2">
        <v>3800</v>
      </c>
      <c r="L951" s="5"/>
      <c r="M951" s="2">
        <f t="shared" si="14"/>
        <v>-115274.60999999984</v>
      </c>
    </row>
    <row r="952" spans="1:13" hidden="1">
      <c r="A952" t="s">
        <v>7325</v>
      </c>
      <c r="B952" s="1">
        <v>42023</v>
      </c>
      <c r="C952" t="s">
        <v>1</v>
      </c>
      <c r="D952">
        <v>1</v>
      </c>
      <c r="E952" t="s">
        <v>7329</v>
      </c>
      <c r="F952" t="s">
        <v>16</v>
      </c>
      <c r="G952" t="s">
        <v>4</v>
      </c>
      <c r="H952" t="s">
        <v>7321</v>
      </c>
      <c r="J952" s="5"/>
      <c r="K952" s="2">
        <v>238600</v>
      </c>
      <c r="L952" s="5"/>
      <c r="M952" s="2">
        <f t="shared" si="14"/>
        <v>-353874.60999999987</v>
      </c>
    </row>
    <row r="953" spans="1:13" hidden="1">
      <c r="A953" t="s">
        <v>7331</v>
      </c>
      <c r="B953" s="1">
        <v>42023</v>
      </c>
      <c r="C953" t="s">
        <v>1</v>
      </c>
      <c r="D953">
        <v>1</v>
      </c>
      <c r="E953" t="s">
        <v>7334</v>
      </c>
      <c r="F953" t="s">
        <v>16</v>
      </c>
      <c r="G953" t="s">
        <v>4</v>
      </c>
      <c r="H953" t="s">
        <v>4163</v>
      </c>
      <c r="J953" s="5"/>
      <c r="K953" s="2">
        <v>9115</v>
      </c>
      <c r="L953" s="5"/>
      <c r="M953" s="2">
        <f t="shared" si="14"/>
        <v>-362989.60999999987</v>
      </c>
    </row>
    <row r="954" spans="1:13" hidden="1">
      <c r="A954" t="s">
        <v>7337</v>
      </c>
      <c r="B954" s="1">
        <v>42023</v>
      </c>
      <c r="C954" t="s">
        <v>1</v>
      </c>
      <c r="D954">
        <v>1</v>
      </c>
      <c r="E954" t="s">
        <v>7340</v>
      </c>
      <c r="F954" t="s">
        <v>16</v>
      </c>
      <c r="G954" t="s">
        <v>4</v>
      </c>
      <c r="H954" t="s">
        <v>4163</v>
      </c>
      <c r="J954" s="5"/>
      <c r="K954" s="2">
        <v>87200</v>
      </c>
      <c r="L954" s="5"/>
      <c r="M954" s="2">
        <f t="shared" si="14"/>
        <v>-450189.60999999987</v>
      </c>
    </row>
    <row r="955" spans="1:13" hidden="1">
      <c r="A955" t="s">
        <v>7341</v>
      </c>
      <c r="B955" s="1">
        <v>42023</v>
      </c>
      <c r="C955" t="s">
        <v>18</v>
      </c>
      <c r="D955">
        <v>1</v>
      </c>
      <c r="E955" t="s">
        <v>7345</v>
      </c>
      <c r="F955" t="s">
        <v>13</v>
      </c>
      <c r="G955" t="s">
        <v>4</v>
      </c>
      <c r="H955" t="s">
        <v>6570</v>
      </c>
      <c r="J955" s="5"/>
      <c r="K955" s="2">
        <v>2193.73</v>
      </c>
      <c r="L955" s="5"/>
      <c r="M955" s="2">
        <f t="shared" si="14"/>
        <v>-452383.33999999985</v>
      </c>
    </row>
    <row r="956" spans="1:13" hidden="1">
      <c r="A956" t="s">
        <v>7348</v>
      </c>
      <c r="B956" s="1">
        <v>42023</v>
      </c>
      <c r="C956" t="s">
        <v>18</v>
      </c>
      <c r="D956">
        <v>1</v>
      </c>
      <c r="E956" t="s">
        <v>7345</v>
      </c>
      <c r="F956" t="s">
        <v>13</v>
      </c>
      <c r="G956" t="s">
        <v>4</v>
      </c>
      <c r="H956" t="s">
        <v>7351</v>
      </c>
      <c r="I956" s="2">
        <v>2193.73</v>
      </c>
      <c r="J956" s="5"/>
      <c r="L956" s="5"/>
      <c r="M956" s="2">
        <f t="shared" si="14"/>
        <v>-450189.60999999987</v>
      </c>
    </row>
    <row r="957" spans="1:13" hidden="1">
      <c r="A957" t="s">
        <v>7355</v>
      </c>
      <c r="B957" s="1">
        <v>42023</v>
      </c>
      <c r="C957" t="s">
        <v>924</v>
      </c>
      <c r="D957">
        <v>1</v>
      </c>
      <c r="E957" t="s">
        <v>7360</v>
      </c>
      <c r="F957" t="s">
        <v>16</v>
      </c>
      <c r="G957" t="s">
        <v>4</v>
      </c>
      <c r="H957" t="s">
        <v>5936</v>
      </c>
      <c r="J957" s="5"/>
      <c r="K957" s="2">
        <v>22930</v>
      </c>
      <c r="L957" s="5"/>
      <c r="M957" s="2">
        <f t="shared" si="14"/>
        <v>-473119.60999999987</v>
      </c>
    </row>
    <row r="958" spans="1:13" hidden="1">
      <c r="A958" t="s">
        <v>7364</v>
      </c>
      <c r="B958" s="1">
        <v>42023</v>
      </c>
      <c r="C958" t="s">
        <v>7365</v>
      </c>
      <c r="D958">
        <v>1</v>
      </c>
      <c r="E958" t="s">
        <v>7366</v>
      </c>
      <c r="F958" t="s">
        <v>13</v>
      </c>
      <c r="G958" t="s">
        <v>4</v>
      </c>
      <c r="H958" t="s">
        <v>7367</v>
      </c>
      <c r="J958" s="5"/>
      <c r="K958" s="2">
        <v>2791</v>
      </c>
      <c r="L958" s="5"/>
      <c r="M958" s="2">
        <f t="shared" si="14"/>
        <v>-475910.60999999987</v>
      </c>
    </row>
    <row r="959" spans="1:13" hidden="1">
      <c r="A959" t="s">
        <v>7370</v>
      </c>
      <c r="B959" s="1">
        <v>42023</v>
      </c>
      <c r="C959" t="s">
        <v>18</v>
      </c>
      <c r="D959">
        <v>1</v>
      </c>
      <c r="E959" t="s">
        <v>7371</v>
      </c>
      <c r="F959" t="s">
        <v>13</v>
      </c>
      <c r="G959" t="s">
        <v>4</v>
      </c>
      <c r="H959" t="s">
        <v>7372</v>
      </c>
      <c r="J959" s="5"/>
      <c r="K959" s="2">
        <v>190000</v>
      </c>
      <c r="L959" s="5"/>
      <c r="M959" s="2">
        <f t="shared" si="14"/>
        <v>-665910.60999999987</v>
      </c>
    </row>
    <row r="960" spans="1:13" hidden="1">
      <c r="A960" t="s">
        <v>7376</v>
      </c>
      <c r="B960" s="1">
        <v>42023</v>
      </c>
      <c r="C960" t="s">
        <v>195</v>
      </c>
      <c r="D960">
        <v>1</v>
      </c>
      <c r="E960" t="s">
        <v>7377</v>
      </c>
      <c r="F960" t="s">
        <v>13</v>
      </c>
      <c r="G960" t="s">
        <v>4</v>
      </c>
      <c r="H960" t="s">
        <v>195</v>
      </c>
      <c r="J960" s="5"/>
      <c r="K960" s="2">
        <v>11865</v>
      </c>
      <c r="L960" s="5"/>
      <c r="M960" s="2">
        <f t="shared" si="14"/>
        <v>-677775.60999999987</v>
      </c>
    </row>
    <row r="961" spans="1:13" hidden="1">
      <c r="A961" t="s">
        <v>7378</v>
      </c>
      <c r="B961" s="1">
        <v>42023</v>
      </c>
      <c r="C961" t="s">
        <v>18</v>
      </c>
      <c r="D961">
        <v>1</v>
      </c>
      <c r="E961" t="s">
        <v>7383</v>
      </c>
      <c r="F961" t="s">
        <v>13</v>
      </c>
      <c r="G961" t="s">
        <v>4</v>
      </c>
      <c r="H961" t="s">
        <v>18</v>
      </c>
      <c r="J961" s="5"/>
      <c r="K961" s="2">
        <v>19648.98</v>
      </c>
      <c r="L961" s="5"/>
      <c r="M961" s="2">
        <f t="shared" si="14"/>
        <v>-697424.58999999985</v>
      </c>
    </row>
    <row r="962" spans="1:13" hidden="1">
      <c r="A962" t="s">
        <v>13457</v>
      </c>
      <c r="B962" s="1">
        <v>42023</v>
      </c>
      <c r="C962" t="s">
        <v>49</v>
      </c>
      <c r="D962">
        <v>1</v>
      </c>
      <c r="E962" t="s">
        <v>13458</v>
      </c>
      <c r="F962" t="s">
        <v>3342</v>
      </c>
      <c r="G962" t="s">
        <v>52</v>
      </c>
      <c r="H962" t="s">
        <v>13445</v>
      </c>
      <c r="I962" s="2">
        <v>7648</v>
      </c>
      <c r="J962" s="5"/>
      <c r="L962" s="5"/>
      <c r="M962" s="2">
        <f t="shared" si="14"/>
        <v>-689776.58999999985</v>
      </c>
    </row>
    <row r="963" spans="1:13" hidden="1">
      <c r="A963" t="s">
        <v>26855</v>
      </c>
      <c r="B963" s="1">
        <v>42023</v>
      </c>
      <c r="C963" t="s">
        <v>26858</v>
      </c>
      <c r="D963">
        <v>2</v>
      </c>
      <c r="E963" t="s">
        <v>26859</v>
      </c>
      <c r="F963" t="s">
        <v>7054</v>
      </c>
      <c r="G963" t="s">
        <v>4</v>
      </c>
      <c r="H963" t="s">
        <v>26242</v>
      </c>
      <c r="I963" s="2">
        <v>1592.01</v>
      </c>
      <c r="J963" s="5"/>
      <c r="L963" s="5"/>
      <c r="M963" s="2">
        <f t="shared" si="14"/>
        <v>-688184.57999999984</v>
      </c>
    </row>
    <row r="964" spans="1:13" hidden="1">
      <c r="A964" t="s">
        <v>26883</v>
      </c>
      <c r="B964" s="1">
        <v>42023</v>
      </c>
      <c r="C964" t="s">
        <v>26889</v>
      </c>
      <c r="D964">
        <v>2</v>
      </c>
      <c r="E964" t="s">
        <v>26890</v>
      </c>
      <c r="F964" t="s">
        <v>7054</v>
      </c>
      <c r="G964" t="s">
        <v>4</v>
      </c>
      <c r="H964" t="s">
        <v>7877</v>
      </c>
      <c r="I964" s="2">
        <v>2790.99</v>
      </c>
      <c r="J964" s="5"/>
      <c r="L964" s="5"/>
      <c r="M964" s="2">
        <f t="shared" si="14"/>
        <v>-685393.58999999985</v>
      </c>
    </row>
    <row r="965" spans="1:13" hidden="1">
      <c r="A965" t="s">
        <v>26903</v>
      </c>
      <c r="B965" s="1">
        <v>42023</v>
      </c>
      <c r="C965" t="s">
        <v>26908</v>
      </c>
      <c r="D965">
        <v>2</v>
      </c>
      <c r="E965" t="s">
        <v>26909</v>
      </c>
      <c r="F965" t="s">
        <v>13559</v>
      </c>
      <c r="G965" t="s">
        <v>479</v>
      </c>
      <c r="H965" t="s">
        <v>5919</v>
      </c>
      <c r="J965" s="5"/>
      <c r="K965" s="2">
        <v>196.7</v>
      </c>
      <c r="L965" s="5"/>
      <c r="M965" s="2">
        <f t="shared" si="14"/>
        <v>-685590.2899999998</v>
      </c>
    </row>
    <row r="966" spans="1:13" hidden="1">
      <c r="A966" t="s">
        <v>26903</v>
      </c>
      <c r="B966" s="1">
        <v>42023</v>
      </c>
      <c r="C966" t="s">
        <v>26908</v>
      </c>
      <c r="D966">
        <v>2</v>
      </c>
      <c r="E966" t="s">
        <v>26909</v>
      </c>
      <c r="F966" t="s">
        <v>13559</v>
      </c>
      <c r="G966" t="s">
        <v>479</v>
      </c>
      <c r="H966" t="s">
        <v>5919</v>
      </c>
      <c r="I966" s="2">
        <v>196.7</v>
      </c>
      <c r="J966" s="5"/>
      <c r="L966" s="5"/>
      <c r="M966" s="2">
        <f t="shared" si="14"/>
        <v>-685393.58999999985</v>
      </c>
    </row>
    <row r="967" spans="1:13" hidden="1">
      <c r="A967" t="s">
        <v>26923</v>
      </c>
      <c r="B967" s="1">
        <v>42023</v>
      </c>
      <c r="C967" t="s">
        <v>7138</v>
      </c>
      <c r="D967">
        <v>2</v>
      </c>
      <c r="E967" t="s">
        <v>26931</v>
      </c>
      <c r="F967" t="s">
        <v>7054</v>
      </c>
      <c r="G967" t="s">
        <v>4</v>
      </c>
      <c r="H967" t="s">
        <v>7140</v>
      </c>
      <c r="I967" s="2">
        <v>185.69</v>
      </c>
      <c r="J967" s="5"/>
      <c r="L967" s="5"/>
      <c r="M967" s="2">
        <f t="shared" si="14"/>
        <v>-685207.89999999991</v>
      </c>
    </row>
    <row r="968" spans="1:13" hidden="1">
      <c r="A968" t="s">
        <v>26944</v>
      </c>
      <c r="B968" s="1">
        <v>42023</v>
      </c>
      <c r="C968" t="s">
        <v>26950</v>
      </c>
      <c r="D968">
        <v>2</v>
      </c>
      <c r="E968" t="s">
        <v>26951</v>
      </c>
      <c r="F968" t="s">
        <v>13559</v>
      </c>
      <c r="G968" t="s">
        <v>313</v>
      </c>
      <c r="H968" t="s">
        <v>15802</v>
      </c>
      <c r="J968" s="5"/>
      <c r="K968" s="2">
        <v>7500</v>
      </c>
      <c r="L968" s="5"/>
      <c r="M968" s="2">
        <f t="shared" si="14"/>
        <v>-692707.89999999991</v>
      </c>
    </row>
    <row r="969" spans="1:13" hidden="1">
      <c r="A969" t="s">
        <v>26944</v>
      </c>
      <c r="B969" s="1">
        <v>42023</v>
      </c>
      <c r="C969" t="s">
        <v>26950</v>
      </c>
      <c r="D969">
        <v>2</v>
      </c>
      <c r="E969" t="s">
        <v>26951</v>
      </c>
      <c r="F969" t="s">
        <v>13559</v>
      </c>
      <c r="G969" t="s">
        <v>313</v>
      </c>
      <c r="H969" t="s">
        <v>15802</v>
      </c>
      <c r="I969" s="2">
        <v>7500</v>
      </c>
      <c r="J969" s="5"/>
      <c r="L969" s="5"/>
      <c r="M969" s="2">
        <f t="shared" ref="M969:M1032" si="15">+M968+I969-K969</f>
        <v>-685207.89999999991</v>
      </c>
    </row>
    <row r="970" spans="1:13" hidden="1">
      <c r="A970" t="s">
        <v>26967</v>
      </c>
      <c r="B970" s="1">
        <v>42023</v>
      </c>
      <c r="C970" t="s">
        <v>20541</v>
      </c>
      <c r="D970">
        <v>1</v>
      </c>
      <c r="E970" t="s">
        <v>26975</v>
      </c>
      <c r="F970" t="s">
        <v>13565</v>
      </c>
      <c r="G970" t="s">
        <v>4</v>
      </c>
      <c r="H970" t="s">
        <v>20543</v>
      </c>
      <c r="I970" s="2">
        <v>50799.44</v>
      </c>
      <c r="J970" s="5"/>
      <c r="L970" s="5"/>
      <c r="M970" s="2">
        <f t="shared" si="15"/>
        <v>-634408.46</v>
      </c>
    </row>
    <row r="971" spans="1:13" hidden="1">
      <c r="A971" t="s">
        <v>26988</v>
      </c>
      <c r="B971" s="1">
        <v>42023</v>
      </c>
      <c r="C971" t="s">
        <v>18</v>
      </c>
      <c r="D971">
        <v>2</v>
      </c>
      <c r="E971" t="s">
        <v>26995</v>
      </c>
      <c r="F971" t="s">
        <v>13559</v>
      </c>
      <c r="G971" t="s">
        <v>479</v>
      </c>
      <c r="H971" t="s">
        <v>26996</v>
      </c>
      <c r="J971" s="5"/>
      <c r="K971" s="2">
        <v>2276.71</v>
      </c>
      <c r="L971" s="5"/>
      <c r="M971" s="2">
        <f t="shared" si="15"/>
        <v>-636685.16999999993</v>
      </c>
    </row>
    <row r="972" spans="1:13" hidden="1">
      <c r="A972" t="s">
        <v>26988</v>
      </c>
      <c r="B972" s="1">
        <v>42023</v>
      </c>
      <c r="C972" t="s">
        <v>18</v>
      </c>
      <c r="D972">
        <v>2</v>
      </c>
      <c r="E972" t="s">
        <v>26995</v>
      </c>
      <c r="F972" t="s">
        <v>13559</v>
      </c>
      <c r="G972" t="s">
        <v>479</v>
      </c>
      <c r="H972" t="s">
        <v>26996</v>
      </c>
      <c r="I972" s="2">
        <v>2276.71</v>
      </c>
      <c r="J972" s="5"/>
      <c r="L972" s="5"/>
      <c r="M972" s="2">
        <f t="shared" si="15"/>
        <v>-634408.46</v>
      </c>
    </row>
    <row r="973" spans="1:13" hidden="1">
      <c r="A973" t="s">
        <v>27015</v>
      </c>
      <c r="B973" s="1">
        <v>42023</v>
      </c>
      <c r="C973" t="s">
        <v>27023</v>
      </c>
      <c r="D973">
        <v>2</v>
      </c>
      <c r="E973" t="s">
        <v>27024</v>
      </c>
      <c r="F973" t="s">
        <v>7054</v>
      </c>
      <c r="G973" t="s">
        <v>4</v>
      </c>
      <c r="H973" t="s">
        <v>9963</v>
      </c>
      <c r="I973" s="2">
        <v>5741.08</v>
      </c>
      <c r="J973" s="5"/>
      <c r="L973" s="5"/>
      <c r="M973" s="2">
        <f t="shared" si="15"/>
        <v>-628667.38</v>
      </c>
    </row>
    <row r="974" spans="1:13" hidden="1">
      <c r="A974" t="s">
        <v>27039</v>
      </c>
      <c r="B974" s="1">
        <v>42023</v>
      </c>
      <c r="C974" t="s">
        <v>27045</v>
      </c>
      <c r="D974">
        <v>2</v>
      </c>
      <c r="E974" t="s">
        <v>27046</v>
      </c>
      <c r="F974" t="s">
        <v>7054</v>
      </c>
      <c r="G974" t="s">
        <v>4</v>
      </c>
      <c r="H974" t="s">
        <v>6386</v>
      </c>
      <c r="I974" s="2">
        <v>1025</v>
      </c>
      <c r="J974" s="5"/>
      <c r="L974" s="5"/>
      <c r="M974" s="2">
        <f t="shared" si="15"/>
        <v>-627642.38</v>
      </c>
    </row>
    <row r="975" spans="1:13" hidden="1">
      <c r="A975" t="s">
        <v>27061</v>
      </c>
      <c r="B975" s="1">
        <v>42023</v>
      </c>
      <c r="C975" t="s">
        <v>27066</v>
      </c>
      <c r="D975">
        <v>2</v>
      </c>
      <c r="E975" t="s">
        <v>27067</v>
      </c>
      <c r="F975" t="s">
        <v>7054</v>
      </c>
      <c r="G975" t="s">
        <v>4</v>
      </c>
      <c r="H975" t="s">
        <v>27068</v>
      </c>
      <c r="I975" s="2">
        <v>1766</v>
      </c>
      <c r="J975" s="5"/>
      <c r="L975" s="5"/>
      <c r="M975" s="2">
        <f t="shared" si="15"/>
        <v>-625876.38</v>
      </c>
    </row>
    <row r="976" spans="1:13" hidden="1">
      <c r="A976" t="s">
        <v>27083</v>
      </c>
      <c r="B976" s="1">
        <v>42023</v>
      </c>
      <c r="C976" t="s">
        <v>18</v>
      </c>
      <c r="D976">
        <v>2</v>
      </c>
      <c r="E976" t="s">
        <v>27090</v>
      </c>
      <c r="F976" t="s">
        <v>13559</v>
      </c>
      <c r="G976" t="s">
        <v>313</v>
      </c>
      <c r="H976" t="s">
        <v>5653</v>
      </c>
      <c r="J976" s="5"/>
      <c r="K976" s="2">
        <v>1234.55</v>
      </c>
      <c r="L976" s="5"/>
      <c r="M976" s="2">
        <f t="shared" si="15"/>
        <v>-627110.93000000005</v>
      </c>
    </row>
    <row r="977" spans="1:13" hidden="1">
      <c r="A977" t="s">
        <v>27083</v>
      </c>
      <c r="B977" s="1">
        <v>42023</v>
      </c>
      <c r="C977" t="s">
        <v>18</v>
      </c>
      <c r="D977">
        <v>2</v>
      </c>
      <c r="E977" t="s">
        <v>27090</v>
      </c>
      <c r="F977" t="s">
        <v>13559</v>
      </c>
      <c r="G977" t="s">
        <v>313</v>
      </c>
      <c r="H977" t="s">
        <v>5653</v>
      </c>
      <c r="I977" s="2">
        <v>1234.55</v>
      </c>
      <c r="J977" s="5"/>
      <c r="L977" s="5"/>
      <c r="M977" s="2">
        <f t="shared" si="15"/>
        <v>-625876.38</v>
      </c>
    </row>
    <row r="978" spans="1:13" hidden="1">
      <c r="A978" t="s">
        <v>27104</v>
      </c>
      <c r="B978" s="1">
        <v>42023</v>
      </c>
      <c r="C978" t="s">
        <v>18</v>
      </c>
      <c r="D978">
        <v>2</v>
      </c>
      <c r="E978" t="s">
        <v>27113</v>
      </c>
      <c r="F978" t="s">
        <v>13559</v>
      </c>
      <c r="G978" t="s">
        <v>313</v>
      </c>
      <c r="H978" t="s">
        <v>5653</v>
      </c>
      <c r="J978" s="5"/>
      <c r="K978" s="2">
        <v>1122.69</v>
      </c>
      <c r="L978" s="5"/>
      <c r="M978" s="2">
        <f t="shared" si="15"/>
        <v>-626999.06999999995</v>
      </c>
    </row>
    <row r="979" spans="1:13" hidden="1">
      <c r="A979" t="s">
        <v>27104</v>
      </c>
      <c r="B979" s="1">
        <v>42023</v>
      </c>
      <c r="C979" t="s">
        <v>18</v>
      </c>
      <c r="D979">
        <v>2</v>
      </c>
      <c r="E979" t="s">
        <v>27113</v>
      </c>
      <c r="F979" t="s">
        <v>13559</v>
      </c>
      <c r="G979" t="s">
        <v>313</v>
      </c>
      <c r="H979" t="s">
        <v>5653</v>
      </c>
      <c r="I979" s="2">
        <v>1122.69</v>
      </c>
      <c r="J979" s="5"/>
      <c r="L979" s="5"/>
      <c r="M979" s="2">
        <f t="shared" si="15"/>
        <v>-625876.38</v>
      </c>
    </row>
    <row r="980" spans="1:13" hidden="1">
      <c r="A980" t="s">
        <v>27127</v>
      </c>
      <c r="B980" s="1">
        <v>42023</v>
      </c>
      <c r="C980" t="s">
        <v>27134</v>
      </c>
      <c r="D980">
        <v>2</v>
      </c>
      <c r="E980" t="s">
        <v>27135</v>
      </c>
      <c r="F980" t="s">
        <v>7054</v>
      </c>
      <c r="G980" t="s">
        <v>4</v>
      </c>
      <c r="H980" t="s">
        <v>27136</v>
      </c>
      <c r="I980" s="2">
        <v>1025</v>
      </c>
      <c r="J980" s="5"/>
      <c r="L980" s="5"/>
      <c r="M980" s="2">
        <f t="shared" si="15"/>
        <v>-624851.38</v>
      </c>
    </row>
    <row r="981" spans="1:13" hidden="1">
      <c r="A981" t="s">
        <v>27149</v>
      </c>
      <c r="B981" s="1">
        <v>42023</v>
      </c>
      <c r="C981" t="s">
        <v>18</v>
      </c>
      <c r="D981">
        <v>2</v>
      </c>
      <c r="E981" t="s">
        <v>27158</v>
      </c>
      <c r="F981" t="s">
        <v>13559</v>
      </c>
      <c r="G981" t="s">
        <v>479</v>
      </c>
      <c r="H981" t="s">
        <v>1804</v>
      </c>
      <c r="J981" s="5"/>
      <c r="K981" s="2">
        <v>146.72</v>
      </c>
      <c r="L981" s="5"/>
      <c r="M981" s="2">
        <f t="shared" si="15"/>
        <v>-624998.1</v>
      </c>
    </row>
    <row r="982" spans="1:13" hidden="1">
      <c r="A982" t="s">
        <v>27149</v>
      </c>
      <c r="B982" s="1">
        <v>42023</v>
      </c>
      <c r="C982" t="s">
        <v>18</v>
      </c>
      <c r="D982">
        <v>2</v>
      </c>
      <c r="E982" t="s">
        <v>27158</v>
      </c>
      <c r="F982" t="s">
        <v>13559</v>
      </c>
      <c r="G982" t="s">
        <v>479</v>
      </c>
      <c r="H982" t="s">
        <v>1804</v>
      </c>
      <c r="I982" s="2">
        <v>146.72</v>
      </c>
      <c r="J982" s="5"/>
      <c r="L982" s="5"/>
      <c r="M982" s="2">
        <f t="shared" si="15"/>
        <v>-624851.38</v>
      </c>
    </row>
    <row r="983" spans="1:13" hidden="1">
      <c r="A983" t="s">
        <v>27177</v>
      </c>
      <c r="B983" s="1">
        <v>42023</v>
      </c>
      <c r="C983" t="s">
        <v>674</v>
      </c>
      <c r="D983">
        <v>2</v>
      </c>
      <c r="E983" t="s">
        <v>27183</v>
      </c>
      <c r="F983" t="s">
        <v>13559</v>
      </c>
      <c r="G983" t="s">
        <v>479</v>
      </c>
      <c r="H983" t="s">
        <v>2051</v>
      </c>
      <c r="J983" s="5"/>
      <c r="K983" s="2">
        <v>335.87</v>
      </c>
      <c r="L983" s="5"/>
      <c r="M983" s="2">
        <f t="shared" si="15"/>
        <v>-625187.25</v>
      </c>
    </row>
    <row r="984" spans="1:13" hidden="1">
      <c r="A984" t="s">
        <v>27177</v>
      </c>
      <c r="B984" s="1">
        <v>42023</v>
      </c>
      <c r="C984" t="s">
        <v>674</v>
      </c>
      <c r="D984">
        <v>2</v>
      </c>
      <c r="E984" t="s">
        <v>27183</v>
      </c>
      <c r="F984" t="s">
        <v>13559</v>
      </c>
      <c r="G984" t="s">
        <v>479</v>
      </c>
      <c r="H984" t="s">
        <v>2051</v>
      </c>
      <c r="I984" s="2">
        <v>335.87</v>
      </c>
      <c r="J984" s="5"/>
      <c r="L984" s="5"/>
      <c r="M984" s="2">
        <f t="shared" si="15"/>
        <v>-624851.38</v>
      </c>
    </row>
    <row r="985" spans="1:13" hidden="1">
      <c r="A985" t="s">
        <v>27200</v>
      </c>
      <c r="B985" s="1">
        <v>42023</v>
      </c>
      <c r="C985" t="s">
        <v>18</v>
      </c>
      <c r="D985">
        <v>2</v>
      </c>
      <c r="E985" t="s">
        <v>27206</v>
      </c>
      <c r="F985" t="s">
        <v>13559</v>
      </c>
      <c r="G985" t="s">
        <v>479</v>
      </c>
      <c r="H985" t="s">
        <v>2473</v>
      </c>
      <c r="J985" s="5"/>
      <c r="K985" s="2">
        <v>116.02</v>
      </c>
      <c r="L985" s="5"/>
      <c r="M985" s="2">
        <f t="shared" si="15"/>
        <v>-624967.4</v>
      </c>
    </row>
    <row r="986" spans="1:13" hidden="1">
      <c r="A986" t="s">
        <v>27200</v>
      </c>
      <c r="B986" s="1">
        <v>42023</v>
      </c>
      <c r="C986" t="s">
        <v>18</v>
      </c>
      <c r="D986">
        <v>2</v>
      </c>
      <c r="E986" t="s">
        <v>27206</v>
      </c>
      <c r="F986" t="s">
        <v>13559</v>
      </c>
      <c r="G986" t="s">
        <v>479</v>
      </c>
      <c r="H986" t="s">
        <v>2473</v>
      </c>
      <c r="I986" s="2">
        <v>116.02</v>
      </c>
      <c r="J986" s="5"/>
      <c r="L986" s="5"/>
      <c r="M986" s="2">
        <f t="shared" si="15"/>
        <v>-624851.38</v>
      </c>
    </row>
    <row r="987" spans="1:13" hidden="1">
      <c r="A987" t="s">
        <v>27222</v>
      </c>
      <c r="B987" s="1">
        <v>42023</v>
      </c>
      <c r="C987" t="s">
        <v>18</v>
      </c>
      <c r="D987">
        <v>2</v>
      </c>
      <c r="E987" t="s">
        <v>27228</v>
      </c>
      <c r="F987" t="s">
        <v>13559</v>
      </c>
      <c r="G987" t="s">
        <v>479</v>
      </c>
      <c r="H987" t="s">
        <v>18728</v>
      </c>
      <c r="J987" s="5"/>
      <c r="K987" s="2">
        <v>1885.45</v>
      </c>
      <c r="L987" s="5"/>
      <c r="M987" s="2">
        <f t="shared" si="15"/>
        <v>-626736.82999999996</v>
      </c>
    </row>
    <row r="988" spans="1:13" hidden="1">
      <c r="A988" t="s">
        <v>27222</v>
      </c>
      <c r="B988" s="1">
        <v>42023</v>
      </c>
      <c r="C988" t="s">
        <v>18</v>
      </c>
      <c r="D988">
        <v>2</v>
      </c>
      <c r="E988" t="s">
        <v>27228</v>
      </c>
      <c r="F988" t="s">
        <v>13559</v>
      </c>
      <c r="G988" t="s">
        <v>479</v>
      </c>
      <c r="H988" t="s">
        <v>18728</v>
      </c>
      <c r="I988" s="2">
        <v>1885.45</v>
      </c>
      <c r="J988" s="5"/>
      <c r="L988" s="5"/>
      <c r="M988" s="2">
        <f t="shared" si="15"/>
        <v>-624851.38</v>
      </c>
    </row>
    <row r="989" spans="1:13" hidden="1">
      <c r="A989" t="s">
        <v>27245</v>
      </c>
      <c r="B989" s="1">
        <v>42023</v>
      </c>
      <c r="C989" t="s">
        <v>18</v>
      </c>
      <c r="D989">
        <v>2</v>
      </c>
      <c r="E989" t="s">
        <v>27252</v>
      </c>
      <c r="F989" t="s">
        <v>13559</v>
      </c>
      <c r="G989" t="s">
        <v>479</v>
      </c>
      <c r="H989" t="s">
        <v>27253</v>
      </c>
      <c r="J989" s="5"/>
      <c r="K989" s="2">
        <v>1067.92</v>
      </c>
      <c r="L989" s="5"/>
      <c r="M989" s="2">
        <f t="shared" si="15"/>
        <v>-625919.30000000005</v>
      </c>
    </row>
    <row r="990" spans="1:13" hidden="1">
      <c r="A990" t="s">
        <v>27245</v>
      </c>
      <c r="B990" s="1">
        <v>42023</v>
      </c>
      <c r="C990" t="s">
        <v>18</v>
      </c>
      <c r="D990">
        <v>2</v>
      </c>
      <c r="E990" t="s">
        <v>27252</v>
      </c>
      <c r="F990" t="s">
        <v>13559</v>
      </c>
      <c r="G990" t="s">
        <v>479</v>
      </c>
      <c r="H990" t="s">
        <v>27253</v>
      </c>
      <c r="I990" s="2">
        <v>1067.92</v>
      </c>
      <c r="J990" s="5"/>
      <c r="L990" s="5"/>
      <c r="M990" s="2">
        <f t="shared" si="15"/>
        <v>-624851.38</v>
      </c>
    </row>
    <row r="991" spans="1:13" hidden="1">
      <c r="A991" t="s">
        <v>27267</v>
      </c>
      <c r="B991" s="1">
        <v>42023</v>
      </c>
      <c r="C991" t="s">
        <v>674</v>
      </c>
      <c r="D991">
        <v>2</v>
      </c>
      <c r="E991" t="s">
        <v>27273</v>
      </c>
      <c r="F991" t="s">
        <v>13559</v>
      </c>
      <c r="G991" t="s">
        <v>479</v>
      </c>
      <c r="H991" t="s">
        <v>1620</v>
      </c>
      <c r="J991" s="5"/>
      <c r="K991" s="2">
        <v>1872.37</v>
      </c>
      <c r="L991" s="5"/>
      <c r="M991" s="2">
        <f t="shared" si="15"/>
        <v>-626723.75</v>
      </c>
    </row>
    <row r="992" spans="1:13" hidden="1">
      <c r="A992" t="s">
        <v>27267</v>
      </c>
      <c r="B992" s="1">
        <v>42023</v>
      </c>
      <c r="C992" t="s">
        <v>674</v>
      </c>
      <c r="D992">
        <v>2</v>
      </c>
      <c r="E992" t="s">
        <v>27273</v>
      </c>
      <c r="F992" t="s">
        <v>13559</v>
      </c>
      <c r="G992" t="s">
        <v>479</v>
      </c>
      <c r="H992" t="s">
        <v>1620</v>
      </c>
      <c r="I992" s="2">
        <v>1872.37</v>
      </c>
      <c r="J992" s="5"/>
      <c r="L992" s="5"/>
      <c r="M992" s="2">
        <f t="shared" si="15"/>
        <v>-624851.38</v>
      </c>
    </row>
    <row r="993" spans="1:14" hidden="1">
      <c r="A993" t="s">
        <v>27292</v>
      </c>
      <c r="B993" s="1">
        <v>42023</v>
      </c>
      <c r="C993" t="s">
        <v>7138</v>
      </c>
      <c r="D993">
        <v>2</v>
      </c>
      <c r="E993" t="s">
        <v>27299</v>
      </c>
      <c r="F993" t="s">
        <v>7054</v>
      </c>
      <c r="G993" t="s">
        <v>4</v>
      </c>
      <c r="H993" t="s">
        <v>7140</v>
      </c>
      <c r="J993" s="5"/>
      <c r="K993" s="2">
        <v>103.3</v>
      </c>
      <c r="L993" s="5"/>
      <c r="M993" s="2">
        <f t="shared" si="15"/>
        <v>-624954.68000000005</v>
      </c>
    </row>
    <row r="994" spans="1:14" hidden="1">
      <c r="A994" t="s">
        <v>27292</v>
      </c>
      <c r="B994" s="1">
        <v>42023</v>
      </c>
      <c r="C994" t="s">
        <v>7138</v>
      </c>
      <c r="D994">
        <v>2</v>
      </c>
      <c r="E994" t="s">
        <v>27299</v>
      </c>
      <c r="F994" t="s">
        <v>7054</v>
      </c>
      <c r="G994" t="s">
        <v>4</v>
      </c>
      <c r="H994" t="s">
        <v>7140</v>
      </c>
      <c r="I994" s="2">
        <v>185.69</v>
      </c>
      <c r="J994" s="5"/>
      <c r="L994" s="5"/>
      <c r="M994" s="2">
        <f t="shared" si="15"/>
        <v>-624768.99000000011</v>
      </c>
    </row>
    <row r="995" spans="1:14" hidden="1">
      <c r="A995" t="s">
        <v>27314</v>
      </c>
      <c r="B995" s="1">
        <v>42023</v>
      </c>
      <c r="C995" t="s">
        <v>27320</v>
      </c>
      <c r="D995">
        <v>2</v>
      </c>
      <c r="E995" t="s">
        <v>27321</v>
      </c>
      <c r="F995" t="s">
        <v>7054</v>
      </c>
      <c r="G995" t="s">
        <v>4</v>
      </c>
      <c r="H995" t="s">
        <v>7147</v>
      </c>
      <c r="I995" s="2">
        <v>3030</v>
      </c>
      <c r="J995" s="5"/>
      <c r="L995" s="5"/>
      <c r="M995" s="2">
        <f t="shared" si="15"/>
        <v>-621738.99000000011</v>
      </c>
    </row>
    <row r="996" spans="1:14" hidden="1">
      <c r="A996" t="s">
        <v>27336</v>
      </c>
      <c r="B996" s="1">
        <v>42023</v>
      </c>
      <c r="C996" t="s">
        <v>27343</v>
      </c>
      <c r="D996">
        <v>2</v>
      </c>
      <c r="E996" t="s">
        <v>27344</v>
      </c>
      <c r="F996" t="s">
        <v>7054</v>
      </c>
      <c r="G996" t="s">
        <v>4</v>
      </c>
      <c r="H996" t="s">
        <v>13783</v>
      </c>
      <c r="I996" s="2">
        <v>1840</v>
      </c>
      <c r="J996" s="5"/>
      <c r="L996" s="5"/>
      <c r="M996" s="2">
        <f t="shared" si="15"/>
        <v>-619898.99000000011</v>
      </c>
    </row>
    <row r="997" spans="1:14" hidden="1">
      <c r="A997" t="s">
        <v>27357</v>
      </c>
      <c r="B997" s="1">
        <v>42023</v>
      </c>
      <c r="C997" t="s">
        <v>27365</v>
      </c>
      <c r="D997">
        <v>2</v>
      </c>
      <c r="E997" t="s">
        <v>27366</v>
      </c>
      <c r="F997" t="s">
        <v>7054</v>
      </c>
      <c r="G997" t="s">
        <v>4</v>
      </c>
      <c r="H997" t="s">
        <v>8000</v>
      </c>
      <c r="I997" s="2">
        <v>1392</v>
      </c>
      <c r="J997" s="5"/>
      <c r="L997" s="5"/>
      <c r="M997" s="2">
        <f t="shared" si="15"/>
        <v>-618506.99000000011</v>
      </c>
    </row>
    <row r="998" spans="1:14" hidden="1">
      <c r="A998" t="s">
        <v>27384</v>
      </c>
      <c r="B998" s="1">
        <v>42023</v>
      </c>
      <c r="C998" t="s">
        <v>27387</v>
      </c>
      <c r="D998">
        <v>2</v>
      </c>
      <c r="E998" t="s">
        <v>27388</v>
      </c>
      <c r="F998" t="s">
        <v>7054</v>
      </c>
      <c r="G998" t="s">
        <v>4</v>
      </c>
      <c r="H998" t="s">
        <v>24111</v>
      </c>
      <c r="I998" s="2">
        <v>3030</v>
      </c>
      <c r="J998" s="5"/>
      <c r="L998" s="5"/>
      <c r="M998" s="2">
        <f t="shared" si="15"/>
        <v>-615476.99000000011</v>
      </c>
    </row>
    <row r="999" spans="1:14" hidden="1">
      <c r="A999" s="54" t="s">
        <v>27405</v>
      </c>
      <c r="B999" s="55">
        <v>42023</v>
      </c>
      <c r="C999" s="54" t="s">
        <v>11163</v>
      </c>
      <c r="D999" s="54">
        <v>2</v>
      </c>
      <c r="E999" s="47" t="s">
        <v>27411</v>
      </c>
      <c r="F999" s="47" t="s">
        <v>7054</v>
      </c>
      <c r="G999" s="47" t="s">
        <v>4</v>
      </c>
      <c r="H999" s="47" t="s">
        <v>2277</v>
      </c>
      <c r="I999" s="49">
        <v>70.180000000000007</v>
      </c>
      <c r="J999" s="5"/>
      <c r="L999" s="5"/>
      <c r="M999" s="2">
        <f t="shared" si="15"/>
        <v>-615406.81000000006</v>
      </c>
      <c r="N999" s="57" t="s">
        <v>36370</v>
      </c>
    </row>
    <row r="1000" spans="1:14" hidden="1">
      <c r="A1000" t="s">
        <v>27432</v>
      </c>
      <c r="B1000" s="1">
        <v>42023</v>
      </c>
      <c r="C1000" t="s">
        <v>27437</v>
      </c>
      <c r="D1000">
        <v>2</v>
      </c>
      <c r="E1000" t="s">
        <v>27438</v>
      </c>
      <c r="F1000" t="s">
        <v>13559</v>
      </c>
      <c r="G1000" t="s">
        <v>313</v>
      </c>
      <c r="H1000" t="s">
        <v>6484</v>
      </c>
      <c r="J1000" s="5"/>
      <c r="K1000" s="2">
        <v>786.67</v>
      </c>
      <c r="L1000" s="5"/>
      <c r="M1000" s="2">
        <f t="shared" si="15"/>
        <v>-616193.4800000001</v>
      </c>
    </row>
    <row r="1001" spans="1:14" hidden="1">
      <c r="A1001" t="s">
        <v>27432</v>
      </c>
      <c r="B1001" s="1">
        <v>42023</v>
      </c>
      <c r="C1001" t="s">
        <v>27437</v>
      </c>
      <c r="D1001">
        <v>2</v>
      </c>
      <c r="E1001" t="s">
        <v>27438</v>
      </c>
      <c r="F1001" t="s">
        <v>13559</v>
      </c>
      <c r="G1001" t="s">
        <v>313</v>
      </c>
      <c r="H1001" t="s">
        <v>6484</v>
      </c>
      <c r="I1001" s="2">
        <v>786.67</v>
      </c>
      <c r="J1001" s="5"/>
      <c r="L1001" s="5"/>
      <c r="M1001" s="2">
        <f t="shared" si="15"/>
        <v>-615406.81000000006</v>
      </c>
    </row>
    <row r="1002" spans="1:14" hidden="1">
      <c r="A1002" t="s">
        <v>27458</v>
      </c>
      <c r="B1002" s="1">
        <v>42023</v>
      </c>
      <c r="C1002" t="s">
        <v>18</v>
      </c>
      <c r="D1002">
        <v>2</v>
      </c>
      <c r="E1002" t="s">
        <v>27463</v>
      </c>
      <c r="F1002" t="s">
        <v>13559</v>
      </c>
      <c r="G1002" t="s">
        <v>479</v>
      </c>
      <c r="H1002" t="s">
        <v>27464</v>
      </c>
      <c r="I1002" s="2">
        <v>1646.63</v>
      </c>
      <c r="J1002" s="5"/>
      <c r="L1002" s="5"/>
      <c r="M1002" s="2">
        <f t="shared" si="15"/>
        <v>-613760.18000000005</v>
      </c>
    </row>
    <row r="1003" spans="1:14" hidden="1">
      <c r="A1003" t="s">
        <v>27483</v>
      </c>
      <c r="B1003" s="1">
        <v>42023</v>
      </c>
      <c r="C1003" t="s">
        <v>27489</v>
      </c>
      <c r="D1003">
        <v>1</v>
      </c>
      <c r="E1003" t="s">
        <v>27490</v>
      </c>
      <c r="F1003" t="s">
        <v>13565</v>
      </c>
      <c r="G1003" t="s">
        <v>4</v>
      </c>
      <c r="H1003" t="s">
        <v>27491</v>
      </c>
      <c r="I1003" s="2">
        <v>45000</v>
      </c>
      <c r="J1003" s="5"/>
      <c r="L1003" s="5"/>
      <c r="M1003" s="2">
        <f t="shared" si="15"/>
        <v>-568760.18000000005</v>
      </c>
    </row>
    <row r="1004" spans="1:14" hidden="1">
      <c r="A1004" t="s">
        <v>27510</v>
      </c>
      <c r="B1004" s="1">
        <v>42023</v>
      </c>
      <c r="C1004" t="s">
        <v>18</v>
      </c>
      <c r="D1004">
        <v>2</v>
      </c>
      <c r="E1004" t="s">
        <v>27514</v>
      </c>
      <c r="F1004" t="s">
        <v>13559</v>
      </c>
      <c r="G1004" t="s">
        <v>479</v>
      </c>
      <c r="H1004" t="s">
        <v>27464</v>
      </c>
      <c r="I1004" s="2">
        <v>487.2</v>
      </c>
      <c r="J1004" s="5"/>
      <c r="L1004" s="5"/>
      <c r="M1004" s="2">
        <f t="shared" si="15"/>
        <v>-568272.9800000001</v>
      </c>
    </row>
    <row r="1005" spans="1:14" hidden="1">
      <c r="A1005" t="s">
        <v>27530</v>
      </c>
      <c r="B1005" s="1">
        <v>42023</v>
      </c>
      <c r="C1005" t="s">
        <v>27489</v>
      </c>
      <c r="D1005">
        <v>1</v>
      </c>
      <c r="E1005" t="s">
        <v>27535</v>
      </c>
      <c r="F1005" t="s">
        <v>13565</v>
      </c>
      <c r="G1005" t="s">
        <v>4</v>
      </c>
      <c r="H1005" t="s">
        <v>27491</v>
      </c>
      <c r="I1005" s="2">
        <v>26900</v>
      </c>
      <c r="J1005" s="5"/>
      <c r="L1005" s="5"/>
      <c r="M1005" s="2">
        <f t="shared" si="15"/>
        <v>-541372.9800000001</v>
      </c>
    </row>
    <row r="1006" spans="1:14" hidden="1">
      <c r="A1006" t="s">
        <v>27556</v>
      </c>
      <c r="B1006" s="1">
        <v>42023</v>
      </c>
      <c r="C1006" t="s">
        <v>27489</v>
      </c>
      <c r="D1006">
        <v>1</v>
      </c>
      <c r="E1006" t="s">
        <v>27561</v>
      </c>
      <c r="F1006" t="s">
        <v>13565</v>
      </c>
      <c r="G1006" t="s">
        <v>4</v>
      </c>
      <c r="H1006" t="s">
        <v>27491</v>
      </c>
      <c r="I1006" s="2">
        <v>2000</v>
      </c>
      <c r="J1006" s="5"/>
      <c r="L1006" s="5"/>
      <c r="M1006" s="2">
        <f t="shared" si="15"/>
        <v>-539372.9800000001</v>
      </c>
    </row>
    <row r="1007" spans="1:14" hidden="1">
      <c r="A1007" t="s">
        <v>27578</v>
      </c>
      <c r="B1007" s="1">
        <v>42023</v>
      </c>
      <c r="C1007" t="s">
        <v>27583</v>
      </c>
      <c r="D1007">
        <v>2</v>
      </c>
      <c r="E1007" t="s">
        <v>27584</v>
      </c>
      <c r="F1007" t="s">
        <v>7054</v>
      </c>
      <c r="G1007" t="s">
        <v>4</v>
      </c>
      <c r="H1007" t="s">
        <v>27585</v>
      </c>
      <c r="I1007" s="2">
        <v>4100.01</v>
      </c>
      <c r="J1007" s="5"/>
      <c r="L1007" s="5"/>
      <c r="M1007" s="2">
        <f t="shared" si="15"/>
        <v>-535272.97000000009</v>
      </c>
    </row>
    <row r="1008" spans="1:14" hidden="1">
      <c r="A1008" t="s">
        <v>27600</v>
      </c>
      <c r="B1008" s="1">
        <v>42023</v>
      </c>
      <c r="C1008" t="s">
        <v>27604</v>
      </c>
      <c r="D1008">
        <v>2</v>
      </c>
      <c r="E1008" t="s">
        <v>27605</v>
      </c>
      <c r="F1008" t="s">
        <v>7054</v>
      </c>
      <c r="G1008" t="s">
        <v>4</v>
      </c>
      <c r="H1008" t="s">
        <v>15063</v>
      </c>
      <c r="I1008" s="2">
        <v>3030</v>
      </c>
      <c r="J1008" s="5"/>
      <c r="L1008" s="5"/>
      <c r="M1008" s="2">
        <f t="shared" si="15"/>
        <v>-532242.97000000009</v>
      </c>
    </row>
    <row r="1009" spans="1:14" hidden="1">
      <c r="A1009" t="s">
        <v>27620</v>
      </c>
      <c r="B1009" s="1">
        <v>42023</v>
      </c>
      <c r="C1009" t="s">
        <v>27625</v>
      </c>
      <c r="D1009">
        <v>2</v>
      </c>
      <c r="E1009" t="s">
        <v>27626</v>
      </c>
      <c r="F1009" t="s">
        <v>7054</v>
      </c>
      <c r="G1009" t="s">
        <v>4</v>
      </c>
      <c r="H1009" t="s">
        <v>512</v>
      </c>
      <c r="I1009" s="2">
        <v>4100.01</v>
      </c>
      <c r="J1009" s="5"/>
      <c r="L1009" s="5"/>
      <c r="M1009" s="2">
        <f t="shared" si="15"/>
        <v>-528142.96000000008</v>
      </c>
    </row>
    <row r="1010" spans="1:14" hidden="1">
      <c r="A1010" t="s">
        <v>27639</v>
      </c>
      <c r="B1010" s="1">
        <v>42023</v>
      </c>
      <c r="C1010" t="s">
        <v>27643</v>
      </c>
      <c r="D1010">
        <v>1</v>
      </c>
      <c r="E1010" t="s">
        <v>27644</v>
      </c>
      <c r="F1010" t="s">
        <v>13565</v>
      </c>
      <c r="G1010" t="s">
        <v>4</v>
      </c>
      <c r="H1010" t="s">
        <v>7321</v>
      </c>
      <c r="I1010" s="2">
        <v>3800</v>
      </c>
      <c r="J1010" s="5"/>
      <c r="L1010" s="5"/>
      <c r="M1010" s="2">
        <f t="shared" si="15"/>
        <v>-524342.96000000008</v>
      </c>
    </row>
    <row r="1011" spans="1:14" hidden="1">
      <c r="A1011" t="s">
        <v>27665</v>
      </c>
      <c r="B1011" s="1">
        <v>42023</v>
      </c>
      <c r="C1011" t="s">
        <v>27643</v>
      </c>
      <c r="D1011">
        <v>1</v>
      </c>
      <c r="E1011" t="s">
        <v>27670</v>
      </c>
      <c r="F1011" t="s">
        <v>13565</v>
      </c>
      <c r="G1011" t="s">
        <v>4</v>
      </c>
      <c r="H1011" t="s">
        <v>7321</v>
      </c>
      <c r="I1011" s="2">
        <v>238600</v>
      </c>
      <c r="J1011" s="5"/>
      <c r="L1011" s="5"/>
      <c r="M1011" s="2">
        <f t="shared" si="15"/>
        <v>-285742.96000000008</v>
      </c>
    </row>
    <row r="1012" spans="1:14" hidden="1">
      <c r="A1012" t="s">
        <v>27688</v>
      </c>
      <c r="B1012" s="1">
        <v>42023</v>
      </c>
      <c r="C1012" t="s">
        <v>27693</v>
      </c>
      <c r="D1012">
        <v>2</v>
      </c>
      <c r="E1012" t="s">
        <v>27694</v>
      </c>
      <c r="F1012" t="s">
        <v>7054</v>
      </c>
      <c r="G1012" t="s">
        <v>4</v>
      </c>
      <c r="H1012" t="s">
        <v>27695</v>
      </c>
      <c r="I1012" s="2">
        <v>1025</v>
      </c>
      <c r="J1012" s="5"/>
      <c r="L1012" s="5"/>
      <c r="M1012" s="2">
        <f t="shared" si="15"/>
        <v>-284717.96000000008</v>
      </c>
    </row>
    <row r="1013" spans="1:14" hidden="1">
      <c r="A1013" t="s">
        <v>27713</v>
      </c>
      <c r="B1013" s="1">
        <v>42023</v>
      </c>
      <c r="C1013" t="s">
        <v>6</v>
      </c>
      <c r="D1013">
        <v>1</v>
      </c>
      <c r="E1013" t="s">
        <v>27718</v>
      </c>
      <c r="F1013" t="s">
        <v>13610</v>
      </c>
      <c r="G1013" t="s">
        <v>4</v>
      </c>
      <c r="H1013" t="s">
        <v>4163</v>
      </c>
      <c r="I1013" s="2">
        <v>9115</v>
      </c>
      <c r="J1013" s="5"/>
      <c r="L1013" s="5"/>
      <c r="M1013" s="2">
        <f t="shared" si="15"/>
        <v>-275602.96000000008</v>
      </c>
    </row>
    <row r="1014" spans="1:14" hidden="1">
      <c r="A1014" t="s">
        <v>27734</v>
      </c>
      <c r="B1014" s="1">
        <v>42023</v>
      </c>
      <c r="C1014" t="s">
        <v>21580</v>
      </c>
      <c r="D1014">
        <v>1</v>
      </c>
      <c r="E1014" t="s">
        <v>27737</v>
      </c>
      <c r="F1014" t="s">
        <v>13565</v>
      </c>
      <c r="G1014" t="s">
        <v>4</v>
      </c>
      <c r="H1014" t="s">
        <v>4163</v>
      </c>
      <c r="I1014" s="2">
        <v>87200</v>
      </c>
      <c r="J1014" s="5"/>
      <c r="L1014" s="5"/>
      <c r="M1014" s="2">
        <f t="shared" si="15"/>
        <v>-188402.96000000008</v>
      </c>
    </row>
    <row r="1015" spans="1:14" hidden="1">
      <c r="A1015" t="s">
        <v>27754</v>
      </c>
      <c r="B1015" s="1">
        <v>42023</v>
      </c>
      <c r="C1015" t="s">
        <v>6</v>
      </c>
      <c r="D1015">
        <v>1</v>
      </c>
      <c r="E1015" t="s">
        <v>27758</v>
      </c>
      <c r="F1015" t="s">
        <v>13610</v>
      </c>
      <c r="G1015" t="s">
        <v>4</v>
      </c>
      <c r="H1015" t="s">
        <v>6570</v>
      </c>
      <c r="I1015" s="2">
        <v>2193.73</v>
      </c>
      <c r="J1015" s="5"/>
      <c r="L1015" s="5"/>
      <c r="M1015" s="2">
        <f t="shared" si="15"/>
        <v>-186209.23000000007</v>
      </c>
    </row>
    <row r="1016" spans="1:14" hidden="1">
      <c r="A1016" t="s">
        <v>27774</v>
      </c>
      <c r="B1016" s="1">
        <v>42023</v>
      </c>
      <c r="C1016" t="s">
        <v>24289</v>
      </c>
      <c r="D1016">
        <v>1</v>
      </c>
      <c r="E1016" t="s">
        <v>27779</v>
      </c>
      <c r="F1016" t="s">
        <v>13565</v>
      </c>
      <c r="G1016" t="s">
        <v>4</v>
      </c>
      <c r="H1016" t="s">
        <v>7372</v>
      </c>
      <c r="I1016" s="2">
        <v>190000</v>
      </c>
      <c r="J1016" s="5"/>
      <c r="L1016" s="5"/>
      <c r="M1016" s="2">
        <f t="shared" si="15"/>
        <v>3790.7699999999313</v>
      </c>
      <c r="N1016" s="26">
        <f>+M939-M1016</f>
        <v>-70.149999999779538</v>
      </c>
    </row>
    <row r="1017" spans="1:14">
      <c r="A1017" s="35" t="s">
        <v>7400</v>
      </c>
      <c r="B1017" s="36">
        <v>42024</v>
      </c>
      <c r="C1017" s="35" t="s">
        <v>18</v>
      </c>
      <c r="D1017" s="35">
        <v>1</v>
      </c>
      <c r="E1017" s="35" t="s">
        <v>7383</v>
      </c>
      <c r="F1017" s="35" t="s">
        <v>13</v>
      </c>
      <c r="G1017" s="35" t="s">
        <v>4</v>
      </c>
      <c r="H1017" s="35" t="s">
        <v>568</v>
      </c>
      <c r="I1017" s="11">
        <v>19648.98</v>
      </c>
      <c r="J1017" s="12">
        <v>3</v>
      </c>
      <c r="K1017" s="11"/>
      <c r="L1017" s="12"/>
      <c r="M1017" s="11">
        <f t="shared" si="15"/>
        <v>23439.749999999931</v>
      </c>
    </row>
    <row r="1018" spans="1:14">
      <c r="A1018" t="s">
        <v>7404</v>
      </c>
      <c r="B1018" s="1">
        <v>42024</v>
      </c>
      <c r="C1018" t="s">
        <v>7405</v>
      </c>
      <c r="D1018">
        <v>1</v>
      </c>
      <c r="E1018" t="s">
        <v>7406</v>
      </c>
      <c r="F1018" t="s">
        <v>13</v>
      </c>
      <c r="G1018" t="s">
        <v>4</v>
      </c>
      <c r="H1018" t="s">
        <v>18</v>
      </c>
      <c r="J1018" s="5"/>
      <c r="K1018" s="2">
        <v>17455.25</v>
      </c>
      <c r="L1018" s="5">
        <v>3</v>
      </c>
      <c r="M1018" s="2">
        <f t="shared" si="15"/>
        <v>5984.4999999999309</v>
      </c>
    </row>
    <row r="1019" spans="1:14">
      <c r="A1019" t="s">
        <v>7422</v>
      </c>
      <c r="B1019" s="1">
        <v>42024</v>
      </c>
      <c r="C1019" t="s">
        <v>1</v>
      </c>
      <c r="D1019">
        <v>1</v>
      </c>
      <c r="E1019" t="s">
        <v>7425</v>
      </c>
      <c r="F1019" t="s">
        <v>13</v>
      </c>
      <c r="G1019" t="s">
        <v>4</v>
      </c>
      <c r="H1019" t="s">
        <v>7426</v>
      </c>
      <c r="J1019" s="5"/>
      <c r="K1019" s="2">
        <v>100000</v>
      </c>
      <c r="L1019" s="5">
        <v>1</v>
      </c>
      <c r="M1019" s="2">
        <f t="shared" si="15"/>
        <v>-94015.500000000073</v>
      </c>
    </row>
    <row r="1020" spans="1:14">
      <c r="A1020" t="s">
        <v>7465</v>
      </c>
      <c r="B1020" s="1">
        <v>42024</v>
      </c>
      <c r="C1020" t="s">
        <v>7466</v>
      </c>
      <c r="D1020">
        <v>1</v>
      </c>
      <c r="E1020" t="s">
        <v>7467</v>
      </c>
      <c r="F1020" t="s">
        <v>67</v>
      </c>
      <c r="G1020" t="s">
        <v>4</v>
      </c>
      <c r="H1020" t="s">
        <v>559</v>
      </c>
      <c r="J1020" s="5"/>
      <c r="K1020" s="2">
        <v>170000</v>
      </c>
      <c r="L1020" s="5">
        <v>2</v>
      </c>
      <c r="M1020" s="2">
        <f t="shared" si="15"/>
        <v>-264015.50000000006</v>
      </c>
    </row>
    <row r="1021" spans="1:14">
      <c r="A1021" t="s">
        <v>7479</v>
      </c>
      <c r="B1021" s="1">
        <v>42024</v>
      </c>
      <c r="C1021" t="s">
        <v>6</v>
      </c>
      <c r="D1021">
        <v>1</v>
      </c>
      <c r="E1021" t="s">
        <v>7481</v>
      </c>
      <c r="F1021" t="s">
        <v>29</v>
      </c>
      <c r="G1021" t="s">
        <v>4</v>
      </c>
      <c r="H1021" t="s">
        <v>7482</v>
      </c>
      <c r="I1021" s="59">
        <v>756.12</v>
      </c>
      <c r="J1021" s="58">
        <v>1</v>
      </c>
      <c r="L1021" s="5"/>
      <c r="M1021" s="2">
        <f t="shared" si="15"/>
        <v>-263259.38000000006</v>
      </c>
      <c r="N1021" s="25" t="s">
        <v>36371</v>
      </c>
    </row>
    <row r="1022" spans="1:14">
      <c r="A1022" t="s">
        <v>27795</v>
      </c>
      <c r="B1022" s="1">
        <v>42024</v>
      </c>
      <c r="C1022" t="s">
        <v>6</v>
      </c>
      <c r="D1022">
        <v>1</v>
      </c>
      <c r="E1022" t="s">
        <v>27758</v>
      </c>
      <c r="F1022" t="s">
        <v>13610</v>
      </c>
      <c r="G1022" t="s">
        <v>4</v>
      </c>
      <c r="H1022" t="s">
        <v>7351</v>
      </c>
      <c r="J1022" s="5"/>
      <c r="K1022" s="2">
        <v>2193.73</v>
      </c>
      <c r="L1022" s="5">
        <v>3</v>
      </c>
      <c r="M1022" s="2">
        <f t="shared" si="15"/>
        <v>-265453.11000000004</v>
      </c>
    </row>
    <row r="1023" spans="1:14">
      <c r="A1023" s="13" t="s">
        <v>27819</v>
      </c>
      <c r="B1023" s="14">
        <v>42024</v>
      </c>
      <c r="C1023" s="13" t="s">
        <v>27825</v>
      </c>
      <c r="D1023" s="13">
        <v>1</v>
      </c>
      <c r="E1023" s="13" t="s">
        <v>27826</v>
      </c>
      <c r="F1023" s="13" t="s">
        <v>13565</v>
      </c>
      <c r="G1023" s="13" t="s">
        <v>4</v>
      </c>
      <c r="H1023" s="13" t="s">
        <v>7426</v>
      </c>
      <c r="I1023" s="15">
        <v>100000</v>
      </c>
      <c r="J1023" s="16">
        <v>1</v>
      </c>
      <c r="K1023" s="15"/>
      <c r="L1023" s="16"/>
      <c r="M1023" s="15">
        <f t="shared" si="15"/>
        <v>-165453.11000000004</v>
      </c>
    </row>
    <row r="1024" spans="1:14">
      <c r="A1024" s="51" t="s">
        <v>27843</v>
      </c>
      <c r="B1024" s="52">
        <v>42024</v>
      </c>
      <c r="C1024" s="51" t="s">
        <v>7466</v>
      </c>
      <c r="D1024" s="51">
        <v>1</v>
      </c>
      <c r="E1024" s="51" t="s">
        <v>27849</v>
      </c>
      <c r="F1024" s="51" t="s">
        <v>13565</v>
      </c>
      <c r="G1024" s="51" t="s">
        <v>4</v>
      </c>
      <c r="H1024" s="51" t="s">
        <v>559</v>
      </c>
      <c r="I1024" s="27">
        <v>170000</v>
      </c>
      <c r="J1024" s="53">
        <v>2</v>
      </c>
      <c r="K1024" s="27"/>
      <c r="L1024" s="53"/>
      <c r="M1024" s="27">
        <f t="shared" si="15"/>
        <v>4546.8899999999558</v>
      </c>
      <c r="N1024" s="26">
        <f>+M1016-M1024</f>
        <v>-756.12000000002445</v>
      </c>
    </row>
    <row r="1025" spans="1:14">
      <c r="A1025" t="s">
        <v>7549</v>
      </c>
      <c r="B1025" s="1">
        <v>42025</v>
      </c>
      <c r="C1025" t="s">
        <v>1419</v>
      </c>
      <c r="D1025">
        <v>1</v>
      </c>
      <c r="E1025" t="s">
        <v>7555</v>
      </c>
      <c r="F1025" t="s">
        <v>13</v>
      </c>
      <c r="G1025" t="s">
        <v>4</v>
      </c>
      <c r="H1025" t="s">
        <v>7042</v>
      </c>
      <c r="J1025" s="5"/>
      <c r="K1025" s="2">
        <v>144100.56</v>
      </c>
      <c r="L1025" s="5"/>
      <c r="M1025" s="2">
        <f t="shared" si="15"/>
        <v>-139553.67000000004</v>
      </c>
    </row>
    <row r="1026" spans="1:14">
      <c r="A1026" t="s">
        <v>7556</v>
      </c>
      <c r="B1026" s="1">
        <v>42025</v>
      </c>
      <c r="C1026" t="s">
        <v>7563</v>
      </c>
      <c r="D1026">
        <v>1</v>
      </c>
      <c r="E1026" t="s">
        <v>7564</v>
      </c>
      <c r="F1026" t="s">
        <v>13</v>
      </c>
      <c r="G1026" t="s">
        <v>4</v>
      </c>
      <c r="H1026" t="s">
        <v>4384</v>
      </c>
      <c r="J1026" s="5"/>
      <c r="K1026" s="2">
        <v>85000</v>
      </c>
      <c r="L1026" s="5"/>
      <c r="M1026" s="2">
        <f t="shared" si="15"/>
        <v>-224553.67000000004</v>
      </c>
    </row>
    <row r="1027" spans="1:14">
      <c r="A1027" t="s">
        <v>7576</v>
      </c>
      <c r="B1027" s="1">
        <v>42025</v>
      </c>
      <c r="C1027" t="s">
        <v>43</v>
      </c>
      <c r="D1027">
        <v>1</v>
      </c>
      <c r="E1027" t="s">
        <v>7586</v>
      </c>
      <c r="F1027" t="s">
        <v>3605</v>
      </c>
      <c r="G1027" t="s">
        <v>4</v>
      </c>
      <c r="H1027" t="s">
        <v>7587</v>
      </c>
      <c r="J1027" s="5"/>
      <c r="K1027" s="2">
        <v>1865</v>
      </c>
      <c r="L1027" s="5"/>
      <c r="M1027" s="2">
        <f t="shared" si="15"/>
        <v>-226418.67000000004</v>
      </c>
    </row>
    <row r="1028" spans="1:14">
      <c r="A1028" t="s">
        <v>7588</v>
      </c>
      <c r="B1028" s="1">
        <v>42025</v>
      </c>
      <c r="C1028" t="s">
        <v>6</v>
      </c>
      <c r="D1028">
        <v>1</v>
      </c>
      <c r="E1028" t="s">
        <v>7597</v>
      </c>
      <c r="F1028" t="s">
        <v>29</v>
      </c>
      <c r="G1028" t="s">
        <v>4</v>
      </c>
      <c r="H1028" t="s">
        <v>809</v>
      </c>
      <c r="I1028" s="2">
        <v>10094.69</v>
      </c>
      <c r="J1028" s="5"/>
      <c r="L1028" s="5"/>
      <c r="M1028" s="2">
        <f t="shared" si="15"/>
        <v>-216323.98000000004</v>
      </c>
    </row>
    <row r="1029" spans="1:14">
      <c r="A1029" t="s">
        <v>7598</v>
      </c>
      <c r="B1029" s="1">
        <v>42025</v>
      </c>
      <c r="C1029" t="s">
        <v>43</v>
      </c>
      <c r="D1029">
        <v>1</v>
      </c>
      <c r="E1029" t="s">
        <v>7606</v>
      </c>
      <c r="F1029" t="s">
        <v>3605</v>
      </c>
      <c r="G1029" t="s">
        <v>4</v>
      </c>
      <c r="H1029" t="s">
        <v>7607</v>
      </c>
      <c r="J1029" s="5"/>
      <c r="K1029" s="2">
        <v>10094.69</v>
      </c>
      <c r="L1029" s="5"/>
      <c r="M1029" s="2">
        <f t="shared" si="15"/>
        <v>-226418.67000000004</v>
      </c>
    </row>
    <row r="1030" spans="1:14">
      <c r="A1030" t="s">
        <v>7664</v>
      </c>
      <c r="B1030" s="1">
        <v>42025</v>
      </c>
      <c r="C1030" t="s">
        <v>6</v>
      </c>
      <c r="D1030">
        <v>1</v>
      </c>
      <c r="E1030" t="s">
        <v>7667</v>
      </c>
      <c r="F1030" t="s">
        <v>29</v>
      </c>
      <c r="G1030" t="s">
        <v>4</v>
      </c>
      <c r="H1030" t="s">
        <v>7668</v>
      </c>
      <c r="I1030" s="2">
        <v>200</v>
      </c>
      <c r="J1030" s="5"/>
      <c r="L1030" s="5"/>
      <c r="M1030" s="2">
        <f t="shared" si="15"/>
        <v>-226218.67000000004</v>
      </c>
    </row>
    <row r="1031" spans="1:14">
      <c r="A1031" t="s">
        <v>7688</v>
      </c>
      <c r="B1031" s="1">
        <v>42025</v>
      </c>
      <c r="C1031" t="s">
        <v>7691</v>
      </c>
      <c r="D1031">
        <v>1</v>
      </c>
      <c r="E1031" t="s">
        <v>7692</v>
      </c>
      <c r="F1031" t="s">
        <v>45</v>
      </c>
      <c r="G1031" t="s">
        <v>4</v>
      </c>
      <c r="H1031" t="s">
        <v>5773</v>
      </c>
      <c r="J1031" s="5"/>
      <c r="K1031" s="2">
        <v>25990</v>
      </c>
      <c r="L1031" s="5"/>
      <c r="M1031" s="2">
        <f t="shared" si="15"/>
        <v>-252208.67000000004</v>
      </c>
    </row>
    <row r="1032" spans="1:14">
      <c r="A1032" t="s">
        <v>7696</v>
      </c>
      <c r="B1032" s="1">
        <v>42025</v>
      </c>
      <c r="C1032" t="s">
        <v>6</v>
      </c>
      <c r="D1032">
        <v>1</v>
      </c>
      <c r="E1032" t="s">
        <v>7703</v>
      </c>
      <c r="F1032" t="s">
        <v>29</v>
      </c>
      <c r="G1032" t="s">
        <v>4</v>
      </c>
      <c r="H1032" t="s">
        <v>7668</v>
      </c>
      <c r="I1032" s="2">
        <v>701.43</v>
      </c>
      <c r="J1032" s="5"/>
      <c r="L1032" s="5"/>
      <c r="M1032" s="2">
        <f t="shared" si="15"/>
        <v>-251507.24000000005</v>
      </c>
    </row>
    <row r="1033" spans="1:14">
      <c r="A1033" t="s">
        <v>7705</v>
      </c>
      <c r="B1033" s="1">
        <v>42025</v>
      </c>
      <c r="C1033" t="s">
        <v>6</v>
      </c>
      <c r="D1033">
        <v>1</v>
      </c>
      <c r="E1033" t="s">
        <v>7712</v>
      </c>
      <c r="F1033" t="s">
        <v>29</v>
      </c>
      <c r="G1033" t="s">
        <v>4</v>
      </c>
      <c r="H1033" t="s">
        <v>7713</v>
      </c>
      <c r="I1033" s="2">
        <v>806.57</v>
      </c>
      <c r="J1033" s="5"/>
      <c r="L1033" s="5"/>
      <c r="M1033" s="2">
        <f t="shared" ref="M1033:M1096" si="16">+M1032+I1033-K1033</f>
        <v>-250700.67000000004</v>
      </c>
    </row>
    <row r="1034" spans="1:14">
      <c r="A1034" t="s">
        <v>7795</v>
      </c>
      <c r="B1034" s="1">
        <v>42025</v>
      </c>
      <c r="C1034" t="s">
        <v>6</v>
      </c>
      <c r="D1034">
        <v>1</v>
      </c>
      <c r="E1034" t="s">
        <v>7799</v>
      </c>
      <c r="F1034" t="s">
        <v>13</v>
      </c>
      <c r="G1034" t="s">
        <v>4</v>
      </c>
      <c r="H1034" t="s">
        <v>7800</v>
      </c>
      <c r="J1034" s="5"/>
      <c r="K1034" s="2">
        <v>5000</v>
      </c>
      <c r="L1034" s="5"/>
      <c r="M1034" s="2">
        <f t="shared" si="16"/>
        <v>-255700.67000000004</v>
      </c>
    </row>
    <row r="1035" spans="1:14">
      <c r="A1035" t="s">
        <v>7802</v>
      </c>
      <c r="B1035" s="1">
        <v>42025</v>
      </c>
      <c r="C1035" t="s">
        <v>6</v>
      </c>
      <c r="D1035">
        <v>1</v>
      </c>
      <c r="E1035" t="s">
        <v>7799</v>
      </c>
      <c r="F1035" t="s">
        <v>13</v>
      </c>
      <c r="G1035" t="s">
        <v>4</v>
      </c>
      <c r="H1035" t="s">
        <v>7806</v>
      </c>
      <c r="I1035" s="2">
        <v>5000</v>
      </c>
      <c r="J1035" s="5"/>
      <c r="L1035" s="5"/>
      <c r="M1035" s="2">
        <f t="shared" si="16"/>
        <v>-250700.67000000004</v>
      </c>
    </row>
    <row r="1036" spans="1:14">
      <c r="A1036" t="s">
        <v>7817</v>
      </c>
      <c r="B1036" s="1">
        <v>42025</v>
      </c>
      <c r="C1036" t="s">
        <v>6</v>
      </c>
      <c r="D1036">
        <v>1</v>
      </c>
      <c r="E1036" t="s">
        <v>7823</v>
      </c>
      <c r="F1036" t="s">
        <v>29</v>
      </c>
      <c r="G1036" t="s">
        <v>4</v>
      </c>
      <c r="H1036" t="s">
        <v>1037</v>
      </c>
      <c r="I1036" s="2">
        <v>148.72</v>
      </c>
      <c r="J1036" s="5"/>
      <c r="L1036" s="5"/>
      <c r="M1036" s="2">
        <f t="shared" si="16"/>
        <v>-250551.95000000004</v>
      </c>
      <c r="N1036" t="s">
        <v>36332</v>
      </c>
    </row>
    <row r="1037" spans="1:14">
      <c r="A1037" t="s">
        <v>7824</v>
      </c>
      <c r="B1037" s="1">
        <v>42025</v>
      </c>
      <c r="C1037" t="s">
        <v>6</v>
      </c>
      <c r="D1037">
        <v>1</v>
      </c>
      <c r="E1037" t="s">
        <v>7703</v>
      </c>
      <c r="F1037" t="s">
        <v>29</v>
      </c>
      <c r="G1037" t="s">
        <v>4</v>
      </c>
      <c r="H1037" t="s">
        <v>7825</v>
      </c>
      <c r="J1037" s="5"/>
      <c r="K1037" s="2">
        <v>701.43</v>
      </c>
      <c r="L1037" s="5"/>
      <c r="M1037" s="2">
        <f t="shared" si="16"/>
        <v>-251253.38000000003</v>
      </c>
    </row>
    <row r="1038" spans="1:14">
      <c r="A1038" t="s">
        <v>7826</v>
      </c>
      <c r="B1038" s="1">
        <v>42025</v>
      </c>
      <c r="C1038" t="s">
        <v>6</v>
      </c>
      <c r="D1038">
        <v>1</v>
      </c>
      <c r="E1038" t="s">
        <v>7828</v>
      </c>
      <c r="F1038" t="s">
        <v>29</v>
      </c>
      <c r="G1038" t="s">
        <v>4</v>
      </c>
      <c r="H1038" t="s">
        <v>349</v>
      </c>
      <c r="I1038" s="2">
        <v>917.28</v>
      </c>
      <c r="J1038" s="5"/>
      <c r="L1038" s="5"/>
      <c r="M1038" s="2">
        <f t="shared" si="16"/>
        <v>-250336.10000000003</v>
      </c>
    </row>
    <row r="1039" spans="1:14">
      <c r="A1039" t="s">
        <v>7829</v>
      </c>
      <c r="B1039" s="1">
        <v>42025</v>
      </c>
      <c r="C1039" t="s">
        <v>6</v>
      </c>
      <c r="D1039">
        <v>1</v>
      </c>
      <c r="E1039" t="s">
        <v>7831</v>
      </c>
      <c r="F1039" t="s">
        <v>8</v>
      </c>
      <c r="G1039" t="s">
        <v>4</v>
      </c>
      <c r="H1039" t="s">
        <v>349</v>
      </c>
      <c r="I1039" s="2">
        <v>200</v>
      </c>
      <c r="J1039" s="5"/>
      <c r="L1039" s="5"/>
      <c r="M1039" s="2">
        <f t="shared" si="16"/>
        <v>-250136.10000000003</v>
      </c>
    </row>
    <row r="1040" spans="1:14">
      <c r="A1040" t="s">
        <v>7835</v>
      </c>
      <c r="B1040" s="1">
        <v>42025</v>
      </c>
      <c r="C1040" t="s">
        <v>6</v>
      </c>
      <c r="D1040">
        <v>1</v>
      </c>
      <c r="E1040" t="s">
        <v>7836</v>
      </c>
      <c r="F1040" t="s">
        <v>8</v>
      </c>
      <c r="G1040" t="s">
        <v>4</v>
      </c>
      <c r="H1040" t="s">
        <v>7837</v>
      </c>
      <c r="I1040" s="2">
        <v>470</v>
      </c>
      <c r="J1040" s="5"/>
      <c r="L1040" s="5"/>
      <c r="M1040" s="2">
        <f t="shared" si="16"/>
        <v>-249666.10000000003</v>
      </c>
    </row>
    <row r="1041" spans="1:13">
      <c r="A1041" t="s">
        <v>7844</v>
      </c>
      <c r="B1041" s="1">
        <v>42025</v>
      </c>
      <c r="C1041" t="s">
        <v>6</v>
      </c>
      <c r="D1041">
        <v>1</v>
      </c>
      <c r="E1041" t="s">
        <v>7845</v>
      </c>
      <c r="F1041" t="s">
        <v>29</v>
      </c>
      <c r="G1041" t="s">
        <v>4</v>
      </c>
      <c r="H1041" t="s">
        <v>7846</v>
      </c>
      <c r="I1041" s="2">
        <v>2331.64</v>
      </c>
      <c r="J1041" s="5"/>
      <c r="L1041" s="5"/>
      <c r="M1041" s="2">
        <f t="shared" si="16"/>
        <v>-247334.46000000002</v>
      </c>
    </row>
    <row r="1042" spans="1:13">
      <c r="A1042" t="s">
        <v>7847</v>
      </c>
      <c r="B1042" s="1">
        <v>42025</v>
      </c>
      <c r="C1042" t="s">
        <v>6</v>
      </c>
      <c r="D1042">
        <v>1</v>
      </c>
      <c r="E1042" t="s">
        <v>7853</v>
      </c>
      <c r="F1042" t="s">
        <v>8</v>
      </c>
      <c r="G1042" t="s">
        <v>4</v>
      </c>
      <c r="H1042" t="s">
        <v>7854</v>
      </c>
      <c r="I1042" s="2">
        <v>74</v>
      </c>
      <c r="J1042" s="5"/>
      <c r="L1042" s="5"/>
      <c r="M1042" s="2">
        <f t="shared" si="16"/>
        <v>-247260.46000000002</v>
      </c>
    </row>
    <row r="1043" spans="1:13">
      <c r="A1043" t="s">
        <v>7857</v>
      </c>
      <c r="B1043" s="1">
        <v>42025</v>
      </c>
      <c r="C1043" t="s">
        <v>6</v>
      </c>
      <c r="D1043">
        <v>1</v>
      </c>
      <c r="E1043" t="s">
        <v>7859</v>
      </c>
      <c r="F1043" t="s">
        <v>8</v>
      </c>
      <c r="G1043" t="s">
        <v>4</v>
      </c>
      <c r="H1043" t="s">
        <v>6497</v>
      </c>
      <c r="I1043" s="2">
        <v>600</v>
      </c>
      <c r="J1043" s="5"/>
      <c r="L1043" s="5"/>
      <c r="M1043" s="2">
        <f t="shared" si="16"/>
        <v>-246660.46000000002</v>
      </c>
    </row>
    <row r="1044" spans="1:13">
      <c r="A1044" t="s">
        <v>7862</v>
      </c>
      <c r="B1044" s="1">
        <v>42025</v>
      </c>
      <c r="C1044" t="s">
        <v>6</v>
      </c>
      <c r="D1044">
        <v>1</v>
      </c>
      <c r="E1044" t="s">
        <v>7864</v>
      </c>
      <c r="F1044" t="s">
        <v>29</v>
      </c>
      <c r="G1044" t="s">
        <v>4</v>
      </c>
      <c r="H1044" t="s">
        <v>6590</v>
      </c>
      <c r="I1044" s="2">
        <v>1299.46</v>
      </c>
      <c r="J1044" s="5"/>
      <c r="L1044" s="5"/>
      <c r="M1044" s="2">
        <f t="shared" si="16"/>
        <v>-245361.00000000003</v>
      </c>
    </row>
    <row r="1045" spans="1:13">
      <c r="A1045" t="s">
        <v>7865</v>
      </c>
      <c r="B1045" s="1">
        <v>42025</v>
      </c>
      <c r="C1045" t="s">
        <v>43</v>
      </c>
      <c r="D1045">
        <v>1</v>
      </c>
      <c r="E1045" t="s">
        <v>7867</v>
      </c>
      <c r="F1045" t="s">
        <v>13</v>
      </c>
      <c r="G1045" t="s">
        <v>4</v>
      </c>
      <c r="H1045" t="s">
        <v>7868</v>
      </c>
      <c r="J1045" s="5"/>
      <c r="K1045" s="2">
        <v>80503</v>
      </c>
      <c r="L1045" s="5"/>
      <c r="M1045" s="2">
        <f t="shared" si="16"/>
        <v>-325864</v>
      </c>
    </row>
    <row r="1046" spans="1:13">
      <c r="A1046" t="s">
        <v>7870</v>
      </c>
      <c r="B1046" s="1">
        <v>42025</v>
      </c>
      <c r="C1046" t="s">
        <v>43</v>
      </c>
      <c r="D1046">
        <v>1</v>
      </c>
      <c r="E1046" t="s">
        <v>7874</v>
      </c>
      <c r="F1046" t="s">
        <v>13</v>
      </c>
      <c r="G1046" t="s">
        <v>4</v>
      </c>
      <c r="H1046" t="s">
        <v>7875</v>
      </c>
      <c r="J1046" s="5"/>
      <c r="K1046" s="2">
        <v>6500</v>
      </c>
      <c r="L1046" s="5"/>
      <c r="M1046" s="2">
        <f t="shared" si="16"/>
        <v>-332364</v>
      </c>
    </row>
    <row r="1047" spans="1:13">
      <c r="A1047" t="s">
        <v>7878</v>
      </c>
      <c r="B1047" s="1">
        <v>42025</v>
      </c>
      <c r="C1047" t="s">
        <v>1</v>
      </c>
      <c r="D1047">
        <v>1</v>
      </c>
      <c r="E1047" t="s">
        <v>7881</v>
      </c>
      <c r="F1047" t="s">
        <v>16</v>
      </c>
      <c r="G1047" t="s">
        <v>4</v>
      </c>
      <c r="H1047" t="s">
        <v>559</v>
      </c>
      <c r="J1047" s="5"/>
      <c r="K1047" s="2">
        <v>32000</v>
      </c>
      <c r="L1047" s="5"/>
      <c r="M1047" s="2">
        <f t="shared" si="16"/>
        <v>-364364</v>
      </c>
    </row>
    <row r="1048" spans="1:13">
      <c r="A1048" t="s">
        <v>7902</v>
      </c>
      <c r="B1048" s="1">
        <v>42025</v>
      </c>
      <c r="C1048" t="s">
        <v>1419</v>
      </c>
      <c r="D1048">
        <v>1</v>
      </c>
      <c r="E1048" t="s">
        <v>7905</v>
      </c>
      <c r="F1048" t="s">
        <v>45</v>
      </c>
      <c r="G1048" t="s">
        <v>4</v>
      </c>
      <c r="H1048" t="s">
        <v>1010</v>
      </c>
      <c r="J1048" s="5"/>
      <c r="K1048" s="2">
        <v>1025</v>
      </c>
      <c r="L1048" s="5"/>
      <c r="M1048" s="2">
        <f t="shared" si="16"/>
        <v>-365389</v>
      </c>
    </row>
    <row r="1049" spans="1:13">
      <c r="A1049" t="s">
        <v>7910</v>
      </c>
      <c r="B1049" s="1">
        <v>42025</v>
      </c>
      <c r="C1049" t="s">
        <v>18</v>
      </c>
      <c r="D1049">
        <v>2</v>
      </c>
      <c r="E1049" t="s">
        <v>7914</v>
      </c>
      <c r="F1049" t="s">
        <v>312</v>
      </c>
      <c r="G1049" t="s">
        <v>479</v>
      </c>
      <c r="H1049" t="s">
        <v>7915</v>
      </c>
      <c r="J1049" s="5"/>
      <c r="K1049" s="2">
        <v>854.94</v>
      </c>
      <c r="L1049" s="5"/>
      <c r="M1049" s="2">
        <f t="shared" si="16"/>
        <v>-366243.94</v>
      </c>
    </row>
    <row r="1050" spans="1:13">
      <c r="A1050" t="s">
        <v>7921</v>
      </c>
      <c r="B1050" s="1">
        <v>42025</v>
      </c>
      <c r="C1050" t="s">
        <v>1419</v>
      </c>
      <c r="D1050">
        <v>1</v>
      </c>
      <c r="E1050" t="s">
        <v>7925</v>
      </c>
      <c r="F1050" t="s">
        <v>16</v>
      </c>
      <c r="G1050" t="s">
        <v>4</v>
      </c>
      <c r="H1050" t="s">
        <v>7926</v>
      </c>
      <c r="J1050" s="5"/>
      <c r="K1050" s="2">
        <v>3940</v>
      </c>
      <c r="L1050" s="5">
        <v>3</v>
      </c>
      <c r="M1050" s="2">
        <f t="shared" si="16"/>
        <v>-370183.94</v>
      </c>
    </row>
    <row r="1051" spans="1:13">
      <c r="A1051" t="s">
        <v>7932</v>
      </c>
      <c r="B1051" s="1">
        <v>42025</v>
      </c>
      <c r="C1051" t="s">
        <v>7938</v>
      </c>
      <c r="D1051">
        <v>2</v>
      </c>
      <c r="E1051" t="s">
        <v>7939</v>
      </c>
      <c r="F1051" t="s">
        <v>78</v>
      </c>
      <c r="G1051" t="s">
        <v>4</v>
      </c>
      <c r="H1051" t="s">
        <v>6729</v>
      </c>
      <c r="J1051" s="5"/>
      <c r="K1051" s="2">
        <v>2080.0100000000002</v>
      </c>
      <c r="L1051" s="5"/>
      <c r="M1051" s="2">
        <f t="shared" si="16"/>
        <v>-372263.95</v>
      </c>
    </row>
    <row r="1052" spans="1:13">
      <c r="A1052" t="s">
        <v>7941</v>
      </c>
      <c r="B1052" s="1">
        <v>42025</v>
      </c>
      <c r="C1052" t="s">
        <v>6</v>
      </c>
      <c r="D1052">
        <v>1</v>
      </c>
      <c r="E1052" t="s">
        <v>7864</v>
      </c>
      <c r="F1052" t="s">
        <v>29</v>
      </c>
      <c r="G1052" t="s">
        <v>4</v>
      </c>
      <c r="H1052" t="s">
        <v>7947</v>
      </c>
      <c r="J1052" s="5"/>
      <c r="K1052" s="2">
        <v>1299.46</v>
      </c>
      <c r="L1052" s="5"/>
      <c r="M1052" s="2">
        <f t="shared" si="16"/>
        <v>-373563.41000000003</v>
      </c>
    </row>
    <row r="1053" spans="1:13">
      <c r="A1053" t="s">
        <v>7949</v>
      </c>
      <c r="B1053" s="1">
        <v>42025</v>
      </c>
      <c r="C1053" t="s">
        <v>6</v>
      </c>
      <c r="D1053">
        <v>1</v>
      </c>
      <c r="E1053" t="s">
        <v>7956</v>
      </c>
      <c r="F1053" t="s">
        <v>8</v>
      </c>
      <c r="G1053" t="s">
        <v>4</v>
      </c>
      <c r="H1053" t="s">
        <v>7957</v>
      </c>
      <c r="I1053" s="2">
        <v>4100</v>
      </c>
      <c r="J1053" s="5"/>
      <c r="L1053" s="5"/>
      <c r="M1053" s="2">
        <f t="shared" si="16"/>
        <v>-369463.41000000003</v>
      </c>
    </row>
    <row r="1054" spans="1:13">
      <c r="A1054" t="s">
        <v>7980</v>
      </c>
      <c r="B1054" s="1">
        <v>42025</v>
      </c>
      <c r="C1054" t="s">
        <v>7983</v>
      </c>
      <c r="D1054">
        <v>1</v>
      </c>
      <c r="E1054" t="s">
        <v>7984</v>
      </c>
      <c r="F1054" t="s">
        <v>16</v>
      </c>
      <c r="G1054" t="s">
        <v>4</v>
      </c>
      <c r="H1054" t="s">
        <v>7985</v>
      </c>
      <c r="J1054" s="5"/>
      <c r="K1054" s="2">
        <v>155000</v>
      </c>
      <c r="L1054" s="5"/>
      <c r="M1054" s="2">
        <f t="shared" si="16"/>
        <v>-524463.41</v>
      </c>
    </row>
    <row r="1055" spans="1:13">
      <c r="A1055" t="s">
        <v>8030</v>
      </c>
      <c r="B1055" s="1">
        <v>42025</v>
      </c>
      <c r="C1055" t="s">
        <v>6</v>
      </c>
      <c r="D1055">
        <v>1</v>
      </c>
      <c r="E1055" t="s">
        <v>8033</v>
      </c>
      <c r="F1055" t="s">
        <v>29</v>
      </c>
      <c r="G1055" t="s">
        <v>4</v>
      </c>
      <c r="H1055" t="s">
        <v>2138</v>
      </c>
      <c r="I1055" s="2">
        <v>74.67</v>
      </c>
      <c r="J1055" s="5"/>
      <c r="L1055" s="5"/>
      <c r="M1055" s="2">
        <f t="shared" si="16"/>
        <v>-524388.74</v>
      </c>
    </row>
    <row r="1056" spans="1:13">
      <c r="A1056" t="s">
        <v>8055</v>
      </c>
      <c r="B1056" s="1">
        <v>42025</v>
      </c>
      <c r="C1056" t="s">
        <v>1</v>
      </c>
      <c r="D1056">
        <v>1</v>
      </c>
      <c r="E1056" t="s">
        <v>8057</v>
      </c>
      <c r="F1056" t="s">
        <v>13</v>
      </c>
      <c r="G1056" t="s">
        <v>4</v>
      </c>
      <c r="H1056" t="s">
        <v>3552</v>
      </c>
      <c r="J1056" s="5"/>
      <c r="K1056" s="2">
        <v>30000</v>
      </c>
      <c r="L1056" s="5"/>
      <c r="M1056" s="2">
        <f t="shared" si="16"/>
        <v>-554388.74</v>
      </c>
    </row>
    <row r="1057" spans="1:13">
      <c r="A1057" t="s">
        <v>8067</v>
      </c>
      <c r="B1057" s="1">
        <v>42025</v>
      </c>
      <c r="C1057" t="s">
        <v>6</v>
      </c>
      <c r="D1057">
        <v>1</v>
      </c>
      <c r="E1057" t="s">
        <v>7853</v>
      </c>
      <c r="F1057" t="s">
        <v>8</v>
      </c>
      <c r="G1057" t="s">
        <v>4</v>
      </c>
      <c r="H1057" t="s">
        <v>8069</v>
      </c>
      <c r="J1057" s="5"/>
      <c r="K1057" s="2">
        <v>74</v>
      </c>
      <c r="L1057" s="5"/>
      <c r="M1057" s="2">
        <f t="shared" si="16"/>
        <v>-554462.74</v>
      </c>
    </row>
    <row r="1058" spans="1:13">
      <c r="A1058" t="s">
        <v>8092</v>
      </c>
      <c r="B1058" s="1">
        <v>42025</v>
      </c>
      <c r="C1058" t="s">
        <v>924</v>
      </c>
      <c r="D1058">
        <v>1</v>
      </c>
      <c r="E1058" t="s">
        <v>8093</v>
      </c>
      <c r="F1058" t="s">
        <v>16</v>
      </c>
      <c r="G1058" t="s">
        <v>4</v>
      </c>
      <c r="H1058" t="s">
        <v>5936</v>
      </c>
      <c r="J1058" s="5"/>
      <c r="K1058" s="2">
        <v>10536.3</v>
      </c>
      <c r="L1058" s="5"/>
      <c r="M1058" s="2">
        <f t="shared" si="16"/>
        <v>-564999.04</v>
      </c>
    </row>
    <row r="1059" spans="1:13">
      <c r="A1059" t="s">
        <v>8098</v>
      </c>
      <c r="B1059" s="1">
        <v>42025</v>
      </c>
      <c r="C1059" t="s">
        <v>8100</v>
      </c>
      <c r="D1059">
        <v>1</v>
      </c>
      <c r="E1059" t="s">
        <v>8101</v>
      </c>
      <c r="F1059" t="s">
        <v>13</v>
      </c>
      <c r="G1059" t="s">
        <v>4</v>
      </c>
      <c r="H1059" t="s">
        <v>8102</v>
      </c>
      <c r="J1059" s="5"/>
      <c r="K1059" s="2">
        <v>3225</v>
      </c>
      <c r="L1059" s="5"/>
      <c r="M1059" s="2">
        <f t="shared" si="16"/>
        <v>-568224.04</v>
      </c>
    </row>
    <row r="1060" spans="1:13">
      <c r="A1060" t="s">
        <v>8105</v>
      </c>
      <c r="B1060" s="1">
        <v>42025</v>
      </c>
      <c r="C1060" t="s">
        <v>195</v>
      </c>
      <c r="D1060">
        <v>1</v>
      </c>
      <c r="E1060" t="s">
        <v>8106</v>
      </c>
      <c r="F1060" t="s">
        <v>13</v>
      </c>
      <c r="G1060" t="s">
        <v>4</v>
      </c>
      <c r="H1060" t="s">
        <v>195</v>
      </c>
      <c r="J1060" s="5"/>
      <c r="K1060" s="59">
        <v>23898.83</v>
      </c>
      <c r="L1060" s="5">
        <v>1</v>
      </c>
      <c r="M1060" s="2">
        <f t="shared" si="16"/>
        <v>-592122.87</v>
      </c>
    </row>
    <row r="1061" spans="1:13">
      <c r="A1061" t="s">
        <v>8110</v>
      </c>
      <c r="B1061" s="1">
        <v>42025</v>
      </c>
      <c r="C1061" t="s">
        <v>18</v>
      </c>
      <c r="D1061">
        <v>1</v>
      </c>
      <c r="E1061" t="s">
        <v>8111</v>
      </c>
      <c r="F1061" t="s">
        <v>13</v>
      </c>
      <c r="G1061" t="s">
        <v>4</v>
      </c>
      <c r="H1061" t="s">
        <v>18</v>
      </c>
      <c r="J1061" s="5"/>
      <c r="K1061" s="2">
        <v>17400.79</v>
      </c>
      <c r="L1061" s="5"/>
      <c r="M1061" s="2">
        <f t="shared" si="16"/>
        <v>-609523.66</v>
      </c>
    </row>
    <row r="1062" spans="1:13">
      <c r="A1062" t="s">
        <v>10859</v>
      </c>
      <c r="B1062" s="1">
        <v>42025</v>
      </c>
      <c r="C1062" t="s">
        <v>1</v>
      </c>
      <c r="D1062">
        <v>1</v>
      </c>
      <c r="E1062" t="s">
        <v>10860</v>
      </c>
      <c r="F1062" t="s">
        <v>13</v>
      </c>
      <c r="G1062" t="s">
        <v>52</v>
      </c>
      <c r="H1062" t="s">
        <v>10861</v>
      </c>
      <c r="J1062" s="5"/>
      <c r="K1062" s="2">
        <v>794.92</v>
      </c>
      <c r="L1062" s="5"/>
      <c r="M1062" s="2">
        <f t="shared" si="16"/>
        <v>-610318.58000000007</v>
      </c>
    </row>
    <row r="1063" spans="1:13">
      <c r="A1063" t="s">
        <v>27885</v>
      </c>
      <c r="B1063" s="1">
        <v>42025</v>
      </c>
      <c r="C1063" t="s">
        <v>27893</v>
      </c>
      <c r="D1063">
        <v>1</v>
      </c>
      <c r="E1063" t="s">
        <v>27894</v>
      </c>
      <c r="F1063" t="s">
        <v>13565</v>
      </c>
      <c r="G1063" t="s">
        <v>4</v>
      </c>
      <c r="H1063" t="s">
        <v>4384</v>
      </c>
      <c r="I1063" s="2">
        <v>85000</v>
      </c>
      <c r="J1063" s="5"/>
      <c r="L1063" s="5"/>
      <c r="M1063" s="2">
        <f t="shared" si="16"/>
        <v>-525318.58000000007</v>
      </c>
    </row>
    <row r="1064" spans="1:13">
      <c r="A1064" t="s">
        <v>27910</v>
      </c>
      <c r="B1064" s="1">
        <v>42025</v>
      </c>
      <c r="C1064" t="s">
        <v>20541</v>
      </c>
      <c r="D1064">
        <v>1</v>
      </c>
      <c r="E1064" t="s">
        <v>27918</v>
      </c>
      <c r="F1064" t="s">
        <v>13565</v>
      </c>
      <c r="G1064" t="s">
        <v>4</v>
      </c>
      <c r="H1064" t="s">
        <v>20543</v>
      </c>
      <c r="I1064" s="2">
        <v>144100.56</v>
      </c>
      <c r="J1064" s="5"/>
      <c r="L1064" s="5"/>
      <c r="M1064" s="2">
        <f t="shared" si="16"/>
        <v>-381218.02000000008</v>
      </c>
    </row>
    <row r="1065" spans="1:13">
      <c r="A1065" t="s">
        <v>27931</v>
      </c>
      <c r="B1065" s="1">
        <v>42025</v>
      </c>
      <c r="C1065" t="s">
        <v>27941</v>
      </c>
      <c r="D1065">
        <v>2</v>
      </c>
      <c r="E1065" t="s">
        <v>27942</v>
      </c>
      <c r="F1065" t="s">
        <v>7054</v>
      </c>
      <c r="G1065" t="s">
        <v>4</v>
      </c>
      <c r="H1065" t="s">
        <v>809</v>
      </c>
      <c r="I1065" s="2">
        <v>1865.01</v>
      </c>
      <c r="J1065" s="5"/>
      <c r="L1065" s="5"/>
      <c r="M1065" s="2">
        <f t="shared" si="16"/>
        <v>-379353.01000000007</v>
      </c>
    </row>
    <row r="1066" spans="1:13">
      <c r="A1066" t="s">
        <v>27949</v>
      </c>
      <c r="B1066" s="1">
        <v>42025</v>
      </c>
      <c r="C1066" t="s">
        <v>27957</v>
      </c>
      <c r="D1066">
        <v>2</v>
      </c>
      <c r="E1066" t="s">
        <v>27958</v>
      </c>
      <c r="F1066" t="s">
        <v>7054</v>
      </c>
      <c r="G1066" t="s">
        <v>4</v>
      </c>
      <c r="H1066" t="s">
        <v>27959</v>
      </c>
      <c r="I1066" s="2">
        <v>1025</v>
      </c>
      <c r="J1066" s="5"/>
      <c r="L1066" s="5"/>
      <c r="M1066" s="2">
        <f t="shared" si="16"/>
        <v>-378328.01000000007</v>
      </c>
    </row>
    <row r="1067" spans="1:13">
      <c r="A1067" t="s">
        <v>27972</v>
      </c>
      <c r="B1067" s="1">
        <v>42025</v>
      </c>
      <c r="C1067" t="s">
        <v>27980</v>
      </c>
      <c r="D1067">
        <v>2</v>
      </c>
      <c r="E1067" t="s">
        <v>27981</v>
      </c>
      <c r="F1067" t="s">
        <v>7054</v>
      </c>
      <c r="G1067" t="s">
        <v>4</v>
      </c>
      <c r="H1067" t="s">
        <v>23705</v>
      </c>
      <c r="I1067" s="2">
        <v>5174.66</v>
      </c>
      <c r="J1067" s="5"/>
      <c r="L1067" s="5"/>
      <c r="M1067" s="2">
        <f t="shared" si="16"/>
        <v>-373153.35000000009</v>
      </c>
    </row>
    <row r="1068" spans="1:13">
      <c r="A1068" t="s">
        <v>27996</v>
      </c>
      <c r="B1068" s="1">
        <v>42025</v>
      </c>
      <c r="C1068" t="s">
        <v>7691</v>
      </c>
      <c r="D1068">
        <v>1</v>
      </c>
      <c r="E1068" t="s">
        <v>28004</v>
      </c>
      <c r="F1068" t="s">
        <v>13565</v>
      </c>
      <c r="G1068" t="s">
        <v>4</v>
      </c>
      <c r="H1068" t="s">
        <v>5773</v>
      </c>
      <c r="I1068" s="2">
        <v>25990</v>
      </c>
      <c r="J1068" s="5"/>
      <c r="L1068" s="5"/>
      <c r="M1068" s="2">
        <f t="shared" si="16"/>
        <v>-347163.35000000009</v>
      </c>
    </row>
    <row r="1069" spans="1:13">
      <c r="A1069" t="s">
        <v>28020</v>
      </c>
      <c r="B1069" s="1">
        <v>42025</v>
      </c>
      <c r="C1069" t="s">
        <v>18</v>
      </c>
      <c r="D1069">
        <v>2</v>
      </c>
      <c r="E1069" t="s">
        <v>28028</v>
      </c>
      <c r="F1069" t="s">
        <v>13559</v>
      </c>
      <c r="G1069" t="s">
        <v>479</v>
      </c>
      <c r="H1069" t="s">
        <v>7668</v>
      </c>
      <c r="I1069" s="2">
        <v>701.43</v>
      </c>
      <c r="J1069" s="5"/>
      <c r="L1069" s="5"/>
      <c r="M1069" s="2">
        <f t="shared" si="16"/>
        <v>-346461.9200000001</v>
      </c>
    </row>
    <row r="1070" spans="1:13">
      <c r="A1070" t="s">
        <v>28041</v>
      </c>
      <c r="B1070" s="1">
        <v>42025</v>
      </c>
      <c r="C1070" t="s">
        <v>18</v>
      </c>
      <c r="D1070">
        <v>2</v>
      </c>
      <c r="E1070" t="s">
        <v>28051</v>
      </c>
      <c r="F1070" t="s">
        <v>13559</v>
      </c>
      <c r="G1070" t="s">
        <v>479</v>
      </c>
      <c r="H1070" t="s">
        <v>6590</v>
      </c>
      <c r="I1070" s="2">
        <v>1299.1400000000001</v>
      </c>
      <c r="J1070" s="5"/>
      <c r="L1070" s="5"/>
      <c r="M1070" s="2">
        <f t="shared" si="16"/>
        <v>-345162.78000000009</v>
      </c>
    </row>
    <row r="1071" spans="1:13">
      <c r="A1071" t="s">
        <v>28066</v>
      </c>
      <c r="B1071" s="1">
        <v>42025</v>
      </c>
      <c r="C1071" t="s">
        <v>28076</v>
      </c>
      <c r="D1071">
        <v>1</v>
      </c>
      <c r="E1071" t="s">
        <v>28077</v>
      </c>
      <c r="F1071" t="s">
        <v>13565</v>
      </c>
      <c r="G1071" t="s">
        <v>4</v>
      </c>
      <c r="H1071" t="s">
        <v>28078</v>
      </c>
      <c r="I1071" s="2">
        <v>80503</v>
      </c>
      <c r="J1071" s="5"/>
      <c r="L1071" s="5"/>
      <c r="M1071" s="2">
        <f t="shared" si="16"/>
        <v>-264659.78000000009</v>
      </c>
    </row>
    <row r="1072" spans="1:13">
      <c r="A1072" t="s">
        <v>28090</v>
      </c>
      <c r="B1072" s="1">
        <v>42025</v>
      </c>
      <c r="C1072" t="s">
        <v>28076</v>
      </c>
      <c r="D1072">
        <v>1</v>
      </c>
      <c r="E1072" t="s">
        <v>28100</v>
      </c>
      <c r="F1072" t="s">
        <v>13565</v>
      </c>
      <c r="G1072" t="s">
        <v>4</v>
      </c>
      <c r="H1072" t="s">
        <v>28078</v>
      </c>
      <c r="I1072" s="2">
        <v>6500</v>
      </c>
      <c r="J1072" s="5"/>
      <c r="L1072" s="5"/>
      <c r="M1072" s="2">
        <f t="shared" si="16"/>
        <v>-258159.78000000009</v>
      </c>
    </row>
    <row r="1073" spans="1:13">
      <c r="A1073" t="s">
        <v>28117</v>
      </c>
      <c r="B1073" s="1">
        <v>42025</v>
      </c>
      <c r="C1073" t="s">
        <v>28124</v>
      </c>
      <c r="D1073">
        <v>1</v>
      </c>
      <c r="E1073" t="s">
        <v>28125</v>
      </c>
      <c r="F1073" t="s">
        <v>13565</v>
      </c>
      <c r="G1073" t="s">
        <v>4</v>
      </c>
      <c r="H1073" t="s">
        <v>28126</v>
      </c>
      <c r="I1073" s="2">
        <v>5000</v>
      </c>
      <c r="J1073" s="5"/>
      <c r="L1073" s="5"/>
      <c r="M1073" s="2">
        <f t="shared" si="16"/>
        <v>-253159.78000000009</v>
      </c>
    </row>
    <row r="1074" spans="1:13">
      <c r="A1074" t="s">
        <v>28138</v>
      </c>
      <c r="B1074" s="1">
        <v>42025</v>
      </c>
      <c r="C1074" t="s">
        <v>28146</v>
      </c>
      <c r="D1074">
        <v>2</v>
      </c>
      <c r="E1074" t="s">
        <v>28147</v>
      </c>
      <c r="F1074" t="s">
        <v>7054</v>
      </c>
      <c r="G1074" t="s">
        <v>4</v>
      </c>
      <c r="H1074" t="s">
        <v>28148</v>
      </c>
      <c r="I1074" s="2">
        <v>1025</v>
      </c>
      <c r="J1074" s="5"/>
      <c r="L1074" s="5"/>
      <c r="M1074" s="2">
        <f t="shared" si="16"/>
        <v>-252134.78000000009</v>
      </c>
    </row>
    <row r="1075" spans="1:13">
      <c r="A1075" t="s">
        <v>28163</v>
      </c>
      <c r="B1075" s="1">
        <v>42025</v>
      </c>
      <c r="C1075" t="s">
        <v>28170</v>
      </c>
      <c r="D1075">
        <v>2</v>
      </c>
      <c r="E1075" t="s">
        <v>28171</v>
      </c>
      <c r="F1075" t="s">
        <v>7054</v>
      </c>
      <c r="G1075" t="s">
        <v>4</v>
      </c>
      <c r="H1075" t="s">
        <v>28172</v>
      </c>
      <c r="I1075" s="2">
        <v>1025</v>
      </c>
      <c r="J1075" s="5"/>
      <c r="L1075" s="5"/>
      <c r="M1075" s="2">
        <f t="shared" si="16"/>
        <v>-251109.78000000009</v>
      </c>
    </row>
    <row r="1076" spans="1:13">
      <c r="A1076" t="s">
        <v>28188</v>
      </c>
      <c r="B1076" s="1">
        <v>42025</v>
      </c>
      <c r="C1076" t="s">
        <v>674</v>
      </c>
      <c r="D1076">
        <v>2</v>
      </c>
      <c r="E1076" t="s">
        <v>28195</v>
      </c>
      <c r="F1076" t="s">
        <v>13559</v>
      </c>
      <c r="G1076" t="s">
        <v>479</v>
      </c>
      <c r="H1076" t="s">
        <v>14209</v>
      </c>
      <c r="I1076" s="2">
        <v>520.24</v>
      </c>
      <c r="J1076" s="5"/>
      <c r="L1076" s="5"/>
      <c r="M1076" s="2">
        <f t="shared" si="16"/>
        <v>-250589.5400000001</v>
      </c>
    </row>
    <row r="1077" spans="1:13">
      <c r="A1077" t="s">
        <v>28212</v>
      </c>
      <c r="B1077" s="1">
        <v>42025</v>
      </c>
      <c r="C1077" t="s">
        <v>28220</v>
      </c>
      <c r="D1077">
        <v>2</v>
      </c>
      <c r="E1077" t="s">
        <v>28221</v>
      </c>
      <c r="F1077" t="s">
        <v>13559</v>
      </c>
      <c r="G1077" t="s">
        <v>313</v>
      </c>
      <c r="H1077" t="s">
        <v>3801</v>
      </c>
      <c r="J1077" s="5"/>
      <c r="K1077" s="2">
        <v>2337.31</v>
      </c>
      <c r="L1077" s="5"/>
      <c r="M1077" s="2">
        <f t="shared" si="16"/>
        <v>-252926.85000000009</v>
      </c>
    </row>
    <row r="1078" spans="1:13">
      <c r="A1078" t="s">
        <v>28212</v>
      </c>
      <c r="B1078" s="1">
        <v>42025</v>
      </c>
      <c r="C1078" t="s">
        <v>28220</v>
      </c>
      <c r="D1078">
        <v>2</v>
      </c>
      <c r="E1078" t="s">
        <v>28221</v>
      </c>
      <c r="F1078" t="s">
        <v>13559</v>
      </c>
      <c r="G1078" t="s">
        <v>313</v>
      </c>
      <c r="H1078" t="s">
        <v>3801</v>
      </c>
      <c r="I1078" s="2">
        <v>2337.31</v>
      </c>
      <c r="J1078" s="5"/>
      <c r="L1078" s="5"/>
      <c r="M1078" s="2">
        <f t="shared" si="16"/>
        <v>-250589.5400000001</v>
      </c>
    </row>
    <row r="1079" spans="1:13">
      <c r="A1079" t="s">
        <v>28235</v>
      </c>
      <c r="B1079" s="1">
        <v>42025</v>
      </c>
      <c r="C1079" t="s">
        <v>28240</v>
      </c>
      <c r="D1079">
        <v>2</v>
      </c>
      <c r="E1079" t="s">
        <v>28241</v>
      </c>
      <c r="F1079" t="s">
        <v>7054</v>
      </c>
      <c r="G1079" t="s">
        <v>4</v>
      </c>
      <c r="H1079" t="s">
        <v>15149</v>
      </c>
      <c r="I1079" s="2">
        <v>1025</v>
      </c>
      <c r="J1079" s="5"/>
      <c r="L1079" s="5"/>
      <c r="M1079" s="2">
        <f t="shared" si="16"/>
        <v>-249564.5400000001</v>
      </c>
    </row>
    <row r="1080" spans="1:13">
      <c r="A1080" t="s">
        <v>28296</v>
      </c>
      <c r="B1080" s="1">
        <v>42025</v>
      </c>
      <c r="C1080" t="s">
        <v>7466</v>
      </c>
      <c r="D1080">
        <v>1</v>
      </c>
      <c r="E1080" t="s">
        <v>28304</v>
      </c>
      <c r="F1080" t="s">
        <v>13565</v>
      </c>
      <c r="G1080" t="s">
        <v>4</v>
      </c>
      <c r="H1080" t="s">
        <v>559</v>
      </c>
      <c r="I1080" s="2">
        <v>32000</v>
      </c>
      <c r="J1080" s="5"/>
      <c r="L1080" s="5"/>
      <c r="M1080" s="2">
        <f t="shared" si="16"/>
        <v>-217564.5400000001</v>
      </c>
    </row>
    <row r="1081" spans="1:13">
      <c r="A1081" t="s">
        <v>28317</v>
      </c>
      <c r="B1081" s="1">
        <v>42025</v>
      </c>
      <c r="C1081" t="s">
        <v>28326</v>
      </c>
      <c r="D1081">
        <v>2</v>
      </c>
      <c r="E1081" t="s">
        <v>28327</v>
      </c>
      <c r="F1081" t="s">
        <v>7054</v>
      </c>
      <c r="G1081" t="s">
        <v>4</v>
      </c>
      <c r="H1081" t="s">
        <v>28328</v>
      </c>
      <c r="I1081" s="2">
        <v>3030</v>
      </c>
      <c r="J1081" s="5"/>
      <c r="L1081" s="5"/>
      <c r="M1081" s="2">
        <f t="shared" si="16"/>
        <v>-214534.5400000001</v>
      </c>
    </row>
    <row r="1082" spans="1:13">
      <c r="A1082" t="s">
        <v>28342</v>
      </c>
      <c r="B1082" s="1">
        <v>42025</v>
      </c>
      <c r="C1082" t="s">
        <v>28350</v>
      </c>
      <c r="D1082">
        <v>2</v>
      </c>
      <c r="E1082" t="s">
        <v>28351</v>
      </c>
      <c r="F1082" t="s">
        <v>7054</v>
      </c>
      <c r="G1082" t="s">
        <v>4</v>
      </c>
      <c r="H1082" t="s">
        <v>20948</v>
      </c>
      <c r="I1082" s="2">
        <v>1025</v>
      </c>
      <c r="J1082" s="5"/>
      <c r="L1082" s="5"/>
      <c r="M1082" s="2">
        <f t="shared" si="16"/>
        <v>-213509.5400000001</v>
      </c>
    </row>
    <row r="1083" spans="1:13">
      <c r="A1083" t="s">
        <v>28367</v>
      </c>
      <c r="B1083" s="1">
        <v>42025</v>
      </c>
      <c r="C1083" t="s">
        <v>28374</v>
      </c>
      <c r="D1083">
        <v>2</v>
      </c>
      <c r="E1083" t="s">
        <v>28375</v>
      </c>
      <c r="F1083" t="s">
        <v>7054</v>
      </c>
      <c r="G1083" t="s">
        <v>4</v>
      </c>
      <c r="H1083" t="s">
        <v>1541</v>
      </c>
      <c r="I1083" s="2">
        <v>3030</v>
      </c>
      <c r="J1083" s="5"/>
      <c r="L1083" s="5"/>
      <c r="M1083" s="2">
        <f t="shared" si="16"/>
        <v>-210479.5400000001</v>
      </c>
    </row>
    <row r="1084" spans="1:13">
      <c r="A1084" t="s">
        <v>28388</v>
      </c>
      <c r="B1084" s="1">
        <v>42025</v>
      </c>
      <c r="C1084" t="s">
        <v>28397</v>
      </c>
      <c r="D1084">
        <v>2</v>
      </c>
      <c r="E1084" t="s">
        <v>28398</v>
      </c>
      <c r="F1084" t="s">
        <v>7054</v>
      </c>
      <c r="G1084" t="s">
        <v>4</v>
      </c>
      <c r="H1084" t="s">
        <v>18303</v>
      </c>
      <c r="I1084" s="2">
        <v>1200.01</v>
      </c>
      <c r="J1084" s="5"/>
      <c r="L1084" s="5"/>
      <c r="M1084" s="2">
        <f t="shared" si="16"/>
        <v>-209279.53000000009</v>
      </c>
    </row>
    <row r="1085" spans="1:13">
      <c r="A1085" t="s">
        <v>28408</v>
      </c>
      <c r="B1085" s="1">
        <v>42025</v>
      </c>
      <c r="C1085" t="s">
        <v>18</v>
      </c>
      <c r="D1085">
        <v>2</v>
      </c>
      <c r="E1085" t="s">
        <v>28418</v>
      </c>
      <c r="F1085" t="s">
        <v>13559</v>
      </c>
      <c r="G1085" t="s">
        <v>479</v>
      </c>
      <c r="H1085" t="s">
        <v>26459</v>
      </c>
      <c r="I1085" s="2">
        <v>64.47</v>
      </c>
      <c r="J1085" s="5"/>
      <c r="L1085" s="5"/>
      <c r="M1085" s="2">
        <f t="shared" si="16"/>
        <v>-209215.06000000008</v>
      </c>
    </row>
    <row r="1086" spans="1:13">
      <c r="A1086" t="s">
        <v>28429</v>
      </c>
      <c r="B1086" s="1">
        <v>42025</v>
      </c>
      <c r="C1086" t="s">
        <v>18</v>
      </c>
      <c r="D1086">
        <v>2</v>
      </c>
      <c r="E1086" t="s">
        <v>28439</v>
      </c>
      <c r="F1086" t="s">
        <v>13559</v>
      </c>
      <c r="G1086" t="s">
        <v>479</v>
      </c>
      <c r="H1086" t="s">
        <v>7915</v>
      </c>
      <c r="I1086" s="2">
        <v>854.94</v>
      </c>
      <c r="J1086" s="5"/>
      <c r="L1086" s="5"/>
      <c r="M1086" s="2">
        <f t="shared" si="16"/>
        <v>-208360.12000000008</v>
      </c>
    </row>
    <row r="1087" spans="1:13">
      <c r="A1087" t="s">
        <v>28451</v>
      </c>
      <c r="B1087" s="1">
        <v>42025</v>
      </c>
      <c r="C1087" t="s">
        <v>28456</v>
      </c>
      <c r="D1087">
        <v>2</v>
      </c>
      <c r="E1087" t="s">
        <v>28457</v>
      </c>
      <c r="F1087" t="s">
        <v>7054</v>
      </c>
      <c r="G1087" t="s">
        <v>4</v>
      </c>
      <c r="H1087" t="s">
        <v>22229</v>
      </c>
      <c r="I1087" s="2">
        <v>3225</v>
      </c>
      <c r="J1087" s="5"/>
      <c r="L1087" s="5"/>
      <c r="M1087" s="2">
        <f t="shared" si="16"/>
        <v>-205135.12000000008</v>
      </c>
    </row>
    <row r="1088" spans="1:13">
      <c r="A1088" t="s">
        <v>28471</v>
      </c>
      <c r="B1088" s="1">
        <v>42025</v>
      </c>
      <c r="C1088" t="s">
        <v>28478</v>
      </c>
      <c r="D1088">
        <v>2</v>
      </c>
      <c r="E1088" t="s">
        <v>28479</v>
      </c>
      <c r="F1088" t="s">
        <v>7054</v>
      </c>
      <c r="G1088" t="s">
        <v>4</v>
      </c>
      <c r="H1088" t="s">
        <v>28480</v>
      </c>
      <c r="I1088" s="2">
        <v>1840</v>
      </c>
      <c r="J1088" s="5"/>
      <c r="L1088" s="5"/>
      <c r="M1088" s="2">
        <f t="shared" si="16"/>
        <v>-203295.12000000008</v>
      </c>
    </row>
    <row r="1089" spans="1:14">
      <c r="A1089" t="s">
        <v>28496</v>
      </c>
      <c r="B1089" s="1">
        <v>42025</v>
      </c>
      <c r="C1089" t="s">
        <v>28502</v>
      </c>
      <c r="D1089">
        <v>2</v>
      </c>
      <c r="E1089" t="s">
        <v>28503</v>
      </c>
      <c r="F1089" t="s">
        <v>7054</v>
      </c>
      <c r="G1089" t="s">
        <v>4</v>
      </c>
      <c r="H1089" t="s">
        <v>2138</v>
      </c>
      <c r="J1089" s="5"/>
      <c r="K1089" s="2">
        <v>599.98</v>
      </c>
      <c r="L1089" s="5"/>
      <c r="M1089" s="2">
        <f t="shared" si="16"/>
        <v>-203895.10000000009</v>
      </c>
    </row>
    <row r="1090" spans="1:14">
      <c r="A1090" t="s">
        <v>28496</v>
      </c>
      <c r="B1090" s="1">
        <v>42025</v>
      </c>
      <c r="C1090" t="s">
        <v>28502</v>
      </c>
      <c r="D1090">
        <v>2</v>
      </c>
      <c r="E1090" t="s">
        <v>28503</v>
      </c>
      <c r="F1090" t="s">
        <v>7054</v>
      </c>
      <c r="G1090" t="s">
        <v>4</v>
      </c>
      <c r="H1090" t="s">
        <v>2138</v>
      </c>
      <c r="I1090" s="2">
        <v>1025</v>
      </c>
      <c r="J1090" s="5"/>
      <c r="L1090" s="5"/>
      <c r="M1090" s="2">
        <f t="shared" si="16"/>
        <v>-202870.10000000009</v>
      </c>
    </row>
    <row r="1091" spans="1:14">
      <c r="A1091" t="s">
        <v>28517</v>
      </c>
      <c r="B1091" s="1">
        <v>42025</v>
      </c>
      <c r="C1091" t="s">
        <v>28524</v>
      </c>
      <c r="D1091">
        <v>2</v>
      </c>
      <c r="E1091" t="s">
        <v>28525</v>
      </c>
      <c r="F1091" t="s">
        <v>7054</v>
      </c>
      <c r="G1091" t="s">
        <v>4</v>
      </c>
      <c r="H1091" t="s">
        <v>14155</v>
      </c>
      <c r="I1091" s="2">
        <v>1025</v>
      </c>
      <c r="J1091" s="5"/>
      <c r="L1091" s="5"/>
      <c r="M1091" s="2">
        <f t="shared" si="16"/>
        <v>-201845.10000000009</v>
      </c>
    </row>
    <row r="1092" spans="1:14">
      <c r="A1092" t="s">
        <v>28539</v>
      </c>
      <c r="B1092" s="1">
        <v>42025</v>
      </c>
      <c r="C1092" t="s">
        <v>18</v>
      </c>
      <c r="D1092">
        <v>2</v>
      </c>
      <c r="E1092" t="s">
        <v>28548</v>
      </c>
      <c r="F1092" t="s">
        <v>13559</v>
      </c>
      <c r="G1092" t="s">
        <v>479</v>
      </c>
      <c r="H1092" t="s">
        <v>6484</v>
      </c>
      <c r="I1092" s="2">
        <v>91.14</v>
      </c>
      <c r="J1092" s="5"/>
      <c r="L1092" s="5"/>
      <c r="M1092" s="2">
        <f t="shared" si="16"/>
        <v>-201753.96000000008</v>
      </c>
    </row>
    <row r="1093" spans="1:14">
      <c r="A1093" t="s">
        <v>28560</v>
      </c>
      <c r="B1093" s="1">
        <v>42025</v>
      </c>
      <c r="C1093" t="s">
        <v>28566</v>
      </c>
      <c r="D1093">
        <v>2</v>
      </c>
      <c r="E1093" t="s">
        <v>28567</v>
      </c>
      <c r="F1093" t="s">
        <v>7054</v>
      </c>
      <c r="G1093" t="s">
        <v>4</v>
      </c>
      <c r="H1093" t="s">
        <v>972</v>
      </c>
      <c r="I1093" s="2">
        <v>1025</v>
      </c>
      <c r="J1093" s="5"/>
      <c r="L1093" s="5"/>
      <c r="M1093" s="2">
        <f t="shared" si="16"/>
        <v>-200728.96000000008</v>
      </c>
    </row>
    <row r="1094" spans="1:14">
      <c r="A1094" t="s">
        <v>28583</v>
      </c>
      <c r="B1094" s="1">
        <v>42025</v>
      </c>
      <c r="C1094" t="s">
        <v>18</v>
      </c>
      <c r="D1094">
        <v>2</v>
      </c>
      <c r="E1094" t="s">
        <v>28590</v>
      </c>
      <c r="F1094" t="s">
        <v>13559</v>
      </c>
      <c r="G1094" t="s">
        <v>479</v>
      </c>
      <c r="H1094" t="s">
        <v>7915</v>
      </c>
      <c r="I1094" s="2">
        <v>938.58</v>
      </c>
      <c r="J1094" s="5"/>
      <c r="L1094" s="5"/>
      <c r="M1094" s="2">
        <f t="shared" si="16"/>
        <v>-199790.38000000009</v>
      </c>
    </row>
    <row r="1095" spans="1:14">
      <c r="A1095" t="s">
        <v>28603</v>
      </c>
      <c r="B1095" s="1">
        <v>42025</v>
      </c>
      <c r="C1095" t="s">
        <v>18</v>
      </c>
      <c r="D1095">
        <v>2</v>
      </c>
      <c r="E1095" t="s">
        <v>28611</v>
      </c>
      <c r="F1095" t="s">
        <v>13559</v>
      </c>
      <c r="G1095" t="s">
        <v>479</v>
      </c>
      <c r="H1095" t="s">
        <v>583</v>
      </c>
      <c r="I1095" s="2">
        <v>661.23</v>
      </c>
      <c r="J1095" s="5"/>
      <c r="L1095" s="5"/>
      <c r="M1095" s="2">
        <f t="shared" si="16"/>
        <v>-199129.15000000008</v>
      </c>
    </row>
    <row r="1096" spans="1:14">
      <c r="A1096" t="s">
        <v>28628</v>
      </c>
      <c r="B1096" s="1">
        <v>42025</v>
      </c>
      <c r="C1096" t="s">
        <v>674</v>
      </c>
      <c r="D1096">
        <v>2</v>
      </c>
      <c r="E1096" t="s">
        <v>28632</v>
      </c>
      <c r="F1096" t="s">
        <v>13559</v>
      </c>
      <c r="G1096" t="s">
        <v>479</v>
      </c>
      <c r="H1096" t="s">
        <v>4375</v>
      </c>
      <c r="I1096" s="59">
        <v>756.12</v>
      </c>
      <c r="J1096" s="5"/>
      <c r="L1096" s="5"/>
      <c r="M1096" s="2">
        <f t="shared" si="16"/>
        <v>-198373.03000000009</v>
      </c>
      <c r="N1096" s="25"/>
    </row>
    <row r="1097" spans="1:14">
      <c r="A1097" t="s">
        <v>28649</v>
      </c>
      <c r="B1097" s="1">
        <v>42025</v>
      </c>
      <c r="C1097" t="s">
        <v>28657</v>
      </c>
      <c r="D1097">
        <v>2</v>
      </c>
      <c r="E1097" t="s">
        <v>28658</v>
      </c>
      <c r="F1097" t="s">
        <v>7054</v>
      </c>
      <c r="G1097" t="s">
        <v>4</v>
      </c>
      <c r="H1097" t="s">
        <v>7837</v>
      </c>
      <c r="J1097" s="5"/>
      <c r="K1097" s="2">
        <v>470</v>
      </c>
      <c r="L1097" s="5"/>
      <c r="M1097" s="2">
        <f t="shared" ref="M1097:M1160" si="17">+M1096+I1097-K1097</f>
        <v>-198843.03000000009</v>
      </c>
    </row>
    <row r="1098" spans="1:14">
      <c r="A1098" t="s">
        <v>28649</v>
      </c>
      <c r="B1098" s="1">
        <v>42025</v>
      </c>
      <c r="C1098" t="s">
        <v>28657</v>
      </c>
      <c r="D1098">
        <v>2</v>
      </c>
      <c r="E1098" t="s">
        <v>28658</v>
      </c>
      <c r="F1098" t="s">
        <v>7054</v>
      </c>
      <c r="G1098" t="s">
        <v>4</v>
      </c>
      <c r="H1098" t="s">
        <v>7837</v>
      </c>
      <c r="I1098" s="2">
        <v>470</v>
      </c>
      <c r="J1098" s="5"/>
      <c r="L1098" s="5"/>
      <c r="M1098" s="2">
        <f t="shared" si="17"/>
        <v>-198373.03000000009</v>
      </c>
    </row>
    <row r="1099" spans="1:14">
      <c r="A1099" t="s">
        <v>28675</v>
      </c>
      <c r="B1099" s="1">
        <v>42025</v>
      </c>
      <c r="C1099" t="s">
        <v>28682</v>
      </c>
      <c r="D1099">
        <v>2</v>
      </c>
      <c r="E1099" t="s">
        <v>28683</v>
      </c>
      <c r="F1099" t="s">
        <v>7054</v>
      </c>
      <c r="G1099" t="s">
        <v>4</v>
      </c>
      <c r="H1099" t="s">
        <v>18144</v>
      </c>
      <c r="I1099" s="2">
        <v>1025</v>
      </c>
      <c r="J1099" s="5"/>
      <c r="L1099" s="5"/>
      <c r="M1099" s="2">
        <f t="shared" si="17"/>
        <v>-197348.03000000009</v>
      </c>
    </row>
    <row r="1100" spans="1:14">
      <c r="A1100" t="s">
        <v>28701</v>
      </c>
      <c r="B1100" s="1">
        <v>42025</v>
      </c>
      <c r="C1100" t="s">
        <v>28708</v>
      </c>
      <c r="D1100">
        <v>2</v>
      </c>
      <c r="E1100" t="s">
        <v>28709</v>
      </c>
      <c r="F1100" t="s">
        <v>7054</v>
      </c>
      <c r="G1100" t="s">
        <v>4</v>
      </c>
      <c r="H1100" t="s">
        <v>28647</v>
      </c>
      <c r="I1100" s="2">
        <v>1025</v>
      </c>
      <c r="J1100" s="5"/>
      <c r="L1100" s="5"/>
      <c r="M1100" s="2">
        <f t="shared" si="17"/>
        <v>-196323.03000000009</v>
      </c>
    </row>
    <row r="1101" spans="1:14">
      <c r="A1101" t="s">
        <v>28723</v>
      </c>
      <c r="B1101" s="1">
        <v>42025</v>
      </c>
      <c r="C1101" t="s">
        <v>7938</v>
      </c>
      <c r="D1101">
        <v>2</v>
      </c>
      <c r="E1101" t="s">
        <v>28729</v>
      </c>
      <c r="F1101" t="s">
        <v>7054</v>
      </c>
      <c r="G1101" t="s">
        <v>4</v>
      </c>
      <c r="H1101" t="s">
        <v>6729</v>
      </c>
      <c r="I1101" s="2">
        <v>2080.0100000000002</v>
      </c>
      <c r="J1101" s="5"/>
      <c r="L1101" s="5"/>
      <c r="M1101" s="2">
        <f t="shared" si="17"/>
        <v>-194243.02000000008</v>
      </c>
    </row>
    <row r="1102" spans="1:14">
      <c r="A1102" t="s">
        <v>28744</v>
      </c>
      <c r="B1102" s="1">
        <v>42025</v>
      </c>
      <c r="C1102" t="s">
        <v>28751</v>
      </c>
      <c r="D1102">
        <v>2</v>
      </c>
      <c r="E1102" t="s">
        <v>28752</v>
      </c>
      <c r="F1102" t="s">
        <v>7054</v>
      </c>
      <c r="G1102" t="s">
        <v>4</v>
      </c>
      <c r="H1102" t="s">
        <v>5430</v>
      </c>
      <c r="I1102" s="2">
        <v>3940</v>
      </c>
      <c r="J1102" s="5">
        <v>3</v>
      </c>
      <c r="L1102" s="5"/>
      <c r="M1102" s="2">
        <f t="shared" si="17"/>
        <v>-190303.02000000008</v>
      </c>
    </row>
    <row r="1103" spans="1:14">
      <c r="A1103" t="s">
        <v>28766</v>
      </c>
      <c r="B1103" s="1">
        <v>42025</v>
      </c>
      <c r="C1103" t="s">
        <v>28771</v>
      </c>
      <c r="D1103">
        <v>2</v>
      </c>
      <c r="E1103" t="s">
        <v>28772</v>
      </c>
      <c r="F1103" t="s">
        <v>7054</v>
      </c>
      <c r="G1103" t="s">
        <v>4</v>
      </c>
      <c r="H1103" t="s">
        <v>9304</v>
      </c>
      <c r="I1103" s="2">
        <v>1025</v>
      </c>
      <c r="J1103" s="5"/>
      <c r="L1103" s="5"/>
      <c r="M1103" s="2">
        <f t="shared" si="17"/>
        <v>-189278.02000000008</v>
      </c>
    </row>
    <row r="1104" spans="1:14">
      <c r="A1104" t="s">
        <v>28785</v>
      </c>
      <c r="B1104" s="1">
        <v>42025</v>
      </c>
      <c r="C1104" t="s">
        <v>7983</v>
      </c>
      <c r="D1104">
        <v>1</v>
      </c>
      <c r="E1104" t="s">
        <v>28790</v>
      </c>
      <c r="F1104" t="s">
        <v>13565</v>
      </c>
      <c r="G1104" t="s">
        <v>4</v>
      </c>
      <c r="H1104" t="s">
        <v>28791</v>
      </c>
      <c r="I1104" s="2">
        <v>155000</v>
      </c>
      <c r="J1104" s="5"/>
      <c r="L1104" s="5"/>
      <c r="M1104" s="2">
        <f t="shared" si="17"/>
        <v>-34278.020000000077</v>
      </c>
    </row>
    <row r="1105" spans="1:14">
      <c r="A1105" t="s">
        <v>28803</v>
      </c>
      <c r="B1105" s="1">
        <v>42025</v>
      </c>
      <c r="C1105" t="s">
        <v>28809</v>
      </c>
      <c r="D1105">
        <v>2</v>
      </c>
      <c r="E1105" t="s">
        <v>28810</v>
      </c>
      <c r="F1105" t="s">
        <v>7054</v>
      </c>
      <c r="G1105" t="s">
        <v>4</v>
      </c>
      <c r="H1105" t="s">
        <v>4512</v>
      </c>
      <c r="I1105" s="2">
        <v>3030</v>
      </c>
      <c r="J1105" s="5"/>
      <c r="L1105" s="5"/>
      <c r="M1105" s="2">
        <f t="shared" si="17"/>
        <v>-31248.020000000077</v>
      </c>
    </row>
    <row r="1106" spans="1:14">
      <c r="A1106" t="s">
        <v>28823</v>
      </c>
      <c r="B1106" s="1">
        <v>42025</v>
      </c>
      <c r="C1106" t="s">
        <v>28829</v>
      </c>
      <c r="D1106">
        <v>2</v>
      </c>
      <c r="E1106" t="s">
        <v>28830</v>
      </c>
      <c r="F1106" t="s">
        <v>7054</v>
      </c>
      <c r="G1106" t="s">
        <v>4</v>
      </c>
      <c r="H1106" t="s">
        <v>12610</v>
      </c>
      <c r="I1106" s="2">
        <v>2200</v>
      </c>
      <c r="J1106" s="5"/>
      <c r="L1106" s="5"/>
      <c r="M1106" s="2">
        <f t="shared" si="17"/>
        <v>-29048.020000000077</v>
      </c>
    </row>
    <row r="1107" spans="1:14">
      <c r="A1107" t="s">
        <v>28847</v>
      </c>
      <c r="B1107" s="1">
        <v>42025</v>
      </c>
      <c r="C1107" t="s">
        <v>674</v>
      </c>
      <c r="D1107">
        <v>2</v>
      </c>
      <c r="E1107" t="s">
        <v>28854</v>
      </c>
      <c r="F1107" t="s">
        <v>13559</v>
      </c>
      <c r="G1107" t="s">
        <v>479</v>
      </c>
      <c r="H1107" t="s">
        <v>6497</v>
      </c>
      <c r="J1107" s="5"/>
      <c r="K1107" s="2">
        <v>953.76</v>
      </c>
      <c r="L1107" s="5"/>
      <c r="M1107" s="2">
        <f t="shared" si="17"/>
        <v>-30001.780000000075</v>
      </c>
    </row>
    <row r="1108" spans="1:14">
      <c r="A1108" t="s">
        <v>28847</v>
      </c>
      <c r="B1108" s="1">
        <v>42025</v>
      </c>
      <c r="C1108" t="s">
        <v>674</v>
      </c>
      <c r="D1108">
        <v>2</v>
      </c>
      <c r="E1108" t="s">
        <v>28854</v>
      </c>
      <c r="F1108" t="s">
        <v>13559</v>
      </c>
      <c r="G1108" t="s">
        <v>479</v>
      </c>
      <c r="H1108" t="s">
        <v>6497</v>
      </c>
      <c r="I1108" s="2">
        <v>953.76</v>
      </c>
      <c r="J1108" s="5"/>
      <c r="L1108" s="5"/>
      <c r="M1108" s="2">
        <f t="shared" si="17"/>
        <v>-29048.020000000077</v>
      </c>
    </row>
    <row r="1109" spans="1:14">
      <c r="A1109" t="s">
        <v>28868</v>
      </c>
      <c r="B1109" s="1">
        <v>42025</v>
      </c>
      <c r="C1109" t="s">
        <v>18</v>
      </c>
      <c r="D1109">
        <v>2</v>
      </c>
      <c r="E1109" t="s">
        <v>28876</v>
      </c>
      <c r="F1109" t="s">
        <v>13559</v>
      </c>
      <c r="G1109" t="s">
        <v>479</v>
      </c>
      <c r="H1109" t="s">
        <v>349</v>
      </c>
      <c r="J1109" s="5"/>
      <c r="K1109" s="2">
        <v>2917.28</v>
      </c>
      <c r="L1109" s="5"/>
      <c r="M1109" s="2">
        <f t="shared" si="17"/>
        <v>-31965.300000000076</v>
      </c>
    </row>
    <row r="1110" spans="1:14">
      <c r="A1110" t="s">
        <v>28868</v>
      </c>
      <c r="B1110" s="1">
        <v>42025</v>
      </c>
      <c r="C1110" t="s">
        <v>18</v>
      </c>
      <c r="D1110">
        <v>2</v>
      </c>
      <c r="E1110" t="s">
        <v>28876</v>
      </c>
      <c r="F1110" t="s">
        <v>13559</v>
      </c>
      <c r="G1110" t="s">
        <v>479</v>
      </c>
      <c r="H1110" t="s">
        <v>349</v>
      </c>
      <c r="I1110" s="2">
        <v>2917.28</v>
      </c>
      <c r="J1110" s="5"/>
      <c r="L1110" s="5"/>
      <c r="M1110" s="2">
        <f t="shared" si="17"/>
        <v>-29048.020000000077</v>
      </c>
    </row>
    <row r="1111" spans="1:14">
      <c r="A1111" t="s">
        <v>28895</v>
      </c>
      <c r="B1111" s="1">
        <v>42025</v>
      </c>
      <c r="C1111" t="s">
        <v>28902</v>
      </c>
      <c r="D1111">
        <v>2</v>
      </c>
      <c r="E1111" t="s">
        <v>28903</v>
      </c>
      <c r="F1111" t="s">
        <v>7054</v>
      </c>
      <c r="G1111" t="s">
        <v>4</v>
      </c>
      <c r="H1111" t="s">
        <v>349</v>
      </c>
      <c r="J1111" s="5"/>
      <c r="K1111" s="2">
        <v>200</v>
      </c>
      <c r="L1111" s="5"/>
      <c r="M1111" s="2">
        <f t="shared" si="17"/>
        <v>-29248.020000000077</v>
      </c>
    </row>
    <row r="1112" spans="1:14">
      <c r="A1112" t="s">
        <v>28895</v>
      </c>
      <c r="B1112" s="1">
        <v>42025</v>
      </c>
      <c r="C1112" t="s">
        <v>28902</v>
      </c>
      <c r="D1112">
        <v>2</v>
      </c>
      <c r="E1112" t="s">
        <v>28903</v>
      </c>
      <c r="F1112" t="s">
        <v>7054</v>
      </c>
      <c r="G1112" t="s">
        <v>4</v>
      </c>
      <c r="H1112" t="s">
        <v>349</v>
      </c>
      <c r="I1112" s="2">
        <v>200.01</v>
      </c>
      <c r="J1112" s="5"/>
      <c r="L1112" s="5"/>
      <c r="M1112" s="2">
        <f t="shared" si="17"/>
        <v>-29048.010000000078</v>
      </c>
    </row>
    <row r="1113" spans="1:14">
      <c r="A1113" t="s">
        <v>28917</v>
      </c>
      <c r="B1113" s="1">
        <v>42025</v>
      </c>
      <c r="C1113" t="s">
        <v>5029</v>
      </c>
      <c r="D1113">
        <v>2</v>
      </c>
      <c r="E1113" t="s">
        <v>28922</v>
      </c>
      <c r="F1113" t="s">
        <v>13559</v>
      </c>
      <c r="G1113" t="s">
        <v>479</v>
      </c>
      <c r="H1113" t="s">
        <v>829</v>
      </c>
      <c r="J1113" s="5"/>
      <c r="K1113" s="2">
        <v>1932.34</v>
      </c>
      <c r="L1113" s="5"/>
      <c r="M1113" s="2">
        <f t="shared" si="17"/>
        <v>-30980.350000000079</v>
      </c>
    </row>
    <row r="1114" spans="1:14">
      <c r="A1114" t="s">
        <v>28917</v>
      </c>
      <c r="B1114" s="1">
        <v>42025</v>
      </c>
      <c r="C1114" t="s">
        <v>5029</v>
      </c>
      <c r="D1114">
        <v>2</v>
      </c>
      <c r="E1114" t="s">
        <v>28922</v>
      </c>
      <c r="F1114" t="s">
        <v>13559</v>
      </c>
      <c r="G1114" t="s">
        <v>479</v>
      </c>
      <c r="H1114" t="s">
        <v>829</v>
      </c>
      <c r="I1114" s="2">
        <v>1932.34</v>
      </c>
      <c r="J1114" s="5"/>
      <c r="L1114" s="5"/>
      <c r="M1114" s="2">
        <f t="shared" si="17"/>
        <v>-29048.010000000078</v>
      </c>
    </row>
    <row r="1115" spans="1:14">
      <c r="A1115" t="s">
        <v>28936</v>
      </c>
      <c r="B1115" s="1">
        <v>42025</v>
      </c>
      <c r="C1115" t="s">
        <v>674</v>
      </c>
      <c r="D1115">
        <v>2</v>
      </c>
      <c r="E1115" t="s">
        <v>28940</v>
      </c>
      <c r="F1115" t="s">
        <v>13559</v>
      </c>
      <c r="G1115" t="s">
        <v>479</v>
      </c>
      <c r="H1115" t="s">
        <v>7846</v>
      </c>
      <c r="J1115" s="5"/>
      <c r="K1115" s="2">
        <v>2331.63</v>
      </c>
      <c r="L1115" s="5"/>
      <c r="M1115" s="2">
        <f t="shared" si="17"/>
        <v>-31379.640000000079</v>
      </c>
    </row>
    <row r="1116" spans="1:14">
      <c r="A1116" t="s">
        <v>28936</v>
      </c>
      <c r="B1116" s="1">
        <v>42025</v>
      </c>
      <c r="C1116" t="s">
        <v>674</v>
      </c>
      <c r="D1116">
        <v>2</v>
      </c>
      <c r="E1116" t="s">
        <v>28940</v>
      </c>
      <c r="F1116" t="s">
        <v>13559</v>
      </c>
      <c r="G1116" t="s">
        <v>479</v>
      </c>
      <c r="H1116" t="s">
        <v>7846</v>
      </c>
      <c r="I1116" s="2">
        <v>2331.63</v>
      </c>
      <c r="J1116" s="5"/>
      <c r="L1116" s="5"/>
      <c r="M1116" s="2">
        <f t="shared" si="17"/>
        <v>-29048.010000000078</v>
      </c>
    </row>
    <row r="1117" spans="1:14">
      <c r="A1117" t="s">
        <v>28957</v>
      </c>
      <c r="B1117" s="1">
        <v>42025</v>
      </c>
      <c r="C1117" t="s">
        <v>19720</v>
      </c>
      <c r="D1117">
        <v>1</v>
      </c>
      <c r="E1117" t="s">
        <v>28961</v>
      </c>
      <c r="F1117" t="s">
        <v>13565</v>
      </c>
      <c r="G1117" t="s">
        <v>4</v>
      </c>
      <c r="H1117" t="s">
        <v>19722</v>
      </c>
      <c r="I1117" s="2">
        <v>30000</v>
      </c>
      <c r="J1117" s="5"/>
      <c r="L1117" s="5"/>
      <c r="M1117" s="2">
        <f t="shared" si="17"/>
        <v>951.98999999992157</v>
      </c>
    </row>
    <row r="1118" spans="1:14">
      <c r="A1118" t="s">
        <v>28983</v>
      </c>
      <c r="B1118" s="1">
        <v>42025</v>
      </c>
      <c r="C1118" t="s">
        <v>1419</v>
      </c>
      <c r="D1118">
        <v>2</v>
      </c>
      <c r="E1118" t="s">
        <v>28987</v>
      </c>
      <c r="F1118" t="s">
        <v>13559</v>
      </c>
      <c r="G1118" t="s">
        <v>479</v>
      </c>
      <c r="H1118" t="s">
        <v>6729</v>
      </c>
      <c r="I1118" s="2">
        <v>794.92</v>
      </c>
      <c r="J1118" s="5"/>
      <c r="L1118" s="5"/>
      <c r="M1118" s="2">
        <f t="shared" si="17"/>
        <v>1746.9099999999216</v>
      </c>
    </row>
    <row r="1119" spans="1:14">
      <c r="A1119" t="s">
        <v>29004</v>
      </c>
      <c r="B1119" s="1">
        <v>42025</v>
      </c>
      <c r="C1119" t="s">
        <v>18</v>
      </c>
      <c r="D1119">
        <v>2</v>
      </c>
      <c r="E1119" t="s">
        <v>29009</v>
      </c>
      <c r="F1119" t="s">
        <v>13559</v>
      </c>
      <c r="G1119" t="s">
        <v>479</v>
      </c>
      <c r="H1119" t="s">
        <v>18144</v>
      </c>
      <c r="I1119" s="2">
        <v>2800</v>
      </c>
      <c r="J1119" s="5"/>
      <c r="L1119" s="5"/>
      <c r="M1119" s="2">
        <f t="shared" si="17"/>
        <v>4546.9099999999216</v>
      </c>
      <c r="N1119" s="3">
        <f>+M1024-M1119</f>
        <v>-1.9999999965875759E-2</v>
      </c>
    </row>
    <row r="1120" spans="1:14" hidden="1">
      <c r="A1120" s="35" t="s">
        <v>8151</v>
      </c>
      <c r="B1120" s="36">
        <v>42026</v>
      </c>
      <c r="C1120" s="35" t="s">
        <v>8154</v>
      </c>
      <c r="D1120" s="35">
        <v>1</v>
      </c>
      <c r="E1120" s="35" t="s">
        <v>8155</v>
      </c>
      <c r="F1120" s="35" t="s">
        <v>29</v>
      </c>
      <c r="G1120" s="35" t="s">
        <v>4</v>
      </c>
      <c r="H1120" s="35" t="s">
        <v>8156</v>
      </c>
      <c r="I1120" s="11">
        <v>593.66</v>
      </c>
      <c r="J1120" s="12">
        <v>1</v>
      </c>
      <c r="K1120" s="11"/>
      <c r="L1120" s="12"/>
      <c r="M1120" s="11">
        <f t="shared" si="17"/>
        <v>5140.5699999999215</v>
      </c>
    </row>
    <row r="1121" spans="1:13" hidden="1">
      <c r="A1121" s="13" t="s">
        <v>8222</v>
      </c>
      <c r="B1121" s="14">
        <v>42026</v>
      </c>
      <c r="C1121" s="13" t="s">
        <v>1419</v>
      </c>
      <c r="D1121" s="13">
        <v>1</v>
      </c>
      <c r="E1121" s="13" t="s">
        <v>8228</v>
      </c>
      <c r="F1121" s="13" t="s">
        <v>16</v>
      </c>
      <c r="G1121" s="13" t="s">
        <v>4</v>
      </c>
      <c r="H1121" s="13" t="s">
        <v>564</v>
      </c>
      <c r="I1121" s="15"/>
      <c r="J1121" s="16"/>
      <c r="K1121" s="15">
        <v>2860</v>
      </c>
      <c r="L1121" s="16"/>
      <c r="M1121" s="15">
        <f t="shared" si="17"/>
        <v>2280.5699999999215</v>
      </c>
    </row>
    <row r="1122" spans="1:13" hidden="1">
      <c r="A1122" t="s">
        <v>8288</v>
      </c>
      <c r="B1122" s="1">
        <v>42026</v>
      </c>
      <c r="C1122" t="s">
        <v>6</v>
      </c>
      <c r="D1122">
        <v>1</v>
      </c>
      <c r="E1122" t="s">
        <v>8291</v>
      </c>
      <c r="F1122" t="s">
        <v>29</v>
      </c>
      <c r="G1122" t="s">
        <v>4</v>
      </c>
      <c r="H1122" t="s">
        <v>8292</v>
      </c>
      <c r="I1122" s="2">
        <v>195.94</v>
      </c>
      <c r="J1122" s="5">
        <v>1</v>
      </c>
      <c r="L1122" s="5"/>
      <c r="M1122" s="2">
        <f t="shared" si="17"/>
        <v>2476.5099999999215</v>
      </c>
    </row>
    <row r="1123" spans="1:13" hidden="1">
      <c r="A1123" t="s">
        <v>8351</v>
      </c>
      <c r="B1123" s="1">
        <v>42026</v>
      </c>
      <c r="C1123" t="s">
        <v>6</v>
      </c>
      <c r="D1123">
        <v>1</v>
      </c>
      <c r="E1123" t="s">
        <v>8354</v>
      </c>
      <c r="F1123" t="s">
        <v>29</v>
      </c>
      <c r="G1123" t="s">
        <v>4</v>
      </c>
      <c r="H1123" t="s">
        <v>8355</v>
      </c>
      <c r="I1123" s="2">
        <v>558.96</v>
      </c>
      <c r="J1123" s="5"/>
      <c r="L1123" s="5"/>
      <c r="M1123" s="2">
        <f t="shared" si="17"/>
        <v>3035.4699999999216</v>
      </c>
    </row>
    <row r="1124" spans="1:13" hidden="1">
      <c r="A1124" t="s">
        <v>8407</v>
      </c>
      <c r="B1124" s="1">
        <v>42026</v>
      </c>
      <c r="C1124" t="s">
        <v>8144</v>
      </c>
      <c r="D1124">
        <v>1</v>
      </c>
      <c r="E1124" t="s">
        <v>8410</v>
      </c>
      <c r="F1124" t="s">
        <v>13</v>
      </c>
      <c r="G1124" t="s">
        <v>4</v>
      </c>
      <c r="H1124" t="s">
        <v>2363</v>
      </c>
      <c r="J1124" s="5"/>
      <c r="K1124" s="2">
        <v>435300</v>
      </c>
      <c r="L1124" s="5"/>
      <c r="M1124" s="2">
        <f t="shared" si="17"/>
        <v>-432264.53000000009</v>
      </c>
    </row>
    <row r="1125" spans="1:13" hidden="1">
      <c r="A1125" t="s">
        <v>8411</v>
      </c>
      <c r="B1125" s="1">
        <v>42026</v>
      </c>
      <c r="C1125" t="s">
        <v>43</v>
      </c>
      <c r="D1125">
        <v>1</v>
      </c>
      <c r="E1125" t="s">
        <v>8413</v>
      </c>
      <c r="F1125" t="s">
        <v>13</v>
      </c>
      <c r="G1125" t="s">
        <v>4</v>
      </c>
      <c r="H1125" t="s">
        <v>2363</v>
      </c>
      <c r="J1125" s="5"/>
      <c r="K1125" s="2">
        <v>14296.83</v>
      </c>
      <c r="L1125" s="5"/>
      <c r="M1125" s="2">
        <f t="shared" si="17"/>
        <v>-446561.3600000001</v>
      </c>
    </row>
    <row r="1126" spans="1:13" hidden="1">
      <c r="A1126" t="s">
        <v>8421</v>
      </c>
      <c r="B1126" s="1">
        <v>42026</v>
      </c>
      <c r="C1126" t="s">
        <v>43</v>
      </c>
      <c r="D1126">
        <v>1</v>
      </c>
      <c r="E1126" t="s">
        <v>8423</v>
      </c>
      <c r="F1126" t="s">
        <v>16</v>
      </c>
      <c r="G1126" t="s">
        <v>4</v>
      </c>
      <c r="H1126" t="s">
        <v>5773</v>
      </c>
      <c r="J1126" s="5"/>
      <c r="K1126" s="2">
        <v>66610.5</v>
      </c>
      <c r="L1126" s="5"/>
      <c r="M1126" s="2">
        <f t="shared" si="17"/>
        <v>-513171.8600000001</v>
      </c>
    </row>
    <row r="1127" spans="1:13" hidden="1">
      <c r="A1127" t="s">
        <v>8427</v>
      </c>
      <c r="B1127" s="1">
        <v>42026</v>
      </c>
      <c r="C1127" t="s">
        <v>6</v>
      </c>
      <c r="D1127">
        <v>1</v>
      </c>
      <c r="E1127" t="s">
        <v>8429</v>
      </c>
      <c r="F1127" t="s">
        <v>29</v>
      </c>
      <c r="G1127" t="s">
        <v>4</v>
      </c>
      <c r="H1127" t="s">
        <v>8430</v>
      </c>
      <c r="I1127" s="2">
        <v>3000</v>
      </c>
      <c r="J1127" s="5"/>
      <c r="L1127" s="5"/>
      <c r="M1127" s="2">
        <f t="shared" si="17"/>
        <v>-510171.8600000001</v>
      </c>
    </row>
    <row r="1128" spans="1:13" hidden="1">
      <c r="A1128" t="s">
        <v>8448</v>
      </c>
      <c r="B1128" s="1">
        <v>42026</v>
      </c>
      <c r="C1128" t="s">
        <v>6</v>
      </c>
      <c r="D1128">
        <v>2</v>
      </c>
      <c r="E1128" t="s">
        <v>8450</v>
      </c>
      <c r="F1128" t="s">
        <v>3</v>
      </c>
      <c r="G1128" t="s">
        <v>4</v>
      </c>
      <c r="H1128" t="s">
        <v>5</v>
      </c>
      <c r="I1128" s="2">
        <v>24752.26</v>
      </c>
      <c r="J1128" s="5"/>
      <c r="L1128" s="5"/>
      <c r="M1128" s="2">
        <f t="shared" si="17"/>
        <v>-485419.60000000009</v>
      </c>
    </row>
    <row r="1129" spans="1:13" hidden="1">
      <c r="A1129" t="s">
        <v>8453</v>
      </c>
      <c r="B1129" s="1">
        <v>42026</v>
      </c>
      <c r="C1129" t="s">
        <v>6</v>
      </c>
      <c r="D1129">
        <v>1</v>
      </c>
      <c r="E1129" t="s">
        <v>8455</v>
      </c>
      <c r="F1129" t="s">
        <v>13</v>
      </c>
      <c r="G1129" t="s">
        <v>4</v>
      </c>
      <c r="H1129" t="s">
        <v>8456</v>
      </c>
      <c r="J1129" s="5"/>
      <c r="K1129" s="2">
        <v>3130.02</v>
      </c>
      <c r="L1129" s="5"/>
      <c r="M1129" s="2">
        <f t="shared" si="17"/>
        <v>-488549.62000000011</v>
      </c>
    </row>
    <row r="1130" spans="1:13" hidden="1">
      <c r="A1130" t="s">
        <v>8469</v>
      </c>
      <c r="B1130" s="1">
        <v>42026</v>
      </c>
      <c r="C1130" t="s">
        <v>1419</v>
      </c>
      <c r="D1130">
        <v>1</v>
      </c>
      <c r="E1130" t="s">
        <v>8472</v>
      </c>
      <c r="F1130" t="s">
        <v>13</v>
      </c>
      <c r="G1130" t="s">
        <v>4</v>
      </c>
      <c r="H1130" t="s">
        <v>4722</v>
      </c>
      <c r="J1130" s="5"/>
      <c r="K1130" s="2">
        <v>1025</v>
      </c>
      <c r="L1130" s="5"/>
      <c r="M1130" s="2">
        <f t="shared" si="17"/>
        <v>-489574.62000000011</v>
      </c>
    </row>
    <row r="1131" spans="1:13" hidden="1">
      <c r="A1131" t="s">
        <v>8486</v>
      </c>
      <c r="B1131" s="1">
        <v>42026</v>
      </c>
      <c r="C1131" t="s">
        <v>1</v>
      </c>
      <c r="D1131">
        <v>1</v>
      </c>
      <c r="E1131" t="s">
        <v>8488</v>
      </c>
      <c r="F1131" t="s">
        <v>13</v>
      </c>
      <c r="G1131" t="s">
        <v>4</v>
      </c>
      <c r="H1131" t="s">
        <v>8489</v>
      </c>
      <c r="J1131" s="5"/>
      <c r="K1131" s="2">
        <v>199900</v>
      </c>
      <c r="L1131" s="5"/>
      <c r="M1131" s="2">
        <f t="shared" si="17"/>
        <v>-689474.62000000011</v>
      </c>
    </row>
    <row r="1132" spans="1:13" hidden="1">
      <c r="A1132" t="s">
        <v>8492</v>
      </c>
      <c r="B1132" s="1">
        <v>42026</v>
      </c>
      <c r="C1132" t="s">
        <v>6</v>
      </c>
      <c r="D1132">
        <v>1</v>
      </c>
      <c r="E1132" t="s">
        <v>8494</v>
      </c>
      <c r="F1132" t="s">
        <v>13</v>
      </c>
      <c r="G1132" t="s">
        <v>4</v>
      </c>
      <c r="H1132" t="s">
        <v>24</v>
      </c>
      <c r="J1132" s="5"/>
      <c r="K1132" s="2">
        <v>24752.26</v>
      </c>
      <c r="L1132" s="5"/>
      <c r="M1132" s="2">
        <f t="shared" si="17"/>
        <v>-714226.88000000012</v>
      </c>
    </row>
    <row r="1133" spans="1:13" hidden="1">
      <c r="A1133" t="s">
        <v>8497</v>
      </c>
      <c r="B1133" s="1">
        <v>42026</v>
      </c>
      <c r="C1133" t="s">
        <v>6</v>
      </c>
      <c r="D1133">
        <v>1</v>
      </c>
      <c r="E1133" t="s">
        <v>8498</v>
      </c>
      <c r="F1133" t="s">
        <v>13</v>
      </c>
      <c r="G1133" t="s">
        <v>4</v>
      </c>
      <c r="H1133" t="s">
        <v>2096</v>
      </c>
      <c r="J1133" s="5"/>
      <c r="K1133" s="2">
        <v>1356.72</v>
      </c>
      <c r="L1133" s="5"/>
      <c r="M1133" s="2">
        <f t="shared" si="17"/>
        <v>-715583.60000000009</v>
      </c>
    </row>
    <row r="1134" spans="1:13" hidden="1">
      <c r="A1134" t="s">
        <v>8508</v>
      </c>
      <c r="B1134" s="1">
        <v>42026</v>
      </c>
      <c r="C1134" t="s">
        <v>6</v>
      </c>
      <c r="D1134">
        <v>1</v>
      </c>
      <c r="E1134" t="s">
        <v>8512</v>
      </c>
      <c r="F1134" t="s">
        <v>13</v>
      </c>
      <c r="G1134" t="s">
        <v>4</v>
      </c>
      <c r="H1134" t="s">
        <v>8456</v>
      </c>
      <c r="J1134" s="5"/>
      <c r="K1134" s="2">
        <v>1999</v>
      </c>
      <c r="L1134" s="5"/>
      <c r="M1134" s="2">
        <f t="shared" si="17"/>
        <v>-717582.60000000009</v>
      </c>
    </row>
    <row r="1135" spans="1:13" hidden="1">
      <c r="A1135" t="s">
        <v>8549</v>
      </c>
      <c r="B1135" s="1">
        <v>42026</v>
      </c>
      <c r="C1135" t="s">
        <v>8552</v>
      </c>
      <c r="D1135">
        <v>1</v>
      </c>
      <c r="E1135" t="s">
        <v>8553</v>
      </c>
      <c r="F1135" t="s">
        <v>29</v>
      </c>
      <c r="G1135" t="s">
        <v>4</v>
      </c>
      <c r="H1135" t="s">
        <v>8554</v>
      </c>
      <c r="I1135" s="2">
        <v>1100</v>
      </c>
      <c r="J1135" s="5"/>
      <c r="L1135" s="5"/>
      <c r="M1135" s="2">
        <f t="shared" si="17"/>
        <v>-716482.60000000009</v>
      </c>
    </row>
    <row r="1136" spans="1:13" hidden="1">
      <c r="A1136" t="s">
        <v>8572</v>
      </c>
      <c r="B1136" s="1">
        <v>42026</v>
      </c>
      <c r="C1136" t="s">
        <v>43</v>
      </c>
      <c r="D1136">
        <v>1</v>
      </c>
      <c r="E1136" t="s">
        <v>8573</v>
      </c>
      <c r="F1136" t="s">
        <v>13</v>
      </c>
      <c r="G1136" t="s">
        <v>4</v>
      </c>
      <c r="H1136" t="s">
        <v>745</v>
      </c>
      <c r="J1136" s="5"/>
      <c r="K1136" s="2">
        <v>3500</v>
      </c>
      <c r="L1136" s="5"/>
      <c r="M1136" s="2">
        <f t="shared" si="17"/>
        <v>-719982.60000000009</v>
      </c>
    </row>
    <row r="1137" spans="1:16" hidden="1">
      <c r="A1137" t="s">
        <v>8608</v>
      </c>
      <c r="B1137" s="1">
        <v>42026</v>
      </c>
      <c r="C1137" t="s">
        <v>924</v>
      </c>
      <c r="D1137">
        <v>1</v>
      </c>
      <c r="E1137" t="s">
        <v>8609</v>
      </c>
      <c r="F1137" t="s">
        <v>16</v>
      </c>
      <c r="G1137" t="s">
        <v>4</v>
      </c>
      <c r="H1137" t="s">
        <v>5936</v>
      </c>
      <c r="J1137" s="5"/>
      <c r="K1137" s="2">
        <v>2865</v>
      </c>
      <c r="L1137" s="5"/>
      <c r="M1137" s="2">
        <f t="shared" si="17"/>
        <v>-722847.60000000009</v>
      </c>
    </row>
    <row r="1138" spans="1:16" hidden="1">
      <c r="A1138" t="s">
        <v>8618</v>
      </c>
      <c r="B1138" s="1">
        <v>42026</v>
      </c>
      <c r="C1138" t="s">
        <v>195</v>
      </c>
      <c r="D1138">
        <v>1</v>
      </c>
      <c r="E1138" t="s">
        <v>8622</v>
      </c>
      <c r="F1138" t="s">
        <v>13</v>
      </c>
      <c r="G1138" t="s">
        <v>4</v>
      </c>
      <c r="H1138" t="s">
        <v>195</v>
      </c>
      <c r="J1138" s="5"/>
      <c r="K1138" s="2">
        <v>11980.01</v>
      </c>
      <c r="L1138" s="5"/>
      <c r="M1138" s="2">
        <f t="shared" si="17"/>
        <v>-734827.6100000001</v>
      </c>
    </row>
    <row r="1139" spans="1:16" hidden="1">
      <c r="A1139" t="s">
        <v>8626</v>
      </c>
      <c r="B1139" s="1">
        <v>42026</v>
      </c>
      <c r="C1139" t="s">
        <v>18</v>
      </c>
      <c r="D1139">
        <v>1</v>
      </c>
      <c r="E1139" t="s">
        <v>8628</v>
      </c>
      <c r="F1139" t="s">
        <v>13</v>
      </c>
      <c r="G1139" t="s">
        <v>4</v>
      </c>
      <c r="H1139" t="s">
        <v>18</v>
      </c>
      <c r="J1139" s="5"/>
      <c r="K1139" s="2">
        <v>13052.65</v>
      </c>
      <c r="L1139" s="5">
        <v>1</v>
      </c>
      <c r="M1139" s="2">
        <f t="shared" si="17"/>
        <v>-747880.26000000013</v>
      </c>
    </row>
    <row r="1140" spans="1:16" hidden="1">
      <c r="A1140" t="s">
        <v>8635</v>
      </c>
      <c r="B1140" s="1">
        <v>42026</v>
      </c>
      <c r="C1140" t="s">
        <v>6</v>
      </c>
      <c r="D1140">
        <v>1</v>
      </c>
      <c r="E1140" t="s">
        <v>8636</v>
      </c>
      <c r="F1140" t="s">
        <v>13</v>
      </c>
      <c r="G1140" t="s">
        <v>4</v>
      </c>
      <c r="H1140" t="s">
        <v>8637</v>
      </c>
      <c r="J1140" s="5"/>
      <c r="K1140" s="2">
        <v>23000</v>
      </c>
      <c r="L1140" s="5"/>
      <c r="M1140" s="2">
        <f t="shared" si="17"/>
        <v>-770880.26000000013</v>
      </c>
    </row>
    <row r="1141" spans="1:16" hidden="1">
      <c r="A1141" t="s">
        <v>11180</v>
      </c>
      <c r="B1141" s="1">
        <v>42026</v>
      </c>
      <c r="C1141" t="s">
        <v>11181</v>
      </c>
      <c r="D1141">
        <v>1</v>
      </c>
      <c r="E1141" t="s">
        <v>11182</v>
      </c>
      <c r="F1141" t="s">
        <v>13</v>
      </c>
      <c r="G1141" t="s">
        <v>52</v>
      </c>
      <c r="H1141" t="s">
        <v>11183</v>
      </c>
      <c r="J1141" s="5"/>
      <c r="K1141" s="2">
        <v>933.44</v>
      </c>
      <c r="L1141" s="5" t="s">
        <v>36335</v>
      </c>
      <c r="M1141" s="2">
        <f t="shared" si="17"/>
        <v>-771813.70000000007</v>
      </c>
    </row>
    <row r="1142" spans="1:16" hidden="1">
      <c r="A1142" t="s">
        <v>29024</v>
      </c>
      <c r="B1142" s="1">
        <v>42026</v>
      </c>
      <c r="C1142" t="s">
        <v>29030</v>
      </c>
      <c r="D1142">
        <v>2</v>
      </c>
      <c r="E1142" t="s">
        <v>29031</v>
      </c>
      <c r="F1142" t="s">
        <v>7054</v>
      </c>
      <c r="G1142" t="s">
        <v>4</v>
      </c>
      <c r="H1142" t="s">
        <v>564</v>
      </c>
      <c r="I1142" s="2">
        <v>2860</v>
      </c>
      <c r="J1142" s="5"/>
      <c r="L1142" s="5"/>
      <c r="M1142" s="2">
        <f t="shared" si="17"/>
        <v>-768953.70000000007</v>
      </c>
    </row>
    <row r="1143" spans="1:16" hidden="1">
      <c r="A1143" t="s">
        <v>29045</v>
      </c>
      <c r="B1143" s="1">
        <v>42026</v>
      </c>
      <c r="C1143" t="s">
        <v>29053</v>
      </c>
      <c r="D1143">
        <v>2</v>
      </c>
      <c r="E1143" t="s">
        <v>29054</v>
      </c>
      <c r="F1143" t="s">
        <v>7054</v>
      </c>
      <c r="G1143" t="s">
        <v>4</v>
      </c>
      <c r="H1143" t="s">
        <v>7854</v>
      </c>
      <c r="I1143" s="2">
        <v>274.77</v>
      </c>
      <c r="J1143" s="5">
        <v>1</v>
      </c>
      <c r="L1143" s="5"/>
      <c r="M1143" s="2">
        <f t="shared" si="17"/>
        <v>-768678.93</v>
      </c>
    </row>
    <row r="1144" spans="1:16" hidden="1">
      <c r="A1144" t="s">
        <v>29068</v>
      </c>
      <c r="B1144" s="1">
        <v>42026</v>
      </c>
      <c r="C1144" t="s">
        <v>29076</v>
      </c>
      <c r="D1144">
        <v>2</v>
      </c>
      <c r="E1144" t="s">
        <v>29077</v>
      </c>
      <c r="F1144" t="s">
        <v>7054</v>
      </c>
      <c r="G1144" t="s">
        <v>4</v>
      </c>
      <c r="H1144" t="s">
        <v>26625</v>
      </c>
      <c r="I1144" s="2">
        <v>1025</v>
      </c>
      <c r="J1144" s="5"/>
      <c r="L1144" s="5"/>
      <c r="M1144" s="2">
        <f t="shared" si="17"/>
        <v>-767653.93</v>
      </c>
    </row>
    <row r="1145" spans="1:16" hidden="1">
      <c r="A1145" t="s">
        <v>29092</v>
      </c>
      <c r="B1145" s="1">
        <v>42026</v>
      </c>
      <c r="C1145" t="s">
        <v>674</v>
      </c>
      <c r="D1145">
        <v>2</v>
      </c>
      <c r="E1145" t="s">
        <v>29101</v>
      </c>
      <c r="F1145" t="s">
        <v>13559</v>
      </c>
      <c r="G1145" t="s">
        <v>479</v>
      </c>
      <c r="H1145" t="s">
        <v>2138</v>
      </c>
      <c r="J1145" s="5"/>
      <c r="K1145" s="2">
        <v>74.67</v>
      </c>
      <c r="L1145" s="5"/>
      <c r="M1145" s="2">
        <f t="shared" si="17"/>
        <v>-767728.60000000009</v>
      </c>
    </row>
    <row r="1146" spans="1:16" hidden="1">
      <c r="A1146" t="s">
        <v>29092</v>
      </c>
      <c r="B1146" s="1">
        <v>42026</v>
      </c>
      <c r="C1146" t="s">
        <v>674</v>
      </c>
      <c r="D1146">
        <v>2</v>
      </c>
      <c r="E1146" t="s">
        <v>29101</v>
      </c>
      <c r="F1146" t="s">
        <v>13559</v>
      </c>
      <c r="G1146" t="s">
        <v>479</v>
      </c>
      <c r="H1146" t="s">
        <v>2138</v>
      </c>
      <c r="I1146" s="2">
        <v>74.67</v>
      </c>
      <c r="J1146" s="5"/>
      <c r="L1146" s="5"/>
      <c r="M1146" s="2">
        <f t="shared" si="17"/>
        <v>-767653.93</v>
      </c>
    </row>
    <row r="1147" spans="1:16" hidden="1">
      <c r="A1147" t="s">
        <v>29115</v>
      </c>
      <c r="B1147" s="1">
        <v>42026</v>
      </c>
      <c r="C1147" t="s">
        <v>29123</v>
      </c>
      <c r="D1147">
        <v>2</v>
      </c>
      <c r="E1147" t="s">
        <v>29124</v>
      </c>
      <c r="F1147" t="s">
        <v>7054</v>
      </c>
      <c r="G1147" t="s">
        <v>4</v>
      </c>
      <c r="H1147" t="s">
        <v>8292</v>
      </c>
      <c r="I1147" s="2">
        <v>200.1</v>
      </c>
      <c r="J1147" s="5">
        <v>1</v>
      </c>
      <c r="L1147" s="5"/>
      <c r="M1147" s="2">
        <f t="shared" si="17"/>
        <v>-767453.83000000007</v>
      </c>
    </row>
    <row r="1148" spans="1:16" hidden="1">
      <c r="A1148" t="s">
        <v>29137</v>
      </c>
      <c r="B1148" s="1">
        <v>42026</v>
      </c>
      <c r="C1148" s="47" t="s">
        <v>29146</v>
      </c>
      <c r="D1148" s="47">
        <v>2</v>
      </c>
      <c r="E1148" s="47" t="s">
        <v>29147</v>
      </c>
      <c r="F1148" s="47" t="s">
        <v>7054</v>
      </c>
      <c r="G1148" s="47" t="s">
        <v>4</v>
      </c>
      <c r="H1148" s="47" t="s">
        <v>21843</v>
      </c>
      <c r="I1148" s="49">
        <v>1839.99</v>
      </c>
      <c r="J1148" s="5"/>
      <c r="L1148" s="5"/>
      <c r="M1148" s="2">
        <f t="shared" si="17"/>
        <v>-765613.84000000008</v>
      </c>
      <c r="N1148" s="25" t="s">
        <v>36373</v>
      </c>
      <c r="P1148" s="56" t="s">
        <v>36461</v>
      </c>
    </row>
    <row r="1149" spans="1:16" hidden="1">
      <c r="A1149" t="s">
        <v>29162</v>
      </c>
      <c r="B1149" s="1">
        <v>42026</v>
      </c>
      <c r="C1149" t="s">
        <v>29171</v>
      </c>
      <c r="D1149">
        <v>1</v>
      </c>
      <c r="E1149" t="s">
        <v>29172</v>
      </c>
      <c r="F1149" t="s">
        <v>13565</v>
      </c>
      <c r="G1149" t="s">
        <v>4</v>
      </c>
      <c r="H1149" t="s">
        <v>18314</v>
      </c>
      <c r="I1149" s="2">
        <v>435300</v>
      </c>
      <c r="J1149" s="5"/>
      <c r="L1149" s="5"/>
      <c r="M1149" s="2">
        <f t="shared" si="17"/>
        <v>-330313.84000000008</v>
      </c>
    </row>
    <row r="1150" spans="1:16" hidden="1">
      <c r="A1150" t="s">
        <v>29186</v>
      </c>
      <c r="B1150" s="1">
        <v>42026</v>
      </c>
      <c r="C1150" t="s">
        <v>6</v>
      </c>
      <c r="D1150">
        <v>1</v>
      </c>
      <c r="E1150" t="s">
        <v>29195</v>
      </c>
      <c r="F1150" t="s">
        <v>13610</v>
      </c>
      <c r="G1150" t="s">
        <v>4</v>
      </c>
      <c r="H1150" t="s">
        <v>2363</v>
      </c>
      <c r="I1150" s="2">
        <v>14296.83</v>
      </c>
      <c r="J1150" s="5"/>
      <c r="L1150" s="5"/>
      <c r="M1150" s="2">
        <f t="shared" si="17"/>
        <v>-316017.01000000007</v>
      </c>
    </row>
    <row r="1151" spans="1:16" hidden="1">
      <c r="A1151" t="s">
        <v>29209</v>
      </c>
      <c r="B1151" s="1">
        <v>42026</v>
      </c>
      <c r="C1151" t="s">
        <v>18</v>
      </c>
      <c r="D1151">
        <v>2</v>
      </c>
      <c r="E1151" t="s">
        <v>29217</v>
      </c>
      <c r="F1151" t="s">
        <v>13559</v>
      </c>
      <c r="G1151" t="s">
        <v>479</v>
      </c>
      <c r="H1151" t="s">
        <v>24081</v>
      </c>
      <c r="I1151" s="2">
        <v>455.71</v>
      </c>
      <c r="J1151" s="5"/>
      <c r="L1151" s="5"/>
      <c r="M1151" s="2">
        <f t="shared" si="17"/>
        <v>-315561.30000000005</v>
      </c>
    </row>
    <row r="1152" spans="1:16" hidden="1">
      <c r="A1152" t="s">
        <v>29229</v>
      </c>
      <c r="B1152" s="1">
        <v>42026</v>
      </c>
      <c r="C1152" t="s">
        <v>29238</v>
      </c>
      <c r="D1152">
        <v>2</v>
      </c>
      <c r="E1152" t="s">
        <v>29239</v>
      </c>
      <c r="F1152" t="s">
        <v>7054</v>
      </c>
      <c r="G1152" t="s">
        <v>4</v>
      </c>
      <c r="H1152" t="s">
        <v>11827</v>
      </c>
      <c r="I1152" s="2">
        <v>1025</v>
      </c>
      <c r="J1152" s="5"/>
      <c r="L1152" s="5"/>
      <c r="M1152" s="2">
        <f t="shared" si="17"/>
        <v>-314536.30000000005</v>
      </c>
    </row>
    <row r="1153" spans="1:13" hidden="1">
      <c r="A1153" t="s">
        <v>29251</v>
      </c>
      <c r="B1153" s="1">
        <v>42026</v>
      </c>
      <c r="C1153" t="s">
        <v>29259</v>
      </c>
      <c r="D1153">
        <v>2</v>
      </c>
      <c r="E1153" t="s">
        <v>29260</v>
      </c>
      <c r="F1153" t="s">
        <v>7054</v>
      </c>
      <c r="G1153" t="s">
        <v>4</v>
      </c>
      <c r="H1153" t="s">
        <v>21684</v>
      </c>
      <c r="I1153" s="2">
        <v>1025</v>
      </c>
      <c r="J1153" s="5"/>
      <c r="L1153" s="5"/>
      <c r="M1153" s="2">
        <f t="shared" si="17"/>
        <v>-313511.30000000005</v>
      </c>
    </row>
    <row r="1154" spans="1:13" hidden="1">
      <c r="A1154" t="s">
        <v>29271</v>
      </c>
      <c r="B1154" s="1">
        <v>42026</v>
      </c>
      <c r="C1154" t="s">
        <v>29278</v>
      </c>
      <c r="D1154">
        <v>2</v>
      </c>
      <c r="E1154" t="s">
        <v>29279</v>
      </c>
      <c r="F1154" t="s">
        <v>7054</v>
      </c>
      <c r="G1154" t="s">
        <v>4</v>
      </c>
      <c r="H1154" t="s">
        <v>29280</v>
      </c>
      <c r="I1154" s="2">
        <v>1840</v>
      </c>
      <c r="J1154" s="5"/>
      <c r="L1154" s="5"/>
      <c r="M1154" s="2">
        <f t="shared" si="17"/>
        <v>-311671.30000000005</v>
      </c>
    </row>
    <row r="1155" spans="1:13" hidden="1">
      <c r="A1155" t="s">
        <v>29292</v>
      </c>
      <c r="B1155" s="1">
        <v>42026</v>
      </c>
      <c r="C1155" t="s">
        <v>18</v>
      </c>
      <c r="D1155">
        <v>2</v>
      </c>
      <c r="E1155" t="s">
        <v>29301</v>
      </c>
      <c r="F1155" t="s">
        <v>13559</v>
      </c>
      <c r="G1155" t="s">
        <v>479</v>
      </c>
      <c r="H1155" t="s">
        <v>24081</v>
      </c>
      <c r="I1155" s="2">
        <v>80.069999999999993</v>
      </c>
      <c r="J1155" s="5"/>
      <c r="L1155" s="5"/>
      <c r="M1155" s="2">
        <f t="shared" si="17"/>
        <v>-311591.23000000004</v>
      </c>
    </row>
    <row r="1156" spans="1:13" hidden="1">
      <c r="A1156" t="s">
        <v>29312</v>
      </c>
      <c r="B1156" s="1">
        <v>42026</v>
      </c>
      <c r="C1156" t="s">
        <v>29322</v>
      </c>
      <c r="D1156">
        <v>2</v>
      </c>
      <c r="E1156" t="s">
        <v>29323</v>
      </c>
      <c r="F1156" t="s">
        <v>7054</v>
      </c>
      <c r="G1156" t="s">
        <v>4</v>
      </c>
      <c r="H1156" t="s">
        <v>13341</v>
      </c>
      <c r="I1156" s="2">
        <v>1840</v>
      </c>
      <c r="J1156" s="5"/>
      <c r="L1156" s="5"/>
      <c r="M1156" s="2">
        <f t="shared" si="17"/>
        <v>-309751.23000000004</v>
      </c>
    </row>
    <row r="1157" spans="1:13" hidden="1">
      <c r="A1157" t="s">
        <v>29335</v>
      </c>
      <c r="B1157" s="1">
        <v>42026</v>
      </c>
      <c r="C1157" t="s">
        <v>7691</v>
      </c>
      <c r="D1157">
        <v>1</v>
      </c>
      <c r="E1157" t="s">
        <v>29345</v>
      </c>
      <c r="F1157" t="s">
        <v>13565</v>
      </c>
      <c r="G1157" t="s">
        <v>4</v>
      </c>
      <c r="H1157" t="s">
        <v>5773</v>
      </c>
      <c r="I1157" s="2">
        <v>66610.5</v>
      </c>
      <c r="J1157" s="5"/>
      <c r="L1157" s="5"/>
      <c r="M1157" s="2">
        <f t="shared" si="17"/>
        <v>-243140.73000000004</v>
      </c>
    </row>
    <row r="1158" spans="1:13" hidden="1">
      <c r="A1158" t="s">
        <v>29356</v>
      </c>
      <c r="B1158" s="1">
        <v>42026</v>
      </c>
      <c r="C1158" t="s">
        <v>29364</v>
      </c>
      <c r="D1158">
        <v>2</v>
      </c>
      <c r="E1158" t="s">
        <v>29365</v>
      </c>
      <c r="F1158" t="s">
        <v>7054</v>
      </c>
      <c r="G1158" t="s">
        <v>4</v>
      </c>
      <c r="H1158" t="s">
        <v>18879</v>
      </c>
      <c r="I1158" s="2">
        <v>2990</v>
      </c>
      <c r="J1158" s="5"/>
      <c r="L1158" s="5"/>
      <c r="M1158" s="2">
        <f t="shared" si="17"/>
        <v>-240150.73000000004</v>
      </c>
    </row>
    <row r="1159" spans="1:13" hidden="1">
      <c r="A1159" t="s">
        <v>29378</v>
      </c>
      <c r="B1159" s="1">
        <v>42026</v>
      </c>
      <c r="C1159" t="s">
        <v>29388</v>
      </c>
      <c r="D1159">
        <v>2</v>
      </c>
      <c r="E1159" t="s">
        <v>29389</v>
      </c>
      <c r="F1159" t="s">
        <v>7054</v>
      </c>
      <c r="G1159" t="s">
        <v>4</v>
      </c>
      <c r="H1159" t="s">
        <v>8456</v>
      </c>
      <c r="I1159" s="2">
        <v>3130.02</v>
      </c>
      <c r="J1159" s="5"/>
      <c r="L1159" s="5"/>
      <c r="M1159" s="2">
        <f t="shared" si="17"/>
        <v>-237020.71000000005</v>
      </c>
    </row>
    <row r="1160" spans="1:13" hidden="1">
      <c r="A1160" t="s">
        <v>29402</v>
      </c>
      <c r="B1160" s="1">
        <v>42026</v>
      </c>
      <c r="C1160" t="s">
        <v>18</v>
      </c>
      <c r="D1160">
        <v>2</v>
      </c>
      <c r="E1160" t="s">
        <v>29413</v>
      </c>
      <c r="F1160" t="s">
        <v>13559</v>
      </c>
      <c r="G1160" t="s">
        <v>479</v>
      </c>
      <c r="H1160" t="s">
        <v>29414</v>
      </c>
      <c r="I1160" s="2">
        <v>80.069999999999993</v>
      </c>
      <c r="J1160" s="5"/>
      <c r="L1160" s="5"/>
      <c r="M1160" s="2">
        <f t="shared" si="17"/>
        <v>-236940.64000000004</v>
      </c>
    </row>
    <row r="1161" spans="1:13" hidden="1">
      <c r="A1161" t="s">
        <v>29429</v>
      </c>
      <c r="B1161" s="1">
        <v>42026</v>
      </c>
      <c r="C1161" t="s">
        <v>7983</v>
      </c>
      <c r="D1161">
        <v>1</v>
      </c>
      <c r="E1161" t="s">
        <v>29437</v>
      </c>
      <c r="F1161" t="s">
        <v>13565</v>
      </c>
      <c r="G1161" t="s">
        <v>4</v>
      </c>
      <c r="H1161" t="s">
        <v>28791</v>
      </c>
      <c r="I1161" s="2">
        <v>145</v>
      </c>
      <c r="J1161" s="5"/>
      <c r="L1161" s="5"/>
      <c r="M1161" s="2">
        <f t="shared" ref="M1161:M1224" si="18">+M1160+I1161-K1161</f>
        <v>-236795.64000000004</v>
      </c>
    </row>
    <row r="1162" spans="1:13" hidden="1">
      <c r="A1162" t="s">
        <v>29449</v>
      </c>
      <c r="B1162" s="1">
        <v>42026</v>
      </c>
      <c r="C1162" t="s">
        <v>29457</v>
      </c>
      <c r="D1162">
        <v>2</v>
      </c>
      <c r="E1162" t="s">
        <v>29458</v>
      </c>
      <c r="F1162" t="s">
        <v>7054</v>
      </c>
      <c r="G1162" t="s">
        <v>4</v>
      </c>
      <c r="H1162" t="s">
        <v>8923</v>
      </c>
      <c r="I1162" s="2">
        <v>1025</v>
      </c>
      <c r="J1162" s="5"/>
      <c r="L1162" s="5"/>
      <c r="M1162" s="2">
        <f t="shared" si="18"/>
        <v>-235770.64000000004</v>
      </c>
    </row>
    <row r="1163" spans="1:13" hidden="1">
      <c r="A1163" t="s">
        <v>29472</v>
      </c>
      <c r="B1163" s="1">
        <v>42026</v>
      </c>
      <c r="C1163" t="s">
        <v>29480</v>
      </c>
      <c r="D1163">
        <v>1</v>
      </c>
      <c r="E1163" t="s">
        <v>29481</v>
      </c>
      <c r="F1163" t="s">
        <v>13565</v>
      </c>
      <c r="G1163" t="s">
        <v>4</v>
      </c>
      <c r="H1163" t="s">
        <v>8489</v>
      </c>
      <c r="I1163" s="2">
        <v>199900</v>
      </c>
      <c r="J1163" s="5"/>
      <c r="L1163" s="5"/>
      <c r="M1163" s="2">
        <f t="shared" si="18"/>
        <v>-35870.640000000043</v>
      </c>
    </row>
    <row r="1164" spans="1:13" hidden="1">
      <c r="A1164" t="s">
        <v>29495</v>
      </c>
      <c r="B1164" s="1">
        <v>42026</v>
      </c>
      <c r="C1164" t="s">
        <v>29501</v>
      </c>
      <c r="D1164">
        <v>2</v>
      </c>
      <c r="E1164" t="s">
        <v>29502</v>
      </c>
      <c r="F1164" t="s">
        <v>7054</v>
      </c>
      <c r="G1164" t="s">
        <v>4</v>
      </c>
      <c r="H1164" t="s">
        <v>29503</v>
      </c>
      <c r="I1164" s="2">
        <v>1025</v>
      </c>
      <c r="J1164" s="5"/>
      <c r="L1164" s="5"/>
      <c r="M1164" s="2">
        <f t="shared" si="18"/>
        <v>-34845.640000000043</v>
      </c>
    </row>
    <row r="1165" spans="1:13" hidden="1">
      <c r="A1165" t="s">
        <v>29521</v>
      </c>
      <c r="B1165" s="1">
        <v>42026</v>
      </c>
      <c r="C1165" t="s">
        <v>29526</v>
      </c>
      <c r="D1165">
        <v>2</v>
      </c>
      <c r="E1165" t="s">
        <v>29527</v>
      </c>
      <c r="F1165" t="s">
        <v>7054</v>
      </c>
      <c r="G1165" t="s">
        <v>4</v>
      </c>
      <c r="H1165" t="s">
        <v>20886</v>
      </c>
      <c r="I1165" s="2">
        <v>1025</v>
      </c>
      <c r="J1165" s="5"/>
      <c r="L1165" s="5"/>
      <c r="M1165" s="2">
        <f t="shared" si="18"/>
        <v>-33820.640000000043</v>
      </c>
    </row>
    <row r="1166" spans="1:13" hidden="1">
      <c r="A1166" t="s">
        <v>29542</v>
      </c>
      <c r="B1166" s="1">
        <v>42026</v>
      </c>
      <c r="C1166" t="s">
        <v>29547</v>
      </c>
      <c r="D1166">
        <v>2</v>
      </c>
      <c r="E1166" t="s">
        <v>29548</v>
      </c>
      <c r="F1166" t="s">
        <v>7054</v>
      </c>
      <c r="G1166" t="s">
        <v>4</v>
      </c>
      <c r="H1166" t="s">
        <v>2830</v>
      </c>
      <c r="I1166" s="2">
        <v>1356.74</v>
      </c>
      <c r="J1166" s="5"/>
      <c r="L1166" s="5"/>
      <c r="M1166" s="2">
        <f t="shared" si="18"/>
        <v>-32463.900000000041</v>
      </c>
    </row>
    <row r="1167" spans="1:13" hidden="1">
      <c r="A1167" t="s">
        <v>29564</v>
      </c>
      <c r="B1167" s="1">
        <v>42026</v>
      </c>
      <c r="C1167" t="s">
        <v>29569</v>
      </c>
      <c r="D1167">
        <v>2</v>
      </c>
      <c r="E1167" t="s">
        <v>29570</v>
      </c>
      <c r="F1167" t="s">
        <v>7054</v>
      </c>
      <c r="G1167" t="s">
        <v>4</v>
      </c>
      <c r="H1167" t="s">
        <v>8456</v>
      </c>
      <c r="I1167" s="2">
        <v>1999</v>
      </c>
      <c r="J1167" s="5"/>
      <c r="L1167" s="5"/>
      <c r="M1167" s="2">
        <f t="shared" si="18"/>
        <v>-30464.900000000041</v>
      </c>
    </row>
    <row r="1168" spans="1:13" hidden="1">
      <c r="A1168" t="s">
        <v>29585</v>
      </c>
      <c r="B1168" s="1">
        <v>42026</v>
      </c>
      <c r="C1168" t="s">
        <v>18</v>
      </c>
      <c r="D1168">
        <v>2</v>
      </c>
      <c r="E1168" t="s">
        <v>29591</v>
      </c>
      <c r="F1168" t="s">
        <v>13559</v>
      </c>
      <c r="G1168" t="s">
        <v>479</v>
      </c>
      <c r="H1168" t="s">
        <v>1037</v>
      </c>
      <c r="I1168" s="2">
        <v>388.47</v>
      </c>
      <c r="J1168" s="5"/>
      <c r="L1168" s="5"/>
      <c r="M1168" s="2">
        <f t="shared" si="18"/>
        <v>-30076.43000000004</v>
      </c>
    </row>
    <row r="1169" spans="1:14" hidden="1">
      <c r="A1169" t="s">
        <v>29607</v>
      </c>
      <c r="B1169" s="1">
        <v>42026</v>
      </c>
      <c r="C1169" t="s">
        <v>1419</v>
      </c>
      <c r="D1169">
        <v>2</v>
      </c>
      <c r="E1169" t="s">
        <v>29616</v>
      </c>
      <c r="F1169" t="s">
        <v>13559</v>
      </c>
      <c r="G1169" t="s">
        <v>479</v>
      </c>
      <c r="H1169" t="s">
        <v>1268</v>
      </c>
      <c r="I1169" s="2">
        <v>933.44</v>
      </c>
      <c r="J1169" s="5" t="s">
        <v>36335</v>
      </c>
      <c r="L1169" s="5"/>
      <c r="M1169" s="2">
        <f t="shared" si="18"/>
        <v>-29142.990000000042</v>
      </c>
    </row>
    <row r="1170" spans="1:14" hidden="1">
      <c r="A1170" t="s">
        <v>29629</v>
      </c>
      <c r="B1170" s="1">
        <v>42026</v>
      </c>
      <c r="C1170" t="s">
        <v>785</v>
      </c>
      <c r="D1170">
        <v>2</v>
      </c>
      <c r="E1170" t="s">
        <v>29636</v>
      </c>
      <c r="F1170" t="s">
        <v>7054</v>
      </c>
      <c r="G1170" t="s">
        <v>4</v>
      </c>
      <c r="H1170" t="s">
        <v>787</v>
      </c>
      <c r="I1170" s="2">
        <v>1840</v>
      </c>
      <c r="J1170" s="5"/>
      <c r="L1170" s="5"/>
      <c r="M1170" s="2">
        <f t="shared" si="18"/>
        <v>-27302.990000000042</v>
      </c>
    </row>
    <row r="1171" spans="1:14" hidden="1">
      <c r="A1171" t="s">
        <v>29649</v>
      </c>
      <c r="B1171" s="1">
        <v>42026</v>
      </c>
      <c r="C1171" t="s">
        <v>5029</v>
      </c>
      <c r="D1171">
        <v>2</v>
      </c>
      <c r="E1171" t="s">
        <v>29655</v>
      </c>
      <c r="F1171" t="s">
        <v>13559</v>
      </c>
      <c r="G1171" t="s">
        <v>479</v>
      </c>
      <c r="H1171" t="s">
        <v>7713</v>
      </c>
      <c r="J1171" s="5"/>
      <c r="K1171" s="2">
        <v>806.57</v>
      </c>
      <c r="L1171" s="5"/>
      <c r="M1171" s="2">
        <f t="shared" si="18"/>
        <v>-28109.560000000041</v>
      </c>
    </row>
    <row r="1172" spans="1:14" hidden="1">
      <c r="A1172" t="s">
        <v>29649</v>
      </c>
      <c r="B1172" s="1">
        <v>42026</v>
      </c>
      <c r="C1172" t="s">
        <v>5029</v>
      </c>
      <c r="D1172">
        <v>2</v>
      </c>
      <c r="E1172" t="s">
        <v>29655</v>
      </c>
      <c r="F1172" t="s">
        <v>13559</v>
      </c>
      <c r="G1172" t="s">
        <v>479</v>
      </c>
      <c r="H1172" t="s">
        <v>7713</v>
      </c>
      <c r="I1172" s="2">
        <v>806.57</v>
      </c>
      <c r="J1172" s="5"/>
      <c r="L1172" s="5"/>
      <c r="M1172" s="2">
        <f t="shared" si="18"/>
        <v>-27302.990000000042</v>
      </c>
    </row>
    <row r="1173" spans="1:14" hidden="1">
      <c r="A1173" t="s">
        <v>29667</v>
      </c>
      <c r="B1173" s="1">
        <v>42026</v>
      </c>
      <c r="C1173" t="s">
        <v>29674</v>
      </c>
      <c r="D1173">
        <v>1</v>
      </c>
      <c r="E1173" t="s">
        <v>29675</v>
      </c>
      <c r="F1173" t="s">
        <v>13565</v>
      </c>
      <c r="G1173" t="s">
        <v>4</v>
      </c>
      <c r="H1173" t="s">
        <v>745</v>
      </c>
      <c r="I1173" s="2">
        <v>3500</v>
      </c>
      <c r="J1173" s="5"/>
      <c r="L1173" s="5"/>
      <c r="M1173" s="2">
        <f t="shared" si="18"/>
        <v>-23802.990000000042</v>
      </c>
    </row>
    <row r="1174" spans="1:14" hidden="1">
      <c r="A1174" t="s">
        <v>29689</v>
      </c>
      <c r="B1174" s="1">
        <v>42026</v>
      </c>
      <c r="C1174" t="s">
        <v>29694</v>
      </c>
      <c r="D1174">
        <v>1</v>
      </c>
      <c r="E1174" t="s">
        <v>29695</v>
      </c>
      <c r="F1174" t="s">
        <v>13565</v>
      </c>
      <c r="G1174" t="s">
        <v>4</v>
      </c>
      <c r="H1174" t="s">
        <v>16765</v>
      </c>
      <c r="I1174" s="2">
        <v>150</v>
      </c>
      <c r="J1174" s="5"/>
      <c r="L1174" s="5"/>
      <c r="M1174" s="2">
        <f t="shared" si="18"/>
        <v>-23652.990000000042</v>
      </c>
    </row>
    <row r="1175" spans="1:14" hidden="1">
      <c r="A1175" t="s">
        <v>29711</v>
      </c>
      <c r="B1175" s="1">
        <v>42026</v>
      </c>
      <c r="C1175" t="s">
        <v>29718</v>
      </c>
      <c r="D1175">
        <v>2</v>
      </c>
      <c r="E1175" t="s">
        <v>29719</v>
      </c>
      <c r="F1175" t="s">
        <v>7054</v>
      </c>
      <c r="G1175" t="s">
        <v>4</v>
      </c>
      <c r="H1175" t="s">
        <v>20264</v>
      </c>
      <c r="I1175" s="2">
        <v>5100.01</v>
      </c>
      <c r="J1175" s="5"/>
      <c r="L1175" s="5"/>
      <c r="M1175" s="2">
        <f t="shared" si="18"/>
        <v>-18552.98000000004</v>
      </c>
    </row>
    <row r="1176" spans="1:14" hidden="1">
      <c r="A1176" t="s">
        <v>29731</v>
      </c>
      <c r="B1176" s="1">
        <v>42026</v>
      </c>
      <c r="C1176" t="s">
        <v>29739</v>
      </c>
      <c r="D1176">
        <v>1</v>
      </c>
      <c r="E1176" t="s">
        <v>29740</v>
      </c>
      <c r="F1176" t="s">
        <v>13565</v>
      </c>
      <c r="G1176" t="s">
        <v>4</v>
      </c>
      <c r="H1176" t="s">
        <v>29741</v>
      </c>
      <c r="I1176" s="2">
        <v>23000</v>
      </c>
      <c r="J1176" s="5"/>
      <c r="L1176" s="5"/>
      <c r="M1176" s="2">
        <f t="shared" si="18"/>
        <v>4447.0199999999604</v>
      </c>
      <c r="N1176" s="3">
        <f>+M1119-M1176</f>
        <v>99.889999999961219</v>
      </c>
    </row>
    <row r="1177" spans="1:14" hidden="1">
      <c r="A1177" s="35" t="s">
        <v>8662</v>
      </c>
      <c r="B1177" s="36">
        <v>42027</v>
      </c>
      <c r="C1177" s="35" t="s">
        <v>1419</v>
      </c>
      <c r="D1177" s="35">
        <v>1</v>
      </c>
      <c r="E1177" s="35" t="s">
        <v>8664</v>
      </c>
      <c r="F1177" s="35" t="s">
        <v>16</v>
      </c>
      <c r="G1177" s="35" t="s">
        <v>4</v>
      </c>
      <c r="H1177" s="35" t="s">
        <v>8665</v>
      </c>
      <c r="I1177" s="11"/>
      <c r="J1177" s="12"/>
      <c r="K1177" s="11">
        <v>200000</v>
      </c>
      <c r="L1177" s="12"/>
      <c r="M1177" s="11">
        <f t="shared" si="18"/>
        <v>-195552.98000000004</v>
      </c>
    </row>
    <row r="1178" spans="1:14" hidden="1">
      <c r="A1178" s="13" t="s">
        <v>8669</v>
      </c>
      <c r="B1178" s="14">
        <v>42027</v>
      </c>
      <c r="C1178" s="13" t="s">
        <v>6</v>
      </c>
      <c r="D1178" s="13">
        <v>1</v>
      </c>
      <c r="E1178" s="13" t="s">
        <v>8673</v>
      </c>
      <c r="F1178" s="13" t="s">
        <v>29</v>
      </c>
      <c r="G1178" s="13" t="s">
        <v>4</v>
      </c>
      <c r="H1178" s="13" t="s">
        <v>2890</v>
      </c>
      <c r="I1178" s="15">
        <v>18.2</v>
      </c>
      <c r="J1178" s="16"/>
      <c r="K1178" s="15"/>
      <c r="L1178" s="16"/>
      <c r="M1178" s="15">
        <f t="shared" si="18"/>
        <v>-195534.78000000003</v>
      </c>
    </row>
    <row r="1179" spans="1:14" hidden="1">
      <c r="A1179" t="s">
        <v>8695</v>
      </c>
      <c r="B1179" s="1">
        <v>42027</v>
      </c>
      <c r="C1179" t="s">
        <v>6</v>
      </c>
      <c r="D1179">
        <v>1</v>
      </c>
      <c r="E1179" t="s">
        <v>8701</v>
      </c>
      <c r="F1179" t="s">
        <v>13</v>
      </c>
      <c r="G1179" t="s">
        <v>4</v>
      </c>
      <c r="H1179" t="s">
        <v>8702</v>
      </c>
      <c r="J1179" s="5"/>
      <c r="K1179" s="2">
        <v>170500</v>
      </c>
      <c r="L1179" s="5"/>
      <c r="M1179" s="2">
        <f t="shared" si="18"/>
        <v>-366034.78</v>
      </c>
    </row>
    <row r="1180" spans="1:14" hidden="1">
      <c r="A1180" t="s">
        <v>8727</v>
      </c>
      <c r="B1180" s="1">
        <v>42027</v>
      </c>
      <c r="C1180" t="s">
        <v>1419</v>
      </c>
      <c r="D1180">
        <v>2</v>
      </c>
      <c r="E1180" t="s">
        <v>8731</v>
      </c>
      <c r="F1180" t="s">
        <v>312</v>
      </c>
      <c r="G1180" t="s">
        <v>479</v>
      </c>
      <c r="H1180" t="s">
        <v>1268</v>
      </c>
      <c r="J1180" s="5"/>
      <c r="K1180" s="2">
        <v>933.44</v>
      </c>
      <c r="L1180" s="5" t="s">
        <v>36335</v>
      </c>
      <c r="M1180" s="2">
        <f t="shared" si="18"/>
        <v>-366968.22000000003</v>
      </c>
    </row>
    <row r="1181" spans="1:14" hidden="1">
      <c r="A1181" t="s">
        <v>8909</v>
      </c>
      <c r="B1181" s="1">
        <v>42027</v>
      </c>
      <c r="C1181" t="s">
        <v>8911</v>
      </c>
      <c r="D1181">
        <v>2</v>
      </c>
      <c r="E1181" t="s">
        <v>8912</v>
      </c>
      <c r="F1181" t="s">
        <v>78</v>
      </c>
      <c r="G1181" t="s">
        <v>4</v>
      </c>
      <c r="H1181" t="s">
        <v>7957</v>
      </c>
      <c r="J1181" s="5"/>
      <c r="K1181" s="2">
        <v>1366.68</v>
      </c>
      <c r="L1181" s="5"/>
      <c r="M1181" s="2">
        <f t="shared" si="18"/>
        <v>-368334.9</v>
      </c>
    </row>
    <row r="1182" spans="1:14" hidden="1">
      <c r="A1182" t="s">
        <v>8954</v>
      </c>
      <c r="B1182" s="1">
        <v>42027</v>
      </c>
      <c r="C1182" t="s">
        <v>8957</v>
      </c>
      <c r="D1182">
        <v>2</v>
      </c>
      <c r="E1182" t="s">
        <v>8958</v>
      </c>
      <c r="F1182" t="s">
        <v>78</v>
      </c>
      <c r="G1182" t="s">
        <v>4</v>
      </c>
      <c r="H1182" t="s">
        <v>7191</v>
      </c>
      <c r="J1182" s="5"/>
      <c r="K1182" s="2">
        <v>1600.01</v>
      </c>
      <c r="L1182" s="5"/>
      <c r="M1182" s="2">
        <f t="shared" si="18"/>
        <v>-369934.91000000003</v>
      </c>
    </row>
    <row r="1183" spans="1:14" hidden="1">
      <c r="A1183" t="s">
        <v>8954</v>
      </c>
      <c r="B1183" s="1">
        <v>42027</v>
      </c>
      <c r="C1183" t="s">
        <v>8957</v>
      </c>
      <c r="D1183">
        <v>2</v>
      </c>
      <c r="E1183" t="s">
        <v>8958</v>
      </c>
      <c r="F1183" t="s">
        <v>78</v>
      </c>
      <c r="G1183" t="s">
        <v>4</v>
      </c>
      <c r="H1183" t="s">
        <v>7191</v>
      </c>
      <c r="I1183" s="2">
        <v>1600.01</v>
      </c>
      <c r="J1183" s="5"/>
      <c r="L1183" s="5"/>
      <c r="M1183" s="2">
        <f t="shared" si="18"/>
        <v>-368334.9</v>
      </c>
    </row>
    <row r="1184" spans="1:14" hidden="1">
      <c r="A1184" t="s">
        <v>8965</v>
      </c>
      <c r="B1184" s="1">
        <v>42027</v>
      </c>
      <c r="C1184" t="s">
        <v>6</v>
      </c>
      <c r="D1184">
        <v>1</v>
      </c>
      <c r="E1184" t="s">
        <v>8967</v>
      </c>
      <c r="F1184" t="s">
        <v>29</v>
      </c>
      <c r="G1184" t="s">
        <v>4</v>
      </c>
      <c r="H1184" t="s">
        <v>8968</v>
      </c>
      <c r="I1184" s="2">
        <v>600</v>
      </c>
      <c r="J1184" s="5"/>
      <c r="L1184" s="5"/>
      <c r="M1184" s="2">
        <f t="shared" si="18"/>
        <v>-367734.9</v>
      </c>
    </row>
    <row r="1185" spans="1:13" hidden="1">
      <c r="A1185" t="s">
        <v>8971</v>
      </c>
      <c r="B1185" s="1">
        <v>42027</v>
      </c>
      <c r="C1185" t="s">
        <v>6</v>
      </c>
      <c r="D1185">
        <v>1</v>
      </c>
      <c r="E1185" t="s">
        <v>8974</v>
      </c>
      <c r="F1185" t="s">
        <v>29</v>
      </c>
      <c r="G1185" t="s">
        <v>4</v>
      </c>
      <c r="H1185" t="s">
        <v>8975</v>
      </c>
      <c r="I1185" s="2">
        <v>585.53</v>
      </c>
      <c r="J1185" s="5"/>
      <c r="L1185" s="5"/>
      <c r="M1185" s="2">
        <f t="shared" si="18"/>
        <v>-367149.37</v>
      </c>
    </row>
    <row r="1186" spans="1:13" hidden="1">
      <c r="A1186" t="s">
        <v>8978</v>
      </c>
      <c r="B1186" s="1">
        <v>42027</v>
      </c>
      <c r="C1186" t="s">
        <v>43</v>
      </c>
      <c r="D1186">
        <v>1</v>
      </c>
      <c r="E1186" t="s">
        <v>8981</v>
      </c>
      <c r="F1186" t="s">
        <v>45</v>
      </c>
      <c r="G1186" t="s">
        <v>4</v>
      </c>
      <c r="H1186" t="s">
        <v>8982</v>
      </c>
      <c r="J1186" s="5"/>
      <c r="K1186" s="2">
        <v>25480</v>
      </c>
      <c r="L1186" s="5"/>
      <c r="M1186" s="2">
        <f t="shared" si="18"/>
        <v>-392629.37</v>
      </c>
    </row>
    <row r="1187" spans="1:13" hidden="1">
      <c r="A1187" t="s">
        <v>8985</v>
      </c>
      <c r="B1187" s="1">
        <v>42027</v>
      </c>
      <c r="C1187" t="s">
        <v>8144</v>
      </c>
      <c r="D1187">
        <v>1</v>
      </c>
      <c r="E1187" t="s">
        <v>8988</v>
      </c>
      <c r="F1187" t="s">
        <v>13</v>
      </c>
      <c r="G1187" t="s">
        <v>4</v>
      </c>
      <c r="H1187" t="s">
        <v>8989</v>
      </c>
      <c r="J1187" s="5"/>
      <c r="K1187" s="2">
        <v>22245.22</v>
      </c>
      <c r="L1187" s="5"/>
      <c r="M1187" s="2">
        <f t="shared" si="18"/>
        <v>-414874.58999999997</v>
      </c>
    </row>
    <row r="1188" spans="1:13" hidden="1">
      <c r="A1188" t="s">
        <v>8994</v>
      </c>
      <c r="B1188" s="1">
        <v>42027</v>
      </c>
      <c r="C1188" t="s">
        <v>6</v>
      </c>
      <c r="D1188">
        <v>1</v>
      </c>
      <c r="E1188" t="s">
        <v>8995</v>
      </c>
      <c r="F1188" t="s">
        <v>29</v>
      </c>
      <c r="G1188" t="s">
        <v>4</v>
      </c>
      <c r="H1188" t="s">
        <v>8996</v>
      </c>
      <c r="I1188" s="2">
        <v>1450</v>
      </c>
      <c r="J1188" s="5"/>
      <c r="L1188" s="5"/>
      <c r="M1188" s="2">
        <f t="shared" si="18"/>
        <v>-413424.58999999997</v>
      </c>
    </row>
    <row r="1189" spans="1:13" hidden="1">
      <c r="A1189" t="s">
        <v>9023</v>
      </c>
      <c r="B1189" s="1">
        <v>42027</v>
      </c>
      <c r="C1189" t="s">
        <v>18</v>
      </c>
      <c r="D1189">
        <v>1</v>
      </c>
      <c r="E1189" t="s">
        <v>9026</v>
      </c>
      <c r="F1189" t="s">
        <v>13</v>
      </c>
      <c r="G1189" t="s">
        <v>4</v>
      </c>
      <c r="H1189" t="s">
        <v>3468</v>
      </c>
      <c r="J1189" s="5"/>
      <c r="K1189" s="2">
        <v>138000</v>
      </c>
      <c r="L1189" s="5"/>
      <c r="M1189" s="2">
        <f t="shared" si="18"/>
        <v>-551424.59</v>
      </c>
    </row>
    <row r="1190" spans="1:13" hidden="1">
      <c r="A1190" t="s">
        <v>9030</v>
      </c>
      <c r="B1190" s="1">
        <v>42027</v>
      </c>
      <c r="C1190" t="s">
        <v>1</v>
      </c>
      <c r="D1190">
        <v>1</v>
      </c>
      <c r="E1190" t="s">
        <v>9033</v>
      </c>
      <c r="F1190" t="s">
        <v>16</v>
      </c>
      <c r="G1190" t="s">
        <v>4</v>
      </c>
      <c r="H1190" t="s">
        <v>9034</v>
      </c>
      <c r="J1190" s="5"/>
      <c r="K1190" s="2">
        <v>7603.02</v>
      </c>
      <c r="L1190" s="5"/>
      <c r="M1190" s="2">
        <f t="shared" si="18"/>
        <v>-559027.61</v>
      </c>
    </row>
    <row r="1191" spans="1:13" hidden="1">
      <c r="A1191" t="s">
        <v>9038</v>
      </c>
      <c r="B1191" s="1">
        <v>42027</v>
      </c>
      <c r="C1191" t="s">
        <v>43</v>
      </c>
      <c r="D1191">
        <v>1</v>
      </c>
      <c r="E1191" t="s">
        <v>9040</v>
      </c>
      <c r="F1191" t="s">
        <v>16</v>
      </c>
      <c r="G1191" t="s">
        <v>4</v>
      </c>
      <c r="H1191" t="s">
        <v>8968</v>
      </c>
      <c r="J1191" s="5"/>
      <c r="K1191" s="2">
        <v>4430.01</v>
      </c>
      <c r="L1191" s="5"/>
      <c r="M1191" s="2">
        <f t="shared" si="18"/>
        <v>-563457.62</v>
      </c>
    </row>
    <row r="1192" spans="1:13" hidden="1">
      <c r="A1192" t="s">
        <v>9043</v>
      </c>
      <c r="B1192" s="1">
        <v>42027</v>
      </c>
      <c r="C1192" t="s">
        <v>18</v>
      </c>
      <c r="D1192">
        <v>1</v>
      </c>
      <c r="E1192" t="s">
        <v>9046</v>
      </c>
      <c r="F1192" t="s">
        <v>13</v>
      </c>
      <c r="G1192" t="s">
        <v>4</v>
      </c>
      <c r="H1192" t="s">
        <v>3468</v>
      </c>
      <c r="J1192" s="5"/>
      <c r="K1192" s="2">
        <v>37405</v>
      </c>
      <c r="L1192" s="5"/>
      <c r="M1192" s="2">
        <f t="shared" si="18"/>
        <v>-600862.62</v>
      </c>
    </row>
    <row r="1193" spans="1:13" hidden="1">
      <c r="A1193" t="s">
        <v>9053</v>
      </c>
      <c r="B1193" s="1">
        <v>42027</v>
      </c>
      <c r="C1193" t="s">
        <v>43</v>
      </c>
      <c r="D1193">
        <v>1</v>
      </c>
      <c r="E1193" t="s">
        <v>9055</v>
      </c>
      <c r="F1193" t="s">
        <v>16</v>
      </c>
      <c r="G1193" t="s">
        <v>4</v>
      </c>
      <c r="H1193" t="s">
        <v>7800</v>
      </c>
      <c r="J1193" s="5"/>
      <c r="K1193" s="2">
        <v>295000</v>
      </c>
      <c r="L1193" s="5"/>
      <c r="M1193" s="2">
        <f t="shared" si="18"/>
        <v>-895862.62</v>
      </c>
    </row>
    <row r="1194" spans="1:13" hidden="1">
      <c r="A1194" t="s">
        <v>9061</v>
      </c>
      <c r="B1194" s="1">
        <v>42027</v>
      </c>
      <c r="C1194" t="s">
        <v>924</v>
      </c>
      <c r="D1194">
        <v>1</v>
      </c>
      <c r="E1194" t="s">
        <v>9063</v>
      </c>
      <c r="F1194" t="s">
        <v>16</v>
      </c>
      <c r="G1194" t="s">
        <v>4</v>
      </c>
      <c r="H1194" t="s">
        <v>5078</v>
      </c>
      <c r="J1194" s="5"/>
      <c r="K1194" s="2">
        <v>2888.62</v>
      </c>
      <c r="L1194" s="5"/>
      <c r="M1194" s="2">
        <f t="shared" si="18"/>
        <v>-898751.24</v>
      </c>
    </row>
    <row r="1195" spans="1:13" hidden="1">
      <c r="A1195" t="s">
        <v>9066</v>
      </c>
      <c r="B1195" s="1">
        <v>42027</v>
      </c>
      <c r="C1195" t="s">
        <v>195</v>
      </c>
      <c r="D1195">
        <v>1</v>
      </c>
      <c r="E1195" t="s">
        <v>9067</v>
      </c>
      <c r="F1195" t="s">
        <v>13</v>
      </c>
      <c r="G1195" t="s">
        <v>4</v>
      </c>
      <c r="H1195" t="s">
        <v>195</v>
      </c>
      <c r="J1195" s="5"/>
      <c r="K1195" s="2">
        <v>14121.97</v>
      </c>
      <c r="L1195" s="5"/>
      <c r="M1195" s="2">
        <f t="shared" si="18"/>
        <v>-912873.21</v>
      </c>
    </row>
    <row r="1196" spans="1:13" hidden="1">
      <c r="A1196" t="s">
        <v>9069</v>
      </c>
      <c r="B1196" s="1">
        <v>42027</v>
      </c>
      <c r="C1196" t="s">
        <v>18</v>
      </c>
      <c r="D1196">
        <v>1</v>
      </c>
      <c r="E1196" t="s">
        <v>9070</v>
      </c>
      <c r="F1196" t="s">
        <v>13</v>
      </c>
      <c r="G1196" t="s">
        <v>4</v>
      </c>
      <c r="H1196" t="s">
        <v>18</v>
      </c>
      <c r="J1196" s="5"/>
      <c r="K1196" s="2">
        <v>16251.96</v>
      </c>
      <c r="L1196" s="5"/>
      <c r="M1196" s="2">
        <f t="shared" si="18"/>
        <v>-929125.16999999993</v>
      </c>
    </row>
    <row r="1197" spans="1:13" hidden="1">
      <c r="A1197" t="s">
        <v>29757</v>
      </c>
      <c r="B1197" s="1">
        <v>42027</v>
      </c>
      <c r="C1197" t="s">
        <v>6489</v>
      </c>
      <c r="D1197">
        <v>1</v>
      </c>
      <c r="E1197" t="s">
        <v>29765</v>
      </c>
      <c r="F1197" t="s">
        <v>13565</v>
      </c>
      <c r="G1197" t="s">
        <v>4</v>
      </c>
      <c r="H1197" t="s">
        <v>6491</v>
      </c>
      <c r="I1197" s="2">
        <v>500</v>
      </c>
      <c r="J1197" s="5"/>
      <c r="L1197" s="5"/>
      <c r="M1197" s="2">
        <f t="shared" si="18"/>
        <v>-928625.16999999993</v>
      </c>
    </row>
    <row r="1198" spans="1:13" hidden="1">
      <c r="A1198" t="s">
        <v>29777</v>
      </c>
      <c r="B1198" s="1">
        <v>42027</v>
      </c>
      <c r="C1198" t="s">
        <v>29783</v>
      </c>
      <c r="D1198">
        <v>1</v>
      </c>
      <c r="E1198" t="s">
        <v>29784</v>
      </c>
      <c r="F1198" t="s">
        <v>13565</v>
      </c>
      <c r="G1198" t="s">
        <v>4</v>
      </c>
      <c r="H1198" t="s">
        <v>9099</v>
      </c>
      <c r="I1198" s="2">
        <v>200000</v>
      </c>
      <c r="J1198" s="5"/>
      <c r="L1198" s="5"/>
      <c r="M1198" s="2">
        <f t="shared" si="18"/>
        <v>-728625.16999999993</v>
      </c>
    </row>
    <row r="1199" spans="1:13" hidden="1">
      <c r="A1199" t="s">
        <v>29801</v>
      </c>
      <c r="B1199" s="1">
        <v>42027</v>
      </c>
      <c r="C1199" t="s">
        <v>18</v>
      </c>
      <c r="D1199">
        <v>2</v>
      </c>
      <c r="E1199" t="s">
        <v>29809</v>
      </c>
      <c r="F1199" t="s">
        <v>13559</v>
      </c>
      <c r="G1199" t="s">
        <v>479</v>
      </c>
      <c r="H1199" t="s">
        <v>2890</v>
      </c>
      <c r="I1199" s="2">
        <v>737.77</v>
      </c>
      <c r="J1199" s="5"/>
      <c r="L1199" s="5"/>
      <c r="M1199" s="2">
        <f t="shared" si="18"/>
        <v>-727887.39999999991</v>
      </c>
    </row>
    <row r="1200" spans="1:13" hidden="1">
      <c r="A1200" t="s">
        <v>29825</v>
      </c>
      <c r="B1200" s="1">
        <v>42027</v>
      </c>
      <c r="C1200" t="s">
        <v>29833</v>
      </c>
      <c r="D1200">
        <v>1</v>
      </c>
      <c r="E1200" t="s">
        <v>29834</v>
      </c>
      <c r="F1200" t="s">
        <v>13565</v>
      </c>
      <c r="G1200" t="s">
        <v>4</v>
      </c>
      <c r="H1200" t="s">
        <v>29835</v>
      </c>
      <c r="I1200" s="2">
        <v>170500</v>
      </c>
      <c r="J1200" s="5"/>
      <c r="L1200" s="5"/>
      <c r="M1200" s="2">
        <f t="shared" si="18"/>
        <v>-557387.39999999991</v>
      </c>
    </row>
    <row r="1201" spans="1:14" hidden="1">
      <c r="A1201" t="s">
        <v>29851</v>
      </c>
      <c r="B1201" s="1">
        <v>42027</v>
      </c>
      <c r="C1201" t="s">
        <v>29859</v>
      </c>
      <c r="D1201">
        <v>2</v>
      </c>
      <c r="E1201" t="s">
        <v>29860</v>
      </c>
      <c r="F1201" t="s">
        <v>7054</v>
      </c>
      <c r="G1201" t="s">
        <v>4</v>
      </c>
      <c r="H1201" t="s">
        <v>1268</v>
      </c>
      <c r="J1201" s="5"/>
      <c r="K1201" s="2">
        <v>200</v>
      </c>
      <c r="L1201" s="5" t="s">
        <v>36368</v>
      </c>
      <c r="M1201" s="2">
        <f t="shared" si="18"/>
        <v>-557587.39999999991</v>
      </c>
    </row>
    <row r="1202" spans="1:14" hidden="1">
      <c r="A1202" t="s">
        <v>29851</v>
      </c>
      <c r="B1202" s="1">
        <v>42027</v>
      </c>
      <c r="C1202" t="s">
        <v>29859</v>
      </c>
      <c r="D1202">
        <v>2</v>
      </c>
      <c r="E1202" t="s">
        <v>29860</v>
      </c>
      <c r="F1202" t="s">
        <v>7054</v>
      </c>
      <c r="G1202" t="s">
        <v>4</v>
      </c>
      <c r="H1202" t="s">
        <v>1268</v>
      </c>
      <c r="I1202" s="2">
        <v>200.01</v>
      </c>
      <c r="J1202" s="5" t="s">
        <v>36368</v>
      </c>
      <c r="L1202" s="5"/>
      <c r="M1202" s="2">
        <f t="shared" si="18"/>
        <v>-557387.3899999999</v>
      </c>
    </row>
    <row r="1203" spans="1:14" hidden="1">
      <c r="A1203" t="s">
        <v>29873</v>
      </c>
      <c r="B1203" s="1">
        <v>42027</v>
      </c>
      <c r="C1203" t="s">
        <v>1419</v>
      </c>
      <c r="D1203">
        <v>2</v>
      </c>
      <c r="E1203" t="s">
        <v>29880</v>
      </c>
      <c r="F1203" t="s">
        <v>13559</v>
      </c>
      <c r="G1203" t="s">
        <v>479</v>
      </c>
      <c r="H1203" t="s">
        <v>1268</v>
      </c>
      <c r="I1203" s="2">
        <v>933.44</v>
      </c>
      <c r="J1203" s="5" t="s">
        <v>36335</v>
      </c>
      <c r="L1203" s="5"/>
      <c r="M1203" s="2">
        <f t="shared" si="18"/>
        <v>-556453.94999999995</v>
      </c>
    </row>
    <row r="1204" spans="1:14" hidden="1">
      <c r="A1204" t="s">
        <v>29894</v>
      </c>
      <c r="B1204" s="1">
        <v>42027</v>
      </c>
      <c r="C1204" t="s">
        <v>29902</v>
      </c>
      <c r="D1204">
        <v>2</v>
      </c>
      <c r="E1204" t="s">
        <v>29903</v>
      </c>
      <c r="F1204" t="s">
        <v>7054</v>
      </c>
      <c r="G1204" t="s">
        <v>4</v>
      </c>
      <c r="H1204" t="s">
        <v>29904</v>
      </c>
      <c r="I1204" s="2">
        <v>1025</v>
      </c>
      <c r="J1204" s="5"/>
      <c r="L1204" s="5"/>
      <c r="M1204" s="2">
        <f t="shared" si="18"/>
        <v>-555428.94999999995</v>
      </c>
    </row>
    <row r="1205" spans="1:14" hidden="1">
      <c r="A1205" t="s">
        <v>29921</v>
      </c>
      <c r="B1205" s="1">
        <v>42027</v>
      </c>
      <c r="C1205" t="s">
        <v>29928</v>
      </c>
      <c r="D1205">
        <v>2</v>
      </c>
      <c r="E1205" t="s">
        <v>29929</v>
      </c>
      <c r="F1205" t="s">
        <v>13559</v>
      </c>
      <c r="G1205" t="s">
        <v>313</v>
      </c>
      <c r="H1205" t="s">
        <v>13741</v>
      </c>
      <c r="I1205" s="2">
        <v>1152.55</v>
      </c>
      <c r="J1205" s="5"/>
      <c r="L1205" s="5"/>
      <c r="M1205" s="2">
        <f t="shared" si="18"/>
        <v>-554276.39999999991</v>
      </c>
    </row>
    <row r="1206" spans="1:14" hidden="1">
      <c r="A1206" t="s">
        <v>29943</v>
      </c>
      <c r="B1206" s="1">
        <v>42027</v>
      </c>
      <c r="C1206" t="s">
        <v>18</v>
      </c>
      <c r="D1206">
        <v>2</v>
      </c>
      <c r="E1206" t="s">
        <v>29949</v>
      </c>
      <c r="F1206" t="s">
        <v>13559</v>
      </c>
      <c r="G1206" t="s">
        <v>479</v>
      </c>
      <c r="H1206" t="s">
        <v>8156</v>
      </c>
      <c r="J1206" s="5"/>
      <c r="K1206" s="2">
        <v>593.66</v>
      </c>
      <c r="L1206" s="5"/>
      <c r="M1206" s="2">
        <f t="shared" si="18"/>
        <v>-554870.05999999994</v>
      </c>
    </row>
    <row r="1207" spans="1:14" hidden="1">
      <c r="A1207" t="s">
        <v>29943</v>
      </c>
      <c r="B1207" s="1">
        <v>42027</v>
      </c>
      <c r="C1207" t="s">
        <v>18</v>
      </c>
      <c r="D1207">
        <v>2</v>
      </c>
      <c r="E1207" t="s">
        <v>29949</v>
      </c>
      <c r="F1207" t="s">
        <v>13559</v>
      </c>
      <c r="G1207" t="s">
        <v>479</v>
      </c>
      <c r="H1207" t="s">
        <v>8156</v>
      </c>
      <c r="I1207" s="2">
        <v>593.66</v>
      </c>
      <c r="J1207" s="5"/>
      <c r="L1207" s="5"/>
      <c r="M1207" s="2">
        <f t="shared" si="18"/>
        <v>-554276.39999999991</v>
      </c>
    </row>
    <row r="1208" spans="1:14" hidden="1">
      <c r="A1208" t="s">
        <v>29962</v>
      </c>
      <c r="B1208" s="1">
        <v>42027</v>
      </c>
      <c r="C1208" t="s">
        <v>6</v>
      </c>
      <c r="D1208">
        <v>1</v>
      </c>
      <c r="E1208" t="s">
        <v>29969</v>
      </c>
      <c r="F1208" t="s">
        <v>13610</v>
      </c>
      <c r="G1208" t="s">
        <v>4</v>
      </c>
      <c r="H1208" t="s">
        <v>9467</v>
      </c>
      <c r="I1208" s="2">
        <v>6561</v>
      </c>
      <c r="J1208" s="5"/>
      <c r="L1208" s="5"/>
      <c r="M1208" s="2">
        <f t="shared" si="18"/>
        <v>-547715.39999999991</v>
      </c>
    </row>
    <row r="1209" spans="1:14" hidden="1">
      <c r="A1209" t="s">
        <v>29985</v>
      </c>
      <c r="B1209" s="1">
        <v>42027</v>
      </c>
      <c r="C1209" t="s">
        <v>18</v>
      </c>
      <c r="D1209">
        <v>2</v>
      </c>
      <c r="E1209" t="s">
        <v>29990</v>
      </c>
      <c r="F1209" t="s">
        <v>13559</v>
      </c>
      <c r="G1209" t="s">
        <v>479</v>
      </c>
      <c r="H1209" t="s">
        <v>9467</v>
      </c>
      <c r="I1209" s="2">
        <v>2469.67</v>
      </c>
      <c r="J1209" s="5"/>
      <c r="L1209" s="5"/>
      <c r="M1209" s="2">
        <f t="shared" si="18"/>
        <v>-545245.72999999986</v>
      </c>
    </row>
    <row r="1210" spans="1:14" hidden="1">
      <c r="A1210" t="s">
        <v>30004</v>
      </c>
      <c r="B1210" s="1">
        <v>42027</v>
      </c>
      <c r="C1210" t="s">
        <v>30011</v>
      </c>
      <c r="D1210">
        <v>2</v>
      </c>
      <c r="E1210" t="s">
        <v>30012</v>
      </c>
      <c r="F1210" t="s">
        <v>13559</v>
      </c>
      <c r="G1210" t="s">
        <v>313</v>
      </c>
      <c r="H1210" t="s">
        <v>1037</v>
      </c>
      <c r="I1210" s="17"/>
      <c r="J1210" s="18"/>
      <c r="K1210" s="17">
        <v>148.72</v>
      </c>
      <c r="L1210" s="18"/>
      <c r="M1210" s="2">
        <f t="shared" si="18"/>
        <v>-545394.44999999984</v>
      </c>
    </row>
    <row r="1211" spans="1:14" hidden="1">
      <c r="A1211" t="s">
        <v>30004</v>
      </c>
      <c r="B1211" s="1">
        <v>42027</v>
      </c>
      <c r="C1211" t="s">
        <v>30011</v>
      </c>
      <c r="D1211">
        <v>2</v>
      </c>
      <c r="E1211" t="s">
        <v>30012</v>
      </c>
      <c r="F1211" t="s">
        <v>13559</v>
      </c>
      <c r="G1211" t="s">
        <v>313</v>
      </c>
      <c r="H1211" t="s">
        <v>1037</v>
      </c>
      <c r="I1211" s="17">
        <v>148.72</v>
      </c>
      <c r="J1211" s="18"/>
      <c r="K1211" s="17"/>
      <c r="L1211" s="18"/>
      <c r="M1211" s="2">
        <f t="shared" si="18"/>
        <v>-545245.72999999986</v>
      </c>
    </row>
    <row r="1212" spans="1:14" hidden="1">
      <c r="A1212" t="s">
        <v>30028</v>
      </c>
      <c r="B1212" s="48">
        <v>42027</v>
      </c>
      <c r="C1212" s="47" t="s">
        <v>1419</v>
      </c>
      <c r="D1212" s="47">
        <v>2</v>
      </c>
      <c r="E1212" s="47" t="s">
        <v>30036</v>
      </c>
      <c r="F1212" s="47" t="s">
        <v>13559</v>
      </c>
      <c r="G1212" s="47" t="s">
        <v>479</v>
      </c>
      <c r="H1212" s="47" t="s">
        <v>4656</v>
      </c>
      <c r="I1212" s="49">
        <v>1566</v>
      </c>
      <c r="J1212" s="5"/>
      <c r="L1212" s="5"/>
      <c r="M1212" s="2">
        <f t="shared" si="18"/>
        <v>-543679.72999999986</v>
      </c>
      <c r="N1212" s="25" t="s">
        <v>36374</v>
      </c>
    </row>
    <row r="1213" spans="1:14" hidden="1">
      <c r="A1213" t="s">
        <v>30052</v>
      </c>
      <c r="B1213" s="1">
        <v>42027</v>
      </c>
      <c r="C1213" t="s">
        <v>18</v>
      </c>
      <c r="D1213">
        <v>2</v>
      </c>
      <c r="E1213" t="s">
        <v>30058</v>
      </c>
      <c r="F1213" t="s">
        <v>13559</v>
      </c>
      <c r="G1213" t="s">
        <v>479</v>
      </c>
      <c r="H1213" t="s">
        <v>1804</v>
      </c>
      <c r="J1213" s="5"/>
      <c r="K1213" s="2">
        <v>146.72</v>
      </c>
      <c r="L1213" s="5"/>
      <c r="M1213" s="2">
        <f t="shared" si="18"/>
        <v>-543826.44999999984</v>
      </c>
    </row>
    <row r="1214" spans="1:14" hidden="1">
      <c r="A1214" t="s">
        <v>30052</v>
      </c>
      <c r="B1214" s="1">
        <v>42027</v>
      </c>
      <c r="C1214" t="s">
        <v>18</v>
      </c>
      <c r="D1214">
        <v>2</v>
      </c>
      <c r="E1214" t="s">
        <v>30058</v>
      </c>
      <c r="F1214" t="s">
        <v>13559</v>
      </c>
      <c r="G1214" t="s">
        <v>479</v>
      </c>
      <c r="H1214" t="s">
        <v>1804</v>
      </c>
      <c r="I1214" s="2">
        <v>146.72</v>
      </c>
      <c r="J1214" s="5"/>
      <c r="L1214" s="5"/>
      <c r="M1214" s="2">
        <f t="shared" si="18"/>
        <v>-543679.72999999986</v>
      </c>
    </row>
    <row r="1215" spans="1:14" hidden="1">
      <c r="A1215" t="s">
        <v>30087</v>
      </c>
      <c r="B1215" s="1">
        <v>42027</v>
      </c>
      <c r="C1215" t="s">
        <v>30094</v>
      </c>
      <c r="D1215">
        <v>2</v>
      </c>
      <c r="E1215" t="s">
        <v>30095</v>
      </c>
      <c r="F1215" t="s">
        <v>7054</v>
      </c>
      <c r="G1215" t="s">
        <v>4</v>
      </c>
      <c r="H1215" t="s">
        <v>7957</v>
      </c>
      <c r="J1215" s="5"/>
      <c r="K1215" s="2">
        <v>1366.67</v>
      </c>
      <c r="L1215" s="5"/>
      <c r="M1215" s="2">
        <f t="shared" si="18"/>
        <v>-545046.39999999991</v>
      </c>
    </row>
    <row r="1216" spans="1:14" hidden="1">
      <c r="A1216" t="s">
        <v>30087</v>
      </c>
      <c r="B1216" s="1">
        <v>42027</v>
      </c>
      <c r="C1216" t="s">
        <v>30094</v>
      </c>
      <c r="D1216">
        <v>2</v>
      </c>
      <c r="E1216" t="s">
        <v>30095</v>
      </c>
      <c r="F1216" t="s">
        <v>7054</v>
      </c>
      <c r="G1216" t="s">
        <v>4</v>
      </c>
      <c r="H1216" t="s">
        <v>7957</v>
      </c>
      <c r="I1216" s="2">
        <v>1366.68</v>
      </c>
      <c r="J1216" s="5"/>
      <c r="L1216" s="5"/>
      <c r="M1216" s="2">
        <f t="shared" si="18"/>
        <v>-543679.71999999986</v>
      </c>
    </row>
    <row r="1217" spans="1:13" hidden="1">
      <c r="A1217" t="s">
        <v>30109</v>
      </c>
      <c r="B1217" s="1">
        <v>42027</v>
      </c>
      <c r="C1217" t="s">
        <v>30114</v>
      </c>
      <c r="D1217">
        <v>2</v>
      </c>
      <c r="E1217" t="s">
        <v>30115</v>
      </c>
      <c r="F1217" t="s">
        <v>7054</v>
      </c>
      <c r="G1217" t="s">
        <v>4</v>
      </c>
      <c r="H1217" t="s">
        <v>7957</v>
      </c>
      <c r="J1217" s="5"/>
      <c r="K1217" s="2">
        <v>1366.68</v>
      </c>
      <c r="L1217" s="5"/>
      <c r="M1217" s="2">
        <f t="shared" si="18"/>
        <v>-545046.39999999991</v>
      </c>
    </row>
    <row r="1218" spans="1:13" hidden="1">
      <c r="A1218" t="s">
        <v>30109</v>
      </c>
      <c r="B1218" s="1">
        <v>42027</v>
      </c>
      <c r="C1218" t="s">
        <v>30114</v>
      </c>
      <c r="D1218">
        <v>2</v>
      </c>
      <c r="E1218" t="s">
        <v>30115</v>
      </c>
      <c r="F1218" t="s">
        <v>7054</v>
      </c>
      <c r="G1218" t="s">
        <v>4</v>
      </c>
      <c r="H1218" t="s">
        <v>7957</v>
      </c>
      <c r="I1218" s="2">
        <v>1366.68</v>
      </c>
      <c r="J1218" s="5"/>
      <c r="L1218" s="5"/>
      <c r="M1218" s="2">
        <f t="shared" si="18"/>
        <v>-543679.71999999986</v>
      </c>
    </row>
    <row r="1219" spans="1:13" hidden="1">
      <c r="A1219" t="s">
        <v>30130</v>
      </c>
      <c r="B1219" s="1">
        <v>42027</v>
      </c>
      <c r="C1219" t="s">
        <v>8911</v>
      </c>
      <c r="D1219">
        <v>2</v>
      </c>
      <c r="E1219" t="s">
        <v>30136</v>
      </c>
      <c r="F1219" t="s">
        <v>7054</v>
      </c>
      <c r="G1219" t="s">
        <v>4</v>
      </c>
      <c r="H1219" t="s">
        <v>7957</v>
      </c>
      <c r="I1219" s="2">
        <v>1366.68</v>
      </c>
      <c r="J1219" s="5"/>
      <c r="L1219" s="5"/>
      <c r="M1219" s="2">
        <f t="shared" si="18"/>
        <v>-542313.0399999998</v>
      </c>
    </row>
    <row r="1220" spans="1:13" hidden="1">
      <c r="A1220" t="s">
        <v>30153</v>
      </c>
      <c r="B1220" s="1">
        <v>42027</v>
      </c>
      <c r="C1220" t="s">
        <v>8911</v>
      </c>
      <c r="D1220">
        <v>2</v>
      </c>
      <c r="E1220" t="s">
        <v>30161</v>
      </c>
      <c r="F1220" t="s">
        <v>7054</v>
      </c>
      <c r="G1220" t="s">
        <v>4</v>
      </c>
      <c r="H1220" t="s">
        <v>7957</v>
      </c>
      <c r="J1220" s="5"/>
      <c r="K1220" s="2">
        <v>1366.68</v>
      </c>
      <c r="L1220" s="5"/>
      <c r="M1220" s="2">
        <f t="shared" si="18"/>
        <v>-543679.71999999986</v>
      </c>
    </row>
    <row r="1221" spans="1:13" hidden="1">
      <c r="A1221" t="s">
        <v>30153</v>
      </c>
      <c r="B1221" s="1">
        <v>42027</v>
      </c>
      <c r="C1221" t="s">
        <v>8911</v>
      </c>
      <c r="D1221">
        <v>2</v>
      </c>
      <c r="E1221" t="s">
        <v>30161</v>
      </c>
      <c r="F1221" t="s">
        <v>7054</v>
      </c>
      <c r="G1221" t="s">
        <v>4</v>
      </c>
      <c r="H1221" t="s">
        <v>7957</v>
      </c>
      <c r="I1221" s="2">
        <v>1366.68</v>
      </c>
      <c r="J1221" s="5"/>
      <c r="L1221" s="5"/>
      <c r="M1221" s="2">
        <f t="shared" si="18"/>
        <v>-542313.0399999998</v>
      </c>
    </row>
    <row r="1222" spans="1:13" hidden="1">
      <c r="A1222" t="s">
        <v>30175</v>
      </c>
      <c r="B1222" s="1">
        <v>42027</v>
      </c>
      <c r="C1222" t="s">
        <v>8957</v>
      </c>
      <c r="D1222">
        <v>2</v>
      </c>
      <c r="E1222" t="s">
        <v>30182</v>
      </c>
      <c r="F1222" t="s">
        <v>7054</v>
      </c>
      <c r="G1222" t="s">
        <v>4</v>
      </c>
      <c r="H1222" t="s">
        <v>701</v>
      </c>
      <c r="J1222" s="5"/>
      <c r="K1222" s="2">
        <v>1600.01</v>
      </c>
      <c r="L1222" s="5"/>
      <c r="M1222" s="2">
        <f t="shared" si="18"/>
        <v>-543913.04999999981</v>
      </c>
    </row>
    <row r="1223" spans="1:13" hidden="1">
      <c r="A1223" t="s">
        <v>30175</v>
      </c>
      <c r="B1223" s="1">
        <v>42027</v>
      </c>
      <c r="C1223" t="s">
        <v>8957</v>
      </c>
      <c r="D1223">
        <v>2</v>
      </c>
      <c r="E1223" t="s">
        <v>30182</v>
      </c>
      <c r="F1223" t="s">
        <v>7054</v>
      </c>
      <c r="G1223" t="s">
        <v>4</v>
      </c>
      <c r="H1223" t="s">
        <v>701</v>
      </c>
      <c r="I1223" s="2">
        <v>1600.01</v>
      </c>
      <c r="J1223" s="5"/>
      <c r="L1223" s="5"/>
      <c r="M1223" s="2">
        <f t="shared" si="18"/>
        <v>-542313.0399999998</v>
      </c>
    </row>
    <row r="1224" spans="1:13" hidden="1">
      <c r="A1224" t="s">
        <v>30194</v>
      </c>
      <c r="B1224" s="1">
        <v>42027</v>
      </c>
      <c r="C1224" t="s">
        <v>30200</v>
      </c>
      <c r="D1224">
        <v>2</v>
      </c>
      <c r="E1224" t="s">
        <v>30201</v>
      </c>
      <c r="F1224" t="s">
        <v>7054</v>
      </c>
      <c r="G1224" t="s">
        <v>4</v>
      </c>
      <c r="H1224" t="s">
        <v>14222</v>
      </c>
      <c r="I1224" s="2">
        <v>2200</v>
      </c>
      <c r="J1224" s="5"/>
      <c r="L1224" s="5"/>
      <c r="M1224" s="2">
        <f t="shared" si="18"/>
        <v>-540113.0399999998</v>
      </c>
    </row>
    <row r="1225" spans="1:13" hidden="1">
      <c r="A1225" t="s">
        <v>30214</v>
      </c>
      <c r="B1225" s="1">
        <v>42027</v>
      </c>
      <c r="C1225" t="s">
        <v>30221</v>
      </c>
      <c r="D1225">
        <v>1</v>
      </c>
      <c r="E1225" t="s">
        <v>30222</v>
      </c>
      <c r="F1225" t="s">
        <v>13565</v>
      </c>
      <c r="G1225" t="s">
        <v>4</v>
      </c>
      <c r="H1225" t="s">
        <v>8982</v>
      </c>
      <c r="I1225" s="2">
        <v>25480</v>
      </c>
      <c r="J1225" s="5"/>
      <c r="L1225" s="5"/>
      <c r="M1225" s="2">
        <f t="shared" ref="M1225:M1288" si="19">+M1224+I1225-K1225</f>
        <v>-514633.0399999998</v>
      </c>
    </row>
    <row r="1226" spans="1:13" hidden="1">
      <c r="A1226" t="s">
        <v>30240</v>
      </c>
      <c r="B1226" s="1">
        <v>42027</v>
      </c>
      <c r="C1226" t="s">
        <v>30247</v>
      </c>
      <c r="D1226">
        <v>2</v>
      </c>
      <c r="E1226" t="s">
        <v>30248</v>
      </c>
      <c r="F1226" t="s">
        <v>7054</v>
      </c>
      <c r="G1226" t="s">
        <v>4</v>
      </c>
      <c r="H1226" t="s">
        <v>2186</v>
      </c>
      <c r="I1226" s="2">
        <v>1025</v>
      </c>
      <c r="J1226" s="5"/>
      <c r="L1226" s="5"/>
      <c r="M1226" s="2">
        <f t="shared" si="19"/>
        <v>-513608.0399999998</v>
      </c>
    </row>
    <row r="1227" spans="1:13" hidden="1">
      <c r="A1227" t="s">
        <v>30262</v>
      </c>
      <c r="B1227" s="1">
        <v>42027</v>
      </c>
      <c r="C1227" t="s">
        <v>30268</v>
      </c>
      <c r="D1227">
        <v>2</v>
      </c>
      <c r="E1227" t="s">
        <v>30269</v>
      </c>
      <c r="F1227" t="s">
        <v>7054</v>
      </c>
      <c r="G1227" t="s">
        <v>4</v>
      </c>
      <c r="H1227" t="s">
        <v>25568</v>
      </c>
      <c r="I1227" s="2">
        <v>1025</v>
      </c>
      <c r="J1227" s="5"/>
      <c r="L1227" s="5"/>
      <c r="M1227" s="2">
        <f t="shared" si="19"/>
        <v>-512583.0399999998</v>
      </c>
    </row>
    <row r="1228" spans="1:13" hidden="1">
      <c r="A1228" t="s">
        <v>30284</v>
      </c>
      <c r="B1228" s="1">
        <v>42027</v>
      </c>
      <c r="C1228" t="s">
        <v>18</v>
      </c>
      <c r="D1228">
        <v>2</v>
      </c>
      <c r="E1228" t="s">
        <v>30291</v>
      </c>
      <c r="F1228" t="s">
        <v>13559</v>
      </c>
      <c r="G1228" t="s">
        <v>479</v>
      </c>
      <c r="H1228" t="s">
        <v>4375</v>
      </c>
      <c r="I1228" s="2">
        <v>290</v>
      </c>
      <c r="J1228" s="5"/>
      <c r="L1228" s="5"/>
      <c r="M1228" s="2">
        <f t="shared" si="19"/>
        <v>-512293.0399999998</v>
      </c>
    </row>
    <row r="1229" spans="1:13" hidden="1">
      <c r="A1229" t="s">
        <v>30306</v>
      </c>
      <c r="B1229" s="1">
        <v>42027</v>
      </c>
      <c r="C1229" t="s">
        <v>18</v>
      </c>
      <c r="D1229">
        <v>2</v>
      </c>
      <c r="E1229" t="s">
        <v>30311</v>
      </c>
      <c r="F1229" t="s">
        <v>13559</v>
      </c>
      <c r="G1229" t="s">
        <v>479</v>
      </c>
      <c r="H1229" t="s">
        <v>10564</v>
      </c>
      <c r="I1229" s="2">
        <v>402.44</v>
      </c>
      <c r="J1229" s="5"/>
      <c r="L1229" s="5"/>
      <c r="M1229" s="2">
        <f t="shared" si="19"/>
        <v>-511890.5999999998</v>
      </c>
    </row>
    <row r="1230" spans="1:13" hidden="1">
      <c r="A1230" t="s">
        <v>30325</v>
      </c>
      <c r="B1230" s="1">
        <v>42027</v>
      </c>
      <c r="C1230" t="s">
        <v>674</v>
      </c>
      <c r="D1230">
        <v>2</v>
      </c>
      <c r="E1230" t="s">
        <v>30332</v>
      </c>
      <c r="F1230" t="s">
        <v>13559</v>
      </c>
      <c r="G1230" t="s">
        <v>479</v>
      </c>
      <c r="H1230" t="s">
        <v>30333</v>
      </c>
      <c r="I1230" s="2">
        <v>418.95</v>
      </c>
      <c r="J1230" s="5"/>
      <c r="L1230" s="5"/>
      <c r="M1230" s="2">
        <f t="shared" si="19"/>
        <v>-511471.64999999979</v>
      </c>
    </row>
    <row r="1231" spans="1:13" hidden="1">
      <c r="A1231" t="s">
        <v>30349</v>
      </c>
      <c r="B1231" s="1">
        <v>42027</v>
      </c>
      <c r="C1231" t="s">
        <v>30355</v>
      </c>
      <c r="D1231">
        <v>2</v>
      </c>
      <c r="E1231" t="s">
        <v>30356</v>
      </c>
      <c r="F1231" t="s">
        <v>7054</v>
      </c>
      <c r="G1231" t="s">
        <v>4</v>
      </c>
      <c r="H1231" t="s">
        <v>8989</v>
      </c>
      <c r="I1231" s="2">
        <v>22245.22</v>
      </c>
      <c r="J1231" s="5"/>
      <c r="L1231" s="5"/>
      <c r="M1231" s="2">
        <f t="shared" si="19"/>
        <v>-489226.42999999982</v>
      </c>
    </row>
    <row r="1232" spans="1:13" hidden="1">
      <c r="A1232" t="s">
        <v>30370</v>
      </c>
      <c r="B1232" s="1">
        <v>42027</v>
      </c>
      <c r="C1232" t="s">
        <v>18</v>
      </c>
      <c r="D1232">
        <v>2</v>
      </c>
      <c r="E1232" t="s">
        <v>30378</v>
      </c>
      <c r="F1232" t="s">
        <v>13559</v>
      </c>
      <c r="G1232" t="s">
        <v>479</v>
      </c>
      <c r="H1232" t="s">
        <v>30379</v>
      </c>
      <c r="I1232" s="2">
        <v>1862.62</v>
      </c>
      <c r="J1232" s="5"/>
      <c r="L1232" s="5"/>
      <c r="M1232" s="2">
        <f t="shared" si="19"/>
        <v>-487363.80999999982</v>
      </c>
    </row>
    <row r="1233" spans="1:14" hidden="1">
      <c r="A1233" t="s">
        <v>30393</v>
      </c>
      <c r="B1233" s="1">
        <v>42027</v>
      </c>
      <c r="C1233" t="s">
        <v>30399</v>
      </c>
      <c r="D1233">
        <v>2</v>
      </c>
      <c r="E1233" t="s">
        <v>30400</v>
      </c>
      <c r="F1233" t="s">
        <v>7054</v>
      </c>
      <c r="G1233" t="s">
        <v>4</v>
      </c>
      <c r="H1233" t="s">
        <v>15203</v>
      </c>
      <c r="I1233" s="2">
        <v>1825</v>
      </c>
      <c r="J1233" s="5"/>
      <c r="L1233" s="5"/>
      <c r="M1233" s="2">
        <f t="shared" si="19"/>
        <v>-485538.80999999982</v>
      </c>
    </row>
    <row r="1234" spans="1:14" hidden="1">
      <c r="A1234" t="s">
        <v>30413</v>
      </c>
      <c r="B1234" s="1">
        <v>42027</v>
      </c>
      <c r="C1234" t="s">
        <v>30421</v>
      </c>
      <c r="D1234">
        <v>2</v>
      </c>
      <c r="E1234" t="s">
        <v>30422</v>
      </c>
      <c r="F1234" t="s">
        <v>13559</v>
      </c>
      <c r="G1234" t="s">
        <v>313</v>
      </c>
      <c r="H1234" t="s">
        <v>8430</v>
      </c>
      <c r="J1234" s="5"/>
      <c r="K1234" s="2">
        <v>3000</v>
      </c>
      <c r="L1234" s="5"/>
      <c r="M1234" s="2">
        <f t="shared" si="19"/>
        <v>-488538.80999999982</v>
      </c>
    </row>
    <row r="1235" spans="1:14" hidden="1">
      <c r="A1235" t="s">
        <v>30413</v>
      </c>
      <c r="B1235" s="1">
        <v>42027</v>
      </c>
      <c r="C1235" t="s">
        <v>30421</v>
      </c>
      <c r="D1235">
        <v>2</v>
      </c>
      <c r="E1235" t="s">
        <v>30422</v>
      </c>
      <c r="F1235" t="s">
        <v>13559</v>
      </c>
      <c r="G1235" t="s">
        <v>313</v>
      </c>
      <c r="H1235" t="s">
        <v>8430</v>
      </c>
      <c r="I1235" s="2">
        <v>4180.0600000000004</v>
      </c>
      <c r="J1235" s="5"/>
      <c r="L1235" s="5"/>
      <c r="M1235" s="2">
        <f t="shared" si="19"/>
        <v>-484358.74999999983</v>
      </c>
    </row>
    <row r="1236" spans="1:14" hidden="1">
      <c r="A1236" t="s">
        <v>30436</v>
      </c>
      <c r="B1236" s="1">
        <v>42027</v>
      </c>
      <c r="C1236" t="s">
        <v>18</v>
      </c>
      <c r="D1236">
        <v>2</v>
      </c>
      <c r="E1236" t="s">
        <v>30442</v>
      </c>
      <c r="F1236" t="s">
        <v>13559</v>
      </c>
      <c r="G1236" t="s">
        <v>479</v>
      </c>
      <c r="H1236" t="s">
        <v>30333</v>
      </c>
      <c r="I1236" s="2">
        <v>625.75</v>
      </c>
      <c r="J1236" s="5"/>
      <c r="L1236" s="5"/>
      <c r="M1236" s="2">
        <f t="shared" si="19"/>
        <v>-483732.99999999983</v>
      </c>
    </row>
    <row r="1237" spans="1:14" hidden="1">
      <c r="A1237" t="s">
        <v>30456</v>
      </c>
      <c r="B1237" s="1">
        <v>42027</v>
      </c>
      <c r="C1237" t="s">
        <v>30462</v>
      </c>
      <c r="D1237">
        <v>1</v>
      </c>
      <c r="E1237" t="s">
        <v>30463</v>
      </c>
      <c r="F1237" t="s">
        <v>13565</v>
      </c>
      <c r="G1237" t="s">
        <v>4</v>
      </c>
      <c r="H1237" t="s">
        <v>3468</v>
      </c>
      <c r="I1237" s="2">
        <v>138000</v>
      </c>
      <c r="J1237" s="5"/>
      <c r="L1237" s="5"/>
      <c r="M1237" s="2">
        <f t="shared" si="19"/>
        <v>-345732.99999999983</v>
      </c>
    </row>
    <row r="1238" spans="1:14" hidden="1">
      <c r="A1238" t="s">
        <v>30477</v>
      </c>
      <c r="B1238" s="1">
        <v>42027</v>
      </c>
      <c r="C1238" t="s">
        <v>9803</v>
      </c>
      <c r="D1238">
        <v>2</v>
      </c>
      <c r="E1238" t="s">
        <v>30484</v>
      </c>
      <c r="F1238" t="s">
        <v>7054</v>
      </c>
      <c r="G1238" t="s">
        <v>4</v>
      </c>
      <c r="H1238" t="s">
        <v>285</v>
      </c>
      <c r="I1238" s="2">
        <v>3940</v>
      </c>
      <c r="J1238" s="5"/>
      <c r="L1238" s="5"/>
      <c r="M1238" s="2">
        <f t="shared" si="19"/>
        <v>-341792.99999999983</v>
      </c>
    </row>
    <row r="1239" spans="1:14" hidden="1">
      <c r="A1239" t="s">
        <v>30497</v>
      </c>
      <c r="B1239" s="1">
        <v>42027</v>
      </c>
      <c r="C1239" t="s">
        <v>30503</v>
      </c>
      <c r="D1239">
        <v>2</v>
      </c>
      <c r="E1239" t="s">
        <v>30504</v>
      </c>
      <c r="F1239" t="s">
        <v>13559</v>
      </c>
      <c r="G1239" t="s">
        <v>313</v>
      </c>
      <c r="H1239" t="s">
        <v>30505</v>
      </c>
      <c r="I1239" s="2">
        <v>7603.02</v>
      </c>
      <c r="J1239" s="5"/>
      <c r="L1239" s="5"/>
      <c r="M1239" s="2">
        <f t="shared" si="19"/>
        <v>-334189.97999999981</v>
      </c>
    </row>
    <row r="1240" spans="1:14" hidden="1">
      <c r="A1240" t="s">
        <v>30520</v>
      </c>
      <c r="B1240" s="1">
        <v>42027</v>
      </c>
      <c r="C1240" t="s">
        <v>30528</v>
      </c>
      <c r="D1240">
        <v>2</v>
      </c>
      <c r="E1240" t="s">
        <v>30529</v>
      </c>
      <c r="F1240" t="s">
        <v>7054</v>
      </c>
      <c r="G1240" t="s">
        <v>4</v>
      </c>
      <c r="H1240" t="s">
        <v>8968</v>
      </c>
      <c r="I1240" s="2">
        <v>4430.01</v>
      </c>
      <c r="J1240" s="5"/>
      <c r="L1240" s="5"/>
      <c r="M1240" s="2">
        <f t="shared" si="19"/>
        <v>-329759.9699999998</v>
      </c>
    </row>
    <row r="1241" spans="1:14" hidden="1">
      <c r="A1241" t="s">
        <v>30549</v>
      </c>
      <c r="B1241" s="1">
        <v>42027</v>
      </c>
      <c r="C1241" t="s">
        <v>18</v>
      </c>
      <c r="D1241">
        <v>2</v>
      </c>
      <c r="E1241" t="s">
        <v>30557</v>
      </c>
      <c r="F1241" t="s">
        <v>13559</v>
      </c>
      <c r="G1241" t="s">
        <v>479</v>
      </c>
      <c r="H1241" t="s">
        <v>8554</v>
      </c>
      <c r="J1241" s="5"/>
      <c r="K1241" s="2">
        <v>1100</v>
      </c>
      <c r="L1241" s="5"/>
      <c r="M1241" s="2">
        <f t="shared" si="19"/>
        <v>-330859.9699999998</v>
      </c>
    </row>
    <row r="1242" spans="1:14" hidden="1">
      <c r="A1242" t="s">
        <v>30549</v>
      </c>
      <c r="B1242" s="1">
        <v>42027</v>
      </c>
      <c r="C1242" t="s">
        <v>18</v>
      </c>
      <c r="D1242">
        <v>2</v>
      </c>
      <c r="E1242" t="s">
        <v>30557</v>
      </c>
      <c r="F1242" t="s">
        <v>13559</v>
      </c>
      <c r="G1242" t="s">
        <v>479</v>
      </c>
      <c r="H1242" t="s">
        <v>8554</v>
      </c>
      <c r="I1242" s="2">
        <v>1603.28</v>
      </c>
      <c r="J1242" s="5"/>
      <c r="L1242" s="5"/>
      <c r="M1242" s="2">
        <f t="shared" si="19"/>
        <v>-329256.68999999977</v>
      </c>
    </row>
    <row r="1243" spans="1:14" hidden="1">
      <c r="A1243" t="s">
        <v>30571</v>
      </c>
      <c r="B1243" s="1">
        <v>42027</v>
      </c>
      <c r="C1243" t="s">
        <v>30581</v>
      </c>
      <c r="D1243">
        <v>2</v>
      </c>
      <c r="E1243" t="s">
        <v>30582</v>
      </c>
      <c r="F1243" t="s">
        <v>7054</v>
      </c>
      <c r="G1243" t="s">
        <v>4</v>
      </c>
      <c r="H1243" t="s">
        <v>21997</v>
      </c>
      <c r="I1243" s="2">
        <v>1840</v>
      </c>
      <c r="J1243" s="5"/>
      <c r="L1243" s="5"/>
      <c r="M1243" s="2">
        <f t="shared" si="19"/>
        <v>-327416.68999999977</v>
      </c>
    </row>
    <row r="1244" spans="1:14" hidden="1">
      <c r="A1244" t="s">
        <v>30598</v>
      </c>
      <c r="B1244" s="1">
        <v>42027</v>
      </c>
      <c r="C1244" t="s">
        <v>30462</v>
      </c>
      <c r="D1244">
        <v>1</v>
      </c>
      <c r="E1244" t="s">
        <v>30606</v>
      </c>
      <c r="F1244" t="s">
        <v>13565</v>
      </c>
      <c r="G1244" t="s">
        <v>4</v>
      </c>
      <c r="H1244" t="s">
        <v>3468</v>
      </c>
      <c r="I1244" s="2">
        <v>37405</v>
      </c>
      <c r="J1244" s="5"/>
      <c r="L1244" s="5"/>
      <c r="M1244" s="2">
        <f t="shared" si="19"/>
        <v>-290011.68999999977</v>
      </c>
    </row>
    <row r="1245" spans="1:14" hidden="1">
      <c r="A1245" t="s">
        <v>30622</v>
      </c>
      <c r="B1245" s="1">
        <v>42027</v>
      </c>
      <c r="C1245" t="s">
        <v>28124</v>
      </c>
      <c r="D1245">
        <v>1</v>
      </c>
      <c r="E1245" t="s">
        <v>30626</v>
      </c>
      <c r="F1245" t="s">
        <v>13565</v>
      </c>
      <c r="G1245" t="s">
        <v>4</v>
      </c>
      <c r="H1245" t="s">
        <v>28126</v>
      </c>
      <c r="I1245" s="2">
        <v>295000</v>
      </c>
      <c r="J1245" s="5"/>
      <c r="L1245" s="5"/>
      <c r="M1245" s="2">
        <f t="shared" si="19"/>
        <v>4988.3100000002305</v>
      </c>
    </row>
    <row r="1246" spans="1:14" hidden="1">
      <c r="A1246" t="s">
        <v>30645</v>
      </c>
      <c r="B1246" s="1">
        <v>42027</v>
      </c>
      <c r="C1246" t="s">
        <v>30650</v>
      </c>
      <c r="D1246">
        <v>2</v>
      </c>
      <c r="E1246" t="s">
        <v>30651</v>
      </c>
      <c r="F1246" t="s">
        <v>7054</v>
      </c>
      <c r="G1246" t="s">
        <v>4</v>
      </c>
      <c r="H1246" t="s">
        <v>21657</v>
      </c>
      <c r="I1246" s="2">
        <v>1025</v>
      </c>
      <c r="J1246" s="5"/>
      <c r="L1246" s="5"/>
      <c r="M1246" s="2">
        <f t="shared" si="19"/>
        <v>6013.3100000002305</v>
      </c>
    </row>
    <row r="1247" spans="1:14" hidden="1">
      <c r="A1247" t="s">
        <v>30666</v>
      </c>
      <c r="B1247" s="1">
        <v>42027</v>
      </c>
      <c r="C1247" t="s">
        <v>30670</v>
      </c>
      <c r="D1247">
        <v>2</v>
      </c>
      <c r="E1247" t="s">
        <v>30671</v>
      </c>
      <c r="F1247" t="s">
        <v>7054</v>
      </c>
      <c r="G1247" t="s">
        <v>4</v>
      </c>
      <c r="H1247" t="s">
        <v>6497</v>
      </c>
      <c r="J1247" s="5"/>
      <c r="K1247" s="2">
        <v>600</v>
      </c>
      <c r="L1247" s="5"/>
      <c r="M1247" s="2">
        <f t="shared" si="19"/>
        <v>5413.3100000002305</v>
      </c>
    </row>
    <row r="1248" spans="1:14" hidden="1">
      <c r="A1248" t="s">
        <v>30666</v>
      </c>
      <c r="B1248" s="1">
        <v>42027</v>
      </c>
      <c r="C1248" t="s">
        <v>30670</v>
      </c>
      <c r="D1248">
        <v>2</v>
      </c>
      <c r="E1248" t="s">
        <v>30671</v>
      </c>
      <c r="F1248" t="s">
        <v>7054</v>
      </c>
      <c r="G1248" t="s">
        <v>4</v>
      </c>
      <c r="H1248" t="s">
        <v>6497</v>
      </c>
      <c r="I1248" s="2">
        <v>600.01</v>
      </c>
      <c r="J1248" s="5"/>
      <c r="L1248" s="5"/>
      <c r="M1248" s="2">
        <f t="shared" si="19"/>
        <v>6013.3200000002307</v>
      </c>
      <c r="N1248" s="26">
        <f>+M1176-M1248</f>
        <v>-1566.3000000002703</v>
      </c>
    </row>
    <row r="1249" spans="1:16" hidden="1">
      <c r="A1249" s="60" t="s">
        <v>9074</v>
      </c>
      <c r="B1249" s="61">
        <v>42028</v>
      </c>
      <c r="C1249" s="60" t="s">
        <v>1419</v>
      </c>
      <c r="D1249" s="60">
        <v>2</v>
      </c>
      <c r="E1249" s="60" t="s">
        <v>9075</v>
      </c>
      <c r="F1249" s="60" t="s">
        <v>312</v>
      </c>
      <c r="G1249" s="60" t="s">
        <v>479</v>
      </c>
      <c r="H1249" s="60" t="s">
        <v>4656</v>
      </c>
      <c r="I1249" s="62"/>
      <c r="J1249" s="63"/>
      <c r="K1249" s="62">
        <v>1566</v>
      </c>
      <c r="L1249" s="12"/>
      <c r="M1249" s="11">
        <f t="shared" si="19"/>
        <v>4447.3200000002307</v>
      </c>
    </row>
    <row r="1250" spans="1:16" hidden="1">
      <c r="A1250" t="s">
        <v>9078</v>
      </c>
      <c r="B1250" s="1">
        <v>42028</v>
      </c>
      <c r="C1250" t="s">
        <v>6</v>
      </c>
      <c r="D1250">
        <v>1</v>
      </c>
      <c r="E1250" t="s">
        <v>9079</v>
      </c>
      <c r="F1250" t="s">
        <v>29</v>
      </c>
      <c r="G1250" t="s">
        <v>4</v>
      </c>
      <c r="H1250" t="s">
        <v>9080</v>
      </c>
      <c r="I1250" s="2">
        <v>2222.12</v>
      </c>
      <c r="J1250" s="5"/>
      <c r="L1250" s="5"/>
      <c r="M1250" s="2">
        <f t="shared" si="19"/>
        <v>6669.4400000002306</v>
      </c>
    </row>
    <row r="1251" spans="1:16" hidden="1">
      <c r="A1251" t="s">
        <v>9094</v>
      </c>
      <c r="B1251" s="1">
        <v>42028</v>
      </c>
      <c r="C1251" t="s">
        <v>1419</v>
      </c>
      <c r="D1251">
        <v>1</v>
      </c>
      <c r="E1251" t="s">
        <v>9098</v>
      </c>
      <c r="F1251" t="s">
        <v>16</v>
      </c>
      <c r="G1251" t="s">
        <v>4</v>
      </c>
      <c r="H1251" t="s">
        <v>9099</v>
      </c>
      <c r="J1251" s="5"/>
      <c r="K1251" s="2">
        <v>235300</v>
      </c>
      <c r="L1251" s="5"/>
      <c r="M1251" s="2">
        <f t="shared" si="19"/>
        <v>-228630.55999999976</v>
      </c>
    </row>
    <row r="1252" spans="1:16" hidden="1">
      <c r="A1252" t="s">
        <v>9104</v>
      </c>
      <c r="B1252" s="1">
        <v>42028</v>
      </c>
      <c r="C1252" t="s">
        <v>1419</v>
      </c>
      <c r="D1252">
        <v>1</v>
      </c>
      <c r="E1252" t="s">
        <v>9106</v>
      </c>
      <c r="F1252" t="s">
        <v>16</v>
      </c>
      <c r="G1252" t="s">
        <v>4</v>
      </c>
      <c r="H1252" t="s">
        <v>9099</v>
      </c>
      <c r="J1252" s="5"/>
      <c r="K1252" s="2">
        <v>14636.79</v>
      </c>
      <c r="L1252" s="5"/>
      <c r="M1252" s="2">
        <f t="shared" si="19"/>
        <v>-243267.34999999977</v>
      </c>
    </row>
    <row r="1253" spans="1:16" hidden="1">
      <c r="A1253" t="s">
        <v>9151</v>
      </c>
      <c r="B1253" s="1">
        <v>42028</v>
      </c>
      <c r="C1253" t="s">
        <v>1419</v>
      </c>
      <c r="D1253">
        <v>1</v>
      </c>
      <c r="E1253" t="s">
        <v>9154</v>
      </c>
      <c r="F1253" t="s">
        <v>228</v>
      </c>
      <c r="G1253" t="s">
        <v>4</v>
      </c>
      <c r="H1253" t="s">
        <v>5036</v>
      </c>
      <c r="J1253" s="5"/>
      <c r="K1253" s="2">
        <v>304060.96000000002</v>
      </c>
      <c r="L1253" s="5"/>
      <c r="M1253" s="2">
        <f t="shared" si="19"/>
        <v>-547328.30999999982</v>
      </c>
    </row>
    <row r="1254" spans="1:16" hidden="1">
      <c r="A1254" t="s">
        <v>9155</v>
      </c>
      <c r="B1254" s="1">
        <v>42028</v>
      </c>
      <c r="C1254" t="s">
        <v>1419</v>
      </c>
      <c r="D1254">
        <v>1</v>
      </c>
      <c r="E1254" t="s">
        <v>9158</v>
      </c>
      <c r="F1254" t="s">
        <v>16</v>
      </c>
      <c r="G1254" t="s">
        <v>4</v>
      </c>
      <c r="H1254" t="s">
        <v>9159</v>
      </c>
      <c r="J1254" s="5"/>
      <c r="K1254" s="2">
        <v>116600</v>
      </c>
      <c r="L1254" s="5"/>
      <c r="M1254" s="2">
        <f t="shared" si="19"/>
        <v>-663928.30999999982</v>
      </c>
    </row>
    <row r="1255" spans="1:16" hidden="1">
      <c r="A1255" t="s">
        <v>9160</v>
      </c>
      <c r="B1255" s="1">
        <v>42028</v>
      </c>
      <c r="C1255" t="s">
        <v>1419</v>
      </c>
      <c r="D1255">
        <v>1</v>
      </c>
      <c r="E1255" t="s">
        <v>9166</v>
      </c>
      <c r="F1255" t="s">
        <v>1439</v>
      </c>
      <c r="G1255" t="s">
        <v>4</v>
      </c>
      <c r="H1255" t="s">
        <v>9167</v>
      </c>
      <c r="J1255" s="5"/>
      <c r="K1255" s="2">
        <v>102000</v>
      </c>
      <c r="L1255" s="5"/>
      <c r="M1255" s="2">
        <f t="shared" si="19"/>
        <v>-765928.30999999982</v>
      </c>
    </row>
    <row r="1256" spans="1:16" hidden="1">
      <c r="A1256" t="s">
        <v>9185</v>
      </c>
      <c r="B1256" s="1">
        <v>42028</v>
      </c>
      <c r="C1256" t="s">
        <v>1419</v>
      </c>
      <c r="D1256">
        <v>1</v>
      </c>
      <c r="E1256" t="s">
        <v>9189</v>
      </c>
      <c r="F1256" t="s">
        <v>228</v>
      </c>
      <c r="G1256" t="s">
        <v>4</v>
      </c>
      <c r="H1256" t="s">
        <v>9190</v>
      </c>
      <c r="J1256" s="5"/>
      <c r="K1256" s="2">
        <v>238300</v>
      </c>
      <c r="L1256" s="5"/>
      <c r="M1256" s="2">
        <f t="shared" si="19"/>
        <v>-1004228.3099999998</v>
      </c>
    </row>
    <row r="1257" spans="1:16" hidden="1">
      <c r="A1257" t="s">
        <v>9215</v>
      </c>
      <c r="B1257" s="1">
        <v>42028</v>
      </c>
      <c r="C1257" t="s">
        <v>6</v>
      </c>
      <c r="D1257">
        <v>1</v>
      </c>
      <c r="E1257" t="s">
        <v>9216</v>
      </c>
      <c r="F1257" t="s">
        <v>29</v>
      </c>
      <c r="G1257" t="s">
        <v>4</v>
      </c>
      <c r="H1257" t="s">
        <v>9217</v>
      </c>
      <c r="I1257" s="114">
        <v>169.97</v>
      </c>
      <c r="J1257" s="5" t="s">
        <v>36335</v>
      </c>
      <c r="L1257" s="5"/>
      <c r="M1257" s="2">
        <f t="shared" si="19"/>
        <v>-1004058.3399999999</v>
      </c>
    </row>
    <row r="1258" spans="1:16" hidden="1">
      <c r="A1258" t="s">
        <v>9233</v>
      </c>
      <c r="B1258" s="1">
        <v>42028</v>
      </c>
      <c r="C1258" t="s">
        <v>18</v>
      </c>
      <c r="D1258">
        <v>1</v>
      </c>
      <c r="E1258" t="s">
        <v>9235</v>
      </c>
      <c r="F1258" t="s">
        <v>13</v>
      </c>
      <c r="G1258" t="s">
        <v>4</v>
      </c>
      <c r="H1258" t="s">
        <v>8637</v>
      </c>
      <c r="J1258" s="5"/>
      <c r="K1258" s="2">
        <v>7000</v>
      </c>
      <c r="L1258" s="5"/>
      <c r="M1258" s="2">
        <f t="shared" si="19"/>
        <v>-1011058.3399999999</v>
      </c>
    </row>
    <row r="1259" spans="1:16" hidden="1">
      <c r="A1259" t="s">
        <v>9251</v>
      </c>
      <c r="B1259" s="1">
        <v>42028</v>
      </c>
      <c r="C1259" t="s">
        <v>18</v>
      </c>
      <c r="D1259">
        <v>2</v>
      </c>
      <c r="E1259" t="s">
        <v>9253</v>
      </c>
      <c r="F1259" t="s">
        <v>312</v>
      </c>
      <c r="G1259" t="s">
        <v>479</v>
      </c>
      <c r="H1259" t="s">
        <v>9217</v>
      </c>
      <c r="J1259" s="5" t="s">
        <v>36335</v>
      </c>
      <c r="K1259" s="65">
        <v>197.17</v>
      </c>
      <c r="L1259" s="5"/>
      <c r="M1259" s="2">
        <f t="shared" si="19"/>
        <v>-1011255.5099999999</v>
      </c>
    </row>
    <row r="1260" spans="1:16" hidden="1">
      <c r="A1260" t="s">
        <v>9257</v>
      </c>
      <c r="B1260" s="1">
        <v>42028</v>
      </c>
      <c r="C1260" t="s">
        <v>1419</v>
      </c>
      <c r="D1260">
        <v>1</v>
      </c>
      <c r="E1260" t="s">
        <v>9259</v>
      </c>
      <c r="F1260" t="s">
        <v>13</v>
      </c>
      <c r="G1260" t="s">
        <v>4</v>
      </c>
      <c r="H1260" t="s">
        <v>2656</v>
      </c>
      <c r="J1260" s="5"/>
      <c r="K1260" s="2">
        <v>914.1</v>
      </c>
      <c r="L1260" s="5"/>
      <c r="M1260" s="2">
        <f t="shared" si="19"/>
        <v>-1012169.6099999999</v>
      </c>
    </row>
    <row r="1261" spans="1:16" hidden="1">
      <c r="A1261" t="s">
        <v>9263</v>
      </c>
      <c r="B1261" s="1">
        <v>42028</v>
      </c>
      <c r="C1261" t="s">
        <v>6</v>
      </c>
      <c r="D1261">
        <v>1</v>
      </c>
      <c r="E1261" t="s">
        <v>9264</v>
      </c>
      <c r="F1261" t="s">
        <v>29</v>
      </c>
      <c r="G1261" t="s">
        <v>4</v>
      </c>
      <c r="H1261" t="s">
        <v>9265</v>
      </c>
      <c r="I1261" s="2">
        <v>2200</v>
      </c>
      <c r="J1261" s="5"/>
      <c r="L1261" s="5"/>
      <c r="M1261" s="2">
        <f t="shared" si="19"/>
        <v>-1009969.6099999999</v>
      </c>
    </row>
    <row r="1262" spans="1:16" hidden="1">
      <c r="A1262" t="s">
        <v>9268</v>
      </c>
      <c r="B1262" s="1">
        <v>42028</v>
      </c>
      <c r="C1262" t="s">
        <v>6</v>
      </c>
      <c r="D1262">
        <v>1</v>
      </c>
      <c r="E1262" t="s">
        <v>9216</v>
      </c>
      <c r="F1262" t="s">
        <v>29</v>
      </c>
      <c r="G1262" t="s">
        <v>4</v>
      </c>
      <c r="H1262" t="s">
        <v>9273</v>
      </c>
      <c r="J1262" s="5" t="s">
        <v>36335</v>
      </c>
      <c r="K1262" s="114">
        <v>169.97</v>
      </c>
      <c r="L1262" s="5"/>
      <c r="M1262" s="2">
        <f t="shared" si="19"/>
        <v>-1010139.5799999998</v>
      </c>
      <c r="P1262" s="116"/>
    </row>
    <row r="1263" spans="1:16" hidden="1">
      <c r="A1263" t="s">
        <v>9278</v>
      </c>
      <c r="B1263" s="1">
        <v>42028</v>
      </c>
      <c r="C1263" t="s">
        <v>6</v>
      </c>
      <c r="D1263">
        <v>1</v>
      </c>
      <c r="E1263" t="s">
        <v>9279</v>
      </c>
      <c r="F1263" t="s">
        <v>29</v>
      </c>
      <c r="G1263" t="s">
        <v>4</v>
      </c>
      <c r="H1263" t="s">
        <v>9280</v>
      </c>
      <c r="I1263" s="2">
        <v>109.39</v>
      </c>
      <c r="J1263" s="5"/>
      <c r="L1263" s="5"/>
      <c r="M1263" s="2">
        <f t="shared" si="19"/>
        <v>-1010030.1899999998</v>
      </c>
    </row>
    <row r="1264" spans="1:16" hidden="1">
      <c r="A1264" t="s">
        <v>9281</v>
      </c>
      <c r="B1264" s="1">
        <v>42028</v>
      </c>
      <c r="C1264" t="s">
        <v>1419</v>
      </c>
      <c r="D1264">
        <v>1</v>
      </c>
      <c r="E1264" t="s">
        <v>9284</v>
      </c>
      <c r="F1264" t="s">
        <v>228</v>
      </c>
      <c r="G1264" t="s">
        <v>4</v>
      </c>
      <c r="H1264" t="s">
        <v>9001</v>
      </c>
      <c r="J1264" s="5"/>
      <c r="K1264" s="2">
        <v>3030</v>
      </c>
      <c r="L1264" s="5"/>
      <c r="M1264" s="2">
        <f t="shared" si="19"/>
        <v>-1013060.1899999998</v>
      </c>
    </row>
    <row r="1265" spans="1:13" hidden="1">
      <c r="A1265" t="s">
        <v>9285</v>
      </c>
      <c r="B1265" s="1">
        <v>42028</v>
      </c>
      <c r="C1265" t="s">
        <v>1419</v>
      </c>
      <c r="D1265">
        <v>1</v>
      </c>
      <c r="E1265" t="s">
        <v>9286</v>
      </c>
      <c r="F1265" t="s">
        <v>16</v>
      </c>
      <c r="G1265" t="s">
        <v>4</v>
      </c>
      <c r="H1265" t="s">
        <v>2132</v>
      </c>
      <c r="J1265" s="5"/>
      <c r="K1265" s="2">
        <v>3030</v>
      </c>
      <c r="L1265" s="5"/>
      <c r="M1265" s="2">
        <f t="shared" si="19"/>
        <v>-1016090.1899999998</v>
      </c>
    </row>
    <row r="1266" spans="1:13" hidden="1">
      <c r="A1266" t="s">
        <v>9290</v>
      </c>
      <c r="B1266" s="1">
        <v>42028</v>
      </c>
      <c r="C1266" t="s">
        <v>7365</v>
      </c>
      <c r="D1266">
        <v>1</v>
      </c>
      <c r="E1266" t="s">
        <v>9294</v>
      </c>
      <c r="F1266" t="s">
        <v>13</v>
      </c>
      <c r="G1266" t="s">
        <v>4</v>
      </c>
      <c r="H1266" t="s">
        <v>5582</v>
      </c>
      <c r="J1266" s="5"/>
      <c r="K1266" s="2">
        <v>1840</v>
      </c>
      <c r="L1266" s="5"/>
      <c r="M1266" s="2">
        <f t="shared" si="19"/>
        <v>-1017930.1899999998</v>
      </c>
    </row>
    <row r="1267" spans="1:13" hidden="1">
      <c r="A1267" t="s">
        <v>9296</v>
      </c>
      <c r="B1267" s="1">
        <v>42028</v>
      </c>
      <c r="C1267" t="s">
        <v>924</v>
      </c>
      <c r="D1267">
        <v>1</v>
      </c>
      <c r="E1267" t="s">
        <v>9298</v>
      </c>
      <c r="F1267" t="s">
        <v>16</v>
      </c>
      <c r="G1267" t="s">
        <v>4</v>
      </c>
      <c r="H1267" t="s">
        <v>5078</v>
      </c>
      <c r="J1267" s="5"/>
      <c r="K1267" s="2">
        <v>1025</v>
      </c>
      <c r="L1267" s="5"/>
      <c r="M1267" s="2">
        <f t="shared" si="19"/>
        <v>-1018955.1899999998</v>
      </c>
    </row>
    <row r="1268" spans="1:13" hidden="1">
      <c r="A1268" t="s">
        <v>9301</v>
      </c>
      <c r="B1268" s="1">
        <v>42028</v>
      </c>
      <c r="C1268" t="s">
        <v>18</v>
      </c>
      <c r="D1268">
        <v>1</v>
      </c>
      <c r="E1268" t="s">
        <v>9305</v>
      </c>
      <c r="F1268" t="s">
        <v>13</v>
      </c>
      <c r="G1268" t="s">
        <v>4</v>
      </c>
      <c r="H1268" t="s">
        <v>18</v>
      </c>
      <c r="J1268" s="5"/>
      <c r="K1268" s="65">
        <v>10465.67</v>
      </c>
      <c r="L1268" s="5"/>
      <c r="M1268" s="2">
        <f t="shared" si="19"/>
        <v>-1029420.8599999999</v>
      </c>
    </row>
    <row r="1269" spans="1:13" hidden="1">
      <c r="A1269" t="s">
        <v>9307</v>
      </c>
      <c r="B1269" s="1">
        <v>42028</v>
      </c>
      <c r="C1269" t="s">
        <v>195</v>
      </c>
      <c r="D1269">
        <v>1</v>
      </c>
      <c r="E1269" t="s">
        <v>9309</v>
      </c>
      <c r="F1269" t="s">
        <v>13</v>
      </c>
      <c r="G1269" t="s">
        <v>4</v>
      </c>
      <c r="H1269" t="s">
        <v>195</v>
      </c>
      <c r="J1269" s="5"/>
      <c r="K1269" s="2">
        <v>16348.85</v>
      </c>
      <c r="L1269" s="5"/>
      <c r="M1269" s="2">
        <f t="shared" si="19"/>
        <v>-1045769.7099999998</v>
      </c>
    </row>
    <row r="1270" spans="1:13" hidden="1">
      <c r="A1270" t="s">
        <v>30689</v>
      </c>
      <c r="B1270" s="1">
        <v>42028</v>
      </c>
      <c r="C1270" t="s">
        <v>29783</v>
      </c>
      <c r="D1270">
        <v>1</v>
      </c>
      <c r="E1270" t="s">
        <v>30698</v>
      </c>
      <c r="F1270" t="s">
        <v>13565</v>
      </c>
      <c r="G1270" t="s">
        <v>4</v>
      </c>
      <c r="H1270" t="s">
        <v>9099</v>
      </c>
      <c r="I1270" s="2">
        <v>235300</v>
      </c>
      <c r="J1270" s="5"/>
      <c r="L1270" s="5"/>
      <c r="M1270" s="2">
        <f t="shared" si="19"/>
        <v>-810469.70999999985</v>
      </c>
    </row>
    <row r="1271" spans="1:13" hidden="1">
      <c r="A1271" t="s">
        <v>30713</v>
      </c>
      <c r="B1271" s="1">
        <v>42028</v>
      </c>
      <c r="C1271" t="s">
        <v>30721</v>
      </c>
      <c r="D1271">
        <v>1</v>
      </c>
      <c r="E1271" t="s">
        <v>30722</v>
      </c>
      <c r="F1271" t="s">
        <v>13565</v>
      </c>
      <c r="G1271" t="s">
        <v>4</v>
      </c>
      <c r="H1271" t="s">
        <v>30723</v>
      </c>
      <c r="I1271" s="2">
        <v>14636.79</v>
      </c>
      <c r="J1271" s="5"/>
      <c r="L1271" s="5"/>
      <c r="M1271" s="2">
        <f t="shared" si="19"/>
        <v>-795832.91999999981</v>
      </c>
    </row>
    <row r="1272" spans="1:13" hidden="1">
      <c r="A1272" t="s">
        <v>30739</v>
      </c>
      <c r="B1272" s="1">
        <v>42028</v>
      </c>
      <c r="C1272" t="s">
        <v>18</v>
      </c>
      <c r="D1272">
        <v>2</v>
      </c>
      <c r="E1272" t="s">
        <v>30746</v>
      </c>
      <c r="F1272" t="s">
        <v>13559</v>
      </c>
      <c r="G1272" t="s">
        <v>479</v>
      </c>
      <c r="H1272" t="s">
        <v>7668</v>
      </c>
      <c r="J1272" s="5"/>
      <c r="K1272" s="2">
        <v>200</v>
      </c>
      <c r="L1272" s="5"/>
      <c r="M1272" s="2">
        <f t="shared" si="19"/>
        <v>-796032.91999999981</v>
      </c>
    </row>
    <row r="1273" spans="1:13" hidden="1">
      <c r="A1273" t="s">
        <v>30739</v>
      </c>
      <c r="B1273" s="1">
        <v>42028</v>
      </c>
      <c r="C1273" t="s">
        <v>18</v>
      </c>
      <c r="D1273">
        <v>2</v>
      </c>
      <c r="E1273" t="s">
        <v>30746</v>
      </c>
      <c r="F1273" t="s">
        <v>13559</v>
      </c>
      <c r="G1273" t="s">
        <v>479</v>
      </c>
      <c r="H1273" t="s">
        <v>7668</v>
      </c>
      <c r="I1273" s="2">
        <v>417.17</v>
      </c>
      <c r="J1273" s="5"/>
      <c r="L1273" s="5"/>
      <c r="M1273" s="2">
        <f t="shared" si="19"/>
        <v>-795615.74999999977</v>
      </c>
    </row>
    <row r="1274" spans="1:13" hidden="1">
      <c r="A1274" t="s">
        <v>30761</v>
      </c>
      <c r="B1274" s="1">
        <v>42028</v>
      </c>
      <c r="C1274" t="s">
        <v>18</v>
      </c>
      <c r="D1274">
        <v>2</v>
      </c>
      <c r="E1274" t="s">
        <v>30768</v>
      </c>
      <c r="F1274" t="s">
        <v>13559</v>
      </c>
      <c r="G1274" t="s">
        <v>479</v>
      </c>
      <c r="H1274" t="s">
        <v>3853</v>
      </c>
      <c r="J1274" s="5"/>
      <c r="K1274" s="2">
        <v>1000</v>
      </c>
      <c r="L1274" s="5"/>
      <c r="M1274" s="2">
        <f t="shared" si="19"/>
        <v>-796615.74999999977</v>
      </c>
    </row>
    <row r="1275" spans="1:13" hidden="1">
      <c r="A1275" t="s">
        <v>30761</v>
      </c>
      <c r="B1275" s="1">
        <v>42028</v>
      </c>
      <c r="C1275" t="s">
        <v>18</v>
      </c>
      <c r="D1275">
        <v>2</v>
      </c>
      <c r="E1275" t="s">
        <v>30768</v>
      </c>
      <c r="F1275" t="s">
        <v>13559</v>
      </c>
      <c r="G1275" t="s">
        <v>479</v>
      </c>
      <c r="H1275" t="s">
        <v>3853</v>
      </c>
      <c r="I1275" s="2">
        <v>1307.53</v>
      </c>
      <c r="J1275" s="5"/>
      <c r="L1275" s="5"/>
      <c r="M1275" s="2">
        <f t="shared" si="19"/>
        <v>-795308.21999999974</v>
      </c>
    </row>
    <row r="1276" spans="1:13" hidden="1">
      <c r="A1276" t="s">
        <v>30784</v>
      </c>
      <c r="B1276" s="1">
        <v>42028</v>
      </c>
      <c r="C1276" t="s">
        <v>30792</v>
      </c>
      <c r="D1276">
        <v>1</v>
      </c>
      <c r="E1276" t="s">
        <v>30793</v>
      </c>
      <c r="F1276" t="s">
        <v>13565</v>
      </c>
      <c r="G1276" t="s">
        <v>4</v>
      </c>
      <c r="H1276" t="s">
        <v>5036</v>
      </c>
      <c r="I1276" s="2">
        <v>304060.96000000002</v>
      </c>
      <c r="J1276" s="5"/>
      <c r="L1276" s="5"/>
      <c r="M1276" s="2">
        <f t="shared" si="19"/>
        <v>-491247.25999999972</v>
      </c>
    </row>
    <row r="1277" spans="1:13" hidden="1">
      <c r="A1277" t="s">
        <v>30807</v>
      </c>
      <c r="B1277" s="1">
        <v>42028</v>
      </c>
      <c r="C1277" t="s">
        <v>22093</v>
      </c>
      <c r="D1277">
        <v>1</v>
      </c>
      <c r="E1277" t="s">
        <v>30814</v>
      </c>
      <c r="F1277" t="s">
        <v>13565</v>
      </c>
      <c r="G1277" t="s">
        <v>4</v>
      </c>
      <c r="H1277" t="s">
        <v>4449</v>
      </c>
      <c r="I1277" s="2">
        <v>116600</v>
      </c>
      <c r="J1277" s="5"/>
      <c r="L1277" s="5"/>
      <c r="M1277" s="2">
        <f t="shared" si="19"/>
        <v>-374647.25999999972</v>
      </c>
    </row>
    <row r="1278" spans="1:13" hidden="1">
      <c r="A1278" t="s">
        <v>30825</v>
      </c>
      <c r="B1278" s="1">
        <v>42028</v>
      </c>
      <c r="C1278" t="s">
        <v>30833</v>
      </c>
      <c r="D1278">
        <v>2</v>
      </c>
      <c r="E1278" t="s">
        <v>30834</v>
      </c>
      <c r="F1278" t="s">
        <v>7054</v>
      </c>
      <c r="G1278" t="s">
        <v>4</v>
      </c>
      <c r="H1278" t="s">
        <v>7713</v>
      </c>
      <c r="I1278" s="2">
        <v>200.01</v>
      </c>
      <c r="J1278" s="5"/>
      <c r="L1278" s="5"/>
      <c r="M1278" s="2">
        <f t="shared" si="19"/>
        <v>-374447.24999999971</v>
      </c>
    </row>
    <row r="1279" spans="1:13" hidden="1">
      <c r="A1279" t="s">
        <v>30846</v>
      </c>
      <c r="B1279" s="1">
        <v>42028</v>
      </c>
      <c r="C1279" t="s">
        <v>30851</v>
      </c>
      <c r="D1279">
        <v>1</v>
      </c>
      <c r="E1279" t="s">
        <v>30852</v>
      </c>
      <c r="F1279" t="s">
        <v>13565</v>
      </c>
      <c r="G1279" t="s">
        <v>4</v>
      </c>
      <c r="H1279" t="s">
        <v>9832</v>
      </c>
      <c r="I1279" s="2">
        <v>102000</v>
      </c>
      <c r="J1279" s="5"/>
      <c r="L1279" s="5"/>
      <c r="M1279" s="2">
        <f t="shared" si="19"/>
        <v>-272447.24999999971</v>
      </c>
    </row>
    <row r="1280" spans="1:13" hidden="1">
      <c r="A1280" t="s">
        <v>30866</v>
      </c>
      <c r="B1280" s="1">
        <v>42028</v>
      </c>
      <c r="C1280" t="s">
        <v>30872</v>
      </c>
      <c r="D1280">
        <v>1</v>
      </c>
      <c r="E1280" t="s">
        <v>30873</v>
      </c>
      <c r="F1280" t="s">
        <v>13565</v>
      </c>
      <c r="G1280" t="s">
        <v>4</v>
      </c>
      <c r="H1280" t="s">
        <v>30874</v>
      </c>
      <c r="I1280" s="2">
        <v>238300</v>
      </c>
      <c r="J1280" s="5"/>
      <c r="L1280" s="5"/>
      <c r="M1280" s="2">
        <f t="shared" si="19"/>
        <v>-34147.249999999709</v>
      </c>
    </row>
    <row r="1281" spans="1:16" hidden="1">
      <c r="A1281" t="s">
        <v>30891</v>
      </c>
      <c r="B1281" s="1">
        <v>42028</v>
      </c>
      <c r="C1281" t="s">
        <v>2244</v>
      </c>
      <c r="D1281">
        <v>2</v>
      </c>
      <c r="E1281" t="s">
        <v>30898</v>
      </c>
      <c r="F1281" t="s">
        <v>7054</v>
      </c>
      <c r="G1281" t="s">
        <v>4</v>
      </c>
      <c r="H1281" t="s">
        <v>2246</v>
      </c>
      <c r="I1281" s="2">
        <v>1840</v>
      </c>
      <c r="J1281" s="5"/>
      <c r="L1281" s="5"/>
      <c r="M1281" s="2">
        <f t="shared" si="19"/>
        <v>-32307.249999999709</v>
      </c>
    </row>
    <row r="1282" spans="1:16" hidden="1">
      <c r="A1282" s="56" t="s">
        <v>30912</v>
      </c>
      <c r="B1282" s="64">
        <v>42028</v>
      </c>
      <c r="C1282" s="56" t="s">
        <v>18</v>
      </c>
      <c r="D1282" s="56">
        <v>2</v>
      </c>
      <c r="E1282" s="56" t="s">
        <v>30919</v>
      </c>
      <c r="F1282" s="56" t="s">
        <v>13559</v>
      </c>
      <c r="G1282" s="56" t="s">
        <v>479</v>
      </c>
      <c r="H1282" s="56" t="s">
        <v>9217</v>
      </c>
      <c r="I1282" s="65">
        <v>197.17</v>
      </c>
      <c r="J1282" s="5" t="s">
        <v>36335</v>
      </c>
      <c r="L1282" s="5"/>
      <c r="M1282" s="2">
        <f t="shared" si="19"/>
        <v>-32110.079999999711</v>
      </c>
      <c r="N1282" s="26">
        <f>+I1282-I1289</f>
        <v>27.199999999999989</v>
      </c>
      <c r="P1282" s="56" t="s">
        <v>36461</v>
      </c>
    </row>
    <row r="1283" spans="1:16" hidden="1">
      <c r="A1283" t="s">
        <v>30934</v>
      </c>
      <c r="B1283" s="1">
        <v>42028</v>
      </c>
      <c r="C1283" t="s">
        <v>18</v>
      </c>
      <c r="D1283">
        <v>2</v>
      </c>
      <c r="E1283" t="s">
        <v>30941</v>
      </c>
      <c r="F1283" t="s">
        <v>13559</v>
      </c>
      <c r="G1283" t="s">
        <v>479</v>
      </c>
      <c r="H1283" t="s">
        <v>759</v>
      </c>
      <c r="J1283" s="5"/>
      <c r="K1283" s="2">
        <v>382.15</v>
      </c>
      <c r="L1283" s="5"/>
      <c r="M1283" s="2">
        <f t="shared" si="19"/>
        <v>-32492.229999999712</v>
      </c>
    </row>
    <row r="1284" spans="1:16" hidden="1">
      <c r="A1284" t="s">
        <v>30934</v>
      </c>
      <c r="B1284" s="1">
        <v>42028</v>
      </c>
      <c r="C1284" t="s">
        <v>18</v>
      </c>
      <c r="D1284">
        <v>2</v>
      </c>
      <c r="E1284" t="s">
        <v>30941</v>
      </c>
      <c r="F1284" t="s">
        <v>13559</v>
      </c>
      <c r="G1284" t="s">
        <v>479</v>
      </c>
      <c r="H1284" t="s">
        <v>759</v>
      </c>
      <c r="I1284" s="2">
        <v>764.3</v>
      </c>
      <c r="J1284" s="5"/>
      <c r="L1284" s="5"/>
      <c r="M1284" s="2">
        <f t="shared" si="19"/>
        <v>-31727.929999999713</v>
      </c>
    </row>
    <row r="1285" spans="1:16" hidden="1">
      <c r="A1285" t="s">
        <v>30956</v>
      </c>
      <c r="B1285" s="1">
        <v>42028</v>
      </c>
      <c r="C1285" t="s">
        <v>29739</v>
      </c>
      <c r="D1285">
        <v>1</v>
      </c>
      <c r="E1285" t="s">
        <v>30963</v>
      </c>
      <c r="F1285" t="s">
        <v>13565</v>
      </c>
      <c r="G1285" t="s">
        <v>4</v>
      </c>
      <c r="H1285" t="s">
        <v>29741</v>
      </c>
      <c r="I1285" s="2">
        <v>7000</v>
      </c>
      <c r="J1285" s="5"/>
      <c r="L1285" s="5"/>
      <c r="M1285" s="2">
        <f t="shared" si="19"/>
        <v>-24727.929999999713</v>
      </c>
    </row>
    <row r="1286" spans="1:16" hidden="1">
      <c r="A1286" t="s">
        <v>30974</v>
      </c>
      <c r="B1286" s="1">
        <v>42028</v>
      </c>
      <c r="C1286" t="s">
        <v>30982</v>
      </c>
      <c r="D1286">
        <v>2</v>
      </c>
      <c r="E1286" t="s">
        <v>30983</v>
      </c>
      <c r="F1286" t="s">
        <v>7054</v>
      </c>
      <c r="G1286" t="s">
        <v>4</v>
      </c>
      <c r="H1286" t="s">
        <v>2656</v>
      </c>
      <c r="I1286" s="2">
        <v>914.1</v>
      </c>
      <c r="J1286" s="5"/>
      <c r="L1286" s="5"/>
      <c r="M1286" s="2">
        <f t="shared" si="19"/>
        <v>-23813.829999999714</v>
      </c>
    </row>
    <row r="1287" spans="1:16" hidden="1">
      <c r="A1287" t="s">
        <v>31000</v>
      </c>
      <c r="B1287" s="1">
        <v>42028</v>
      </c>
      <c r="C1287" t="s">
        <v>31009</v>
      </c>
      <c r="D1287">
        <v>2</v>
      </c>
      <c r="E1287" t="s">
        <v>31010</v>
      </c>
      <c r="F1287" t="s">
        <v>7054</v>
      </c>
      <c r="G1287" t="s">
        <v>4</v>
      </c>
      <c r="H1287" t="s">
        <v>5919</v>
      </c>
      <c r="I1287" s="2">
        <v>1025</v>
      </c>
      <c r="J1287" s="5"/>
      <c r="L1287" s="5"/>
      <c r="M1287" s="2">
        <f t="shared" si="19"/>
        <v>-22788.829999999714</v>
      </c>
    </row>
    <row r="1288" spans="1:16" hidden="1">
      <c r="A1288" t="s">
        <v>31022</v>
      </c>
      <c r="B1288" s="1">
        <v>42028</v>
      </c>
      <c r="C1288" t="s">
        <v>18</v>
      </c>
      <c r="D1288">
        <v>2</v>
      </c>
      <c r="E1288" t="s">
        <v>31030</v>
      </c>
      <c r="F1288" t="s">
        <v>13559</v>
      </c>
      <c r="G1288" t="s">
        <v>479</v>
      </c>
      <c r="H1288" t="s">
        <v>9217</v>
      </c>
      <c r="J1288" s="5"/>
      <c r="K1288" s="2">
        <v>0</v>
      </c>
      <c r="L1288" s="5"/>
      <c r="M1288" s="2">
        <f t="shared" si="19"/>
        <v>-22788.829999999714</v>
      </c>
      <c r="N1288" s="3"/>
    </row>
    <row r="1289" spans="1:16" hidden="1">
      <c r="A1289" t="s">
        <v>31022</v>
      </c>
      <c r="B1289" s="1">
        <v>42028</v>
      </c>
      <c r="C1289" t="s">
        <v>18</v>
      </c>
      <c r="D1289">
        <v>2</v>
      </c>
      <c r="E1289" t="s">
        <v>31030</v>
      </c>
      <c r="F1289" t="s">
        <v>13559</v>
      </c>
      <c r="G1289" t="s">
        <v>479</v>
      </c>
      <c r="H1289" t="s">
        <v>9217</v>
      </c>
      <c r="I1289" s="2">
        <v>169.97</v>
      </c>
      <c r="J1289" s="5"/>
      <c r="L1289" s="5"/>
      <c r="M1289" s="2">
        <f t="shared" ref="M1289:M1352" si="20">+M1288+I1289-K1289</f>
        <v>-22618.859999999713</v>
      </c>
    </row>
    <row r="1290" spans="1:16" hidden="1">
      <c r="A1290" t="s">
        <v>31044</v>
      </c>
      <c r="B1290" s="1">
        <v>42028</v>
      </c>
      <c r="C1290" t="s">
        <v>31052</v>
      </c>
      <c r="D1290">
        <v>2</v>
      </c>
      <c r="E1290" t="s">
        <v>31053</v>
      </c>
      <c r="F1290" t="s">
        <v>7054</v>
      </c>
      <c r="G1290" t="s">
        <v>4</v>
      </c>
      <c r="H1290" t="s">
        <v>31054</v>
      </c>
      <c r="I1290" s="2">
        <v>1840</v>
      </c>
      <c r="J1290" s="5"/>
      <c r="L1290" s="5"/>
      <c r="M1290" s="2">
        <f t="shared" si="20"/>
        <v>-20778.859999999713</v>
      </c>
    </row>
    <row r="1291" spans="1:16" hidden="1">
      <c r="A1291" t="s">
        <v>31068</v>
      </c>
      <c r="B1291" s="1">
        <v>42028</v>
      </c>
      <c r="C1291" t="s">
        <v>31073</v>
      </c>
      <c r="D1291">
        <v>2</v>
      </c>
      <c r="E1291" t="s">
        <v>31074</v>
      </c>
      <c r="F1291" t="s">
        <v>7054</v>
      </c>
      <c r="G1291" t="s">
        <v>4</v>
      </c>
      <c r="H1291" t="s">
        <v>8059</v>
      </c>
      <c r="I1291" s="2">
        <v>2990</v>
      </c>
      <c r="J1291" s="5"/>
      <c r="L1291" s="5"/>
      <c r="M1291" s="2">
        <f t="shared" si="20"/>
        <v>-17788.859999999713</v>
      </c>
    </row>
    <row r="1292" spans="1:16" hidden="1">
      <c r="A1292" t="s">
        <v>31093</v>
      </c>
      <c r="B1292" s="1">
        <v>42028</v>
      </c>
      <c r="C1292" t="s">
        <v>31098</v>
      </c>
      <c r="D1292">
        <v>2</v>
      </c>
      <c r="E1292" t="s">
        <v>31099</v>
      </c>
      <c r="F1292" t="s">
        <v>7054</v>
      </c>
      <c r="G1292" t="s">
        <v>4</v>
      </c>
      <c r="H1292" t="s">
        <v>7464</v>
      </c>
      <c r="I1292" s="2">
        <v>1840</v>
      </c>
      <c r="J1292" s="5"/>
      <c r="L1292" s="5"/>
      <c r="M1292" s="2">
        <f t="shared" si="20"/>
        <v>-15948.859999999713</v>
      </c>
    </row>
    <row r="1293" spans="1:16" hidden="1">
      <c r="A1293" t="s">
        <v>31115</v>
      </c>
      <c r="B1293" s="1">
        <v>42028</v>
      </c>
      <c r="C1293" t="s">
        <v>31119</v>
      </c>
      <c r="D1293">
        <v>2</v>
      </c>
      <c r="E1293" t="s">
        <v>31120</v>
      </c>
      <c r="F1293" t="s">
        <v>7054</v>
      </c>
      <c r="G1293" t="s">
        <v>4</v>
      </c>
      <c r="H1293" t="s">
        <v>19569</v>
      </c>
      <c r="I1293" s="2">
        <v>3030</v>
      </c>
      <c r="J1293" s="5"/>
      <c r="L1293" s="5"/>
      <c r="M1293" s="2">
        <f t="shared" si="20"/>
        <v>-12918.859999999713</v>
      </c>
    </row>
    <row r="1294" spans="1:16" hidden="1">
      <c r="A1294" t="s">
        <v>31139</v>
      </c>
      <c r="B1294" s="1">
        <v>42028</v>
      </c>
      <c r="C1294" t="s">
        <v>31142</v>
      </c>
      <c r="D1294">
        <v>2</v>
      </c>
      <c r="E1294" t="s">
        <v>31143</v>
      </c>
      <c r="F1294" t="s">
        <v>7054</v>
      </c>
      <c r="G1294" t="s">
        <v>4</v>
      </c>
      <c r="H1294" t="s">
        <v>31144</v>
      </c>
      <c r="I1294" s="2">
        <v>1766</v>
      </c>
      <c r="J1294" s="5"/>
      <c r="L1294" s="5"/>
      <c r="M1294" s="2">
        <f t="shared" si="20"/>
        <v>-11152.859999999713</v>
      </c>
    </row>
    <row r="1295" spans="1:16" hidden="1">
      <c r="A1295" t="s">
        <v>31161</v>
      </c>
      <c r="B1295" s="1">
        <v>42028</v>
      </c>
      <c r="C1295" t="s">
        <v>31164</v>
      </c>
      <c r="D1295">
        <v>2</v>
      </c>
      <c r="E1295" t="s">
        <v>31165</v>
      </c>
      <c r="F1295" t="s">
        <v>7054</v>
      </c>
      <c r="G1295" t="s">
        <v>4</v>
      </c>
      <c r="H1295" t="s">
        <v>14039</v>
      </c>
      <c r="I1295" s="2">
        <v>4100</v>
      </c>
      <c r="J1295" s="5"/>
      <c r="L1295" s="5"/>
      <c r="M1295" s="2">
        <f t="shared" si="20"/>
        <v>-7052.8599999997132</v>
      </c>
    </row>
    <row r="1296" spans="1:16" hidden="1">
      <c r="A1296" t="s">
        <v>31186</v>
      </c>
      <c r="B1296" s="1">
        <v>42028</v>
      </c>
      <c r="C1296" t="s">
        <v>18</v>
      </c>
      <c r="D1296">
        <v>2</v>
      </c>
      <c r="E1296" t="s">
        <v>31190</v>
      </c>
      <c r="F1296" t="s">
        <v>13559</v>
      </c>
      <c r="G1296" t="s">
        <v>479</v>
      </c>
      <c r="H1296" t="s">
        <v>9280</v>
      </c>
      <c r="I1296" s="2">
        <v>1157.26</v>
      </c>
      <c r="J1296" s="5"/>
      <c r="L1296" s="5"/>
      <c r="M1296" s="2">
        <f t="shared" si="20"/>
        <v>-5895.599999999713</v>
      </c>
    </row>
    <row r="1297" spans="1:14" hidden="1">
      <c r="A1297" t="s">
        <v>31209</v>
      </c>
      <c r="B1297" s="1">
        <v>42028</v>
      </c>
      <c r="C1297" t="s">
        <v>31214</v>
      </c>
      <c r="D1297">
        <v>2</v>
      </c>
      <c r="E1297" t="s">
        <v>31215</v>
      </c>
      <c r="F1297" t="s">
        <v>7054</v>
      </c>
      <c r="G1297" t="s">
        <v>4</v>
      </c>
      <c r="H1297" t="s">
        <v>17614</v>
      </c>
      <c r="I1297" s="2">
        <v>1025</v>
      </c>
      <c r="J1297" s="5"/>
      <c r="L1297" s="5"/>
      <c r="M1297" s="2">
        <f t="shared" si="20"/>
        <v>-4870.599999999713</v>
      </c>
    </row>
    <row r="1298" spans="1:14" hidden="1">
      <c r="A1298" t="s">
        <v>31231</v>
      </c>
      <c r="B1298" s="1">
        <v>42028</v>
      </c>
      <c r="C1298" t="s">
        <v>31236</v>
      </c>
      <c r="D1298">
        <v>2</v>
      </c>
      <c r="E1298" t="s">
        <v>31237</v>
      </c>
      <c r="F1298" t="s">
        <v>7054</v>
      </c>
      <c r="G1298" t="s">
        <v>4</v>
      </c>
      <c r="H1298" t="s">
        <v>26801</v>
      </c>
      <c r="I1298" s="2">
        <v>1025</v>
      </c>
      <c r="J1298" s="5"/>
      <c r="L1298" s="5"/>
      <c r="M1298" s="2">
        <f t="shared" si="20"/>
        <v>-3845.599999999713</v>
      </c>
    </row>
    <row r="1299" spans="1:14" hidden="1">
      <c r="A1299" t="s">
        <v>31255</v>
      </c>
      <c r="B1299" s="1">
        <v>42028</v>
      </c>
      <c r="C1299" t="s">
        <v>31259</v>
      </c>
      <c r="D1299">
        <v>2</v>
      </c>
      <c r="E1299" t="s">
        <v>31260</v>
      </c>
      <c r="F1299" t="s">
        <v>7054</v>
      </c>
      <c r="G1299" t="s">
        <v>4</v>
      </c>
      <c r="H1299" t="s">
        <v>15318</v>
      </c>
      <c r="I1299" s="2">
        <v>3030</v>
      </c>
      <c r="J1299" s="5"/>
      <c r="L1299" s="5"/>
      <c r="M1299" s="2">
        <f t="shared" si="20"/>
        <v>-815.59999999971296</v>
      </c>
    </row>
    <row r="1300" spans="1:14" hidden="1">
      <c r="A1300" t="s">
        <v>31276</v>
      </c>
      <c r="B1300" s="1">
        <v>42028</v>
      </c>
      <c r="C1300" t="s">
        <v>31282</v>
      </c>
      <c r="D1300">
        <v>2</v>
      </c>
      <c r="E1300" t="s">
        <v>31283</v>
      </c>
      <c r="F1300" t="s">
        <v>7054</v>
      </c>
      <c r="G1300" t="s">
        <v>4</v>
      </c>
      <c r="H1300" t="s">
        <v>8507</v>
      </c>
      <c r="I1300" s="2">
        <v>3030</v>
      </c>
      <c r="J1300" s="5"/>
      <c r="L1300" s="5"/>
      <c r="M1300" s="2">
        <f t="shared" si="20"/>
        <v>2214.400000000287</v>
      </c>
    </row>
    <row r="1301" spans="1:14" hidden="1">
      <c r="A1301" t="s">
        <v>31298</v>
      </c>
      <c r="B1301" s="1">
        <v>42028</v>
      </c>
      <c r="C1301" t="s">
        <v>9854</v>
      </c>
      <c r="D1301">
        <v>2</v>
      </c>
      <c r="E1301" t="s">
        <v>31303</v>
      </c>
      <c r="F1301" t="s">
        <v>7054</v>
      </c>
      <c r="G1301" t="s">
        <v>4</v>
      </c>
      <c r="H1301" t="s">
        <v>9856</v>
      </c>
      <c r="I1301" s="2">
        <v>2205.7199999999998</v>
      </c>
      <c r="J1301" s="5"/>
      <c r="L1301" s="5"/>
      <c r="M1301" s="2">
        <f t="shared" si="20"/>
        <v>4420.1200000002864</v>
      </c>
      <c r="N1301" s="26">
        <f>+M1248-M1301-K1249</f>
        <v>27.199999999944339</v>
      </c>
    </row>
    <row r="1302" spans="1:14" hidden="1">
      <c r="A1302" s="35" t="s">
        <v>9311</v>
      </c>
      <c r="B1302" s="36">
        <v>42030</v>
      </c>
      <c r="C1302" s="35" t="s">
        <v>6</v>
      </c>
      <c r="D1302" s="35">
        <v>1</v>
      </c>
      <c r="E1302" s="35" t="s">
        <v>9315</v>
      </c>
      <c r="F1302" s="35" t="s">
        <v>29</v>
      </c>
      <c r="G1302" s="35" t="s">
        <v>4</v>
      </c>
      <c r="H1302" s="35" t="s">
        <v>9316</v>
      </c>
      <c r="I1302" s="11">
        <v>1400</v>
      </c>
      <c r="J1302" s="12"/>
      <c r="K1302" s="11"/>
      <c r="L1302" s="12"/>
      <c r="M1302" s="11">
        <f t="shared" si="20"/>
        <v>5820.1200000002864</v>
      </c>
    </row>
    <row r="1303" spans="1:14" hidden="1">
      <c r="A1303" t="s">
        <v>9807</v>
      </c>
      <c r="B1303" s="1">
        <v>42030</v>
      </c>
      <c r="C1303" t="s">
        <v>6</v>
      </c>
      <c r="D1303">
        <v>1</v>
      </c>
      <c r="E1303" t="s">
        <v>9810</v>
      </c>
      <c r="F1303" t="s">
        <v>29</v>
      </c>
      <c r="G1303" t="s">
        <v>4</v>
      </c>
      <c r="H1303" t="s">
        <v>9811</v>
      </c>
      <c r="I1303" s="2">
        <v>2547.31</v>
      </c>
      <c r="J1303" s="5"/>
      <c r="L1303" s="5"/>
      <c r="M1303" s="2">
        <f t="shared" si="20"/>
        <v>8367.4300000002859</v>
      </c>
    </row>
    <row r="1304" spans="1:14" hidden="1">
      <c r="A1304" t="s">
        <v>9814</v>
      </c>
      <c r="B1304" s="1">
        <v>42030</v>
      </c>
      <c r="C1304" t="s">
        <v>6</v>
      </c>
      <c r="D1304">
        <v>1</v>
      </c>
      <c r="E1304" t="s">
        <v>9819</v>
      </c>
      <c r="F1304" t="s">
        <v>29</v>
      </c>
      <c r="G1304" t="s">
        <v>4</v>
      </c>
      <c r="H1304" t="s">
        <v>9820</v>
      </c>
      <c r="I1304" s="2">
        <v>2796.48</v>
      </c>
      <c r="J1304" s="5"/>
      <c r="L1304" s="5"/>
      <c r="M1304" s="2">
        <f t="shared" si="20"/>
        <v>11163.910000000285</v>
      </c>
    </row>
    <row r="1305" spans="1:14" hidden="1">
      <c r="A1305" t="s">
        <v>9837</v>
      </c>
      <c r="B1305" s="1">
        <v>42030</v>
      </c>
      <c r="C1305" t="s">
        <v>9842</v>
      </c>
      <c r="D1305">
        <v>2</v>
      </c>
      <c r="E1305" t="s">
        <v>9843</v>
      </c>
      <c r="F1305" t="s">
        <v>78</v>
      </c>
      <c r="G1305" t="s">
        <v>4</v>
      </c>
      <c r="H1305" t="s">
        <v>9844</v>
      </c>
      <c r="J1305" s="5"/>
      <c r="K1305" s="2">
        <v>1025</v>
      </c>
      <c r="L1305" s="5"/>
      <c r="M1305" s="2">
        <f t="shared" si="20"/>
        <v>10138.910000000285</v>
      </c>
    </row>
    <row r="1306" spans="1:14" hidden="1">
      <c r="A1306" t="s">
        <v>9847</v>
      </c>
      <c r="B1306" s="1">
        <v>42030</v>
      </c>
      <c r="C1306" t="s">
        <v>9854</v>
      </c>
      <c r="D1306">
        <v>2</v>
      </c>
      <c r="E1306" t="s">
        <v>9855</v>
      </c>
      <c r="F1306" t="s">
        <v>78</v>
      </c>
      <c r="G1306" t="s">
        <v>4</v>
      </c>
      <c r="H1306" t="s">
        <v>9856</v>
      </c>
      <c r="J1306" s="5"/>
      <c r="K1306" s="2">
        <v>2205.7199999999998</v>
      </c>
      <c r="L1306" s="5"/>
      <c r="M1306" s="2">
        <f t="shared" si="20"/>
        <v>7933.1900000002861</v>
      </c>
    </row>
    <row r="1307" spans="1:14" hidden="1">
      <c r="A1307" t="s">
        <v>9858</v>
      </c>
      <c r="B1307" s="1">
        <v>42030</v>
      </c>
      <c r="C1307" t="s">
        <v>18</v>
      </c>
      <c r="D1307">
        <v>1</v>
      </c>
      <c r="E1307" t="s">
        <v>9863</v>
      </c>
      <c r="F1307" t="s">
        <v>13</v>
      </c>
      <c r="G1307" t="s">
        <v>4</v>
      </c>
      <c r="H1307" t="s">
        <v>9864</v>
      </c>
      <c r="J1307" s="5"/>
      <c r="K1307" s="2">
        <v>100000</v>
      </c>
      <c r="L1307" s="5"/>
      <c r="M1307" s="2">
        <f t="shared" si="20"/>
        <v>-92066.809999999707</v>
      </c>
    </row>
    <row r="1308" spans="1:14" hidden="1">
      <c r="A1308" t="s">
        <v>10027</v>
      </c>
      <c r="B1308" s="1">
        <v>42030</v>
      </c>
      <c r="C1308" t="s">
        <v>18</v>
      </c>
      <c r="D1308">
        <v>1</v>
      </c>
      <c r="E1308" t="s">
        <v>10031</v>
      </c>
      <c r="F1308" t="s">
        <v>13</v>
      </c>
      <c r="G1308" t="s">
        <v>4</v>
      </c>
      <c r="H1308" t="s">
        <v>7254</v>
      </c>
      <c r="J1308" s="5"/>
      <c r="K1308" s="2">
        <v>30000</v>
      </c>
      <c r="L1308" s="5"/>
      <c r="M1308" s="2">
        <f t="shared" si="20"/>
        <v>-122066.80999999971</v>
      </c>
    </row>
    <row r="1309" spans="1:14" hidden="1">
      <c r="A1309" t="s">
        <v>10046</v>
      </c>
      <c r="B1309" s="1">
        <v>42030</v>
      </c>
      <c r="C1309" t="s">
        <v>10049</v>
      </c>
      <c r="D1309">
        <v>2</v>
      </c>
      <c r="E1309" t="s">
        <v>10050</v>
      </c>
      <c r="F1309" t="s">
        <v>211</v>
      </c>
      <c r="G1309" t="s">
        <v>212</v>
      </c>
      <c r="H1309" t="s">
        <v>53</v>
      </c>
      <c r="J1309" s="5"/>
      <c r="K1309" s="2">
        <v>5538</v>
      </c>
      <c r="L1309" s="5"/>
      <c r="M1309" s="2">
        <f t="shared" si="20"/>
        <v>-127604.80999999971</v>
      </c>
    </row>
    <row r="1310" spans="1:14" hidden="1">
      <c r="A1310" t="s">
        <v>10082</v>
      </c>
      <c r="B1310" s="1">
        <v>42030</v>
      </c>
      <c r="C1310" t="s">
        <v>6602</v>
      </c>
      <c r="D1310">
        <v>1</v>
      </c>
      <c r="E1310" t="s">
        <v>10083</v>
      </c>
      <c r="F1310" t="s">
        <v>16</v>
      </c>
      <c r="G1310" t="s">
        <v>4</v>
      </c>
      <c r="H1310" t="s">
        <v>7254</v>
      </c>
      <c r="J1310" s="5"/>
      <c r="K1310" s="2">
        <v>15804.63</v>
      </c>
      <c r="L1310" s="5"/>
      <c r="M1310" s="2">
        <f t="shared" si="20"/>
        <v>-143409.43999999971</v>
      </c>
    </row>
    <row r="1311" spans="1:14" hidden="1">
      <c r="A1311" t="s">
        <v>10086</v>
      </c>
      <c r="B1311" s="1">
        <v>42030</v>
      </c>
      <c r="C1311" t="s">
        <v>6602</v>
      </c>
      <c r="D1311">
        <v>1</v>
      </c>
      <c r="E1311" t="s">
        <v>10083</v>
      </c>
      <c r="F1311" t="s">
        <v>16</v>
      </c>
      <c r="G1311" t="s">
        <v>4</v>
      </c>
      <c r="H1311" t="s">
        <v>10088</v>
      </c>
      <c r="I1311" s="2">
        <v>15804.63</v>
      </c>
      <c r="J1311" s="5"/>
      <c r="L1311" s="5"/>
      <c r="M1311" s="2">
        <f t="shared" si="20"/>
        <v>-127604.80999999971</v>
      </c>
    </row>
    <row r="1312" spans="1:14" hidden="1">
      <c r="A1312" t="s">
        <v>10109</v>
      </c>
      <c r="B1312" s="1">
        <v>42030</v>
      </c>
      <c r="C1312" t="s">
        <v>6</v>
      </c>
      <c r="D1312">
        <v>1</v>
      </c>
      <c r="E1312" t="s">
        <v>10110</v>
      </c>
      <c r="F1312" t="s">
        <v>29</v>
      </c>
      <c r="G1312" t="s">
        <v>4</v>
      </c>
      <c r="H1312" t="s">
        <v>8149</v>
      </c>
      <c r="I1312" s="2">
        <v>1412.68</v>
      </c>
      <c r="J1312" s="5"/>
      <c r="L1312" s="5"/>
      <c r="M1312" s="2">
        <f t="shared" si="20"/>
        <v>-126192.12999999971</v>
      </c>
    </row>
    <row r="1313" spans="1:13" hidden="1">
      <c r="A1313" t="s">
        <v>10115</v>
      </c>
      <c r="B1313" s="1">
        <v>42030</v>
      </c>
      <c r="C1313" t="s">
        <v>6</v>
      </c>
      <c r="D1313">
        <v>1</v>
      </c>
      <c r="E1313" t="s">
        <v>10110</v>
      </c>
      <c r="F1313" t="s">
        <v>29</v>
      </c>
      <c r="G1313" t="s">
        <v>4</v>
      </c>
      <c r="H1313" t="s">
        <v>10116</v>
      </c>
      <c r="J1313" s="5"/>
      <c r="K1313" s="2">
        <v>1412.68</v>
      </c>
      <c r="L1313" s="5"/>
      <c r="M1313" s="2">
        <f t="shared" si="20"/>
        <v>-127604.80999999971</v>
      </c>
    </row>
    <row r="1314" spans="1:13" hidden="1">
      <c r="A1314" t="s">
        <v>10118</v>
      </c>
      <c r="B1314" s="1">
        <v>42030</v>
      </c>
      <c r="C1314" t="s">
        <v>6</v>
      </c>
      <c r="D1314">
        <v>1</v>
      </c>
      <c r="E1314" t="s">
        <v>10119</v>
      </c>
      <c r="F1314" t="s">
        <v>29</v>
      </c>
      <c r="G1314" t="s">
        <v>4</v>
      </c>
      <c r="H1314" t="s">
        <v>1774</v>
      </c>
      <c r="I1314" s="2">
        <v>1412.68</v>
      </c>
      <c r="J1314" s="5"/>
      <c r="L1314" s="5"/>
      <c r="M1314" s="2">
        <f t="shared" si="20"/>
        <v>-126192.12999999971</v>
      </c>
    </row>
    <row r="1315" spans="1:13" hidden="1">
      <c r="A1315" t="s">
        <v>10138</v>
      </c>
      <c r="B1315" s="1">
        <v>42030</v>
      </c>
      <c r="C1315" t="s">
        <v>6</v>
      </c>
      <c r="D1315">
        <v>1</v>
      </c>
      <c r="E1315" t="s">
        <v>10140</v>
      </c>
      <c r="F1315" t="s">
        <v>29</v>
      </c>
      <c r="G1315" t="s">
        <v>4</v>
      </c>
      <c r="H1315" t="s">
        <v>10141</v>
      </c>
      <c r="I1315" s="2">
        <v>82.08</v>
      </c>
      <c r="J1315" s="5"/>
      <c r="L1315" s="5"/>
      <c r="M1315" s="2">
        <f t="shared" si="20"/>
        <v>-126110.04999999971</v>
      </c>
    </row>
    <row r="1316" spans="1:13" hidden="1">
      <c r="A1316" t="s">
        <v>10150</v>
      </c>
      <c r="B1316" s="1">
        <v>42030</v>
      </c>
      <c r="C1316" t="s">
        <v>10153</v>
      </c>
      <c r="D1316">
        <v>1</v>
      </c>
      <c r="E1316" t="s">
        <v>10154</v>
      </c>
      <c r="F1316" t="s">
        <v>13</v>
      </c>
      <c r="G1316" t="s">
        <v>4</v>
      </c>
      <c r="H1316" t="s">
        <v>10155</v>
      </c>
      <c r="J1316" s="5"/>
      <c r="K1316" s="2">
        <v>20000</v>
      </c>
      <c r="L1316" s="5"/>
      <c r="M1316" s="2">
        <f t="shared" si="20"/>
        <v>-146110.0499999997</v>
      </c>
    </row>
    <row r="1317" spans="1:13" hidden="1">
      <c r="A1317" t="s">
        <v>10187</v>
      </c>
      <c r="B1317" s="1">
        <v>42030</v>
      </c>
      <c r="C1317" t="s">
        <v>43</v>
      </c>
      <c r="D1317">
        <v>1</v>
      </c>
      <c r="E1317" t="s">
        <v>10192</v>
      </c>
      <c r="F1317" t="s">
        <v>16</v>
      </c>
      <c r="G1317" t="s">
        <v>4</v>
      </c>
      <c r="H1317" t="s">
        <v>10193</v>
      </c>
      <c r="J1317" s="5"/>
      <c r="K1317" s="2">
        <v>2560.1999999999998</v>
      </c>
      <c r="L1317" s="5"/>
      <c r="M1317" s="2">
        <f t="shared" si="20"/>
        <v>-148670.24999999971</v>
      </c>
    </row>
    <row r="1318" spans="1:13" hidden="1">
      <c r="A1318" t="s">
        <v>10196</v>
      </c>
      <c r="B1318" s="1">
        <v>42030</v>
      </c>
      <c r="C1318" t="s">
        <v>18</v>
      </c>
      <c r="D1318">
        <v>1</v>
      </c>
      <c r="E1318" t="s">
        <v>10201</v>
      </c>
      <c r="F1318" t="s">
        <v>13</v>
      </c>
      <c r="G1318" t="s">
        <v>4</v>
      </c>
      <c r="H1318" t="s">
        <v>9864</v>
      </c>
      <c r="J1318" s="5"/>
      <c r="K1318" s="2">
        <v>100000</v>
      </c>
      <c r="L1318" s="5"/>
      <c r="M1318" s="2">
        <f t="shared" si="20"/>
        <v>-248670.24999999971</v>
      </c>
    </row>
    <row r="1319" spans="1:13" hidden="1">
      <c r="A1319" t="s">
        <v>10205</v>
      </c>
      <c r="B1319" s="1">
        <v>42030</v>
      </c>
      <c r="C1319" t="s">
        <v>200</v>
      </c>
      <c r="D1319">
        <v>1</v>
      </c>
      <c r="E1319" t="s">
        <v>10209</v>
      </c>
      <c r="F1319" t="s">
        <v>16</v>
      </c>
      <c r="G1319" t="s">
        <v>4</v>
      </c>
      <c r="H1319" t="s">
        <v>5936</v>
      </c>
      <c r="J1319" s="5"/>
      <c r="K1319" s="2">
        <v>22549.73</v>
      </c>
      <c r="L1319" s="5"/>
      <c r="M1319" s="2">
        <f t="shared" si="20"/>
        <v>-271219.97999999969</v>
      </c>
    </row>
    <row r="1320" spans="1:13" hidden="1">
      <c r="A1320" t="s">
        <v>10210</v>
      </c>
      <c r="B1320" s="1">
        <v>42030</v>
      </c>
      <c r="C1320" t="s">
        <v>195</v>
      </c>
      <c r="D1320">
        <v>1</v>
      </c>
      <c r="E1320" t="s">
        <v>10215</v>
      </c>
      <c r="F1320" t="s">
        <v>13</v>
      </c>
      <c r="G1320" t="s">
        <v>4</v>
      </c>
      <c r="H1320" t="s">
        <v>195</v>
      </c>
      <c r="J1320" s="5"/>
      <c r="K1320" s="2">
        <v>15130.97</v>
      </c>
      <c r="L1320" s="5"/>
      <c r="M1320" s="2">
        <f t="shared" si="20"/>
        <v>-286350.94999999966</v>
      </c>
    </row>
    <row r="1321" spans="1:13" hidden="1">
      <c r="A1321" t="s">
        <v>10219</v>
      </c>
      <c r="B1321" s="1">
        <v>42030</v>
      </c>
      <c r="C1321" t="s">
        <v>18</v>
      </c>
      <c r="D1321">
        <v>1</v>
      </c>
      <c r="E1321" t="s">
        <v>10225</v>
      </c>
      <c r="F1321" t="s">
        <v>13</v>
      </c>
      <c r="G1321" t="s">
        <v>4</v>
      </c>
      <c r="H1321" t="s">
        <v>18</v>
      </c>
      <c r="J1321" s="5"/>
      <c r="K1321" s="2">
        <v>28846.27</v>
      </c>
      <c r="L1321" s="5"/>
      <c r="M1321" s="2">
        <f t="shared" si="20"/>
        <v>-315197.21999999968</v>
      </c>
    </row>
    <row r="1322" spans="1:13" hidden="1">
      <c r="A1322" t="s">
        <v>13449</v>
      </c>
      <c r="B1322" s="1">
        <v>42030</v>
      </c>
      <c r="C1322" t="s">
        <v>4637</v>
      </c>
      <c r="D1322">
        <v>1</v>
      </c>
      <c r="E1322" t="s">
        <v>13450</v>
      </c>
      <c r="F1322" t="s">
        <v>3342</v>
      </c>
      <c r="G1322" t="s">
        <v>52</v>
      </c>
      <c r="H1322" t="s">
        <v>4639</v>
      </c>
      <c r="I1322" s="2">
        <v>5538</v>
      </c>
      <c r="J1322" s="5"/>
      <c r="L1322" s="5"/>
      <c r="M1322" s="2">
        <f t="shared" si="20"/>
        <v>-309659.21999999968</v>
      </c>
    </row>
    <row r="1323" spans="1:13" hidden="1">
      <c r="A1323" t="s">
        <v>31343</v>
      </c>
      <c r="B1323" s="1">
        <v>42030</v>
      </c>
      <c r="C1323" t="s">
        <v>31351</v>
      </c>
      <c r="D1323">
        <v>2</v>
      </c>
      <c r="E1323" t="s">
        <v>31352</v>
      </c>
      <c r="F1323" t="s">
        <v>7054</v>
      </c>
      <c r="G1323" t="s">
        <v>4</v>
      </c>
      <c r="H1323" t="s">
        <v>31353</v>
      </c>
      <c r="I1323" s="2">
        <v>4100.01</v>
      </c>
      <c r="J1323" s="5"/>
      <c r="L1323" s="5"/>
      <c r="M1323" s="2">
        <f t="shared" si="20"/>
        <v>-305559.20999999967</v>
      </c>
    </row>
    <row r="1324" spans="1:13" hidden="1">
      <c r="A1324" t="s">
        <v>31360</v>
      </c>
      <c r="B1324" s="1">
        <v>42030</v>
      </c>
      <c r="C1324" t="s">
        <v>18</v>
      </c>
      <c r="D1324">
        <v>2</v>
      </c>
      <c r="E1324" t="s">
        <v>31374</v>
      </c>
      <c r="F1324" t="s">
        <v>13559</v>
      </c>
      <c r="G1324" t="s">
        <v>313</v>
      </c>
      <c r="H1324" t="s">
        <v>30333</v>
      </c>
      <c r="I1324" s="2">
        <v>348</v>
      </c>
      <c r="J1324" s="5"/>
      <c r="L1324" s="5"/>
      <c r="M1324" s="2">
        <f t="shared" si="20"/>
        <v>-305211.20999999967</v>
      </c>
    </row>
    <row r="1325" spans="1:13" hidden="1">
      <c r="A1325" t="s">
        <v>31386</v>
      </c>
      <c r="B1325" s="1">
        <v>42030</v>
      </c>
      <c r="C1325" t="s">
        <v>31398</v>
      </c>
      <c r="D1325">
        <v>1</v>
      </c>
      <c r="E1325" t="s">
        <v>31399</v>
      </c>
      <c r="F1325" t="s">
        <v>13565</v>
      </c>
      <c r="G1325" t="s">
        <v>4</v>
      </c>
      <c r="H1325" t="s">
        <v>31400</v>
      </c>
      <c r="I1325" s="2">
        <v>500</v>
      </c>
      <c r="J1325" s="5"/>
      <c r="L1325" s="5"/>
      <c r="M1325" s="2">
        <f t="shared" si="20"/>
        <v>-304711.20999999967</v>
      </c>
    </row>
    <row r="1326" spans="1:13" hidden="1">
      <c r="A1326" t="s">
        <v>31413</v>
      </c>
      <c r="B1326" s="1">
        <v>42030</v>
      </c>
      <c r="C1326" t="s">
        <v>31425</v>
      </c>
      <c r="D1326">
        <v>2</v>
      </c>
      <c r="E1326" t="s">
        <v>31426</v>
      </c>
      <c r="F1326" t="s">
        <v>7054</v>
      </c>
      <c r="G1326" t="s">
        <v>4</v>
      </c>
      <c r="H1326" t="s">
        <v>22697</v>
      </c>
      <c r="I1326" s="2">
        <v>1025</v>
      </c>
      <c r="J1326" s="5"/>
      <c r="L1326" s="5"/>
      <c r="M1326" s="2">
        <f t="shared" si="20"/>
        <v>-303686.20999999967</v>
      </c>
    </row>
    <row r="1327" spans="1:13" hidden="1">
      <c r="A1327" t="s">
        <v>31435</v>
      </c>
      <c r="B1327" s="1">
        <v>42030</v>
      </c>
      <c r="C1327" t="s">
        <v>31446</v>
      </c>
      <c r="D1327">
        <v>2</v>
      </c>
      <c r="E1327" t="s">
        <v>31447</v>
      </c>
      <c r="F1327" t="s">
        <v>7054</v>
      </c>
      <c r="G1327" t="s">
        <v>4</v>
      </c>
      <c r="H1327" t="s">
        <v>31448</v>
      </c>
      <c r="I1327" s="2">
        <v>1840</v>
      </c>
      <c r="J1327" s="5"/>
      <c r="L1327" s="5"/>
      <c r="M1327" s="2">
        <f t="shared" si="20"/>
        <v>-301846.20999999967</v>
      </c>
    </row>
    <row r="1328" spans="1:13" hidden="1">
      <c r="A1328" t="s">
        <v>31460</v>
      </c>
      <c r="B1328" s="1">
        <v>42030</v>
      </c>
      <c r="C1328" t="s">
        <v>18</v>
      </c>
      <c r="D1328">
        <v>2</v>
      </c>
      <c r="E1328" t="s">
        <v>31469</v>
      </c>
      <c r="F1328" t="s">
        <v>13559</v>
      </c>
      <c r="G1328" t="s">
        <v>313</v>
      </c>
      <c r="H1328" t="s">
        <v>31470</v>
      </c>
      <c r="I1328" s="2">
        <v>348</v>
      </c>
      <c r="J1328" s="5"/>
      <c r="L1328" s="5"/>
      <c r="M1328" s="2">
        <f t="shared" si="20"/>
        <v>-301498.20999999967</v>
      </c>
    </row>
    <row r="1329" spans="1:13" hidden="1">
      <c r="A1329" t="s">
        <v>31517</v>
      </c>
      <c r="B1329" s="1">
        <v>42030</v>
      </c>
      <c r="C1329" t="s">
        <v>31524</v>
      </c>
      <c r="D1329">
        <v>2</v>
      </c>
      <c r="E1329" t="s">
        <v>31525</v>
      </c>
      <c r="F1329" t="s">
        <v>7054</v>
      </c>
      <c r="G1329" t="s">
        <v>4</v>
      </c>
      <c r="H1329" t="s">
        <v>31526</v>
      </c>
      <c r="I1329" s="2">
        <v>1840</v>
      </c>
      <c r="J1329" s="5"/>
      <c r="L1329" s="5"/>
      <c r="M1329" s="2">
        <f t="shared" si="20"/>
        <v>-299658.20999999967</v>
      </c>
    </row>
    <row r="1330" spans="1:13" hidden="1">
      <c r="A1330" t="s">
        <v>31536</v>
      </c>
      <c r="B1330" s="1">
        <v>42030</v>
      </c>
      <c r="C1330" t="s">
        <v>6</v>
      </c>
      <c r="D1330">
        <v>1</v>
      </c>
      <c r="E1330" t="s">
        <v>31544</v>
      </c>
      <c r="F1330" t="s">
        <v>13610</v>
      </c>
      <c r="G1330" t="s">
        <v>4</v>
      </c>
      <c r="H1330" t="s">
        <v>8242</v>
      </c>
      <c r="I1330" s="2">
        <v>6865</v>
      </c>
      <c r="J1330" s="5"/>
      <c r="L1330" s="5"/>
      <c r="M1330" s="2">
        <f t="shared" si="20"/>
        <v>-292793.20999999967</v>
      </c>
    </row>
    <row r="1331" spans="1:13" hidden="1">
      <c r="A1331" t="s">
        <v>31558</v>
      </c>
      <c r="B1331" s="1">
        <v>42030</v>
      </c>
      <c r="C1331" t="s">
        <v>9842</v>
      </c>
      <c r="D1331">
        <v>2</v>
      </c>
      <c r="E1331" t="s">
        <v>31567</v>
      </c>
      <c r="F1331" t="s">
        <v>7054</v>
      </c>
      <c r="G1331" t="s">
        <v>4</v>
      </c>
      <c r="H1331" t="s">
        <v>9844</v>
      </c>
      <c r="I1331" s="2">
        <v>1025</v>
      </c>
      <c r="J1331" s="5"/>
      <c r="L1331" s="5"/>
      <c r="M1331" s="2">
        <f t="shared" si="20"/>
        <v>-291768.20999999967</v>
      </c>
    </row>
    <row r="1332" spans="1:13" hidden="1">
      <c r="A1332" t="s">
        <v>31579</v>
      </c>
      <c r="B1332" s="1">
        <v>42030</v>
      </c>
      <c r="C1332" t="s">
        <v>9842</v>
      </c>
      <c r="D1332">
        <v>2</v>
      </c>
      <c r="E1332" t="s">
        <v>31588</v>
      </c>
      <c r="F1332" t="s">
        <v>7054</v>
      </c>
      <c r="G1332" t="s">
        <v>4</v>
      </c>
      <c r="H1332" t="s">
        <v>9844</v>
      </c>
      <c r="I1332" s="2">
        <v>1025</v>
      </c>
      <c r="J1332" s="5"/>
      <c r="L1332" s="5"/>
      <c r="M1332" s="2">
        <f t="shared" si="20"/>
        <v>-290743.20999999967</v>
      </c>
    </row>
    <row r="1333" spans="1:13" hidden="1">
      <c r="A1333" t="s">
        <v>31601</v>
      </c>
      <c r="B1333" s="1">
        <v>42030</v>
      </c>
      <c r="C1333" t="s">
        <v>31611</v>
      </c>
      <c r="D1333">
        <v>2</v>
      </c>
      <c r="E1333" t="s">
        <v>31612</v>
      </c>
      <c r="F1333" t="s">
        <v>7054</v>
      </c>
      <c r="G1333" t="s">
        <v>4</v>
      </c>
      <c r="H1333" t="s">
        <v>15468</v>
      </c>
      <c r="I1333" s="2">
        <v>3030</v>
      </c>
      <c r="J1333" s="5"/>
      <c r="L1333" s="5"/>
      <c r="M1333" s="2">
        <f t="shared" si="20"/>
        <v>-287713.20999999967</v>
      </c>
    </row>
    <row r="1334" spans="1:13" hidden="1">
      <c r="A1334" t="s">
        <v>31622</v>
      </c>
      <c r="B1334" s="1">
        <v>42030</v>
      </c>
      <c r="C1334" t="s">
        <v>9854</v>
      </c>
      <c r="D1334">
        <v>2</v>
      </c>
      <c r="E1334" t="s">
        <v>31633</v>
      </c>
      <c r="F1334" t="s">
        <v>7054</v>
      </c>
      <c r="G1334" t="s">
        <v>4</v>
      </c>
      <c r="H1334" t="s">
        <v>9856</v>
      </c>
      <c r="I1334" s="2">
        <v>2205.7199999999998</v>
      </c>
      <c r="J1334" s="5"/>
      <c r="L1334" s="5"/>
      <c r="M1334" s="2">
        <f t="shared" si="20"/>
        <v>-285507.4899999997</v>
      </c>
    </row>
    <row r="1335" spans="1:13" hidden="1">
      <c r="A1335" t="s">
        <v>31644</v>
      </c>
      <c r="B1335" s="1">
        <v>42030</v>
      </c>
      <c r="C1335" t="s">
        <v>31652</v>
      </c>
      <c r="D1335">
        <v>2</v>
      </c>
      <c r="E1335" t="s">
        <v>31653</v>
      </c>
      <c r="F1335" t="s">
        <v>7054</v>
      </c>
      <c r="G1335" t="s">
        <v>4</v>
      </c>
      <c r="H1335" t="s">
        <v>6755</v>
      </c>
      <c r="I1335" s="2">
        <v>1840</v>
      </c>
      <c r="J1335" s="5"/>
      <c r="L1335" s="5"/>
      <c r="M1335" s="2">
        <f t="shared" si="20"/>
        <v>-283667.4899999997</v>
      </c>
    </row>
    <row r="1336" spans="1:13" hidden="1">
      <c r="A1336" t="s">
        <v>31662</v>
      </c>
      <c r="B1336" s="1">
        <v>42030</v>
      </c>
      <c r="C1336" t="s">
        <v>18</v>
      </c>
      <c r="D1336">
        <v>2</v>
      </c>
      <c r="E1336" t="s">
        <v>31671</v>
      </c>
      <c r="F1336" t="s">
        <v>13559</v>
      </c>
      <c r="G1336" t="s">
        <v>313</v>
      </c>
      <c r="H1336" t="s">
        <v>2697</v>
      </c>
      <c r="I1336" s="2">
        <v>1045.25</v>
      </c>
      <c r="J1336" s="5"/>
      <c r="L1336" s="5"/>
      <c r="M1336" s="2">
        <f t="shared" si="20"/>
        <v>-282622.2399999997</v>
      </c>
    </row>
    <row r="1337" spans="1:13" hidden="1">
      <c r="A1337" t="s">
        <v>31683</v>
      </c>
      <c r="B1337" s="1">
        <v>42030</v>
      </c>
      <c r="C1337" t="s">
        <v>31692</v>
      </c>
      <c r="D1337">
        <v>1</v>
      </c>
      <c r="E1337" t="s">
        <v>31693</v>
      </c>
      <c r="F1337" t="s">
        <v>13565</v>
      </c>
      <c r="G1337" t="s">
        <v>4</v>
      </c>
      <c r="H1337" t="s">
        <v>31694</v>
      </c>
      <c r="I1337" s="2">
        <v>100000</v>
      </c>
      <c r="J1337" s="5"/>
      <c r="L1337" s="5"/>
      <c r="M1337" s="2">
        <f t="shared" si="20"/>
        <v>-182622.2399999997</v>
      </c>
    </row>
    <row r="1338" spans="1:13" hidden="1">
      <c r="A1338" t="s">
        <v>31705</v>
      </c>
      <c r="B1338" s="1">
        <v>42030</v>
      </c>
      <c r="C1338" t="s">
        <v>27489</v>
      </c>
      <c r="D1338">
        <v>1</v>
      </c>
      <c r="E1338" t="s">
        <v>31715</v>
      </c>
      <c r="F1338" t="s">
        <v>13565</v>
      </c>
      <c r="G1338" t="s">
        <v>4</v>
      </c>
      <c r="H1338" t="s">
        <v>27491</v>
      </c>
      <c r="I1338" s="2">
        <v>45804.63</v>
      </c>
      <c r="J1338" s="5"/>
      <c r="L1338" s="5"/>
      <c r="M1338" s="2">
        <f t="shared" si="20"/>
        <v>-136817.60999999969</v>
      </c>
    </row>
    <row r="1339" spans="1:13" hidden="1">
      <c r="A1339" t="s">
        <v>31723</v>
      </c>
      <c r="B1339" s="1">
        <v>42030</v>
      </c>
      <c r="C1339" t="s">
        <v>31734</v>
      </c>
      <c r="D1339">
        <v>2</v>
      </c>
      <c r="E1339" t="s">
        <v>31735</v>
      </c>
      <c r="F1339" t="s">
        <v>7054</v>
      </c>
      <c r="G1339" t="s">
        <v>4</v>
      </c>
      <c r="H1339" t="s">
        <v>8975</v>
      </c>
      <c r="I1339" s="2">
        <v>1225.0999999999999</v>
      </c>
      <c r="J1339" s="5"/>
      <c r="L1339" s="5"/>
      <c r="M1339" s="2">
        <f t="shared" si="20"/>
        <v>-135592.50999999969</v>
      </c>
    </row>
    <row r="1340" spans="1:13" hidden="1">
      <c r="A1340" t="s">
        <v>31750</v>
      </c>
      <c r="B1340" s="1">
        <v>42030</v>
      </c>
      <c r="C1340" t="s">
        <v>31761</v>
      </c>
      <c r="D1340">
        <v>2</v>
      </c>
      <c r="E1340" t="s">
        <v>31762</v>
      </c>
      <c r="F1340" t="s">
        <v>7054</v>
      </c>
      <c r="G1340" t="s">
        <v>4</v>
      </c>
      <c r="H1340" t="s">
        <v>21278</v>
      </c>
      <c r="I1340" s="2">
        <v>3030</v>
      </c>
      <c r="J1340" s="5"/>
      <c r="L1340" s="5"/>
      <c r="M1340" s="2">
        <f t="shared" si="20"/>
        <v>-132562.50999999969</v>
      </c>
    </row>
    <row r="1341" spans="1:13" hidden="1">
      <c r="A1341" t="s">
        <v>31774</v>
      </c>
      <c r="B1341" s="1">
        <v>42030</v>
      </c>
      <c r="C1341" t="s">
        <v>31785</v>
      </c>
      <c r="D1341">
        <v>2</v>
      </c>
      <c r="E1341" t="s">
        <v>31786</v>
      </c>
      <c r="F1341" t="s">
        <v>7054</v>
      </c>
      <c r="G1341" t="s">
        <v>4</v>
      </c>
      <c r="H1341" t="s">
        <v>31787</v>
      </c>
      <c r="I1341" s="2">
        <v>1840</v>
      </c>
      <c r="J1341" s="5"/>
      <c r="L1341" s="5"/>
      <c r="M1341" s="2">
        <f t="shared" si="20"/>
        <v>-130722.50999999969</v>
      </c>
    </row>
    <row r="1342" spans="1:13" hidden="1">
      <c r="A1342" t="s">
        <v>31798</v>
      </c>
      <c r="B1342" s="1">
        <v>42030</v>
      </c>
      <c r="C1342" t="s">
        <v>31807</v>
      </c>
      <c r="D1342">
        <v>2</v>
      </c>
      <c r="E1342" t="s">
        <v>31808</v>
      </c>
      <c r="F1342" t="s">
        <v>7054</v>
      </c>
      <c r="G1342" t="s">
        <v>4</v>
      </c>
      <c r="H1342" t="s">
        <v>3729</v>
      </c>
      <c r="J1342" s="5"/>
      <c r="K1342" s="2">
        <v>2426.06</v>
      </c>
      <c r="L1342" s="5"/>
      <c r="M1342" s="2">
        <f t="shared" si="20"/>
        <v>-133148.56999999969</v>
      </c>
    </row>
    <row r="1343" spans="1:13" hidden="1">
      <c r="A1343" t="s">
        <v>31798</v>
      </c>
      <c r="B1343" s="1">
        <v>42030</v>
      </c>
      <c r="C1343" t="s">
        <v>31807</v>
      </c>
      <c r="D1343">
        <v>2</v>
      </c>
      <c r="E1343" t="s">
        <v>31808</v>
      </c>
      <c r="F1343" t="s">
        <v>7054</v>
      </c>
      <c r="G1343" t="s">
        <v>4</v>
      </c>
      <c r="H1343" t="s">
        <v>3729</v>
      </c>
      <c r="I1343" s="2">
        <v>3226.06</v>
      </c>
      <c r="J1343" s="5"/>
      <c r="L1343" s="5"/>
      <c r="M1343" s="2">
        <f t="shared" si="20"/>
        <v>-129922.50999999969</v>
      </c>
    </row>
    <row r="1344" spans="1:13" hidden="1">
      <c r="A1344" t="s">
        <v>31821</v>
      </c>
      <c r="B1344" s="1">
        <v>42030</v>
      </c>
      <c r="C1344" t="s">
        <v>18</v>
      </c>
      <c r="D1344">
        <v>2</v>
      </c>
      <c r="E1344" t="s">
        <v>31832</v>
      </c>
      <c r="F1344" t="s">
        <v>13559</v>
      </c>
      <c r="G1344" t="s">
        <v>313</v>
      </c>
      <c r="H1344" t="s">
        <v>10809</v>
      </c>
      <c r="I1344" s="2">
        <v>1613.36</v>
      </c>
      <c r="J1344" s="5"/>
      <c r="L1344" s="5"/>
      <c r="M1344" s="2">
        <f t="shared" si="20"/>
        <v>-128309.14999999969</v>
      </c>
    </row>
    <row r="1345" spans="1:14" hidden="1">
      <c r="A1345" t="s">
        <v>31842</v>
      </c>
      <c r="B1345" s="1">
        <v>42030</v>
      </c>
      <c r="C1345" t="s">
        <v>31692</v>
      </c>
      <c r="D1345">
        <v>1</v>
      </c>
      <c r="E1345" t="s">
        <v>31851</v>
      </c>
      <c r="F1345" t="s">
        <v>13565</v>
      </c>
      <c r="G1345" t="s">
        <v>4</v>
      </c>
      <c r="H1345" t="s">
        <v>31694</v>
      </c>
      <c r="I1345" s="2">
        <v>100000</v>
      </c>
      <c r="J1345" s="5"/>
      <c r="L1345" s="5"/>
      <c r="M1345" s="2">
        <f t="shared" si="20"/>
        <v>-28309.149999999689</v>
      </c>
    </row>
    <row r="1346" spans="1:14" hidden="1">
      <c r="A1346" t="s">
        <v>31862</v>
      </c>
      <c r="B1346" s="1">
        <v>42030</v>
      </c>
      <c r="C1346" t="s">
        <v>31871</v>
      </c>
      <c r="D1346">
        <v>2</v>
      </c>
      <c r="E1346" t="s">
        <v>31872</v>
      </c>
      <c r="F1346" t="s">
        <v>7054</v>
      </c>
      <c r="G1346" t="s">
        <v>4</v>
      </c>
      <c r="H1346" t="s">
        <v>9080</v>
      </c>
      <c r="J1346" s="5"/>
      <c r="K1346" s="2">
        <v>2222.12</v>
      </c>
      <c r="L1346" s="5"/>
      <c r="M1346" s="2">
        <f t="shared" si="20"/>
        <v>-30531.269999999688</v>
      </c>
    </row>
    <row r="1347" spans="1:14" hidden="1">
      <c r="A1347" t="s">
        <v>31862</v>
      </c>
      <c r="B1347" s="1">
        <v>42030</v>
      </c>
      <c r="C1347" t="s">
        <v>31871</v>
      </c>
      <c r="D1347">
        <v>2</v>
      </c>
      <c r="E1347" t="s">
        <v>31872</v>
      </c>
      <c r="F1347" t="s">
        <v>7054</v>
      </c>
      <c r="G1347" t="s">
        <v>4</v>
      </c>
      <c r="H1347" t="s">
        <v>9080</v>
      </c>
      <c r="I1347" s="2">
        <v>3247</v>
      </c>
      <c r="J1347" s="5"/>
      <c r="L1347" s="5"/>
      <c r="M1347" s="2">
        <f t="shared" si="20"/>
        <v>-27284.269999999688</v>
      </c>
    </row>
    <row r="1348" spans="1:14" hidden="1">
      <c r="A1348" t="s">
        <v>31881</v>
      </c>
      <c r="B1348" s="1">
        <v>42030</v>
      </c>
      <c r="C1348" t="s">
        <v>18</v>
      </c>
      <c r="D1348">
        <v>2</v>
      </c>
      <c r="E1348" t="s">
        <v>31888</v>
      </c>
      <c r="F1348" t="s">
        <v>13559</v>
      </c>
      <c r="G1348" t="s">
        <v>313</v>
      </c>
      <c r="H1348" t="s">
        <v>8968</v>
      </c>
      <c r="J1348" s="5"/>
      <c r="K1348" s="2">
        <v>600</v>
      </c>
      <c r="L1348" s="5"/>
      <c r="M1348" s="2">
        <f t="shared" si="20"/>
        <v>-27884.269999999688</v>
      </c>
    </row>
    <row r="1349" spans="1:14" hidden="1">
      <c r="A1349" t="s">
        <v>31881</v>
      </c>
      <c r="B1349" s="1">
        <v>42030</v>
      </c>
      <c r="C1349" t="s">
        <v>18</v>
      </c>
      <c r="D1349">
        <v>2</v>
      </c>
      <c r="E1349" t="s">
        <v>31888</v>
      </c>
      <c r="F1349" t="s">
        <v>13559</v>
      </c>
      <c r="G1349" t="s">
        <v>313</v>
      </c>
      <c r="H1349" t="s">
        <v>8968</v>
      </c>
      <c r="I1349" s="2">
        <v>945.43</v>
      </c>
      <c r="J1349" s="5"/>
      <c r="L1349" s="5"/>
      <c r="M1349" s="2">
        <f t="shared" si="20"/>
        <v>-26938.839999999687</v>
      </c>
    </row>
    <row r="1350" spans="1:14" hidden="1">
      <c r="A1350" t="s">
        <v>31897</v>
      </c>
      <c r="B1350" s="1">
        <v>42030</v>
      </c>
      <c r="C1350" t="s">
        <v>31906</v>
      </c>
      <c r="D1350">
        <v>2</v>
      </c>
      <c r="E1350" t="s">
        <v>31907</v>
      </c>
      <c r="F1350" t="s">
        <v>7054</v>
      </c>
      <c r="G1350" t="s">
        <v>4</v>
      </c>
      <c r="H1350" t="s">
        <v>8968</v>
      </c>
      <c r="I1350" s="2">
        <v>2560.1999999999998</v>
      </c>
      <c r="J1350" s="5"/>
      <c r="L1350" s="5"/>
      <c r="M1350" s="2">
        <f t="shared" si="20"/>
        <v>-24378.639999999687</v>
      </c>
    </row>
    <row r="1351" spans="1:14" hidden="1">
      <c r="A1351" t="s">
        <v>31918</v>
      </c>
      <c r="B1351" s="1">
        <v>42030</v>
      </c>
      <c r="C1351" t="s">
        <v>29739</v>
      </c>
      <c r="D1351">
        <v>1</v>
      </c>
      <c r="E1351" t="s">
        <v>31928</v>
      </c>
      <c r="F1351" t="s">
        <v>13565</v>
      </c>
      <c r="G1351" t="s">
        <v>4</v>
      </c>
      <c r="H1351" t="s">
        <v>8637</v>
      </c>
      <c r="I1351" s="2">
        <v>5000</v>
      </c>
      <c r="J1351" s="5"/>
      <c r="L1351" s="5"/>
      <c r="M1351" s="2">
        <f t="shared" si="20"/>
        <v>-19378.639999999687</v>
      </c>
    </row>
    <row r="1352" spans="1:14" hidden="1">
      <c r="A1352" t="s">
        <v>31941</v>
      </c>
      <c r="B1352" s="1">
        <v>42030</v>
      </c>
      <c r="C1352" t="s">
        <v>31948</v>
      </c>
      <c r="D1352">
        <v>1</v>
      </c>
      <c r="E1352" t="s">
        <v>31949</v>
      </c>
      <c r="F1352" t="s">
        <v>13565</v>
      </c>
      <c r="G1352" t="s">
        <v>4</v>
      </c>
      <c r="H1352" t="s">
        <v>31950</v>
      </c>
      <c r="I1352" s="2">
        <v>20000</v>
      </c>
      <c r="J1352" s="5"/>
      <c r="L1352" s="5"/>
      <c r="M1352" s="2">
        <f t="shared" si="20"/>
        <v>621.36000000031345</v>
      </c>
    </row>
    <row r="1353" spans="1:14" hidden="1">
      <c r="A1353" t="s">
        <v>31959</v>
      </c>
      <c r="B1353" s="1">
        <v>42030</v>
      </c>
      <c r="C1353" t="s">
        <v>29739</v>
      </c>
      <c r="D1353">
        <v>1</v>
      </c>
      <c r="E1353" t="s">
        <v>31928</v>
      </c>
      <c r="F1353" t="s">
        <v>13565</v>
      </c>
      <c r="G1353" t="s">
        <v>4</v>
      </c>
      <c r="H1353" t="s">
        <v>31970</v>
      </c>
      <c r="J1353" s="5"/>
      <c r="K1353" s="2">
        <v>5000</v>
      </c>
      <c r="L1353" s="5"/>
      <c r="M1353" s="2">
        <f t="shared" ref="M1353:M1416" si="21">+M1352+I1353-K1353</f>
        <v>-4378.6399999996866</v>
      </c>
    </row>
    <row r="1354" spans="1:14" hidden="1">
      <c r="A1354" s="13" t="s">
        <v>31979</v>
      </c>
      <c r="B1354" s="14">
        <v>42030</v>
      </c>
      <c r="C1354" s="13" t="s">
        <v>29739</v>
      </c>
      <c r="D1354" s="13">
        <v>1</v>
      </c>
      <c r="E1354" s="13" t="s">
        <v>31990</v>
      </c>
      <c r="F1354" s="13" t="s">
        <v>13565</v>
      </c>
      <c r="G1354" s="13" t="s">
        <v>4</v>
      </c>
      <c r="H1354" s="13" t="s">
        <v>29741</v>
      </c>
      <c r="I1354" s="15">
        <v>4500</v>
      </c>
      <c r="J1354" s="16"/>
      <c r="K1354" s="15"/>
      <c r="L1354" s="16"/>
      <c r="M1354" s="15">
        <f t="shared" si="21"/>
        <v>121.36000000031345</v>
      </c>
    </row>
    <row r="1355" spans="1:14" hidden="1">
      <c r="A1355" t="s">
        <v>32003</v>
      </c>
      <c r="B1355" s="1">
        <v>42030</v>
      </c>
      <c r="C1355" t="s">
        <v>32013</v>
      </c>
      <c r="D1355">
        <v>1</v>
      </c>
      <c r="E1355" t="s">
        <v>32014</v>
      </c>
      <c r="F1355" t="s">
        <v>13565</v>
      </c>
      <c r="G1355" t="s">
        <v>4</v>
      </c>
      <c r="H1355" t="s">
        <v>32015</v>
      </c>
      <c r="I1355" s="2">
        <v>3845.78</v>
      </c>
      <c r="J1355" s="5"/>
      <c r="L1355" s="5"/>
      <c r="M1355" s="2">
        <f t="shared" si="21"/>
        <v>3967.1400000003136</v>
      </c>
    </row>
    <row r="1356" spans="1:14" hidden="1">
      <c r="A1356" t="s">
        <v>32028</v>
      </c>
      <c r="B1356" s="1">
        <v>42030</v>
      </c>
      <c r="C1356" t="s">
        <v>30462</v>
      </c>
      <c r="D1356">
        <v>1</v>
      </c>
      <c r="E1356" t="s">
        <v>32039</v>
      </c>
      <c r="F1356" t="s">
        <v>13565</v>
      </c>
      <c r="G1356" t="s">
        <v>4</v>
      </c>
      <c r="H1356" t="s">
        <v>3468</v>
      </c>
      <c r="I1356" s="2">
        <v>453</v>
      </c>
      <c r="J1356" s="5"/>
      <c r="L1356" s="5"/>
      <c r="M1356" s="2">
        <f t="shared" si="21"/>
        <v>4420.1400000003141</v>
      </c>
      <c r="N1356" s="3">
        <f>+M1301-M1356</f>
        <v>-2.0000000027721399E-2</v>
      </c>
    </row>
    <row r="1357" spans="1:14" hidden="1">
      <c r="A1357" s="35" t="s">
        <v>10226</v>
      </c>
      <c r="B1357" s="36">
        <v>42031</v>
      </c>
      <c r="C1357" s="35" t="s">
        <v>43</v>
      </c>
      <c r="D1357" s="35">
        <v>1</v>
      </c>
      <c r="E1357" s="35" t="s">
        <v>10230</v>
      </c>
      <c r="F1357" s="35" t="s">
        <v>16</v>
      </c>
      <c r="G1357" s="35" t="s">
        <v>4</v>
      </c>
      <c r="H1357" s="35" t="s">
        <v>3557</v>
      </c>
      <c r="I1357" s="11"/>
      <c r="J1357" s="12"/>
      <c r="K1357" s="11">
        <v>1025</v>
      </c>
      <c r="L1357" s="12"/>
      <c r="M1357" s="11">
        <f t="shared" si="21"/>
        <v>3395.1400000003141</v>
      </c>
    </row>
    <row r="1358" spans="1:14" hidden="1">
      <c r="A1358" t="s">
        <v>10284</v>
      </c>
      <c r="B1358" s="1">
        <v>42031</v>
      </c>
      <c r="C1358" t="s">
        <v>1419</v>
      </c>
      <c r="D1358">
        <v>1</v>
      </c>
      <c r="E1358" t="s">
        <v>10285</v>
      </c>
      <c r="F1358" t="s">
        <v>228</v>
      </c>
      <c r="G1358" t="s">
        <v>4</v>
      </c>
      <c r="H1358" t="s">
        <v>9001</v>
      </c>
      <c r="J1358" s="5"/>
      <c r="K1358" s="2">
        <v>5120</v>
      </c>
      <c r="L1358" s="5"/>
      <c r="M1358" s="2">
        <f t="shared" si="21"/>
        <v>-1724.8599999996859</v>
      </c>
    </row>
    <row r="1359" spans="1:14" hidden="1">
      <c r="A1359" t="s">
        <v>10356</v>
      </c>
      <c r="B1359" s="1">
        <v>42031</v>
      </c>
      <c r="C1359" t="s">
        <v>6</v>
      </c>
      <c r="D1359">
        <v>1</v>
      </c>
      <c r="E1359" t="s">
        <v>10357</v>
      </c>
      <c r="F1359" t="s">
        <v>29</v>
      </c>
      <c r="G1359" t="s">
        <v>4</v>
      </c>
      <c r="H1359" t="s">
        <v>10358</v>
      </c>
      <c r="I1359" s="2">
        <v>1451.77</v>
      </c>
      <c r="J1359" s="5"/>
      <c r="L1359" s="5"/>
      <c r="M1359" s="2">
        <f t="shared" si="21"/>
        <v>-273.08999999968592</v>
      </c>
    </row>
    <row r="1360" spans="1:14" hidden="1">
      <c r="A1360" t="s">
        <v>10401</v>
      </c>
      <c r="B1360" s="1">
        <v>42031</v>
      </c>
      <c r="C1360" t="s">
        <v>1419</v>
      </c>
      <c r="D1360">
        <v>1</v>
      </c>
      <c r="E1360" t="s">
        <v>10404</v>
      </c>
      <c r="F1360" t="s">
        <v>13</v>
      </c>
      <c r="G1360" t="s">
        <v>4</v>
      </c>
      <c r="H1360" t="s">
        <v>10155</v>
      </c>
      <c r="J1360" s="5"/>
      <c r="K1360" s="2">
        <v>25000</v>
      </c>
      <c r="L1360" s="5"/>
      <c r="M1360" s="2">
        <f t="shared" si="21"/>
        <v>-25273.089999999687</v>
      </c>
    </row>
    <row r="1361" spans="1:13" hidden="1">
      <c r="A1361" t="s">
        <v>10421</v>
      </c>
      <c r="B1361" s="1">
        <v>42031</v>
      </c>
      <c r="C1361" t="s">
        <v>6</v>
      </c>
      <c r="D1361">
        <v>1</v>
      </c>
      <c r="E1361" t="s">
        <v>10422</v>
      </c>
      <c r="F1361" t="s">
        <v>29</v>
      </c>
      <c r="G1361" t="s">
        <v>4</v>
      </c>
      <c r="H1361" t="s">
        <v>2527</v>
      </c>
      <c r="I1361" s="2">
        <v>119.26</v>
      </c>
      <c r="J1361" s="5"/>
      <c r="L1361" s="5"/>
      <c r="M1361" s="2">
        <f t="shared" si="21"/>
        <v>-25153.829999999689</v>
      </c>
    </row>
    <row r="1362" spans="1:13" hidden="1">
      <c r="A1362" t="s">
        <v>10457</v>
      </c>
      <c r="B1362" s="1">
        <v>42031</v>
      </c>
      <c r="C1362" t="s">
        <v>18</v>
      </c>
      <c r="D1362">
        <v>1</v>
      </c>
      <c r="E1362" t="s">
        <v>10459</v>
      </c>
      <c r="F1362" t="s">
        <v>13</v>
      </c>
      <c r="G1362" t="s">
        <v>4</v>
      </c>
      <c r="H1362" t="s">
        <v>7321</v>
      </c>
      <c r="J1362" s="5"/>
      <c r="K1362" s="2">
        <v>12525.14</v>
      </c>
      <c r="L1362" s="5"/>
      <c r="M1362" s="2">
        <f t="shared" si="21"/>
        <v>-37678.969999999688</v>
      </c>
    </row>
    <row r="1363" spans="1:13" hidden="1">
      <c r="A1363" t="s">
        <v>10556</v>
      </c>
      <c r="B1363" s="1">
        <v>42031</v>
      </c>
      <c r="C1363" t="s">
        <v>6</v>
      </c>
      <c r="D1363">
        <v>1</v>
      </c>
      <c r="E1363" t="s">
        <v>10557</v>
      </c>
      <c r="F1363" t="s">
        <v>29</v>
      </c>
      <c r="G1363" t="s">
        <v>4</v>
      </c>
      <c r="H1363" t="s">
        <v>460</v>
      </c>
      <c r="I1363" s="2">
        <v>298.37</v>
      </c>
      <c r="J1363" s="5"/>
      <c r="L1363" s="5"/>
      <c r="M1363" s="2">
        <f t="shared" si="21"/>
        <v>-37380.599999999686</v>
      </c>
    </row>
    <row r="1364" spans="1:13" hidden="1">
      <c r="A1364" t="s">
        <v>10562</v>
      </c>
      <c r="B1364" s="1">
        <v>42031</v>
      </c>
      <c r="C1364" t="s">
        <v>6</v>
      </c>
      <c r="D1364">
        <v>1</v>
      </c>
      <c r="E1364" t="s">
        <v>10566</v>
      </c>
      <c r="F1364" t="s">
        <v>29</v>
      </c>
      <c r="G1364" t="s">
        <v>4</v>
      </c>
      <c r="H1364" t="s">
        <v>10567</v>
      </c>
      <c r="I1364" s="2">
        <v>121.56</v>
      </c>
      <c r="J1364" s="5"/>
      <c r="L1364" s="5"/>
      <c r="M1364" s="2">
        <f t="shared" si="21"/>
        <v>-37259.039999999688</v>
      </c>
    </row>
    <row r="1365" spans="1:13" hidden="1">
      <c r="A1365" t="s">
        <v>10568</v>
      </c>
      <c r="B1365" s="1">
        <v>42031</v>
      </c>
      <c r="C1365" t="s">
        <v>6</v>
      </c>
      <c r="D1365">
        <v>1</v>
      </c>
      <c r="E1365" t="s">
        <v>10569</v>
      </c>
      <c r="F1365" t="s">
        <v>29</v>
      </c>
      <c r="G1365" t="s">
        <v>4</v>
      </c>
      <c r="H1365" t="s">
        <v>460</v>
      </c>
      <c r="I1365" s="2">
        <v>600</v>
      </c>
      <c r="J1365" s="5"/>
      <c r="L1365" s="5"/>
      <c r="M1365" s="2">
        <f t="shared" si="21"/>
        <v>-36659.039999999688</v>
      </c>
    </row>
    <row r="1366" spans="1:13" hidden="1">
      <c r="A1366" t="s">
        <v>10642</v>
      </c>
      <c r="B1366" s="1">
        <v>42031</v>
      </c>
      <c r="C1366" t="s">
        <v>6</v>
      </c>
      <c r="D1366">
        <v>1</v>
      </c>
      <c r="E1366" t="s">
        <v>10644</v>
      </c>
      <c r="F1366" t="s">
        <v>29</v>
      </c>
      <c r="G1366" t="s">
        <v>4</v>
      </c>
      <c r="H1366" t="s">
        <v>6592</v>
      </c>
      <c r="I1366" s="2">
        <v>244.06</v>
      </c>
      <c r="J1366" s="5"/>
      <c r="L1366" s="5"/>
      <c r="M1366" s="2">
        <f t="shared" si="21"/>
        <v>-36414.97999999969</v>
      </c>
    </row>
    <row r="1367" spans="1:13" hidden="1">
      <c r="A1367" t="s">
        <v>10647</v>
      </c>
      <c r="B1367" s="1">
        <v>42031</v>
      </c>
      <c r="C1367" t="s">
        <v>43</v>
      </c>
      <c r="D1367">
        <v>1</v>
      </c>
      <c r="E1367" t="s">
        <v>10651</v>
      </c>
      <c r="F1367" t="s">
        <v>13</v>
      </c>
      <c r="G1367" t="s">
        <v>4</v>
      </c>
      <c r="H1367" t="s">
        <v>10652</v>
      </c>
      <c r="J1367" s="5"/>
      <c r="K1367" s="2">
        <v>20000</v>
      </c>
      <c r="L1367" s="5"/>
      <c r="M1367" s="2">
        <f t="shared" si="21"/>
        <v>-56414.97999999969</v>
      </c>
    </row>
    <row r="1368" spans="1:13" hidden="1">
      <c r="A1368" t="s">
        <v>10656</v>
      </c>
      <c r="B1368" s="1">
        <v>42031</v>
      </c>
      <c r="C1368" t="s">
        <v>6</v>
      </c>
      <c r="D1368">
        <v>1</v>
      </c>
      <c r="E1368" t="s">
        <v>10658</v>
      </c>
      <c r="F1368" t="s">
        <v>29</v>
      </c>
      <c r="G1368" t="s">
        <v>4</v>
      </c>
      <c r="H1368" t="s">
        <v>10659</v>
      </c>
      <c r="I1368" s="2">
        <v>2000</v>
      </c>
      <c r="J1368" s="5"/>
      <c r="L1368" s="5"/>
      <c r="M1368" s="2">
        <f t="shared" si="21"/>
        <v>-54414.97999999969</v>
      </c>
    </row>
    <row r="1369" spans="1:13" hidden="1">
      <c r="A1369" t="s">
        <v>10776</v>
      </c>
      <c r="B1369" s="1">
        <v>42031</v>
      </c>
      <c r="C1369" t="s">
        <v>18</v>
      </c>
      <c r="D1369">
        <v>1</v>
      </c>
      <c r="E1369" t="s">
        <v>10782</v>
      </c>
      <c r="F1369" t="s">
        <v>13</v>
      </c>
      <c r="G1369" t="s">
        <v>4</v>
      </c>
      <c r="H1369" t="s">
        <v>4321</v>
      </c>
      <c r="J1369" s="5"/>
      <c r="K1369" s="2">
        <v>90000</v>
      </c>
      <c r="L1369" s="5"/>
      <c r="M1369" s="2">
        <f t="shared" si="21"/>
        <v>-144414.97999999969</v>
      </c>
    </row>
    <row r="1370" spans="1:13" hidden="1">
      <c r="A1370" t="s">
        <v>10810</v>
      </c>
      <c r="B1370" s="1">
        <v>42031</v>
      </c>
      <c r="C1370" t="s">
        <v>245</v>
      </c>
      <c r="D1370">
        <v>1</v>
      </c>
      <c r="E1370" t="s">
        <v>10812</v>
      </c>
      <c r="F1370" t="s">
        <v>13</v>
      </c>
      <c r="G1370" t="s">
        <v>4</v>
      </c>
      <c r="H1370" t="s">
        <v>1541</v>
      </c>
      <c r="J1370" s="5"/>
      <c r="K1370" s="2">
        <v>1025</v>
      </c>
      <c r="L1370" s="5"/>
      <c r="M1370" s="2">
        <f t="shared" si="21"/>
        <v>-145439.97999999969</v>
      </c>
    </row>
    <row r="1371" spans="1:13" hidden="1">
      <c r="A1371" t="s">
        <v>10815</v>
      </c>
      <c r="B1371" s="1">
        <v>42031</v>
      </c>
      <c r="C1371" t="s">
        <v>536</v>
      </c>
      <c r="D1371">
        <v>1</v>
      </c>
      <c r="E1371" t="s">
        <v>10820</v>
      </c>
      <c r="F1371" t="s">
        <v>16</v>
      </c>
      <c r="G1371" t="s">
        <v>4</v>
      </c>
      <c r="H1371" t="s">
        <v>598</v>
      </c>
      <c r="J1371" s="5"/>
      <c r="K1371" s="2">
        <v>4100.01</v>
      </c>
      <c r="L1371" s="5"/>
      <c r="M1371" s="2">
        <f t="shared" si="21"/>
        <v>-149539.9899999997</v>
      </c>
    </row>
    <row r="1372" spans="1:13" hidden="1">
      <c r="A1372" t="s">
        <v>10821</v>
      </c>
      <c r="B1372" s="1">
        <v>42031</v>
      </c>
      <c r="C1372" t="s">
        <v>245</v>
      </c>
      <c r="D1372">
        <v>1</v>
      </c>
      <c r="E1372" t="s">
        <v>10828</v>
      </c>
      <c r="F1372" t="s">
        <v>13</v>
      </c>
      <c r="G1372" t="s">
        <v>4</v>
      </c>
      <c r="H1372" t="s">
        <v>10829</v>
      </c>
      <c r="J1372" s="5"/>
      <c r="K1372" s="2">
        <v>50000</v>
      </c>
      <c r="L1372" s="5"/>
      <c r="M1372" s="2">
        <f t="shared" si="21"/>
        <v>-199539.9899999997</v>
      </c>
    </row>
    <row r="1373" spans="1:13" hidden="1">
      <c r="A1373" t="s">
        <v>10832</v>
      </c>
      <c r="B1373" s="1">
        <v>42031</v>
      </c>
      <c r="C1373" t="s">
        <v>278</v>
      </c>
      <c r="D1373">
        <v>1</v>
      </c>
      <c r="E1373" t="s">
        <v>10835</v>
      </c>
      <c r="F1373" t="s">
        <v>13</v>
      </c>
      <c r="G1373" t="s">
        <v>4</v>
      </c>
      <c r="H1373" t="s">
        <v>1351</v>
      </c>
      <c r="J1373" s="5"/>
      <c r="K1373" s="2">
        <v>40000</v>
      </c>
      <c r="L1373" s="5"/>
      <c r="M1373" s="2">
        <f t="shared" si="21"/>
        <v>-239539.9899999997</v>
      </c>
    </row>
    <row r="1374" spans="1:13" hidden="1">
      <c r="A1374" t="s">
        <v>10876</v>
      </c>
      <c r="B1374" s="1">
        <v>42031</v>
      </c>
      <c r="C1374" t="s">
        <v>630</v>
      </c>
      <c r="D1374">
        <v>1</v>
      </c>
      <c r="E1374" t="s">
        <v>10881</v>
      </c>
      <c r="F1374" t="s">
        <v>16</v>
      </c>
      <c r="G1374" t="s">
        <v>4</v>
      </c>
      <c r="H1374" t="s">
        <v>630</v>
      </c>
      <c r="J1374" s="5"/>
      <c r="K1374" s="2">
        <v>12547.37</v>
      </c>
      <c r="L1374" s="5"/>
      <c r="M1374" s="2">
        <f t="shared" si="21"/>
        <v>-252087.35999999969</v>
      </c>
    </row>
    <row r="1375" spans="1:13" hidden="1">
      <c r="A1375" t="s">
        <v>10883</v>
      </c>
      <c r="B1375" s="1">
        <v>42031</v>
      </c>
      <c r="C1375" t="s">
        <v>10887</v>
      </c>
      <c r="D1375">
        <v>1</v>
      </c>
      <c r="E1375" t="s">
        <v>10888</v>
      </c>
      <c r="F1375" t="s">
        <v>13</v>
      </c>
      <c r="G1375" t="s">
        <v>4</v>
      </c>
      <c r="H1375" t="s">
        <v>10887</v>
      </c>
      <c r="J1375" s="5"/>
      <c r="K1375" s="2">
        <v>30664.1</v>
      </c>
      <c r="L1375" s="5"/>
      <c r="M1375" s="2">
        <f t="shared" si="21"/>
        <v>-282751.45999999967</v>
      </c>
    </row>
    <row r="1376" spans="1:13" hidden="1">
      <c r="A1376" t="s">
        <v>10892</v>
      </c>
      <c r="B1376" s="1">
        <v>42031</v>
      </c>
      <c r="C1376" t="s">
        <v>18</v>
      </c>
      <c r="D1376">
        <v>1</v>
      </c>
      <c r="E1376" t="s">
        <v>10894</v>
      </c>
      <c r="F1376" t="s">
        <v>13</v>
      </c>
      <c r="G1376" t="s">
        <v>4</v>
      </c>
      <c r="H1376" t="s">
        <v>10895</v>
      </c>
      <c r="J1376" s="5"/>
      <c r="K1376" s="2">
        <v>160000</v>
      </c>
      <c r="L1376" s="5"/>
      <c r="M1376" s="2">
        <f t="shared" si="21"/>
        <v>-442751.45999999967</v>
      </c>
    </row>
    <row r="1377" spans="1:13" hidden="1">
      <c r="A1377" t="s">
        <v>10898</v>
      </c>
      <c r="B1377" s="1">
        <v>42031</v>
      </c>
      <c r="C1377" t="s">
        <v>18</v>
      </c>
      <c r="D1377">
        <v>1</v>
      </c>
      <c r="E1377" t="s">
        <v>10901</v>
      </c>
      <c r="F1377" t="s">
        <v>13</v>
      </c>
      <c r="G1377" t="s">
        <v>4</v>
      </c>
      <c r="H1377" t="s">
        <v>18</v>
      </c>
      <c r="J1377" s="5"/>
      <c r="K1377" s="2">
        <v>20813.53</v>
      </c>
      <c r="L1377" s="5"/>
      <c r="M1377" s="2">
        <f t="shared" si="21"/>
        <v>-463564.98999999964</v>
      </c>
    </row>
    <row r="1378" spans="1:13" hidden="1">
      <c r="A1378" t="s">
        <v>32051</v>
      </c>
      <c r="B1378" s="1">
        <v>42031</v>
      </c>
      <c r="C1378" t="s">
        <v>32061</v>
      </c>
      <c r="D1378">
        <v>2</v>
      </c>
      <c r="E1378" t="s">
        <v>32062</v>
      </c>
      <c r="F1378" t="s">
        <v>7054</v>
      </c>
      <c r="G1378" t="s">
        <v>4</v>
      </c>
      <c r="H1378" t="s">
        <v>8323</v>
      </c>
      <c r="I1378" s="2">
        <v>1025</v>
      </c>
      <c r="J1378" s="5"/>
      <c r="L1378" s="5"/>
      <c r="M1378" s="2">
        <f t="shared" si="21"/>
        <v>-462539.98999999964</v>
      </c>
    </row>
    <row r="1379" spans="1:13" hidden="1">
      <c r="A1379" t="s">
        <v>32071</v>
      </c>
      <c r="B1379" s="1">
        <v>42031</v>
      </c>
      <c r="C1379" t="s">
        <v>32082</v>
      </c>
      <c r="D1379">
        <v>2</v>
      </c>
      <c r="E1379" t="s">
        <v>32083</v>
      </c>
      <c r="F1379" t="s">
        <v>13559</v>
      </c>
      <c r="G1379" t="s">
        <v>313</v>
      </c>
      <c r="H1379" t="s">
        <v>8996</v>
      </c>
      <c r="J1379" s="5"/>
      <c r="K1379" s="2">
        <v>1450</v>
      </c>
      <c r="L1379" s="5"/>
      <c r="M1379" s="2">
        <f t="shared" si="21"/>
        <v>-463989.98999999964</v>
      </c>
    </row>
    <row r="1380" spans="1:13" hidden="1">
      <c r="A1380" t="s">
        <v>32071</v>
      </c>
      <c r="B1380" s="1">
        <v>42031</v>
      </c>
      <c r="C1380" t="s">
        <v>32082</v>
      </c>
      <c r="D1380">
        <v>2</v>
      </c>
      <c r="E1380" t="s">
        <v>32083</v>
      </c>
      <c r="F1380" t="s">
        <v>13559</v>
      </c>
      <c r="G1380" t="s">
        <v>313</v>
      </c>
      <c r="H1380" t="s">
        <v>8996</v>
      </c>
      <c r="I1380" s="2">
        <v>1450</v>
      </c>
      <c r="J1380" s="5"/>
      <c r="L1380" s="5"/>
      <c r="M1380" s="2">
        <f t="shared" si="21"/>
        <v>-462539.98999999964</v>
      </c>
    </row>
    <row r="1381" spans="1:13" hidden="1">
      <c r="A1381" t="s">
        <v>32097</v>
      </c>
      <c r="B1381" s="1">
        <v>42031</v>
      </c>
      <c r="C1381" t="s">
        <v>18</v>
      </c>
      <c r="D1381">
        <v>2</v>
      </c>
      <c r="E1381" t="s">
        <v>32106</v>
      </c>
      <c r="F1381" t="s">
        <v>13559</v>
      </c>
      <c r="G1381" t="s">
        <v>313</v>
      </c>
      <c r="H1381" t="s">
        <v>9391</v>
      </c>
      <c r="I1381" s="2">
        <v>352</v>
      </c>
      <c r="J1381" s="5"/>
      <c r="L1381" s="5"/>
      <c r="M1381" s="2">
        <f t="shared" si="21"/>
        <v>-462187.98999999964</v>
      </c>
    </row>
    <row r="1382" spans="1:13" hidden="1">
      <c r="A1382" t="s">
        <v>32139</v>
      </c>
      <c r="B1382" s="1">
        <v>42031</v>
      </c>
      <c r="C1382" t="s">
        <v>32148</v>
      </c>
      <c r="D1382">
        <v>2</v>
      </c>
      <c r="E1382" t="s">
        <v>32149</v>
      </c>
      <c r="F1382" t="s">
        <v>7054</v>
      </c>
      <c r="G1382" t="s">
        <v>4</v>
      </c>
      <c r="H1382" t="s">
        <v>19569</v>
      </c>
      <c r="I1382" s="2">
        <v>5120.25</v>
      </c>
      <c r="J1382" s="5"/>
      <c r="L1382" s="5"/>
      <c r="M1382" s="2">
        <f t="shared" si="21"/>
        <v>-457067.73999999964</v>
      </c>
    </row>
    <row r="1383" spans="1:13" hidden="1">
      <c r="A1383" t="s">
        <v>32159</v>
      </c>
      <c r="B1383" s="1">
        <v>42031</v>
      </c>
      <c r="C1383" t="s">
        <v>32167</v>
      </c>
      <c r="D1383">
        <v>2</v>
      </c>
      <c r="E1383" t="s">
        <v>32168</v>
      </c>
      <c r="F1383" t="s">
        <v>7054</v>
      </c>
      <c r="G1383" t="s">
        <v>4</v>
      </c>
      <c r="H1383" t="s">
        <v>11329</v>
      </c>
      <c r="I1383" s="2">
        <v>2589.9899999999998</v>
      </c>
      <c r="J1383" s="5"/>
      <c r="L1383" s="5"/>
      <c r="M1383" s="2">
        <f t="shared" si="21"/>
        <v>-454477.74999999965</v>
      </c>
    </row>
    <row r="1384" spans="1:13" hidden="1">
      <c r="A1384" t="s">
        <v>32195</v>
      </c>
      <c r="B1384" s="1">
        <v>42031</v>
      </c>
      <c r="C1384" t="s">
        <v>32204</v>
      </c>
      <c r="D1384">
        <v>2</v>
      </c>
      <c r="E1384" t="s">
        <v>32205</v>
      </c>
      <c r="F1384" t="s">
        <v>7054</v>
      </c>
      <c r="G1384" t="s">
        <v>4</v>
      </c>
      <c r="H1384" t="s">
        <v>14444</v>
      </c>
      <c r="I1384" s="2">
        <v>3030</v>
      </c>
      <c r="J1384" s="5"/>
      <c r="L1384" s="5"/>
      <c r="M1384" s="2">
        <f t="shared" si="21"/>
        <v>-451447.74999999965</v>
      </c>
    </row>
    <row r="1385" spans="1:13" hidden="1">
      <c r="A1385" t="s">
        <v>32216</v>
      </c>
      <c r="B1385" s="1">
        <v>42031</v>
      </c>
      <c r="C1385" t="s">
        <v>32228</v>
      </c>
      <c r="D1385">
        <v>2</v>
      </c>
      <c r="E1385" t="s">
        <v>32229</v>
      </c>
      <c r="F1385" t="s">
        <v>13559</v>
      </c>
      <c r="G1385" t="s">
        <v>313</v>
      </c>
      <c r="H1385" t="s">
        <v>8292</v>
      </c>
      <c r="J1385" s="5"/>
      <c r="K1385" s="2">
        <v>195.94</v>
      </c>
      <c r="L1385" s="5"/>
      <c r="M1385" s="2">
        <f t="shared" si="21"/>
        <v>-451643.68999999965</v>
      </c>
    </row>
    <row r="1386" spans="1:13" hidden="1">
      <c r="A1386" t="s">
        <v>32216</v>
      </c>
      <c r="B1386" s="1">
        <v>42031</v>
      </c>
      <c r="C1386" t="s">
        <v>32228</v>
      </c>
      <c r="D1386">
        <v>2</v>
      </c>
      <c r="E1386" t="s">
        <v>32229</v>
      </c>
      <c r="F1386" t="s">
        <v>13559</v>
      </c>
      <c r="G1386" t="s">
        <v>313</v>
      </c>
      <c r="H1386" t="s">
        <v>8292</v>
      </c>
      <c r="I1386" s="2">
        <v>195.94</v>
      </c>
      <c r="J1386" s="5"/>
      <c r="L1386" s="5"/>
      <c r="M1386" s="2">
        <f t="shared" si="21"/>
        <v>-451447.74999999965</v>
      </c>
    </row>
    <row r="1387" spans="1:13" hidden="1">
      <c r="A1387" t="s">
        <v>32238</v>
      </c>
      <c r="B1387" s="1">
        <v>42031</v>
      </c>
      <c r="C1387" t="s">
        <v>32248</v>
      </c>
      <c r="D1387">
        <v>2</v>
      </c>
      <c r="E1387" t="s">
        <v>32249</v>
      </c>
      <c r="F1387" t="s">
        <v>13559</v>
      </c>
      <c r="G1387" t="s">
        <v>313</v>
      </c>
      <c r="H1387" t="s">
        <v>6592</v>
      </c>
      <c r="J1387" s="5"/>
      <c r="K1387" s="2">
        <v>3302.52</v>
      </c>
      <c r="L1387" s="5"/>
      <c r="M1387" s="2">
        <f t="shared" si="21"/>
        <v>-454750.26999999967</v>
      </c>
    </row>
    <row r="1388" spans="1:13" hidden="1">
      <c r="A1388" t="s">
        <v>32238</v>
      </c>
      <c r="B1388" s="1">
        <v>42031</v>
      </c>
      <c r="C1388" t="s">
        <v>32248</v>
      </c>
      <c r="D1388">
        <v>2</v>
      </c>
      <c r="E1388" t="s">
        <v>32249</v>
      </c>
      <c r="F1388" t="s">
        <v>13559</v>
      </c>
      <c r="G1388" t="s">
        <v>313</v>
      </c>
      <c r="H1388" t="s">
        <v>6592</v>
      </c>
      <c r="I1388" s="2">
        <v>3302.52</v>
      </c>
      <c r="J1388" s="5"/>
      <c r="L1388" s="5"/>
      <c r="M1388" s="2">
        <f t="shared" si="21"/>
        <v>-451447.74999999965</v>
      </c>
    </row>
    <row r="1389" spans="1:13" hidden="1">
      <c r="A1389" t="s">
        <v>32261</v>
      </c>
      <c r="B1389" s="1">
        <v>42031</v>
      </c>
      <c r="C1389" t="s">
        <v>32271</v>
      </c>
      <c r="D1389">
        <v>2</v>
      </c>
      <c r="E1389" t="s">
        <v>32272</v>
      </c>
      <c r="F1389" t="s">
        <v>7054</v>
      </c>
      <c r="G1389" t="s">
        <v>4</v>
      </c>
      <c r="H1389" t="s">
        <v>32273</v>
      </c>
      <c r="I1389" s="2">
        <v>1025</v>
      </c>
      <c r="J1389" s="5"/>
      <c r="L1389" s="5"/>
      <c r="M1389" s="2">
        <f t="shared" si="21"/>
        <v>-450422.74999999965</v>
      </c>
    </row>
    <row r="1390" spans="1:13" hidden="1">
      <c r="A1390" t="s">
        <v>32283</v>
      </c>
      <c r="B1390" s="1">
        <v>42031</v>
      </c>
      <c r="C1390" t="s">
        <v>32292</v>
      </c>
      <c r="D1390">
        <v>2</v>
      </c>
      <c r="E1390" t="s">
        <v>32293</v>
      </c>
      <c r="F1390" t="s">
        <v>13559</v>
      </c>
      <c r="G1390" t="s">
        <v>313</v>
      </c>
      <c r="H1390" t="s">
        <v>835</v>
      </c>
      <c r="J1390" s="5"/>
      <c r="K1390" s="2">
        <v>650.01</v>
      </c>
      <c r="L1390" s="5"/>
      <c r="M1390" s="2">
        <f t="shared" si="21"/>
        <v>-451072.75999999966</v>
      </c>
    </row>
    <row r="1391" spans="1:13" hidden="1">
      <c r="A1391" t="s">
        <v>32283</v>
      </c>
      <c r="B1391" s="1">
        <v>42031</v>
      </c>
      <c r="C1391" t="s">
        <v>32292</v>
      </c>
      <c r="D1391">
        <v>2</v>
      </c>
      <c r="E1391" t="s">
        <v>32293</v>
      </c>
      <c r="F1391" t="s">
        <v>13559</v>
      </c>
      <c r="G1391" t="s">
        <v>313</v>
      </c>
      <c r="H1391" t="s">
        <v>835</v>
      </c>
      <c r="I1391" s="2">
        <v>650.01</v>
      </c>
      <c r="J1391" s="5"/>
      <c r="L1391" s="5"/>
      <c r="M1391" s="2">
        <f t="shared" si="21"/>
        <v>-450422.74999999965</v>
      </c>
    </row>
    <row r="1392" spans="1:13" hidden="1">
      <c r="A1392" t="s">
        <v>32304</v>
      </c>
      <c r="B1392" s="1">
        <v>42031</v>
      </c>
      <c r="C1392" t="s">
        <v>32312</v>
      </c>
      <c r="D1392">
        <v>2</v>
      </c>
      <c r="E1392" t="s">
        <v>32313</v>
      </c>
      <c r="F1392" t="s">
        <v>13559</v>
      </c>
      <c r="G1392" t="s">
        <v>313</v>
      </c>
      <c r="H1392" t="s">
        <v>16623</v>
      </c>
      <c r="J1392" s="5"/>
      <c r="K1392" s="2">
        <v>150</v>
      </c>
      <c r="L1392" s="5"/>
      <c r="M1392" s="2">
        <f t="shared" si="21"/>
        <v>-450572.74999999965</v>
      </c>
    </row>
    <row r="1393" spans="1:13" hidden="1">
      <c r="A1393" t="s">
        <v>32304</v>
      </c>
      <c r="B1393" s="1">
        <v>42031</v>
      </c>
      <c r="C1393" t="s">
        <v>32312</v>
      </c>
      <c r="D1393">
        <v>2</v>
      </c>
      <c r="E1393" t="s">
        <v>32313</v>
      </c>
      <c r="F1393" t="s">
        <v>13559</v>
      </c>
      <c r="G1393" t="s">
        <v>313</v>
      </c>
      <c r="H1393" t="s">
        <v>16623</v>
      </c>
      <c r="I1393" s="2">
        <v>150</v>
      </c>
      <c r="J1393" s="5"/>
      <c r="L1393" s="5"/>
      <c r="M1393" s="2">
        <f t="shared" si="21"/>
        <v>-450422.74999999965</v>
      </c>
    </row>
    <row r="1394" spans="1:13" hidden="1">
      <c r="A1394" t="s">
        <v>32325</v>
      </c>
      <c r="B1394" s="1">
        <v>42031</v>
      </c>
      <c r="C1394" t="s">
        <v>31948</v>
      </c>
      <c r="D1394">
        <v>1</v>
      </c>
      <c r="E1394" t="s">
        <v>32337</v>
      </c>
      <c r="F1394" t="s">
        <v>13565</v>
      </c>
      <c r="G1394" t="s">
        <v>4</v>
      </c>
      <c r="H1394" t="s">
        <v>31950</v>
      </c>
      <c r="I1394" s="2">
        <v>25000</v>
      </c>
      <c r="J1394" s="5"/>
      <c r="L1394" s="5"/>
      <c r="M1394" s="2">
        <f t="shared" si="21"/>
        <v>-425422.74999999965</v>
      </c>
    </row>
    <row r="1395" spans="1:13" hidden="1">
      <c r="A1395" t="s">
        <v>32350</v>
      </c>
      <c r="B1395" s="1">
        <v>42031</v>
      </c>
      <c r="C1395" t="s">
        <v>18</v>
      </c>
      <c r="D1395">
        <v>2</v>
      </c>
      <c r="E1395" t="s">
        <v>32359</v>
      </c>
      <c r="F1395" t="s">
        <v>13559</v>
      </c>
      <c r="G1395" t="s">
        <v>313</v>
      </c>
      <c r="H1395" t="s">
        <v>2527</v>
      </c>
      <c r="I1395" s="2">
        <v>502.38</v>
      </c>
      <c r="J1395" s="5"/>
      <c r="L1395" s="5"/>
      <c r="M1395" s="2">
        <f t="shared" si="21"/>
        <v>-424920.36999999965</v>
      </c>
    </row>
    <row r="1396" spans="1:13" hidden="1">
      <c r="A1396" t="s">
        <v>32372</v>
      </c>
      <c r="B1396" s="1">
        <v>42031</v>
      </c>
      <c r="C1396" t="s">
        <v>32381</v>
      </c>
      <c r="D1396">
        <v>2</v>
      </c>
      <c r="E1396" t="s">
        <v>32382</v>
      </c>
      <c r="F1396" t="s">
        <v>7054</v>
      </c>
      <c r="G1396" t="s">
        <v>4</v>
      </c>
      <c r="H1396" t="s">
        <v>32383</v>
      </c>
      <c r="I1396" s="2">
        <v>1025</v>
      </c>
      <c r="J1396" s="5"/>
      <c r="L1396" s="5"/>
      <c r="M1396" s="2">
        <f t="shared" si="21"/>
        <v>-423895.36999999965</v>
      </c>
    </row>
    <row r="1397" spans="1:13" hidden="1">
      <c r="A1397" t="s">
        <v>32392</v>
      </c>
      <c r="B1397" s="1">
        <v>42031</v>
      </c>
      <c r="C1397" t="s">
        <v>5029</v>
      </c>
      <c r="D1397">
        <v>2</v>
      </c>
      <c r="E1397" t="s">
        <v>32401</v>
      </c>
      <c r="F1397" t="s">
        <v>13559</v>
      </c>
      <c r="G1397" t="s">
        <v>313</v>
      </c>
      <c r="H1397" t="s">
        <v>4873</v>
      </c>
      <c r="J1397" s="5"/>
      <c r="K1397" s="2">
        <v>300</v>
      </c>
      <c r="L1397" s="5"/>
      <c r="M1397" s="2">
        <f t="shared" si="21"/>
        <v>-424195.36999999965</v>
      </c>
    </row>
    <row r="1398" spans="1:13" hidden="1">
      <c r="A1398" t="s">
        <v>32392</v>
      </c>
      <c r="B1398" s="1">
        <v>42031</v>
      </c>
      <c r="C1398" t="s">
        <v>5029</v>
      </c>
      <c r="D1398">
        <v>2</v>
      </c>
      <c r="E1398" t="s">
        <v>32401</v>
      </c>
      <c r="F1398" t="s">
        <v>13559</v>
      </c>
      <c r="G1398" t="s">
        <v>313</v>
      </c>
      <c r="H1398" t="s">
        <v>4873</v>
      </c>
      <c r="I1398" s="2">
        <v>624.08000000000004</v>
      </c>
      <c r="J1398" s="5"/>
      <c r="L1398" s="5"/>
      <c r="M1398" s="2">
        <f t="shared" si="21"/>
        <v>-423571.28999999963</v>
      </c>
    </row>
    <row r="1399" spans="1:13" hidden="1">
      <c r="A1399" t="s">
        <v>32410</v>
      </c>
      <c r="B1399" s="1">
        <v>42031</v>
      </c>
      <c r="C1399" t="s">
        <v>18</v>
      </c>
      <c r="D1399">
        <v>2</v>
      </c>
      <c r="E1399" t="s">
        <v>32421</v>
      </c>
      <c r="F1399" t="s">
        <v>13559</v>
      </c>
      <c r="G1399" t="s">
        <v>313</v>
      </c>
      <c r="H1399" t="s">
        <v>32422</v>
      </c>
      <c r="I1399" s="2">
        <v>91.14</v>
      </c>
      <c r="J1399" s="5"/>
      <c r="L1399" s="5"/>
      <c r="M1399" s="2">
        <f t="shared" si="21"/>
        <v>-423480.14999999962</v>
      </c>
    </row>
    <row r="1400" spans="1:13" hidden="1">
      <c r="A1400" t="s">
        <v>32433</v>
      </c>
      <c r="B1400" s="1">
        <v>42031</v>
      </c>
      <c r="C1400" t="s">
        <v>32443</v>
      </c>
      <c r="D1400">
        <v>2</v>
      </c>
      <c r="E1400" t="s">
        <v>32444</v>
      </c>
      <c r="F1400" t="s">
        <v>7054</v>
      </c>
      <c r="G1400" t="s">
        <v>4</v>
      </c>
      <c r="H1400" t="s">
        <v>2254</v>
      </c>
      <c r="I1400" s="2">
        <v>1840</v>
      </c>
      <c r="J1400" s="5"/>
      <c r="L1400" s="5"/>
      <c r="M1400" s="2">
        <f t="shared" si="21"/>
        <v>-421640.14999999962</v>
      </c>
    </row>
    <row r="1401" spans="1:13" hidden="1">
      <c r="A1401" t="s">
        <v>32452</v>
      </c>
      <c r="B1401" s="1">
        <v>42031</v>
      </c>
      <c r="C1401" t="s">
        <v>15088</v>
      </c>
      <c r="D1401">
        <v>1</v>
      </c>
      <c r="E1401" t="s">
        <v>32462</v>
      </c>
      <c r="F1401" t="s">
        <v>13561</v>
      </c>
      <c r="G1401" t="s">
        <v>4</v>
      </c>
      <c r="H1401" t="s">
        <v>3666</v>
      </c>
      <c r="I1401" s="2">
        <v>5000</v>
      </c>
      <c r="J1401" s="5"/>
      <c r="L1401" s="5"/>
      <c r="M1401" s="2">
        <f t="shared" si="21"/>
        <v>-416640.14999999962</v>
      </c>
    </row>
    <row r="1402" spans="1:13" hidden="1">
      <c r="A1402" t="s">
        <v>32473</v>
      </c>
      <c r="B1402" s="1">
        <v>42031</v>
      </c>
      <c r="C1402" t="s">
        <v>6</v>
      </c>
      <c r="D1402">
        <v>1</v>
      </c>
      <c r="E1402" t="s">
        <v>32483</v>
      </c>
      <c r="F1402" t="s">
        <v>13610</v>
      </c>
      <c r="G1402" t="s">
        <v>4</v>
      </c>
      <c r="H1402" t="s">
        <v>7321</v>
      </c>
      <c r="I1402" s="2">
        <v>12525.14</v>
      </c>
      <c r="J1402" s="5"/>
      <c r="L1402" s="5"/>
      <c r="M1402" s="2">
        <f t="shared" si="21"/>
        <v>-404115.0099999996</v>
      </c>
    </row>
    <row r="1403" spans="1:13" hidden="1">
      <c r="A1403" t="s">
        <v>32493</v>
      </c>
      <c r="B1403" s="1">
        <v>42031</v>
      </c>
      <c r="C1403" t="s">
        <v>18</v>
      </c>
      <c r="D1403">
        <v>2</v>
      </c>
      <c r="E1403" t="s">
        <v>32503</v>
      </c>
      <c r="F1403" t="s">
        <v>13559</v>
      </c>
      <c r="G1403" t="s">
        <v>313</v>
      </c>
      <c r="H1403" t="s">
        <v>32504</v>
      </c>
      <c r="I1403" s="2">
        <v>3990.76</v>
      </c>
      <c r="J1403" s="5"/>
      <c r="L1403" s="5"/>
      <c r="M1403" s="2">
        <f t="shared" si="21"/>
        <v>-400124.24999999959</v>
      </c>
    </row>
    <row r="1404" spans="1:13" hidden="1">
      <c r="A1404" t="s">
        <v>32518</v>
      </c>
      <c r="B1404" s="1">
        <v>42031</v>
      </c>
      <c r="C1404" t="s">
        <v>32526</v>
      </c>
      <c r="D1404">
        <v>2</v>
      </c>
      <c r="E1404" t="s">
        <v>32527</v>
      </c>
      <c r="F1404" t="s">
        <v>7054</v>
      </c>
      <c r="G1404" t="s">
        <v>4</v>
      </c>
      <c r="H1404" t="s">
        <v>10567</v>
      </c>
      <c r="I1404" s="2">
        <v>3030.01</v>
      </c>
      <c r="J1404" s="5"/>
      <c r="L1404" s="5"/>
      <c r="M1404" s="2">
        <f t="shared" si="21"/>
        <v>-397094.23999999958</v>
      </c>
    </row>
    <row r="1405" spans="1:13" hidden="1">
      <c r="A1405" t="s">
        <v>32558</v>
      </c>
      <c r="B1405" s="1">
        <v>42031</v>
      </c>
      <c r="C1405" t="s">
        <v>32564</v>
      </c>
      <c r="D1405">
        <v>2</v>
      </c>
      <c r="E1405" t="s">
        <v>32565</v>
      </c>
      <c r="F1405" t="s">
        <v>7054</v>
      </c>
      <c r="G1405" t="s">
        <v>4</v>
      </c>
      <c r="H1405" t="s">
        <v>23086</v>
      </c>
      <c r="I1405" s="2">
        <v>470</v>
      </c>
      <c r="J1405" s="5"/>
      <c r="L1405" s="5"/>
      <c r="M1405" s="2">
        <f t="shared" si="21"/>
        <v>-396624.23999999958</v>
      </c>
    </row>
    <row r="1406" spans="1:13" hidden="1">
      <c r="A1406" t="s">
        <v>32574</v>
      </c>
      <c r="B1406" s="1">
        <v>42031</v>
      </c>
      <c r="C1406" t="s">
        <v>32582</v>
      </c>
      <c r="D1406">
        <v>2</v>
      </c>
      <c r="E1406" t="s">
        <v>32583</v>
      </c>
      <c r="F1406" t="s">
        <v>7054</v>
      </c>
      <c r="G1406" t="s">
        <v>4</v>
      </c>
      <c r="H1406" t="s">
        <v>32584</v>
      </c>
      <c r="I1406" s="2">
        <v>3029.99</v>
      </c>
      <c r="J1406" s="5"/>
      <c r="L1406" s="5"/>
      <c r="M1406" s="2">
        <f t="shared" si="21"/>
        <v>-393594.24999999959</v>
      </c>
    </row>
    <row r="1407" spans="1:13" hidden="1">
      <c r="A1407" t="s">
        <v>32595</v>
      </c>
      <c r="B1407" s="1">
        <v>42031</v>
      </c>
      <c r="C1407" t="s">
        <v>32602</v>
      </c>
      <c r="D1407">
        <v>2</v>
      </c>
      <c r="E1407" t="s">
        <v>32603</v>
      </c>
      <c r="F1407" t="s">
        <v>7054</v>
      </c>
      <c r="G1407" t="s">
        <v>4</v>
      </c>
      <c r="H1407" t="s">
        <v>6592</v>
      </c>
      <c r="I1407" s="2">
        <v>600.01</v>
      </c>
      <c r="J1407" s="5"/>
      <c r="L1407" s="5"/>
      <c r="M1407" s="2">
        <f t="shared" si="21"/>
        <v>-392994.23999999958</v>
      </c>
    </row>
    <row r="1408" spans="1:13" hidden="1">
      <c r="A1408" t="s">
        <v>32619</v>
      </c>
      <c r="B1408" s="1">
        <v>42031</v>
      </c>
      <c r="C1408" t="s">
        <v>19329</v>
      </c>
      <c r="D1408">
        <v>1</v>
      </c>
      <c r="E1408" t="s">
        <v>32628</v>
      </c>
      <c r="F1408" t="s">
        <v>13561</v>
      </c>
      <c r="G1408" t="s">
        <v>4</v>
      </c>
      <c r="H1408" t="s">
        <v>32629</v>
      </c>
      <c r="I1408" s="2">
        <v>20000</v>
      </c>
      <c r="J1408" s="5"/>
      <c r="L1408" s="5"/>
      <c r="M1408" s="2">
        <f t="shared" si="21"/>
        <v>-372994.23999999958</v>
      </c>
    </row>
    <row r="1409" spans="1:13" hidden="1">
      <c r="A1409" t="s">
        <v>32642</v>
      </c>
      <c r="B1409" s="1">
        <v>42031</v>
      </c>
      <c r="C1409" t="s">
        <v>32651</v>
      </c>
      <c r="D1409">
        <v>2</v>
      </c>
      <c r="E1409" t="s">
        <v>32652</v>
      </c>
      <c r="F1409" t="s">
        <v>7054</v>
      </c>
      <c r="G1409" t="s">
        <v>4</v>
      </c>
      <c r="H1409" t="s">
        <v>2119</v>
      </c>
      <c r="I1409" s="2">
        <v>200.01</v>
      </c>
      <c r="J1409" s="5"/>
      <c r="L1409" s="5"/>
      <c r="M1409" s="2">
        <f t="shared" si="21"/>
        <v>-372794.22999999957</v>
      </c>
    </row>
    <row r="1410" spans="1:13" hidden="1">
      <c r="A1410" t="s">
        <v>32665</v>
      </c>
      <c r="B1410" s="1">
        <v>42031</v>
      </c>
      <c r="C1410" t="s">
        <v>18</v>
      </c>
      <c r="D1410">
        <v>2</v>
      </c>
      <c r="E1410" t="s">
        <v>32676</v>
      </c>
      <c r="F1410" t="s">
        <v>13559</v>
      </c>
      <c r="G1410" t="s">
        <v>313</v>
      </c>
      <c r="H1410" t="s">
        <v>11448</v>
      </c>
      <c r="I1410" s="2">
        <v>533.80999999999995</v>
      </c>
      <c r="J1410" s="5"/>
      <c r="L1410" s="5"/>
      <c r="M1410" s="2">
        <f t="shared" si="21"/>
        <v>-372260.41999999958</v>
      </c>
    </row>
    <row r="1411" spans="1:13" hidden="1">
      <c r="A1411" t="s">
        <v>32689</v>
      </c>
      <c r="B1411" s="1">
        <v>42031</v>
      </c>
      <c r="C1411" t="s">
        <v>32697</v>
      </c>
      <c r="D1411">
        <v>2</v>
      </c>
      <c r="E1411" t="s">
        <v>32698</v>
      </c>
      <c r="F1411" t="s">
        <v>7054</v>
      </c>
      <c r="G1411" t="s">
        <v>4</v>
      </c>
      <c r="H1411" t="s">
        <v>32699</v>
      </c>
      <c r="I1411" s="2">
        <v>999</v>
      </c>
      <c r="J1411" s="5"/>
      <c r="L1411" s="5"/>
      <c r="M1411" s="2">
        <f t="shared" si="21"/>
        <v>-371261.41999999958</v>
      </c>
    </row>
    <row r="1412" spans="1:13" hidden="1">
      <c r="A1412" t="s">
        <v>32710</v>
      </c>
      <c r="B1412" s="1">
        <v>42031</v>
      </c>
      <c r="C1412" t="s">
        <v>32720</v>
      </c>
      <c r="D1412">
        <v>1</v>
      </c>
      <c r="E1412" t="s">
        <v>32721</v>
      </c>
      <c r="F1412" t="s">
        <v>13561</v>
      </c>
      <c r="G1412" t="s">
        <v>4</v>
      </c>
      <c r="H1412" t="s">
        <v>20841</v>
      </c>
      <c r="I1412" s="2">
        <v>90000</v>
      </c>
      <c r="J1412" s="5"/>
      <c r="L1412" s="5"/>
      <c r="M1412" s="2">
        <f t="shared" si="21"/>
        <v>-281261.41999999958</v>
      </c>
    </row>
    <row r="1413" spans="1:13" hidden="1">
      <c r="A1413" t="s">
        <v>32734</v>
      </c>
      <c r="B1413" s="1">
        <v>42031</v>
      </c>
      <c r="C1413" t="s">
        <v>19379</v>
      </c>
      <c r="D1413">
        <v>1</v>
      </c>
      <c r="E1413" t="s">
        <v>32744</v>
      </c>
      <c r="F1413" t="s">
        <v>13565</v>
      </c>
      <c r="G1413" t="s">
        <v>4</v>
      </c>
      <c r="H1413" t="s">
        <v>19381</v>
      </c>
      <c r="I1413" s="2">
        <v>5000</v>
      </c>
      <c r="J1413" s="5"/>
      <c r="L1413" s="5"/>
      <c r="M1413" s="2">
        <f t="shared" si="21"/>
        <v>-276261.41999999958</v>
      </c>
    </row>
    <row r="1414" spans="1:13" hidden="1">
      <c r="A1414" t="s">
        <v>32757</v>
      </c>
      <c r="B1414" s="1">
        <v>42031</v>
      </c>
      <c r="C1414" t="s">
        <v>32768</v>
      </c>
      <c r="D1414">
        <v>2</v>
      </c>
      <c r="E1414" t="s">
        <v>32769</v>
      </c>
      <c r="F1414" t="s">
        <v>7054</v>
      </c>
      <c r="G1414" t="s">
        <v>4</v>
      </c>
      <c r="H1414" t="s">
        <v>8975</v>
      </c>
      <c r="I1414" s="2">
        <v>3030</v>
      </c>
      <c r="J1414" s="5"/>
      <c r="L1414" s="5"/>
      <c r="M1414" s="2">
        <f t="shared" si="21"/>
        <v>-273231.41999999958</v>
      </c>
    </row>
    <row r="1415" spans="1:13" hidden="1">
      <c r="A1415" t="s">
        <v>32779</v>
      </c>
      <c r="B1415" s="1">
        <v>42031</v>
      </c>
      <c r="C1415" t="s">
        <v>32789</v>
      </c>
      <c r="D1415">
        <v>2</v>
      </c>
      <c r="E1415" t="s">
        <v>32790</v>
      </c>
      <c r="F1415" t="s">
        <v>7054</v>
      </c>
      <c r="G1415" t="s">
        <v>4</v>
      </c>
      <c r="H1415" t="s">
        <v>31171</v>
      </c>
      <c r="I1415" s="2">
        <v>1840</v>
      </c>
      <c r="J1415" s="5"/>
      <c r="L1415" s="5"/>
      <c r="M1415" s="2">
        <f t="shared" si="21"/>
        <v>-271391.41999999958</v>
      </c>
    </row>
    <row r="1416" spans="1:13" hidden="1">
      <c r="A1416" t="s">
        <v>32801</v>
      </c>
      <c r="B1416" s="1">
        <v>42031</v>
      </c>
      <c r="C1416" t="s">
        <v>32811</v>
      </c>
      <c r="D1416">
        <v>2</v>
      </c>
      <c r="E1416" t="s">
        <v>32812</v>
      </c>
      <c r="F1416" t="s">
        <v>7054</v>
      </c>
      <c r="G1416" t="s">
        <v>4</v>
      </c>
      <c r="H1416" t="s">
        <v>2263</v>
      </c>
      <c r="I1416" s="2">
        <v>2617.0100000000002</v>
      </c>
      <c r="J1416" s="5"/>
      <c r="L1416" s="5"/>
      <c r="M1416" s="2">
        <f t="shared" si="21"/>
        <v>-268774.40999999957</v>
      </c>
    </row>
    <row r="1417" spans="1:13" hidden="1">
      <c r="A1417" t="s">
        <v>32825</v>
      </c>
      <c r="B1417" s="1">
        <v>42031</v>
      </c>
      <c r="C1417" t="s">
        <v>32836</v>
      </c>
      <c r="D1417">
        <v>2</v>
      </c>
      <c r="E1417" t="s">
        <v>32837</v>
      </c>
      <c r="F1417" t="s">
        <v>7054</v>
      </c>
      <c r="G1417" t="s">
        <v>4</v>
      </c>
      <c r="H1417" t="s">
        <v>1541</v>
      </c>
      <c r="I1417" s="2">
        <v>1025</v>
      </c>
      <c r="J1417" s="5"/>
      <c r="L1417" s="5"/>
      <c r="M1417" s="2">
        <f t="shared" ref="M1417:M1480" si="22">+M1416+I1417-K1417</f>
        <v>-267749.40999999957</v>
      </c>
    </row>
    <row r="1418" spans="1:13" hidden="1">
      <c r="A1418" t="s">
        <v>32851</v>
      </c>
      <c r="B1418" s="1">
        <v>42031</v>
      </c>
      <c r="C1418" t="s">
        <v>32860</v>
      </c>
      <c r="D1418">
        <v>2</v>
      </c>
      <c r="E1418" t="s">
        <v>32861</v>
      </c>
      <c r="F1418" t="s">
        <v>7054</v>
      </c>
      <c r="G1418" t="s">
        <v>4</v>
      </c>
      <c r="H1418" t="s">
        <v>14235</v>
      </c>
      <c r="I1418" s="2">
        <v>4100.01</v>
      </c>
      <c r="J1418" s="5"/>
      <c r="L1418" s="5"/>
      <c r="M1418" s="2">
        <f t="shared" si="22"/>
        <v>-263649.39999999956</v>
      </c>
    </row>
    <row r="1419" spans="1:13" hidden="1">
      <c r="A1419" t="s">
        <v>32872</v>
      </c>
      <c r="B1419" s="1">
        <v>42031</v>
      </c>
      <c r="C1419" t="s">
        <v>32882</v>
      </c>
      <c r="D1419">
        <v>2</v>
      </c>
      <c r="E1419" t="s">
        <v>32883</v>
      </c>
      <c r="F1419" t="s">
        <v>7054</v>
      </c>
      <c r="G1419" t="s">
        <v>4</v>
      </c>
      <c r="H1419" t="s">
        <v>23129</v>
      </c>
      <c r="I1419" s="2">
        <v>1025</v>
      </c>
      <c r="J1419" s="5"/>
      <c r="L1419" s="5"/>
      <c r="M1419" s="2">
        <f t="shared" si="22"/>
        <v>-262624.39999999956</v>
      </c>
    </row>
    <row r="1420" spans="1:13" hidden="1">
      <c r="A1420" t="s">
        <v>32896</v>
      </c>
      <c r="B1420" s="1">
        <v>42031</v>
      </c>
      <c r="C1420" t="s">
        <v>15851</v>
      </c>
      <c r="D1420">
        <v>1</v>
      </c>
      <c r="E1420" t="s">
        <v>32905</v>
      </c>
      <c r="F1420" t="s">
        <v>13565</v>
      </c>
      <c r="G1420" t="s">
        <v>4</v>
      </c>
      <c r="H1420" t="s">
        <v>32906</v>
      </c>
      <c r="I1420" s="2">
        <v>50000</v>
      </c>
      <c r="J1420" s="5"/>
      <c r="L1420" s="5"/>
      <c r="M1420" s="2">
        <f t="shared" si="22"/>
        <v>-212624.39999999956</v>
      </c>
    </row>
    <row r="1421" spans="1:13" hidden="1">
      <c r="A1421" t="s">
        <v>32918</v>
      </c>
      <c r="B1421" s="1">
        <v>42031</v>
      </c>
      <c r="C1421" t="s">
        <v>15354</v>
      </c>
      <c r="D1421">
        <v>1</v>
      </c>
      <c r="E1421" t="s">
        <v>32928</v>
      </c>
      <c r="F1421" t="s">
        <v>13565</v>
      </c>
      <c r="G1421" t="s">
        <v>4</v>
      </c>
      <c r="H1421" t="s">
        <v>1351</v>
      </c>
      <c r="I1421" s="2">
        <v>40000</v>
      </c>
      <c r="J1421" s="5"/>
      <c r="L1421" s="5"/>
      <c r="M1421" s="2">
        <f t="shared" si="22"/>
        <v>-172624.39999999956</v>
      </c>
    </row>
    <row r="1422" spans="1:13" hidden="1">
      <c r="A1422" t="s">
        <v>32940</v>
      </c>
      <c r="B1422" s="1">
        <v>42031</v>
      </c>
      <c r="C1422" t="s">
        <v>32948</v>
      </c>
      <c r="D1422">
        <v>2</v>
      </c>
      <c r="E1422" t="s">
        <v>32949</v>
      </c>
      <c r="F1422" t="s">
        <v>13559</v>
      </c>
      <c r="G1422" t="s">
        <v>313</v>
      </c>
      <c r="H1422" t="s">
        <v>8975</v>
      </c>
      <c r="J1422" s="5"/>
      <c r="K1422" s="2">
        <v>585.53</v>
      </c>
      <c r="L1422" s="5"/>
      <c r="M1422" s="2">
        <f t="shared" si="22"/>
        <v>-173209.92999999956</v>
      </c>
    </row>
    <row r="1423" spans="1:13" hidden="1">
      <c r="A1423" t="s">
        <v>32940</v>
      </c>
      <c r="B1423" s="1">
        <v>42031</v>
      </c>
      <c r="C1423" t="s">
        <v>32948</v>
      </c>
      <c r="D1423">
        <v>2</v>
      </c>
      <c r="E1423" t="s">
        <v>32949</v>
      </c>
      <c r="F1423" t="s">
        <v>13559</v>
      </c>
      <c r="G1423" t="s">
        <v>313</v>
      </c>
      <c r="H1423" t="s">
        <v>8975</v>
      </c>
      <c r="I1423" s="2">
        <v>585.53</v>
      </c>
      <c r="J1423" s="5"/>
      <c r="L1423" s="5"/>
      <c r="M1423" s="2">
        <f t="shared" si="22"/>
        <v>-172624.39999999956</v>
      </c>
    </row>
    <row r="1424" spans="1:13" hidden="1">
      <c r="A1424" t="s">
        <v>32963</v>
      </c>
      <c r="B1424" s="1">
        <v>42031</v>
      </c>
      <c r="C1424" t="s">
        <v>32971</v>
      </c>
      <c r="D1424">
        <v>2</v>
      </c>
      <c r="E1424" t="s">
        <v>32972</v>
      </c>
      <c r="F1424" t="s">
        <v>7054</v>
      </c>
      <c r="G1424" t="s">
        <v>4</v>
      </c>
      <c r="H1424" t="s">
        <v>2142</v>
      </c>
      <c r="I1424" s="2">
        <v>4100</v>
      </c>
      <c r="J1424" s="5"/>
      <c r="L1424" s="5"/>
      <c r="M1424" s="2">
        <f t="shared" si="22"/>
        <v>-168524.39999999956</v>
      </c>
    </row>
    <row r="1425" spans="1:14" hidden="1">
      <c r="A1425" t="s">
        <v>32985</v>
      </c>
      <c r="B1425" s="1">
        <v>42031</v>
      </c>
      <c r="C1425" t="s">
        <v>32994</v>
      </c>
      <c r="D1425">
        <v>2</v>
      </c>
      <c r="E1425" t="s">
        <v>32995</v>
      </c>
      <c r="F1425" t="s">
        <v>7054</v>
      </c>
      <c r="G1425" t="s">
        <v>4</v>
      </c>
      <c r="H1425" t="s">
        <v>2796</v>
      </c>
      <c r="I1425" s="2">
        <v>3412</v>
      </c>
      <c r="J1425" s="5"/>
      <c r="L1425" s="5"/>
      <c r="M1425" s="2">
        <f t="shared" si="22"/>
        <v>-165112.39999999956</v>
      </c>
    </row>
    <row r="1426" spans="1:14" hidden="1">
      <c r="A1426" t="s">
        <v>33007</v>
      </c>
      <c r="B1426" s="1">
        <v>42031</v>
      </c>
      <c r="C1426" t="s">
        <v>6</v>
      </c>
      <c r="D1426">
        <v>1</v>
      </c>
      <c r="E1426" t="s">
        <v>33017</v>
      </c>
      <c r="F1426" t="s">
        <v>13610</v>
      </c>
      <c r="G1426" t="s">
        <v>4</v>
      </c>
      <c r="H1426" t="s">
        <v>21397</v>
      </c>
      <c r="I1426" s="2">
        <v>9532.5400000000009</v>
      </c>
      <c r="J1426" s="5"/>
      <c r="L1426" s="5"/>
      <c r="M1426" s="2">
        <f t="shared" si="22"/>
        <v>-155579.85999999955</v>
      </c>
    </row>
    <row r="1427" spans="1:14" hidden="1">
      <c r="A1427" t="s">
        <v>33028</v>
      </c>
      <c r="B1427" s="1">
        <v>42031</v>
      </c>
      <c r="C1427" t="s">
        <v>14162</v>
      </c>
      <c r="D1427">
        <v>1</v>
      </c>
      <c r="E1427" t="s">
        <v>33037</v>
      </c>
      <c r="F1427" t="s">
        <v>13561</v>
      </c>
      <c r="G1427" t="s">
        <v>4</v>
      </c>
      <c r="H1427" t="s">
        <v>10895</v>
      </c>
      <c r="I1427" s="2">
        <v>160000</v>
      </c>
      <c r="J1427" s="5"/>
      <c r="L1427" s="5"/>
      <c r="M1427" s="2">
        <f t="shared" si="22"/>
        <v>4420.1400000004505</v>
      </c>
      <c r="N1427" s="3"/>
    </row>
    <row r="1428" spans="1:14" hidden="1">
      <c r="A1428" s="35" t="s">
        <v>10910</v>
      </c>
      <c r="B1428" s="36">
        <v>42032</v>
      </c>
      <c r="C1428" s="35" t="s">
        <v>245</v>
      </c>
      <c r="D1428" s="35">
        <v>1</v>
      </c>
      <c r="E1428" s="35" t="s">
        <v>10914</v>
      </c>
      <c r="F1428" s="35" t="s">
        <v>13</v>
      </c>
      <c r="G1428" s="35" t="s">
        <v>4</v>
      </c>
      <c r="H1428" s="35" t="s">
        <v>10915</v>
      </c>
      <c r="I1428" s="11"/>
      <c r="J1428" s="12"/>
      <c r="K1428" s="11">
        <v>1260.92</v>
      </c>
      <c r="L1428" s="12"/>
      <c r="M1428" s="11">
        <f t="shared" si="22"/>
        <v>3159.2200000004505</v>
      </c>
    </row>
    <row r="1429" spans="1:14" hidden="1">
      <c r="A1429" t="s">
        <v>10918</v>
      </c>
      <c r="B1429" s="1">
        <v>42032</v>
      </c>
      <c r="C1429" t="s">
        <v>278</v>
      </c>
      <c r="D1429">
        <v>1</v>
      </c>
      <c r="E1429" t="s">
        <v>10920</v>
      </c>
      <c r="F1429" t="s">
        <v>13</v>
      </c>
      <c r="G1429" t="s">
        <v>4</v>
      </c>
      <c r="H1429" t="s">
        <v>10155</v>
      </c>
      <c r="J1429" s="5"/>
      <c r="K1429" s="2">
        <v>125000</v>
      </c>
      <c r="L1429" s="5"/>
      <c r="M1429" s="2">
        <f t="shared" si="22"/>
        <v>-121840.77999999955</v>
      </c>
    </row>
    <row r="1430" spans="1:14" hidden="1">
      <c r="A1430" t="s">
        <v>10964</v>
      </c>
      <c r="B1430" s="1">
        <v>42032</v>
      </c>
      <c r="C1430" t="s">
        <v>278</v>
      </c>
      <c r="D1430">
        <v>1</v>
      </c>
      <c r="E1430" t="s">
        <v>10965</v>
      </c>
      <c r="F1430" t="s">
        <v>13</v>
      </c>
      <c r="G1430" t="s">
        <v>4</v>
      </c>
      <c r="H1430" t="s">
        <v>10966</v>
      </c>
      <c r="J1430" s="5"/>
      <c r="K1430" s="2">
        <v>185000</v>
      </c>
      <c r="L1430" s="5"/>
      <c r="M1430" s="2">
        <f t="shared" si="22"/>
        <v>-306840.77999999956</v>
      </c>
    </row>
    <row r="1431" spans="1:14" hidden="1">
      <c r="A1431" t="s">
        <v>10972</v>
      </c>
      <c r="B1431" s="1">
        <v>42032</v>
      </c>
      <c r="C1431" t="s">
        <v>6</v>
      </c>
      <c r="D1431">
        <v>1</v>
      </c>
      <c r="E1431" t="s">
        <v>10977</v>
      </c>
      <c r="F1431" t="s">
        <v>8</v>
      </c>
      <c r="G1431" t="s">
        <v>4</v>
      </c>
      <c r="H1431" t="s">
        <v>273</v>
      </c>
      <c r="I1431" s="2">
        <v>1840</v>
      </c>
      <c r="J1431" s="5"/>
      <c r="L1431" s="5"/>
      <c r="M1431" s="2">
        <f t="shared" si="22"/>
        <v>-305000.77999999956</v>
      </c>
    </row>
    <row r="1432" spans="1:14" hidden="1">
      <c r="A1432" t="s">
        <v>10990</v>
      </c>
      <c r="B1432" s="1">
        <v>42032</v>
      </c>
      <c r="C1432" t="s">
        <v>10995</v>
      </c>
      <c r="D1432">
        <v>2</v>
      </c>
      <c r="E1432" t="s">
        <v>10996</v>
      </c>
      <c r="F1432" t="s">
        <v>78</v>
      </c>
      <c r="G1432" t="s">
        <v>4</v>
      </c>
      <c r="H1432" t="s">
        <v>7088</v>
      </c>
      <c r="J1432" s="5"/>
      <c r="K1432" s="2">
        <v>4329.99</v>
      </c>
      <c r="L1432" s="5"/>
      <c r="M1432" s="2">
        <f t="shared" si="22"/>
        <v>-309330.76999999955</v>
      </c>
    </row>
    <row r="1433" spans="1:14" hidden="1">
      <c r="A1433" t="s">
        <v>11003</v>
      </c>
      <c r="B1433" s="1">
        <v>42032</v>
      </c>
      <c r="C1433" t="s">
        <v>43</v>
      </c>
      <c r="D1433">
        <v>1</v>
      </c>
      <c r="E1433" t="s">
        <v>11007</v>
      </c>
      <c r="F1433" t="s">
        <v>13</v>
      </c>
      <c r="G1433" t="s">
        <v>4</v>
      </c>
      <c r="H1433" t="s">
        <v>11008</v>
      </c>
      <c r="J1433" s="5"/>
      <c r="K1433" s="2">
        <v>70500</v>
      </c>
      <c r="L1433" s="5"/>
      <c r="M1433" s="2">
        <f t="shared" si="22"/>
        <v>-379830.76999999955</v>
      </c>
    </row>
    <row r="1434" spans="1:14" hidden="1">
      <c r="A1434" t="s">
        <v>11010</v>
      </c>
      <c r="B1434" s="1">
        <v>42032</v>
      </c>
      <c r="C1434" t="s">
        <v>43</v>
      </c>
      <c r="D1434">
        <v>1</v>
      </c>
      <c r="E1434" t="s">
        <v>11015</v>
      </c>
      <c r="F1434" t="s">
        <v>16</v>
      </c>
      <c r="G1434" t="s">
        <v>4</v>
      </c>
      <c r="H1434" t="s">
        <v>11016</v>
      </c>
      <c r="J1434" s="5"/>
      <c r="K1434" s="2">
        <v>3230.01</v>
      </c>
      <c r="L1434" s="5"/>
      <c r="M1434" s="2">
        <f t="shared" si="22"/>
        <v>-383060.77999999956</v>
      </c>
    </row>
    <row r="1435" spans="1:14" hidden="1">
      <c r="A1435" t="s">
        <v>11067</v>
      </c>
      <c r="B1435" s="1">
        <v>42032</v>
      </c>
      <c r="C1435" t="s">
        <v>1114</v>
      </c>
      <c r="D1435">
        <v>1</v>
      </c>
      <c r="E1435" t="s">
        <v>11070</v>
      </c>
      <c r="F1435" t="s">
        <v>16</v>
      </c>
      <c r="G1435" t="s">
        <v>4</v>
      </c>
      <c r="H1435" t="s">
        <v>11071</v>
      </c>
      <c r="J1435" s="5"/>
      <c r="K1435" s="2">
        <v>2875.94</v>
      </c>
      <c r="L1435" s="5"/>
      <c r="M1435" s="2">
        <f t="shared" si="22"/>
        <v>-385936.71999999956</v>
      </c>
    </row>
    <row r="1436" spans="1:14" hidden="1">
      <c r="A1436" t="s">
        <v>11084</v>
      </c>
      <c r="B1436" s="1">
        <v>42032</v>
      </c>
      <c r="C1436" t="s">
        <v>18</v>
      </c>
      <c r="D1436">
        <v>1</v>
      </c>
      <c r="E1436" t="s">
        <v>11087</v>
      </c>
      <c r="F1436" t="s">
        <v>13</v>
      </c>
      <c r="G1436" t="s">
        <v>4</v>
      </c>
      <c r="H1436" t="s">
        <v>3552</v>
      </c>
      <c r="J1436" s="5"/>
      <c r="K1436" s="2">
        <v>30000</v>
      </c>
      <c r="L1436" s="5"/>
      <c r="M1436" s="2">
        <f t="shared" si="22"/>
        <v>-415936.71999999956</v>
      </c>
    </row>
    <row r="1437" spans="1:14" hidden="1">
      <c r="A1437" t="s">
        <v>11105</v>
      </c>
      <c r="B1437" s="1">
        <v>42032</v>
      </c>
      <c r="C1437" t="s">
        <v>43</v>
      </c>
      <c r="D1437">
        <v>1</v>
      </c>
      <c r="E1437" t="s">
        <v>11107</v>
      </c>
      <c r="F1437" t="s">
        <v>13</v>
      </c>
      <c r="G1437" t="s">
        <v>4</v>
      </c>
      <c r="H1437" t="s">
        <v>6574</v>
      </c>
      <c r="J1437" s="5"/>
      <c r="K1437" s="2">
        <v>1025</v>
      </c>
      <c r="L1437" s="5"/>
      <c r="M1437" s="2">
        <f t="shared" si="22"/>
        <v>-416961.71999999956</v>
      </c>
    </row>
    <row r="1438" spans="1:14" hidden="1">
      <c r="A1438" t="s">
        <v>11109</v>
      </c>
      <c r="B1438" s="1">
        <v>42032</v>
      </c>
      <c r="C1438" t="s">
        <v>43</v>
      </c>
      <c r="D1438">
        <v>1</v>
      </c>
      <c r="E1438" t="s">
        <v>11111</v>
      </c>
      <c r="F1438" t="s">
        <v>228</v>
      </c>
      <c r="G1438" t="s">
        <v>4</v>
      </c>
      <c r="H1438" t="s">
        <v>226</v>
      </c>
      <c r="J1438" s="5"/>
      <c r="K1438" s="2">
        <v>4100</v>
      </c>
      <c r="L1438" s="5"/>
      <c r="M1438" s="2">
        <f t="shared" si="22"/>
        <v>-421061.71999999956</v>
      </c>
    </row>
    <row r="1439" spans="1:14" hidden="1">
      <c r="A1439" t="s">
        <v>11118</v>
      </c>
      <c r="B1439" s="1">
        <v>42032</v>
      </c>
      <c r="C1439" t="s">
        <v>43</v>
      </c>
      <c r="D1439">
        <v>1</v>
      </c>
      <c r="E1439" t="s">
        <v>11107</v>
      </c>
      <c r="F1439" t="s">
        <v>13</v>
      </c>
      <c r="G1439" t="s">
        <v>4</v>
      </c>
      <c r="H1439" t="s">
        <v>11121</v>
      </c>
      <c r="I1439" s="2">
        <v>1025</v>
      </c>
      <c r="J1439" s="5"/>
      <c r="L1439" s="5"/>
      <c r="M1439" s="2">
        <f t="shared" si="22"/>
        <v>-420036.71999999956</v>
      </c>
    </row>
    <row r="1440" spans="1:14" hidden="1">
      <c r="A1440" t="s">
        <v>11123</v>
      </c>
      <c r="B1440" s="1">
        <v>42032</v>
      </c>
      <c r="C1440" t="s">
        <v>43</v>
      </c>
      <c r="D1440">
        <v>1</v>
      </c>
      <c r="E1440" t="s">
        <v>11126</v>
      </c>
      <c r="F1440" t="s">
        <v>67</v>
      </c>
      <c r="G1440" t="s">
        <v>4</v>
      </c>
      <c r="H1440" t="s">
        <v>6574</v>
      </c>
      <c r="J1440" s="5"/>
      <c r="K1440" s="2">
        <v>1025</v>
      </c>
      <c r="L1440" s="5"/>
      <c r="M1440" s="2">
        <f t="shared" si="22"/>
        <v>-421061.71999999956</v>
      </c>
    </row>
    <row r="1441" spans="1:14" hidden="1">
      <c r="A1441" t="s">
        <v>11162</v>
      </c>
      <c r="B1441" s="40">
        <v>42032</v>
      </c>
      <c r="C1441" s="41" t="s">
        <v>11163</v>
      </c>
      <c r="D1441" s="41">
        <v>2</v>
      </c>
      <c r="E1441" s="41" t="s">
        <v>11164</v>
      </c>
      <c r="F1441" s="41" t="s">
        <v>78</v>
      </c>
      <c r="G1441" s="41" t="s">
        <v>4</v>
      </c>
      <c r="H1441" s="41" t="s">
        <v>2277</v>
      </c>
      <c r="I1441" s="42"/>
      <c r="J1441" s="46"/>
      <c r="K1441" s="42">
        <v>70.180000000000007</v>
      </c>
      <c r="L1441" s="5"/>
      <c r="M1441" s="2">
        <f t="shared" si="22"/>
        <v>-421131.89999999956</v>
      </c>
      <c r="N1441" s="25" t="s">
        <v>36375</v>
      </c>
    </row>
    <row r="1442" spans="1:14" hidden="1">
      <c r="A1442" t="s">
        <v>11200</v>
      </c>
      <c r="B1442" s="1">
        <v>42032</v>
      </c>
      <c r="C1442" t="s">
        <v>6</v>
      </c>
      <c r="D1442">
        <v>1</v>
      </c>
      <c r="E1442" t="s">
        <v>11203</v>
      </c>
      <c r="F1442" t="s">
        <v>29</v>
      </c>
      <c r="G1442" t="s">
        <v>4</v>
      </c>
      <c r="H1442" t="s">
        <v>11202</v>
      </c>
      <c r="I1442" s="2">
        <v>244.06</v>
      </c>
      <c r="J1442" s="5"/>
      <c r="L1442" s="5"/>
      <c r="M1442" s="2">
        <f t="shared" si="22"/>
        <v>-420887.83999999956</v>
      </c>
    </row>
    <row r="1443" spans="1:14" hidden="1">
      <c r="A1443" t="s">
        <v>11225</v>
      </c>
      <c r="B1443" s="1">
        <v>42032</v>
      </c>
      <c r="C1443" t="s">
        <v>245</v>
      </c>
      <c r="D1443">
        <v>1</v>
      </c>
      <c r="E1443" t="s">
        <v>11228</v>
      </c>
      <c r="F1443" t="s">
        <v>13</v>
      </c>
      <c r="G1443" t="s">
        <v>4</v>
      </c>
      <c r="H1443" t="s">
        <v>301</v>
      </c>
      <c r="J1443" s="5"/>
      <c r="K1443" s="2">
        <v>50000</v>
      </c>
      <c r="L1443" s="5"/>
      <c r="M1443" s="2">
        <f t="shared" si="22"/>
        <v>-470887.83999999956</v>
      </c>
    </row>
    <row r="1444" spans="1:14" hidden="1">
      <c r="A1444" t="s">
        <v>11230</v>
      </c>
      <c r="B1444" s="1">
        <v>42032</v>
      </c>
      <c r="C1444" t="s">
        <v>6</v>
      </c>
      <c r="D1444">
        <v>1</v>
      </c>
      <c r="E1444" t="s">
        <v>11234</v>
      </c>
      <c r="F1444" t="s">
        <v>29</v>
      </c>
      <c r="G1444" t="s">
        <v>4</v>
      </c>
      <c r="H1444" t="s">
        <v>1032</v>
      </c>
      <c r="I1444" s="2">
        <v>2000</v>
      </c>
      <c r="J1444" s="5"/>
      <c r="L1444" s="5"/>
      <c r="M1444" s="2">
        <f t="shared" si="22"/>
        <v>-468887.83999999956</v>
      </c>
    </row>
    <row r="1445" spans="1:14" hidden="1">
      <c r="A1445" t="s">
        <v>11252</v>
      </c>
      <c r="B1445" s="1">
        <v>42032</v>
      </c>
      <c r="C1445" t="s">
        <v>6</v>
      </c>
      <c r="D1445">
        <v>1</v>
      </c>
      <c r="E1445" t="s">
        <v>11255</v>
      </c>
      <c r="F1445" t="s">
        <v>29</v>
      </c>
      <c r="G1445" t="s">
        <v>4</v>
      </c>
      <c r="H1445" t="s">
        <v>11256</v>
      </c>
      <c r="I1445" s="2">
        <v>953.76</v>
      </c>
      <c r="J1445" s="5"/>
      <c r="L1445" s="5"/>
      <c r="M1445" s="2">
        <f t="shared" si="22"/>
        <v>-467934.07999999955</v>
      </c>
    </row>
    <row r="1446" spans="1:14" hidden="1">
      <c r="A1446" t="s">
        <v>11262</v>
      </c>
      <c r="B1446" s="1">
        <v>42032</v>
      </c>
      <c r="C1446" t="s">
        <v>43</v>
      </c>
      <c r="D1446">
        <v>1</v>
      </c>
      <c r="E1446" t="s">
        <v>11265</v>
      </c>
      <c r="F1446" t="s">
        <v>13</v>
      </c>
      <c r="G1446" t="s">
        <v>4</v>
      </c>
      <c r="H1446" t="s">
        <v>11266</v>
      </c>
      <c r="J1446" s="5"/>
      <c r="K1446" s="2">
        <v>62590</v>
      </c>
      <c r="L1446" s="5"/>
      <c r="M1446" s="2">
        <f t="shared" si="22"/>
        <v>-530524.07999999961</v>
      </c>
    </row>
    <row r="1447" spans="1:14" hidden="1">
      <c r="A1447" t="s">
        <v>11268</v>
      </c>
      <c r="B1447" s="1">
        <v>42032</v>
      </c>
      <c r="C1447" t="s">
        <v>630</v>
      </c>
      <c r="D1447">
        <v>1</v>
      </c>
      <c r="E1447" t="s">
        <v>11271</v>
      </c>
      <c r="F1447" t="s">
        <v>16</v>
      </c>
      <c r="G1447" t="s">
        <v>4</v>
      </c>
      <c r="H1447" t="s">
        <v>630</v>
      </c>
      <c r="J1447" s="5"/>
      <c r="K1447" s="2">
        <v>17092.580000000002</v>
      </c>
      <c r="L1447" s="5"/>
      <c r="M1447" s="2">
        <f t="shared" si="22"/>
        <v>-547616.65999999957</v>
      </c>
    </row>
    <row r="1448" spans="1:14" hidden="1">
      <c r="A1448" t="s">
        <v>11272</v>
      </c>
      <c r="B1448" s="1">
        <v>42032</v>
      </c>
      <c r="C1448" t="s">
        <v>195</v>
      </c>
      <c r="D1448">
        <v>1</v>
      </c>
      <c r="E1448" t="s">
        <v>11275</v>
      </c>
      <c r="F1448" t="s">
        <v>13</v>
      </c>
      <c r="G1448" t="s">
        <v>4</v>
      </c>
      <c r="H1448" t="s">
        <v>195</v>
      </c>
      <c r="J1448" s="5"/>
      <c r="K1448" s="2">
        <v>12878.67</v>
      </c>
      <c r="L1448" s="5"/>
      <c r="M1448" s="2">
        <f t="shared" si="22"/>
        <v>-560495.32999999961</v>
      </c>
    </row>
    <row r="1449" spans="1:14" hidden="1">
      <c r="A1449" t="s">
        <v>11281</v>
      </c>
      <c r="B1449" s="1">
        <v>42032</v>
      </c>
      <c r="C1449" t="s">
        <v>18</v>
      </c>
      <c r="D1449">
        <v>1</v>
      </c>
      <c r="E1449" t="s">
        <v>11284</v>
      </c>
      <c r="F1449" t="s">
        <v>13</v>
      </c>
      <c r="G1449" t="s">
        <v>4</v>
      </c>
      <c r="H1449" t="s">
        <v>18</v>
      </c>
      <c r="J1449" s="5"/>
      <c r="K1449" s="2">
        <v>18543.05</v>
      </c>
      <c r="L1449" s="5"/>
      <c r="M1449" s="2">
        <f t="shared" si="22"/>
        <v>-579038.37999999966</v>
      </c>
    </row>
    <row r="1450" spans="1:14" hidden="1">
      <c r="A1450" t="s">
        <v>11291</v>
      </c>
      <c r="B1450" s="1">
        <v>42032</v>
      </c>
      <c r="C1450" t="s">
        <v>18</v>
      </c>
      <c r="D1450">
        <v>1</v>
      </c>
      <c r="E1450" t="s">
        <v>11284</v>
      </c>
      <c r="F1450" t="s">
        <v>13</v>
      </c>
      <c r="G1450" t="s">
        <v>4</v>
      </c>
      <c r="H1450" t="s">
        <v>568</v>
      </c>
      <c r="I1450" s="2">
        <v>18543.05</v>
      </c>
      <c r="J1450" s="5"/>
      <c r="L1450" s="5"/>
      <c r="M1450" s="2">
        <f t="shared" si="22"/>
        <v>-560495.32999999961</v>
      </c>
    </row>
    <row r="1451" spans="1:14" hidden="1">
      <c r="A1451" t="s">
        <v>11307</v>
      </c>
      <c r="B1451" s="1">
        <v>42032</v>
      </c>
      <c r="C1451" t="s">
        <v>1114</v>
      </c>
      <c r="D1451">
        <v>1</v>
      </c>
      <c r="E1451" t="s">
        <v>11311</v>
      </c>
      <c r="F1451" t="s">
        <v>16</v>
      </c>
      <c r="G1451" t="s">
        <v>4</v>
      </c>
      <c r="H1451" t="s">
        <v>1032</v>
      </c>
      <c r="J1451" s="5"/>
      <c r="K1451" s="2">
        <v>2000</v>
      </c>
      <c r="L1451" s="5"/>
      <c r="M1451" s="2">
        <f t="shared" si="22"/>
        <v>-562495.32999999961</v>
      </c>
    </row>
    <row r="1452" spans="1:14" hidden="1">
      <c r="A1452" t="s">
        <v>11322</v>
      </c>
      <c r="B1452" s="1">
        <v>42032</v>
      </c>
      <c r="C1452" t="s">
        <v>1114</v>
      </c>
      <c r="D1452">
        <v>1</v>
      </c>
      <c r="E1452" t="s">
        <v>11323</v>
      </c>
      <c r="F1452" t="s">
        <v>16</v>
      </c>
      <c r="G1452" t="s">
        <v>4</v>
      </c>
      <c r="H1452" t="s">
        <v>11202</v>
      </c>
      <c r="J1452" s="5"/>
      <c r="K1452" s="2">
        <v>124.06</v>
      </c>
      <c r="L1452" s="5"/>
      <c r="M1452" s="2">
        <f t="shared" si="22"/>
        <v>-562619.38999999966</v>
      </c>
    </row>
    <row r="1453" spans="1:14" hidden="1">
      <c r="A1453" t="s">
        <v>11337</v>
      </c>
      <c r="B1453" s="1">
        <v>42032</v>
      </c>
      <c r="C1453" t="s">
        <v>18</v>
      </c>
      <c r="D1453">
        <v>1</v>
      </c>
      <c r="E1453" t="s">
        <v>11341</v>
      </c>
      <c r="F1453" t="s">
        <v>13</v>
      </c>
      <c r="G1453" t="s">
        <v>4</v>
      </c>
      <c r="H1453" t="s">
        <v>18</v>
      </c>
      <c r="J1453" s="5"/>
      <c r="K1453" s="2">
        <v>16418.990000000002</v>
      </c>
      <c r="L1453" s="5"/>
      <c r="M1453" s="2">
        <f t="shared" si="22"/>
        <v>-579038.37999999966</v>
      </c>
    </row>
    <row r="1454" spans="1:14" hidden="1">
      <c r="A1454" t="s">
        <v>33051</v>
      </c>
      <c r="B1454" s="1">
        <v>42032</v>
      </c>
      <c r="C1454" t="s">
        <v>18</v>
      </c>
      <c r="D1454">
        <v>2</v>
      </c>
      <c r="E1454" t="s">
        <v>33060</v>
      </c>
      <c r="F1454" t="s">
        <v>13559</v>
      </c>
      <c r="G1454" t="s">
        <v>479</v>
      </c>
      <c r="H1454" t="s">
        <v>9316</v>
      </c>
      <c r="J1454" s="5"/>
      <c r="K1454" s="2">
        <v>1400</v>
      </c>
      <c r="L1454" s="5"/>
      <c r="M1454" s="2">
        <f t="shared" si="22"/>
        <v>-580438.37999999966</v>
      </c>
    </row>
    <row r="1455" spans="1:14" hidden="1">
      <c r="A1455" t="s">
        <v>33051</v>
      </c>
      <c r="B1455" s="1">
        <v>42032</v>
      </c>
      <c r="C1455" t="s">
        <v>18</v>
      </c>
      <c r="D1455">
        <v>2</v>
      </c>
      <c r="E1455" t="s">
        <v>33060</v>
      </c>
      <c r="F1455" t="s">
        <v>13559</v>
      </c>
      <c r="G1455" t="s">
        <v>479</v>
      </c>
      <c r="H1455" t="s">
        <v>9316</v>
      </c>
      <c r="I1455" s="2">
        <v>2814.07</v>
      </c>
      <c r="J1455" s="5"/>
      <c r="L1455" s="5"/>
      <c r="M1455" s="2">
        <f t="shared" si="22"/>
        <v>-577624.30999999971</v>
      </c>
    </row>
    <row r="1456" spans="1:14" hidden="1">
      <c r="A1456" t="s">
        <v>33069</v>
      </c>
      <c r="B1456" s="1">
        <v>42032</v>
      </c>
      <c r="C1456" t="s">
        <v>4654</v>
      </c>
      <c r="D1456">
        <v>2</v>
      </c>
      <c r="E1456" t="s">
        <v>33077</v>
      </c>
      <c r="F1456" t="s">
        <v>13559</v>
      </c>
      <c r="G1456" t="s">
        <v>479</v>
      </c>
      <c r="H1456" t="s">
        <v>33078</v>
      </c>
      <c r="I1456" s="2">
        <v>1260.92</v>
      </c>
      <c r="J1456" s="5"/>
      <c r="L1456" s="5"/>
      <c r="M1456" s="2">
        <f t="shared" si="22"/>
        <v>-576363.38999999966</v>
      </c>
    </row>
    <row r="1457" spans="1:13" hidden="1">
      <c r="A1457" t="s">
        <v>33089</v>
      </c>
      <c r="B1457" s="1">
        <v>42032</v>
      </c>
      <c r="C1457" t="s">
        <v>31948</v>
      </c>
      <c r="D1457">
        <v>1</v>
      </c>
      <c r="E1457" t="s">
        <v>33096</v>
      </c>
      <c r="F1457" t="s">
        <v>13565</v>
      </c>
      <c r="G1457" t="s">
        <v>4</v>
      </c>
      <c r="H1457" t="s">
        <v>10155</v>
      </c>
      <c r="I1457" s="2">
        <v>125000</v>
      </c>
      <c r="J1457" s="5"/>
      <c r="L1457" s="5"/>
      <c r="M1457" s="2">
        <f t="shared" si="22"/>
        <v>-451363.38999999966</v>
      </c>
    </row>
    <row r="1458" spans="1:13" hidden="1">
      <c r="A1458" t="s">
        <v>33109</v>
      </c>
      <c r="B1458" s="1">
        <v>42032</v>
      </c>
      <c r="C1458" t="s">
        <v>29739</v>
      </c>
      <c r="D1458">
        <v>1</v>
      </c>
      <c r="E1458" t="s">
        <v>33117</v>
      </c>
      <c r="F1458" t="s">
        <v>13565</v>
      </c>
      <c r="G1458" t="s">
        <v>4</v>
      </c>
      <c r="H1458" t="s">
        <v>8637</v>
      </c>
      <c r="I1458" s="2">
        <v>1500</v>
      </c>
      <c r="J1458" s="5"/>
      <c r="L1458" s="5"/>
      <c r="M1458" s="2">
        <f t="shared" si="22"/>
        <v>-449863.38999999966</v>
      </c>
    </row>
    <row r="1459" spans="1:13" hidden="1">
      <c r="A1459" t="s">
        <v>33127</v>
      </c>
      <c r="B1459" s="1">
        <v>42032</v>
      </c>
      <c r="C1459" t="s">
        <v>18</v>
      </c>
      <c r="D1459">
        <v>2</v>
      </c>
      <c r="E1459" t="s">
        <v>33134</v>
      </c>
      <c r="F1459" t="s">
        <v>13559</v>
      </c>
      <c r="G1459" t="s">
        <v>479</v>
      </c>
      <c r="H1459" t="s">
        <v>11071</v>
      </c>
      <c r="I1459" s="2">
        <v>2875.94</v>
      </c>
      <c r="J1459" s="5"/>
      <c r="L1459" s="5"/>
      <c r="M1459" s="2">
        <f t="shared" si="22"/>
        <v>-446987.44999999966</v>
      </c>
    </row>
    <row r="1460" spans="1:13" hidden="1">
      <c r="A1460" t="s">
        <v>33143</v>
      </c>
      <c r="B1460" s="1">
        <v>42032</v>
      </c>
      <c r="C1460" t="s">
        <v>26818</v>
      </c>
      <c r="D1460">
        <v>1</v>
      </c>
      <c r="E1460" t="s">
        <v>33151</v>
      </c>
      <c r="F1460" t="s">
        <v>13565</v>
      </c>
      <c r="G1460" t="s">
        <v>4</v>
      </c>
      <c r="H1460" t="s">
        <v>1751</v>
      </c>
      <c r="I1460" s="2">
        <v>185000</v>
      </c>
      <c r="J1460" s="5"/>
      <c r="L1460" s="5"/>
      <c r="M1460" s="2">
        <f t="shared" si="22"/>
        <v>-261987.44999999966</v>
      </c>
    </row>
    <row r="1461" spans="1:13" hidden="1">
      <c r="A1461" t="s">
        <v>33162</v>
      </c>
      <c r="B1461" s="1">
        <v>42032</v>
      </c>
      <c r="C1461" t="s">
        <v>26818</v>
      </c>
      <c r="D1461">
        <v>1</v>
      </c>
      <c r="E1461" t="s">
        <v>33151</v>
      </c>
      <c r="F1461" t="s">
        <v>13565</v>
      </c>
      <c r="G1461" t="s">
        <v>4</v>
      </c>
      <c r="H1461" t="s">
        <v>33169</v>
      </c>
      <c r="J1461" s="5"/>
      <c r="K1461" s="2">
        <v>185000</v>
      </c>
      <c r="L1461" s="5"/>
      <c r="M1461" s="2">
        <f t="shared" si="22"/>
        <v>-446987.44999999966</v>
      </c>
    </row>
    <row r="1462" spans="1:13" hidden="1">
      <c r="A1462" t="s">
        <v>33177</v>
      </c>
      <c r="B1462" s="1">
        <v>42032</v>
      </c>
      <c r="C1462" t="s">
        <v>26818</v>
      </c>
      <c r="D1462">
        <v>1</v>
      </c>
      <c r="E1462" t="s">
        <v>33184</v>
      </c>
      <c r="F1462" t="s">
        <v>13565</v>
      </c>
      <c r="G1462" t="s">
        <v>4</v>
      </c>
      <c r="H1462" t="s">
        <v>1751</v>
      </c>
      <c r="I1462" s="2">
        <v>185000</v>
      </c>
      <c r="J1462" s="5"/>
      <c r="L1462" s="5"/>
      <c r="M1462" s="2">
        <f t="shared" si="22"/>
        <v>-261987.44999999966</v>
      </c>
    </row>
    <row r="1463" spans="1:13" hidden="1">
      <c r="A1463" t="s">
        <v>33193</v>
      </c>
      <c r="B1463" s="1">
        <v>42032</v>
      </c>
      <c r="C1463" t="s">
        <v>18</v>
      </c>
      <c r="D1463">
        <v>2</v>
      </c>
      <c r="E1463" t="s">
        <v>33200</v>
      </c>
      <c r="F1463" t="s">
        <v>13559</v>
      </c>
      <c r="G1463" t="s">
        <v>479</v>
      </c>
      <c r="H1463" t="s">
        <v>9820</v>
      </c>
      <c r="J1463" s="5"/>
      <c r="K1463" s="2">
        <v>2796.48</v>
      </c>
      <c r="L1463" s="5"/>
      <c r="M1463" s="2">
        <f t="shared" si="22"/>
        <v>-264783.92999999964</v>
      </c>
    </row>
    <row r="1464" spans="1:13" hidden="1">
      <c r="A1464" t="s">
        <v>33193</v>
      </c>
      <c r="B1464" s="1">
        <v>42032</v>
      </c>
      <c r="C1464" t="s">
        <v>18</v>
      </c>
      <c r="D1464">
        <v>2</v>
      </c>
      <c r="E1464" t="s">
        <v>33200</v>
      </c>
      <c r="F1464" t="s">
        <v>13559</v>
      </c>
      <c r="G1464" t="s">
        <v>479</v>
      </c>
      <c r="H1464" t="s">
        <v>9820</v>
      </c>
      <c r="I1464" s="2">
        <v>2796.48</v>
      </c>
      <c r="J1464" s="5"/>
      <c r="L1464" s="5"/>
      <c r="M1464" s="2">
        <f t="shared" si="22"/>
        <v>-261987.44999999963</v>
      </c>
    </row>
    <row r="1465" spans="1:13" hidden="1">
      <c r="A1465" t="s">
        <v>33206</v>
      </c>
      <c r="B1465" s="1">
        <v>42032</v>
      </c>
      <c r="C1465" t="s">
        <v>33213</v>
      </c>
      <c r="D1465">
        <v>2</v>
      </c>
      <c r="E1465" t="s">
        <v>33214</v>
      </c>
      <c r="F1465" t="s">
        <v>7054</v>
      </c>
      <c r="G1465" t="s">
        <v>4</v>
      </c>
      <c r="H1465" t="s">
        <v>9820</v>
      </c>
      <c r="I1465" s="2">
        <v>800.01</v>
      </c>
      <c r="J1465" s="5"/>
      <c r="L1465" s="5"/>
      <c r="M1465" s="2">
        <f t="shared" si="22"/>
        <v>-261187.43999999962</v>
      </c>
    </row>
    <row r="1466" spans="1:13" hidden="1">
      <c r="A1466" t="s">
        <v>33224</v>
      </c>
      <c r="B1466" s="1">
        <v>42032</v>
      </c>
      <c r="C1466" t="s">
        <v>31692</v>
      </c>
      <c r="D1466">
        <v>1</v>
      </c>
      <c r="E1466" t="s">
        <v>33233</v>
      </c>
      <c r="F1466" t="s">
        <v>13565</v>
      </c>
      <c r="G1466" t="s">
        <v>4</v>
      </c>
      <c r="H1466" t="s">
        <v>11008</v>
      </c>
      <c r="I1466" s="2">
        <v>70500</v>
      </c>
      <c r="J1466" s="5"/>
      <c r="L1466" s="5"/>
      <c r="M1466" s="2">
        <f t="shared" si="22"/>
        <v>-190687.43999999962</v>
      </c>
    </row>
    <row r="1467" spans="1:13" hidden="1">
      <c r="A1467" t="s">
        <v>33244</v>
      </c>
      <c r="B1467" s="1">
        <v>42032</v>
      </c>
      <c r="C1467" t="s">
        <v>33252</v>
      </c>
      <c r="D1467">
        <v>2</v>
      </c>
      <c r="E1467" t="s">
        <v>33253</v>
      </c>
      <c r="F1467" t="s">
        <v>7054</v>
      </c>
      <c r="G1467" t="s">
        <v>4</v>
      </c>
      <c r="H1467" t="s">
        <v>10124</v>
      </c>
      <c r="I1467" s="2">
        <v>1840</v>
      </c>
      <c r="J1467" s="5"/>
      <c r="L1467" s="5"/>
      <c r="M1467" s="2">
        <f t="shared" si="22"/>
        <v>-188847.43999999962</v>
      </c>
    </row>
    <row r="1468" spans="1:13" hidden="1">
      <c r="A1468" t="s">
        <v>33262</v>
      </c>
      <c r="B1468" s="1">
        <v>42032</v>
      </c>
      <c r="C1468" t="s">
        <v>10995</v>
      </c>
      <c r="D1468">
        <v>2</v>
      </c>
      <c r="E1468" t="s">
        <v>33271</v>
      </c>
      <c r="F1468" t="s">
        <v>7054</v>
      </c>
      <c r="G1468" t="s">
        <v>4</v>
      </c>
      <c r="H1468" t="s">
        <v>3812</v>
      </c>
      <c r="I1468" s="2">
        <v>4329.99</v>
      </c>
      <c r="J1468" s="5"/>
      <c r="L1468" s="5"/>
      <c r="M1468" s="2">
        <f t="shared" si="22"/>
        <v>-184517.44999999963</v>
      </c>
    </row>
    <row r="1469" spans="1:13" hidden="1">
      <c r="A1469" t="s">
        <v>33280</v>
      </c>
      <c r="B1469" s="1">
        <v>42032</v>
      </c>
      <c r="C1469" t="s">
        <v>33292</v>
      </c>
      <c r="D1469">
        <v>2</v>
      </c>
      <c r="E1469" t="s">
        <v>33293</v>
      </c>
      <c r="F1469" t="s">
        <v>7054</v>
      </c>
      <c r="G1469" t="s">
        <v>4</v>
      </c>
      <c r="H1469" t="s">
        <v>9316</v>
      </c>
      <c r="I1469" s="2">
        <v>3230.01</v>
      </c>
      <c r="J1469" s="5"/>
      <c r="L1469" s="5"/>
      <c r="M1469" s="2">
        <f t="shared" si="22"/>
        <v>-181287.43999999962</v>
      </c>
    </row>
    <row r="1470" spans="1:13" hidden="1">
      <c r="A1470" t="s">
        <v>33302</v>
      </c>
      <c r="B1470" s="1">
        <v>42032</v>
      </c>
      <c r="C1470" t="s">
        <v>18</v>
      </c>
      <c r="D1470">
        <v>2</v>
      </c>
      <c r="E1470" t="s">
        <v>33310</v>
      </c>
      <c r="F1470" t="s">
        <v>13559</v>
      </c>
      <c r="G1470" t="s">
        <v>479</v>
      </c>
      <c r="H1470" t="s">
        <v>11372</v>
      </c>
      <c r="I1470" s="2">
        <v>4326.01</v>
      </c>
      <c r="J1470" s="5"/>
      <c r="L1470" s="5"/>
      <c r="M1470" s="2">
        <f t="shared" si="22"/>
        <v>-176961.42999999961</v>
      </c>
    </row>
    <row r="1471" spans="1:13" hidden="1">
      <c r="A1471" t="s">
        <v>33318</v>
      </c>
      <c r="B1471" s="1">
        <v>42032</v>
      </c>
      <c r="C1471" t="s">
        <v>33329</v>
      </c>
      <c r="D1471">
        <v>2</v>
      </c>
      <c r="E1471" t="s">
        <v>33330</v>
      </c>
      <c r="F1471" t="s">
        <v>7054</v>
      </c>
      <c r="G1471" t="s">
        <v>4</v>
      </c>
      <c r="H1471" t="s">
        <v>273</v>
      </c>
      <c r="J1471" s="5"/>
      <c r="K1471" s="2">
        <v>1840</v>
      </c>
      <c r="L1471" s="5"/>
      <c r="M1471" s="2">
        <f t="shared" si="22"/>
        <v>-178801.42999999961</v>
      </c>
    </row>
    <row r="1472" spans="1:13" hidden="1">
      <c r="A1472" t="s">
        <v>33318</v>
      </c>
      <c r="B1472" s="1">
        <v>42032</v>
      </c>
      <c r="C1472" t="s">
        <v>33329</v>
      </c>
      <c r="D1472">
        <v>2</v>
      </c>
      <c r="E1472" t="s">
        <v>33330</v>
      </c>
      <c r="F1472" t="s">
        <v>7054</v>
      </c>
      <c r="G1472" t="s">
        <v>4</v>
      </c>
      <c r="H1472" t="s">
        <v>273</v>
      </c>
      <c r="I1472" s="2">
        <v>1840</v>
      </c>
      <c r="J1472" s="5"/>
      <c r="L1472" s="5"/>
      <c r="M1472" s="2">
        <f t="shared" si="22"/>
        <v>-176961.42999999961</v>
      </c>
    </row>
    <row r="1473" spans="1:13" hidden="1">
      <c r="A1473" t="s">
        <v>33338</v>
      </c>
      <c r="B1473" s="1">
        <v>42032</v>
      </c>
      <c r="C1473" t="s">
        <v>33347</v>
      </c>
      <c r="D1473">
        <v>2</v>
      </c>
      <c r="E1473" t="s">
        <v>33348</v>
      </c>
      <c r="F1473" t="s">
        <v>7054</v>
      </c>
      <c r="G1473" t="s">
        <v>4</v>
      </c>
      <c r="H1473" t="s">
        <v>10507</v>
      </c>
      <c r="I1473" s="2">
        <v>2507.0300000000002</v>
      </c>
      <c r="J1473" s="5"/>
      <c r="L1473" s="5"/>
      <c r="M1473" s="2">
        <f t="shared" si="22"/>
        <v>-174454.39999999962</v>
      </c>
    </row>
    <row r="1474" spans="1:13" hidden="1">
      <c r="A1474" t="s">
        <v>33355</v>
      </c>
      <c r="B1474" s="1">
        <v>42032</v>
      </c>
      <c r="C1474" t="s">
        <v>33365</v>
      </c>
      <c r="D1474">
        <v>1</v>
      </c>
      <c r="E1474" t="s">
        <v>33366</v>
      </c>
      <c r="F1474" t="s">
        <v>13565</v>
      </c>
      <c r="G1474" t="s">
        <v>4</v>
      </c>
      <c r="H1474" t="s">
        <v>33367</v>
      </c>
      <c r="I1474" s="2">
        <v>5000</v>
      </c>
      <c r="J1474" s="5"/>
      <c r="L1474" s="5"/>
      <c r="M1474" s="2">
        <f t="shared" si="22"/>
        <v>-169454.39999999962</v>
      </c>
    </row>
    <row r="1475" spans="1:13" hidden="1">
      <c r="A1475" t="s">
        <v>33374</v>
      </c>
      <c r="B1475" s="1">
        <v>42032</v>
      </c>
      <c r="C1475" t="s">
        <v>33381</v>
      </c>
      <c r="D1475">
        <v>2</v>
      </c>
      <c r="E1475" t="s">
        <v>33382</v>
      </c>
      <c r="F1475" t="s">
        <v>7054</v>
      </c>
      <c r="G1475" t="s">
        <v>4</v>
      </c>
      <c r="H1475" t="s">
        <v>33383</v>
      </c>
      <c r="I1475" s="2">
        <v>1839.99</v>
      </c>
      <c r="J1475" s="5"/>
      <c r="L1475" s="5"/>
      <c r="M1475" s="2">
        <f t="shared" si="22"/>
        <v>-167614.40999999963</v>
      </c>
    </row>
    <row r="1476" spans="1:13" hidden="1">
      <c r="A1476" t="s">
        <v>33391</v>
      </c>
      <c r="B1476" s="1">
        <v>42032</v>
      </c>
      <c r="C1476" t="s">
        <v>33400</v>
      </c>
      <c r="D1476">
        <v>2</v>
      </c>
      <c r="E1476" t="s">
        <v>33401</v>
      </c>
      <c r="F1476" t="s">
        <v>7054</v>
      </c>
      <c r="G1476" t="s">
        <v>4</v>
      </c>
      <c r="H1476" t="s">
        <v>33402</v>
      </c>
      <c r="I1476" s="2">
        <v>1840</v>
      </c>
      <c r="J1476" s="5"/>
      <c r="L1476" s="5"/>
      <c r="M1476" s="2">
        <f t="shared" si="22"/>
        <v>-165774.40999999963</v>
      </c>
    </row>
    <row r="1477" spans="1:13" hidden="1">
      <c r="A1477" t="s">
        <v>33410</v>
      </c>
      <c r="B1477" s="1">
        <v>42032</v>
      </c>
      <c r="C1477" t="s">
        <v>33418</v>
      </c>
      <c r="D1477">
        <v>2</v>
      </c>
      <c r="E1477" t="s">
        <v>33419</v>
      </c>
      <c r="F1477" t="s">
        <v>7054</v>
      </c>
      <c r="G1477" t="s">
        <v>4</v>
      </c>
      <c r="H1477" t="s">
        <v>2441</v>
      </c>
      <c r="I1477" s="2">
        <v>4100.01</v>
      </c>
      <c r="J1477" s="5"/>
      <c r="L1477" s="5"/>
      <c r="M1477" s="2">
        <f t="shared" si="22"/>
        <v>-161674.39999999962</v>
      </c>
    </row>
    <row r="1478" spans="1:13" hidden="1">
      <c r="A1478" t="s">
        <v>33428</v>
      </c>
      <c r="B1478" s="1">
        <v>42032</v>
      </c>
      <c r="C1478" t="s">
        <v>19720</v>
      </c>
      <c r="D1478">
        <v>1</v>
      </c>
      <c r="E1478" t="s">
        <v>33435</v>
      </c>
      <c r="F1478" t="s">
        <v>13565</v>
      </c>
      <c r="G1478" t="s">
        <v>4</v>
      </c>
      <c r="H1478" t="s">
        <v>3552</v>
      </c>
      <c r="I1478" s="2">
        <v>30000</v>
      </c>
      <c r="J1478" s="5"/>
      <c r="L1478" s="5"/>
      <c r="M1478" s="2">
        <f t="shared" si="22"/>
        <v>-131674.39999999962</v>
      </c>
    </row>
    <row r="1479" spans="1:13" hidden="1">
      <c r="A1479" t="s">
        <v>33443</v>
      </c>
      <c r="B1479" s="1">
        <v>42032</v>
      </c>
      <c r="C1479" t="s">
        <v>33452</v>
      </c>
      <c r="D1479">
        <v>2</v>
      </c>
      <c r="E1479" t="s">
        <v>33453</v>
      </c>
      <c r="F1479" t="s">
        <v>7054</v>
      </c>
      <c r="G1479" t="s">
        <v>4</v>
      </c>
      <c r="H1479" t="s">
        <v>13885</v>
      </c>
      <c r="I1479" s="2">
        <v>1025</v>
      </c>
      <c r="J1479" s="5"/>
      <c r="L1479" s="5"/>
      <c r="M1479" s="2">
        <f t="shared" si="22"/>
        <v>-130649.39999999962</v>
      </c>
    </row>
    <row r="1480" spans="1:13" hidden="1">
      <c r="A1480" t="s">
        <v>33461</v>
      </c>
      <c r="B1480" s="1">
        <v>42032</v>
      </c>
      <c r="C1480" t="s">
        <v>33468</v>
      </c>
      <c r="D1480">
        <v>2</v>
      </c>
      <c r="E1480" t="s">
        <v>33469</v>
      </c>
      <c r="F1480" t="s">
        <v>7054</v>
      </c>
      <c r="G1480" t="s">
        <v>4</v>
      </c>
      <c r="H1480" t="s">
        <v>6574</v>
      </c>
      <c r="I1480" s="2">
        <v>1025</v>
      </c>
      <c r="J1480" s="5"/>
      <c r="L1480" s="5"/>
      <c r="M1480" s="2">
        <f t="shared" si="22"/>
        <v>-129624.39999999962</v>
      </c>
    </row>
    <row r="1481" spans="1:13" hidden="1">
      <c r="A1481" t="s">
        <v>33476</v>
      </c>
      <c r="B1481" s="1">
        <v>42032</v>
      </c>
      <c r="C1481" t="s">
        <v>33483</v>
      </c>
      <c r="D1481">
        <v>2</v>
      </c>
      <c r="E1481" t="s">
        <v>33484</v>
      </c>
      <c r="F1481" t="s">
        <v>7054</v>
      </c>
      <c r="G1481" t="s">
        <v>4</v>
      </c>
      <c r="H1481" t="s">
        <v>33485</v>
      </c>
      <c r="I1481" s="2">
        <v>1025</v>
      </c>
      <c r="J1481" s="5"/>
      <c r="L1481" s="5"/>
      <c r="M1481" s="2">
        <f t="shared" ref="M1481:M1544" si="23">+M1480+I1481-K1481</f>
        <v>-128599.39999999962</v>
      </c>
    </row>
    <row r="1482" spans="1:13" hidden="1">
      <c r="A1482" t="s">
        <v>33492</v>
      </c>
      <c r="B1482" s="1">
        <v>42032</v>
      </c>
      <c r="C1482" t="s">
        <v>33498</v>
      </c>
      <c r="D1482">
        <v>2</v>
      </c>
      <c r="E1482" t="s">
        <v>33499</v>
      </c>
      <c r="F1482" t="s">
        <v>7054</v>
      </c>
      <c r="G1482" t="s">
        <v>4</v>
      </c>
      <c r="H1482" t="s">
        <v>474</v>
      </c>
      <c r="I1482" s="2">
        <v>1025</v>
      </c>
      <c r="J1482" s="5"/>
      <c r="L1482" s="5"/>
      <c r="M1482" s="2">
        <f t="shared" si="23"/>
        <v>-127574.39999999962</v>
      </c>
    </row>
    <row r="1483" spans="1:13" hidden="1">
      <c r="A1483" t="s">
        <v>33509</v>
      </c>
      <c r="B1483" s="1">
        <v>42032</v>
      </c>
      <c r="C1483" t="s">
        <v>33516</v>
      </c>
      <c r="D1483">
        <v>2</v>
      </c>
      <c r="E1483" t="s">
        <v>33517</v>
      </c>
      <c r="F1483" t="s">
        <v>7054</v>
      </c>
      <c r="G1483" t="s">
        <v>4</v>
      </c>
      <c r="H1483" t="s">
        <v>13848</v>
      </c>
      <c r="I1483" s="2">
        <v>1840</v>
      </c>
      <c r="J1483" s="5"/>
      <c r="L1483" s="5"/>
      <c r="M1483" s="2">
        <f t="shared" si="23"/>
        <v>-125734.39999999962</v>
      </c>
    </row>
    <row r="1484" spans="1:13" hidden="1">
      <c r="A1484" t="s">
        <v>33525</v>
      </c>
      <c r="B1484" s="1">
        <v>42032</v>
      </c>
      <c r="C1484" t="s">
        <v>33533</v>
      </c>
      <c r="D1484">
        <v>2</v>
      </c>
      <c r="E1484" t="s">
        <v>33534</v>
      </c>
      <c r="F1484" t="s">
        <v>7054</v>
      </c>
      <c r="G1484" t="s">
        <v>4</v>
      </c>
      <c r="H1484" t="s">
        <v>226</v>
      </c>
      <c r="I1484" s="2">
        <v>4100</v>
      </c>
      <c r="J1484" s="5"/>
      <c r="L1484" s="5"/>
      <c r="M1484" s="2">
        <f t="shared" si="23"/>
        <v>-121634.39999999962</v>
      </c>
    </row>
    <row r="1485" spans="1:13" hidden="1">
      <c r="A1485" t="s">
        <v>33541</v>
      </c>
      <c r="B1485" s="1">
        <v>42032</v>
      </c>
      <c r="C1485" t="s">
        <v>33549</v>
      </c>
      <c r="D1485">
        <v>2</v>
      </c>
      <c r="E1485" t="s">
        <v>33550</v>
      </c>
      <c r="F1485" t="s">
        <v>7054</v>
      </c>
      <c r="G1485" t="s">
        <v>4</v>
      </c>
      <c r="H1485" t="s">
        <v>29879</v>
      </c>
      <c r="I1485" s="2">
        <v>1025</v>
      </c>
      <c r="J1485" s="5"/>
      <c r="L1485" s="5"/>
      <c r="M1485" s="2">
        <f t="shared" si="23"/>
        <v>-120609.39999999962</v>
      </c>
    </row>
    <row r="1486" spans="1:13" hidden="1">
      <c r="A1486" t="s">
        <v>33558</v>
      </c>
      <c r="B1486" s="1">
        <v>42032</v>
      </c>
      <c r="C1486" t="s">
        <v>33564</v>
      </c>
      <c r="D1486">
        <v>2</v>
      </c>
      <c r="E1486" t="s">
        <v>33565</v>
      </c>
      <c r="F1486" t="s">
        <v>7054</v>
      </c>
      <c r="G1486" t="s">
        <v>4</v>
      </c>
      <c r="H1486" t="s">
        <v>3643</v>
      </c>
      <c r="I1486" s="2">
        <v>400</v>
      </c>
      <c r="J1486" s="5"/>
      <c r="L1486" s="5"/>
      <c r="M1486" s="2">
        <f t="shared" si="23"/>
        <v>-120209.39999999962</v>
      </c>
    </row>
    <row r="1487" spans="1:13" hidden="1">
      <c r="A1487" t="s">
        <v>33574</v>
      </c>
      <c r="B1487" s="1">
        <v>42032</v>
      </c>
      <c r="C1487" t="s">
        <v>18</v>
      </c>
      <c r="D1487">
        <v>2</v>
      </c>
      <c r="E1487" t="s">
        <v>33582</v>
      </c>
      <c r="F1487" t="s">
        <v>13559</v>
      </c>
      <c r="G1487" t="s">
        <v>479</v>
      </c>
      <c r="H1487" t="s">
        <v>11202</v>
      </c>
      <c r="I1487" s="2">
        <v>2557.8000000000002</v>
      </c>
      <c r="J1487" s="5"/>
      <c r="L1487" s="5"/>
      <c r="M1487" s="2">
        <f t="shared" si="23"/>
        <v>-117651.59999999961</v>
      </c>
    </row>
    <row r="1488" spans="1:13" hidden="1">
      <c r="A1488" t="s">
        <v>33588</v>
      </c>
      <c r="B1488" s="1">
        <v>42032</v>
      </c>
      <c r="C1488" t="s">
        <v>33596</v>
      </c>
      <c r="D1488">
        <v>2</v>
      </c>
      <c r="E1488" t="s">
        <v>33597</v>
      </c>
      <c r="F1488" t="s">
        <v>7054</v>
      </c>
      <c r="G1488" t="s">
        <v>4</v>
      </c>
      <c r="H1488" t="s">
        <v>11202</v>
      </c>
      <c r="I1488" s="2">
        <v>3230.01</v>
      </c>
      <c r="J1488" s="5"/>
      <c r="L1488" s="5"/>
      <c r="M1488" s="2">
        <f t="shared" si="23"/>
        <v>-114421.58999999962</v>
      </c>
    </row>
    <row r="1489" spans="1:14" hidden="1">
      <c r="A1489" t="s">
        <v>33603</v>
      </c>
      <c r="B1489" s="1">
        <v>42032</v>
      </c>
      <c r="C1489" t="s">
        <v>18</v>
      </c>
      <c r="D1489">
        <v>2</v>
      </c>
      <c r="E1489" t="s">
        <v>33612</v>
      </c>
      <c r="F1489" t="s">
        <v>13559</v>
      </c>
      <c r="G1489" t="s">
        <v>479</v>
      </c>
      <c r="H1489" t="s">
        <v>3643</v>
      </c>
      <c r="I1489" s="2">
        <v>298.99</v>
      </c>
      <c r="J1489" s="5"/>
      <c r="L1489" s="5"/>
      <c r="M1489" s="2">
        <f t="shared" si="23"/>
        <v>-114122.59999999961</v>
      </c>
    </row>
    <row r="1490" spans="1:14" hidden="1">
      <c r="A1490" t="s">
        <v>33619</v>
      </c>
      <c r="B1490" s="1">
        <v>42032</v>
      </c>
      <c r="C1490" t="s">
        <v>33626</v>
      </c>
      <c r="D1490">
        <v>2</v>
      </c>
      <c r="E1490" t="s">
        <v>33627</v>
      </c>
      <c r="F1490" t="s">
        <v>7054</v>
      </c>
      <c r="G1490" t="s">
        <v>4</v>
      </c>
      <c r="H1490" t="s">
        <v>33628</v>
      </c>
      <c r="I1490" s="2">
        <v>1025</v>
      </c>
      <c r="J1490" s="5"/>
      <c r="L1490" s="5"/>
      <c r="M1490" s="2">
        <f t="shared" si="23"/>
        <v>-113097.59999999961</v>
      </c>
    </row>
    <row r="1491" spans="1:14" hidden="1">
      <c r="A1491" t="s">
        <v>33636</v>
      </c>
      <c r="B1491" s="1">
        <v>42032</v>
      </c>
      <c r="C1491" t="s">
        <v>33644</v>
      </c>
      <c r="D1491">
        <v>2</v>
      </c>
      <c r="E1491" t="s">
        <v>33645</v>
      </c>
      <c r="F1491" t="s">
        <v>7054</v>
      </c>
      <c r="G1491" t="s">
        <v>4</v>
      </c>
      <c r="H1491" t="s">
        <v>26960</v>
      </c>
      <c r="I1491" s="2">
        <v>1992.56</v>
      </c>
      <c r="J1491" s="5"/>
      <c r="L1491" s="5"/>
      <c r="M1491" s="2">
        <f t="shared" si="23"/>
        <v>-111105.03999999962</v>
      </c>
    </row>
    <row r="1492" spans="1:14" hidden="1">
      <c r="A1492" t="s">
        <v>33652</v>
      </c>
      <c r="B1492" s="1">
        <v>42032</v>
      </c>
      <c r="C1492" t="s">
        <v>33661</v>
      </c>
      <c r="D1492">
        <v>2</v>
      </c>
      <c r="E1492" t="s">
        <v>33662</v>
      </c>
      <c r="F1492" t="s">
        <v>7054</v>
      </c>
      <c r="G1492" t="s">
        <v>4</v>
      </c>
      <c r="H1492" t="s">
        <v>33663</v>
      </c>
      <c r="I1492" s="2">
        <v>1025</v>
      </c>
      <c r="J1492" s="5"/>
      <c r="L1492" s="5"/>
      <c r="M1492" s="2">
        <f t="shared" si="23"/>
        <v>-110080.03999999962</v>
      </c>
    </row>
    <row r="1493" spans="1:14" hidden="1">
      <c r="A1493" t="s">
        <v>33671</v>
      </c>
      <c r="B1493" s="1">
        <v>42032</v>
      </c>
      <c r="C1493" t="s">
        <v>13731</v>
      </c>
      <c r="D1493">
        <v>1</v>
      </c>
      <c r="E1493" t="s">
        <v>33680</v>
      </c>
      <c r="F1493" t="s">
        <v>13565</v>
      </c>
      <c r="G1493" t="s">
        <v>4</v>
      </c>
      <c r="H1493" t="s">
        <v>301</v>
      </c>
      <c r="I1493" s="2">
        <v>50000</v>
      </c>
      <c r="J1493" s="5"/>
      <c r="L1493" s="5"/>
      <c r="M1493" s="2">
        <f t="shared" si="23"/>
        <v>-60080.039999999615</v>
      </c>
    </row>
    <row r="1494" spans="1:14" hidden="1">
      <c r="A1494" t="s">
        <v>33685</v>
      </c>
      <c r="B1494" s="1">
        <v>42032</v>
      </c>
      <c r="C1494" t="s">
        <v>33695</v>
      </c>
      <c r="D1494">
        <v>2</v>
      </c>
      <c r="E1494" t="s">
        <v>33696</v>
      </c>
      <c r="F1494" t="s">
        <v>13559</v>
      </c>
      <c r="G1494" t="s">
        <v>313</v>
      </c>
      <c r="H1494" t="s">
        <v>21131</v>
      </c>
      <c r="J1494" s="5"/>
      <c r="K1494" s="2">
        <v>2619.06</v>
      </c>
      <c r="L1494" s="5"/>
      <c r="M1494" s="2">
        <f t="shared" si="23"/>
        <v>-62699.099999999613</v>
      </c>
    </row>
    <row r="1495" spans="1:14" hidden="1">
      <c r="A1495" t="s">
        <v>33685</v>
      </c>
      <c r="B1495" s="1">
        <v>42032</v>
      </c>
      <c r="C1495" t="s">
        <v>33695</v>
      </c>
      <c r="D1495">
        <v>2</v>
      </c>
      <c r="E1495" t="s">
        <v>33696</v>
      </c>
      <c r="F1495" t="s">
        <v>13559</v>
      </c>
      <c r="G1495" t="s">
        <v>313</v>
      </c>
      <c r="H1495" t="s">
        <v>21131</v>
      </c>
      <c r="I1495" s="2">
        <v>2619.06</v>
      </c>
      <c r="J1495" s="5"/>
      <c r="L1495" s="5"/>
      <c r="M1495" s="2">
        <f t="shared" si="23"/>
        <v>-60080.039999999615</v>
      </c>
    </row>
    <row r="1496" spans="1:14" hidden="1">
      <c r="A1496" t="s">
        <v>33702</v>
      </c>
      <c r="B1496" s="1">
        <v>42032</v>
      </c>
      <c r="C1496" t="s">
        <v>33709</v>
      </c>
      <c r="D1496">
        <v>2</v>
      </c>
      <c r="E1496" t="s">
        <v>33710</v>
      </c>
      <c r="F1496" t="s">
        <v>7054</v>
      </c>
      <c r="G1496" t="s">
        <v>4</v>
      </c>
      <c r="H1496" t="s">
        <v>1032</v>
      </c>
      <c r="I1496" s="2">
        <v>1840</v>
      </c>
      <c r="J1496" s="5"/>
      <c r="L1496" s="5"/>
      <c r="M1496" s="2">
        <f t="shared" si="23"/>
        <v>-58240.039999999615</v>
      </c>
    </row>
    <row r="1497" spans="1:14" hidden="1">
      <c r="A1497" t="s">
        <v>33715</v>
      </c>
      <c r="B1497" s="1">
        <v>42032</v>
      </c>
      <c r="C1497" t="s">
        <v>33722</v>
      </c>
      <c r="D1497">
        <v>1</v>
      </c>
      <c r="E1497" t="s">
        <v>33723</v>
      </c>
      <c r="F1497" t="s">
        <v>13565</v>
      </c>
      <c r="G1497" t="s">
        <v>4</v>
      </c>
      <c r="H1497" t="s">
        <v>28078</v>
      </c>
      <c r="I1497" s="2">
        <v>62590</v>
      </c>
      <c r="J1497" s="5"/>
      <c r="L1497" s="5"/>
      <c r="M1497" s="2">
        <f t="shared" si="23"/>
        <v>4349.9600000003848</v>
      </c>
      <c r="N1497" s="66">
        <f>+M1427-M1497</f>
        <v>70.180000000065775</v>
      </c>
    </row>
    <row r="1498" spans="1:14" hidden="1">
      <c r="A1498" s="35" t="s">
        <v>11368</v>
      </c>
      <c r="B1498" s="36">
        <v>42033</v>
      </c>
      <c r="C1498" s="35" t="s">
        <v>6</v>
      </c>
      <c r="D1498" s="35">
        <v>1</v>
      </c>
      <c r="E1498" s="35" t="s">
        <v>11373</v>
      </c>
      <c r="F1498" s="35" t="s">
        <v>29</v>
      </c>
      <c r="G1498" s="35" t="s">
        <v>4</v>
      </c>
      <c r="H1498" s="35" t="s">
        <v>8156</v>
      </c>
      <c r="I1498" s="11">
        <v>1634.29</v>
      </c>
      <c r="J1498" s="12"/>
      <c r="K1498" s="11"/>
      <c r="L1498" s="12"/>
      <c r="M1498" s="11">
        <f t="shared" si="23"/>
        <v>5984.2500000003847</v>
      </c>
    </row>
    <row r="1499" spans="1:14" hidden="1">
      <c r="A1499" t="s">
        <v>11387</v>
      </c>
      <c r="B1499" s="1">
        <v>42033</v>
      </c>
      <c r="C1499" t="s">
        <v>245</v>
      </c>
      <c r="D1499">
        <v>1</v>
      </c>
      <c r="E1499" t="s">
        <v>11391</v>
      </c>
      <c r="F1499" t="s">
        <v>13</v>
      </c>
      <c r="G1499" t="s">
        <v>4</v>
      </c>
      <c r="H1499" t="s">
        <v>10155</v>
      </c>
      <c r="J1499" s="5"/>
      <c r="K1499" s="2">
        <v>5000</v>
      </c>
      <c r="L1499" s="5"/>
      <c r="M1499" s="2">
        <f t="shared" si="23"/>
        <v>984.25000000038472</v>
      </c>
    </row>
    <row r="1500" spans="1:14" hidden="1">
      <c r="A1500" t="s">
        <v>11406</v>
      </c>
      <c r="B1500" s="1">
        <v>42033</v>
      </c>
      <c r="C1500" t="s">
        <v>536</v>
      </c>
      <c r="D1500">
        <v>1</v>
      </c>
      <c r="E1500" t="s">
        <v>11409</v>
      </c>
      <c r="F1500" t="s">
        <v>16</v>
      </c>
      <c r="G1500" t="s">
        <v>4</v>
      </c>
      <c r="H1500" t="s">
        <v>564</v>
      </c>
      <c r="J1500" s="5"/>
      <c r="K1500" s="2">
        <v>1025</v>
      </c>
      <c r="L1500" s="5"/>
      <c r="M1500" s="2">
        <f t="shared" si="23"/>
        <v>-40.749999999615284</v>
      </c>
    </row>
    <row r="1501" spans="1:14" hidden="1">
      <c r="A1501" t="s">
        <v>11411</v>
      </c>
      <c r="B1501" s="1">
        <v>42033</v>
      </c>
      <c r="C1501" t="s">
        <v>9854</v>
      </c>
      <c r="D1501">
        <v>2</v>
      </c>
      <c r="E1501" t="s">
        <v>11412</v>
      </c>
      <c r="F1501" t="s">
        <v>78</v>
      </c>
      <c r="G1501" t="s">
        <v>4</v>
      </c>
      <c r="H1501" t="s">
        <v>9856</v>
      </c>
      <c r="J1501" s="5"/>
      <c r="K1501" s="2">
        <v>2205.7199999999998</v>
      </c>
      <c r="L1501" s="5"/>
      <c r="M1501" s="2">
        <f t="shared" si="23"/>
        <v>-2246.4699999996151</v>
      </c>
    </row>
    <row r="1502" spans="1:14" hidden="1">
      <c r="A1502" t="s">
        <v>11460</v>
      </c>
      <c r="B1502" s="1">
        <v>42033</v>
      </c>
      <c r="C1502" t="s">
        <v>278</v>
      </c>
      <c r="D1502">
        <v>1</v>
      </c>
      <c r="E1502" t="s">
        <v>11463</v>
      </c>
      <c r="F1502" t="s">
        <v>13</v>
      </c>
      <c r="G1502" t="s">
        <v>4</v>
      </c>
      <c r="H1502" t="s">
        <v>11464</v>
      </c>
      <c r="J1502" s="5"/>
      <c r="K1502" s="2">
        <v>20000</v>
      </c>
      <c r="L1502" s="5"/>
      <c r="M1502" s="2">
        <f t="shared" si="23"/>
        <v>-22246.469999999616</v>
      </c>
    </row>
    <row r="1503" spans="1:14" hidden="1">
      <c r="A1503" t="s">
        <v>11466</v>
      </c>
      <c r="B1503" s="1">
        <v>42033</v>
      </c>
      <c r="C1503" t="s">
        <v>278</v>
      </c>
      <c r="D1503">
        <v>1</v>
      </c>
      <c r="E1503" t="s">
        <v>11470</v>
      </c>
      <c r="F1503" t="s">
        <v>13</v>
      </c>
      <c r="G1503" t="s">
        <v>4</v>
      </c>
      <c r="H1503" t="s">
        <v>11464</v>
      </c>
      <c r="J1503" s="5"/>
      <c r="K1503" s="2">
        <v>16817</v>
      </c>
      <c r="L1503" s="5"/>
      <c r="M1503" s="2">
        <f t="shared" si="23"/>
        <v>-39063.469999999616</v>
      </c>
    </row>
    <row r="1504" spans="1:14" hidden="1">
      <c r="A1504" t="s">
        <v>11471</v>
      </c>
      <c r="B1504" s="1">
        <v>42033</v>
      </c>
      <c r="C1504" t="s">
        <v>11474</v>
      </c>
      <c r="D1504">
        <v>1</v>
      </c>
      <c r="E1504" t="s">
        <v>11475</v>
      </c>
      <c r="F1504" t="s">
        <v>228</v>
      </c>
      <c r="G1504" t="s">
        <v>4</v>
      </c>
      <c r="H1504" t="s">
        <v>267</v>
      </c>
      <c r="J1504" s="5"/>
      <c r="K1504" s="2">
        <v>5000</v>
      </c>
      <c r="L1504" s="5"/>
      <c r="M1504" s="2">
        <f t="shared" si="23"/>
        <v>-44063.469999999616</v>
      </c>
    </row>
    <row r="1505" spans="1:14" hidden="1">
      <c r="A1505" t="s">
        <v>11478</v>
      </c>
      <c r="B1505" s="1">
        <v>42033</v>
      </c>
      <c r="C1505" t="s">
        <v>278</v>
      </c>
      <c r="D1505">
        <v>1</v>
      </c>
      <c r="E1505" t="s">
        <v>11479</v>
      </c>
      <c r="F1505" t="s">
        <v>13</v>
      </c>
      <c r="G1505" t="s">
        <v>4</v>
      </c>
      <c r="H1505" t="s">
        <v>8702</v>
      </c>
      <c r="J1505" s="5"/>
      <c r="K1505" s="2">
        <v>100000</v>
      </c>
      <c r="L1505" s="5"/>
      <c r="M1505" s="2">
        <f t="shared" si="23"/>
        <v>-144063.46999999962</v>
      </c>
    </row>
    <row r="1506" spans="1:14" hidden="1">
      <c r="A1506" t="s">
        <v>11498</v>
      </c>
      <c r="B1506" s="1">
        <v>42033</v>
      </c>
      <c r="C1506" t="s">
        <v>18</v>
      </c>
      <c r="D1506">
        <v>1</v>
      </c>
      <c r="E1506" t="s">
        <v>11501</v>
      </c>
      <c r="F1506" t="s">
        <v>13</v>
      </c>
      <c r="G1506" t="s">
        <v>4</v>
      </c>
      <c r="H1506" t="s">
        <v>1351</v>
      </c>
      <c r="J1506" s="5"/>
      <c r="K1506" s="2">
        <v>20352</v>
      </c>
      <c r="L1506" s="5"/>
      <c r="M1506" s="2">
        <f t="shared" si="23"/>
        <v>-164415.46999999962</v>
      </c>
    </row>
    <row r="1507" spans="1:14" hidden="1">
      <c r="A1507" t="s">
        <v>11502</v>
      </c>
      <c r="B1507" s="1">
        <v>42033</v>
      </c>
      <c r="C1507" t="s">
        <v>18</v>
      </c>
      <c r="D1507">
        <v>1</v>
      </c>
      <c r="E1507" t="s">
        <v>11504</v>
      </c>
      <c r="F1507" t="s">
        <v>13</v>
      </c>
      <c r="G1507" t="s">
        <v>4</v>
      </c>
      <c r="H1507" t="s">
        <v>4788</v>
      </c>
      <c r="J1507" s="5"/>
      <c r="K1507" s="2">
        <v>14813.55</v>
      </c>
      <c r="L1507" s="5"/>
      <c r="M1507" s="2">
        <f t="shared" si="23"/>
        <v>-179229.01999999961</v>
      </c>
    </row>
    <row r="1508" spans="1:14" hidden="1">
      <c r="A1508" t="s">
        <v>11509</v>
      </c>
      <c r="B1508" s="1">
        <v>42033</v>
      </c>
      <c r="C1508" t="s">
        <v>6</v>
      </c>
      <c r="D1508">
        <v>1</v>
      </c>
      <c r="E1508" t="s">
        <v>11510</v>
      </c>
      <c r="F1508" t="s">
        <v>29</v>
      </c>
      <c r="G1508" t="s">
        <v>4</v>
      </c>
      <c r="H1508" t="s">
        <v>1037</v>
      </c>
      <c r="I1508" s="2">
        <v>2677.84</v>
      </c>
      <c r="J1508" s="5"/>
      <c r="L1508" s="5"/>
      <c r="M1508" s="2">
        <f t="shared" si="23"/>
        <v>-176551.17999999961</v>
      </c>
      <c r="N1508" t="s">
        <v>36332</v>
      </c>
    </row>
    <row r="1509" spans="1:14" hidden="1">
      <c r="A1509" t="s">
        <v>11513</v>
      </c>
      <c r="B1509" s="1">
        <v>42033</v>
      </c>
      <c r="C1509" t="s">
        <v>6</v>
      </c>
      <c r="D1509">
        <v>1</v>
      </c>
      <c r="E1509" t="s">
        <v>11514</v>
      </c>
      <c r="F1509" t="s">
        <v>29</v>
      </c>
      <c r="G1509" t="s">
        <v>4</v>
      </c>
      <c r="H1509" t="s">
        <v>11515</v>
      </c>
      <c r="I1509" s="2">
        <v>500</v>
      </c>
      <c r="J1509" s="5"/>
      <c r="L1509" s="5"/>
      <c r="M1509" s="2">
        <f t="shared" si="23"/>
        <v>-176051.17999999961</v>
      </c>
    </row>
    <row r="1510" spans="1:14" hidden="1">
      <c r="A1510" t="s">
        <v>11536</v>
      </c>
      <c r="B1510" s="1">
        <v>42033</v>
      </c>
      <c r="C1510" t="s">
        <v>245</v>
      </c>
      <c r="D1510">
        <v>1</v>
      </c>
      <c r="E1510" t="s">
        <v>11540</v>
      </c>
      <c r="F1510" t="s">
        <v>13</v>
      </c>
      <c r="G1510" t="s">
        <v>4</v>
      </c>
      <c r="H1510" t="s">
        <v>4512</v>
      </c>
      <c r="J1510" s="5"/>
      <c r="K1510" s="2">
        <v>1025</v>
      </c>
      <c r="L1510" s="5"/>
      <c r="M1510" s="2">
        <f t="shared" si="23"/>
        <v>-177076.17999999961</v>
      </c>
    </row>
    <row r="1511" spans="1:14" hidden="1">
      <c r="A1511" t="s">
        <v>11546</v>
      </c>
      <c r="B1511" s="1">
        <v>42033</v>
      </c>
      <c r="C1511" t="s">
        <v>6</v>
      </c>
      <c r="D1511">
        <v>1</v>
      </c>
      <c r="E1511" t="s">
        <v>11551</v>
      </c>
      <c r="F1511" t="s">
        <v>8</v>
      </c>
      <c r="G1511" t="s">
        <v>4</v>
      </c>
      <c r="H1511" t="s">
        <v>11552</v>
      </c>
      <c r="I1511" s="2">
        <v>3828</v>
      </c>
      <c r="J1511" s="5"/>
      <c r="L1511" s="5"/>
      <c r="M1511" s="2">
        <f t="shared" si="23"/>
        <v>-173248.17999999961</v>
      </c>
    </row>
    <row r="1512" spans="1:14" hidden="1">
      <c r="A1512" t="s">
        <v>11557</v>
      </c>
      <c r="B1512" s="1">
        <v>42033</v>
      </c>
      <c r="C1512" t="s">
        <v>536</v>
      </c>
      <c r="D1512">
        <v>1</v>
      </c>
      <c r="E1512" t="s">
        <v>11559</v>
      </c>
      <c r="F1512" t="s">
        <v>16</v>
      </c>
      <c r="G1512" t="s">
        <v>4</v>
      </c>
      <c r="H1512" t="s">
        <v>564</v>
      </c>
      <c r="J1512" s="5"/>
      <c r="K1512" s="2">
        <v>2860</v>
      </c>
      <c r="L1512" s="5"/>
      <c r="M1512" s="2">
        <f t="shared" si="23"/>
        <v>-176108.17999999961</v>
      </c>
    </row>
    <row r="1513" spans="1:14" hidden="1">
      <c r="A1513" t="s">
        <v>11577</v>
      </c>
      <c r="B1513" s="1">
        <v>42033</v>
      </c>
      <c r="C1513" t="s">
        <v>43</v>
      </c>
      <c r="D1513">
        <v>1</v>
      </c>
      <c r="E1513" t="s">
        <v>11581</v>
      </c>
      <c r="F1513" t="s">
        <v>16</v>
      </c>
      <c r="G1513" t="s">
        <v>4</v>
      </c>
      <c r="H1513" t="s">
        <v>514</v>
      </c>
      <c r="J1513" s="5"/>
      <c r="K1513" s="2">
        <v>2990</v>
      </c>
      <c r="L1513" s="5"/>
      <c r="M1513" s="2">
        <f t="shared" si="23"/>
        <v>-179098.17999999961</v>
      </c>
    </row>
    <row r="1514" spans="1:14" hidden="1">
      <c r="A1514" t="s">
        <v>11582</v>
      </c>
      <c r="B1514" s="1">
        <v>42033</v>
      </c>
      <c r="C1514" t="s">
        <v>43</v>
      </c>
      <c r="D1514">
        <v>1</v>
      </c>
      <c r="E1514" t="s">
        <v>11586</v>
      </c>
      <c r="F1514" t="s">
        <v>16</v>
      </c>
      <c r="G1514" t="s">
        <v>4</v>
      </c>
      <c r="H1514" t="s">
        <v>2847</v>
      </c>
      <c r="J1514" s="5"/>
      <c r="K1514" s="2">
        <v>1025</v>
      </c>
      <c r="L1514" s="5"/>
      <c r="M1514" s="2">
        <f t="shared" si="23"/>
        <v>-180123.17999999961</v>
      </c>
    </row>
    <row r="1515" spans="1:14" hidden="1">
      <c r="A1515" t="s">
        <v>11690</v>
      </c>
      <c r="B1515" s="1">
        <v>42033</v>
      </c>
      <c r="C1515" t="s">
        <v>1114</v>
      </c>
      <c r="D1515">
        <v>1</v>
      </c>
      <c r="E1515" t="s">
        <v>11692</v>
      </c>
      <c r="F1515" t="s">
        <v>13</v>
      </c>
      <c r="G1515" t="s">
        <v>4</v>
      </c>
      <c r="H1515" t="s">
        <v>11693</v>
      </c>
      <c r="J1515" s="5"/>
      <c r="K1515" s="2">
        <v>15000</v>
      </c>
      <c r="L1515" s="5"/>
      <c r="M1515" s="2">
        <f t="shared" si="23"/>
        <v>-195123.17999999961</v>
      </c>
    </row>
    <row r="1516" spans="1:14" hidden="1">
      <c r="A1516" t="s">
        <v>11702</v>
      </c>
      <c r="B1516" s="1">
        <v>42033</v>
      </c>
      <c r="C1516" t="s">
        <v>245</v>
      </c>
      <c r="D1516">
        <v>1</v>
      </c>
      <c r="E1516" t="s">
        <v>11705</v>
      </c>
      <c r="F1516" t="s">
        <v>13</v>
      </c>
      <c r="G1516" t="s">
        <v>4</v>
      </c>
      <c r="H1516" t="s">
        <v>9728</v>
      </c>
      <c r="J1516" s="5"/>
      <c r="K1516" s="2">
        <v>3030</v>
      </c>
      <c r="L1516" s="5"/>
      <c r="M1516" s="2">
        <f t="shared" si="23"/>
        <v>-198153.17999999961</v>
      </c>
    </row>
    <row r="1517" spans="1:14" hidden="1">
      <c r="A1517" t="s">
        <v>11709</v>
      </c>
      <c r="B1517" s="1">
        <v>42033</v>
      </c>
      <c r="C1517" t="s">
        <v>245</v>
      </c>
      <c r="D1517">
        <v>1</v>
      </c>
      <c r="E1517" t="s">
        <v>11710</v>
      </c>
      <c r="F1517" t="s">
        <v>13</v>
      </c>
      <c r="G1517" t="s">
        <v>4</v>
      </c>
      <c r="H1517" t="s">
        <v>1187</v>
      </c>
      <c r="J1517" s="5"/>
      <c r="K1517" s="2">
        <v>2200</v>
      </c>
      <c r="L1517" s="5"/>
      <c r="M1517" s="2">
        <f t="shared" si="23"/>
        <v>-200353.17999999961</v>
      </c>
    </row>
    <row r="1518" spans="1:14" hidden="1">
      <c r="A1518" t="s">
        <v>11713</v>
      </c>
      <c r="B1518" s="1">
        <v>42033</v>
      </c>
      <c r="C1518" t="s">
        <v>11474</v>
      </c>
      <c r="D1518">
        <v>1</v>
      </c>
      <c r="E1518" t="s">
        <v>11714</v>
      </c>
      <c r="F1518" t="s">
        <v>228</v>
      </c>
      <c r="G1518" t="s">
        <v>4</v>
      </c>
      <c r="H1518" t="s">
        <v>9256</v>
      </c>
      <c r="J1518" s="5"/>
      <c r="K1518" s="2">
        <v>4110.83</v>
      </c>
      <c r="L1518" s="5"/>
      <c r="M1518" s="2">
        <f t="shared" si="23"/>
        <v>-204464.0099999996</v>
      </c>
    </row>
    <row r="1519" spans="1:14" hidden="1">
      <c r="A1519" t="s">
        <v>11732</v>
      </c>
      <c r="B1519" s="1">
        <v>42033</v>
      </c>
      <c r="C1519" t="s">
        <v>11733</v>
      </c>
      <c r="D1519">
        <v>2</v>
      </c>
      <c r="E1519" t="s">
        <v>11734</v>
      </c>
      <c r="F1519" t="s">
        <v>211</v>
      </c>
      <c r="G1519" t="s">
        <v>212</v>
      </c>
      <c r="H1519" t="s">
        <v>213</v>
      </c>
      <c r="J1519" s="5"/>
      <c r="K1519" s="2">
        <v>7496.7</v>
      </c>
      <c r="L1519" s="5"/>
      <c r="M1519" s="2">
        <f t="shared" si="23"/>
        <v>-211960.70999999961</v>
      </c>
    </row>
    <row r="1520" spans="1:14" hidden="1">
      <c r="A1520" t="s">
        <v>11756</v>
      </c>
      <c r="B1520" s="1">
        <v>42033</v>
      </c>
      <c r="C1520" t="s">
        <v>1098</v>
      </c>
      <c r="D1520">
        <v>1</v>
      </c>
      <c r="E1520" t="s">
        <v>11757</v>
      </c>
      <c r="F1520" t="s">
        <v>13</v>
      </c>
      <c r="G1520" t="s">
        <v>4</v>
      </c>
      <c r="H1520" t="s">
        <v>1098</v>
      </c>
      <c r="J1520" s="5"/>
      <c r="K1520" s="2">
        <v>1025</v>
      </c>
      <c r="L1520" s="5"/>
      <c r="M1520" s="2">
        <f t="shared" si="23"/>
        <v>-212985.70999999961</v>
      </c>
    </row>
    <row r="1521" spans="1:13" hidden="1">
      <c r="A1521" t="s">
        <v>11758</v>
      </c>
      <c r="B1521" s="1">
        <v>42033</v>
      </c>
      <c r="C1521" t="s">
        <v>630</v>
      </c>
      <c r="D1521">
        <v>1</v>
      </c>
      <c r="E1521" t="s">
        <v>11761</v>
      </c>
      <c r="F1521" t="s">
        <v>16</v>
      </c>
      <c r="G1521" t="s">
        <v>4</v>
      </c>
      <c r="H1521" t="s">
        <v>630</v>
      </c>
      <c r="J1521" s="5"/>
      <c r="K1521" s="2">
        <v>12923.18</v>
      </c>
      <c r="L1521" s="5"/>
      <c r="M1521" s="2">
        <f t="shared" si="23"/>
        <v>-225908.88999999961</v>
      </c>
    </row>
    <row r="1522" spans="1:13" hidden="1">
      <c r="A1522" t="s">
        <v>11765</v>
      </c>
      <c r="B1522" s="1">
        <v>42033</v>
      </c>
      <c r="C1522" t="s">
        <v>195</v>
      </c>
      <c r="D1522">
        <v>1</v>
      </c>
      <c r="E1522" t="s">
        <v>11769</v>
      </c>
      <c r="F1522" t="s">
        <v>13</v>
      </c>
      <c r="G1522" t="s">
        <v>4</v>
      </c>
      <c r="H1522" t="s">
        <v>195</v>
      </c>
      <c r="J1522" s="5"/>
      <c r="K1522" s="2">
        <v>8341.15</v>
      </c>
      <c r="L1522" s="5"/>
      <c r="M1522" s="2">
        <f t="shared" si="23"/>
        <v>-234250.0399999996</v>
      </c>
    </row>
    <row r="1523" spans="1:13" hidden="1">
      <c r="A1523" t="s">
        <v>11777</v>
      </c>
      <c r="B1523" s="1">
        <v>42033</v>
      </c>
      <c r="C1523" t="s">
        <v>18</v>
      </c>
      <c r="D1523">
        <v>1</v>
      </c>
      <c r="E1523" t="s">
        <v>11778</v>
      </c>
      <c r="F1523" t="s">
        <v>13</v>
      </c>
      <c r="G1523" t="s">
        <v>4</v>
      </c>
      <c r="H1523" t="s">
        <v>18</v>
      </c>
      <c r="J1523" s="5"/>
      <c r="K1523" s="2">
        <v>28311.599999999999</v>
      </c>
      <c r="L1523" s="5"/>
      <c r="M1523" s="2">
        <f t="shared" si="23"/>
        <v>-262561.63999999961</v>
      </c>
    </row>
    <row r="1524" spans="1:13" hidden="1">
      <c r="A1524" t="s">
        <v>13453</v>
      </c>
      <c r="B1524" s="1">
        <v>42033</v>
      </c>
      <c r="C1524" t="s">
        <v>4637</v>
      </c>
      <c r="D1524">
        <v>1</v>
      </c>
      <c r="E1524" t="s">
        <v>13454</v>
      </c>
      <c r="F1524" t="s">
        <v>3342</v>
      </c>
      <c r="G1524" t="s">
        <v>52</v>
      </c>
      <c r="H1524" t="s">
        <v>4639</v>
      </c>
      <c r="I1524" s="2">
        <v>7496.7</v>
      </c>
      <c r="J1524" s="5"/>
      <c r="L1524" s="5"/>
      <c r="M1524" s="2">
        <f t="shared" si="23"/>
        <v>-255064.93999999959</v>
      </c>
    </row>
    <row r="1525" spans="1:13" hidden="1">
      <c r="A1525" t="s">
        <v>33729</v>
      </c>
      <c r="B1525" s="1">
        <v>42033</v>
      </c>
      <c r="C1525" t="s">
        <v>31948</v>
      </c>
      <c r="D1525">
        <v>1</v>
      </c>
      <c r="E1525" t="s">
        <v>33740</v>
      </c>
      <c r="F1525" t="s">
        <v>13565</v>
      </c>
      <c r="G1525" t="s">
        <v>4</v>
      </c>
      <c r="H1525" t="s">
        <v>10155</v>
      </c>
      <c r="I1525" s="2">
        <v>5000</v>
      </c>
      <c r="J1525" s="5"/>
      <c r="L1525" s="5"/>
      <c r="M1525" s="2">
        <f t="shared" si="23"/>
        <v>-250064.93999999959</v>
      </c>
    </row>
    <row r="1526" spans="1:13" hidden="1">
      <c r="A1526" t="s">
        <v>33746</v>
      </c>
      <c r="B1526" s="1">
        <v>42033</v>
      </c>
      <c r="C1526" t="s">
        <v>33757</v>
      </c>
      <c r="D1526">
        <v>2</v>
      </c>
      <c r="E1526" t="s">
        <v>33758</v>
      </c>
      <c r="F1526" t="s">
        <v>7054</v>
      </c>
      <c r="G1526" t="s">
        <v>4</v>
      </c>
      <c r="H1526" t="s">
        <v>1653</v>
      </c>
      <c r="I1526" s="2">
        <v>5230.01</v>
      </c>
      <c r="J1526" s="5"/>
      <c r="L1526" s="5"/>
      <c r="M1526" s="2">
        <f t="shared" si="23"/>
        <v>-244834.92999999959</v>
      </c>
    </row>
    <row r="1527" spans="1:13" hidden="1">
      <c r="A1527" t="s">
        <v>33762</v>
      </c>
      <c r="B1527" s="1">
        <v>42033</v>
      </c>
      <c r="C1527" t="s">
        <v>33770</v>
      </c>
      <c r="D1527">
        <v>2</v>
      </c>
      <c r="E1527" t="s">
        <v>33771</v>
      </c>
      <c r="F1527" t="s">
        <v>7054</v>
      </c>
      <c r="G1527" t="s">
        <v>4</v>
      </c>
      <c r="H1527" t="s">
        <v>564</v>
      </c>
      <c r="I1527" s="2">
        <v>1025</v>
      </c>
      <c r="J1527" s="5"/>
      <c r="L1527" s="5"/>
      <c r="M1527" s="2">
        <f t="shared" si="23"/>
        <v>-243809.92999999959</v>
      </c>
    </row>
    <row r="1528" spans="1:13" hidden="1">
      <c r="A1528" t="s">
        <v>33776</v>
      </c>
      <c r="B1528" s="1">
        <v>42033</v>
      </c>
      <c r="C1528" t="s">
        <v>18</v>
      </c>
      <c r="D1528">
        <v>2</v>
      </c>
      <c r="E1528" t="s">
        <v>33785</v>
      </c>
      <c r="F1528" t="s">
        <v>13559</v>
      </c>
      <c r="G1528" t="s">
        <v>479</v>
      </c>
      <c r="H1528" t="s">
        <v>13606</v>
      </c>
      <c r="I1528" s="2">
        <v>64.47</v>
      </c>
      <c r="J1528" s="5"/>
      <c r="L1528" s="5"/>
      <c r="M1528" s="2">
        <f t="shared" si="23"/>
        <v>-243745.45999999958</v>
      </c>
    </row>
    <row r="1529" spans="1:13" hidden="1">
      <c r="A1529" t="s">
        <v>33790</v>
      </c>
      <c r="B1529" s="1">
        <v>42033</v>
      </c>
      <c r="C1529" t="s">
        <v>9854</v>
      </c>
      <c r="D1529">
        <v>2</v>
      </c>
      <c r="E1529" t="s">
        <v>33801</v>
      </c>
      <c r="F1529" t="s">
        <v>7054</v>
      </c>
      <c r="G1529" t="s">
        <v>4</v>
      </c>
      <c r="H1529" t="s">
        <v>9856</v>
      </c>
      <c r="I1529" s="2">
        <v>2205.7199999999998</v>
      </c>
      <c r="J1529" s="5"/>
      <c r="L1529" s="5"/>
      <c r="M1529" s="2">
        <f t="shared" si="23"/>
        <v>-241539.73999999958</v>
      </c>
    </row>
    <row r="1530" spans="1:13" hidden="1">
      <c r="A1530" t="s">
        <v>33805</v>
      </c>
      <c r="B1530" s="1">
        <v>42033</v>
      </c>
      <c r="C1530" t="s">
        <v>19720</v>
      </c>
      <c r="D1530">
        <v>1</v>
      </c>
      <c r="E1530" t="s">
        <v>33814</v>
      </c>
      <c r="F1530" t="s">
        <v>13565</v>
      </c>
      <c r="G1530" t="s">
        <v>4</v>
      </c>
      <c r="H1530" t="s">
        <v>3552</v>
      </c>
      <c r="I1530" s="2">
        <v>20000</v>
      </c>
      <c r="J1530" s="5"/>
      <c r="L1530" s="5"/>
      <c r="M1530" s="2">
        <f t="shared" si="23"/>
        <v>-221539.73999999958</v>
      </c>
    </row>
    <row r="1531" spans="1:13" hidden="1">
      <c r="A1531" t="s">
        <v>33818</v>
      </c>
      <c r="B1531" s="1">
        <v>42033</v>
      </c>
      <c r="C1531" t="s">
        <v>19720</v>
      </c>
      <c r="D1531">
        <v>1</v>
      </c>
      <c r="E1531" t="s">
        <v>33828</v>
      </c>
      <c r="F1531" t="s">
        <v>13565</v>
      </c>
      <c r="G1531" t="s">
        <v>4</v>
      </c>
      <c r="H1531" t="s">
        <v>3552</v>
      </c>
      <c r="I1531" s="2">
        <v>16817</v>
      </c>
      <c r="J1531" s="5"/>
      <c r="L1531" s="5"/>
      <c r="M1531" s="2">
        <f t="shared" si="23"/>
        <v>-204722.73999999958</v>
      </c>
    </row>
    <row r="1532" spans="1:13" hidden="1">
      <c r="A1532" t="s">
        <v>33832</v>
      </c>
      <c r="B1532" s="1">
        <v>42033</v>
      </c>
      <c r="C1532" t="s">
        <v>14383</v>
      </c>
      <c r="D1532">
        <v>1</v>
      </c>
      <c r="E1532" t="s">
        <v>33842</v>
      </c>
      <c r="F1532" t="s">
        <v>13565</v>
      </c>
      <c r="G1532" t="s">
        <v>4</v>
      </c>
      <c r="H1532" t="s">
        <v>458</v>
      </c>
      <c r="I1532" s="2">
        <v>5000</v>
      </c>
      <c r="J1532" s="5"/>
      <c r="L1532" s="5"/>
      <c r="M1532" s="2">
        <f t="shared" si="23"/>
        <v>-199722.73999999958</v>
      </c>
    </row>
    <row r="1533" spans="1:13" hidden="1">
      <c r="A1533" t="s">
        <v>33847</v>
      </c>
      <c r="B1533" s="1">
        <v>42033</v>
      </c>
      <c r="C1533" t="s">
        <v>29833</v>
      </c>
      <c r="D1533">
        <v>1</v>
      </c>
      <c r="E1533" t="s">
        <v>33858</v>
      </c>
      <c r="F1533" t="s">
        <v>13565</v>
      </c>
      <c r="G1533" t="s">
        <v>4</v>
      </c>
      <c r="H1533" t="s">
        <v>8702</v>
      </c>
      <c r="I1533" s="2">
        <v>100000</v>
      </c>
      <c r="J1533" s="5"/>
      <c r="L1533" s="5"/>
      <c r="M1533" s="2">
        <f t="shared" si="23"/>
        <v>-99722.739999999583</v>
      </c>
    </row>
    <row r="1534" spans="1:13" hidden="1">
      <c r="A1534" t="s">
        <v>33863</v>
      </c>
      <c r="B1534" s="1">
        <v>42033</v>
      </c>
      <c r="C1534" t="s">
        <v>18</v>
      </c>
      <c r="D1534">
        <v>2</v>
      </c>
      <c r="E1534" t="s">
        <v>33871</v>
      </c>
      <c r="F1534" t="s">
        <v>13559</v>
      </c>
      <c r="G1534" t="s">
        <v>479</v>
      </c>
      <c r="H1534" t="s">
        <v>8355</v>
      </c>
      <c r="J1534" s="5"/>
      <c r="K1534" s="2">
        <v>558.96</v>
      </c>
      <c r="L1534" s="5"/>
      <c r="M1534" s="2">
        <f t="shared" si="23"/>
        <v>-100281.69999999959</v>
      </c>
    </row>
    <row r="1535" spans="1:13" hidden="1">
      <c r="A1535" t="s">
        <v>33863</v>
      </c>
      <c r="B1535" s="1">
        <v>42033</v>
      </c>
      <c r="C1535" t="s">
        <v>18</v>
      </c>
      <c r="D1535">
        <v>2</v>
      </c>
      <c r="E1535" t="s">
        <v>33871</v>
      </c>
      <c r="F1535" t="s">
        <v>13559</v>
      </c>
      <c r="G1535" t="s">
        <v>479</v>
      </c>
      <c r="H1535" t="s">
        <v>8355</v>
      </c>
      <c r="I1535" s="2">
        <v>558.96</v>
      </c>
      <c r="J1535" s="5"/>
      <c r="L1535" s="5"/>
      <c r="M1535" s="2">
        <f t="shared" si="23"/>
        <v>-99722.739999999583</v>
      </c>
    </row>
    <row r="1536" spans="1:13" hidden="1">
      <c r="A1536" t="s">
        <v>33875</v>
      </c>
      <c r="B1536" s="1">
        <v>42033</v>
      </c>
      <c r="C1536" t="s">
        <v>33885</v>
      </c>
      <c r="D1536">
        <v>2</v>
      </c>
      <c r="E1536" t="s">
        <v>33886</v>
      </c>
      <c r="F1536" t="s">
        <v>7054</v>
      </c>
      <c r="G1536" t="s">
        <v>4</v>
      </c>
      <c r="H1536" t="s">
        <v>8975</v>
      </c>
      <c r="I1536" s="2">
        <v>4100.01</v>
      </c>
      <c r="J1536" s="5"/>
      <c r="L1536" s="5"/>
      <c r="M1536" s="2">
        <f t="shared" si="23"/>
        <v>-95622.729999999588</v>
      </c>
    </row>
    <row r="1537" spans="1:13" hidden="1">
      <c r="A1537" t="s">
        <v>33889</v>
      </c>
      <c r="B1537" s="1">
        <v>42033</v>
      </c>
      <c r="C1537" t="s">
        <v>15354</v>
      </c>
      <c r="D1537">
        <v>1</v>
      </c>
      <c r="E1537" t="s">
        <v>33901</v>
      </c>
      <c r="F1537" t="s">
        <v>13565</v>
      </c>
      <c r="G1537" t="s">
        <v>4</v>
      </c>
      <c r="H1537" t="s">
        <v>1351</v>
      </c>
      <c r="I1537" s="2">
        <v>20352</v>
      </c>
      <c r="J1537" s="5"/>
      <c r="L1537" s="5"/>
      <c r="M1537" s="2">
        <f t="shared" si="23"/>
        <v>-75270.729999999588</v>
      </c>
    </row>
    <row r="1538" spans="1:13" hidden="1">
      <c r="A1538" t="s">
        <v>33903</v>
      </c>
      <c r="B1538" s="1">
        <v>42033</v>
      </c>
      <c r="C1538" t="s">
        <v>31398</v>
      </c>
      <c r="D1538">
        <v>1</v>
      </c>
      <c r="E1538" t="s">
        <v>33912</v>
      </c>
      <c r="F1538" t="s">
        <v>13565</v>
      </c>
      <c r="G1538" t="s">
        <v>4</v>
      </c>
      <c r="H1538" t="s">
        <v>4788</v>
      </c>
      <c r="I1538" s="2">
        <v>14813.55</v>
      </c>
      <c r="J1538" s="5"/>
      <c r="L1538" s="5"/>
      <c r="M1538" s="2">
        <f t="shared" si="23"/>
        <v>-60457.179999999586</v>
      </c>
    </row>
    <row r="1539" spans="1:13" hidden="1">
      <c r="A1539" t="s">
        <v>33919</v>
      </c>
      <c r="B1539" s="1">
        <v>42033</v>
      </c>
      <c r="C1539" t="s">
        <v>18</v>
      </c>
      <c r="D1539">
        <v>2</v>
      </c>
      <c r="E1539" t="s">
        <v>33930</v>
      </c>
      <c r="F1539" t="s">
        <v>13559</v>
      </c>
      <c r="G1539" t="s">
        <v>479</v>
      </c>
      <c r="H1539" t="s">
        <v>1178</v>
      </c>
      <c r="I1539" s="2">
        <v>298.99</v>
      </c>
      <c r="J1539" s="5"/>
      <c r="L1539" s="5"/>
      <c r="M1539" s="2">
        <f t="shared" si="23"/>
        <v>-60158.189999999588</v>
      </c>
    </row>
    <row r="1540" spans="1:13" hidden="1">
      <c r="A1540" t="s">
        <v>33935</v>
      </c>
      <c r="B1540" s="1">
        <v>42033</v>
      </c>
      <c r="C1540" t="s">
        <v>33943</v>
      </c>
      <c r="D1540">
        <v>2</v>
      </c>
      <c r="E1540" t="s">
        <v>33944</v>
      </c>
      <c r="F1540" t="s">
        <v>7054</v>
      </c>
      <c r="G1540" t="s">
        <v>4</v>
      </c>
      <c r="H1540" t="s">
        <v>33945</v>
      </c>
      <c r="I1540" s="2">
        <v>3030</v>
      </c>
      <c r="J1540" s="5"/>
      <c r="L1540" s="5"/>
      <c r="M1540" s="2">
        <f t="shared" si="23"/>
        <v>-57128.189999999588</v>
      </c>
    </row>
    <row r="1541" spans="1:13" hidden="1">
      <c r="A1541" t="s">
        <v>33948</v>
      </c>
      <c r="B1541" s="1">
        <v>42033</v>
      </c>
      <c r="C1541" t="s">
        <v>33956</v>
      </c>
      <c r="D1541">
        <v>2</v>
      </c>
      <c r="E1541" t="s">
        <v>33957</v>
      </c>
      <c r="F1541" t="s">
        <v>7054</v>
      </c>
      <c r="G1541" t="s">
        <v>4</v>
      </c>
      <c r="H1541" t="s">
        <v>4512</v>
      </c>
      <c r="I1541" s="2">
        <v>1025</v>
      </c>
      <c r="J1541" s="5"/>
      <c r="L1541" s="5"/>
      <c r="M1541" s="2">
        <f t="shared" si="23"/>
        <v>-56103.189999999588</v>
      </c>
    </row>
    <row r="1542" spans="1:13" hidden="1">
      <c r="A1542" t="s">
        <v>33959</v>
      </c>
      <c r="B1542" s="1">
        <v>42033</v>
      </c>
      <c r="C1542" t="s">
        <v>33968</v>
      </c>
      <c r="D1542">
        <v>2</v>
      </c>
      <c r="E1542" t="s">
        <v>33969</v>
      </c>
      <c r="F1542" t="s">
        <v>7054</v>
      </c>
      <c r="G1542" t="s">
        <v>4</v>
      </c>
      <c r="H1542" t="s">
        <v>1774</v>
      </c>
      <c r="J1542" s="5"/>
      <c r="K1542" s="2">
        <v>1412.68</v>
      </c>
      <c r="L1542" s="5"/>
      <c r="M1542" s="2">
        <f t="shared" si="23"/>
        <v>-57515.869999999588</v>
      </c>
    </row>
    <row r="1543" spans="1:13" hidden="1">
      <c r="A1543" t="s">
        <v>33959</v>
      </c>
      <c r="B1543" s="1">
        <v>42033</v>
      </c>
      <c r="C1543" t="s">
        <v>33968</v>
      </c>
      <c r="D1543">
        <v>2</v>
      </c>
      <c r="E1543" t="s">
        <v>33969</v>
      </c>
      <c r="F1543" t="s">
        <v>7054</v>
      </c>
      <c r="G1543" t="s">
        <v>4</v>
      </c>
      <c r="H1543" t="s">
        <v>1774</v>
      </c>
      <c r="I1543" s="2">
        <v>2212.6799999999998</v>
      </c>
      <c r="J1543" s="5"/>
      <c r="L1543" s="5"/>
      <c r="M1543" s="2">
        <f t="shared" si="23"/>
        <v>-55303.189999999588</v>
      </c>
    </row>
    <row r="1544" spans="1:13" hidden="1">
      <c r="A1544" t="s">
        <v>33974</v>
      </c>
      <c r="B1544" s="1">
        <v>42033</v>
      </c>
      <c r="C1544" t="s">
        <v>33984</v>
      </c>
      <c r="D1544">
        <v>2</v>
      </c>
      <c r="E1544" t="s">
        <v>33985</v>
      </c>
      <c r="F1544" t="s">
        <v>7054</v>
      </c>
      <c r="G1544" t="s">
        <v>4</v>
      </c>
      <c r="H1544" t="s">
        <v>11552</v>
      </c>
      <c r="I1544" s="2">
        <v>2129.9899999999998</v>
      </c>
      <c r="J1544" s="5"/>
      <c r="L1544" s="5"/>
      <c r="M1544" s="2">
        <f t="shared" si="23"/>
        <v>-53173.19999999959</v>
      </c>
    </row>
    <row r="1545" spans="1:13" hidden="1">
      <c r="A1545" t="s">
        <v>33988</v>
      </c>
      <c r="B1545" s="1">
        <v>42033</v>
      </c>
      <c r="C1545" t="s">
        <v>674</v>
      </c>
      <c r="D1545">
        <v>2</v>
      </c>
      <c r="E1545" t="s">
        <v>33998</v>
      </c>
      <c r="F1545" t="s">
        <v>13559</v>
      </c>
      <c r="G1545" t="s">
        <v>479</v>
      </c>
      <c r="H1545" t="s">
        <v>460</v>
      </c>
      <c r="J1545" s="5"/>
      <c r="K1545" s="2">
        <v>898.37</v>
      </c>
      <c r="L1545" s="5"/>
      <c r="M1545" s="2">
        <f t="shared" ref="M1545:M1608" si="24">+M1544+I1545-K1545</f>
        <v>-54071.569999999592</v>
      </c>
    </row>
    <row r="1546" spans="1:13" hidden="1">
      <c r="A1546" t="s">
        <v>33988</v>
      </c>
      <c r="B1546" s="1">
        <v>42033</v>
      </c>
      <c r="C1546" t="s">
        <v>674</v>
      </c>
      <c r="D1546">
        <v>2</v>
      </c>
      <c r="E1546" t="s">
        <v>33998</v>
      </c>
      <c r="F1546" t="s">
        <v>13559</v>
      </c>
      <c r="G1546" t="s">
        <v>479</v>
      </c>
      <c r="H1546" t="s">
        <v>460</v>
      </c>
      <c r="I1546" s="2">
        <v>1533.54</v>
      </c>
      <c r="J1546" s="5"/>
      <c r="L1546" s="5"/>
      <c r="M1546" s="2">
        <f t="shared" si="24"/>
        <v>-52538.029999999591</v>
      </c>
    </row>
    <row r="1547" spans="1:13" hidden="1">
      <c r="A1547" t="s">
        <v>34003</v>
      </c>
      <c r="B1547" s="1">
        <v>42033</v>
      </c>
      <c r="C1547" t="s">
        <v>34011</v>
      </c>
      <c r="D1547">
        <v>2</v>
      </c>
      <c r="E1547" t="s">
        <v>34012</v>
      </c>
      <c r="F1547" t="s">
        <v>7054</v>
      </c>
      <c r="G1547" t="s">
        <v>4</v>
      </c>
      <c r="H1547" t="s">
        <v>2263</v>
      </c>
      <c r="I1547" s="2">
        <v>2230.0100000000002</v>
      </c>
      <c r="J1547" s="5"/>
      <c r="L1547" s="5"/>
      <c r="M1547" s="2">
        <f t="shared" si="24"/>
        <v>-50308.019999999589</v>
      </c>
    </row>
    <row r="1548" spans="1:13" hidden="1">
      <c r="A1548" t="s">
        <v>34015</v>
      </c>
      <c r="B1548" s="1">
        <v>42033</v>
      </c>
      <c r="C1548" t="s">
        <v>34023</v>
      </c>
      <c r="D1548">
        <v>2</v>
      </c>
      <c r="E1548" t="s">
        <v>34024</v>
      </c>
      <c r="F1548" t="s">
        <v>7054</v>
      </c>
      <c r="G1548" t="s">
        <v>4</v>
      </c>
      <c r="H1548" t="s">
        <v>564</v>
      </c>
      <c r="I1548" s="2">
        <v>2860</v>
      </c>
      <c r="J1548" s="5"/>
      <c r="L1548" s="5"/>
      <c r="M1548" s="2">
        <f t="shared" si="24"/>
        <v>-47448.019999999589</v>
      </c>
    </row>
    <row r="1549" spans="1:13" hidden="1">
      <c r="A1549" t="s">
        <v>34028</v>
      </c>
      <c r="B1549" s="1">
        <v>42033</v>
      </c>
      <c r="C1549" t="s">
        <v>34039</v>
      </c>
      <c r="D1549">
        <v>2</v>
      </c>
      <c r="E1549" t="s">
        <v>34040</v>
      </c>
      <c r="F1549" t="s">
        <v>7054</v>
      </c>
      <c r="G1549" t="s">
        <v>4</v>
      </c>
      <c r="H1549" t="s">
        <v>34041</v>
      </c>
      <c r="I1549" s="2">
        <v>1025</v>
      </c>
      <c r="J1549" s="5"/>
      <c r="L1549" s="5"/>
      <c r="M1549" s="2">
        <f t="shared" si="24"/>
        <v>-46423.019999999589</v>
      </c>
    </row>
    <row r="1550" spans="1:13" hidden="1">
      <c r="A1550" t="s">
        <v>34047</v>
      </c>
      <c r="B1550" s="1">
        <v>42033</v>
      </c>
      <c r="C1550" t="s">
        <v>34057</v>
      </c>
      <c r="D1550">
        <v>2</v>
      </c>
      <c r="E1550" t="s">
        <v>34058</v>
      </c>
      <c r="F1550" t="s">
        <v>7054</v>
      </c>
      <c r="G1550" t="s">
        <v>4</v>
      </c>
      <c r="H1550" t="s">
        <v>34059</v>
      </c>
      <c r="I1550" s="2">
        <v>1025</v>
      </c>
      <c r="J1550" s="5"/>
      <c r="L1550" s="5"/>
      <c r="M1550" s="2">
        <f t="shared" si="24"/>
        <v>-45398.019999999589</v>
      </c>
    </row>
    <row r="1551" spans="1:13" hidden="1">
      <c r="A1551" t="s">
        <v>34064</v>
      </c>
      <c r="B1551" s="1">
        <v>42033</v>
      </c>
      <c r="C1551" t="s">
        <v>34073</v>
      </c>
      <c r="D1551">
        <v>2</v>
      </c>
      <c r="E1551" t="s">
        <v>34074</v>
      </c>
      <c r="F1551" t="s">
        <v>7054</v>
      </c>
      <c r="G1551" t="s">
        <v>4</v>
      </c>
      <c r="H1551" t="s">
        <v>514</v>
      </c>
      <c r="I1551" s="2">
        <v>2990</v>
      </c>
      <c r="J1551" s="5"/>
      <c r="L1551" s="5"/>
      <c r="M1551" s="2">
        <f t="shared" si="24"/>
        <v>-42408.019999999589</v>
      </c>
    </row>
    <row r="1552" spans="1:13" hidden="1">
      <c r="A1552" t="s">
        <v>34078</v>
      </c>
      <c r="B1552" s="1">
        <v>42033</v>
      </c>
      <c r="C1552" t="s">
        <v>34085</v>
      </c>
      <c r="D1552">
        <v>2</v>
      </c>
      <c r="E1552" t="s">
        <v>34086</v>
      </c>
      <c r="F1552" t="s">
        <v>7054</v>
      </c>
      <c r="G1552" t="s">
        <v>4</v>
      </c>
      <c r="H1552" t="s">
        <v>2847</v>
      </c>
      <c r="I1552" s="2">
        <v>1025</v>
      </c>
      <c r="J1552" s="5"/>
      <c r="L1552" s="5"/>
      <c r="M1552" s="2">
        <f t="shared" si="24"/>
        <v>-41383.019999999589</v>
      </c>
    </row>
    <row r="1553" spans="1:13" hidden="1">
      <c r="A1553" t="s">
        <v>34089</v>
      </c>
      <c r="B1553" s="1">
        <v>42033</v>
      </c>
      <c r="C1553" t="s">
        <v>34097</v>
      </c>
      <c r="D1553">
        <v>2</v>
      </c>
      <c r="E1553" t="s">
        <v>34098</v>
      </c>
      <c r="F1553" t="s">
        <v>13559</v>
      </c>
      <c r="G1553" t="s">
        <v>313</v>
      </c>
      <c r="H1553" t="s">
        <v>9811</v>
      </c>
      <c r="J1553" s="5"/>
      <c r="K1553" s="2">
        <v>2547.31</v>
      </c>
      <c r="L1553" s="5"/>
      <c r="M1553" s="2">
        <f t="shared" si="24"/>
        <v>-43930.329999999587</v>
      </c>
    </row>
    <row r="1554" spans="1:13" hidden="1">
      <c r="A1554" t="s">
        <v>34089</v>
      </c>
      <c r="B1554" s="1">
        <v>42033</v>
      </c>
      <c r="C1554" t="s">
        <v>34097</v>
      </c>
      <c r="D1554">
        <v>2</v>
      </c>
      <c r="E1554" t="s">
        <v>34098</v>
      </c>
      <c r="F1554" t="s">
        <v>13559</v>
      </c>
      <c r="G1554" t="s">
        <v>313</v>
      </c>
      <c r="H1554" t="s">
        <v>9811</v>
      </c>
      <c r="I1554" s="2">
        <v>2547.31</v>
      </c>
      <c r="J1554" s="5"/>
      <c r="L1554" s="5"/>
      <c r="M1554" s="2">
        <f t="shared" si="24"/>
        <v>-41383.019999999589</v>
      </c>
    </row>
    <row r="1555" spans="1:13" hidden="1">
      <c r="A1555" t="s">
        <v>34102</v>
      </c>
      <c r="B1555" s="1">
        <v>42033</v>
      </c>
      <c r="C1555" t="s">
        <v>15354</v>
      </c>
      <c r="D1555">
        <v>1</v>
      </c>
      <c r="E1555" t="s">
        <v>34110</v>
      </c>
      <c r="F1555" t="s">
        <v>13565</v>
      </c>
      <c r="G1555" t="s">
        <v>4</v>
      </c>
      <c r="H1555" t="s">
        <v>1351</v>
      </c>
      <c r="I1555" s="2">
        <v>4648</v>
      </c>
      <c r="J1555" s="5"/>
      <c r="L1555" s="5"/>
      <c r="M1555" s="2">
        <f t="shared" si="24"/>
        <v>-36735.019999999589</v>
      </c>
    </row>
    <row r="1556" spans="1:13" hidden="1">
      <c r="A1556" t="s">
        <v>34114</v>
      </c>
      <c r="B1556" s="1">
        <v>42033</v>
      </c>
      <c r="C1556" t="s">
        <v>34123</v>
      </c>
      <c r="D1556">
        <v>2</v>
      </c>
      <c r="E1556" t="s">
        <v>34124</v>
      </c>
      <c r="F1556" t="s">
        <v>7054</v>
      </c>
      <c r="G1556" t="s">
        <v>4</v>
      </c>
      <c r="H1556" t="s">
        <v>4292</v>
      </c>
      <c r="I1556" s="2">
        <v>470</v>
      </c>
      <c r="J1556" s="5"/>
      <c r="L1556" s="5"/>
      <c r="M1556" s="2">
        <f t="shared" si="24"/>
        <v>-36265.019999999589</v>
      </c>
    </row>
    <row r="1557" spans="1:13" hidden="1">
      <c r="A1557" t="s">
        <v>34129</v>
      </c>
      <c r="B1557" s="1">
        <v>42033</v>
      </c>
      <c r="C1557" t="s">
        <v>34137</v>
      </c>
      <c r="D1557">
        <v>2</v>
      </c>
      <c r="E1557" t="s">
        <v>34138</v>
      </c>
      <c r="F1557" t="s">
        <v>7054</v>
      </c>
      <c r="G1557" t="s">
        <v>4</v>
      </c>
      <c r="H1557" t="s">
        <v>21334</v>
      </c>
      <c r="I1557" s="2">
        <v>3630</v>
      </c>
      <c r="J1557" s="5"/>
      <c r="L1557" s="5"/>
      <c r="M1557" s="2">
        <f t="shared" si="24"/>
        <v>-32635.019999999589</v>
      </c>
    </row>
    <row r="1558" spans="1:13" hidden="1">
      <c r="A1558" t="s">
        <v>34142</v>
      </c>
      <c r="B1558" s="1">
        <v>42033</v>
      </c>
      <c r="C1558" t="s">
        <v>15354</v>
      </c>
      <c r="D1558">
        <v>1</v>
      </c>
      <c r="E1558" t="s">
        <v>34150</v>
      </c>
      <c r="F1558" t="s">
        <v>13565</v>
      </c>
      <c r="G1558" t="s">
        <v>4</v>
      </c>
      <c r="H1558" t="s">
        <v>1351</v>
      </c>
      <c r="I1558" s="2">
        <v>15000</v>
      </c>
      <c r="J1558" s="5"/>
      <c r="L1558" s="5"/>
      <c r="M1558" s="2">
        <f t="shared" si="24"/>
        <v>-17635.019999999589</v>
      </c>
    </row>
    <row r="1559" spans="1:13" hidden="1">
      <c r="A1559" t="s">
        <v>34155</v>
      </c>
      <c r="B1559" s="1">
        <v>42033</v>
      </c>
      <c r="C1559" t="s">
        <v>34163</v>
      </c>
      <c r="D1559">
        <v>2</v>
      </c>
      <c r="E1559" t="s">
        <v>34164</v>
      </c>
      <c r="F1559" t="s">
        <v>7054</v>
      </c>
      <c r="G1559" t="s">
        <v>4</v>
      </c>
      <c r="H1559" t="s">
        <v>2774</v>
      </c>
      <c r="I1559" s="2">
        <v>3030</v>
      </c>
      <c r="J1559" s="5"/>
      <c r="L1559" s="5"/>
      <c r="M1559" s="2">
        <f t="shared" si="24"/>
        <v>-14605.019999999589</v>
      </c>
    </row>
    <row r="1560" spans="1:13" hidden="1">
      <c r="A1560" t="s">
        <v>34169</v>
      </c>
      <c r="B1560" s="1">
        <v>42033</v>
      </c>
      <c r="C1560" t="s">
        <v>34175</v>
      </c>
      <c r="D1560">
        <v>2</v>
      </c>
      <c r="E1560" t="s">
        <v>34176</v>
      </c>
      <c r="F1560" t="s">
        <v>7054</v>
      </c>
      <c r="G1560" t="s">
        <v>4</v>
      </c>
      <c r="H1560" t="s">
        <v>3920</v>
      </c>
      <c r="I1560" s="2">
        <v>1025</v>
      </c>
      <c r="J1560" s="5"/>
      <c r="L1560" s="5"/>
      <c r="M1560" s="2">
        <f t="shared" si="24"/>
        <v>-13580.019999999589</v>
      </c>
    </row>
    <row r="1561" spans="1:13" hidden="1">
      <c r="A1561" t="s">
        <v>34180</v>
      </c>
      <c r="B1561" s="1">
        <v>42033</v>
      </c>
      <c r="C1561" t="s">
        <v>34188</v>
      </c>
      <c r="D1561">
        <v>2</v>
      </c>
      <c r="E1561" t="s">
        <v>34189</v>
      </c>
      <c r="F1561" t="s">
        <v>7054</v>
      </c>
      <c r="G1561" t="s">
        <v>4</v>
      </c>
      <c r="H1561" t="s">
        <v>1321</v>
      </c>
      <c r="I1561" s="2">
        <v>3030</v>
      </c>
      <c r="J1561" s="5"/>
      <c r="L1561" s="5"/>
      <c r="M1561" s="2">
        <f t="shared" si="24"/>
        <v>-10550.019999999589</v>
      </c>
    </row>
    <row r="1562" spans="1:13" hidden="1">
      <c r="A1562" t="s">
        <v>34193</v>
      </c>
      <c r="B1562" s="1">
        <v>42033</v>
      </c>
      <c r="C1562" t="s">
        <v>34201</v>
      </c>
      <c r="D1562">
        <v>2</v>
      </c>
      <c r="E1562" t="s">
        <v>34202</v>
      </c>
      <c r="F1562" t="s">
        <v>7054</v>
      </c>
      <c r="G1562" t="s">
        <v>4</v>
      </c>
      <c r="H1562" t="s">
        <v>1187</v>
      </c>
      <c r="I1562" s="2">
        <v>2200</v>
      </c>
      <c r="J1562" s="5"/>
      <c r="L1562" s="5"/>
      <c r="M1562" s="2">
        <f t="shared" si="24"/>
        <v>-8350.0199999995893</v>
      </c>
    </row>
    <row r="1563" spans="1:13" hidden="1">
      <c r="A1563" t="s">
        <v>34207</v>
      </c>
      <c r="B1563" s="1">
        <v>42033</v>
      </c>
      <c r="C1563" t="s">
        <v>34214</v>
      </c>
      <c r="D1563">
        <v>2</v>
      </c>
      <c r="E1563" t="s">
        <v>34215</v>
      </c>
      <c r="F1563" t="s">
        <v>7054</v>
      </c>
      <c r="G1563" t="s">
        <v>4</v>
      </c>
      <c r="H1563" t="s">
        <v>9256</v>
      </c>
      <c r="I1563" s="2">
        <v>4110.83</v>
      </c>
      <c r="J1563" s="5"/>
      <c r="L1563" s="5"/>
      <c r="M1563" s="2">
        <f t="shared" si="24"/>
        <v>-4239.1899999995894</v>
      </c>
    </row>
    <row r="1564" spans="1:13" hidden="1">
      <c r="A1564" t="s">
        <v>34219</v>
      </c>
      <c r="B1564" s="1">
        <v>42033</v>
      </c>
      <c r="C1564" t="s">
        <v>34226</v>
      </c>
      <c r="D1564">
        <v>2</v>
      </c>
      <c r="E1564" t="s">
        <v>34227</v>
      </c>
      <c r="F1564" t="s">
        <v>7054</v>
      </c>
      <c r="G1564" t="s">
        <v>4</v>
      </c>
      <c r="H1564" t="s">
        <v>28365</v>
      </c>
      <c r="I1564" s="2">
        <v>1025</v>
      </c>
      <c r="J1564" s="5"/>
      <c r="L1564" s="5"/>
      <c r="M1564" s="2">
        <f t="shared" si="24"/>
        <v>-3214.1899999995894</v>
      </c>
    </row>
    <row r="1565" spans="1:13" hidden="1">
      <c r="A1565" t="s">
        <v>34231</v>
      </c>
      <c r="B1565" s="1">
        <v>42033</v>
      </c>
      <c r="C1565" t="s">
        <v>34239</v>
      </c>
      <c r="D1565">
        <v>2</v>
      </c>
      <c r="E1565" t="s">
        <v>34240</v>
      </c>
      <c r="F1565" t="s">
        <v>7054</v>
      </c>
      <c r="G1565" t="s">
        <v>4</v>
      </c>
      <c r="H1565" t="s">
        <v>12863</v>
      </c>
      <c r="I1565" s="2">
        <v>688</v>
      </c>
      <c r="J1565" s="5"/>
      <c r="L1565" s="5"/>
      <c r="M1565" s="2">
        <f t="shared" si="24"/>
        <v>-2526.1899999995894</v>
      </c>
    </row>
    <row r="1566" spans="1:13" hidden="1">
      <c r="A1566" t="s">
        <v>34246</v>
      </c>
      <c r="B1566" s="1">
        <v>42033</v>
      </c>
      <c r="C1566" t="s">
        <v>34255</v>
      </c>
      <c r="D1566">
        <v>2</v>
      </c>
      <c r="E1566" t="s">
        <v>34256</v>
      </c>
      <c r="F1566" t="s">
        <v>7054</v>
      </c>
      <c r="G1566" t="s">
        <v>4</v>
      </c>
      <c r="H1566" t="s">
        <v>1863</v>
      </c>
      <c r="I1566" s="2">
        <v>3030</v>
      </c>
      <c r="J1566" s="5"/>
      <c r="L1566" s="5"/>
      <c r="M1566" s="2">
        <f t="shared" si="24"/>
        <v>503.81000000041058</v>
      </c>
    </row>
    <row r="1567" spans="1:13" hidden="1">
      <c r="A1567" t="s">
        <v>34261</v>
      </c>
      <c r="B1567" s="1">
        <v>42033</v>
      </c>
      <c r="C1567" t="s">
        <v>34268</v>
      </c>
      <c r="D1567">
        <v>2</v>
      </c>
      <c r="E1567" t="s">
        <v>34269</v>
      </c>
      <c r="F1567" t="s">
        <v>7054</v>
      </c>
      <c r="G1567" t="s">
        <v>4</v>
      </c>
      <c r="H1567" t="s">
        <v>17227</v>
      </c>
      <c r="I1567" s="2">
        <v>1025</v>
      </c>
      <c r="J1567" s="5"/>
      <c r="L1567" s="5"/>
      <c r="M1567" s="2">
        <f t="shared" si="24"/>
        <v>1528.8100000004106</v>
      </c>
    </row>
    <row r="1568" spans="1:13" hidden="1">
      <c r="A1568" t="s">
        <v>34272</v>
      </c>
      <c r="B1568" s="1">
        <v>42033</v>
      </c>
      <c r="C1568" t="s">
        <v>674</v>
      </c>
      <c r="D1568">
        <v>2</v>
      </c>
      <c r="E1568" t="s">
        <v>34284</v>
      </c>
      <c r="F1568" t="s">
        <v>13559</v>
      </c>
      <c r="G1568" t="s">
        <v>479</v>
      </c>
      <c r="H1568" t="s">
        <v>6755</v>
      </c>
      <c r="I1568" s="2">
        <v>656.15</v>
      </c>
      <c r="J1568" s="5"/>
      <c r="L1568" s="5"/>
      <c r="M1568" s="2">
        <f t="shared" si="24"/>
        <v>2184.9600000004107</v>
      </c>
    </row>
    <row r="1569" spans="1:13" hidden="1">
      <c r="A1569" s="13" t="s">
        <v>34290</v>
      </c>
      <c r="B1569" s="14">
        <v>42033</v>
      </c>
      <c r="C1569" s="13" t="s">
        <v>6</v>
      </c>
      <c r="D1569" s="13">
        <v>1</v>
      </c>
      <c r="E1569" s="13" t="s">
        <v>34300</v>
      </c>
      <c r="F1569" s="13" t="s">
        <v>13610</v>
      </c>
      <c r="G1569" s="13" t="s">
        <v>4</v>
      </c>
      <c r="H1569" s="13" t="s">
        <v>1682</v>
      </c>
      <c r="I1569" s="15">
        <v>2165</v>
      </c>
      <c r="J1569" s="16"/>
      <c r="K1569" s="15"/>
      <c r="L1569" s="16"/>
      <c r="M1569" s="15">
        <f t="shared" si="24"/>
        <v>4349.9600000004102</v>
      </c>
    </row>
    <row r="1570" spans="1:13" hidden="1">
      <c r="A1570" s="35" t="s">
        <v>11799</v>
      </c>
      <c r="B1570" s="36">
        <v>42034</v>
      </c>
      <c r="C1570" s="35" t="s">
        <v>6</v>
      </c>
      <c r="D1570" s="35">
        <v>1</v>
      </c>
      <c r="E1570" s="35" t="s">
        <v>11801</v>
      </c>
      <c r="F1570" s="35" t="s">
        <v>29</v>
      </c>
      <c r="G1570" s="35" t="s">
        <v>4</v>
      </c>
      <c r="H1570" s="35" t="s">
        <v>3550</v>
      </c>
      <c r="I1570" s="11">
        <v>820.31</v>
      </c>
      <c r="J1570" s="12"/>
      <c r="K1570" s="11"/>
      <c r="L1570" s="12"/>
      <c r="M1570" s="11">
        <f t="shared" si="24"/>
        <v>5170.2700000004097</v>
      </c>
    </row>
    <row r="1571" spans="1:13" hidden="1">
      <c r="A1571" t="s">
        <v>11813</v>
      </c>
      <c r="B1571" s="1">
        <v>42034</v>
      </c>
      <c r="C1571" t="s">
        <v>43</v>
      </c>
      <c r="D1571">
        <v>1</v>
      </c>
      <c r="E1571" t="s">
        <v>11818</v>
      </c>
      <c r="F1571" t="s">
        <v>13</v>
      </c>
      <c r="G1571" t="s">
        <v>4</v>
      </c>
      <c r="H1571" t="s">
        <v>11819</v>
      </c>
      <c r="J1571" s="5"/>
      <c r="K1571" s="2">
        <v>100000</v>
      </c>
      <c r="L1571" s="5"/>
      <c r="M1571" s="2">
        <f t="shared" si="24"/>
        <v>-94829.729999999588</v>
      </c>
    </row>
    <row r="1572" spans="1:13" hidden="1">
      <c r="A1572" t="s">
        <v>11832</v>
      </c>
      <c r="B1572" s="1">
        <v>42034</v>
      </c>
      <c r="C1572" t="s">
        <v>1</v>
      </c>
      <c r="D1572">
        <v>2</v>
      </c>
      <c r="E1572" t="s">
        <v>11838</v>
      </c>
      <c r="F1572" t="s">
        <v>51</v>
      </c>
      <c r="G1572" t="s">
        <v>4</v>
      </c>
      <c r="H1572" t="s">
        <v>213</v>
      </c>
      <c r="I1572" s="2">
        <v>82703.360000000001</v>
      </c>
      <c r="J1572" s="5"/>
      <c r="L1572" s="5"/>
      <c r="M1572" s="2">
        <f t="shared" si="24"/>
        <v>-12126.369999999588</v>
      </c>
    </row>
    <row r="1573" spans="1:13" hidden="1">
      <c r="A1573" t="s">
        <v>11839</v>
      </c>
      <c r="B1573" s="1">
        <v>42034</v>
      </c>
      <c r="C1573" t="s">
        <v>1944</v>
      </c>
      <c r="D1573">
        <v>2</v>
      </c>
      <c r="E1573" t="s">
        <v>11841</v>
      </c>
      <c r="F1573" t="s">
        <v>51</v>
      </c>
      <c r="G1573" t="s">
        <v>4</v>
      </c>
      <c r="H1573" t="s">
        <v>11842</v>
      </c>
      <c r="I1573" s="2">
        <v>15866.13</v>
      </c>
      <c r="J1573" s="5"/>
      <c r="L1573" s="5"/>
      <c r="M1573" s="2">
        <f t="shared" si="24"/>
        <v>3739.7600000004113</v>
      </c>
    </row>
    <row r="1574" spans="1:13" hidden="1">
      <c r="A1574" t="s">
        <v>11843</v>
      </c>
      <c r="B1574" s="1">
        <v>42034</v>
      </c>
      <c r="C1574" t="s">
        <v>1</v>
      </c>
      <c r="D1574">
        <v>2</v>
      </c>
      <c r="E1574" t="s">
        <v>11846</v>
      </c>
      <c r="F1574" t="s">
        <v>51</v>
      </c>
      <c r="G1574" t="s">
        <v>4</v>
      </c>
      <c r="H1574" t="s">
        <v>1987</v>
      </c>
      <c r="I1574" s="2">
        <v>1980</v>
      </c>
      <c r="J1574" s="5"/>
      <c r="L1574" s="5"/>
      <c r="M1574" s="2">
        <f t="shared" si="24"/>
        <v>5719.7600000004113</v>
      </c>
    </row>
    <row r="1575" spans="1:13" hidden="1">
      <c r="A1575" t="s">
        <v>11874</v>
      </c>
      <c r="B1575" s="1">
        <v>42034</v>
      </c>
      <c r="C1575" t="s">
        <v>11875</v>
      </c>
      <c r="D1575">
        <v>2</v>
      </c>
      <c r="E1575" t="s">
        <v>11876</v>
      </c>
      <c r="F1575" t="s">
        <v>78</v>
      </c>
      <c r="G1575" t="s">
        <v>4</v>
      </c>
      <c r="H1575" t="s">
        <v>11256</v>
      </c>
      <c r="J1575" s="5"/>
      <c r="K1575" s="2">
        <v>200.01</v>
      </c>
      <c r="L1575" s="5"/>
      <c r="M1575" s="2">
        <f t="shared" si="24"/>
        <v>5519.7500000004111</v>
      </c>
    </row>
    <row r="1576" spans="1:13" hidden="1">
      <c r="A1576" t="s">
        <v>11897</v>
      </c>
      <c r="B1576" s="1">
        <v>42034</v>
      </c>
      <c r="C1576" t="s">
        <v>6</v>
      </c>
      <c r="D1576">
        <v>1</v>
      </c>
      <c r="E1576" t="s">
        <v>11902</v>
      </c>
      <c r="F1576" t="s">
        <v>29</v>
      </c>
      <c r="G1576" t="s">
        <v>4</v>
      </c>
      <c r="H1576" t="s">
        <v>8355</v>
      </c>
      <c r="I1576" s="2">
        <v>384.16</v>
      </c>
      <c r="J1576" s="5"/>
      <c r="L1576" s="5"/>
      <c r="M1576" s="2">
        <f t="shared" si="24"/>
        <v>5903.9100000004109</v>
      </c>
    </row>
    <row r="1577" spans="1:13" hidden="1">
      <c r="A1577" t="s">
        <v>11920</v>
      </c>
      <c r="B1577" s="1">
        <v>42034</v>
      </c>
      <c r="C1577" t="s">
        <v>1</v>
      </c>
      <c r="D1577">
        <v>2</v>
      </c>
      <c r="E1577" t="s">
        <v>11922</v>
      </c>
      <c r="F1577" t="s">
        <v>3</v>
      </c>
      <c r="G1577" t="s">
        <v>4</v>
      </c>
      <c r="H1577" t="s">
        <v>5</v>
      </c>
      <c r="I1577" s="2">
        <v>44538.25</v>
      </c>
      <c r="J1577" s="5"/>
      <c r="L1577" s="5"/>
      <c r="M1577" s="2">
        <f t="shared" si="24"/>
        <v>50442.160000000411</v>
      </c>
    </row>
    <row r="1578" spans="1:13" hidden="1">
      <c r="A1578" t="s">
        <v>11935</v>
      </c>
      <c r="B1578" s="1">
        <v>42034</v>
      </c>
      <c r="C1578" t="s">
        <v>278</v>
      </c>
      <c r="D1578">
        <v>1</v>
      </c>
      <c r="E1578" t="s">
        <v>11937</v>
      </c>
      <c r="F1578" t="s">
        <v>13</v>
      </c>
      <c r="G1578" t="s">
        <v>4</v>
      </c>
      <c r="H1578" t="s">
        <v>1772</v>
      </c>
      <c r="J1578" s="5"/>
      <c r="K1578" s="2">
        <v>82703.360000000001</v>
      </c>
      <c r="L1578" s="5"/>
      <c r="M1578" s="2">
        <f t="shared" si="24"/>
        <v>-32261.19999999959</v>
      </c>
    </row>
    <row r="1579" spans="1:13" hidden="1">
      <c r="A1579" t="s">
        <v>11938</v>
      </c>
      <c r="B1579" s="1">
        <v>42034</v>
      </c>
      <c r="C1579" t="s">
        <v>11943</v>
      </c>
      <c r="D1579">
        <v>1</v>
      </c>
      <c r="E1579" t="s">
        <v>11944</v>
      </c>
      <c r="F1579" t="s">
        <v>13</v>
      </c>
      <c r="G1579" t="s">
        <v>4</v>
      </c>
      <c r="H1579" t="s">
        <v>11945</v>
      </c>
      <c r="J1579" s="5"/>
      <c r="K1579" s="2">
        <v>15866.13</v>
      </c>
      <c r="L1579" s="5"/>
      <c r="M1579" s="2">
        <f t="shared" si="24"/>
        <v>-48127.329999999587</v>
      </c>
    </row>
    <row r="1580" spans="1:13" hidden="1">
      <c r="A1580" t="s">
        <v>11954</v>
      </c>
      <c r="B1580" s="1">
        <v>42034</v>
      </c>
      <c r="C1580" t="s">
        <v>278</v>
      </c>
      <c r="D1580">
        <v>1</v>
      </c>
      <c r="E1580" t="s">
        <v>11956</v>
      </c>
      <c r="F1580" t="s">
        <v>13</v>
      </c>
      <c r="G1580" t="s">
        <v>4</v>
      </c>
      <c r="H1580" t="s">
        <v>1987</v>
      </c>
      <c r="J1580" s="5"/>
      <c r="K1580" s="2">
        <v>1980</v>
      </c>
      <c r="L1580" s="5"/>
      <c r="M1580" s="2">
        <f t="shared" si="24"/>
        <v>-50107.329999999587</v>
      </c>
    </row>
    <row r="1581" spans="1:13" hidden="1">
      <c r="A1581" t="s">
        <v>11958</v>
      </c>
      <c r="B1581" s="1">
        <v>42034</v>
      </c>
      <c r="C1581" t="s">
        <v>596</v>
      </c>
      <c r="D1581">
        <v>1</v>
      </c>
      <c r="E1581" t="s">
        <v>11963</v>
      </c>
      <c r="F1581" t="s">
        <v>16</v>
      </c>
      <c r="G1581" t="s">
        <v>4</v>
      </c>
      <c r="H1581" t="s">
        <v>11964</v>
      </c>
      <c r="J1581" s="5"/>
      <c r="K1581" s="2">
        <v>16659</v>
      </c>
      <c r="L1581" s="5"/>
      <c r="M1581" s="2">
        <f t="shared" si="24"/>
        <v>-66766.32999999958</v>
      </c>
    </row>
    <row r="1582" spans="1:13" hidden="1">
      <c r="A1582" t="s">
        <v>11968</v>
      </c>
      <c r="B1582" s="1">
        <v>42034</v>
      </c>
      <c r="C1582" t="s">
        <v>11970</v>
      </c>
      <c r="D1582">
        <v>1</v>
      </c>
      <c r="E1582" t="s">
        <v>11971</v>
      </c>
      <c r="F1582" t="s">
        <v>29</v>
      </c>
      <c r="G1582" t="s">
        <v>4</v>
      </c>
      <c r="H1582" t="s">
        <v>11972</v>
      </c>
      <c r="I1582" s="2">
        <v>500</v>
      </c>
      <c r="J1582" s="5"/>
      <c r="L1582" s="5"/>
      <c r="M1582" s="2">
        <f t="shared" si="24"/>
        <v>-66266.32999999958</v>
      </c>
    </row>
    <row r="1583" spans="1:13" hidden="1">
      <c r="A1583" t="s">
        <v>11980</v>
      </c>
      <c r="B1583" s="1">
        <v>42034</v>
      </c>
      <c r="C1583" t="s">
        <v>278</v>
      </c>
      <c r="D1583">
        <v>1</v>
      </c>
      <c r="E1583" t="s">
        <v>11985</v>
      </c>
      <c r="F1583" t="s">
        <v>13</v>
      </c>
      <c r="G1583" t="s">
        <v>4</v>
      </c>
      <c r="H1583" t="s">
        <v>11986</v>
      </c>
      <c r="J1583" s="5"/>
      <c r="K1583" s="2">
        <v>44538.25</v>
      </c>
      <c r="L1583" s="5"/>
      <c r="M1583" s="2">
        <f t="shared" si="24"/>
        <v>-110804.57999999958</v>
      </c>
    </row>
    <row r="1584" spans="1:13" hidden="1">
      <c r="A1584" t="s">
        <v>12093</v>
      </c>
      <c r="B1584" s="1">
        <v>42034</v>
      </c>
      <c r="C1584" t="s">
        <v>6</v>
      </c>
      <c r="D1584">
        <v>1</v>
      </c>
      <c r="E1584" t="s">
        <v>12094</v>
      </c>
      <c r="F1584" t="s">
        <v>8</v>
      </c>
      <c r="G1584" t="s">
        <v>4</v>
      </c>
      <c r="H1584" t="s">
        <v>12095</v>
      </c>
      <c r="I1584" s="2">
        <v>642</v>
      </c>
      <c r="J1584" s="5"/>
      <c r="L1584" s="5"/>
      <c r="M1584" s="2">
        <f t="shared" si="24"/>
        <v>-110162.57999999958</v>
      </c>
    </row>
    <row r="1585" spans="1:13" hidden="1">
      <c r="A1585" t="s">
        <v>12128</v>
      </c>
      <c r="B1585" s="1">
        <v>42034</v>
      </c>
      <c r="C1585" t="s">
        <v>18</v>
      </c>
      <c r="D1585">
        <v>1</v>
      </c>
      <c r="E1585" t="s">
        <v>12132</v>
      </c>
      <c r="F1585" t="s">
        <v>13</v>
      </c>
      <c r="G1585" t="s">
        <v>4</v>
      </c>
      <c r="H1585" t="s">
        <v>12133</v>
      </c>
      <c r="J1585" s="5"/>
      <c r="K1585" s="2">
        <v>50000</v>
      </c>
      <c r="L1585" s="5"/>
      <c r="M1585" s="2">
        <f t="shared" si="24"/>
        <v>-160162.57999999958</v>
      </c>
    </row>
    <row r="1586" spans="1:13" hidden="1">
      <c r="A1586" t="s">
        <v>12187</v>
      </c>
      <c r="B1586" s="1">
        <v>42034</v>
      </c>
      <c r="C1586" t="s">
        <v>245</v>
      </c>
      <c r="D1586">
        <v>1</v>
      </c>
      <c r="E1586" t="s">
        <v>12190</v>
      </c>
      <c r="F1586" t="s">
        <v>13</v>
      </c>
      <c r="G1586" t="s">
        <v>4</v>
      </c>
      <c r="H1586" t="s">
        <v>2075</v>
      </c>
      <c r="J1586" s="5"/>
      <c r="K1586" s="2">
        <v>20000</v>
      </c>
      <c r="L1586" s="5"/>
      <c r="M1586" s="2">
        <f t="shared" si="24"/>
        <v>-180162.57999999958</v>
      </c>
    </row>
    <row r="1587" spans="1:13" hidden="1">
      <c r="A1587" t="s">
        <v>12191</v>
      </c>
      <c r="B1587" s="1">
        <v>42034</v>
      </c>
      <c r="C1587" t="s">
        <v>18</v>
      </c>
      <c r="D1587">
        <v>1</v>
      </c>
      <c r="E1587" t="s">
        <v>12193</v>
      </c>
      <c r="F1587" t="s">
        <v>13</v>
      </c>
      <c r="G1587" t="s">
        <v>4</v>
      </c>
      <c r="H1587" t="s">
        <v>12194</v>
      </c>
      <c r="J1587" s="5"/>
      <c r="K1587" s="2">
        <v>14000</v>
      </c>
      <c r="L1587" s="5"/>
      <c r="M1587" s="2">
        <f t="shared" si="24"/>
        <v>-194162.57999999958</v>
      </c>
    </row>
    <row r="1588" spans="1:13" hidden="1">
      <c r="A1588" t="s">
        <v>12196</v>
      </c>
      <c r="B1588" s="1">
        <v>42034</v>
      </c>
      <c r="C1588" t="s">
        <v>245</v>
      </c>
      <c r="D1588">
        <v>1</v>
      </c>
      <c r="E1588" t="s">
        <v>12200</v>
      </c>
      <c r="F1588" t="s">
        <v>45</v>
      </c>
      <c r="G1588" t="s">
        <v>4</v>
      </c>
      <c r="H1588" t="s">
        <v>3017</v>
      </c>
      <c r="J1588" s="5"/>
      <c r="K1588" s="2">
        <v>4100</v>
      </c>
      <c r="L1588" s="5"/>
      <c r="M1588" s="2">
        <f t="shared" si="24"/>
        <v>-198262.57999999958</v>
      </c>
    </row>
    <row r="1589" spans="1:13" hidden="1">
      <c r="A1589" t="s">
        <v>12217</v>
      </c>
      <c r="B1589" s="1">
        <v>42034</v>
      </c>
      <c r="C1589" t="s">
        <v>1098</v>
      </c>
      <c r="D1589">
        <v>1</v>
      </c>
      <c r="E1589" t="s">
        <v>12219</v>
      </c>
      <c r="F1589" t="s">
        <v>13</v>
      </c>
      <c r="G1589" t="s">
        <v>4</v>
      </c>
      <c r="H1589" t="s">
        <v>1098</v>
      </c>
      <c r="J1589" s="5"/>
      <c r="K1589" s="2">
        <v>400.01</v>
      </c>
      <c r="L1589" s="5"/>
      <c r="M1589" s="2">
        <f t="shared" si="24"/>
        <v>-198662.58999999959</v>
      </c>
    </row>
    <row r="1590" spans="1:13" hidden="1">
      <c r="A1590" t="s">
        <v>12220</v>
      </c>
      <c r="B1590" s="1">
        <v>42034</v>
      </c>
      <c r="C1590" t="s">
        <v>630</v>
      </c>
      <c r="D1590">
        <v>1</v>
      </c>
      <c r="E1590" t="s">
        <v>12222</v>
      </c>
      <c r="F1590" t="s">
        <v>16</v>
      </c>
      <c r="G1590" t="s">
        <v>4</v>
      </c>
      <c r="H1590" t="s">
        <v>630</v>
      </c>
      <c r="J1590" s="5"/>
      <c r="K1590" s="2">
        <v>33610.65</v>
      </c>
      <c r="L1590" s="5"/>
      <c r="M1590" s="2">
        <f t="shared" si="24"/>
        <v>-232273.23999999958</v>
      </c>
    </row>
    <row r="1591" spans="1:13" hidden="1">
      <c r="A1591" t="s">
        <v>12227</v>
      </c>
      <c r="B1591" s="1">
        <v>42034</v>
      </c>
      <c r="C1591" t="s">
        <v>195</v>
      </c>
      <c r="D1591">
        <v>1</v>
      </c>
      <c r="E1591" t="s">
        <v>12231</v>
      </c>
      <c r="F1591" t="s">
        <v>13</v>
      </c>
      <c r="G1591" t="s">
        <v>4</v>
      </c>
      <c r="H1591" t="s">
        <v>195</v>
      </c>
      <c r="J1591" s="5"/>
      <c r="K1591" s="2">
        <v>234757.33</v>
      </c>
      <c r="L1591" s="5"/>
      <c r="M1591" s="2">
        <f t="shared" si="24"/>
        <v>-467030.5699999996</v>
      </c>
    </row>
    <row r="1592" spans="1:13" hidden="1">
      <c r="A1592" t="s">
        <v>12234</v>
      </c>
      <c r="B1592" s="1">
        <v>42034</v>
      </c>
      <c r="C1592" t="s">
        <v>18</v>
      </c>
      <c r="D1592">
        <v>1</v>
      </c>
      <c r="E1592" t="s">
        <v>12236</v>
      </c>
      <c r="F1592" t="s">
        <v>13</v>
      </c>
      <c r="G1592" t="s">
        <v>4</v>
      </c>
      <c r="H1592" t="s">
        <v>18</v>
      </c>
      <c r="J1592" s="5"/>
      <c r="K1592" s="2">
        <v>23632.76</v>
      </c>
      <c r="L1592" s="5"/>
      <c r="M1592" s="2">
        <f t="shared" si="24"/>
        <v>-490663.32999999961</v>
      </c>
    </row>
    <row r="1593" spans="1:13" hidden="1">
      <c r="A1593" t="s">
        <v>34304</v>
      </c>
      <c r="B1593" s="1">
        <v>42034</v>
      </c>
      <c r="C1593" t="s">
        <v>34314</v>
      </c>
      <c r="D1593">
        <v>1</v>
      </c>
      <c r="E1593" t="s">
        <v>34315</v>
      </c>
      <c r="F1593" t="s">
        <v>13561</v>
      </c>
      <c r="G1593" t="s">
        <v>4</v>
      </c>
      <c r="H1593" t="s">
        <v>34316</v>
      </c>
      <c r="I1593" s="2">
        <v>20000</v>
      </c>
      <c r="J1593" s="5"/>
      <c r="L1593" s="5"/>
      <c r="M1593" s="2">
        <f t="shared" si="24"/>
        <v>-470663.32999999961</v>
      </c>
    </row>
    <row r="1594" spans="1:13" hidden="1">
      <c r="A1594" t="s">
        <v>34320</v>
      </c>
      <c r="B1594" s="1">
        <v>42034</v>
      </c>
      <c r="C1594" t="s">
        <v>6</v>
      </c>
      <c r="D1594">
        <v>1</v>
      </c>
      <c r="E1594" t="s">
        <v>34328</v>
      </c>
      <c r="F1594" t="s">
        <v>13610</v>
      </c>
      <c r="G1594" t="s">
        <v>4</v>
      </c>
      <c r="H1594" t="s">
        <v>213</v>
      </c>
      <c r="I1594" s="2">
        <v>6450</v>
      </c>
      <c r="J1594" s="5"/>
      <c r="L1594" s="5"/>
      <c r="M1594" s="2">
        <f t="shared" si="24"/>
        <v>-464213.32999999961</v>
      </c>
    </row>
    <row r="1595" spans="1:13" hidden="1">
      <c r="A1595" t="s">
        <v>34331</v>
      </c>
      <c r="B1595" s="1">
        <v>42034</v>
      </c>
      <c r="C1595" t="s">
        <v>34341</v>
      </c>
      <c r="D1595">
        <v>2</v>
      </c>
      <c r="E1595" t="s">
        <v>34342</v>
      </c>
      <c r="F1595" t="s">
        <v>7054</v>
      </c>
      <c r="G1595" t="s">
        <v>4</v>
      </c>
      <c r="H1595" t="s">
        <v>15866</v>
      </c>
      <c r="I1595" s="2">
        <v>1375.01</v>
      </c>
      <c r="J1595" s="5"/>
      <c r="L1595" s="5"/>
      <c r="M1595" s="2">
        <f t="shared" si="24"/>
        <v>-462838.3199999996</v>
      </c>
    </row>
    <row r="1596" spans="1:13" hidden="1">
      <c r="A1596" t="s">
        <v>34345</v>
      </c>
      <c r="B1596" s="1">
        <v>42034</v>
      </c>
      <c r="C1596" t="s">
        <v>13602</v>
      </c>
      <c r="D1596">
        <v>1</v>
      </c>
      <c r="E1596" t="s">
        <v>34355</v>
      </c>
      <c r="F1596" t="s">
        <v>13565</v>
      </c>
      <c r="G1596" t="s">
        <v>4</v>
      </c>
      <c r="H1596" t="s">
        <v>34356</v>
      </c>
      <c r="I1596" s="2">
        <v>100000</v>
      </c>
      <c r="J1596" s="5"/>
      <c r="L1596" s="5"/>
      <c r="M1596" s="2">
        <f t="shared" si="24"/>
        <v>-362838.3199999996</v>
      </c>
    </row>
    <row r="1597" spans="1:13" hidden="1">
      <c r="A1597" t="s">
        <v>34358</v>
      </c>
      <c r="B1597" s="1">
        <v>42034</v>
      </c>
      <c r="C1597" t="s">
        <v>11875</v>
      </c>
      <c r="D1597">
        <v>2</v>
      </c>
      <c r="E1597" t="s">
        <v>34368</v>
      </c>
      <c r="F1597" t="s">
        <v>7054</v>
      </c>
      <c r="G1597" t="s">
        <v>4</v>
      </c>
      <c r="H1597" t="s">
        <v>11256</v>
      </c>
      <c r="I1597" s="2">
        <v>200.01</v>
      </c>
      <c r="J1597" s="5"/>
      <c r="L1597" s="5"/>
      <c r="M1597" s="2">
        <f t="shared" si="24"/>
        <v>-362638.30999999959</v>
      </c>
    </row>
    <row r="1598" spans="1:13" hidden="1">
      <c r="A1598" t="s">
        <v>34371</v>
      </c>
      <c r="B1598" s="1">
        <v>42034</v>
      </c>
      <c r="C1598" t="s">
        <v>11875</v>
      </c>
      <c r="D1598">
        <v>2</v>
      </c>
      <c r="E1598" t="s">
        <v>34382</v>
      </c>
      <c r="F1598" t="s">
        <v>7054</v>
      </c>
      <c r="G1598" t="s">
        <v>4</v>
      </c>
      <c r="H1598" t="s">
        <v>11256</v>
      </c>
      <c r="I1598" s="2">
        <v>200.01</v>
      </c>
      <c r="J1598" s="5"/>
      <c r="L1598" s="5"/>
      <c r="M1598" s="2">
        <f t="shared" si="24"/>
        <v>-362438.29999999958</v>
      </c>
    </row>
    <row r="1599" spans="1:13" hidden="1">
      <c r="A1599" t="s">
        <v>34384</v>
      </c>
      <c r="B1599" s="1">
        <v>42034</v>
      </c>
      <c r="C1599" t="s">
        <v>674</v>
      </c>
      <c r="D1599">
        <v>2</v>
      </c>
      <c r="E1599" t="s">
        <v>34394</v>
      </c>
      <c r="F1599" t="s">
        <v>13559</v>
      </c>
      <c r="G1599" t="s">
        <v>479</v>
      </c>
      <c r="H1599" t="s">
        <v>11256</v>
      </c>
      <c r="J1599" s="5"/>
      <c r="K1599" s="2">
        <v>953.76</v>
      </c>
      <c r="L1599" s="5"/>
      <c r="M1599" s="2">
        <f t="shared" si="24"/>
        <v>-363392.05999999959</v>
      </c>
    </row>
    <row r="1600" spans="1:13" hidden="1">
      <c r="A1600" t="s">
        <v>34384</v>
      </c>
      <c r="B1600" s="1">
        <v>42034</v>
      </c>
      <c r="C1600" t="s">
        <v>674</v>
      </c>
      <c r="D1600">
        <v>2</v>
      </c>
      <c r="E1600" t="s">
        <v>34394</v>
      </c>
      <c r="F1600" t="s">
        <v>13559</v>
      </c>
      <c r="G1600" t="s">
        <v>479</v>
      </c>
      <c r="H1600" t="s">
        <v>11256</v>
      </c>
      <c r="I1600" s="2">
        <v>953.76</v>
      </c>
      <c r="J1600" s="5"/>
      <c r="L1600" s="5"/>
      <c r="M1600" s="2">
        <f t="shared" si="24"/>
        <v>-362438.29999999958</v>
      </c>
    </row>
    <row r="1601" spans="1:13" hidden="1">
      <c r="A1601" t="s">
        <v>34397</v>
      </c>
      <c r="B1601" s="1">
        <v>42034</v>
      </c>
      <c r="C1601" t="s">
        <v>34408</v>
      </c>
      <c r="D1601">
        <v>2</v>
      </c>
      <c r="E1601" t="s">
        <v>34409</v>
      </c>
      <c r="F1601" t="s">
        <v>7054</v>
      </c>
      <c r="G1601" t="s">
        <v>4</v>
      </c>
      <c r="H1601" t="s">
        <v>14066</v>
      </c>
      <c r="I1601" s="2">
        <v>1025</v>
      </c>
      <c r="J1601" s="5"/>
      <c r="L1601" s="5"/>
      <c r="M1601" s="2">
        <f t="shared" si="24"/>
        <v>-361413.29999999958</v>
      </c>
    </row>
    <row r="1602" spans="1:13" hidden="1">
      <c r="A1602" t="s">
        <v>34412</v>
      </c>
      <c r="B1602" s="1">
        <v>42034</v>
      </c>
      <c r="C1602" t="s">
        <v>34424</v>
      </c>
      <c r="D1602">
        <v>2</v>
      </c>
      <c r="E1602" t="s">
        <v>34425</v>
      </c>
      <c r="F1602" t="s">
        <v>7054</v>
      </c>
      <c r="G1602" t="s">
        <v>4</v>
      </c>
      <c r="H1602" t="s">
        <v>9811</v>
      </c>
      <c r="I1602" s="2">
        <v>400.01</v>
      </c>
      <c r="J1602" s="5"/>
      <c r="L1602" s="5"/>
      <c r="M1602" s="2">
        <f t="shared" si="24"/>
        <v>-361013.28999999957</v>
      </c>
    </row>
    <row r="1603" spans="1:13" hidden="1">
      <c r="A1603" t="s">
        <v>34428</v>
      </c>
      <c r="B1603" s="1">
        <v>42034</v>
      </c>
      <c r="C1603" t="s">
        <v>34439</v>
      </c>
      <c r="D1603">
        <v>2</v>
      </c>
      <c r="E1603" t="s">
        <v>34440</v>
      </c>
      <c r="F1603" t="s">
        <v>7054</v>
      </c>
      <c r="G1603" t="s">
        <v>4</v>
      </c>
      <c r="H1603" t="s">
        <v>374</v>
      </c>
      <c r="I1603" s="2">
        <v>1025</v>
      </c>
      <c r="J1603" s="5"/>
      <c r="L1603" s="5"/>
      <c r="M1603" s="2">
        <f t="shared" si="24"/>
        <v>-359988.28999999957</v>
      </c>
    </row>
    <row r="1604" spans="1:13" hidden="1">
      <c r="A1604" t="s">
        <v>34443</v>
      </c>
      <c r="B1604" s="1">
        <v>42034</v>
      </c>
      <c r="C1604" t="s">
        <v>6</v>
      </c>
      <c r="D1604">
        <v>1</v>
      </c>
      <c r="E1604" t="s">
        <v>34453</v>
      </c>
      <c r="F1604" t="s">
        <v>13610</v>
      </c>
      <c r="G1604" t="s">
        <v>4</v>
      </c>
      <c r="H1604" t="s">
        <v>213</v>
      </c>
      <c r="I1604" s="2">
        <v>4000</v>
      </c>
      <c r="J1604" s="5"/>
      <c r="L1604" s="5"/>
      <c r="M1604" s="2">
        <f t="shared" si="24"/>
        <v>-355988.28999999957</v>
      </c>
    </row>
    <row r="1605" spans="1:13" hidden="1">
      <c r="A1605" t="s">
        <v>34455</v>
      </c>
      <c r="B1605" s="1">
        <v>42034</v>
      </c>
      <c r="C1605" t="s">
        <v>14339</v>
      </c>
      <c r="D1605">
        <v>1</v>
      </c>
      <c r="E1605" t="s">
        <v>34463</v>
      </c>
      <c r="F1605" t="s">
        <v>13565</v>
      </c>
      <c r="G1605" t="s">
        <v>4</v>
      </c>
      <c r="H1605" t="s">
        <v>14341</v>
      </c>
      <c r="I1605" s="2">
        <v>20000</v>
      </c>
      <c r="J1605" s="5"/>
      <c r="L1605" s="5"/>
      <c r="M1605" s="2">
        <f t="shared" si="24"/>
        <v>-335988.28999999957</v>
      </c>
    </row>
    <row r="1606" spans="1:13" hidden="1">
      <c r="A1606" t="s">
        <v>34466</v>
      </c>
      <c r="B1606" s="1">
        <v>42034</v>
      </c>
      <c r="C1606" t="s">
        <v>10653</v>
      </c>
      <c r="D1606">
        <v>1</v>
      </c>
      <c r="E1606" t="s">
        <v>34477</v>
      </c>
      <c r="F1606" t="s">
        <v>13565</v>
      </c>
      <c r="G1606" t="s">
        <v>4</v>
      </c>
      <c r="H1606" t="s">
        <v>10655</v>
      </c>
      <c r="I1606" s="2">
        <v>16659</v>
      </c>
      <c r="J1606" s="5"/>
      <c r="L1606" s="5"/>
      <c r="M1606" s="2">
        <f t="shared" si="24"/>
        <v>-319329.28999999957</v>
      </c>
    </row>
    <row r="1607" spans="1:13" hidden="1">
      <c r="A1607" t="s">
        <v>34480</v>
      </c>
      <c r="B1607" s="1">
        <v>42034</v>
      </c>
      <c r="C1607" t="s">
        <v>34493</v>
      </c>
      <c r="D1607">
        <v>2</v>
      </c>
      <c r="E1607" t="s">
        <v>34494</v>
      </c>
      <c r="F1607" t="s">
        <v>7054</v>
      </c>
      <c r="G1607" t="s">
        <v>4</v>
      </c>
      <c r="H1607" t="s">
        <v>34495</v>
      </c>
      <c r="I1607" s="2">
        <v>1025</v>
      </c>
      <c r="J1607" s="5"/>
      <c r="L1607" s="5"/>
      <c r="M1607" s="2">
        <f t="shared" si="24"/>
        <v>-318304.28999999957</v>
      </c>
    </row>
    <row r="1608" spans="1:13" hidden="1">
      <c r="A1608" t="s">
        <v>34498</v>
      </c>
      <c r="B1608" s="1">
        <v>42034</v>
      </c>
      <c r="C1608" t="s">
        <v>34509</v>
      </c>
      <c r="D1608">
        <v>2</v>
      </c>
      <c r="E1608" t="s">
        <v>34510</v>
      </c>
      <c r="F1608" t="s">
        <v>7054</v>
      </c>
      <c r="G1608" t="s">
        <v>4</v>
      </c>
      <c r="H1608" t="s">
        <v>11552</v>
      </c>
      <c r="J1608" s="5"/>
      <c r="K1608" s="2">
        <v>3828</v>
      </c>
      <c r="L1608" s="5"/>
      <c r="M1608" s="2">
        <f t="shared" si="24"/>
        <v>-322132.28999999957</v>
      </c>
    </row>
    <row r="1609" spans="1:13" hidden="1">
      <c r="A1609" t="s">
        <v>34498</v>
      </c>
      <c r="B1609" s="1">
        <v>42034</v>
      </c>
      <c r="C1609" t="s">
        <v>34509</v>
      </c>
      <c r="D1609">
        <v>2</v>
      </c>
      <c r="E1609" t="s">
        <v>34510</v>
      </c>
      <c r="F1609" t="s">
        <v>7054</v>
      </c>
      <c r="G1609" t="s">
        <v>4</v>
      </c>
      <c r="H1609" t="s">
        <v>11552</v>
      </c>
      <c r="I1609" s="2">
        <v>3828</v>
      </c>
      <c r="J1609" s="5"/>
      <c r="L1609" s="5"/>
      <c r="M1609" s="2">
        <f t="shared" ref="M1609:M1672" si="25">+M1608+I1609-K1609</f>
        <v>-318304.28999999957</v>
      </c>
    </row>
    <row r="1610" spans="1:13" hidden="1">
      <c r="A1610" t="s">
        <v>34513</v>
      </c>
      <c r="B1610" s="1">
        <v>42034</v>
      </c>
      <c r="C1610" t="s">
        <v>34522</v>
      </c>
      <c r="D1610">
        <v>2</v>
      </c>
      <c r="E1610" t="s">
        <v>34523</v>
      </c>
      <c r="F1610" t="s">
        <v>7054</v>
      </c>
      <c r="G1610" t="s">
        <v>4</v>
      </c>
      <c r="H1610" t="s">
        <v>34524</v>
      </c>
      <c r="I1610" s="2">
        <v>1840</v>
      </c>
      <c r="J1610" s="5"/>
      <c r="L1610" s="5"/>
      <c r="M1610" s="2">
        <f t="shared" si="25"/>
        <v>-316464.28999999957</v>
      </c>
    </row>
    <row r="1611" spans="1:13" hidden="1">
      <c r="A1611" t="s">
        <v>34527</v>
      </c>
      <c r="B1611" s="1">
        <v>42034</v>
      </c>
      <c r="C1611" t="s">
        <v>34537</v>
      </c>
      <c r="D1611">
        <v>2</v>
      </c>
      <c r="E1611" t="s">
        <v>34538</v>
      </c>
      <c r="F1611" t="s">
        <v>7054</v>
      </c>
      <c r="G1611" t="s">
        <v>4</v>
      </c>
      <c r="H1611" t="s">
        <v>20796</v>
      </c>
      <c r="I1611" s="2">
        <v>3030</v>
      </c>
      <c r="J1611" s="5"/>
      <c r="L1611" s="5"/>
      <c r="M1611" s="2">
        <f t="shared" si="25"/>
        <v>-313434.28999999957</v>
      </c>
    </row>
    <row r="1612" spans="1:13" hidden="1">
      <c r="A1612" t="s">
        <v>34540</v>
      </c>
      <c r="B1612" s="1">
        <v>42034</v>
      </c>
      <c r="C1612" t="s">
        <v>34550</v>
      </c>
      <c r="D1612">
        <v>2</v>
      </c>
      <c r="E1612" t="s">
        <v>34551</v>
      </c>
      <c r="F1612" t="s">
        <v>7054</v>
      </c>
      <c r="G1612" t="s">
        <v>4</v>
      </c>
      <c r="H1612" t="s">
        <v>34552</v>
      </c>
      <c r="I1612" s="2">
        <v>3030</v>
      </c>
      <c r="J1612" s="5"/>
      <c r="L1612" s="5"/>
      <c r="M1612" s="2">
        <f t="shared" si="25"/>
        <v>-310404.28999999957</v>
      </c>
    </row>
    <row r="1613" spans="1:13" hidden="1">
      <c r="A1613" t="s">
        <v>34554</v>
      </c>
      <c r="B1613" s="1">
        <v>42034</v>
      </c>
      <c r="C1613" t="s">
        <v>34564</v>
      </c>
      <c r="D1613">
        <v>2</v>
      </c>
      <c r="E1613" t="s">
        <v>34565</v>
      </c>
      <c r="F1613" t="s">
        <v>7054</v>
      </c>
      <c r="G1613" t="s">
        <v>4</v>
      </c>
      <c r="H1613" t="s">
        <v>26310</v>
      </c>
      <c r="I1613" s="2">
        <v>3030</v>
      </c>
      <c r="J1613" s="5"/>
      <c r="L1613" s="5"/>
      <c r="M1613" s="2">
        <f t="shared" si="25"/>
        <v>-307374.28999999957</v>
      </c>
    </row>
    <row r="1614" spans="1:13" hidden="1">
      <c r="A1614" t="s">
        <v>34567</v>
      </c>
      <c r="B1614" s="1">
        <v>42034</v>
      </c>
      <c r="C1614" t="s">
        <v>34579</v>
      </c>
      <c r="D1614">
        <v>1</v>
      </c>
      <c r="E1614" t="s">
        <v>34580</v>
      </c>
      <c r="F1614" t="s">
        <v>13565</v>
      </c>
      <c r="G1614" t="s">
        <v>4</v>
      </c>
      <c r="H1614" t="s">
        <v>12693</v>
      </c>
      <c r="I1614" s="2">
        <v>50000</v>
      </c>
      <c r="J1614" s="5"/>
      <c r="L1614" s="5"/>
      <c r="M1614" s="2">
        <f t="shared" si="25"/>
        <v>-257374.28999999957</v>
      </c>
    </row>
    <row r="1615" spans="1:13" hidden="1">
      <c r="A1615" t="s">
        <v>34583</v>
      </c>
      <c r="B1615" s="1">
        <v>42034</v>
      </c>
      <c r="C1615" t="s">
        <v>18</v>
      </c>
      <c r="D1615">
        <v>2</v>
      </c>
      <c r="E1615" t="s">
        <v>34591</v>
      </c>
      <c r="F1615" t="s">
        <v>13559</v>
      </c>
      <c r="G1615" t="s">
        <v>479</v>
      </c>
      <c r="H1615" t="s">
        <v>11372</v>
      </c>
      <c r="I1615" s="2">
        <v>2331.63</v>
      </c>
      <c r="J1615" s="5"/>
      <c r="L1615" s="5"/>
      <c r="M1615" s="2">
        <f t="shared" si="25"/>
        <v>-255042.65999999957</v>
      </c>
    </row>
    <row r="1616" spans="1:13" hidden="1">
      <c r="A1616" t="s">
        <v>34594</v>
      </c>
      <c r="B1616" s="1">
        <v>42034</v>
      </c>
      <c r="C1616" t="s">
        <v>34603</v>
      </c>
      <c r="D1616">
        <v>2</v>
      </c>
      <c r="E1616" t="s">
        <v>34604</v>
      </c>
      <c r="F1616" t="s">
        <v>7054</v>
      </c>
      <c r="G1616" t="s">
        <v>4</v>
      </c>
      <c r="H1616" t="s">
        <v>11372</v>
      </c>
      <c r="I1616" s="2">
        <v>400</v>
      </c>
      <c r="J1616" s="5"/>
      <c r="L1616" s="5"/>
      <c r="M1616" s="2">
        <f t="shared" si="25"/>
        <v>-254642.65999999957</v>
      </c>
    </row>
    <row r="1617" spans="1:13" hidden="1">
      <c r="A1617" t="s">
        <v>34606</v>
      </c>
      <c r="B1617" s="1">
        <v>42034</v>
      </c>
      <c r="C1617" t="s">
        <v>34620</v>
      </c>
      <c r="D1617">
        <v>2</v>
      </c>
      <c r="E1617" t="s">
        <v>34621</v>
      </c>
      <c r="F1617" t="s">
        <v>7054</v>
      </c>
      <c r="G1617" t="s">
        <v>4</v>
      </c>
      <c r="H1617" t="s">
        <v>34622</v>
      </c>
      <c r="I1617" s="2">
        <v>3030.01</v>
      </c>
      <c r="J1617" s="5"/>
      <c r="L1617" s="5"/>
      <c r="M1617" s="2">
        <f t="shared" si="25"/>
        <v>-251612.64999999956</v>
      </c>
    </row>
    <row r="1618" spans="1:13" hidden="1">
      <c r="A1618" t="s">
        <v>34625</v>
      </c>
      <c r="B1618" s="1">
        <v>42034</v>
      </c>
      <c r="C1618" t="s">
        <v>34636</v>
      </c>
      <c r="D1618">
        <v>2</v>
      </c>
      <c r="E1618" t="s">
        <v>34637</v>
      </c>
      <c r="F1618" t="s">
        <v>7054</v>
      </c>
      <c r="G1618" t="s">
        <v>4</v>
      </c>
      <c r="H1618" t="s">
        <v>12095</v>
      </c>
      <c r="I1618" s="2">
        <v>4100</v>
      </c>
      <c r="J1618" s="5"/>
      <c r="L1618" s="5"/>
      <c r="M1618" s="2">
        <f t="shared" si="25"/>
        <v>-247512.64999999956</v>
      </c>
    </row>
    <row r="1619" spans="1:13" hidden="1">
      <c r="A1619" t="s">
        <v>34638</v>
      </c>
      <c r="B1619" s="1">
        <v>42034</v>
      </c>
      <c r="C1619" t="s">
        <v>34648</v>
      </c>
      <c r="D1619">
        <v>2</v>
      </c>
      <c r="E1619" t="s">
        <v>34649</v>
      </c>
      <c r="F1619" t="s">
        <v>7054</v>
      </c>
      <c r="G1619" t="s">
        <v>4</v>
      </c>
      <c r="H1619" t="s">
        <v>16596</v>
      </c>
      <c r="I1619" s="2">
        <v>1840</v>
      </c>
      <c r="J1619" s="5"/>
      <c r="L1619" s="5"/>
      <c r="M1619" s="2">
        <f t="shared" si="25"/>
        <v>-245672.64999999956</v>
      </c>
    </row>
    <row r="1620" spans="1:13" hidden="1">
      <c r="A1620" t="s">
        <v>34655</v>
      </c>
      <c r="B1620" s="1">
        <v>42034</v>
      </c>
      <c r="C1620" t="s">
        <v>34663</v>
      </c>
      <c r="D1620">
        <v>2</v>
      </c>
      <c r="E1620" t="s">
        <v>34664</v>
      </c>
      <c r="F1620" t="s">
        <v>7054</v>
      </c>
      <c r="G1620" t="s">
        <v>4</v>
      </c>
      <c r="H1620" t="s">
        <v>17223</v>
      </c>
      <c r="I1620" s="2">
        <v>1025</v>
      </c>
      <c r="J1620" s="5"/>
      <c r="L1620" s="5"/>
      <c r="M1620" s="2">
        <f t="shared" si="25"/>
        <v>-244647.64999999956</v>
      </c>
    </row>
    <row r="1621" spans="1:13" hidden="1">
      <c r="A1621" t="s">
        <v>34669</v>
      </c>
      <c r="B1621" s="1">
        <v>42034</v>
      </c>
      <c r="C1621" t="s">
        <v>34678</v>
      </c>
      <c r="D1621">
        <v>2</v>
      </c>
      <c r="E1621" t="s">
        <v>34679</v>
      </c>
      <c r="F1621" t="s">
        <v>7054</v>
      </c>
      <c r="G1621" t="s">
        <v>4</v>
      </c>
      <c r="H1621" t="s">
        <v>34680</v>
      </c>
      <c r="I1621" s="2">
        <v>1199.01</v>
      </c>
      <c r="J1621" s="5"/>
      <c r="L1621" s="5"/>
      <c r="M1621" s="2">
        <f t="shared" si="25"/>
        <v>-243448.63999999955</v>
      </c>
    </row>
    <row r="1622" spans="1:13" hidden="1">
      <c r="A1622" t="s">
        <v>34684</v>
      </c>
      <c r="B1622" s="1">
        <v>42034</v>
      </c>
      <c r="C1622" t="s">
        <v>34693</v>
      </c>
      <c r="D1622">
        <v>2</v>
      </c>
      <c r="E1622" t="s">
        <v>34694</v>
      </c>
      <c r="F1622" t="s">
        <v>7054</v>
      </c>
      <c r="G1622" t="s">
        <v>4</v>
      </c>
      <c r="H1622" t="s">
        <v>26620</v>
      </c>
      <c r="I1622" s="2">
        <v>4100.01</v>
      </c>
      <c r="J1622" s="5"/>
      <c r="L1622" s="5"/>
      <c r="M1622" s="2">
        <f t="shared" si="25"/>
        <v>-239348.62999999954</v>
      </c>
    </row>
    <row r="1623" spans="1:13" hidden="1">
      <c r="A1623" t="s">
        <v>34698</v>
      </c>
      <c r="B1623" s="1">
        <v>42034</v>
      </c>
      <c r="C1623" t="s">
        <v>34707</v>
      </c>
      <c r="D1623">
        <v>2</v>
      </c>
      <c r="E1623" t="s">
        <v>34708</v>
      </c>
      <c r="F1623" t="s">
        <v>7054</v>
      </c>
      <c r="G1623" t="s">
        <v>4</v>
      </c>
      <c r="H1623" t="s">
        <v>2410</v>
      </c>
      <c r="I1623" s="2">
        <v>1025</v>
      </c>
      <c r="J1623" s="5"/>
      <c r="L1623" s="5"/>
      <c r="M1623" s="2">
        <f t="shared" si="25"/>
        <v>-238323.62999999954</v>
      </c>
    </row>
    <row r="1624" spans="1:13" hidden="1">
      <c r="A1624" t="s">
        <v>34713</v>
      </c>
      <c r="B1624" s="1">
        <v>42034</v>
      </c>
      <c r="C1624" t="s">
        <v>34720</v>
      </c>
      <c r="D1624">
        <v>2</v>
      </c>
      <c r="E1624" t="s">
        <v>34721</v>
      </c>
      <c r="F1624" t="s">
        <v>7054</v>
      </c>
      <c r="G1624" t="s">
        <v>4</v>
      </c>
      <c r="H1624" t="s">
        <v>16413</v>
      </c>
      <c r="I1624" s="2">
        <v>2233.59</v>
      </c>
      <c r="J1624" s="5"/>
      <c r="L1624" s="5"/>
      <c r="M1624" s="2">
        <f t="shared" si="25"/>
        <v>-236090.03999999954</v>
      </c>
    </row>
    <row r="1625" spans="1:13" hidden="1">
      <c r="A1625" t="s">
        <v>34725</v>
      </c>
      <c r="B1625" s="1">
        <v>42034</v>
      </c>
      <c r="C1625" t="s">
        <v>34732</v>
      </c>
      <c r="D1625">
        <v>2</v>
      </c>
      <c r="E1625" t="s">
        <v>34733</v>
      </c>
      <c r="F1625" t="s">
        <v>7054</v>
      </c>
      <c r="G1625" t="s">
        <v>4</v>
      </c>
      <c r="H1625" t="s">
        <v>28308</v>
      </c>
      <c r="I1625" s="2">
        <v>6124.99</v>
      </c>
      <c r="J1625" s="5"/>
      <c r="L1625" s="5"/>
      <c r="M1625" s="2">
        <f t="shared" si="25"/>
        <v>-229965.04999999955</v>
      </c>
    </row>
    <row r="1626" spans="1:13" hidden="1">
      <c r="A1626" t="s">
        <v>34739</v>
      </c>
      <c r="B1626" s="1">
        <v>42034</v>
      </c>
      <c r="C1626" t="s">
        <v>16651</v>
      </c>
      <c r="D1626">
        <v>1</v>
      </c>
      <c r="E1626" t="s">
        <v>34749</v>
      </c>
      <c r="F1626" t="s">
        <v>13565</v>
      </c>
      <c r="G1626" t="s">
        <v>4</v>
      </c>
      <c r="H1626" t="s">
        <v>2075</v>
      </c>
      <c r="I1626" s="2">
        <v>2758.62</v>
      </c>
      <c r="J1626" s="5"/>
      <c r="L1626" s="5"/>
      <c r="M1626" s="2">
        <f t="shared" si="25"/>
        <v>-227206.42999999956</v>
      </c>
    </row>
    <row r="1627" spans="1:13" hidden="1">
      <c r="A1627" t="s">
        <v>34755</v>
      </c>
      <c r="B1627" s="1">
        <v>42034</v>
      </c>
      <c r="C1627" t="s">
        <v>17414</v>
      </c>
      <c r="D1627">
        <v>1</v>
      </c>
      <c r="E1627" t="s">
        <v>34764</v>
      </c>
      <c r="F1627" t="s">
        <v>13565</v>
      </c>
      <c r="G1627" t="s">
        <v>4</v>
      </c>
      <c r="H1627" t="s">
        <v>17416</v>
      </c>
      <c r="I1627" s="2">
        <v>20000</v>
      </c>
      <c r="J1627" s="5"/>
      <c r="L1627" s="5"/>
      <c r="M1627" s="2">
        <f t="shared" si="25"/>
        <v>-207206.42999999956</v>
      </c>
    </row>
    <row r="1628" spans="1:13" hidden="1">
      <c r="A1628" t="s">
        <v>34769</v>
      </c>
      <c r="B1628" s="1">
        <v>42034</v>
      </c>
      <c r="C1628" t="s">
        <v>16651</v>
      </c>
      <c r="D1628">
        <v>1</v>
      </c>
      <c r="E1628" t="s">
        <v>34749</v>
      </c>
      <c r="F1628" t="s">
        <v>13565</v>
      </c>
      <c r="G1628" t="s">
        <v>4</v>
      </c>
      <c r="H1628" t="s">
        <v>34778</v>
      </c>
      <c r="J1628" s="5"/>
      <c r="K1628" s="2">
        <v>2758.62</v>
      </c>
      <c r="L1628" s="5"/>
      <c r="M1628" s="2">
        <f t="shared" si="25"/>
        <v>-209965.04999999955</v>
      </c>
    </row>
    <row r="1629" spans="1:13" hidden="1">
      <c r="A1629" t="s">
        <v>34783</v>
      </c>
      <c r="B1629" s="1">
        <v>42034</v>
      </c>
      <c r="C1629" t="s">
        <v>34790</v>
      </c>
      <c r="D1629">
        <v>2</v>
      </c>
      <c r="E1629" t="s">
        <v>34791</v>
      </c>
      <c r="F1629" t="s">
        <v>7054</v>
      </c>
      <c r="G1629" t="s">
        <v>4</v>
      </c>
      <c r="H1629" t="s">
        <v>34792</v>
      </c>
      <c r="I1629" s="2">
        <v>3185.01</v>
      </c>
      <c r="J1629" s="5"/>
      <c r="L1629" s="5"/>
      <c r="M1629" s="2">
        <f t="shared" si="25"/>
        <v>-206780.03999999954</v>
      </c>
    </row>
    <row r="1630" spans="1:13" hidden="1">
      <c r="A1630" t="s">
        <v>34797</v>
      </c>
      <c r="B1630" s="1">
        <v>42034</v>
      </c>
      <c r="C1630" t="s">
        <v>34804</v>
      </c>
      <c r="D1630">
        <v>2</v>
      </c>
      <c r="E1630" t="s">
        <v>34805</v>
      </c>
      <c r="F1630" t="s">
        <v>7054</v>
      </c>
      <c r="G1630" t="s">
        <v>4</v>
      </c>
      <c r="H1630" t="s">
        <v>3436</v>
      </c>
      <c r="I1630" s="2">
        <v>3030</v>
      </c>
      <c r="J1630" s="5"/>
      <c r="L1630" s="5"/>
      <c r="M1630" s="2">
        <f t="shared" si="25"/>
        <v>-203750.03999999954</v>
      </c>
    </row>
    <row r="1631" spans="1:13" hidden="1">
      <c r="A1631" t="s">
        <v>34808</v>
      </c>
      <c r="B1631" s="1">
        <v>42034</v>
      </c>
      <c r="C1631" t="s">
        <v>34579</v>
      </c>
      <c r="D1631">
        <v>1</v>
      </c>
      <c r="E1631" t="s">
        <v>34817</v>
      </c>
      <c r="F1631" t="s">
        <v>13565</v>
      </c>
      <c r="G1631" t="s">
        <v>4</v>
      </c>
      <c r="H1631" t="s">
        <v>12693</v>
      </c>
      <c r="I1631" s="2">
        <v>14000</v>
      </c>
      <c r="J1631" s="5"/>
      <c r="L1631" s="5"/>
      <c r="M1631" s="2">
        <f t="shared" si="25"/>
        <v>-189750.03999999954</v>
      </c>
    </row>
    <row r="1632" spans="1:13" hidden="1">
      <c r="A1632" t="s">
        <v>34820</v>
      </c>
      <c r="B1632" s="1">
        <v>42034</v>
      </c>
      <c r="C1632" t="s">
        <v>34579</v>
      </c>
      <c r="D1632">
        <v>1</v>
      </c>
      <c r="E1632" t="s">
        <v>34827</v>
      </c>
      <c r="F1632" t="s">
        <v>13565</v>
      </c>
      <c r="G1632" t="s">
        <v>4</v>
      </c>
      <c r="H1632" t="s">
        <v>12693</v>
      </c>
      <c r="I1632" s="2">
        <v>145000</v>
      </c>
      <c r="J1632" s="5"/>
      <c r="L1632" s="5"/>
      <c r="M1632" s="2">
        <f t="shared" si="25"/>
        <v>-44750.039999999542</v>
      </c>
    </row>
    <row r="1633" spans="1:13" hidden="1">
      <c r="A1633" t="s">
        <v>34833</v>
      </c>
      <c r="B1633" s="1">
        <v>42034</v>
      </c>
      <c r="C1633" t="s">
        <v>34839</v>
      </c>
      <c r="D1633">
        <v>1</v>
      </c>
      <c r="E1633" t="s">
        <v>34840</v>
      </c>
      <c r="F1633" t="s">
        <v>13565</v>
      </c>
      <c r="G1633" t="s">
        <v>4</v>
      </c>
      <c r="H1633" t="s">
        <v>14611</v>
      </c>
      <c r="I1633" s="2">
        <v>45000</v>
      </c>
      <c r="J1633" s="5"/>
      <c r="L1633" s="5"/>
      <c r="M1633" s="2">
        <f t="shared" si="25"/>
        <v>249.96000000045751</v>
      </c>
    </row>
    <row r="1634" spans="1:13" hidden="1">
      <c r="A1634" t="s">
        <v>34846</v>
      </c>
      <c r="B1634" s="1">
        <v>42034</v>
      </c>
      <c r="C1634" t="s">
        <v>34852</v>
      </c>
      <c r="D1634">
        <v>2</v>
      </c>
      <c r="E1634" t="s">
        <v>34853</v>
      </c>
      <c r="F1634" t="s">
        <v>7054</v>
      </c>
      <c r="G1634" t="s">
        <v>4</v>
      </c>
      <c r="H1634" t="s">
        <v>3017</v>
      </c>
      <c r="I1634" s="2">
        <v>4100</v>
      </c>
      <c r="J1634" s="5"/>
      <c r="L1634" s="5"/>
      <c r="M1634" s="2">
        <f t="shared" si="25"/>
        <v>4349.9600000004575</v>
      </c>
    </row>
    <row r="1635" spans="1:13" hidden="1">
      <c r="A1635" s="35" t="s">
        <v>12421</v>
      </c>
      <c r="B1635" s="36">
        <v>42035</v>
      </c>
      <c r="C1635" s="35" t="s">
        <v>6</v>
      </c>
      <c r="D1635" s="35">
        <v>1</v>
      </c>
      <c r="E1635" s="35" t="s">
        <v>12425</v>
      </c>
      <c r="F1635" s="35" t="s">
        <v>29</v>
      </c>
      <c r="G1635" s="35" t="s">
        <v>4</v>
      </c>
      <c r="H1635" s="35" t="s">
        <v>11515</v>
      </c>
      <c r="I1635" s="11">
        <v>714.33</v>
      </c>
      <c r="J1635" s="12"/>
      <c r="K1635" s="11"/>
      <c r="L1635" s="12"/>
      <c r="M1635" s="11">
        <f t="shared" si="25"/>
        <v>5064.2900000004574</v>
      </c>
    </row>
    <row r="1636" spans="1:13" hidden="1">
      <c r="A1636" t="s">
        <v>12426</v>
      </c>
      <c r="B1636" s="1">
        <v>42035</v>
      </c>
      <c r="C1636" t="s">
        <v>6</v>
      </c>
      <c r="D1636">
        <v>1</v>
      </c>
      <c r="E1636" t="s">
        <v>12429</v>
      </c>
      <c r="F1636" t="s">
        <v>29</v>
      </c>
      <c r="G1636" t="s">
        <v>4</v>
      </c>
      <c r="H1636" t="s">
        <v>12430</v>
      </c>
      <c r="I1636" s="2">
        <v>100</v>
      </c>
      <c r="J1636" s="5"/>
      <c r="L1636" s="5"/>
      <c r="M1636" s="2">
        <f t="shared" si="25"/>
        <v>5164.2900000004574</v>
      </c>
    </row>
    <row r="1637" spans="1:13" hidden="1">
      <c r="A1637" t="s">
        <v>12479</v>
      </c>
      <c r="B1637" s="1">
        <v>42035</v>
      </c>
      <c r="C1637" t="s">
        <v>43</v>
      </c>
      <c r="D1637">
        <v>1</v>
      </c>
      <c r="E1637" t="s">
        <v>12480</v>
      </c>
      <c r="F1637" t="s">
        <v>16</v>
      </c>
      <c r="G1637" t="s">
        <v>4</v>
      </c>
      <c r="H1637" t="s">
        <v>12481</v>
      </c>
      <c r="J1637" s="5"/>
      <c r="K1637" s="2">
        <v>48223</v>
      </c>
      <c r="L1637" s="5"/>
      <c r="M1637" s="2">
        <f t="shared" si="25"/>
        <v>-43058.709999999541</v>
      </c>
    </row>
    <row r="1638" spans="1:13" hidden="1">
      <c r="A1638" t="s">
        <v>12484</v>
      </c>
      <c r="B1638" s="1">
        <v>42035</v>
      </c>
      <c r="C1638" t="s">
        <v>18</v>
      </c>
      <c r="D1638">
        <v>1</v>
      </c>
      <c r="E1638" t="s">
        <v>12487</v>
      </c>
      <c r="F1638" t="s">
        <v>13</v>
      </c>
      <c r="G1638" t="s">
        <v>4</v>
      </c>
      <c r="H1638" t="s">
        <v>12481</v>
      </c>
      <c r="J1638" s="5"/>
      <c r="K1638" s="2">
        <v>11777</v>
      </c>
      <c r="L1638" s="5"/>
      <c r="M1638" s="2">
        <f t="shared" si="25"/>
        <v>-54835.709999999541</v>
      </c>
    </row>
    <row r="1639" spans="1:13" hidden="1">
      <c r="A1639" t="s">
        <v>12490</v>
      </c>
      <c r="B1639" s="1">
        <v>42035</v>
      </c>
      <c r="C1639" t="s">
        <v>12493</v>
      </c>
      <c r="D1639">
        <v>2</v>
      </c>
      <c r="E1639" t="s">
        <v>12494</v>
      </c>
      <c r="F1639" t="s">
        <v>211</v>
      </c>
      <c r="G1639" t="s">
        <v>212</v>
      </c>
      <c r="H1639" t="s">
        <v>53</v>
      </c>
      <c r="J1639" s="5"/>
      <c r="K1639" s="2">
        <v>6450</v>
      </c>
      <c r="L1639" s="5"/>
      <c r="M1639" s="2">
        <f t="shared" si="25"/>
        <v>-61285.709999999541</v>
      </c>
    </row>
    <row r="1640" spans="1:13" hidden="1">
      <c r="A1640" t="s">
        <v>12497</v>
      </c>
      <c r="B1640" s="1">
        <v>42035</v>
      </c>
      <c r="C1640" t="s">
        <v>6</v>
      </c>
      <c r="D1640">
        <v>1</v>
      </c>
      <c r="E1640" t="s">
        <v>12503</v>
      </c>
      <c r="F1640" t="s">
        <v>8</v>
      </c>
      <c r="G1640" t="s">
        <v>4</v>
      </c>
      <c r="H1640" t="s">
        <v>12504</v>
      </c>
      <c r="I1640" s="2">
        <v>1025</v>
      </c>
      <c r="J1640" s="5"/>
      <c r="L1640" s="5"/>
      <c r="M1640" s="2">
        <f t="shared" si="25"/>
        <v>-60260.709999999541</v>
      </c>
    </row>
    <row r="1641" spans="1:13" hidden="1">
      <c r="A1641" t="s">
        <v>12505</v>
      </c>
      <c r="B1641" s="1">
        <v>42035</v>
      </c>
      <c r="C1641" t="s">
        <v>18</v>
      </c>
      <c r="D1641">
        <v>1</v>
      </c>
      <c r="E1641" t="s">
        <v>12510</v>
      </c>
      <c r="F1641" t="s">
        <v>13</v>
      </c>
      <c r="G1641" t="s">
        <v>4</v>
      </c>
      <c r="H1641" t="s">
        <v>12511</v>
      </c>
      <c r="J1641" s="5"/>
      <c r="K1641" s="2">
        <v>24155.360000000001</v>
      </c>
      <c r="L1641" s="5"/>
      <c r="M1641" s="2">
        <f t="shared" si="25"/>
        <v>-84416.069999999541</v>
      </c>
    </row>
    <row r="1642" spans="1:13" hidden="1">
      <c r="A1642" t="s">
        <v>12529</v>
      </c>
      <c r="B1642" s="1">
        <v>42035</v>
      </c>
      <c r="C1642" t="s">
        <v>18</v>
      </c>
      <c r="D1642">
        <v>1</v>
      </c>
      <c r="E1642" t="s">
        <v>12530</v>
      </c>
      <c r="F1642" t="s">
        <v>13</v>
      </c>
      <c r="G1642" t="s">
        <v>4</v>
      </c>
      <c r="H1642" t="s">
        <v>12531</v>
      </c>
      <c r="J1642" s="5"/>
      <c r="K1642" s="2">
        <v>141000</v>
      </c>
      <c r="L1642" s="5"/>
      <c r="M1642" s="2">
        <f t="shared" si="25"/>
        <v>-225416.06999999954</v>
      </c>
    </row>
    <row r="1643" spans="1:13" hidden="1">
      <c r="A1643" t="s">
        <v>12546</v>
      </c>
      <c r="B1643" s="1">
        <v>42035</v>
      </c>
      <c r="C1643" t="s">
        <v>12548</v>
      </c>
      <c r="D1643">
        <v>2</v>
      </c>
      <c r="E1643" t="s">
        <v>12549</v>
      </c>
      <c r="F1643" t="s">
        <v>78</v>
      </c>
      <c r="G1643" t="s">
        <v>4</v>
      </c>
      <c r="H1643" t="s">
        <v>7433</v>
      </c>
      <c r="J1643" s="5"/>
      <c r="K1643" s="2">
        <v>1472.19</v>
      </c>
      <c r="L1643" s="5"/>
      <c r="M1643" s="2">
        <f t="shared" si="25"/>
        <v>-226888.25999999954</v>
      </c>
    </row>
    <row r="1644" spans="1:13" hidden="1">
      <c r="A1644" t="s">
        <v>12556</v>
      </c>
      <c r="B1644" s="1">
        <v>42035</v>
      </c>
      <c r="C1644" t="s">
        <v>6</v>
      </c>
      <c r="D1644">
        <v>1</v>
      </c>
      <c r="E1644" t="s">
        <v>12558</v>
      </c>
      <c r="F1644" t="s">
        <v>29</v>
      </c>
      <c r="G1644" t="s">
        <v>4</v>
      </c>
      <c r="H1644" t="s">
        <v>12559</v>
      </c>
      <c r="I1644" s="2">
        <v>399.81</v>
      </c>
      <c r="J1644" s="5"/>
      <c r="L1644" s="5"/>
      <c r="M1644" s="2">
        <f t="shared" si="25"/>
        <v>-226488.44999999955</v>
      </c>
    </row>
    <row r="1645" spans="1:13" hidden="1">
      <c r="A1645" t="s">
        <v>12566</v>
      </c>
      <c r="B1645" s="1">
        <v>42035</v>
      </c>
      <c r="C1645" t="s">
        <v>6</v>
      </c>
      <c r="D1645">
        <v>1</v>
      </c>
      <c r="E1645" t="s">
        <v>12569</v>
      </c>
      <c r="F1645" t="s">
        <v>29</v>
      </c>
      <c r="G1645" t="s">
        <v>4</v>
      </c>
      <c r="H1645" t="s">
        <v>12570</v>
      </c>
      <c r="I1645" s="2">
        <v>150</v>
      </c>
      <c r="J1645" s="5"/>
      <c r="L1645" s="5"/>
      <c r="M1645" s="2">
        <f t="shared" si="25"/>
        <v>-226338.44999999955</v>
      </c>
    </row>
    <row r="1646" spans="1:13" hidden="1">
      <c r="A1646" t="s">
        <v>12631</v>
      </c>
      <c r="B1646" s="1">
        <v>42035</v>
      </c>
      <c r="C1646" t="s">
        <v>6</v>
      </c>
      <c r="D1646">
        <v>1</v>
      </c>
      <c r="E1646" t="s">
        <v>12635</v>
      </c>
      <c r="F1646" t="s">
        <v>8</v>
      </c>
      <c r="G1646" t="s">
        <v>4</v>
      </c>
      <c r="H1646" t="s">
        <v>10122</v>
      </c>
      <c r="I1646" s="2">
        <v>11350</v>
      </c>
      <c r="J1646" s="5"/>
      <c r="L1646" s="5"/>
      <c r="M1646" s="2">
        <f t="shared" si="25"/>
        <v>-214988.44999999955</v>
      </c>
    </row>
    <row r="1647" spans="1:13" hidden="1">
      <c r="A1647" t="s">
        <v>12637</v>
      </c>
      <c r="B1647" s="1">
        <v>42035</v>
      </c>
      <c r="C1647" t="s">
        <v>18</v>
      </c>
      <c r="D1647">
        <v>1</v>
      </c>
      <c r="E1647" t="s">
        <v>12639</v>
      </c>
      <c r="F1647" t="s">
        <v>13</v>
      </c>
      <c r="G1647" t="s">
        <v>4</v>
      </c>
      <c r="H1647" t="s">
        <v>320</v>
      </c>
      <c r="J1647" s="5"/>
      <c r="K1647" s="2">
        <v>38000</v>
      </c>
      <c r="L1647" s="5"/>
      <c r="M1647" s="2">
        <f t="shared" si="25"/>
        <v>-252988.44999999955</v>
      </c>
    </row>
    <row r="1648" spans="1:13" hidden="1">
      <c r="A1648" t="s">
        <v>12677</v>
      </c>
      <c r="B1648" s="1">
        <v>42035</v>
      </c>
      <c r="C1648" t="s">
        <v>6</v>
      </c>
      <c r="D1648">
        <v>1</v>
      </c>
      <c r="E1648" t="s">
        <v>12635</v>
      </c>
      <c r="F1648" t="s">
        <v>8</v>
      </c>
      <c r="G1648" t="s">
        <v>4</v>
      </c>
      <c r="H1648" t="s">
        <v>12682</v>
      </c>
      <c r="J1648" s="5"/>
      <c r="K1648" s="2">
        <v>11350</v>
      </c>
      <c r="L1648" s="5"/>
      <c r="M1648" s="2">
        <f t="shared" si="25"/>
        <v>-264338.44999999955</v>
      </c>
    </row>
    <row r="1649" spans="1:13" hidden="1">
      <c r="A1649" t="s">
        <v>12683</v>
      </c>
      <c r="B1649" s="1">
        <v>42035</v>
      </c>
      <c r="C1649" t="s">
        <v>43</v>
      </c>
      <c r="D1649">
        <v>1</v>
      </c>
      <c r="E1649" t="s">
        <v>12687</v>
      </c>
      <c r="F1649" t="s">
        <v>16</v>
      </c>
      <c r="G1649" t="s">
        <v>4</v>
      </c>
      <c r="H1649" t="s">
        <v>12688</v>
      </c>
      <c r="J1649" s="5"/>
      <c r="K1649" s="2">
        <v>1840</v>
      </c>
      <c r="L1649" s="5"/>
      <c r="M1649" s="2">
        <f t="shared" si="25"/>
        <v>-266178.44999999955</v>
      </c>
    </row>
    <row r="1650" spans="1:13" hidden="1">
      <c r="A1650" t="s">
        <v>12689</v>
      </c>
      <c r="B1650" s="1">
        <v>42035</v>
      </c>
      <c r="C1650" t="s">
        <v>836</v>
      </c>
      <c r="D1650">
        <v>1</v>
      </c>
      <c r="E1650" t="s">
        <v>12692</v>
      </c>
      <c r="F1650" t="s">
        <v>67</v>
      </c>
      <c r="G1650" t="s">
        <v>4</v>
      </c>
      <c r="H1650" t="s">
        <v>12693</v>
      </c>
      <c r="J1650" s="5"/>
      <c r="K1650" s="2">
        <v>143000</v>
      </c>
      <c r="L1650" s="5"/>
      <c r="M1650" s="2">
        <f t="shared" si="25"/>
        <v>-409178.44999999955</v>
      </c>
    </row>
    <row r="1651" spans="1:13" hidden="1">
      <c r="A1651" t="s">
        <v>12699</v>
      </c>
      <c r="B1651" s="1">
        <v>42035</v>
      </c>
      <c r="C1651" t="s">
        <v>43</v>
      </c>
      <c r="D1651">
        <v>1</v>
      </c>
      <c r="E1651" t="s">
        <v>12705</v>
      </c>
      <c r="F1651" t="s">
        <v>16</v>
      </c>
      <c r="G1651" t="s">
        <v>4</v>
      </c>
      <c r="H1651" t="s">
        <v>7034</v>
      </c>
      <c r="J1651" s="5"/>
      <c r="K1651" s="2">
        <v>2789.74</v>
      </c>
      <c r="L1651" s="5"/>
      <c r="M1651" s="2">
        <f t="shared" si="25"/>
        <v>-411968.18999999954</v>
      </c>
    </row>
    <row r="1652" spans="1:13" hidden="1">
      <c r="A1652" t="s">
        <v>12748</v>
      </c>
      <c r="B1652" s="1">
        <v>42035</v>
      </c>
      <c r="C1652" t="s">
        <v>529</v>
      </c>
      <c r="D1652">
        <v>1</v>
      </c>
      <c r="E1652" t="s">
        <v>12749</v>
      </c>
      <c r="F1652" t="s">
        <v>13</v>
      </c>
      <c r="G1652" t="s">
        <v>4</v>
      </c>
      <c r="H1652" t="s">
        <v>12750</v>
      </c>
      <c r="J1652" s="5"/>
      <c r="K1652" s="2">
        <v>10000</v>
      </c>
      <c r="L1652" s="5"/>
      <c r="M1652" s="2">
        <f t="shared" si="25"/>
        <v>-421968.18999999954</v>
      </c>
    </row>
    <row r="1653" spans="1:13" hidden="1">
      <c r="A1653" t="s">
        <v>12764</v>
      </c>
      <c r="B1653" s="1">
        <v>42035</v>
      </c>
      <c r="C1653" t="s">
        <v>1098</v>
      </c>
      <c r="D1653">
        <v>1</v>
      </c>
      <c r="E1653" t="s">
        <v>12768</v>
      </c>
      <c r="F1653" t="s">
        <v>13</v>
      </c>
      <c r="G1653" t="s">
        <v>4</v>
      </c>
      <c r="H1653" t="s">
        <v>1098</v>
      </c>
      <c r="J1653" s="5"/>
      <c r="K1653" s="2">
        <v>1025</v>
      </c>
      <c r="L1653" s="5"/>
      <c r="M1653" s="2">
        <f t="shared" si="25"/>
        <v>-422993.18999999954</v>
      </c>
    </row>
    <row r="1654" spans="1:13" hidden="1">
      <c r="A1654" t="s">
        <v>12769</v>
      </c>
      <c r="B1654" s="1">
        <v>42035</v>
      </c>
      <c r="C1654" t="s">
        <v>630</v>
      </c>
      <c r="D1654">
        <v>1</v>
      </c>
      <c r="E1654" t="s">
        <v>12772</v>
      </c>
      <c r="F1654" t="s">
        <v>16</v>
      </c>
      <c r="G1654" t="s">
        <v>4</v>
      </c>
      <c r="H1654" t="s">
        <v>630</v>
      </c>
      <c r="J1654" s="5"/>
      <c r="K1654" s="2">
        <v>10286.719999999999</v>
      </c>
      <c r="L1654" s="5"/>
      <c r="M1654" s="2">
        <f t="shared" si="25"/>
        <v>-433279.90999999951</v>
      </c>
    </row>
    <row r="1655" spans="1:13" hidden="1">
      <c r="A1655" t="s">
        <v>12773</v>
      </c>
      <c r="B1655" s="1">
        <v>42035</v>
      </c>
      <c r="C1655" t="s">
        <v>195</v>
      </c>
      <c r="D1655">
        <v>1</v>
      </c>
      <c r="E1655" t="s">
        <v>12777</v>
      </c>
      <c r="F1655" t="s">
        <v>13</v>
      </c>
      <c r="G1655" t="s">
        <v>4</v>
      </c>
      <c r="H1655" t="s">
        <v>195</v>
      </c>
      <c r="J1655" s="5"/>
      <c r="K1655" s="2">
        <v>45603.47</v>
      </c>
      <c r="L1655" s="5"/>
      <c r="M1655" s="2">
        <f t="shared" si="25"/>
        <v>-478883.37999999954</v>
      </c>
    </row>
    <row r="1656" spans="1:13" hidden="1">
      <c r="A1656" t="s">
        <v>12778</v>
      </c>
      <c r="B1656" s="1">
        <v>42035</v>
      </c>
      <c r="C1656" t="s">
        <v>18</v>
      </c>
      <c r="D1656">
        <v>1</v>
      </c>
      <c r="E1656" t="s">
        <v>12780</v>
      </c>
      <c r="F1656" t="s">
        <v>13</v>
      </c>
      <c r="G1656" t="s">
        <v>4</v>
      </c>
      <c r="H1656" t="s">
        <v>18</v>
      </c>
      <c r="J1656" s="5"/>
      <c r="K1656" s="2">
        <v>13278.06</v>
      </c>
      <c r="L1656" s="5"/>
      <c r="M1656" s="2">
        <f t="shared" si="25"/>
        <v>-492161.43999999954</v>
      </c>
    </row>
    <row r="1657" spans="1:13" hidden="1">
      <c r="A1657" t="s">
        <v>12781</v>
      </c>
      <c r="B1657" s="1">
        <v>42035</v>
      </c>
      <c r="C1657" t="s">
        <v>278</v>
      </c>
      <c r="D1657">
        <v>1</v>
      </c>
      <c r="E1657" t="s">
        <v>12782</v>
      </c>
      <c r="F1657" t="s">
        <v>13</v>
      </c>
      <c r="G1657" t="s">
        <v>4</v>
      </c>
      <c r="H1657" t="s">
        <v>10895</v>
      </c>
      <c r="J1657" s="5"/>
      <c r="K1657" s="2">
        <v>30000</v>
      </c>
      <c r="L1657" s="5"/>
      <c r="M1657" s="2">
        <f t="shared" si="25"/>
        <v>-522161.43999999954</v>
      </c>
    </row>
    <row r="1658" spans="1:13" hidden="1">
      <c r="A1658" t="s">
        <v>12785</v>
      </c>
      <c r="B1658" s="1">
        <v>42035</v>
      </c>
      <c r="C1658" t="s">
        <v>245</v>
      </c>
      <c r="D1658">
        <v>1</v>
      </c>
      <c r="E1658" t="s">
        <v>12787</v>
      </c>
      <c r="F1658" t="s">
        <v>13</v>
      </c>
      <c r="G1658" t="s">
        <v>4</v>
      </c>
      <c r="H1658" t="s">
        <v>4936</v>
      </c>
      <c r="J1658" s="5"/>
      <c r="K1658" s="2">
        <v>149555</v>
      </c>
      <c r="L1658" s="5"/>
      <c r="M1658" s="2">
        <f t="shared" si="25"/>
        <v>-671716.43999999948</v>
      </c>
    </row>
    <row r="1659" spans="1:13" hidden="1">
      <c r="A1659" t="s">
        <v>12814</v>
      </c>
      <c r="B1659" s="1">
        <v>42035</v>
      </c>
      <c r="C1659" t="s">
        <v>278</v>
      </c>
      <c r="D1659">
        <v>1</v>
      </c>
      <c r="E1659" t="s">
        <v>12815</v>
      </c>
      <c r="F1659" t="s">
        <v>13</v>
      </c>
      <c r="G1659" t="s">
        <v>4</v>
      </c>
      <c r="H1659" t="s">
        <v>10895</v>
      </c>
      <c r="J1659" s="5"/>
      <c r="K1659" s="2">
        <v>25000</v>
      </c>
      <c r="L1659" s="5"/>
      <c r="M1659" s="2">
        <f t="shared" si="25"/>
        <v>-696716.43999999948</v>
      </c>
    </row>
    <row r="1660" spans="1:13" hidden="1">
      <c r="A1660" t="s">
        <v>12849</v>
      </c>
      <c r="B1660" s="1">
        <v>42035</v>
      </c>
      <c r="C1660" t="s">
        <v>278</v>
      </c>
      <c r="D1660">
        <v>1</v>
      </c>
      <c r="E1660" t="s">
        <v>12850</v>
      </c>
      <c r="F1660" t="s">
        <v>13</v>
      </c>
      <c r="G1660" t="s">
        <v>52</v>
      </c>
      <c r="H1660" t="s">
        <v>10895</v>
      </c>
      <c r="J1660" s="5"/>
      <c r="K1660" s="2">
        <v>10000</v>
      </c>
      <c r="L1660" s="5"/>
      <c r="M1660" s="2">
        <f t="shared" si="25"/>
        <v>-706716.43999999948</v>
      </c>
    </row>
    <row r="1661" spans="1:13" hidden="1">
      <c r="A1661" t="s">
        <v>13423</v>
      </c>
      <c r="B1661" s="1">
        <v>42035</v>
      </c>
      <c r="C1661" t="s">
        <v>1</v>
      </c>
      <c r="D1661">
        <v>1</v>
      </c>
      <c r="E1661" t="s">
        <v>13424</v>
      </c>
      <c r="F1661" t="s">
        <v>45</v>
      </c>
      <c r="G1661" t="s">
        <v>52</v>
      </c>
      <c r="H1661" t="s">
        <v>1313</v>
      </c>
      <c r="J1661" s="5"/>
      <c r="K1661" s="2">
        <v>22095</v>
      </c>
      <c r="L1661" s="5"/>
      <c r="M1661" s="2">
        <f t="shared" si="25"/>
        <v>-728811.43999999948</v>
      </c>
    </row>
    <row r="1662" spans="1:13" hidden="1">
      <c r="A1662" t="s">
        <v>13425</v>
      </c>
      <c r="B1662" s="1">
        <v>42035</v>
      </c>
      <c r="C1662" t="s">
        <v>1</v>
      </c>
      <c r="D1662">
        <v>1</v>
      </c>
      <c r="E1662" t="s">
        <v>13426</v>
      </c>
      <c r="F1662" t="s">
        <v>13</v>
      </c>
      <c r="G1662" t="s">
        <v>52</v>
      </c>
      <c r="H1662" t="s">
        <v>13427</v>
      </c>
      <c r="J1662" s="5"/>
      <c r="K1662" s="2">
        <v>82095</v>
      </c>
      <c r="L1662" s="5"/>
      <c r="M1662" s="2">
        <f t="shared" si="25"/>
        <v>-810906.43999999948</v>
      </c>
    </row>
    <row r="1663" spans="1:13" hidden="1">
      <c r="A1663" t="s">
        <v>13455</v>
      </c>
      <c r="B1663" s="1">
        <v>42035</v>
      </c>
      <c r="C1663" t="s">
        <v>4637</v>
      </c>
      <c r="D1663">
        <v>1</v>
      </c>
      <c r="E1663" t="s">
        <v>13456</v>
      </c>
      <c r="F1663" t="s">
        <v>3342</v>
      </c>
      <c r="G1663" t="s">
        <v>52</v>
      </c>
      <c r="H1663" t="s">
        <v>4639</v>
      </c>
      <c r="I1663" s="2">
        <v>6450</v>
      </c>
      <c r="J1663" s="5"/>
      <c r="L1663" s="5"/>
      <c r="M1663" s="2">
        <f t="shared" si="25"/>
        <v>-804456.43999999948</v>
      </c>
    </row>
    <row r="1664" spans="1:13" hidden="1">
      <c r="A1664" t="s">
        <v>34859</v>
      </c>
      <c r="B1664" s="1">
        <v>42035</v>
      </c>
      <c r="C1664" t="s">
        <v>34579</v>
      </c>
      <c r="D1664">
        <v>1</v>
      </c>
      <c r="E1664" t="s">
        <v>34868</v>
      </c>
      <c r="F1664" t="s">
        <v>13565</v>
      </c>
      <c r="G1664" t="s">
        <v>4</v>
      </c>
      <c r="H1664" t="s">
        <v>12693</v>
      </c>
      <c r="I1664" s="2">
        <v>23500</v>
      </c>
      <c r="J1664" s="5"/>
      <c r="L1664" s="5"/>
      <c r="M1664" s="2">
        <f t="shared" si="25"/>
        <v>-780956.43999999948</v>
      </c>
    </row>
    <row r="1665" spans="1:13" hidden="1">
      <c r="A1665" t="s">
        <v>34871</v>
      </c>
      <c r="B1665" s="1">
        <v>42035</v>
      </c>
      <c r="C1665" t="s">
        <v>34881</v>
      </c>
      <c r="D1665">
        <v>2</v>
      </c>
      <c r="E1665" t="s">
        <v>34882</v>
      </c>
      <c r="F1665" t="s">
        <v>7054</v>
      </c>
      <c r="G1665" t="s">
        <v>4</v>
      </c>
      <c r="H1665" t="s">
        <v>34883</v>
      </c>
      <c r="I1665" s="2">
        <v>1025</v>
      </c>
      <c r="J1665" s="5"/>
      <c r="L1665" s="5"/>
      <c r="M1665" s="2">
        <f t="shared" si="25"/>
        <v>-779931.43999999948</v>
      </c>
    </row>
    <row r="1666" spans="1:13" hidden="1">
      <c r="A1666" t="s">
        <v>34887</v>
      </c>
      <c r="B1666" s="1">
        <v>42035</v>
      </c>
      <c r="C1666" t="s">
        <v>34896</v>
      </c>
      <c r="D1666">
        <v>2</v>
      </c>
      <c r="E1666" t="s">
        <v>34897</v>
      </c>
      <c r="F1666" t="s">
        <v>7054</v>
      </c>
      <c r="G1666" t="s">
        <v>4</v>
      </c>
      <c r="H1666" t="s">
        <v>1794</v>
      </c>
      <c r="J1666" s="5"/>
      <c r="K1666" s="2">
        <v>1000</v>
      </c>
      <c r="L1666" s="5"/>
      <c r="M1666" s="2">
        <f t="shared" si="25"/>
        <v>-780931.43999999948</v>
      </c>
    </row>
    <row r="1667" spans="1:13" hidden="1">
      <c r="A1667" t="s">
        <v>34887</v>
      </c>
      <c r="B1667" s="1">
        <v>42035</v>
      </c>
      <c r="C1667" t="s">
        <v>34896</v>
      </c>
      <c r="D1667">
        <v>2</v>
      </c>
      <c r="E1667" t="s">
        <v>34897</v>
      </c>
      <c r="F1667" t="s">
        <v>7054</v>
      </c>
      <c r="G1667" t="s">
        <v>4</v>
      </c>
      <c r="H1667" t="s">
        <v>1794</v>
      </c>
      <c r="I1667" s="2">
        <v>1000</v>
      </c>
      <c r="J1667" s="5"/>
      <c r="L1667" s="5"/>
      <c r="M1667" s="2">
        <f t="shared" si="25"/>
        <v>-779931.43999999948</v>
      </c>
    </row>
    <row r="1668" spans="1:13" hidden="1">
      <c r="A1668" t="s">
        <v>34900</v>
      </c>
      <c r="B1668" s="1">
        <v>42035</v>
      </c>
      <c r="C1668" t="s">
        <v>34908</v>
      </c>
      <c r="D1668">
        <v>1</v>
      </c>
      <c r="E1668" t="s">
        <v>34909</v>
      </c>
      <c r="F1668" t="s">
        <v>13565</v>
      </c>
      <c r="G1668" t="s">
        <v>4</v>
      </c>
      <c r="H1668" t="s">
        <v>12481</v>
      </c>
      <c r="I1668" s="2">
        <v>60000</v>
      </c>
      <c r="J1668" s="5"/>
      <c r="L1668" s="5"/>
      <c r="M1668" s="2">
        <f t="shared" si="25"/>
        <v>-719931.43999999948</v>
      </c>
    </row>
    <row r="1669" spans="1:13" hidden="1">
      <c r="A1669" t="s">
        <v>34912</v>
      </c>
      <c r="B1669" s="1">
        <v>42035</v>
      </c>
      <c r="C1669" t="s">
        <v>6</v>
      </c>
      <c r="D1669">
        <v>1</v>
      </c>
      <c r="E1669" t="s">
        <v>34922</v>
      </c>
      <c r="F1669" t="s">
        <v>13610</v>
      </c>
      <c r="G1669" t="s">
        <v>4</v>
      </c>
      <c r="H1669" t="s">
        <v>28380</v>
      </c>
      <c r="I1669" s="2">
        <v>24155.360000000001</v>
      </c>
      <c r="J1669" s="5"/>
      <c r="L1669" s="5"/>
      <c r="M1669" s="2">
        <f t="shared" si="25"/>
        <v>-695776.07999999949</v>
      </c>
    </row>
    <row r="1670" spans="1:13" hidden="1">
      <c r="A1670" t="s">
        <v>34925</v>
      </c>
      <c r="B1670" s="1">
        <v>42035</v>
      </c>
      <c r="C1670" t="s">
        <v>34934</v>
      </c>
      <c r="D1670">
        <v>2</v>
      </c>
      <c r="E1670" t="s">
        <v>34935</v>
      </c>
      <c r="F1670" t="s">
        <v>7054</v>
      </c>
      <c r="G1670" t="s">
        <v>4</v>
      </c>
      <c r="H1670" t="s">
        <v>24494</v>
      </c>
      <c r="I1670" s="2">
        <v>5821.66</v>
      </c>
      <c r="J1670" s="5"/>
      <c r="L1670" s="5"/>
      <c r="M1670" s="2">
        <f t="shared" si="25"/>
        <v>-689954.41999999946</v>
      </c>
    </row>
    <row r="1671" spans="1:13" hidden="1">
      <c r="A1671" t="s">
        <v>34938</v>
      </c>
      <c r="B1671" s="1">
        <v>42035</v>
      </c>
      <c r="C1671" t="s">
        <v>6</v>
      </c>
      <c r="D1671">
        <v>1</v>
      </c>
      <c r="E1671" t="s">
        <v>34948</v>
      </c>
      <c r="F1671" t="s">
        <v>13610</v>
      </c>
      <c r="G1671" t="s">
        <v>4</v>
      </c>
      <c r="H1671" t="s">
        <v>8702</v>
      </c>
      <c r="I1671" s="2">
        <v>9261.7199999999993</v>
      </c>
      <c r="J1671" s="5"/>
      <c r="L1671" s="5"/>
      <c r="M1671" s="2">
        <f t="shared" si="25"/>
        <v>-680692.69999999949</v>
      </c>
    </row>
    <row r="1672" spans="1:13" hidden="1">
      <c r="A1672" t="s">
        <v>34950</v>
      </c>
      <c r="B1672" s="1">
        <v>42035</v>
      </c>
      <c r="C1672" t="s">
        <v>34959</v>
      </c>
      <c r="D1672">
        <v>1</v>
      </c>
      <c r="E1672" t="s">
        <v>34960</v>
      </c>
      <c r="F1672" t="s">
        <v>13565</v>
      </c>
      <c r="G1672" t="s">
        <v>4</v>
      </c>
      <c r="H1672" t="s">
        <v>34961</v>
      </c>
      <c r="I1672" s="2">
        <v>141000</v>
      </c>
      <c r="J1672" s="5"/>
      <c r="L1672" s="5"/>
      <c r="M1672" s="2">
        <f t="shared" si="25"/>
        <v>-539692.69999999949</v>
      </c>
    </row>
    <row r="1673" spans="1:13" hidden="1">
      <c r="A1673" t="s">
        <v>34965</v>
      </c>
      <c r="B1673" s="1">
        <v>42035</v>
      </c>
      <c r="C1673" t="s">
        <v>34974</v>
      </c>
      <c r="D1673">
        <v>2</v>
      </c>
      <c r="E1673" t="s">
        <v>34975</v>
      </c>
      <c r="F1673" t="s">
        <v>7054</v>
      </c>
      <c r="G1673" t="s">
        <v>4</v>
      </c>
      <c r="H1673" t="s">
        <v>12504</v>
      </c>
      <c r="J1673" s="5"/>
      <c r="K1673" s="2">
        <v>1025</v>
      </c>
      <c r="L1673" s="5"/>
      <c r="M1673" s="2">
        <f t="shared" ref="M1673:M1736" si="26">+M1672+I1673-K1673</f>
        <v>-540717.69999999949</v>
      </c>
    </row>
    <row r="1674" spans="1:13" hidden="1">
      <c r="A1674" t="s">
        <v>34965</v>
      </c>
      <c r="B1674" s="1">
        <v>42035</v>
      </c>
      <c r="C1674" t="s">
        <v>34974</v>
      </c>
      <c r="D1674">
        <v>2</v>
      </c>
      <c r="E1674" t="s">
        <v>34975</v>
      </c>
      <c r="F1674" t="s">
        <v>7054</v>
      </c>
      <c r="G1674" t="s">
        <v>4</v>
      </c>
      <c r="H1674" t="s">
        <v>12504</v>
      </c>
      <c r="I1674" s="2">
        <v>1025</v>
      </c>
      <c r="J1674" s="5"/>
      <c r="L1674" s="5"/>
      <c r="M1674" s="2">
        <f t="shared" si="26"/>
        <v>-539692.69999999949</v>
      </c>
    </row>
    <row r="1675" spans="1:13" hidden="1">
      <c r="A1675" t="s">
        <v>34978</v>
      </c>
      <c r="B1675" s="1">
        <v>42035</v>
      </c>
      <c r="C1675" t="s">
        <v>34986</v>
      </c>
      <c r="D1675">
        <v>2</v>
      </c>
      <c r="E1675" t="s">
        <v>34987</v>
      </c>
      <c r="F1675" t="s">
        <v>7054</v>
      </c>
      <c r="G1675" t="s">
        <v>4</v>
      </c>
      <c r="H1675" t="s">
        <v>10505</v>
      </c>
      <c r="I1675" s="2">
        <v>1025.01</v>
      </c>
      <c r="J1675" s="5"/>
      <c r="L1675" s="5"/>
      <c r="M1675" s="2">
        <f t="shared" si="26"/>
        <v>-538667.68999999948</v>
      </c>
    </row>
    <row r="1676" spans="1:13" hidden="1">
      <c r="A1676" t="s">
        <v>34990</v>
      </c>
      <c r="B1676" s="1">
        <v>42035</v>
      </c>
      <c r="C1676" t="s">
        <v>35000</v>
      </c>
      <c r="D1676">
        <v>2</v>
      </c>
      <c r="E1676" t="s">
        <v>35001</v>
      </c>
      <c r="F1676" t="s">
        <v>7054</v>
      </c>
      <c r="G1676" t="s">
        <v>4</v>
      </c>
      <c r="H1676" t="s">
        <v>35002</v>
      </c>
      <c r="I1676" s="2">
        <v>2230.0100000000002</v>
      </c>
      <c r="J1676" s="5"/>
      <c r="L1676" s="5"/>
      <c r="M1676" s="2">
        <f t="shared" si="26"/>
        <v>-536437.67999999947</v>
      </c>
    </row>
    <row r="1677" spans="1:13" hidden="1">
      <c r="A1677" t="s">
        <v>35006</v>
      </c>
      <c r="B1677" s="1">
        <v>42035</v>
      </c>
      <c r="C1677" t="s">
        <v>35016</v>
      </c>
      <c r="D1677">
        <v>2</v>
      </c>
      <c r="E1677" t="s">
        <v>35017</v>
      </c>
      <c r="F1677" t="s">
        <v>7054</v>
      </c>
      <c r="G1677" t="s">
        <v>4</v>
      </c>
      <c r="H1677" t="s">
        <v>10749</v>
      </c>
      <c r="I1677" s="2">
        <v>1025</v>
      </c>
      <c r="J1677" s="5"/>
      <c r="L1677" s="5"/>
      <c r="M1677" s="2">
        <f t="shared" si="26"/>
        <v>-535412.67999999947</v>
      </c>
    </row>
    <row r="1678" spans="1:13" hidden="1">
      <c r="A1678" t="s">
        <v>35021</v>
      </c>
      <c r="B1678" s="1">
        <v>42035</v>
      </c>
      <c r="C1678" t="s">
        <v>12548</v>
      </c>
      <c r="D1678">
        <v>2</v>
      </c>
      <c r="E1678" t="s">
        <v>35033</v>
      </c>
      <c r="F1678" t="s">
        <v>7054</v>
      </c>
      <c r="G1678" t="s">
        <v>4</v>
      </c>
      <c r="H1678" t="s">
        <v>7433</v>
      </c>
      <c r="I1678" s="2">
        <v>1472.19</v>
      </c>
      <c r="J1678" s="5"/>
      <c r="L1678" s="5"/>
      <c r="M1678" s="2">
        <f t="shared" si="26"/>
        <v>-533940.48999999953</v>
      </c>
    </row>
    <row r="1679" spans="1:13" hidden="1">
      <c r="A1679" t="s">
        <v>35036</v>
      </c>
      <c r="B1679" s="1">
        <v>42035</v>
      </c>
      <c r="C1679" t="s">
        <v>12548</v>
      </c>
      <c r="D1679">
        <v>2</v>
      </c>
      <c r="E1679" t="s">
        <v>35047</v>
      </c>
      <c r="F1679" t="s">
        <v>7054</v>
      </c>
      <c r="G1679" t="s">
        <v>4</v>
      </c>
      <c r="H1679" t="s">
        <v>7433</v>
      </c>
      <c r="J1679" s="5"/>
      <c r="K1679" s="2">
        <v>1472.19</v>
      </c>
      <c r="L1679" s="5"/>
      <c r="M1679" s="2">
        <f t="shared" si="26"/>
        <v>-535412.67999999947</v>
      </c>
    </row>
    <row r="1680" spans="1:13" hidden="1">
      <c r="A1680" t="s">
        <v>35036</v>
      </c>
      <c r="B1680" s="1">
        <v>42035</v>
      </c>
      <c r="C1680" t="s">
        <v>12548</v>
      </c>
      <c r="D1680">
        <v>2</v>
      </c>
      <c r="E1680" t="s">
        <v>35047</v>
      </c>
      <c r="F1680" t="s">
        <v>7054</v>
      </c>
      <c r="G1680" t="s">
        <v>4</v>
      </c>
      <c r="H1680" t="s">
        <v>7433</v>
      </c>
      <c r="I1680" s="2">
        <v>1472.19</v>
      </c>
      <c r="J1680" s="5"/>
      <c r="L1680" s="5"/>
      <c r="M1680" s="2">
        <f t="shared" si="26"/>
        <v>-533940.48999999953</v>
      </c>
    </row>
    <row r="1681" spans="1:13" hidden="1">
      <c r="A1681" t="s">
        <v>35050</v>
      </c>
      <c r="B1681" s="1">
        <v>42035</v>
      </c>
      <c r="C1681" t="s">
        <v>18</v>
      </c>
      <c r="D1681">
        <v>2</v>
      </c>
      <c r="E1681" t="s">
        <v>35058</v>
      </c>
      <c r="F1681" t="s">
        <v>13559</v>
      </c>
      <c r="G1681" t="s">
        <v>479</v>
      </c>
      <c r="H1681" t="s">
        <v>12570</v>
      </c>
      <c r="I1681" s="2">
        <v>96.58</v>
      </c>
      <c r="J1681" s="5"/>
      <c r="L1681" s="5"/>
      <c r="M1681" s="2">
        <f t="shared" si="26"/>
        <v>-533843.90999999957</v>
      </c>
    </row>
    <row r="1682" spans="1:13" hidden="1">
      <c r="A1682" t="s">
        <v>35060</v>
      </c>
      <c r="B1682" s="1">
        <v>42035</v>
      </c>
      <c r="C1682" t="s">
        <v>35072</v>
      </c>
      <c r="D1682">
        <v>2</v>
      </c>
      <c r="E1682" t="s">
        <v>35073</v>
      </c>
      <c r="F1682" t="s">
        <v>7054</v>
      </c>
      <c r="G1682" t="s">
        <v>4</v>
      </c>
      <c r="H1682" t="s">
        <v>583</v>
      </c>
      <c r="I1682" s="2">
        <v>1025</v>
      </c>
      <c r="J1682" s="5"/>
      <c r="L1682" s="5"/>
      <c r="M1682" s="2">
        <f t="shared" si="26"/>
        <v>-532818.90999999957</v>
      </c>
    </row>
    <row r="1683" spans="1:13" hidden="1">
      <c r="A1683" t="s">
        <v>35076</v>
      </c>
      <c r="B1683" s="1">
        <v>42035</v>
      </c>
      <c r="C1683" t="s">
        <v>35088</v>
      </c>
      <c r="D1683">
        <v>2</v>
      </c>
      <c r="E1683" t="s">
        <v>35089</v>
      </c>
      <c r="F1683" t="s">
        <v>7054</v>
      </c>
      <c r="G1683" t="s">
        <v>4</v>
      </c>
      <c r="H1683" t="s">
        <v>35090</v>
      </c>
      <c r="I1683" s="2">
        <v>1025</v>
      </c>
      <c r="J1683" s="5"/>
      <c r="L1683" s="5"/>
      <c r="M1683" s="2">
        <f t="shared" si="26"/>
        <v>-531793.90999999957</v>
      </c>
    </row>
    <row r="1684" spans="1:13" hidden="1">
      <c r="A1684" t="s">
        <v>35092</v>
      </c>
      <c r="B1684" s="1">
        <v>42035</v>
      </c>
      <c r="C1684" t="s">
        <v>35101</v>
      </c>
      <c r="D1684">
        <v>2</v>
      </c>
      <c r="E1684" t="s">
        <v>35102</v>
      </c>
      <c r="F1684" t="s">
        <v>7054</v>
      </c>
      <c r="G1684" t="s">
        <v>4</v>
      </c>
      <c r="H1684" t="s">
        <v>35103</v>
      </c>
      <c r="I1684" s="2">
        <v>1840</v>
      </c>
      <c r="J1684" s="5"/>
      <c r="L1684" s="5"/>
      <c r="M1684" s="2">
        <f t="shared" si="26"/>
        <v>-529953.90999999957</v>
      </c>
    </row>
    <row r="1685" spans="1:13" hidden="1">
      <c r="A1685" t="s">
        <v>35106</v>
      </c>
      <c r="B1685" s="1">
        <v>42035</v>
      </c>
      <c r="C1685" t="s">
        <v>34959</v>
      </c>
      <c r="D1685">
        <v>1</v>
      </c>
      <c r="E1685" t="s">
        <v>35112</v>
      </c>
      <c r="F1685" t="s">
        <v>13565</v>
      </c>
      <c r="G1685" t="s">
        <v>4</v>
      </c>
      <c r="H1685" t="s">
        <v>320</v>
      </c>
      <c r="I1685" s="2">
        <v>38000</v>
      </c>
      <c r="J1685" s="5"/>
      <c r="L1685" s="5"/>
      <c r="M1685" s="2">
        <f t="shared" si="26"/>
        <v>-491953.90999999957</v>
      </c>
    </row>
    <row r="1686" spans="1:13" hidden="1">
      <c r="A1686" t="s">
        <v>35117</v>
      </c>
      <c r="B1686" s="1">
        <v>42035</v>
      </c>
      <c r="C1686" t="s">
        <v>6</v>
      </c>
      <c r="D1686">
        <v>1</v>
      </c>
      <c r="E1686" t="s">
        <v>35125</v>
      </c>
      <c r="F1686" t="s">
        <v>13610</v>
      </c>
      <c r="G1686" t="s">
        <v>4</v>
      </c>
      <c r="H1686" t="s">
        <v>320</v>
      </c>
      <c r="I1686" s="2">
        <v>6157.14</v>
      </c>
      <c r="J1686" s="5"/>
      <c r="L1686" s="5"/>
      <c r="M1686" s="2">
        <f t="shared" si="26"/>
        <v>-485796.76999999955</v>
      </c>
    </row>
    <row r="1687" spans="1:13" hidden="1">
      <c r="A1687" t="s">
        <v>35130</v>
      </c>
      <c r="B1687" s="1">
        <v>42035</v>
      </c>
      <c r="C1687" t="s">
        <v>35138</v>
      </c>
      <c r="D1687">
        <v>2</v>
      </c>
      <c r="E1687" t="s">
        <v>35139</v>
      </c>
      <c r="F1687" t="s">
        <v>7054</v>
      </c>
      <c r="G1687" t="s">
        <v>4</v>
      </c>
      <c r="H1687" t="s">
        <v>23828</v>
      </c>
      <c r="I1687" s="2">
        <v>4329.99</v>
      </c>
      <c r="J1687" s="5"/>
      <c r="L1687" s="5"/>
      <c r="M1687" s="2">
        <f t="shared" si="26"/>
        <v>-481466.77999999956</v>
      </c>
    </row>
    <row r="1688" spans="1:13" hidden="1">
      <c r="A1688" t="s">
        <v>35144</v>
      </c>
      <c r="B1688" s="1">
        <v>42035</v>
      </c>
      <c r="C1688" t="s">
        <v>35152</v>
      </c>
      <c r="D1688">
        <v>2</v>
      </c>
      <c r="E1688" t="s">
        <v>35153</v>
      </c>
      <c r="F1688" t="s">
        <v>7054</v>
      </c>
      <c r="G1688" t="s">
        <v>4</v>
      </c>
      <c r="H1688" t="s">
        <v>9321</v>
      </c>
      <c r="I1688" s="2">
        <v>1840</v>
      </c>
      <c r="J1688" s="5"/>
      <c r="L1688" s="5"/>
      <c r="M1688" s="2">
        <f t="shared" si="26"/>
        <v>-479626.77999999956</v>
      </c>
    </row>
    <row r="1689" spans="1:13" hidden="1">
      <c r="A1689" t="s">
        <v>35158</v>
      </c>
      <c r="B1689" s="1">
        <v>42035</v>
      </c>
      <c r="C1689" t="s">
        <v>35166</v>
      </c>
      <c r="D1689">
        <v>2</v>
      </c>
      <c r="E1689" t="s">
        <v>35167</v>
      </c>
      <c r="F1689" t="s">
        <v>7054</v>
      </c>
      <c r="G1689" t="s">
        <v>4</v>
      </c>
      <c r="H1689" t="s">
        <v>35168</v>
      </c>
      <c r="I1689" s="2">
        <v>1840</v>
      </c>
      <c r="J1689" s="5"/>
      <c r="L1689" s="5"/>
      <c r="M1689" s="2">
        <f t="shared" si="26"/>
        <v>-477786.77999999956</v>
      </c>
    </row>
    <row r="1690" spans="1:13" hidden="1">
      <c r="A1690" t="s">
        <v>35173</v>
      </c>
      <c r="B1690" s="1">
        <v>42035</v>
      </c>
      <c r="C1690" t="s">
        <v>35181</v>
      </c>
      <c r="D1690">
        <v>2</v>
      </c>
      <c r="E1690" t="s">
        <v>35182</v>
      </c>
      <c r="F1690" t="s">
        <v>7054</v>
      </c>
      <c r="G1690" t="s">
        <v>4</v>
      </c>
      <c r="H1690" t="s">
        <v>12688</v>
      </c>
      <c r="I1690" s="2">
        <v>1840</v>
      </c>
      <c r="J1690" s="5"/>
      <c r="L1690" s="5"/>
      <c r="M1690" s="2">
        <f t="shared" si="26"/>
        <v>-475946.77999999956</v>
      </c>
    </row>
    <row r="1691" spans="1:13" hidden="1">
      <c r="A1691" t="s">
        <v>35187</v>
      </c>
      <c r="B1691" s="1">
        <v>42035</v>
      </c>
      <c r="C1691" t="s">
        <v>35196</v>
      </c>
      <c r="D1691">
        <v>2</v>
      </c>
      <c r="E1691" t="s">
        <v>35197</v>
      </c>
      <c r="F1691" t="s">
        <v>7054</v>
      </c>
      <c r="G1691" t="s">
        <v>4</v>
      </c>
      <c r="H1691" t="s">
        <v>277</v>
      </c>
      <c r="I1691" s="2">
        <v>3712</v>
      </c>
      <c r="J1691" s="5"/>
      <c r="L1691" s="5"/>
      <c r="M1691" s="2">
        <f t="shared" si="26"/>
        <v>-472234.77999999956</v>
      </c>
    </row>
    <row r="1692" spans="1:13" hidden="1">
      <c r="A1692" t="s">
        <v>35199</v>
      </c>
      <c r="B1692" s="1">
        <v>42035</v>
      </c>
      <c r="C1692" t="s">
        <v>35207</v>
      </c>
      <c r="D1692">
        <v>2</v>
      </c>
      <c r="E1692" t="s">
        <v>35208</v>
      </c>
      <c r="F1692" t="s">
        <v>7054</v>
      </c>
      <c r="G1692" t="s">
        <v>4</v>
      </c>
      <c r="H1692" t="s">
        <v>22810</v>
      </c>
      <c r="I1692" s="2">
        <v>1025</v>
      </c>
      <c r="J1692" s="5"/>
      <c r="L1692" s="5"/>
      <c r="M1692" s="2">
        <f t="shared" si="26"/>
        <v>-471209.77999999956</v>
      </c>
    </row>
    <row r="1693" spans="1:13" hidden="1">
      <c r="A1693" t="s">
        <v>35211</v>
      </c>
      <c r="B1693" s="1">
        <v>42035</v>
      </c>
      <c r="C1693" t="s">
        <v>34579</v>
      </c>
      <c r="D1693">
        <v>1</v>
      </c>
      <c r="E1693" t="s">
        <v>35221</v>
      </c>
      <c r="F1693" t="s">
        <v>13565</v>
      </c>
      <c r="G1693" t="s">
        <v>4</v>
      </c>
      <c r="H1693" t="s">
        <v>12693</v>
      </c>
      <c r="I1693" s="2">
        <v>143000</v>
      </c>
      <c r="J1693" s="5"/>
      <c r="L1693" s="5"/>
      <c r="M1693" s="2">
        <f t="shared" si="26"/>
        <v>-328209.77999999956</v>
      </c>
    </row>
    <row r="1694" spans="1:13" hidden="1">
      <c r="A1694" t="s">
        <v>35224</v>
      </c>
      <c r="B1694" s="1">
        <v>42035</v>
      </c>
      <c r="C1694" t="s">
        <v>35233</v>
      </c>
      <c r="D1694">
        <v>2</v>
      </c>
      <c r="E1694" t="s">
        <v>35234</v>
      </c>
      <c r="F1694" t="s">
        <v>7054</v>
      </c>
      <c r="G1694" t="s">
        <v>4</v>
      </c>
      <c r="H1694" t="s">
        <v>35235</v>
      </c>
      <c r="I1694" s="2">
        <v>1025</v>
      </c>
      <c r="J1694" s="5"/>
      <c r="L1694" s="5"/>
      <c r="M1694" s="2">
        <f t="shared" si="26"/>
        <v>-327184.77999999956</v>
      </c>
    </row>
    <row r="1695" spans="1:13" hidden="1">
      <c r="A1695" t="s">
        <v>35237</v>
      </c>
      <c r="B1695" s="1">
        <v>42035</v>
      </c>
      <c r="C1695" t="s">
        <v>35248</v>
      </c>
      <c r="D1695">
        <v>2</v>
      </c>
      <c r="E1695" t="s">
        <v>35249</v>
      </c>
      <c r="F1695" t="s">
        <v>7054</v>
      </c>
      <c r="G1695" t="s">
        <v>4</v>
      </c>
      <c r="H1695" t="s">
        <v>7034</v>
      </c>
      <c r="I1695" s="2">
        <v>2789.74</v>
      </c>
      <c r="J1695" s="5"/>
      <c r="L1695" s="5"/>
      <c r="M1695" s="2">
        <f t="shared" si="26"/>
        <v>-324395.03999999957</v>
      </c>
    </row>
    <row r="1696" spans="1:13" hidden="1">
      <c r="A1696" t="s">
        <v>35252</v>
      </c>
      <c r="B1696" s="1">
        <v>42035</v>
      </c>
      <c r="C1696" t="s">
        <v>24864</v>
      </c>
      <c r="D1696">
        <v>1</v>
      </c>
      <c r="E1696" t="s">
        <v>35260</v>
      </c>
      <c r="F1696" t="s">
        <v>13565</v>
      </c>
      <c r="G1696" t="s">
        <v>4</v>
      </c>
      <c r="H1696" t="s">
        <v>12750</v>
      </c>
      <c r="I1696" s="2">
        <v>10000</v>
      </c>
      <c r="J1696" s="5"/>
      <c r="L1696" s="5"/>
      <c r="M1696" s="2">
        <f t="shared" si="26"/>
        <v>-314395.03999999957</v>
      </c>
    </row>
    <row r="1697" spans="1:16" hidden="1">
      <c r="A1697" t="s">
        <v>35319</v>
      </c>
      <c r="B1697" s="1">
        <v>42035</v>
      </c>
      <c r="C1697" t="s">
        <v>14162</v>
      </c>
      <c r="D1697">
        <v>1</v>
      </c>
      <c r="E1697" t="s">
        <v>35327</v>
      </c>
      <c r="F1697" t="s">
        <v>13561</v>
      </c>
      <c r="G1697" t="s">
        <v>4</v>
      </c>
      <c r="H1697" t="s">
        <v>10895</v>
      </c>
      <c r="I1697" s="2">
        <v>30000</v>
      </c>
      <c r="J1697" s="5"/>
      <c r="L1697" s="5"/>
      <c r="M1697" s="2">
        <f t="shared" si="26"/>
        <v>-284395.03999999957</v>
      </c>
    </row>
    <row r="1698" spans="1:16" hidden="1">
      <c r="A1698" t="s">
        <v>35329</v>
      </c>
      <c r="B1698" s="1">
        <v>42035</v>
      </c>
      <c r="C1698" t="s">
        <v>10640</v>
      </c>
      <c r="D1698">
        <v>1</v>
      </c>
      <c r="E1698" t="s">
        <v>35336</v>
      </c>
      <c r="F1698" t="s">
        <v>13565</v>
      </c>
      <c r="G1698" t="s">
        <v>4</v>
      </c>
      <c r="H1698" t="s">
        <v>22187</v>
      </c>
      <c r="I1698" s="2">
        <v>149555</v>
      </c>
      <c r="J1698" s="5"/>
      <c r="L1698" s="5"/>
      <c r="M1698" s="2">
        <f t="shared" si="26"/>
        <v>-134840.03999999957</v>
      </c>
    </row>
    <row r="1699" spans="1:16" hidden="1">
      <c r="A1699" t="s">
        <v>35353</v>
      </c>
      <c r="B1699" s="1">
        <v>42035</v>
      </c>
      <c r="C1699" t="s">
        <v>14162</v>
      </c>
      <c r="D1699">
        <v>1</v>
      </c>
      <c r="E1699" t="s">
        <v>35357</v>
      </c>
      <c r="F1699" t="s">
        <v>13561</v>
      </c>
      <c r="G1699" t="s">
        <v>4</v>
      </c>
      <c r="H1699" t="s">
        <v>10895</v>
      </c>
      <c r="I1699" s="2">
        <v>25000</v>
      </c>
      <c r="J1699" s="5"/>
      <c r="L1699" s="5"/>
      <c r="M1699" s="2">
        <f t="shared" si="26"/>
        <v>-109840.03999999957</v>
      </c>
    </row>
    <row r="1700" spans="1:16" hidden="1">
      <c r="A1700" t="s">
        <v>35359</v>
      </c>
      <c r="B1700" s="1">
        <v>42035</v>
      </c>
      <c r="C1700" t="s">
        <v>14162</v>
      </c>
      <c r="D1700">
        <v>1</v>
      </c>
      <c r="E1700" t="s">
        <v>35366</v>
      </c>
      <c r="F1700" t="s">
        <v>13561</v>
      </c>
      <c r="G1700" t="s">
        <v>52</v>
      </c>
      <c r="H1700" t="s">
        <v>10895</v>
      </c>
      <c r="I1700" s="2">
        <v>10000</v>
      </c>
      <c r="J1700" s="5"/>
      <c r="L1700" s="5"/>
      <c r="M1700" s="2">
        <f t="shared" si="26"/>
        <v>-99840.039999999572</v>
      </c>
    </row>
    <row r="1701" spans="1:16" hidden="1">
      <c r="A1701" t="s">
        <v>35398</v>
      </c>
      <c r="B1701" s="1">
        <v>42035</v>
      </c>
      <c r="C1701" t="s">
        <v>35403</v>
      </c>
      <c r="D1701">
        <v>1</v>
      </c>
      <c r="E1701" t="s">
        <v>35404</v>
      </c>
      <c r="F1701" t="s">
        <v>13565</v>
      </c>
      <c r="G1701" t="s">
        <v>52</v>
      </c>
      <c r="H1701" t="s">
        <v>15447</v>
      </c>
      <c r="I1701" s="2">
        <v>22095</v>
      </c>
      <c r="J1701" s="5"/>
      <c r="L1701" s="5"/>
      <c r="M1701" s="2">
        <f t="shared" si="26"/>
        <v>-77745.039999999572</v>
      </c>
    </row>
    <row r="1702" spans="1:16" hidden="1">
      <c r="A1702" t="s">
        <v>35406</v>
      </c>
      <c r="B1702" s="1">
        <v>42035</v>
      </c>
      <c r="C1702" t="s">
        <v>35411</v>
      </c>
      <c r="D1702">
        <v>1</v>
      </c>
      <c r="E1702" t="s">
        <v>35412</v>
      </c>
      <c r="F1702" t="s">
        <v>13565</v>
      </c>
      <c r="G1702" t="s">
        <v>52</v>
      </c>
      <c r="H1702" t="s">
        <v>15447</v>
      </c>
      <c r="I1702" s="2">
        <v>82095</v>
      </c>
      <c r="J1702" s="5"/>
      <c r="L1702" s="5"/>
      <c r="M1702" s="2">
        <f t="shared" si="26"/>
        <v>4349.9600000004284</v>
      </c>
      <c r="O1702" s="3">
        <f>3593.84-M1702</f>
        <v>-756.12000000042826</v>
      </c>
    </row>
    <row r="1703" spans="1:16" hidden="1">
      <c r="A1703" s="67" t="s">
        <v>12254</v>
      </c>
      <c r="B1703" s="68">
        <v>42036</v>
      </c>
      <c r="C1703" s="67" t="s">
        <v>6</v>
      </c>
      <c r="D1703" s="67">
        <v>1</v>
      </c>
      <c r="E1703" s="67" t="s">
        <v>12255</v>
      </c>
      <c r="F1703" s="67" t="s">
        <v>29</v>
      </c>
      <c r="G1703" s="67" t="s">
        <v>4</v>
      </c>
      <c r="H1703" s="67" t="s">
        <v>6222</v>
      </c>
      <c r="I1703" s="69">
        <v>122.02</v>
      </c>
      <c r="J1703" s="12"/>
      <c r="K1703" s="11"/>
      <c r="L1703" s="12"/>
      <c r="M1703" s="11">
        <f t="shared" si="26"/>
        <v>4471.9800000004288</v>
      </c>
      <c r="N1703" s="57" t="s">
        <v>36376</v>
      </c>
      <c r="P1703" s="56" t="s">
        <v>36372</v>
      </c>
    </row>
    <row r="1704" spans="1:16" hidden="1">
      <c r="A1704" t="s">
        <v>0</v>
      </c>
      <c r="B1704" s="1">
        <v>42038</v>
      </c>
      <c r="C1704" s="35" t="s">
        <v>6</v>
      </c>
      <c r="D1704" s="35">
        <v>1</v>
      </c>
      <c r="E1704" s="35" t="s">
        <v>7</v>
      </c>
      <c r="F1704" s="35" t="s">
        <v>8</v>
      </c>
      <c r="G1704" s="35" t="s">
        <v>4</v>
      </c>
      <c r="H1704" s="35" t="s">
        <v>9</v>
      </c>
      <c r="I1704" s="11">
        <v>470</v>
      </c>
      <c r="J1704" s="12"/>
      <c r="K1704" s="11"/>
      <c r="L1704" s="12"/>
      <c r="M1704" s="11">
        <f t="shared" si="26"/>
        <v>4941.9800000004288</v>
      </c>
    </row>
    <row r="1705" spans="1:16" hidden="1">
      <c r="A1705" t="s">
        <v>42</v>
      </c>
      <c r="B1705" s="1">
        <v>42038</v>
      </c>
      <c r="C1705" t="s">
        <v>18</v>
      </c>
      <c r="D1705">
        <v>1</v>
      </c>
      <c r="E1705" t="s">
        <v>47</v>
      </c>
      <c r="F1705" t="s">
        <v>13</v>
      </c>
      <c r="G1705" t="s">
        <v>4</v>
      </c>
      <c r="H1705" t="s">
        <v>48</v>
      </c>
      <c r="J1705" s="5"/>
      <c r="K1705" s="2">
        <v>70000</v>
      </c>
      <c r="L1705" s="5"/>
      <c r="M1705" s="2">
        <f t="shared" si="26"/>
        <v>-65058.019999999568</v>
      </c>
    </row>
    <row r="1706" spans="1:16" hidden="1">
      <c r="A1706" t="s">
        <v>54</v>
      </c>
      <c r="B1706" s="1">
        <v>42038</v>
      </c>
      <c r="C1706" t="s">
        <v>43</v>
      </c>
      <c r="D1706">
        <v>1</v>
      </c>
      <c r="E1706" t="s">
        <v>55</v>
      </c>
      <c r="F1706" t="s">
        <v>13</v>
      </c>
      <c r="G1706" t="s">
        <v>4</v>
      </c>
      <c r="H1706" t="s">
        <v>48</v>
      </c>
      <c r="J1706" s="5"/>
      <c r="K1706" s="2">
        <v>83600</v>
      </c>
      <c r="L1706" s="5"/>
      <c r="M1706" s="2">
        <f t="shared" si="26"/>
        <v>-148658.01999999955</v>
      </c>
    </row>
    <row r="1707" spans="1:16" hidden="1">
      <c r="A1707" t="s">
        <v>59</v>
      </c>
      <c r="B1707" s="1">
        <v>42038</v>
      </c>
      <c r="C1707" t="s">
        <v>43</v>
      </c>
      <c r="D1707">
        <v>1</v>
      </c>
      <c r="E1707" t="s">
        <v>66</v>
      </c>
      <c r="F1707" t="s">
        <v>67</v>
      </c>
      <c r="G1707" t="s">
        <v>4</v>
      </c>
      <c r="H1707" t="s">
        <v>68</v>
      </c>
      <c r="J1707" s="5"/>
      <c r="K1707" s="2">
        <v>83600</v>
      </c>
      <c r="L1707" s="5"/>
      <c r="M1707" s="2">
        <f t="shared" si="26"/>
        <v>-232258.01999999955</v>
      </c>
    </row>
    <row r="1708" spans="1:16" hidden="1">
      <c r="A1708" t="s">
        <v>244</v>
      </c>
      <c r="B1708" s="1">
        <v>42038</v>
      </c>
      <c r="C1708" t="s">
        <v>6</v>
      </c>
      <c r="D1708">
        <v>1</v>
      </c>
      <c r="E1708" t="s">
        <v>252</v>
      </c>
      <c r="F1708" t="s">
        <v>29</v>
      </c>
      <c r="G1708" t="s">
        <v>4</v>
      </c>
      <c r="H1708" t="s">
        <v>253</v>
      </c>
      <c r="I1708" s="2">
        <v>122.03</v>
      </c>
      <c r="J1708" s="5"/>
      <c r="L1708" s="5"/>
      <c r="M1708" s="2">
        <f t="shared" si="26"/>
        <v>-232135.98999999955</v>
      </c>
    </row>
    <row r="1709" spans="1:16" hidden="1">
      <c r="A1709" t="s">
        <v>254</v>
      </c>
      <c r="B1709" s="1">
        <v>42038</v>
      </c>
      <c r="C1709" t="s">
        <v>6</v>
      </c>
      <c r="D1709">
        <v>1</v>
      </c>
      <c r="E1709" t="s">
        <v>262</v>
      </c>
      <c r="F1709" t="s">
        <v>29</v>
      </c>
      <c r="G1709" t="s">
        <v>4</v>
      </c>
      <c r="H1709" t="s">
        <v>263</v>
      </c>
      <c r="I1709" s="2">
        <v>402.5</v>
      </c>
      <c r="J1709" s="5"/>
      <c r="L1709" s="5"/>
      <c r="M1709" s="2">
        <f t="shared" si="26"/>
        <v>-231733.48999999955</v>
      </c>
    </row>
    <row r="1710" spans="1:16" hidden="1">
      <c r="A1710" t="s">
        <v>271</v>
      </c>
      <c r="B1710" s="1">
        <v>42038</v>
      </c>
      <c r="C1710" t="s">
        <v>6</v>
      </c>
      <c r="D1710">
        <v>1</v>
      </c>
      <c r="E1710" t="s">
        <v>281</v>
      </c>
      <c r="F1710" t="s">
        <v>29</v>
      </c>
      <c r="G1710" t="s">
        <v>4</v>
      </c>
      <c r="H1710" t="s">
        <v>282</v>
      </c>
      <c r="I1710" s="2">
        <v>664.48</v>
      </c>
      <c r="J1710" s="5"/>
      <c r="L1710" s="5"/>
      <c r="M1710" s="2">
        <f t="shared" si="26"/>
        <v>-231069.00999999954</v>
      </c>
    </row>
    <row r="1711" spans="1:16" hidden="1">
      <c r="A1711" t="s">
        <v>283</v>
      </c>
      <c r="B1711" s="1">
        <v>42038</v>
      </c>
      <c r="C1711" t="s">
        <v>6</v>
      </c>
      <c r="D1711">
        <v>1</v>
      </c>
      <c r="E1711" t="s">
        <v>291</v>
      </c>
      <c r="F1711" t="s">
        <v>29</v>
      </c>
      <c r="G1711" t="s">
        <v>4</v>
      </c>
      <c r="H1711" t="s">
        <v>282</v>
      </c>
      <c r="I1711" s="2">
        <v>122.03</v>
      </c>
      <c r="J1711" s="5"/>
      <c r="L1711" s="5"/>
      <c r="M1711" s="2">
        <f t="shared" si="26"/>
        <v>-230946.97999999954</v>
      </c>
    </row>
    <row r="1712" spans="1:16" hidden="1">
      <c r="A1712" t="s">
        <v>292</v>
      </c>
      <c r="B1712" s="1">
        <v>42038</v>
      </c>
      <c r="C1712" t="s">
        <v>18</v>
      </c>
      <c r="D1712">
        <v>1</v>
      </c>
      <c r="E1712" t="s">
        <v>300</v>
      </c>
      <c r="F1712" t="s">
        <v>13</v>
      </c>
      <c r="G1712" t="s">
        <v>4</v>
      </c>
      <c r="H1712" t="s">
        <v>301</v>
      </c>
      <c r="J1712" s="5"/>
      <c r="K1712" s="2">
        <v>69921</v>
      </c>
      <c r="L1712" s="5"/>
      <c r="M1712" s="2">
        <f t="shared" si="26"/>
        <v>-300867.97999999952</v>
      </c>
    </row>
    <row r="1713" spans="1:13" hidden="1">
      <c r="A1713" t="s">
        <v>304</v>
      </c>
      <c r="B1713" s="1">
        <v>42038</v>
      </c>
      <c r="C1713" t="s">
        <v>18</v>
      </c>
      <c r="D1713">
        <v>2</v>
      </c>
      <c r="E1713" t="s">
        <v>311</v>
      </c>
      <c r="F1713" t="s">
        <v>312</v>
      </c>
      <c r="G1713" t="s">
        <v>313</v>
      </c>
      <c r="H1713" t="s">
        <v>253</v>
      </c>
      <c r="J1713" s="5"/>
      <c r="K1713" s="2">
        <v>122.03</v>
      </c>
      <c r="L1713" s="5"/>
      <c r="M1713" s="2">
        <f t="shared" si="26"/>
        <v>-300990.00999999954</v>
      </c>
    </row>
    <row r="1714" spans="1:13" hidden="1">
      <c r="A1714" t="s">
        <v>314</v>
      </c>
      <c r="B1714" s="1">
        <v>42038</v>
      </c>
      <c r="C1714" t="s">
        <v>1</v>
      </c>
      <c r="D1714">
        <v>2</v>
      </c>
      <c r="E1714" t="s">
        <v>318</v>
      </c>
      <c r="F1714" t="s">
        <v>3</v>
      </c>
      <c r="G1714" t="s">
        <v>4</v>
      </c>
      <c r="H1714" t="s">
        <v>5</v>
      </c>
      <c r="I1714" s="2">
        <v>100937.26</v>
      </c>
      <c r="J1714" s="5"/>
      <c r="L1714" s="5"/>
      <c r="M1714" s="2">
        <f t="shared" si="26"/>
        <v>-200052.74999999953</v>
      </c>
    </row>
    <row r="1715" spans="1:13" hidden="1">
      <c r="A1715" t="s">
        <v>321</v>
      </c>
      <c r="B1715" s="1">
        <v>42038</v>
      </c>
      <c r="C1715" t="s">
        <v>1</v>
      </c>
      <c r="D1715">
        <v>2</v>
      </c>
      <c r="E1715" t="s">
        <v>327</v>
      </c>
      <c r="F1715" t="s">
        <v>3</v>
      </c>
      <c r="G1715" t="s">
        <v>4</v>
      </c>
      <c r="H1715" t="s">
        <v>5</v>
      </c>
      <c r="I1715" s="2">
        <v>16199.08</v>
      </c>
      <c r="J1715" s="5"/>
      <c r="L1715" s="5"/>
      <c r="M1715" s="2">
        <f t="shared" si="26"/>
        <v>-183853.66999999955</v>
      </c>
    </row>
    <row r="1716" spans="1:13" hidden="1">
      <c r="A1716" t="s">
        <v>328</v>
      </c>
      <c r="B1716" s="1">
        <v>42038</v>
      </c>
      <c r="C1716" t="s">
        <v>278</v>
      </c>
      <c r="D1716">
        <v>1</v>
      </c>
      <c r="E1716" t="s">
        <v>336</v>
      </c>
      <c r="F1716" t="s">
        <v>13</v>
      </c>
      <c r="G1716" t="s">
        <v>4</v>
      </c>
      <c r="H1716" t="s">
        <v>24</v>
      </c>
      <c r="J1716" s="5"/>
      <c r="K1716" s="2">
        <v>100937.26</v>
      </c>
      <c r="L1716" s="5"/>
      <c r="M1716" s="2">
        <f t="shared" si="26"/>
        <v>-284790.92999999953</v>
      </c>
    </row>
    <row r="1717" spans="1:13" hidden="1">
      <c r="A1717" t="s">
        <v>337</v>
      </c>
      <c r="B1717" s="1">
        <v>42038</v>
      </c>
      <c r="C1717" t="s">
        <v>278</v>
      </c>
      <c r="D1717">
        <v>1</v>
      </c>
      <c r="E1717" t="s">
        <v>340</v>
      </c>
      <c r="F1717" t="s">
        <v>13</v>
      </c>
      <c r="G1717" t="s">
        <v>4</v>
      </c>
      <c r="H1717" t="s">
        <v>24</v>
      </c>
      <c r="J1717" s="5"/>
      <c r="K1717" s="2">
        <v>16199.08</v>
      </c>
      <c r="L1717" s="5"/>
      <c r="M1717" s="2">
        <f t="shared" si="26"/>
        <v>-300990.00999999954</v>
      </c>
    </row>
    <row r="1718" spans="1:13" hidden="1">
      <c r="A1718" t="s">
        <v>362</v>
      </c>
      <c r="B1718" s="1">
        <v>42038</v>
      </c>
      <c r="C1718" t="s">
        <v>368</v>
      </c>
      <c r="D1718">
        <v>2</v>
      </c>
      <c r="E1718" t="s">
        <v>369</v>
      </c>
      <c r="F1718" t="s">
        <v>78</v>
      </c>
      <c r="G1718" t="s">
        <v>4</v>
      </c>
      <c r="H1718" t="s">
        <v>370</v>
      </c>
      <c r="J1718" s="5"/>
      <c r="K1718" s="2">
        <v>1664.95</v>
      </c>
      <c r="L1718" s="5"/>
      <c r="M1718" s="2">
        <f t="shared" si="26"/>
        <v>-302654.95999999956</v>
      </c>
    </row>
    <row r="1719" spans="1:13" hidden="1">
      <c r="A1719" t="s">
        <v>388</v>
      </c>
      <c r="B1719" s="1">
        <v>42038</v>
      </c>
      <c r="C1719" t="s">
        <v>6</v>
      </c>
      <c r="D1719">
        <v>1</v>
      </c>
      <c r="E1719" t="s">
        <v>391</v>
      </c>
      <c r="F1719" t="s">
        <v>29</v>
      </c>
      <c r="G1719" t="s">
        <v>4</v>
      </c>
      <c r="H1719" t="s">
        <v>392</v>
      </c>
      <c r="I1719" s="2">
        <v>1096.93</v>
      </c>
      <c r="J1719" s="5"/>
      <c r="L1719" s="5"/>
      <c r="M1719" s="2">
        <f t="shared" si="26"/>
        <v>-301558.02999999956</v>
      </c>
    </row>
    <row r="1720" spans="1:13" hidden="1">
      <c r="A1720" t="s">
        <v>395</v>
      </c>
      <c r="B1720" s="1">
        <v>42038</v>
      </c>
      <c r="C1720" t="s">
        <v>6</v>
      </c>
      <c r="D1720">
        <v>1</v>
      </c>
      <c r="E1720" t="s">
        <v>406</v>
      </c>
      <c r="F1720" t="s">
        <v>29</v>
      </c>
      <c r="G1720" t="s">
        <v>4</v>
      </c>
      <c r="H1720" t="s">
        <v>407</v>
      </c>
      <c r="I1720" s="2">
        <v>3138.05</v>
      </c>
      <c r="J1720" s="5"/>
      <c r="L1720" s="5"/>
      <c r="M1720" s="2">
        <f t="shared" si="26"/>
        <v>-298419.97999999957</v>
      </c>
    </row>
    <row r="1721" spans="1:13" hidden="1">
      <c r="A1721" t="s">
        <v>408</v>
      </c>
      <c r="B1721" s="1">
        <v>42038</v>
      </c>
      <c r="C1721" t="s">
        <v>6</v>
      </c>
      <c r="D1721">
        <v>1</v>
      </c>
      <c r="E1721" t="s">
        <v>419</v>
      </c>
      <c r="F1721" t="s">
        <v>29</v>
      </c>
      <c r="G1721" t="s">
        <v>4</v>
      </c>
      <c r="H1721" t="s">
        <v>407</v>
      </c>
      <c r="I1721" s="2">
        <v>1544.1</v>
      </c>
      <c r="J1721" s="5"/>
      <c r="L1721" s="5"/>
      <c r="M1721" s="2">
        <f t="shared" si="26"/>
        <v>-296875.8799999996</v>
      </c>
    </row>
    <row r="1722" spans="1:13" hidden="1">
      <c r="A1722" t="s">
        <v>515</v>
      </c>
      <c r="B1722" s="1">
        <v>42038</v>
      </c>
      <c r="C1722" t="s">
        <v>18</v>
      </c>
      <c r="D1722">
        <v>2</v>
      </c>
      <c r="E1722" t="s">
        <v>523</v>
      </c>
      <c r="F1722" t="s">
        <v>312</v>
      </c>
      <c r="G1722" t="s">
        <v>313</v>
      </c>
      <c r="H1722" t="s">
        <v>407</v>
      </c>
      <c r="J1722" s="5"/>
      <c r="K1722" s="2">
        <v>1544.1</v>
      </c>
      <c r="L1722" s="5"/>
      <c r="M1722" s="2">
        <f t="shared" si="26"/>
        <v>-298419.97999999957</v>
      </c>
    </row>
    <row r="1723" spans="1:13" hidden="1">
      <c r="A1723" t="s">
        <v>526</v>
      </c>
      <c r="B1723" s="1">
        <v>42038</v>
      </c>
      <c r="C1723" t="s">
        <v>536</v>
      </c>
      <c r="D1723">
        <v>1</v>
      </c>
      <c r="E1723" t="s">
        <v>537</v>
      </c>
      <c r="F1723" t="s">
        <v>16</v>
      </c>
      <c r="G1723" t="s">
        <v>4</v>
      </c>
      <c r="H1723" t="s">
        <v>538</v>
      </c>
      <c r="J1723" s="5"/>
      <c r="K1723" s="2">
        <v>1025</v>
      </c>
      <c r="L1723" s="5"/>
      <c r="M1723" s="2">
        <f t="shared" si="26"/>
        <v>-299444.97999999957</v>
      </c>
    </row>
    <row r="1724" spans="1:13" hidden="1">
      <c r="A1724" t="s">
        <v>584</v>
      </c>
      <c r="B1724" s="1">
        <v>42038</v>
      </c>
      <c r="C1724" t="s">
        <v>6</v>
      </c>
      <c r="D1724">
        <v>1</v>
      </c>
      <c r="E1724" t="s">
        <v>590</v>
      </c>
      <c r="F1724" t="s">
        <v>29</v>
      </c>
      <c r="G1724" t="s">
        <v>4</v>
      </c>
      <c r="H1724" t="s">
        <v>591</v>
      </c>
      <c r="I1724" s="2">
        <v>411.78</v>
      </c>
      <c r="J1724" s="5"/>
      <c r="L1724" s="5"/>
      <c r="M1724" s="2">
        <f t="shared" si="26"/>
        <v>-299033.19999999955</v>
      </c>
    </row>
    <row r="1725" spans="1:13" hidden="1">
      <c r="A1725" t="s">
        <v>592</v>
      </c>
      <c r="B1725" s="1">
        <v>42038</v>
      </c>
      <c r="C1725" t="s">
        <v>596</v>
      </c>
      <c r="D1725">
        <v>1</v>
      </c>
      <c r="E1725" t="s">
        <v>597</v>
      </c>
      <c r="F1725" t="s">
        <v>16</v>
      </c>
      <c r="G1725" t="s">
        <v>4</v>
      </c>
      <c r="H1725" t="s">
        <v>598</v>
      </c>
      <c r="J1725" s="5"/>
      <c r="K1725" s="2">
        <v>1840</v>
      </c>
      <c r="L1725" s="5"/>
      <c r="M1725" s="2">
        <f t="shared" si="26"/>
        <v>-300873.19999999955</v>
      </c>
    </row>
    <row r="1726" spans="1:13" hidden="1">
      <c r="A1726" t="s">
        <v>599</v>
      </c>
      <c r="B1726" s="1">
        <v>42038</v>
      </c>
      <c r="C1726" t="s">
        <v>6</v>
      </c>
      <c r="D1726">
        <v>1</v>
      </c>
      <c r="E1726" t="s">
        <v>281</v>
      </c>
      <c r="F1726" t="s">
        <v>29</v>
      </c>
      <c r="G1726" t="s">
        <v>4</v>
      </c>
      <c r="H1726" t="s">
        <v>607</v>
      </c>
      <c r="J1726" s="5"/>
      <c r="K1726" s="2">
        <v>664.48</v>
      </c>
      <c r="L1726" s="5"/>
      <c r="M1726" s="2">
        <f t="shared" si="26"/>
        <v>-301537.67999999953</v>
      </c>
    </row>
    <row r="1727" spans="1:13" hidden="1">
      <c r="A1727" t="s">
        <v>611</v>
      </c>
      <c r="B1727" s="1">
        <v>42038</v>
      </c>
      <c r="C1727" t="s">
        <v>6</v>
      </c>
      <c r="D1727">
        <v>1</v>
      </c>
      <c r="E1727" t="s">
        <v>291</v>
      </c>
      <c r="F1727" t="s">
        <v>29</v>
      </c>
      <c r="G1727" t="s">
        <v>4</v>
      </c>
      <c r="H1727" t="s">
        <v>607</v>
      </c>
      <c r="J1727" s="5"/>
      <c r="K1727" s="2">
        <v>122.03</v>
      </c>
      <c r="L1727" s="5"/>
      <c r="M1727" s="2">
        <f t="shared" si="26"/>
        <v>-301659.70999999956</v>
      </c>
    </row>
    <row r="1728" spans="1:13" hidden="1">
      <c r="A1728" t="s">
        <v>618</v>
      </c>
      <c r="B1728" s="1">
        <v>42038</v>
      </c>
      <c r="C1728" t="s">
        <v>6</v>
      </c>
      <c r="D1728">
        <v>1</v>
      </c>
      <c r="E1728" t="s">
        <v>623</v>
      </c>
      <c r="F1728" t="s">
        <v>29</v>
      </c>
      <c r="G1728" t="s">
        <v>4</v>
      </c>
      <c r="H1728" t="s">
        <v>282</v>
      </c>
      <c r="I1728" s="2">
        <v>486.51</v>
      </c>
      <c r="J1728" s="5"/>
      <c r="L1728" s="5"/>
      <c r="M1728" s="2">
        <f t="shared" si="26"/>
        <v>-301173.19999999955</v>
      </c>
    </row>
    <row r="1729" spans="1:13" hidden="1">
      <c r="A1729" t="s">
        <v>626</v>
      </c>
      <c r="B1729" s="1">
        <v>42038</v>
      </c>
      <c r="C1729" t="s">
        <v>630</v>
      </c>
      <c r="D1729">
        <v>1</v>
      </c>
      <c r="E1729" t="s">
        <v>631</v>
      </c>
      <c r="F1729" t="s">
        <v>16</v>
      </c>
      <c r="G1729" t="s">
        <v>4</v>
      </c>
      <c r="H1729" t="s">
        <v>630</v>
      </c>
      <c r="J1729" s="5"/>
      <c r="K1729" s="2">
        <v>8271.89</v>
      </c>
      <c r="L1729" s="5"/>
      <c r="M1729" s="2">
        <f t="shared" si="26"/>
        <v>-309445.08999999956</v>
      </c>
    </row>
    <row r="1730" spans="1:13" hidden="1">
      <c r="A1730" t="s">
        <v>633</v>
      </c>
      <c r="B1730" s="1">
        <v>42038</v>
      </c>
      <c r="C1730" t="s">
        <v>195</v>
      </c>
      <c r="D1730">
        <v>1</v>
      </c>
      <c r="E1730" t="s">
        <v>639</v>
      </c>
      <c r="F1730" t="s">
        <v>13</v>
      </c>
      <c r="G1730" t="s">
        <v>4</v>
      </c>
      <c r="H1730" t="s">
        <v>195</v>
      </c>
      <c r="J1730" s="5"/>
      <c r="K1730" s="2">
        <v>28103.21</v>
      </c>
      <c r="L1730" s="5"/>
      <c r="M1730" s="2">
        <f t="shared" si="26"/>
        <v>-337548.29999999958</v>
      </c>
    </row>
    <row r="1731" spans="1:13" hidden="1">
      <c r="A1731" t="s">
        <v>641</v>
      </c>
      <c r="B1731" s="1">
        <v>42038</v>
      </c>
      <c r="C1731" t="s">
        <v>18</v>
      </c>
      <c r="D1731">
        <v>1</v>
      </c>
      <c r="E1731" t="s">
        <v>645</v>
      </c>
      <c r="F1731" t="s">
        <v>13</v>
      </c>
      <c r="G1731" t="s">
        <v>4</v>
      </c>
      <c r="H1731" t="s">
        <v>18</v>
      </c>
      <c r="J1731" s="5"/>
      <c r="K1731" s="2">
        <v>20488.03</v>
      </c>
      <c r="L1731" s="5"/>
      <c r="M1731" s="2">
        <f t="shared" si="26"/>
        <v>-358036.32999999961</v>
      </c>
    </row>
    <row r="1732" spans="1:13" hidden="1">
      <c r="A1732" t="s">
        <v>13557</v>
      </c>
      <c r="B1732" s="1">
        <v>42038</v>
      </c>
      <c r="C1732" t="s">
        <v>13579</v>
      </c>
      <c r="D1732">
        <v>2</v>
      </c>
      <c r="E1732" t="s">
        <v>13580</v>
      </c>
      <c r="F1732" t="s">
        <v>7054</v>
      </c>
      <c r="G1732" t="s">
        <v>4</v>
      </c>
      <c r="H1732" t="s">
        <v>13581</v>
      </c>
      <c r="I1732" s="2">
        <v>200.01</v>
      </c>
      <c r="J1732" s="5"/>
      <c r="L1732" s="5"/>
      <c r="M1732" s="2">
        <f t="shared" si="26"/>
        <v>-357836.3199999996</v>
      </c>
    </row>
    <row r="1733" spans="1:13" hidden="1">
      <c r="A1733" t="s">
        <v>13582</v>
      </c>
      <c r="B1733" s="1">
        <v>42038</v>
      </c>
      <c r="C1733" t="s">
        <v>13602</v>
      </c>
      <c r="D1733">
        <v>1</v>
      </c>
      <c r="E1733" t="s">
        <v>13603</v>
      </c>
      <c r="F1733" t="s">
        <v>13565</v>
      </c>
      <c r="G1733" t="s">
        <v>4</v>
      </c>
      <c r="H1733" t="s">
        <v>11819</v>
      </c>
      <c r="I1733" s="2">
        <v>237200</v>
      </c>
      <c r="J1733" s="5"/>
      <c r="L1733" s="5"/>
      <c r="M1733" s="2">
        <f t="shared" si="26"/>
        <v>-120636.3199999996</v>
      </c>
    </row>
    <row r="1734" spans="1:13" hidden="1">
      <c r="A1734" t="s">
        <v>13604</v>
      </c>
      <c r="B1734" s="1">
        <v>42038</v>
      </c>
      <c r="C1734" t="s">
        <v>13625</v>
      </c>
      <c r="D1734">
        <v>2</v>
      </c>
      <c r="E1734" t="s">
        <v>13626</v>
      </c>
      <c r="F1734" t="s">
        <v>7054</v>
      </c>
      <c r="G1734" t="s">
        <v>4</v>
      </c>
      <c r="H1734" t="s">
        <v>13627</v>
      </c>
      <c r="I1734" s="2">
        <v>1712.62</v>
      </c>
      <c r="J1734" s="5"/>
      <c r="L1734" s="5"/>
      <c r="M1734" s="2">
        <f t="shared" si="26"/>
        <v>-118923.6999999996</v>
      </c>
    </row>
    <row r="1735" spans="1:13" hidden="1">
      <c r="A1735" t="s">
        <v>13628</v>
      </c>
      <c r="B1735" s="1">
        <v>42038</v>
      </c>
      <c r="C1735" t="s">
        <v>13651</v>
      </c>
      <c r="D1735">
        <v>2</v>
      </c>
      <c r="E1735" t="s">
        <v>13652</v>
      </c>
      <c r="F1735" t="s">
        <v>7054</v>
      </c>
      <c r="G1735" t="s">
        <v>4</v>
      </c>
      <c r="H1735" t="s">
        <v>9</v>
      </c>
      <c r="J1735" s="5"/>
      <c r="K1735" s="2">
        <v>470</v>
      </c>
      <c r="L1735" s="5"/>
      <c r="M1735" s="2">
        <f t="shared" si="26"/>
        <v>-119393.6999999996</v>
      </c>
    </row>
    <row r="1736" spans="1:13" hidden="1">
      <c r="A1736" t="s">
        <v>13628</v>
      </c>
      <c r="B1736" s="1">
        <v>42038</v>
      </c>
      <c r="C1736" t="s">
        <v>13651</v>
      </c>
      <c r="D1736">
        <v>2</v>
      </c>
      <c r="E1736" t="s">
        <v>13652</v>
      </c>
      <c r="F1736" t="s">
        <v>7054</v>
      </c>
      <c r="G1736" t="s">
        <v>4</v>
      </c>
      <c r="H1736" t="s">
        <v>9</v>
      </c>
      <c r="I1736" s="2">
        <v>470</v>
      </c>
      <c r="J1736" s="5"/>
      <c r="L1736" s="5"/>
      <c r="M1736" s="2">
        <f t="shared" si="26"/>
        <v>-118923.6999999996</v>
      </c>
    </row>
    <row r="1737" spans="1:13" hidden="1">
      <c r="A1737" t="s">
        <v>13653</v>
      </c>
      <c r="B1737" s="1">
        <v>42038</v>
      </c>
      <c r="C1737" t="s">
        <v>18</v>
      </c>
      <c r="D1737">
        <v>2</v>
      </c>
      <c r="E1737" t="s">
        <v>13680</v>
      </c>
      <c r="F1737" t="s">
        <v>13559</v>
      </c>
      <c r="G1737" t="s">
        <v>313</v>
      </c>
      <c r="H1737" t="s">
        <v>253</v>
      </c>
      <c r="I1737" s="2">
        <v>122.03</v>
      </c>
      <c r="J1737" s="5"/>
      <c r="L1737" s="5"/>
      <c r="M1737" s="2">
        <f t="shared" ref="M1737:M1800" si="27">+M1736+I1737-K1737</f>
        <v>-118801.66999999961</v>
      </c>
    </row>
    <row r="1738" spans="1:13" hidden="1">
      <c r="A1738" t="s">
        <v>13681</v>
      </c>
      <c r="B1738" s="1">
        <v>42038</v>
      </c>
      <c r="C1738" t="s">
        <v>13704</v>
      </c>
      <c r="D1738">
        <v>2</v>
      </c>
      <c r="E1738" t="s">
        <v>13705</v>
      </c>
      <c r="F1738" t="s">
        <v>7054</v>
      </c>
      <c r="G1738" t="s">
        <v>4</v>
      </c>
      <c r="H1738" t="s">
        <v>13706</v>
      </c>
      <c r="I1738" s="2">
        <v>1840</v>
      </c>
      <c r="J1738" s="5"/>
      <c r="L1738" s="5"/>
      <c r="M1738" s="2">
        <f t="shared" si="27"/>
        <v>-116961.66999999961</v>
      </c>
    </row>
    <row r="1739" spans="1:13" hidden="1">
      <c r="A1739" t="s">
        <v>13707</v>
      </c>
      <c r="B1739" s="1">
        <v>42038</v>
      </c>
      <c r="C1739" t="s">
        <v>13731</v>
      </c>
      <c r="D1739">
        <v>1</v>
      </c>
      <c r="E1739" t="s">
        <v>13732</v>
      </c>
      <c r="F1739" t="s">
        <v>13565</v>
      </c>
      <c r="G1739" t="s">
        <v>4</v>
      </c>
      <c r="H1739" t="s">
        <v>301</v>
      </c>
      <c r="I1739" s="2">
        <v>69921</v>
      </c>
      <c r="J1739" s="5"/>
      <c r="L1739" s="5"/>
      <c r="M1739" s="2">
        <f t="shared" si="27"/>
        <v>-47040.669999999605</v>
      </c>
    </row>
    <row r="1740" spans="1:13" hidden="1">
      <c r="A1740" t="s">
        <v>13733</v>
      </c>
      <c r="B1740" s="1">
        <v>42038</v>
      </c>
      <c r="C1740" t="s">
        <v>13756</v>
      </c>
      <c r="D1740">
        <v>2</v>
      </c>
      <c r="E1740" t="s">
        <v>13757</v>
      </c>
      <c r="F1740" t="s">
        <v>7054</v>
      </c>
      <c r="G1740" t="s">
        <v>4</v>
      </c>
      <c r="H1740" t="s">
        <v>726</v>
      </c>
      <c r="I1740" s="2">
        <v>5123.41</v>
      </c>
      <c r="J1740" s="5"/>
      <c r="L1740" s="5"/>
      <c r="M1740" s="2">
        <f t="shared" si="27"/>
        <v>-41917.259999999602</v>
      </c>
    </row>
    <row r="1741" spans="1:13" hidden="1">
      <c r="A1741" t="s">
        <v>13761</v>
      </c>
      <c r="B1741" s="1">
        <v>42038</v>
      </c>
      <c r="C1741" t="s">
        <v>13781</v>
      </c>
      <c r="D1741">
        <v>2</v>
      </c>
      <c r="E1741" t="s">
        <v>13782</v>
      </c>
      <c r="F1741" t="s">
        <v>7054</v>
      </c>
      <c r="G1741" t="s">
        <v>4</v>
      </c>
      <c r="H1741" t="s">
        <v>13783</v>
      </c>
      <c r="I1741" s="2">
        <v>1766.01</v>
      </c>
      <c r="J1741" s="5"/>
      <c r="L1741" s="5"/>
      <c r="M1741" s="2">
        <f t="shared" si="27"/>
        <v>-40151.2499999996</v>
      </c>
    </row>
    <row r="1742" spans="1:13" hidden="1">
      <c r="A1742" t="s">
        <v>13786</v>
      </c>
      <c r="B1742" s="1">
        <v>42038</v>
      </c>
      <c r="C1742" t="s">
        <v>368</v>
      </c>
      <c r="D1742">
        <v>2</v>
      </c>
      <c r="E1742" t="s">
        <v>13805</v>
      </c>
      <c r="F1742" t="s">
        <v>7054</v>
      </c>
      <c r="G1742" t="s">
        <v>4</v>
      </c>
      <c r="H1742" t="s">
        <v>370</v>
      </c>
      <c r="I1742" s="2">
        <v>1664.95</v>
      </c>
      <c r="J1742" s="5"/>
      <c r="L1742" s="5"/>
      <c r="M1742" s="2">
        <f t="shared" si="27"/>
        <v>-38486.299999999603</v>
      </c>
    </row>
    <row r="1743" spans="1:13" hidden="1">
      <c r="A1743" t="s">
        <v>13808</v>
      </c>
      <c r="B1743" s="1">
        <v>42038</v>
      </c>
      <c r="C1743" t="s">
        <v>368</v>
      </c>
      <c r="D1743">
        <v>2</v>
      </c>
      <c r="E1743" t="s">
        <v>13831</v>
      </c>
      <c r="F1743" t="s">
        <v>7054</v>
      </c>
      <c r="G1743" t="s">
        <v>4</v>
      </c>
      <c r="H1743" t="s">
        <v>370</v>
      </c>
      <c r="I1743" s="2">
        <v>1664.95</v>
      </c>
      <c r="J1743" s="5"/>
      <c r="L1743" s="5"/>
      <c r="M1743" s="2">
        <f t="shared" si="27"/>
        <v>-36821.349999999606</v>
      </c>
    </row>
    <row r="1744" spans="1:13" hidden="1">
      <c r="A1744" t="s">
        <v>13835</v>
      </c>
      <c r="B1744" s="1">
        <v>42038</v>
      </c>
      <c r="C1744" t="s">
        <v>13857</v>
      </c>
      <c r="D1744">
        <v>2</v>
      </c>
      <c r="E1744" t="s">
        <v>13858</v>
      </c>
      <c r="F1744" t="s">
        <v>7054</v>
      </c>
      <c r="G1744" t="s">
        <v>4</v>
      </c>
      <c r="H1744" t="s">
        <v>13859</v>
      </c>
      <c r="I1744" s="2">
        <v>1025</v>
      </c>
      <c r="J1744" s="5"/>
      <c r="L1744" s="5"/>
      <c r="M1744" s="2">
        <f t="shared" si="27"/>
        <v>-35796.349999999606</v>
      </c>
    </row>
    <row r="1745" spans="1:13" hidden="1">
      <c r="A1745" t="s">
        <v>13861</v>
      </c>
      <c r="B1745" s="1">
        <v>42038</v>
      </c>
      <c r="C1745" t="s">
        <v>13883</v>
      </c>
      <c r="D1745">
        <v>2</v>
      </c>
      <c r="E1745" t="s">
        <v>13884</v>
      </c>
      <c r="F1745" t="s">
        <v>7054</v>
      </c>
      <c r="G1745" t="s">
        <v>4</v>
      </c>
      <c r="H1745" t="s">
        <v>13885</v>
      </c>
      <c r="I1745" s="2">
        <v>3940</v>
      </c>
      <c r="J1745" s="5"/>
      <c r="L1745" s="5"/>
      <c r="M1745" s="2">
        <f t="shared" si="27"/>
        <v>-31856.349999999606</v>
      </c>
    </row>
    <row r="1746" spans="1:13" hidden="1">
      <c r="A1746" t="s">
        <v>13887</v>
      </c>
      <c r="B1746" s="1">
        <v>42038</v>
      </c>
      <c r="C1746" t="s">
        <v>6</v>
      </c>
      <c r="D1746">
        <v>1</v>
      </c>
      <c r="E1746" t="s">
        <v>13910</v>
      </c>
      <c r="F1746" t="s">
        <v>13610</v>
      </c>
      <c r="G1746" t="s">
        <v>4</v>
      </c>
      <c r="H1746" t="s">
        <v>213</v>
      </c>
      <c r="I1746" s="2">
        <v>6000</v>
      </c>
      <c r="J1746" s="5"/>
      <c r="L1746" s="5"/>
      <c r="M1746" s="2">
        <f t="shared" si="27"/>
        <v>-25856.349999999606</v>
      </c>
    </row>
    <row r="1747" spans="1:13" hidden="1">
      <c r="A1747" t="s">
        <v>13912</v>
      </c>
      <c r="B1747" s="1">
        <v>42038</v>
      </c>
      <c r="C1747" t="s">
        <v>13934</v>
      </c>
      <c r="D1747">
        <v>2</v>
      </c>
      <c r="E1747" t="s">
        <v>13935</v>
      </c>
      <c r="F1747" t="s">
        <v>7054</v>
      </c>
      <c r="G1747" t="s">
        <v>4</v>
      </c>
      <c r="H1747" t="s">
        <v>4433</v>
      </c>
      <c r="I1747" s="2">
        <v>3030</v>
      </c>
      <c r="J1747" s="5"/>
      <c r="L1747" s="5"/>
      <c r="M1747" s="2">
        <f t="shared" si="27"/>
        <v>-22826.349999999606</v>
      </c>
    </row>
    <row r="1748" spans="1:13" hidden="1">
      <c r="A1748" t="s">
        <v>13937</v>
      </c>
      <c r="B1748" s="1">
        <v>42038</v>
      </c>
      <c r="C1748" t="s">
        <v>6</v>
      </c>
      <c r="D1748">
        <v>1</v>
      </c>
      <c r="E1748" t="s">
        <v>13958</v>
      </c>
      <c r="F1748" t="s">
        <v>13565</v>
      </c>
      <c r="G1748" t="s">
        <v>4</v>
      </c>
      <c r="H1748" t="s">
        <v>13959</v>
      </c>
      <c r="I1748" s="2">
        <v>3000</v>
      </c>
      <c r="J1748" s="5"/>
      <c r="L1748" s="5"/>
      <c r="M1748" s="2">
        <f t="shared" si="27"/>
        <v>-19826.349999999606</v>
      </c>
    </row>
    <row r="1749" spans="1:13" hidden="1">
      <c r="A1749" t="s">
        <v>13961</v>
      </c>
      <c r="B1749" s="1">
        <v>42038</v>
      </c>
      <c r="C1749" t="s">
        <v>18</v>
      </c>
      <c r="D1749">
        <v>2</v>
      </c>
      <c r="E1749" t="s">
        <v>13983</v>
      </c>
      <c r="F1749" t="s">
        <v>13559</v>
      </c>
      <c r="G1749" t="s">
        <v>313</v>
      </c>
      <c r="H1749" t="s">
        <v>407</v>
      </c>
      <c r="I1749" s="2">
        <v>1544.1</v>
      </c>
      <c r="J1749" s="5"/>
      <c r="L1749" s="5"/>
      <c r="M1749" s="2">
        <f t="shared" si="27"/>
        <v>-18282.249999999607</v>
      </c>
    </row>
    <row r="1750" spans="1:13" hidden="1">
      <c r="A1750" t="s">
        <v>13987</v>
      </c>
      <c r="B1750" s="1">
        <v>42038</v>
      </c>
      <c r="C1750" t="s">
        <v>14012</v>
      </c>
      <c r="D1750">
        <v>2</v>
      </c>
      <c r="E1750" t="s">
        <v>14013</v>
      </c>
      <c r="F1750" t="s">
        <v>7054</v>
      </c>
      <c r="G1750" t="s">
        <v>4</v>
      </c>
      <c r="H1750" t="s">
        <v>6640</v>
      </c>
      <c r="I1750" s="2">
        <v>4040</v>
      </c>
      <c r="J1750" s="5"/>
      <c r="L1750" s="5"/>
      <c r="M1750" s="2">
        <f t="shared" si="27"/>
        <v>-14242.249999999607</v>
      </c>
    </row>
    <row r="1751" spans="1:13" hidden="1">
      <c r="A1751" t="s">
        <v>14017</v>
      </c>
      <c r="B1751" s="1">
        <v>42038</v>
      </c>
      <c r="C1751" t="s">
        <v>14037</v>
      </c>
      <c r="D1751">
        <v>2</v>
      </c>
      <c r="E1751" t="s">
        <v>14038</v>
      </c>
      <c r="F1751" t="s">
        <v>7054</v>
      </c>
      <c r="G1751" t="s">
        <v>4</v>
      </c>
      <c r="H1751" t="s">
        <v>14039</v>
      </c>
      <c r="I1751" s="2">
        <v>11350.53</v>
      </c>
      <c r="J1751" s="5"/>
      <c r="L1751" s="5"/>
      <c r="M1751" s="2">
        <f t="shared" si="27"/>
        <v>-2891.7199999996064</v>
      </c>
    </row>
    <row r="1752" spans="1:13" hidden="1">
      <c r="A1752" t="s">
        <v>14042</v>
      </c>
      <c r="B1752" s="1">
        <v>42038</v>
      </c>
      <c r="C1752" t="s">
        <v>14064</v>
      </c>
      <c r="D1752">
        <v>2</v>
      </c>
      <c r="E1752" t="s">
        <v>14065</v>
      </c>
      <c r="F1752" t="s">
        <v>7054</v>
      </c>
      <c r="G1752" t="s">
        <v>4</v>
      </c>
      <c r="H1752" t="s">
        <v>14066</v>
      </c>
      <c r="I1752" s="2">
        <v>2200</v>
      </c>
      <c r="J1752" s="5"/>
      <c r="L1752" s="5"/>
      <c r="M1752" s="2">
        <f t="shared" si="27"/>
        <v>-691.71999999960644</v>
      </c>
    </row>
    <row r="1753" spans="1:13" hidden="1">
      <c r="A1753" t="s">
        <v>14069</v>
      </c>
      <c r="B1753" s="1">
        <v>42038</v>
      </c>
      <c r="C1753" t="s">
        <v>14091</v>
      </c>
      <c r="D1753">
        <v>2</v>
      </c>
      <c r="E1753" t="s">
        <v>14092</v>
      </c>
      <c r="F1753" t="s">
        <v>7054</v>
      </c>
      <c r="G1753" t="s">
        <v>4</v>
      </c>
      <c r="H1753" t="s">
        <v>6012</v>
      </c>
      <c r="I1753" s="2">
        <v>1025</v>
      </c>
      <c r="J1753" s="5"/>
      <c r="L1753" s="5"/>
      <c r="M1753" s="2">
        <f t="shared" si="27"/>
        <v>333.28000000039356</v>
      </c>
    </row>
    <row r="1754" spans="1:13" hidden="1">
      <c r="A1754" t="s">
        <v>14095</v>
      </c>
      <c r="B1754" s="1">
        <v>42038</v>
      </c>
      <c r="C1754" t="s">
        <v>14113</v>
      </c>
      <c r="D1754">
        <v>2</v>
      </c>
      <c r="E1754" t="s">
        <v>14114</v>
      </c>
      <c r="F1754" t="s">
        <v>7054</v>
      </c>
      <c r="G1754" t="s">
        <v>4</v>
      </c>
      <c r="H1754" t="s">
        <v>10476</v>
      </c>
      <c r="I1754" s="2">
        <v>1025</v>
      </c>
      <c r="J1754" s="5"/>
      <c r="L1754" s="5"/>
      <c r="M1754" s="2">
        <f t="shared" si="27"/>
        <v>1358.2800000003936</v>
      </c>
    </row>
    <row r="1755" spans="1:13" hidden="1">
      <c r="A1755" t="s">
        <v>14117</v>
      </c>
      <c r="B1755" s="1">
        <v>42038</v>
      </c>
      <c r="C1755" t="s">
        <v>14137</v>
      </c>
      <c r="D1755">
        <v>2</v>
      </c>
      <c r="E1755" t="s">
        <v>14138</v>
      </c>
      <c r="F1755" t="s">
        <v>7054</v>
      </c>
      <c r="G1755" t="s">
        <v>4</v>
      </c>
      <c r="H1755" t="s">
        <v>8323</v>
      </c>
      <c r="I1755" s="2">
        <v>1840</v>
      </c>
      <c r="J1755" s="5"/>
      <c r="L1755" s="5"/>
      <c r="M1755" s="2">
        <f t="shared" si="27"/>
        <v>3198.2800000003936</v>
      </c>
    </row>
    <row r="1756" spans="1:13" hidden="1">
      <c r="A1756" t="s">
        <v>14141</v>
      </c>
      <c r="B1756" s="1">
        <v>42038</v>
      </c>
      <c r="C1756" t="s">
        <v>14162</v>
      </c>
      <c r="D1756">
        <v>1</v>
      </c>
      <c r="E1756" t="s">
        <v>14163</v>
      </c>
      <c r="F1756" t="s">
        <v>13561</v>
      </c>
      <c r="G1756" t="s">
        <v>4</v>
      </c>
      <c r="H1756" t="s">
        <v>10895</v>
      </c>
      <c r="I1756" s="2">
        <v>25000</v>
      </c>
      <c r="J1756" s="5"/>
      <c r="L1756" s="5"/>
      <c r="M1756" s="2">
        <f t="shared" si="27"/>
        <v>28198.280000000392</v>
      </c>
    </row>
    <row r="1757" spans="1:13" hidden="1">
      <c r="A1757" t="s">
        <v>14169</v>
      </c>
      <c r="B1757" s="1">
        <v>42038</v>
      </c>
      <c r="C1757" t="s">
        <v>14187</v>
      </c>
      <c r="D1757">
        <v>2</v>
      </c>
      <c r="E1757" t="s">
        <v>14188</v>
      </c>
      <c r="F1757" t="s">
        <v>13559</v>
      </c>
      <c r="G1757" t="s">
        <v>313</v>
      </c>
      <c r="H1757" t="s">
        <v>12559</v>
      </c>
      <c r="J1757" s="5"/>
      <c r="K1757" s="2">
        <v>399.81</v>
      </c>
      <c r="L1757" s="5"/>
      <c r="M1757" s="2">
        <f t="shared" si="27"/>
        <v>27798.47000000039</v>
      </c>
    </row>
    <row r="1758" spans="1:13" hidden="1">
      <c r="A1758" t="s">
        <v>14169</v>
      </c>
      <c r="B1758" s="1">
        <v>42038</v>
      </c>
      <c r="C1758" t="s">
        <v>14187</v>
      </c>
      <c r="D1758">
        <v>2</v>
      </c>
      <c r="E1758" t="s">
        <v>14188</v>
      </c>
      <c r="F1758" t="s">
        <v>13559</v>
      </c>
      <c r="G1758" t="s">
        <v>313</v>
      </c>
      <c r="H1758" t="s">
        <v>12559</v>
      </c>
      <c r="I1758" s="2">
        <v>399.81</v>
      </c>
      <c r="J1758" s="5"/>
      <c r="L1758" s="5"/>
      <c r="M1758" s="2">
        <f t="shared" si="27"/>
        <v>28198.280000000392</v>
      </c>
    </row>
    <row r="1759" spans="1:13" hidden="1">
      <c r="A1759" t="s">
        <v>14192</v>
      </c>
      <c r="B1759" s="1">
        <v>42038</v>
      </c>
      <c r="C1759" t="s">
        <v>18</v>
      </c>
      <c r="D1759">
        <v>2</v>
      </c>
      <c r="E1759" t="s">
        <v>14212</v>
      </c>
      <c r="F1759" t="s">
        <v>13559</v>
      </c>
      <c r="G1759" t="s">
        <v>313</v>
      </c>
      <c r="H1759" t="s">
        <v>14213</v>
      </c>
      <c r="I1759" s="2">
        <v>248.7</v>
      </c>
      <c r="J1759" s="5"/>
      <c r="L1759" s="5"/>
      <c r="M1759" s="2">
        <f t="shared" si="27"/>
        <v>28446.980000000392</v>
      </c>
    </row>
    <row r="1760" spans="1:13" hidden="1">
      <c r="A1760" t="s">
        <v>14217</v>
      </c>
      <c r="B1760" s="1">
        <v>42038</v>
      </c>
      <c r="C1760" t="s">
        <v>14241</v>
      </c>
      <c r="D1760">
        <v>2</v>
      </c>
      <c r="E1760" t="s">
        <v>14242</v>
      </c>
      <c r="F1760" t="s">
        <v>7054</v>
      </c>
      <c r="G1760" t="s">
        <v>4</v>
      </c>
      <c r="H1760" t="s">
        <v>12798</v>
      </c>
      <c r="I1760" s="2">
        <v>1025</v>
      </c>
      <c r="J1760" s="5"/>
      <c r="L1760" s="5"/>
      <c r="M1760" s="2">
        <f t="shared" si="27"/>
        <v>29471.980000000392</v>
      </c>
    </row>
    <row r="1761" spans="1:13" hidden="1">
      <c r="A1761" t="s">
        <v>14246</v>
      </c>
      <c r="B1761" s="1">
        <v>42038</v>
      </c>
      <c r="C1761" t="s">
        <v>14162</v>
      </c>
      <c r="D1761">
        <v>1</v>
      </c>
      <c r="E1761" t="s">
        <v>14163</v>
      </c>
      <c r="F1761" t="s">
        <v>13561</v>
      </c>
      <c r="G1761" t="s">
        <v>4</v>
      </c>
      <c r="H1761" t="s">
        <v>14265</v>
      </c>
      <c r="J1761" s="5"/>
      <c r="K1761" s="2">
        <v>25000</v>
      </c>
      <c r="L1761" s="5"/>
      <c r="M1761" s="2">
        <f t="shared" si="27"/>
        <v>4471.9800000003925</v>
      </c>
    </row>
    <row r="1762" spans="1:13" hidden="1">
      <c r="A1762" s="35" t="s">
        <v>688</v>
      </c>
      <c r="B1762" s="36">
        <v>42039</v>
      </c>
      <c r="C1762" s="35" t="s">
        <v>18</v>
      </c>
      <c r="D1762" s="35">
        <v>1</v>
      </c>
      <c r="E1762" s="35" t="s">
        <v>692</v>
      </c>
      <c r="F1762" s="35" t="s">
        <v>13</v>
      </c>
      <c r="G1762" s="35" t="s">
        <v>4</v>
      </c>
      <c r="H1762" s="35" t="s">
        <v>693</v>
      </c>
      <c r="I1762" s="11"/>
      <c r="J1762" s="12"/>
      <c r="K1762" s="11">
        <v>20000</v>
      </c>
      <c r="L1762" s="12"/>
      <c r="M1762" s="11">
        <f t="shared" si="27"/>
        <v>-15528.019999999608</v>
      </c>
    </row>
    <row r="1763" spans="1:13" hidden="1">
      <c r="A1763" t="s">
        <v>775</v>
      </c>
      <c r="B1763" s="1">
        <v>42039</v>
      </c>
      <c r="C1763" t="s">
        <v>785</v>
      </c>
      <c r="D1763">
        <v>2</v>
      </c>
      <c r="E1763" t="s">
        <v>786</v>
      </c>
      <c r="F1763" t="s">
        <v>78</v>
      </c>
      <c r="G1763" t="s">
        <v>4</v>
      </c>
      <c r="H1763" t="s">
        <v>787</v>
      </c>
      <c r="J1763" s="5"/>
      <c r="K1763" s="2">
        <v>1840</v>
      </c>
      <c r="L1763" s="5"/>
      <c r="M1763" s="2">
        <f t="shared" si="27"/>
        <v>-17368.019999999608</v>
      </c>
    </row>
    <row r="1764" spans="1:13" hidden="1">
      <c r="A1764" t="s">
        <v>818</v>
      </c>
      <c r="B1764" s="1">
        <v>42039</v>
      </c>
      <c r="C1764" t="s">
        <v>6</v>
      </c>
      <c r="D1764">
        <v>1</v>
      </c>
      <c r="E1764" t="s">
        <v>823</v>
      </c>
      <c r="F1764" t="s">
        <v>29</v>
      </c>
      <c r="G1764" t="s">
        <v>4</v>
      </c>
      <c r="H1764" t="s">
        <v>824</v>
      </c>
      <c r="I1764" s="2">
        <v>1128.33</v>
      </c>
      <c r="J1764" s="5"/>
      <c r="L1764" s="5"/>
      <c r="M1764" s="2">
        <f t="shared" si="27"/>
        <v>-16239.689999999608</v>
      </c>
    </row>
    <row r="1765" spans="1:13" hidden="1">
      <c r="A1765" t="s">
        <v>930</v>
      </c>
      <c r="B1765" s="1">
        <v>42039</v>
      </c>
      <c r="C1765" t="s">
        <v>932</v>
      </c>
      <c r="D1765">
        <v>1</v>
      </c>
      <c r="E1765" t="s">
        <v>933</v>
      </c>
      <c r="F1765" t="s">
        <v>29</v>
      </c>
      <c r="G1765" t="s">
        <v>4</v>
      </c>
      <c r="H1765" t="s">
        <v>392</v>
      </c>
      <c r="I1765" s="2">
        <v>171.4</v>
      </c>
      <c r="J1765" s="5"/>
      <c r="L1765" s="5"/>
      <c r="M1765" s="2">
        <f t="shared" si="27"/>
        <v>-16068.289999999608</v>
      </c>
    </row>
    <row r="1766" spans="1:13" hidden="1">
      <c r="A1766" t="s">
        <v>945</v>
      </c>
      <c r="B1766" s="1">
        <v>42039</v>
      </c>
      <c r="C1766" t="s">
        <v>948</v>
      </c>
      <c r="D1766">
        <v>1</v>
      </c>
      <c r="E1766" t="s">
        <v>949</v>
      </c>
      <c r="F1766" t="s">
        <v>13</v>
      </c>
      <c r="G1766" t="s">
        <v>4</v>
      </c>
      <c r="H1766" t="s">
        <v>14</v>
      </c>
      <c r="J1766" s="5"/>
      <c r="K1766" s="2">
        <v>1840</v>
      </c>
      <c r="L1766" s="5"/>
      <c r="M1766" s="2">
        <f t="shared" si="27"/>
        <v>-17908.289999999608</v>
      </c>
    </row>
    <row r="1767" spans="1:13" hidden="1">
      <c r="A1767" t="s">
        <v>958</v>
      </c>
      <c r="B1767" s="1">
        <v>42039</v>
      </c>
      <c r="C1767" t="s">
        <v>6</v>
      </c>
      <c r="D1767">
        <v>1</v>
      </c>
      <c r="E1767" t="s">
        <v>962</v>
      </c>
      <c r="F1767" t="s">
        <v>29</v>
      </c>
      <c r="G1767" t="s">
        <v>4</v>
      </c>
      <c r="H1767" t="s">
        <v>407</v>
      </c>
      <c r="I1767" s="2">
        <v>890.66</v>
      </c>
      <c r="J1767" s="5"/>
      <c r="L1767" s="5"/>
      <c r="M1767" s="2">
        <f t="shared" si="27"/>
        <v>-17017.629999999608</v>
      </c>
    </row>
    <row r="1768" spans="1:13" hidden="1">
      <c r="A1768" t="s">
        <v>963</v>
      </c>
      <c r="B1768" s="1">
        <v>42039</v>
      </c>
      <c r="C1768" t="s">
        <v>6</v>
      </c>
      <c r="D1768">
        <v>1</v>
      </c>
      <c r="E1768" t="s">
        <v>967</v>
      </c>
      <c r="F1768" t="s">
        <v>29</v>
      </c>
      <c r="G1768" t="s">
        <v>4</v>
      </c>
      <c r="H1768" t="s">
        <v>968</v>
      </c>
      <c r="I1768" s="2">
        <v>240.21</v>
      </c>
      <c r="J1768" s="5"/>
      <c r="L1768" s="5"/>
      <c r="M1768" s="2">
        <f t="shared" si="27"/>
        <v>-16777.419999999609</v>
      </c>
    </row>
    <row r="1769" spans="1:13" hidden="1">
      <c r="A1769" t="s">
        <v>969</v>
      </c>
      <c r="B1769" s="1">
        <v>42039</v>
      </c>
      <c r="C1769" t="s">
        <v>6</v>
      </c>
      <c r="D1769">
        <v>1</v>
      </c>
      <c r="E1769" t="s">
        <v>975</v>
      </c>
      <c r="F1769" t="s">
        <v>29</v>
      </c>
      <c r="G1769" t="s">
        <v>4</v>
      </c>
      <c r="H1769" t="s">
        <v>976</v>
      </c>
      <c r="I1769" s="2">
        <v>1264.79</v>
      </c>
      <c r="J1769" s="5"/>
      <c r="L1769" s="5"/>
      <c r="M1769" s="2">
        <f t="shared" si="27"/>
        <v>-15512.629999999608</v>
      </c>
    </row>
    <row r="1770" spans="1:13" hidden="1">
      <c r="A1770" t="s">
        <v>977</v>
      </c>
      <c r="B1770" s="1">
        <v>42039</v>
      </c>
      <c r="C1770" t="s">
        <v>982</v>
      </c>
      <c r="D1770">
        <v>1</v>
      </c>
      <c r="E1770" t="s">
        <v>983</v>
      </c>
      <c r="F1770" t="s">
        <v>45</v>
      </c>
      <c r="G1770" t="s">
        <v>4</v>
      </c>
      <c r="H1770" t="s">
        <v>984</v>
      </c>
      <c r="J1770" s="5"/>
      <c r="K1770" s="2">
        <v>4132.0200000000004</v>
      </c>
      <c r="L1770" s="5"/>
      <c r="M1770" s="2">
        <f t="shared" si="27"/>
        <v>-19644.649999999609</v>
      </c>
    </row>
    <row r="1771" spans="1:13" hidden="1">
      <c r="A1771" t="s">
        <v>1028</v>
      </c>
      <c r="B1771" s="1">
        <v>42039</v>
      </c>
      <c r="C1771" t="s">
        <v>6</v>
      </c>
      <c r="D1771">
        <v>1</v>
      </c>
      <c r="E1771" t="s">
        <v>1031</v>
      </c>
      <c r="F1771" t="s">
        <v>29</v>
      </c>
      <c r="G1771" t="s">
        <v>4</v>
      </c>
      <c r="H1771" t="s">
        <v>1032</v>
      </c>
      <c r="I1771" s="2">
        <v>2351.04</v>
      </c>
      <c r="J1771" s="5"/>
      <c r="L1771" s="5"/>
      <c r="M1771" s="2">
        <f t="shared" si="27"/>
        <v>-17293.609999999608</v>
      </c>
    </row>
    <row r="1772" spans="1:13" hidden="1">
      <c r="A1772" t="s">
        <v>1033</v>
      </c>
      <c r="B1772" s="1">
        <v>42039</v>
      </c>
      <c r="C1772" t="s">
        <v>1039</v>
      </c>
      <c r="D1772">
        <v>2</v>
      </c>
      <c r="E1772" t="s">
        <v>1040</v>
      </c>
      <c r="F1772" t="s">
        <v>78</v>
      </c>
      <c r="G1772" t="s">
        <v>4</v>
      </c>
      <c r="H1772" t="s">
        <v>1041</v>
      </c>
      <c r="J1772" s="5"/>
      <c r="K1772" s="2">
        <v>4100</v>
      </c>
      <c r="L1772" s="5"/>
      <c r="M1772" s="2">
        <f t="shared" si="27"/>
        <v>-21393.609999999608</v>
      </c>
    </row>
    <row r="1773" spans="1:13" hidden="1">
      <c r="A1773" t="s">
        <v>1042</v>
      </c>
      <c r="B1773" s="1">
        <v>42039</v>
      </c>
      <c r="C1773" t="s">
        <v>18</v>
      </c>
      <c r="D1773">
        <v>1</v>
      </c>
      <c r="E1773" t="s">
        <v>1045</v>
      </c>
      <c r="F1773" t="s">
        <v>13</v>
      </c>
      <c r="G1773" t="s">
        <v>4</v>
      </c>
      <c r="H1773" t="s">
        <v>1046</v>
      </c>
      <c r="J1773" s="5"/>
      <c r="K1773" s="2">
        <v>35000</v>
      </c>
      <c r="L1773" s="5"/>
      <c r="M1773" s="2">
        <f t="shared" si="27"/>
        <v>-56393.609999999608</v>
      </c>
    </row>
    <row r="1774" spans="1:13" hidden="1">
      <c r="A1774" t="s">
        <v>1049</v>
      </c>
      <c r="B1774" s="1">
        <v>42039</v>
      </c>
      <c r="C1774" t="s">
        <v>6</v>
      </c>
      <c r="D1774">
        <v>1</v>
      </c>
      <c r="E1774" t="s">
        <v>1054</v>
      </c>
      <c r="F1774" t="s">
        <v>29</v>
      </c>
      <c r="G1774" t="s">
        <v>4</v>
      </c>
      <c r="H1774" t="s">
        <v>1055</v>
      </c>
      <c r="I1774" s="2">
        <v>249.46</v>
      </c>
      <c r="J1774" s="5"/>
      <c r="L1774" s="5"/>
      <c r="M1774" s="2">
        <f t="shared" si="27"/>
        <v>-56144.149999999609</v>
      </c>
    </row>
    <row r="1775" spans="1:13" hidden="1">
      <c r="A1775" t="s">
        <v>1063</v>
      </c>
      <c r="B1775" s="1">
        <v>42039</v>
      </c>
      <c r="C1775" t="s">
        <v>1072</v>
      </c>
      <c r="D1775">
        <v>2</v>
      </c>
      <c r="E1775" t="s">
        <v>1073</v>
      </c>
      <c r="F1775" t="s">
        <v>78</v>
      </c>
      <c r="G1775" t="s">
        <v>4</v>
      </c>
      <c r="H1775" t="s">
        <v>519</v>
      </c>
      <c r="J1775" s="5"/>
      <c r="K1775" s="2">
        <v>1025</v>
      </c>
      <c r="L1775" s="5"/>
      <c r="M1775" s="2">
        <f t="shared" si="27"/>
        <v>-57169.149999999609</v>
      </c>
    </row>
    <row r="1776" spans="1:13" hidden="1">
      <c r="A1776" t="s">
        <v>1075</v>
      </c>
      <c r="B1776" s="1">
        <v>42039</v>
      </c>
      <c r="C1776" t="s">
        <v>1078</v>
      </c>
      <c r="D1776">
        <v>2</v>
      </c>
      <c r="E1776" t="s">
        <v>1079</v>
      </c>
      <c r="F1776" t="s">
        <v>78</v>
      </c>
      <c r="G1776" t="s">
        <v>4</v>
      </c>
      <c r="H1776" t="s">
        <v>519</v>
      </c>
      <c r="J1776" s="5"/>
      <c r="K1776" s="2">
        <v>3960</v>
      </c>
      <c r="L1776" s="5"/>
      <c r="M1776" s="2">
        <f t="shared" si="27"/>
        <v>-61129.149999999609</v>
      </c>
    </row>
    <row r="1777" spans="1:13" hidden="1">
      <c r="A1777" t="s">
        <v>1082</v>
      </c>
      <c r="B1777" s="1">
        <v>42039</v>
      </c>
      <c r="C1777" t="s">
        <v>18</v>
      </c>
      <c r="D1777">
        <v>2</v>
      </c>
      <c r="E1777" t="s">
        <v>1085</v>
      </c>
      <c r="F1777" t="s">
        <v>312</v>
      </c>
      <c r="G1777" t="s">
        <v>313</v>
      </c>
      <c r="H1777" t="s">
        <v>824</v>
      </c>
      <c r="J1777" s="5"/>
      <c r="K1777" s="2">
        <v>15.28</v>
      </c>
      <c r="L1777" s="5"/>
      <c r="M1777" s="2">
        <f t="shared" si="27"/>
        <v>-61144.429999999607</v>
      </c>
    </row>
    <row r="1778" spans="1:13" hidden="1">
      <c r="A1778" t="s">
        <v>1092</v>
      </c>
      <c r="B1778" s="1">
        <v>42039</v>
      </c>
      <c r="C1778" t="s">
        <v>1098</v>
      </c>
      <c r="D1778">
        <v>1</v>
      </c>
      <c r="E1778" t="s">
        <v>1099</v>
      </c>
      <c r="F1778" t="s">
        <v>13</v>
      </c>
      <c r="G1778" t="s">
        <v>4</v>
      </c>
      <c r="H1778" t="s">
        <v>1098</v>
      </c>
      <c r="J1778" s="5"/>
      <c r="K1778" s="2">
        <v>1305</v>
      </c>
      <c r="L1778" s="5"/>
      <c r="M1778" s="2">
        <f t="shared" si="27"/>
        <v>-62449.429999999607</v>
      </c>
    </row>
    <row r="1779" spans="1:13" hidden="1">
      <c r="A1779" t="s">
        <v>1102</v>
      </c>
      <c r="B1779" s="1">
        <v>42039</v>
      </c>
      <c r="C1779" t="s">
        <v>630</v>
      </c>
      <c r="D1779">
        <v>1</v>
      </c>
      <c r="E1779" t="s">
        <v>1105</v>
      </c>
      <c r="F1779" t="s">
        <v>16</v>
      </c>
      <c r="G1779" t="s">
        <v>4</v>
      </c>
      <c r="H1779" t="s">
        <v>630</v>
      </c>
      <c r="J1779" s="5"/>
      <c r="K1779" s="2">
        <v>11703.7</v>
      </c>
      <c r="L1779" s="5"/>
      <c r="M1779" s="2">
        <f t="shared" si="27"/>
        <v>-74153.129999999612</v>
      </c>
    </row>
    <row r="1780" spans="1:13" hidden="1">
      <c r="A1780" t="s">
        <v>1108</v>
      </c>
      <c r="B1780" s="1">
        <v>42039</v>
      </c>
      <c r="C1780" t="s">
        <v>630</v>
      </c>
      <c r="D1780">
        <v>1</v>
      </c>
      <c r="E1780" t="s">
        <v>1105</v>
      </c>
      <c r="F1780" t="s">
        <v>16</v>
      </c>
      <c r="G1780" t="s">
        <v>4</v>
      </c>
      <c r="H1780" t="s">
        <v>1113</v>
      </c>
      <c r="I1780" s="2">
        <v>11703.7</v>
      </c>
      <c r="J1780" s="5"/>
      <c r="L1780" s="5"/>
      <c r="M1780" s="2">
        <f t="shared" si="27"/>
        <v>-62449.429999999615</v>
      </c>
    </row>
    <row r="1781" spans="1:13" hidden="1">
      <c r="A1781" t="s">
        <v>1120</v>
      </c>
      <c r="B1781" s="1">
        <v>42039</v>
      </c>
      <c r="C1781" t="s">
        <v>630</v>
      </c>
      <c r="D1781">
        <v>1</v>
      </c>
      <c r="E1781" t="s">
        <v>1124</v>
      </c>
      <c r="F1781" t="s">
        <v>16</v>
      </c>
      <c r="G1781" t="s">
        <v>4</v>
      </c>
      <c r="H1781" t="s">
        <v>630</v>
      </c>
      <c r="J1781" s="5"/>
      <c r="K1781" s="2">
        <v>21576.19</v>
      </c>
      <c r="L1781" s="5"/>
      <c r="M1781" s="2">
        <f t="shared" si="27"/>
        <v>-84025.619999999617</v>
      </c>
    </row>
    <row r="1782" spans="1:13" hidden="1">
      <c r="A1782" t="s">
        <v>1126</v>
      </c>
      <c r="B1782" s="1">
        <v>42039</v>
      </c>
      <c r="C1782" t="s">
        <v>195</v>
      </c>
      <c r="D1782">
        <v>1</v>
      </c>
      <c r="E1782" t="s">
        <v>1130</v>
      </c>
      <c r="F1782" t="s">
        <v>13</v>
      </c>
      <c r="G1782" t="s">
        <v>4</v>
      </c>
      <c r="H1782" t="s">
        <v>195</v>
      </c>
      <c r="J1782" s="5"/>
      <c r="K1782" s="2">
        <v>11703.7</v>
      </c>
      <c r="L1782" s="5"/>
      <c r="M1782" s="2">
        <f t="shared" si="27"/>
        <v>-95729.319999999614</v>
      </c>
    </row>
    <row r="1783" spans="1:13" hidden="1">
      <c r="A1783" t="s">
        <v>1139</v>
      </c>
      <c r="B1783" s="1">
        <v>42039</v>
      </c>
      <c r="C1783" t="s">
        <v>18</v>
      </c>
      <c r="D1783">
        <v>1</v>
      </c>
      <c r="E1783" t="s">
        <v>1146</v>
      </c>
      <c r="F1783" t="s">
        <v>13</v>
      </c>
      <c r="G1783" t="s">
        <v>4</v>
      </c>
      <c r="H1783" t="s">
        <v>18</v>
      </c>
      <c r="J1783" s="5"/>
      <c r="K1783" s="2">
        <v>45845.88</v>
      </c>
      <c r="L1783" s="5"/>
      <c r="M1783" s="2">
        <f t="shared" si="27"/>
        <v>-141575.1999999996</v>
      </c>
    </row>
    <row r="1784" spans="1:13" hidden="1">
      <c r="A1784" t="s">
        <v>14270</v>
      </c>
      <c r="B1784" s="1">
        <v>42039</v>
      </c>
      <c r="C1784" t="s">
        <v>1072</v>
      </c>
      <c r="D1784">
        <v>2</v>
      </c>
      <c r="E1784" t="s">
        <v>14294</v>
      </c>
      <c r="F1784" t="s">
        <v>7054</v>
      </c>
      <c r="G1784" t="s">
        <v>4</v>
      </c>
      <c r="H1784" t="s">
        <v>519</v>
      </c>
      <c r="I1784" s="2">
        <v>1025</v>
      </c>
      <c r="J1784" s="5"/>
      <c r="L1784" s="5"/>
      <c r="M1784" s="2">
        <f t="shared" si="27"/>
        <v>-140550.1999999996</v>
      </c>
    </row>
    <row r="1785" spans="1:13" hidden="1">
      <c r="A1785" t="s">
        <v>14297</v>
      </c>
      <c r="B1785" s="1">
        <v>42039</v>
      </c>
      <c r="C1785" t="s">
        <v>1078</v>
      </c>
      <c r="D1785">
        <v>2</v>
      </c>
      <c r="E1785" t="s">
        <v>14318</v>
      </c>
      <c r="F1785" t="s">
        <v>7054</v>
      </c>
      <c r="G1785" t="s">
        <v>4</v>
      </c>
      <c r="H1785" t="s">
        <v>519</v>
      </c>
      <c r="I1785" s="2">
        <v>3960</v>
      </c>
      <c r="J1785" s="5"/>
      <c r="L1785" s="5"/>
      <c r="M1785" s="2">
        <f t="shared" si="27"/>
        <v>-136590.1999999996</v>
      </c>
    </row>
    <row r="1786" spans="1:13" hidden="1">
      <c r="A1786" t="s">
        <v>14321</v>
      </c>
      <c r="B1786" s="1">
        <v>42039</v>
      </c>
      <c r="C1786" t="s">
        <v>14339</v>
      </c>
      <c r="D1786">
        <v>1</v>
      </c>
      <c r="E1786" t="s">
        <v>14340</v>
      </c>
      <c r="F1786" t="s">
        <v>13565</v>
      </c>
      <c r="G1786" t="s">
        <v>4</v>
      </c>
      <c r="H1786" t="s">
        <v>14341</v>
      </c>
      <c r="I1786" s="2">
        <v>38300</v>
      </c>
      <c r="J1786" s="5"/>
      <c r="L1786" s="5"/>
      <c r="M1786" s="2">
        <f t="shared" si="27"/>
        <v>-98290.199999999604</v>
      </c>
    </row>
    <row r="1787" spans="1:13" hidden="1">
      <c r="A1787" t="s">
        <v>14343</v>
      </c>
      <c r="B1787" s="1">
        <v>42039</v>
      </c>
      <c r="C1787" t="s">
        <v>14366</v>
      </c>
      <c r="D1787">
        <v>2</v>
      </c>
      <c r="E1787" t="s">
        <v>14367</v>
      </c>
      <c r="F1787" t="s">
        <v>7054</v>
      </c>
      <c r="G1787" t="s">
        <v>4</v>
      </c>
      <c r="H1787" t="s">
        <v>12095</v>
      </c>
      <c r="J1787" s="5"/>
      <c r="K1787" s="2">
        <v>642</v>
      </c>
      <c r="L1787" s="5"/>
      <c r="M1787" s="2">
        <f t="shared" si="27"/>
        <v>-98932.199999999604</v>
      </c>
    </row>
    <row r="1788" spans="1:13" hidden="1">
      <c r="A1788" t="s">
        <v>14343</v>
      </c>
      <c r="B1788" s="1">
        <v>42039</v>
      </c>
      <c r="C1788" t="s">
        <v>14366</v>
      </c>
      <c r="D1788">
        <v>2</v>
      </c>
      <c r="E1788" t="s">
        <v>14367</v>
      </c>
      <c r="F1788" t="s">
        <v>7054</v>
      </c>
      <c r="G1788" t="s">
        <v>4</v>
      </c>
      <c r="H1788" t="s">
        <v>12095</v>
      </c>
      <c r="I1788" s="2">
        <v>642</v>
      </c>
      <c r="J1788" s="5"/>
      <c r="L1788" s="5"/>
      <c r="M1788" s="2">
        <f t="shared" si="27"/>
        <v>-98290.199999999604</v>
      </c>
    </row>
    <row r="1789" spans="1:13" hidden="1">
      <c r="A1789" t="s">
        <v>14371</v>
      </c>
      <c r="B1789" s="1">
        <v>42039</v>
      </c>
      <c r="C1789" t="s">
        <v>18</v>
      </c>
      <c r="D1789">
        <v>2</v>
      </c>
      <c r="E1789" t="s">
        <v>14396</v>
      </c>
      <c r="F1789" t="s">
        <v>13559</v>
      </c>
      <c r="G1789" t="s">
        <v>313</v>
      </c>
      <c r="H1789" t="s">
        <v>824</v>
      </c>
      <c r="I1789" s="2">
        <v>64.47</v>
      </c>
      <c r="J1789" s="5"/>
      <c r="L1789" s="5"/>
      <c r="M1789" s="2">
        <f t="shared" si="27"/>
        <v>-98225.729999999603</v>
      </c>
    </row>
    <row r="1790" spans="1:13" hidden="1">
      <c r="A1790" t="s">
        <v>14398</v>
      </c>
      <c r="B1790" s="1">
        <v>42039</v>
      </c>
      <c r="C1790" t="s">
        <v>18</v>
      </c>
      <c r="D1790">
        <v>2</v>
      </c>
      <c r="E1790" t="s">
        <v>14418</v>
      </c>
      <c r="F1790" t="s">
        <v>13559</v>
      </c>
      <c r="G1790" t="s">
        <v>313</v>
      </c>
      <c r="H1790" t="s">
        <v>14068</v>
      </c>
      <c r="I1790" s="2">
        <v>128.94999999999999</v>
      </c>
      <c r="J1790" s="5"/>
      <c r="L1790" s="5"/>
      <c r="M1790" s="2">
        <f t="shared" si="27"/>
        <v>-98096.779999999606</v>
      </c>
    </row>
    <row r="1791" spans="1:13" hidden="1">
      <c r="A1791" t="s">
        <v>14421</v>
      </c>
      <c r="B1791" s="1">
        <v>42039</v>
      </c>
      <c r="C1791" t="s">
        <v>14445</v>
      </c>
      <c r="D1791">
        <v>2</v>
      </c>
      <c r="E1791" t="s">
        <v>14446</v>
      </c>
      <c r="F1791" t="s">
        <v>7054</v>
      </c>
      <c r="G1791" t="s">
        <v>4</v>
      </c>
      <c r="H1791" t="s">
        <v>14447</v>
      </c>
      <c r="I1791" s="2">
        <v>1025</v>
      </c>
      <c r="J1791" s="5"/>
      <c r="L1791" s="5"/>
      <c r="M1791" s="2">
        <f t="shared" si="27"/>
        <v>-97071.779999999606</v>
      </c>
    </row>
    <row r="1792" spans="1:13" hidden="1">
      <c r="A1792" t="s">
        <v>14449</v>
      </c>
      <c r="B1792" s="1">
        <v>42039</v>
      </c>
      <c r="C1792" t="s">
        <v>18</v>
      </c>
      <c r="D1792">
        <v>2</v>
      </c>
      <c r="E1792" t="s">
        <v>14473</v>
      </c>
      <c r="F1792" t="s">
        <v>13559</v>
      </c>
      <c r="G1792" t="s">
        <v>313</v>
      </c>
      <c r="H1792" t="s">
        <v>14474</v>
      </c>
      <c r="I1792" s="2">
        <v>229.85</v>
      </c>
      <c r="J1792" s="5"/>
      <c r="L1792" s="5"/>
      <c r="M1792" s="2">
        <f t="shared" si="27"/>
        <v>-96841.9299999996</v>
      </c>
    </row>
    <row r="1793" spans="1:13" hidden="1">
      <c r="A1793" t="s">
        <v>14477</v>
      </c>
      <c r="B1793" s="1">
        <v>42039</v>
      </c>
      <c r="C1793" t="s">
        <v>14498</v>
      </c>
      <c r="D1793">
        <v>2</v>
      </c>
      <c r="E1793" t="s">
        <v>14499</v>
      </c>
      <c r="F1793" t="s">
        <v>7054</v>
      </c>
      <c r="G1793" t="s">
        <v>4</v>
      </c>
      <c r="H1793" t="s">
        <v>7191</v>
      </c>
      <c r="I1793" s="2">
        <v>1025</v>
      </c>
      <c r="J1793" s="5"/>
      <c r="L1793" s="5"/>
      <c r="M1793" s="2">
        <f t="shared" si="27"/>
        <v>-95816.9299999996</v>
      </c>
    </row>
    <row r="1794" spans="1:13" hidden="1">
      <c r="A1794" t="s">
        <v>14501</v>
      </c>
      <c r="B1794" s="1">
        <v>42039</v>
      </c>
      <c r="C1794" t="s">
        <v>14524</v>
      </c>
      <c r="D1794">
        <v>2</v>
      </c>
      <c r="E1794" t="s">
        <v>14525</v>
      </c>
      <c r="F1794" t="s">
        <v>13559</v>
      </c>
      <c r="G1794" t="s">
        <v>313</v>
      </c>
      <c r="H1794" t="s">
        <v>14526</v>
      </c>
      <c r="J1794" s="5"/>
      <c r="K1794" s="2">
        <v>2677.84</v>
      </c>
      <c r="L1794" s="5"/>
      <c r="M1794" s="2">
        <f t="shared" si="27"/>
        <v>-98494.769999999597</v>
      </c>
    </row>
    <row r="1795" spans="1:13" hidden="1">
      <c r="A1795" t="s">
        <v>14501</v>
      </c>
      <c r="B1795" s="1">
        <v>42039</v>
      </c>
      <c r="C1795" t="s">
        <v>14524</v>
      </c>
      <c r="D1795">
        <v>2</v>
      </c>
      <c r="E1795" t="s">
        <v>14525</v>
      </c>
      <c r="F1795" t="s">
        <v>13559</v>
      </c>
      <c r="G1795" t="s">
        <v>313</v>
      </c>
      <c r="H1795" t="s">
        <v>14526</v>
      </c>
      <c r="I1795" s="2">
        <v>3044.87</v>
      </c>
      <c r="J1795" s="5"/>
      <c r="L1795" s="5"/>
      <c r="M1795" s="2">
        <f t="shared" si="27"/>
        <v>-95449.899999999601</v>
      </c>
    </row>
    <row r="1796" spans="1:13" hidden="1">
      <c r="A1796" t="s">
        <v>14528</v>
      </c>
      <c r="B1796" s="1">
        <v>42039</v>
      </c>
      <c r="C1796" t="s">
        <v>785</v>
      </c>
      <c r="D1796">
        <v>2</v>
      </c>
      <c r="E1796" t="s">
        <v>14545</v>
      </c>
      <c r="F1796" t="s">
        <v>7054</v>
      </c>
      <c r="G1796" t="s">
        <v>4</v>
      </c>
      <c r="H1796" t="s">
        <v>10020</v>
      </c>
      <c r="I1796" s="2">
        <v>1840</v>
      </c>
      <c r="J1796" s="5"/>
      <c r="L1796" s="5"/>
      <c r="M1796" s="2">
        <f t="shared" si="27"/>
        <v>-93609.899999999601</v>
      </c>
    </row>
    <row r="1797" spans="1:13" hidden="1">
      <c r="A1797" t="s">
        <v>14548</v>
      </c>
      <c r="B1797" s="1">
        <v>42039</v>
      </c>
      <c r="C1797" t="s">
        <v>14566</v>
      </c>
      <c r="D1797">
        <v>2</v>
      </c>
      <c r="E1797" t="s">
        <v>14567</v>
      </c>
      <c r="F1797" t="s">
        <v>7054</v>
      </c>
      <c r="G1797" t="s">
        <v>4</v>
      </c>
      <c r="H1797" t="s">
        <v>14568</v>
      </c>
      <c r="I1797" s="2">
        <v>3030</v>
      </c>
      <c r="J1797" s="5"/>
      <c r="L1797" s="5"/>
      <c r="M1797" s="2">
        <f t="shared" si="27"/>
        <v>-90579.899999999601</v>
      </c>
    </row>
    <row r="1798" spans="1:13" hidden="1">
      <c r="A1798" t="s">
        <v>14572</v>
      </c>
      <c r="B1798" s="1">
        <v>42039</v>
      </c>
      <c r="C1798" t="s">
        <v>14593</v>
      </c>
      <c r="D1798">
        <v>2</v>
      </c>
      <c r="E1798" t="s">
        <v>14594</v>
      </c>
      <c r="F1798" t="s">
        <v>13559</v>
      </c>
      <c r="G1798" t="s">
        <v>313</v>
      </c>
      <c r="H1798" t="s">
        <v>10358</v>
      </c>
      <c r="J1798" s="5"/>
      <c r="K1798" s="2">
        <v>1451.77</v>
      </c>
      <c r="L1798" s="5"/>
      <c r="M1798" s="2">
        <f t="shared" si="27"/>
        <v>-92031.669999999605</v>
      </c>
    </row>
    <row r="1799" spans="1:13" hidden="1">
      <c r="A1799" t="s">
        <v>14572</v>
      </c>
      <c r="B1799" s="1">
        <v>42039</v>
      </c>
      <c r="C1799" t="s">
        <v>14593</v>
      </c>
      <c r="D1799">
        <v>2</v>
      </c>
      <c r="E1799" t="s">
        <v>14594</v>
      </c>
      <c r="F1799" t="s">
        <v>13559</v>
      </c>
      <c r="G1799" t="s">
        <v>313</v>
      </c>
      <c r="H1799" t="s">
        <v>10358</v>
      </c>
      <c r="I1799" s="2">
        <v>1451.77</v>
      </c>
      <c r="J1799" s="5"/>
      <c r="L1799" s="5"/>
      <c r="M1799" s="2">
        <f t="shared" si="27"/>
        <v>-90579.899999999601</v>
      </c>
    </row>
    <row r="1800" spans="1:13" hidden="1">
      <c r="A1800" t="s">
        <v>14596</v>
      </c>
      <c r="B1800" s="1">
        <v>42039</v>
      </c>
      <c r="C1800" t="s">
        <v>14615</v>
      </c>
      <c r="D1800">
        <v>2</v>
      </c>
      <c r="E1800" t="s">
        <v>14616</v>
      </c>
      <c r="F1800" t="s">
        <v>13559</v>
      </c>
      <c r="G1800" t="s">
        <v>313</v>
      </c>
      <c r="H1800" t="s">
        <v>407</v>
      </c>
      <c r="J1800" s="5"/>
      <c r="K1800" s="2">
        <v>1544.1</v>
      </c>
      <c r="L1800" s="5"/>
      <c r="M1800" s="2">
        <f t="shared" si="27"/>
        <v>-92123.999999999607</v>
      </c>
    </row>
    <row r="1801" spans="1:13" hidden="1">
      <c r="A1801" t="s">
        <v>14596</v>
      </c>
      <c r="B1801" s="1">
        <v>42039</v>
      </c>
      <c r="C1801" t="s">
        <v>14615</v>
      </c>
      <c r="D1801">
        <v>2</v>
      </c>
      <c r="E1801" t="s">
        <v>14616</v>
      </c>
      <c r="F1801" t="s">
        <v>13559</v>
      </c>
      <c r="G1801" t="s">
        <v>313</v>
      </c>
      <c r="H1801" t="s">
        <v>407</v>
      </c>
      <c r="I1801" s="2">
        <v>1544.1</v>
      </c>
      <c r="J1801" s="5"/>
      <c r="L1801" s="5"/>
      <c r="M1801" s="2">
        <f t="shared" ref="M1801:M1864" si="28">+M1800+I1801-K1801</f>
        <v>-90579.899999999601</v>
      </c>
    </row>
    <row r="1802" spans="1:13" hidden="1">
      <c r="A1802" t="s">
        <v>14618</v>
      </c>
      <c r="B1802" s="1">
        <v>42039</v>
      </c>
      <c r="C1802" t="s">
        <v>14639</v>
      </c>
      <c r="D1802">
        <v>2</v>
      </c>
      <c r="E1802" t="s">
        <v>14640</v>
      </c>
      <c r="F1802" t="s">
        <v>13559</v>
      </c>
      <c r="G1802" t="s">
        <v>313</v>
      </c>
      <c r="H1802" t="s">
        <v>253</v>
      </c>
      <c r="J1802" s="5"/>
      <c r="K1802" s="2">
        <v>122.03</v>
      </c>
      <c r="L1802" s="5"/>
      <c r="M1802" s="2">
        <f t="shared" si="28"/>
        <v>-90701.9299999996</v>
      </c>
    </row>
    <row r="1803" spans="1:13" hidden="1">
      <c r="A1803" t="s">
        <v>14618</v>
      </c>
      <c r="B1803" s="1">
        <v>42039</v>
      </c>
      <c r="C1803" t="s">
        <v>14639</v>
      </c>
      <c r="D1803">
        <v>2</v>
      </c>
      <c r="E1803" t="s">
        <v>14640</v>
      </c>
      <c r="F1803" t="s">
        <v>13559</v>
      </c>
      <c r="G1803" t="s">
        <v>313</v>
      </c>
      <c r="H1803" t="s">
        <v>253</v>
      </c>
      <c r="I1803" s="2">
        <v>122.03</v>
      </c>
      <c r="J1803" s="5"/>
      <c r="L1803" s="5"/>
      <c r="M1803" s="2">
        <f t="shared" si="28"/>
        <v>-90579.899999999601</v>
      </c>
    </row>
    <row r="1804" spans="1:13" hidden="1">
      <c r="A1804" t="s">
        <v>14643</v>
      </c>
      <c r="B1804" s="1">
        <v>42039</v>
      </c>
      <c r="C1804" t="s">
        <v>6</v>
      </c>
      <c r="D1804">
        <v>1</v>
      </c>
      <c r="E1804" t="s">
        <v>14663</v>
      </c>
      <c r="F1804" t="s">
        <v>13610</v>
      </c>
      <c r="G1804" t="s">
        <v>4</v>
      </c>
      <c r="H1804" t="s">
        <v>14664</v>
      </c>
      <c r="I1804" s="2">
        <v>10058.35</v>
      </c>
      <c r="J1804" s="5"/>
      <c r="L1804" s="5"/>
      <c r="M1804" s="2">
        <f t="shared" si="28"/>
        <v>-80521.549999999595</v>
      </c>
    </row>
    <row r="1805" spans="1:13" hidden="1">
      <c r="A1805" t="s">
        <v>14667</v>
      </c>
      <c r="B1805" s="1">
        <v>42039</v>
      </c>
      <c r="C1805" t="s">
        <v>14686</v>
      </c>
      <c r="D1805">
        <v>2</v>
      </c>
      <c r="E1805" t="s">
        <v>14687</v>
      </c>
      <c r="F1805" t="s">
        <v>7054</v>
      </c>
      <c r="G1805" t="s">
        <v>4</v>
      </c>
      <c r="H1805" t="s">
        <v>6346</v>
      </c>
      <c r="I1805" s="2">
        <v>4100</v>
      </c>
      <c r="J1805" s="5"/>
      <c r="L1805" s="5"/>
      <c r="M1805" s="2">
        <f t="shared" si="28"/>
        <v>-76421.549999999595</v>
      </c>
    </row>
    <row r="1806" spans="1:13" hidden="1">
      <c r="A1806" t="s">
        <v>14690</v>
      </c>
      <c r="B1806" s="1">
        <v>42039</v>
      </c>
      <c r="C1806" t="s">
        <v>14712</v>
      </c>
      <c r="D1806">
        <v>2</v>
      </c>
      <c r="E1806" t="s">
        <v>14713</v>
      </c>
      <c r="F1806" t="s">
        <v>13559</v>
      </c>
      <c r="G1806" t="s">
        <v>313</v>
      </c>
      <c r="H1806" t="s">
        <v>263</v>
      </c>
      <c r="J1806" s="5"/>
      <c r="K1806" s="2">
        <v>398.2</v>
      </c>
      <c r="L1806" s="5"/>
      <c r="M1806" s="2">
        <f t="shared" si="28"/>
        <v>-76819.749999999593</v>
      </c>
    </row>
    <row r="1807" spans="1:13" hidden="1">
      <c r="A1807" t="s">
        <v>14690</v>
      </c>
      <c r="B1807" s="1">
        <v>42039</v>
      </c>
      <c r="C1807" t="s">
        <v>14712</v>
      </c>
      <c r="D1807">
        <v>2</v>
      </c>
      <c r="E1807" t="s">
        <v>14713</v>
      </c>
      <c r="F1807" t="s">
        <v>13559</v>
      </c>
      <c r="G1807" t="s">
        <v>313</v>
      </c>
      <c r="H1807" t="s">
        <v>263</v>
      </c>
      <c r="I1807" s="2">
        <v>398.2</v>
      </c>
      <c r="J1807" s="5"/>
      <c r="L1807" s="5"/>
      <c r="M1807" s="2">
        <f t="shared" si="28"/>
        <v>-76421.549999999595</v>
      </c>
    </row>
    <row r="1808" spans="1:13" hidden="1">
      <c r="A1808" t="s">
        <v>14717</v>
      </c>
      <c r="B1808" s="1">
        <v>42039</v>
      </c>
      <c r="C1808" t="s">
        <v>14740</v>
      </c>
      <c r="D1808">
        <v>2</v>
      </c>
      <c r="E1808" t="s">
        <v>14741</v>
      </c>
      <c r="F1808" t="s">
        <v>7054</v>
      </c>
      <c r="G1808" t="s">
        <v>4</v>
      </c>
      <c r="H1808" t="s">
        <v>14742</v>
      </c>
      <c r="I1808" s="2">
        <v>1025</v>
      </c>
      <c r="J1808" s="5"/>
      <c r="L1808" s="5"/>
      <c r="M1808" s="2">
        <f t="shared" si="28"/>
        <v>-75396.549999999595</v>
      </c>
    </row>
    <row r="1809" spans="1:13" hidden="1">
      <c r="A1809" t="s">
        <v>14746</v>
      </c>
      <c r="B1809" s="1">
        <v>42039</v>
      </c>
      <c r="C1809" t="s">
        <v>6</v>
      </c>
      <c r="D1809">
        <v>1</v>
      </c>
      <c r="E1809" t="s">
        <v>14767</v>
      </c>
      <c r="F1809" t="s">
        <v>13610</v>
      </c>
      <c r="G1809" t="s">
        <v>4</v>
      </c>
      <c r="H1809" t="s">
        <v>11008</v>
      </c>
      <c r="I1809" s="2">
        <v>9592.59</v>
      </c>
      <c r="J1809" s="5"/>
      <c r="L1809" s="5"/>
      <c r="M1809" s="2">
        <f t="shared" si="28"/>
        <v>-65803.959999999599</v>
      </c>
    </row>
    <row r="1810" spans="1:13" hidden="1">
      <c r="A1810" t="s">
        <v>14770</v>
      </c>
      <c r="B1810" s="1">
        <v>42039</v>
      </c>
      <c r="C1810" t="s">
        <v>14789</v>
      </c>
      <c r="D1810">
        <v>2</v>
      </c>
      <c r="E1810" t="s">
        <v>14790</v>
      </c>
      <c r="F1810" t="s">
        <v>7054</v>
      </c>
      <c r="G1810" t="s">
        <v>4</v>
      </c>
      <c r="H1810" t="s">
        <v>4137</v>
      </c>
      <c r="I1810" s="2">
        <v>4253</v>
      </c>
      <c r="J1810" s="5"/>
      <c r="L1810" s="5"/>
      <c r="M1810" s="2">
        <f t="shared" si="28"/>
        <v>-61550.959999999599</v>
      </c>
    </row>
    <row r="1811" spans="1:13" hidden="1">
      <c r="A1811" t="s">
        <v>14793</v>
      </c>
      <c r="B1811" s="1">
        <v>42039</v>
      </c>
      <c r="C1811" t="s">
        <v>14810</v>
      </c>
      <c r="D1811">
        <v>2</v>
      </c>
      <c r="E1811" t="s">
        <v>14811</v>
      </c>
      <c r="F1811" t="s">
        <v>7054</v>
      </c>
      <c r="G1811" t="s">
        <v>4</v>
      </c>
      <c r="H1811" t="s">
        <v>275</v>
      </c>
      <c r="I1811" s="2">
        <v>1025</v>
      </c>
      <c r="J1811" s="5"/>
      <c r="L1811" s="5"/>
      <c r="M1811" s="2">
        <f t="shared" si="28"/>
        <v>-60525.959999999599</v>
      </c>
    </row>
    <row r="1812" spans="1:13" hidden="1">
      <c r="A1812" t="s">
        <v>14814</v>
      </c>
      <c r="B1812" s="1">
        <v>42039</v>
      </c>
      <c r="C1812" t="s">
        <v>14832</v>
      </c>
      <c r="D1812">
        <v>2</v>
      </c>
      <c r="E1812" t="s">
        <v>14833</v>
      </c>
      <c r="F1812" t="s">
        <v>7054</v>
      </c>
      <c r="G1812" t="s">
        <v>4</v>
      </c>
      <c r="H1812" t="s">
        <v>8300</v>
      </c>
      <c r="I1812" s="2">
        <v>1025</v>
      </c>
      <c r="J1812" s="5"/>
      <c r="L1812" s="5"/>
      <c r="M1812" s="2">
        <f t="shared" si="28"/>
        <v>-59500.959999999599</v>
      </c>
    </row>
    <row r="1813" spans="1:13" hidden="1">
      <c r="A1813" t="s">
        <v>14836</v>
      </c>
      <c r="B1813" s="1">
        <v>42039</v>
      </c>
      <c r="C1813" t="s">
        <v>14856</v>
      </c>
      <c r="D1813">
        <v>2</v>
      </c>
      <c r="E1813" t="s">
        <v>14857</v>
      </c>
      <c r="F1813" t="s">
        <v>7054</v>
      </c>
      <c r="G1813" t="s">
        <v>4</v>
      </c>
      <c r="H1813" t="s">
        <v>14858</v>
      </c>
      <c r="I1813" s="2">
        <v>1840</v>
      </c>
      <c r="J1813" s="5"/>
      <c r="L1813" s="5"/>
      <c r="M1813" s="2">
        <f t="shared" si="28"/>
        <v>-57660.959999999599</v>
      </c>
    </row>
    <row r="1814" spans="1:13" hidden="1">
      <c r="A1814" t="s">
        <v>14862</v>
      </c>
      <c r="B1814" s="1">
        <v>42039</v>
      </c>
      <c r="C1814" t="s">
        <v>14885</v>
      </c>
      <c r="D1814">
        <v>2</v>
      </c>
      <c r="E1814" t="s">
        <v>14886</v>
      </c>
      <c r="F1814" t="s">
        <v>13559</v>
      </c>
      <c r="G1814" t="s">
        <v>313</v>
      </c>
      <c r="H1814" t="s">
        <v>392</v>
      </c>
      <c r="J1814" s="5"/>
      <c r="K1814" s="2">
        <v>1096.93</v>
      </c>
      <c r="L1814" s="5"/>
      <c r="M1814" s="2">
        <f t="shared" si="28"/>
        <v>-58757.889999999599</v>
      </c>
    </row>
    <row r="1815" spans="1:13" hidden="1">
      <c r="A1815" t="s">
        <v>14862</v>
      </c>
      <c r="B1815" s="1">
        <v>42039</v>
      </c>
      <c r="C1815" t="s">
        <v>14885</v>
      </c>
      <c r="D1815">
        <v>2</v>
      </c>
      <c r="E1815" t="s">
        <v>14886</v>
      </c>
      <c r="F1815" t="s">
        <v>13559</v>
      </c>
      <c r="G1815" t="s">
        <v>313</v>
      </c>
      <c r="H1815" t="s">
        <v>392</v>
      </c>
      <c r="I1815" s="2">
        <v>1096.93</v>
      </c>
      <c r="J1815" s="5"/>
      <c r="L1815" s="5"/>
      <c r="M1815" s="2">
        <f t="shared" si="28"/>
        <v>-57660.959999999599</v>
      </c>
    </row>
    <row r="1816" spans="1:13" hidden="1">
      <c r="A1816" t="s">
        <v>14890</v>
      </c>
      <c r="B1816" s="1">
        <v>42039</v>
      </c>
      <c r="C1816" t="s">
        <v>14913</v>
      </c>
      <c r="D1816">
        <v>2</v>
      </c>
      <c r="E1816" t="s">
        <v>14914</v>
      </c>
      <c r="F1816" t="s">
        <v>7054</v>
      </c>
      <c r="G1816" t="s">
        <v>4</v>
      </c>
      <c r="H1816" t="s">
        <v>14</v>
      </c>
      <c r="I1816" s="2">
        <v>1840</v>
      </c>
      <c r="J1816" s="5"/>
      <c r="L1816" s="5"/>
      <c r="M1816" s="2">
        <f t="shared" si="28"/>
        <v>-55820.959999999599</v>
      </c>
    </row>
    <row r="1817" spans="1:13" hidden="1">
      <c r="A1817" t="s">
        <v>14917</v>
      </c>
      <c r="B1817" s="1">
        <v>42039</v>
      </c>
      <c r="C1817" t="s">
        <v>18</v>
      </c>
      <c r="D1817">
        <v>2</v>
      </c>
      <c r="E1817" t="s">
        <v>14942</v>
      </c>
      <c r="F1817" t="s">
        <v>13559</v>
      </c>
      <c r="G1817" t="s">
        <v>313</v>
      </c>
      <c r="H1817" t="s">
        <v>8637</v>
      </c>
      <c r="I1817" s="2">
        <v>97.57</v>
      </c>
      <c r="J1817" s="5"/>
      <c r="L1817" s="5"/>
      <c r="M1817" s="2">
        <f t="shared" si="28"/>
        <v>-55723.389999999599</v>
      </c>
    </row>
    <row r="1818" spans="1:13" hidden="1">
      <c r="A1818" t="s">
        <v>14945</v>
      </c>
      <c r="B1818" s="1">
        <v>42039</v>
      </c>
      <c r="C1818" t="s">
        <v>14969</v>
      </c>
      <c r="D1818">
        <v>2</v>
      </c>
      <c r="E1818" t="s">
        <v>14970</v>
      </c>
      <c r="F1818" t="s">
        <v>13559</v>
      </c>
      <c r="G1818" t="s">
        <v>313</v>
      </c>
      <c r="H1818" t="s">
        <v>407</v>
      </c>
      <c r="J1818" s="5"/>
      <c r="K1818" s="2">
        <v>3138.05</v>
      </c>
      <c r="L1818" s="5"/>
      <c r="M1818" s="2">
        <f t="shared" si="28"/>
        <v>-58861.439999999602</v>
      </c>
    </row>
    <row r="1819" spans="1:13" hidden="1">
      <c r="A1819" t="s">
        <v>14945</v>
      </c>
      <c r="B1819" s="1">
        <v>42039</v>
      </c>
      <c r="C1819" t="s">
        <v>14969</v>
      </c>
      <c r="D1819">
        <v>2</v>
      </c>
      <c r="E1819" t="s">
        <v>14970</v>
      </c>
      <c r="F1819" t="s">
        <v>13559</v>
      </c>
      <c r="G1819" t="s">
        <v>313</v>
      </c>
      <c r="H1819" t="s">
        <v>407</v>
      </c>
      <c r="I1819" s="2">
        <v>6276.1</v>
      </c>
      <c r="J1819" s="5"/>
      <c r="L1819" s="5"/>
      <c r="M1819" s="2">
        <f t="shared" si="28"/>
        <v>-52585.339999999604</v>
      </c>
    </row>
    <row r="1820" spans="1:13" hidden="1">
      <c r="A1820" t="s">
        <v>14972</v>
      </c>
      <c r="B1820" s="1">
        <v>42039</v>
      </c>
      <c r="C1820" t="s">
        <v>14995</v>
      </c>
      <c r="D1820">
        <v>2</v>
      </c>
      <c r="E1820" t="s">
        <v>14996</v>
      </c>
      <c r="F1820" t="s">
        <v>7054</v>
      </c>
      <c r="G1820" t="s">
        <v>4</v>
      </c>
      <c r="H1820" t="s">
        <v>1197</v>
      </c>
      <c r="I1820" s="2">
        <v>1305</v>
      </c>
      <c r="J1820" s="5"/>
      <c r="L1820" s="5"/>
      <c r="M1820" s="2">
        <f t="shared" si="28"/>
        <v>-51280.339999999604</v>
      </c>
    </row>
    <row r="1821" spans="1:13" hidden="1">
      <c r="A1821" t="s">
        <v>15000</v>
      </c>
      <c r="B1821" s="1">
        <v>42039</v>
      </c>
      <c r="C1821" t="s">
        <v>15019</v>
      </c>
      <c r="D1821">
        <v>2</v>
      </c>
      <c r="E1821" t="s">
        <v>15020</v>
      </c>
      <c r="F1821" t="s">
        <v>7054</v>
      </c>
      <c r="G1821" t="s">
        <v>4</v>
      </c>
      <c r="H1821" t="s">
        <v>15021</v>
      </c>
      <c r="I1821" s="2">
        <v>3200.03</v>
      </c>
      <c r="J1821" s="5"/>
      <c r="L1821" s="5"/>
      <c r="M1821" s="2">
        <f t="shared" si="28"/>
        <v>-48080.309999999605</v>
      </c>
    </row>
    <row r="1822" spans="1:13" hidden="1">
      <c r="A1822" t="s">
        <v>15023</v>
      </c>
      <c r="B1822" s="1">
        <v>42039</v>
      </c>
      <c r="C1822" t="s">
        <v>15041</v>
      </c>
      <c r="D1822">
        <v>2</v>
      </c>
      <c r="E1822" t="s">
        <v>15042</v>
      </c>
      <c r="F1822" t="s">
        <v>7054</v>
      </c>
      <c r="G1822" t="s">
        <v>4</v>
      </c>
      <c r="H1822" t="s">
        <v>15043</v>
      </c>
      <c r="I1822" s="2">
        <v>4132.0200000000004</v>
      </c>
      <c r="J1822" s="5"/>
      <c r="L1822" s="5"/>
      <c r="M1822" s="2">
        <f t="shared" si="28"/>
        <v>-43948.289999999601</v>
      </c>
    </row>
    <row r="1823" spans="1:13" hidden="1">
      <c r="A1823" t="s">
        <v>15045</v>
      </c>
      <c r="B1823" s="1">
        <v>42039</v>
      </c>
      <c r="C1823" t="s">
        <v>15068</v>
      </c>
      <c r="D1823">
        <v>2</v>
      </c>
      <c r="E1823" t="s">
        <v>15069</v>
      </c>
      <c r="F1823" t="s">
        <v>13559</v>
      </c>
      <c r="G1823" t="s">
        <v>313</v>
      </c>
      <c r="H1823" t="s">
        <v>591</v>
      </c>
      <c r="J1823" s="5"/>
      <c r="K1823" s="2">
        <v>411.78</v>
      </c>
      <c r="L1823" s="5"/>
      <c r="M1823" s="2">
        <f t="shared" si="28"/>
        <v>-44360.0699999996</v>
      </c>
    </row>
    <row r="1824" spans="1:13" hidden="1">
      <c r="A1824" t="s">
        <v>15045</v>
      </c>
      <c r="B1824" s="1">
        <v>42039</v>
      </c>
      <c r="C1824" t="s">
        <v>15068</v>
      </c>
      <c r="D1824">
        <v>2</v>
      </c>
      <c r="E1824" t="s">
        <v>15069</v>
      </c>
      <c r="F1824" t="s">
        <v>13559</v>
      </c>
      <c r="G1824" t="s">
        <v>313</v>
      </c>
      <c r="H1824" t="s">
        <v>591</v>
      </c>
      <c r="I1824" s="2">
        <v>411.78</v>
      </c>
      <c r="J1824" s="5"/>
      <c r="L1824" s="5"/>
      <c r="M1824" s="2">
        <f t="shared" si="28"/>
        <v>-43948.289999999601</v>
      </c>
    </row>
    <row r="1825" spans="1:13" hidden="1">
      <c r="A1825" t="s">
        <v>15073</v>
      </c>
      <c r="B1825" s="1">
        <v>42039</v>
      </c>
      <c r="C1825" t="s">
        <v>15088</v>
      </c>
      <c r="D1825">
        <v>1</v>
      </c>
      <c r="E1825" t="s">
        <v>15089</v>
      </c>
      <c r="F1825" t="s">
        <v>13561</v>
      </c>
      <c r="G1825" t="s">
        <v>4</v>
      </c>
      <c r="H1825" t="s">
        <v>3666</v>
      </c>
      <c r="I1825" s="2">
        <v>35000</v>
      </c>
      <c r="J1825" s="5"/>
      <c r="L1825" s="5"/>
      <c r="M1825" s="2">
        <f t="shared" si="28"/>
        <v>-8948.2899999996007</v>
      </c>
    </row>
    <row r="1826" spans="1:13" hidden="1">
      <c r="A1826" t="s">
        <v>15093</v>
      </c>
      <c r="B1826" s="1">
        <v>42039</v>
      </c>
      <c r="C1826" t="s">
        <v>15112</v>
      </c>
      <c r="D1826">
        <v>2</v>
      </c>
      <c r="E1826" t="s">
        <v>15113</v>
      </c>
      <c r="F1826" t="s">
        <v>7054</v>
      </c>
      <c r="G1826" t="s">
        <v>4</v>
      </c>
      <c r="H1826" t="s">
        <v>15114</v>
      </c>
      <c r="I1826" s="2">
        <v>1524.99</v>
      </c>
      <c r="J1826" s="5"/>
      <c r="L1826" s="5"/>
      <c r="M1826" s="2">
        <f t="shared" si="28"/>
        <v>-7423.2999999996009</v>
      </c>
    </row>
    <row r="1827" spans="1:13" hidden="1">
      <c r="A1827" t="s">
        <v>15116</v>
      </c>
      <c r="B1827" s="1">
        <v>42039</v>
      </c>
      <c r="C1827" t="s">
        <v>15137</v>
      </c>
      <c r="D1827">
        <v>2</v>
      </c>
      <c r="E1827" t="s">
        <v>15138</v>
      </c>
      <c r="F1827" t="s">
        <v>7054</v>
      </c>
      <c r="G1827" t="s">
        <v>4</v>
      </c>
      <c r="H1827" t="s">
        <v>3269</v>
      </c>
      <c r="I1827" s="2">
        <v>1840</v>
      </c>
      <c r="J1827" s="5"/>
      <c r="L1827" s="5"/>
      <c r="M1827" s="2">
        <f t="shared" si="28"/>
        <v>-5583.2999999996009</v>
      </c>
    </row>
    <row r="1828" spans="1:13" hidden="1">
      <c r="A1828" t="s">
        <v>15141</v>
      </c>
      <c r="B1828" s="1">
        <v>42039</v>
      </c>
      <c r="C1828" t="s">
        <v>1039</v>
      </c>
      <c r="D1828">
        <v>2</v>
      </c>
      <c r="E1828" t="s">
        <v>15164</v>
      </c>
      <c r="F1828" t="s">
        <v>7054</v>
      </c>
      <c r="G1828" t="s">
        <v>4</v>
      </c>
      <c r="H1828" t="s">
        <v>1041</v>
      </c>
      <c r="I1828" s="2">
        <v>4100</v>
      </c>
      <c r="J1828" s="5"/>
      <c r="L1828" s="5"/>
      <c r="M1828" s="2">
        <f t="shared" si="28"/>
        <v>-1483.2999999996009</v>
      </c>
    </row>
    <row r="1829" spans="1:13" hidden="1">
      <c r="A1829" t="s">
        <v>15168</v>
      </c>
      <c r="B1829" s="1">
        <v>42039</v>
      </c>
      <c r="C1829" t="s">
        <v>15186</v>
      </c>
      <c r="D1829">
        <v>2</v>
      </c>
      <c r="E1829" t="s">
        <v>15187</v>
      </c>
      <c r="F1829" t="s">
        <v>13559</v>
      </c>
      <c r="G1829" t="s">
        <v>313</v>
      </c>
      <c r="H1829" t="s">
        <v>11972</v>
      </c>
      <c r="J1829" s="5"/>
      <c r="K1829" s="2">
        <v>499.99</v>
      </c>
      <c r="L1829" s="5"/>
      <c r="M1829" s="2">
        <f t="shared" si="28"/>
        <v>-1983.2899999996009</v>
      </c>
    </row>
    <row r="1830" spans="1:13" hidden="1">
      <c r="A1830" t="s">
        <v>15168</v>
      </c>
      <c r="B1830" s="1">
        <v>42039</v>
      </c>
      <c r="C1830" t="s">
        <v>15186</v>
      </c>
      <c r="D1830">
        <v>2</v>
      </c>
      <c r="E1830" t="s">
        <v>15187</v>
      </c>
      <c r="F1830" t="s">
        <v>13559</v>
      </c>
      <c r="G1830" t="s">
        <v>313</v>
      </c>
      <c r="H1830" t="s">
        <v>11972</v>
      </c>
      <c r="I1830" s="2">
        <v>499.99</v>
      </c>
      <c r="J1830" s="5"/>
      <c r="L1830" s="5"/>
      <c r="M1830" s="2">
        <f t="shared" si="28"/>
        <v>-1483.2999999996009</v>
      </c>
    </row>
    <row r="1831" spans="1:13" hidden="1">
      <c r="A1831" t="s">
        <v>15189</v>
      </c>
      <c r="B1831" s="1">
        <v>42039</v>
      </c>
      <c r="C1831" t="s">
        <v>1039</v>
      </c>
      <c r="D1831">
        <v>2</v>
      </c>
      <c r="E1831" t="s">
        <v>15213</v>
      </c>
      <c r="F1831" t="s">
        <v>7054</v>
      </c>
      <c r="G1831" t="s">
        <v>4</v>
      </c>
      <c r="H1831" t="s">
        <v>1041</v>
      </c>
      <c r="I1831" s="2">
        <v>4100</v>
      </c>
      <c r="J1831" s="5"/>
      <c r="L1831" s="5"/>
      <c r="M1831" s="2">
        <f t="shared" si="28"/>
        <v>2616.7000000003991</v>
      </c>
    </row>
    <row r="1832" spans="1:13" hidden="1">
      <c r="A1832" t="s">
        <v>15217</v>
      </c>
      <c r="B1832" s="1">
        <v>42039</v>
      </c>
      <c r="C1832" t="s">
        <v>15234</v>
      </c>
      <c r="D1832">
        <v>2</v>
      </c>
      <c r="E1832" t="s">
        <v>15235</v>
      </c>
      <c r="F1832" t="s">
        <v>7054</v>
      </c>
      <c r="G1832" t="s">
        <v>4</v>
      </c>
      <c r="H1832" t="s">
        <v>15236</v>
      </c>
      <c r="I1832" s="2">
        <v>1840</v>
      </c>
      <c r="J1832" s="5"/>
      <c r="L1832" s="5"/>
      <c r="M1832" s="2">
        <f t="shared" si="28"/>
        <v>4456.7000000003991</v>
      </c>
    </row>
    <row r="1833" spans="1:13" hidden="1">
      <c r="A1833" t="s">
        <v>15239</v>
      </c>
      <c r="B1833" s="1">
        <v>42039</v>
      </c>
      <c r="C1833" t="s">
        <v>18</v>
      </c>
      <c r="D1833">
        <v>2</v>
      </c>
      <c r="E1833" t="s">
        <v>15254</v>
      </c>
      <c r="F1833" t="s">
        <v>13559</v>
      </c>
      <c r="G1833" t="s">
        <v>313</v>
      </c>
      <c r="H1833" t="s">
        <v>824</v>
      </c>
      <c r="I1833" s="2">
        <v>15.28</v>
      </c>
      <c r="J1833" s="5"/>
      <c r="L1833" s="5"/>
      <c r="M1833" s="2">
        <f t="shared" si="28"/>
        <v>4471.9800000003988</v>
      </c>
    </row>
    <row r="1834" spans="1:13" hidden="1">
      <c r="A1834" s="35" t="s">
        <v>1159</v>
      </c>
      <c r="B1834" s="36">
        <v>42040</v>
      </c>
      <c r="C1834" s="35" t="s">
        <v>6</v>
      </c>
      <c r="D1834" s="35">
        <v>1</v>
      </c>
      <c r="E1834" s="35" t="s">
        <v>1163</v>
      </c>
      <c r="F1834" s="35" t="s">
        <v>29</v>
      </c>
      <c r="G1834" s="35" t="s">
        <v>4</v>
      </c>
      <c r="H1834" s="35" t="s">
        <v>1164</v>
      </c>
      <c r="I1834" s="11">
        <v>243.69</v>
      </c>
      <c r="J1834" s="12"/>
      <c r="K1834" s="11"/>
      <c r="L1834" s="12"/>
      <c r="M1834" s="11">
        <f t="shared" si="28"/>
        <v>4715.6700000003984</v>
      </c>
    </row>
    <row r="1835" spans="1:13" hidden="1">
      <c r="A1835" t="s">
        <v>1272</v>
      </c>
      <c r="B1835" s="1">
        <v>42040</v>
      </c>
      <c r="C1835" t="s">
        <v>6</v>
      </c>
      <c r="D1835">
        <v>1</v>
      </c>
      <c r="E1835" t="s">
        <v>1277</v>
      </c>
      <c r="F1835" t="s">
        <v>29</v>
      </c>
      <c r="G1835" t="s">
        <v>4</v>
      </c>
      <c r="H1835" t="s">
        <v>1278</v>
      </c>
      <c r="I1835" s="2">
        <v>1000</v>
      </c>
      <c r="J1835" s="5"/>
      <c r="L1835" s="5"/>
      <c r="M1835" s="2">
        <f t="shared" si="28"/>
        <v>5715.6700000003984</v>
      </c>
    </row>
    <row r="1836" spans="1:13" hidden="1">
      <c r="A1836" t="s">
        <v>1344</v>
      </c>
      <c r="B1836" s="1">
        <v>42040</v>
      </c>
      <c r="C1836" t="s">
        <v>245</v>
      </c>
      <c r="D1836">
        <v>1</v>
      </c>
      <c r="E1836" t="s">
        <v>1350</v>
      </c>
      <c r="F1836" t="s">
        <v>13</v>
      </c>
      <c r="G1836" t="s">
        <v>4</v>
      </c>
      <c r="H1836" t="s">
        <v>1351</v>
      </c>
      <c r="J1836" s="5"/>
      <c r="K1836" s="2">
        <v>196100</v>
      </c>
      <c r="L1836" s="5"/>
      <c r="M1836" s="2">
        <f t="shared" si="28"/>
        <v>-190384.32999999961</v>
      </c>
    </row>
    <row r="1837" spans="1:13" hidden="1">
      <c r="A1837" t="s">
        <v>1457</v>
      </c>
      <c r="B1837" s="1">
        <v>42040</v>
      </c>
      <c r="C1837" t="s">
        <v>43</v>
      </c>
      <c r="D1837">
        <v>1</v>
      </c>
      <c r="E1837" t="s">
        <v>1458</v>
      </c>
      <c r="F1837" t="s">
        <v>16</v>
      </c>
      <c r="G1837" t="s">
        <v>4</v>
      </c>
      <c r="H1837" t="s">
        <v>444</v>
      </c>
      <c r="J1837" s="5"/>
      <c r="K1837" s="2">
        <v>1025</v>
      </c>
      <c r="L1837" s="5"/>
      <c r="M1837" s="2">
        <f t="shared" si="28"/>
        <v>-191409.32999999961</v>
      </c>
    </row>
    <row r="1838" spans="1:13" hidden="1">
      <c r="A1838" t="s">
        <v>1461</v>
      </c>
      <c r="B1838" s="1">
        <v>42040</v>
      </c>
      <c r="C1838" t="s">
        <v>6</v>
      </c>
      <c r="D1838">
        <v>1</v>
      </c>
      <c r="E1838" t="s">
        <v>1463</v>
      </c>
      <c r="F1838" t="s">
        <v>29</v>
      </c>
      <c r="G1838" t="s">
        <v>4</v>
      </c>
      <c r="H1838" t="s">
        <v>1464</v>
      </c>
      <c r="I1838" s="2">
        <v>1264.79</v>
      </c>
      <c r="J1838" s="5"/>
      <c r="L1838" s="5"/>
      <c r="M1838" s="2">
        <f t="shared" si="28"/>
        <v>-190144.5399999996</v>
      </c>
    </row>
    <row r="1839" spans="1:13" hidden="1">
      <c r="A1839" t="s">
        <v>1465</v>
      </c>
      <c r="B1839" s="1">
        <v>42040</v>
      </c>
      <c r="C1839" t="s">
        <v>43</v>
      </c>
      <c r="D1839">
        <v>1</v>
      </c>
      <c r="E1839" t="s">
        <v>1470</v>
      </c>
      <c r="F1839" t="s">
        <v>16</v>
      </c>
      <c r="G1839" t="s">
        <v>4</v>
      </c>
      <c r="H1839" t="s">
        <v>1471</v>
      </c>
      <c r="J1839" s="5"/>
      <c r="K1839" s="2">
        <v>3030</v>
      </c>
      <c r="L1839" s="5"/>
      <c r="M1839" s="2">
        <f t="shared" si="28"/>
        <v>-193174.5399999996</v>
      </c>
    </row>
    <row r="1840" spans="1:13" hidden="1">
      <c r="A1840" t="s">
        <v>1530</v>
      </c>
      <c r="B1840" s="1">
        <v>42040</v>
      </c>
      <c r="C1840" t="s">
        <v>1</v>
      </c>
      <c r="J1840" s="5"/>
      <c r="K1840" s="2">
        <v>999.43</v>
      </c>
      <c r="L1840" s="5"/>
      <c r="M1840" s="2">
        <f t="shared" si="28"/>
        <v>-194173.96999999959</v>
      </c>
    </row>
    <row r="1841" spans="1:13" hidden="1">
      <c r="A1841" t="s">
        <v>1557</v>
      </c>
      <c r="B1841" s="1">
        <v>42040</v>
      </c>
      <c r="C1841" t="s">
        <v>18</v>
      </c>
      <c r="D1841">
        <v>1</v>
      </c>
      <c r="E1841" t="s">
        <v>1564</v>
      </c>
      <c r="F1841" t="s">
        <v>13</v>
      </c>
      <c r="G1841" t="s">
        <v>4</v>
      </c>
      <c r="H1841" t="s">
        <v>1565</v>
      </c>
      <c r="J1841" s="5"/>
      <c r="K1841" s="2">
        <v>60000</v>
      </c>
      <c r="L1841" s="5"/>
      <c r="M1841" s="2">
        <f t="shared" si="28"/>
        <v>-254173.96999999959</v>
      </c>
    </row>
    <row r="1842" spans="1:13" hidden="1">
      <c r="A1842" t="s">
        <v>1568</v>
      </c>
      <c r="B1842" s="1">
        <v>42040</v>
      </c>
      <c r="C1842" t="s">
        <v>43</v>
      </c>
      <c r="D1842">
        <v>1</v>
      </c>
      <c r="E1842" t="s">
        <v>1573</v>
      </c>
      <c r="F1842" t="s">
        <v>16</v>
      </c>
      <c r="G1842" t="s">
        <v>4</v>
      </c>
      <c r="H1842" t="s">
        <v>1565</v>
      </c>
      <c r="J1842" s="5"/>
      <c r="K1842" s="2">
        <v>200000</v>
      </c>
      <c r="L1842" s="5"/>
      <c r="M1842" s="2">
        <f t="shared" si="28"/>
        <v>-454173.96999999962</v>
      </c>
    </row>
    <row r="1843" spans="1:13" hidden="1">
      <c r="A1843" t="s">
        <v>1574</v>
      </c>
      <c r="B1843" s="1">
        <v>42040</v>
      </c>
      <c r="C1843" t="s">
        <v>948</v>
      </c>
      <c r="D1843">
        <v>1</v>
      </c>
      <c r="E1843" t="s">
        <v>1581</v>
      </c>
      <c r="F1843" t="s">
        <v>13</v>
      </c>
      <c r="G1843" t="s">
        <v>4</v>
      </c>
      <c r="H1843" t="s">
        <v>1178</v>
      </c>
      <c r="J1843" s="5"/>
      <c r="K1843" s="2">
        <v>7101.52</v>
      </c>
      <c r="L1843" s="5"/>
      <c r="M1843" s="2">
        <f t="shared" si="28"/>
        <v>-461275.48999999964</v>
      </c>
    </row>
    <row r="1844" spans="1:13" hidden="1">
      <c r="A1844" t="s">
        <v>1584</v>
      </c>
      <c r="B1844" s="1">
        <v>42040</v>
      </c>
      <c r="C1844" t="s">
        <v>630</v>
      </c>
      <c r="D1844">
        <v>1</v>
      </c>
      <c r="E1844" t="s">
        <v>1586</v>
      </c>
      <c r="F1844" t="s">
        <v>16</v>
      </c>
      <c r="G1844" t="s">
        <v>4</v>
      </c>
      <c r="H1844" t="s">
        <v>630</v>
      </c>
      <c r="J1844" s="5"/>
      <c r="K1844" s="2">
        <v>7500.94</v>
      </c>
      <c r="L1844" s="5"/>
      <c r="M1844" s="2">
        <f t="shared" si="28"/>
        <v>-468776.42999999964</v>
      </c>
    </row>
    <row r="1845" spans="1:13" hidden="1">
      <c r="A1845" t="s">
        <v>1589</v>
      </c>
      <c r="B1845" s="1">
        <v>42040</v>
      </c>
      <c r="C1845" t="s">
        <v>195</v>
      </c>
      <c r="D1845">
        <v>1</v>
      </c>
      <c r="E1845" t="s">
        <v>1592</v>
      </c>
      <c r="F1845" t="s">
        <v>13</v>
      </c>
      <c r="G1845" t="s">
        <v>4</v>
      </c>
      <c r="H1845" t="s">
        <v>195</v>
      </c>
      <c r="J1845" s="5"/>
      <c r="K1845" s="2">
        <v>42395.9</v>
      </c>
      <c r="L1845" s="5"/>
      <c r="M1845" s="2">
        <f t="shared" si="28"/>
        <v>-511172.32999999967</v>
      </c>
    </row>
    <row r="1846" spans="1:13" hidden="1">
      <c r="A1846" t="s">
        <v>1593</v>
      </c>
      <c r="B1846" s="1">
        <v>42040</v>
      </c>
      <c r="C1846" t="s">
        <v>18</v>
      </c>
      <c r="D1846">
        <v>1</v>
      </c>
      <c r="E1846" t="s">
        <v>1595</v>
      </c>
      <c r="F1846" t="s">
        <v>13</v>
      </c>
      <c r="G1846" t="s">
        <v>4</v>
      </c>
      <c r="H1846" t="s">
        <v>18</v>
      </c>
      <c r="J1846" s="5"/>
      <c r="K1846" s="2">
        <v>12878.56</v>
      </c>
      <c r="L1846" s="5"/>
      <c r="M1846" s="2">
        <f t="shared" si="28"/>
        <v>-524050.88999999966</v>
      </c>
    </row>
    <row r="1847" spans="1:13" hidden="1">
      <c r="A1847" t="s">
        <v>15261</v>
      </c>
      <c r="B1847" s="1">
        <v>42040</v>
      </c>
      <c r="C1847" t="s">
        <v>18</v>
      </c>
      <c r="D1847">
        <v>2</v>
      </c>
      <c r="E1847" t="s">
        <v>15283</v>
      </c>
      <c r="F1847" t="s">
        <v>13559</v>
      </c>
      <c r="G1847" t="s">
        <v>313</v>
      </c>
      <c r="H1847" t="s">
        <v>1729</v>
      </c>
      <c r="I1847" s="2">
        <v>80.069999999999993</v>
      </c>
      <c r="J1847" s="5"/>
      <c r="L1847" s="5"/>
      <c r="M1847" s="2">
        <f t="shared" si="28"/>
        <v>-523970.81999999966</v>
      </c>
    </row>
    <row r="1848" spans="1:13" hidden="1">
      <c r="A1848" t="s">
        <v>15286</v>
      </c>
      <c r="B1848" s="1">
        <v>42040</v>
      </c>
      <c r="C1848" t="s">
        <v>15309</v>
      </c>
      <c r="D1848">
        <v>2</v>
      </c>
      <c r="E1848" t="s">
        <v>15310</v>
      </c>
      <c r="F1848" t="s">
        <v>7054</v>
      </c>
      <c r="G1848" t="s">
        <v>4</v>
      </c>
      <c r="H1848" t="s">
        <v>11249</v>
      </c>
      <c r="I1848" s="2">
        <v>1840</v>
      </c>
      <c r="J1848" s="5"/>
      <c r="L1848" s="5"/>
      <c r="M1848" s="2">
        <f t="shared" si="28"/>
        <v>-522130.81999999966</v>
      </c>
    </row>
    <row r="1849" spans="1:13" hidden="1">
      <c r="A1849" t="s">
        <v>15313</v>
      </c>
      <c r="B1849" s="1">
        <v>42040</v>
      </c>
      <c r="C1849" t="s">
        <v>15332</v>
      </c>
      <c r="D1849">
        <v>1</v>
      </c>
      <c r="E1849" t="s">
        <v>15333</v>
      </c>
      <c r="F1849" t="s">
        <v>13561</v>
      </c>
      <c r="G1849" t="s">
        <v>4</v>
      </c>
      <c r="H1849" t="s">
        <v>3666</v>
      </c>
      <c r="I1849" s="2">
        <v>134.31</v>
      </c>
      <c r="J1849" s="5"/>
      <c r="L1849" s="5"/>
      <c r="M1849" s="2">
        <f t="shared" si="28"/>
        <v>-521996.50999999966</v>
      </c>
    </row>
    <row r="1850" spans="1:13" hidden="1">
      <c r="A1850" t="s">
        <v>15336</v>
      </c>
      <c r="B1850" s="1">
        <v>42040</v>
      </c>
      <c r="C1850" t="s">
        <v>15354</v>
      </c>
      <c r="D1850">
        <v>1</v>
      </c>
      <c r="E1850" t="s">
        <v>15355</v>
      </c>
      <c r="F1850" t="s">
        <v>13565</v>
      </c>
      <c r="G1850" t="s">
        <v>4</v>
      </c>
      <c r="H1850" t="s">
        <v>1351</v>
      </c>
      <c r="I1850" s="2">
        <v>196100</v>
      </c>
      <c r="J1850" s="5"/>
      <c r="L1850" s="5"/>
      <c r="M1850" s="2">
        <f t="shared" si="28"/>
        <v>-325896.50999999966</v>
      </c>
    </row>
    <row r="1851" spans="1:13" hidden="1">
      <c r="A1851" t="s">
        <v>15431</v>
      </c>
      <c r="B1851" s="1">
        <v>42040</v>
      </c>
      <c r="C1851" t="s">
        <v>15452</v>
      </c>
      <c r="D1851">
        <v>2</v>
      </c>
      <c r="E1851" t="s">
        <v>15453</v>
      </c>
      <c r="F1851" t="s">
        <v>7054</v>
      </c>
      <c r="G1851" t="s">
        <v>4</v>
      </c>
      <c r="H1851" t="s">
        <v>15454</v>
      </c>
      <c r="I1851" s="2">
        <v>3030</v>
      </c>
      <c r="J1851" s="5"/>
      <c r="L1851" s="5"/>
      <c r="M1851" s="2">
        <f t="shared" si="28"/>
        <v>-322866.50999999966</v>
      </c>
    </row>
    <row r="1852" spans="1:13" hidden="1">
      <c r="A1852" t="s">
        <v>15458</v>
      </c>
      <c r="B1852" s="1">
        <v>42040</v>
      </c>
      <c r="C1852" t="s">
        <v>15478</v>
      </c>
      <c r="D1852">
        <v>2</v>
      </c>
      <c r="E1852" t="s">
        <v>15479</v>
      </c>
      <c r="F1852" t="s">
        <v>7054</v>
      </c>
      <c r="G1852" t="s">
        <v>4</v>
      </c>
      <c r="H1852" t="s">
        <v>15480</v>
      </c>
      <c r="I1852" s="2">
        <v>1025</v>
      </c>
      <c r="J1852" s="5"/>
      <c r="L1852" s="5"/>
      <c r="M1852" s="2">
        <f t="shared" si="28"/>
        <v>-321841.50999999966</v>
      </c>
    </row>
    <row r="1853" spans="1:13" hidden="1">
      <c r="A1853" t="s">
        <v>15486</v>
      </c>
      <c r="B1853" s="1">
        <v>42040</v>
      </c>
      <c r="C1853" t="s">
        <v>15504</v>
      </c>
      <c r="D1853">
        <v>2</v>
      </c>
      <c r="E1853" t="s">
        <v>15505</v>
      </c>
      <c r="F1853" t="s">
        <v>7054</v>
      </c>
      <c r="G1853" t="s">
        <v>4</v>
      </c>
      <c r="H1853" t="s">
        <v>12863</v>
      </c>
      <c r="I1853" s="2">
        <v>1390.71</v>
      </c>
      <c r="J1853" s="5"/>
      <c r="L1853" s="5"/>
      <c r="M1853" s="2">
        <f t="shared" si="28"/>
        <v>-320450.79999999964</v>
      </c>
    </row>
    <row r="1854" spans="1:13" hidden="1">
      <c r="A1854" t="s">
        <v>15508</v>
      </c>
      <c r="B1854" s="1">
        <v>42040</v>
      </c>
      <c r="C1854" t="s">
        <v>15529</v>
      </c>
      <c r="D1854">
        <v>2</v>
      </c>
      <c r="E1854" t="s">
        <v>15530</v>
      </c>
      <c r="F1854" t="s">
        <v>7054</v>
      </c>
      <c r="G1854" t="s">
        <v>4</v>
      </c>
      <c r="H1854" t="s">
        <v>15531</v>
      </c>
      <c r="I1854" s="2">
        <v>3940</v>
      </c>
      <c r="J1854" s="5"/>
      <c r="L1854" s="5"/>
      <c r="M1854" s="2">
        <f t="shared" si="28"/>
        <v>-316510.79999999964</v>
      </c>
    </row>
    <row r="1855" spans="1:13" hidden="1">
      <c r="A1855" t="s">
        <v>15535</v>
      </c>
      <c r="B1855" s="1">
        <v>42040</v>
      </c>
      <c r="C1855" t="s">
        <v>529</v>
      </c>
      <c r="D1855">
        <v>2</v>
      </c>
      <c r="E1855" t="s">
        <v>15552</v>
      </c>
      <c r="F1855" t="s">
        <v>13559</v>
      </c>
      <c r="G1855" t="s">
        <v>313</v>
      </c>
      <c r="H1855" t="s">
        <v>2079</v>
      </c>
      <c r="I1855" s="2">
        <v>372.89</v>
      </c>
      <c r="J1855" s="5"/>
      <c r="L1855" s="5"/>
      <c r="M1855" s="2">
        <f t="shared" si="28"/>
        <v>-316137.90999999963</v>
      </c>
    </row>
    <row r="1856" spans="1:13" hidden="1">
      <c r="A1856" t="s">
        <v>15557</v>
      </c>
      <c r="B1856" s="1">
        <v>42040</v>
      </c>
      <c r="C1856" t="s">
        <v>15574</v>
      </c>
      <c r="D1856">
        <v>2</v>
      </c>
      <c r="E1856" t="s">
        <v>15575</v>
      </c>
      <c r="F1856" t="s">
        <v>7054</v>
      </c>
      <c r="G1856" t="s">
        <v>4</v>
      </c>
      <c r="H1856" t="s">
        <v>444</v>
      </c>
      <c r="I1856" s="2">
        <v>1025</v>
      </c>
      <c r="J1856" s="5"/>
      <c r="L1856" s="5"/>
      <c r="M1856" s="2">
        <f t="shared" si="28"/>
        <v>-315112.90999999963</v>
      </c>
    </row>
    <row r="1857" spans="1:13" hidden="1">
      <c r="A1857" t="s">
        <v>15580</v>
      </c>
      <c r="B1857" s="1">
        <v>42040</v>
      </c>
      <c r="C1857" t="s">
        <v>15597</v>
      </c>
      <c r="D1857">
        <v>2</v>
      </c>
      <c r="E1857" t="s">
        <v>15598</v>
      </c>
      <c r="F1857" t="s">
        <v>7054</v>
      </c>
      <c r="G1857" t="s">
        <v>4</v>
      </c>
      <c r="H1857" t="s">
        <v>1471</v>
      </c>
      <c r="I1857" s="2">
        <v>3030</v>
      </c>
      <c r="J1857" s="5"/>
      <c r="L1857" s="5"/>
      <c r="M1857" s="2">
        <f t="shared" si="28"/>
        <v>-312082.90999999963</v>
      </c>
    </row>
    <row r="1858" spans="1:13" hidden="1">
      <c r="A1858" t="s">
        <v>15603</v>
      </c>
      <c r="B1858" s="1">
        <v>42040</v>
      </c>
      <c r="C1858" t="s">
        <v>1</v>
      </c>
      <c r="D1858">
        <v>2</v>
      </c>
      <c r="E1858" t="s">
        <v>15625</v>
      </c>
      <c r="F1858" t="s">
        <v>13559</v>
      </c>
      <c r="G1858" t="s">
        <v>313</v>
      </c>
      <c r="H1858" t="s">
        <v>12570</v>
      </c>
      <c r="I1858" s="2">
        <v>999.43</v>
      </c>
      <c r="J1858" s="5"/>
      <c r="L1858" s="5"/>
      <c r="M1858" s="2">
        <f t="shared" si="28"/>
        <v>-311083.47999999963</v>
      </c>
    </row>
    <row r="1859" spans="1:13" hidden="1">
      <c r="A1859" t="s">
        <v>15630</v>
      </c>
      <c r="B1859" s="1">
        <v>42040</v>
      </c>
      <c r="C1859" t="s">
        <v>15649</v>
      </c>
      <c r="D1859">
        <v>2</v>
      </c>
      <c r="E1859" t="s">
        <v>15650</v>
      </c>
      <c r="F1859" t="s">
        <v>7054</v>
      </c>
      <c r="G1859" t="s">
        <v>4</v>
      </c>
      <c r="H1859" t="s">
        <v>15651</v>
      </c>
      <c r="I1859" s="2">
        <v>1025</v>
      </c>
      <c r="J1859" s="5"/>
      <c r="L1859" s="5"/>
      <c r="M1859" s="2">
        <f t="shared" si="28"/>
        <v>-310058.47999999963</v>
      </c>
    </row>
    <row r="1860" spans="1:13" hidden="1">
      <c r="A1860" t="s">
        <v>15656</v>
      </c>
      <c r="B1860" s="1">
        <v>42040</v>
      </c>
      <c r="C1860" t="s">
        <v>15675</v>
      </c>
      <c r="D1860">
        <v>2</v>
      </c>
      <c r="E1860" t="s">
        <v>15676</v>
      </c>
      <c r="F1860" t="s">
        <v>7054</v>
      </c>
      <c r="G1860" t="s">
        <v>4</v>
      </c>
      <c r="H1860" t="s">
        <v>15677</v>
      </c>
      <c r="I1860" s="2">
        <v>7268.01</v>
      </c>
      <c r="J1860" s="5"/>
      <c r="L1860" s="5"/>
      <c r="M1860" s="2">
        <f t="shared" si="28"/>
        <v>-302790.46999999962</v>
      </c>
    </row>
    <row r="1861" spans="1:13" hidden="1">
      <c r="A1861" t="s">
        <v>15682</v>
      </c>
      <c r="B1861" s="1">
        <v>42040</v>
      </c>
      <c r="C1861" t="s">
        <v>15700</v>
      </c>
      <c r="D1861">
        <v>2</v>
      </c>
      <c r="E1861" t="s">
        <v>15701</v>
      </c>
      <c r="F1861" t="s">
        <v>7054</v>
      </c>
      <c r="G1861" t="s">
        <v>4</v>
      </c>
      <c r="H1861" t="s">
        <v>15702</v>
      </c>
      <c r="I1861" s="2">
        <v>1025</v>
      </c>
      <c r="J1861" s="5"/>
      <c r="L1861" s="5"/>
      <c r="M1861" s="2">
        <f t="shared" si="28"/>
        <v>-301765.46999999962</v>
      </c>
    </row>
    <row r="1862" spans="1:13" hidden="1">
      <c r="A1862" t="s">
        <v>15707</v>
      </c>
      <c r="B1862" s="1">
        <v>42040</v>
      </c>
      <c r="C1862" t="s">
        <v>15727</v>
      </c>
      <c r="D1862">
        <v>2</v>
      </c>
      <c r="E1862" t="s">
        <v>15728</v>
      </c>
      <c r="F1862" t="s">
        <v>13559</v>
      </c>
      <c r="G1862" t="s">
        <v>313</v>
      </c>
      <c r="H1862" t="s">
        <v>392</v>
      </c>
      <c r="J1862" s="5"/>
      <c r="K1862" s="2">
        <v>171.4</v>
      </c>
      <c r="L1862" s="5"/>
      <c r="M1862" s="2">
        <f t="shared" si="28"/>
        <v>-301936.86999999965</v>
      </c>
    </row>
    <row r="1863" spans="1:13" hidden="1">
      <c r="A1863" t="s">
        <v>15707</v>
      </c>
      <c r="B1863" s="1">
        <v>42040</v>
      </c>
      <c r="C1863" t="s">
        <v>15727</v>
      </c>
      <c r="D1863">
        <v>2</v>
      </c>
      <c r="E1863" t="s">
        <v>15728</v>
      </c>
      <c r="F1863" t="s">
        <v>13559</v>
      </c>
      <c r="G1863" t="s">
        <v>313</v>
      </c>
      <c r="H1863" t="s">
        <v>392</v>
      </c>
      <c r="I1863" s="2">
        <v>171.4</v>
      </c>
      <c r="J1863" s="5"/>
      <c r="L1863" s="5"/>
      <c r="M1863" s="2">
        <f t="shared" si="28"/>
        <v>-301765.46999999962</v>
      </c>
    </row>
    <row r="1864" spans="1:13" hidden="1">
      <c r="A1864" t="s">
        <v>15734</v>
      </c>
      <c r="B1864" s="1">
        <v>42040</v>
      </c>
      <c r="C1864" t="s">
        <v>15751</v>
      </c>
      <c r="D1864">
        <v>2</v>
      </c>
      <c r="E1864" t="s">
        <v>15752</v>
      </c>
      <c r="F1864" t="s">
        <v>7054</v>
      </c>
      <c r="G1864" t="s">
        <v>4</v>
      </c>
      <c r="H1864" t="s">
        <v>15753</v>
      </c>
      <c r="I1864" s="2">
        <v>1025</v>
      </c>
      <c r="J1864" s="5"/>
      <c r="L1864" s="5"/>
      <c r="M1864" s="2">
        <f t="shared" si="28"/>
        <v>-300740.46999999962</v>
      </c>
    </row>
    <row r="1865" spans="1:13" hidden="1">
      <c r="A1865" t="s">
        <v>15758</v>
      </c>
      <c r="B1865" s="1">
        <v>42040</v>
      </c>
      <c r="C1865" t="s">
        <v>15777</v>
      </c>
      <c r="D1865">
        <v>2</v>
      </c>
      <c r="E1865" t="s">
        <v>15778</v>
      </c>
      <c r="F1865" t="s">
        <v>13559</v>
      </c>
      <c r="G1865" t="s">
        <v>313</v>
      </c>
      <c r="H1865" t="s">
        <v>1055</v>
      </c>
      <c r="J1865" s="5"/>
      <c r="K1865" s="2">
        <v>249.46</v>
      </c>
      <c r="L1865" s="5"/>
      <c r="M1865" s="2">
        <f t="shared" ref="M1865:M1928" si="29">+M1864+I1865-K1865</f>
        <v>-300989.92999999964</v>
      </c>
    </row>
    <row r="1866" spans="1:13" hidden="1">
      <c r="A1866" t="s">
        <v>15758</v>
      </c>
      <c r="B1866" s="1">
        <v>42040</v>
      </c>
      <c r="C1866" t="s">
        <v>15777</v>
      </c>
      <c r="D1866">
        <v>2</v>
      </c>
      <c r="E1866" t="s">
        <v>15778</v>
      </c>
      <c r="F1866" t="s">
        <v>13559</v>
      </c>
      <c r="G1866" t="s">
        <v>313</v>
      </c>
      <c r="H1866" t="s">
        <v>1055</v>
      </c>
      <c r="I1866" s="2">
        <v>249.46</v>
      </c>
      <c r="J1866" s="5"/>
      <c r="L1866" s="5"/>
      <c r="M1866" s="2">
        <f t="shared" si="29"/>
        <v>-300740.46999999962</v>
      </c>
    </row>
    <row r="1867" spans="1:13" hidden="1">
      <c r="A1867" t="s">
        <v>15784</v>
      </c>
      <c r="B1867" s="1">
        <v>42040</v>
      </c>
      <c r="C1867" t="s">
        <v>15805</v>
      </c>
      <c r="D1867">
        <v>2</v>
      </c>
      <c r="E1867" t="s">
        <v>15806</v>
      </c>
      <c r="F1867" t="s">
        <v>7054</v>
      </c>
      <c r="G1867" t="s">
        <v>4</v>
      </c>
      <c r="H1867" t="s">
        <v>15807</v>
      </c>
      <c r="I1867" s="2">
        <v>1025</v>
      </c>
      <c r="J1867" s="5"/>
      <c r="L1867" s="5"/>
      <c r="M1867" s="2">
        <f t="shared" si="29"/>
        <v>-299715.46999999962</v>
      </c>
    </row>
    <row r="1868" spans="1:13" hidden="1">
      <c r="A1868" t="s">
        <v>15810</v>
      </c>
      <c r="B1868" s="1">
        <v>42040</v>
      </c>
      <c r="C1868" t="s">
        <v>18</v>
      </c>
      <c r="D1868">
        <v>2</v>
      </c>
      <c r="E1868" t="s">
        <v>15830</v>
      </c>
      <c r="F1868" t="s">
        <v>13559</v>
      </c>
      <c r="G1868" t="s">
        <v>313</v>
      </c>
      <c r="H1868" t="s">
        <v>10023</v>
      </c>
      <c r="I1868" s="2">
        <v>415.94</v>
      </c>
      <c r="J1868" s="5"/>
      <c r="L1868" s="5"/>
      <c r="M1868" s="2">
        <f t="shared" si="29"/>
        <v>-299299.52999999962</v>
      </c>
    </row>
    <row r="1869" spans="1:13" hidden="1">
      <c r="A1869" t="s">
        <v>15835</v>
      </c>
      <c r="B1869" s="1">
        <v>42040</v>
      </c>
      <c r="C1869" t="s">
        <v>15851</v>
      </c>
      <c r="D1869">
        <v>1</v>
      </c>
      <c r="E1869" t="s">
        <v>15852</v>
      </c>
      <c r="F1869" t="s">
        <v>13565</v>
      </c>
      <c r="G1869" t="s">
        <v>4</v>
      </c>
      <c r="H1869" t="s">
        <v>10829</v>
      </c>
      <c r="I1869" s="2">
        <v>260000</v>
      </c>
      <c r="J1869" s="5"/>
      <c r="L1869" s="5"/>
      <c r="M1869" s="2">
        <f t="shared" si="29"/>
        <v>-39299.52999999962</v>
      </c>
    </row>
    <row r="1870" spans="1:13" hidden="1">
      <c r="A1870" t="s">
        <v>15858</v>
      </c>
      <c r="B1870" s="1">
        <v>42040</v>
      </c>
      <c r="C1870" t="s">
        <v>15875</v>
      </c>
      <c r="D1870">
        <v>2</v>
      </c>
      <c r="E1870" t="s">
        <v>15876</v>
      </c>
      <c r="F1870" t="s">
        <v>13559</v>
      </c>
      <c r="G1870" t="s">
        <v>313</v>
      </c>
      <c r="H1870" t="s">
        <v>1032</v>
      </c>
      <c r="J1870" s="5"/>
      <c r="K1870" s="2">
        <v>4351.04</v>
      </c>
      <c r="L1870" s="5"/>
      <c r="M1870" s="2">
        <f t="shared" si="29"/>
        <v>-43650.569999999621</v>
      </c>
    </row>
    <row r="1871" spans="1:13" hidden="1">
      <c r="A1871" t="s">
        <v>15858</v>
      </c>
      <c r="B1871" s="1">
        <v>42040</v>
      </c>
      <c r="C1871" t="s">
        <v>15875</v>
      </c>
      <c r="D1871">
        <v>2</v>
      </c>
      <c r="E1871" t="s">
        <v>15876</v>
      </c>
      <c r="F1871" t="s">
        <v>13559</v>
      </c>
      <c r="G1871" t="s">
        <v>313</v>
      </c>
      <c r="H1871" t="s">
        <v>1032</v>
      </c>
      <c r="I1871" s="2">
        <v>4351.04</v>
      </c>
      <c r="J1871" s="5"/>
      <c r="L1871" s="5"/>
      <c r="M1871" s="2">
        <f t="shared" si="29"/>
        <v>-39299.52999999962</v>
      </c>
    </row>
    <row r="1872" spans="1:13" hidden="1">
      <c r="A1872" t="s">
        <v>15880</v>
      </c>
      <c r="B1872" s="1">
        <v>42040</v>
      </c>
      <c r="C1872" t="s">
        <v>15896</v>
      </c>
      <c r="D1872">
        <v>1</v>
      </c>
      <c r="E1872" t="s">
        <v>15897</v>
      </c>
      <c r="F1872" t="s">
        <v>13565</v>
      </c>
      <c r="G1872" t="s">
        <v>4</v>
      </c>
      <c r="H1872" t="s">
        <v>15898</v>
      </c>
      <c r="I1872" s="2">
        <v>5600</v>
      </c>
      <c r="J1872" s="5"/>
      <c r="L1872" s="5"/>
      <c r="M1872" s="2">
        <f t="shared" si="29"/>
        <v>-33699.52999999962</v>
      </c>
    </row>
    <row r="1873" spans="1:13" hidden="1">
      <c r="A1873" t="s">
        <v>15903</v>
      </c>
      <c r="B1873" s="1">
        <v>42040</v>
      </c>
      <c r="C1873" t="s">
        <v>15918</v>
      </c>
      <c r="D1873">
        <v>2</v>
      </c>
      <c r="E1873" t="s">
        <v>15919</v>
      </c>
      <c r="F1873" t="s">
        <v>7054</v>
      </c>
      <c r="G1873" t="s">
        <v>4</v>
      </c>
      <c r="H1873" t="s">
        <v>809</v>
      </c>
      <c r="J1873" s="5"/>
      <c r="K1873" s="2">
        <v>10094.69</v>
      </c>
      <c r="L1873" s="5"/>
      <c r="M1873" s="2">
        <f t="shared" si="29"/>
        <v>-43794.219999999623</v>
      </c>
    </row>
    <row r="1874" spans="1:13" hidden="1">
      <c r="A1874" t="s">
        <v>15903</v>
      </c>
      <c r="B1874" s="1">
        <v>42040</v>
      </c>
      <c r="C1874" t="s">
        <v>15918</v>
      </c>
      <c r="D1874">
        <v>2</v>
      </c>
      <c r="E1874" t="s">
        <v>15919</v>
      </c>
      <c r="F1874" t="s">
        <v>7054</v>
      </c>
      <c r="G1874" t="s">
        <v>4</v>
      </c>
      <c r="H1874" t="s">
        <v>809</v>
      </c>
      <c r="I1874" s="2">
        <v>11294.68</v>
      </c>
      <c r="J1874" s="5"/>
      <c r="L1874" s="5"/>
      <c r="M1874" s="2">
        <f t="shared" si="29"/>
        <v>-32499.539999999623</v>
      </c>
    </row>
    <row r="1875" spans="1:13" hidden="1">
      <c r="A1875" t="s">
        <v>15923</v>
      </c>
      <c r="B1875" s="1">
        <v>42040</v>
      </c>
      <c r="C1875" t="s">
        <v>4654</v>
      </c>
      <c r="D1875">
        <v>2</v>
      </c>
      <c r="E1875" t="s">
        <v>15942</v>
      </c>
      <c r="F1875" t="s">
        <v>13559</v>
      </c>
      <c r="G1875" t="s">
        <v>313</v>
      </c>
      <c r="H1875" t="s">
        <v>1178</v>
      </c>
      <c r="I1875" s="2">
        <v>7101.52</v>
      </c>
      <c r="J1875" s="5"/>
      <c r="L1875" s="5"/>
      <c r="M1875" s="2">
        <f t="shared" si="29"/>
        <v>-25398.019999999622</v>
      </c>
    </row>
    <row r="1876" spans="1:13" hidden="1">
      <c r="A1876" t="s">
        <v>15947</v>
      </c>
      <c r="B1876" s="1">
        <v>42040</v>
      </c>
      <c r="C1876" t="s">
        <v>15968</v>
      </c>
      <c r="D1876">
        <v>2</v>
      </c>
      <c r="E1876" t="s">
        <v>15969</v>
      </c>
      <c r="F1876" t="s">
        <v>7054</v>
      </c>
      <c r="G1876" t="s">
        <v>4</v>
      </c>
      <c r="H1876" t="s">
        <v>1869</v>
      </c>
      <c r="I1876" s="2">
        <v>3030</v>
      </c>
      <c r="J1876" s="5"/>
      <c r="L1876" s="5"/>
      <c r="M1876" s="2">
        <f t="shared" si="29"/>
        <v>-22368.019999999622</v>
      </c>
    </row>
    <row r="1877" spans="1:13" hidden="1">
      <c r="A1877" t="s">
        <v>15978</v>
      </c>
      <c r="B1877" s="1">
        <v>42040</v>
      </c>
      <c r="C1877" t="s">
        <v>15997</v>
      </c>
      <c r="D1877">
        <v>2</v>
      </c>
      <c r="E1877" t="s">
        <v>15998</v>
      </c>
      <c r="F1877" t="s">
        <v>7054</v>
      </c>
      <c r="G1877" t="s">
        <v>4</v>
      </c>
      <c r="H1877" t="s">
        <v>15999</v>
      </c>
      <c r="I1877" s="2">
        <v>1840</v>
      </c>
      <c r="J1877" s="5"/>
      <c r="L1877" s="5"/>
      <c r="M1877" s="2">
        <f t="shared" si="29"/>
        <v>-20528.019999999622</v>
      </c>
    </row>
    <row r="1878" spans="1:13" hidden="1">
      <c r="A1878" t="s">
        <v>16007</v>
      </c>
      <c r="B1878" s="1">
        <v>42040</v>
      </c>
      <c r="C1878" t="s">
        <v>16023</v>
      </c>
      <c r="D1878">
        <v>1</v>
      </c>
      <c r="E1878" t="s">
        <v>16024</v>
      </c>
      <c r="F1878" t="s">
        <v>13565</v>
      </c>
      <c r="G1878" t="s">
        <v>4</v>
      </c>
      <c r="H1878" t="s">
        <v>16025</v>
      </c>
      <c r="I1878" s="2">
        <v>5000</v>
      </c>
      <c r="J1878" s="5"/>
      <c r="L1878" s="5"/>
      <c r="M1878" s="2">
        <f t="shared" si="29"/>
        <v>-15528.019999999622</v>
      </c>
    </row>
    <row r="1879" spans="1:13" hidden="1">
      <c r="A1879" t="s">
        <v>16029</v>
      </c>
      <c r="B1879" s="1">
        <v>42040</v>
      </c>
      <c r="C1879" t="s">
        <v>16051</v>
      </c>
      <c r="D1879">
        <v>1</v>
      </c>
      <c r="E1879" t="s">
        <v>16052</v>
      </c>
      <c r="F1879" t="s">
        <v>13561</v>
      </c>
      <c r="G1879" t="s">
        <v>4</v>
      </c>
      <c r="H1879" t="s">
        <v>16053</v>
      </c>
      <c r="I1879" s="2">
        <v>20000</v>
      </c>
      <c r="J1879" s="5"/>
      <c r="L1879" s="5"/>
      <c r="M1879" s="2">
        <f t="shared" si="29"/>
        <v>4471.9800000003779</v>
      </c>
    </row>
    <row r="1880" spans="1:13" hidden="1">
      <c r="A1880" s="35" t="s">
        <v>1603</v>
      </c>
      <c r="B1880" s="36">
        <v>42041</v>
      </c>
      <c r="C1880" s="35" t="s">
        <v>1</v>
      </c>
      <c r="D1880" s="35">
        <v>1</v>
      </c>
      <c r="E1880" s="35" t="s">
        <v>1604</v>
      </c>
      <c r="F1880" s="35" t="s">
        <v>13</v>
      </c>
      <c r="G1880" s="35" t="s">
        <v>4</v>
      </c>
      <c r="H1880" s="35" t="s">
        <v>1605</v>
      </c>
      <c r="I1880" s="11"/>
      <c r="J1880" s="12"/>
      <c r="K1880" s="11">
        <v>274909.18</v>
      </c>
      <c r="L1880" s="12"/>
      <c r="M1880" s="11">
        <f t="shared" si="29"/>
        <v>-270437.1999999996</v>
      </c>
    </row>
    <row r="1881" spans="1:13" hidden="1">
      <c r="A1881" t="s">
        <v>1663</v>
      </c>
      <c r="B1881" s="1">
        <v>42041</v>
      </c>
      <c r="C1881" t="s">
        <v>6</v>
      </c>
      <c r="D1881">
        <v>1</v>
      </c>
      <c r="E1881" t="s">
        <v>1666</v>
      </c>
      <c r="F1881" t="s">
        <v>29</v>
      </c>
      <c r="G1881" t="s">
        <v>4</v>
      </c>
      <c r="H1881" t="s">
        <v>1667</v>
      </c>
      <c r="I1881" s="2">
        <v>160.44999999999999</v>
      </c>
      <c r="J1881" s="5"/>
      <c r="L1881" s="5"/>
      <c r="M1881" s="2">
        <f t="shared" si="29"/>
        <v>-270276.74999999959</v>
      </c>
    </row>
    <row r="1882" spans="1:13" hidden="1">
      <c r="A1882" t="s">
        <v>1683</v>
      </c>
      <c r="B1882" s="1">
        <v>42041</v>
      </c>
      <c r="D1882">
        <v>1</v>
      </c>
      <c r="E1882" t="s">
        <v>1692</v>
      </c>
      <c r="F1882" t="s">
        <v>13</v>
      </c>
      <c r="G1882" t="s">
        <v>4</v>
      </c>
      <c r="H1882" t="s">
        <v>1693</v>
      </c>
      <c r="J1882" s="5"/>
      <c r="K1882" s="2">
        <v>129200</v>
      </c>
      <c r="L1882" s="5"/>
      <c r="M1882" s="2">
        <f t="shared" si="29"/>
        <v>-399476.74999999959</v>
      </c>
    </row>
    <row r="1883" spans="1:13" hidden="1">
      <c r="A1883" t="s">
        <v>1719</v>
      </c>
      <c r="B1883" s="1">
        <v>42041</v>
      </c>
      <c r="C1883" t="s">
        <v>6</v>
      </c>
      <c r="D1883">
        <v>1</v>
      </c>
      <c r="E1883" t="s">
        <v>1728</v>
      </c>
      <c r="F1883" t="s">
        <v>29</v>
      </c>
      <c r="G1883" t="s">
        <v>4</v>
      </c>
      <c r="H1883" t="s">
        <v>1729</v>
      </c>
      <c r="I1883" s="2">
        <v>1568.56</v>
      </c>
      <c r="J1883" s="5"/>
      <c r="L1883" s="5"/>
      <c r="M1883" s="2">
        <f t="shared" si="29"/>
        <v>-397908.18999999959</v>
      </c>
    </row>
    <row r="1884" spans="1:13" hidden="1">
      <c r="A1884" t="s">
        <v>1730</v>
      </c>
      <c r="B1884" s="1">
        <v>42041</v>
      </c>
      <c r="C1884" t="s">
        <v>1</v>
      </c>
      <c r="D1884">
        <v>1</v>
      </c>
      <c r="E1884" t="s">
        <v>1733</v>
      </c>
      <c r="F1884" t="s">
        <v>16</v>
      </c>
      <c r="G1884" t="s">
        <v>4</v>
      </c>
      <c r="H1884" t="s">
        <v>1693</v>
      </c>
      <c r="J1884" s="5"/>
      <c r="K1884" s="2">
        <v>70700</v>
      </c>
      <c r="L1884" s="5"/>
      <c r="M1884" s="2">
        <f t="shared" si="29"/>
        <v>-468608.18999999959</v>
      </c>
    </row>
    <row r="1885" spans="1:13" hidden="1">
      <c r="A1885" t="s">
        <v>1734</v>
      </c>
      <c r="B1885" s="1">
        <v>42041</v>
      </c>
      <c r="C1885" t="s">
        <v>1</v>
      </c>
      <c r="D1885">
        <v>1</v>
      </c>
      <c r="E1885" t="s">
        <v>1739</v>
      </c>
      <c r="F1885" t="s">
        <v>16</v>
      </c>
      <c r="G1885" t="s">
        <v>4</v>
      </c>
      <c r="H1885" t="s">
        <v>1693</v>
      </c>
      <c r="J1885" s="5"/>
      <c r="K1885" s="2">
        <v>9300</v>
      </c>
      <c r="L1885" s="5"/>
      <c r="M1885" s="2">
        <f t="shared" si="29"/>
        <v>-477908.18999999959</v>
      </c>
    </row>
    <row r="1886" spans="1:13" hidden="1">
      <c r="A1886" t="s">
        <v>1846</v>
      </c>
      <c r="B1886" s="1">
        <v>42041</v>
      </c>
      <c r="C1886" t="s">
        <v>6</v>
      </c>
      <c r="D1886">
        <v>1</v>
      </c>
      <c r="E1886" t="s">
        <v>1856</v>
      </c>
      <c r="F1886" t="s">
        <v>29</v>
      </c>
      <c r="G1886" t="s">
        <v>4</v>
      </c>
      <c r="H1886" t="s">
        <v>1857</v>
      </c>
      <c r="I1886" s="2">
        <v>1000</v>
      </c>
      <c r="J1886" s="5"/>
      <c r="L1886" s="5"/>
      <c r="M1886" s="2">
        <f t="shared" si="29"/>
        <v>-476908.18999999959</v>
      </c>
    </row>
    <row r="1887" spans="1:13" hidden="1">
      <c r="A1887" t="s">
        <v>1859</v>
      </c>
      <c r="B1887" s="1">
        <v>42041</v>
      </c>
      <c r="C1887" t="s">
        <v>18</v>
      </c>
      <c r="D1887">
        <v>1</v>
      </c>
      <c r="E1887" t="s">
        <v>1864</v>
      </c>
      <c r="F1887" t="s">
        <v>13</v>
      </c>
      <c r="G1887" t="s">
        <v>4</v>
      </c>
      <c r="H1887" t="s">
        <v>1865</v>
      </c>
      <c r="J1887" s="5"/>
      <c r="K1887" s="2">
        <v>13000</v>
      </c>
      <c r="L1887" s="5"/>
      <c r="M1887" s="2">
        <f t="shared" si="29"/>
        <v>-489908.18999999959</v>
      </c>
    </row>
    <row r="1888" spans="1:13" hidden="1">
      <c r="A1888" t="s">
        <v>1867</v>
      </c>
      <c r="B1888" s="1">
        <v>42041</v>
      </c>
      <c r="C1888" t="s">
        <v>6</v>
      </c>
      <c r="D1888">
        <v>1</v>
      </c>
      <c r="E1888" t="s">
        <v>1874</v>
      </c>
      <c r="F1888" t="s">
        <v>29</v>
      </c>
      <c r="G1888" t="s">
        <v>4</v>
      </c>
      <c r="H1888" t="s">
        <v>1875</v>
      </c>
      <c r="I1888" s="2">
        <v>800</v>
      </c>
      <c r="J1888" s="5"/>
      <c r="L1888" s="5"/>
      <c r="M1888" s="2">
        <f t="shared" si="29"/>
        <v>-489108.18999999959</v>
      </c>
    </row>
    <row r="1889" spans="1:13" hidden="1">
      <c r="A1889" t="s">
        <v>1935</v>
      </c>
      <c r="B1889" s="1">
        <v>42041</v>
      </c>
      <c r="C1889" t="s">
        <v>1944</v>
      </c>
      <c r="D1889">
        <v>1</v>
      </c>
      <c r="E1889" t="s">
        <v>1945</v>
      </c>
      <c r="F1889" t="s">
        <v>13</v>
      </c>
      <c r="G1889" t="s">
        <v>4</v>
      </c>
      <c r="H1889" t="s">
        <v>1946</v>
      </c>
      <c r="J1889" s="5"/>
      <c r="K1889" s="2">
        <v>10000</v>
      </c>
      <c r="L1889" s="5"/>
      <c r="M1889" s="2">
        <f t="shared" si="29"/>
        <v>-499108.18999999959</v>
      </c>
    </row>
    <row r="1890" spans="1:13" hidden="1">
      <c r="A1890" t="s">
        <v>2052</v>
      </c>
      <c r="B1890" s="1">
        <v>42041</v>
      </c>
      <c r="C1890" t="s">
        <v>6</v>
      </c>
      <c r="D1890">
        <v>1</v>
      </c>
      <c r="E1890" t="s">
        <v>2053</v>
      </c>
      <c r="F1890" t="s">
        <v>8</v>
      </c>
      <c r="G1890" t="s">
        <v>4</v>
      </c>
      <c r="H1890" t="s">
        <v>2054</v>
      </c>
      <c r="I1890" s="2">
        <v>10000</v>
      </c>
      <c r="J1890" s="5"/>
      <c r="L1890" s="5"/>
      <c r="M1890" s="2">
        <f t="shared" si="29"/>
        <v>-489108.18999999959</v>
      </c>
    </row>
    <row r="1891" spans="1:13" hidden="1">
      <c r="A1891" t="s">
        <v>2055</v>
      </c>
      <c r="B1891" s="1">
        <v>42041</v>
      </c>
      <c r="C1891" t="s">
        <v>2056</v>
      </c>
      <c r="D1891">
        <v>1</v>
      </c>
      <c r="E1891" t="s">
        <v>2057</v>
      </c>
      <c r="F1891" t="s">
        <v>228</v>
      </c>
      <c r="G1891" t="s">
        <v>4</v>
      </c>
      <c r="H1891" t="s">
        <v>2058</v>
      </c>
      <c r="J1891" s="5"/>
      <c r="K1891" s="2">
        <v>297000</v>
      </c>
      <c r="L1891" s="5"/>
      <c r="M1891" s="2">
        <f t="shared" si="29"/>
        <v>-786108.18999999959</v>
      </c>
    </row>
    <row r="1892" spans="1:13" hidden="1">
      <c r="A1892" t="s">
        <v>2068</v>
      </c>
      <c r="B1892" s="1">
        <v>42041</v>
      </c>
      <c r="C1892" t="s">
        <v>43</v>
      </c>
      <c r="D1892">
        <v>1</v>
      </c>
      <c r="E1892" t="s">
        <v>2072</v>
      </c>
      <c r="F1892" t="s">
        <v>228</v>
      </c>
      <c r="G1892" t="s">
        <v>4</v>
      </c>
      <c r="H1892" t="s">
        <v>2073</v>
      </c>
      <c r="J1892" s="5"/>
      <c r="K1892" s="2">
        <v>5000</v>
      </c>
      <c r="L1892" s="5"/>
      <c r="M1892" s="2">
        <f t="shared" si="29"/>
        <v>-791108.18999999959</v>
      </c>
    </row>
    <row r="1893" spans="1:13" hidden="1">
      <c r="A1893" t="s">
        <v>2082</v>
      </c>
      <c r="B1893" s="1">
        <v>42041</v>
      </c>
      <c r="C1893" t="s">
        <v>18</v>
      </c>
      <c r="D1893">
        <v>1</v>
      </c>
      <c r="E1893" t="s">
        <v>2087</v>
      </c>
      <c r="F1893" t="s">
        <v>13</v>
      </c>
      <c r="G1893" t="s">
        <v>4</v>
      </c>
      <c r="H1893" t="s">
        <v>2054</v>
      </c>
      <c r="J1893" s="5"/>
      <c r="K1893" s="2">
        <v>10000</v>
      </c>
      <c r="L1893" s="5"/>
      <c r="M1893" s="2">
        <f t="shared" si="29"/>
        <v>-801108.18999999959</v>
      </c>
    </row>
    <row r="1894" spans="1:13" hidden="1">
      <c r="A1894" t="s">
        <v>2094</v>
      </c>
      <c r="B1894" s="1">
        <v>42041</v>
      </c>
      <c r="C1894" t="s">
        <v>948</v>
      </c>
      <c r="D1894">
        <v>1</v>
      </c>
      <c r="E1894" t="s">
        <v>2095</v>
      </c>
      <c r="F1894" t="s">
        <v>13</v>
      </c>
      <c r="G1894" t="s">
        <v>4</v>
      </c>
      <c r="H1894" t="s">
        <v>2096</v>
      </c>
      <c r="J1894" s="5"/>
      <c r="K1894" s="2">
        <v>1025</v>
      </c>
      <c r="L1894" s="5"/>
      <c r="M1894" s="2">
        <f t="shared" si="29"/>
        <v>-802133.18999999959</v>
      </c>
    </row>
    <row r="1895" spans="1:13" hidden="1">
      <c r="A1895" t="s">
        <v>2166</v>
      </c>
      <c r="B1895" s="1">
        <v>42041</v>
      </c>
      <c r="C1895" t="s">
        <v>630</v>
      </c>
      <c r="D1895">
        <v>1</v>
      </c>
      <c r="E1895" t="s">
        <v>2168</v>
      </c>
      <c r="F1895" t="s">
        <v>16</v>
      </c>
      <c r="G1895" t="s">
        <v>4</v>
      </c>
      <c r="H1895" t="s">
        <v>630</v>
      </c>
      <c r="J1895" s="5"/>
      <c r="K1895" s="2">
        <v>5056</v>
      </c>
      <c r="L1895" s="5"/>
      <c r="M1895" s="2">
        <f t="shared" si="29"/>
        <v>-807189.18999999959</v>
      </c>
    </row>
    <row r="1896" spans="1:13" hidden="1">
      <c r="A1896" t="s">
        <v>2192</v>
      </c>
      <c r="B1896" s="1">
        <v>42041</v>
      </c>
      <c r="C1896" t="s">
        <v>195</v>
      </c>
      <c r="D1896">
        <v>1</v>
      </c>
      <c r="E1896" t="s">
        <v>2195</v>
      </c>
      <c r="F1896" t="s">
        <v>13</v>
      </c>
      <c r="G1896" t="s">
        <v>4</v>
      </c>
      <c r="H1896" t="s">
        <v>195</v>
      </c>
      <c r="J1896" s="5"/>
      <c r="K1896" s="2">
        <v>30284.36</v>
      </c>
      <c r="L1896" s="5"/>
      <c r="M1896" s="2">
        <f t="shared" si="29"/>
        <v>-837473.54999999958</v>
      </c>
    </row>
    <row r="1897" spans="1:13" hidden="1">
      <c r="A1897" t="s">
        <v>2205</v>
      </c>
      <c r="B1897" s="1">
        <v>42041</v>
      </c>
      <c r="C1897" t="s">
        <v>18</v>
      </c>
      <c r="D1897">
        <v>1</v>
      </c>
      <c r="E1897" t="s">
        <v>2207</v>
      </c>
      <c r="F1897" t="s">
        <v>13</v>
      </c>
      <c r="G1897" t="s">
        <v>4</v>
      </c>
      <c r="H1897" t="s">
        <v>18</v>
      </c>
      <c r="J1897" s="5"/>
      <c r="K1897" s="2">
        <v>20231.04</v>
      </c>
      <c r="L1897" s="5"/>
      <c r="M1897" s="2">
        <f t="shared" si="29"/>
        <v>-857704.58999999962</v>
      </c>
    </row>
    <row r="1898" spans="1:13" hidden="1">
      <c r="A1898" t="s">
        <v>16058</v>
      </c>
      <c r="B1898" s="1">
        <v>42041</v>
      </c>
      <c r="C1898" t="s">
        <v>18</v>
      </c>
      <c r="D1898">
        <v>2</v>
      </c>
      <c r="E1898" t="s">
        <v>16076</v>
      </c>
      <c r="F1898" t="s">
        <v>13559</v>
      </c>
      <c r="G1898" t="s">
        <v>313</v>
      </c>
      <c r="H1898" t="s">
        <v>1875</v>
      </c>
      <c r="I1898" s="2">
        <v>193.42</v>
      </c>
      <c r="J1898" s="5"/>
      <c r="L1898" s="5"/>
      <c r="M1898" s="2">
        <f t="shared" si="29"/>
        <v>-857511.16999999958</v>
      </c>
    </row>
    <row r="1899" spans="1:13" hidden="1">
      <c r="A1899" t="s">
        <v>16080</v>
      </c>
      <c r="B1899" s="1">
        <v>42041</v>
      </c>
      <c r="C1899" t="s">
        <v>18</v>
      </c>
      <c r="D1899">
        <v>2</v>
      </c>
      <c r="E1899" t="s">
        <v>16099</v>
      </c>
      <c r="F1899" t="s">
        <v>13559</v>
      </c>
      <c r="G1899" t="s">
        <v>313</v>
      </c>
      <c r="H1899" t="s">
        <v>1875</v>
      </c>
      <c r="I1899" s="2">
        <v>257.89</v>
      </c>
      <c r="J1899" s="5"/>
      <c r="L1899" s="5"/>
      <c r="M1899" s="2">
        <f t="shared" si="29"/>
        <v>-857253.27999999956</v>
      </c>
    </row>
    <row r="1900" spans="1:13" hidden="1">
      <c r="A1900" t="s">
        <v>16104</v>
      </c>
      <c r="B1900" s="1">
        <v>42041</v>
      </c>
      <c r="C1900" t="s">
        <v>16121</v>
      </c>
      <c r="D1900">
        <v>1</v>
      </c>
      <c r="E1900" t="s">
        <v>16122</v>
      </c>
      <c r="F1900" t="s">
        <v>13565</v>
      </c>
      <c r="G1900" t="s">
        <v>4</v>
      </c>
      <c r="H1900" t="s">
        <v>1605</v>
      </c>
      <c r="I1900" s="2">
        <v>274909.18</v>
      </c>
      <c r="J1900" s="5"/>
      <c r="L1900" s="5"/>
      <c r="M1900" s="2">
        <f t="shared" si="29"/>
        <v>-582344.09999999963</v>
      </c>
    </row>
    <row r="1901" spans="1:13" hidden="1">
      <c r="A1901" t="s">
        <v>16151</v>
      </c>
      <c r="B1901" s="1">
        <v>42041</v>
      </c>
      <c r="C1901" t="s">
        <v>16168</v>
      </c>
      <c r="D1901">
        <v>1</v>
      </c>
      <c r="E1901" t="s">
        <v>16169</v>
      </c>
      <c r="F1901" t="s">
        <v>13565</v>
      </c>
      <c r="G1901" t="s">
        <v>4</v>
      </c>
      <c r="H1901" t="s">
        <v>1693</v>
      </c>
      <c r="I1901" s="2">
        <v>199900</v>
      </c>
      <c r="J1901" s="5"/>
      <c r="L1901" s="5"/>
      <c r="M1901" s="2">
        <f t="shared" si="29"/>
        <v>-382444.09999999963</v>
      </c>
    </row>
    <row r="1902" spans="1:13" hidden="1">
      <c r="A1902" t="s">
        <v>16174</v>
      </c>
      <c r="B1902" s="1">
        <v>42041</v>
      </c>
      <c r="C1902" t="s">
        <v>6</v>
      </c>
      <c r="D1902">
        <v>1</v>
      </c>
      <c r="E1902" t="s">
        <v>16195</v>
      </c>
      <c r="F1902" t="s">
        <v>13610</v>
      </c>
      <c r="G1902" t="s">
        <v>4</v>
      </c>
      <c r="H1902" t="s">
        <v>1693</v>
      </c>
      <c r="I1902" s="2">
        <v>9300</v>
      </c>
      <c r="J1902" s="5"/>
      <c r="L1902" s="5"/>
      <c r="M1902" s="2">
        <f t="shared" si="29"/>
        <v>-373144.09999999963</v>
      </c>
    </row>
    <row r="1903" spans="1:13" hidden="1">
      <c r="A1903" t="s">
        <v>16200</v>
      </c>
      <c r="B1903" s="1">
        <v>42041</v>
      </c>
      <c r="C1903" t="s">
        <v>16218</v>
      </c>
      <c r="D1903">
        <v>2</v>
      </c>
      <c r="E1903" t="s">
        <v>16219</v>
      </c>
      <c r="F1903" t="s">
        <v>13559</v>
      </c>
      <c r="G1903" t="s">
        <v>313</v>
      </c>
      <c r="H1903" t="s">
        <v>3550</v>
      </c>
      <c r="J1903" s="5"/>
      <c r="K1903" s="2">
        <v>820.31</v>
      </c>
      <c r="L1903" s="5"/>
      <c r="M1903" s="2">
        <f t="shared" si="29"/>
        <v>-373964.40999999963</v>
      </c>
    </row>
    <row r="1904" spans="1:13" hidden="1">
      <c r="A1904" t="s">
        <v>16200</v>
      </c>
      <c r="B1904" s="1">
        <v>42041</v>
      </c>
      <c r="C1904" t="s">
        <v>16218</v>
      </c>
      <c r="D1904">
        <v>2</v>
      </c>
      <c r="E1904" t="s">
        <v>16219</v>
      </c>
      <c r="F1904" t="s">
        <v>13559</v>
      </c>
      <c r="G1904" t="s">
        <v>313</v>
      </c>
      <c r="H1904" t="s">
        <v>3550</v>
      </c>
      <c r="I1904" s="2">
        <v>820.31</v>
      </c>
      <c r="J1904" s="5"/>
      <c r="L1904" s="5"/>
      <c r="M1904" s="2">
        <f t="shared" si="29"/>
        <v>-373144.09999999963</v>
      </c>
    </row>
    <row r="1905" spans="1:13" hidden="1">
      <c r="A1905" t="s">
        <v>16224</v>
      </c>
      <c r="B1905" s="1">
        <v>42041</v>
      </c>
      <c r="C1905" t="s">
        <v>16246</v>
      </c>
      <c r="D1905">
        <v>2</v>
      </c>
      <c r="E1905" t="s">
        <v>16247</v>
      </c>
      <c r="F1905" t="s">
        <v>7054</v>
      </c>
      <c r="G1905" t="s">
        <v>4</v>
      </c>
      <c r="H1905" t="s">
        <v>1156</v>
      </c>
      <c r="I1905" s="2">
        <v>1025</v>
      </c>
      <c r="J1905" s="5"/>
      <c r="L1905" s="5"/>
      <c r="M1905" s="2">
        <f t="shared" si="29"/>
        <v>-372119.09999999963</v>
      </c>
    </row>
    <row r="1906" spans="1:13" hidden="1">
      <c r="A1906" t="s">
        <v>16253</v>
      </c>
      <c r="B1906" s="1">
        <v>42041</v>
      </c>
      <c r="C1906" t="s">
        <v>16273</v>
      </c>
      <c r="D1906">
        <v>2</v>
      </c>
      <c r="E1906" t="s">
        <v>16274</v>
      </c>
      <c r="F1906" t="s">
        <v>7054</v>
      </c>
      <c r="G1906" t="s">
        <v>4</v>
      </c>
      <c r="H1906" t="s">
        <v>16275</v>
      </c>
      <c r="I1906" s="2">
        <v>2925.01</v>
      </c>
      <c r="J1906" s="5"/>
      <c r="L1906" s="5"/>
      <c r="M1906" s="2">
        <f t="shared" si="29"/>
        <v>-369194.08999999962</v>
      </c>
    </row>
    <row r="1907" spans="1:13" hidden="1">
      <c r="A1907" t="s">
        <v>16280</v>
      </c>
      <c r="B1907" s="1">
        <v>42041</v>
      </c>
      <c r="C1907" t="s">
        <v>18</v>
      </c>
      <c r="D1907">
        <v>2</v>
      </c>
      <c r="E1907" t="s">
        <v>16299</v>
      </c>
      <c r="F1907" t="s">
        <v>13559</v>
      </c>
      <c r="G1907" t="s">
        <v>313</v>
      </c>
      <c r="H1907" t="s">
        <v>3675</v>
      </c>
      <c r="I1907" s="2">
        <v>490.61</v>
      </c>
      <c r="J1907" s="5"/>
      <c r="L1907" s="5"/>
      <c r="M1907" s="2">
        <f t="shared" si="29"/>
        <v>-368703.47999999963</v>
      </c>
    </row>
    <row r="1908" spans="1:13" hidden="1">
      <c r="A1908" t="s">
        <v>16303</v>
      </c>
      <c r="B1908" s="1">
        <v>42041</v>
      </c>
      <c r="C1908" t="s">
        <v>16323</v>
      </c>
      <c r="D1908">
        <v>2</v>
      </c>
      <c r="E1908" t="s">
        <v>16324</v>
      </c>
      <c r="F1908" t="s">
        <v>13559</v>
      </c>
      <c r="G1908" t="s">
        <v>313</v>
      </c>
      <c r="H1908" t="s">
        <v>824</v>
      </c>
      <c r="J1908" s="5"/>
      <c r="K1908" s="2">
        <v>1128.33</v>
      </c>
      <c r="L1908" s="5"/>
      <c r="M1908" s="2">
        <f t="shared" si="29"/>
        <v>-369831.80999999965</v>
      </c>
    </row>
    <row r="1909" spans="1:13" hidden="1">
      <c r="A1909" t="s">
        <v>16303</v>
      </c>
      <c r="B1909" s="1">
        <v>42041</v>
      </c>
      <c r="C1909" t="s">
        <v>16323</v>
      </c>
      <c r="D1909">
        <v>2</v>
      </c>
      <c r="E1909" t="s">
        <v>16324</v>
      </c>
      <c r="F1909" t="s">
        <v>13559</v>
      </c>
      <c r="G1909" t="s">
        <v>313</v>
      </c>
      <c r="H1909" t="s">
        <v>824</v>
      </c>
      <c r="I1909" s="2">
        <v>2256.65</v>
      </c>
      <c r="J1909" s="5"/>
      <c r="L1909" s="5"/>
      <c r="M1909" s="2">
        <f t="shared" si="29"/>
        <v>-367575.15999999963</v>
      </c>
    </row>
    <row r="1910" spans="1:13" hidden="1">
      <c r="A1910" t="s">
        <v>16329</v>
      </c>
      <c r="B1910" s="1">
        <v>42041</v>
      </c>
      <c r="C1910" t="s">
        <v>16348</v>
      </c>
      <c r="D1910">
        <v>2</v>
      </c>
      <c r="E1910" t="s">
        <v>16349</v>
      </c>
      <c r="F1910" t="s">
        <v>13559</v>
      </c>
      <c r="G1910" t="s">
        <v>313</v>
      </c>
      <c r="H1910" t="s">
        <v>8355</v>
      </c>
      <c r="J1910" s="5"/>
      <c r="K1910" s="2">
        <v>384.16</v>
      </c>
      <c r="L1910" s="5"/>
      <c r="M1910" s="2">
        <f t="shared" si="29"/>
        <v>-367959.3199999996</v>
      </c>
    </row>
    <row r="1911" spans="1:13" hidden="1">
      <c r="A1911" t="s">
        <v>16329</v>
      </c>
      <c r="B1911" s="1">
        <v>42041</v>
      </c>
      <c r="C1911" t="s">
        <v>16348</v>
      </c>
      <c r="D1911">
        <v>2</v>
      </c>
      <c r="E1911" t="s">
        <v>16349</v>
      </c>
      <c r="F1911" t="s">
        <v>13559</v>
      </c>
      <c r="G1911" t="s">
        <v>313</v>
      </c>
      <c r="H1911" t="s">
        <v>8355</v>
      </c>
      <c r="I1911" s="2">
        <v>384.16</v>
      </c>
      <c r="J1911" s="5"/>
      <c r="L1911" s="5"/>
      <c r="M1911" s="2">
        <f t="shared" si="29"/>
        <v>-367575.15999999963</v>
      </c>
    </row>
    <row r="1912" spans="1:13" hidden="1">
      <c r="A1912" t="s">
        <v>16354</v>
      </c>
      <c r="B1912" s="1">
        <v>42041</v>
      </c>
      <c r="C1912" t="s">
        <v>18</v>
      </c>
      <c r="D1912">
        <v>2</v>
      </c>
      <c r="E1912" t="s">
        <v>16372</v>
      </c>
      <c r="F1912" t="s">
        <v>13559</v>
      </c>
      <c r="G1912" t="s">
        <v>313</v>
      </c>
      <c r="H1912" t="s">
        <v>16373</v>
      </c>
      <c r="I1912" s="2">
        <v>884.8</v>
      </c>
      <c r="J1912" s="5"/>
      <c r="L1912" s="5"/>
      <c r="M1912" s="2">
        <f t="shared" si="29"/>
        <v>-366690.35999999964</v>
      </c>
    </row>
    <row r="1913" spans="1:13" hidden="1">
      <c r="A1913" t="s">
        <v>16376</v>
      </c>
      <c r="B1913" s="1">
        <v>42041</v>
      </c>
      <c r="C1913" t="s">
        <v>16398</v>
      </c>
      <c r="D1913">
        <v>2</v>
      </c>
      <c r="E1913" t="s">
        <v>16399</v>
      </c>
      <c r="F1913" t="s">
        <v>7054</v>
      </c>
      <c r="G1913" t="s">
        <v>4</v>
      </c>
      <c r="H1913" t="s">
        <v>16400</v>
      </c>
      <c r="I1913" s="2">
        <v>5259.13</v>
      </c>
      <c r="J1913" s="5"/>
      <c r="L1913" s="5"/>
      <c r="M1913" s="2">
        <f t="shared" si="29"/>
        <v>-361431.22999999963</v>
      </c>
    </row>
    <row r="1914" spans="1:13" hidden="1">
      <c r="A1914" t="s">
        <v>16404</v>
      </c>
      <c r="B1914" s="1">
        <v>42041</v>
      </c>
      <c r="C1914" t="s">
        <v>18</v>
      </c>
      <c r="D1914">
        <v>2</v>
      </c>
      <c r="E1914" t="s">
        <v>16424</v>
      </c>
      <c r="F1914" t="s">
        <v>13559</v>
      </c>
      <c r="G1914" t="s">
        <v>313</v>
      </c>
      <c r="H1914" t="s">
        <v>638</v>
      </c>
      <c r="I1914" s="2">
        <v>1609.45</v>
      </c>
      <c r="J1914" s="5"/>
      <c r="L1914" s="5"/>
      <c r="M1914" s="2">
        <f t="shared" si="29"/>
        <v>-359821.77999999962</v>
      </c>
    </row>
    <row r="1915" spans="1:13" hidden="1">
      <c r="A1915" t="s">
        <v>16429</v>
      </c>
      <c r="B1915" s="1">
        <v>42041</v>
      </c>
      <c r="C1915" t="s">
        <v>16449</v>
      </c>
      <c r="D1915">
        <v>2</v>
      </c>
      <c r="E1915" t="s">
        <v>16450</v>
      </c>
      <c r="F1915" t="s">
        <v>7054</v>
      </c>
      <c r="G1915" t="s">
        <v>4</v>
      </c>
      <c r="H1915" t="s">
        <v>7191</v>
      </c>
      <c r="I1915" s="2">
        <v>1025</v>
      </c>
      <c r="J1915" s="5"/>
      <c r="L1915" s="5"/>
      <c r="M1915" s="2">
        <f t="shared" si="29"/>
        <v>-358796.77999999962</v>
      </c>
    </row>
    <row r="1916" spans="1:13" hidden="1">
      <c r="A1916" t="s">
        <v>16453</v>
      </c>
      <c r="B1916" s="1">
        <v>42041</v>
      </c>
      <c r="C1916" t="s">
        <v>16474</v>
      </c>
      <c r="D1916">
        <v>2</v>
      </c>
      <c r="E1916" t="s">
        <v>16475</v>
      </c>
      <c r="F1916" t="s">
        <v>13559</v>
      </c>
      <c r="G1916" t="s">
        <v>313</v>
      </c>
      <c r="H1916" t="s">
        <v>282</v>
      </c>
      <c r="J1916" s="5"/>
      <c r="K1916" s="2">
        <v>486.48</v>
      </c>
      <c r="L1916" s="5"/>
      <c r="M1916" s="2">
        <f t="shared" si="29"/>
        <v>-359283.2599999996</v>
      </c>
    </row>
    <row r="1917" spans="1:13" hidden="1">
      <c r="A1917" t="s">
        <v>16453</v>
      </c>
      <c r="B1917" s="1">
        <v>42041</v>
      </c>
      <c r="C1917" t="s">
        <v>16474</v>
      </c>
      <c r="D1917">
        <v>2</v>
      </c>
      <c r="E1917" t="s">
        <v>16475</v>
      </c>
      <c r="F1917" t="s">
        <v>13559</v>
      </c>
      <c r="G1917" t="s">
        <v>313</v>
      </c>
      <c r="H1917" t="s">
        <v>282</v>
      </c>
      <c r="I1917" s="2">
        <v>908.55</v>
      </c>
      <c r="J1917" s="5"/>
      <c r="L1917" s="5"/>
      <c r="M1917" s="2">
        <f t="shared" si="29"/>
        <v>-358374.70999999961</v>
      </c>
    </row>
    <row r="1918" spans="1:13" hidden="1">
      <c r="A1918" t="s">
        <v>16480</v>
      </c>
      <c r="B1918" s="1">
        <v>42041</v>
      </c>
      <c r="C1918" t="s">
        <v>16502</v>
      </c>
      <c r="D1918">
        <v>2</v>
      </c>
      <c r="E1918" t="s">
        <v>16503</v>
      </c>
      <c r="F1918" t="s">
        <v>7054</v>
      </c>
      <c r="G1918" t="s">
        <v>4</v>
      </c>
      <c r="H1918" t="s">
        <v>13783</v>
      </c>
      <c r="I1918" s="2">
        <v>2024</v>
      </c>
      <c r="J1918" s="5"/>
      <c r="L1918" s="5"/>
      <c r="M1918" s="2">
        <f t="shared" si="29"/>
        <v>-356350.70999999961</v>
      </c>
    </row>
    <row r="1919" spans="1:13" hidden="1">
      <c r="A1919" t="s">
        <v>16507</v>
      </c>
      <c r="B1919" s="1">
        <v>42041</v>
      </c>
      <c r="C1919" t="s">
        <v>16529</v>
      </c>
      <c r="D1919">
        <v>2</v>
      </c>
      <c r="E1919" t="s">
        <v>16530</v>
      </c>
      <c r="F1919" t="s">
        <v>7054</v>
      </c>
      <c r="G1919" t="s">
        <v>4</v>
      </c>
      <c r="H1919" t="s">
        <v>11014</v>
      </c>
      <c r="I1919" s="2">
        <v>1840</v>
      </c>
      <c r="J1919" s="5"/>
      <c r="L1919" s="5"/>
      <c r="M1919" s="2">
        <f t="shared" si="29"/>
        <v>-354510.70999999961</v>
      </c>
    </row>
    <row r="1920" spans="1:13" hidden="1">
      <c r="A1920" t="s">
        <v>16534</v>
      </c>
      <c r="B1920" s="1">
        <v>42041</v>
      </c>
      <c r="C1920" t="s">
        <v>16557</v>
      </c>
      <c r="D1920">
        <v>2</v>
      </c>
      <c r="E1920" t="s">
        <v>16558</v>
      </c>
      <c r="F1920" t="s">
        <v>7054</v>
      </c>
      <c r="G1920" t="s">
        <v>4</v>
      </c>
      <c r="H1920" t="s">
        <v>16559</v>
      </c>
      <c r="I1920" s="2">
        <v>600</v>
      </c>
      <c r="J1920" s="5"/>
      <c r="L1920" s="5"/>
      <c r="M1920" s="2">
        <f t="shared" si="29"/>
        <v>-353910.70999999961</v>
      </c>
    </row>
    <row r="1921" spans="1:13" hidden="1">
      <c r="A1921" t="s">
        <v>16563</v>
      </c>
      <c r="B1921" s="1">
        <v>42041</v>
      </c>
      <c r="C1921" t="s">
        <v>18</v>
      </c>
      <c r="D1921">
        <v>2</v>
      </c>
      <c r="E1921" t="s">
        <v>16580</v>
      </c>
      <c r="F1921" t="s">
        <v>13559</v>
      </c>
      <c r="G1921" t="s">
        <v>313</v>
      </c>
      <c r="H1921" t="s">
        <v>1857</v>
      </c>
      <c r="I1921" s="2">
        <v>2039.73</v>
      </c>
      <c r="J1921" s="5"/>
      <c r="L1921" s="5"/>
      <c r="M1921" s="2">
        <f t="shared" si="29"/>
        <v>-351870.97999999963</v>
      </c>
    </row>
    <row r="1922" spans="1:13" hidden="1">
      <c r="A1922" t="s">
        <v>16586</v>
      </c>
      <c r="B1922" s="1">
        <v>42041</v>
      </c>
      <c r="C1922" t="s">
        <v>16601</v>
      </c>
      <c r="D1922">
        <v>2</v>
      </c>
      <c r="E1922" t="s">
        <v>16602</v>
      </c>
      <c r="F1922" t="s">
        <v>7054</v>
      </c>
      <c r="G1922" t="s">
        <v>4</v>
      </c>
      <c r="H1922" t="s">
        <v>9587</v>
      </c>
      <c r="I1922" s="2">
        <v>1025</v>
      </c>
      <c r="J1922" s="5"/>
      <c r="L1922" s="5"/>
      <c r="M1922" s="2">
        <f t="shared" si="29"/>
        <v>-350845.97999999963</v>
      </c>
    </row>
    <row r="1923" spans="1:13" hidden="1">
      <c r="A1923" t="s">
        <v>16609</v>
      </c>
      <c r="B1923" s="1">
        <v>42041</v>
      </c>
      <c r="C1923" t="s">
        <v>16624</v>
      </c>
      <c r="D1923">
        <v>2</v>
      </c>
      <c r="E1923" t="s">
        <v>16625</v>
      </c>
      <c r="F1923" t="s">
        <v>7054</v>
      </c>
      <c r="G1923" t="s">
        <v>4</v>
      </c>
      <c r="H1923" t="s">
        <v>3786</v>
      </c>
      <c r="I1923" s="2">
        <v>1025</v>
      </c>
      <c r="J1923" s="5"/>
      <c r="L1923" s="5"/>
      <c r="M1923" s="2">
        <f t="shared" si="29"/>
        <v>-349820.97999999963</v>
      </c>
    </row>
    <row r="1924" spans="1:13" hidden="1">
      <c r="A1924" t="s">
        <v>16633</v>
      </c>
      <c r="B1924" s="1">
        <v>42041</v>
      </c>
      <c r="C1924" t="s">
        <v>16648</v>
      </c>
      <c r="D1924">
        <v>2</v>
      </c>
      <c r="E1924" t="s">
        <v>16649</v>
      </c>
      <c r="F1924" t="s">
        <v>7054</v>
      </c>
      <c r="G1924" t="s">
        <v>4</v>
      </c>
      <c r="H1924" t="s">
        <v>16650</v>
      </c>
      <c r="I1924" s="2">
        <v>1025</v>
      </c>
      <c r="J1924" s="5"/>
      <c r="L1924" s="5"/>
      <c r="M1924" s="2">
        <f t="shared" si="29"/>
        <v>-348795.97999999963</v>
      </c>
    </row>
    <row r="1925" spans="1:13" hidden="1">
      <c r="A1925" t="s">
        <v>16662</v>
      </c>
      <c r="B1925" s="1">
        <v>42041</v>
      </c>
      <c r="C1925" t="s">
        <v>18</v>
      </c>
      <c r="D1925">
        <v>2</v>
      </c>
      <c r="E1925" t="s">
        <v>16679</v>
      </c>
      <c r="F1925" t="s">
        <v>13559</v>
      </c>
      <c r="G1925" t="s">
        <v>313</v>
      </c>
      <c r="H1925" t="s">
        <v>1804</v>
      </c>
      <c r="I1925" s="2">
        <v>750.44</v>
      </c>
      <c r="J1925" s="5"/>
      <c r="L1925" s="5"/>
      <c r="M1925" s="2">
        <f t="shared" si="29"/>
        <v>-348045.53999999963</v>
      </c>
    </row>
    <row r="1926" spans="1:13" hidden="1">
      <c r="A1926" t="s">
        <v>16688</v>
      </c>
      <c r="B1926" s="1">
        <v>42041</v>
      </c>
      <c r="C1926" t="s">
        <v>16702</v>
      </c>
      <c r="D1926">
        <v>1</v>
      </c>
      <c r="E1926" t="s">
        <v>16703</v>
      </c>
      <c r="F1926" t="s">
        <v>13565</v>
      </c>
      <c r="G1926" t="s">
        <v>4</v>
      </c>
      <c r="H1926" t="s">
        <v>16704</v>
      </c>
      <c r="I1926" s="2">
        <v>13000</v>
      </c>
      <c r="J1926" s="5"/>
      <c r="L1926" s="5"/>
      <c r="M1926" s="2">
        <f t="shared" si="29"/>
        <v>-335045.53999999963</v>
      </c>
    </row>
    <row r="1927" spans="1:13" hidden="1">
      <c r="A1927" t="s">
        <v>16711</v>
      </c>
      <c r="B1927" s="1">
        <v>42041</v>
      </c>
      <c r="C1927" t="s">
        <v>16702</v>
      </c>
      <c r="D1927">
        <v>1</v>
      </c>
      <c r="E1927" t="s">
        <v>16724</v>
      </c>
      <c r="F1927" t="s">
        <v>13565</v>
      </c>
      <c r="G1927" t="s">
        <v>4</v>
      </c>
      <c r="H1927" t="s">
        <v>16704</v>
      </c>
      <c r="I1927" s="2">
        <v>1000</v>
      </c>
      <c r="J1927" s="5"/>
      <c r="L1927" s="5"/>
      <c r="M1927" s="2">
        <f t="shared" si="29"/>
        <v>-334045.53999999963</v>
      </c>
    </row>
    <row r="1928" spans="1:13" hidden="1">
      <c r="A1928" t="s">
        <v>16732</v>
      </c>
      <c r="B1928" s="1">
        <v>42041</v>
      </c>
      <c r="C1928" t="s">
        <v>16746</v>
      </c>
      <c r="D1928">
        <v>2</v>
      </c>
      <c r="E1928" t="s">
        <v>16747</v>
      </c>
      <c r="F1928" t="s">
        <v>7054</v>
      </c>
      <c r="G1928" t="s">
        <v>4</v>
      </c>
      <c r="H1928" t="s">
        <v>16748</v>
      </c>
      <c r="I1928" s="2">
        <v>4100</v>
      </c>
      <c r="J1928" s="5"/>
      <c r="L1928" s="5"/>
      <c r="M1928" s="2">
        <f t="shared" si="29"/>
        <v>-329945.53999999963</v>
      </c>
    </row>
    <row r="1929" spans="1:13" hidden="1">
      <c r="A1929" t="s">
        <v>16759</v>
      </c>
      <c r="B1929" s="1">
        <v>42041</v>
      </c>
      <c r="C1929" t="s">
        <v>16775</v>
      </c>
      <c r="D1929">
        <v>2</v>
      </c>
      <c r="E1929" t="s">
        <v>16776</v>
      </c>
      <c r="F1929" t="s">
        <v>13559</v>
      </c>
      <c r="G1929" t="s">
        <v>313</v>
      </c>
      <c r="H1929" t="s">
        <v>1164</v>
      </c>
      <c r="J1929" s="5"/>
      <c r="K1929" s="2">
        <v>243.69</v>
      </c>
      <c r="L1929" s="5"/>
      <c r="M1929" s="2">
        <f t="shared" ref="M1929:M1992" si="30">+M1928+I1929-K1929</f>
        <v>-330189.22999999963</v>
      </c>
    </row>
    <row r="1930" spans="1:13" hidden="1">
      <c r="A1930" t="s">
        <v>16759</v>
      </c>
      <c r="B1930" s="1">
        <v>42041</v>
      </c>
      <c r="C1930" t="s">
        <v>16775</v>
      </c>
      <c r="D1930">
        <v>2</v>
      </c>
      <c r="E1930" t="s">
        <v>16776</v>
      </c>
      <c r="F1930" t="s">
        <v>13559</v>
      </c>
      <c r="G1930" t="s">
        <v>313</v>
      </c>
      <c r="H1930" t="s">
        <v>1164</v>
      </c>
      <c r="I1930" s="2">
        <v>487.84</v>
      </c>
      <c r="J1930" s="5"/>
      <c r="L1930" s="5"/>
      <c r="M1930" s="2">
        <f t="shared" si="30"/>
        <v>-329701.38999999961</v>
      </c>
    </row>
    <row r="1931" spans="1:13" hidden="1">
      <c r="A1931" t="s">
        <v>16786</v>
      </c>
      <c r="B1931" s="1">
        <v>42041</v>
      </c>
      <c r="C1931" t="s">
        <v>16804</v>
      </c>
      <c r="D1931">
        <v>2</v>
      </c>
      <c r="E1931" t="s">
        <v>16805</v>
      </c>
      <c r="F1931" t="s">
        <v>7054</v>
      </c>
      <c r="G1931" t="s">
        <v>4</v>
      </c>
      <c r="H1931" t="s">
        <v>16806</v>
      </c>
      <c r="I1931" s="2">
        <v>1025</v>
      </c>
      <c r="J1931" s="5"/>
      <c r="L1931" s="5"/>
      <c r="M1931" s="2">
        <f t="shared" si="30"/>
        <v>-328676.38999999961</v>
      </c>
    </row>
    <row r="1932" spans="1:13" hidden="1">
      <c r="A1932" t="s">
        <v>16814</v>
      </c>
      <c r="B1932" s="1">
        <v>42041</v>
      </c>
      <c r="C1932" t="s">
        <v>18</v>
      </c>
      <c r="D1932">
        <v>2</v>
      </c>
      <c r="E1932" t="s">
        <v>16830</v>
      </c>
      <c r="F1932" t="s">
        <v>13559</v>
      </c>
      <c r="G1932" t="s">
        <v>313</v>
      </c>
      <c r="H1932" t="s">
        <v>8095</v>
      </c>
      <c r="I1932" s="2">
        <v>366.1</v>
      </c>
      <c r="J1932" s="5"/>
      <c r="L1932" s="5"/>
      <c r="M1932" s="2">
        <f t="shared" si="30"/>
        <v>-328310.28999999963</v>
      </c>
    </row>
    <row r="1933" spans="1:13" hidden="1">
      <c r="A1933" t="s">
        <v>16837</v>
      </c>
      <c r="B1933" s="1">
        <v>42041</v>
      </c>
      <c r="C1933" t="s">
        <v>6</v>
      </c>
      <c r="D1933">
        <v>1</v>
      </c>
      <c r="E1933" t="s">
        <v>16851</v>
      </c>
      <c r="F1933" t="s">
        <v>13565</v>
      </c>
      <c r="G1933" t="s">
        <v>4</v>
      </c>
      <c r="H1933" t="s">
        <v>1946</v>
      </c>
      <c r="I1933" s="2">
        <v>10000</v>
      </c>
      <c r="J1933" s="5"/>
      <c r="L1933" s="5"/>
      <c r="M1933" s="2">
        <f t="shared" si="30"/>
        <v>-318310.28999999963</v>
      </c>
    </row>
    <row r="1934" spans="1:13" hidden="1">
      <c r="A1934" t="s">
        <v>16858</v>
      </c>
      <c r="B1934" s="1">
        <v>42041</v>
      </c>
      <c r="C1934" t="s">
        <v>16872</v>
      </c>
      <c r="D1934">
        <v>2</v>
      </c>
      <c r="E1934" t="s">
        <v>16873</v>
      </c>
      <c r="F1934" t="s">
        <v>13559</v>
      </c>
      <c r="G1934" t="s">
        <v>313</v>
      </c>
      <c r="H1934" t="s">
        <v>1278</v>
      </c>
      <c r="J1934" s="5"/>
      <c r="K1934" s="2">
        <v>1000</v>
      </c>
      <c r="L1934" s="5"/>
      <c r="M1934" s="2">
        <f t="shared" si="30"/>
        <v>-319310.28999999963</v>
      </c>
    </row>
    <row r="1935" spans="1:13" hidden="1">
      <c r="A1935" t="s">
        <v>16858</v>
      </c>
      <c r="B1935" s="1">
        <v>42041</v>
      </c>
      <c r="C1935" t="s">
        <v>16872</v>
      </c>
      <c r="D1935">
        <v>2</v>
      </c>
      <c r="E1935" t="s">
        <v>16873</v>
      </c>
      <c r="F1935" t="s">
        <v>13559</v>
      </c>
      <c r="G1935" t="s">
        <v>313</v>
      </c>
      <c r="H1935" t="s">
        <v>1278</v>
      </c>
      <c r="I1935" s="2">
        <v>1649.57</v>
      </c>
      <c r="J1935" s="5"/>
      <c r="L1935" s="5"/>
      <c r="M1935" s="2">
        <f t="shared" si="30"/>
        <v>-317660.71999999962</v>
      </c>
    </row>
    <row r="1936" spans="1:13" hidden="1">
      <c r="A1936" t="s">
        <v>16880</v>
      </c>
      <c r="B1936" s="1">
        <v>42041</v>
      </c>
      <c r="C1936" t="s">
        <v>16893</v>
      </c>
      <c r="D1936">
        <v>2</v>
      </c>
      <c r="E1936" t="s">
        <v>16894</v>
      </c>
      <c r="F1936" t="s">
        <v>7054</v>
      </c>
      <c r="G1936" t="s">
        <v>4</v>
      </c>
      <c r="H1936" t="s">
        <v>1278</v>
      </c>
      <c r="I1936" s="2">
        <v>200.01</v>
      </c>
      <c r="J1936" s="5"/>
      <c r="L1936" s="5"/>
      <c r="M1936" s="2">
        <f t="shared" si="30"/>
        <v>-317460.70999999961</v>
      </c>
    </row>
    <row r="1937" spans="1:13" hidden="1">
      <c r="A1937" t="s">
        <v>16905</v>
      </c>
      <c r="B1937" s="1">
        <v>42041</v>
      </c>
      <c r="C1937" t="s">
        <v>16023</v>
      </c>
      <c r="D1937">
        <v>1</v>
      </c>
      <c r="E1937" t="s">
        <v>16917</v>
      </c>
      <c r="F1937" t="s">
        <v>13565</v>
      </c>
      <c r="G1937" t="s">
        <v>4</v>
      </c>
      <c r="H1937" t="s">
        <v>2058</v>
      </c>
      <c r="I1937" s="2">
        <v>297000</v>
      </c>
      <c r="J1937" s="5"/>
      <c r="L1937" s="5"/>
      <c r="M1937" s="2">
        <f t="shared" si="30"/>
        <v>-20460.709999999614</v>
      </c>
    </row>
    <row r="1938" spans="1:13" hidden="1">
      <c r="A1938" t="s">
        <v>16927</v>
      </c>
      <c r="B1938" s="1">
        <v>42041</v>
      </c>
      <c r="C1938" t="s">
        <v>18</v>
      </c>
      <c r="D1938">
        <v>2</v>
      </c>
      <c r="E1938" t="s">
        <v>16936</v>
      </c>
      <c r="F1938" t="s">
        <v>13559</v>
      </c>
      <c r="G1938" t="s">
        <v>313</v>
      </c>
      <c r="H1938" t="s">
        <v>16937</v>
      </c>
      <c r="I1938" s="2">
        <v>402.44</v>
      </c>
      <c r="J1938" s="5"/>
      <c r="L1938" s="5"/>
      <c r="M1938" s="2">
        <f t="shared" si="30"/>
        <v>-20058.269999999615</v>
      </c>
    </row>
    <row r="1939" spans="1:13" hidden="1">
      <c r="A1939" t="s">
        <v>16952</v>
      </c>
      <c r="B1939" s="1">
        <v>42041</v>
      </c>
      <c r="C1939" t="s">
        <v>16959</v>
      </c>
      <c r="D1939">
        <v>2</v>
      </c>
      <c r="E1939" t="s">
        <v>16960</v>
      </c>
      <c r="F1939" t="s">
        <v>7054</v>
      </c>
      <c r="G1939" t="s">
        <v>4</v>
      </c>
      <c r="H1939" t="s">
        <v>2248</v>
      </c>
      <c r="I1939" s="2">
        <v>1025</v>
      </c>
      <c r="J1939" s="5"/>
      <c r="L1939" s="5"/>
      <c r="M1939" s="2">
        <f t="shared" si="30"/>
        <v>-19033.269999999615</v>
      </c>
    </row>
    <row r="1940" spans="1:13" hidden="1">
      <c r="A1940" t="s">
        <v>16974</v>
      </c>
      <c r="B1940" s="1">
        <v>42041</v>
      </c>
      <c r="C1940" t="s">
        <v>18</v>
      </c>
      <c r="D1940">
        <v>2</v>
      </c>
      <c r="E1940" t="s">
        <v>16982</v>
      </c>
      <c r="F1940" t="s">
        <v>13559</v>
      </c>
      <c r="G1940" t="s">
        <v>313</v>
      </c>
      <c r="H1940" t="s">
        <v>16983</v>
      </c>
      <c r="I1940" s="2">
        <v>333.41</v>
      </c>
      <c r="J1940" s="5"/>
      <c r="L1940" s="5"/>
      <c r="M1940" s="2">
        <f t="shared" si="30"/>
        <v>-18699.859999999615</v>
      </c>
    </row>
    <row r="1941" spans="1:13" hidden="1">
      <c r="A1941" t="s">
        <v>16998</v>
      </c>
      <c r="B1941" s="1">
        <v>42041</v>
      </c>
      <c r="C1941" t="s">
        <v>17010</v>
      </c>
      <c r="D1941">
        <v>2</v>
      </c>
      <c r="E1941" t="s">
        <v>17011</v>
      </c>
      <c r="F1941" t="s">
        <v>7054</v>
      </c>
      <c r="G1941" t="s">
        <v>4</v>
      </c>
      <c r="H1941" t="s">
        <v>726</v>
      </c>
      <c r="I1941" s="2">
        <v>3030</v>
      </c>
      <c r="J1941" s="5"/>
      <c r="L1941" s="5"/>
      <c r="M1941" s="2">
        <f t="shared" si="30"/>
        <v>-15669.859999999615</v>
      </c>
    </row>
    <row r="1942" spans="1:13" hidden="1">
      <c r="A1942" t="s">
        <v>17022</v>
      </c>
      <c r="B1942" s="1">
        <v>42041</v>
      </c>
      <c r="C1942" t="s">
        <v>17031</v>
      </c>
      <c r="D1942">
        <v>2</v>
      </c>
      <c r="E1942" t="s">
        <v>17032</v>
      </c>
      <c r="F1942" t="s">
        <v>7054</v>
      </c>
      <c r="G1942" t="s">
        <v>4</v>
      </c>
      <c r="H1942" t="s">
        <v>17033</v>
      </c>
      <c r="I1942" s="2">
        <v>1025</v>
      </c>
      <c r="J1942" s="5"/>
      <c r="L1942" s="5"/>
      <c r="M1942" s="2">
        <f t="shared" si="30"/>
        <v>-14644.859999999615</v>
      </c>
    </row>
    <row r="1943" spans="1:13" hidden="1">
      <c r="A1943" t="s">
        <v>17043</v>
      </c>
      <c r="B1943" s="1">
        <v>42041</v>
      </c>
      <c r="C1943" t="s">
        <v>17054</v>
      </c>
      <c r="D1943">
        <v>2</v>
      </c>
      <c r="E1943" t="s">
        <v>17055</v>
      </c>
      <c r="F1943" t="s">
        <v>7054</v>
      </c>
      <c r="G1943" t="s">
        <v>4</v>
      </c>
      <c r="H1943" t="s">
        <v>8309</v>
      </c>
      <c r="I1943" s="2">
        <v>1301.8399999999999</v>
      </c>
      <c r="J1943" s="5"/>
      <c r="L1943" s="5"/>
      <c r="M1943" s="2">
        <f t="shared" si="30"/>
        <v>-13343.019999999615</v>
      </c>
    </row>
    <row r="1944" spans="1:13" hidden="1">
      <c r="A1944" t="s">
        <v>17067</v>
      </c>
      <c r="B1944" s="1">
        <v>42041</v>
      </c>
      <c r="C1944" t="s">
        <v>17077</v>
      </c>
      <c r="D1944">
        <v>1</v>
      </c>
      <c r="E1944" t="s">
        <v>17078</v>
      </c>
      <c r="F1944" t="s">
        <v>13565</v>
      </c>
      <c r="G1944" t="s">
        <v>4</v>
      </c>
      <c r="H1944" t="s">
        <v>2073</v>
      </c>
      <c r="I1944" s="2">
        <v>5000</v>
      </c>
      <c r="J1944" s="5"/>
      <c r="L1944" s="5"/>
      <c r="M1944" s="2">
        <f t="shared" si="30"/>
        <v>-8343.0199999996148</v>
      </c>
    </row>
    <row r="1945" spans="1:13" hidden="1">
      <c r="A1945" t="s">
        <v>17087</v>
      </c>
      <c r="B1945" s="1">
        <v>42041</v>
      </c>
      <c r="C1945" t="s">
        <v>17100</v>
      </c>
      <c r="D1945">
        <v>2</v>
      </c>
      <c r="E1945" t="s">
        <v>17101</v>
      </c>
      <c r="F1945" t="s">
        <v>7054</v>
      </c>
      <c r="G1945" t="s">
        <v>4</v>
      </c>
      <c r="H1945" t="s">
        <v>11217</v>
      </c>
      <c r="I1945" s="2">
        <v>4700</v>
      </c>
      <c r="J1945" s="5"/>
      <c r="L1945" s="5"/>
      <c r="M1945" s="2">
        <f t="shared" si="30"/>
        <v>-3643.0199999996148</v>
      </c>
    </row>
    <row r="1946" spans="1:13" hidden="1">
      <c r="A1946" t="s">
        <v>17111</v>
      </c>
      <c r="B1946" s="1">
        <v>42041</v>
      </c>
      <c r="C1946" t="s">
        <v>17123</v>
      </c>
      <c r="D1946">
        <v>2</v>
      </c>
      <c r="E1946" t="s">
        <v>17124</v>
      </c>
      <c r="F1946" t="s">
        <v>13559</v>
      </c>
      <c r="G1946" t="s">
        <v>313</v>
      </c>
      <c r="H1946" t="s">
        <v>1464</v>
      </c>
      <c r="J1946" s="5"/>
      <c r="K1946" s="2">
        <v>1264.79</v>
      </c>
      <c r="L1946" s="5"/>
      <c r="M1946" s="2">
        <f t="shared" si="30"/>
        <v>-4907.8099999996148</v>
      </c>
    </row>
    <row r="1947" spans="1:13" hidden="1">
      <c r="A1947" t="s">
        <v>17111</v>
      </c>
      <c r="B1947" s="1">
        <v>42041</v>
      </c>
      <c r="C1947" t="s">
        <v>17123</v>
      </c>
      <c r="D1947">
        <v>2</v>
      </c>
      <c r="E1947" t="s">
        <v>17124</v>
      </c>
      <c r="F1947" t="s">
        <v>13559</v>
      </c>
      <c r="G1947" t="s">
        <v>313</v>
      </c>
      <c r="H1947" t="s">
        <v>1464</v>
      </c>
      <c r="I1947" s="2">
        <v>1264.79</v>
      </c>
      <c r="J1947" s="5"/>
      <c r="L1947" s="5"/>
      <c r="M1947" s="2">
        <f t="shared" si="30"/>
        <v>-3643.0199999996148</v>
      </c>
    </row>
    <row r="1948" spans="1:13" hidden="1">
      <c r="A1948" t="s">
        <v>17137</v>
      </c>
      <c r="B1948" s="1">
        <v>42041</v>
      </c>
      <c r="C1948" t="s">
        <v>17147</v>
      </c>
      <c r="D1948">
        <v>2</v>
      </c>
      <c r="E1948" t="s">
        <v>17148</v>
      </c>
      <c r="F1948" t="s">
        <v>7054</v>
      </c>
      <c r="G1948" t="s">
        <v>4</v>
      </c>
      <c r="H1948" t="s">
        <v>16397</v>
      </c>
      <c r="I1948" s="2">
        <v>4100</v>
      </c>
      <c r="J1948" s="5"/>
      <c r="L1948" s="5"/>
      <c r="M1948" s="2">
        <f t="shared" si="30"/>
        <v>456.98000000038519</v>
      </c>
    </row>
    <row r="1949" spans="1:13" hidden="1">
      <c r="A1949" t="s">
        <v>17159</v>
      </c>
      <c r="B1949" s="1">
        <v>42041</v>
      </c>
      <c r="C1949" t="s">
        <v>17170</v>
      </c>
      <c r="D1949">
        <v>2</v>
      </c>
      <c r="E1949" t="s">
        <v>17171</v>
      </c>
      <c r="F1949" t="s">
        <v>7054</v>
      </c>
      <c r="G1949" t="s">
        <v>4</v>
      </c>
      <c r="H1949" t="s">
        <v>2830</v>
      </c>
      <c r="I1949" s="2">
        <v>1025</v>
      </c>
      <c r="J1949" s="5"/>
      <c r="L1949" s="5"/>
      <c r="M1949" s="2">
        <f t="shared" si="30"/>
        <v>1481.9800000003852</v>
      </c>
    </row>
    <row r="1950" spans="1:13" hidden="1">
      <c r="A1950" t="s">
        <v>17186</v>
      </c>
      <c r="B1950" s="1">
        <v>42041</v>
      </c>
      <c r="C1950" t="s">
        <v>17198</v>
      </c>
      <c r="D1950">
        <v>2</v>
      </c>
      <c r="E1950" t="s">
        <v>17199</v>
      </c>
      <c r="F1950" t="s">
        <v>7054</v>
      </c>
      <c r="G1950" t="s">
        <v>4</v>
      </c>
      <c r="H1950" t="s">
        <v>17200</v>
      </c>
      <c r="I1950" s="2">
        <v>2990</v>
      </c>
      <c r="J1950" s="5"/>
      <c r="L1950" s="5"/>
      <c r="M1950" s="2">
        <f t="shared" si="30"/>
        <v>4471.9800000003852</v>
      </c>
    </row>
    <row r="1951" spans="1:13" hidden="1">
      <c r="A1951" s="35" t="s">
        <v>2231</v>
      </c>
      <c r="B1951" s="36">
        <v>42042</v>
      </c>
      <c r="C1951" s="35" t="s">
        <v>6</v>
      </c>
      <c r="D1951" s="35">
        <v>1</v>
      </c>
      <c r="E1951" s="35" t="s">
        <v>2235</v>
      </c>
      <c r="F1951" s="35" t="s">
        <v>8</v>
      </c>
      <c r="G1951" s="35" t="s">
        <v>4</v>
      </c>
      <c r="H1951" s="35" t="s">
        <v>2236</v>
      </c>
      <c r="I1951" s="11">
        <v>1025</v>
      </c>
      <c r="J1951" s="12"/>
      <c r="K1951" s="11"/>
      <c r="L1951" s="12"/>
      <c r="M1951" s="11">
        <f t="shared" si="30"/>
        <v>5496.9800000003852</v>
      </c>
    </row>
    <row r="1952" spans="1:13" hidden="1">
      <c r="A1952" t="s">
        <v>2238</v>
      </c>
      <c r="B1952" s="1">
        <v>42042</v>
      </c>
      <c r="C1952" t="s">
        <v>2244</v>
      </c>
      <c r="D1952">
        <v>2</v>
      </c>
      <c r="E1952" t="s">
        <v>2245</v>
      </c>
      <c r="F1952" t="s">
        <v>78</v>
      </c>
      <c r="G1952" t="s">
        <v>4</v>
      </c>
      <c r="H1952" t="s">
        <v>2246</v>
      </c>
      <c r="J1952" s="5"/>
      <c r="K1952" s="2">
        <v>1840</v>
      </c>
      <c r="L1952" s="5"/>
      <c r="M1952" s="2">
        <f t="shared" si="30"/>
        <v>3656.9800000003852</v>
      </c>
    </row>
    <row r="1953" spans="1:13" hidden="1">
      <c r="A1953" t="s">
        <v>2249</v>
      </c>
      <c r="B1953" s="1">
        <v>42042</v>
      </c>
      <c r="C1953" t="s">
        <v>6</v>
      </c>
      <c r="D1953">
        <v>1</v>
      </c>
      <c r="E1953" t="s">
        <v>2253</v>
      </c>
      <c r="F1953" t="s">
        <v>29</v>
      </c>
      <c r="G1953" t="s">
        <v>4</v>
      </c>
      <c r="H1953" t="s">
        <v>2254</v>
      </c>
      <c r="I1953" s="2">
        <v>1891.6</v>
      </c>
      <c r="J1953" s="5"/>
      <c r="L1953" s="5"/>
      <c r="M1953" s="2">
        <f t="shared" si="30"/>
        <v>5548.5800000003856</v>
      </c>
    </row>
    <row r="1954" spans="1:13" hidden="1">
      <c r="A1954" t="s">
        <v>2336</v>
      </c>
      <c r="B1954" s="1">
        <v>42042</v>
      </c>
      <c r="C1954" t="s">
        <v>43</v>
      </c>
      <c r="D1954">
        <v>1</v>
      </c>
      <c r="E1954" t="s">
        <v>2343</v>
      </c>
      <c r="F1954" t="s">
        <v>67</v>
      </c>
      <c r="G1954" t="s">
        <v>4</v>
      </c>
      <c r="H1954" t="s">
        <v>2344</v>
      </c>
      <c r="J1954" s="5"/>
      <c r="K1954" s="2">
        <v>4000</v>
      </c>
      <c r="L1954" s="5"/>
      <c r="M1954" s="2">
        <f t="shared" si="30"/>
        <v>1548.5800000003856</v>
      </c>
    </row>
    <row r="1955" spans="1:13" hidden="1">
      <c r="A1955" t="s">
        <v>2383</v>
      </c>
      <c r="B1955" s="1">
        <v>42042</v>
      </c>
      <c r="C1955" t="s">
        <v>43</v>
      </c>
      <c r="D1955">
        <v>1</v>
      </c>
      <c r="E1955" t="s">
        <v>2393</v>
      </c>
      <c r="F1955" t="s">
        <v>16</v>
      </c>
      <c r="G1955" t="s">
        <v>4</v>
      </c>
      <c r="J1955" s="5"/>
      <c r="K1955" s="2">
        <v>1840</v>
      </c>
      <c r="L1955" s="5"/>
      <c r="M1955" s="2">
        <f t="shared" si="30"/>
        <v>-291.41999999961445</v>
      </c>
    </row>
    <row r="1956" spans="1:13" hidden="1">
      <c r="A1956" t="s">
        <v>2396</v>
      </c>
      <c r="B1956" s="1">
        <v>42042</v>
      </c>
      <c r="C1956" t="s">
        <v>6</v>
      </c>
      <c r="D1956">
        <v>1</v>
      </c>
      <c r="E1956" t="s">
        <v>2402</v>
      </c>
      <c r="F1956" t="s">
        <v>29</v>
      </c>
      <c r="G1956" t="s">
        <v>4</v>
      </c>
      <c r="H1956" t="s">
        <v>2403</v>
      </c>
      <c r="I1956" s="2">
        <v>3270.75</v>
      </c>
      <c r="J1956" s="5"/>
      <c r="L1956" s="5"/>
      <c r="M1956" s="2">
        <f t="shared" si="30"/>
        <v>2979.3300000003856</v>
      </c>
    </row>
    <row r="1957" spans="1:13" hidden="1">
      <c r="A1957" t="s">
        <v>2469</v>
      </c>
      <c r="B1957" s="1">
        <v>42042</v>
      </c>
      <c r="C1957" t="s">
        <v>6</v>
      </c>
      <c r="D1957">
        <v>1</v>
      </c>
      <c r="E1957" t="s">
        <v>2472</v>
      </c>
      <c r="F1957" t="s">
        <v>29</v>
      </c>
      <c r="G1957" t="s">
        <v>4</v>
      </c>
      <c r="H1957" t="s">
        <v>2473</v>
      </c>
      <c r="I1957" s="2">
        <v>114.79</v>
      </c>
      <c r="J1957" s="5"/>
      <c r="L1957" s="5"/>
      <c r="M1957" s="2">
        <f t="shared" si="30"/>
        <v>3094.1200000003855</v>
      </c>
    </row>
    <row r="1958" spans="1:13" hidden="1">
      <c r="A1958" t="s">
        <v>2516</v>
      </c>
      <c r="B1958" s="1">
        <v>42042</v>
      </c>
      <c r="C1958" t="s">
        <v>6</v>
      </c>
      <c r="D1958">
        <v>1</v>
      </c>
      <c r="E1958" t="s">
        <v>2517</v>
      </c>
      <c r="F1958" t="s">
        <v>29</v>
      </c>
      <c r="G1958" t="s">
        <v>4</v>
      </c>
      <c r="H1958" t="s">
        <v>2518</v>
      </c>
      <c r="I1958" s="2">
        <v>3245.73</v>
      </c>
      <c r="J1958" s="5"/>
      <c r="L1958" s="5"/>
      <c r="M1958" s="2">
        <f t="shared" si="30"/>
        <v>6339.850000000386</v>
      </c>
    </row>
    <row r="1959" spans="1:13" hidden="1">
      <c r="A1959" t="s">
        <v>2523</v>
      </c>
      <c r="B1959" s="1">
        <v>42042</v>
      </c>
      <c r="C1959" t="s">
        <v>6</v>
      </c>
      <c r="D1959">
        <v>1</v>
      </c>
      <c r="E1959" t="s">
        <v>2526</v>
      </c>
      <c r="F1959" t="s">
        <v>29</v>
      </c>
      <c r="G1959" t="s">
        <v>4</v>
      </c>
      <c r="H1959" t="s">
        <v>2527</v>
      </c>
      <c r="I1959" s="2">
        <v>119.26</v>
      </c>
      <c r="J1959" s="5"/>
      <c r="L1959" s="5"/>
      <c r="M1959" s="2">
        <f t="shared" si="30"/>
        <v>6459.1100000003862</v>
      </c>
    </row>
    <row r="1960" spans="1:13" hidden="1">
      <c r="A1960" t="s">
        <v>2531</v>
      </c>
      <c r="B1960" s="1">
        <v>42042</v>
      </c>
      <c r="C1960" t="s">
        <v>18</v>
      </c>
      <c r="D1960">
        <v>2</v>
      </c>
      <c r="E1960" t="s">
        <v>2534</v>
      </c>
      <c r="F1960" t="s">
        <v>312</v>
      </c>
      <c r="G1960" t="s">
        <v>479</v>
      </c>
      <c r="H1960" t="s">
        <v>2527</v>
      </c>
      <c r="J1960" s="5"/>
      <c r="K1960" s="2">
        <v>119.26</v>
      </c>
      <c r="L1960" s="5"/>
      <c r="M1960" s="2">
        <f t="shared" si="30"/>
        <v>6339.850000000386</v>
      </c>
    </row>
    <row r="1961" spans="1:13" hidden="1">
      <c r="A1961" t="s">
        <v>2536</v>
      </c>
      <c r="B1961" s="1">
        <v>42042</v>
      </c>
      <c r="C1961" t="s">
        <v>948</v>
      </c>
      <c r="D1961">
        <v>1</v>
      </c>
      <c r="E1961" t="s">
        <v>2542</v>
      </c>
      <c r="F1961" t="s">
        <v>16</v>
      </c>
      <c r="G1961" t="s">
        <v>4</v>
      </c>
      <c r="H1961" t="s">
        <v>2543</v>
      </c>
      <c r="J1961" s="5"/>
      <c r="K1961" s="2">
        <v>990</v>
      </c>
      <c r="L1961" s="5">
        <v>41</v>
      </c>
      <c r="M1961" s="2">
        <f t="shared" si="30"/>
        <v>5349.850000000386</v>
      </c>
    </row>
    <row r="1962" spans="1:13" hidden="1">
      <c r="A1962" t="s">
        <v>2548</v>
      </c>
      <c r="B1962" s="1">
        <v>42042</v>
      </c>
      <c r="C1962" t="s">
        <v>18</v>
      </c>
      <c r="D1962">
        <v>1</v>
      </c>
      <c r="E1962" t="s">
        <v>2553</v>
      </c>
      <c r="F1962" t="s">
        <v>13</v>
      </c>
      <c r="G1962" t="s">
        <v>4</v>
      </c>
      <c r="H1962" t="s">
        <v>2554</v>
      </c>
      <c r="J1962" s="5"/>
      <c r="K1962" s="2">
        <v>13890</v>
      </c>
      <c r="L1962" s="5"/>
      <c r="M1962" s="2">
        <f t="shared" si="30"/>
        <v>-8540.149999999614</v>
      </c>
    </row>
    <row r="1963" spans="1:13" hidden="1">
      <c r="A1963" t="s">
        <v>2560</v>
      </c>
      <c r="B1963" s="1">
        <v>42042</v>
      </c>
      <c r="C1963" t="s">
        <v>948</v>
      </c>
      <c r="D1963">
        <v>1</v>
      </c>
      <c r="E1963" t="s">
        <v>2562</v>
      </c>
      <c r="F1963" t="s">
        <v>16</v>
      </c>
      <c r="G1963" t="s">
        <v>4</v>
      </c>
      <c r="H1963" t="s">
        <v>2563</v>
      </c>
      <c r="J1963" s="5"/>
      <c r="K1963" s="2">
        <v>3030</v>
      </c>
      <c r="L1963" s="5">
        <v>40</v>
      </c>
      <c r="M1963" s="2">
        <f t="shared" si="30"/>
        <v>-11570.149999999614</v>
      </c>
    </row>
    <row r="1964" spans="1:13" hidden="1">
      <c r="A1964" t="s">
        <v>2571</v>
      </c>
      <c r="B1964" s="1">
        <v>42042</v>
      </c>
      <c r="C1964" t="s">
        <v>1176</v>
      </c>
      <c r="D1964">
        <v>1</v>
      </c>
      <c r="E1964" t="s">
        <v>2573</v>
      </c>
      <c r="F1964" t="s">
        <v>228</v>
      </c>
      <c r="G1964" t="s">
        <v>4</v>
      </c>
      <c r="H1964" t="s">
        <v>1946</v>
      </c>
      <c r="J1964" s="5"/>
      <c r="K1964" s="2">
        <v>530300</v>
      </c>
      <c r="L1964" s="5"/>
      <c r="M1964" s="2">
        <f t="shared" si="30"/>
        <v>-541870.14999999956</v>
      </c>
    </row>
    <row r="1965" spans="1:13" hidden="1">
      <c r="A1965" t="s">
        <v>2579</v>
      </c>
      <c r="B1965" s="1">
        <v>42042</v>
      </c>
      <c r="C1965" t="s">
        <v>1098</v>
      </c>
      <c r="D1965">
        <v>1</v>
      </c>
      <c r="E1965" t="s">
        <v>2580</v>
      </c>
      <c r="F1965" t="s">
        <v>13</v>
      </c>
      <c r="G1965" t="s">
        <v>4</v>
      </c>
      <c r="H1965" t="s">
        <v>1098</v>
      </c>
      <c r="J1965" s="5"/>
      <c r="K1965" s="2">
        <v>19900</v>
      </c>
      <c r="L1965" s="5"/>
      <c r="M1965" s="2">
        <f t="shared" si="30"/>
        <v>-561770.14999999956</v>
      </c>
    </row>
    <row r="1966" spans="1:13" hidden="1">
      <c r="A1966" t="s">
        <v>2582</v>
      </c>
      <c r="B1966" s="1">
        <v>42042</v>
      </c>
      <c r="C1966" t="s">
        <v>200</v>
      </c>
      <c r="D1966">
        <v>1</v>
      </c>
      <c r="E1966" t="s">
        <v>2587</v>
      </c>
      <c r="F1966" t="s">
        <v>16</v>
      </c>
      <c r="G1966" t="s">
        <v>4</v>
      </c>
      <c r="H1966" t="s">
        <v>200</v>
      </c>
      <c r="J1966" s="5"/>
      <c r="K1966" s="2">
        <v>8937.73</v>
      </c>
      <c r="L1966" s="5"/>
      <c r="M1966" s="2">
        <f t="shared" si="30"/>
        <v>-570707.87999999954</v>
      </c>
    </row>
    <row r="1967" spans="1:13" hidden="1">
      <c r="A1967" t="s">
        <v>2592</v>
      </c>
      <c r="B1967" s="1">
        <v>42042</v>
      </c>
      <c r="C1967" t="s">
        <v>195</v>
      </c>
      <c r="D1967">
        <v>1</v>
      </c>
      <c r="E1967" t="s">
        <v>2596</v>
      </c>
      <c r="F1967" t="s">
        <v>13</v>
      </c>
      <c r="G1967" t="s">
        <v>4</v>
      </c>
      <c r="H1967" t="s">
        <v>195</v>
      </c>
      <c r="J1967" s="5"/>
      <c r="K1967" s="2">
        <v>34576.07</v>
      </c>
      <c r="L1967" s="5"/>
      <c r="M1967" s="2">
        <f t="shared" si="30"/>
        <v>-605283.94999999949</v>
      </c>
    </row>
    <row r="1968" spans="1:13" hidden="1">
      <c r="A1968" t="s">
        <v>2597</v>
      </c>
      <c r="B1968" s="1">
        <v>42042</v>
      </c>
      <c r="C1968" t="s">
        <v>18</v>
      </c>
      <c r="D1968">
        <v>1</v>
      </c>
      <c r="E1968" t="s">
        <v>2600</v>
      </c>
      <c r="F1968" t="s">
        <v>13</v>
      </c>
      <c r="G1968" t="s">
        <v>4</v>
      </c>
      <c r="H1968" t="s">
        <v>18</v>
      </c>
      <c r="J1968" s="5"/>
      <c r="K1968" s="2">
        <v>24138.09</v>
      </c>
      <c r="L1968" s="5"/>
      <c r="M1968" s="2">
        <f t="shared" si="30"/>
        <v>-629422.03999999946</v>
      </c>
    </row>
    <row r="1969" spans="1:13" hidden="1">
      <c r="A1969" t="s">
        <v>17213</v>
      </c>
      <c r="B1969" s="1">
        <v>42042</v>
      </c>
      <c r="C1969" t="s">
        <v>2244</v>
      </c>
      <c r="D1969">
        <v>2</v>
      </c>
      <c r="E1969" t="s">
        <v>17226</v>
      </c>
      <c r="F1969" t="s">
        <v>7054</v>
      </c>
      <c r="G1969" t="s">
        <v>4</v>
      </c>
      <c r="H1969" t="s">
        <v>17227</v>
      </c>
      <c r="I1969" s="2">
        <v>1840</v>
      </c>
      <c r="J1969" s="5"/>
      <c r="L1969" s="5"/>
      <c r="M1969" s="2">
        <f t="shared" si="30"/>
        <v>-627582.03999999946</v>
      </c>
    </row>
    <row r="1970" spans="1:13" hidden="1">
      <c r="A1970" t="s">
        <v>17234</v>
      </c>
      <c r="B1970" s="1">
        <v>42042</v>
      </c>
      <c r="C1970" t="s">
        <v>17253</v>
      </c>
      <c r="D1970">
        <v>2</v>
      </c>
      <c r="E1970" t="s">
        <v>17254</v>
      </c>
      <c r="F1970" t="s">
        <v>7054</v>
      </c>
      <c r="G1970" t="s">
        <v>4</v>
      </c>
      <c r="H1970" t="s">
        <v>2344</v>
      </c>
      <c r="I1970" s="2">
        <v>4000</v>
      </c>
      <c r="J1970" s="5"/>
      <c r="L1970" s="5"/>
      <c r="M1970" s="2">
        <f t="shared" si="30"/>
        <v>-623582.03999999946</v>
      </c>
    </row>
    <row r="1971" spans="1:13" hidden="1">
      <c r="A1971" t="s">
        <v>17259</v>
      </c>
      <c r="B1971" s="1">
        <v>42042</v>
      </c>
      <c r="C1971" t="s">
        <v>18</v>
      </c>
      <c r="D1971">
        <v>2</v>
      </c>
      <c r="E1971" t="s">
        <v>17273</v>
      </c>
      <c r="F1971" t="s">
        <v>13559</v>
      </c>
      <c r="G1971" t="s">
        <v>479</v>
      </c>
      <c r="H1971" t="s">
        <v>17274</v>
      </c>
      <c r="I1971" s="2">
        <v>64.47</v>
      </c>
      <c r="J1971" s="5"/>
      <c r="L1971" s="5"/>
      <c r="M1971" s="2">
        <f t="shared" si="30"/>
        <v>-623517.56999999948</v>
      </c>
    </row>
    <row r="1972" spans="1:13" hidden="1">
      <c r="A1972" t="s">
        <v>17280</v>
      </c>
      <c r="B1972" s="1">
        <v>42042</v>
      </c>
      <c r="C1972" t="s">
        <v>17296</v>
      </c>
      <c r="D1972">
        <v>2</v>
      </c>
      <c r="E1972" t="s">
        <v>17297</v>
      </c>
      <c r="F1972" t="s">
        <v>7054</v>
      </c>
      <c r="G1972" t="s">
        <v>4</v>
      </c>
      <c r="H1972" t="s">
        <v>5430</v>
      </c>
      <c r="I1972" s="115">
        <v>1840</v>
      </c>
      <c r="J1972" s="5"/>
      <c r="L1972" s="5"/>
      <c r="M1972" s="2">
        <f t="shared" si="30"/>
        <v>-621677.56999999948</v>
      </c>
    </row>
    <row r="1973" spans="1:13" hidden="1">
      <c r="A1973" t="s">
        <v>17304</v>
      </c>
      <c r="B1973" s="1">
        <v>42042</v>
      </c>
      <c r="C1973" t="s">
        <v>18</v>
      </c>
      <c r="D1973">
        <v>2</v>
      </c>
      <c r="E1973" t="s">
        <v>17321</v>
      </c>
      <c r="F1973" t="s">
        <v>13559</v>
      </c>
      <c r="G1973" t="s">
        <v>479</v>
      </c>
      <c r="H1973" t="s">
        <v>5410</v>
      </c>
      <c r="I1973" s="2">
        <v>257.89</v>
      </c>
      <c r="J1973" s="5"/>
      <c r="L1973" s="5"/>
      <c r="M1973" s="2">
        <f t="shared" si="30"/>
        <v>-621419.67999999947</v>
      </c>
    </row>
    <row r="1974" spans="1:13" hidden="1">
      <c r="A1974" t="s">
        <v>17328</v>
      </c>
      <c r="B1974" s="1">
        <v>42042</v>
      </c>
      <c r="C1974" t="s">
        <v>17339</v>
      </c>
      <c r="D1974">
        <v>2</v>
      </c>
      <c r="E1974" t="s">
        <v>17340</v>
      </c>
      <c r="F1974" t="s">
        <v>7054</v>
      </c>
      <c r="G1974" t="s">
        <v>4</v>
      </c>
      <c r="H1974" t="s">
        <v>6526</v>
      </c>
      <c r="I1974" s="2">
        <v>1025</v>
      </c>
      <c r="J1974" s="5"/>
      <c r="L1974" s="5"/>
      <c r="M1974" s="2">
        <f t="shared" si="30"/>
        <v>-620394.67999999947</v>
      </c>
    </row>
    <row r="1975" spans="1:13" hidden="1">
      <c r="A1975" t="s">
        <v>17348</v>
      </c>
      <c r="B1975" s="1">
        <v>42042</v>
      </c>
      <c r="C1975" t="s">
        <v>17365</v>
      </c>
      <c r="D1975">
        <v>2</v>
      </c>
      <c r="E1975" t="s">
        <v>17366</v>
      </c>
      <c r="F1975" t="s">
        <v>7054</v>
      </c>
      <c r="G1975" t="s">
        <v>4</v>
      </c>
      <c r="H1975" t="s">
        <v>17367</v>
      </c>
      <c r="I1975" s="2">
        <v>3989</v>
      </c>
      <c r="J1975" s="5"/>
      <c r="L1975" s="5"/>
      <c r="M1975" s="2">
        <f t="shared" si="30"/>
        <v>-616405.67999999947</v>
      </c>
    </row>
    <row r="1976" spans="1:13" hidden="1">
      <c r="A1976" t="s">
        <v>17373</v>
      </c>
      <c r="B1976" s="1">
        <v>42042</v>
      </c>
      <c r="C1976" t="s">
        <v>17390</v>
      </c>
      <c r="D1976">
        <v>2</v>
      </c>
      <c r="E1976" t="s">
        <v>17391</v>
      </c>
      <c r="F1976" t="s">
        <v>7054</v>
      </c>
      <c r="G1976" t="s">
        <v>4</v>
      </c>
      <c r="H1976" t="s">
        <v>5430</v>
      </c>
      <c r="I1976" s="17">
        <v>990</v>
      </c>
      <c r="J1976" s="5">
        <v>41</v>
      </c>
      <c r="L1976" s="5"/>
      <c r="M1976" s="2">
        <f t="shared" si="30"/>
        <v>-615415.67999999947</v>
      </c>
    </row>
    <row r="1977" spans="1:13" hidden="1">
      <c r="A1977" t="s">
        <v>17400</v>
      </c>
      <c r="B1977" s="1">
        <v>42042</v>
      </c>
      <c r="C1977" t="s">
        <v>17417</v>
      </c>
      <c r="D1977">
        <v>2</v>
      </c>
      <c r="E1977" t="s">
        <v>17418</v>
      </c>
      <c r="F1977" t="s">
        <v>7054</v>
      </c>
      <c r="G1977" t="s">
        <v>4</v>
      </c>
      <c r="H1977" t="s">
        <v>4877</v>
      </c>
      <c r="I1977" s="2">
        <v>8544.93</v>
      </c>
      <c r="J1977" s="5"/>
      <c r="L1977" s="5"/>
      <c r="M1977" s="2">
        <f t="shared" si="30"/>
        <v>-606870.74999999942</v>
      </c>
    </row>
    <row r="1978" spans="1:13" hidden="1">
      <c r="A1978" t="s">
        <v>17425</v>
      </c>
      <c r="B1978" s="1">
        <v>42042</v>
      </c>
      <c r="C1978" t="s">
        <v>18</v>
      </c>
      <c r="D1978">
        <v>2</v>
      </c>
      <c r="E1978" t="s">
        <v>17442</v>
      </c>
      <c r="F1978" t="s">
        <v>13559</v>
      </c>
      <c r="G1978" t="s">
        <v>479</v>
      </c>
      <c r="H1978" t="s">
        <v>2165</v>
      </c>
      <c r="I1978" s="2">
        <v>872.76</v>
      </c>
      <c r="J1978" s="5"/>
      <c r="L1978" s="5"/>
      <c r="M1978" s="2">
        <f t="shared" si="30"/>
        <v>-605997.98999999941</v>
      </c>
    </row>
    <row r="1979" spans="1:13" hidden="1">
      <c r="A1979" t="s">
        <v>17449</v>
      </c>
      <c r="B1979" s="1">
        <v>42042</v>
      </c>
      <c r="C1979" t="s">
        <v>6</v>
      </c>
      <c r="D1979">
        <v>1</v>
      </c>
      <c r="E1979" t="s">
        <v>17469</v>
      </c>
      <c r="F1979" t="s">
        <v>13610</v>
      </c>
      <c r="G1979" t="s">
        <v>4</v>
      </c>
      <c r="H1979" t="s">
        <v>213</v>
      </c>
      <c r="I1979" s="2">
        <v>13890</v>
      </c>
      <c r="J1979" s="5"/>
      <c r="L1979" s="5"/>
      <c r="M1979" s="2">
        <f t="shared" si="30"/>
        <v>-592107.98999999941</v>
      </c>
    </row>
    <row r="1980" spans="1:13" hidden="1">
      <c r="A1980" t="s">
        <v>17478</v>
      </c>
      <c r="B1980" s="1">
        <v>42042</v>
      </c>
      <c r="C1980" t="s">
        <v>17495</v>
      </c>
      <c r="D1980">
        <v>2</v>
      </c>
      <c r="E1980" t="s">
        <v>17496</v>
      </c>
      <c r="F1980" t="s">
        <v>7054</v>
      </c>
      <c r="G1980" t="s">
        <v>4</v>
      </c>
      <c r="H1980" t="s">
        <v>53</v>
      </c>
      <c r="I1980" s="2">
        <v>5633.23</v>
      </c>
      <c r="J1980" s="5"/>
      <c r="L1980" s="5"/>
      <c r="M1980" s="2">
        <f t="shared" si="30"/>
        <v>-586474.75999999943</v>
      </c>
    </row>
    <row r="1981" spans="1:13" hidden="1">
      <c r="A1981" t="s">
        <v>17507</v>
      </c>
      <c r="B1981" s="1">
        <v>42042</v>
      </c>
      <c r="C1981" t="s">
        <v>17521</v>
      </c>
      <c r="D1981">
        <v>2</v>
      </c>
      <c r="E1981" t="s">
        <v>17522</v>
      </c>
      <c r="F1981" t="s">
        <v>7054</v>
      </c>
      <c r="G1981" t="s">
        <v>4</v>
      </c>
      <c r="H1981" t="s">
        <v>5430</v>
      </c>
      <c r="I1981" s="17">
        <v>3030</v>
      </c>
      <c r="J1981" s="5">
        <v>40</v>
      </c>
      <c r="L1981" s="5"/>
      <c r="M1981" s="2">
        <f t="shared" si="30"/>
        <v>-583444.75999999943</v>
      </c>
    </row>
    <row r="1982" spans="1:13" hidden="1">
      <c r="A1982" t="s">
        <v>17530</v>
      </c>
      <c r="B1982" s="1">
        <v>42042</v>
      </c>
      <c r="C1982" t="s">
        <v>17545</v>
      </c>
      <c r="D1982">
        <v>2</v>
      </c>
      <c r="E1982" t="s">
        <v>17546</v>
      </c>
      <c r="F1982" t="s">
        <v>7054</v>
      </c>
      <c r="G1982" t="s">
        <v>4</v>
      </c>
      <c r="H1982" t="s">
        <v>13854</v>
      </c>
      <c r="I1982" s="2">
        <v>1025</v>
      </c>
      <c r="J1982" s="5"/>
      <c r="L1982" s="5"/>
      <c r="M1982" s="2">
        <f t="shared" si="30"/>
        <v>-582419.75999999943</v>
      </c>
    </row>
    <row r="1983" spans="1:13" hidden="1">
      <c r="A1983" t="s">
        <v>17557</v>
      </c>
      <c r="B1983" s="1">
        <v>42042</v>
      </c>
      <c r="C1983" t="s">
        <v>17574</v>
      </c>
      <c r="D1983">
        <v>1</v>
      </c>
      <c r="E1983" t="s">
        <v>17575</v>
      </c>
      <c r="F1983" t="s">
        <v>13565</v>
      </c>
      <c r="G1983" t="s">
        <v>4</v>
      </c>
      <c r="H1983" t="s">
        <v>17576</v>
      </c>
      <c r="I1983" s="2">
        <v>2000</v>
      </c>
      <c r="J1983" s="5"/>
      <c r="L1983" s="5"/>
      <c r="M1983" s="2">
        <f t="shared" si="30"/>
        <v>-580419.75999999943</v>
      </c>
    </row>
    <row r="1984" spans="1:13" hidden="1">
      <c r="A1984" t="s">
        <v>17586</v>
      </c>
      <c r="B1984" s="1">
        <v>42042</v>
      </c>
      <c r="C1984" t="s">
        <v>5029</v>
      </c>
      <c r="D1984">
        <v>2</v>
      </c>
      <c r="E1984" t="s">
        <v>17605</v>
      </c>
      <c r="F1984" t="s">
        <v>13559</v>
      </c>
      <c r="G1984" t="s">
        <v>479</v>
      </c>
      <c r="H1984" t="s">
        <v>2399</v>
      </c>
      <c r="I1984" s="2">
        <v>874.71</v>
      </c>
      <c r="J1984" s="5"/>
      <c r="L1984" s="5"/>
      <c r="M1984" s="2">
        <f t="shared" si="30"/>
        <v>-579545.04999999946</v>
      </c>
    </row>
    <row r="1985" spans="1:13" hidden="1">
      <c r="A1985" t="s">
        <v>17615</v>
      </c>
      <c r="B1985" s="1">
        <v>42042</v>
      </c>
      <c r="C1985" t="s">
        <v>17632</v>
      </c>
      <c r="D1985">
        <v>2</v>
      </c>
      <c r="E1985" t="s">
        <v>17633</v>
      </c>
      <c r="F1985" t="s">
        <v>7054</v>
      </c>
      <c r="G1985" t="s">
        <v>4</v>
      </c>
      <c r="H1985" t="s">
        <v>17634</v>
      </c>
      <c r="I1985" s="2">
        <v>4100.01</v>
      </c>
      <c r="J1985" s="5"/>
      <c r="L1985" s="5"/>
      <c r="M1985" s="2">
        <f t="shared" si="30"/>
        <v>-575445.03999999946</v>
      </c>
    </row>
    <row r="1986" spans="1:13" hidden="1">
      <c r="A1986" t="s">
        <v>17642</v>
      </c>
      <c r="B1986" s="1">
        <v>42042</v>
      </c>
      <c r="C1986" t="s">
        <v>17654</v>
      </c>
      <c r="D1986">
        <v>2</v>
      </c>
      <c r="E1986" t="s">
        <v>17655</v>
      </c>
      <c r="F1986" t="s">
        <v>7054</v>
      </c>
      <c r="G1986" t="s">
        <v>4</v>
      </c>
      <c r="H1986" t="s">
        <v>17656</v>
      </c>
      <c r="I1986" s="2">
        <v>5692</v>
      </c>
      <c r="J1986" s="5"/>
      <c r="L1986" s="5"/>
      <c r="M1986" s="2">
        <f t="shared" si="30"/>
        <v>-569753.03999999946</v>
      </c>
    </row>
    <row r="1987" spans="1:13" hidden="1">
      <c r="A1987" t="s">
        <v>17665</v>
      </c>
      <c r="B1987" s="1">
        <v>42042</v>
      </c>
      <c r="C1987" t="s">
        <v>17677</v>
      </c>
      <c r="D1987">
        <v>2</v>
      </c>
      <c r="E1987" t="s">
        <v>17678</v>
      </c>
      <c r="F1987" t="s">
        <v>7054</v>
      </c>
      <c r="G1987" t="s">
        <v>4</v>
      </c>
      <c r="H1987" t="s">
        <v>17679</v>
      </c>
      <c r="I1987" s="2">
        <v>1954.68</v>
      </c>
      <c r="J1987" s="5"/>
      <c r="L1987" s="5"/>
      <c r="M1987" s="2">
        <f t="shared" si="30"/>
        <v>-567798.3599999994</v>
      </c>
    </row>
    <row r="1988" spans="1:13" hidden="1">
      <c r="A1988" t="s">
        <v>17690</v>
      </c>
      <c r="B1988" s="1">
        <v>42042</v>
      </c>
      <c r="C1988" t="s">
        <v>17701</v>
      </c>
      <c r="D1988">
        <v>2</v>
      </c>
      <c r="E1988" t="s">
        <v>17702</v>
      </c>
      <c r="F1988" t="s">
        <v>7054</v>
      </c>
      <c r="G1988" t="s">
        <v>4</v>
      </c>
      <c r="H1988" t="s">
        <v>2236</v>
      </c>
      <c r="J1988" s="5"/>
      <c r="K1988" s="2">
        <v>1025</v>
      </c>
      <c r="L1988" s="5"/>
      <c r="M1988" s="2">
        <f t="shared" si="30"/>
        <v>-568823.3599999994</v>
      </c>
    </row>
    <row r="1989" spans="1:13" hidden="1">
      <c r="A1989" t="s">
        <v>17690</v>
      </c>
      <c r="B1989" s="1">
        <v>42042</v>
      </c>
      <c r="C1989" t="s">
        <v>17701</v>
      </c>
      <c r="D1989">
        <v>2</v>
      </c>
      <c r="E1989" t="s">
        <v>17702</v>
      </c>
      <c r="F1989" t="s">
        <v>7054</v>
      </c>
      <c r="G1989" t="s">
        <v>4</v>
      </c>
      <c r="H1989" t="s">
        <v>2236</v>
      </c>
      <c r="I1989" s="2">
        <v>1025</v>
      </c>
      <c r="J1989" s="5"/>
      <c r="L1989" s="5"/>
      <c r="M1989" s="2">
        <f t="shared" si="30"/>
        <v>-567798.3599999994</v>
      </c>
    </row>
    <row r="1990" spans="1:13" hidden="1">
      <c r="A1990" t="s">
        <v>17714</v>
      </c>
      <c r="B1990" s="1">
        <v>42042</v>
      </c>
      <c r="C1990" t="s">
        <v>17727</v>
      </c>
      <c r="D1990">
        <v>2</v>
      </c>
      <c r="E1990" t="s">
        <v>17728</v>
      </c>
      <c r="F1990" t="s">
        <v>7054</v>
      </c>
      <c r="G1990" t="s">
        <v>4</v>
      </c>
      <c r="H1990" t="s">
        <v>17729</v>
      </c>
      <c r="I1990" s="2">
        <v>590</v>
      </c>
      <c r="J1990" s="5"/>
      <c r="L1990" s="5"/>
      <c r="M1990" s="2">
        <f t="shared" si="30"/>
        <v>-567208.3599999994</v>
      </c>
    </row>
    <row r="1991" spans="1:13" hidden="1">
      <c r="A1991" t="s">
        <v>17742</v>
      </c>
      <c r="B1991" s="1">
        <v>42042</v>
      </c>
      <c r="C1991" t="s">
        <v>17754</v>
      </c>
      <c r="D1991">
        <v>2</v>
      </c>
      <c r="E1991" t="s">
        <v>17755</v>
      </c>
      <c r="F1991" t="s">
        <v>7054</v>
      </c>
      <c r="G1991" t="s">
        <v>4</v>
      </c>
      <c r="H1991" t="s">
        <v>17461</v>
      </c>
      <c r="I1991" s="2">
        <v>1025</v>
      </c>
      <c r="J1991" s="5"/>
      <c r="L1991" s="5"/>
      <c r="M1991" s="2">
        <f t="shared" si="30"/>
        <v>-566183.3599999994</v>
      </c>
    </row>
    <row r="1992" spans="1:13" hidden="1">
      <c r="A1992" t="s">
        <v>17766</v>
      </c>
      <c r="B1992" s="1">
        <v>42042</v>
      </c>
      <c r="C1992" t="s">
        <v>17777</v>
      </c>
      <c r="D1992">
        <v>2</v>
      </c>
      <c r="E1992" t="s">
        <v>17778</v>
      </c>
      <c r="F1992" t="s">
        <v>7054</v>
      </c>
      <c r="G1992" t="s">
        <v>4</v>
      </c>
      <c r="H1992" t="s">
        <v>17779</v>
      </c>
      <c r="I1992" s="2">
        <v>436.08</v>
      </c>
      <c r="J1992" s="5"/>
      <c r="L1992" s="5"/>
      <c r="M1992" s="2">
        <f t="shared" si="30"/>
        <v>-565747.27999999945</v>
      </c>
    </row>
    <row r="1993" spans="1:13" hidden="1">
      <c r="A1993" t="s">
        <v>17788</v>
      </c>
      <c r="B1993" s="1">
        <v>42042</v>
      </c>
      <c r="C1993" t="s">
        <v>17797</v>
      </c>
      <c r="D1993">
        <v>1</v>
      </c>
      <c r="E1993" t="s">
        <v>17798</v>
      </c>
      <c r="F1993" t="s">
        <v>13565</v>
      </c>
      <c r="G1993" t="s">
        <v>4</v>
      </c>
      <c r="H1993" t="s">
        <v>1946</v>
      </c>
      <c r="I1993" s="2">
        <v>530300</v>
      </c>
      <c r="J1993" s="5"/>
      <c r="L1993" s="5"/>
      <c r="M1993" s="2">
        <f t="shared" ref="M1993:M2056" si="31">+M1992+I1993-K1993</f>
        <v>-35447.279999999446</v>
      </c>
    </row>
    <row r="1994" spans="1:13" hidden="1">
      <c r="A1994" t="s">
        <v>17807</v>
      </c>
      <c r="B1994" s="1">
        <v>42042</v>
      </c>
      <c r="C1994" t="s">
        <v>18</v>
      </c>
      <c r="D1994">
        <v>2</v>
      </c>
      <c r="E1994" t="s">
        <v>17820</v>
      </c>
      <c r="F1994" t="s">
        <v>13559</v>
      </c>
      <c r="G1994" t="s">
        <v>479</v>
      </c>
      <c r="H1994" t="s">
        <v>2527</v>
      </c>
      <c r="I1994" s="2">
        <v>119.26</v>
      </c>
      <c r="J1994" s="5"/>
      <c r="L1994" s="5"/>
      <c r="M1994" s="2">
        <f t="shared" si="31"/>
        <v>-35328.019999999444</v>
      </c>
    </row>
    <row r="1995" spans="1:13" hidden="1">
      <c r="A1995" t="s">
        <v>17830</v>
      </c>
      <c r="B1995" s="1">
        <v>42042</v>
      </c>
      <c r="C1995" t="s">
        <v>18</v>
      </c>
      <c r="D1995">
        <v>2</v>
      </c>
      <c r="E1995" t="s">
        <v>17842</v>
      </c>
      <c r="F1995" t="s">
        <v>13559</v>
      </c>
      <c r="G1995" t="s">
        <v>479</v>
      </c>
      <c r="H1995" t="s">
        <v>2527</v>
      </c>
      <c r="J1995" s="5"/>
      <c r="K1995" s="2">
        <v>119.26</v>
      </c>
      <c r="L1995" s="5"/>
      <c r="M1995" s="2">
        <f t="shared" si="31"/>
        <v>-35447.279999999446</v>
      </c>
    </row>
    <row r="1996" spans="1:13" hidden="1">
      <c r="A1996" t="s">
        <v>17830</v>
      </c>
      <c r="B1996" s="1">
        <v>42042</v>
      </c>
      <c r="C1996" t="s">
        <v>18</v>
      </c>
      <c r="D1996">
        <v>2</v>
      </c>
      <c r="E1996" t="s">
        <v>17842</v>
      </c>
      <c r="F1996" t="s">
        <v>13559</v>
      </c>
      <c r="G1996" t="s">
        <v>479</v>
      </c>
      <c r="H1996" t="s">
        <v>2527</v>
      </c>
      <c r="I1996" s="2">
        <v>119.26</v>
      </c>
      <c r="J1996" s="5"/>
      <c r="L1996" s="5"/>
      <c r="M1996" s="2">
        <f t="shared" si="31"/>
        <v>-35328.019999999444</v>
      </c>
    </row>
    <row r="1997" spans="1:13" hidden="1">
      <c r="A1997" t="s">
        <v>17853</v>
      </c>
      <c r="B1997" s="1">
        <v>42042</v>
      </c>
      <c r="C1997" t="s">
        <v>17864</v>
      </c>
      <c r="D1997">
        <v>1</v>
      </c>
      <c r="E1997" t="s">
        <v>17865</v>
      </c>
      <c r="F1997" t="s">
        <v>13565</v>
      </c>
      <c r="G1997" t="s">
        <v>4</v>
      </c>
      <c r="H1997" t="s">
        <v>15092</v>
      </c>
      <c r="I1997" s="2">
        <v>39800</v>
      </c>
      <c r="J1997" s="5"/>
      <c r="L1997" s="5"/>
      <c r="M1997" s="2">
        <f t="shared" si="31"/>
        <v>4471.9800000005562</v>
      </c>
    </row>
    <row r="1998" spans="1:13" hidden="1">
      <c r="A1998" t="s">
        <v>2604</v>
      </c>
      <c r="B1998" s="1">
        <v>42044</v>
      </c>
      <c r="C1998" t="s">
        <v>1</v>
      </c>
      <c r="D1998">
        <v>1</v>
      </c>
      <c r="E1998" t="s">
        <v>2608</v>
      </c>
      <c r="F1998" t="s">
        <v>13</v>
      </c>
      <c r="G1998" t="s">
        <v>4</v>
      </c>
      <c r="H1998" t="s">
        <v>2609</v>
      </c>
      <c r="J1998" s="5"/>
      <c r="K1998" s="2">
        <v>30000</v>
      </c>
      <c r="L1998" s="5"/>
      <c r="M1998" s="2">
        <f t="shared" si="31"/>
        <v>-25528.019999999444</v>
      </c>
    </row>
    <row r="1999" spans="1:13" hidden="1">
      <c r="A1999" t="s">
        <v>2677</v>
      </c>
      <c r="B1999" s="1">
        <v>42044</v>
      </c>
      <c r="C1999" t="s">
        <v>529</v>
      </c>
      <c r="D1999">
        <v>1</v>
      </c>
      <c r="E1999" t="s">
        <v>2685</v>
      </c>
      <c r="F1999" t="s">
        <v>13</v>
      </c>
      <c r="G1999" t="s">
        <v>4</v>
      </c>
      <c r="H1999" t="s">
        <v>2686</v>
      </c>
      <c r="J1999" s="5"/>
      <c r="K1999" s="2">
        <v>5000</v>
      </c>
      <c r="L1999" s="5"/>
      <c r="M1999" s="2">
        <f t="shared" si="31"/>
        <v>-30528.019999999444</v>
      </c>
    </row>
    <row r="2000" spans="1:13" hidden="1">
      <c r="A2000" t="s">
        <v>2705</v>
      </c>
      <c r="B2000" s="1">
        <v>42044</v>
      </c>
      <c r="C2000" t="s">
        <v>6</v>
      </c>
      <c r="D2000">
        <v>1</v>
      </c>
      <c r="E2000" t="s">
        <v>2713</v>
      </c>
      <c r="F2000" t="s">
        <v>29</v>
      </c>
      <c r="G2000" t="s">
        <v>4</v>
      </c>
      <c r="H2000" t="s">
        <v>2714</v>
      </c>
      <c r="I2000" s="2">
        <v>1845.5</v>
      </c>
      <c r="J2000" s="5"/>
      <c r="L2000" s="5"/>
      <c r="M2000" s="2">
        <f t="shared" si="31"/>
        <v>-28682.519999999444</v>
      </c>
    </row>
    <row r="2001" spans="1:13" hidden="1">
      <c r="A2001" t="s">
        <v>2794</v>
      </c>
      <c r="B2001" s="1">
        <v>42044</v>
      </c>
      <c r="C2001" t="s">
        <v>2798</v>
      </c>
      <c r="D2001">
        <v>1</v>
      </c>
      <c r="E2001" t="s">
        <v>2799</v>
      </c>
      <c r="F2001" t="s">
        <v>228</v>
      </c>
      <c r="G2001" t="s">
        <v>4</v>
      </c>
      <c r="H2001" t="s">
        <v>2800</v>
      </c>
      <c r="J2001" s="5"/>
      <c r="K2001" s="2">
        <v>1529.99</v>
      </c>
      <c r="L2001" s="5"/>
      <c r="M2001" s="2">
        <f t="shared" si="31"/>
        <v>-30212.509999999445</v>
      </c>
    </row>
    <row r="2002" spans="1:13" hidden="1">
      <c r="A2002" t="s">
        <v>2888</v>
      </c>
      <c r="B2002" s="1">
        <v>42044</v>
      </c>
      <c r="C2002" t="s">
        <v>6</v>
      </c>
      <c r="D2002">
        <v>1</v>
      </c>
      <c r="E2002" t="s">
        <v>2889</v>
      </c>
      <c r="F2002" t="s">
        <v>29</v>
      </c>
      <c r="G2002" t="s">
        <v>4</v>
      </c>
      <c r="H2002" t="s">
        <v>2890</v>
      </c>
      <c r="I2002" s="2">
        <v>502.65</v>
      </c>
      <c r="J2002" s="5"/>
      <c r="L2002" s="5"/>
      <c r="M2002" s="2">
        <f t="shared" si="31"/>
        <v>-29709.859999999444</v>
      </c>
    </row>
    <row r="2003" spans="1:13" hidden="1">
      <c r="A2003" t="s">
        <v>2907</v>
      </c>
      <c r="B2003" s="1">
        <v>42044</v>
      </c>
      <c r="C2003" t="s">
        <v>2912</v>
      </c>
      <c r="D2003">
        <v>2</v>
      </c>
      <c r="E2003" t="s">
        <v>2913</v>
      </c>
      <c r="F2003" t="s">
        <v>78</v>
      </c>
      <c r="G2003" t="s">
        <v>4</v>
      </c>
      <c r="H2003" t="s">
        <v>2914</v>
      </c>
      <c r="J2003" s="5"/>
      <c r="K2003" s="2">
        <v>1025</v>
      </c>
      <c r="L2003" s="5"/>
      <c r="M2003" s="2">
        <f t="shared" si="31"/>
        <v>-30734.859999999444</v>
      </c>
    </row>
    <row r="2004" spans="1:13" hidden="1">
      <c r="A2004" t="s">
        <v>2915</v>
      </c>
      <c r="B2004" s="1">
        <v>42044</v>
      </c>
      <c r="C2004" t="s">
        <v>6</v>
      </c>
      <c r="D2004">
        <v>1</v>
      </c>
      <c r="E2004" t="s">
        <v>2926</v>
      </c>
      <c r="F2004" t="s">
        <v>8</v>
      </c>
      <c r="G2004" t="s">
        <v>4</v>
      </c>
      <c r="H2004" t="s">
        <v>2927</v>
      </c>
      <c r="I2004" s="2">
        <v>220.96</v>
      </c>
      <c r="J2004" s="5"/>
      <c r="L2004" s="5"/>
      <c r="M2004" s="2">
        <f t="shared" si="31"/>
        <v>-30513.899999999445</v>
      </c>
    </row>
    <row r="2005" spans="1:13" hidden="1">
      <c r="A2005" t="s">
        <v>2954</v>
      </c>
      <c r="B2005" s="1">
        <v>42044</v>
      </c>
      <c r="C2005" t="s">
        <v>674</v>
      </c>
      <c r="D2005">
        <v>2</v>
      </c>
      <c r="E2005" t="s">
        <v>2958</v>
      </c>
      <c r="F2005" t="s">
        <v>312</v>
      </c>
      <c r="G2005" t="s">
        <v>479</v>
      </c>
      <c r="H2005" t="s">
        <v>2403</v>
      </c>
      <c r="J2005" s="5"/>
      <c r="K2005" s="2">
        <v>3270.75</v>
      </c>
      <c r="L2005" s="5"/>
      <c r="M2005" s="2">
        <f t="shared" si="31"/>
        <v>-33784.649999999441</v>
      </c>
    </row>
    <row r="2006" spans="1:13" hidden="1">
      <c r="A2006" t="s">
        <v>2954</v>
      </c>
      <c r="B2006" s="1">
        <v>42044</v>
      </c>
      <c r="C2006" t="s">
        <v>674</v>
      </c>
      <c r="D2006">
        <v>2</v>
      </c>
      <c r="E2006" t="s">
        <v>2958</v>
      </c>
      <c r="F2006" t="s">
        <v>312</v>
      </c>
      <c r="G2006" t="s">
        <v>479</v>
      </c>
      <c r="H2006" t="s">
        <v>2403</v>
      </c>
      <c r="I2006" s="2">
        <v>3270.75</v>
      </c>
      <c r="J2006" s="5"/>
      <c r="L2006" s="5"/>
      <c r="M2006" s="2">
        <f t="shared" si="31"/>
        <v>-30513.899999999441</v>
      </c>
    </row>
    <row r="2007" spans="1:13" hidden="1">
      <c r="A2007" t="s">
        <v>3012</v>
      </c>
      <c r="B2007" s="1">
        <v>42044</v>
      </c>
      <c r="C2007" t="s">
        <v>18</v>
      </c>
      <c r="D2007">
        <v>1</v>
      </c>
      <c r="E2007" t="s">
        <v>3018</v>
      </c>
      <c r="F2007" t="s">
        <v>13</v>
      </c>
      <c r="G2007" t="s">
        <v>4</v>
      </c>
      <c r="H2007" t="s">
        <v>3019</v>
      </c>
      <c r="J2007" s="5"/>
      <c r="K2007" s="2">
        <v>191600</v>
      </c>
      <c r="L2007" s="5"/>
      <c r="M2007" s="2">
        <f t="shared" si="31"/>
        <v>-222113.89999999944</v>
      </c>
    </row>
    <row r="2008" spans="1:13" hidden="1">
      <c r="A2008" t="s">
        <v>3023</v>
      </c>
      <c r="B2008" s="1">
        <v>42044</v>
      </c>
      <c r="C2008" t="s">
        <v>18</v>
      </c>
      <c r="D2008">
        <v>1</v>
      </c>
      <c r="E2008" t="s">
        <v>3031</v>
      </c>
      <c r="F2008" t="s">
        <v>13</v>
      </c>
      <c r="G2008" t="s">
        <v>4</v>
      </c>
      <c r="H2008" t="s">
        <v>3032</v>
      </c>
      <c r="J2008" s="5"/>
      <c r="K2008" s="2">
        <v>16000</v>
      </c>
      <c r="L2008" s="5"/>
      <c r="M2008" s="2">
        <f t="shared" si="31"/>
        <v>-238113.89999999944</v>
      </c>
    </row>
    <row r="2009" spans="1:13" hidden="1">
      <c r="A2009" t="s">
        <v>3036</v>
      </c>
      <c r="B2009" s="1">
        <v>42044</v>
      </c>
      <c r="C2009" t="s">
        <v>596</v>
      </c>
      <c r="D2009">
        <v>1</v>
      </c>
      <c r="E2009" t="s">
        <v>3044</v>
      </c>
      <c r="F2009" t="s">
        <v>16</v>
      </c>
      <c r="G2009" t="s">
        <v>4</v>
      </c>
      <c r="H2009" t="s">
        <v>3045</v>
      </c>
      <c r="J2009" s="5"/>
      <c r="K2009" s="2">
        <v>4100</v>
      </c>
      <c r="L2009" s="5"/>
      <c r="M2009" s="2">
        <f t="shared" si="31"/>
        <v>-242213.89999999944</v>
      </c>
    </row>
    <row r="2010" spans="1:13" hidden="1">
      <c r="A2010" t="s">
        <v>3047</v>
      </c>
      <c r="B2010" s="1">
        <v>42044</v>
      </c>
      <c r="C2010" t="s">
        <v>278</v>
      </c>
      <c r="D2010">
        <v>1</v>
      </c>
      <c r="E2010" t="s">
        <v>3051</v>
      </c>
      <c r="F2010" t="s">
        <v>13</v>
      </c>
      <c r="G2010" t="s">
        <v>4</v>
      </c>
      <c r="H2010" t="s">
        <v>3052</v>
      </c>
      <c r="J2010" s="5"/>
      <c r="K2010" s="2">
        <v>200000</v>
      </c>
      <c r="L2010" s="5"/>
      <c r="M2010" s="2">
        <f t="shared" si="31"/>
        <v>-442213.89999999944</v>
      </c>
    </row>
    <row r="2011" spans="1:13" hidden="1">
      <c r="A2011" t="s">
        <v>3054</v>
      </c>
      <c r="B2011" s="1">
        <v>42044</v>
      </c>
      <c r="C2011" t="s">
        <v>278</v>
      </c>
      <c r="D2011">
        <v>1</v>
      </c>
      <c r="E2011" t="s">
        <v>3056</v>
      </c>
      <c r="F2011" t="s">
        <v>13</v>
      </c>
      <c r="G2011" t="s">
        <v>4</v>
      </c>
      <c r="H2011" t="s">
        <v>3052</v>
      </c>
      <c r="J2011" s="5"/>
      <c r="K2011" s="2">
        <v>6250.89</v>
      </c>
      <c r="L2011" s="5"/>
      <c r="M2011" s="2">
        <f t="shared" si="31"/>
        <v>-448464.78999999946</v>
      </c>
    </row>
    <row r="2012" spans="1:13" hidden="1">
      <c r="A2012" t="s">
        <v>3059</v>
      </c>
      <c r="B2012" s="1">
        <v>42044</v>
      </c>
      <c r="C2012" t="s">
        <v>278</v>
      </c>
      <c r="D2012">
        <v>1</v>
      </c>
      <c r="E2012" t="s">
        <v>3062</v>
      </c>
      <c r="F2012" t="s">
        <v>13</v>
      </c>
      <c r="G2012" t="s">
        <v>4</v>
      </c>
      <c r="H2012" t="s">
        <v>929</v>
      </c>
      <c r="J2012" s="5"/>
      <c r="K2012" s="2">
        <v>28000</v>
      </c>
      <c r="L2012" s="5"/>
      <c r="M2012" s="2">
        <f t="shared" si="31"/>
        <v>-476464.78999999946</v>
      </c>
    </row>
    <row r="2013" spans="1:13" hidden="1">
      <c r="A2013" t="s">
        <v>3063</v>
      </c>
      <c r="B2013" s="1">
        <v>42044</v>
      </c>
      <c r="C2013" t="s">
        <v>18</v>
      </c>
      <c r="D2013">
        <v>1</v>
      </c>
      <c r="E2013" t="s">
        <v>3070</v>
      </c>
      <c r="F2013" t="s">
        <v>13</v>
      </c>
      <c r="G2013" t="s">
        <v>4</v>
      </c>
      <c r="H2013" t="s">
        <v>3071</v>
      </c>
      <c r="J2013" s="5"/>
      <c r="K2013" s="2">
        <v>10000</v>
      </c>
      <c r="L2013" s="5"/>
      <c r="M2013" s="2">
        <f t="shared" si="31"/>
        <v>-486464.78999999946</v>
      </c>
    </row>
    <row r="2014" spans="1:13" hidden="1">
      <c r="A2014" t="s">
        <v>3072</v>
      </c>
      <c r="B2014" s="1">
        <v>42044</v>
      </c>
      <c r="C2014" t="s">
        <v>245</v>
      </c>
      <c r="D2014">
        <v>1</v>
      </c>
      <c r="E2014" t="s">
        <v>3079</v>
      </c>
      <c r="F2014" t="s">
        <v>13</v>
      </c>
      <c r="G2014" t="s">
        <v>4</v>
      </c>
      <c r="H2014" t="s">
        <v>3080</v>
      </c>
      <c r="J2014" s="5"/>
      <c r="K2014" s="2">
        <v>1625</v>
      </c>
      <c r="L2014" s="5"/>
      <c r="M2014" s="2">
        <f t="shared" si="31"/>
        <v>-488089.78999999946</v>
      </c>
    </row>
    <row r="2015" spans="1:13" hidden="1">
      <c r="A2015" t="s">
        <v>3081</v>
      </c>
      <c r="B2015" s="1">
        <v>42044</v>
      </c>
      <c r="C2015" t="s">
        <v>245</v>
      </c>
      <c r="D2015">
        <v>1</v>
      </c>
      <c r="E2015" t="s">
        <v>3085</v>
      </c>
      <c r="F2015" t="s">
        <v>13</v>
      </c>
      <c r="G2015" t="s">
        <v>4</v>
      </c>
      <c r="H2015" t="s">
        <v>3086</v>
      </c>
      <c r="J2015" s="5"/>
      <c r="K2015" s="2">
        <v>1025</v>
      </c>
      <c r="L2015" s="5"/>
      <c r="M2015" s="2">
        <f t="shared" si="31"/>
        <v>-489114.78999999946</v>
      </c>
    </row>
    <row r="2016" spans="1:13" hidden="1">
      <c r="A2016" t="s">
        <v>3087</v>
      </c>
      <c r="B2016" s="1">
        <v>42044</v>
      </c>
      <c r="C2016" t="s">
        <v>630</v>
      </c>
      <c r="D2016">
        <v>1</v>
      </c>
      <c r="E2016" t="s">
        <v>3088</v>
      </c>
      <c r="F2016" t="s">
        <v>16</v>
      </c>
      <c r="G2016" t="s">
        <v>4</v>
      </c>
      <c r="H2016" t="s">
        <v>630</v>
      </c>
      <c r="J2016" s="5"/>
      <c r="K2016" s="2">
        <v>14685.5</v>
      </c>
      <c r="L2016" s="5"/>
      <c r="M2016" s="2">
        <f t="shared" si="31"/>
        <v>-503800.28999999946</v>
      </c>
    </row>
    <row r="2017" spans="1:13" hidden="1">
      <c r="A2017" t="s">
        <v>3089</v>
      </c>
      <c r="B2017" s="1">
        <v>42044</v>
      </c>
      <c r="C2017" t="s">
        <v>195</v>
      </c>
      <c r="D2017">
        <v>1</v>
      </c>
      <c r="E2017" t="s">
        <v>3094</v>
      </c>
      <c r="F2017" t="s">
        <v>13</v>
      </c>
      <c r="G2017" t="s">
        <v>4</v>
      </c>
      <c r="H2017" t="s">
        <v>195</v>
      </c>
      <c r="J2017" s="5"/>
      <c r="K2017" s="2">
        <v>11275.63</v>
      </c>
      <c r="L2017" s="5"/>
      <c r="M2017" s="2">
        <f t="shared" si="31"/>
        <v>-515075.91999999946</v>
      </c>
    </row>
    <row r="2018" spans="1:13" hidden="1">
      <c r="A2018" t="s">
        <v>3095</v>
      </c>
      <c r="B2018" s="1">
        <v>42044</v>
      </c>
      <c r="C2018" t="s">
        <v>3097</v>
      </c>
      <c r="D2018">
        <v>2</v>
      </c>
      <c r="E2018" t="s">
        <v>3098</v>
      </c>
      <c r="F2018" t="s">
        <v>78</v>
      </c>
      <c r="G2018" t="s">
        <v>4</v>
      </c>
      <c r="H2018" t="s">
        <v>519</v>
      </c>
      <c r="J2018" s="5"/>
      <c r="K2018" s="2">
        <v>3266.85</v>
      </c>
      <c r="L2018" s="5"/>
      <c r="M2018" s="2">
        <f t="shared" si="31"/>
        <v>-518342.76999999944</v>
      </c>
    </row>
    <row r="2019" spans="1:13" hidden="1">
      <c r="A2019" t="s">
        <v>3100</v>
      </c>
      <c r="B2019" s="1">
        <v>42044</v>
      </c>
      <c r="C2019" t="s">
        <v>1078</v>
      </c>
      <c r="D2019">
        <v>2</v>
      </c>
      <c r="E2019" t="s">
        <v>3101</v>
      </c>
      <c r="F2019" t="s">
        <v>78</v>
      </c>
      <c r="G2019" t="s">
        <v>4</v>
      </c>
      <c r="H2019" t="s">
        <v>519</v>
      </c>
      <c r="J2019" s="5"/>
      <c r="K2019" s="2">
        <v>3960</v>
      </c>
      <c r="L2019" s="5"/>
      <c r="M2019" s="2">
        <f t="shared" si="31"/>
        <v>-522302.76999999944</v>
      </c>
    </row>
    <row r="2020" spans="1:13" hidden="1">
      <c r="A2020" t="s">
        <v>3102</v>
      </c>
      <c r="B2020" s="1">
        <v>42044</v>
      </c>
      <c r="C2020" t="s">
        <v>1072</v>
      </c>
      <c r="D2020">
        <v>2</v>
      </c>
      <c r="E2020" t="s">
        <v>3103</v>
      </c>
      <c r="F2020" t="s">
        <v>78</v>
      </c>
      <c r="G2020" t="s">
        <v>4</v>
      </c>
      <c r="H2020" t="s">
        <v>519</v>
      </c>
      <c r="J2020" s="5"/>
      <c r="K2020" s="2">
        <v>1025</v>
      </c>
      <c r="L2020" s="5"/>
      <c r="M2020" s="2">
        <f t="shared" si="31"/>
        <v>-523327.76999999944</v>
      </c>
    </row>
    <row r="2021" spans="1:13" hidden="1">
      <c r="A2021" t="s">
        <v>3105</v>
      </c>
      <c r="B2021" s="1">
        <v>42044</v>
      </c>
      <c r="C2021" t="s">
        <v>18</v>
      </c>
      <c r="D2021">
        <v>1</v>
      </c>
      <c r="E2021" t="s">
        <v>3106</v>
      </c>
      <c r="F2021" t="s">
        <v>13</v>
      </c>
      <c r="G2021" t="s">
        <v>4</v>
      </c>
      <c r="H2021" t="s">
        <v>18</v>
      </c>
      <c r="J2021" s="5"/>
      <c r="K2021" s="2">
        <v>13873.9</v>
      </c>
      <c r="L2021" s="5"/>
      <c r="M2021" s="2">
        <f t="shared" si="31"/>
        <v>-537201.66999999946</v>
      </c>
    </row>
    <row r="2022" spans="1:13" hidden="1">
      <c r="A2022" t="s">
        <v>17880</v>
      </c>
      <c r="B2022" s="1">
        <v>42044</v>
      </c>
      <c r="C2022" t="s">
        <v>18</v>
      </c>
      <c r="D2022">
        <v>2</v>
      </c>
      <c r="E2022" t="s">
        <v>17900</v>
      </c>
      <c r="F2022" t="s">
        <v>13559</v>
      </c>
      <c r="G2022" t="s">
        <v>479</v>
      </c>
      <c r="H2022" t="s">
        <v>17901</v>
      </c>
      <c r="I2022" s="2">
        <v>337.97</v>
      </c>
      <c r="J2022" s="5"/>
      <c r="L2022" s="5"/>
      <c r="M2022" s="2">
        <f t="shared" si="31"/>
        <v>-536863.69999999949</v>
      </c>
    </row>
    <row r="2023" spans="1:13" hidden="1">
      <c r="A2023" t="s">
        <v>17902</v>
      </c>
      <c r="B2023" s="1">
        <v>42044</v>
      </c>
      <c r="C2023" t="s">
        <v>3097</v>
      </c>
      <c r="D2023">
        <v>2</v>
      </c>
      <c r="E2023" t="s">
        <v>17927</v>
      </c>
      <c r="F2023" t="s">
        <v>7054</v>
      </c>
      <c r="G2023" t="s">
        <v>4</v>
      </c>
      <c r="H2023" t="s">
        <v>519</v>
      </c>
      <c r="I2023" s="2">
        <v>3266.85</v>
      </c>
      <c r="J2023" s="5"/>
      <c r="L2023" s="5"/>
      <c r="M2023" s="2">
        <f t="shared" si="31"/>
        <v>-533596.84999999951</v>
      </c>
    </row>
    <row r="2024" spans="1:13" hidden="1">
      <c r="A2024" t="s">
        <v>17928</v>
      </c>
      <c r="B2024" s="1">
        <v>42044</v>
      </c>
      <c r="C2024" t="s">
        <v>1078</v>
      </c>
      <c r="D2024">
        <v>2</v>
      </c>
      <c r="E2024" t="s">
        <v>17952</v>
      </c>
      <c r="F2024" t="s">
        <v>7054</v>
      </c>
      <c r="G2024" t="s">
        <v>4</v>
      </c>
      <c r="H2024" t="s">
        <v>519</v>
      </c>
      <c r="I2024" s="2">
        <v>3960</v>
      </c>
      <c r="J2024" s="5"/>
      <c r="L2024" s="5"/>
      <c r="M2024" s="2">
        <f t="shared" si="31"/>
        <v>-529636.84999999951</v>
      </c>
    </row>
    <row r="2025" spans="1:13" hidden="1">
      <c r="A2025" t="s">
        <v>17953</v>
      </c>
      <c r="B2025" s="1">
        <v>42044</v>
      </c>
      <c r="C2025" t="s">
        <v>1072</v>
      </c>
      <c r="D2025">
        <v>2</v>
      </c>
      <c r="E2025" t="s">
        <v>17973</v>
      </c>
      <c r="F2025" t="s">
        <v>7054</v>
      </c>
      <c r="G2025" t="s">
        <v>4</v>
      </c>
      <c r="H2025" t="s">
        <v>519</v>
      </c>
      <c r="I2025" s="2">
        <v>1025</v>
      </c>
      <c r="J2025" s="5"/>
      <c r="L2025" s="5"/>
      <c r="M2025" s="2">
        <f t="shared" si="31"/>
        <v>-528611.84999999951</v>
      </c>
    </row>
    <row r="2026" spans="1:13" hidden="1">
      <c r="A2026" t="s">
        <v>17994</v>
      </c>
      <c r="B2026" s="1">
        <v>42044</v>
      </c>
      <c r="D2026">
        <v>1</v>
      </c>
      <c r="E2026" t="s">
        <v>18014</v>
      </c>
      <c r="F2026" t="s">
        <v>13565</v>
      </c>
      <c r="G2026" t="s">
        <v>4</v>
      </c>
      <c r="H2026" t="s">
        <v>2609</v>
      </c>
      <c r="I2026" s="2">
        <v>30000</v>
      </c>
      <c r="J2026" s="5"/>
      <c r="L2026" s="5"/>
      <c r="M2026" s="2">
        <f t="shared" si="31"/>
        <v>-498611.84999999951</v>
      </c>
    </row>
    <row r="2027" spans="1:13" hidden="1">
      <c r="A2027" t="s">
        <v>18016</v>
      </c>
      <c r="B2027" s="1">
        <v>42044</v>
      </c>
      <c r="C2027" t="s">
        <v>6</v>
      </c>
      <c r="D2027">
        <v>1</v>
      </c>
      <c r="E2027" t="s">
        <v>18039</v>
      </c>
      <c r="F2027" t="s">
        <v>13565</v>
      </c>
      <c r="G2027" t="s">
        <v>4</v>
      </c>
      <c r="H2027" t="s">
        <v>18040</v>
      </c>
      <c r="I2027" s="2">
        <v>5000</v>
      </c>
      <c r="J2027" s="5"/>
      <c r="L2027" s="5"/>
      <c r="M2027" s="2">
        <f t="shared" si="31"/>
        <v>-493611.84999999951</v>
      </c>
    </row>
    <row r="2028" spans="1:13" hidden="1">
      <c r="A2028" t="s">
        <v>18043</v>
      </c>
      <c r="B2028" s="1">
        <v>42044</v>
      </c>
      <c r="C2028" t="s">
        <v>674</v>
      </c>
      <c r="D2028">
        <v>2</v>
      </c>
      <c r="E2028" t="s">
        <v>18063</v>
      </c>
      <c r="F2028" t="s">
        <v>13559</v>
      </c>
      <c r="G2028" t="s">
        <v>479</v>
      </c>
      <c r="H2028" t="s">
        <v>2890</v>
      </c>
      <c r="J2028" s="5"/>
      <c r="K2028" s="2">
        <v>18.2</v>
      </c>
      <c r="L2028" s="5"/>
      <c r="M2028" s="2">
        <f t="shared" si="31"/>
        <v>-493630.04999999952</v>
      </c>
    </row>
    <row r="2029" spans="1:13" hidden="1">
      <c r="A2029" t="s">
        <v>18043</v>
      </c>
      <c r="B2029" s="1">
        <v>42044</v>
      </c>
      <c r="C2029" t="s">
        <v>674</v>
      </c>
      <c r="D2029">
        <v>2</v>
      </c>
      <c r="E2029" t="s">
        <v>18063</v>
      </c>
      <c r="F2029" t="s">
        <v>13559</v>
      </c>
      <c r="G2029" t="s">
        <v>479</v>
      </c>
      <c r="H2029" t="s">
        <v>2890</v>
      </c>
      <c r="I2029" s="2">
        <v>18.2</v>
      </c>
      <c r="J2029" s="5"/>
      <c r="L2029" s="5"/>
      <c r="M2029" s="2">
        <f t="shared" si="31"/>
        <v>-493611.84999999951</v>
      </c>
    </row>
    <row r="2030" spans="1:13" hidden="1">
      <c r="A2030" t="s">
        <v>18066</v>
      </c>
      <c r="B2030" s="1">
        <v>42044</v>
      </c>
      <c r="C2030" t="s">
        <v>18</v>
      </c>
      <c r="D2030">
        <v>2</v>
      </c>
      <c r="E2030" t="s">
        <v>18085</v>
      </c>
      <c r="F2030" t="s">
        <v>13559</v>
      </c>
      <c r="G2030" t="s">
        <v>479</v>
      </c>
      <c r="H2030" t="s">
        <v>9280</v>
      </c>
      <c r="J2030" s="5"/>
      <c r="K2030" s="2">
        <v>109.39</v>
      </c>
      <c r="L2030" s="5"/>
      <c r="M2030" s="2">
        <f t="shared" si="31"/>
        <v>-493721.23999999953</v>
      </c>
    </row>
    <row r="2031" spans="1:13" hidden="1">
      <c r="A2031" t="s">
        <v>18066</v>
      </c>
      <c r="B2031" s="1">
        <v>42044</v>
      </c>
      <c r="C2031" t="s">
        <v>18</v>
      </c>
      <c r="D2031">
        <v>2</v>
      </c>
      <c r="E2031" t="s">
        <v>18085</v>
      </c>
      <c r="F2031" t="s">
        <v>13559</v>
      </c>
      <c r="G2031" t="s">
        <v>479</v>
      </c>
      <c r="H2031" t="s">
        <v>9280</v>
      </c>
      <c r="I2031" s="2">
        <v>109.39</v>
      </c>
      <c r="J2031" s="5"/>
      <c r="L2031" s="5"/>
      <c r="M2031" s="2">
        <f t="shared" si="31"/>
        <v>-493611.84999999951</v>
      </c>
    </row>
    <row r="2032" spans="1:13" hidden="1">
      <c r="A2032" t="s">
        <v>18088</v>
      </c>
      <c r="B2032" s="1">
        <v>42044</v>
      </c>
      <c r="C2032" t="s">
        <v>18</v>
      </c>
      <c r="D2032">
        <v>2</v>
      </c>
      <c r="E2032" t="s">
        <v>18109</v>
      </c>
      <c r="F2032" t="s">
        <v>13559</v>
      </c>
      <c r="G2032" t="s">
        <v>479</v>
      </c>
      <c r="H2032" t="s">
        <v>10567</v>
      </c>
      <c r="J2032" s="5"/>
      <c r="K2032" s="2">
        <v>121.57</v>
      </c>
      <c r="L2032" s="5"/>
      <c r="M2032" s="2">
        <f t="shared" si="31"/>
        <v>-493733.41999999952</v>
      </c>
    </row>
    <row r="2033" spans="1:13" hidden="1">
      <c r="A2033" t="s">
        <v>18088</v>
      </c>
      <c r="B2033" s="1">
        <v>42044</v>
      </c>
      <c r="C2033" t="s">
        <v>18</v>
      </c>
      <c r="D2033">
        <v>2</v>
      </c>
      <c r="E2033" t="s">
        <v>18109</v>
      </c>
      <c r="F2033" t="s">
        <v>13559</v>
      </c>
      <c r="G2033" t="s">
        <v>479</v>
      </c>
      <c r="H2033" t="s">
        <v>10567</v>
      </c>
      <c r="I2033" s="2">
        <v>121.57</v>
      </c>
      <c r="J2033" s="5"/>
      <c r="L2033" s="5"/>
      <c r="M2033" s="2">
        <f t="shared" si="31"/>
        <v>-493611.84999999951</v>
      </c>
    </row>
    <row r="2034" spans="1:13" hidden="1">
      <c r="A2034" t="s">
        <v>18112</v>
      </c>
      <c r="B2034" s="1">
        <v>42044</v>
      </c>
      <c r="C2034" t="s">
        <v>5029</v>
      </c>
      <c r="D2034">
        <v>2</v>
      </c>
      <c r="E2034" t="s">
        <v>18130</v>
      </c>
      <c r="F2034" t="s">
        <v>13559</v>
      </c>
      <c r="G2034" t="s">
        <v>479</v>
      </c>
      <c r="H2034" t="s">
        <v>6592</v>
      </c>
      <c r="J2034" s="5"/>
      <c r="K2034" s="2">
        <v>244.06</v>
      </c>
      <c r="L2034" s="5"/>
      <c r="M2034" s="2">
        <f t="shared" si="31"/>
        <v>-493855.90999999951</v>
      </c>
    </row>
    <row r="2035" spans="1:13" hidden="1">
      <c r="A2035" t="s">
        <v>18112</v>
      </c>
      <c r="B2035" s="1">
        <v>42044</v>
      </c>
      <c r="C2035" t="s">
        <v>5029</v>
      </c>
      <c r="D2035">
        <v>2</v>
      </c>
      <c r="E2035" t="s">
        <v>18130</v>
      </c>
      <c r="F2035" t="s">
        <v>13559</v>
      </c>
      <c r="G2035" t="s">
        <v>479</v>
      </c>
      <c r="H2035" t="s">
        <v>6592</v>
      </c>
      <c r="I2035" s="2">
        <v>244.06</v>
      </c>
      <c r="J2035" s="5"/>
      <c r="L2035" s="5"/>
      <c r="M2035" s="2">
        <f t="shared" si="31"/>
        <v>-493611.84999999951</v>
      </c>
    </row>
    <row r="2036" spans="1:13" hidden="1">
      <c r="A2036" t="s">
        <v>18133</v>
      </c>
      <c r="B2036" s="1">
        <v>42044</v>
      </c>
      <c r="C2036" t="s">
        <v>18151</v>
      </c>
      <c r="D2036">
        <v>2</v>
      </c>
      <c r="E2036" t="s">
        <v>18152</v>
      </c>
      <c r="F2036" t="s">
        <v>7054</v>
      </c>
      <c r="G2036" t="s">
        <v>4</v>
      </c>
      <c r="H2036" t="s">
        <v>4745</v>
      </c>
      <c r="I2036" s="2">
        <v>1025</v>
      </c>
      <c r="J2036" s="5"/>
      <c r="L2036" s="5"/>
      <c r="M2036" s="2">
        <f t="shared" si="31"/>
        <v>-492586.84999999951</v>
      </c>
    </row>
    <row r="2037" spans="1:13" hidden="1">
      <c r="A2037" t="s">
        <v>18155</v>
      </c>
      <c r="B2037" s="1">
        <v>42044</v>
      </c>
      <c r="C2037" t="s">
        <v>18</v>
      </c>
      <c r="D2037">
        <v>2</v>
      </c>
      <c r="E2037" t="s">
        <v>18173</v>
      </c>
      <c r="F2037" t="s">
        <v>13559</v>
      </c>
      <c r="G2037" t="s">
        <v>479</v>
      </c>
      <c r="H2037" t="s">
        <v>10141</v>
      </c>
      <c r="J2037" s="5"/>
      <c r="K2037" s="2">
        <v>82.08</v>
      </c>
      <c r="L2037" s="5"/>
      <c r="M2037" s="2">
        <f t="shared" si="31"/>
        <v>-492668.92999999953</v>
      </c>
    </row>
    <row r="2038" spans="1:13" hidden="1">
      <c r="A2038" t="s">
        <v>18155</v>
      </c>
      <c r="B2038" s="1">
        <v>42044</v>
      </c>
      <c r="C2038" t="s">
        <v>18</v>
      </c>
      <c r="D2038">
        <v>2</v>
      </c>
      <c r="E2038" t="s">
        <v>18173</v>
      </c>
      <c r="F2038" t="s">
        <v>13559</v>
      </c>
      <c r="G2038" t="s">
        <v>479</v>
      </c>
      <c r="H2038" t="s">
        <v>10141</v>
      </c>
      <c r="I2038" s="2">
        <v>82.08</v>
      </c>
      <c r="J2038" s="5"/>
      <c r="L2038" s="5"/>
      <c r="M2038" s="2">
        <f t="shared" si="31"/>
        <v>-492586.84999999951</v>
      </c>
    </row>
    <row r="2039" spans="1:13" hidden="1">
      <c r="A2039" t="s">
        <v>18176</v>
      </c>
      <c r="B2039" s="1">
        <v>42044</v>
      </c>
      <c r="C2039" t="s">
        <v>18</v>
      </c>
      <c r="D2039">
        <v>2</v>
      </c>
      <c r="E2039" t="s">
        <v>18196</v>
      </c>
      <c r="F2039" t="s">
        <v>13559</v>
      </c>
      <c r="G2039" t="s">
        <v>479</v>
      </c>
      <c r="H2039" t="s">
        <v>11202</v>
      </c>
      <c r="J2039" s="5"/>
      <c r="K2039" s="2">
        <v>244.06</v>
      </c>
      <c r="L2039" s="5"/>
      <c r="M2039" s="2">
        <f t="shared" si="31"/>
        <v>-492830.90999999951</v>
      </c>
    </row>
    <row r="2040" spans="1:13" hidden="1">
      <c r="A2040" t="s">
        <v>18176</v>
      </c>
      <c r="B2040" s="1">
        <v>42044</v>
      </c>
      <c r="C2040" t="s">
        <v>18</v>
      </c>
      <c r="D2040">
        <v>2</v>
      </c>
      <c r="E2040" t="s">
        <v>18196</v>
      </c>
      <c r="F2040" t="s">
        <v>13559</v>
      </c>
      <c r="G2040" t="s">
        <v>479</v>
      </c>
      <c r="H2040" t="s">
        <v>11202</v>
      </c>
      <c r="I2040" s="2">
        <v>244.06</v>
      </c>
      <c r="J2040" s="5"/>
      <c r="L2040" s="5"/>
      <c r="M2040" s="2">
        <f t="shared" si="31"/>
        <v>-492586.84999999951</v>
      </c>
    </row>
    <row r="2041" spans="1:13" hidden="1">
      <c r="A2041" t="s">
        <v>18199</v>
      </c>
      <c r="B2041" s="1">
        <v>42044</v>
      </c>
      <c r="C2041" t="s">
        <v>18</v>
      </c>
      <c r="D2041">
        <v>2</v>
      </c>
      <c r="E2041" t="s">
        <v>18214</v>
      </c>
      <c r="F2041" t="s">
        <v>13559</v>
      </c>
      <c r="G2041" t="s">
        <v>479</v>
      </c>
      <c r="H2041" t="s">
        <v>8156</v>
      </c>
      <c r="J2041" s="5"/>
      <c r="K2041" s="2">
        <v>1634.29</v>
      </c>
      <c r="L2041" s="5"/>
      <c r="M2041" s="2">
        <f t="shared" si="31"/>
        <v>-494221.13999999949</v>
      </c>
    </row>
    <row r="2042" spans="1:13" hidden="1">
      <c r="A2042" t="s">
        <v>18199</v>
      </c>
      <c r="B2042" s="1">
        <v>42044</v>
      </c>
      <c r="C2042" t="s">
        <v>18</v>
      </c>
      <c r="D2042">
        <v>2</v>
      </c>
      <c r="E2042" t="s">
        <v>18214</v>
      </c>
      <c r="F2042" t="s">
        <v>13559</v>
      </c>
      <c r="G2042" t="s">
        <v>479</v>
      </c>
      <c r="H2042" t="s">
        <v>8156</v>
      </c>
      <c r="I2042" s="2">
        <v>1634.29</v>
      </c>
      <c r="J2042" s="5"/>
      <c r="L2042" s="5"/>
      <c r="M2042" s="2">
        <f t="shared" si="31"/>
        <v>-492586.84999999951</v>
      </c>
    </row>
    <row r="2043" spans="1:13" hidden="1">
      <c r="A2043" t="s">
        <v>18217</v>
      </c>
      <c r="B2043" s="1">
        <v>42044</v>
      </c>
      <c r="C2043" t="s">
        <v>18</v>
      </c>
      <c r="D2043">
        <v>2</v>
      </c>
      <c r="E2043" t="s">
        <v>18238</v>
      </c>
      <c r="F2043" t="s">
        <v>13559</v>
      </c>
      <c r="G2043" t="s">
        <v>479</v>
      </c>
      <c r="H2043" t="s">
        <v>11515</v>
      </c>
      <c r="J2043" s="5"/>
      <c r="K2043" s="2">
        <v>1214.33</v>
      </c>
      <c r="L2043" s="5"/>
      <c r="M2043" s="2">
        <f t="shared" si="31"/>
        <v>-493801.17999999953</v>
      </c>
    </row>
    <row r="2044" spans="1:13" hidden="1">
      <c r="A2044" t="s">
        <v>18217</v>
      </c>
      <c r="B2044" s="1">
        <v>42044</v>
      </c>
      <c r="C2044" t="s">
        <v>18</v>
      </c>
      <c r="D2044">
        <v>2</v>
      </c>
      <c r="E2044" t="s">
        <v>18238</v>
      </c>
      <c r="F2044" t="s">
        <v>13559</v>
      </c>
      <c r="G2044" t="s">
        <v>479</v>
      </c>
      <c r="H2044" t="s">
        <v>11515</v>
      </c>
      <c r="I2044" s="2">
        <v>1214.33</v>
      </c>
      <c r="J2044" s="5"/>
      <c r="L2044" s="5"/>
      <c r="M2044" s="2">
        <f t="shared" si="31"/>
        <v>-492586.84999999951</v>
      </c>
    </row>
    <row r="2045" spans="1:13" hidden="1">
      <c r="A2045" t="s">
        <v>18242</v>
      </c>
      <c r="B2045" s="1">
        <v>42044</v>
      </c>
      <c r="C2045" t="s">
        <v>674</v>
      </c>
      <c r="D2045">
        <v>2</v>
      </c>
      <c r="E2045" t="s">
        <v>18261</v>
      </c>
      <c r="F2045" t="s">
        <v>13559</v>
      </c>
      <c r="G2045" t="s">
        <v>479</v>
      </c>
      <c r="H2045" t="s">
        <v>976</v>
      </c>
      <c r="J2045" s="5"/>
      <c r="K2045" s="2">
        <v>1264.79</v>
      </c>
      <c r="L2045" s="5"/>
      <c r="M2045" s="2">
        <f t="shared" si="31"/>
        <v>-493851.63999999949</v>
      </c>
    </row>
    <row r="2046" spans="1:13" hidden="1">
      <c r="A2046" t="s">
        <v>18242</v>
      </c>
      <c r="B2046" s="1">
        <v>42044</v>
      </c>
      <c r="C2046" t="s">
        <v>674</v>
      </c>
      <c r="D2046">
        <v>2</v>
      </c>
      <c r="E2046" t="s">
        <v>18261</v>
      </c>
      <c r="F2046" t="s">
        <v>13559</v>
      </c>
      <c r="G2046" t="s">
        <v>479</v>
      </c>
      <c r="H2046" t="s">
        <v>976</v>
      </c>
      <c r="I2046" s="2">
        <v>1264.79</v>
      </c>
      <c r="J2046" s="5"/>
      <c r="L2046" s="5"/>
      <c r="M2046" s="2">
        <f t="shared" si="31"/>
        <v>-492586.84999999951</v>
      </c>
    </row>
    <row r="2047" spans="1:13" hidden="1">
      <c r="A2047" t="s">
        <v>18264</v>
      </c>
      <c r="B2047" s="1">
        <v>42044</v>
      </c>
      <c r="C2047" t="s">
        <v>1</v>
      </c>
      <c r="D2047">
        <v>2</v>
      </c>
      <c r="E2047" t="s">
        <v>18279</v>
      </c>
      <c r="F2047" t="s">
        <v>13559</v>
      </c>
      <c r="G2047" t="s">
        <v>479</v>
      </c>
      <c r="H2047" t="s">
        <v>2800</v>
      </c>
      <c r="I2047" s="2">
        <v>1529.99</v>
      </c>
      <c r="J2047" s="5"/>
      <c r="L2047" s="5"/>
      <c r="M2047" s="2">
        <f t="shared" si="31"/>
        <v>-491056.85999999952</v>
      </c>
    </row>
    <row r="2048" spans="1:13" hidden="1">
      <c r="A2048" t="s">
        <v>18282</v>
      </c>
      <c r="B2048" s="1">
        <v>42044</v>
      </c>
      <c r="C2048" t="s">
        <v>18304</v>
      </c>
      <c r="D2048">
        <v>2</v>
      </c>
      <c r="E2048" t="s">
        <v>18305</v>
      </c>
      <c r="F2048" t="s">
        <v>7054</v>
      </c>
      <c r="G2048" t="s">
        <v>4</v>
      </c>
      <c r="H2048" t="s">
        <v>5404</v>
      </c>
      <c r="I2048" s="2">
        <v>4100</v>
      </c>
      <c r="J2048" s="5"/>
      <c r="L2048" s="5"/>
      <c r="M2048" s="2">
        <f t="shared" si="31"/>
        <v>-486956.85999999952</v>
      </c>
    </row>
    <row r="2049" spans="1:13" hidden="1">
      <c r="A2049" t="s">
        <v>18308</v>
      </c>
      <c r="B2049" s="1">
        <v>42044</v>
      </c>
      <c r="C2049" t="s">
        <v>18326</v>
      </c>
      <c r="D2049">
        <v>2</v>
      </c>
      <c r="E2049" t="s">
        <v>18327</v>
      </c>
      <c r="F2049" t="s">
        <v>7054</v>
      </c>
      <c r="G2049" t="s">
        <v>4</v>
      </c>
      <c r="H2049" t="s">
        <v>3585</v>
      </c>
      <c r="I2049" s="2">
        <v>3030</v>
      </c>
      <c r="J2049" s="5"/>
      <c r="L2049" s="5"/>
      <c r="M2049" s="2">
        <f t="shared" si="31"/>
        <v>-483926.85999999952</v>
      </c>
    </row>
    <row r="2050" spans="1:13" hidden="1">
      <c r="A2050" t="s">
        <v>18332</v>
      </c>
      <c r="B2050" s="1">
        <v>42044</v>
      </c>
      <c r="C2050" t="s">
        <v>18343</v>
      </c>
      <c r="D2050">
        <v>2</v>
      </c>
      <c r="E2050" t="s">
        <v>18344</v>
      </c>
      <c r="F2050" t="s">
        <v>7054</v>
      </c>
      <c r="G2050" t="s">
        <v>4</v>
      </c>
      <c r="H2050" t="s">
        <v>18345</v>
      </c>
      <c r="I2050" s="2">
        <v>1625</v>
      </c>
      <c r="J2050" s="5"/>
      <c r="L2050" s="5"/>
      <c r="M2050" s="2">
        <f t="shared" si="31"/>
        <v>-482301.85999999952</v>
      </c>
    </row>
    <row r="2051" spans="1:13" hidden="1">
      <c r="A2051" t="s">
        <v>18350</v>
      </c>
      <c r="B2051" s="1">
        <v>42044</v>
      </c>
      <c r="C2051" t="s">
        <v>2912</v>
      </c>
      <c r="D2051">
        <v>2</v>
      </c>
      <c r="E2051" t="s">
        <v>18368</v>
      </c>
      <c r="F2051" t="s">
        <v>7054</v>
      </c>
      <c r="G2051" t="s">
        <v>4</v>
      </c>
      <c r="H2051" t="s">
        <v>2914</v>
      </c>
      <c r="I2051" s="2">
        <v>1025</v>
      </c>
      <c r="J2051" s="5"/>
      <c r="L2051" s="5"/>
      <c r="M2051" s="2">
        <f t="shared" si="31"/>
        <v>-481276.85999999952</v>
      </c>
    </row>
    <row r="2052" spans="1:13" hidden="1">
      <c r="A2052" t="s">
        <v>18372</v>
      </c>
      <c r="B2052" s="1">
        <v>42044</v>
      </c>
      <c r="C2052" t="s">
        <v>2912</v>
      </c>
      <c r="D2052">
        <v>2</v>
      </c>
      <c r="E2052" t="s">
        <v>18391</v>
      </c>
      <c r="F2052" t="s">
        <v>7054</v>
      </c>
      <c r="G2052" t="s">
        <v>4</v>
      </c>
      <c r="H2052" t="s">
        <v>2914</v>
      </c>
      <c r="I2052" s="2">
        <v>1025</v>
      </c>
      <c r="J2052" s="5"/>
      <c r="L2052" s="5"/>
      <c r="M2052" s="2">
        <f t="shared" si="31"/>
        <v>-480251.85999999952</v>
      </c>
    </row>
    <row r="2053" spans="1:13" hidden="1">
      <c r="A2053" t="s">
        <v>18395</v>
      </c>
      <c r="B2053" s="1">
        <v>42044</v>
      </c>
      <c r="C2053" t="s">
        <v>18417</v>
      </c>
      <c r="D2053">
        <v>2</v>
      </c>
      <c r="E2053" t="s">
        <v>18418</v>
      </c>
      <c r="F2053" t="s">
        <v>7054</v>
      </c>
      <c r="G2053" t="s">
        <v>4</v>
      </c>
      <c r="H2053" t="s">
        <v>18100</v>
      </c>
      <c r="I2053" s="2">
        <v>496.58</v>
      </c>
      <c r="J2053" s="5"/>
      <c r="L2053" s="5"/>
      <c r="M2053" s="2">
        <f t="shared" si="31"/>
        <v>-479755.2799999995</v>
      </c>
    </row>
    <row r="2054" spans="1:13" hidden="1">
      <c r="A2054" t="s">
        <v>18423</v>
      </c>
      <c r="B2054" s="1">
        <v>42044</v>
      </c>
      <c r="C2054" t="s">
        <v>18447</v>
      </c>
      <c r="D2054">
        <v>2</v>
      </c>
      <c r="E2054" t="s">
        <v>18448</v>
      </c>
      <c r="F2054" t="s">
        <v>13559</v>
      </c>
      <c r="G2054" t="s">
        <v>479</v>
      </c>
      <c r="H2054" t="s">
        <v>10659</v>
      </c>
      <c r="J2054" s="5"/>
      <c r="K2054" s="2">
        <v>2000</v>
      </c>
      <c r="L2054" s="5"/>
      <c r="M2054" s="2">
        <f t="shared" si="31"/>
        <v>-481755.2799999995</v>
      </c>
    </row>
    <row r="2055" spans="1:13" hidden="1">
      <c r="A2055" t="s">
        <v>18423</v>
      </c>
      <c r="B2055" s="1">
        <v>42044</v>
      </c>
      <c r="C2055" t="s">
        <v>18447</v>
      </c>
      <c r="D2055">
        <v>2</v>
      </c>
      <c r="E2055" t="s">
        <v>18448</v>
      </c>
      <c r="F2055" t="s">
        <v>13559</v>
      </c>
      <c r="G2055" t="s">
        <v>479</v>
      </c>
      <c r="H2055" t="s">
        <v>10659</v>
      </c>
      <c r="I2055" s="2">
        <v>4700.01</v>
      </c>
      <c r="J2055" s="5"/>
      <c r="L2055" s="5"/>
      <c r="M2055" s="2">
        <f t="shared" si="31"/>
        <v>-477055.26999999949</v>
      </c>
    </row>
    <row r="2056" spans="1:13" hidden="1">
      <c r="A2056" t="s">
        <v>18452</v>
      </c>
      <c r="B2056" s="1">
        <v>42044</v>
      </c>
      <c r="C2056" t="s">
        <v>18473</v>
      </c>
      <c r="D2056">
        <v>2</v>
      </c>
      <c r="E2056" t="s">
        <v>18474</v>
      </c>
      <c r="F2056" t="s">
        <v>7054</v>
      </c>
      <c r="G2056" t="s">
        <v>4</v>
      </c>
      <c r="H2056" t="s">
        <v>2927</v>
      </c>
      <c r="I2056" s="2">
        <v>2160</v>
      </c>
      <c r="J2056" s="5"/>
      <c r="L2056" s="5"/>
      <c r="M2056" s="2">
        <f t="shared" si="31"/>
        <v>-474895.26999999949</v>
      </c>
    </row>
    <row r="2057" spans="1:13" hidden="1">
      <c r="A2057" t="s">
        <v>18479</v>
      </c>
      <c r="B2057" s="1">
        <v>42044</v>
      </c>
      <c r="C2057" t="s">
        <v>5029</v>
      </c>
      <c r="D2057">
        <v>2</v>
      </c>
      <c r="E2057" t="s">
        <v>18496</v>
      </c>
      <c r="F2057" t="s">
        <v>13559</v>
      </c>
      <c r="G2057" t="s">
        <v>479</v>
      </c>
      <c r="H2057" t="s">
        <v>2768</v>
      </c>
      <c r="J2057" s="5"/>
      <c r="K2057" s="2">
        <v>1568.56</v>
      </c>
      <c r="L2057" s="5"/>
      <c r="M2057" s="2">
        <f t="shared" ref="M2057:M2120" si="32">+M2056+I2057-K2057</f>
        <v>-476463.82999999949</v>
      </c>
    </row>
    <row r="2058" spans="1:13" hidden="1">
      <c r="A2058" t="s">
        <v>18479</v>
      </c>
      <c r="B2058" s="1">
        <v>42044</v>
      </c>
      <c r="C2058" t="s">
        <v>5029</v>
      </c>
      <c r="D2058">
        <v>2</v>
      </c>
      <c r="E2058" t="s">
        <v>18496</v>
      </c>
      <c r="F2058" t="s">
        <v>13559</v>
      </c>
      <c r="G2058" t="s">
        <v>479</v>
      </c>
      <c r="H2058" t="s">
        <v>2768</v>
      </c>
      <c r="I2058" s="2">
        <v>1568.56</v>
      </c>
      <c r="J2058" s="5"/>
      <c r="L2058" s="5"/>
      <c r="M2058" s="2">
        <f t="shared" si="32"/>
        <v>-474895.26999999949</v>
      </c>
    </row>
    <row r="2059" spans="1:13" hidden="1">
      <c r="A2059" t="s">
        <v>18499</v>
      </c>
      <c r="B2059" s="1">
        <v>42044</v>
      </c>
      <c r="C2059" t="s">
        <v>674</v>
      </c>
      <c r="D2059">
        <v>2</v>
      </c>
      <c r="E2059" t="s">
        <v>18518</v>
      </c>
      <c r="F2059" t="s">
        <v>13559</v>
      </c>
      <c r="G2059" t="s">
        <v>479</v>
      </c>
      <c r="H2059" t="s">
        <v>2403</v>
      </c>
      <c r="J2059" s="5"/>
      <c r="K2059" s="2">
        <v>3270.75</v>
      </c>
      <c r="L2059" s="5"/>
      <c r="M2059" s="2">
        <f t="shared" si="32"/>
        <v>-478166.01999999949</v>
      </c>
    </row>
    <row r="2060" spans="1:13" hidden="1">
      <c r="A2060" t="s">
        <v>18499</v>
      </c>
      <c r="B2060" s="1">
        <v>42044</v>
      </c>
      <c r="C2060" t="s">
        <v>674</v>
      </c>
      <c r="D2060">
        <v>2</v>
      </c>
      <c r="E2060" t="s">
        <v>18518</v>
      </c>
      <c r="F2060" t="s">
        <v>13559</v>
      </c>
      <c r="G2060" t="s">
        <v>479</v>
      </c>
      <c r="H2060" t="s">
        <v>2403</v>
      </c>
      <c r="I2060" s="2">
        <v>3270.75</v>
      </c>
      <c r="J2060" s="5"/>
      <c r="L2060" s="5"/>
      <c r="M2060" s="2">
        <f t="shared" si="32"/>
        <v>-474895.26999999949</v>
      </c>
    </row>
    <row r="2061" spans="1:13" hidden="1">
      <c r="A2061" t="s">
        <v>18522</v>
      </c>
      <c r="B2061" s="1">
        <v>42044</v>
      </c>
      <c r="C2061" t="s">
        <v>16702</v>
      </c>
      <c r="D2061">
        <v>1</v>
      </c>
      <c r="E2061" t="s">
        <v>18540</v>
      </c>
      <c r="F2061" t="s">
        <v>13565</v>
      </c>
      <c r="G2061" t="s">
        <v>4</v>
      </c>
      <c r="H2061" t="s">
        <v>454</v>
      </c>
      <c r="I2061" s="2">
        <v>191600</v>
      </c>
      <c r="J2061" s="5"/>
      <c r="L2061" s="5"/>
      <c r="M2061" s="2">
        <f t="shared" si="32"/>
        <v>-283295.26999999949</v>
      </c>
    </row>
    <row r="2062" spans="1:13" hidden="1">
      <c r="A2062" t="s">
        <v>18544</v>
      </c>
      <c r="B2062" s="1">
        <v>42044</v>
      </c>
      <c r="C2062" t="s">
        <v>6</v>
      </c>
      <c r="D2062">
        <v>1</v>
      </c>
      <c r="E2062" t="s">
        <v>18562</v>
      </c>
      <c r="F2062" t="s">
        <v>13610</v>
      </c>
      <c r="G2062" t="s">
        <v>4</v>
      </c>
      <c r="H2062" t="s">
        <v>1865</v>
      </c>
      <c r="I2062" s="2">
        <v>6021.36</v>
      </c>
      <c r="J2062" s="5"/>
      <c r="L2062" s="5"/>
      <c r="M2062" s="2">
        <f t="shared" si="32"/>
        <v>-277273.90999999951</v>
      </c>
    </row>
    <row r="2063" spans="1:13" hidden="1">
      <c r="A2063" t="s">
        <v>18568</v>
      </c>
      <c r="B2063" s="1">
        <v>42044</v>
      </c>
      <c r="C2063" t="s">
        <v>18590</v>
      </c>
      <c r="D2063">
        <v>2</v>
      </c>
      <c r="E2063" t="s">
        <v>18591</v>
      </c>
      <c r="F2063" t="s">
        <v>7054</v>
      </c>
      <c r="G2063" t="s">
        <v>4</v>
      </c>
      <c r="H2063" t="s">
        <v>18592</v>
      </c>
      <c r="I2063" s="2">
        <v>1025</v>
      </c>
      <c r="J2063" s="5"/>
      <c r="L2063" s="5"/>
      <c r="M2063" s="2">
        <f t="shared" si="32"/>
        <v>-276248.90999999951</v>
      </c>
    </row>
    <row r="2064" spans="1:13" hidden="1">
      <c r="A2064" t="s">
        <v>18597</v>
      </c>
      <c r="B2064" s="1">
        <v>42044</v>
      </c>
      <c r="C2064" t="s">
        <v>18612</v>
      </c>
      <c r="D2064">
        <v>2</v>
      </c>
      <c r="E2064" t="s">
        <v>18613</v>
      </c>
      <c r="F2064" t="s">
        <v>7054</v>
      </c>
      <c r="G2064" t="s">
        <v>4</v>
      </c>
      <c r="H2064" t="s">
        <v>18614</v>
      </c>
      <c r="I2064" s="2">
        <v>1840</v>
      </c>
      <c r="J2064" s="5"/>
      <c r="L2064" s="5"/>
      <c r="M2064" s="2">
        <f t="shared" si="32"/>
        <v>-274408.90999999951</v>
      </c>
    </row>
    <row r="2065" spans="1:13" hidden="1">
      <c r="A2065" t="s">
        <v>18620</v>
      </c>
      <c r="B2065" s="1">
        <v>42044</v>
      </c>
      <c r="C2065" t="s">
        <v>18634</v>
      </c>
      <c r="D2065">
        <v>2</v>
      </c>
      <c r="E2065" t="s">
        <v>18635</v>
      </c>
      <c r="F2065" t="s">
        <v>7054</v>
      </c>
      <c r="G2065" t="s">
        <v>4</v>
      </c>
      <c r="H2065" t="s">
        <v>14711</v>
      </c>
      <c r="I2065" s="2">
        <v>4100</v>
      </c>
      <c r="J2065" s="5"/>
      <c r="L2065" s="5"/>
      <c r="M2065" s="2">
        <f t="shared" si="32"/>
        <v>-270308.90999999951</v>
      </c>
    </row>
    <row r="2066" spans="1:13" hidden="1">
      <c r="A2066" t="s">
        <v>18641</v>
      </c>
      <c r="B2066" s="1">
        <v>42044</v>
      </c>
      <c r="C2066" t="s">
        <v>18657</v>
      </c>
      <c r="D2066">
        <v>2</v>
      </c>
      <c r="E2066" t="s">
        <v>18658</v>
      </c>
      <c r="F2066" t="s">
        <v>7054</v>
      </c>
      <c r="G2066" t="s">
        <v>4</v>
      </c>
      <c r="H2066" t="s">
        <v>14711</v>
      </c>
      <c r="I2066" s="2">
        <v>1025</v>
      </c>
      <c r="J2066" s="5"/>
      <c r="L2066" s="5"/>
      <c r="M2066" s="2">
        <f t="shared" si="32"/>
        <v>-269283.90999999951</v>
      </c>
    </row>
    <row r="2067" spans="1:13" hidden="1">
      <c r="A2067" t="s">
        <v>18665</v>
      </c>
      <c r="B2067" s="1">
        <v>42044</v>
      </c>
      <c r="C2067" t="s">
        <v>18</v>
      </c>
      <c r="D2067">
        <v>2</v>
      </c>
      <c r="E2067" t="s">
        <v>18678</v>
      </c>
      <c r="F2067" t="s">
        <v>13559</v>
      </c>
      <c r="G2067" t="s">
        <v>479</v>
      </c>
      <c r="H2067" t="s">
        <v>968</v>
      </c>
      <c r="J2067" s="5"/>
      <c r="K2067" s="2">
        <v>240.21</v>
      </c>
      <c r="L2067" s="5"/>
      <c r="M2067" s="2">
        <f t="shared" si="32"/>
        <v>-269524.11999999953</v>
      </c>
    </row>
    <row r="2068" spans="1:13" hidden="1">
      <c r="A2068" t="s">
        <v>18665</v>
      </c>
      <c r="B2068" s="1">
        <v>42044</v>
      </c>
      <c r="C2068" t="s">
        <v>18</v>
      </c>
      <c r="D2068">
        <v>2</v>
      </c>
      <c r="E2068" t="s">
        <v>18678</v>
      </c>
      <c r="F2068" t="s">
        <v>13559</v>
      </c>
      <c r="G2068" t="s">
        <v>479</v>
      </c>
      <c r="H2068" t="s">
        <v>968</v>
      </c>
      <c r="I2068" s="2">
        <v>240.21</v>
      </c>
      <c r="J2068" s="5"/>
      <c r="L2068" s="5"/>
      <c r="M2068" s="2">
        <f t="shared" si="32"/>
        <v>-269283.90999999951</v>
      </c>
    </row>
    <row r="2069" spans="1:13" hidden="1">
      <c r="A2069" t="s">
        <v>18685</v>
      </c>
      <c r="B2069" s="1">
        <v>42044</v>
      </c>
      <c r="C2069" t="s">
        <v>17574</v>
      </c>
      <c r="D2069">
        <v>1</v>
      </c>
      <c r="E2069" t="s">
        <v>18697</v>
      </c>
      <c r="F2069" t="s">
        <v>13565</v>
      </c>
      <c r="G2069" t="s">
        <v>4</v>
      </c>
      <c r="H2069" t="s">
        <v>17576</v>
      </c>
      <c r="I2069" s="2">
        <v>16000</v>
      </c>
      <c r="J2069" s="5"/>
      <c r="L2069" s="5"/>
      <c r="M2069" s="2">
        <f t="shared" si="32"/>
        <v>-253283.90999999951</v>
      </c>
    </row>
    <row r="2070" spans="1:13" hidden="1">
      <c r="A2070" t="s">
        <v>18704</v>
      </c>
      <c r="B2070" s="1">
        <v>42044</v>
      </c>
      <c r="C2070" t="s">
        <v>18719</v>
      </c>
      <c r="D2070">
        <v>2</v>
      </c>
      <c r="E2070" t="s">
        <v>18720</v>
      </c>
      <c r="F2070" t="s">
        <v>7054</v>
      </c>
      <c r="G2070" t="s">
        <v>4</v>
      </c>
      <c r="H2070" t="s">
        <v>3009</v>
      </c>
      <c r="I2070" s="2">
        <v>1025</v>
      </c>
      <c r="J2070" s="5"/>
      <c r="L2070" s="5"/>
      <c r="M2070" s="2">
        <f t="shared" si="32"/>
        <v>-252258.90999999951</v>
      </c>
    </row>
    <row r="2071" spans="1:13" hidden="1">
      <c r="A2071" t="s">
        <v>18730</v>
      </c>
      <c r="B2071" s="1">
        <v>42044</v>
      </c>
      <c r="C2071" t="s">
        <v>18744</v>
      </c>
      <c r="D2071">
        <v>2</v>
      </c>
      <c r="E2071" t="s">
        <v>18745</v>
      </c>
      <c r="F2071" t="s">
        <v>7054</v>
      </c>
      <c r="G2071" t="s">
        <v>4</v>
      </c>
      <c r="H2071" t="s">
        <v>8202</v>
      </c>
      <c r="I2071" s="2">
        <v>1025</v>
      </c>
      <c r="J2071" s="5"/>
      <c r="L2071" s="5"/>
      <c r="M2071" s="2">
        <f t="shared" si="32"/>
        <v>-251233.90999999951</v>
      </c>
    </row>
    <row r="2072" spans="1:13" hidden="1">
      <c r="A2072" t="s">
        <v>18754</v>
      </c>
      <c r="B2072" s="1">
        <v>42044</v>
      </c>
      <c r="C2072" t="s">
        <v>18</v>
      </c>
      <c r="D2072">
        <v>2</v>
      </c>
      <c r="E2072" t="s">
        <v>18769</v>
      </c>
      <c r="F2072" t="s">
        <v>13559</v>
      </c>
      <c r="G2072" t="s">
        <v>479</v>
      </c>
      <c r="H2072" t="s">
        <v>18770</v>
      </c>
      <c r="J2072" s="5"/>
      <c r="K2072" s="2">
        <v>3270.75</v>
      </c>
      <c r="L2072" s="5"/>
      <c r="M2072" s="2">
        <f t="shared" si="32"/>
        <v>-254504.65999999951</v>
      </c>
    </row>
    <row r="2073" spans="1:13" hidden="1">
      <c r="A2073" t="s">
        <v>18754</v>
      </c>
      <c r="B2073" s="1">
        <v>42044</v>
      </c>
      <c r="C2073" t="s">
        <v>18</v>
      </c>
      <c r="D2073">
        <v>2</v>
      </c>
      <c r="E2073" t="s">
        <v>18769</v>
      </c>
      <c r="F2073" t="s">
        <v>13559</v>
      </c>
      <c r="G2073" t="s">
        <v>479</v>
      </c>
      <c r="H2073" t="s">
        <v>18770</v>
      </c>
      <c r="I2073" s="2">
        <v>3270.75</v>
      </c>
      <c r="J2073" s="5"/>
      <c r="L2073" s="5"/>
      <c r="M2073" s="2">
        <f t="shared" si="32"/>
        <v>-251233.90999999951</v>
      </c>
    </row>
    <row r="2074" spans="1:13" hidden="1">
      <c r="A2074" t="s">
        <v>18780</v>
      </c>
      <c r="B2074" s="1">
        <v>42044</v>
      </c>
      <c r="C2074" t="s">
        <v>18794</v>
      </c>
      <c r="D2074">
        <v>2</v>
      </c>
      <c r="E2074" t="s">
        <v>18795</v>
      </c>
      <c r="F2074" t="s">
        <v>7054</v>
      </c>
      <c r="G2074" t="s">
        <v>4</v>
      </c>
      <c r="H2074" t="s">
        <v>3045</v>
      </c>
      <c r="I2074" s="2">
        <v>4100</v>
      </c>
      <c r="J2074" s="5"/>
      <c r="L2074" s="5"/>
      <c r="M2074" s="2">
        <f t="shared" si="32"/>
        <v>-247133.90999999951</v>
      </c>
    </row>
    <row r="2075" spans="1:13" hidden="1">
      <c r="A2075" t="s">
        <v>18803</v>
      </c>
      <c r="B2075" s="1">
        <v>42044</v>
      </c>
      <c r="C2075" t="s">
        <v>18821</v>
      </c>
      <c r="D2075">
        <v>1</v>
      </c>
      <c r="E2075" t="s">
        <v>18822</v>
      </c>
      <c r="F2075" t="s">
        <v>13565</v>
      </c>
      <c r="G2075" t="s">
        <v>4</v>
      </c>
      <c r="H2075" t="s">
        <v>3052</v>
      </c>
      <c r="I2075" s="2">
        <v>200000</v>
      </c>
      <c r="J2075" s="5"/>
      <c r="L2075" s="5"/>
      <c r="M2075" s="2">
        <f t="shared" si="32"/>
        <v>-47133.909999999509</v>
      </c>
    </row>
    <row r="2076" spans="1:13" hidden="1">
      <c r="A2076" t="s">
        <v>18830</v>
      </c>
      <c r="B2076" s="1">
        <v>42044</v>
      </c>
      <c r="D2076">
        <v>1</v>
      </c>
      <c r="E2076" t="s">
        <v>18846</v>
      </c>
      <c r="F2076" t="s">
        <v>13610</v>
      </c>
      <c r="G2076" t="s">
        <v>4</v>
      </c>
      <c r="H2076" t="s">
        <v>3052</v>
      </c>
      <c r="I2076" s="2">
        <v>6250.89</v>
      </c>
      <c r="J2076" s="5"/>
      <c r="L2076" s="5"/>
      <c r="M2076" s="2">
        <f t="shared" si="32"/>
        <v>-40883.019999999509</v>
      </c>
    </row>
    <row r="2077" spans="1:13" hidden="1">
      <c r="A2077" t="s">
        <v>18855</v>
      </c>
      <c r="B2077" s="1">
        <v>42044</v>
      </c>
      <c r="C2077" t="s">
        <v>18867</v>
      </c>
      <c r="D2077">
        <v>1</v>
      </c>
      <c r="E2077" t="s">
        <v>18868</v>
      </c>
      <c r="F2077" t="s">
        <v>13565</v>
      </c>
      <c r="G2077" t="s">
        <v>4</v>
      </c>
      <c r="H2077" t="s">
        <v>929</v>
      </c>
      <c r="I2077" s="2">
        <v>28000</v>
      </c>
      <c r="J2077" s="5"/>
      <c r="L2077" s="5"/>
      <c r="M2077" s="2">
        <f t="shared" si="32"/>
        <v>-12883.019999999509</v>
      </c>
    </row>
    <row r="2078" spans="1:13" hidden="1">
      <c r="A2078" t="s">
        <v>18876</v>
      </c>
      <c r="B2078" s="1">
        <v>42044</v>
      </c>
      <c r="C2078" t="s">
        <v>18892</v>
      </c>
      <c r="D2078">
        <v>2</v>
      </c>
      <c r="E2078" t="s">
        <v>18893</v>
      </c>
      <c r="F2078" t="s">
        <v>7054</v>
      </c>
      <c r="G2078" t="s">
        <v>4</v>
      </c>
      <c r="H2078" t="s">
        <v>1311</v>
      </c>
      <c r="I2078" s="2">
        <v>1840</v>
      </c>
      <c r="J2078" s="5"/>
      <c r="L2078" s="5"/>
      <c r="M2078" s="2">
        <f t="shared" si="32"/>
        <v>-11043.019999999509</v>
      </c>
    </row>
    <row r="2079" spans="1:13" hidden="1">
      <c r="A2079" t="s">
        <v>18900</v>
      </c>
      <c r="B2079" s="1">
        <v>42044</v>
      </c>
      <c r="C2079" t="s">
        <v>18914</v>
      </c>
      <c r="D2079">
        <v>1</v>
      </c>
      <c r="E2079" t="s">
        <v>18915</v>
      </c>
      <c r="F2079" t="s">
        <v>13565</v>
      </c>
      <c r="G2079" t="s">
        <v>4</v>
      </c>
      <c r="H2079" t="s">
        <v>18916</v>
      </c>
      <c r="I2079" s="2">
        <v>10000</v>
      </c>
      <c r="J2079" s="5"/>
      <c r="L2079" s="5"/>
      <c r="M2079" s="2">
        <f t="shared" si="32"/>
        <v>-1043.0199999995093</v>
      </c>
    </row>
    <row r="2080" spans="1:13" hidden="1">
      <c r="A2080" t="s">
        <v>18924</v>
      </c>
      <c r="B2080" s="1">
        <v>42044</v>
      </c>
      <c r="C2080" t="s">
        <v>18939</v>
      </c>
      <c r="D2080">
        <v>2</v>
      </c>
      <c r="E2080" t="s">
        <v>18940</v>
      </c>
      <c r="F2080" t="s">
        <v>7054</v>
      </c>
      <c r="G2080" t="s">
        <v>4</v>
      </c>
      <c r="H2080" t="s">
        <v>285</v>
      </c>
      <c r="I2080" s="2">
        <v>1625</v>
      </c>
      <c r="J2080" s="5"/>
      <c r="L2080" s="5"/>
      <c r="M2080" s="2">
        <f t="shared" si="32"/>
        <v>581.98000000049069</v>
      </c>
    </row>
    <row r="2081" spans="1:13" hidden="1">
      <c r="A2081" t="s">
        <v>18948</v>
      </c>
      <c r="B2081" s="1">
        <v>42044</v>
      </c>
      <c r="C2081" t="s">
        <v>18962</v>
      </c>
      <c r="D2081">
        <v>2</v>
      </c>
      <c r="E2081" t="s">
        <v>18963</v>
      </c>
      <c r="F2081" t="s">
        <v>7054</v>
      </c>
      <c r="G2081" t="s">
        <v>4</v>
      </c>
      <c r="H2081" t="s">
        <v>13617</v>
      </c>
      <c r="I2081" s="2">
        <v>1025</v>
      </c>
      <c r="J2081" s="5"/>
      <c r="L2081" s="5"/>
      <c r="M2081" s="2">
        <f t="shared" si="32"/>
        <v>1606.9800000004907</v>
      </c>
    </row>
    <row r="2082" spans="1:13" hidden="1">
      <c r="A2082" t="s">
        <v>18972</v>
      </c>
      <c r="B2082" s="1">
        <v>42044</v>
      </c>
      <c r="C2082" t="s">
        <v>18986</v>
      </c>
      <c r="D2082">
        <v>2</v>
      </c>
      <c r="E2082" t="s">
        <v>18987</v>
      </c>
      <c r="F2082" t="s">
        <v>7054</v>
      </c>
      <c r="G2082" t="s">
        <v>4</v>
      </c>
      <c r="H2082" t="s">
        <v>3025</v>
      </c>
      <c r="I2082" s="2">
        <v>1840</v>
      </c>
      <c r="J2082" s="5"/>
      <c r="L2082" s="5"/>
      <c r="M2082" s="2">
        <f t="shared" si="32"/>
        <v>3446.9800000004907</v>
      </c>
    </row>
    <row r="2083" spans="1:13" hidden="1">
      <c r="A2083" t="s">
        <v>18995</v>
      </c>
      <c r="B2083" s="1">
        <v>42044</v>
      </c>
      <c r="C2083" t="s">
        <v>19011</v>
      </c>
      <c r="D2083">
        <v>2</v>
      </c>
      <c r="E2083" t="s">
        <v>19012</v>
      </c>
      <c r="F2083" t="s">
        <v>7054</v>
      </c>
      <c r="G2083" t="s">
        <v>4</v>
      </c>
      <c r="H2083" t="s">
        <v>19013</v>
      </c>
      <c r="I2083" s="2">
        <v>1025</v>
      </c>
      <c r="J2083" s="5"/>
      <c r="L2083" s="5"/>
      <c r="M2083" s="2">
        <f t="shared" si="32"/>
        <v>4471.9800000004907</v>
      </c>
    </row>
    <row r="2084" spans="1:13" hidden="1">
      <c r="A2084" s="35" t="s">
        <v>3125</v>
      </c>
      <c r="B2084" s="36">
        <v>42045</v>
      </c>
      <c r="C2084" s="35" t="s">
        <v>43</v>
      </c>
      <c r="D2084" s="35">
        <v>1</v>
      </c>
      <c r="E2084" s="35" t="s">
        <v>3126</v>
      </c>
      <c r="F2084" s="35" t="s">
        <v>13</v>
      </c>
      <c r="G2084" s="35" t="s">
        <v>4</v>
      </c>
      <c r="H2084" s="35" t="s">
        <v>3127</v>
      </c>
      <c r="I2084" s="11"/>
      <c r="J2084" s="12"/>
      <c r="K2084" s="11">
        <v>100000</v>
      </c>
      <c r="L2084" s="12">
        <v>4</v>
      </c>
      <c r="M2084" s="11">
        <f t="shared" si="32"/>
        <v>-95528.019999999509</v>
      </c>
    </row>
    <row r="2085" spans="1:13" hidden="1">
      <c r="A2085" t="s">
        <v>3178</v>
      </c>
      <c r="B2085" s="1">
        <v>42045</v>
      </c>
      <c r="C2085" t="s">
        <v>948</v>
      </c>
      <c r="D2085">
        <v>1</v>
      </c>
      <c r="E2085" t="s">
        <v>3184</v>
      </c>
      <c r="F2085" t="s">
        <v>13</v>
      </c>
      <c r="G2085" t="s">
        <v>4</v>
      </c>
      <c r="H2085" t="s">
        <v>3185</v>
      </c>
      <c r="J2085" s="5"/>
      <c r="K2085" s="2">
        <v>83671.3</v>
      </c>
      <c r="L2085" s="5">
        <v>5</v>
      </c>
      <c r="M2085" s="2">
        <f t="shared" si="32"/>
        <v>-179199.31999999951</v>
      </c>
    </row>
    <row r="2086" spans="1:13" hidden="1">
      <c r="A2086" t="s">
        <v>3310</v>
      </c>
      <c r="B2086" s="1">
        <v>42045</v>
      </c>
      <c r="C2086" t="s">
        <v>6</v>
      </c>
      <c r="D2086">
        <v>1</v>
      </c>
      <c r="E2086" t="s">
        <v>3315</v>
      </c>
      <c r="F2086" t="s">
        <v>29</v>
      </c>
      <c r="G2086" t="s">
        <v>4</v>
      </c>
      <c r="H2086" t="s">
        <v>3316</v>
      </c>
      <c r="I2086" s="2">
        <v>244.06</v>
      </c>
      <c r="J2086" s="5">
        <v>1</v>
      </c>
      <c r="L2086" s="5"/>
      <c r="M2086" s="2">
        <f t="shared" si="32"/>
        <v>-178955.25999999951</v>
      </c>
    </row>
    <row r="2087" spans="1:13" hidden="1">
      <c r="A2087" t="s">
        <v>3320</v>
      </c>
      <c r="B2087" s="1">
        <v>42045</v>
      </c>
      <c r="C2087" t="s">
        <v>6</v>
      </c>
      <c r="D2087">
        <v>1</v>
      </c>
      <c r="E2087" t="s">
        <v>3329</v>
      </c>
      <c r="F2087" t="s">
        <v>29</v>
      </c>
      <c r="G2087" t="s">
        <v>4</v>
      </c>
      <c r="H2087" t="s">
        <v>2281</v>
      </c>
      <c r="I2087" s="2">
        <v>12550.52</v>
      </c>
      <c r="J2087" s="5">
        <v>7</v>
      </c>
      <c r="L2087" s="5"/>
      <c r="M2087" s="2">
        <f t="shared" si="32"/>
        <v>-166404.73999999953</v>
      </c>
    </row>
    <row r="2088" spans="1:13" hidden="1">
      <c r="A2088" t="s">
        <v>3339</v>
      </c>
      <c r="B2088" s="1">
        <v>42045</v>
      </c>
      <c r="C2088" t="s">
        <v>6</v>
      </c>
      <c r="D2088">
        <v>1</v>
      </c>
      <c r="E2088" t="s">
        <v>3347</v>
      </c>
      <c r="F2088" t="s">
        <v>29</v>
      </c>
      <c r="G2088" t="s">
        <v>4</v>
      </c>
      <c r="H2088" t="s">
        <v>3348</v>
      </c>
      <c r="I2088" s="2">
        <v>2024.15</v>
      </c>
      <c r="J2088" s="5">
        <v>1</v>
      </c>
      <c r="L2088" s="5"/>
      <c r="M2088" s="2">
        <f t="shared" si="32"/>
        <v>-164380.58999999953</v>
      </c>
    </row>
    <row r="2089" spans="1:13" hidden="1">
      <c r="A2089" t="s">
        <v>3349</v>
      </c>
      <c r="B2089" s="1">
        <v>42045</v>
      </c>
      <c r="C2089" t="s">
        <v>674</v>
      </c>
      <c r="D2089">
        <v>2</v>
      </c>
      <c r="E2089" t="s">
        <v>3352</v>
      </c>
      <c r="F2089" t="s">
        <v>312</v>
      </c>
      <c r="G2089" t="s">
        <v>313</v>
      </c>
      <c r="H2089" t="s">
        <v>3353</v>
      </c>
      <c r="J2089" s="5"/>
      <c r="K2089" s="2">
        <v>2400.0100000000002</v>
      </c>
      <c r="L2089" s="5" t="s">
        <v>36334</v>
      </c>
      <c r="M2089" s="2">
        <f t="shared" si="32"/>
        <v>-166780.59999999954</v>
      </c>
    </row>
    <row r="2090" spans="1:13" hidden="1">
      <c r="A2090" t="s">
        <v>3349</v>
      </c>
      <c r="B2090" s="1">
        <v>42045</v>
      </c>
      <c r="C2090" t="s">
        <v>674</v>
      </c>
      <c r="D2090">
        <v>2</v>
      </c>
      <c r="E2090" t="s">
        <v>3352</v>
      </c>
      <c r="F2090" t="s">
        <v>312</v>
      </c>
      <c r="G2090" t="s">
        <v>313</v>
      </c>
      <c r="H2090" t="s">
        <v>3353</v>
      </c>
      <c r="I2090" s="2">
        <v>500</v>
      </c>
      <c r="J2090" s="5" t="s">
        <v>36334</v>
      </c>
      <c r="L2090" s="5"/>
      <c r="M2090" s="2">
        <f t="shared" si="32"/>
        <v>-166280.59999999954</v>
      </c>
    </row>
    <row r="2091" spans="1:13" hidden="1">
      <c r="A2091" t="s">
        <v>3366</v>
      </c>
      <c r="B2091" s="1">
        <v>42045</v>
      </c>
      <c r="C2091" t="s">
        <v>948</v>
      </c>
      <c r="D2091">
        <v>1</v>
      </c>
      <c r="E2091" t="s">
        <v>3367</v>
      </c>
      <c r="F2091" t="s">
        <v>13</v>
      </c>
      <c r="G2091" t="s">
        <v>4</v>
      </c>
      <c r="H2091" t="s">
        <v>3368</v>
      </c>
      <c r="J2091" s="5"/>
      <c r="K2091" s="2">
        <v>370000</v>
      </c>
      <c r="L2091" s="5">
        <v>6</v>
      </c>
      <c r="M2091" s="2">
        <f t="shared" si="32"/>
        <v>-536280.59999999951</v>
      </c>
    </row>
    <row r="2092" spans="1:13" hidden="1">
      <c r="A2092" t="s">
        <v>3369</v>
      </c>
      <c r="B2092" s="1">
        <v>42045</v>
      </c>
      <c r="C2092" t="s">
        <v>18</v>
      </c>
      <c r="D2092">
        <v>1</v>
      </c>
      <c r="E2092" t="s">
        <v>3371</v>
      </c>
      <c r="F2092" t="s">
        <v>13</v>
      </c>
      <c r="G2092" t="s">
        <v>4</v>
      </c>
      <c r="H2092" t="s">
        <v>2281</v>
      </c>
      <c r="J2092" s="5"/>
      <c r="K2092" s="2">
        <v>12550.52</v>
      </c>
      <c r="L2092" s="5">
        <v>7</v>
      </c>
      <c r="M2092" s="2">
        <f t="shared" si="32"/>
        <v>-548831.11999999953</v>
      </c>
    </row>
    <row r="2093" spans="1:13" hidden="1">
      <c r="A2093" t="s">
        <v>3374</v>
      </c>
      <c r="B2093" s="1">
        <v>42045</v>
      </c>
      <c r="C2093" t="s">
        <v>18</v>
      </c>
      <c r="D2093">
        <v>1</v>
      </c>
      <c r="E2093" t="s">
        <v>3380</v>
      </c>
      <c r="F2093" t="s">
        <v>13</v>
      </c>
      <c r="G2093" t="s">
        <v>4</v>
      </c>
      <c r="H2093" t="s">
        <v>3381</v>
      </c>
      <c r="J2093" s="5"/>
      <c r="K2093" s="2">
        <v>43000</v>
      </c>
      <c r="L2093" s="5">
        <v>8</v>
      </c>
      <c r="M2093" s="2">
        <f t="shared" si="32"/>
        <v>-591831.11999999953</v>
      </c>
    </row>
    <row r="2094" spans="1:13" hidden="1">
      <c r="A2094" t="s">
        <v>3394</v>
      </c>
      <c r="B2094" s="1">
        <v>42045</v>
      </c>
      <c r="C2094" t="s">
        <v>18</v>
      </c>
      <c r="D2094">
        <v>1</v>
      </c>
      <c r="E2094" t="s">
        <v>3397</v>
      </c>
      <c r="F2094" t="s">
        <v>13</v>
      </c>
      <c r="G2094" t="s">
        <v>4</v>
      </c>
      <c r="J2094" s="5"/>
      <c r="K2094" s="2">
        <v>179900</v>
      </c>
      <c r="L2094" s="5">
        <v>13</v>
      </c>
      <c r="M2094" s="2">
        <f t="shared" si="32"/>
        <v>-771731.11999999953</v>
      </c>
    </row>
    <row r="2095" spans="1:13" hidden="1">
      <c r="A2095" t="s">
        <v>3403</v>
      </c>
      <c r="B2095" s="1">
        <v>42045</v>
      </c>
      <c r="C2095" t="s">
        <v>43</v>
      </c>
      <c r="D2095">
        <v>1</v>
      </c>
      <c r="E2095" t="s">
        <v>3406</v>
      </c>
      <c r="F2095" t="s">
        <v>13</v>
      </c>
      <c r="G2095" t="s">
        <v>4</v>
      </c>
      <c r="H2095" t="s">
        <v>3368</v>
      </c>
      <c r="J2095" s="5"/>
      <c r="K2095" s="2">
        <v>7430.7</v>
      </c>
      <c r="L2095" s="5">
        <v>9</v>
      </c>
      <c r="M2095" s="2">
        <f t="shared" si="32"/>
        <v>-779161.81999999948</v>
      </c>
    </row>
    <row r="2096" spans="1:13" hidden="1">
      <c r="A2096" t="s">
        <v>3410</v>
      </c>
      <c r="B2096" s="1">
        <v>42045</v>
      </c>
      <c r="C2096" t="s">
        <v>6</v>
      </c>
      <c r="D2096">
        <v>1</v>
      </c>
      <c r="E2096" t="s">
        <v>3411</v>
      </c>
      <c r="F2096" t="s">
        <v>8</v>
      </c>
      <c r="G2096" t="s">
        <v>4</v>
      </c>
      <c r="H2096" t="s">
        <v>2603</v>
      </c>
      <c r="I2096" s="2">
        <v>3030</v>
      </c>
      <c r="J2096" s="5">
        <v>10</v>
      </c>
      <c r="L2096" s="5"/>
      <c r="M2096" s="2">
        <f t="shared" si="32"/>
        <v>-776131.81999999948</v>
      </c>
    </row>
    <row r="2097" spans="1:13" hidden="1">
      <c r="A2097" t="s">
        <v>3412</v>
      </c>
      <c r="B2097" s="1">
        <v>42045</v>
      </c>
      <c r="C2097" t="s">
        <v>43</v>
      </c>
      <c r="D2097">
        <v>1</v>
      </c>
      <c r="E2097" t="s">
        <v>3417</v>
      </c>
      <c r="F2097" t="s">
        <v>16</v>
      </c>
      <c r="G2097" t="s">
        <v>4</v>
      </c>
      <c r="H2097" t="s">
        <v>3418</v>
      </c>
      <c r="J2097" s="5"/>
      <c r="K2097" s="2">
        <v>3030</v>
      </c>
      <c r="L2097" s="5">
        <v>10</v>
      </c>
      <c r="M2097" s="2">
        <f t="shared" si="32"/>
        <v>-779161.81999999948</v>
      </c>
    </row>
    <row r="2098" spans="1:13" hidden="1">
      <c r="A2098" t="s">
        <v>3518</v>
      </c>
      <c r="B2098" s="1">
        <v>42045</v>
      </c>
      <c r="C2098" t="s">
        <v>6</v>
      </c>
      <c r="D2098">
        <v>1</v>
      </c>
      <c r="E2098" t="s">
        <v>3524</v>
      </c>
      <c r="F2098" t="s">
        <v>29</v>
      </c>
      <c r="G2098" t="s">
        <v>4</v>
      </c>
      <c r="H2098" t="s">
        <v>3525</v>
      </c>
      <c r="I2098" s="2">
        <v>1482.78</v>
      </c>
      <c r="J2098" s="5">
        <v>1</v>
      </c>
      <c r="L2098" s="5"/>
      <c r="M2098" s="2">
        <f t="shared" si="32"/>
        <v>-777679.03999999946</v>
      </c>
    </row>
    <row r="2099" spans="1:13" hidden="1">
      <c r="A2099" t="s">
        <v>3548</v>
      </c>
      <c r="B2099" s="1">
        <v>42045</v>
      </c>
      <c r="C2099" t="s">
        <v>948</v>
      </c>
      <c r="D2099">
        <v>1</v>
      </c>
      <c r="E2099" t="s">
        <v>3551</v>
      </c>
      <c r="F2099" t="s">
        <v>13</v>
      </c>
      <c r="G2099" t="s">
        <v>4</v>
      </c>
      <c r="H2099" t="s">
        <v>3552</v>
      </c>
      <c r="J2099" s="5"/>
      <c r="K2099" s="2">
        <v>200000</v>
      </c>
      <c r="L2099" s="5">
        <v>11</v>
      </c>
      <c r="M2099" s="2">
        <f t="shared" si="32"/>
        <v>-977679.03999999946</v>
      </c>
    </row>
    <row r="2100" spans="1:13" hidden="1">
      <c r="A2100" t="s">
        <v>3572</v>
      </c>
      <c r="B2100" s="1">
        <v>42045</v>
      </c>
      <c r="C2100" t="s">
        <v>948</v>
      </c>
      <c r="D2100">
        <v>1</v>
      </c>
      <c r="E2100" t="s">
        <v>3575</v>
      </c>
      <c r="F2100" t="s">
        <v>16</v>
      </c>
      <c r="G2100" t="s">
        <v>4</v>
      </c>
      <c r="H2100" t="s">
        <v>3576</v>
      </c>
      <c r="J2100" s="5"/>
      <c r="K2100" s="2">
        <v>1787.12</v>
      </c>
      <c r="L2100" s="5">
        <v>12</v>
      </c>
      <c r="M2100" s="2">
        <f t="shared" si="32"/>
        <v>-979466.15999999945</v>
      </c>
    </row>
    <row r="2101" spans="1:13" hidden="1">
      <c r="A2101" t="s">
        <v>3580</v>
      </c>
      <c r="B2101" s="1">
        <v>42045</v>
      </c>
      <c r="C2101" t="s">
        <v>6</v>
      </c>
      <c r="D2101">
        <v>1</v>
      </c>
      <c r="E2101" t="s">
        <v>3587</v>
      </c>
      <c r="F2101" t="s">
        <v>29</v>
      </c>
      <c r="G2101" t="s">
        <v>4</v>
      </c>
      <c r="H2101" t="s">
        <v>976</v>
      </c>
      <c r="I2101" s="2">
        <v>1178.8499999999999</v>
      </c>
      <c r="J2101" s="5">
        <v>3</v>
      </c>
      <c r="L2101" s="5"/>
      <c r="M2101" s="2">
        <f t="shared" si="32"/>
        <v>-978287.30999999947</v>
      </c>
    </row>
    <row r="2102" spans="1:13" hidden="1">
      <c r="A2102" t="s">
        <v>3591</v>
      </c>
      <c r="B2102" s="1">
        <v>42045</v>
      </c>
      <c r="C2102" t="s">
        <v>3593</v>
      </c>
      <c r="D2102">
        <v>2</v>
      </c>
      <c r="E2102" t="s">
        <v>3594</v>
      </c>
      <c r="F2102" t="s">
        <v>78</v>
      </c>
      <c r="G2102" t="s">
        <v>4</v>
      </c>
      <c r="H2102" t="s">
        <v>2656</v>
      </c>
      <c r="J2102" s="5"/>
      <c r="K2102" s="2">
        <v>1840</v>
      </c>
      <c r="L2102" s="5" t="s">
        <v>36334</v>
      </c>
      <c r="M2102" s="2">
        <f t="shared" si="32"/>
        <v>-980127.30999999947</v>
      </c>
    </row>
    <row r="2103" spans="1:13" hidden="1">
      <c r="A2103" t="s">
        <v>3615</v>
      </c>
      <c r="B2103" s="1">
        <v>42045</v>
      </c>
      <c r="D2103">
        <v>1</v>
      </c>
      <c r="E2103" t="s">
        <v>3622</v>
      </c>
      <c r="F2103" t="s">
        <v>16</v>
      </c>
      <c r="G2103" t="s">
        <v>4</v>
      </c>
      <c r="H2103" t="s">
        <v>200</v>
      </c>
      <c r="J2103" s="5"/>
      <c r="K2103" s="2">
        <v>21513.72</v>
      </c>
      <c r="L2103" s="5">
        <v>3</v>
      </c>
      <c r="M2103" s="2">
        <f t="shared" si="32"/>
        <v>-1001641.0299999994</v>
      </c>
    </row>
    <row r="2104" spans="1:13" hidden="1">
      <c r="A2104" t="s">
        <v>3628</v>
      </c>
      <c r="B2104" s="1">
        <v>42045</v>
      </c>
      <c r="C2104" t="s">
        <v>195</v>
      </c>
      <c r="D2104">
        <v>1</v>
      </c>
      <c r="E2104" t="s">
        <v>3632</v>
      </c>
      <c r="F2104" t="s">
        <v>13</v>
      </c>
      <c r="G2104" t="s">
        <v>4</v>
      </c>
      <c r="H2104" t="s">
        <v>195</v>
      </c>
      <c r="J2104" s="5"/>
      <c r="K2104" s="2">
        <v>21251.7</v>
      </c>
      <c r="L2104" s="5">
        <v>2</v>
      </c>
      <c r="M2104" s="2">
        <f t="shared" si="32"/>
        <v>-1022892.7299999994</v>
      </c>
    </row>
    <row r="2105" spans="1:13" hidden="1">
      <c r="A2105" t="s">
        <v>3635</v>
      </c>
      <c r="B2105" s="1">
        <v>42045</v>
      </c>
      <c r="C2105" t="s">
        <v>18</v>
      </c>
      <c r="D2105">
        <v>1</v>
      </c>
      <c r="E2105" t="s">
        <v>3640</v>
      </c>
      <c r="F2105" t="s">
        <v>13</v>
      </c>
      <c r="G2105" t="s">
        <v>4</v>
      </c>
      <c r="H2105" t="s">
        <v>18</v>
      </c>
      <c r="J2105" s="5"/>
      <c r="K2105" s="2">
        <v>11829.68</v>
      </c>
      <c r="L2105" s="5">
        <v>1</v>
      </c>
      <c r="M2105" s="2">
        <f t="shared" si="32"/>
        <v>-1034722.4099999995</v>
      </c>
    </row>
    <row r="2106" spans="1:13" hidden="1">
      <c r="A2106" t="s">
        <v>19023</v>
      </c>
      <c r="B2106" s="1">
        <v>42045</v>
      </c>
      <c r="C2106" t="s">
        <v>19047</v>
      </c>
      <c r="D2106">
        <v>1</v>
      </c>
      <c r="E2106" t="s">
        <v>19048</v>
      </c>
      <c r="F2106" t="s">
        <v>13565</v>
      </c>
      <c r="G2106" t="s">
        <v>4</v>
      </c>
      <c r="H2106" t="s">
        <v>19049</v>
      </c>
      <c r="I2106" s="2">
        <v>100000</v>
      </c>
      <c r="J2106" s="5">
        <v>4</v>
      </c>
      <c r="L2106" s="5"/>
      <c r="M2106" s="2">
        <f t="shared" si="32"/>
        <v>-934722.40999999945</v>
      </c>
    </row>
    <row r="2107" spans="1:13" hidden="1">
      <c r="A2107" t="s">
        <v>19050</v>
      </c>
      <c r="B2107" s="1">
        <v>42045</v>
      </c>
      <c r="C2107" t="s">
        <v>19070</v>
      </c>
      <c r="D2107">
        <v>1</v>
      </c>
      <c r="E2107" t="s">
        <v>19071</v>
      </c>
      <c r="F2107" t="s">
        <v>13565</v>
      </c>
      <c r="G2107" t="s">
        <v>4</v>
      </c>
      <c r="H2107" t="s">
        <v>3185</v>
      </c>
      <c r="I2107" s="2">
        <v>83671.3</v>
      </c>
      <c r="J2107" s="5">
        <v>5</v>
      </c>
      <c r="L2107" s="5"/>
      <c r="M2107" s="2">
        <f t="shared" si="32"/>
        <v>-851051.1099999994</v>
      </c>
    </row>
    <row r="2108" spans="1:13" hidden="1">
      <c r="A2108" t="s">
        <v>19072</v>
      </c>
      <c r="B2108" s="1">
        <v>42045</v>
      </c>
      <c r="C2108" t="s">
        <v>18</v>
      </c>
      <c r="D2108">
        <v>2</v>
      </c>
      <c r="E2108" t="s">
        <v>19095</v>
      </c>
      <c r="F2108" t="s">
        <v>13559</v>
      </c>
      <c r="G2108" t="s">
        <v>479</v>
      </c>
      <c r="H2108" t="s">
        <v>19096</v>
      </c>
      <c r="I2108" s="2">
        <v>422.45</v>
      </c>
      <c r="J2108" s="5">
        <v>1</v>
      </c>
      <c r="L2108" s="5"/>
      <c r="M2108" s="2">
        <f t="shared" si="32"/>
        <v>-850628.65999999945</v>
      </c>
    </row>
    <row r="2109" spans="1:13" hidden="1">
      <c r="A2109" t="s">
        <v>19097</v>
      </c>
      <c r="B2109" s="1">
        <v>42045</v>
      </c>
      <c r="C2109" t="s">
        <v>18</v>
      </c>
      <c r="D2109">
        <v>2</v>
      </c>
      <c r="E2109" t="s">
        <v>19119</v>
      </c>
      <c r="F2109" t="s">
        <v>13559</v>
      </c>
      <c r="G2109" t="s">
        <v>479</v>
      </c>
      <c r="H2109" t="s">
        <v>1667</v>
      </c>
      <c r="J2109" s="5"/>
      <c r="K2109" s="2">
        <v>160.44999999999999</v>
      </c>
      <c r="L2109" s="5" t="s">
        <v>36334</v>
      </c>
      <c r="M2109" s="2">
        <f t="shared" si="32"/>
        <v>-850789.1099999994</v>
      </c>
    </row>
    <row r="2110" spans="1:13" hidden="1">
      <c r="A2110" t="s">
        <v>19097</v>
      </c>
      <c r="B2110" s="1">
        <v>42045</v>
      </c>
      <c r="C2110" t="s">
        <v>18</v>
      </c>
      <c r="D2110">
        <v>2</v>
      </c>
      <c r="E2110" t="s">
        <v>19119</v>
      </c>
      <c r="F2110" t="s">
        <v>13559</v>
      </c>
      <c r="G2110" t="s">
        <v>479</v>
      </c>
      <c r="H2110" t="s">
        <v>1667</v>
      </c>
      <c r="I2110" s="2">
        <v>160.44999999999999</v>
      </c>
      <c r="J2110" s="5" t="s">
        <v>36334</v>
      </c>
      <c r="L2110" s="5"/>
      <c r="M2110" s="2">
        <f t="shared" si="32"/>
        <v>-850628.65999999945</v>
      </c>
    </row>
    <row r="2111" spans="1:13" hidden="1">
      <c r="A2111" t="s">
        <v>19120</v>
      </c>
      <c r="B2111" s="1">
        <v>42045</v>
      </c>
      <c r="C2111" t="s">
        <v>18</v>
      </c>
      <c r="D2111">
        <v>2</v>
      </c>
      <c r="E2111" t="s">
        <v>19140</v>
      </c>
      <c r="F2111" t="s">
        <v>13559</v>
      </c>
      <c r="G2111" t="s">
        <v>479</v>
      </c>
      <c r="H2111" t="s">
        <v>5473</v>
      </c>
      <c r="I2111" s="2">
        <v>381.7</v>
      </c>
      <c r="J2111" s="5">
        <v>2</v>
      </c>
      <c r="L2111" s="5"/>
      <c r="M2111" s="2">
        <f t="shared" si="32"/>
        <v>-850246.9599999995</v>
      </c>
    </row>
    <row r="2112" spans="1:13" hidden="1">
      <c r="A2112" t="s">
        <v>19144</v>
      </c>
      <c r="B2112" s="1">
        <v>42045</v>
      </c>
      <c r="C2112" t="s">
        <v>19169</v>
      </c>
      <c r="D2112">
        <v>1</v>
      </c>
      <c r="E2112" t="s">
        <v>19170</v>
      </c>
      <c r="F2112" t="s">
        <v>13565</v>
      </c>
      <c r="G2112" t="s">
        <v>4</v>
      </c>
      <c r="H2112" t="s">
        <v>19171</v>
      </c>
      <c r="I2112" s="2">
        <v>10000</v>
      </c>
      <c r="J2112" s="5">
        <v>2</v>
      </c>
      <c r="L2112" s="5"/>
      <c r="M2112" s="2">
        <f t="shared" si="32"/>
        <v>-840246.9599999995</v>
      </c>
    </row>
    <row r="2113" spans="1:16" hidden="1">
      <c r="A2113" t="s">
        <v>19174</v>
      </c>
      <c r="B2113" s="1">
        <v>42045</v>
      </c>
      <c r="C2113" t="s">
        <v>18</v>
      </c>
      <c r="D2113">
        <v>2</v>
      </c>
      <c r="E2113" t="s">
        <v>19193</v>
      </c>
      <c r="F2113" t="s">
        <v>13559</v>
      </c>
      <c r="G2113" t="s">
        <v>479</v>
      </c>
      <c r="H2113" t="s">
        <v>2527</v>
      </c>
      <c r="J2113" s="5"/>
      <c r="K2113" s="2">
        <v>119.26</v>
      </c>
      <c r="L2113" s="5" t="s">
        <v>36334</v>
      </c>
      <c r="M2113" s="2">
        <f t="shared" si="32"/>
        <v>-840366.21999999951</v>
      </c>
    </row>
    <row r="2114" spans="1:16" hidden="1">
      <c r="A2114" t="s">
        <v>19174</v>
      </c>
      <c r="B2114" s="1">
        <v>42045</v>
      </c>
      <c r="C2114" t="s">
        <v>18</v>
      </c>
      <c r="D2114">
        <v>2</v>
      </c>
      <c r="E2114" t="s">
        <v>19193</v>
      </c>
      <c r="F2114" t="s">
        <v>13559</v>
      </c>
      <c r="G2114" t="s">
        <v>479</v>
      </c>
      <c r="H2114" t="s">
        <v>2527</v>
      </c>
      <c r="I2114" s="2">
        <v>119.26</v>
      </c>
      <c r="J2114" s="5" t="s">
        <v>36334</v>
      </c>
      <c r="L2114" s="5"/>
      <c r="M2114" s="2">
        <f t="shared" si="32"/>
        <v>-840246.9599999995</v>
      </c>
    </row>
    <row r="2115" spans="1:16" hidden="1">
      <c r="A2115" t="s">
        <v>19197</v>
      </c>
      <c r="B2115" s="1">
        <v>42045</v>
      </c>
      <c r="C2115" t="s">
        <v>18</v>
      </c>
      <c r="D2115">
        <v>2</v>
      </c>
      <c r="E2115" t="s">
        <v>19221</v>
      </c>
      <c r="F2115" t="s">
        <v>13559</v>
      </c>
      <c r="G2115" t="s">
        <v>479</v>
      </c>
      <c r="H2115" t="s">
        <v>2473</v>
      </c>
      <c r="J2115" s="5"/>
      <c r="K2115" s="2">
        <v>114.79</v>
      </c>
      <c r="L2115" s="5" t="s">
        <v>36334</v>
      </c>
      <c r="M2115" s="2">
        <f t="shared" si="32"/>
        <v>-840361.74999999953</v>
      </c>
    </row>
    <row r="2116" spans="1:16" hidden="1">
      <c r="A2116" t="s">
        <v>19197</v>
      </c>
      <c r="B2116" s="1">
        <v>42045</v>
      </c>
      <c r="C2116" t="s">
        <v>18</v>
      </c>
      <c r="D2116">
        <v>2</v>
      </c>
      <c r="E2116" t="s">
        <v>19221</v>
      </c>
      <c r="F2116" t="s">
        <v>13559</v>
      </c>
      <c r="G2116" t="s">
        <v>479</v>
      </c>
      <c r="H2116" t="s">
        <v>2473</v>
      </c>
      <c r="I2116" s="2">
        <v>114.79</v>
      </c>
      <c r="J2116" s="5" t="s">
        <v>36334</v>
      </c>
      <c r="L2116" s="5"/>
      <c r="M2116" s="2">
        <f t="shared" si="32"/>
        <v>-840246.9599999995</v>
      </c>
    </row>
    <row r="2117" spans="1:16" hidden="1">
      <c r="A2117" t="s">
        <v>19223</v>
      </c>
      <c r="B2117" s="1">
        <v>42045</v>
      </c>
      <c r="C2117" t="s">
        <v>19238</v>
      </c>
      <c r="D2117">
        <v>2</v>
      </c>
      <c r="E2117" t="s">
        <v>19239</v>
      </c>
      <c r="F2117" t="s">
        <v>7054</v>
      </c>
      <c r="G2117" t="s">
        <v>4</v>
      </c>
      <c r="H2117" t="s">
        <v>10507</v>
      </c>
      <c r="I2117" s="2">
        <v>3030</v>
      </c>
      <c r="J2117" s="5">
        <v>2</v>
      </c>
      <c r="L2117" s="5"/>
      <c r="M2117" s="2">
        <f t="shared" si="32"/>
        <v>-837216.9599999995</v>
      </c>
    </row>
    <row r="2118" spans="1:16" hidden="1">
      <c r="A2118" s="41" t="s">
        <v>19243</v>
      </c>
      <c r="B2118" s="40">
        <v>42045</v>
      </c>
      <c r="C2118" s="41" t="s">
        <v>19265</v>
      </c>
      <c r="D2118" s="41">
        <v>2</v>
      </c>
      <c r="E2118" s="41" t="s">
        <v>19266</v>
      </c>
      <c r="F2118" s="41" t="s">
        <v>13559</v>
      </c>
      <c r="G2118" s="41" t="s">
        <v>313</v>
      </c>
      <c r="H2118" s="41" t="s">
        <v>5</v>
      </c>
      <c r="I2118" s="42"/>
      <c r="J2118" s="46"/>
      <c r="K2118" s="42">
        <v>1891.6</v>
      </c>
      <c r="L2118" s="5"/>
      <c r="M2118" s="2">
        <f t="shared" si="32"/>
        <v>-839108.55999999947</v>
      </c>
      <c r="N2118" s="25" t="s">
        <v>36377</v>
      </c>
      <c r="O2118" t="s">
        <v>36458</v>
      </c>
      <c r="P2118" s="56" t="s">
        <v>36372</v>
      </c>
    </row>
    <row r="2119" spans="1:16" hidden="1">
      <c r="A2119" s="41" t="s">
        <v>19243</v>
      </c>
      <c r="B2119" s="40">
        <v>42045</v>
      </c>
      <c r="C2119" s="41" t="s">
        <v>19265</v>
      </c>
      <c r="D2119" s="41">
        <v>2</v>
      </c>
      <c r="E2119" s="41" t="s">
        <v>19266</v>
      </c>
      <c r="F2119" s="41" t="s">
        <v>13559</v>
      </c>
      <c r="G2119" s="41" t="s">
        <v>313</v>
      </c>
      <c r="H2119" s="41" t="s">
        <v>5</v>
      </c>
      <c r="I2119" s="42">
        <v>2843.07</v>
      </c>
      <c r="J2119" s="46"/>
      <c r="K2119" s="42"/>
      <c r="L2119" s="5"/>
      <c r="M2119" s="2">
        <f t="shared" si="32"/>
        <v>-836265.48999999953</v>
      </c>
      <c r="N2119" s="26">
        <f>+I2119-K2118</f>
        <v>951.47000000000025</v>
      </c>
    </row>
    <row r="2120" spans="1:16" hidden="1">
      <c r="A2120" t="s">
        <v>19270</v>
      </c>
      <c r="B2120" s="1">
        <v>42045</v>
      </c>
      <c r="C2120" t="s">
        <v>19288</v>
      </c>
      <c r="D2120">
        <v>2</v>
      </c>
      <c r="E2120" t="s">
        <v>19289</v>
      </c>
      <c r="F2120" t="s">
        <v>7054</v>
      </c>
      <c r="G2120" t="s">
        <v>4</v>
      </c>
      <c r="H2120" t="s">
        <v>1667</v>
      </c>
      <c r="I2120" s="2">
        <v>100</v>
      </c>
      <c r="J2120" s="5">
        <v>1</v>
      </c>
      <c r="L2120" s="5"/>
      <c r="M2120" s="2">
        <f t="shared" si="32"/>
        <v>-836165.48999999953</v>
      </c>
    </row>
    <row r="2121" spans="1:16" hidden="1">
      <c r="A2121" t="s">
        <v>19293</v>
      </c>
      <c r="B2121" s="1">
        <v>42045</v>
      </c>
      <c r="C2121" t="s">
        <v>19309</v>
      </c>
      <c r="D2121">
        <v>2</v>
      </c>
      <c r="E2121" t="s">
        <v>19310</v>
      </c>
      <c r="F2121" t="s">
        <v>7054</v>
      </c>
      <c r="G2121" t="s">
        <v>4</v>
      </c>
      <c r="H2121" t="s">
        <v>3585</v>
      </c>
      <c r="I2121" s="2">
        <v>1025</v>
      </c>
      <c r="J2121" s="5">
        <v>1</v>
      </c>
      <c r="L2121" s="5"/>
      <c r="M2121" s="2">
        <f t="shared" ref="M2121:M2184" si="33">+M2120+I2121-K2121</f>
        <v>-835140.48999999953</v>
      </c>
    </row>
    <row r="2122" spans="1:16" hidden="1">
      <c r="A2122" t="s">
        <v>19315</v>
      </c>
      <c r="B2122" s="1">
        <v>42045</v>
      </c>
      <c r="C2122" t="s">
        <v>19329</v>
      </c>
      <c r="D2122">
        <v>1</v>
      </c>
      <c r="E2122" t="s">
        <v>19330</v>
      </c>
      <c r="F2122" t="s">
        <v>13561</v>
      </c>
      <c r="G2122" t="s">
        <v>4</v>
      </c>
      <c r="H2122" t="s">
        <v>19331</v>
      </c>
      <c r="I2122" s="2">
        <v>370000</v>
      </c>
      <c r="J2122" s="5">
        <v>6</v>
      </c>
      <c r="L2122" s="5"/>
      <c r="M2122" s="2">
        <f t="shared" si="33"/>
        <v>-465140.48999999953</v>
      </c>
    </row>
    <row r="2123" spans="1:16" hidden="1">
      <c r="A2123" t="s">
        <v>19337</v>
      </c>
      <c r="B2123" s="1">
        <v>42045</v>
      </c>
      <c r="C2123" t="s">
        <v>19355</v>
      </c>
      <c r="D2123">
        <v>2</v>
      </c>
      <c r="E2123" t="s">
        <v>19356</v>
      </c>
      <c r="F2123" t="s">
        <v>7054</v>
      </c>
      <c r="G2123" t="s">
        <v>4</v>
      </c>
      <c r="H2123" t="s">
        <v>19357</v>
      </c>
      <c r="I2123" s="2">
        <v>1025</v>
      </c>
      <c r="J2123" s="5">
        <v>3</v>
      </c>
      <c r="L2123" s="5"/>
      <c r="M2123" s="2">
        <f t="shared" si="33"/>
        <v>-464115.48999999953</v>
      </c>
    </row>
    <row r="2124" spans="1:16" hidden="1">
      <c r="A2124" t="s">
        <v>19364</v>
      </c>
      <c r="B2124" s="1">
        <v>42045</v>
      </c>
      <c r="C2124" t="s">
        <v>19379</v>
      </c>
      <c r="D2124">
        <v>1</v>
      </c>
      <c r="E2124" t="s">
        <v>19380</v>
      </c>
      <c r="F2124" t="s">
        <v>13565</v>
      </c>
      <c r="G2124" t="s">
        <v>4</v>
      </c>
      <c r="H2124" t="s">
        <v>19381</v>
      </c>
      <c r="I2124" s="2">
        <v>43000</v>
      </c>
      <c r="J2124" s="5">
        <v>8</v>
      </c>
      <c r="L2124" s="5"/>
      <c r="M2124" s="2">
        <f t="shared" si="33"/>
        <v>-421115.48999999953</v>
      </c>
    </row>
    <row r="2125" spans="1:16" hidden="1">
      <c r="A2125" t="s">
        <v>19385</v>
      </c>
      <c r="B2125" s="1">
        <v>42045</v>
      </c>
      <c r="C2125" t="s">
        <v>674</v>
      </c>
      <c r="D2125">
        <v>2</v>
      </c>
      <c r="E2125" t="s">
        <v>19398</v>
      </c>
      <c r="F2125" t="s">
        <v>13559</v>
      </c>
      <c r="G2125" t="s">
        <v>313</v>
      </c>
      <c r="H2125" t="s">
        <v>3353</v>
      </c>
      <c r="J2125" s="5"/>
      <c r="K2125" s="2">
        <v>500</v>
      </c>
      <c r="L2125" s="5" t="s">
        <v>36334</v>
      </c>
      <c r="M2125" s="2">
        <f t="shared" si="33"/>
        <v>-421615.48999999953</v>
      </c>
    </row>
    <row r="2126" spans="1:16" hidden="1">
      <c r="A2126" t="s">
        <v>19385</v>
      </c>
      <c r="B2126" s="1">
        <v>42045</v>
      </c>
      <c r="C2126" t="s">
        <v>674</v>
      </c>
      <c r="D2126">
        <v>2</v>
      </c>
      <c r="E2126" t="s">
        <v>19398</v>
      </c>
      <c r="F2126" t="s">
        <v>13559</v>
      </c>
      <c r="G2126" t="s">
        <v>313</v>
      </c>
      <c r="H2126" t="s">
        <v>3353</v>
      </c>
      <c r="I2126" s="2">
        <v>2400.0100000000002</v>
      </c>
      <c r="J2126" s="5" t="s">
        <v>36334</v>
      </c>
      <c r="L2126" s="5"/>
      <c r="M2126" s="2">
        <f t="shared" si="33"/>
        <v>-419215.47999999952</v>
      </c>
    </row>
    <row r="2127" spans="1:16" hidden="1">
      <c r="A2127" t="s">
        <v>19403</v>
      </c>
      <c r="B2127" s="1">
        <v>42045</v>
      </c>
      <c r="C2127" t="s">
        <v>674</v>
      </c>
      <c r="D2127">
        <v>2</v>
      </c>
      <c r="E2127" t="s">
        <v>19414</v>
      </c>
      <c r="F2127" t="s">
        <v>13559</v>
      </c>
      <c r="G2127" t="s">
        <v>313</v>
      </c>
      <c r="H2127" t="s">
        <v>3353</v>
      </c>
      <c r="J2127" s="5"/>
      <c r="K2127" s="2">
        <v>500</v>
      </c>
      <c r="L2127" s="5">
        <v>2</v>
      </c>
      <c r="M2127" s="2">
        <f t="shared" si="33"/>
        <v>-419715.47999999952</v>
      </c>
    </row>
    <row r="2128" spans="1:16" hidden="1">
      <c r="A2128" t="s">
        <v>19403</v>
      </c>
      <c r="B2128" s="1">
        <v>42045</v>
      </c>
      <c r="C2128" t="s">
        <v>674</v>
      </c>
      <c r="D2128">
        <v>2</v>
      </c>
      <c r="E2128" t="s">
        <v>19414</v>
      </c>
      <c r="F2128" t="s">
        <v>13559</v>
      </c>
      <c r="G2128" t="s">
        <v>313</v>
      </c>
      <c r="H2128" t="s">
        <v>3353</v>
      </c>
      <c r="I2128" s="2">
        <v>2000</v>
      </c>
      <c r="J2128" s="5">
        <v>2</v>
      </c>
      <c r="L2128" s="5"/>
      <c r="M2128" s="2">
        <f t="shared" si="33"/>
        <v>-417715.47999999952</v>
      </c>
    </row>
    <row r="2129" spans="1:13" hidden="1">
      <c r="A2129" t="s">
        <v>19419</v>
      </c>
      <c r="B2129" s="1">
        <v>42045</v>
      </c>
      <c r="C2129" t="s">
        <v>19433</v>
      </c>
      <c r="D2129">
        <v>2</v>
      </c>
      <c r="E2129" t="s">
        <v>19434</v>
      </c>
      <c r="F2129" t="s">
        <v>7054</v>
      </c>
      <c r="G2129" t="s">
        <v>4</v>
      </c>
      <c r="H2129" t="s">
        <v>3353</v>
      </c>
      <c r="I2129" s="2">
        <v>400</v>
      </c>
      <c r="J2129" s="5">
        <v>2</v>
      </c>
      <c r="L2129" s="5"/>
      <c r="M2129" s="2">
        <f t="shared" si="33"/>
        <v>-417315.47999999952</v>
      </c>
    </row>
    <row r="2130" spans="1:13" hidden="1">
      <c r="A2130" t="s">
        <v>19440</v>
      </c>
      <c r="B2130" s="1">
        <v>42045</v>
      </c>
      <c r="C2130" t="s">
        <v>19456</v>
      </c>
      <c r="D2130">
        <v>2</v>
      </c>
      <c r="E2130" t="s">
        <v>19457</v>
      </c>
      <c r="F2130" t="s">
        <v>7054</v>
      </c>
      <c r="G2130" t="s">
        <v>4</v>
      </c>
      <c r="H2130" t="s">
        <v>15124</v>
      </c>
      <c r="I2130" s="2">
        <v>1025</v>
      </c>
      <c r="J2130" s="5">
        <v>2</v>
      </c>
      <c r="L2130" s="5"/>
      <c r="M2130" s="2">
        <f t="shared" si="33"/>
        <v>-416290.47999999952</v>
      </c>
    </row>
    <row r="2131" spans="1:13" hidden="1">
      <c r="A2131" t="s">
        <v>19465</v>
      </c>
      <c r="B2131" s="1">
        <v>42045</v>
      </c>
      <c r="C2131" t="s">
        <v>18</v>
      </c>
      <c r="D2131">
        <v>2</v>
      </c>
      <c r="E2131" t="s">
        <v>19484</v>
      </c>
      <c r="F2131" t="s">
        <v>13559</v>
      </c>
      <c r="G2131" t="s">
        <v>479</v>
      </c>
      <c r="H2131" t="s">
        <v>605</v>
      </c>
      <c r="I2131" s="2">
        <v>128.94999999999999</v>
      </c>
      <c r="J2131" s="5">
        <v>3</v>
      </c>
      <c r="L2131" s="5"/>
      <c r="M2131" s="2">
        <f t="shared" si="33"/>
        <v>-416161.5299999995</v>
      </c>
    </row>
    <row r="2132" spans="1:13" hidden="1">
      <c r="A2132" t="s">
        <v>19491</v>
      </c>
      <c r="B2132" s="1">
        <v>42045</v>
      </c>
      <c r="C2132" t="s">
        <v>19508</v>
      </c>
      <c r="D2132">
        <v>2</v>
      </c>
      <c r="E2132" t="s">
        <v>19509</v>
      </c>
      <c r="F2132" t="s">
        <v>7054</v>
      </c>
      <c r="G2132" t="s">
        <v>4</v>
      </c>
      <c r="H2132" t="s">
        <v>19510</v>
      </c>
      <c r="I2132" s="2">
        <v>2990</v>
      </c>
      <c r="J2132" s="5">
        <v>3</v>
      </c>
      <c r="L2132" s="5"/>
      <c r="M2132" s="2">
        <f t="shared" si="33"/>
        <v>-413171.5299999995</v>
      </c>
    </row>
    <row r="2133" spans="1:13" hidden="1">
      <c r="A2133" t="s">
        <v>19517</v>
      </c>
      <c r="B2133" s="1">
        <v>42045</v>
      </c>
      <c r="D2133">
        <v>1</v>
      </c>
      <c r="E2133" t="s">
        <v>19532</v>
      </c>
      <c r="F2133" t="s">
        <v>13565</v>
      </c>
      <c r="G2133" t="s">
        <v>4</v>
      </c>
      <c r="H2133" t="s">
        <v>3071</v>
      </c>
      <c r="I2133" s="2">
        <v>179900</v>
      </c>
      <c r="J2133" s="5">
        <v>13</v>
      </c>
      <c r="L2133" s="5"/>
      <c r="M2133" s="2">
        <f t="shared" si="33"/>
        <v>-233271.5299999995</v>
      </c>
    </row>
    <row r="2134" spans="1:13" hidden="1">
      <c r="A2134" t="s">
        <v>19541</v>
      </c>
      <c r="B2134" s="1">
        <v>42045</v>
      </c>
      <c r="C2134" t="s">
        <v>6</v>
      </c>
      <c r="D2134">
        <v>1</v>
      </c>
      <c r="E2134" t="s">
        <v>19556</v>
      </c>
      <c r="F2134" t="s">
        <v>13610</v>
      </c>
      <c r="G2134" t="s">
        <v>4</v>
      </c>
      <c r="H2134" t="s">
        <v>3071</v>
      </c>
      <c r="I2134" s="2">
        <v>8555.91</v>
      </c>
      <c r="J2134" s="5">
        <v>3</v>
      </c>
      <c r="L2134" s="5"/>
      <c r="M2134" s="2">
        <f t="shared" si="33"/>
        <v>-224715.6199999995</v>
      </c>
    </row>
    <row r="2135" spans="1:13" hidden="1">
      <c r="A2135" t="s">
        <v>19566</v>
      </c>
      <c r="B2135" s="1">
        <v>42045</v>
      </c>
      <c r="C2135" t="s">
        <v>18</v>
      </c>
      <c r="D2135">
        <v>2</v>
      </c>
      <c r="E2135" t="s">
        <v>19581</v>
      </c>
      <c r="F2135" t="s">
        <v>13559</v>
      </c>
      <c r="G2135" t="s">
        <v>479</v>
      </c>
      <c r="H2135" t="s">
        <v>19582</v>
      </c>
      <c r="I2135" s="2">
        <v>742.25</v>
      </c>
      <c r="J2135" s="5">
        <v>1</v>
      </c>
      <c r="L2135" s="5"/>
      <c r="M2135" s="2">
        <f t="shared" si="33"/>
        <v>-223973.3699999995</v>
      </c>
    </row>
    <row r="2136" spans="1:13" hidden="1">
      <c r="A2136" t="s">
        <v>19591</v>
      </c>
      <c r="B2136" s="1">
        <v>42045</v>
      </c>
      <c r="C2136" t="s">
        <v>18914</v>
      </c>
      <c r="D2136">
        <v>1</v>
      </c>
      <c r="E2136" t="s">
        <v>19607</v>
      </c>
      <c r="F2136" t="s">
        <v>13565</v>
      </c>
      <c r="G2136" t="s">
        <v>4</v>
      </c>
      <c r="H2136" t="s">
        <v>3071</v>
      </c>
      <c r="I2136" s="2">
        <v>3700</v>
      </c>
      <c r="J2136" s="5">
        <v>3</v>
      </c>
      <c r="L2136" s="5"/>
      <c r="M2136" s="2">
        <f t="shared" si="33"/>
        <v>-220273.3699999995</v>
      </c>
    </row>
    <row r="2137" spans="1:13" hidden="1">
      <c r="A2137" t="s">
        <v>19617</v>
      </c>
      <c r="B2137" s="1">
        <v>42045</v>
      </c>
      <c r="C2137" t="s">
        <v>6</v>
      </c>
      <c r="D2137">
        <v>1</v>
      </c>
      <c r="E2137" t="s">
        <v>19634</v>
      </c>
      <c r="F2137" t="s">
        <v>13610</v>
      </c>
      <c r="G2137" t="s">
        <v>4</v>
      </c>
      <c r="H2137" t="s">
        <v>3368</v>
      </c>
      <c r="I2137" s="2">
        <v>7430.7</v>
      </c>
      <c r="J2137" s="5">
        <v>9</v>
      </c>
      <c r="L2137" s="5"/>
      <c r="M2137" s="2">
        <f t="shared" si="33"/>
        <v>-212842.66999999949</v>
      </c>
    </row>
    <row r="2138" spans="1:13" hidden="1">
      <c r="A2138" t="s">
        <v>19640</v>
      </c>
      <c r="B2138" s="1">
        <v>42045</v>
      </c>
      <c r="C2138" t="s">
        <v>19655</v>
      </c>
      <c r="D2138">
        <v>2</v>
      </c>
      <c r="E2138" t="s">
        <v>19656</v>
      </c>
      <c r="F2138" t="s">
        <v>7054</v>
      </c>
      <c r="G2138" t="s">
        <v>4</v>
      </c>
      <c r="H2138" t="s">
        <v>19657</v>
      </c>
      <c r="I2138" s="2">
        <v>1025</v>
      </c>
      <c r="J2138" s="5">
        <v>2</v>
      </c>
      <c r="L2138" s="5"/>
      <c r="M2138" s="2">
        <f t="shared" si="33"/>
        <v>-211817.66999999949</v>
      </c>
    </row>
    <row r="2139" spans="1:13" hidden="1">
      <c r="A2139" t="s">
        <v>19662</v>
      </c>
      <c r="B2139" s="1">
        <v>42045</v>
      </c>
      <c r="C2139" t="s">
        <v>19676</v>
      </c>
      <c r="D2139">
        <v>2</v>
      </c>
      <c r="E2139" t="s">
        <v>19677</v>
      </c>
      <c r="F2139" t="s">
        <v>7054</v>
      </c>
      <c r="G2139" t="s">
        <v>4</v>
      </c>
      <c r="H2139" t="s">
        <v>19678</v>
      </c>
      <c r="I2139" s="2">
        <v>1025</v>
      </c>
      <c r="J2139" s="5">
        <v>2</v>
      </c>
      <c r="L2139" s="5"/>
      <c r="M2139" s="2">
        <f t="shared" si="33"/>
        <v>-210792.66999999949</v>
      </c>
    </row>
    <row r="2140" spans="1:13" hidden="1">
      <c r="A2140" t="s">
        <v>19687</v>
      </c>
      <c r="B2140" s="1">
        <v>42045</v>
      </c>
      <c r="C2140" t="s">
        <v>19700</v>
      </c>
      <c r="D2140">
        <v>2</v>
      </c>
      <c r="E2140" t="s">
        <v>19701</v>
      </c>
      <c r="F2140" t="s">
        <v>7054</v>
      </c>
      <c r="G2140" t="s">
        <v>4</v>
      </c>
      <c r="H2140" t="s">
        <v>19702</v>
      </c>
      <c r="I2140" s="2">
        <v>1025</v>
      </c>
      <c r="J2140" s="5">
        <v>3</v>
      </c>
      <c r="L2140" s="5"/>
      <c r="M2140" s="2">
        <f t="shared" si="33"/>
        <v>-209767.66999999949</v>
      </c>
    </row>
    <row r="2141" spans="1:13" hidden="1">
      <c r="A2141" t="s">
        <v>19709</v>
      </c>
      <c r="B2141" s="1">
        <v>42045</v>
      </c>
      <c r="C2141" t="s">
        <v>19720</v>
      </c>
      <c r="D2141">
        <v>1</v>
      </c>
      <c r="E2141" t="s">
        <v>19721</v>
      </c>
      <c r="F2141" t="s">
        <v>13565</v>
      </c>
      <c r="G2141" t="s">
        <v>4</v>
      </c>
      <c r="H2141" t="s">
        <v>19722</v>
      </c>
      <c r="I2141" s="2">
        <v>200000</v>
      </c>
      <c r="J2141" s="5">
        <v>11</v>
      </c>
      <c r="L2141" s="5"/>
      <c r="M2141" s="2">
        <f t="shared" si="33"/>
        <v>-9767.6699999994889</v>
      </c>
    </row>
    <row r="2142" spans="1:13" hidden="1">
      <c r="A2142" t="s">
        <v>19730</v>
      </c>
      <c r="B2142" s="1">
        <v>42045</v>
      </c>
      <c r="C2142" t="s">
        <v>19745</v>
      </c>
      <c r="D2142">
        <v>2</v>
      </c>
      <c r="E2142" t="s">
        <v>19746</v>
      </c>
      <c r="F2142" t="s">
        <v>7054</v>
      </c>
      <c r="G2142" t="s">
        <v>4</v>
      </c>
      <c r="H2142" t="s">
        <v>19747</v>
      </c>
      <c r="I2142" s="2">
        <v>1025</v>
      </c>
      <c r="J2142" s="5">
        <v>1</v>
      </c>
      <c r="L2142" s="5"/>
      <c r="M2142" s="2">
        <f t="shared" si="33"/>
        <v>-8742.6699999994889</v>
      </c>
    </row>
    <row r="2143" spans="1:13" hidden="1">
      <c r="A2143" t="s">
        <v>19758</v>
      </c>
      <c r="B2143" s="1">
        <v>42045</v>
      </c>
      <c r="C2143" t="s">
        <v>19772</v>
      </c>
      <c r="D2143">
        <v>2</v>
      </c>
      <c r="E2143" t="s">
        <v>19773</v>
      </c>
      <c r="F2143" t="s">
        <v>7054</v>
      </c>
      <c r="G2143" t="s">
        <v>4</v>
      </c>
      <c r="H2143" t="s">
        <v>19013</v>
      </c>
      <c r="I2143" s="2">
        <v>1840</v>
      </c>
      <c r="J2143" s="5">
        <v>3</v>
      </c>
      <c r="L2143" s="5"/>
      <c r="M2143" s="2">
        <f t="shared" si="33"/>
        <v>-6902.6699999994889</v>
      </c>
    </row>
    <row r="2144" spans="1:13" hidden="1">
      <c r="A2144" t="s">
        <v>19783</v>
      </c>
      <c r="B2144" s="1">
        <v>42045</v>
      </c>
      <c r="C2144" t="s">
        <v>19798</v>
      </c>
      <c r="D2144">
        <v>2</v>
      </c>
      <c r="E2144" t="s">
        <v>19799</v>
      </c>
      <c r="F2144" t="s">
        <v>7054</v>
      </c>
      <c r="G2144" t="s">
        <v>4</v>
      </c>
      <c r="H2144" t="s">
        <v>19800</v>
      </c>
      <c r="I2144" s="2">
        <v>1840</v>
      </c>
      <c r="J2144" s="5">
        <v>1</v>
      </c>
      <c r="L2144" s="5"/>
      <c r="M2144" s="2">
        <f t="shared" si="33"/>
        <v>-5062.6699999994889</v>
      </c>
    </row>
    <row r="2145" spans="1:14" hidden="1">
      <c r="A2145" t="s">
        <v>19807</v>
      </c>
      <c r="B2145" s="1">
        <v>42045</v>
      </c>
      <c r="C2145" t="s">
        <v>19816</v>
      </c>
      <c r="D2145">
        <v>2</v>
      </c>
      <c r="E2145" t="s">
        <v>19817</v>
      </c>
      <c r="F2145" t="s">
        <v>7054</v>
      </c>
      <c r="G2145" t="s">
        <v>4</v>
      </c>
      <c r="H2145" t="s">
        <v>19818</v>
      </c>
      <c r="I2145" s="2">
        <v>2923.99</v>
      </c>
      <c r="J2145" s="5">
        <v>1</v>
      </c>
      <c r="L2145" s="5"/>
      <c r="M2145" s="2">
        <f t="shared" si="33"/>
        <v>-2138.6799999994892</v>
      </c>
    </row>
    <row r="2146" spans="1:14" hidden="1">
      <c r="A2146" t="s">
        <v>19828</v>
      </c>
      <c r="B2146" s="1">
        <v>42045</v>
      </c>
      <c r="C2146" t="s">
        <v>437</v>
      </c>
      <c r="D2146">
        <v>2</v>
      </c>
      <c r="E2146" t="s">
        <v>19842</v>
      </c>
      <c r="F2146" t="s">
        <v>13559</v>
      </c>
      <c r="G2146" t="s">
        <v>479</v>
      </c>
      <c r="H2146" t="s">
        <v>1804</v>
      </c>
      <c r="I2146" s="2">
        <v>1787.12</v>
      </c>
      <c r="J2146" s="5">
        <v>12</v>
      </c>
      <c r="L2146" s="5"/>
      <c r="M2146" s="2">
        <f t="shared" si="33"/>
        <v>-351.55999999948926</v>
      </c>
    </row>
    <row r="2147" spans="1:14" hidden="1">
      <c r="A2147" t="s">
        <v>19852</v>
      </c>
      <c r="B2147" s="1">
        <v>42045</v>
      </c>
      <c r="C2147" t="s">
        <v>674</v>
      </c>
      <c r="D2147">
        <v>2</v>
      </c>
      <c r="E2147" t="s">
        <v>19864</v>
      </c>
      <c r="F2147" t="s">
        <v>13559</v>
      </c>
      <c r="G2147" t="s">
        <v>479</v>
      </c>
      <c r="H2147" t="s">
        <v>2890</v>
      </c>
      <c r="J2147" s="5"/>
      <c r="K2147" s="2">
        <v>502.65</v>
      </c>
      <c r="L2147" s="5" t="s">
        <v>36334</v>
      </c>
      <c r="M2147" s="2">
        <f t="shared" si="33"/>
        <v>-854.20999999948924</v>
      </c>
    </row>
    <row r="2148" spans="1:14" hidden="1">
      <c r="A2148" t="s">
        <v>19852</v>
      </c>
      <c r="B2148" s="1">
        <v>42045</v>
      </c>
      <c r="C2148" t="s">
        <v>674</v>
      </c>
      <c r="D2148">
        <v>2</v>
      </c>
      <c r="E2148" t="s">
        <v>19864</v>
      </c>
      <c r="F2148" t="s">
        <v>13559</v>
      </c>
      <c r="G2148" t="s">
        <v>479</v>
      </c>
      <c r="H2148" t="s">
        <v>2890</v>
      </c>
      <c r="I2148" s="2">
        <v>502.65</v>
      </c>
      <c r="J2148" s="5" t="s">
        <v>36334</v>
      </c>
      <c r="L2148" s="5"/>
      <c r="M2148" s="2">
        <f t="shared" si="33"/>
        <v>-351.55999999948926</v>
      </c>
    </row>
    <row r="2149" spans="1:14" hidden="1">
      <c r="A2149" t="s">
        <v>19873</v>
      </c>
      <c r="B2149" s="1">
        <v>42045</v>
      </c>
      <c r="C2149" t="s">
        <v>674</v>
      </c>
      <c r="D2149">
        <v>2</v>
      </c>
      <c r="E2149" t="s">
        <v>19885</v>
      </c>
      <c r="F2149" t="s">
        <v>13559</v>
      </c>
      <c r="G2149" t="s">
        <v>479</v>
      </c>
      <c r="H2149" t="s">
        <v>2714</v>
      </c>
      <c r="J2149" s="5"/>
      <c r="K2149" s="2">
        <v>1845.5</v>
      </c>
      <c r="L2149" s="5" t="s">
        <v>36334</v>
      </c>
      <c r="M2149" s="2">
        <f t="shared" si="33"/>
        <v>-2197.0599999994893</v>
      </c>
    </row>
    <row r="2150" spans="1:14" hidden="1">
      <c r="A2150" t="s">
        <v>19873</v>
      </c>
      <c r="B2150" s="1">
        <v>42045</v>
      </c>
      <c r="C2150" t="s">
        <v>674</v>
      </c>
      <c r="D2150">
        <v>2</v>
      </c>
      <c r="E2150" t="s">
        <v>19885</v>
      </c>
      <c r="F2150" t="s">
        <v>13559</v>
      </c>
      <c r="G2150" t="s">
        <v>479</v>
      </c>
      <c r="H2150" t="s">
        <v>2714</v>
      </c>
      <c r="I2150" s="2">
        <v>1845.5</v>
      </c>
      <c r="J2150" s="5" t="s">
        <v>36334</v>
      </c>
      <c r="L2150" s="5"/>
      <c r="M2150" s="2">
        <f t="shared" si="33"/>
        <v>-351.55999999948926</v>
      </c>
    </row>
    <row r="2151" spans="1:14" hidden="1">
      <c r="A2151" t="s">
        <v>19894</v>
      </c>
      <c r="B2151" s="1">
        <v>42045</v>
      </c>
      <c r="C2151" t="s">
        <v>19908</v>
      </c>
      <c r="D2151">
        <v>2</v>
      </c>
      <c r="E2151" t="s">
        <v>19909</v>
      </c>
      <c r="F2151" t="s">
        <v>7054</v>
      </c>
      <c r="G2151" t="s">
        <v>4</v>
      </c>
      <c r="H2151" t="s">
        <v>976</v>
      </c>
      <c r="I2151" s="2">
        <v>1070.01</v>
      </c>
      <c r="J2151" s="5">
        <v>2</v>
      </c>
      <c r="L2151" s="5"/>
      <c r="M2151" s="2">
        <f t="shared" si="33"/>
        <v>718.45000000051073</v>
      </c>
    </row>
    <row r="2152" spans="1:14" hidden="1">
      <c r="A2152" t="s">
        <v>19918</v>
      </c>
      <c r="B2152" s="1">
        <v>42045</v>
      </c>
      <c r="C2152" t="s">
        <v>3593</v>
      </c>
      <c r="D2152">
        <v>2</v>
      </c>
      <c r="E2152" t="s">
        <v>19930</v>
      </c>
      <c r="F2152" t="s">
        <v>7054</v>
      </c>
      <c r="G2152" t="s">
        <v>4</v>
      </c>
      <c r="H2152" t="s">
        <v>2656</v>
      </c>
      <c r="I2152" s="2">
        <v>1840</v>
      </c>
      <c r="J2152" s="5" t="s">
        <v>36334</v>
      </c>
      <c r="L2152" s="5"/>
      <c r="M2152" s="2">
        <f t="shared" si="33"/>
        <v>2558.450000000511</v>
      </c>
    </row>
    <row r="2153" spans="1:14" hidden="1">
      <c r="A2153" t="s">
        <v>19942</v>
      </c>
      <c r="B2153" s="1">
        <v>42045</v>
      </c>
      <c r="C2153" t="s">
        <v>3593</v>
      </c>
      <c r="D2153">
        <v>2</v>
      </c>
      <c r="E2153" t="s">
        <v>19954</v>
      </c>
      <c r="F2153" t="s">
        <v>7054</v>
      </c>
      <c r="G2153" t="s">
        <v>4</v>
      </c>
      <c r="H2153" t="s">
        <v>2656</v>
      </c>
      <c r="I2153" s="2">
        <v>1840</v>
      </c>
      <c r="J2153" s="5">
        <v>2</v>
      </c>
      <c r="L2153" s="5"/>
      <c r="M2153" s="2">
        <f t="shared" si="33"/>
        <v>4398.450000000511</v>
      </c>
    </row>
    <row r="2154" spans="1:14" hidden="1">
      <c r="A2154" t="s">
        <v>19963</v>
      </c>
      <c r="B2154" s="1">
        <v>42045</v>
      </c>
      <c r="C2154" t="s">
        <v>19975</v>
      </c>
      <c r="D2154">
        <v>2</v>
      </c>
      <c r="E2154" t="s">
        <v>19976</v>
      </c>
      <c r="F2154" t="s">
        <v>7054</v>
      </c>
      <c r="G2154" t="s">
        <v>4</v>
      </c>
      <c r="H2154" t="s">
        <v>19977</v>
      </c>
      <c r="I2154" s="2">
        <v>1025</v>
      </c>
      <c r="J2154" s="5">
        <v>2</v>
      </c>
      <c r="L2154" s="5"/>
      <c r="M2154" s="2">
        <f t="shared" si="33"/>
        <v>5423.450000000511</v>
      </c>
      <c r="N2154" s="26">
        <f>+M2083-M2154</f>
        <v>-951.47000000002026</v>
      </c>
    </row>
    <row r="2155" spans="1:14" hidden="1">
      <c r="A2155" s="35" t="s">
        <v>3658</v>
      </c>
      <c r="B2155" s="36">
        <v>42046</v>
      </c>
      <c r="C2155" s="35" t="s">
        <v>6</v>
      </c>
      <c r="D2155" s="35">
        <v>1</v>
      </c>
      <c r="E2155" s="35" t="s">
        <v>3663</v>
      </c>
      <c r="F2155" s="35" t="s">
        <v>8</v>
      </c>
      <c r="G2155" s="35" t="s">
        <v>4</v>
      </c>
      <c r="H2155" s="35" t="s">
        <v>3664</v>
      </c>
      <c r="I2155" s="11">
        <v>1840</v>
      </c>
      <c r="J2155" s="12"/>
      <c r="K2155" s="11"/>
      <c r="L2155" s="12"/>
      <c r="M2155" s="11">
        <f t="shared" si="33"/>
        <v>7263.450000000511</v>
      </c>
    </row>
    <row r="2156" spans="1:14" hidden="1">
      <c r="A2156" t="s">
        <v>3667</v>
      </c>
      <c r="B2156" s="1">
        <v>42046</v>
      </c>
      <c r="C2156" t="s">
        <v>18</v>
      </c>
      <c r="D2156">
        <v>1</v>
      </c>
      <c r="E2156" t="s">
        <v>3676</v>
      </c>
      <c r="F2156" t="s">
        <v>13</v>
      </c>
      <c r="G2156" t="s">
        <v>4</v>
      </c>
      <c r="H2156" t="s">
        <v>3677</v>
      </c>
      <c r="J2156" s="5"/>
      <c r="K2156" s="2">
        <v>25000</v>
      </c>
      <c r="L2156" s="5"/>
      <c r="M2156" s="2">
        <f t="shared" si="33"/>
        <v>-17736.54999999949</v>
      </c>
    </row>
    <row r="2157" spans="1:14" hidden="1">
      <c r="A2157" t="s">
        <v>3680</v>
      </c>
      <c r="B2157" s="1">
        <v>42046</v>
      </c>
      <c r="C2157" t="s">
        <v>6</v>
      </c>
      <c r="D2157">
        <v>1</v>
      </c>
      <c r="E2157" t="s">
        <v>3687</v>
      </c>
      <c r="F2157" t="s">
        <v>8</v>
      </c>
      <c r="G2157" t="s">
        <v>4</v>
      </c>
      <c r="H2157" t="s">
        <v>3688</v>
      </c>
      <c r="I2157" s="2">
        <v>1840</v>
      </c>
      <c r="J2157" s="5"/>
      <c r="L2157" s="5"/>
      <c r="M2157" s="2">
        <f t="shared" si="33"/>
        <v>-15896.54999999949</v>
      </c>
    </row>
    <row r="2158" spans="1:14" hidden="1">
      <c r="A2158" t="s">
        <v>3689</v>
      </c>
      <c r="B2158" s="1">
        <v>42046</v>
      </c>
      <c r="C2158" t="s">
        <v>43</v>
      </c>
      <c r="D2158">
        <v>1</v>
      </c>
      <c r="E2158" t="s">
        <v>3695</v>
      </c>
      <c r="F2158" t="s">
        <v>13</v>
      </c>
      <c r="G2158" t="s">
        <v>4</v>
      </c>
      <c r="H2158" t="s">
        <v>3664</v>
      </c>
      <c r="J2158" s="5"/>
      <c r="K2158" s="2">
        <v>1840</v>
      </c>
      <c r="L2158" s="5"/>
      <c r="M2158" s="2">
        <f t="shared" si="33"/>
        <v>-17736.54999999949</v>
      </c>
    </row>
    <row r="2159" spans="1:14" hidden="1">
      <c r="A2159" t="s">
        <v>3697</v>
      </c>
      <c r="B2159" s="1">
        <v>42046</v>
      </c>
      <c r="C2159" t="s">
        <v>3705</v>
      </c>
      <c r="D2159">
        <v>1</v>
      </c>
      <c r="E2159" t="s">
        <v>3706</v>
      </c>
      <c r="F2159" t="s">
        <v>13</v>
      </c>
      <c r="G2159" t="s">
        <v>4</v>
      </c>
      <c r="H2159" t="s">
        <v>3707</v>
      </c>
      <c r="J2159" s="5"/>
      <c r="K2159" s="2">
        <v>1799</v>
      </c>
      <c r="L2159" s="5"/>
      <c r="M2159" s="2">
        <f t="shared" si="33"/>
        <v>-19535.54999999949</v>
      </c>
    </row>
    <row r="2160" spans="1:14" hidden="1">
      <c r="A2160" t="s">
        <v>3782</v>
      </c>
      <c r="B2160" s="1">
        <v>42046</v>
      </c>
      <c r="C2160" t="s">
        <v>6</v>
      </c>
      <c r="D2160">
        <v>1</v>
      </c>
      <c r="E2160" t="s">
        <v>3787</v>
      </c>
      <c r="F2160" t="s">
        <v>29</v>
      </c>
      <c r="G2160" t="s">
        <v>4</v>
      </c>
      <c r="H2160" t="s">
        <v>2473</v>
      </c>
      <c r="I2160" s="2">
        <v>2619.8200000000002</v>
      </c>
      <c r="J2160" s="5"/>
      <c r="L2160" s="5"/>
      <c r="M2160" s="2">
        <f t="shared" si="33"/>
        <v>-16915.72999999949</v>
      </c>
    </row>
    <row r="2161" spans="1:13" hidden="1">
      <c r="A2161" t="s">
        <v>3814</v>
      </c>
      <c r="B2161" s="1">
        <v>42046</v>
      </c>
      <c r="C2161" t="s">
        <v>43</v>
      </c>
      <c r="D2161">
        <v>1</v>
      </c>
      <c r="E2161" t="s">
        <v>3818</v>
      </c>
      <c r="F2161" t="s">
        <v>13</v>
      </c>
      <c r="G2161" t="s">
        <v>4</v>
      </c>
      <c r="H2161" t="s">
        <v>3819</v>
      </c>
      <c r="J2161" s="5"/>
      <c r="K2161" s="2">
        <v>6060</v>
      </c>
      <c r="L2161" s="5"/>
      <c r="M2161" s="2">
        <f t="shared" si="33"/>
        <v>-22975.72999999949</v>
      </c>
    </row>
    <row r="2162" spans="1:13" hidden="1">
      <c r="A2162" t="s">
        <v>3822</v>
      </c>
      <c r="B2162" s="1">
        <v>42046</v>
      </c>
      <c r="D2162">
        <v>1</v>
      </c>
      <c r="E2162" t="s">
        <v>3825</v>
      </c>
      <c r="F2162" t="s">
        <v>29</v>
      </c>
      <c r="G2162" t="s">
        <v>4</v>
      </c>
      <c r="H2162" t="s">
        <v>3826</v>
      </c>
      <c r="I2162" s="2">
        <v>1845.5</v>
      </c>
      <c r="J2162" s="5"/>
      <c r="L2162" s="5"/>
      <c r="M2162" s="2">
        <f t="shared" si="33"/>
        <v>-21130.22999999949</v>
      </c>
    </row>
    <row r="2163" spans="1:13" hidden="1">
      <c r="A2163" t="s">
        <v>3843</v>
      </c>
      <c r="B2163" s="1">
        <v>42046</v>
      </c>
      <c r="D2163">
        <v>1</v>
      </c>
      <c r="E2163" t="s">
        <v>3825</v>
      </c>
      <c r="F2163" t="s">
        <v>29</v>
      </c>
      <c r="G2163" t="s">
        <v>4</v>
      </c>
      <c r="H2163" t="s">
        <v>3846</v>
      </c>
      <c r="J2163" s="5"/>
      <c r="K2163" s="2">
        <v>1845.5</v>
      </c>
      <c r="L2163" s="5"/>
      <c r="M2163" s="2">
        <f t="shared" si="33"/>
        <v>-22975.72999999949</v>
      </c>
    </row>
    <row r="2164" spans="1:13" hidden="1">
      <c r="A2164" t="s">
        <v>3888</v>
      </c>
      <c r="B2164" s="1">
        <v>42046</v>
      </c>
      <c r="D2164">
        <v>1</v>
      </c>
      <c r="E2164" t="s">
        <v>3889</v>
      </c>
      <c r="F2164" t="s">
        <v>16</v>
      </c>
      <c r="G2164" t="s">
        <v>4</v>
      </c>
      <c r="J2164" s="5"/>
      <c r="K2164" s="2">
        <v>1025</v>
      </c>
      <c r="L2164" s="5"/>
      <c r="M2164" s="2">
        <f t="shared" si="33"/>
        <v>-24000.72999999949</v>
      </c>
    </row>
    <row r="2165" spans="1:13" hidden="1">
      <c r="A2165" t="s">
        <v>3890</v>
      </c>
      <c r="B2165" s="1">
        <v>42046</v>
      </c>
      <c r="C2165" t="s">
        <v>6</v>
      </c>
      <c r="D2165">
        <v>1</v>
      </c>
      <c r="E2165" t="s">
        <v>3893</v>
      </c>
      <c r="F2165" t="s">
        <v>8</v>
      </c>
      <c r="G2165" t="s">
        <v>4</v>
      </c>
      <c r="H2165" t="s">
        <v>3894</v>
      </c>
      <c r="I2165" s="2">
        <v>3030</v>
      </c>
      <c r="J2165" s="5"/>
      <c r="L2165" s="5"/>
      <c r="M2165" s="2">
        <f t="shared" si="33"/>
        <v>-20970.72999999949</v>
      </c>
    </row>
    <row r="2166" spans="1:13" hidden="1">
      <c r="A2166" t="s">
        <v>3906</v>
      </c>
      <c r="B2166" s="1">
        <v>42046</v>
      </c>
      <c r="C2166" t="s">
        <v>6</v>
      </c>
      <c r="D2166">
        <v>1</v>
      </c>
      <c r="E2166" t="s">
        <v>3908</v>
      </c>
      <c r="F2166" t="s">
        <v>8</v>
      </c>
      <c r="G2166" t="s">
        <v>4</v>
      </c>
      <c r="H2166" t="s">
        <v>3909</v>
      </c>
      <c r="I2166" s="2">
        <v>1970</v>
      </c>
      <c r="J2166" s="5"/>
      <c r="L2166" s="5"/>
      <c r="M2166" s="2">
        <f t="shared" si="33"/>
        <v>-19000.72999999949</v>
      </c>
    </row>
    <row r="2167" spans="1:13" hidden="1">
      <c r="A2167" t="s">
        <v>3910</v>
      </c>
      <c r="B2167" s="1">
        <v>42046</v>
      </c>
      <c r="D2167">
        <v>1</v>
      </c>
      <c r="E2167" t="s">
        <v>3911</v>
      </c>
      <c r="F2167" t="s">
        <v>8</v>
      </c>
      <c r="G2167" t="s">
        <v>4</v>
      </c>
      <c r="H2167" t="s">
        <v>3909</v>
      </c>
      <c r="I2167" s="2">
        <v>1970</v>
      </c>
      <c r="J2167" s="5"/>
      <c r="L2167" s="5"/>
      <c r="M2167" s="2">
        <f t="shared" si="33"/>
        <v>-17030.72999999949</v>
      </c>
    </row>
    <row r="2168" spans="1:13" hidden="1">
      <c r="A2168" t="s">
        <v>3927</v>
      </c>
      <c r="B2168" s="1">
        <v>42046</v>
      </c>
      <c r="D2168">
        <v>1</v>
      </c>
      <c r="E2168" t="s">
        <v>3931</v>
      </c>
      <c r="F2168" t="s">
        <v>16</v>
      </c>
      <c r="G2168" t="s">
        <v>4</v>
      </c>
      <c r="H2168" t="s">
        <v>3932</v>
      </c>
      <c r="J2168" s="5"/>
      <c r="K2168" s="2">
        <v>4439</v>
      </c>
      <c r="L2168" s="5"/>
      <c r="M2168" s="2">
        <f t="shared" si="33"/>
        <v>-21469.72999999949</v>
      </c>
    </row>
    <row r="2169" spans="1:13" hidden="1">
      <c r="A2169" t="s">
        <v>3952</v>
      </c>
      <c r="B2169" s="1">
        <v>42046</v>
      </c>
      <c r="C2169" t="s">
        <v>6</v>
      </c>
      <c r="D2169">
        <v>1</v>
      </c>
      <c r="E2169" t="s">
        <v>3957</v>
      </c>
      <c r="F2169" t="s">
        <v>8</v>
      </c>
      <c r="G2169" t="s">
        <v>4</v>
      </c>
      <c r="H2169" t="s">
        <v>3643</v>
      </c>
      <c r="I2169" s="2">
        <v>950</v>
      </c>
      <c r="J2169" s="5"/>
      <c r="L2169" s="5"/>
      <c r="M2169" s="2">
        <f t="shared" si="33"/>
        <v>-20519.72999999949</v>
      </c>
    </row>
    <row r="2170" spans="1:13" hidden="1">
      <c r="A2170" t="s">
        <v>3966</v>
      </c>
      <c r="B2170" s="1">
        <v>42046</v>
      </c>
      <c r="C2170" t="s">
        <v>3967</v>
      </c>
      <c r="D2170">
        <v>1</v>
      </c>
      <c r="E2170" t="s">
        <v>3968</v>
      </c>
      <c r="F2170" t="s">
        <v>13</v>
      </c>
      <c r="G2170" t="s">
        <v>4</v>
      </c>
      <c r="H2170" t="s">
        <v>3967</v>
      </c>
      <c r="J2170" s="5"/>
      <c r="K2170" s="2">
        <v>1025</v>
      </c>
      <c r="L2170" s="5"/>
      <c r="M2170" s="2">
        <f t="shared" si="33"/>
        <v>-21544.72999999949</v>
      </c>
    </row>
    <row r="2171" spans="1:13" hidden="1">
      <c r="A2171" t="s">
        <v>3971</v>
      </c>
      <c r="B2171" s="1">
        <v>42046</v>
      </c>
      <c r="C2171" t="s">
        <v>200</v>
      </c>
      <c r="D2171">
        <v>1</v>
      </c>
      <c r="E2171" t="s">
        <v>3974</v>
      </c>
      <c r="F2171" t="s">
        <v>13</v>
      </c>
      <c r="G2171" t="s">
        <v>4</v>
      </c>
      <c r="H2171" t="s">
        <v>200</v>
      </c>
      <c r="J2171" s="5"/>
      <c r="K2171" s="2">
        <v>2540</v>
      </c>
      <c r="L2171" s="5"/>
      <c r="M2171" s="2">
        <f t="shared" si="33"/>
        <v>-24084.72999999949</v>
      </c>
    </row>
    <row r="2172" spans="1:13" hidden="1">
      <c r="A2172" t="s">
        <v>3975</v>
      </c>
      <c r="B2172" s="1">
        <v>42046</v>
      </c>
      <c r="C2172" t="s">
        <v>195</v>
      </c>
      <c r="D2172">
        <v>1</v>
      </c>
      <c r="E2172" t="s">
        <v>3978</v>
      </c>
      <c r="F2172" t="s">
        <v>13</v>
      </c>
      <c r="G2172" t="s">
        <v>4</v>
      </c>
      <c r="H2172" t="s">
        <v>195</v>
      </c>
      <c r="J2172" s="5"/>
      <c r="K2172" s="2">
        <v>8813.42</v>
      </c>
      <c r="L2172" s="5"/>
      <c r="M2172" s="2">
        <f t="shared" si="33"/>
        <v>-32898.149999999492</v>
      </c>
    </row>
    <row r="2173" spans="1:13" hidden="1">
      <c r="A2173" t="s">
        <v>3981</v>
      </c>
      <c r="B2173" s="1">
        <v>42046</v>
      </c>
      <c r="C2173" t="s">
        <v>18</v>
      </c>
      <c r="D2173">
        <v>1</v>
      </c>
      <c r="E2173" t="s">
        <v>3983</v>
      </c>
      <c r="F2173" t="s">
        <v>13</v>
      </c>
      <c r="G2173" t="s">
        <v>4</v>
      </c>
      <c r="H2173" t="s">
        <v>18</v>
      </c>
      <c r="J2173" s="5"/>
      <c r="K2173" s="2">
        <v>31072.39</v>
      </c>
      <c r="L2173" s="5"/>
      <c r="M2173" s="2">
        <f t="shared" si="33"/>
        <v>-63970.539999999492</v>
      </c>
    </row>
    <row r="2174" spans="1:13" hidden="1">
      <c r="A2174" t="s">
        <v>3986</v>
      </c>
      <c r="B2174" s="1">
        <v>42046</v>
      </c>
      <c r="C2174" t="s">
        <v>200</v>
      </c>
      <c r="D2174">
        <v>1</v>
      </c>
      <c r="E2174" t="s">
        <v>3974</v>
      </c>
      <c r="F2174" t="s">
        <v>13</v>
      </c>
      <c r="G2174" t="s">
        <v>4</v>
      </c>
      <c r="H2174" t="s">
        <v>1143</v>
      </c>
      <c r="I2174" s="2">
        <v>2540</v>
      </c>
      <c r="J2174" s="5"/>
      <c r="L2174" s="5"/>
      <c r="M2174" s="2">
        <f t="shared" si="33"/>
        <v>-61430.539999999492</v>
      </c>
    </row>
    <row r="2175" spans="1:13" hidden="1">
      <c r="A2175" t="s">
        <v>3993</v>
      </c>
      <c r="B2175" s="1">
        <v>42046</v>
      </c>
      <c r="C2175" t="s">
        <v>924</v>
      </c>
      <c r="D2175">
        <v>1</v>
      </c>
      <c r="E2175" t="s">
        <v>3995</v>
      </c>
      <c r="F2175" t="s">
        <v>16</v>
      </c>
      <c r="G2175" t="s">
        <v>4</v>
      </c>
      <c r="H2175" t="s">
        <v>924</v>
      </c>
      <c r="J2175" s="5"/>
      <c r="K2175" s="2">
        <v>2450</v>
      </c>
      <c r="L2175" s="5"/>
      <c r="M2175" s="2">
        <f t="shared" si="33"/>
        <v>-63880.539999999492</v>
      </c>
    </row>
    <row r="2176" spans="1:13" hidden="1">
      <c r="A2176" t="s">
        <v>19987</v>
      </c>
      <c r="B2176" s="1">
        <v>42046</v>
      </c>
      <c r="C2176" t="s">
        <v>19169</v>
      </c>
      <c r="D2176">
        <v>1</v>
      </c>
      <c r="E2176" t="s">
        <v>20004</v>
      </c>
      <c r="F2176" t="s">
        <v>13565</v>
      </c>
      <c r="G2176" t="s">
        <v>4</v>
      </c>
      <c r="H2176" t="s">
        <v>19171</v>
      </c>
      <c r="I2176" s="2">
        <v>25000</v>
      </c>
      <c r="J2176" s="5"/>
      <c r="L2176" s="5"/>
      <c r="M2176" s="2">
        <f t="shared" si="33"/>
        <v>-38880.539999999492</v>
      </c>
    </row>
    <row r="2177" spans="1:13" hidden="1">
      <c r="A2177" t="s">
        <v>20007</v>
      </c>
      <c r="B2177" s="1">
        <v>42046</v>
      </c>
      <c r="C2177" t="s">
        <v>20024</v>
      </c>
      <c r="D2177">
        <v>2</v>
      </c>
      <c r="E2177" t="s">
        <v>20025</v>
      </c>
      <c r="F2177" t="s">
        <v>7054</v>
      </c>
      <c r="G2177" t="s">
        <v>4</v>
      </c>
      <c r="H2177" t="s">
        <v>1804</v>
      </c>
      <c r="J2177" s="5"/>
      <c r="K2177" s="2">
        <v>324.74</v>
      </c>
      <c r="L2177" s="5"/>
      <c r="M2177" s="2">
        <f t="shared" si="33"/>
        <v>-39205.27999999949</v>
      </c>
    </row>
    <row r="2178" spans="1:13" hidden="1">
      <c r="A2178" t="s">
        <v>20007</v>
      </c>
      <c r="B2178" s="1">
        <v>42046</v>
      </c>
      <c r="C2178" t="s">
        <v>20024</v>
      </c>
      <c r="D2178">
        <v>2</v>
      </c>
      <c r="E2178" t="s">
        <v>20025</v>
      </c>
      <c r="F2178" t="s">
        <v>7054</v>
      </c>
      <c r="G2178" t="s">
        <v>4</v>
      </c>
      <c r="H2178" t="s">
        <v>1804</v>
      </c>
      <c r="I2178" s="2">
        <v>2123.7399999999998</v>
      </c>
      <c r="J2178" s="5"/>
      <c r="L2178" s="5"/>
      <c r="M2178" s="2">
        <f t="shared" si="33"/>
        <v>-37081.539999999492</v>
      </c>
    </row>
    <row r="2179" spans="1:13" hidden="1">
      <c r="A2179" t="s">
        <v>20027</v>
      </c>
      <c r="B2179" s="1">
        <v>42046</v>
      </c>
      <c r="C2179" t="s">
        <v>20048</v>
      </c>
      <c r="D2179">
        <v>2</v>
      </c>
      <c r="E2179" t="s">
        <v>20049</v>
      </c>
      <c r="F2179" t="s">
        <v>7054</v>
      </c>
      <c r="G2179" t="s">
        <v>4</v>
      </c>
      <c r="H2179" t="s">
        <v>2603</v>
      </c>
      <c r="J2179" s="5"/>
      <c r="K2179" s="2">
        <v>3030</v>
      </c>
      <c r="L2179" s="5"/>
      <c r="M2179" s="2">
        <f t="shared" si="33"/>
        <v>-40111.539999999492</v>
      </c>
    </row>
    <row r="2180" spans="1:13" hidden="1">
      <c r="A2180" t="s">
        <v>20027</v>
      </c>
      <c r="B2180" s="1">
        <v>42046</v>
      </c>
      <c r="C2180" t="s">
        <v>20048</v>
      </c>
      <c r="D2180">
        <v>2</v>
      </c>
      <c r="E2180" t="s">
        <v>20049</v>
      </c>
      <c r="F2180" t="s">
        <v>7054</v>
      </c>
      <c r="G2180" t="s">
        <v>4</v>
      </c>
      <c r="H2180" t="s">
        <v>2603</v>
      </c>
      <c r="I2180" s="2">
        <v>3030</v>
      </c>
      <c r="J2180" s="5"/>
      <c r="L2180" s="5"/>
      <c r="M2180" s="2">
        <f t="shared" si="33"/>
        <v>-37081.539999999492</v>
      </c>
    </row>
    <row r="2181" spans="1:13" hidden="1">
      <c r="A2181" t="s">
        <v>20052</v>
      </c>
      <c r="B2181" s="1">
        <v>42046</v>
      </c>
      <c r="C2181" t="s">
        <v>20074</v>
      </c>
      <c r="D2181">
        <v>2</v>
      </c>
      <c r="E2181" t="s">
        <v>20075</v>
      </c>
      <c r="F2181" t="s">
        <v>7054</v>
      </c>
      <c r="G2181" t="s">
        <v>4</v>
      </c>
      <c r="H2181" t="s">
        <v>3819</v>
      </c>
      <c r="I2181" s="2">
        <v>3030</v>
      </c>
      <c r="J2181" s="5"/>
      <c r="L2181" s="5"/>
      <c r="M2181" s="2">
        <f t="shared" si="33"/>
        <v>-34051.539999999492</v>
      </c>
    </row>
    <row r="2182" spans="1:13" hidden="1">
      <c r="A2182" t="s">
        <v>20078</v>
      </c>
      <c r="B2182" s="1">
        <v>42046</v>
      </c>
      <c r="C2182" t="s">
        <v>20098</v>
      </c>
      <c r="D2182">
        <v>2</v>
      </c>
      <c r="E2182" t="s">
        <v>20099</v>
      </c>
      <c r="F2182" t="s">
        <v>7054</v>
      </c>
      <c r="G2182" t="s">
        <v>4</v>
      </c>
      <c r="H2182" t="s">
        <v>3819</v>
      </c>
      <c r="I2182" s="2">
        <v>3030</v>
      </c>
      <c r="J2182" s="5"/>
      <c r="L2182" s="5"/>
      <c r="M2182" s="2">
        <f t="shared" si="33"/>
        <v>-31021.539999999492</v>
      </c>
    </row>
    <row r="2183" spans="1:13" hidden="1">
      <c r="A2183" t="s">
        <v>20101</v>
      </c>
      <c r="B2183" s="1">
        <v>42046</v>
      </c>
      <c r="C2183" t="s">
        <v>20121</v>
      </c>
      <c r="D2183">
        <v>2</v>
      </c>
      <c r="E2183" t="s">
        <v>20122</v>
      </c>
      <c r="F2183" t="s">
        <v>7054</v>
      </c>
      <c r="G2183" t="s">
        <v>4</v>
      </c>
      <c r="H2183" t="s">
        <v>1117</v>
      </c>
      <c r="J2183" s="5"/>
      <c r="K2183" s="2">
        <v>1840</v>
      </c>
      <c r="L2183" s="5"/>
      <c r="M2183" s="2">
        <f t="shared" si="33"/>
        <v>-32861.539999999492</v>
      </c>
    </row>
    <row r="2184" spans="1:13" hidden="1">
      <c r="A2184" t="s">
        <v>20101</v>
      </c>
      <c r="B2184" s="1">
        <v>42046</v>
      </c>
      <c r="C2184" t="s">
        <v>20121</v>
      </c>
      <c r="D2184">
        <v>2</v>
      </c>
      <c r="E2184" t="s">
        <v>20122</v>
      </c>
      <c r="F2184" t="s">
        <v>7054</v>
      </c>
      <c r="G2184" t="s">
        <v>4</v>
      </c>
      <c r="H2184" t="s">
        <v>1117</v>
      </c>
      <c r="I2184" s="2">
        <v>1840</v>
      </c>
      <c r="J2184" s="5"/>
      <c r="L2184" s="5"/>
      <c r="M2184" s="2">
        <f t="shared" si="33"/>
        <v>-31021.539999999492</v>
      </c>
    </row>
    <row r="2185" spans="1:13" hidden="1">
      <c r="A2185" t="s">
        <v>20125</v>
      </c>
      <c r="B2185" s="1">
        <v>42046</v>
      </c>
      <c r="C2185" t="s">
        <v>20148</v>
      </c>
      <c r="D2185">
        <v>2</v>
      </c>
      <c r="E2185" t="s">
        <v>20149</v>
      </c>
      <c r="F2185" t="s">
        <v>7054</v>
      </c>
      <c r="G2185" t="s">
        <v>4</v>
      </c>
      <c r="H2185" t="s">
        <v>3688</v>
      </c>
      <c r="J2185" s="5"/>
      <c r="K2185" s="2">
        <v>1840</v>
      </c>
      <c r="L2185" s="5"/>
      <c r="M2185" s="2">
        <f t="shared" ref="M2185:M2248" si="34">+M2184+I2185-K2185</f>
        <v>-32861.539999999492</v>
      </c>
    </row>
    <row r="2186" spans="1:13" hidden="1">
      <c r="A2186" t="s">
        <v>20125</v>
      </c>
      <c r="B2186" s="1">
        <v>42046</v>
      </c>
      <c r="C2186" t="s">
        <v>20148</v>
      </c>
      <c r="D2186">
        <v>2</v>
      </c>
      <c r="E2186" t="s">
        <v>20149</v>
      </c>
      <c r="F2186" t="s">
        <v>7054</v>
      </c>
      <c r="G2186" t="s">
        <v>4</v>
      </c>
      <c r="H2186" t="s">
        <v>3688</v>
      </c>
      <c r="I2186" s="2">
        <v>1840</v>
      </c>
      <c r="J2186" s="5"/>
      <c r="L2186" s="5"/>
      <c r="M2186" s="2">
        <f t="shared" si="34"/>
        <v>-31021.539999999492</v>
      </c>
    </row>
    <row r="2187" spans="1:13" hidden="1">
      <c r="A2187" t="s">
        <v>20152</v>
      </c>
      <c r="B2187" s="1">
        <v>42046</v>
      </c>
      <c r="C2187" t="s">
        <v>20174</v>
      </c>
      <c r="D2187">
        <v>2</v>
      </c>
      <c r="E2187" t="s">
        <v>20175</v>
      </c>
      <c r="F2187" t="s">
        <v>7054</v>
      </c>
      <c r="G2187" t="s">
        <v>4</v>
      </c>
      <c r="H2187" t="s">
        <v>6986</v>
      </c>
      <c r="I2187" s="2">
        <v>1025</v>
      </c>
      <c r="J2187" s="5"/>
      <c r="L2187" s="5"/>
      <c r="M2187" s="2">
        <f t="shared" si="34"/>
        <v>-29996.539999999492</v>
      </c>
    </row>
    <row r="2188" spans="1:13" hidden="1">
      <c r="A2188" t="s">
        <v>20177</v>
      </c>
      <c r="B2188" s="1">
        <v>42046</v>
      </c>
      <c r="C2188" t="s">
        <v>18</v>
      </c>
      <c r="D2188">
        <v>2</v>
      </c>
      <c r="E2188" t="s">
        <v>20199</v>
      </c>
      <c r="F2188" t="s">
        <v>13559</v>
      </c>
      <c r="G2188" t="s">
        <v>479</v>
      </c>
      <c r="H2188" t="s">
        <v>20200</v>
      </c>
      <c r="I2188" s="2">
        <v>333.41</v>
      </c>
      <c r="J2188" s="5"/>
      <c r="L2188" s="5"/>
      <c r="M2188" s="2">
        <f t="shared" si="34"/>
        <v>-29663.129999999492</v>
      </c>
    </row>
    <row r="2189" spans="1:13" hidden="1">
      <c r="A2189" t="s">
        <v>20202</v>
      </c>
      <c r="B2189" s="1">
        <v>42046</v>
      </c>
      <c r="C2189" t="s">
        <v>20223</v>
      </c>
      <c r="D2189">
        <v>1</v>
      </c>
      <c r="E2189" t="s">
        <v>20224</v>
      </c>
      <c r="F2189" t="s">
        <v>13561</v>
      </c>
      <c r="G2189" t="s">
        <v>4</v>
      </c>
      <c r="H2189" t="s">
        <v>20225</v>
      </c>
      <c r="I2189" s="2">
        <v>5000</v>
      </c>
      <c r="J2189" s="5"/>
      <c r="L2189" s="5"/>
      <c r="M2189" s="2">
        <f t="shared" si="34"/>
        <v>-24663.129999999492</v>
      </c>
    </row>
    <row r="2190" spans="1:13" hidden="1">
      <c r="A2190" t="s">
        <v>20228</v>
      </c>
      <c r="B2190" s="1">
        <v>42046</v>
      </c>
      <c r="C2190" t="s">
        <v>20247</v>
      </c>
      <c r="D2190">
        <v>2</v>
      </c>
      <c r="E2190" t="s">
        <v>20248</v>
      </c>
      <c r="F2190" t="s">
        <v>7054</v>
      </c>
      <c r="G2190" t="s">
        <v>4</v>
      </c>
      <c r="H2190" t="s">
        <v>19657</v>
      </c>
      <c r="I2190" s="2">
        <v>1025</v>
      </c>
      <c r="J2190" s="5"/>
      <c r="L2190" s="5"/>
      <c r="M2190" s="2">
        <f t="shared" si="34"/>
        <v>-23638.129999999492</v>
      </c>
    </row>
    <row r="2191" spans="1:13" hidden="1">
      <c r="A2191" t="s">
        <v>20250</v>
      </c>
      <c r="B2191" s="1">
        <v>42046</v>
      </c>
      <c r="C2191" t="s">
        <v>20267</v>
      </c>
      <c r="D2191">
        <v>2</v>
      </c>
      <c r="E2191" t="s">
        <v>20268</v>
      </c>
      <c r="F2191" t="s">
        <v>7054</v>
      </c>
      <c r="G2191" t="s">
        <v>4</v>
      </c>
      <c r="H2191" t="s">
        <v>15798</v>
      </c>
      <c r="I2191" s="2">
        <v>1025</v>
      </c>
      <c r="J2191" s="5"/>
      <c r="L2191" s="5"/>
      <c r="M2191" s="2">
        <f t="shared" si="34"/>
        <v>-22613.129999999492</v>
      </c>
    </row>
    <row r="2192" spans="1:13" hidden="1">
      <c r="A2192" t="s">
        <v>20275</v>
      </c>
      <c r="B2192" s="1">
        <v>42046</v>
      </c>
      <c r="C2192" t="s">
        <v>20289</v>
      </c>
      <c r="D2192">
        <v>2</v>
      </c>
      <c r="E2192" t="s">
        <v>20290</v>
      </c>
      <c r="F2192" t="s">
        <v>7054</v>
      </c>
      <c r="G2192" t="s">
        <v>4</v>
      </c>
      <c r="H2192" t="s">
        <v>3531</v>
      </c>
      <c r="I2192" s="2">
        <v>1840</v>
      </c>
      <c r="J2192" s="5"/>
      <c r="L2192" s="5"/>
      <c r="M2192" s="2">
        <f t="shared" si="34"/>
        <v>-20773.129999999492</v>
      </c>
    </row>
    <row r="2193" spans="1:13" hidden="1">
      <c r="A2193" t="s">
        <v>20300</v>
      </c>
      <c r="B2193" s="1">
        <v>42046</v>
      </c>
      <c r="C2193" t="s">
        <v>20313</v>
      </c>
      <c r="D2193">
        <v>2</v>
      </c>
      <c r="E2193" t="s">
        <v>20314</v>
      </c>
      <c r="F2193" t="s">
        <v>7054</v>
      </c>
      <c r="G2193" t="s">
        <v>4</v>
      </c>
      <c r="H2193" t="s">
        <v>20315</v>
      </c>
      <c r="I2193" s="2">
        <v>1025</v>
      </c>
      <c r="J2193" s="5"/>
      <c r="L2193" s="5"/>
      <c r="M2193" s="2">
        <f t="shared" si="34"/>
        <v>-19748.129999999492</v>
      </c>
    </row>
    <row r="2194" spans="1:13" hidden="1">
      <c r="A2194" t="s">
        <v>20325</v>
      </c>
      <c r="B2194" s="1">
        <v>42046</v>
      </c>
      <c r="C2194" t="s">
        <v>20337</v>
      </c>
      <c r="D2194">
        <v>2</v>
      </c>
      <c r="E2194" t="s">
        <v>20338</v>
      </c>
      <c r="F2194" t="s">
        <v>7054</v>
      </c>
      <c r="G2194" t="s">
        <v>4</v>
      </c>
      <c r="H2194" t="s">
        <v>13899</v>
      </c>
      <c r="I2194" s="2">
        <v>1840</v>
      </c>
      <c r="J2194" s="5"/>
      <c r="L2194" s="5"/>
      <c r="M2194" s="2">
        <f t="shared" si="34"/>
        <v>-17908.129999999492</v>
      </c>
    </row>
    <row r="2195" spans="1:13" hidden="1">
      <c r="A2195" t="s">
        <v>20348</v>
      </c>
      <c r="B2195" s="1">
        <v>42046</v>
      </c>
      <c r="C2195" t="s">
        <v>18</v>
      </c>
      <c r="D2195">
        <v>2</v>
      </c>
      <c r="E2195" t="s">
        <v>20359</v>
      </c>
      <c r="F2195" t="s">
        <v>13559</v>
      </c>
      <c r="G2195" t="s">
        <v>479</v>
      </c>
      <c r="H2195" t="s">
        <v>8637</v>
      </c>
      <c r="I2195" s="2">
        <v>97.57</v>
      </c>
      <c r="J2195" s="5"/>
      <c r="L2195" s="5"/>
      <c r="M2195" s="2">
        <f t="shared" si="34"/>
        <v>-17810.559999999492</v>
      </c>
    </row>
    <row r="2196" spans="1:13" hidden="1">
      <c r="A2196" t="s">
        <v>20370</v>
      </c>
      <c r="B2196" s="1">
        <v>42046</v>
      </c>
      <c r="C2196" t="s">
        <v>20386</v>
      </c>
      <c r="D2196">
        <v>2</v>
      </c>
      <c r="E2196" t="s">
        <v>20387</v>
      </c>
      <c r="F2196" t="s">
        <v>7054</v>
      </c>
      <c r="G2196" t="s">
        <v>4</v>
      </c>
      <c r="H2196" t="s">
        <v>20388</v>
      </c>
      <c r="I2196" s="2">
        <v>1025</v>
      </c>
      <c r="J2196" s="5"/>
      <c r="L2196" s="5"/>
      <c r="M2196" s="2">
        <f t="shared" si="34"/>
        <v>-16785.559999999492</v>
      </c>
    </row>
    <row r="2197" spans="1:13" hidden="1">
      <c r="A2197" t="s">
        <v>20402</v>
      </c>
      <c r="B2197" s="1">
        <v>42046</v>
      </c>
      <c r="C2197" t="s">
        <v>20413</v>
      </c>
      <c r="D2197">
        <v>2</v>
      </c>
      <c r="E2197" t="s">
        <v>20414</v>
      </c>
      <c r="F2197" t="s">
        <v>7054</v>
      </c>
      <c r="G2197" t="s">
        <v>4</v>
      </c>
      <c r="H2197" t="s">
        <v>2473</v>
      </c>
      <c r="I2197" s="2">
        <v>1025</v>
      </c>
      <c r="J2197" s="5"/>
      <c r="L2197" s="5"/>
      <c r="M2197" s="2">
        <f t="shared" si="34"/>
        <v>-15760.559999999492</v>
      </c>
    </row>
    <row r="2198" spans="1:13" hidden="1">
      <c r="A2198" t="s">
        <v>20491</v>
      </c>
      <c r="B2198" s="1">
        <v>42046</v>
      </c>
      <c r="C2198" t="s">
        <v>18</v>
      </c>
      <c r="D2198">
        <v>2</v>
      </c>
      <c r="E2198" t="s">
        <v>20500</v>
      </c>
      <c r="F2198" t="s">
        <v>13559</v>
      </c>
      <c r="G2198" t="s">
        <v>479</v>
      </c>
      <c r="H2198" t="s">
        <v>3525</v>
      </c>
      <c r="J2198" s="5"/>
      <c r="K2198" s="2">
        <v>1482.78</v>
      </c>
      <c r="L2198" s="5"/>
      <c r="M2198" s="2">
        <f t="shared" si="34"/>
        <v>-17243.339999999491</v>
      </c>
    </row>
    <row r="2199" spans="1:13" hidden="1">
      <c r="A2199" t="s">
        <v>20491</v>
      </c>
      <c r="B2199" s="1">
        <v>42046</v>
      </c>
      <c r="C2199" t="s">
        <v>18</v>
      </c>
      <c r="D2199">
        <v>2</v>
      </c>
      <c r="E2199" t="s">
        <v>20500</v>
      </c>
      <c r="F2199" t="s">
        <v>13559</v>
      </c>
      <c r="G2199" t="s">
        <v>479</v>
      </c>
      <c r="H2199" t="s">
        <v>3525</v>
      </c>
      <c r="I2199" s="2">
        <v>1482.78</v>
      </c>
      <c r="J2199" s="5"/>
      <c r="L2199" s="5"/>
      <c r="M2199" s="2">
        <f t="shared" si="34"/>
        <v>-15760.55999999949</v>
      </c>
    </row>
    <row r="2200" spans="1:13" hidden="1">
      <c r="A2200" t="s">
        <v>20511</v>
      </c>
      <c r="B2200" s="1">
        <v>42046</v>
      </c>
      <c r="C2200" t="s">
        <v>20522</v>
      </c>
      <c r="D2200">
        <v>1</v>
      </c>
      <c r="E2200" t="s">
        <v>20523</v>
      </c>
      <c r="F2200" t="s">
        <v>13565</v>
      </c>
      <c r="G2200" t="s">
        <v>4</v>
      </c>
      <c r="H2200" t="s">
        <v>20524</v>
      </c>
      <c r="I2200" s="2">
        <v>2000</v>
      </c>
      <c r="J2200" s="5"/>
      <c r="L2200" s="5"/>
      <c r="M2200" s="2">
        <f t="shared" si="34"/>
        <v>-13760.55999999949</v>
      </c>
    </row>
    <row r="2201" spans="1:13" hidden="1">
      <c r="A2201" t="s">
        <v>20537</v>
      </c>
      <c r="B2201" s="1">
        <v>42046</v>
      </c>
      <c r="C2201" t="s">
        <v>20549</v>
      </c>
      <c r="D2201">
        <v>2</v>
      </c>
      <c r="E2201" t="s">
        <v>20550</v>
      </c>
      <c r="F2201" t="s">
        <v>7054</v>
      </c>
      <c r="G2201" t="s">
        <v>4</v>
      </c>
      <c r="H2201" t="s">
        <v>564</v>
      </c>
      <c r="I2201" s="2">
        <v>1025</v>
      </c>
      <c r="J2201" s="5"/>
      <c r="L2201" s="5"/>
      <c r="M2201" s="2">
        <f t="shared" si="34"/>
        <v>-12735.55999999949</v>
      </c>
    </row>
    <row r="2202" spans="1:13" hidden="1">
      <c r="A2202" t="s">
        <v>20564</v>
      </c>
      <c r="B2202" s="1">
        <v>42046</v>
      </c>
      <c r="C2202" t="s">
        <v>20573</v>
      </c>
      <c r="D2202">
        <v>2</v>
      </c>
      <c r="E2202" t="s">
        <v>20574</v>
      </c>
      <c r="F2202" t="s">
        <v>7054</v>
      </c>
      <c r="G2202" t="s">
        <v>4</v>
      </c>
      <c r="H2202" t="s">
        <v>11040</v>
      </c>
      <c r="I2202" s="2">
        <v>1025</v>
      </c>
      <c r="J2202" s="5"/>
      <c r="L2202" s="5"/>
      <c r="M2202" s="2">
        <f t="shared" si="34"/>
        <v>-11710.55999999949</v>
      </c>
    </row>
    <row r="2203" spans="1:13" hidden="1">
      <c r="A2203" t="s">
        <v>20586</v>
      </c>
      <c r="B2203" s="1">
        <v>42046</v>
      </c>
      <c r="C2203" t="s">
        <v>20596</v>
      </c>
      <c r="D2203">
        <v>2</v>
      </c>
      <c r="E2203" t="s">
        <v>20597</v>
      </c>
      <c r="F2203" t="s">
        <v>7054</v>
      </c>
      <c r="G2203" t="s">
        <v>4</v>
      </c>
      <c r="H2203" t="s">
        <v>20598</v>
      </c>
      <c r="I2203" s="2">
        <v>4439</v>
      </c>
      <c r="J2203" s="5"/>
      <c r="L2203" s="5"/>
      <c r="M2203" s="2">
        <f t="shared" si="34"/>
        <v>-7271.5599999994902</v>
      </c>
    </row>
    <row r="2204" spans="1:13" hidden="1">
      <c r="A2204" t="s">
        <v>20610</v>
      </c>
      <c r="B2204" s="1">
        <v>42046</v>
      </c>
      <c r="C2204" t="s">
        <v>20622</v>
      </c>
      <c r="D2204">
        <v>2</v>
      </c>
      <c r="E2204" t="s">
        <v>20623</v>
      </c>
      <c r="F2204" t="s">
        <v>7054</v>
      </c>
      <c r="G2204" t="s">
        <v>4</v>
      </c>
      <c r="H2204" t="s">
        <v>20624</v>
      </c>
      <c r="I2204" s="2">
        <v>1025</v>
      </c>
      <c r="J2204" s="5"/>
      <c r="L2204" s="5"/>
      <c r="M2204" s="2">
        <f t="shared" si="34"/>
        <v>-6246.5599999994902</v>
      </c>
    </row>
    <row r="2205" spans="1:13" hidden="1">
      <c r="A2205" t="s">
        <v>20636</v>
      </c>
      <c r="B2205" s="1">
        <v>42046</v>
      </c>
      <c r="C2205" t="s">
        <v>20645</v>
      </c>
      <c r="D2205">
        <v>2</v>
      </c>
      <c r="E2205" t="s">
        <v>20646</v>
      </c>
      <c r="F2205" t="s">
        <v>7054</v>
      </c>
      <c r="G2205" t="s">
        <v>4</v>
      </c>
      <c r="H2205" t="s">
        <v>10824</v>
      </c>
      <c r="I2205" s="2">
        <v>2990</v>
      </c>
      <c r="J2205" s="5"/>
      <c r="L2205" s="5"/>
      <c r="M2205" s="2">
        <f t="shared" si="34"/>
        <v>-3256.5599999994902</v>
      </c>
    </row>
    <row r="2206" spans="1:13" hidden="1">
      <c r="A2206" t="s">
        <v>20658</v>
      </c>
      <c r="B2206" s="1">
        <v>42046</v>
      </c>
      <c r="C2206" t="s">
        <v>20666</v>
      </c>
      <c r="D2206">
        <v>2</v>
      </c>
      <c r="E2206" t="s">
        <v>20667</v>
      </c>
      <c r="F2206" t="s">
        <v>7054</v>
      </c>
      <c r="G2206" t="s">
        <v>4</v>
      </c>
      <c r="H2206" t="s">
        <v>20668</v>
      </c>
      <c r="I2206" s="2">
        <v>3440.01</v>
      </c>
      <c r="J2206" s="5"/>
      <c r="L2206" s="5"/>
      <c r="M2206" s="2">
        <f t="shared" si="34"/>
        <v>183.45000000051004</v>
      </c>
    </row>
    <row r="2207" spans="1:13" hidden="1">
      <c r="A2207" t="s">
        <v>20681</v>
      </c>
      <c r="B2207" s="1">
        <v>42046</v>
      </c>
      <c r="C2207" t="s">
        <v>20691</v>
      </c>
      <c r="D2207">
        <v>2</v>
      </c>
      <c r="E2207" t="s">
        <v>20692</v>
      </c>
      <c r="F2207" t="s">
        <v>7054</v>
      </c>
      <c r="G2207" t="s">
        <v>4</v>
      </c>
      <c r="H2207" t="s">
        <v>20693</v>
      </c>
      <c r="I2207" s="2">
        <v>3940</v>
      </c>
      <c r="J2207" s="5"/>
      <c r="L2207" s="5"/>
      <c r="M2207" s="2">
        <f t="shared" si="34"/>
        <v>4123.45000000051</v>
      </c>
    </row>
    <row r="2208" spans="1:13" hidden="1">
      <c r="A2208" t="s">
        <v>20704</v>
      </c>
      <c r="B2208" s="1">
        <v>42046</v>
      </c>
      <c r="C2208" t="s">
        <v>14899</v>
      </c>
      <c r="D2208">
        <v>1</v>
      </c>
      <c r="E2208" t="s">
        <v>20714</v>
      </c>
      <c r="F2208" t="s">
        <v>13565</v>
      </c>
      <c r="G2208" t="s">
        <v>4</v>
      </c>
      <c r="H2208" t="s">
        <v>909</v>
      </c>
      <c r="I2208" s="2">
        <v>1300</v>
      </c>
      <c r="J2208" s="5"/>
      <c r="L2208" s="5"/>
      <c r="M2208" s="2">
        <f t="shared" si="34"/>
        <v>5423.45000000051</v>
      </c>
    </row>
    <row r="2209" spans="1:13" hidden="1">
      <c r="A2209" t="s">
        <v>20729</v>
      </c>
      <c r="B2209" s="1">
        <v>42046</v>
      </c>
      <c r="C2209" t="s">
        <v>18</v>
      </c>
      <c r="D2209">
        <v>2</v>
      </c>
      <c r="E2209" t="s">
        <v>20740</v>
      </c>
      <c r="F2209" t="s">
        <v>13559</v>
      </c>
      <c r="G2209" t="s">
        <v>479</v>
      </c>
      <c r="H2209" t="s">
        <v>3348</v>
      </c>
      <c r="J2209" s="5"/>
      <c r="K2209" s="2">
        <v>2024.15</v>
      </c>
      <c r="L2209" s="5"/>
      <c r="M2209" s="2">
        <f t="shared" si="34"/>
        <v>3399.30000000051</v>
      </c>
    </row>
    <row r="2210" spans="1:13" hidden="1">
      <c r="A2210" t="s">
        <v>20729</v>
      </c>
      <c r="B2210" s="1">
        <v>42046</v>
      </c>
      <c r="C2210" t="s">
        <v>18</v>
      </c>
      <c r="D2210">
        <v>2</v>
      </c>
      <c r="E2210" t="s">
        <v>20740</v>
      </c>
      <c r="F2210" t="s">
        <v>13559</v>
      </c>
      <c r="G2210" t="s">
        <v>479</v>
      </c>
      <c r="H2210" t="s">
        <v>3348</v>
      </c>
      <c r="I2210" s="2">
        <v>2024.15</v>
      </c>
      <c r="J2210" s="5"/>
      <c r="L2210" s="5"/>
      <c r="M2210" s="2">
        <f t="shared" si="34"/>
        <v>5423.45000000051</v>
      </c>
    </row>
    <row r="2211" spans="1:13" hidden="1">
      <c r="A2211" t="s">
        <v>20753</v>
      </c>
      <c r="B2211" s="1">
        <v>42046</v>
      </c>
      <c r="C2211" t="s">
        <v>20762</v>
      </c>
      <c r="D2211">
        <v>2</v>
      </c>
      <c r="E2211" t="s">
        <v>20763</v>
      </c>
      <c r="F2211" t="s">
        <v>7054</v>
      </c>
      <c r="G2211" t="s">
        <v>4</v>
      </c>
      <c r="H2211" t="s">
        <v>3909</v>
      </c>
      <c r="J2211" s="5"/>
      <c r="K2211" s="2">
        <v>1970</v>
      </c>
      <c r="L2211" s="5"/>
      <c r="M2211" s="2">
        <f t="shared" si="34"/>
        <v>3453.45000000051</v>
      </c>
    </row>
    <row r="2212" spans="1:13" hidden="1">
      <c r="A2212" t="s">
        <v>20753</v>
      </c>
      <c r="B2212" s="1">
        <v>42046</v>
      </c>
      <c r="C2212" t="s">
        <v>20762</v>
      </c>
      <c r="D2212">
        <v>2</v>
      </c>
      <c r="E2212" t="s">
        <v>20763</v>
      </c>
      <c r="F2212" t="s">
        <v>7054</v>
      </c>
      <c r="G2212" t="s">
        <v>4</v>
      </c>
      <c r="H2212" t="s">
        <v>3909</v>
      </c>
      <c r="I2212" s="2">
        <v>1970</v>
      </c>
      <c r="J2212" s="5"/>
      <c r="L2212" s="5"/>
      <c r="M2212" s="2">
        <f t="shared" si="34"/>
        <v>5423.45000000051</v>
      </c>
    </row>
    <row r="2213" spans="1:13" hidden="1">
      <c r="A2213" t="s">
        <v>20780</v>
      </c>
      <c r="B2213" s="1">
        <v>42046</v>
      </c>
      <c r="C2213" t="s">
        <v>20789</v>
      </c>
      <c r="D2213">
        <v>2</v>
      </c>
      <c r="E2213" t="s">
        <v>20790</v>
      </c>
      <c r="F2213" t="s">
        <v>7054</v>
      </c>
      <c r="G2213" t="s">
        <v>4</v>
      </c>
      <c r="H2213" t="s">
        <v>3909</v>
      </c>
      <c r="J2213" s="5"/>
      <c r="K2213" s="2">
        <v>1970</v>
      </c>
      <c r="L2213" s="5"/>
      <c r="M2213" s="2">
        <f t="shared" si="34"/>
        <v>3453.45000000051</v>
      </c>
    </row>
    <row r="2214" spans="1:13" hidden="1">
      <c r="A2214" t="s">
        <v>20780</v>
      </c>
      <c r="B2214" s="1">
        <v>42046</v>
      </c>
      <c r="C2214" t="s">
        <v>20789</v>
      </c>
      <c r="D2214">
        <v>2</v>
      </c>
      <c r="E2214" t="s">
        <v>20790</v>
      </c>
      <c r="F2214" t="s">
        <v>7054</v>
      </c>
      <c r="G2214" t="s">
        <v>4</v>
      </c>
      <c r="H2214" t="s">
        <v>3909</v>
      </c>
      <c r="I2214" s="2">
        <v>1970</v>
      </c>
      <c r="J2214" s="5"/>
      <c r="L2214" s="5"/>
      <c r="M2214" s="2">
        <f t="shared" si="34"/>
        <v>5423.45000000051</v>
      </c>
    </row>
    <row r="2215" spans="1:13" hidden="1">
      <c r="A2215" t="s">
        <v>4073</v>
      </c>
      <c r="B2215" s="36">
        <v>42047</v>
      </c>
      <c r="C2215" s="35" t="s">
        <v>6</v>
      </c>
      <c r="D2215" s="35">
        <v>1</v>
      </c>
      <c r="E2215" s="35" t="s">
        <v>4076</v>
      </c>
      <c r="F2215" s="35" t="s">
        <v>29</v>
      </c>
      <c r="G2215" s="35" t="s">
        <v>4</v>
      </c>
      <c r="H2215" s="35" t="s">
        <v>4077</v>
      </c>
      <c r="I2215" s="11">
        <v>1160.74</v>
      </c>
      <c r="J2215" s="12"/>
      <c r="K2215" s="11"/>
      <c r="L2215" s="12"/>
      <c r="M2215" s="11">
        <f t="shared" si="34"/>
        <v>6584.1900000005098</v>
      </c>
    </row>
    <row r="2216" spans="1:13" hidden="1">
      <c r="A2216" t="s">
        <v>4123</v>
      </c>
      <c r="B2216" s="1">
        <v>42047</v>
      </c>
      <c r="C2216" t="s">
        <v>4127</v>
      </c>
      <c r="D2216">
        <v>1</v>
      </c>
      <c r="E2216" t="s">
        <v>4128</v>
      </c>
      <c r="F2216" t="s">
        <v>16</v>
      </c>
      <c r="G2216" t="s">
        <v>4</v>
      </c>
      <c r="H2216" t="s">
        <v>2543</v>
      </c>
      <c r="J2216" s="5"/>
      <c r="K2216" s="2">
        <v>1025</v>
      </c>
      <c r="L2216" s="5">
        <v>4</v>
      </c>
      <c r="M2216" s="2">
        <f t="shared" si="34"/>
        <v>5559.1900000005098</v>
      </c>
    </row>
    <row r="2217" spans="1:13" hidden="1">
      <c r="A2217" t="s">
        <v>4144</v>
      </c>
      <c r="B2217" s="1">
        <v>42047</v>
      </c>
      <c r="C2217" t="s">
        <v>6</v>
      </c>
      <c r="D2217">
        <v>1</v>
      </c>
      <c r="E2217" t="s">
        <v>4145</v>
      </c>
      <c r="F2217" t="s">
        <v>16</v>
      </c>
      <c r="G2217" t="s">
        <v>4</v>
      </c>
      <c r="H2217" t="s">
        <v>4146</v>
      </c>
      <c r="J2217" s="5"/>
      <c r="K2217" s="2">
        <v>1025</v>
      </c>
      <c r="L2217" s="5"/>
      <c r="M2217" s="2">
        <f t="shared" si="34"/>
        <v>4534.1900000005098</v>
      </c>
    </row>
    <row r="2218" spans="1:13" hidden="1">
      <c r="A2218" t="s">
        <v>4165</v>
      </c>
      <c r="B2218" s="1">
        <v>42047</v>
      </c>
      <c r="C2218" t="s">
        <v>2734</v>
      </c>
      <c r="D2218">
        <v>1</v>
      </c>
      <c r="E2218" t="s">
        <v>4171</v>
      </c>
      <c r="F2218" t="s">
        <v>228</v>
      </c>
      <c r="G2218" t="s">
        <v>4</v>
      </c>
      <c r="H2218" t="s">
        <v>4172</v>
      </c>
      <c r="J2218" s="5"/>
      <c r="K2218" s="2">
        <v>4100</v>
      </c>
      <c r="L2218" s="5"/>
      <c r="M2218" s="2">
        <f t="shared" si="34"/>
        <v>434.19000000050983</v>
      </c>
    </row>
    <row r="2219" spans="1:13" hidden="1">
      <c r="A2219" t="s">
        <v>4177</v>
      </c>
      <c r="B2219" s="1">
        <v>42047</v>
      </c>
      <c r="C2219" t="s">
        <v>245</v>
      </c>
      <c r="D2219">
        <v>1</v>
      </c>
      <c r="E2219" t="s">
        <v>4184</v>
      </c>
      <c r="F2219" t="s">
        <v>13</v>
      </c>
      <c r="G2219" t="s">
        <v>4</v>
      </c>
      <c r="H2219" t="s">
        <v>4185</v>
      </c>
      <c r="J2219" s="5"/>
      <c r="K2219" s="2">
        <v>2732.99</v>
      </c>
      <c r="L2219" s="5"/>
      <c r="M2219" s="2">
        <f t="shared" si="34"/>
        <v>-2298.79999999949</v>
      </c>
    </row>
    <row r="2220" spans="1:13" hidden="1">
      <c r="A2220" t="s">
        <v>4211</v>
      </c>
      <c r="B2220" s="1">
        <v>42047</v>
      </c>
      <c r="C2220" t="s">
        <v>278</v>
      </c>
      <c r="D2220">
        <v>1</v>
      </c>
      <c r="E2220" t="s">
        <v>4214</v>
      </c>
      <c r="F2220" t="s">
        <v>13</v>
      </c>
      <c r="G2220" t="s">
        <v>4</v>
      </c>
      <c r="H2220" t="s">
        <v>4215</v>
      </c>
      <c r="J2220" s="5"/>
      <c r="K2220" s="2">
        <v>70000</v>
      </c>
      <c r="L2220" s="5"/>
      <c r="M2220" s="2">
        <f t="shared" si="34"/>
        <v>-72298.799999999494</v>
      </c>
    </row>
    <row r="2221" spans="1:13" hidden="1">
      <c r="A2221" t="s">
        <v>4216</v>
      </c>
      <c r="B2221" s="1">
        <v>42047</v>
      </c>
      <c r="C2221" t="s">
        <v>278</v>
      </c>
      <c r="D2221">
        <v>1</v>
      </c>
      <c r="E2221" t="s">
        <v>4217</v>
      </c>
      <c r="F2221" t="s">
        <v>13</v>
      </c>
      <c r="G2221" t="s">
        <v>4</v>
      </c>
      <c r="H2221" t="s">
        <v>4218</v>
      </c>
      <c r="J2221" s="5"/>
      <c r="K2221" s="2">
        <v>85000</v>
      </c>
      <c r="L2221" s="5"/>
      <c r="M2221" s="2">
        <f t="shared" si="34"/>
        <v>-157298.79999999949</v>
      </c>
    </row>
    <row r="2222" spans="1:13" hidden="1">
      <c r="A2222" t="s">
        <v>4219</v>
      </c>
      <c r="B2222" s="1">
        <v>42047</v>
      </c>
      <c r="C2222" t="s">
        <v>43</v>
      </c>
      <c r="D2222">
        <v>1</v>
      </c>
      <c r="E2222" t="s">
        <v>4221</v>
      </c>
      <c r="F2222" t="s">
        <v>13</v>
      </c>
      <c r="G2222" t="s">
        <v>4</v>
      </c>
      <c r="H2222" t="s">
        <v>4222</v>
      </c>
      <c r="J2222" s="5"/>
      <c r="K2222" s="2">
        <v>170000</v>
      </c>
      <c r="L2222" s="5"/>
      <c r="M2222" s="2">
        <f t="shared" si="34"/>
        <v>-327298.79999999946</v>
      </c>
    </row>
    <row r="2223" spans="1:13" hidden="1">
      <c r="A2223" t="s">
        <v>4223</v>
      </c>
      <c r="B2223" s="1">
        <v>42047</v>
      </c>
      <c r="C2223" t="s">
        <v>6</v>
      </c>
      <c r="D2223">
        <v>1</v>
      </c>
      <c r="E2223" t="s">
        <v>4225</v>
      </c>
      <c r="F2223" t="s">
        <v>29</v>
      </c>
      <c r="G2223" t="s">
        <v>4</v>
      </c>
      <c r="H2223" t="s">
        <v>4226</v>
      </c>
      <c r="I2223" s="2">
        <v>1371.4</v>
      </c>
      <c r="J2223" s="5"/>
      <c r="L2223" s="5"/>
      <c r="M2223" s="2">
        <f t="shared" si="34"/>
        <v>-325927.39999999944</v>
      </c>
    </row>
    <row r="2224" spans="1:13" hidden="1">
      <c r="A2224" t="s">
        <v>4269</v>
      </c>
      <c r="B2224" s="1">
        <v>42047</v>
      </c>
      <c r="C2224" t="s">
        <v>4274</v>
      </c>
      <c r="D2224">
        <v>2</v>
      </c>
      <c r="E2224" t="s">
        <v>4275</v>
      </c>
      <c r="F2224" t="s">
        <v>78</v>
      </c>
      <c r="G2224" t="s">
        <v>4</v>
      </c>
      <c r="H2224" t="s">
        <v>976</v>
      </c>
      <c r="J2224" s="5"/>
      <c r="K2224" s="2">
        <v>1699.99</v>
      </c>
      <c r="L2224" s="5"/>
      <c r="M2224" s="2">
        <f t="shared" si="34"/>
        <v>-327627.38999999943</v>
      </c>
    </row>
    <row r="2225" spans="1:13" hidden="1">
      <c r="A2225" t="s">
        <v>4290</v>
      </c>
      <c r="B2225" s="1">
        <v>42047</v>
      </c>
      <c r="C2225" t="s">
        <v>948</v>
      </c>
      <c r="D2225">
        <v>1</v>
      </c>
      <c r="E2225" t="s">
        <v>4294</v>
      </c>
      <c r="F2225" t="s">
        <v>13</v>
      </c>
      <c r="G2225" t="s">
        <v>4</v>
      </c>
      <c r="H2225" t="s">
        <v>4295</v>
      </c>
      <c r="J2225" s="5"/>
      <c r="K2225" s="2">
        <v>1140</v>
      </c>
      <c r="L2225" s="5"/>
      <c r="M2225" s="2">
        <f t="shared" si="34"/>
        <v>-328767.38999999943</v>
      </c>
    </row>
    <row r="2226" spans="1:13" hidden="1">
      <c r="A2226" t="s">
        <v>4323</v>
      </c>
      <c r="B2226" s="1">
        <v>42047</v>
      </c>
      <c r="C2226" t="s">
        <v>18</v>
      </c>
      <c r="D2226">
        <v>1</v>
      </c>
      <c r="E2226" t="s">
        <v>4324</v>
      </c>
      <c r="F2226" t="s">
        <v>13</v>
      </c>
      <c r="G2226" t="s">
        <v>4</v>
      </c>
      <c r="H2226" t="s">
        <v>4325</v>
      </c>
      <c r="J2226" s="5"/>
      <c r="K2226" s="2">
        <v>16399.7</v>
      </c>
      <c r="L2226" s="5"/>
      <c r="M2226" s="2">
        <f t="shared" si="34"/>
        <v>-345167.08999999944</v>
      </c>
    </row>
    <row r="2227" spans="1:13" hidden="1">
      <c r="A2227" t="s">
        <v>4329</v>
      </c>
      <c r="B2227" s="1">
        <v>42047</v>
      </c>
      <c r="C2227" t="s">
        <v>18</v>
      </c>
      <c r="D2227">
        <v>1</v>
      </c>
      <c r="E2227" t="s">
        <v>4335</v>
      </c>
      <c r="F2227" t="s">
        <v>13</v>
      </c>
      <c r="G2227" t="s">
        <v>4</v>
      </c>
      <c r="H2227" t="s">
        <v>4336</v>
      </c>
      <c r="J2227" s="5"/>
      <c r="K2227" s="2">
        <v>100000</v>
      </c>
      <c r="L2227" s="5"/>
      <c r="M2227" s="2">
        <f t="shared" si="34"/>
        <v>-445167.08999999944</v>
      </c>
    </row>
    <row r="2228" spans="1:13" hidden="1">
      <c r="A2228" t="s">
        <v>4344</v>
      </c>
      <c r="B2228" s="1">
        <v>42047</v>
      </c>
      <c r="C2228" t="s">
        <v>6</v>
      </c>
      <c r="D2228">
        <v>1</v>
      </c>
      <c r="E2228" t="s">
        <v>4351</v>
      </c>
      <c r="F2228" t="s">
        <v>29</v>
      </c>
      <c r="G2228" t="s">
        <v>4</v>
      </c>
      <c r="H2228" t="s">
        <v>4352</v>
      </c>
      <c r="I2228" s="2">
        <v>1200</v>
      </c>
      <c r="J2228" s="5"/>
      <c r="L2228" s="5"/>
      <c r="M2228" s="2">
        <f t="shared" si="34"/>
        <v>-443967.08999999944</v>
      </c>
    </row>
    <row r="2229" spans="1:13" hidden="1">
      <c r="A2229" t="s">
        <v>4358</v>
      </c>
      <c r="B2229" s="1">
        <v>42047</v>
      </c>
      <c r="C2229" t="s">
        <v>6</v>
      </c>
      <c r="D2229">
        <v>1</v>
      </c>
      <c r="E2229" t="s">
        <v>4363</v>
      </c>
      <c r="F2229" t="s">
        <v>29</v>
      </c>
      <c r="G2229" t="s">
        <v>4</v>
      </c>
      <c r="H2229" t="s">
        <v>4364</v>
      </c>
      <c r="I2229" s="2">
        <v>1473.3</v>
      </c>
      <c r="J2229" s="5"/>
      <c r="L2229" s="5"/>
      <c r="M2229" s="2">
        <f t="shared" si="34"/>
        <v>-442493.78999999946</v>
      </c>
    </row>
    <row r="2230" spans="1:13" hidden="1">
      <c r="A2230" t="s">
        <v>4368</v>
      </c>
      <c r="B2230" s="1">
        <v>42047</v>
      </c>
      <c r="C2230" t="s">
        <v>43</v>
      </c>
      <c r="D2230">
        <v>1</v>
      </c>
      <c r="E2230" t="s">
        <v>4370</v>
      </c>
      <c r="F2230" t="s">
        <v>13</v>
      </c>
      <c r="G2230" t="s">
        <v>4</v>
      </c>
      <c r="H2230" t="s">
        <v>4371</v>
      </c>
      <c r="J2230" s="5"/>
      <c r="K2230" s="2">
        <v>1200</v>
      </c>
      <c r="L2230" s="5"/>
      <c r="M2230" s="2">
        <f t="shared" si="34"/>
        <v>-443693.78999999946</v>
      </c>
    </row>
    <row r="2231" spans="1:13" hidden="1">
      <c r="A2231" t="s">
        <v>4373</v>
      </c>
      <c r="B2231" s="1">
        <v>42047</v>
      </c>
      <c r="C2231" t="s">
        <v>43</v>
      </c>
      <c r="D2231">
        <v>1</v>
      </c>
      <c r="E2231" t="s">
        <v>4376</v>
      </c>
      <c r="F2231" t="s">
        <v>13</v>
      </c>
      <c r="G2231" t="s">
        <v>4</v>
      </c>
      <c r="H2231" t="s">
        <v>4377</v>
      </c>
      <c r="J2231" s="5"/>
      <c r="K2231" s="2">
        <v>2200</v>
      </c>
      <c r="L2231" s="5"/>
      <c r="M2231" s="2">
        <f t="shared" si="34"/>
        <v>-445893.78999999946</v>
      </c>
    </row>
    <row r="2232" spans="1:13" hidden="1">
      <c r="A2232" t="s">
        <v>4386</v>
      </c>
      <c r="B2232" s="1">
        <v>42047</v>
      </c>
      <c r="C2232" t="s">
        <v>924</v>
      </c>
      <c r="D2232">
        <v>1</v>
      </c>
      <c r="E2232" t="s">
        <v>4390</v>
      </c>
      <c r="F2232" t="s">
        <v>16</v>
      </c>
      <c r="G2232" t="s">
        <v>4</v>
      </c>
      <c r="H2232" t="s">
        <v>924</v>
      </c>
      <c r="J2232" s="5"/>
      <c r="K2232" s="2">
        <v>4433.57</v>
      </c>
      <c r="L2232" s="5"/>
      <c r="M2232" s="2">
        <f t="shared" si="34"/>
        <v>-450327.35999999946</v>
      </c>
    </row>
    <row r="2233" spans="1:13" hidden="1">
      <c r="A2233" t="s">
        <v>4391</v>
      </c>
      <c r="B2233" s="1">
        <v>42047</v>
      </c>
      <c r="C2233" t="s">
        <v>195</v>
      </c>
      <c r="D2233">
        <v>1</v>
      </c>
      <c r="E2233" t="s">
        <v>4394</v>
      </c>
      <c r="F2233" t="s">
        <v>13</v>
      </c>
      <c r="G2233" t="s">
        <v>4</v>
      </c>
      <c r="H2233" t="s">
        <v>195</v>
      </c>
      <c r="J2233" s="5"/>
      <c r="K2233" s="2">
        <v>15031.18</v>
      </c>
      <c r="L2233" s="5"/>
      <c r="M2233" s="2">
        <f t="shared" si="34"/>
        <v>-465358.53999999946</v>
      </c>
    </row>
    <row r="2234" spans="1:13" hidden="1">
      <c r="A2234" t="s">
        <v>4397</v>
      </c>
      <c r="B2234" s="1">
        <v>42047</v>
      </c>
      <c r="C2234" t="s">
        <v>18</v>
      </c>
      <c r="D2234">
        <v>1</v>
      </c>
      <c r="E2234" t="s">
        <v>4401</v>
      </c>
      <c r="F2234" t="s">
        <v>13</v>
      </c>
      <c r="G2234" t="s">
        <v>4</v>
      </c>
      <c r="H2234" t="s">
        <v>18</v>
      </c>
      <c r="J2234" s="5"/>
      <c r="K2234" s="2">
        <v>11084.18</v>
      </c>
      <c r="L2234" s="5"/>
      <c r="M2234" s="2">
        <f t="shared" si="34"/>
        <v>-476442.71999999945</v>
      </c>
    </row>
    <row r="2235" spans="1:13" hidden="1">
      <c r="A2235" t="s">
        <v>20876</v>
      </c>
      <c r="B2235" s="1">
        <v>42047</v>
      </c>
      <c r="C2235" t="s">
        <v>6</v>
      </c>
      <c r="D2235">
        <v>1</v>
      </c>
      <c r="E2235" t="s">
        <v>20893</v>
      </c>
      <c r="F2235" t="s">
        <v>13610</v>
      </c>
      <c r="G2235" t="s">
        <v>4</v>
      </c>
      <c r="H2235" t="s">
        <v>213</v>
      </c>
      <c r="I2235" s="2">
        <v>4096.7</v>
      </c>
      <c r="J2235" s="5"/>
      <c r="L2235" s="5"/>
      <c r="M2235" s="2">
        <f t="shared" si="34"/>
        <v>-472346.01999999944</v>
      </c>
    </row>
    <row r="2236" spans="1:13" hidden="1">
      <c r="A2236" t="s">
        <v>20901</v>
      </c>
      <c r="B2236" s="1">
        <v>42047</v>
      </c>
      <c r="C2236" t="s">
        <v>20916</v>
      </c>
      <c r="D2236">
        <v>2</v>
      </c>
      <c r="E2236" t="s">
        <v>20917</v>
      </c>
      <c r="F2236" t="s">
        <v>7054</v>
      </c>
      <c r="G2236" t="s">
        <v>4</v>
      </c>
      <c r="H2236" t="s">
        <v>17718</v>
      </c>
      <c r="I2236" s="2">
        <v>1025</v>
      </c>
      <c r="J2236" s="5"/>
      <c r="L2236" s="5"/>
      <c r="M2236" s="2">
        <f t="shared" si="34"/>
        <v>-471321.01999999944</v>
      </c>
    </row>
    <row r="2237" spans="1:13" hidden="1">
      <c r="A2237" t="s">
        <v>20923</v>
      </c>
      <c r="B2237" s="1">
        <v>42047</v>
      </c>
      <c r="C2237" t="s">
        <v>20941</v>
      </c>
      <c r="D2237">
        <v>1</v>
      </c>
      <c r="E2237" t="s">
        <v>20942</v>
      </c>
      <c r="F2237" t="s">
        <v>13565</v>
      </c>
      <c r="G2237" t="s">
        <v>4</v>
      </c>
      <c r="H2237" t="s">
        <v>20943</v>
      </c>
      <c r="I2237" s="2">
        <v>2942.27</v>
      </c>
      <c r="J2237" s="5"/>
      <c r="L2237" s="5"/>
      <c r="M2237" s="2">
        <f t="shared" si="34"/>
        <v>-468378.74999999942</v>
      </c>
    </row>
    <row r="2238" spans="1:13" hidden="1">
      <c r="A2238" t="s">
        <v>20950</v>
      </c>
      <c r="B2238" s="1">
        <v>42047</v>
      </c>
      <c r="C2238" t="s">
        <v>18</v>
      </c>
      <c r="D2238">
        <v>2</v>
      </c>
      <c r="E2238" t="s">
        <v>20964</v>
      </c>
      <c r="F2238" t="s">
        <v>13559</v>
      </c>
      <c r="G2238" t="s">
        <v>479</v>
      </c>
      <c r="H2238" t="s">
        <v>3316</v>
      </c>
      <c r="J2238" s="5"/>
      <c r="K2238" s="2">
        <v>244.06</v>
      </c>
      <c r="L2238" s="5"/>
      <c r="M2238" s="2">
        <f t="shared" si="34"/>
        <v>-468622.80999999942</v>
      </c>
    </row>
    <row r="2239" spans="1:13" hidden="1">
      <c r="A2239" t="s">
        <v>20950</v>
      </c>
      <c r="B2239" s="1">
        <v>42047</v>
      </c>
      <c r="C2239" t="s">
        <v>18</v>
      </c>
      <c r="D2239">
        <v>2</v>
      </c>
      <c r="E2239" t="s">
        <v>20964</v>
      </c>
      <c r="F2239" t="s">
        <v>13559</v>
      </c>
      <c r="G2239" t="s">
        <v>479</v>
      </c>
      <c r="H2239" t="s">
        <v>3316</v>
      </c>
      <c r="I2239" s="2">
        <v>244.06</v>
      </c>
      <c r="J2239" s="5"/>
      <c r="L2239" s="5"/>
      <c r="M2239" s="2">
        <f t="shared" si="34"/>
        <v>-468378.74999999942</v>
      </c>
    </row>
    <row r="2240" spans="1:13" hidden="1">
      <c r="A2240" t="s">
        <v>20970</v>
      </c>
      <c r="B2240" s="1">
        <v>42047</v>
      </c>
      <c r="C2240" t="s">
        <v>20986</v>
      </c>
      <c r="D2240">
        <v>2</v>
      </c>
      <c r="E2240" t="s">
        <v>20987</v>
      </c>
      <c r="F2240" t="s">
        <v>7054</v>
      </c>
      <c r="G2240" t="s">
        <v>4</v>
      </c>
      <c r="H2240" t="s">
        <v>2277</v>
      </c>
      <c r="I2240" s="2">
        <v>470</v>
      </c>
      <c r="J2240" s="5"/>
      <c r="L2240" s="5"/>
      <c r="M2240" s="2">
        <f t="shared" si="34"/>
        <v>-467908.74999999942</v>
      </c>
    </row>
    <row r="2241" spans="1:13" hidden="1">
      <c r="A2241" t="s">
        <v>20994</v>
      </c>
      <c r="B2241" s="1">
        <v>42047</v>
      </c>
      <c r="C2241" t="s">
        <v>21012</v>
      </c>
      <c r="D2241">
        <v>2</v>
      </c>
      <c r="E2241" t="s">
        <v>21013</v>
      </c>
      <c r="F2241" t="s">
        <v>7054</v>
      </c>
      <c r="G2241" t="s">
        <v>4</v>
      </c>
      <c r="H2241" t="s">
        <v>5430</v>
      </c>
      <c r="I2241" s="2">
        <v>1025</v>
      </c>
      <c r="J2241" s="5">
        <v>4</v>
      </c>
      <c r="L2241" s="5"/>
      <c r="M2241" s="2">
        <f t="shared" si="34"/>
        <v>-466883.74999999942</v>
      </c>
    </row>
    <row r="2242" spans="1:13" hidden="1">
      <c r="A2242" t="s">
        <v>21019</v>
      </c>
      <c r="B2242" s="1">
        <v>42047</v>
      </c>
      <c r="C2242" t="s">
        <v>21031</v>
      </c>
      <c r="D2242">
        <v>2</v>
      </c>
      <c r="E2242" t="s">
        <v>21032</v>
      </c>
      <c r="F2242" t="s">
        <v>7054</v>
      </c>
      <c r="G2242" t="s">
        <v>4</v>
      </c>
      <c r="H2242" t="s">
        <v>10067</v>
      </c>
      <c r="I2242" s="2">
        <v>1025</v>
      </c>
      <c r="J2242" s="5"/>
      <c r="L2242" s="5"/>
      <c r="M2242" s="2">
        <f t="shared" si="34"/>
        <v>-465858.74999999942</v>
      </c>
    </row>
    <row r="2243" spans="1:13" hidden="1">
      <c r="A2243" t="s">
        <v>21039</v>
      </c>
      <c r="B2243" s="1">
        <v>42047</v>
      </c>
      <c r="C2243" t="s">
        <v>21056</v>
      </c>
      <c r="D2243">
        <v>2</v>
      </c>
      <c r="E2243" t="s">
        <v>21057</v>
      </c>
      <c r="F2243" t="s">
        <v>7054</v>
      </c>
      <c r="G2243" t="s">
        <v>4</v>
      </c>
      <c r="H2243" t="s">
        <v>159</v>
      </c>
      <c r="I2243" s="2">
        <v>2092.5100000000002</v>
      </c>
      <c r="J2243" s="5"/>
      <c r="L2243" s="5"/>
      <c r="M2243" s="2">
        <f t="shared" si="34"/>
        <v>-463766.23999999941</v>
      </c>
    </row>
    <row r="2244" spans="1:13" hidden="1">
      <c r="A2244" t="s">
        <v>21062</v>
      </c>
      <c r="B2244" s="1">
        <v>42047</v>
      </c>
      <c r="C2244" t="s">
        <v>674</v>
      </c>
      <c r="D2244">
        <v>2</v>
      </c>
      <c r="E2244" t="s">
        <v>21077</v>
      </c>
      <c r="F2244" t="s">
        <v>13559</v>
      </c>
      <c r="G2244" t="s">
        <v>479</v>
      </c>
      <c r="H2244" t="s">
        <v>976</v>
      </c>
      <c r="J2244" s="5"/>
      <c r="K2244" s="2">
        <v>1178.8499999999999</v>
      </c>
      <c r="L2244" s="5"/>
      <c r="M2244" s="2">
        <f t="shared" si="34"/>
        <v>-464945.08999999939</v>
      </c>
    </row>
    <row r="2245" spans="1:13" hidden="1">
      <c r="A2245" t="s">
        <v>21062</v>
      </c>
      <c r="B2245" s="1">
        <v>42047</v>
      </c>
      <c r="C2245" t="s">
        <v>674</v>
      </c>
      <c r="D2245">
        <v>2</v>
      </c>
      <c r="E2245" t="s">
        <v>21077</v>
      </c>
      <c r="F2245" t="s">
        <v>13559</v>
      </c>
      <c r="G2245" t="s">
        <v>479</v>
      </c>
      <c r="H2245" t="s">
        <v>976</v>
      </c>
      <c r="I2245" s="2">
        <v>1178.8499999999999</v>
      </c>
      <c r="J2245" s="5"/>
      <c r="L2245" s="5"/>
      <c r="M2245" s="2">
        <f t="shared" si="34"/>
        <v>-463766.23999999941</v>
      </c>
    </row>
    <row r="2246" spans="1:13" hidden="1">
      <c r="A2246" t="s">
        <v>21086</v>
      </c>
      <c r="B2246" s="1">
        <v>42047</v>
      </c>
      <c r="C2246" t="s">
        <v>21098</v>
      </c>
      <c r="D2246">
        <v>2</v>
      </c>
      <c r="E2246" t="s">
        <v>21099</v>
      </c>
      <c r="F2246" t="s">
        <v>7054</v>
      </c>
      <c r="G2246" t="s">
        <v>4</v>
      </c>
      <c r="H2246" t="s">
        <v>10355</v>
      </c>
      <c r="I2246" s="2">
        <v>4100</v>
      </c>
      <c r="J2246" s="5"/>
      <c r="L2246" s="5"/>
      <c r="M2246" s="2">
        <f t="shared" si="34"/>
        <v>-459666.23999999941</v>
      </c>
    </row>
    <row r="2247" spans="1:13" hidden="1">
      <c r="A2247" t="s">
        <v>21105</v>
      </c>
      <c r="B2247" s="1">
        <v>42047</v>
      </c>
      <c r="C2247" t="s">
        <v>4944</v>
      </c>
      <c r="D2247">
        <v>2</v>
      </c>
      <c r="E2247" t="s">
        <v>21116</v>
      </c>
      <c r="F2247" t="s">
        <v>7054</v>
      </c>
      <c r="G2247" t="s">
        <v>4</v>
      </c>
      <c r="H2247" t="s">
        <v>4185</v>
      </c>
      <c r="I2247" s="2">
        <v>2732.99</v>
      </c>
      <c r="J2247" s="5"/>
      <c r="L2247" s="5"/>
      <c r="M2247" s="2">
        <f t="shared" si="34"/>
        <v>-456933.24999999942</v>
      </c>
    </row>
    <row r="2248" spans="1:13" hidden="1">
      <c r="A2248" t="s">
        <v>21147</v>
      </c>
      <c r="B2248" s="1">
        <v>42047</v>
      </c>
      <c r="C2248" t="s">
        <v>21159</v>
      </c>
      <c r="D2248">
        <v>1</v>
      </c>
      <c r="E2248" t="s">
        <v>21160</v>
      </c>
      <c r="F2248" t="s">
        <v>13565</v>
      </c>
      <c r="G2248" t="s">
        <v>4</v>
      </c>
      <c r="H2248" t="s">
        <v>21161</v>
      </c>
      <c r="I2248" s="2">
        <v>70000</v>
      </c>
      <c r="J2248" s="5"/>
      <c r="L2248" s="5"/>
      <c r="M2248" s="2">
        <f t="shared" si="34"/>
        <v>-386933.24999999942</v>
      </c>
    </row>
    <row r="2249" spans="1:13" hidden="1">
      <c r="A2249" t="s">
        <v>21172</v>
      </c>
      <c r="B2249" s="1">
        <v>42047</v>
      </c>
      <c r="C2249" t="s">
        <v>21188</v>
      </c>
      <c r="D2249">
        <v>1</v>
      </c>
      <c r="E2249" t="s">
        <v>21189</v>
      </c>
      <c r="F2249" t="s">
        <v>13565</v>
      </c>
      <c r="G2249" t="s">
        <v>4</v>
      </c>
      <c r="H2249" t="s">
        <v>21190</v>
      </c>
      <c r="I2249" s="2">
        <v>85000</v>
      </c>
      <c r="J2249" s="5"/>
      <c r="L2249" s="5"/>
      <c r="M2249" s="2">
        <f t="shared" ref="M2249:M2312" si="35">+M2248+I2249-K2249</f>
        <v>-301933.24999999942</v>
      </c>
    </row>
    <row r="2250" spans="1:13" hidden="1">
      <c r="A2250" t="s">
        <v>21198</v>
      </c>
      <c r="B2250" s="1">
        <v>42047</v>
      </c>
      <c r="C2250" t="s">
        <v>21210</v>
      </c>
      <c r="D2250">
        <v>2</v>
      </c>
      <c r="E2250" t="s">
        <v>21211</v>
      </c>
      <c r="F2250" t="s">
        <v>7054</v>
      </c>
      <c r="G2250" t="s">
        <v>4</v>
      </c>
      <c r="H2250" t="s">
        <v>10518</v>
      </c>
      <c r="J2250" s="5"/>
      <c r="K2250" s="2">
        <v>220.96</v>
      </c>
      <c r="L2250" s="5"/>
      <c r="M2250" s="2">
        <f t="shared" si="35"/>
        <v>-302154.20999999944</v>
      </c>
    </row>
    <row r="2251" spans="1:13" hidden="1">
      <c r="A2251" t="s">
        <v>21198</v>
      </c>
      <c r="B2251" s="1">
        <v>42047</v>
      </c>
      <c r="C2251" t="s">
        <v>21210</v>
      </c>
      <c r="D2251">
        <v>2</v>
      </c>
      <c r="E2251" t="s">
        <v>21211</v>
      </c>
      <c r="F2251" t="s">
        <v>7054</v>
      </c>
      <c r="G2251" t="s">
        <v>4</v>
      </c>
      <c r="H2251" t="s">
        <v>10518</v>
      </c>
      <c r="I2251" s="2">
        <v>320.95999999999998</v>
      </c>
      <c r="J2251" s="5"/>
      <c r="L2251" s="5"/>
      <c r="M2251" s="2">
        <f t="shared" si="35"/>
        <v>-301833.24999999942</v>
      </c>
    </row>
    <row r="2252" spans="1:13" hidden="1">
      <c r="A2252" t="s">
        <v>21219</v>
      </c>
      <c r="B2252" s="1">
        <v>42047</v>
      </c>
      <c r="C2252" t="s">
        <v>21231</v>
      </c>
      <c r="D2252">
        <v>1</v>
      </c>
      <c r="E2252" t="s">
        <v>21232</v>
      </c>
      <c r="F2252" t="s">
        <v>13565</v>
      </c>
      <c r="G2252" t="s">
        <v>4</v>
      </c>
      <c r="H2252" t="s">
        <v>21233</v>
      </c>
      <c r="I2252" s="2">
        <v>170000</v>
      </c>
      <c r="J2252" s="5"/>
      <c r="L2252" s="5"/>
      <c r="M2252" s="2">
        <f t="shared" si="35"/>
        <v>-131833.24999999942</v>
      </c>
    </row>
    <row r="2253" spans="1:13" hidden="1">
      <c r="A2253" t="s">
        <v>21242</v>
      </c>
      <c r="B2253" s="1">
        <v>42047</v>
      </c>
      <c r="C2253" t="s">
        <v>21258</v>
      </c>
      <c r="D2253">
        <v>2</v>
      </c>
      <c r="E2253" t="s">
        <v>21259</v>
      </c>
      <c r="F2253" t="s">
        <v>7054</v>
      </c>
      <c r="G2253" t="s">
        <v>4</v>
      </c>
      <c r="H2253" t="s">
        <v>435</v>
      </c>
      <c r="I2253" s="2">
        <v>1025</v>
      </c>
      <c r="J2253" s="5"/>
      <c r="L2253" s="5"/>
      <c r="M2253" s="2">
        <f t="shared" si="35"/>
        <v>-130808.24999999942</v>
      </c>
    </row>
    <row r="2254" spans="1:13" hidden="1">
      <c r="A2254" t="s">
        <v>21267</v>
      </c>
      <c r="B2254" s="1">
        <v>42047</v>
      </c>
      <c r="C2254" t="s">
        <v>18</v>
      </c>
      <c r="D2254">
        <v>2</v>
      </c>
      <c r="E2254" t="s">
        <v>21283</v>
      </c>
      <c r="F2254" t="s">
        <v>13559</v>
      </c>
      <c r="G2254" t="s">
        <v>479</v>
      </c>
      <c r="H2254" t="s">
        <v>1522</v>
      </c>
      <c r="I2254" s="2">
        <v>483.42</v>
      </c>
      <c r="J2254" s="5"/>
      <c r="L2254" s="5"/>
      <c r="M2254" s="2">
        <f t="shared" si="35"/>
        <v>-130324.82999999942</v>
      </c>
    </row>
    <row r="2255" spans="1:13" hidden="1">
      <c r="A2255" t="s">
        <v>21292</v>
      </c>
      <c r="B2255" s="1">
        <v>42047</v>
      </c>
      <c r="C2255" t="s">
        <v>18</v>
      </c>
      <c r="D2255">
        <v>2</v>
      </c>
      <c r="E2255" t="s">
        <v>21303</v>
      </c>
      <c r="F2255" t="s">
        <v>13559</v>
      </c>
      <c r="G2255" t="s">
        <v>479</v>
      </c>
      <c r="H2255" t="s">
        <v>21304</v>
      </c>
      <c r="I2255" s="2">
        <v>1518.58</v>
      </c>
      <c r="J2255" s="5"/>
      <c r="L2255" s="5"/>
      <c r="M2255" s="2">
        <f t="shared" si="35"/>
        <v>-128806.24999999942</v>
      </c>
    </row>
    <row r="2256" spans="1:13" hidden="1">
      <c r="A2256" t="s">
        <v>21317</v>
      </c>
      <c r="B2256" s="1">
        <v>42047</v>
      </c>
      <c r="C2256" t="s">
        <v>21327</v>
      </c>
      <c r="D2256">
        <v>2</v>
      </c>
      <c r="E2256" t="s">
        <v>21328</v>
      </c>
      <c r="F2256" t="s">
        <v>7054</v>
      </c>
      <c r="G2256" t="s">
        <v>4</v>
      </c>
      <c r="H2256" t="s">
        <v>4920</v>
      </c>
      <c r="I2256" s="2">
        <v>1025</v>
      </c>
      <c r="J2256" s="5"/>
      <c r="L2256" s="5"/>
      <c r="M2256" s="2">
        <f t="shared" si="35"/>
        <v>-127781.24999999942</v>
      </c>
    </row>
    <row r="2257" spans="1:13" hidden="1">
      <c r="A2257" t="s">
        <v>21343</v>
      </c>
      <c r="B2257" s="1">
        <v>42047</v>
      </c>
      <c r="C2257" t="s">
        <v>21355</v>
      </c>
      <c r="D2257">
        <v>2</v>
      </c>
      <c r="E2257" t="s">
        <v>21356</v>
      </c>
      <c r="F2257" t="s">
        <v>7054</v>
      </c>
      <c r="G2257" t="s">
        <v>4</v>
      </c>
      <c r="H2257" t="s">
        <v>1981</v>
      </c>
      <c r="I2257" s="2">
        <v>1025</v>
      </c>
      <c r="J2257" s="5"/>
      <c r="L2257" s="5"/>
      <c r="M2257" s="2">
        <f t="shared" si="35"/>
        <v>-126756.24999999942</v>
      </c>
    </row>
    <row r="2258" spans="1:13" hidden="1">
      <c r="A2258" t="s">
        <v>21369</v>
      </c>
      <c r="B2258" s="1">
        <v>42047</v>
      </c>
      <c r="C2258" t="s">
        <v>4274</v>
      </c>
      <c r="D2258">
        <v>2</v>
      </c>
      <c r="E2258" t="s">
        <v>21381</v>
      </c>
      <c r="F2258" t="s">
        <v>7054</v>
      </c>
      <c r="G2258" t="s">
        <v>4</v>
      </c>
      <c r="H2258" t="s">
        <v>976</v>
      </c>
      <c r="I2258" s="2">
        <v>1699.99</v>
      </c>
      <c r="J2258" s="5"/>
      <c r="L2258" s="5"/>
      <c r="M2258" s="2">
        <f t="shared" si="35"/>
        <v>-125056.25999999941</v>
      </c>
    </row>
    <row r="2259" spans="1:13" hidden="1">
      <c r="A2259" t="s">
        <v>21391</v>
      </c>
      <c r="B2259" s="1">
        <v>42047</v>
      </c>
      <c r="C2259" t="s">
        <v>21402</v>
      </c>
      <c r="D2259">
        <v>2</v>
      </c>
      <c r="E2259" t="s">
        <v>21403</v>
      </c>
      <c r="F2259" t="s">
        <v>7054</v>
      </c>
      <c r="G2259" t="s">
        <v>4</v>
      </c>
      <c r="H2259" t="s">
        <v>976</v>
      </c>
      <c r="I2259" s="2">
        <v>200.01</v>
      </c>
      <c r="J2259" s="5"/>
      <c r="L2259" s="5"/>
      <c r="M2259" s="2">
        <f t="shared" si="35"/>
        <v>-124856.24999999942</v>
      </c>
    </row>
    <row r="2260" spans="1:13" hidden="1">
      <c r="A2260" t="s">
        <v>21414</v>
      </c>
      <c r="B2260" s="1">
        <v>42047</v>
      </c>
      <c r="C2260" t="s">
        <v>437</v>
      </c>
      <c r="D2260">
        <v>2</v>
      </c>
      <c r="E2260" t="s">
        <v>21422</v>
      </c>
      <c r="F2260" t="s">
        <v>13559</v>
      </c>
      <c r="G2260" t="s">
        <v>479</v>
      </c>
      <c r="H2260" t="s">
        <v>4295</v>
      </c>
      <c r="I2260" s="2">
        <v>1140</v>
      </c>
      <c r="J2260" s="5"/>
      <c r="L2260" s="5"/>
      <c r="M2260" s="2">
        <f t="shared" si="35"/>
        <v>-123716.24999999942</v>
      </c>
    </row>
    <row r="2261" spans="1:13" hidden="1">
      <c r="A2261" t="s">
        <v>21435</v>
      </c>
      <c r="B2261" s="1">
        <v>42047</v>
      </c>
      <c r="C2261" t="s">
        <v>6</v>
      </c>
      <c r="D2261">
        <v>1</v>
      </c>
      <c r="E2261" t="s">
        <v>21443</v>
      </c>
      <c r="F2261" t="s">
        <v>13610</v>
      </c>
      <c r="G2261" t="s">
        <v>4</v>
      </c>
      <c r="H2261" t="s">
        <v>3071</v>
      </c>
      <c r="I2261" s="2">
        <v>380</v>
      </c>
      <c r="J2261" s="5"/>
      <c r="L2261" s="5"/>
      <c r="M2261" s="2">
        <f t="shared" si="35"/>
        <v>-123336.24999999942</v>
      </c>
    </row>
    <row r="2262" spans="1:13" hidden="1">
      <c r="A2262" t="s">
        <v>21458</v>
      </c>
      <c r="B2262" s="1">
        <v>42047</v>
      </c>
      <c r="C2262" t="s">
        <v>21468</v>
      </c>
      <c r="D2262">
        <v>2</v>
      </c>
      <c r="E2262" t="s">
        <v>21469</v>
      </c>
      <c r="F2262" t="s">
        <v>7054</v>
      </c>
      <c r="G2262" t="s">
        <v>4</v>
      </c>
      <c r="H2262" t="s">
        <v>21470</v>
      </c>
      <c r="I2262" s="2">
        <v>3030</v>
      </c>
      <c r="J2262" s="5"/>
      <c r="L2262" s="5"/>
      <c r="M2262" s="2">
        <f t="shared" si="35"/>
        <v>-120306.24999999942</v>
      </c>
    </row>
    <row r="2263" spans="1:13" hidden="1">
      <c r="A2263" t="s">
        <v>21481</v>
      </c>
      <c r="B2263" s="1">
        <v>42047</v>
      </c>
      <c r="C2263" t="s">
        <v>21492</v>
      </c>
      <c r="D2263">
        <v>2</v>
      </c>
      <c r="E2263" t="s">
        <v>21493</v>
      </c>
      <c r="F2263" t="s">
        <v>7054</v>
      </c>
      <c r="G2263" t="s">
        <v>4</v>
      </c>
      <c r="H2263" t="s">
        <v>8496</v>
      </c>
      <c r="I2263" s="2">
        <v>4100</v>
      </c>
      <c r="J2263" s="5"/>
      <c r="L2263" s="5"/>
      <c r="M2263" s="2">
        <f t="shared" si="35"/>
        <v>-116206.24999999942</v>
      </c>
    </row>
    <row r="2264" spans="1:13" hidden="1">
      <c r="A2264" t="s">
        <v>21505</v>
      </c>
      <c r="B2264" s="1">
        <v>42047</v>
      </c>
      <c r="C2264" t="s">
        <v>21514</v>
      </c>
      <c r="D2264">
        <v>1</v>
      </c>
      <c r="E2264" t="s">
        <v>21515</v>
      </c>
      <c r="F2264" t="s">
        <v>13565</v>
      </c>
      <c r="G2264" t="s">
        <v>4</v>
      </c>
      <c r="H2264" t="s">
        <v>21516</v>
      </c>
      <c r="I2264" s="2">
        <v>100000</v>
      </c>
      <c r="J2264" s="5"/>
      <c r="L2264" s="5"/>
      <c r="M2264" s="2">
        <f t="shared" si="35"/>
        <v>-16206.249999999418</v>
      </c>
    </row>
    <row r="2265" spans="1:13" hidden="1">
      <c r="A2265" t="s">
        <v>21532</v>
      </c>
      <c r="B2265" s="1">
        <v>42047</v>
      </c>
      <c r="C2265" t="s">
        <v>6</v>
      </c>
      <c r="D2265">
        <v>1</v>
      </c>
      <c r="E2265" t="s">
        <v>21540</v>
      </c>
      <c r="F2265" t="s">
        <v>13565</v>
      </c>
      <c r="G2265" t="s">
        <v>4</v>
      </c>
      <c r="H2265" t="s">
        <v>21516</v>
      </c>
      <c r="I2265" s="2">
        <v>16399.7</v>
      </c>
      <c r="J2265" s="5"/>
      <c r="L2265" s="5"/>
      <c r="M2265" s="2">
        <f t="shared" si="35"/>
        <v>193.4500000005828</v>
      </c>
    </row>
    <row r="2266" spans="1:13" hidden="1">
      <c r="A2266" t="s">
        <v>21550</v>
      </c>
      <c r="B2266" s="1">
        <v>42047</v>
      </c>
      <c r="C2266" t="s">
        <v>21560</v>
      </c>
      <c r="D2266">
        <v>2</v>
      </c>
      <c r="E2266" t="s">
        <v>21561</v>
      </c>
      <c r="F2266" t="s">
        <v>7054</v>
      </c>
      <c r="G2266" t="s">
        <v>4</v>
      </c>
      <c r="H2266" t="s">
        <v>4352</v>
      </c>
      <c r="I2266" s="2">
        <v>2200</v>
      </c>
      <c r="J2266" s="5"/>
      <c r="L2266" s="5"/>
      <c r="M2266" s="2">
        <f t="shared" si="35"/>
        <v>2393.4500000005828</v>
      </c>
    </row>
    <row r="2267" spans="1:13" hidden="1">
      <c r="A2267" t="s">
        <v>21571</v>
      </c>
      <c r="B2267" s="1">
        <v>42047</v>
      </c>
      <c r="C2267" t="s">
        <v>21582</v>
      </c>
      <c r="D2267">
        <v>2</v>
      </c>
      <c r="E2267" t="s">
        <v>21583</v>
      </c>
      <c r="F2267" t="s">
        <v>7054</v>
      </c>
      <c r="G2267" t="s">
        <v>4</v>
      </c>
      <c r="H2267" t="s">
        <v>18647</v>
      </c>
      <c r="I2267" s="2">
        <v>3030</v>
      </c>
      <c r="J2267" s="5"/>
      <c r="L2267" s="5"/>
      <c r="M2267" s="2">
        <f t="shared" si="35"/>
        <v>5423.4500000005828</v>
      </c>
    </row>
    <row r="2268" spans="1:13" hidden="1">
      <c r="A2268" s="35" t="s">
        <v>4408</v>
      </c>
      <c r="B2268" s="36">
        <v>42048</v>
      </c>
      <c r="C2268" s="35" t="s">
        <v>6</v>
      </c>
      <c r="D2268" s="35">
        <v>1</v>
      </c>
      <c r="E2268" s="35" t="s">
        <v>4411</v>
      </c>
      <c r="F2268" s="35" t="s">
        <v>29</v>
      </c>
      <c r="G2268" s="35" t="s">
        <v>4</v>
      </c>
      <c r="H2268" s="35" t="s">
        <v>3071</v>
      </c>
      <c r="I2268" s="11">
        <v>150</v>
      </c>
      <c r="J2268" s="12"/>
      <c r="K2268" s="11"/>
      <c r="L2268" s="12"/>
      <c r="M2268" s="11">
        <f t="shared" si="35"/>
        <v>5573.4500000005828</v>
      </c>
    </row>
    <row r="2269" spans="1:13" hidden="1">
      <c r="A2269" t="s">
        <v>4576</v>
      </c>
      <c r="B2269" s="1">
        <v>42048</v>
      </c>
      <c r="C2269" t="s">
        <v>529</v>
      </c>
      <c r="D2269">
        <v>1</v>
      </c>
      <c r="E2269" t="s">
        <v>4580</v>
      </c>
      <c r="F2269" t="s">
        <v>13</v>
      </c>
      <c r="G2269" t="s">
        <v>4</v>
      </c>
      <c r="H2269" t="s">
        <v>4581</v>
      </c>
      <c r="J2269" s="5"/>
      <c r="K2269" s="2">
        <v>5000</v>
      </c>
      <c r="L2269" s="5"/>
      <c r="M2269" s="2">
        <f t="shared" si="35"/>
        <v>573.4500000005828</v>
      </c>
    </row>
    <row r="2270" spans="1:13" hidden="1">
      <c r="A2270" t="s">
        <v>4627</v>
      </c>
      <c r="B2270" s="1">
        <v>42048</v>
      </c>
      <c r="C2270" t="s">
        <v>245</v>
      </c>
      <c r="D2270">
        <v>1</v>
      </c>
      <c r="E2270" t="s">
        <v>4632</v>
      </c>
      <c r="F2270" t="s">
        <v>13</v>
      </c>
      <c r="G2270" t="s">
        <v>4</v>
      </c>
      <c r="H2270" t="s">
        <v>4633</v>
      </c>
      <c r="J2270" s="5"/>
      <c r="K2270" s="2">
        <v>388.47</v>
      </c>
      <c r="L2270" s="5"/>
      <c r="M2270" s="2">
        <f t="shared" si="35"/>
        <v>184.98000000058278</v>
      </c>
    </row>
    <row r="2271" spans="1:13" hidden="1">
      <c r="A2271" t="s">
        <v>4667</v>
      </c>
      <c r="B2271" s="1">
        <v>42048</v>
      </c>
      <c r="C2271" t="s">
        <v>245</v>
      </c>
      <c r="D2271">
        <v>1</v>
      </c>
      <c r="E2271" t="s">
        <v>4674</v>
      </c>
      <c r="F2271" t="s">
        <v>13</v>
      </c>
      <c r="G2271" t="s">
        <v>4</v>
      </c>
      <c r="H2271" t="s">
        <v>4675</v>
      </c>
      <c r="J2271" s="5"/>
      <c r="K2271" s="2">
        <v>2308.1799999999998</v>
      </c>
      <c r="L2271" s="5"/>
      <c r="M2271" s="2">
        <f t="shared" si="35"/>
        <v>-2123.1999999994168</v>
      </c>
    </row>
    <row r="2272" spans="1:13" hidden="1">
      <c r="A2272" t="s">
        <v>4684</v>
      </c>
      <c r="B2272" s="1">
        <v>42048</v>
      </c>
      <c r="C2272" t="s">
        <v>6</v>
      </c>
      <c r="D2272">
        <v>1</v>
      </c>
      <c r="E2272" t="s">
        <v>4690</v>
      </c>
      <c r="F2272" t="s">
        <v>8</v>
      </c>
      <c r="G2272" t="s">
        <v>4</v>
      </c>
      <c r="H2272" t="s">
        <v>4691</v>
      </c>
      <c r="I2272" s="2">
        <v>236.83</v>
      </c>
      <c r="J2272" s="5"/>
      <c r="L2272" s="5"/>
      <c r="M2272" s="2">
        <f t="shared" si="35"/>
        <v>-1886.3699999994169</v>
      </c>
    </row>
    <row r="2273" spans="1:13" hidden="1">
      <c r="A2273" t="s">
        <v>4696</v>
      </c>
      <c r="B2273" s="1">
        <v>42048</v>
      </c>
      <c r="C2273" t="s">
        <v>4700</v>
      </c>
      <c r="D2273">
        <v>1</v>
      </c>
      <c r="E2273" t="s">
        <v>4701</v>
      </c>
      <c r="F2273" t="s">
        <v>13</v>
      </c>
      <c r="G2273" t="s">
        <v>4</v>
      </c>
      <c r="H2273" t="s">
        <v>4702</v>
      </c>
      <c r="J2273" s="5"/>
      <c r="K2273" s="2">
        <v>2269.31</v>
      </c>
      <c r="L2273" s="5"/>
      <c r="M2273" s="2">
        <f t="shared" si="35"/>
        <v>-4155.6799999994164</v>
      </c>
    </row>
    <row r="2274" spans="1:13" hidden="1">
      <c r="A2274" t="s">
        <v>4804</v>
      </c>
      <c r="B2274" s="1">
        <v>42048</v>
      </c>
      <c r="C2274" t="s">
        <v>948</v>
      </c>
      <c r="D2274">
        <v>1</v>
      </c>
      <c r="E2274" t="s">
        <v>4809</v>
      </c>
      <c r="F2274" t="s">
        <v>13</v>
      </c>
      <c r="G2274" t="s">
        <v>4</v>
      </c>
      <c r="H2274" t="s">
        <v>4810</v>
      </c>
      <c r="J2274" s="5"/>
      <c r="K2274" s="2">
        <v>1840</v>
      </c>
      <c r="L2274" s="5"/>
      <c r="M2274" s="2">
        <f t="shared" si="35"/>
        <v>-5995.6799999994164</v>
      </c>
    </row>
    <row r="2275" spans="1:13" hidden="1">
      <c r="A2275" t="s">
        <v>4821</v>
      </c>
      <c r="B2275" s="1">
        <v>42048</v>
      </c>
      <c r="C2275" t="s">
        <v>4127</v>
      </c>
      <c r="D2275">
        <v>1</v>
      </c>
      <c r="E2275" t="s">
        <v>4825</v>
      </c>
      <c r="F2275" t="s">
        <v>13</v>
      </c>
      <c r="G2275" t="s">
        <v>4</v>
      </c>
      <c r="H2275" t="s">
        <v>4810</v>
      </c>
      <c r="J2275" s="5"/>
      <c r="K2275" s="2">
        <v>1840</v>
      </c>
      <c r="L2275" s="5"/>
      <c r="M2275" s="2">
        <f t="shared" si="35"/>
        <v>-7835.6799999994164</v>
      </c>
    </row>
    <row r="2276" spans="1:13" hidden="1">
      <c r="A2276" t="s">
        <v>4835</v>
      </c>
      <c r="B2276" s="1">
        <v>42048</v>
      </c>
      <c r="C2276" t="s">
        <v>4838</v>
      </c>
      <c r="D2276">
        <v>2</v>
      </c>
      <c r="E2276" t="s">
        <v>4839</v>
      </c>
      <c r="F2276" t="s">
        <v>78</v>
      </c>
      <c r="G2276" t="s">
        <v>4</v>
      </c>
      <c r="H2276" t="s">
        <v>4840</v>
      </c>
      <c r="J2276" s="5"/>
      <c r="K2276" s="2">
        <v>1025</v>
      </c>
      <c r="L2276" s="5"/>
      <c r="M2276" s="2">
        <f t="shared" si="35"/>
        <v>-8860.6799999994164</v>
      </c>
    </row>
    <row r="2277" spans="1:13" hidden="1">
      <c r="A2277" t="s">
        <v>4854</v>
      </c>
      <c r="B2277" s="1">
        <v>42048</v>
      </c>
      <c r="C2277" t="s">
        <v>6</v>
      </c>
      <c r="D2277">
        <v>1</v>
      </c>
      <c r="E2277" t="s">
        <v>4856</v>
      </c>
      <c r="F2277" t="s">
        <v>29</v>
      </c>
      <c r="G2277" t="s">
        <v>4</v>
      </c>
      <c r="H2277" t="s">
        <v>4857</v>
      </c>
      <c r="I2277" s="2">
        <v>1459.95</v>
      </c>
      <c r="J2277" s="5"/>
      <c r="L2277" s="5"/>
      <c r="M2277" s="2">
        <f t="shared" si="35"/>
        <v>-7400.7299999994166</v>
      </c>
    </row>
    <row r="2278" spans="1:13" hidden="1">
      <c r="A2278" t="s">
        <v>4861</v>
      </c>
      <c r="B2278" s="1">
        <v>42048</v>
      </c>
      <c r="C2278" t="s">
        <v>948</v>
      </c>
      <c r="D2278">
        <v>1</v>
      </c>
      <c r="E2278" t="s">
        <v>4862</v>
      </c>
      <c r="F2278" t="s">
        <v>16</v>
      </c>
      <c r="G2278" t="s">
        <v>4</v>
      </c>
      <c r="H2278" t="s">
        <v>4863</v>
      </c>
      <c r="J2278" s="5"/>
      <c r="K2278" s="2">
        <v>15000</v>
      </c>
      <c r="L2278" s="5"/>
      <c r="M2278" s="2">
        <f t="shared" si="35"/>
        <v>-22400.729999999417</v>
      </c>
    </row>
    <row r="2279" spans="1:13" hidden="1">
      <c r="A2279" t="s">
        <v>4867</v>
      </c>
      <c r="B2279" s="1">
        <v>42048</v>
      </c>
      <c r="C2279" t="s">
        <v>6</v>
      </c>
      <c r="D2279">
        <v>1</v>
      </c>
      <c r="E2279" t="s">
        <v>4868</v>
      </c>
      <c r="F2279" t="s">
        <v>29</v>
      </c>
      <c r="G2279" t="s">
        <v>4</v>
      </c>
      <c r="H2279" t="s">
        <v>4869</v>
      </c>
      <c r="I2279" s="2">
        <v>178.65</v>
      </c>
      <c r="J2279" s="5"/>
      <c r="L2279" s="5"/>
      <c r="M2279" s="2">
        <f t="shared" si="35"/>
        <v>-22222.079999999416</v>
      </c>
    </row>
    <row r="2280" spans="1:13" hidden="1">
      <c r="A2280" t="s">
        <v>4875</v>
      </c>
      <c r="B2280" s="1">
        <v>42048</v>
      </c>
      <c r="D2280">
        <v>1</v>
      </c>
      <c r="E2280" t="s">
        <v>4878</v>
      </c>
      <c r="F2280" t="s">
        <v>29</v>
      </c>
      <c r="G2280" t="s">
        <v>4</v>
      </c>
      <c r="H2280" t="s">
        <v>4869</v>
      </c>
      <c r="I2280" s="2">
        <v>3226.05</v>
      </c>
      <c r="J2280" s="5"/>
      <c r="L2280" s="5"/>
      <c r="M2280" s="2">
        <f t="shared" si="35"/>
        <v>-18996.029999999417</v>
      </c>
    </row>
    <row r="2281" spans="1:13" hidden="1">
      <c r="A2281" t="s">
        <v>4879</v>
      </c>
      <c r="B2281" s="1">
        <v>42048</v>
      </c>
      <c r="D2281">
        <v>1</v>
      </c>
      <c r="E2281" t="s">
        <v>4883</v>
      </c>
      <c r="F2281" t="s">
        <v>13</v>
      </c>
      <c r="G2281" t="s">
        <v>4</v>
      </c>
      <c r="H2281" t="s">
        <v>4810</v>
      </c>
      <c r="J2281" s="5"/>
      <c r="K2281" s="2">
        <v>8751.49</v>
      </c>
      <c r="L2281" s="5"/>
      <c r="M2281" s="2">
        <f t="shared" si="35"/>
        <v>-27747.519999999415</v>
      </c>
    </row>
    <row r="2282" spans="1:13" hidden="1">
      <c r="A2282" t="s">
        <v>4884</v>
      </c>
      <c r="B2282" s="1">
        <v>42048</v>
      </c>
      <c r="C2282" t="s">
        <v>18</v>
      </c>
      <c r="D2282">
        <v>1</v>
      </c>
      <c r="E2282" t="s">
        <v>4888</v>
      </c>
      <c r="F2282" t="s">
        <v>13</v>
      </c>
      <c r="G2282" t="s">
        <v>4</v>
      </c>
      <c r="H2282" t="s">
        <v>18</v>
      </c>
      <c r="J2282" s="5"/>
      <c r="K2282" s="2">
        <v>25638.14</v>
      </c>
      <c r="L2282" s="5"/>
      <c r="M2282" s="2">
        <f t="shared" si="35"/>
        <v>-53385.659999999414</v>
      </c>
    </row>
    <row r="2283" spans="1:13" hidden="1">
      <c r="A2283" t="s">
        <v>21596</v>
      </c>
      <c r="B2283" s="1">
        <v>42048</v>
      </c>
      <c r="C2283" t="s">
        <v>18</v>
      </c>
      <c r="D2283">
        <v>2</v>
      </c>
      <c r="E2283" t="s">
        <v>21610</v>
      </c>
      <c r="F2283" t="s">
        <v>13559</v>
      </c>
      <c r="G2283" t="s">
        <v>479</v>
      </c>
      <c r="H2283" t="s">
        <v>4295</v>
      </c>
      <c r="I2283" s="2">
        <v>348</v>
      </c>
      <c r="J2283" s="5"/>
      <c r="L2283" s="5"/>
      <c r="M2283" s="2">
        <f t="shared" si="35"/>
        <v>-53037.659999999414</v>
      </c>
    </row>
    <row r="2284" spans="1:13" hidden="1">
      <c r="A2284" t="s">
        <v>21616</v>
      </c>
      <c r="B2284" s="1">
        <v>42048</v>
      </c>
      <c r="C2284" t="s">
        <v>21632</v>
      </c>
      <c r="D2284">
        <v>2</v>
      </c>
      <c r="E2284" t="s">
        <v>21633</v>
      </c>
      <c r="F2284" t="s">
        <v>7054</v>
      </c>
      <c r="G2284" t="s">
        <v>4</v>
      </c>
      <c r="H2284" t="s">
        <v>4295</v>
      </c>
      <c r="I2284" s="2">
        <v>800.02</v>
      </c>
      <c r="J2284" s="5"/>
      <c r="L2284" s="5"/>
      <c r="M2284" s="2">
        <f t="shared" si="35"/>
        <v>-52237.639999999417</v>
      </c>
    </row>
    <row r="2285" spans="1:13" hidden="1">
      <c r="A2285" t="s">
        <v>21642</v>
      </c>
      <c r="B2285" s="1">
        <v>42048</v>
      </c>
      <c r="C2285" t="s">
        <v>21660</v>
      </c>
      <c r="D2285">
        <v>2</v>
      </c>
      <c r="E2285" t="s">
        <v>21661</v>
      </c>
      <c r="F2285" t="s">
        <v>7054</v>
      </c>
      <c r="G2285" t="s">
        <v>4</v>
      </c>
      <c r="H2285" t="s">
        <v>15515</v>
      </c>
      <c r="I2285" s="2">
        <v>1025</v>
      </c>
      <c r="J2285" s="5"/>
      <c r="L2285" s="5"/>
      <c r="M2285" s="2">
        <f t="shared" si="35"/>
        <v>-51212.639999999417</v>
      </c>
    </row>
    <row r="2286" spans="1:13" hidden="1">
      <c r="A2286" t="s">
        <v>21667</v>
      </c>
      <c r="B2286" s="1">
        <v>42048</v>
      </c>
      <c r="C2286" t="s">
        <v>21682</v>
      </c>
      <c r="D2286">
        <v>2</v>
      </c>
      <c r="E2286" t="s">
        <v>21683</v>
      </c>
      <c r="F2286" t="s">
        <v>7054</v>
      </c>
      <c r="G2286" t="s">
        <v>4</v>
      </c>
      <c r="H2286" t="s">
        <v>21684</v>
      </c>
      <c r="I2286" s="2">
        <v>1025</v>
      </c>
      <c r="J2286" s="5"/>
      <c r="L2286" s="5"/>
      <c r="M2286" s="2">
        <f t="shared" si="35"/>
        <v>-50187.639999999417</v>
      </c>
    </row>
    <row r="2287" spans="1:13" hidden="1">
      <c r="A2287" t="s">
        <v>21692</v>
      </c>
      <c r="B2287" s="1">
        <v>42048</v>
      </c>
      <c r="C2287" t="s">
        <v>21709</v>
      </c>
      <c r="D2287">
        <v>1</v>
      </c>
      <c r="E2287" t="s">
        <v>21710</v>
      </c>
      <c r="F2287" t="s">
        <v>13565</v>
      </c>
      <c r="G2287" t="s">
        <v>4</v>
      </c>
      <c r="H2287" t="s">
        <v>1756</v>
      </c>
      <c r="I2287" s="2">
        <v>5000</v>
      </c>
      <c r="J2287" s="5"/>
      <c r="L2287" s="5"/>
      <c r="M2287" s="2">
        <f t="shared" si="35"/>
        <v>-45187.639999999417</v>
      </c>
    </row>
    <row r="2288" spans="1:13" hidden="1">
      <c r="A2288" t="s">
        <v>21717</v>
      </c>
      <c r="B2288" s="1">
        <v>42048</v>
      </c>
      <c r="C2288" t="s">
        <v>21734</v>
      </c>
      <c r="D2288">
        <v>2</v>
      </c>
      <c r="E2288" t="s">
        <v>21735</v>
      </c>
      <c r="F2288" t="s">
        <v>7054</v>
      </c>
      <c r="G2288" t="s">
        <v>4</v>
      </c>
      <c r="H2288" t="s">
        <v>891</v>
      </c>
      <c r="I2288" s="2">
        <v>1025</v>
      </c>
      <c r="J2288" s="5"/>
      <c r="L2288" s="5"/>
      <c r="M2288" s="2">
        <f t="shared" si="35"/>
        <v>-44162.639999999417</v>
      </c>
    </row>
    <row r="2289" spans="1:13" hidden="1">
      <c r="A2289" t="s">
        <v>21741</v>
      </c>
      <c r="B2289" s="1">
        <v>42048</v>
      </c>
      <c r="C2289" t="s">
        <v>1419</v>
      </c>
      <c r="D2289">
        <v>2</v>
      </c>
      <c r="E2289" t="s">
        <v>21756</v>
      </c>
      <c r="F2289" t="s">
        <v>13559</v>
      </c>
      <c r="G2289" t="s">
        <v>479</v>
      </c>
      <c r="H2289" t="s">
        <v>2020</v>
      </c>
      <c r="I2289" s="2">
        <v>388.47</v>
      </c>
      <c r="J2289" s="5"/>
      <c r="L2289" s="5"/>
      <c r="M2289" s="2">
        <f t="shared" si="35"/>
        <v>-43774.169999999416</v>
      </c>
    </row>
    <row r="2290" spans="1:13" hidden="1">
      <c r="A2290" t="s">
        <v>21762</v>
      </c>
      <c r="B2290" s="1">
        <v>42048</v>
      </c>
      <c r="C2290" t="s">
        <v>18</v>
      </c>
      <c r="D2290">
        <v>2</v>
      </c>
      <c r="E2290" t="s">
        <v>21779</v>
      </c>
      <c r="F2290" t="s">
        <v>13559</v>
      </c>
      <c r="G2290" t="s">
        <v>479</v>
      </c>
      <c r="H2290" t="s">
        <v>21780</v>
      </c>
      <c r="I2290" s="2">
        <v>64.47</v>
      </c>
      <c r="J2290" s="5"/>
      <c r="L2290" s="5"/>
      <c r="M2290" s="2">
        <f t="shared" si="35"/>
        <v>-43709.699999999415</v>
      </c>
    </row>
    <row r="2291" spans="1:13" hidden="1">
      <c r="A2291" t="s">
        <v>21789</v>
      </c>
      <c r="B2291" s="1">
        <v>42048</v>
      </c>
      <c r="C2291" t="s">
        <v>21802</v>
      </c>
      <c r="D2291">
        <v>2</v>
      </c>
      <c r="E2291" t="s">
        <v>21803</v>
      </c>
      <c r="F2291" t="s">
        <v>7054</v>
      </c>
      <c r="G2291" t="s">
        <v>4</v>
      </c>
      <c r="H2291" t="s">
        <v>2441</v>
      </c>
      <c r="I2291" s="2">
        <v>1528.01</v>
      </c>
      <c r="J2291" s="5"/>
      <c r="L2291" s="5"/>
      <c r="M2291" s="2">
        <f t="shared" si="35"/>
        <v>-42181.689999999413</v>
      </c>
    </row>
    <row r="2292" spans="1:13" hidden="1">
      <c r="A2292" t="s">
        <v>21812</v>
      </c>
      <c r="B2292" s="1">
        <v>42048</v>
      </c>
      <c r="C2292" t="s">
        <v>1419</v>
      </c>
      <c r="D2292">
        <v>2</v>
      </c>
      <c r="E2292" t="s">
        <v>21823</v>
      </c>
      <c r="F2292" t="s">
        <v>13559</v>
      </c>
      <c r="G2292" t="s">
        <v>479</v>
      </c>
      <c r="H2292" t="s">
        <v>1178</v>
      </c>
      <c r="I2292" s="2">
        <v>2308.1799999999998</v>
      </c>
      <c r="J2292" s="5"/>
      <c r="L2292" s="5"/>
      <c r="M2292" s="2">
        <f t="shared" si="35"/>
        <v>-39873.509999999413</v>
      </c>
    </row>
    <row r="2293" spans="1:13" hidden="1">
      <c r="A2293" t="s">
        <v>21831</v>
      </c>
      <c r="B2293" s="1">
        <v>42048</v>
      </c>
      <c r="C2293" t="s">
        <v>21847</v>
      </c>
      <c r="D2293">
        <v>2</v>
      </c>
      <c r="E2293" t="s">
        <v>21848</v>
      </c>
      <c r="F2293" t="s">
        <v>7054</v>
      </c>
      <c r="G2293" t="s">
        <v>4</v>
      </c>
      <c r="H2293" t="s">
        <v>4691</v>
      </c>
      <c r="I2293" s="2">
        <v>1025</v>
      </c>
      <c r="J2293" s="5"/>
      <c r="L2293" s="5"/>
      <c r="M2293" s="2">
        <f t="shared" si="35"/>
        <v>-38848.509999999413</v>
      </c>
    </row>
    <row r="2294" spans="1:13" hidden="1">
      <c r="A2294" t="s">
        <v>21853</v>
      </c>
      <c r="B2294" s="1">
        <v>42048</v>
      </c>
      <c r="C2294" t="s">
        <v>18</v>
      </c>
      <c r="D2294">
        <v>2</v>
      </c>
      <c r="E2294" t="s">
        <v>21867</v>
      </c>
      <c r="F2294" t="s">
        <v>13559</v>
      </c>
      <c r="G2294" t="s">
        <v>479</v>
      </c>
      <c r="H2294" t="s">
        <v>3853</v>
      </c>
      <c r="I2294" s="2">
        <v>74.67</v>
      </c>
      <c r="J2294" s="5"/>
      <c r="L2294" s="5"/>
      <c r="M2294" s="2">
        <f t="shared" si="35"/>
        <v>-38773.839999999414</v>
      </c>
    </row>
    <row r="2295" spans="1:13" hidden="1">
      <c r="A2295" t="s">
        <v>21875</v>
      </c>
      <c r="B2295" s="1">
        <v>42048</v>
      </c>
      <c r="C2295" t="s">
        <v>437</v>
      </c>
      <c r="D2295">
        <v>2</v>
      </c>
      <c r="E2295" t="s">
        <v>21893</v>
      </c>
      <c r="F2295" t="s">
        <v>13559</v>
      </c>
      <c r="G2295" t="s">
        <v>479</v>
      </c>
      <c r="H2295" t="s">
        <v>4702</v>
      </c>
      <c r="I2295" s="2">
        <v>2269.31</v>
      </c>
      <c r="J2295" s="5"/>
      <c r="L2295" s="5"/>
      <c r="M2295" s="2">
        <f t="shared" si="35"/>
        <v>-36504.529999999417</v>
      </c>
    </row>
    <row r="2296" spans="1:13" hidden="1">
      <c r="A2296" t="s">
        <v>21902</v>
      </c>
      <c r="B2296" s="1">
        <v>42048</v>
      </c>
      <c r="C2296" t="s">
        <v>21916</v>
      </c>
      <c r="D2296">
        <v>2</v>
      </c>
      <c r="E2296" t="s">
        <v>21917</v>
      </c>
      <c r="F2296" t="s">
        <v>7054</v>
      </c>
      <c r="G2296" t="s">
        <v>4</v>
      </c>
      <c r="H2296" t="s">
        <v>4702</v>
      </c>
      <c r="I2296" s="2">
        <v>200.01</v>
      </c>
      <c r="J2296" s="5"/>
      <c r="L2296" s="5"/>
      <c r="M2296" s="2">
        <f t="shared" si="35"/>
        <v>-36304.519999999415</v>
      </c>
    </row>
    <row r="2297" spans="1:13" hidden="1">
      <c r="A2297" t="s">
        <v>21924</v>
      </c>
      <c r="B2297" s="1">
        <v>42048</v>
      </c>
      <c r="C2297" t="s">
        <v>18</v>
      </c>
      <c r="D2297">
        <v>2</v>
      </c>
      <c r="E2297" t="s">
        <v>21939</v>
      </c>
      <c r="F2297" t="s">
        <v>13559</v>
      </c>
      <c r="G2297" t="s">
        <v>479</v>
      </c>
      <c r="H2297" t="s">
        <v>721</v>
      </c>
      <c r="I2297" s="2">
        <v>520.24</v>
      </c>
      <c r="J2297" s="5"/>
      <c r="L2297" s="5"/>
      <c r="M2297" s="2">
        <f t="shared" si="35"/>
        <v>-35784.279999999417</v>
      </c>
    </row>
    <row r="2298" spans="1:13" hidden="1">
      <c r="A2298" t="s">
        <v>21947</v>
      </c>
      <c r="B2298" s="1">
        <v>42048</v>
      </c>
      <c r="C2298" t="s">
        <v>21959</v>
      </c>
      <c r="D2298">
        <v>2</v>
      </c>
      <c r="E2298" t="s">
        <v>21960</v>
      </c>
      <c r="F2298" t="s">
        <v>7054</v>
      </c>
      <c r="G2298" t="s">
        <v>4</v>
      </c>
      <c r="H2298" t="s">
        <v>1156</v>
      </c>
      <c r="I2298" s="2">
        <v>3030</v>
      </c>
      <c r="J2298" s="5"/>
      <c r="L2298" s="5"/>
      <c r="M2298" s="2">
        <f t="shared" si="35"/>
        <v>-32754.279999999417</v>
      </c>
    </row>
    <row r="2299" spans="1:13" hidden="1">
      <c r="A2299" t="s">
        <v>21965</v>
      </c>
      <c r="B2299" s="1">
        <v>42048</v>
      </c>
      <c r="C2299" t="s">
        <v>21977</v>
      </c>
      <c r="D2299">
        <v>2</v>
      </c>
      <c r="E2299" t="s">
        <v>21978</v>
      </c>
      <c r="F2299" t="s">
        <v>7054</v>
      </c>
      <c r="G2299" t="s">
        <v>4</v>
      </c>
      <c r="H2299" t="s">
        <v>21706</v>
      </c>
      <c r="I2299" s="2">
        <v>1025</v>
      </c>
      <c r="J2299" s="5"/>
      <c r="L2299" s="5"/>
      <c r="M2299" s="2">
        <f t="shared" si="35"/>
        <v>-31729.279999999417</v>
      </c>
    </row>
    <row r="2300" spans="1:13" hidden="1">
      <c r="A2300" t="s">
        <v>21989</v>
      </c>
      <c r="B2300" s="1">
        <v>42048</v>
      </c>
      <c r="C2300" t="s">
        <v>22006</v>
      </c>
      <c r="D2300">
        <v>2</v>
      </c>
      <c r="E2300" t="s">
        <v>22007</v>
      </c>
      <c r="F2300" t="s">
        <v>13559</v>
      </c>
      <c r="G2300" t="s">
        <v>479</v>
      </c>
      <c r="H2300" t="s">
        <v>4226</v>
      </c>
      <c r="J2300" s="5"/>
      <c r="K2300" s="2">
        <v>1371.4</v>
      </c>
      <c r="L2300" s="5"/>
      <c r="M2300" s="2">
        <f t="shared" si="35"/>
        <v>-33100.679999999418</v>
      </c>
    </row>
    <row r="2301" spans="1:13" hidden="1">
      <c r="A2301" t="s">
        <v>21989</v>
      </c>
      <c r="B2301" s="1">
        <v>42048</v>
      </c>
      <c r="C2301" t="s">
        <v>22006</v>
      </c>
      <c r="D2301">
        <v>2</v>
      </c>
      <c r="E2301" t="s">
        <v>22007</v>
      </c>
      <c r="F2301" t="s">
        <v>13559</v>
      </c>
      <c r="G2301" t="s">
        <v>479</v>
      </c>
      <c r="H2301" t="s">
        <v>4226</v>
      </c>
      <c r="I2301" s="2">
        <v>1371.4</v>
      </c>
      <c r="J2301" s="5"/>
      <c r="L2301" s="5"/>
      <c r="M2301" s="2">
        <f t="shared" si="35"/>
        <v>-31729.279999999417</v>
      </c>
    </row>
    <row r="2302" spans="1:13" hidden="1">
      <c r="A2302" t="s">
        <v>22012</v>
      </c>
      <c r="B2302" s="1">
        <v>42048</v>
      </c>
      <c r="C2302" t="s">
        <v>22027</v>
      </c>
      <c r="D2302">
        <v>2</v>
      </c>
      <c r="E2302" t="s">
        <v>22028</v>
      </c>
      <c r="F2302" t="s">
        <v>7054</v>
      </c>
      <c r="G2302" t="s">
        <v>4</v>
      </c>
      <c r="H2302" t="s">
        <v>2830</v>
      </c>
      <c r="I2302" s="2">
        <v>1840</v>
      </c>
      <c r="J2302" s="5"/>
      <c r="L2302" s="5"/>
      <c r="M2302" s="2">
        <f t="shared" si="35"/>
        <v>-29889.279999999417</v>
      </c>
    </row>
    <row r="2303" spans="1:13" hidden="1">
      <c r="A2303" t="s">
        <v>22035</v>
      </c>
      <c r="B2303" s="1">
        <v>42048</v>
      </c>
      <c r="C2303" t="s">
        <v>22050</v>
      </c>
      <c r="D2303">
        <v>2</v>
      </c>
      <c r="E2303" t="s">
        <v>22051</v>
      </c>
      <c r="F2303" t="s">
        <v>7054</v>
      </c>
      <c r="G2303" t="s">
        <v>4</v>
      </c>
      <c r="H2303" t="s">
        <v>2830</v>
      </c>
      <c r="I2303" s="2">
        <v>1840</v>
      </c>
      <c r="J2303" s="5"/>
      <c r="L2303" s="5"/>
      <c r="M2303" s="2">
        <f t="shared" si="35"/>
        <v>-28049.279999999417</v>
      </c>
    </row>
    <row r="2304" spans="1:13" hidden="1">
      <c r="A2304" t="s">
        <v>22060</v>
      </c>
      <c r="B2304" s="1">
        <v>42048</v>
      </c>
      <c r="C2304" t="s">
        <v>4838</v>
      </c>
      <c r="D2304">
        <v>2</v>
      </c>
      <c r="E2304" t="s">
        <v>22076</v>
      </c>
      <c r="F2304" t="s">
        <v>7054</v>
      </c>
      <c r="G2304" t="s">
        <v>4</v>
      </c>
      <c r="H2304" t="s">
        <v>4840</v>
      </c>
      <c r="I2304" s="2">
        <v>1025</v>
      </c>
      <c r="J2304" s="5"/>
      <c r="L2304" s="5"/>
      <c r="M2304" s="2">
        <f t="shared" si="35"/>
        <v>-27024.279999999417</v>
      </c>
    </row>
    <row r="2305" spans="1:13" hidden="1">
      <c r="A2305" t="s">
        <v>22085</v>
      </c>
      <c r="B2305" s="1">
        <v>42048</v>
      </c>
      <c r="C2305" t="s">
        <v>22100</v>
      </c>
      <c r="D2305">
        <v>2</v>
      </c>
      <c r="E2305" t="s">
        <v>22101</v>
      </c>
      <c r="F2305" t="s">
        <v>7054</v>
      </c>
      <c r="G2305" t="s">
        <v>4</v>
      </c>
      <c r="H2305" t="s">
        <v>6037</v>
      </c>
      <c r="I2305" s="2">
        <v>4070.01</v>
      </c>
      <c r="J2305" s="5"/>
      <c r="L2305" s="5"/>
      <c r="M2305" s="2">
        <f t="shared" si="35"/>
        <v>-22954.269999999415</v>
      </c>
    </row>
    <row r="2306" spans="1:13" hidden="1">
      <c r="A2306" t="s">
        <v>22108</v>
      </c>
      <c r="B2306" s="1">
        <v>42048</v>
      </c>
      <c r="C2306" t="s">
        <v>4838</v>
      </c>
      <c r="D2306">
        <v>2</v>
      </c>
      <c r="E2306" t="s">
        <v>22122</v>
      </c>
      <c r="F2306" t="s">
        <v>7054</v>
      </c>
      <c r="G2306" t="s">
        <v>4</v>
      </c>
      <c r="H2306" t="s">
        <v>4840</v>
      </c>
      <c r="I2306" s="2">
        <v>1025</v>
      </c>
      <c r="J2306" s="5"/>
      <c r="L2306" s="5"/>
      <c r="M2306" s="2">
        <f t="shared" si="35"/>
        <v>-21929.269999999415</v>
      </c>
    </row>
    <row r="2307" spans="1:13" hidden="1">
      <c r="A2307" t="s">
        <v>22132</v>
      </c>
      <c r="B2307" s="1">
        <v>42048</v>
      </c>
      <c r="C2307" t="s">
        <v>5029</v>
      </c>
      <c r="D2307">
        <v>2</v>
      </c>
      <c r="E2307" t="s">
        <v>22151</v>
      </c>
      <c r="F2307" t="s">
        <v>13559</v>
      </c>
      <c r="G2307" t="s">
        <v>479</v>
      </c>
      <c r="H2307" t="s">
        <v>407</v>
      </c>
      <c r="J2307" s="5"/>
      <c r="K2307" s="2">
        <v>890.66</v>
      </c>
      <c r="L2307" s="5"/>
      <c r="M2307" s="2">
        <f t="shared" si="35"/>
        <v>-22819.929999999415</v>
      </c>
    </row>
    <row r="2308" spans="1:13" hidden="1">
      <c r="A2308" t="s">
        <v>22132</v>
      </c>
      <c r="B2308" s="1">
        <v>42048</v>
      </c>
      <c r="C2308" t="s">
        <v>5029</v>
      </c>
      <c r="D2308">
        <v>2</v>
      </c>
      <c r="E2308" t="s">
        <v>22151</v>
      </c>
      <c r="F2308" t="s">
        <v>13559</v>
      </c>
      <c r="G2308" t="s">
        <v>479</v>
      </c>
      <c r="H2308" t="s">
        <v>407</v>
      </c>
      <c r="I2308" s="2">
        <v>1781.32</v>
      </c>
      <c r="J2308" s="5"/>
      <c r="L2308" s="5"/>
      <c r="M2308" s="2">
        <f t="shared" si="35"/>
        <v>-21038.609999999415</v>
      </c>
    </row>
    <row r="2309" spans="1:13" hidden="1">
      <c r="A2309" t="s">
        <v>22158</v>
      </c>
      <c r="B2309" s="1">
        <v>42048</v>
      </c>
      <c r="D2309">
        <v>1</v>
      </c>
      <c r="E2309" t="s">
        <v>22170</v>
      </c>
      <c r="F2309" t="s">
        <v>13565</v>
      </c>
      <c r="G2309" t="s">
        <v>4</v>
      </c>
      <c r="H2309" t="s">
        <v>22171</v>
      </c>
      <c r="I2309" s="2">
        <v>2800</v>
      </c>
      <c r="J2309" s="5"/>
      <c r="L2309" s="5"/>
      <c r="M2309" s="2">
        <f t="shared" si="35"/>
        <v>-18238.609999999415</v>
      </c>
    </row>
    <row r="2310" spans="1:13" hidden="1">
      <c r="A2310" t="s">
        <v>22178</v>
      </c>
      <c r="B2310" s="1">
        <v>42048</v>
      </c>
      <c r="C2310" t="s">
        <v>15966</v>
      </c>
      <c r="D2310">
        <v>1</v>
      </c>
      <c r="E2310" t="s">
        <v>22190</v>
      </c>
      <c r="F2310" t="s">
        <v>13561</v>
      </c>
      <c r="G2310" t="s">
        <v>4</v>
      </c>
      <c r="H2310" t="s">
        <v>1214</v>
      </c>
      <c r="I2310" s="2">
        <v>15000</v>
      </c>
      <c r="J2310" s="5"/>
      <c r="L2310" s="5"/>
      <c r="M2310" s="2">
        <f t="shared" si="35"/>
        <v>-3238.6099999994149</v>
      </c>
    </row>
    <row r="2311" spans="1:13" hidden="1">
      <c r="A2311" t="s">
        <v>22201</v>
      </c>
      <c r="B2311" s="1">
        <v>42048</v>
      </c>
      <c r="C2311" t="s">
        <v>22214</v>
      </c>
      <c r="D2311">
        <v>2</v>
      </c>
      <c r="E2311" t="s">
        <v>22215</v>
      </c>
      <c r="F2311" t="s">
        <v>7054</v>
      </c>
      <c r="G2311" t="s">
        <v>4</v>
      </c>
      <c r="H2311" t="s">
        <v>17536</v>
      </c>
      <c r="I2311" s="2">
        <v>1840</v>
      </c>
      <c r="J2311" s="5"/>
      <c r="L2311" s="5"/>
      <c r="M2311" s="2">
        <f t="shared" si="35"/>
        <v>-1398.6099999994149</v>
      </c>
    </row>
    <row r="2312" spans="1:13" hidden="1">
      <c r="A2312" t="s">
        <v>22223</v>
      </c>
      <c r="B2312" s="1">
        <v>42048</v>
      </c>
      <c r="C2312" t="s">
        <v>22236</v>
      </c>
      <c r="D2312">
        <v>2</v>
      </c>
      <c r="E2312" t="s">
        <v>22237</v>
      </c>
      <c r="F2312" t="s">
        <v>7054</v>
      </c>
      <c r="G2312" t="s">
        <v>4</v>
      </c>
      <c r="H2312" t="s">
        <v>22238</v>
      </c>
      <c r="I2312" s="2">
        <v>4100</v>
      </c>
      <c r="J2312" s="5"/>
      <c r="L2312" s="5"/>
      <c r="M2312" s="2">
        <f t="shared" si="35"/>
        <v>2701.3900000005851</v>
      </c>
    </row>
    <row r="2313" spans="1:13" hidden="1">
      <c r="A2313" t="s">
        <v>22247</v>
      </c>
      <c r="B2313" s="1">
        <v>42048</v>
      </c>
      <c r="C2313" t="s">
        <v>22261</v>
      </c>
      <c r="D2313">
        <v>2</v>
      </c>
      <c r="E2313" t="s">
        <v>22262</v>
      </c>
      <c r="F2313" t="s">
        <v>7054</v>
      </c>
      <c r="G2313" t="s">
        <v>4</v>
      </c>
      <c r="H2313" t="s">
        <v>1339</v>
      </c>
      <c r="I2313" s="2">
        <v>1025</v>
      </c>
      <c r="J2313" s="5"/>
      <c r="L2313" s="5"/>
      <c r="M2313" s="2">
        <f t="shared" ref="M2313:M2376" si="36">+M2312+I2313-K2313</f>
        <v>3726.3900000005851</v>
      </c>
    </row>
    <row r="2314" spans="1:13" hidden="1">
      <c r="A2314" t="s">
        <v>22271</v>
      </c>
      <c r="B2314" s="1">
        <v>42048</v>
      </c>
      <c r="C2314" t="s">
        <v>18</v>
      </c>
      <c r="D2314">
        <v>2</v>
      </c>
      <c r="E2314" t="s">
        <v>22284</v>
      </c>
      <c r="F2314" t="s">
        <v>13559</v>
      </c>
      <c r="G2314" t="s">
        <v>479</v>
      </c>
      <c r="H2314" t="s">
        <v>22285</v>
      </c>
      <c r="I2314" s="2">
        <v>336.03</v>
      </c>
      <c r="J2314" s="5"/>
      <c r="L2314" s="5"/>
      <c r="M2314" s="2">
        <f t="shared" si="36"/>
        <v>4062.4200000005849</v>
      </c>
    </row>
    <row r="2315" spans="1:13" hidden="1">
      <c r="A2315" t="s">
        <v>22294</v>
      </c>
      <c r="B2315" s="1">
        <v>42048</v>
      </c>
      <c r="C2315" t="s">
        <v>674</v>
      </c>
      <c r="D2315">
        <v>2</v>
      </c>
      <c r="E2315" t="s">
        <v>22310</v>
      </c>
      <c r="F2315" t="s">
        <v>13559</v>
      </c>
      <c r="G2315" t="s">
        <v>479</v>
      </c>
      <c r="H2315" t="s">
        <v>22285</v>
      </c>
      <c r="I2315" s="2">
        <v>336.03</v>
      </c>
      <c r="J2315" s="5"/>
      <c r="L2315" s="5"/>
      <c r="M2315" s="2">
        <f t="shared" si="36"/>
        <v>4398.4500000005846</v>
      </c>
    </row>
    <row r="2316" spans="1:13" hidden="1">
      <c r="A2316" t="s">
        <v>22321</v>
      </c>
      <c r="B2316" s="1">
        <v>42048</v>
      </c>
      <c r="C2316" t="s">
        <v>22333</v>
      </c>
      <c r="D2316">
        <v>2</v>
      </c>
      <c r="E2316" t="s">
        <v>22334</v>
      </c>
      <c r="F2316" t="s">
        <v>7054</v>
      </c>
      <c r="G2316" t="s">
        <v>4</v>
      </c>
      <c r="H2316" t="s">
        <v>4869</v>
      </c>
      <c r="I2316" s="2">
        <v>1025</v>
      </c>
      <c r="J2316" s="5"/>
      <c r="L2316" s="5"/>
      <c r="M2316" s="2">
        <f t="shared" si="36"/>
        <v>5423.4500000005846</v>
      </c>
    </row>
    <row r="2317" spans="1:13" hidden="1">
      <c r="A2317" s="35" t="s">
        <v>4938</v>
      </c>
      <c r="B2317" s="36">
        <v>42049</v>
      </c>
      <c r="C2317" s="35" t="s">
        <v>4944</v>
      </c>
      <c r="D2317" s="35">
        <v>2</v>
      </c>
      <c r="E2317" s="35" t="s">
        <v>4945</v>
      </c>
      <c r="F2317" s="35" t="s">
        <v>78</v>
      </c>
      <c r="G2317" s="35" t="s">
        <v>4</v>
      </c>
      <c r="H2317" s="35" t="s">
        <v>4185</v>
      </c>
      <c r="I2317" s="11"/>
      <c r="J2317" s="12"/>
      <c r="K2317" s="11">
        <v>2732.99</v>
      </c>
      <c r="L2317" s="12"/>
      <c r="M2317" s="11">
        <f t="shared" si="36"/>
        <v>2690.4600000005848</v>
      </c>
    </row>
    <row r="2318" spans="1:13" hidden="1">
      <c r="A2318" s="13" t="s">
        <v>4946</v>
      </c>
      <c r="B2318" s="14">
        <v>42049</v>
      </c>
      <c r="C2318" s="13" t="s">
        <v>948</v>
      </c>
      <c r="D2318" s="13">
        <v>1</v>
      </c>
      <c r="E2318" s="13" t="s">
        <v>4951</v>
      </c>
      <c r="F2318" s="13" t="s">
        <v>16</v>
      </c>
      <c r="G2318" s="13" t="s">
        <v>4</v>
      </c>
      <c r="H2318" s="13" t="s">
        <v>4952</v>
      </c>
      <c r="I2318" s="15"/>
      <c r="J2318" s="16"/>
      <c r="K2318" s="15">
        <v>20000</v>
      </c>
      <c r="L2318" s="16"/>
      <c r="M2318" s="15">
        <f t="shared" si="36"/>
        <v>-17309.539999999415</v>
      </c>
    </row>
    <row r="2319" spans="1:13" hidden="1">
      <c r="A2319" t="s">
        <v>5115</v>
      </c>
      <c r="B2319" s="1">
        <v>42049</v>
      </c>
      <c r="C2319" t="s">
        <v>4274</v>
      </c>
      <c r="D2319">
        <v>2</v>
      </c>
      <c r="E2319" t="s">
        <v>5118</v>
      </c>
      <c r="F2319" t="s">
        <v>78</v>
      </c>
      <c r="G2319" t="s">
        <v>4</v>
      </c>
      <c r="H2319" t="s">
        <v>5119</v>
      </c>
      <c r="J2319" s="5"/>
      <c r="K2319" s="2">
        <v>1699.99</v>
      </c>
      <c r="L2319" s="5"/>
      <c r="M2319" s="2">
        <f t="shared" si="36"/>
        <v>-19009.529999999417</v>
      </c>
    </row>
    <row r="2320" spans="1:13" hidden="1">
      <c r="A2320" t="s">
        <v>5123</v>
      </c>
      <c r="B2320" s="1">
        <v>42049</v>
      </c>
      <c r="C2320" t="s">
        <v>5127</v>
      </c>
      <c r="D2320">
        <v>2</v>
      </c>
      <c r="E2320" t="s">
        <v>5128</v>
      </c>
      <c r="F2320" t="s">
        <v>78</v>
      </c>
      <c r="G2320" t="s">
        <v>4</v>
      </c>
      <c r="H2320" t="s">
        <v>5119</v>
      </c>
      <c r="J2320" s="5"/>
      <c r="K2320" s="2">
        <v>1840</v>
      </c>
      <c r="L2320" s="5"/>
      <c r="M2320" s="2">
        <f t="shared" si="36"/>
        <v>-20849.529999999417</v>
      </c>
    </row>
    <row r="2321" spans="1:14" hidden="1">
      <c r="A2321" t="s">
        <v>5131</v>
      </c>
      <c r="B2321" s="1">
        <v>42049</v>
      </c>
      <c r="C2321" t="s">
        <v>924</v>
      </c>
      <c r="D2321">
        <v>1</v>
      </c>
      <c r="E2321" t="s">
        <v>5133</v>
      </c>
      <c r="F2321" t="s">
        <v>16</v>
      </c>
      <c r="G2321" t="s">
        <v>4</v>
      </c>
      <c r="H2321" t="s">
        <v>924</v>
      </c>
      <c r="J2321" s="5"/>
      <c r="K2321" s="2">
        <v>7730</v>
      </c>
      <c r="L2321" s="5"/>
      <c r="M2321" s="2">
        <f t="shared" si="36"/>
        <v>-28579.529999999417</v>
      </c>
    </row>
    <row r="2322" spans="1:14" hidden="1">
      <c r="A2322" t="s">
        <v>5134</v>
      </c>
      <c r="B2322" s="1">
        <v>42049</v>
      </c>
      <c r="C2322" t="s">
        <v>195</v>
      </c>
      <c r="D2322">
        <v>1</v>
      </c>
      <c r="E2322" t="s">
        <v>5137</v>
      </c>
      <c r="F2322" t="s">
        <v>13</v>
      </c>
      <c r="G2322" t="s">
        <v>4</v>
      </c>
      <c r="H2322" t="s">
        <v>195</v>
      </c>
      <c r="J2322" s="5"/>
      <c r="K2322" s="2">
        <v>15532.38</v>
      </c>
      <c r="L2322" s="5"/>
      <c r="M2322" s="2">
        <f t="shared" si="36"/>
        <v>-44111.909999999414</v>
      </c>
    </row>
    <row r="2323" spans="1:14" hidden="1">
      <c r="A2323" t="s">
        <v>5138</v>
      </c>
      <c r="B2323" s="1">
        <v>42049</v>
      </c>
      <c r="C2323" t="s">
        <v>18</v>
      </c>
      <c r="D2323">
        <v>1</v>
      </c>
      <c r="E2323" t="s">
        <v>5141</v>
      </c>
      <c r="F2323" t="s">
        <v>13</v>
      </c>
      <c r="G2323" t="s">
        <v>4</v>
      </c>
      <c r="H2323" t="s">
        <v>18</v>
      </c>
      <c r="J2323" s="5"/>
      <c r="K2323" s="2">
        <v>13491.82</v>
      </c>
      <c r="L2323" s="5"/>
      <c r="M2323" s="2">
        <f t="shared" si="36"/>
        <v>-57603.729999999414</v>
      </c>
    </row>
    <row r="2324" spans="1:14" hidden="1">
      <c r="A2324" t="s">
        <v>22345</v>
      </c>
      <c r="B2324" s="1">
        <v>42049</v>
      </c>
      <c r="C2324" t="s">
        <v>18</v>
      </c>
      <c r="D2324">
        <v>2</v>
      </c>
      <c r="E2324" t="s">
        <v>22360</v>
      </c>
      <c r="F2324" t="s">
        <v>13559</v>
      </c>
      <c r="G2324" t="s">
        <v>479</v>
      </c>
      <c r="H2324" t="s">
        <v>4364</v>
      </c>
      <c r="J2324" s="5"/>
      <c r="K2324" s="2">
        <v>1473.3</v>
      </c>
      <c r="L2324" s="5"/>
      <c r="M2324" s="2">
        <f t="shared" si="36"/>
        <v>-59077.029999999417</v>
      </c>
    </row>
    <row r="2325" spans="1:14" hidden="1">
      <c r="A2325" t="s">
        <v>22345</v>
      </c>
      <c r="B2325" s="1">
        <v>42049</v>
      </c>
      <c r="C2325" t="s">
        <v>18</v>
      </c>
      <c r="D2325">
        <v>2</v>
      </c>
      <c r="E2325" t="s">
        <v>22360</v>
      </c>
      <c r="F2325" t="s">
        <v>13559</v>
      </c>
      <c r="G2325" t="s">
        <v>479</v>
      </c>
      <c r="H2325" t="s">
        <v>4364</v>
      </c>
      <c r="I2325" s="2">
        <v>1473.3</v>
      </c>
      <c r="J2325" s="5"/>
      <c r="L2325" s="5"/>
      <c r="M2325" s="2">
        <f t="shared" si="36"/>
        <v>-57603.729999999414</v>
      </c>
    </row>
    <row r="2326" spans="1:14" hidden="1">
      <c r="A2326" t="s">
        <v>22367</v>
      </c>
      <c r="B2326" s="1">
        <v>42049</v>
      </c>
      <c r="C2326" t="s">
        <v>674</v>
      </c>
      <c r="D2326">
        <v>2</v>
      </c>
      <c r="E2326" t="s">
        <v>22387</v>
      </c>
      <c r="F2326" t="s">
        <v>13559</v>
      </c>
      <c r="G2326" t="s">
        <v>479</v>
      </c>
      <c r="H2326" t="s">
        <v>2138</v>
      </c>
      <c r="J2326" s="5"/>
      <c r="K2326" s="2">
        <v>2942.27</v>
      </c>
      <c r="L2326" s="5"/>
      <c r="M2326" s="2">
        <f t="shared" si="36"/>
        <v>-60545.999999999411</v>
      </c>
    </row>
    <row r="2327" spans="1:14" hidden="1">
      <c r="A2327" t="s">
        <v>22367</v>
      </c>
      <c r="B2327" s="1">
        <v>42049</v>
      </c>
      <c r="C2327" t="s">
        <v>674</v>
      </c>
      <c r="D2327">
        <v>2</v>
      </c>
      <c r="E2327" t="s">
        <v>22387</v>
      </c>
      <c r="F2327" t="s">
        <v>13559</v>
      </c>
      <c r="G2327" t="s">
        <v>479</v>
      </c>
      <c r="H2327" t="s">
        <v>2138</v>
      </c>
      <c r="I2327" s="2">
        <v>2942.27</v>
      </c>
      <c r="J2327" s="5"/>
      <c r="L2327" s="5"/>
      <c r="M2327" s="2">
        <f t="shared" si="36"/>
        <v>-57603.729999999414</v>
      </c>
    </row>
    <row r="2328" spans="1:14" hidden="1">
      <c r="A2328" t="s">
        <v>22395</v>
      </c>
      <c r="B2328" s="1">
        <v>42049</v>
      </c>
      <c r="C2328" t="s">
        <v>18</v>
      </c>
      <c r="D2328">
        <v>2</v>
      </c>
      <c r="E2328" t="s">
        <v>22412</v>
      </c>
      <c r="F2328" t="s">
        <v>13559</v>
      </c>
      <c r="G2328" t="s">
        <v>479</v>
      </c>
      <c r="H2328" t="s">
        <v>1037</v>
      </c>
      <c r="I2328" s="2">
        <v>180</v>
      </c>
      <c r="J2328" s="5"/>
      <c r="L2328" s="5"/>
      <c r="M2328" s="2">
        <f t="shared" si="36"/>
        <v>-57423.729999999414</v>
      </c>
      <c r="N2328" t="s">
        <v>36332</v>
      </c>
    </row>
    <row r="2329" spans="1:14" hidden="1">
      <c r="A2329" t="s">
        <v>22419</v>
      </c>
      <c r="B2329" s="1">
        <v>42049</v>
      </c>
      <c r="C2329" t="s">
        <v>18</v>
      </c>
      <c r="D2329">
        <v>2</v>
      </c>
      <c r="E2329" t="s">
        <v>22434</v>
      </c>
      <c r="F2329" t="s">
        <v>13559</v>
      </c>
      <c r="G2329" t="s">
        <v>479</v>
      </c>
      <c r="H2329" t="s">
        <v>22435</v>
      </c>
      <c r="I2329" s="2">
        <v>402.44</v>
      </c>
      <c r="J2329" s="5"/>
      <c r="L2329" s="5"/>
      <c r="M2329" s="2">
        <f t="shared" si="36"/>
        <v>-57021.289999999412</v>
      </c>
    </row>
    <row r="2330" spans="1:14" hidden="1">
      <c r="A2330" t="s">
        <v>22442</v>
      </c>
      <c r="B2330" s="1">
        <v>42049</v>
      </c>
      <c r="C2330" t="s">
        <v>18</v>
      </c>
      <c r="D2330">
        <v>2</v>
      </c>
      <c r="E2330" t="s">
        <v>22455</v>
      </c>
      <c r="F2330" t="s">
        <v>13559</v>
      </c>
      <c r="G2330" t="s">
        <v>479</v>
      </c>
      <c r="H2330" t="s">
        <v>4077</v>
      </c>
      <c r="J2330" s="5"/>
      <c r="K2330" s="2">
        <v>1160.74</v>
      </c>
      <c r="L2330" s="5"/>
      <c r="M2330" s="2">
        <f t="shared" si="36"/>
        <v>-58182.029999999409</v>
      </c>
    </row>
    <row r="2331" spans="1:14" hidden="1">
      <c r="A2331" t="s">
        <v>22442</v>
      </c>
      <c r="B2331" s="1">
        <v>42049</v>
      </c>
      <c r="C2331" t="s">
        <v>18</v>
      </c>
      <c r="D2331">
        <v>2</v>
      </c>
      <c r="E2331" t="s">
        <v>22455</v>
      </c>
      <c r="F2331" t="s">
        <v>13559</v>
      </c>
      <c r="G2331" t="s">
        <v>479</v>
      </c>
      <c r="H2331" t="s">
        <v>4077</v>
      </c>
      <c r="I2331" s="2">
        <v>1160.74</v>
      </c>
      <c r="J2331" s="5"/>
      <c r="L2331" s="5"/>
      <c r="M2331" s="2">
        <f t="shared" si="36"/>
        <v>-57021.289999999412</v>
      </c>
    </row>
    <row r="2332" spans="1:14" hidden="1">
      <c r="A2332" t="s">
        <v>22462</v>
      </c>
      <c r="B2332" s="1">
        <v>42049</v>
      </c>
      <c r="C2332" t="s">
        <v>22479</v>
      </c>
      <c r="D2332">
        <v>1</v>
      </c>
      <c r="E2332" t="s">
        <v>22480</v>
      </c>
      <c r="F2332" t="s">
        <v>13565</v>
      </c>
      <c r="G2332" t="s">
        <v>4</v>
      </c>
      <c r="H2332" t="s">
        <v>8202</v>
      </c>
      <c r="I2332" s="2">
        <v>20000</v>
      </c>
      <c r="J2332" s="5"/>
      <c r="L2332" s="5"/>
      <c r="M2332" s="2">
        <f t="shared" si="36"/>
        <v>-37021.289999999412</v>
      </c>
    </row>
    <row r="2333" spans="1:14" hidden="1">
      <c r="A2333" t="s">
        <v>22486</v>
      </c>
      <c r="B2333" s="1">
        <v>42049</v>
      </c>
      <c r="C2333" t="s">
        <v>22504</v>
      </c>
      <c r="D2333">
        <v>2</v>
      </c>
      <c r="E2333" t="s">
        <v>22505</v>
      </c>
      <c r="F2333" t="s">
        <v>7054</v>
      </c>
      <c r="G2333" t="s">
        <v>4</v>
      </c>
      <c r="H2333" t="s">
        <v>383</v>
      </c>
      <c r="I2333" s="2">
        <v>1025</v>
      </c>
      <c r="J2333" s="5"/>
      <c r="L2333" s="5"/>
      <c r="M2333" s="2">
        <f t="shared" si="36"/>
        <v>-35996.289999999412</v>
      </c>
    </row>
    <row r="2334" spans="1:14" hidden="1">
      <c r="A2334" t="s">
        <v>22513</v>
      </c>
      <c r="B2334" s="1">
        <v>42049</v>
      </c>
      <c r="C2334" t="s">
        <v>18</v>
      </c>
      <c r="D2334">
        <v>2</v>
      </c>
      <c r="E2334" t="s">
        <v>22529</v>
      </c>
      <c r="F2334" t="s">
        <v>13559</v>
      </c>
      <c r="G2334" t="s">
        <v>479</v>
      </c>
      <c r="H2334" t="s">
        <v>22530</v>
      </c>
      <c r="I2334" s="2">
        <v>1508</v>
      </c>
      <c r="J2334" s="5"/>
      <c r="L2334" s="5"/>
      <c r="M2334" s="2">
        <f t="shared" si="36"/>
        <v>-34488.289999999412</v>
      </c>
    </row>
    <row r="2335" spans="1:14" hidden="1">
      <c r="A2335" t="s">
        <v>22536</v>
      </c>
      <c r="B2335" s="1">
        <v>42049</v>
      </c>
      <c r="C2335" t="s">
        <v>22551</v>
      </c>
      <c r="D2335">
        <v>2</v>
      </c>
      <c r="E2335" t="s">
        <v>22552</v>
      </c>
      <c r="F2335" t="s">
        <v>7054</v>
      </c>
      <c r="G2335" t="s">
        <v>4</v>
      </c>
      <c r="H2335" t="s">
        <v>22553</v>
      </c>
      <c r="I2335" s="2">
        <v>1025</v>
      </c>
      <c r="J2335" s="5"/>
      <c r="L2335" s="5"/>
      <c r="M2335" s="2">
        <f t="shared" si="36"/>
        <v>-33463.289999999412</v>
      </c>
    </row>
    <row r="2336" spans="1:14" hidden="1">
      <c r="A2336" t="s">
        <v>22561</v>
      </c>
      <c r="B2336" s="1">
        <v>42049</v>
      </c>
      <c r="C2336" t="s">
        <v>6</v>
      </c>
      <c r="D2336">
        <v>1</v>
      </c>
      <c r="E2336" t="s">
        <v>22580</v>
      </c>
      <c r="F2336" t="s">
        <v>13565</v>
      </c>
      <c r="G2336" t="s">
        <v>4</v>
      </c>
      <c r="H2336" t="s">
        <v>22581</v>
      </c>
      <c r="I2336" s="2">
        <v>2000</v>
      </c>
      <c r="J2336" s="5"/>
      <c r="L2336" s="5"/>
      <c r="M2336" s="2">
        <f t="shared" si="36"/>
        <v>-31463.289999999412</v>
      </c>
    </row>
    <row r="2337" spans="1:13" hidden="1">
      <c r="A2337" t="s">
        <v>22589</v>
      </c>
      <c r="B2337" s="1">
        <v>42049</v>
      </c>
      <c r="C2337" t="s">
        <v>22605</v>
      </c>
      <c r="D2337">
        <v>2</v>
      </c>
      <c r="E2337" t="s">
        <v>22606</v>
      </c>
      <c r="F2337" t="s">
        <v>7054</v>
      </c>
      <c r="G2337" t="s">
        <v>4</v>
      </c>
      <c r="H2337" t="s">
        <v>22607</v>
      </c>
      <c r="I2337" s="2">
        <v>1025</v>
      </c>
      <c r="J2337" s="5"/>
      <c r="L2337" s="5"/>
      <c r="M2337" s="2">
        <f t="shared" si="36"/>
        <v>-30438.289999999412</v>
      </c>
    </row>
    <row r="2338" spans="1:13" hidden="1">
      <c r="A2338" t="s">
        <v>22613</v>
      </c>
      <c r="B2338" s="1">
        <v>42049</v>
      </c>
      <c r="C2338" t="s">
        <v>22628</v>
      </c>
      <c r="D2338">
        <v>1</v>
      </c>
      <c r="E2338" t="s">
        <v>22629</v>
      </c>
      <c r="F2338" t="s">
        <v>13565</v>
      </c>
      <c r="G2338" t="s">
        <v>4</v>
      </c>
      <c r="H2338" t="s">
        <v>22630</v>
      </c>
      <c r="I2338" s="2">
        <v>2000</v>
      </c>
      <c r="J2338" s="5"/>
      <c r="L2338" s="5"/>
      <c r="M2338" s="2">
        <f t="shared" si="36"/>
        <v>-28438.289999999412</v>
      </c>
    </row>
    <row r="2339" spans="1:13" hidden="1">
      <c r="A2339" t="s">
        <v>22636</v>
      </c>
      <c r="B2339" s="1">
        <v>42049</v>
      </c>
      <c r="C2339" t="s">
        <v>22655</v>
      </c>
      <c r="D2339">
        <v>1</v>
      </c>
      <c r="E2339" t="s">
        <v>22656</v>
      </c>
      <c r="F2339" t="s">
        <v>13565</v>
      </c>
      <c r="G2339" t="s">
        <v>4</v>
      </c>
      <c r="H2339" t="s">
        <v>6977</v>
      </c>
      <c r="I2339" s="2">
        <v>1000</v>
      </c>
      <c r="J2339" s="5"/>
      <c r="L2339" s="5"/>
      <c r="M2339" s="2">
        <f t="shared" si="36"/>
        <v>-27438.289999999412</v>
      </c>
    </row>
    <row r="2340" spans="1:13" hidden="1">
      <c r="A2340" t="s">
        <v>22664</v>
      </c>
      <c r="B2340" s="1">
        <v>42049</v>
      </c>
      <c r="C2340" t="s">
        <v>22676</v>
      </c>
      <c r="D2340">
        <v>2</v>
      </c>
      <c r="E2340" t="s">
        <v>22677</v>
      </c>
      <c r="F2340" t="s">
        <v>7054</v>
      </c>
      <c r="G2340" t="s">
        <v>4</v>
      </c>
      <c r="H2340" t="s">
        <v>22678</v>
      </c>
      <c r="I2340" s="2">
        <v>1025</v>
      </c>
      <c r="J2340" s="5"/>
      <c r="L2340" s="5"/>
      <c r="M2340" s="2">
        <f t="shared" si="36"/>
        <v>-26413.289999999412</v>
      </c>
    </row>
    <row r="2341" spans="1:13" hidden="1">
      <c r="A2341" t="s">
        <v>22691</v>
      </c>
      <c r="B2341" s="1">
        <v>42049</v>
      </c>
      <c r="C2341" t="s">
        <v>22703</v>
      </c>
      <c r="D2341">
        <v>2</v>
      </c>
      <c r="E2341" t="s">
        <v>22704</v>
      </c>
      <c r="F2341" t="s">
        <v>7054</v>
      </c>
      <c r="G2341" t="s">
        <v>4</v>
      </c>
      <c r="H2341" t="s">
        <v>8821</v>
      </c>
      <c r="I2341" s="2">
        <v>1840</v>
      </c>
      <c r="J2341" s="5"/>
      <c r="L2341" s="5"/>
      <c r="M2341" s="2">
        <f t="shared" si="36"/>
        <v>-24573.289999999412</v>
      </c>
    </row>
    <row r="2342" spans="1:13" hidden="1">
      <c r="A2342" t="s">
        <v>22713</v>
      </c>
      <c r="B2342" s="1">
        <v>42049</v>
      </c>
      <c r="C2342" t="s">
        <v>18</v>
      </c>
      <c r="D2342">
        <v>2</v>
      </c>
      <c r="E2342" t="s">
        <v>22725</v>
      </c>
      <c r="F2342" t="s">
        <v>13559</v>
      </c>
      <c r="G2342" t="s">
        <v>479</v>
      </c>
      <c r="H2342" t="s">
        <v>18651</v>
      </c>
      <c r="I2342" s="2">
        <v>348</v>
      </c>
      <c r="J2342" s="5"/>
      <c r="L2342" s="5"/>
      <c r="M2342" s="2">
        <f t="shared" si="36"/>
        <v>-24225.289999999412</v>
      </c>
    </row>
    <row r="2343" spans="1:13" hidden="1">
      <c r="A2343" t="s">
        <v>22735</v>
      </c>
      <c r="B2343" s="1">
        <v>42049</v>
      </c>
      <c r="C2343" t="s">
        <v>22746</v>
      </c>
      <c r="D2343">
        <v>2</v>
      </c>
      <c r="E2343" t="s">
        <v>22747</v>
      </c>
      <c r="F2343" t="s">
        <v>7054</v>
      </c>
      <c r="G2343" t="s">
        <v>4</v>
      </c>
      <c r="H2343" t="s">
        <v>22748</v>
      </c>
      <c r="I2343" s="2">
        <v>1025</v>
      </c>
      <c r="J2343" s="5"/>
      <c r="L2343" s="5"/>
      <c r="M2343" s="2">
        <f t="shared" si="36"/>
        <v>-23200.289999999412</v>
      </c>
    </row>
    <row r="2344" spans="1:13" hidden="1">
      <c r="A2344" t="s">
        <v>22756</v>
      </c>
      <c r="B2344" s="1">
        <v>42049</v>
      </c>
      <c r="C2344" t="s">
        <v>18</v>
      </c>
      <c r="D2344">
        <v>2</v>
      </c>
      <c r="E2344" t="s">
        <v>22768</v>
      </c>
      <c r="F2344" t="s">
        <v>13559</v>
      </c>
      <c r="G2344" t="s">
        <v>479</v>
      </c>
      <c r="H2344" t="s">
        <v>4673</v>
      </c>
      <c r="I2344" s="2">
        <v>275.82</v>
      </c>
      <c r="J2344" s="5"/>
      <c r="L2344" s="5"/>
      <c r="M2344" s="2">
        <f t="shared" si="36"/>
        <v>-22924.469999999412</v>
      </c>
    </row>
    <row r="2345" spans="1:13" hidden="1">
      <c r="A2345" t="s">
        <v>22776</v>
      </c>
      <c r="B2345" s="1">
        <v>42049</v>
      </c>
      <c r="C2345" t="s">
        <v>22791</v>
      </c>
      <c r="D2345">
        <v>2</v>
      </c>
      <c r="E2345" t="s">
        <v>22792</v>
      </c>
      <c r="F2345" t="s">
        <v>7054</v>
      </c>
      <c r="G2345" t="s">
        <v>4</v>
      </c>
      <c r="H2345" t="s">
        <v>2138</v>
      </c>
      <c r="I2345" s="2">
        <v>200.01</v>
      </c>
      <c r="J2345" s="5"/>
      <c r="L2345" s="5"/>
      <c r="M2345" s="2">
        <f t="shared" si="36"/>
        <v>-22724.459999999413</v>
      </c>
    </row>
    <row r="2346" spans="1:13" hidden="1">
      <c r="A2346" t="s">
        <v>22800</v>
      </c>
      <c r="B2346" s="1">
        <v>42049</v>
      </c>
      <c r="C2346" t="s">
        <v>22812</v>
      </c>
      <c r="D2346">
        <v>2</v>
      </c>
      <c r="E2346" t="s">
        <v>22813</v>
      </c>
      <c r="F2346" t="s">
        <v>7054</v>
      </c>
      <c r="G2346" t="s">
        <v>4</v>
      </c>
      <c r="H2346" t="s">
        <v>22814</v>
      </c>
      <c r="I2346" s="2">
        <v>1025</v>
      </c>
      <c r="J2346" s="5"/>
      <c r="L2346" s="5"/>
      <c r="M2346" s="2">
        <f t="shared" si="36"/>
        <v>-21699.459999999413</v>
      </c>
    </row>
    <row r="2347" spans="1:13" hidden="1">
      <c r="A2347" t="s">
        <v>22826</v>
      </c>
      <c r="B2347" s="1">
        <v>42049</v>
      </c>
      <c r="C2347" t="s">
        <v>674</v>
      </c>
      <c r="D2347">
        <v>2</v>
      </c>
      <c r="E2347" t="s">
        <v>22838</v>
      </c>
      <c r="F2347" t="s">
        <v>13559</v>
      </c>
      <c r="G2347" t="s">
        <v>479</v>
      </c>
      <c r="H2347" t="s">
        <v>6755</v>
      </c>
      <c r="I2347" s="2">
        <v>723.55</v>
      </c>
      <c r="J2347" s="5"/>
      <c r="L2347" s="5"/>
      <c r="M2347" s="2">
        <f t="shared" si="36"/>
        <v>-20975.909999999414</v>
      </c>
    </row>
    <row r="2348" spans="1:13" hidden="1">
      <c r="A2348" t="s">
        <v>22849</v>
      </c>
      <c r="B2348" s="1">
        <v>42049</v>
      </c>
      <c r="C2348" t="s">
        <v>22861</v>
      </c>
      <c r="D2348">
        <v>2</v>
      </c>
      <c r="E2348" t="s">
        <v>22862</v>
      </c>
      <c r="F2348" t="s">
        <v>7054</v>
      </c>
      <c r="G2348" t="s">
        <v>4</v>
      </c>
      <c r="H2348" t="s">
        <v>3169</v>
      </c>
      <c r="I2348" s="2">
        <v>1025</v>
      </c>
      <c r="J2348" s="5"/>
      <c r="L2348" s="5"/>
      <c r="M2348" s="2">
        <f t="shared" si="36"/>
        <v>-19950.909999999414</v>
      </c>
    </row>
    <row r="2349" spans="1:13" hidden="1">
      <c r="A2349" t="s">
        <v>22873</v>
      </c>
      <c r="B2349" s="1">
        <v>42049</v>
      </c>
      <c r="C2349" t="s">
        <v>22884</v>
      </c>
      <c r="D2349">
        <v>2</v>
      </c>
      <c r="E2349" t="s">
        <v>22885</v>
      </c>
      <c r="F2349" t="s">
        <v>7054</v>
      </c>
      <c r="G2349" t="s">
        <v>4</v>
      </c>
      <c r="H2349" t="s">
        <v>14417</v>
      </c>
      <c r="I2349" s="2">
        <v>1025</v>
      </c>
      <c r="J2349" s="5"/>
      <c r="L2349" s="5"/>
      <c r="M2349" s="2">
        <f t="shared" si="36"/>
        <v>-18925.909999999414</v>
      </c>
    </row>
    <row r="2350" spans="1:13" hidden="1">
      <c r="A2350" t="s">
        <v>22896</v>
      </c>
      <c r="B2350" s="1">
        <v>42049</v>
      </c>
      <c r="C2350" t="s">
        <v>22907</v>
      </c>
      <c r="D2350">
        <v>2</v>
      </c>
      <c r="E2350" t="s">
        <v>22908</v>
      </c>
      <c r="F2350" t="s">
        <v>7054</v>
      </c>
      <c r="G2350" t="s">
        <v>4</v>
      </c>
      <c r="H2350" t="s">
        <v>435</v>
      </c>
      <c r="I2350" s="2">
        <v>1025</v>
      </c>
      <c r="J2350" s="5"/>
      <c r="L2350" s="5"/>
      <c r="M2350" s="2">
        <f t="shared" si="36"/>
        <v>-17900.909999999414</v>
      </c>
    </row>
    <row r="2351" spans="1:13" hidden="1">
      <c r="A2351" t="s">
        <v>22918</v>
      </c>
      <c r="B2351" s="1">
        <v>42049</v>
      </c>
      <c r="C2351" t="s">
        <v>4274</v>
      </c>
      <c r="D2351">
        <v>2</v>
      </c>
      <c r="E2351" t="s">
        <v>22929</v>
      </c>
      <c r="F2351" t="s">
        <v>7054</v>
      </c>
      <c r="G2351" t="s">
        <v>4</v>
      </c>
      <c r="H2351" t="s">
        <v>5119</v>
      </c>
      <c r="I2351" s="2">
        <v>1699.99</v>
      </c>
      <c r="J2351" s="5"/>
      <c r="L2351" s="5"/>
      <c r="M2351" s="2">
        <f t="shared" si="36"/>
        <v>-16200.919999999414</v>
      </c>
    </row>
    <row r="2352" spans="1:13" hidden="1">
      <c r="A2352" t="s">
        <v>22939</v>
      </c>
      <c r="B2352" s="1">
        <v>42049</v>
      </c>
      <c r="C2352" t="s">
        <v>5127</v>
      </c>
      <c r="D2352">
        <v>2</v>
      </c>
      <c r="E2352" t="s">
        <v>22952</v>
      </c>
      <c r="F2352" t="s">
        <v>7054</v>
      </c>
      <c r="G2352" t="s">
        <v>4</v>
      </c>
      <c r="H2352" t="s">
        <v>5119</v>
      </c>
      <c r="I2352" s="2">
        <v>1840</v>
      </c>
      <c r="J2352" s="5"/>
      <c r="L2352" s="5"/>
      <c r="M2352" s="2">
        <f t="shared" si="36"/>
        <v>-14360.919999999414</v>
      </c>
    </row>
    <row r="2353" spans="1:13" hidden="1">
      <c r="A2353" t="s">
        <v>22963</v>
      </c>
      <c r="B2353" s="1">
        <v>42049</v>
      </c>
      <c r="C2353" t="s">
        <v>22973</v>
      </c>
      <c r="D2353">
        <v>2</v>
      </c>
      <c r="E2353" t="s">
        <v>22974</v>
      </c>
      <c r="F2353" t="s">
        <v>7054</v>
      </c>
      <c r="G2353" t="s">
        <v>4</v>
      </c>
      <c r="H2353" t="s">
        <v>20668</v>
      </c>
      <c r="I2353" s="2">
        <v>3330.38</v>
      </c>
      <c r="J2353" s="5"/>
      <c r="L2353" s="5"/>
      <c r="M2353" s="2">
        <f t="shared" si="36"/>
        <v>-11030.539999999415</v>
      </c>
    </row>
    <row r="2354" spans="1:13" hidden="1">
      <c r="A2354" t="s">
        <v>22983</v>
      </c>
      <c r="B2354" s="1">
        <v>42049</v>
      </c>
      <c r="C2354" t="s">
        <v>22999</v>
      </c>
      <c r="D2354">
        <v>2</v>
      </c>
      <c r="E2354" t="s">
        <v>23000</v>
      </c>
      <c r="F2354" t="s">
        <v>7054</v>
      </c>
      <c r="G2354" t="s">
        <v>4</v>
      </c>
      <c r="H2354" t="s">
        <v>14696</v>
      </c>
      <c r="I2354" s="2">
        <v>3029.99</v>
      </c>
      <c r="J2354" s="5"/>
      <c r="L2354" s="5"/>
      <c r="M2354" s="2">
        <f t="shared" si="36"/>
        <v>-8000.5499999994154</v>
      </c>
    </row>
    <row r="2355" spans="1:13" hidden="1">
      <c r="A2355" t="s">
        <v>23009</v>
      </c>
      <c r="B2355" s="1">
        <v>42049</v>
      </c>
      <c r="C2355" t="s">
        <v>23022</v>
      </c>
      <c r="D2355">
        <v>2</v>
      </c>
      <c r="E2355" t="s">
        <v>23023</v>
      </c>
      <c r="F2355" t="s">
        <v>7054</v>
      </c>
      <c r="G2355" t="s">
        <v>4</v>
      </c>
      <c r="H2355" t="s">
        <v>8436</v>
      </c>
      <c r="I2355" s="2">
        <v>4796.01</v>
      </c>
      <c r="J2355" s="5"/>
      <c r="L2355" s="5"/>
      <c r="M2355" s="2">
        <f t="shared" si="36"/>
        <v>-3204.5399999994152</v>
      </c>
    </row>
    <row r="2356" spans="1:13" hidden="1">
      <c r="A2356" t="s">
        <v>23033</v>
      </c>
      <c r="B2356" s="1">
        <v>42049</v>
      </c>
      <c r="C2356" t="s">
        <v>23044</v>
      </c>
      <c r="D2356">
        <v>2</v>
      </c>
      <c r="E2356" t="s">
        <v>23045</v>
      </c>
      <c r="F2356" t="s">
        <v>7054</v>
      </c>
      <c r="G2356" t="s">
        <v>4</v>
      </c>
      <c r="H2356" t="s">
        <v>23046</v>
      </c>
      <c r="I2356" s="2">
        <v>1025</v>
      </c>
      <c r="J2356" s="5"/>
      <c r="L2356" s="5"/>
      <c r="M2356" s="2">
        <f t="shared" si="36"/>
        <v>-2179.5399999994152</v>
      </c>
    </row>
    <row r="2357" spans="1:13" hidden="1">
      <c r="A2357" t="s">
        <v>23060</v>
      </c>
      <c r="B2357" s="1">
        <v>42049</v>
      </c>
      <c r="C2357" t="s">
        <v>23073</v>
      </c>
      <c r="D2357">
        <v>2</v>
      </c>
      <c r="E2357" t="s">
        <v>23074</v>
      </c>
      <c r="F2357" t="s">
        <v>7054</v>
      </c>
      <c r="G2357" t="s">
        <v>4</v>
      </c>
      <c r="H2357" t="s">
        <v>23075</v>
      </c>
      <c r="I2357" s="2">
        <v>3030</v>
      </c>
      <c r="J2357" s="5"/>
      <c r="L2357" s="5"/>
      <c r="M2357" s="2">
        <f t="shared" si="36"/>
        <v>850.46000000058484</v>
      </c>
    </row>
    <row r="2358" spans="1:13" hidden="1">
      <c r="A2358" t="s">
        <v>23087</v>
      </c>
      <c r="B2358" s="1">
        <v>42049</v>
      </c>
      <c r="C2358" t="s">
        <v>5127</v>
      </c>
      <c r="D2358">
        <v>2</v>
      </c>
      <c r="E2358" t="s">
        <v>23097</v>
      </c>
      <c r="F2358" t="s">
        <v>7054</v>
      </c>
      <c r="G2358" t="s">
        <v>4</v>
      </c>
      <c r="H2358" t="s">
        <v>5119</v>
      </c>
      <c r="I2358" s="2">
        <v>1840</v>
      </c>
      <c r="J2358" s="5"/>
      <c r="L2358" s="5"/>
      <c r="M2358" s="2">
        <f t="shared" si="36"/>
        <v>2690.4600000005848</v>
      </c>
    </row>
    <row r="2359" spans="1:13" hidden="1">
      <c r="A2359" t="s">
        <v>23110</v>
      </c>
      <c r="B2359" s="1">
        <v>42049</v>
      </c>
      <c r="C2359" t="s">
        <v>4944</v>
      </c>
      <c r="D2359">
        <v>2</v>
      </c>
      <c r="E2359" t="s">
        <v>23123</v>
      </c>
      <c r="F2359" t="s">
        <v>7054</v>
      </c>
      <c r="G2359" t="s">
        <v>4</v>
      </c>
      <c r="H2359" t="s">
        <v>4185</v>
      </c>
      <c r="I2359" s="2">
        <v>2733.01</v>
      </c>
      <c r="J2359" s="5"/>
      <c r="L2359" s="5"/>
      <c r="M2359" s="2">
        <f t="shared" si="36"/>
        <v>5423.4700000005851</v>
      </c>
    </row>
    <row r="2360" spans="1:13" hidden="1">
      <c r="A2360" s="35" t="s">
        <v>5147</v>
      </c>
      <c r="B2360" s="36">
        <v>42051</v>
      </c>
      <c r="C2360" s="35" t="s">
        <v>6</v>
      </c>
      <c r="D2360" s="35">
        <v>1</v>
      </c>
      <c r="E2360" s="35" t="s">
        <v>5148</v>
      </c>
      <c r="F2360" s="35" t="s">
        <v>29</v>
      </c>
      <c r="G2360" s="35" t="s">
        <v>4</v>
      </c>
      <c r="H2360" s="35" t="s">
        <v>5149</v>
      </c>
      <c r="I2360" s="11">
        <v>145.34</v>
      </c>
      <c r="J2360" s="12"/>
      <c r="K2360" s="11"/>
      <c r="L2360" s="12"/>
      <c r="M2360" s="11">
        <f t="shared" si="36"/>
        <v>5568.8100000005852</v>
      </c>
    </row>
    <row r="2361" spans="1:13" hidden="1">
      <c r="A2361" t="s">
        <v>5155</v>
      </c>
      <c r="B2361" s="1">
        <v>42051</v>
      </c>
      <c r="C2361" t="s">
        <v>6</v>
      </c>
      <c r="D2361">
        <v>1</v>
      </c>
      <c r="E2361" t="s">
        <v>5158</v>
      </c>
      <c r="F2361" t="s">
        <v>13</v>
      </c>
      <c r="G2361" t="s">
        <v>4</v>
      </c>
      <c r="H2361" t="s">
        <v>5159</v>
      </c>
      <c r="J2361" s="5"/>
      <c r="K2361" s="2">
        <v>21525</v>
      </c>
      <c r="L2361" s="5"/>
      <c r="M2361" s="2">
        <f t="shared" si="36"/>
        <v>-15956.189999999415</v>
      </c>
    </row>
    <row r="2362" spans="1:13" hidden="1">
      <c r="A2362" t="s">
        <v>5160</v>
      </c>
      <c r="B2362" s="1">
        <v>42051</v>
      </c>
      <c r="C2362" t="s">
        <v>6</v>
      </c>
      <c r="D2362">
        <v>1</v>
      </c>
      <c r="E2362" t="s">
        <v>5164</v>
      </c>
      <c r="F2362" t="s">
        <v>13</v>
      </c>
      <c r="G2362" t="s">
        <v>4</v>
      </c>
      <c r="H2362" t="s">
        <v>2609</v>
      </c>
      <c r="J2362" s="5"/>
      <c r="K2362" s="2">
        <v>534000</v>
      </c>
      <c r="L2362" s="5"/>
      <c r="M2362" s="2">
        <f t="shared" si="36"/>
        <v>-549956.18999999936</v>
      </c>
    </row>
    <row r="2363" spans="1:13" hidden="1">
      <c r="A2363" t="s">
        <v>5186</v>
      </c>
      <c r="B2363" s="1">
        <v>42051</v>
      </c>
      <c r="C2363" t="s">
        <v>529</v>
      </c>
      <c r="D2363">
        <v>1</v>
      </c>
      <c r="E2363" t="s">
        <v>5188</v>
      </c>
      <c r="F2363" t="s">
        <v>13</v>
      </c>
      <c r="G2363" t="s">
        <v>4</v>
      </c>
      <c r="H2363" t="s">
        <v>5189</v>
      </c>
      <c r="J2363" s="5"/>
      <c r="K2363" s="2">
        <v>5000</v>
      </c>
      <c r="L2363" s="5"/>
      <c r="M2363" s="2">
        <f t="shared" si="36"/>
        <v>-554956.18999999936</v>
      </c>
    </row>
    <row r="2364" spans="1:13" hidden="1">
      <c r="A2364" t="s">
        <v>5197</v>
      </c>
      <c r="B2364" s="1">
        <v>42051</v>
      </c>
      <c r="C2364" t="s">
        <v>948</v>
      </c>
      <c r="D2364">
        <v>1</v>
      </c>
      <c r="E2364" t="s">
        <v>5198</v>
      </c>
      <c r="F2364" t="s">
        <v>13</v>
      </c>
      <c r="G2364" t="s">
        <v>4</v>
      </c>
      <c r="H2364" t="s">
        <v>5199</v>
      </c>
      <c r="J2364" s="5"/>
      <c r="K2364" s="2">
        <v>100000</v>
      </c>
      <c r="L2364" s="5"/>
      <c r="M2364" s="2">
        <f t="shared" si="36"/>
        <v>-654956.18999999936</v>
      </c>
    </row>
    <row r="2365" spans="1:13" hidden="1">
      <c r="A2365" t="s">
        <v>5281</v>
      </c>
      <c r="B2365" s="1">
        <v>42051</v>
      </c>
      <c r="C2365" t="s">
        <v>1</v>
      </c>
      <c r="D2365">
        <v>1</v>
      </c>
      <c r="E2365" t="s">
        <v>5284</v>
      </c>
      <c r="F2365" t="s">
        <v>228</v>
      </c>
      <c r="G2365" t="s">
        <v>4</v>
      </c>
      <c r="H2365" t="s">
        <v>5285</v>
      </c>
      <c r="J2365" s="5"/>
      <c r="K2365" s="2">
        <v>136500</v>
      </c>
      <c r="L2365" s="5"/>
      <c r="M2365" s="2">
        <f t="shared" si="36"/>
        <v>-791456.18999999936</v>
      </c>
    </row>
    <row r="2366" spans="1:13" hidden="1">
      <c r="A2366" t="s">
        <v>5289</v>
      </c>
      <c r="B2366" s="1">
        <v>42051</v>
      </c>
      <c r="C2366" t="s">
        <v>6</v>
      </c>
      <c r="D2366">
        <v>1</v>
      </c>
      <c r="E2366" t="s">
        <v>5292</v>
      </c>
      <c r="F2366" t="s">
        <v>8</v>
      </c>
      <c r="G2366" t="s">
        <v>4</v>
      </c>
      <c r="H2366" t="s">
        <v>5293</v>
      </c>
      <c r="I2366" s="2">
        <v>656.15</v>
      </c>
      <c r="J2366" s="5"/>
      <c r="L2366" s="5"/>
      <c r="M2366" s="2">
        <f t="shared" si="36"/>
        <v>-790800.03999999934</v>
      </c>
    </row>
    <row r="2367" spans="1:13" hidden="1">
      <c r="A2367" t="s">
        <v>5296</v>
      </c>
      <c r="B2367" s="1">
        <v>42051</v>
      </c>
      <c r="C2367" t="s">
        <v>278</v>
      </c>
      <c r="D2367">
        <v>1</v>
      </c>
      <c r="E2367" t="s">
        <v>5300</v>
      </c>
      <c r="F2367" t="s">
        <v>13</v>
      </c>
      <c r="G2367" t="s">
        <v>4</v>
      </c>
      <c r="H2367" t="s">
        <v>5301</v>
      </c>
      <c r="J2367" s="5"/>
      <c r="K2367" s="2">
        <v>65000</v>
      </c>
      <c r="L2367" s="5"/>
      <c r="M2367" s="2">
        <f t="shared" si="36"/>
        <v>-855800.03999999934</v>
      </c>
    </row>
    <row r="2368" spans="1:13" hidden="1">
      <c r="A2368" t="s">
        <v>5303</v>
      </c>
      <c r="B2368" s="1">
        <v>42051</v>
      </c>
      <c r="C2368" t="s">
        <v>278</v>
      </c>
      <c r="D2368">
        <v>1</v>
      </c>
      <c r="E2368" t="s">
        <v>5306</v>
      </c>
      <c r="F2368" t="s">
        <v>13</v>
      </c>
      <c r="G2368" t="s">
        <v>4</v>
      </c>
      <c r="H2368" t="s">
        <v>5301</v>
      </c>
      <c r="J2368" s="5"/>
      <c r="K2368" s="2">
        <v>5000</v>
      </c>
      <c r="L2368" s="5"/>
      <c r="M2368" s="2">
        <f t="shared" si="36"/>
        <v>-860800.03999999934</v>
      </c>
    </row>
    <row r="2369" spans="1:13" hidden="1">
      <c r="A2369" t="s">
        <v>5307</v>
      </c>
      <c r="B2369" s="1">
        <v>42051</v>
      </c>
      <c r="C2369" t="s">
        <v>536</v>
      </c>
      <c r="D2369">
        <v>1</v>
      </c>
      <c r="E2369" t="s">
        <v>5310</v>
      </c>
      <c r="F2369" t="s">
        <v>16</v>
      </c>
      <c r="G2369" t="s">
        <v>4</v>
      </c>
      <c r="H2369" t="s">
        <v>598</v>
      </c>
      <c r="J2369" s="5"/>
      <c r="K2369" s="2">
        <v>115000</v>
      </c>
      <c r="L2369" s="5"/>
      <c r="M2369" s="2">
        <f t="shared" si="36"/>
        <v>-975800.03999999934</v>
      </c>
    </row>
    <row r="2370" spans="1:13" hidden="1">
      <c r="A2370" t="s">
        <v>5311</v>
      </c>
      <c r="B2370" s="1">
        <v>42051</v>
      </c>
      <c r="C2370" t="s">
        <v>43</v>
      </c>
      <c r="D2370">
        <v>1</v>
      </c>
      <c r="E2370" t="s">
        <v>5315</v>
      </c>
      <c r="F2370" t="s">
        <v>67</v>
      </c>
      <c r="G2370" t="s">
        <v>4</v>
      </c>
      <c r="H2370" t="s">
        <v>5316</v>
      </c>
      <c r="J2370" s="5"/>
      <c r="K2370" s="2">
        <v>15000</v>
      </c>
      <c r="L2370" s="5"/>
      <c r="M2370" s="2">
        <f t="shared" si="36"/>
        <v>-990800.03999999934</v>
      </c>
    </row>
    <row r="2371" spans="1:13" hidden="1">
      <c r="A2371" t="s">
        <v>5339</v>
      </c>
      <c r="B2371" s="1">
        <v>42051</v>
      </c>
      <c r="C2371" t="s">
        <v>1</v>
      </c>
      <c r="D2371">
        <v>1</v>
      </c>
      <c r="E2371" t="s">
        <v>5284</v>
      </c>
      <c r="F2371" t="s">
        <v>228</v>
      </c>
      <c r="G2371" t="s">
        <v>4</v>
      </c>
      <c r="H2371" t="s">
        <v>5343</v>
      </c>
      <c r="I2371" s="2">
        <v>136500</v>
      </c>
      <c r="J2371" s="5"/>
      <c r="L2371" s="5"/>
      <c r="M2371" s="2">
        <f t="shared" si="36"/>
        <v>-854300.03999999934</v>
      </c>
    </row>
    <row r="2372" spans="1:13" hidden="1">
      <c r="A2372" t="s">
        <v>5344</v>
      </c>
      <c r="B2372" s="1">
        <v>42051</v>
      </c>
      <c r="D2372">
        <v>1</v>
      </c>
      <c r="E2372" t="s">
        <v>5350</v>
      </c>
      <c r="F2372" t="s">
        <v>228</v>
      </c>
      <c r="G2372" t="s">
        <v>4</v>
      </c>
      <c r="H2372" t="s">
        <v>4222</v>
      </c>
      <c r="J2372" s="5"/>
      <c r="K2372" s="2">
        <v>136500</v>
      </c>
      <c r="L2372" s="5"/>
      <c r="M2372" s="2">
        <f t="shared" si="36"/>
        <v>-990800.03999999934</v>
      </c>
    </row>
    <row r="2373" spans="1:13" hidden="1">
      <c r="A2373" t="s">
        <v>5357</v>
      </c>
      <c r="B2373" s="1">
        <v>42051</v>
      </c>
      <c r="C2373" t="s">
        <v>6</v>
      </c>
      <c r="D2373">
        <v>1</v>
      </c>
      <c r="E2373" t="s">
        <v>5363</v>
      </c>
      <c r="F2373" t="s">
        <v>29</v>
      </c>
      <c r="G2373" t="s">
        <v>4</v>
      </c>
      <c r="H2373" t="s">
        <v>5364</v>
      </c>
      <c r="I2373" s="2">
        <v>2133.84</v>
      </c>
      <c r="J2373" s="5"/>
      <c r="L2373" s="5"/>
      <c r="M2373" s="2">
        <f t="shared" si="36"/>
        <v>-988666.19999999937</v>
      </c>
    </row>
    <row r="2374" spans="1:13" hidden="1">
      <c r="A2374" t="s">
        <v>5383</v>
      </c>
      <c r="B2374" s="1">
        <v>42051</v>
      </c>
      <c r="C2374" t="s">
        <v>18</v>
      </c>
      <c r="D2374">
        <v>1</v>
      </c>
      <c r="E2374" t="s">
        <v>5388</v>
      </c>
      <c r="F2374" t="s">
        <v>13</v>
      </c>
      <c r="G2374" t="s">
        <v>4</v>
      </c>
      <c r="H2374" t="s">
        <v>4325</v>
      </c>
      <c r="J2374" s="5"/>
      <c r="K2374" s="2">
        <v>99900</v>
      </c>
      <c r="L2374" s="5"/>
      <c r="M2374" s="2">
        <f t="shared" si="36"/>
        <v>-1088566.1999999993</v>
      </c>
    </row>
    <row r="2375" spans="1:13" hidden="1">
      <c r="A2375" t="s">
        <v>5394</v>
      </c>
      <c r="B2375" s="1">
        <v>42051</v>
      </c>
      <c r="C2375" t="s">
        <v>6</v>
      </c>
      <c r="D2375">
        <v>1</v>
      </c>
      <c r="E2375" t="s">
        <v>5398</v>
      </c>
      <c r="F2375" t="s">
        <v>29</v>
      </c>
      <c r="G2375" t="s">
        <v>4</v>
      </c>
      <c r="H2375" t="s">
        <v>4857</v>
      </c>
      <c r="I2375" s="2">
        <v>64.95</v>
      </c>
      <c r="J2375" s="5"/>
      <c r="L2375" s="5"/>
      <c r="M2375" s="2">
        <f t="shared" si="36"/>
        <v>-1088501.2499999993</v>
      </c>
    </row>
    <row r="2376" spans="1:13" hidden="1">
      <c r="A2376" t="s">
        <v>5399</v>
      </c>
      <c r="B2376" s="1">
        <v>42051</v>
      </c>
      <c r="C2376" t="s">
        <v>5402</v>
      </c>
      <c r="D2376">
        <v>2</v>
      </c>
      <c r="E2376" t="s">
        <v>5403</v>
      </c>
      <c r="F2376" t="s">
        <v>78</v>
      </c>
      <c r="G2376" t="s">
        <v>4</v>
      </c>
      <c r="H2376" t="s">
        <v>5404</v>
      </c>
      <c r="J2376" s="5"/>
      <c r="K2376" s="2">
        <v>3430.02</v>
      </c>
      <c r="L2376" s="5"/>
      <c r="M2376" s="2">
        <f t="shared" si="36"/>
        <v>-1091931.2699999993</v>
      </c>
    </row>
    <row r="2377" spans="1:13" hidden="1">
      <c r="A2377" t="s">
        <v>5405</v>
      </c>
      <c r="B2377" s="1">
        <v>42051</v>
      </c>
      <c r="C2377" t="s">
        <v>18</v>
      </c>
      <c r="D2377">
        <v>2</v>
      </c>
      <c r="E2377" t="s">
        <v>5409</v>
      </c>
      <c r="F2377" t="s">
        <v>312</v>
      </c>
      <c r="G2377" t="s">
        <v>313</v>
      </c>
      <c r="H2377" t="s">
        <v>5410</v>
      </c>
      <c r="J2377" s="5"/>
      <c r="K2377" s="2">
        <v>515.78</v>
      </c>
      <c r="L2377" s="5"/>
      <c r="M2377" s="2">
        <f t="shared" ref="M2377:M2440" si="37">+M2376+I2377-K2377</f>
        <v>-1092447.0499999993</v>
      </c>
    </row>
    <row r="2378" spans="1:13" hidden="1">
      <c r="A2378" t="s">
        <v>5413</v>
      </c>
      <c r="B2378" s="1">
        <v>42051</v>
      </c>
      <c r="C2378" t="s">
        <v>6</v>
      </c>
      <c r="D2378">
        <v>1</v>
      </c>
      <c r="E2378" t="s">
        <v>5415</v>
      </c>
      <c r="F2378" t="s">
        <v>29</v>
      </c>
      <c r="G2378" t="s">
        <v>4</v>
      </c>
      <c r="H2378" t="s">
        <v>5410</v>
      </c>
      <c r="I2378" s="2">
        <v>515.78</v>
      </c>
      <c r="J2378" s="5"/>
      <c r="L2378" s="5"/>
      <c r="M2378" s="2">
        <f t="shared" si="37"/>
        <v>-1091931.2699999993</v>
      </c>
    </row>
    <row r="2379" spans="1:13" hidden="1">
      <c r="A2379" t="s">
        <v>5419</v>
      </c>
      <c r="B2379" s="1">
        <v>42051</v>
      </c>
      <c r="C2379" t="s">
        <v>18</v>
      </c>
      <c r="D2379">
        <v>1</v>
      </c>
      <c r="E2379" t="s">
        <v>5425</v>
      </c>
      <c r="F2379" t="s">
        <v>13</v>
      </c>
      <c r="G2379" t="s">
        <v>4</v>
      </c>
      <c r="H2379" t="s">
        <v>5426</v>
      </c>
      <c r="J2379" s="5"/>
      <c r="K2379" s="2">
        <v>65570.720000000001</v>
      </c>
      <c r="L2379" s="5"/>
      <c r="M2379" s="2">
        <f t="shared" si="37"/>
        <v>-1157501.9899999993</v>
      </c>
    </row>
    <row r="2380" spans="1:13" hidden="1">
      <c r="A2380" t="s">
        <v>5427</v>
      </c>
      <c r="B2380" s="1">
        <v>42051</v>
      </c>
      <c r="D2380">
        <v>1</v>
      </c>
      <c r="E2380" t="s">
        <v>5431</v>
      </c>
      <c r="F2380" t="s">
        <v>16</v>
      </c>
      <c r="G2380" t="s">
        <v>4</v>
      </c>
      <c r="H2380" t="s">
        <v>5432</v>
      </c>
      <c r="J2380" s="5"/>
      <c r="K2380" s="2">
        <v>6314.19</v>
      </c>
      <c r="L2380" s="5"/>
      <c r="M2380" s="2">
        <f t="shared" si="37"/>
        <v>-1163816.1799999992</v>
      </c>
    </row>
    <row r="2381" spans="1:13" hidden="1">
      <c r="A2381" t="s">
        <v>5433</v>
      </c>
      <c r="B2381" s="1">
        <v>42051</v>
      </c>
      <c r="C2381" t="s">
        <v>5437</v>
      </c>
      <c r="D2381">
        <v>2</v>
      </c>
      <c r="E2381" t="s">
        <v>5438</v>
      </c>
      <c r="F2381" t="s">
        <v>78</v>
      </c>
      <c r="G2381" t="s">
        <v>4</v>
      </c>
      <c r="H2381" t="s">
        <v>2277</v>
      </c>
      <c r="J2381" s="5"/>
      <c r="K2381" s="2">
        <v>70.180000000000007</v>
      </c>
      <c r="L2381" s="5"/>
      <c r="M2381" s="2">
        <f t="shared" si="37"/>
        <v>-1163886.3599999992</v>
      </c>
    </row>
    <row r="2382" spans="1:13" hidden="1">
      <c r="A2382" t="s">
        <v>5443</v>
      </c>
      <c r="B2382" s="1">
        <v>42051</v>
      </c>
      <c r="C2382" t="s">
        <v>5444</v>
      </c>
      <c r="D2382">
        <v>2</v>
      </c>
      <c r="E2382" t="s">
        <v>5445</v>
      </c>
      <c r="F2382" t="s">
        <v>78</v>
      </c>
      <c r="G2382" t="s">
        <v>4</v>
      </c>
      <c r="H2382" t="s">
        <v>2277</v>
      </c>
      <c r="J2382" s="5"/>
      <c r="K2382" s="2">
        <v>70.180000000000007</v>
      </c>
      <c r="L2382" s="5"/>
      <c r="M2382" s="2">
        <f t="shared" si="37"/>
        <v>-1163956.5399999991</v>
      </c>
    </row>
    <row r="2383" spans="1:13" hidden="1">
      <c r="A2383" t="s">
        <v>5448</v>
      </c>
      <c r="B2383" s="1">
        <v>42051</v>
      </c>
      <c r="C2383" t="s">
        <v>5454</v>
      </c>
      <c r="D2383">
        <v>2</v>
      </c>
      <c r="E2383" t="s">
        <v>5455</v>
      </c>
      <c r="F2383" t="s">
        <v>78</v>
      </c>
      <c r="G2383" t="s">
        <v>4</v>
      </c>
      <c r="H2383" t="s">
        <v>2277</v>
      </c>
      <c r="J2383" s="5"/>
      <c r="K2383" s="2">
        <v>70.180000000000007</v>
      </c>
      <c r="L2383" s="5"/>
      <c r="M2383" s="2">
        <f t="shared" si="37"/>
        <v>-1164026.719999999</v>
      </c>
    </row>
    <row r="2384" spans="1:13" hidden="1">
      <c r="A2384" t="s">
        <v>5458</v>
      </c>
      <c r="B2384" s="1">
        <v>42051</v>
      </c>
      <c r="C2384" t="s">
        <v>5462</v>
      </c>
      <c r="D2384">
        <v>2</v>
      </c>
      <c r="E2384" t="s">
        <v>5463</v>
      </c>
      <c r="F2384" t="s">
        <v>78</v>
      </c>
      <c r="G2384" t="s">
        <v>4</v>
      </c>
      <c r="H2384" t="s">
        <v>2277</v>
      </c>
      <c r="J2384" s="5"/>
      <c r="K2384" s="2">
        <v>70.180000000000007</v>
      </c>
      <c r="L2384" s="5"/>
      <c r="M2384" s="2">
        <f t="shared" si="37"/>
        <v>-1164096.899999999</v>
      </c>
    </row>
    <row r="2385" spans="1:13" hidden="1">
      <c r="A2385" t="s">
        <v>5465</v>
      </c>
      <c r="B2385" s="1">
        <v>42051</v>
      </c>
      <c r="C2385" t="s">
        <v>5475</v>
      </c>
      <c r="D2385">
        <v>2</v>
      </c>
      <c r="E2385" t="s">
        <v>5476</v>
      </c>
      <c r="F2385" t="s">
        <v>78</v>
      </c>
      <c r="G2385" t="s">
        <v>4</v>
      </c>
      <c r="H2385" t="s">
        <v>2277</v>
      </c>
      <c r="J2385" s="5"/>
      <c r="K2385" s="2">
        <v>70.180000000000007</v>
      </c>
      <c r="L2385" s="5"/>
      <c r="M2385" s="2">
        <f t="shared" si="37"/>
        <v>-1164167.0799999989</v>
      </c>
    </row>
    <row r="2386" spans="1:13" hidden="1">
      <c r="A2386" t="s">
        <v>5480</v>
      </c>
      <c r="B2386" s="1">
        <v>42051</v>
      </c>
      <c r="C2386" t="s">
        <v>5484</v>
      </c>
      <c r="D2386">
        <v>2</v>
      </c>
      <c r="E2386" t="s">
        <v>5485</v>
      </c>
      <c r="F2386" t="s">
        <v>78</v>
      </c>
      <c r="G2386" t="s">
        <v>4</v>
      </c>
      <c r="H2386" t="s">
        <v>2277</v>
      </c>
      <c r="J2386" s="5"/>
      <c r="K2386" s="2">
        <v>70.180000000000007</v>
      </c>
      <c r="L2386" s="5"/>
      <c r="M2386" s="2">
        <f t="shared" si="37"/>
        <v>-1164237.2599999988</v>
      </c>
    </row>
    <row r="2387" spans="1:13" hidden="1">
      <c r="A2387" t="s">
        <v>5487</v>
      </c>
      <c r="B2387" s="1">
        <v>42051</v>
      </c>
      <c r="C2387" t="s">
        <v>5490</v>
      </c>
      <c r="D2387">
        <v>2</v>
      </c>
      <c r="E2387" t="s">
        <v>5491</v>
      </c>
      <c r="F2387" t="s">
        <v>78</v>
      </c>
      <c r="G2387" t="s">
        <v>4</v>
      </c>
      <c r="H2387" t="s">
        <v>2277</v>
      </c>
      <c r="J2387" s="5"/>
      <c r="K2387" s="2">
        <v>70.180000000000007</v>
      </c>
      <c r="L2387" s="5"/>
      <c r="M2387" s="2">
        <f t="shared" si="37"/>
        <v>-1164307.4399999988</v>
      </c>
    </row>
    <row r="2388" spans="1:13" hidden="1">
      <c r="A2388" t="s">
        <v>5493</v>
      </c>
      <c r="B2388" s="1">
        <v>42051</v>
      </c>
      <c r="C2388" t="s">
        <v>948</v>
      </c>
      <c r="D2388">
        <v>1</v>
      </c>
      <c r="E2388" t="s">
        <v>5499</v>
      </c>
      <c r="F2388" t="s">
        <v>16</v>
      </c>
      <c r="G2388" t="s">
        <v>4</v>
      </c>
      <c r="H2388" t="s">
        <v>924</v>
      </c>
      <c r="J2388" s="5"/>
      <c r="K2388" s="2">
        <v>4430.0200000000004</v>
      </c>
      <c r="L2388" s="5"/>
      <c r="M2388" s="2">
        <f t="shared" si="37"/>
        <v>-1168737.4599999988</v>
      </c>
    </row>
    <row r="2389" spans="1:13" hidden="1">
      <c r="A2389" t="s">
        <v>5500</v>
      </c>
      <c r="B2389" s="1">
        <v>42051</v>
      </c>
      <c r="C2389" t="s">
        <v>948</v>
      </c>
      <c r="D2389">
        <v>1</v>
      </c>
      <c r="E2389" t="s">
        <v>5499</v>
      </c>
      <c r="F2389" t="s">
        <v>16</v>
      </c>
      <c r="G2389" t="s">
        <v>4</v>
      </c>
      <c r="H2389" t="s">
        <v>5501</v>
      </c>
      <c r="I2389" s="2">
        <v>4430.0200000000004</v>
      </c>
      <c r="J2389" s="5"/>
      <c r="L2389" s="5"/>
      <c r="M2389" s="2">
        <f t="shared" si="37"/>
        <v>-1164307.4399999988</v>
      </c>
    </row>
    <row r="2390" spans="1:13" hidden="1">
      <c r="A2390" t="s">
        <v>5503</v>
      </c>
      <c r="B2390" s="1">
        <v>42051</v>
      </c>
      <c r="C2390" t="s">
        <v>924</v>
      </c>
      <c r="D2390">
        <v>1</v>
      </c>
      <c r="E2390" t="s">
        <v>5507</v>
      </c>
      <c r="F2390" t="s">
        <v>16</v>
      </c>
      <c r="G2390" t="s">
        <v>4</v>
      </c>
      <c r="H2390" t="s">
        <v>924</v>
      </c>
      <c r="J2390" s="5"/>
      <c r="K2390" s="2">
        <v>6480.02</v>
      </c>
      <c r="L2390" s="5"/>
      <c r="M2390" s="2">
        <f t="shared" si="37"/>
        <v>-1170787.4599999988</v>
      </c>
    </row>
    <row r="2391" spans="1:13" hidden="1">
      <c r="A2391" t="s">
        <v>5509</v>
      </c>
      <c r="B2391" s="1">
        <v>42051</v>
      </c>
      <c r="C2391" t="s">
        <v>18</v>
      </c>
      <c r="D2391">
        <v>1</v>
      </c>
      <c r="E2391" t="s">
        <v>5511</v>
      </c>
      <c r="F2391" t="s">
        <v>13</v>
      </c>
      <c r="G2391" t="s">
        <v>4</v>
      </c>
      <c r="H2391" t="s">
        <v>18</v>
      </c>
      <c r="J2391" s="5"/>
      <c r="K2391" s="2">
        <v>13454.42</v>
      </c>
      <c r="L2391" s="5"/>
      <c r="M2391" s="2">
        <f t="shared" si="37"/>
        <v>-1184241.8799999987</v>
      </c>
    </row>
    <row r="2392" spans="1:13" hidden="1">
      <c r="A2392" t="s">
        <v>5512</v>
      </c>
      <c r="B2392" s="1">
        <v>42051</v>
      </c>
      <c r="C2392" t="s">
        <v>195</v>
      </c>
      <c r="D2392">
        <v>1</v>
      </c>
      <c r="E2392" t="s">
        <v>5515</v>
      </c>
      <c r="F2392" t="s">
        <v>13</v>
      </c>
      <c r="G2392" t="s">
        <v>4</v>
      </c>
      <c r="H2392" t="s">
        <v>195</v>
      </c>
      <c r="J2392" s="5"/>
      <c r="K2392" s="2">
        <v>78148.800000000003</v>
      </c>
      <c r="L2392" s="5"/>
      <c r="M2392" s="2">
        <f t="shared" si="37"/>
        <v>-1262390.6799999988</v>
      </c>
    </row>
    <row r="2393" spans="1:13" hidden="1">
      <c r="A2393" t="s">
        <v>23135</v>
      </c>
      <c r="B2393" s="1">
        <v>42051</v>
      </c>
      <c r="C2393" t="s">
        <v>22628</v>
      </c>
      <c r="D2393">
        <v>1</v>
      </c>
      <c r="E2393" t="s">
        <v>23156</v>
      </c>
      <c r="F2393" t="s">
        <v>13565</v>
      </c>
      <c r="G2393" t="s">
        <v>4</v>
      </c>
      <c r="H2393" t="s">
        <v>22630</v>
      </c>
      <c r="I2393" s="2">
        <v>21525</v>
      </c>
      <c r="J2393" s="5"/>
      <c r="L2393" s="5"/>
      <c r="M2393" s="2">
        <f t="shared" si="37"/>
        <v>-1240865.6799999988</v>
      </c>
    </row>
    <row r="2394" spans="1:13" hidden="1">
      <c r="A2394" t="s">
        <v>23161</v>
      </c>
      <c r="B2394" s="1">
        <v>42051</v>
      </c>
      <c r="D2394">
        <v>1</v>
      </c>
      <c r="E2394" t="s">
        <v>23179</v>
      </c>
      <c r="F2394" t="s">
        <v>13565</v>
      </c>
      <c r="G2394" t="s">
        <v>4</v>
      </c>
      <c r="H2394" t="s">
        <v>2609</v>
      </c>
      <c r="I2394" s="2">
        <v>534000</v>
      </c>
      <c r="J2394" s="5"/>
      <c r="L2394" s="5"/>
      <c r="M2394" s="2">
        <f t="shared" si="37"/>
        <v>-706865.67999999877</v>
      </c>
    </row>
    <row r="2395" spans="1:13" hidden="1">
      <c r="A2395" t="s">
        <v>23182</v>
      </c>
      <c r="B2395" s="1">
        <v>42051</v>
      </c>
      <c r="C2395" t="s">
        <v>23198</v>
      </c>
      <c r="D2395">
        <v>1</v>
      </c>
      <c r="E2395" t="s">
        <v>23199</v>
      </c>
      <c r="F2395" t="s">
        <v>13565</v>
      </c>
      <c r="G2395" t="s">
        <v>4</v>
      </c>
      <c r="H2395" t="s">
        <v>23200</v>
      </c>
      <c r="I2395" s="2">
        <v>5000</v>
      </c>
      <c r="J2395" s="5"/>
      <c r="L2395" s="5"/>
      <c r="M2395" s="2">
        <f t="shared" si="37"/>
        <v>-701865.67999999877</v>
      </c>
    </row>
    <row r="2396" spans="1:13" hidden="1">
      <c r="A2396" t="s">
        <v>23203</v>
      </c>
      <c r="B2396" s="1">
        <v>42051</v>
      </c>
      <c r="C2396" t="s">
        <v>23224</v>
      </c>
      <c r="D2396">
        <v>1</v>
      </c>
      <c r="E2396" t="s">
        <v>23225</v>
      </c>
      <c r="F2396" t="s">
        <v>13565</v>
      </c>
      <c r="G2396" t="s">
        <v>4</v>
      </c>
      <c r="H2396" t="s">
        <v>5199</v>
      </c>
      <c r="I2396" s="2">
        <v>100000</v>
      </c>
      <c r="J2396" s="5"/>
      <c r="L2396" s="5"/>
      <c r="M2396" s="2">
        <f t="shared" si="37"/>
        <v>-601865.67999999877</v>
      </c>
    </row>
    <row r="2397" spans="1:13" hidden="1">
      <c r="A2397" t="s">
        <v>23229</v>
      </c>
      <c r="B2397" s="1">
        <v>42051</v>
      </c>
      <c r="C2397" t="s">
        <v>6</v>
      </c>
      <c r="D2397">
        <v>1</v>
      </c>
      <c r="E2397" t="s">
        <v>23246</v>
      </c>
      <c r="F2397" t="s">
        <v>13610</v>
      </c>
      <c r="G2397" t="s">
        <v>4</v>
      </c>
      <c r="H2397" t="s">
        <v>2609</v>
      </c>
      <c r="I2397" s="2">
        <v>20817.13</v>
      </c>
      <c r="J2397" s="5"/>
      <c r="L2397" s="5"/>
      <c r="M2397" s="2">
        <f t="shared" si="37"/>
        <v>-581048.54999999877</v>
      </c>
    </row>
    <row r="2398" spans="1:13" hidden="1">
      <c r="A2398" t="s">
        <v>23251</v>
      </c>
      <c r="B2398" s="1">
        <v>42051</v>
      </c>
      <c r="C2398" t="s">
        <v>23265</v>
      </c>
      <c r="D2398">
        <v>1</v>
      </c>
      <c r="E2398" t="s">
        <v>23266</v>
      </c>
      <c r="F2398" t="s">
        <v>13565</v>
      </c>
      <c r="G2398" t="s">
        <v>4</v>
      </c>
      <c r="H2398" t="s">
        <v>22171</v>
      </c>
      <c r="I2398" s="2">
        <v>65000</v>
      </c>
      <c r="J2398" s="5"/>
      <c r="L2398" s="5"/>
      <c r="M2398" s="2">
        <f t="shared" si="37"/>
        <v>-516048.54999999877</v>
      </c>
    </row>
    <row r="2399" spans="1:13" hidden="1">
      <c r="A2399" t="s">
        <v>23273</v>
      </c>
      <c r="B2399" s="1">
        <v>42051</v>
      </c>
      <c r="C2399" t="s">
        <v>23265</v>
      </c>
      <c r="D2399">
        <v>1</v>
      </c>
      <c r="E2399" t="s">
        <v>23290</v>
      </c>
      <c r="F2399" t="s">
        <v>13565</v>
      </c>
      <c r="G2399" t="s">
        <v>4</v>
      </c>
      <c r="H2399" t="s">
        <v>22171</v>
      </c>
      <c r="I2399" s="2">
        <v>5000</v>
      </c>
      <c r="J2399" s="5"/>
      <c r="L2399" s="5"/>
      <c r="M2399" s="2">
        <f t="shared" si="37"/>
        <v>-511048.54999999877</v>
      </c>
    </row>
    <row r="2400" spans="1:13" hidden="1">
      <c r="A2400" t="s">
        <v>23292</v>
      </c>
      <c r="B2400" s="1">
        <v>42051</v>
      </c>
      <c r="C2400" t="s">
        <v>23310</v>
      </c>
      <c r="D2400">
        <v>1</v>
      </c>
      <c r="E2400" t="s">
        <v>23311</v>
      </c>
      <c r="F2400" t="s">
        <v>13565</v>
      </c>
      <c r="G2400" t="s">
        <v>4</v>
      </c>
      <c r="H2400" t="s">
        <v>8323</v>
      </c>
      <c r="I2400" s="2">
        <v>115000</v>
      </c>
      <c r="J2400" s="5"/>
      <c r="L2400" s="5"/>
      <c r="M2400" s="2">
        <f t="shared" si="37"/>
        <v>-396048.54999999877</v>
      </c>
    </row>
    <row r="2401" spans="1:13" hidden="1">
      <c r="A2401" t="s">
        <v>23314</v>
      </c>
      <c r="B2401" s="1">
        <v>42051</v>
      </c>
      <c r="C2401" t="s">
        <v>22198</v>
      </c>
      <c r="D2401">
        <v>1</v>
      </c>
      <c r="E2401" t="s">
        <v>23334</v>
      </c>
      <c r="F2401" t="s">
        <v>13565</v>
      </c>
      <c r="G2401" t="s">
        <v>4</v>
      </c>
      <c r="H2401" t="s">
        <v>23335</v>
      </c>
      <c r="I2401" s="2">
        <v>15000</v>
      </c>
      <c r="J2401" s="5"/>
      <c r="L2401" s="5"/>
      <c r="M2401" s="2">
        <f t="shared" si="37"/>
        <v>-381048.54999999877</v>
      </c>
    </row>
    <row r="2402" spans="1:13" hidden="1">
      <c r="A2402" t="s">
        <v>23357</v>
      </c>
      <c r="B2402" s="1">
        <v>42051</v>
      </c>
      <c r="C2402" t="s">
        <v>21231</v>
      </c>
      <c r="D2402">
        <v>1</v>
      </c>
      <c r="E2402" t="s">
        <v>23374</v>
      </c>
      <c r="F2402" t="s">
        <v>13565</v>
      </c>
      <c r="G2402" t="s">
        <v>4</v>
      </c>
      <c r="H2402" t="s">
        <v>4222</v>
      </c>
      <c r="I2402" s="2">
        <v>136500</v>
      </c>
      <c r="J2402" s="5"/>
      <c r="L2402" s="5"/>
      <c r="M2402" s="2">
        <f t="shared" si="37"/>
        <v>-244548.54999999877</v>
      </c>
    </row>
    <row r="2403" spans="1:13" hidden="1">
      <c r="A2403" t="s">
        <v>23376</v>
      </c>
      <c r="B2403" s="1">
        <v>42051</v>
      </c>
      <c r="C2403" t="s">
        <v>674</v>
      </c>
      <c r="D2403">
        <v>2</v>
      </c>
      <c r="E2403" t="s">
        <v>23393</v>
      </c>
      <c r="F2403" t="s">
        <v>13559</v>
      </c>
      <c r="G2403" t="s">
        <v>479</v>
      </c>
      <c r="H2403" t="s">
        <v>6755</v>
      </c>
      <c r="I2403" s="2">
        <v>750.11</v>
      </c>
      <c r="J2403" s="5"/>
      <c r="L2403" s="5"/>
      <c r="M2403" s="2">
        <f t="shared" si="37"/>
        <v>-243798.43999999878</v>
      </c>
    </row>
    <row r="2404" spans="1:13" hidden="1">
      <c r="A2404" t="s">
        <v>23396</v>
      </c>
      <c r="B2404" s="1">
        <v>42051</v>
      </c>
      <c r="C2404" t="s">
        <v>23411</v>
      </c>
      <c r="D2404">
        <v>2</v>
      </c>
      <c r="E2404" t="s">
        <v>23412</v>
      </c>
      <c r="F2404" t="s">
        <v>7054</v>
      </c>
      <c r="G2404" t="s">
        <v>4</v>
      </c>
      <c r="H2404" t="s">
        <v>5293</v>
      </c>
      <c r="I2404" s="2">
        <v>1025</v>
      </c>
      <c r="J2404" s="5"/>
      <c r="L2404" s="5"/>
      <c r="M2404" s="2">
        <f t="shared" si="37"/>
        <v>-242773.43999999878</v>
      </c>
    </row>
    <row r="2405" spans="1:13" hidden="1">
      <c r="A2405" t="s">
        <v>23414</v>
      </c>
      <c r="B2405" s="1">
        <v>42051</v>
      </c>
      <c r="C2405" t="s">
        <v>23427</v>
      </c>
      <c r="D2405">
        <v>2</v>
      </c>
      <c r="E2405" t="s">
        <v>23428</v>
      </c>
      <c r="F2405" t="s">
        <v>7054</v>
      </c>
      <c r="G2405" t="s">
        <v>4</v>
      </c>
      <c r="H2405" t="s">
        <v>1808</v>
      </c>
      <c r="I2405" s="2">
        <v>1025</v>
      </c>
      <c r="J2405" s="5"/>
      <c r="L2405" s="5"/>
      <c r="M2405" s="2">
        <f t="shared" si="37"/>
        <v>-241748.43999999878</v>
      </c>
    </row>
    <row r="2406" spans="1:13" hidden="1">
      <c r="A2406" t="s">
        <v>23433</v>
      </c>
      <c r="B2406" s="1">
        <v>42051</v>
      </c>
      <c r="C2406" t="s">
        <v>23444</v>
      </c>
      <c r="D2406">
        <v>2</v>
      </c>
      <c r="E2406" t="s">
        <v>23445</v>
      </c>
      <c r="F2406" t="s">
        <v>7054</v>
      </c>
      <c r="G2406" t="s">
        <v>4</v>
      </c>
      <c r="H2406" t="s">
        <v>435</v>
      </c>
      <c r="I2406" s="2">
        <v>1840</v>
      </c>
      <c r="J2406" s="5"/>
      <c r="L2406" s="5"/>
      <c r="M2406" s="2">
        <f t="shared" si="37"/>
        <v>-239908.43999999878</v>
      </c>
    </row>
    <row r="2407" spans="1:13" hidden="1">
      <c r="A2407" t="s">
        <v>23448</v>
      </c>
      <c r="B2407" s="1">
        <v>42051</v>
      </c>
      <c r="C2407" t="s">
        <v>18</v>
      </c>
      <c r="D2407">
        <v>2</v>
      </c>
      <c r="E2407" t="s">
        <v>23463</v>
      </c>
      <c r="F2407" t="s">
        <v>13559</v>
      </c>
      <c r="G2407" t="s">
        <v>479</v>
      </c>
      <c r="H2407" t="s">
        <v>23464</v>
      </c>
      <c r="I2407" s="2">
        <v>1508</v>
      </c>
      <c r="J2407" s="5"/>
      <c r="L2407" s="5"/>
      <c r="M2407" s="2">
        <f t="shared" si="37"/>
        <v>-238400.43999999878</v>
      </c>
    </row>
    <row r="2408" spans="1:13" hidden="1">
      <c r="A2408" t="s">
        <v>23470</v>
      </c>
      <c r="B2408" s="1">
        <v>42051</v>
      </c>
      <c r="C2408" t="s">
        <v>23489</v>
      </c>
      <c r="D2408">
        <v>1</v>
      </c>
      <c r="E2408" t="s">
        <v>23490</v>
      </c>
      <c r="F2408" t="s">
        <v>13565</v>
      </c>
      <c r="G2408" t="s">
        <v>4</v>
      </c>
      <c r="H2408" t="s">
        <v>23491</v>
      </c>
      <c r="I2408" s="2">
        <v>40000</v>
      </c>
      <c r="J2408" s="5"/>
      <c r="L2408" s="5"/>
      <c r="M2408" s="2">
        <f t="shared" si="37"/>
        <v>-198400.43999999878</v>
      </c>
    </row>
    <row r="2409" spans="1:13" hidden="1">
      <c r="A2409" t="s">
        <v>23496</v>
      </c>
      <c r="B2409" s="1">
        <v>42051</v>
      </c>
      <c r="C2409" t="s">
        <v>5437</v>
      </c>
      <c r="D2409">
        <v>2</v>
      </c>
      <c r="E2409" t="s">
        <v>23513</v>
      </c>
      <c r="F2409" t="s">
        <v>7054</v>
      </c>
      <c r="G2409" t="s">
        <v>4</v>
      </c>
      <c r="H2409" t="s">
        <v>2277</v>
      </c>
      <c r="I2409" s="2">
        <v>70.180000000000007</v>
      </c>
      <c r="J2409" s="5"/>
      <c r="L2409" s="5"/>
      <c r="M2409" s="2">
        <f t="shared" si="37"/>
        <v>-198330.25999999879</v>
      </c>
    </row>
    <row r="2410" spans="1:13" hidden="1">
      <c r="A2410" t="s">
        <v>23518</v>
      </c>
      <c r="B2410" s="1">
        <v>42051</v>
      </c>
      <c r="C2410" t="s">
        <v>5444</v>
      </c>
      <c r="D2410">
        <v>2</v>
      </c>
      <c r="E2410" t="s">
        <v>23532</v>
      </c>
      <c r="F2410" t="s">
        <v>7054</v>
      </c>
      <c r="G2410" t="s">
        <v>4</v>
      </c>
      <c r="H2410" t="s">
        <v>2277</v>
      </c>
      <c r="I2410" s="2">
        <v>70.180000000000007</v>
      </c>
      <c r="J2410" s="5"/>
      <c r="L2410" s="5"/>
      <c r="M2410" s="2">
        <f t="shared" si="37"/>
        <v>-198260.07999999879</v>
      </c>
    </row>
    <row r="2411" spans="1:13" hidden="1">
      <c r="A2411" t="s">
        <v>23538</v>
      </c>
      <c r="B2411" s="1">
        <v>42051</v>
      </c>
      <c r="C2411" t="s">
        <v>5490</v>
      </c>
      <c r="D2411">
        <v>2</v>
      </c>
      <c r="E2411" t="s">
        <v>23552</v>
      </c>
      <c r="F2411" t="s">
        <v>7054</v>
      </c>
      <c r="G2411" t="s">
        <v>4</v>
      </c>
      <c r="H2411" t="s">
        <v>2277</v>
      </c>
      <c r="I2411" s="2">
        <v>70.180000000000007</v>
      </c>
      <c r="J2411" s="5"/>
      <c r="L2411" s="5"/>
      <c r="M2411" s="2">
        <f t="shared" si="37"/>
        <v>-198189.8999999988</v>
      </c>
    </row>
    <row r="2412" spans="1:13" hidden="1">
      <c r="A2412" t="s">
        <v>23557</v>
      </c>
      <c r="B2412" s="1">
        <v>42051</v>
      </c>
      <c r="C2412" t="s">
        <v>5454</v>
      </c>
      <c r="D2412">
        <v>2</v>
      </c>
      <c r="E2412" t="s">
        <v>23572</v>
      </c>
      <c r="F2412" t="s">
        <v>7054</v>
      </c>
      <c r="G2412" t="s">
        <v>4</v>
      </c>
      <c r="H2412" t="s">
        <v>2277</v>
      </c>
      <c r="I2412" s="2">
        <v>70.180000000000007</v>
      </c>
      <c r="J2412" s="5"/>
      <c r="L2412" s="5"/>
      <c r="M2412" s="2">
        <f t="shared" si="37"/>
        <v>-198119.71999999881</v>
      </c>
    </row>
    <row r="2413" spans="1:13" hidden="1">
      <c r="A2413" t="s">
        <v>23580</v>
      </c>
      <c r="B2413" s="1">
        <v>42051</v>
      </c>
      <c r="C2413" t="s">
        <v>5462</v>
      </c>
      <c r="D2413">
        <v>2</v>
      </c>
      <c r="E2413" t="s">
        <v>23595</v>
      </c>
      <c r="F2413" t="s">
        <v>7054</v>
      </c>
      <c r="G2413" t="s">
        <v>4</v>
      </c>
      <c r="H2413" t="s">
        <v>2277</v>
      </c>
      <c r="I2413" s="2">
        <v>70.180000000000007</v>
      </c>
      <c r="J2413" s="5"/>
      <c r="L2413" s="5"/>
      <c r="M2413" s="2">
        <f t="shared" si="37"/>
        <v>-198049.53999999881</v>
      </c>
    </row>
    <row r="2414" spans="1:13" hidden="1">
      <c r="A2414" t="s">
        <v>23600</v>
      </c>
      <c r="B2414" s="1">
        <v>42051</v>
      </c>
      <c r="C2414" t="s">
        <v>5475</v>
      </c>
      <c r="D2414">
        <v>2</v>
      </c>
      <c r="E2414" t="s">
        <v>23613</v>
      </c>
      <c r="F2414" t="s">
        <v>7054</v>
      </c>
      <c r="G2414" t="s">
        <v>4</v>
      </c>
      <c r="H2414" t="s">
        <v>2277</v>
      </c>
      <c r="I2414" s="2">
        <v>70.180000000000007</v>
      </c>
      <c r="J2414" s="5"/>
      <c r="L2414" s="5"/>
      <c r="M2414" s="2">
        <f t="shared" si="37"/>
        <v>-197979.35999999882</v>
      </c>
    </row>
    <row r="2415" spans="1:13" hidden="1">
      <c r="A2415" t="s">
        <v>23618</v>
      </c>
      <c r="B2415" s="1">
        <v>42051</v>
      </c>
      <c r="C2415" t="s">
        <v>5484</v>
      </c>
      <c r="D2415">
        <v>2</v>
      </c>
      <c r="E2415" t="s">
        <v>23630</v>
      </c>
      <c r="F2415" t="s">
        <v>7054</v>
      </c>
      <c r="G2415" t="s">
        <v>4</v>
      </c>
      <c r="H2415" t="s">
        <v>2277</v>
      </c>
      <c r="I2415" s="2">
        <v>70.180000000000007</v>
      </c>
      <c r="J2415" s="5"/>
      <c r="L2415" s="5"/>
      <c r="M2415" s="2">
        <f t="shared" si="37"/>
        <v>-197909.17999999883</v>
      </c>
    </row>
    <row r="2416" spans="1:13" hidden="1">
      <c r="A2416" t="s">
        <v>23636</v>
      </c>
      <c r="B2416" s="1">
        <v>42051</v>
      </c>
      <c r="C2416" t="s">
        <v>23650</v>
      </c>
      <c r="D2416">
        <v>2</v>
      </c>
      <c r="E2416" t="s">
        <v>23651</v>
      </c>
      <c r="F2416" t="s">
        <v>7054</v>
      </c>
      <c r="G2416" t="s">
        <v>4</v>
      </c>
      <c r="H2416" t="s">
        <v>23652</v>
      </c>
      <c r="I2416" s="2">
        <v>1840</v>
      </c>
      <c r="J2416" s="5"/>
      <c r="L2416" s="5"/>
      <c r="M2416" s="2">
        <f t="shared" si="37"/>
        <v>-196069.17999999883</v>
      </c>
    </row>
    <row r="2417" spans="1:13" hidden="1">
      <c r="A2417" t="s">
        <v>23658</v>
      </c>
      <c r="B2417" s="1">
        <v>42051</v>
      </c>
      <c r="C2417" t="s">
        <v>23674</v>
      </c>
      <c r="D2417">
        <v>1</v>
      </c>
      <c r="E2417" t="s">
        <v>23675</v>
      </c>
      <c r="F2417" t="s">
        <v>13565</v>
      </c>
      <c r="G2417" t="s">
        <v>4</v>
      </c>
      <c r="H2417" t="s">
        <v>23676</v>
      </c>
      <c r="I2417" s="2">
        <v>953.76</v>
      </c>
      <c r="J2417" s="5"/>
      <c r="L2417" s="5"/>
      <c r="M2417" s="2">
        <f t="shared" si="37"/>
        <v>-195115.41999999882</v>
      </c>
    </row>
    <row r="2418" spans="1:13" hidden="1">
      <c r="A2418" t="s">
        <v>23682</v>
      </c>
      <c r="B2418" s="1">
        <v>42051</v>
      </c>
      <c r="C2418" t="s">
        <v>6</v>
      </c>
      <c r="D2418">
        <v>1</v>
      </c>
      <c r="E2418" t="s">
        <v>23698</v>
      </c>
      <c r="F2418" t="s">
        <v>13565</v>
      </c>
      <c r="G2418" t="s">
        <v>4</v>
      </c>
      <c r="H2418" t="s">
        <v>23699</v>
      </c>
      <c r="I2418" s="2">
        <v>6425.41</v>
      </c>
      <c r="J2418" s="5"/>
      <c r="L2418" s="5"/>
      <c r="M2418" s="2">
        <f t="shared" si="37"/>
        <v>-188690.00999999882</v>
      </c>
    </row>
    <row r="2419" spans="1:13" hidden="1">
      <c r="A2419" t="s">
        <v>23709</v>
      </c>
      <c r="B2419" s="1">
        <v>42051</v>
      </c>
      <c r="C2419" t="s">
        <v>21514</v>
      </c>
      <c r="D2419">
        <v>1</v>
      </c>
      <c r="E2419" t="s">
        <v>23728</v>
      </c>
      <c r="F2419" t="s">
        <v>13565</v>
      </c>
      <c r="G2419" t="s">
        <v>4</v>
      </c>
      <c r="H2419" t="s">
        <v>4325</v>
      </c>
      <c r="I2419" s="2">
        <v>99900</v>
      </c>
      <c r="J2419" s="5"/>
      <c r="L2419" s="5"/>
      <c r="M2419" s="2">
        <f t="shared" si="37"/>
        <v>-88790.009999998816</v>
      </c>
    </row>
    <row r="2420" spans="1:13" hidden="1">
      <c r="A2420" t="s">
        <v>23735</v>
      </c>
      <c r="B2420" s="1">
        <v>42051</v>
      </c>
      <c r="C2420" t="s">
        <v>23748</v>
      </c>
      <c r="D2420">
        <v>2</v>
      </c>
      <c r="E2420" t="s">
        <v>23749</v>
      </c>
      <c r="F2420" t="s">
        <v>7054</v>
      </c>
      <c r="G2420" t="s">
        <v>4</v>
      </c>
      <c r="H2420" t="s">
        <v>10834</v>
      </c>
      <c r="I2420" s="2">
        <v>2200</v>
      </c>
      <c r="J2420" s="5"/>
      <c r="L2420" s="5"/>
      <c r="M2420" s="2">
        <f t="shared" si="37"/>
        <v>-86590.009999998816</v>
      </c>
    </row>
    <row r="2421" spans="1:13" hidden="1">
      <c r="A2421" t="s">
        <v>23754</v>
      </c>
      <c r="B2421" s="1">
        <v>42051</v>
      </c>
      <c r="C2421" t="s">
        <v>23770</v>
      </c>
      <c r="D2421">
        <v>2</v>
      </c>
      <c r="E2421" t="s">
        <v>23771</v>
      </c>
      <c r="F2421" t="s">
        <v>7054</v>
      </c>
      <c r="G2421" t="s">
        <v>4</v>
      </c>
      <c r="H2421" t="s">
        <v>1270</v>
      </c>
      <c r="I2421" s="2">
        <v>1025</v>
      </c>
      <c r="J2421" s="5"/>
      <c r="L2421" s="5"/>
      <c r="M2421" s="2">
        <f t="shared" si="37"/>
        <v>-85565.009999998816</v>
      </c>
    </row>
    <row r="2422" spans="1:13" hidden="1">
      <c r="A2422" t="s">
        <v>23775</v>
      </c>
      <c r="B2422" s="1">
        <v>42051</v>
      </c>
      <c r="C2422" t="s">
        <v>23789</v>
      </c>
      <c r="D2422">
        <v>2</v>
      </c>
      <c r="E2422" t="s">
        <v>23790</v>
      </c>
      <c r="F2422" t="s">
        <v>7054</v>
      </c>
      <c r="G2422" t="s">
        <v>4</v>
      </c>
      <c r="H2422" t="s">
        <v>23791</v>
      </c>
      <c r="I2422" s="2">
        <v>3225</v>
      </c>
      <c r="J2422" s="5"/>
      <c r="L2422" s="5"/>
      <c r="M2422" s="2">
        <f t="shared" si="37"/>
        <v>-82340.009999998816</v>
      </c>
    </row>
    <row r="2423" spans="1:13" hidden="1">
      <c r="A2423" t="s">
        <v>23797</v>
      </c>
      <c r="B2423" s="1">
        <v>42051</v>
      </c>
      <c r="C2423" t="s">
        <v>674</v>
      </c>
      <c r="D2423">
        <v>2</v>
      </c>
      <c r="E2423" t="s">
        <v>23811</v>
      </c>
      <c r="F2423" t="s">
        <v>13559</v>
      </c>
      <c r="G2423" t="s">
        <v>479</v>
      </c>
      <c r="H2423" t="s">
        <v>4857</v>
      </c>
      <c r="J2423" s="5"/>
      <c r="K2423" s="2">
        <v>1459.95</v>
      </c>
      <c r="L2423" s="5"/>
      <c r="M2423" s="2">
        <f t="shared" si="37"/>
        <v>-83799.959999998813</v>
      </c>
    </row>
    <row r="2424" spans="1:13" hidden="1">
      <c r="A2424" t="s">
        <v>23797</v>
      </c>
      <c r="B2424" s="1">
        <v>42051</v>
      </c>
      <c r="C2424" t="s">
        <v>674</v>
      </c>
      <c r="D2424">
        <v>2</v>
      </c>
      <c r="E2424" t="s">
        <v>23811</v>
      </c>
      <c r="F2424" t="s">
        <v>13559</v>
      </c>
      <c r="G2424" t="s">
        <v>479</v>
      </c>
      <c r="H2424" t="s">
        <v>4857</v>
      </c>
      <c r="I2424" s="2">
        <v>1459.95</v>
      </c>
      <c r="J2424" s="5"/>
      <c r="L2424" s="5"/>
      <c r="M2424" s="2">
        <f t="shared" si="37"/>
        <v>-82340.009999998816</v>
      </c>
    </row>
    <row r="2425" spans="1:13" hidden="1">
      <c r="A2425" t="s">
        <v>23817</v>
      </c>
      <c r="B2425" s="1">
        <v>42051</v>
      </c>
      <c r="C2425" t="s">
        <v>23834</v>
      </c>
      <c r="D2425">
        <v>2</v>
      </c>
      <c r="E2425" t="s">
        <v>23835</v>
      </c>
      <c r="F2425" t="s">
        <v>7054</v>
      </c>
      <c r="G2425" t="s">
        <v>4</v>
      </c>
      <c r="H2425" t="s">
        <v>2281</v>
      </c>
      <c r="J2425" s="5"/>
      <c r="K2425" s="2">
        <v>12550.52</v>
      </c>
      <c r="L2425" s="5"/>
      <c r="M2425" s="2">
        <f t="shared" si="37"/>
        <v>-94890.52999999882</v>
      </c>
    </row>
    <row r="2426" spans="1:13" hidden="1">
      <c r="A2426" t="s">
        <v>23817</v>
      </c>
      <c r="B2426" s="1">
        <v>42051</v>
      </c>
      <c r="C2426" t="s">
        <v>23834</v>
      </c>
      <c r="D2426">
        <v>2</v>
      </c>
      <c r="E2426" t="s">
        <v>23835</v>
      </c>
      <c r="F2426" t="s">
        <v>7054</v>
      </c>
      <c r="G2426" t="s">
        <v>4</v>
      </c>
      <c r="H2426" t="s">
        <v>2281</v>
      </c>
      <c r="I2426" s="2">
        <v>13350.52</v>
      </c>
      <c r="J2426" s="5"/>
      <c r="L2426" s="5"/>
      <c r="M2426" s="2">
        <f t="shared" si="37"/>
        <v>-81540.009999998816</v>
      </c>
    </row>
    <row r="2427" spans="1:13" hidden="1">
      <c r="A2427" t="s">
        <v>23841</v>
      </c>
      <c r="B2427" s="1">
        <v>42051</v>
      </c>
      <c r="C2427" t="s">
        <v>23857</v>
      </c>
      <c r="D2427">
        <v>2</v>
      </c>
      <c r="E2427" t="s">
        <v>23858</v>
      </c>
      <c r="F2427" t="s">
        <v>7054</v>
      </c>
      <c r="G2427" t="s">
        <v>4</v>
      </c>
      <c r="H2427" t="s">
        <v>19092</v>
      </c>
      <c r="J2427" s="5"/>
      <c r="K2427" s="2">
        <v>2200</v>
      </c>
      <c r="L2427" s="5"/>
      <c r="M2427" s="2">
        <f t="shared" si="37"/>
        <v>-83740.009999998816</v>
      </c>
    </row>
    <row r="2428" spans="1:13" hidden="1">
      <c r="A2428" t="s">
        <v>23841</v>
      </c>
      <c r="B2428" s="1">
        <v>42051</v>
      </c>
      <c r="C2428" t="s">
        <v>23857</v>
      </c>
      <c r="D2428">
        <v>2</v>
      </c>
      <c r="E2428" t="s">
        <v>23858</v>
      </c>
      <c r="F2428" t="s">
        <v>7054</v>
      </c>
      <c r="G2428" t="s">
        <v>4</v>
      </c>
      <c r="H2428" t="s">
        <v>19092</v>
      </c>
      <c r="I2428" s="2">
        <v>3030</v>
      </c>
      <c r="J2428" s="5"/>
      <c r="L2428" s="5"/>
      <c r="M2428" s="2">
        <f t="shared" si="37"/>
        <v>-80710.009999998816</v>
      </c>
    </row>
    <row r="2429" spans="1:13" hidden="1">
      <c r="A2429" t="s">
        <v>23864</v>
      </c>
      <c r="B2429" s="1">
        <v>42051</v>
      </c>
      <c r="C2429" t="s">
        <v>23882</v>
      </c>
      <c r="D2429">
        <v>2</v>
      </c>
      <c r="E2429" t="s">
        <v>23883</v>
      </c>
      <c r="F2429" t="s">
        <v>7054</v>
      </c>
      <c r="G2429" t="s">
        <v>4</v>
      </c>
      <c r="H2429" t="s">
        <v>8875</v>
      </c>
      <c r="I2429" s="2">
        <v>1025</v>
      </c>
      <c r="J2429" s="5"/>
      <c r="L2429" s="5"/>
      <c r="M2429" s="2">
        <f t="shared" si="37"/>
        <v>-79685.009999998816</v>
      </c>
    </row>
    <row r="2430" spans="1:13" hidden="1">
      <c r="A2430" t="s">
        <v>23891</v>
      </c>
      <c r="B2430" s="1">
        <v>42051</v>
      </c>
      <c r="C2430" t="s">
        <v>6</v>
      </c>
      <c r="D2430">
        <v>1</v>
      </c>
      <c r="E2430" t="s">
        <v>16852</v>
      </c>
      <c r="F2430" t="s">
        <v>13565</v>
      </c>
      <c r="G2430" t="s">
        <v>4</v>
      </c>
      <c r="H2430" t="s">
        <v>2313</v>
      </c>
      <c r="I2430" s="2">
        <v>6314.19</v>
      </c>
      <c r="J2430" s="5"/>
      <c r="L2430" s="5"/>
      <c r="M2430" s="2">
        <f t="shared" si="37"/>
        <v>-73370.819999998814</v>
      </c>
    </row>
    <row r="2431" spans="1:13" hidden="1">
      <c r="A2431" t="s">
        <v>23915</v>
      </c>
      <c r="B2431" s="1">
        <v>42051</v>
      </c>
      <c r="C2431" t="s">
        <v>5402</v>
      </c>
      <c r="D2431">
        <v>2</v>
      </c>
      <c r="E2431" t="s">
        <v>23928</v>
      </c>
      <c r="F2431" t="s">
        <v>7054</v>
      </c>
      <c r="G2431" t="s">
        <v>4</v>
      </c>
      <c r="H2431" t="s">
        <v>5404</v>
      </c>
      <c r="I2431" s="2">
        <v>3430.02</v>
      </c>
      <c r="J2431" s="5"/>
      <c r="L2431" s="5"/>
      <c r="M2431" s="2">
        <f t="shared" si="37"/>
        <v>-69940.79999999881</v>
      </c>
    </row>
    <row r="2432" spans="1:13" hidden="1">
      <c r="A2432" t="s">
        <v>23934</v>
      </c>
      <c r="B2432" s="1">
        <v>42051</v>
      </c>
      <c r="C2432" t="s">
        <v>23951</v>
      </c>
      <c r="D2432">
        <v>2</v>
      </c>
      <c r="E2432" t="s">
        <v>23952</v>
      </c>
      <c r="F2432" t="s">
        <v>7054</v>
      </c>
      <c r="G2432" t="s">
        <v>4</v>
      </c>
      <c r="H2432" t="s">
        <v>7854</v>
      </c>
      <c r="I2432" s="2">
        <v>5847.75</v>
      </c>
      <c r="J2432" s="5"/>
      <c r="L2432" s="5"/>
      <c r="M2432" s="2">
        <f t="shared" si="37"/>
        <v>-64093.04999999881</v>
      </c>
    </row>
    <row r="2433" spans="1:14" hidden="1">
      <c r="A2433" t="s">
        <v>23957</v>
      </c>
      <c r="B2433" s="1">
        <v>42051</v>
      </c>
      <c r="C2433" t="s">
        <v>18</v>
      </c>
      <c r="D2433">
        <v>2</v>
      </c>
      <c r="E2433" t="s">
        <v>23975</v>
      </c>
      <c r="F2433" t="s">
        <v>13559</v>
      </c>
      <c r="G2433" t="s">
        <v>313</v>
      </c>
      <c r="H2433" t="s">
        <v>5410</v>
      </c>
      <c r="I2433" s="2">
        <v>515.78</v>
      </c>
      <c r="J2433" s="5"/>
      <c r="L2433" s="5"/>
      <c r="M2433" s="2">
        <f t="shared" si="37"/>
        <v>-63577.269999998811</v>
      </c>
    </row>
    <row r="2434" spans="1:14" hidden="1">
      <c r="A2434" t="s">
        <v>23983</v>
      </c>
      <c r="B2434" s="1">
        <v>42051</v>
      </c>
      <c r="C2434" t="s">
        <v>20223</v>
      </c>
      <c r="D2434">
        <v>1</v>
      </c>
      <c r="E2434" t="s">
        <v>23998</v>
      </c>
      <c r="F2434" t="s">
        <v>13561</v>
      </c>
      <c r="G2434" t="s">
        <v>4</v>
      </c>
      <c r="H2434" t="s">
        <v>20225</v>
      </c>
      <c r="I2434" s="2">
        <v>65570.720000000001</v>
      </c>
      <c r="J2434" s="5"/>
      <c r="L2434" s="5"/>
      <c r="M2434" s="2">
        <f t="shared" si="37"/>
        <v>1993.4500000011903</v>
      </c>
    </row>
    <row r="2435" spans="1:14" hidden="1">
      <c r="A2435" t="s">
        <v>24003</v>
      </c>
      <c r="B2435" s="1">
        <v>42051</v>
      </c>
      <c r="C2435" t="s">
        <v>5402</v>
      </c>
      <c r="D2435">
        <v>2</v>
      </c>
      <c r="E2435" t="s">
        <v>24016</v>
      </c>
      <c r="F2435" t="s">
        <v>7054</v>
      </c>
      <c r="G2435" t="s">
        <v>4</v>
      </c>
      <c r="H2435" t="s">
        <v>24017</v>
      </c>
      <c r="I2435" s="2">
        <v>3430.02</v>
      </c>
      <c r="J2435" s="5"/>
      <c r="L2435" s="5"/>
      <c r="M2435" s="2">
        <f t="shared" si="37"/>
        <v>5423.4700000011908</v>
      </c>
    </row>
    <row r="2436" spans="1:14" hidden="1">
      <c r="A2436" s="35" t="s">
        <v>5538</v>
      </c>
      <c r="B2436" s="36">
        <v>42052</v>
      </c>
      <c r="C2436" s="35" t="s">
        <v>6</v>
      </c>
      <c r="D2436" s="35">
        <v>1</v>
      </c>
      <c r="E2436" s="35" t="s">
        <v>5541</v>
      </c>
      <c r="F2436" s="35" t="s">
        <v>29</v>
      </c>
      <c r="G2436" s="35" t="s">
        <v>4</v>
      </c>
      <c r="H2436" s="35" t="s">
        <v>5542</v>
      </c>
      <c r="I2436" s="11">
        <v>1069.31</v>
      </c>
      <c r="J2436" s="12">
        <v>2</v>
      </c>
      <c r="K2436" s="11"/>
      <c r="L2436" s="12"/>
      <c r="M2436" s="11">
        <f t="shared" si="37"/>
        <v>6492.7800000011903</v>
      </c>
    </row>
    <row r="2437" spans="1:14" hidden="1">
      <c r="A2437" t="s">
        <v>5558</v>
      </c>
      <c r="B2437" s="1">
        <v>42052</v>
      </c>
      <c r="C2437" t="s">
        <v>6</v>
      </c>
      <c r="D2437">
        <v>1</v>
      </c>
      <c r="E2437" t="s">
        <v>5565</v>
      </c>
      <c r="F2437" t="s">
        <v>8</v>
      </c>
      <c r="G2437" t="s">
        <v>4</v>
      </c>
      <c r="H2437" t="s">
        <v>435</v>
      </c>
      <c r="I2437" s="2">
        <v>1025</v>
      </c>
      <c r="J2437" s="5">
        <v>1</v>
      </c>
      <c r="L2437" s="5"/>
      <c r="M2437" s="2">
        <f t="shared" si="37"/>
        <v>7517.7800000011903</v>
      </c>
    </row>
    <row r="2438" spans="1:14" hidden="1">
      <c r="A2438" t="s">
        <v>5623</v>
      </c>
      <c r="B2438" s="1">
        <v>42052</v>
      </c>
      <c r="C2438" t="s">
        <v>5630</v>
      </c>
      <c r="D2438">
        <v>2</v>
      </c>
      <c r="E2438" t="s">
        <v>5631</v>
      </c>
      <c r="F2438" t="s">
        <v>211</v>
      </c>
      <c r="G2438" t="s">
        <v>212</v>
      </c>
      <c r="H2438" t="s">
        <v>53</v>
      </c>
      <c r="J2438" s="5"/>
      <c r="K2438" s="2">
        <v>13890</v>
      </c>
      <c r="L2438" s="5" t="s">
        <v>36333</v>
      </c>
      <c r="M2438" s="2">
        <f t="shared" si="37"/>
        <v>-6372.2199999988097</v>
      </c>
    </row>
    <row r="2439" spans="1:14" hidden="1">
      <c r="A2439" t="s">
        <v>5665</v>
      </c>
      <c r="B2439" s="1">
        <v>42052</v>
      </c>
      <c r="C2439" t="s">
        <v>18</v>
      </c>
      <c r="D2439">
        <v>1</v>
      </c>
      <c r="E2439" t="s">
        <v>5668</v>
      </c>
      <c r="F2439" t="s">
        <v>13</v>
      </c>
      <c r="G2439" t="s">
        <v>4</v>
      </c>
      <c r="H2439" t="s">
        <v>5669</v>
      </c>
      <c r="J2439" s="5"/>
      <c r="K2439" s="2">
        <v>13000</v>
      </c>
      <c r="L2439" s="5">
        <v>4</v>
      </c>
      <c r="M2439" s="2">
        <f t="shared" si="37"/>
        <v>-19372.219999998808</v>
      </c>
    </row>
    <row r="2440" spans="1:14" hidden="1">
      <c r="A2440" t="s">
        <v>5776</v>
      </c>
      <c r="B2440" s="40">
        <v>42052</v>
      </c>
      <c r="C2440" s="41" t="s">
        <v>1</v>
      </c>
      <c r="D2440" s="41">
        <v>2</v>
      </c>
      <c r="E2440" s="41" t="s">
        <v>5782</v>
      </c>
      <c r="F2440" s="41" t="s">
        <v>3</v>
      </c>
      <c r="G2440" s="41" t="s">
        <v>4</v>
      </c>
      <c r="H2440" s="41" t="s">
        <v>5</v>
      </c>
      <c r="I2440" s="42">
        <v>44300.95</v>
      </c>
      <c r="J2440" s="5" t="s">
        <v>36335</v>
      </c>
      <c r="L2440" s="5"/>
      <c r="M2440" s="2">
        <f t="shared" si="37"/>
        <v>24928.730000001189</v>
      </c>
      <c r="N2440" s="25" t="s">
        <v>36378</v>
      </c>
    </row>
    <row r="2441" spans="1:14" hidden="1">
      <c r="A2441" t="s">
        <v>5786</v>
      </c>
      <c r="B2441" s="40">
        <v>42052</v>
      </c>
      <c r="C2441" s="41"/>
      <c r="D2441" s="41">
        <v>2</v>
      </c>
      <c r="E2441" s="41" t="s">
        <v>5788</v>
      </c>
      <c r="F2441" s="41" t="s">
        <v>3</v>
      </c>
      <c r="G2441" s="41" t="s">
        <v>4</v>
      </c>
      <c r="H2441" s="41" t="s">
        <v>5</v>
      </c>
      <c r="I2441" s="42">
        <v>83515.27</v>
      </c>
      <c r="J2441" s="5" t="s">
        <v>36368</v>
      </c>
      <c r="L2441" s="5"/>
      <c r="M2441" s="2">
        <f t="shared" ref="M2441:M2504" si="38">+M2440+I2441-K2441</f>
        <v>108444.00000000119</v>
      </c>
      <c r="N2441" s="25" t="s">
        <v>36378</v>
      </c>
    </row>
    <row r="2442" spans="1:14" hidden="1">
      <c r="A2442" t="s">
        <v>5792</v>
      </c>
      <c r="B2442" s="1">
        <v>42052</v>
      </c>
      <c r="C2442" t="s">
        <v>6</v>
      </c>
      <c r="D2442">
        <v>1</v>
      </c>
      <c r="E2442" t="s">
        <v>5796</v>
      </c>
      <c r="F2442" t="s">
        <v>29</v>
      </c>
      <c r="G2442" t="s">
        <v>4</v>
      </c>
      <c r="H2442" t="s">
        <v>5797</v>
      </c>
      <c r="I2442" s="2">
        <v>1519.74</v>
      </c>
      <c r="J2442" s="5">
        <v>1</v>
      </c>
      <c r="L2442" s="5"/>
      <c r="M2442" s="2">
        <f t="shared" si="38"/>
        <v>109963.7400000012</v>
      </c>
    </row>
    <row r="2443" spans="1:14" hidden="1">
      <c r="A2443" t="s">
        <v>5799</v>
      </c>
      <c r="B2443" s="1">
        <v>42052</v>
      </c>
      <c r="C2443" t="s">
        <v>948</v>
      </c>
      <c r="D2443">
        <v>1</v>
      </c>
      <c r="E2443" t="s">
        <v>5803</v>
      </c>
      <c r="F2443" t="s">
        <v>16</v>
      </c>
      <c r="G2443" t="s">
        <v>4</v>
      </c>
      <c r="H2443" t="s">
        <v>5804</v>
      </c>
      <c r="J2443" s="5"/>
      <c r="K2443" s="2">
        <v>205984.98</v>
      </c>
      <c r="L2443" s="5">
        <v>5</v>
      </c>
      <c r="M2443" s="2">
        <f t="shared" si="38"/>
        <v>-96021.239999998812</v>
      </c>
    </row>
    <row r="2444" spans="1:14" hidden="1">
      <c r="A2444" t="s">
        <v>5808</v>
      </c>
      <c r="B2444" s="1">
        <v>42052</v>
      </c>
      <c r="C2444" t="s">
        <v>6</v>
      </c>
      <c r="D2444">
        <v>1</v>
      </c>
      <c r="E2444" t="s">
        <v>5819</v>
      </c>
      <c r="F2444" t="s">
        <v>29</v>
      </c>
      <c r="G2444" t="s">
        <v>4</v>
      </c>
      <c r="H2444" t="s">
        <v>5820</v>
      </c>
      <c r="I2444" s="2">
        <v>1000.82</v>
      </c>
      <c r="J2444" s="5" t="s">
        <v>36333</v>
      </c>
      <c r="L2444" s="5"/>
      <c r="M2444" s="2">
        <f t="shared" si="38"/>
        <v>-95020.419999998805</v>
      </c>
    </row>
    <row r="2445" spans="1:14" hidden="1">
      <c r="A2445" t="s">
        <v>5821</v>
      </c>
      <c r="B2445" s="1">
        <v>42052</v>
      </c>
      <c r="C2445" t="s">
        <v>6</v>
      </c>
      <c r="D2445">
        <v>1</v>
      </c>
      <c r="E2445" t="s">
        <v>5819</v>
      </c>
      <c r="F2445" t="s">
        <v>29</v>
      </c>
      <c r="G2445" t="s">
        <v>4</v>
      </c>
      <c r="H2445" t="s">
        <v>5829</v>
      </c>
      <c r="J2445" s="5"/>
      <c r="K2445" s="2">
        <v>1000.82</v>
      </c>
      <c r="L2445" s="5" t="s">
        <v>36333</v>
      </c>
      <c r="M2445" s="2">
        <f t="shared" si="38"/>
        <v>-96021.239999998812</v>
      </c>
    </row>
    <row r="2446" spans="1:14" hidden="1">
      <c r="A2446" t="s">
        <v>5838</v>
      </c>
      <c r="B2446" s="1">
        <v>42052</v>
      </c>
      <c r="C2446" t="s">
        <v>6</v>
      </c>
      <c r="D2446">
        <v>1</v>
      </c>
      <c r="E2446" t="s">
        <v>5844</v>
      </c>
      <c r="F2446" t="s">
        <v>29</v>
      </c>
      <c r="G2446" t="s">
        <v>4</v>
      </c>
      <c r="H2446" t="s">
        <v>5820</v>
      </c>
      <c r="I2446" s="2">
        <v>500</v>
      </c>
      <c r="J2446" s="5">
        <v>1</v>
      </c>
      <c r="L2446" s="5"/>
      <c r="M2446" s="2">
        <f t="shared" si="38"/>
        <v>-95521.239999998812</v>
      </c>
    </row>
    <row r="2447" spans="1:14" hidden="1">
      <c r="A2447" t="s">
        <v>5873</v>
      </c>
      <c r="B2447" s="1">
        <v>42052</v>
      </c>
      <c r="D2447">
        <v>1</v>
      </c>
      <c r="E2447" t="s">
        <v>5874</v>
      </c>
      <c r="F2447" t="s">
        <v>16</v>
      </c>
      <c r="G2447" t="s">
        <v>4</v>
      </c>
      <c r="H2447" t="s">
        <v>5875</v>
      </c>
      <c r="J2447" s="5"/>
      <c r="K2447" s="39">
        <v>600</v>
      </c>
      <c r="L2447" s="5">
        <v>1</v>
      </c>
      <c r="M2447" s="2">
        <f t="shared" si="38"/>
        <v>-96121.239999998812</v>
      </c>
    </row>
    <row r="2448" spans="1:14" hidden="1">
      <c r="A2448" t="s">
        <v>5914</v>
      </c>
      <c r="B2448" s="1">
        <v>42052</v>
      </c>
      <c r="C2448" t="s">
        <v>6</v>
      </c>
      <c r="D2448">
        <v>1</v>
      </c>
      <c r="E2448" t="s">
        <v>5819</v>
      </c>
      <c r="F2448" t="s">
        <v>29</v>
      </c>
      <c r="G2448" t="s">
        <v>4</v>
      </c>
      <c r="H2448" t="s">
        <v>5922</v>
      </c>
      <c r="I2448" s="2">
        <v>1000.82</v>
      </c>
      <c r="J2448" s="5" t="s">
        <v>36333</v>
      </c>
      <c r="L2448" s="5"/>
      <c r="M2448" s="2">
        <f t="shared" si="38"/>
        <v>-95120.419999998805</v>
      </c>
    </row>
    <row r="2449" spans="1:16" hidden="1">
      <c r="A2449" t="s">
        <v>5914</v>
      </c>
      <c r="B2449" s="1">
        <v>42052</v>
      </c>
      <c r="C2449" t="s">
        <v>6</v>
      </c>
      <c r="D2449">
        <v>1</v>
      </c>
      <c r="E2449" t="s">
        <v>5819</v>
      </c>
      <c r="F2449" t="s">
        <v>29</v>
      </c>
      <c r="G2449" t="s">
        <v>4</v>
      </c>
      <c r="H2449" t="s">
        <v>5829</v>
      </c>
      <c r="J2449" s="5"/>
      <c r="K2449" s="2">
        <v>1000.82</v>
      </c>
      <c r="L2449" s="5" t="s">
        <v>36333</v>
      </c>
      <c r="M2449" s="2">
        <f t="shared" si="38"/>
        <v>-96121.239999998812</v>
      </c>
    </row>
    <row r="2450" spans="1:16" hidden="1">
      <c r="A2450" t="s">
        <v>5923</v>
      </c>
      <c r="B2450" s="1">
        <v>42052</v>
      </c>
      <c r="C2450" t="s">
        <v>43</v>
      </c>
      <c r="D2450">
        <v>1</v>
      </c>
      <c r="E2450" t="s">
        <v>5927</v>
      </c>
      <c r="F2450" t="s">
        <v>13</v>
      </c>
      <c r="G2450" t="s">
        <v>4</v>
      </c>
      <c r="H2450" t="s">
        <v>5928</v>
      </c>
      <c r="J2450" s="5"/>
      <c r="K2450" s="2">
        <v>390</v>
      </c>
      <c r="L2450" s="5" t="s">
        <v>36333</v>
      </c>
      <c r="M2450" s="2">
        <f t="shared" si="38"/>
        <v>-96511.239999998812</v>
      </c>
    </row>
    <row r="2451" spans="1:16" hidden="1">
      <c r="A2451" t="s">
        <v>5931</v>
      </c>
      <c r="B2451" s="1">
        <v>42052</v>
      </c>
      <c r="C2451" t="s">
        <v>948</v>
      </c>
      <c r="D2451">
        <v>1</v>
      </c>
      <c r="E2451" t="s">
        <v>5937</v>
      </c>
      <c r="F2451" t="s">
        <v>13</v>
      </c>
      <c r="G2451" t="s">
        <v>4</v>
      </c>
      <c r="H2451" t="s">
        <v>5938</v>
      </c>
      <c r="J2451" s="5"/>
      <c r="K2451" s="2">
        <v>1566</v>
      </c>
      <c r="L2451" s="5">
        <v>7</v>
      </c>
      <c r="M2451" s="2">
        <f t="shared" si="38"/>
        <v>-98077.239999998812</v>
      </c>
    </row>
    <row r="2452" spans="1:16" hidden="1">
      <c r="A2452" t="s">
        <v>5945</v>
      </c>
      <c r="B2452" s="1">
        <v>42052</v>
      </c>
      <c r="C2452" t="s">
        <v>43</v>
      </c>
      <c r="D2452">
        <v>1</v>
      </c>
      <c r="E2452" t="s">
        <v>5927</v>
      </c>
      <c r="F2452" t="s">
        <v>13</v>
      </c>
      <c r="G2452" t="s">
        <v>4</v>
      </c>
      <c r="H2452" t="s">
        <v>5950</v>
      </c>
      <c r="I2452" s="2">
        <v>390</v>
      </c>
      <c r="J2452" s="5" t="s">
        <v>36333</v>
      </c>
      <c r="L2452" s="5"/>
      <c r="M2452" s="2">
        <f t="shared" si="38"/>
        <v>-97687.239999998812</v>
      </c>
    </row>
    <row r="2453" spans="1:16" hidden="1">
      <c r="A2453" t="s">
        <v>5953</v>
      </c>
      <c r="B2453" s="1">
        <v>42052</v>
      </c>
      <c r="C2453" t="s">
        <v>5958</v>
      </c>
      <c r="D2453">
        <v>1</v>
      </c>
      <c r="E2453" t="s">
        <v>5959</v>
      </c>
      <c r="F2453" t="s">
        <v>13</v>
      </c>
      <c r="G2453" t="s">
        <v>4</v>
      </c>
      <c r="H2453" t="s">
        <v>5928</v>
      </c>
      <c r="J2453" s="5"/>
      <c r="K2453" s="2">
        <v>390000</v>
      </c>
      <c r="L2453" s="5">
        <v>8</v>
      </c>
      <c r="M2453" s="2">
        <f t="shared" si="38"/>
        <v>-487687.23999999883</v>
      </c>
    </row>
    <row r="2454" spans="1:16" hidden="1">
      <c r="A2454" t="s">
        <v>5981</v>
      </c>
      <c r="B2454" s="1">
        <v>42052</v>
      </c>
      <c r="C2454" t="s">
        <v>5985</v>
      </c>
      <c r="D2454">
        <v>2</v>
      </c>
      <c r="E2454" t="s">
        <v>5986</v>
      </c>
      <c r="F2454" t="s">
        <v>312</v>
      </c>
      <c r="G2454" t="s">
        <v>313</v>
      </c>
      <c r="H2454" t="s">
        <v>1599</v>
      </c>
      <c r="J2454" s="5"/>
      <c r="K2454" s="2">
        <v>1069.1600000000001</v>
      </c>
      <c r="L2454" s="5" t="s">
        <v>36333</v>
      </c>
      <c r="M2454" s="2">
        <f t="shared" si="38"/>
        <v>-488756.3999999988</v>
      </c>
    </row>
    <row r="2455" spans="1:16" hidden="1">
      <c r="A2455" t="s">
        <v>5981</v>
      </c>
      <c r="B2455" s="1">
        <v>42052</v>
      </c>
      <c r="C2455" t="s">
        <v>5985</v>
      </c>
      <c r="D2455">
        <v>2</v>
      </c>
      <c r="E2455" t="s">
        <v>5986</v>
      </c>
      <c r="F2455" t="s">
        <v>312</v>
      </c>
      <c r="G2455" t="s">
        <v>313</v>
      </c>
      <c r="H2455" t="s">
        <v>1599</v>
      </c>
      <c r="I2455" s="2">
        <v>953.76</v>
      </c>
      <c r="J2455" s="5" t="s">
        <v>36333</v>
      </c>
      <c r="L2455" s="5"/>
      <c r="M2455" s="2">
        <f t="shared" si="38"/>
        <v>-487802.63999999879</v>
      </c>
    </row>
    <row r="2456" spans="1:16" hidden="1">
      <c r="A2456" t="s">
        <v>5988</v>
      </c>
      <c r="B2456" s="1">
        <v>42052</v>
      </c>
      <c r="D2456">
        <v>1</v>
      </c>
      <c r="E2456" t="s">
        <v>5990</v>
      </c>
      <c r="F2456" t="s">
        <v>16</v>
      </c>
      <c r="G2456" t="s">
        <v>4</v>
      </c>
      <c r="J2456" s="5"/>
      <c r="K2456" s="2">
        <v>160000</v>
      </c>
      <c r="L2456" s="5">
        <v>9</v>
      </c>
      <c r="M2456" s="2">
        <f t="shared" si="38"/>
        <v>-647802.63999999873</v>
      </c>
    </row>
    <row r="2457" spans="1:16" hidden="1">
      <c r="A2457" t="s">
        <v>5991</v>
      </c>
      <c r="B2457" s="1">
        <v>42052</v>
      </c>
      <c r="C2457" t="s">
        <v>195</v>
      </c>
      <c r="D2457">
        <v>1</v>
      </c>
      <c r="E2457" t="s">
        <v>5993</v>
      </c>
      <c r="F2457" t="s">
        <v>13</v>
      </c>
      <c r="G2457" t="s">
        <v>4</v>
      </c>
      <c r="H2457" t="s">
        <v>195</v>
      </c>
      <c r="J2457" s="5"/>
      <c r="K2457" s="2">
        <v>39671.97</v>
      </c>
      <c r="L2457" s="5">
        <v>2</v>
      </c>
      <c r="M2457" s="2">
        <f t="shared" si="38"/>
        <v>-687474.60999999871</v>
      </c>
    </row>
    <row r="2458" spans="1:16" hidden="1">
      <c r="A2458" t="s">
        <v>5996</v>
      </c>
      <c r="B2458" s="1">
        <v>42052</v>
      </c>
      <c r="C2458" t="s">
        <v>18</v>
      </c>
      <c r="D2458">
        <v>1</v>
      </c>
      <c r="E2458" t="s">
        <v>5998</v>
      </c>
      <c r="F2458" t="s">
        <v>13</v>
      </c>
      <c r="G2458" t="s">
        <v>4</v>
      </c>
      <c r="H2458" t="s">
        <v>18</v>
      </c>
      <c r="J2458" s="5"/>
      <c r="K2458" s="65">
        <v>23097.21</v>
      </c>
      <c r="L2458" s="5"/>
      <c r="M2458" s="2">
        <f t="shared" si="38"/>
        <v>-710571.81999999867</v>
      </c>
      <c r="N2458" s="25"/>
    </row>
    <row r="2459" spans="1:16" hidden="1">
      <c r="A2459" t="s">
        <v>12273</v>
      </c>
      <c r="B2459" s="1">
        <v>42052</v>
      </c>
      <c r="C2459" t="s">
        <v>4637</v>
      </c>
      <c r="D2459">
        <v>1</v>
      </c>
      <c r="E2459" t="s">
        <v>12274</v>
      </c>
      <c r="F2459" t="s">
        <v>3342</v>
      </c>
      <c r="G2459" t="s">
        <v>52</v>
      </c>
      <c r="H2459" t="s">
        <v>4639</v>
      </c>
      <c r="I2459" s="2">
        <v>13890</v>
      </c>
      <c r="J2459" s="5" t="s">
        <v>36333</v>
      </c>
      <c r="L2459" s="5"/>
      <c r="M2459" s="2">
        <f t="shared" si="38"/>
        <v>-696681.81999999867</v>
      </c>
    </row>
    <row r="2460" spans="1:16" s="94" customFormat="1" hidden="1">
      <c r="A2460" s="94" t="s">
        <v>36464</v>
      </c>
      <c r="B2460" s="96">
        <v>42417</v>
      </c>
      <c r="C2460" s="94" t="s">
        <v>36463</v>
      </c>
      <c r="F2460" s="94" t="s">
        <v>3342</v>
      </c>
      <c r="G2460" s="94" t="s">
        <v>52</v>
      </c>
      <c r="H2460" s="94" t="s">
        <v>36465</v>
      </c>
      <c r="I2460" s="2">
        <v>174.99</v>
      </c>
      <c r="J2460" s="5"/>
      <c r="K2460" s="2"/>
      <c r="L2460" s="5"/>
      <c r="M2460" s="2">
        <f t="shared" si="38"/>
        <v>-696506.82999999868</v>
      </c>
      <c r="P2460" s="56"/>
    </row>
    <row r="2461" spans="1:16" hidden="1">
      <c r="A2461" t="s">
        <v>24025</v>
      </c>
      <c r="B2461" s="1">
        <v>42052</v>
      </c>
      <c r="C2461" t="s">
        <v>24047</v>
      </c>
      <c r="D2461">
        <v>2</v>
      </c>
      <c r="E2461" t="s">
        <v>24048</v>
      </c>
      <c r="F2461" t="s">
        <v>7054</v>
      </c>
      <c r="G2461" t="s">
        <v>4</v>
      </c>
      <c r="H2461" t="s">
        <v>9595</v>
      </c>
      <c r="I2461" s="2">
        <v>3030</v>
      </c>
      <c r="J2461" s="5">
        <v>2</v>
      </c>
      <c r="L2461" s="5"/>
      <c r="M2461" s="2">
        <f t="shared" si="38"/>
        <v>-693476.82999999868</v>
      </c>
    </row>
    <row r="2462" spans="1:16" hidden="1">
      <c r="A2462" t="s">
        <v>24050</v>
      </c>
      <c r="B2462" s="1">
        <v>42052</v>
      </c>
      <c r="C2462" t="s">
        <v>24069</v>
      </c>
      <c r="D2462">
        <v>2</v>
      </c>
      <c r="E2462" t="s">
        <v>24070</v>
      </c>
      <c r="F2462" t="s">
        <v>13559</v>
      </c>
      <c r="G2462" t="s">
        <v>313</v>
      </c>
      <c r="H2462" t="s">
        <v>5410</v>
      </c>
      <c r="J2462" s="5"/>
      <c r="K2462" s="2">
        <v>515.78</v>
      </c>
      <c r="L2462" s="5" t="s">
        <v>36333</v>
      </c>
      <c r="M2462" s="2">
        <f t="shared" si="38"/>
        <v>-693992.60999999871</v>
      </c>
    </row>
    <row r="2463" spans="1:16" hidden="1">
      <c r="A2463" t="s">
        <v>24050</v>
      </c>
      <c r="B2463" s="1">
        <v>42052</v>
      </c>
      <c r="C2463" t="s">
        <v>24069</v>
      </c>
      <c r="D2463">
        <v>2</v>
      </c>
      <c r="E2463" t="s">
        <v>24070</v>
      </c>
      <c r="F2463" t="s">
        <v>13559</v>
      </c>
      <c r="G2463" t="s">
        <v>313</v>
      </c>
      <c r="H2463" t="s">
        <v>5410</v>
      </c>
      <c r="I2463" s="2">
        <v>515.78</v>
      </c>
      <c r="J2463" s="5" t="s">
        <v>36333</v>
      </c>
      <c r="L2463" s="5"/>
      <c r="M2463" s="2">
        <f t="shared" si="38"/>
        <v>-693476.82999999868</v>
      </c>
    </row>
    <row r="2464" spans="1:16" hidden="1">
      <c r="A2464" t="s">
        <v>24076</v>
      </c>
      <c r="B2464" s="1">
        <v>42052</v>
      </c>
      <c r="C2464" t="s">
        <v>18</v>
      </c>
      <c r="D2464">
        <v>2</v>
      </c>
      <c r="E2464" t="s">
        <v>24093</v>
      </c>
      <c r="F2464" t="s">
        <v>13559</v>
      </c>
      <c r="G2464" t="s">
        <v>479</v>
      </c>
      <c r="H2464" t="s">
        <v>1087</v>
      </c>
      <c r="I2464" s="2">
        <v>293.27999999999997</v>
      </c>
      <c r="J2464" s="5">
        <v>1</v>
      </c>
      <c r="L2464" s="5"/>
      <c r="M2464" s="2">
        <f t="shared" si="38"/>
        <v>-693183.54999999865</v>
      </c>
    </row>
    <row r="2465" spans="1:14" hidden="1">
      <c r="A2465" t="s">
        <v>24122</v>
      </c>
      <c r="B2465" s="1">
        <v>42052</v>
      </c>
      <c r="C2465" t="s">
        <v>24139</v>
      </c>
      <c r="D2465">
        <v>2</v>
      </c>
      <c r="E2465" t="s">
        <v>24140</v>
      </c>
      <c r="F2465" t="s">
        <v>7054</v>
      </c>
      <c r="G2465" t="s">
        <v>4</v>
      </c>
      <c r="H2465" t="s">
        <v>1372</v>
      </c>
      <c r="I2465" s="2">
        <v>1025</v>
      </c>
      <c r="J2465" s="5">
        <v>2</v>
      </c>
      <c r="L2465" s="5"/>
      <c r="M2465" s="2">
        <f t="shared" si="38"/>
        <v>-692158.54999999865</v>
      </c>
    </row>
    <row r="2466" spans="1:14" hidden="1">
      <c r="A2466" t="s">
        <v>24145</v>
      </c>
      <c r="B2466" s="1">
        <v>42052</v>
      </c>
      <c r="C2466" t="s">
        <v>24164</v>
      </c>
      <c r="D2466">
        <v>1</v>
      </c>
      <c r="E2466" t="s">
        <v>24165</v>
      </c>
      <c r="F2466" t="s">
        <v>13565</v>
      </c>
      <c r="G2466" t="s">
        <v>4</v>
      </c>
      <c r="H2466" t="s">
        <v>5669</v>
      </c>
      <c r="I2466" s="2">
        <v>18000</v>
      </c>
      <c r="J2466" s="5" t="s">
        <v>36380</v>
      </c>
      <c r="L2466" s="5"/>
      <c r="M2466" s="2">
        <f t="shared" si="38"/>
        <v>-674158.54999999865</v>
      </c>
    </row>
    <row r="2467" spans="1:14" hidden="1">
      <c r="A2467" t="s">
        <v>24211</v>
      </c>
      <c r="B2467" s="1">
        <v>42052</v>
      </c>
      <c r="C2467" t="s">
        <v>24227</v>
      </c>
      <c r="D2467">
        <v>2</v>
      </c>
      <c r="E2467" t="s">
        <v>24228</v>
      </c>
      <c r="F2467" t="s">
        <v>7054</v>
      </c>
      <c r="G2467" t="s">
        <v>4</v>
      </c>
      <c r="H2467" t="s">
        <v>5542</v>
      </c>
      <c r="I2467" s="2">
        <v>3030.01</v>
      </c>
      <c r="J2467" s="5">
        <v>2</v>
      </c>
      <c r="L2467" s="5"/>
      <c r="M2467" s="2">
        <f t="shared" si="38"/>
        <v>-671128.53999999864</v>
      </c>
    </row>
    <row r="2468" spans="1:14" hidden="1">
      <c r="A2468" t="s">
        <v>24232</v>
      </c>
      <c r="B2468" s="1">
        <v>42052</v>
      </c>
      <c r="C2468" t="s">
        <v>18</v>
      </c>
      <c r="D2468">
        <v>2</v>
      </c>
      <c r="E2468" t="s">
        <v>24252</v>
      </c>
      <c r="F2468" t="s">
        <v>13559</v>
      </c>
      <c r="G2468" t="s">
        <v>479</v>
      </c>
      <c r="H2468" t="s">
        <v>4857</v>
      </c>
      <c r="J2468" s="5"/>
      <c r="K2468" s="2">
        <v>64.95</v>
      </c>
      <c r="L2468" s="5" t="s">
        <v>36333</v>
      </c>
      <c r="M2468" s="2">
        <f t="shared" si="38"/>
        <v>-671193.48999999859</v>
      </c>
    </row>
    <row r="2469" spans="1:14" hidden="1">
      <c r="A2469" t="s">
        <v>24232</v>
      </c>
      <c r="B2469" s="1">
        <v>42052</v>
      </c>
      <c r="C2469" t="s">
        <v>18</v>
      </c>
      <c r="D2469">
        <v>2</v>
      </c>
      <c r="E2469" t="s">
        <v>24252</v>
      </c>
      <c r="F2469" t="s">
        <v>13559</v>
      </c>
      <c r="G2469" t="s">
        <v>479</v>
      </c>
      <c r="H2469" t="s">
        <v>4857</v>
      </c>
      <c r="I2469" s="2">
        <v>64.95</v>
      </c>
      <c r="J2469" s="5" t="s">
        <v>36333</v>
      </c>
      <c r="L2469" s="5"/>
      <c r="M2469" s="2">
        <f t="shared" si="38"/>
        <v>-671128.53999999864</v>
      </c>
    </row>
    <row r="2470" spans="1:14" hidden="1">
      <c r="A2470" t="s">
        <v>24255</v>
      </c>
      <c r="B2470" s="48">
        <v>42052</v>
      </c>
      <c r="C2470" s="47" t="s">
        <v>24277</v>
      </c>
      <c r="D2470" s="47">
        <v>2</v>
      </c>
      <c r="E2470" s="47" t="s">
        <v>24278</v>
      </c>
      <c r="F2470" s="47" t="s">
        <v>7054</v>
      </c>
      <c r="G2470" s="47" t="s">
        <v>4</v>
      </c>
      <c r="H2470" s="47" t="s">
        <v>435</v>
      </c>
      <c r="I2470" s="49">
        <v>0</v>
      </c>
      <c r="J2470" s="5"/>
      <c r="L2470" s="5"/>
      <c r="M2470" s="2">
        <f t="shared" si="38"/>
        <v>-671128.53999999864</v>
      </c>
      <c r="N2470" s="25"/>
    </row>
    <row r="2471" spans="1:14" hidden="1">
      <c r="A2471" t="s">
        <v>24283</v>
      </c>
      <c r="B2471" s="1">
        <v>42052</v>
      </c>
      <c r="C2471" t="s">
        <v>24299</v>
      </c>
      <c r="D2471">
        <v>2</v>
      </c>
      <c r="E2471" t="s">
        <v>24300</v>
      </c>
      <c r="F2471" t="s">
        <v>7054</v>
      </c>
      <c r="G2471" t="s">
        <v>4</v>
      </c>
      <c r="H2471" t="s">
        <v>24301</v>
      </c>
      <c r="I2471" s="2">
        <v>1025</v>
      </c>
      <c r="J2471" s="5">
        <v>2</v>
      </c>
      <c r="L2471" s="5"/>
      <c r="M2471" s="2">
        <f t="shared" si="38"/>
        <v>-670103.53999999864</v>
      </c>
    </row>
    <row r="2472" spans="1:14" hidden="1">
      <c r="A2472" t="s">
        <v>24305</v>
      </c>
      <c r="B2472" s="1">
        <v>42052</v>
      </c>
      <c r="D2472">
        <v>1</v>
      </c>
      <c r="E2472" t="s">
        <v>24322</v>
      </c>
      <c r="F2472" t="s">
        <v>13565</v>
      </c>
      <c r="G2472" t="s">
        <v>4</v>
      </c>
      <c r="H2472" t="s">
        <v>6968</v>
      </c>
      <c r="I2472" s="2">
        <v>188900</v>
      </c>
      <c r="J2472" s="5">
        <v>5</v>
      </c>
      <c r="L2472" s="5"/>
      <c r="M2472" s="2">
        <f t="shared" si="38"/>
        <v>-481203.53999999864</v>
      </c>
    </row>
    <row r="2473" spans="1:14" hidden="1">
      <c r="A2473" t="s">
        <v>24327</v>
      </c>
      <c r="B2473" s="1">
        <v>42052</v>
      </c>
      <c r="C2473" t="s">
        <v>24343</v>
      </c>
      <c r="D2473">
        <v>1</v>
      </c>
      <c r="E2473" t="s">
        <v>24344</v>
      </c>
      <c r="F2473" t="s">
        <v>13610</v>
      </c>
      <c r="G2473" t="s">
        <v>4</v>
      </c>
      <c r="H2473" t="s">
        <v>6968</v>
      </c>
      <c r="I2473" s="2">
        <v>8120</v>
      </c>
      <c r="J2473" s="5">
        <v>5</v>
      </c>
      <c r="L2473" s="5"/>
      <c r="M2473" s="2">
        <f t="shared" si="38"/>
        <v>-473083.53999999864</v>
      </c>
    </row>
    <row r="2474" spans="1:14" hidden="1">
      <c r="A2474" t="s">
        <v>24351</v>
      </c>
      <c r="B2474" s="1">
        <v>42052</v>
      </c>
      <c r="C2474" t="s">
        <v>24343</v>
      </c>
      <c r="D2474">
        <v>1</v>
      </c>
      <c r="E2474" t="s">
        <v>24366</v>
      </c>
      <c r="F2474" t="s">
        <v>13565</v>
      </c>
      <c r="G2474" t="s">
        <v>4</v>
      </c>
      <c r="H2474" t="s">
        <v>6968</v>
      </c>
      <c r="I2474" s="2">
        <v>2800</v>
      </c>
      <c r="J2474" s="5">
        <v>5</v>
      </c>
      <c r="L2474" s="5"/>
      <c r="M2474" s="2">
        <f t="shared" si="38"/>
        <v>-470283.53999999864</v>
      </c>
    </row>
    <row r="2475" spans="1:14" hidden="1">
      <c r="A2475" t="s">
        <v>24376</v>
      </c>
      <c r="B2475" s="1">
        <v>42052</v>
      </c>
      <c r="C2475" t="s">
        <v>24343</v>
      </c>
      <c r="D2475">
        <v>1</v>
      </c>
      <c r="E2475" t="s">
        <v>24392</v>
      </c>
      <c r="F2475" t="s">
        <v>13610</v>
      </c>
      <c r="G2475" t="s">
        <v>4</v>
      </c>
      <c r="H2475" t="s">
        <v>5804</v>
      </c>
      <c r="I2475" s="2">
        <v>6164.98</v>
      </c>
      <c r="J2475" s="5">
        <v>5</v>
      </c>
      <c r="L2475" s="5"/>
      <c r="M2475" s="2">
        <f t="shared" si="38"/>
        <v>-464118.55999999866</v>
      </c>
    </row>
    <row r="2476" spans="1:14" hidden="1">
      <c r="A2476" t="s">
        <v>24398</v>
      </c>
      <c r="B2476" s="1">
        <v>42052</v>
      </c>
      <c r="C2476" t="s">
        <v>18</v>
      </c>
      <c r="D2476">
        <v>2</v>
      </c>
      <c r="E2476" t="s">
        <v>24413</v>
      </c>
      <c r="F2476" t="s">
        <v>13559</v>
      </c>
      <c r="G2476" t="s">
        <v>479</v>
      </c>
      <c r="H2476" t="s">
        <v>5820</v>
      </c>
      <c r="I2476" s="2">
        <v>348</v>
      </c>
      <c r="J2476" s="5">
        <v>1</v>
      </c>
      <c r="L2476" s="5"/>
      <c r="M2476" s="2">
        <f t="shared" si="38"/>
        <v>-463770.55999999866</v>
      </c>
    </row>
    <row r="2477" spans="1:14" hidden="1">
      <c r="A2477" t="s">
        <v>24419</v>
      </c>
      <c r="B2477" s="1">
        <v>42052</v>
      </c>
      <c r="C2477" t="s">
        <v>24432</v>
      </c>
      <c r="D2477">
        <v>2</v>
      </c>
      <c r="E2477" t="s">
        <v>24433</v>
      </c>
      <c r="F2477" t="s">
        <v>7054</v>
      </c>
      <c r="G2477" t="s">
        <v>4</v>
      </c>
      <c r="H2477" t="s">
        <v>23512</v>
      </c>
      <c r="J2477" s="5"/>
      <c r="K2477" s="39">
        <v>0</v>
      </c>
      <c r="L2477" s="5"/>
      <c r="M2477" s="2">
        <f t="shared" si="38"/>
        <v>-463770.55999999866</v>
      </c>
    </row>
    <row r="2478" spans="1:14" hidden="1">
      <c r="A2478" t="s">
        <v>24419</v>
      </c>
      <c r="B2478" s="1">
        <v>42052</v>
      </c>
      <c r="C2478" t="s">
        <v>24432</v>
      </c>
      <c r="D2478">
        <v>2</v>
      </c>
      <c r="E2478" t="s">
        <v>24433</v>
      </c>
      <c r="F2478" t="s">
        <v>7054</v>
      </c>
      <c r="G2478" t="s">
        <v>4</v>
      </c>
      <c r="H2478" t="s">
        <v>23512</v>
      </c>
      <c r="I2478" s="65">
        <v>1025</v>
      </c>
      <c r="J2478" s="5"/>
      <c r="L2478" s="5"/>
      <c r="M2478" s="2">
        <f t="shared" si="38"/>
        <v>-462745.55999999866</v>
      </c>
    </row>
    <row r="2479" spans="1:14" hidden="1">
      <c r="A2479" t="s">
        <v>24439</v>
      </c>
      <c r="B2479" s="1">
        <v>42052</v>
      </c>
      <c r="C2479" t="s">
        <v>6061</v>
      </c>
      <c r="D2479">
        <v>2</v>
      </c>
      <c r="E2479" t="s">
        <v>24451</v>
      </c>
      <c r="F2479" t="s">
        <v>7054</v>
      </c>
      <c r="G2479" t="s">
        <v>4</v>
      </c>
      <c r="H2479" t="s">
        <v>5430</v>
      </c>
      <c r="I2479" s="114">
        <v>600</v>
      </c>
      <c r="J2479" s="5"/>
      <c r="L2479" s="5"/>
      <c r="M2479" s="2">
        <f t="shared" si="38"/>
        <v>-462145.55999999866</v>
      </c>
    </row>
    <row r="2480" spans="1:14" hidden="1">
      <c r="A2480" t="s">
        <v>24459</v>
      </c>
      <c r="B2480" s="1">
        <v>42052</v>
      </c>
      <c r="C2480" t="s">
        <v>674</v>
      </c>
      <c r="D2480">
        <v>2</v>
      </c>
      <c r="E2480" t="s">
        <v>24474</v>
      </c>
      <c r="F2480" t="s">
        <v>13559</v>
      </c>
      <c r="G2480" t="s">
        <v>479</v>
      </c>
      <c r="H2480" t="s">
        <v>5293</v>
      </c>
      <c r="J2480" s="5"/>
      <c r="K2480" s="2">
        <v>656.15</v>
      </c>
      <c r="L2480" s="5" t="s">
        <v>36333</v>
      </c>
      <c r="M2480" s="2">
        <f t="shared" si="38"/>
        <v>-462801.70999999868</v>
      </c>
    </row>
    <row r="2481" spans="1:13" hidden="1">
      <c r="A2481" t="s">
        <v>24459</v>
      </c>
      <c r="B2481" s="1">
        <v>42052</v>
      </c>
      <c r="C2481" t="s">
        <v>674</v>
      </c>
      <c r="D2481">
        <v>2</v>
      </c>
      <c r="E2481" t="s">
        <v>24474</v>
      </c>
      <c r="F2481" t="s">
        <v>13559</v>
      </c>
      <c r="G2481" t="s">
        <v>479</v>
      </c>
      <c r="H2481" t="s">
        <v>5293</v>
      </c>
      <c r="I2481" s="2">
        <v>656.15</v>
      </c>
      <c r="J2481" s="5" t="s">
        <v>36333</v>
      </c>
      <c r="L2481" s="5"/>
      <c r="M2481" s="2">
        <f t="shared" si="38"/>
        <v>-462145.55999999866</v>
      </c>
    </row>
    <row r="2482" spans="1:13" hidden="1">
      <c r="A2482" t="s">
        <v>24480</v>
      </c>
      <c r="B2482" s="1">
        <v>42052</v>
      </c>
      <c r="C2482" t="s">
        <v>24497</v>
      </c>
      <c r="D2482">
        <v>1</v>
      </c>
      <c r="E2482" t="s">
        <v>24498</v>
      </c>
      <c r="F2482" t="s">
        <v>13565</v>
      </c>
      <c r="G2482" t="s">
        <v>4</v>
      </c>
      <c r="H2482" t="s">
        <v>24499</v>
      </c>
      <c r="I2482" s="2">
        <v>17000</v>
      </c>
      <c r="J2482" s="5">
        <v>2</v>
      </c>
      <c r="L2482" s="5"/>
      <c r="M2482" s="2">
        <f t="shared" si="38"/>
        <v>-445145.55999999866</v>
      </c>
    </row>
    <row r="2483" spans="1:13" hidden="1">
      <c r="A2483" t="s">
        <v>24506</v>
      </c>
      <c r="B2483" s="1">
        <v>42052</v>
      </c>
      <c r="C2483" t="s">
        <v>4654</v>
      </c>
      <c r="D2483">
        <v>2</v>
      </c>
      <c r="E2483" t="s">
        <v>24523</v>
      </c>
      <c r="F2483" t="s">
        <v>13559</v>
      </c>
      <c r="G2483" t="s">
        <v>313</v>
      </c>
      <c r="H2483" t="s">
        <v>4656</v>
      </c>
      <c r="I2483" s="2">
        <v>1566</v>
      </c>
      <c r="J2483" s="5">
        <v>7</v>
      </c>
      <c r="L2483" s="5"/>
      <c r="M2483" s="2">
        <f t="shared" si="38"/>
        <v>-443579.55999999866</v>
      </c>
    </row>
    <row r="2484" spans="1:13" hidden="1">
      <c r="A2484" t="s">
        <v>24532</v>
      </c>
      <c r="B2484" s="1">
        <v>42052</v>
      </c>
      <c r="C2484" t="s">
        <v>24548</v>
      </c>
      <c r="D2484">
        <v>2</v>
      </c>
      <c r="E2484" t="s">
        <v>24549</v>
      </c>
      <c r="F2484" t="s">
        <v>7054</v>
      </c>
      <c r="G2484" t="s">
        <v>4</v>
      </c>
      <c r="H2484" t="s">
        <v>24550</v>
      </c>
      <c r="I2484" s="2">
        <v>3104.67</v>
      </c>
      <c r="J2484" s="5" t="s">
        <v>36379</v>
      </c>
      <c r="L2484" s="5"/>
      <c r="M2484" s="2">
        <f t="shared" si="38"/>
        <v>-440474.88999999868</v>
      </c>
    </row>
    <row r="2485" spans="1:13" hidden="1">
      <c r="A2485" t="s">
        <v>24556</v>
      </c>
      <c r="B2485" s="1">
        <v>42052</v>
      </c>
      <c r="C2485" t="s">
        <v>6</v>
      </c>
      <c r="D2485">
        <v>1</v>
      </c>
      <c r="E2485" t="s">
        <v>24570</v>
      </c>
      <c r="F2485" t="s">
        <v>13565</v>
      </c>
      <c r="G2485" t="s">
        <v>4</v>
      </c>
      <c r="H2485" t="s">
        <v>5928</v>
      </c>
      <c r="I2485" s="2">
        <v>390</v>
      </c>
      <c r="J2485" s="5" t="s">
        <v>36333</v>
      </c>
      <c r="L2485" s="5"/>
      <c r="M2485" s="2">
        <f t="shared" si="38"/>
        <v>-440084.88999999868</v>
      </c>
    </row>
    <row r="2486" spans="1:13" hidden="1">
      <c r="A2486" t="s">
        <v>24578</v>
      </c>
      <c r="B2486" s="1">
        <v>42052</v>
      </c>
      <c r="C2486" t="s">
        <v>6</v>
      </c>
      <c r="D2486">
        <v>1</v>
      </c>
      <c r="E2486" t="s">
        <v>24570</v>
      </c>
      <c r="F2486" t="s">
        <v>13565</v>
      </c>
      <c r="G2486" t="s">
        <v>4</v>
      </c>
      <c r="H2486" t="s">
        <v>5950</v>
      </c>
      <c r="J2486" s="5"/>
      <c r="K2486" s="2">
        <v>390</v>
      </c>
      <c r="L2486" s="5" t="s">
        <v>36333</v>
      </c>
      <c r="M2486" s="2">
        <f t="shared" si="38"/>
        <v>-440474.88999999868</v>
      </c>
    </row>
    <row r="2487" spans="1:13" hidden="1">
      <c r="A2487" t="s">
        <v>24595</v>
      </c>
      <c r="B2487" s="1">
        <v>42052</v>
      </c>
      <c r="C2487" t="s">
        <v>24497</v>
      </c>
      <c r="D2487">
        <v>1</v>
      </c>
      <c r="E2487" t="s">
        <v>24608</v>
      </c>
      <c r="F2487" t="s">
        <v>13565</v>
      </c>
      <c r="G2487" t="s">
        <v>4</v>
      </c>
      <c r="H2487" t="s">
        <v>5928</v>
      </c>
      <c r="I2487" s="2">
        <v>390000</v>
      </c>
      <c r="J2487" s="5">
        <v>8</v>
      </c>
      <c r="L2487" s="5"/>
      <c r="M2487" s="2">
        <f t="shared" si="38"/>
        <v>-50474.889999998675</v>
      </c>
    </row>
    <row r="2488" spans="1:13" hidden="1">
      <c r="A2488" t="s">
        <v>24616</v>
      </c>
      <c r="B2488" s="1">
        <v>42052</v>
      </c>
      <c r="C2488" t="s">
        <v>24343</v>
      </c>
      <c r="D2488">
        <v>1</v>
      </c>
      <c r="E2488" t="s">
        <v>24630</v>
      </c>
      <c r="F2488" t="s">
        <v>13610</v>
      </c>
      <c r="G2488" t="s">
        <v>4</v>
      </c>
      <c r="H2488" t="s">
        <v>6968</v>
      </c>
      <c r="I2488" s="2">
        <v>20</v>
      </c>
      <c r="J2488" s="5">
        <v>1</v>
      </c>
      <c r="L2488" s="5"/>
      <c r="M2488" s="2">
        <f t="shared" si="38"/>
        <v>-50454.889999998675</v>
      </c>
    </row>
    <row r="2489" spans="1:13" hidden="1">
      <c r="A2489" t="s">
        <v>24638</v>
      </c>
      <c r="B2489" s="1">
        <v>42052</v>
      </c>
      <c r="C2489" t="s">
        <v>24650</v>
      </c>
      <c r="D2489">
        <v>2</v>
      </c>
      <c r="E2489" t="s">
        <v>24651</v>
      </c>
      <c r="F2489" t="s">
        <v>7054</v>
      </c>
      <c r="G2489" t="s">
        <v>4</v>
      </c>
      <c r="H2489" t="s">
        <v>2054</v>
      </c>
      <c r="J2489" s="5"/>
      <c r="K2489" s="2">
        <v>10000</v>
      </c>
      <c r="L2489" s="5">
        <v>1</v>
      </c>
      <c r="M2489" s="2">
        <f t="shared" si="38"/>
        <v>-60454.889999998675</v>
      </c>
    </row>
    <row r="2490" spans="1:13" hidden="1">
      <c r="A2490" t="s">
        <v>24638</v>
      </c>
      <c r="B2490" s="1">
        <v>42052</v>
      </c>
      <c r="C2490" t="s">
        <v>24650</v>
      </c>
      <c r="D2490">
        <v>2</v>
      </c>
      <c r="E2490" t="s">
        <v>24651</v>
      </c>
      <c r="F2490" t="s">
        <v>7054</v>
      </c>
      <c r="G2490" t="s">
        <v>4</v>
      </c>
      <c r="H2490" t="s">
        <v>2054</v>
      </c>
      <c r="I2490" s="2">
        <v>20071.79</v>
      </c>
      <c r="J2490" s="5">
        <v>1</v>
      </c>
      <c r="L2490" s="5"/>
      <c r="M2490" s="2">
        <f t="shared" si="38"/>
        <v>-40383.099999998674</v>
      </c>
    </row>
    <row r="2491" spans="1:13" hidden="1">
      <c r="A2491" t="s">
        <v>24662</v>
      </c>
      <c r="B2491" s="1">
        <v>42052</v>
      </c>
      <c r="C2491" t="s">
        <v>24677</v>
      </c>
      <c r="D2491">
        <v>2</v>
      </c>
      <c r="E2491" t="s">
        <v>24678</v>
      </c>
      <c r="F2491" t="s">
        <v>7054</v>
      </c>
      <c r="G2491" t="s">
        <v>4</v>
      </c>
      <c r="H2491" t="s">
        <v>2304</v>
      </c>
      <c r="I2491" s="2">
        <v>1025</v>
      </c>
      <c r="J2491" s="5">
        <v>2</v>
      </c>
      <c r="L2491" s="5"/>
      <c r="M2491" s="2">
        <f t="shared" si="38"/>
        <v>-39358.099999998674</v>
      </c>
    </row>
    <row r="2492" spans="1:13" hidden="1">
      <c r="A2492" t="s">
        <v>24689</v>
      </c>
      <c r="B2492" s="1">
        <v>42052</v>
      </c>
      <c r="C2492" t="s">
        <v>24703</v>
      </c>
      <c r="D2492">
        <v>2</v>
      </c>
      <c r="E2492" t="s">
        <v>24704</v>
      </c>
      <c r="F2492" t="s">
        <v>7054</v>
      </c>
      <c r="G2492" t="s">
        <v>4</v>
      </c>
      <c r="H2492" t="s">
        <v>19350</v>
      </c>
      <c r="I2492" s="2">
        <v>3341.99</v>
      </c>
      <c r="J2492" s="5">
        <v>2</v>
      </c>
      <c r="L2492" s="5"/>
      <c r="M2492" s="2">
        <f t="shared" si="38"/>
        <v>-36016.109999998676</v>
      </c>
    </row>
    <row r="2493" spans="1:13" hidden="1">
      <c r="A2493" t="s">
        <v>24712</v>
      </c>
      <c r="B2493" s="1">
        <v>42052</v>
      </c>
      <c r="C2493" t="s">
        <v>24723</v>
      </c>
      <c r="D2493">
        <v>2</v>
      </c>
      <c r="E2493" t="s">
        <v>24724</v>
      </c>
      <c r="F2493" t="s">
        <v>7054</v>
      </c>
      <c r="G2493" t="s">
        <v>4</v>
      </c>
      <c r="H2493" t="s">
        <v>8643</v>
      </c>
      <c r="I2493" s="2">
        <v>1025</v>
      </c>
      <c r="J2493" s="5">
        <v>2</v>
      </c>
      <c r="L2493" s="5"/>
      <c r="M2493" s="2">
        <f t="shared" si="38"/>
        <v>-34991.109999998676</v>
      </c>
    </row>
    <row r="2494" spans="1:13" hidden="1">
      <c r="A2494" t="s">
        <v>24733</v>
      </c>
      <c r="B2494" s="1">
        <v>42052</v>
      </c>
      <c r="C2494" t="s">
        <v>5985</v>
      </c>
      <c r="D2494">
        <v>2</v>
      </c>
      <c r="E2494" t="s">
        <v>24743</v>
      </c>
      <c r="F2494" t="s">
        <v>13559</v>
      </c>
      <c r="G2494" t="s">
        <v>479</v>
      </c>
      <c r="H2494" t="s">
        <v>1599</v>
      </c>
      <c r="J2494" s="5"/>
      <c r="K2494" s="2">
        <v>953.76</v>
      </c>
      <c r="L2494" s="5" t="s">
        <v>36333</v>
      </c>
      <c r="M2494" s="2">
        <f t="shared" si="38"/>
        <v>-35944.869999998678</v>
      </c>
    </row>
    <row r="2495" spans="1:13" hidden="1">
      <c r="A2495" t="s">
        <v>24733</v>
      </c>
      <c r="B2495" s="1">
        <v>42052</v>
      </c>
      <c r="C2495" t="s">
        <v>5985</v>
      </c>
      <c r="D2495">
        <v>2</v>
      </c>
      <c r="E2495" t="s">
        <v>24743</v>
      </c>
      <c r="F2495" t="s">
        <v>13559</v>
      </c>
      <c r="G2495" t="s">
        <v>479</v>
      </c>
      <c r="H2495" t="s">
        <v>1599</v>
      </c>
      <c r="I2495" s="2">
        <v>1069.1600000000001</v>
      </c>
      <c r="J2495" s="5" t="s">
        <v>36333</v>
      </c>
      <c r="L2495" s="5"/>
      <c r="M2495" s="2">
        <f t="shared" si="38"/>
        <v>-34875.709999998675</v>
      </c>
    </row>
    <row r="2496" spans="1:13" hidden="1">
      <c r="A2496" t="s">
        <v>24752</v>
      </c>
      <c r="B2496" s="1">
        <v>42052</v>
      </c>
      <c r="C2496" t="s">
        <v>5985</v>
      </c>
      <c r="D2496">
        <v>2</v>
      </c>
      <c r="E2496" t="s">
        <v>24762</v>
      </c>
      <c r="F2496" t="s">
        <v>13559</v>
      </c>
      <c r="G2496" t="s">
        <v>313</v>
      </c>
      <c r="H2496" t="s">
        <v>1599</v>
      </c>
      <c r="J2496" s="5"/>
      <c r="K2496" s="2">
        <v>953.76</v>
      </c>
      <c r="L2496" s="5">
        <v>1</v>
      </c>
      <c r="M2496" s="2">
        <f t="shared" si="38"/>
        <v>-35829.469999998677</v>
      </c>
    </row>
    <row r="2497" spans="1:16" hidden="1">
      <c r="A2497" t="s">
        <v>24752</v>
      </c>
      <c r="B2497" s="1">
        <v>42052</v>
      </c>
      <c r="C2497" t="s">
        <v>5985</v>
      </c>
      <c r="D2497">
        <v>2</v>
      </c>
      <c r="E2497" t="s">
        <v>24762</v>
      </c>
      <c r="F2497" t="s">
        <v>13559</v>
      </c>
      <c r="G2497" t="s">
        <v>313</v>
      </c>
      <c r="H2497" t="s">
        <v>1599</v>
      </c>
      <c r="I2497" s="2">
        <v>1069.1600000000001</v>
      </c>
      <c r="J2497" s="5">
        <v>1</v>
      </c>
      <c r="L2497" s="5"/>
      <c r="M2497" s="2">
        <f t="shared" si="38"/>
        <v>-34760.309999998673</v>
      </c>
      <c r="N2497" s="3"/>
    </row>
    <row r="2498" spans="1:16" hidden="1">
      <c r="A2498" t="s">
        <v>24773</v>
      </c>
      <c r="B2498" s="1">
        <v>42052</v>
      </c>
      <c r="C2498" t="s">
        <v>24785</v>
      </c>
      <c r="D2498">
        <v>1</v>
      </c>
      <c r="E2498" t="s">
        <v>24786</v>
      </c>
      <c r="F2498" t="s">
        <v>13565</v>
      </c>
      <c r="G2498" t="s">
        <v>4</v>
      </c>
      <c r="H2498" t="s">
        <v>14508</v>
      </c>
      <c r="I2498" s="2">
        <v>3000</v>
      </c>
      <c r="J2498" s="5">
        <v>2</v>
      </c>
      <c r="L2498" s="5"/>
      <c r="M2498" s="2">
        <f t="shared" si="38"/>
        <v>-31760.309999998673</v>
      </c>
      <c r="O2498" s="25" t="s">
        <v>36381</v>
      </c>
    </row>
    <row r="2499" spans="1:16" hidden="1">
      <c r="A2499" t="s">
        <v>24798</v>
      </c>
      <c r="B2499" s="1">
        <v>42052</v>
      </c>
      <c r="C2499" t="s">
        <v>24808</v>
      </c>
      <c r="D2499">
        <v>1</v>
      </c>
      <c r="E2499" t="s">
        <v>24809</v>
      </c>
      <c r="F2499" t="s">
        <v>13565</v>
      </c>
      <c r="G2499" t="s">
        <v>4</v>
      </c>
      <c r="H2499" t="s">
        <v>4812</v>
      </c>
      <c r="I2499" s="2">
        <v>5000</v>
      </c>
      <c r="J2499" s="5">
        <v>1</v>
      </c>
      <c r="L2499" s="5"/>
      <c r="M2499" s="2">
        <f t="shared" si="38"/>
        <v>-26760.309999998673</v>
      </c>
      <c r="O2499" s="26">
        <f>+I2440+I2441+I2479</f>
        <v>128416.22</v>
      </c>
      <c r="P2499" s="56" t="s">
        <v>36372</v>
      </c>
    </row>
    <row r="2500" spans="1:16" hidden="1">
      <c r="A2500" t="s">
        <v>24824</v>
      </c>
      <c r="B2500" s="1">
        <v>42052</v>
      </c>
      <c r="C2500" t="s">
        <v>24834</v>
      </c>
      <c r="D2500">
        <v>1</v>
      </c>
      <c r="E2500" t="s">
        <v>24835</v>
      </c>
      <c r="F2500" t="s">
        <v>13565</v>
      </c>
      <c r="G2500" t="s">
        <v>4</v>
      </c>
      <c r="H2500" t="s">
        <v>8202</v>
      </c>
      <c r="I2500" s="2">
        <v>160000</v>
      </c>
      <c r="J2500" s="5">
        <v>9</v>
      </c>
      <c r="L2500" s="5"/>
      <c r="M2500" s="2">
        <f t="shared" si="38"/>
        <v>133239.69000000134</v>
      </c>
      <c r="N2500" s="3">
        <f>+M2435-M2500</f>
        <v>-127816.22000000015</v>
      </c>
      <c r="O2500" s="3">
        <f>+N2500+O2499</f>
        <v>599.99999999985448</v>
      </c>
    </row>
    <row r="2501" spans="1:16" hidden="1">
      <c r="A2501" t="s">
        <v>6039</v>
      </c>
      <c r="B2501" s="36">
        <v>42053</v>
      </c>
      <c r="C2501" s="35" t="s">
        <v>6</v>
      </c>
      <c r="D2501" s="35">
        <v>1</v>
      </c>
      <c r="E2501" s="35" t="s">
        <v>6040</v>
      </c>
      <c r="F2501" s="35" t="s">
        <v>8</v>
      </c>
      <c r="G2501" s="35" t="s">
        <v>4</v>
      </c>
      <c r="H2501" s="35" t="s">
        <v>974</v>
      </c>
      <c r="I2501" s="11">
        <v>3225</v>
      </c>
      <c r="J2501" s="12"/>
      <c r="K2501" s="11"/>
      <c r="L2501" s="12"/>
      <c r="M2501" s="11">
        <f t="shared" si="38"/>
        <v>136464.69000000134</v>
      </c>
    </row>
    <row r="2502" spans="1:16" hidden="1">
      <c r="A2502" s="47" t="s">
        <v>6041</v>
      </c>
      <c r="B2502" s="70">
        <v>42053</v>
      </c>
      <c r="C2502" s="71" t="s">
        <v>1</v>
      </c>
      <c r="D2502" s="71">
        <v>1</v>
      </c>
      <c r="E2502" s="71" t="s">
        <v>6043</v>
      </c>
      <c r="F2502" s="71" t="s">
        <v>13</v>
      </c>
      <c r="G2502" s="71" t="s">
        <v>4</v>
      </c>
      <c r="H2502" s="71" t="s">
        <v>6044</v>
      </c>
      <c r="I2502" s="72"/>
      <c r="J2502" s="73"/>
      <c r="K2502" s="72">
        <v>44300.95</v>
      </c>
      <c r="L2502" s="16" t="s">
        <v>36335</v>
      </c>
      <c r="M2502" s="15">
        <f t="shared" si="38"/>
        <v>92163.740000001344</v>
      </c>
    </row>
    <row r="2503" spans="1:16" hidden="1">
      <c r="A2503" s="47" t="s">
        <v>6046</v>
      </c>
      <c r="B2503" s="48">
        <v>42053</v>
      </c>
      <c r="C2503" s="47" t="s">
        <v>6051</v>
      </c>
      <c r="D2503" s="47">
        <v>1</v>
      </c>
      <c r="E2503" s="47" t="s">
        <v>6052</v>
      </c>
      <c r="F2503" s="47" t="s">
        <v>13</v>
      </c>
      <c r="G2503" s="47" t="s">
        <v>4</v>
      </c>
      <c r="H2503" s="47" t="s">
        <v>6053</v>
      </c>
      <c r="I2503" s="49"/>
      <c r="J2503" s="50"/>
      <c r="K2503" s="49">
        <v>83515.27</v>
      </c>
      <c r="L2503" s="5" t="s">
        <v>36368</v>
      </c>
      <c r="M2503" s="2">
        <f t="shared" si="38"/>
        <v>8648.4700000013399</v>
      </c>
    </row>
    <row r="2504" spans="1:16" s="56" customFormat="1" hidden="1">
      <c r="A2504" s="56" t="s">
        <v>6054</v>
      </c>
      <c r="B2504" s="64">
        <v>42053</v>
      </c>
      <c r="C2504" s="56" t="s">
        <v>6061</v>
      </c>
      <c r="D2504" s="56">
        <v>2</v>
      </c>
      <c r="E2504" s="56" t="s">
        <v>6062</v>
      </c>
      <c r="F2504" s="56" t="s">
        <v>78</v>
      </c>
      <c r="G2504" s="56" t="s">
        <v>4</v>
      </c>
      <c r="H2504" s="56" t="s">
        <v>5430</v>
      </c>
      <c r="I2504" s="17"/>
      <c r="J2504" s="18"/>
      <c r="K2504" s="114">
        <v>600</v>
      </c>
      <c r="L2504" s="18"/>
      <c r="M2504" s="17">
        <f t="shared" si="38"/>
        <v>8048.4700000013399</v>
      </c>
    </row>
    <row r="2505" spans="1:16" s="56" customFormat="1" hidden="1">
      <c r="A2505" s="56" t="s">
        <v>6054</v>
      </c>
      <c r="B2505" s="64">
        <v>42053</v>
      </c>
      <c r="C2505" s="56" t="s">
        <v>6061</v>
      </c>
      <c r="D2505" s="56">
        <v>2</v>
      </c>
      <c r="E2505" s="56" t="s">
        <v>6062</v>
      </c>
      <c r="F2505" s="56" t="s">
        <v>78</v>
      </c>
      <c r="G2505" s="56" t="s">
        <v>4</v>
      </c>
      <c r="H2505" s="56" t="s">
        <v>5430</v>
      </c>
      <c r="I2505" s="17">
        <v>600</v>
      </c>
      <c r="J2505" s="18">
        <v>6</v>
      </c>
      <c r="K2505" s="17"/>
      <c r="L2505" s="18"/>
      <c r="M2505" s="17">
        <f t="shared" ref="M2505:M2568" si="39">+M2504+I2505-K2505</f>
        <v>8648.4700000013399</v>
      </c>
    </row>
    <row r="2506" spans="1:16" hidden="1">
      <c r="A2506" t="s">
        <v>6086</v>
      </c>
      <c r="B2506" s="1">
        <v>42053</v>
      </c>
      <c r="C2506" t="s">
        <v>43</v>
      </c>
      <c r="D2506">
        <v>1</v>
      </c>
      <c r="E2506" t="s">
        <v>6096</v>
      </c>
      <c r="F2506" t="s">
        <v>16</v>
      </c>
      <c r="G2506" t="s">
        <v>4</v>
      </c>
      <c r="H2506" t="s">
        <v>6097</v>
      </c>
      <c r="J2506" s="5"/>
      <c r="K2506" s="2">
        <v>600</v>
      </c>
      <c r="L2506" s="5">
        <v>6</v>
      </c>
      <c r="M2506" s="17">
        <f t="shared" si="39"/>
        <v>8048.4700000013399</v>
      </c>
    </row>
    <row r="2507" spans="1:16" hidden="1">
      <c r="A2507" t="s">
        <v>6171</v>
      </c>
      <c r="B2507" s="1">
        <v>42053</v>
      </c>
      <c r="C2507" t="s">
        <v>6</v>
      </c>
      <c r="D2507">
        <v>1</v>
      </c>
      <c r="E2507" t="s">
        <v>6177</v>
      </c>
      <c r="F2507" t="s">
        <v>29</v>
      </c>
      <c r="G2507" t="s">
        <v>4</v>
      </c>
      <c r="H2507" t="s">
        <v>6178</v>
      </c>
      <c r="I2507" s="2">
        <v>1079.6500000000001</v>
      </c>
      <c r="J2507" s="5"/>
      <c r="L2507" s="5"/>
      <c r="M2507" s="17">
        <f t="shared" si="39"/>
        <v>9128.1200000013396</v>
      </c>
    </row>
    <row r="2508" spans="1:16" hidden="1">
      <c r="A2508" t="s">
        <v>6257</v>
      </c>
      <c r="B2508" s="1">
        <v>42053</v>
      </c>
      <c r="C2508" t="s">
        <v>6</v>
      </c>
      <c r="D2508">
        <v>1</v>
      </c>
      <c r="E2508" t="s">
        <v>6261</v>
      </c>
      <c r="F2508" t="s">
        <v>8</v>
      </c>
      <c r="G2508" t="s">
        <v>4</v>
      </c>
      <c r="H2508" t="s">
        <v>2119</v>
      </c>
      <c r="I2508" s="2">
        <v>2026.91</v>
      </c>
      <c r="J2508" s="5"/>
      <c r="L2508" s="5"/>
      <c r="M2508" s="17">
        <f t="shared" si="39"/>
        <v>11155.030000001339</v>
      </c>
    </row>
    <row r="2509" spans="1:16" hidden="1">
      <c r="A2509" t="s">
        <v>6302</v>
      </c>
      <c r="B2509" s="1">
        <v>42053</v>
      </c>
      <c r="C2509" t="s">
        <v>982</v>
      </c>
      <c r="D2509">
        <v>1</v>
      </c>
      <c r="E2509" t="s">
        <v>6304</v>
      </c>
      <c r="F2509" t="s">
        <v>45</v>
      </c>
      <c r="G2509" t="s">
        <v>4</v>
      </c>
      <c r="H2509" t="s">
        <v>6305</v>
      </c>
      <c r="J2509" s="5"/>
      <c r="K2509" s="2">
        <v>1840</v>
      </c>
      <c r="L2509" s="5"/>
      <c r="M2509" s="17">
        <f t="shared" si="39"/>
        <v>9315.0300000013394</v>
      </c>
    </row>
    <row r="2510" spans="1:16" hidden="1">
      <c r="A2510" t="s">
        <v>6320</v>
      </c>
      <c r="B2510" s="1">
        <v>42053</v>
      </c>
      <c r="C2510" t="s">
        <v>18</v>
      </c>
      <c r="D2510">
        <v>1</v>
      </c>
      <c r="E2510" t="s">
        <v>6323</v>
      </c>
      <c r="F2510" t="s">
        <v>13</v>
      </c>
      <c r="G2510" t="s">
        <v>4</v>
      </c>
      <c r="H2510" t="s">
        <v>6324</v>
      </c>
      <c r="J2510" s="5"/>
      <c r="K2510" s="2">
        <v>50000</v>
      </c>
      <c r="L2510" s="5"/>
      <c r="M2510" s="17">
        <f t="shared" si="39"/>
        <v>-40684.969999998662</v>
      </c>
    </row>
    <row r="2511" spans="1:16" hidden="1">
      <c r="A2511" t="s">
        <v>6335</v>
      </c>
      <c r="B2511" s="1">
        <v>42053</v>
      </c>
      <c r="C2511" t="s">
        <v>6</v>
      </c>
      <c r="D2511">
        <v>1</v>
      </c>
      <c r="E2511" t="s">
        <v>6338</v>
      </c>
      <c r="F2511" t="s">
        <v>29</v>
      </c>
      <c r="G2511" t="s">
        <v>4</v>
      </c>
      <c r="H2511" t="s">
        <v>6339</v>
      </c>
      <c r="I2511" s="2">
        <v>718.33</v>
      </c>
      <c r="J2511" s="5"/>
      <c r="L2511" s="5"/>
      <c r="M2511" s="17">
        <f t="shared" si="39"/>
        <v>-39966.639999998661</v>
      </c>
    </row>
    <row r="2512" spans="1:16" hidden="1">
      <c r="A2512" t="s">
        <v>6355</v>
      </c>
      <c r="B2512" s="1">
        <v>42053</v>
      </c>
      <c r="C2512" t="s">
        <v>245</v>
      </c>
      <c r="D2512">
        <v>1</v>
      </c>
      <c r="E2512" t="s">
        <v>6360</v>
      </c>
      <c r="F2512" t="s">
        <v>13</v>
      </c>
      <c r="G2512" t="s">
        <v>4</v>
      </c>
      <c r="H2512" t="s">
        <v>2075</v>
      </c>
      <c r="J2512" s="5"/>
      <c r="K2512" s="2">
        <v>100000</v>
      </c>
      <c r="L2512" s="5"/>
      <c r="M2512" s="17">
        <f t="shared" si="39"/>
        <v>-139966.63999999868</v>
      </c>
    </row>
    <row r="2513" spans="1:13" hidden="1">
      <c r="A2513" t="s">
        <v>6364</v>
      </c>
      <c r="B2513" s="1">
        <v>42053</v>
      </c>
      <c r="C2513" t="s">
        <v>43</v>
      </c>
      <c r="D2513">
        <v>1</v>
      </c>
      <c r="E2513" t="s">
        <v>6365</v>
      </c>
      <c r="F2513" t="s">
        <v>16</v>
      </c>
      <c r="G2513" t="s">
        <v>4</v>
      </c>
      <c r="H2513" t="s">
        <v>4673</v>
      </c>
      <c r="J2513" s="5"/>
      <c r="K2513" s="2">
        <v>360000</v>
      </c>
      <c r="L2513" s="5"/>
      <c r="M2513" s="17">
        <f t="shared" si="39"/>
        <v>-499966.63999999868</v>
      </c>
    </row>
    <row r="2514" spans="1:13" hidden="1">
      <c r="A2514" t="s">
        <v>6370</v>
      </c>
      <c r="B2514" s="1">
        <v>42053</v>
      </c>
      <c r="C2514" t="s">
        <v>245</v>
      </c>
      <c r="D2514">
        <v>1</v>
      </c>
      <c r="E2514" t="s">
        <v>6373</v>
      </c>
      <c r="F2514" t="s">
        <v>13</v>
      </c>
      <c r="G2514" t="s">
        <v>4</v>
      </c>
      <c r="H2514" t="s">
        <v>1244</v>
      </c>
      <c r="J2514" s="5"/>
      <c r="K2514" s="2">
        <v>3266.85</v>
      </c>
      <c r="L2514" s="5"/>
      <c r="M2514" s="17">
        <f t="shared" si="39"/>
        <v>-503233.48999999865</v>
      </c>
    </row>
    <row r="2515" spans="1:13" hidden="1">
      <c r="A2515" t="s">
        <v>6374</v>
      </c>
      <c r="B2515" s="1">
        <v>42053</v>
      </c>
      <c r="C2515" t="s">
        <v>245</v>
      </c>
      <c r="D2515">
        <v>1</v>
      </c>
      <c r="E2515" t="s">
        <v>6376</v>
      </c>
      <c r="F2515" t="s">
        <v>13</v>
      </c>
      <c r="G2515" t="s">
        <v>4</v>
      </c>
      <c r="H2515" t="s">
        <v>1244</v>
      </c>
      <c r="J2515" s="5"/>
      <c r="K2515" s="2">
        <v>1025</v>
      </c>
      <c r="L2515" s="5"/>
      <c r="M2515" s="17">
        <f t="shared" si="39"/>
        <v>-504258.48999999865</v>
      </c>
    </row>
    <row r="2516" spans="1:13" hidden="1">
      <c r="A2516" t="s">
        <v>6377</v>
      </c>
      <c r="B2516" s="1">
        <v>42053</v>
      </c>
      <c r="C2516" t="s">
        <v>245</v>
      </c>
      <c r="D2516">
        <v>1</v>
      </c>
      <c r="E2516" t="s">
        <v>6379</v>
      </c>
      <c r="F2516" t="s">
        <v>13</v>
      </c>
      <c r="G2516" t="s">
        <v>4</v>
      </c>
      <c r="H2516" t="s">
        <v>1244</v>
      </c>
      <c r="J2516" s="5"/>
      <c r="K2516" s="2">
        <v>3960</v>
      </c>
      <c r="L2516" s="5"/>
      <c r="M2516" s="17">
        <f t="shared" si="39"/>
        <v>-508218.48999999865</v>
      </c>
    </row>
    <row r="2517" spans="1:13" hidden="1">
      <c r="A2517" t="s">
        <v>6380</v>
      </c>
      <c r="B2517" s="1">
        <v>42053</v>
      </c>
      <c r="C2517" t="s">
        <v>245</v>
      </c>
      <c r="D2517">
        <v>1</v>
      </c>
      <c r="E2517" t="s">
        <v>6383</v>
      </c>
      <c r="F2517" t="s">
        <v>13</v>
      </c>
      <c r="G2517" t="s">
        <v>4</v>
      </c>
      <c r="H2517" t="s">
        <v>2096</v>
      </c>
      <c r="J2517" s="5"/>
      <c r="K2517" s="2">
        <v>1025</v>
      </c>
      <c r="L2517" s="5"/>
      <c r="M2517" s="17">
        <f t="shared" si="39"/>
        <v>-509243.48999999865</v>
      </c>
    </row>
    <row r="2518" spans="1:13" hidden="1">
      <c r="A2518" t="s">
        <v>6384</v>
      </c>
      <c r="B2518" s="1">
        <v>42053</v>
      </c>
      <c r="C2518" t="s">
        <v>6388</v>
      </c>
      <c r="D2518">
        <v>2</v>
      </c>
      <c r="E2518" t="s">
        <v>6389</v>
      </c>
      <c r="F2518" t="s">
        <v>78</v>
      </c>
      <c r="G2518" t="s">
        <v>4</v>
      </c>
      <c r="H2518" t="s">
        <v>519</v>
      </c>
      <c r="J2518" s="5"/>
      <c r="K2518" s="2">
        <v>1025</v>
      </c>
      <c r="L2518" s="5"/>
      <c r="M2518" s="17">
        <f t="shared" si="39"/>
        <v>-510268.48999999865</v>
      </c>
    </row>
    <row r="2519" spans="1:13" hidden="1">
      <c r="A2519" t="s">
        <v>6392</v>
      </c>
      <c r="B2519" s="1">
        <v>42053</v>
      </c>
      <c r="C2519" t="s">
        <v>6395</v>
      </c>
      <c r="D2519">
        <v>2</v>
      </c>
      <c r="E2519" t="s">
        <v>6396</v>
      </c>
      <c r="F2519" t="s">
        <v>78</v>
      </c>
      <c r="G2519" t="s">
        <v>4</v>
      </c>
      <c r="H2519" t="s">
        <v>519</v>
      </c>
      <c r="J2519" s="5"/>
      <c r="K2519" s="2">
        <v>1025</v>
      </c>
      <c r="L2519" s="5"/>
      <c r="M2519" s="17">
        <f t="shared" si="39"/>
        <v>-511293.48999999865</v>
      </c>
    </row>
    <row r="2520" spans="1:13" hidden="1">
      <c r="A2520" t="s">
        <v>6415</v>
      </c>
      <c r="B2520" s="1">
        <v>42053</v>
      </c>
      <c r="C2520" t="s">
        <v>278</v>
      </c>
      <c r="D2520">
        <v>1</v>
      </c>
      <c r="E2520" t="s">
        <v>6416</v>
      </c>
      <c r="F2520" t="s">
        <v>13</v>
      </c>
      <c r="G2520" t="s">
        <v>4</v>
      </c>
      <c r="H2520" t="s">
        <v>3032</v>
      </c>
      <c r="J2520" s="5"/>
      <c r="K2520" s="2">
        <v>46538.47</v>
      </c>
      <c r="L2520" s="5"/>
      <c r="M2520" s="17">
        <f t="shared" si="39"/>
        <v>-557831.95999999868</v>
      </c>
    </row>
    <row r="2521" spans="1:13" hidden="1">
      <c r="A2521" t="s">
        <v>6436</v>
      </c>
      <c r="B2521" s="1">
        <v>42053</v>
      </c>
      <c r="C2521" t="s">
        <v>1114</v>
      </c>
      <c r="D2521">
        <v>1</v>
      </c>
      <c r="E2521" t="s">
        <v>6441</v>
      </c>
      <c r="F2521" t="s">
        <v>16</v>
      </c>
      <c r="G2521" t="s">
        <v>4</v>
      </c>
      <c r="H2521" t="s">
        <v>6442</v>
      </c>
      <c r="J2521" s="5"/>
      <c r="K2521" s="2">
        <v>5000</v>
      </c>
      <c r="L2521" s="5"/>
      <c r="M2521" s="17">
        <f t="shared" si="39"/>
        <v>-562831.95999999868</v>
      </c>
    </row>
    <row r="2522" spans="1:13" hidden="1">
      <c r="A2522" t="s">
        <v>6445</v>
      </c>
      <c r="B2522" s="1">
        <v>42053</v>
      </c>
      <c r="C2522" t="s">
        <v>836</v>
      </c>
      <c r="D2522">
        <v>1</v>
      </c>
      <c r="E2522" t="s">
        <v>6446</v>
      </c>
      <c r="F2522" t="s">
        <v>67</v>
      </c>
      <c r="G2522" t="s">
        <v>4</v>
      </c>
      <c r="H2522" t="s">
        <v>469</v>
      </c>
      <c r="J2522" s="5"/>
      <c r="K2522" s="2">
        <v>100000</v>
      </c>
      <c r="L2522" s="5"/>
      <c r="M2522" s="17">
        <f t="shared" si="39"/>
        <v>-662831.95999999868</v>
      </c>
    </row>
    <row r="2523" spans="1:13" hidden="1">
      <c r="A2523" t="s">
        <v>6447</v>
      </c>
      <c r="B2523" s="1">
        <v>42053</v>
      </c>
      <c r="C2523" t="s">
        <v>630</v>
      </c>
      <c r="D2523">
        <v>1</v>
      </c>
      <c r="E2523" t="s">
        <v>6457</v>
      </c>
      <c r="F2523" t="s">
        <v>16</v>
      </c>
      <c r="G2523" t="s">
        <v>4</v>
      </c>
      <c r="H2523" t="s">
        <v>630</v>
      </c>
      <c r="J2523" s="5"/>
      <c r="K2523" s="2">
        <v>7166.15</v>
      </c>
      <c r="L2523" s="5"/>
      <c r="M2523" s="17">
        <f t="shared" si="39"/>
        <v>-669998.10999999871</v>
      </c>
    </row>
    <row r="2524" spans="1:13" hidden="1">
      <c r="A2524" t="s">
        <v>6458</v>
      </c>
      <c r="B2524" s="1">
        <v>42053</v>
      </c>
      <c r="C2524" t="s">
        <v>195</v>
      </c>
      <c r="D2524">
        <v>1</v>
      </c>
      <c r="E2524" t="s">
        <v>6461</v>
      </c>
      <c r="F2524" t="s">
        <v>13</v>
      </c>
      <c r="G2524" t="s">
        <v>4</v>
      </c>
      <c r="H2524" t="s">
        <v>195</v>
      </c>
      <c r="J2524" s="5"/>
      <c r="K2524" s="2">
        <v>15357.58</v>
      </c>
      <c r="L2524" s="5"/>
      <c r="M2524" s="17">
        <f t="shared" si="39"/>
        <v>-685355.68999999866</v>
      </c>
    </row>
    <row r="2525" spans="1:13" hidden="1">
      <c r="A2525" t="s">
        <v>6462</v>
      </c>
      <c r="B2525" s="1">
        <v>42053</v>
      </c>
      <c r="C2525" t="s">
        <v>18</v>
      </c>
      <c r="D2525">
        <v>1</v>
      </c>
      <c r="E2525" t="s">
        <v>6470</v>
      </c>
      <c r="F2525" t="s">
        <v>13</v>
      </c>
      <c r="G2525" t="s">
        <v>4</v>
      </c>
      <c r="H2525" t="s">
        <v>18</v>
      </c>
      <c r="J2525" s="5"/>
      <c r="K2525" s="2">
        <v>13739.48</v>
      </c>
      <c r="L2525" s="5"/>
      <c r="M2525" s="17">
        <f t="shared" si="39"/>
        <v>-699095.16999999864</v>
      </c>
    </row>
    <row r="2526" spans="1:13" hidden="1">
      <c r="A2526" t="s">
        <v>24846</v>
      </c>
      <c r="B2526" s="1">
        <v>42053</v>
      </c>
      <c r="C2526" t="s">
        <v>18</v>
      </c>
      <c r="D2526">
        <v>2</v>
      </c>
      <c r="E2526" t="s">
        <v>24862</v>
      </c>
      <c r="F2526" t="s">
        <v>13559</v>
      </c>
      <c r="G2526" t="s">
        <v>479</v>
      </c>
      <c r="H2526" t="s">
        <v>24863</v>
      </c>
      <c r="I2526" s="2">
        <v>3126.15</v>
      </c>
      <c r="J2526" s="5"/>
      <c r="L2526" s="5"/>
      <c r="M2526" s="17">
        <f t="shared" si="39"/>
        <v>-695969.01999999862</v>
      </c>
    </row>
    <row r="2527" spans="1:13" hidden="1">
      <c r="A2527" t="s">
        <v>24869</v>
      </c>
      <c r="B2527" s="1">
        <v>42053</v>
      </c>
      <c r="C2527" t="s">
        <v>6061</v>
      </c>
      <c r="D2527">
        <v>2</v>
      </c>
      <c r="E2527" t="s">
        <v>24889</v>
      </c>
      <c r="F2527" t="s">
        <v>7054</v>
      </c>
      <c r="G2527" t="s">
        <v>4</v>
      </c>
      <c r="H2527" t="s">
        <v>5430</v>
      </c>
      <c r="I2527" s="2">
        <v>600</v>
      </c>
      <c r="J2527" s="5">
        <v>1</v>
      </c>
      <c r="L2527" s="5"/>
      <c r="M2527" s="17">
        <f t="shared" si="39"/>
        <v>-695369.01999999862</v>
      </c>
    </row>
    <row r="2528" spans="1:13" hidden="1">
      <c r="A2528" t="s">
        <v>24898</v>
      </c>
      <c r="B2528" s="1">
        <v>42053</v>
      </c>
      <c r="C2528" t="s">
        <v>24912</v>
      </c>
      <c r="D2528">
        <v>2</v>
      </c>
      <c r="E2528" t="s">
        <v>24913</v>
      </c>
      <c r="F2528" t="s">
        <v>7054</v>
      </c>
      <c r="G2528" t="s">
        <v>4</v>
      </c>
      <c r="H2528" t="s">
        <v>3853</v>
      </c>
      <c r="I2528" s="2">
        <v>1840</v>
      </c>
      <c r="J2528" s="5"/>
      <c r="L2528" s="5"/>
      <c r="M2528" s="17">
        <f t="shared" si="39"/>
        <v>-693529.01999999862</v>
      </c>
    </row>
    <row r="2529" spans="1:13" hidden="1">
      <c r="A2529" t="s">
        <v>24920</v>
      </c>
      <c r="B2529" s="1">
        <v>42053</v>
      </c>
      <c r="C2529" t="s">
        <v>24934</v>
      </c>
      <c r="D2529">
        <v>2</v>
      </c>
      <c r="E2529" t="s">
        <v>24935</v>
      </c>
      <c r="F2529" t="s">
        <v>7054</v>
      </c>
      <c r="G2529" t="s">
        <v>4</v>
      </c>
      <c r="H2529" t="s">
        <v>5683</v>
      </c>
      <c r="I2529" s="2">
        <v>1025</v>
      </c>
      <c r="J2529" s="5"/>
      <c r="L2529" s="5"/>
      <c r="M2529" s="17">
        <f t="shared" si="39"/>
        <v>-692504.01999999862</v>
      </c>
    </row>
    <row r="2530" spans="1:13" hidden="1">
      <c r="A2530" t="s">
        <v>24941</v>
      </c>
      <c r="B2530" s="1">
        <v>42053</v>
      </c>
      <c r="C2530" t="s">
        <v>24958</v>
      </c>
      <c r="D2530">
        <v>2</v>
      </c>
      <c r="E2530" t="s">
        <v>24959</v>
      </c>
      <c r="F2530" t="s">
        <v>7054</v>
      </c>
      <c r="G2530" t="s">
        <v>4</v>
      </c>
      <c r="H2530" t="s">
        <v>24960</v>
      </c>
      <c r="I2530" s="2">
        <v>2200</v>
      </c>
      <c r="J2530" s="5"/>
      <c r="L2530" s="5"/>
      <c r="M2530" s="17">
        <f t="shared" si="39"/>
        <v>-690304.01999999862</v>
      </c>
    </row>
    <row r="2531" spans="1:13" hidden="1">
      <c r="A2531" t="s">
        <v>24967</v>
      </c>
      <c r="B2531" s="1">
        <v>42053</v>
      </c>
      <c r="C2531" t="s">
        <v>24979</v>
      </c>
      <c r="D2531">
        <v>2</v>
      </c>
      <c r="E2531" t="s">
        <v>24980</v>
      </c>
      <c r="F2531" t="s">
        <v>7054</v>
      </c>
      <c r="G2531" t="s">
        <v>4</v>
      </c>
      <c r="H2531" t="s">
        <v>24981</v>
      </c>
      <c r="I2531" s="2">
        <v>1025</v>
      </c>
      <c r="J2531" s="5"/>
      <c r="L2531" s="5"/>
      <c r="M2531" s="17">
        <f t="shared" si="39"/>
        <v>-689279.01999999862</v>
      </c>
    </row>
    <row r="2532" spans="1:13" hidden="1">
      <c r="A2532" t="s">
        <v>24989</v>
      </c>
      <c r="B2532" s="1">
        <v>42053</v>
      </c>
      <c r="C2532" t="s">
        <v>25004</v>
      </c>
      <c r="D2532">
        <v>2</v>
      </c>
      <c r="E2532" t="s">
        <v>25005</v>
      </c>
      <c r="F2532" t="s">
        <v>7054</v>
      </c>
      <c r="G2532" t="s">
        <v>4</v>
      </c>
      <c r="H2532" t="s">
        <v>5149</v>
      </c>
      <c r="J2532" s="5"/>
      <c r="K2532" s="2">
        <v>145.34</v>
      </c>
      <c r="L2532" s="5"/>
      <c r="M2532" s="17">
        <f t="shared" si="39"/>
        <v>-689424.35999999859</v>
      </c>
    </row>
    <row r="2533" spans="1:13" hidden="1">
      <c r="A2533" t="s">
        <v>24989</v>
      </c>
      <c r="B2533" s="1">
        <v>42053</v>
      </c>
      <c r="C2533" t="s">
        <v>25004</v>
      </c>
      <c r="D2533">
        <v>2</v>
      </c>
      <c r="E2533" t="s">
        <v>25005</v>
      </c>
      <c r="F2533" t="s">
        <v>7054</v>
      </c>
      <c r="G2533" t="s">
        <v>4</v>
      </c>
      <c r="H2533" t="s">
        <v>5149</v>
      </c>
      <c r="I2533" s="2">
        <v>400</v>
      </c>
      <c r="J2533" s="5"/>
      <c r="L2533" s="5"/>
      <c r="M2533" s="17">
        <f t="shared" si="39"/>
        <v>-689024.35999999859</v>
      </c>
    </row>
    <row r="2534" spans="1:13" hidden="1">
      <c r="A2534" t="s">
        <v>25012</v>
      </c>
      <c r="B2534" s="1">
        <v>42053</v>
      </c>
      <c r="C2534" t="s">
        <v>25029</v>
      </c>
      <c r="D2534">
        <v>2</v>
      </c>
      <c r="E2534" t="s">
        <v>25030</v>
      </c>
      <c r="F2534" t="s">
        <v>7054</v>
      </c>
      <c r="G2534" t="s">
        <v>4</v>
      </c>
      <c r="H2534" t="s">
        <v>974</v>
      </c>
      <c r="J2534" s="5"/>
      <c r="K2534" s="2">
        <v>3225</v>
      </c>
      <c r="L2534" s="5"/>
      <c r="M2534" s="17">
        <f t="shared" si="39"/>
        <v>-692249.35999999859</v>
      </c>
    </row>
    <row r="2535" spans="1:13" hidden="1">
      <c r="A2535" t="s">
        <v>25012</v>
      </c>
      <c r="B2535" s="1">
        <v>42053</v>
      </c>
      <c r="C2535" t="s">
        <v>25029</v>
      </c>
      <c r="D2535">
        <v>2</v>
      </c>
      <c r="E2535" t="s">
        <v>25030</v>
      </c>
      <c r="F2535" t="s">
        <v>7054</v>
      </c>
      <c r="G2535" t="s">
        <v>4</v>
      </c>
      <c r="H2535" t="s">
        <v>974</v>
      </c>
      <c r="I2535" s="2">
        <v>3225</v>
      </c>
      <c r="J2535" s="5"/>
      <c r="L2535" s="5"/>
      <c r="M2535" s="17">
        <f t="shared" si="39"/>
        <v>-689024.35999999859</v>
      </c>
    </row>
    <row r="2536" spans="1:13" hidden="1">
      <c r="A2536" t="s">
        <v>25038</v>
      </c>
      <c r="B2536" s="1">
        <v>42053</v>
      </c>
      <c r="C2536" t="s">
        <v>18</v>
      </c>
      <c r="D2536">
        <v>2</v>
      </c>
      <c r="E2536" t="s">
        <v>25054</v>
      </c>
      <c r="F2536" t="s">
        <v>13559</v>
      </c>
      <c r="G2536" t="s">
        <v>479</v>
      </c>
      <c r="H2536" t="s">
        <v>5797</v>
      </c>
      <c r="J2536" s="5"/>
      <c r="K2536" s="2">
        <v>1519.74</v>
      </c>
      <c r="L2536" s="5"/>
      <c r="M2536" s="17">
        <f t="shared" si="39"/>
        <v>-690544.09999999858</v>
      </c>
    </row>
    <row r="2537" spans="1:13" hidden="1">
      <c r="A2537" t="s">
        <v>25038</v>
      </c>
      <c r="B2537" s="1">
        <v>42053</v>
      </c>
      <c r="C2537" t="s">
        <v>18</v>
      </c>
      <c r="D2537">
        <v>2</v>
      </c>
      <c r="E2537" t="s">
        <v>25054</v>
      </c>
      <c r="F2537" t="s">
        <v>13559</v>
      </c>
      <c r="G2537" t="s">
        <v>479</v>
      </c>
      <c r="H2537" t="s">
        <v>5797</v>
      </c>
      <c r="I2537" s="2">
        <v>1519.74</v>
      </c>
      <c r="J2537" s="5"/>
      <c r="L2537" s="5"/>
      <c r="M2537" s="17">
        <f t="shared" si="39"/>
        <v>-689024.35999999859</v>
      </c>
    </row>
    <row r="2538" spans="1:13" hidden="1">
      <c r="A2538" t="s">
        <v>25062</v>
      </c>
      <c r="B2538" s="1">
        <v>42053</v>
      </c>
      <c r="C2538" t="s">
        <v>25076</v>
      </c>
      <c r="D2538">
        <v>2</v>
      </c>
      <c r="E2538" t="s">
        <v>25077</v>
      </c>
      <c r="F2538" t="s">
        <v>7054</v>
      </c>
      <c r="G2538" t="s">
        <v>4</v>
      </c>
      <c r="H2538" t="s">
        <v>21485</v>
      </c>
      <c r="I2538" s="2">
        <v>1025</v>
      </c>
      <c r="J2538" s="5"/>
      <c r="L2538" s="5"/>
      <c r="M2538" s="17">
        <f t="shared" si="39"/>
        <v>-687999.35999999859</v>
      </c>
    </row>
    <row r="2539" spans="1:13" hidden="1">
      <c r="A2539" t="s">
        <v>25084</v>
      </c>
      <c r="B2539" s="1">
        <v>42053</v>
      </c>
      <c r="C2539" t="s">
        <v>18</v>
      </c>
      <c r="D2539">
        <v>2</v>
      </c>
      <c r="E2539" t="s">
        <v>25099</v>
      </c>
      <c r="F2539" t="s">
        <v>13559</v>
      </c>
      <c r="G2539" t="s">
        <v>479</v>
      </c>
      <c r="H2539" t="s">
        <v>5820</v>
      </c>
      <c r="J2539" s="5"/>
      <c r="K2539" s="2">
        <v>500</v>
      </c>
      <c r="L2539" s="5"/>
      <c r="M2539" s="17">
        <f t="shared" si="39"/>
        <v>-688499.35999999859</v>
      </c>
    </row>
    <row r="2540" spans="1:13" hidden="1">
      <c r="A2540" t="s">
        <v>25084</v>
      </c>
      <c r="B2540" s="1">
        <v>42053</v>
      </c>
      <c r="C2540" t="s">
        <v>18</v>
      </c>
      <c r="D2540">
        <v>2</v>
      </c>
      <c r="E2540" t="s">
        <v>25099</v>
      </c>
      <c r="F2540" t="s">
        <v>13559</v>
      </c>
      <c r="G2540" t="s">
        <v>479</v>
      </c>
      <c r="H2540" t="s">
        <v>5820</v>
      </c>
      <c r="I2540" s="2">
        <v>1000.82</v>
      </c>
      <c r="J2540" s="5"/>
      <c r="L2540" s="5"/>
      <c r="M2540" s="17">
        <f t="shared" si="39"/>
        <v>-687498.53999999864</v>
      </c>
    </row>
    <row r="2541" spans="1:13" hidden="1">
      <c r="A2541" t="s">
        <v>25106</v>
      </c>
      <c r="B2541" s="1">
        <v>42053</v>
      </c>
      <c r="C2541" t="s">
        <v>25117</v>
      </c>
      <c r="D2541">
        <v>2</v>
      </c>
      <c r="E2541" t="s">
        <v>25118</v>
      </c>
      <c r="F2541" t="s">
        <v>7054</v>
      </c>
      <c r="G2541" t="s">
        <v>4</v>
      </c>
      <c r="H2541" t="s">
        <v>25119</v>
      </c>
      <c r="I2541" s="2">
        <v>1840</v>
      </c>
      <c r="J2541" s="5"/>
      <c r="L2541" s="5"/>
      <c r="M2541" s="17">
        <f t="shared" si="39"/>
        <v>-685658.53999999864</v>
      </c>
    </row>
    <row r="2542" spans="1:13" hidden="1">
      <c r="A2542" t="s">
        <v>25127</v>
      </c>
      <c r="B2542" s="1">
        <v>42053</v>
      </c>
      <c r="C2542" t="s">
        <v>25143</v>
      </c>
      <c r="D2542">
        <v>1</v>
      </c>
      <c r="E2542" t="s">
        <v>25144</v>
      </c>
      <c r="F2542" t="s">
        <v>13561</v>
      </c>
      <c r="G2542" t="s">
        <v>4</v>
      </c>
      <c r="H2542" t="s">
        <v>25145</v>
      </c>
      <c r="I2542" s="2">
        <v>50000</v>
      </c>
      <c r="J2542" s="5"/>
      <c r="L2542" s="5"/>
      <c r="M2542" s="17">
        <f t="shared" si="39"/>
        <v>-635658.53999999864</v>
      </c>
    </row>
    <row r="2543" spans="1:13" hidden="1">
      <c r="A2543" t="s">
        <v>25152</v>
      </c>
      <c r="B2543" s="1">
        <v>42053</v>
      </c>
      <c r="C2543" t="s">
        <v>674</v>
      </c>
      <c r="D2543">
        <v>2</v>
      </c>
      <c r="E2543" t="s">
        <v>25169</v>
      </c>
      <c r="F2543" t="s">
        <v>13559</v>
      </c>
      <c r="G2543" t="s">
        <v>479</v>
      </c>
      <c r="H2543" t="s">
        <v>5542</v>
      </c>
      <c r="J2543" s="5"/>
      <c r="K2543" s="2">
        <v>1069.31</v>
      </c>
      <c r="L2543" s="5"/>
      <c r="M2543" s="17">
        <f t="shared" si="39"/>
        <v>-636727.8499999987</v>
      </c>
    </row>
    <row r="2544" spans="1:13" hidden="1">
      <c r="A2544" t="s">
        <v>25152</v>
      </c>
      <c r="B2544" s="1">
        <v>42053</v>
      </c>
      <c r="C2544" t="s">
        <v>674</v>
      </c>
      <c r="D2544">
        <v>2</v>
      </c>
      <c r="E2544" t="s">
        <v>25169</v>
      </c>
      <c r="F2544" t="s">
        <v>13559</v>
      </c>
      <c r="G2544" t="s">
        <v>479</v>
      </c>
      <c r="H2544" t="s">
        <v>5542</v>
      </c>
      <c r="I2544" s="2">
        <v>1069.31</v>
      </c>
      <c r="J2544" s="5"/>
      <c r="L2544" s="5"/>
      <c r="M2544" s="17">
        <f t="shared" si="39"/>
        <v>-635658.53999999864</v>
      </c>
    </row>
    <row r="2545" spans="1:13" hidden="1">
      <c r="A2545" t="s">
        <v>25177</v>
      </c>
      <c r="B2545" s="1">
        <v>42053</v>
      </c>
      <c r="C2545" t="s">
        <v>25192</v>
      </c>
      <c r="D2545">
        <v>2</v>
      </c>
      <c r="E2545" t="s">
        <v>25193</v>
      </c>
      <c r="F2545" t="s">
        <v>7054</v>
      </c>
      <c r="G2545" t="s">
        <v>4</v>
      </c>
      <c r="H2545" t="s">
        <v>7380</v>
      </c>
      <c r="I2545" s="2">
        <v>3030.01</v>
      </c>
      <c r="J2545" s="5"/>
      <c r="L2545" s="5"/>
      <c r="M2545" s="17">
        <f t="shared" si="39"/>
        <v>-632628.52999999863</v>
      </c>
    </row>
    <row r="2546" spans="1:13" hidden="1">
      <c r="A2546" t="s">
        <v>25199</v>
      </c>
      <c r="B2546" s="1">
        <v>42053</v>
      </c>
      <c r="C2546" t="s">
        <v>25214</v>
      </c>
      <c r="D2546">
        <v>2</v>
      </c>
      <c r="E2546" t="s">
        <v>25215</v>
      </c>
      <c r="F2546" t="s">
        <v>7054</v>
      </c>
      <c r="G2546" t="s">
        <v>4</v>
      </c>
      <c r="H2546" t="s">
        <v>25216</v>
      </c>
      <c r="I2546" s="2">
        <v>1840</v>
      </c>
      <c r="J2546" s="5"/>
      <c r="L2546" s="5"/>
      <c r="M2546" s="17">
        <f t="shared" si="39"/>
        <v>-630788.52999999863</v>
      </c>
    </row>
    <row r="2547" spans="1:13" hidden="1">
      <c r="A2547" t="s">
        <v>25226</v>
      </c>
      <c r="B2547" s="1">
        <v>42053</v>
      </c>
      <c r="C2547" t="s">
        <v>25244</v>
      </c>
      <c r="D2547">
        <v>2</v>
      </c>
      <c r="E2547" t="s">
        <v>25245</v>
      </c>
      <c r="F2547" t="s">
        <v>7054</v>
      </c>
      <c r="G2547" t="s">
        <v>4</v>
      </c>
      <c r="H2547" t="s">
        <v>9103</v>
      </c>
      <c r="I2547" s="2">
        <v>1025</v>
      </c>
      <c r="J2547" s="5"/>
      <c r="L2547" s="5"/>
      <c r="M2547" s="17">
        <f t="shared" si="39"/>
        <v>-629763.52999999863</v>
      </c>
    </row>
    <row r="2548" spans="1:13" hidden="1">
      <c r="A2548" t="s">
        <v>25252</v>
      </c>
      <c r="B2548" s="1">
        <v>42053</v>
      </c>
      <c r="C2548" t="s">
        <v>25268</v>
      </c>
      <c r="D2548">
        <v>2</v>
      </c>
      <c r="E2548" t="s">
        <v>25269</v>
      </c>
      <c r="F2548" t="s">
        <v>7054</v>
      </c>
      <c r="G2548" t="s">
        <v>4</v>
      </c>
      <c r="H2548" t="s">
        <v>3894</v>
      </c>
      <c r="J2548" s="5"/>
      <c r="K2548" s="2">
        <v>3030</v>
      </c>
      <c r="L2548" s="5"/>
      <c r="M2548" s="17">
        <f t="shared" si="39"/>
        <v>-632793.52999999863</v>
      </c>
    </row>
    <row r="2549" spans="1:13" hidden="1">
      <c r="A2549" t="s">
        <v>25252</v>
      </c>
      <c r="B2549" s="1">
        <v>42053</v>
      </c>
      <c r="C2549" t="s">
        <v>25268</v>
      </c>
      <c r="D2549">
        <v>2</v>
      </c>
      <c r="E2549" t="s">
        <v>25269</v>
      </c>
      <c r="F2549" t="s">
        <v>7054</v>
      </c>
      <c r="G2549" t="s">
        <v>4</v>
      </c>
      <c r="H2549" t="s">
        <v>3894</v>
      </c>
      <c r="I2549" s="2">
        <v>8276.02</v>
      </c>
      <c r="J2549" s="5"/>
      <c r="L2549" s="5"/>
      <c r="M2549" s="17">
        <f t="shared" si="39"/>
        <v>-624517.50999999861</v>
      </c>
    </row>
    <row r="2550" spans="1:13" hidden="1">
      <c r="A2550" t="s">
        <v>25274</v>
      </c>
      <c r="B2550" s="1">
        <v>42053</v>
      </c>
      <c r="C2550" t="s">
        <v>25295</v>
      </c>
      <c r="D2550">
        <v>2</v>
      </c>
      <c r="E2550" t="s">
        <v>25296</v>
      </c>
      <c r="F2550" t="s">
        <v>7054</v>
      </c>
      <c r="G2550" t="s">
        <v>4</v>
      </c>
      <c r="H2550" t="s">
        <v>317</v>
      </c>
      <c r="I2550" s="2">
        <v>1025</v>
      </c>
      <c r="J2550" s="5"/>
      <c r="L2550" s="5"/>
      <c r="M2550" s="17">
        <f t="shared" si="39"/>
        <v>-623492.50999999861</v>
      </c>
    </row>
    <row r="2551" spans="1:13" hidden="1">
      <c r="A2551" t="s">
        <v>25304</v>
      </c>
      <c r="B2551" s="1">
        <v>42053</v>
      </c>
      <c r="C2551" t="s">
        <v>3097</v>
      </c>
      <c r="D2551">
        <v>2</v>
      </c>
      <c r="E2551" t="s">
        <v>25316</v>
      </c>
      <c r="F2551" t="s">
        <v>7054</v>
      </c>
      <c r="G2551" t="s">
        <v>4</v>
      </c>
      <c r="H2551" t="s">
        <v>519</v>
      </c>
      <c r="I2551" s="2">
        <v>3266.85</v>
      </c>
      <c r="J2551" s="5"/>
      <c r="L2551" s="5"/>
      <c r="M2551" s="17">
        <f t="shared" si="39"/>
        <v>-620225.65999999864</v>
      </c>
    </row>
    <row r="2552" spans="1:13" hidden="1">
      <c r="A2552" t="s">
        <v>25324</v>
      </c>
      <c r="B2552" s="1">
        <v>42053</v>
      </c>
      <c r="C2552" t="s">
        <v>1072</v>
      </c>
      <c r="D2552">
        <v>2</v>
      </c>
      <c r="E2552" t="s">
        <v>25335</v>
      </c>
      <c r="F2552" t="s">
        <v>7054</v>
      </c>
      <c r="G2552" t="s">
        <v>4</v>
      </c>
      <c r="H2552" t="s">
        <v>519</v>
      </c>
      <c r="I2552" s="2">
        <v>1025</v>
      </c>
      <c r="J2552" s="5"/>
      <c r="L2552" s="5"/>
      <c r="M2552" s="17">
        <f t="shared" si="39"/>
        <v>-619200.65999999864</v>
      </c>
    </row>
    <row r="2553" spans="1:13" hidden="1">
      <c r="A2553" t="s">
        <v>25347</v>
      </c>
      <c r="B2553" s="1">
        <v>42053</v>
      </c>
      <c r="C2553" t="s">
        <v>1078</v>
      </c>
      <c r="D2553">
        <v>2</v>
      </c>
      <c r="E2553" t="s">
        <v>25358</v>
      </c>
      <c r="F2553" t="s">
        <v>7054</v>
      </c>
      <c r="G2553" t="s">
        <v>4</v>
      </c>
      <c r="H2553" t="s">
        <v>519</v>
      </c>
      <c r="I2553" s="2">
        <v>3960</v>
      </c>
      <c r="J2553" s="5"/>
      <c r="L2553" s="5"/>
      <c r="M2553" s="17">
        <f t="shared" si="39"/>
        <v>-615240.65999999864</v>
      </c>
    </row>
    <row r="2554" spans="1:13" hidden="1">
      <c r="A2554" t="s">
        <v>25366</v>
      </c>
      <c r="B2554" s="1">
        <v>42053</v>
      </c>
      <c r="C2554" t="s">
        <v>6395</v>
      </c>
      <c r="D2554">
        <v>2</v>
      </c>
      <c r="E2554" t="s">
        <v>25377</v>
      </c>
      <c r="F2554" t="s">
        <v>7054</v>
      </c>
      <c r="G2554" t="s">
        <v>4</v>
      </c>
      <c r="H2554" t="s">
        <v>519</v>
      </c>
      <c r="I2554" s="2">
        <v>1025</v>
      </c>
      <c r="J2554" s="5"/>
      <c r="L2554" s="5"/>
      <c r="M2554" s="17">
        <f t="shared" si="39"/>
        <v>-614215.65999999864</v>
      </c>
    </row>
    <row r="2555" spans="1:13" hidden="1">
      <c r="A2555" t="s">
        <v>25385</v>
      </c>
      <c r="B2555" s="1">
        <v>42053</v>
      </c>
      <c r="C2555" t="s">
        <v>6388</v>
      </c>
      <c r="D2555">
        <v>2</v>
      </c>
      <c r="E2555" t="s">
        <v>25400</v>
      </c>
      <c r="F2555" t="s">
        <v>7054</v>
      </c>
      <c r="G2555" t="s">
        <v>4</v>
      </c>
      <c r="H2555" t="s">
        <v>519</v>
      </c>
      <c r="I2555" s="2">
        <v>1025</v>
      </c>
      <c r="J2555" s="5"/>
      <c r="L2555" s="5"/>
      <c r="M2555" s="17">
        <f t="shared" si="39"/>
        <v>-613190.65999999864</v>
      </c>
    </row>
    <row r="2556" spans="1:13" hidden="1">
      <c r="A2556" t="s">
        <v>25410</v>
      </c>
      <c r="B2556" s="1">
        <v>42053</v>
      </c>
      <c r="C2556" t="s">
        <v>25422</v>
      </c>
      <c r="D2556">
        <v>2</v>
      </c>
      <c r="E2556" t="s">
        <v>25423</v>
      </c>
      <c r="F2556" t="s">
        <v>7054</v>
      </c>
      <c r="G2556" t="s">
        <v>4</v>
      </c>
      <c r="H2556" t="s">
        <v>2830</v>
      </c>
      <c r="I2556" s="2">
        <v>1025</v>
      </c>
      <c r="J2556" s="5"/>
      <c r="L2556" s="5"/>
      <c r="M2556" s="17">
        <f t="shared" si="39"/>
        <v>-612165.65999999864</v>
      </c>
    </row>
    <row r="2557" spans="1:13" hidden="1">
      <c r="A2557" t="s">
        <v>25434</v>
      </c>
      <c r="B2557" s="1">
        <v>42053</v>
      </c>
      <c r="C2557" t="s">
        <v>17414</v>
      </c>
      <c r="D2557">
        <v>1</v>
      </c>
      <c r="E2557" t="s">
        <v>25448</v>
      </c>
      <c r="F2557" t="s">
        <v>13565</v>
      </c>
      <c r="G2557" t="s">
        <v>4</v>
      </c>
      <c r="H2557" t="s">
        <v>17416</v>
      </c>
      <c r="I2557" s="2">
        <v>100000</v>
      </c>
      <c r="J2557" s="5"/>
      <c r="L2557" s="5"/>
      <c r="M2557" s="17">
        <f t="shared" si="39"/>
        <v>-512165.65999999864</v>
      </c>
    </row>
    <row r="2558" spans="1:13" hidden="1">
      <c r="A2558" t="s">
        <v>25460</v>
      </c>
      <c r="B2558" s="1">
        <v>42053</v>
      </c>
      <c r="C2558" t="s">
        <v>25469</v>
      </c>
      <c r="D2558">
        <v>1</v>
      </c>
      <c r="E2558" t="s">
        <v>25470</v>
      </c>
      <c r="F2558" t="s">
        <v>13565</v>
      </c>
      <c r="G2558" t="s">
        <v>4</v>
      </c>
      <c r="H2558" t="s">
        <v>25471</v>
      </c>
      <c r="I2558" s="2">
        <v>360000</v>
      </c>
      <c r="J2558" s="5"/>
      <c r="L2558" s="5"/>
      <c r="M2558" s="17">
        <f t="shared" si="39"/>
        <v>-152165.65999999864</v>
      </c>
    </row>
    <row r="2559" spans="1:13" hidden="1">
      <c r="A2559" t="s">
        <v>25481</v>
      </c>
      <c r="B2559" s="1">
        <v>42053</v>
      </c>
      <c r="C2559" t="s">
        <v>17574</v>
      </c>
      <c r="D2559">
        <v>1</v>
      </c>
      <c r="E2559" t="s">
        <v>25492</v>
      </c>
      <c r="F2559" t="s">
        <v>13565</v>
      </c>
      <c r="G2559" t="s">
        <v>4</v>
      </c>
      <c r="H2559" t="s">
        <v>3032</v>
      </c>
      <c r="I2559" s="2">
        <v>46538.47</v>
      </c>
      <c r="J2559" s="5"/>
      <c r="L2559" s="5"/>
      <c r="M2559" s="17">
        <f t="shared" si="39"/>
        <v>-105627.18999999863</v>
      </c>
    </row>
    <row r="2560" spans="1:13" hidden="1">
      <c r="A2560" t="s">
        <v>25501</v>
      </c>
      <c r="B2560" s="1">
        <v>42053</v>
      </c>
      <c r="C2560" t="s">
        <v>15443</v>
      </c>
      <c r="D2560">
        <v>1</v>
      </c>
      <c r="E2560" t="s">
        <v>25514</v>
      </c>
      <c r="F2560" t="s">
        <v>13561</v>
      </c>
      <c r="G2560" t="s">
        <v>4</v>
      </c>
      <c r="H2560" t="s">
        <v>6442</v>
      </c>
      <c r="I2560" s="2">
        <v>5000</v>
      </c>
      <c r="J2560" s="5"/>
      <c r="L2560" s="5"/>
      <c r="M2560" s="17">
        <f t="shared" si="39"/>
        <v>-100627.18999999863</v>
      </c>
    </row>
    <row r="2561" spans="1:15" hidden="1">
      <c r="A2561" t="s">
        <v>25522</v>
      </c>
      <c r="B2561" s="1">
        <v>42053</v>
      </c>
      <c r="C2561" t="s">
        <v>25530</v>
      </c>
      <c r="D2561">
        <v>2</v>
      </c>
      <c r="E2561" t="s">
        <v>25531</v>
      </c>
      <c r="F2561" t="s">
        <v>7054</v>
      </c>
      <c r="G2561" t="s">
        <v>4</v>
      </c>
      <c r="H2561" t="s">
        <v>19160</v>
      </c>
      <c r="I2561" s="2">
        <v>3030.01</v>
      </c>
      <c r="J2561" s="5"/>
      <c r="L2561" s="5"/>
      <c r="M2561" s="17">
        <f t="shared" si="39"/>
        <v>-97597.17999999864</v>
      </c>
    </row>
    <row r="2562" spans="1:15" hidden="1">
      <c r="A2562" t="s">
        <v>25543</v>
      </c>
      <c r="B2562" s="1">
        <v>42053</v>
      </c>
      <c r="C2562" t="s">
        <v>25553</v>
      </c>
      <c r="D2562">
        <v>2</v>
      </c>
      <c r="E2562" t="s">
        <v>25554</v>
      </c>
      <c r="F2562" t="s">
        <v>7054</v>
      </c>
      <c r="G2562" t="s">
        <v>4</v>
      </c>
      <c r="H2562" t="s">
        <v>15807</v>
      </c>
      <c r="I2562" s="2">
        <v>3020.56</v>
      </c>
      <c r="J2562" s="5"/>
      <c r="L2562" s="5"/>
      <c r="M2562" s="17">
        <f t="shared" si="39"/>
        <v>-94576.619999998642</v>
      </c>
      <c r="O2562" s="26">
        <f>+O2563-N2563</f>
        <v>-8.9999999981955625E-2</v>
      </c>
    </row>
    <row r="2563" spans="1:15" hidden="1">
      <c r="A2563" t="s">
        <v>25564</v>
      </c>
      <c r="B2563" s="1">
        <v>42053</v>
      </c>
      <c r="C2563" t="s">
        <v>25573</v>
      </c>
      <c r="D2563">
        <v>1</v>
      </c>
      <c r="E2563" t="s">
        <v>25574</v>
      </c>
      <c r="F2563" t="s">
        <v>13565</v>
      </c>
      <c r="G2563" t="s">
        <v>4</v>
      </c>
      <c r="H2563" t="s">
        <v>2073</v>
      </c>
      <c r="I2563" s="2">
        <v>100000</v>
      </c>
      <c r="J2563" s="5"/>
      <c r="L2563" s="5"/>
      <c r="M2563" s="17">
        <f t="shared" si="39"/>
        <v>5423.380000001358</v>
      </c>
      <c r="N2563" s="3">
        <f>+M2500-M2563</f>
        <v>127816.30999999998</v>
      </c>
      <c r="O2563" s="3">
        <f>+K2502+K2503+K2504-I2505</f>
        <v>127816.22</v>
      </c>
    </row>
    <row r="2564" spans="1:15" hidden="1">
      <c r="A2564" s="35" t="s">
        <v>6516</v>
      </c>
      <c r="B2564" s="36">
        <v>42054</v>
      </c>
      <c r="C2564" s="35" t="s">
        <v>2734</v>
      </c>
      <c r="D2564" s="35">
        <v>1</v>
      </c>
      <c r="E2564" s="35" t="s">
        <v>6521</v>
      </c>
      <c r="F2564" s="35" t="s">
        <v>228</v>
      </c>
      <c r="G2564" s="35" t="s">
        <v>4</v>
      </c>
      <c r="H2564" s="35" t="s">
        <v>6522</v>
      </c>
      <c r="I2564" s="11"/>
      <c r="J2564" s="12"/>
      <c r="K2564" s="11">
        <v>177600</v>
      </c>
      <c r="L2564" s="12"/>
      <c r="M2564" s="21">
        <f t="shared" si="39"/>
        <v>-172176.61999999866</v>
      </c>
    </row>
    <row r="2565" spans="1:15" hidden="1">
      <c r="A2565" t="s">
        <v>6537</v>
      </c>
      <c r="B2565" s="1">
        <v>42054</v>
      </c>
      <c r="C2565" t="s">
        <v>6</v>
      </c>
      <c r="D2565">
        <v>1</v>
      </c>
      <c r="E2565" t="s">
        <v>6544</v>
      </c>
      <c r="F2565" t="s">
        <v>29</v>
      </c>
      <c r="G2565" t="s">
        <v>4</v>
      </c>
      <c r="H2565" t="s">
        <v>6545</v>
      </c>
      <c r="I2565" s="2">
        <v>166.93</v>
      </c>
      <c r="J2565" s="5"/>
      <c r="L2565" s="5"/>
      <c r="M2565" s="17">
        <f t="shared" si="39"/>
        <v>-172009.68999999866</v>
      </c>
    </row>
    <row r="2566" spans="1:15" hidden="1">
      <c r="A2566" t="s">
        <v>6870</v>
      </c>
      <c r="B2566" s="1">
        <v>42054</v>
      </c>
      <c r="C2566" t="s">
        <v>6874</v>
      </c>
      <c r="D2566">
        <v>2</v>
      </c>
      <c r="E2566" t="s">
        <v>6875</v>
      </c>
      <c r="F2566" t="s">
        <v>78</v>
      </c>
      <c r="G2566" t="s">
        <v>4</v>
      </c>
      <c r="H2566" t="s">
        <v>6876</v>
      </c>
      <c r="J2566" s="5"/>
      <c r="K2566" s="2">
        <v>1025</v>
      </c>
      <c r="L2566" s="5"/>
      <c r="M2566" s="17">
        <f t="shared" si="39"/>
        <v>-173034.68999999866</v>
      </c>
    </row>
    <row r="2567" spans="1:15" hidden="1">
      <c r="A2567" t="s">
        <v>6877</v>
      </c>
      <c r="B2567" s="1">
        <v>42054</v>
      </c>
      <c r="C2567" t="s">
        <v>278</v>
      </c>
      <c r="D2567">
        <v>1</v>
      </c>
      <c r="E2567" t="s">
        <v>6883</v>
      </c>
      <c r="F2567" t="s">
        <v>13</v>
      </c>
      <c r="G2567" t="s">
        <v>4</v>
      </c>
      <c r="H2567" t="s">
        <v>6884</v>
      </c>
      <c r="J2567" s="5"/>
      <c r="K2567" s="2">
        <v>30000</v>
      </c>
      <c r="L2567" s="5"/>
      <c r="M2567" s="17">
        <f t="shared" si="39"/>
        <v>-203034.68999999866</v>
      </c>
    </row>
    <row r="2568" spans="1:15" hidden="1">
      <c r="A2568" t="s">
        <v>6888</v>
      </c>
      <c r="B2568" s="1">
        <v>42054</v>
      </c>
      <c r="C2568" t="s">
        <v>6</v>
      </c>
      <c r="D2568">
        <v>1</v>
      </c>
      <c r="E2568" t="s">
        <v>6891</v>
      </c>
      <c r="F2568" t="s">
        <v>29</v>
      </c>
      <c r="G2568" t="s">
        <v>4</v>
      </c>
      <c r="H2568" t="s">
        <v>6892</v>
      </c>
      <c r="I2568" s="2">
        <v>158.76</v>
      </c>
      <c r="J2568" s="5"/>
      <c r="L2568" s="5"/>
      <c r="M2568" s="17">
        <f t="shared" si="39"/>
        <v>-202875.92999999865</v>
      </c>
    </row>
    <row r="2569" spans="1:15" hidden="1">
      <c r="A2569" t="s">
        <v>6978</v>
      </c>
      <c r="B2569" s="1">
        <v>42054</v>
      </c>
      <c r="C2569" t="s">
        <v>245</v>
      </c>
      <c r="D2569">
        <v>1</v>
      </c>
      <c r="E2569" t="s">
        <v>6981</v>
      </c>
      <c r="F2569" t="s">
        <v>16</v>
      </c>
      <c r="G2569" t="s">
        <v>4</v>
      </c>
      <c r="H2569" t="s">
        <v>6982</v>
      </c>
      <c r="J2569" s="5"/>
      <c r="K2569" s="2">
        <v>1025</v>
      </c>
      <c r="L2569" s="5"/>
      <c r="M2569" s="17">
        <f t="shared" ref="M2569:M2632" si="40">+M2568+I2569-K2569</f>
        <v>-203900.92999999865</v>
      </c>
    </row>
    <row r="2570" spans="1:15" hidden="1">
      <c r="A2570" t="s">
        <v>6993</v>
      </c>
      <c r="B2570" s="1">
        <v>42054</v>
      </c>
      <c r="C2570" t="s">
        <v>630</v>
      </c>
      <c r="D2570">
        <v>1</v>
      </c>
      <c r="E2570" t="s">
        <v>7002</v>
      </c>
      <c r="F2570" t="s">
        <v>16</v>
      </c>
      <c r="G2570" t="s">
        <v>4</v>
      </c>
      <c r="H2570" t="s">
        <v>630</v>
      </c>
      <c r="J2570" s="5"/>
      <c r="K2570" s="2">
        <v>9180.01</v>
      </c>
      <c r="L2570" s="5"/>
      <c r="M2570" s="17">
        <f t="shared" si="40"/>
        <v>-213080.93999999866</v>
      </c>
    </row>
    <row r="2571" spans="1:15" hidden="1">
      <c r="A2571" t="s">
        <v>7003</v>
      </c>
      <c r="B2571" s="1">
        <v>42054</v>
      </c>
      <c r="C2571" t="s">
        <v>195</v>
      </c>
      <c r="D2571">
        <v>1</v>
      </c>
      <c r="E2571" t="s">
        <v>7009</v>
      </c>
      <c r="F2571" t="s">
        <v>13</v>
      </c>
      <c r="G2571" t="s">
        <v>4</v>
      </c>
      <c r="H2571" t="s">
        <v>195</v>
      </c>
      <c r="J2571" s="5"/>
      <c r="K2571" s="2">
        <v>5224.5200000000004</v>
      </c>
      <c r="L2571" s="5"/>
      <c r="M2571" s="17">
        <f t="shared" si="40"/>
        <v>-218305.45999999865</v>
      </c>
    </row>
    <row r="2572" spans="1:15" hidden="1">
      <c r="A2572" t="s">
        <v>7010</v>
      </c>
      <c r="B2572" s="1">
        <v>42054</v>
      </c>
      <c r="C2572" t="s">
        <v>18</v>
      </c>
      <c r="D2572">
        <v>1</v>
      </c>
      <c r="E2572" t="s">
        <v>7014</v>
      </c>
      <c r="F2572" t="s">
        <v>13</v>
      </c>
      <c r="G2572" t="s">
        <v>4</v>
      </c>
      <c r="H2572" t="s">
        <v>18</v>
      </c>
      <c r="J2572" s="5"/>
      <c r="K2572" s="2">
        <v>9056.6299999999992</v>
      </c>
      <c r="L2572" s="5"/>
      <c r="M2572" s="17">
        <f t="shared" si="40"/>
        <v>-227362.08999999866</v>
      </c>
    </row>
    <row r="2573" spans="1:15" hidden="1">
      <c r="A2573" t="s">
        <v>25582</v>
      </c>
      <c r="B2573" s="1">
        <v>42054</v>
      </c>
      <c r="C2573" t="s">
        <v>6</v>
      </c>
      <c r="D2573">
        <v>1</v>
      </c>
      <c r="E2573" t="s">
        <v>25596</v>
      </c>
      <c r="F2573" t="s">
        <v>13565</v>
      </c>
      <c r="G2573" t="s">
        <v>4</v>
      </c>
      <c r="H2573" t="s">
        <v>6522</v>
      </c>
      <c r="I2573" s="2">
        <v>177600</v>
      </c>
      <c r="J2573" s="5"/>
      <c r="L2573" s="5"/>
      <c r="M2573" s="17">
        <f t="shared" si="40"/>
        <v>-49762.089999998658</v>
      </c>
    </row>
    <row r="2574" spans="1:15" hidden="1">
      <c r="A2574" t="s">
        <v>25604</v>
      </c>
      <c r="B2574" s="1">
        <v>42054</v>
      </c>
      <c r="C2574" t="s">
        <v>25618</v>
      </c>
      <c r="D2574">
        <v>2</v>
      </c>
      <c r="E2574" t="s">
        <v>25619</v>
      </c>
      <c r="F2574" t="s">
        <v>7054</v>
      </c>
      <c r="G2574" t="s">
        <v>4</v>
      </c>
      <c r="H2574" t="s">
        <v>25620</v>
      </c>
      <c r="I2574" s="2">
        <v>1025</v>
      </c>
      <c r="J2574" s="5"/>
      <c r="L2574" s="5"/>
      <c r="M2574" s="17">
        <f t="shared" si="40"/>
        <v>-48737.089999998658</v>
      </c>
    </row>
    <row r="2575" spans="1:15" hidden="1">
      <c r="A2575" t="s">
        <v>25628</v>
      </c>
      <c r="B2575" s="1">
        <v>42054</v>
      </c>
      <c r="C2575" t="s">
        <v>25642</v>
      </c>
      <c r="D2575">
        <v>2</v>
      </c>
      <c r="E2575" t="s">
        <v>25643</v>
      </c>
      <c r="F2575" t="s">
        <v>7054</v>
      </c>
      <c r="G2575" t="s">
        <v>4</v>
      </c>
      <c r="H2575" t="s">
        <v>13585</v>
      </c>
      <c r="I2575" s="2">
        <v>3940.01</v>
      </c>
      <c r="J2575" s="5"/>
      <c r="L2575" s="5"/>
      <c r="M2575" s="17">
        <f t="shared" si="40"/>
        <v>-44797.079999998656</v>
      </c>
    </row>
    <row r="2576" spans="1:15" hidden="1">
      <c r="A2576" t="s">
        <v>25649</v>
      </c>
      <c r="B2576" s="1">
        <v>42054</v>
      </c>
      <c r="C2576" t="s">
        <v>6874</v>
      </c>
      <c r="D2576">
        <v>2</v>
      </c>
      <c r="E2576" t="s">
        <v>25661</v>
      </c>
      <c r="F2576" t="s">
        <v>7054</v>
      </c>
      <c r="G2576" t="s">
        <v>4</v>
      </c>
      <c r="H2576" t="s">
        <v>6876</v>
      </c>
      <c r="I2576" s="2">
        <v>1025</v>
      </c>
      <c r="J2576" s="5"/>
      <c r="L2576" s="5"/>
      <c r="M2576" s="17">
        <f t="shared" si="40"/>
        <v>-43772.079999998656</v>
      </c>
    </row>
    <row r="2577" spans="1:13" hidden="1">
      <c r="A2577" t="s">
        <v>25667</v>
      </c>
      <c r="B2577" s="1">
        <v>42054</v>
      </c>
      <c r="C2577" t="s">
        <v>25682</v>
      </c>
      <c r="D2577">
        <v>2</v>
      </c>
      <c r="E2577" t="s">
        <v>25683</v>
      </c>
      <c r="F2577" t="s">
        <v>7054</v>
      </c>
      <c r="G2577" t="s">
        <v>4</v>
      </c>
      <c r="H2577" t="s">
        <v>4877</v>
      </c>
      <c r="I2577" s="2">
        <v>1025</v>
      </c>
      <c r="J2577" s="5"/>
      <c r="L2577" s="5"/>
      <c r="M2577" s="17">
        <f t="shared" si="40"/>
        <v>-42747.079999998656</v>
      </c>
    </row>
    <row r="2578" spans="1:13" hidden="1">
      <c r="A2578" t="s">
        <v>25688</v>
      </c>
      <c r="B2578" s="1">
        <v>42054</v>
      </c>
      <c r="C2578" t="s">
        <v>25701</v>
      </c>
      <c r="D2578">
        <v>2</v>
      </c>
      <c r="E2578" t="s">
        <v>25702</v>
      </c>
      <c r="F2578" t="s">
        <v>7054</v>
      </c>
      <c r="G2578" t="s">
        <v>4</v>
      </c>
      <c r="H2578" t="s">
        <v>20769</v>
      </c>
      <c r="I2578" s="2">
        <v>1840</v>
      </c>
      <c r="J2578" s="5"/>
      <c r="L2578" s="5"/>
      <c r="M2578" s="17">
        <f t="shared" si="40"/>
        <v>-40907.079999998656</v>
      </c>
    </row>
    <row r="2579" spans="1:13" hidden="1">
      <c r="A2579" t="s">
        <v>25708</v>
      </c>
      <c r="B2579" s="1">
        <v>42054</v>
      </c>
      <c r="C2579" t="s">
        <v>6874</v>
      </c>
      <c r="D2579">
        <v>2</v>
      </c>
      <c r="E2579" t="s">
        <v>25722</v>
      </c>
      <c r="F2579" t="s">
        <v>7054</v>
      </c>
      <c r="G2579" t="s">
        <v>4</v>
      </c>
      <c r="H2579" t="s">
        <v>6876</v>
      </c>
      <c r="I2579" s="2">
        <v>1025</v>
      </c>
      <c r="J2579" s="5"/>
      <c r="L2579" s="5"/>
      <c r="M2579" s="17">
        <f t="shared" si="40"/>
        <v>-39882.079999998656</v>
      </c>
    </row>
    <row r="2580" spans="1:13" hidden="1">
      <c r="A2580" t="s">
        <v>25728</v>
      </c>
      <c r="B2580" s="1">
        <v>42054</v>
      </c>
      <c r="C2580" t="s">
        <v>9538</v>
      </c>
      <c r="D2580">
        <v>1</v>
      </c>
      <c r="E2580" t="s">
        <v>25744</v>
      </c>
      <c r="F2580" t="s">
        <v>13565</v>
      </c>
      <c r="G2580" t="s">
        <v>4</v>
      </c>
      <c r="H2580" t="s">
        <v>6884</v>
      </c>
      <c r="I2580" s="2">
        <v>30000</v>
      </c>
      <c r="J2580" s="5"/>
      <c r="L2580" s="5"/>
      <c r="M2580" s="17">
        <f t="shared" si="40"/>
        <v>-9882.0799999986557</v>
      </c>
    </row>
    <row r="2581" spans="1:13" hidden="1">
      <c r="A2581" t="s">
        <v>25751</v>
      </c>
      <c r="B2581" s="1">
        <v>42054</v>
      </c>
      <c r="C2581" t="s">
        <v>18</v>
      </c>
      <c r="D2581">
        <v>2</v>
      </c>
      <c r="E2581" t="s">
        <v>25766</v>
      </c>
      <c r="F2581" t="s">
        <v>13559</v>
      </c>
      <c r="G2581" t="s">
        <v>313</v>
      </c>
      <c r="H2581" t="s">
        <v>103</v>
      </c>
      <c r="I2581" s="2">
        <v>690.93</v>
      </c>
      <c r="J2581" s="5"/>
      <c r="L2581" s="5"/>
      <c r="M2581" s="17">
        <f t="shared" si="40"/>
        <v>-9191.1499999986554</v>
      </c>
    </row>
    <row r="2582" spans="1:13" hidden="1">
      <c r="A2582" t="s">
        <v>25772</v>
      </c>
      <c r="B2582" s="1">
        <v>42054</v>
      </c>
      <c r="C2582" t="s">
        <v>25787</v>
      </c>
      <c r="D2582">
        <v>2</v>
      </c>
      <c r="E2582" t="s">
        <v>25788</v>
      </c>
      <c r="F2582" t="s">
        <v>7054</v>
      </c>
      <c r="G2582" t="s">
        <v>4</v>
      </c>
      <c r="H2582" t="s">
        <v>9522</v>
      </c>
      <c r="I2582" s="2">
        <v>1025</v>
      </c>
      <c r="J2582" s="5"/>
      <c r="L2582" s="5"/>
      <c r="M2582" s="17">
        <f t="shared" si="40"/>
        <v>-8166.1499999986554</v>
      </c>
    </row>
    <row r="2583" spans="1:13" hidden="1">
      <c r="A2583" t="s">
        <v>25795</v>
      </c>
      <c r="B2583" s="1">
        <v>42054</v>
      </c>
      <c r="C2583" t="s">
        <v>8260</v>
      </c>
      <c r="D2583">
        <v>2</v>
      </c>
      <c r="E2583" t="s">
        <v>25813</v>
      </c>
      <c r="F2583" t="s">
        <v>7054</v>
      </c>
      <c r="G2583" t="s">
        <v>212</v>
      </c>
      <c r="H2583" t="s">
        <v>8262</v>
      </c>
      <c r="I2583" s="2">
        <v>3030.01</v>
      </c>
      <c r="J2583" s="5"/>
      <c r="L2583" s="5"/>
      <c r="M2583" s="17">
        <f t="shared" si="40"/>
        <v>-5136.1399999986552</v>
      </c>
    </row>
    <row r="2584" spans="1:13" hidden="1">
      <c r="A2584" t="s">
        <v>25819</v>
      </c>
      <c r="B2584" s="1">
        <v>42054</v>
      </c>
      <c r="C2584" t="s">
        <v>25835</v>
      </c>
      <c r="D2584">
        <v>2</v>
      </c>
      <c r="E2584" t="s">
        <v>25836</v>
      </c>
      <c r="F2584" t="s">
        <v>7054</v>
      </c>
      <c r="G2584" t="s">
        <v>212</v>
      </c>
      <c r="H2584" t="s">
        <v>8174</v>
      </c>
      <c r="I2584" s="2">
        <v>1025</v>
      </c>
      <c r="J2584" s="5"/>
      <c r="L2584" s="5"/>
      <c r="M2584" s="17">
        <f t="shared" si="40"/>
        <v>-4111.1399999986552</v>
      </c>
    </row>
    <row r="2585" spans="1:13" hidden="1">
      <c r="A2585" t="s">
        <v>25842</v>
      </c>
      <c r="B2585" s="1">
        <v>42054</v>
      </c>
      <c r="C2585" t="s">
        <v>25862</v>
      </c>
      <c r="D2585">
        <v>2</v>
      </c>
      <c r="E2585" t="s">
        <v>25863</v>
      </c>
      <c r="F2585" t="s">
        <v>7054</v>
      </c>
      <c r="G2585" t="s">
        <v>212</v>
      </c>
      <c r="H2585" t="s">
        <v>19569</v>
      </c>
      <c r="I2585" s="2">
        <v>1334.52</v>
      </c>
      <c r="J2585" s="5"/>
      <c r="L2585" s="5"/>
      <c r="M2585" s="17">
        <f t="shared" si="40"/>
        <v>-2776.6199999986552</v>
      </c>
    </row>
    <row r="2586" spans="1:13" hidden="1">
      <c r="A2586" t="s">
        <v>25890</v>
      </c>
      <c r="B2586" s="1">
        <v>42054</v>
      </c>
      <c r="C2586" t="s">
        <v>25905</v>
      </c>
      <c r="D2586">
        <v>2</v>
      </c>
      <c r="E2586" t="s">
        <v>25906</v>
      </c>
      <c r="F2586" t="s">
        <v>7054</v>
      </c>
      <c r="G2586" t="s">
        <v>4</v>
      </c>
      <c r="H2586" t="s">
        <v>21433</v>
      </c>
      <c r="I2586" s="2">
        <v>1025</v>
      </c>
      <c r="J2586" s="5"/>
      <c r="L2586" s="5"/>
      <c r="M2586" s="17">
        <f t="shared" si="40"/>
        <v>-1751.6199999986552</v>
      </c>
    </row>
    <row r="2587" spans="1:13" hidden="1">
      <c r="A2587" t="s">
        <v>25914</v>
      </c>
      <c r="B2587" s="1">
        <v>42054</v>
      </c>
      <c r="C2587" t="s">
        <v>25928</v>
      </c>
      <c r="D2587">
        <v>2</v>
      </c>
      <c r="E2587" t="s">
        <v>25929</v>
      </c>
      <c r="F2587" t="s">
        <v>7054</v>
      </c>
      <c r="G2587" t="s">
        <v>4</v>
      </c>
      <c r="H2587" t="s">
        <v>16848</v>
      </c>
      <c r="I2587" s="2">
        <v>4100</v>
      </c>
      <c r="J2587" s="5"/>
      <c r="L2587" s="5"/>
      <c r="M2587" s="17">
        <f t="shared" si="40"/>
        <v>2348.3800000013448</v>
      </c>
    </row>
    <row r="2588" spans="1:13" hidden="1">
      <c r="A2588" t="s">
        <v>25934</v>
      </c>
      <c r="B2588" s="1">
        <v>42054</v>
      </c>
      <c r="C2588" t="s">
        <v>18</v>
      </c>
      <c r="D2588">
        <v>2</v>
      </c>
      <c r="E2588" t="s">
        <v>25952</v>
      </c>
      <c r="F2588" t="s">
        <v>13559</v>
      </c>
      <c r="G2588" t="s">
        <v>479</v>
      </c>
      <c r="H2588" t="s">
        <v>6339</v>
      </c>
      <c r="J2588" s="5"/>
      <c r="K2588" s="2">
        <v>718.33</v>
      </c>
      <c r="L2588" s="5"/>
      <c r="M2588" s="17">
        <f t="shared" si="40"/>
        <v>1630.0500000013449</v>
      </c>
    </row>
    <row r="2589" spans="1:13" hidden="1">
      <c r="A2589" t="s">
        <v>25934</v>
      </c>
      <c r="B2589" s="1">
        <v>42054</v>
      </c>
      <c r="C2589" t="s">
        <v>18</v>
      </c>
      <c r="D2589">
        <v>2</v>
      </c>
      <c r="E2589" t="s">
        <v>25952</v>
      </c>
      <c r="F2589" t="s">
        <v>13559</v>
      </c>
      <c r="G2589" t="s">
        <v>479</v>
      </c>
      <c r="H2589" t="s">
        <v>6339</v>
      </c>
      <c r="I2589" s="2">
        <v>718.33</v>
      </c>
      <c r="J2589" s="5"/>
      <c r="L2589" s="5"/>
      <c r="M2589" s="17">
        <f t="shared" si="40"/>
        <v>2348.3800000013448</v>
      </c>
    </row>
    <row r="2590" spans="1:13" hidden="1">
      <c r="A2590" t="s">
        <v>25957</v>
      </c>
      <c r="B2590" s="1">
        <v>42054</v>
      </c>
      <c r="C2590" t="s">
        <v>25972</v>
      </c>
      <c r="D2590">
        <v>2</v>
      </c>
      <c r="E2590" t="s">
        <v>25973</v>
      </c>
      <c r="F2590" t="s">
        <v>7054</v>
      </c>
      <c r="G2590" t="s">
        <v>4</v>
      </c>
      <c r="H2590" t="s">
        <v>13693</v>
      </c>
      <c r="I2590" s="2">
        <v>1025</v>
      </c>
      <c r="J2590" s="5"/>
      <c r="L2590" s="5"/>
      <c r="M2590" s="17">
        <f t="shared" si="40"/>
        <v>3373.3800000013448</v>
      </c>
    </row>
    <row r="2591" spans="1:13" hidden="1">
      <c r="A2591" t="s">
        <v>25979</v>
      </c>
      <c r="B2591" s="1">
        <v>42054</v>
      </c>
      <c r="C2591" t="s">
        <v>25990</v>
      </c>
      <c r="D2591">
        <v>2</v>
      </c>
      <c r="E2591" t="s">
        <v>25991</v>
      </c>
      <c r="F2591" t="s">
        <v>7054</v>
      </c>
      <c r="G2591" t="s">
        <v>4</v>
      </c>
      <c r="H2591" t="s">
        <v>8202</v>
      </c>
      <c r="I2591" s="2">
        <v>1025</v>
      </c>
      <c r="J2591" s="5"/>
      <c r="L2591" s="5"/>
      <c r="M2591" s="17">
        <f t="shared" si="40"/>
        <v>4398.3800000013453</v>
      </c>
    </row>
    <row r="2592" spans="1:13" hidden="1">
      <c r="A2592" t="s">
        <v>25998</v>
      </c>
      <c r="B2592" s="1">
        <v>42054</v>
      </c>
      <c r="C2592" t="s">
        <v>26013</v>
      </c>
      <c r="D2592">
        <v>2</v>
      </c>
      <c r="E2592" t="s">
        <v>26014</v>
      </c>
      <c r="F2592" t="s">
        <v>7054</v>
      </c>
      <c r="G2592" t="s">
        <v>4</v>
      </c>
      <c r="H2592" t="s">
        <v>26015</v>
      </c>
      <c r="I2592" s="2">
        <v>1025</v>
      </c>
      <c r="J2592" s="5"/>
      <c r="L2592" s="5"/>
      <c r="M2592" s="17">
        <f t="shared" si="40"/>
        <v>5423.3800000013453</v>
      </c>
    </row>
    <row r="2593" spans="1:13" hidden="1">
      <c r="A2593" s="35" t="s">
        <v>7069</v>
      </c>
      <c r="B2593" s="36">
        <v>42055</v>
      </c>
      <c r="C2593" s="35" t="s">
        <v>536</v>
      </c>
      <c r="D2593" s="35">
        <v>1</v>
      </c>
      <c r="E2593" s="35" t="s">
        <v>7071</v>
      </c>
      <c r="F2593" s="35" t="s">
        <v>16</v>
      </c>
      <c r="G2593" s="35" t="s">
        <v>4</v>
      </c>
      <c r="H2593" s="35" t="s">
        <v>564</v>
      </c>
      <c r="I2593" s="11"/>
      <c r="J2593" s="12"/>
      <c r="K2593" s="11">
        <v>2990</v>
      </c>
      <c r="L2593" s="12"/>
      <c r="M2593" s="17">
        <f t="shared" si="40"/>
        <v>2433.3800000013453</v>
      </c>
    </row>
    <row r="2594" spans="1:13" hidden="1">
      <c r="A2594" t="s">
        <v>7269</v>
      </c>
      <c r="B2594" s="1">
        <v>42055</v>
      </c>
      <c r="C2594" t="s">
        <v>6</v>
      </c>
      <c r="D2594">
        <v>1</v>
      </c>
      <c r="E2594" t="s">
        <v>7274</v>
      </c>
      <c r="F2594" t="s">
        <v>29</v>
      </c>
      <c r="G2594" t="s">
        <v>4</v>
      </c>
      <c r="H2594" t="s">
        <v>7275</v>
      </c>
      <c r="I2594" s="2">
        <v>251.94</v>
      </c>
      <c r="J2594" s="5"/>
      <c r="L2594" s="5"/>
      <c r="M2594" s="17">
        <f t="shared" si="40"/>
        <v>2685.3200000013453</v>
      </c>
    </row>
    <row r="2595" spans="1:13" hidden="1">
      <c r="A2595" t="s">
        <v>7419</v>
      </c>
      <c r="B2595" s="1">
        <v>42055</v>
      </c>
      <c r="C2595" t="s">
        <v>6</v>
      </c>
      <c r="D2595">
        <v>1</v>
      </c>
      <c r="E2595" t="s">
        <v>7420</v>
      </c>
      <c r="F2595" t="s">
        <v>8</v>
      </c>
      <c r="G2595" t="s">
        <v>4</v>
      </c>
      <c r="H2595" t="s">
        <v>435</v>
      </c>
      <c r="I2595" s="2">
        <v>1840</v>
      </c>
      <c r="J2595" s="5"/>
      <c r="L2595" s="5"/>
      <c r="M2595" s="17">
        <f t="shared" si="40"/>
        <v>4525.3200000013458</v>
      </c>
    </row>
    <row r="2596" spans="1:13" hidden="1">
      <c r="A2596" t="s">
        <v>7422</v>
      </c>
      <c r="B2596" s="1">
        <v>42055</v>
      </c>
      <c r="C2596" t="s">
        <v>18</v>
      </c>
      <c r="D2596">
        <v>2</v>
      </c>
      <c r="E2596" t="s">
        <v>7427</v>
      </c>
      <c r="F2596" t="s">
        <v>312</v>
      </c>
      <c r="G2596" t="s">
        <v>479</v>
      </c>
      <c r="H2596" t="s">
        <v>1037</v>
      </c>
      <c r="J2596" s="5"/>
      <c r="K2596" s="4">
        <v>3988.75</v>
      </c>
      <c r="L2596" s="6"/>
      <c r="M2596" s="17">
        <f t="shared" si="40"/>
        <v>536.57000000134576</v>
      </c>
    </row>
    <row r="2597" spans="1:13" hidden="1">
      <c r="A2597" t="s">
        <v>7422</v>
      </c>
      <c r="B2597" s="1">
        <v>42055</v>
      </c>
      <c r="C2597" t="s">
        <v>18</v>
      </c>
      <c r="D2597">
        <v>2</v>
      </c>
      <c r="E2597" t="s">
        <v>7427</v>
      </c>
      <c r="F2597" t="s">
        <v>312</v>
      </c>
      <c r="G2597" t="s">
        <v>479</v>
      </c>
      <c r="H2597" t="s">
        <v>1037</v>
      </c>
      <c r="I2597" s="4">
        <v>624.05999999999995</v>
      </c>
      <c r="J2597" s="6"/>
      <c r="L2597" s="5"/>
      <c r="M2597" s="17">
        <f t="shared" si="40"/>
        <v>1160.6300000013457</v>
      </c>
    </row>
    <row r="2598" spans="1:13" hidden="1">
      <c r="A2598" t="s">
        <v>7434</v>
      </c>
      <c r="B2598" s="1">
        <v>42055</v>
      </c>
      <c r="C2598" t="s">
        <v>6</v>
      </c>
      <c r="D2598">
        <v>1</v>
      </c>
      <c r="E2598" t="s">
        <v>7439</v>
      </c>
      <c r="F2598" t="s">
        <v>29</v>
      </c>
      <c r="G2598" t="s">
        <v>4</v>
      </c>
      <c r="H2598" t="s">
        <v>2119</v>
      </c>
      <c r="I2598" s="2">
        <v>1200.5999999999999</v>
      </c>
      <c r="J2598" s="5"/>
      <c r="L2598" s="5"/>
      <c r="M2598" s="17">
        <f t="shared" si="40"/>
        <v>2361.2300000013456</v>
      </c>
    </row>
    <row r="2599" spans="1:13" hidden="1">
      <c r="A2599" t="s">
        <v>7443</v>
      </c>
      <c r="B2599" s="1">
        <v>42055</v>
      </c>
      <c r="C2599" t="s">
        <v>6</v>
      </c>
      <c r="D2599">
        <v>1</v>
      </c>
      <c r="E2599" t="s">
        <v>7445</v>
      </c>
      <c r="F2599" t="s">
        <v>29</v>
      </c>
      <c r="G2599" t="s">
        <v>4</v>
      </c>
      <c r="H2599" t="s">
        <v>7127</v>
      </c>
      <c r="I2599" s="2">
        <v>500</v>
      </c>
      <c r="J2599" s="5"/>
      <c r="L2599" s="5"/>
      <c r="M2599" s="17">
        <f t="shared" si="40"/>
        <v>2861.2300000013456</v>
      </c>
    </row>
    <row r="2600" spans="1:13" hidden="1">
      <c r="A2600" t="s">
        <v>7549</v>
      </c>
      <c r="B2600" s="1">
        <v>42055</v>
      </c>
      <c r="C2600" t="s">
        <v>43</v>
      </c>
      <c r="D2600">
        <v>1</v>
      </c>
      <c r="E2600" t="s">
        <v>7552</v>
      </c>
      <c r="F2600" t="s">
        <v>13</v>
      </c>
      <c r="G2600" t="s">
        <v>4</v>
      </c>
      <c r="H2600" t="s">
        <v>4812</v>
      </c>
      <c r="J2600" s="5"/>
      <c r="K2600" s="2">
        <v>70000</v>
      </c>
      <c r="L2600" s="5"/>
      <c r="M2600" s="17">
        <f t="shared" si="40"/>
        <v>-67138.769999998651</v>
      </c>
    </row>
    <row r="2601" spans="1:13" hidden="1">
      <c r="A2601" t="s">
        <v>7556</v>
      </c>
      <c r="B2601" s="1">
        <v>42055</v>
      </c>
      <c r="C2601" t="s">
        <v>43</v>
      </c>
      <c r="D2601">
        <v>1</v>
      </c>
      <c r="E2601" t="s">
        <v>7561</v>
      </c>
      <c r="F2601" t="s">
        <v>45</v>
      </c>
      <c r="G2601" t="s">
        <v>4</v>
      </c>
      <c r="H2601" t="s">
        <v>7562</v>
      </c>
      <c r="J2601" s="5"/>
      <c r="K2601" s="2">
        <v>1025</v>
      </c>
      <c r="L2601" s="5"/>
      <c r="M2601" s="17">
        <f t="shared" si="40"/>
        <v>-68163.769999998651</v>
      </c>
    </row>
    <row r="2602" spans="1:13" hidden="1">
      <c r="A2602" t="s">
        <v>7566</v>
      </c>
      <c r="B2602" s="1">
        <v>42055</v>
      </c>
      <c r="C2602" t="s">
        <v>43</v>
      </c>
      <c r="D2602">
        <v>1</v>
      </c>
      <c r="E2602" t="s">
        <v>7571</v>
      </c>
      <c r="F2602" t="s">
        <v>228</v>
      </c>
      <c r="G2602" t="s">
        <v>4</v>
      </c>
      <c r="H2602" t="s">
        <v>594</v>
      </c>
      <c r="J2602" s="5"/>
      <c r="K2602" s="2">
        <v>239500</v>
      </c>
      <c r="L2602" s="5"/>
      <c r="M2602" s="17">
        <f t="shared" si="40"/>
        <v>-307663.76999999862</v>
      </c>
    </row>
    <row r="2603" spans="1:13" hidden="1">
      <c r="A2603" t="s">
        <v>7573</v>
      </c>
      <c r="B2603" s="1">
        <v>42055</v>
      </c>
      <c r="C2603" t="s">
        <v>43</v>
      </c>
      <c r="D2603">
        <v>1</v>
      </c>
      <c r="E2603" t="s">
        <v>7574</v>
      </c>
      <c r="F2603" t="s">
        <v>1439</v>
      </c>
      <c r="G2603" t="s">
        <v>4</v>
      </c>
      <c r="H2603" t="s">
        <v>6763</v>
      </c>
      <c r="J2603" s="5"/>
      <c r="K2603" s="2">
        <v>89900</v>
      </c>
      <c r="L2603" s="5"/>
      <c r="M2603" s="17">
        <f t="shared" si="40"/>
        <v>-397563.76999999862</v>
      </c>
    </row>
    <row r="2604" spans="1:13" hidden="1">
      <c r="A2604" t="s">
        <v>7576</v>
      </c>
      <c r="B2604" s="1">
        <v>42055</v>
      </c>
      <c r="C2604" t="s">
        <v>18</v>
      </c>
      <c r="D2604">
        <v>1</v>
      </c>
      <c r="E2604" t="s">
        <v>7581</v>
      </c>
      <c r="F2604" t="s">
        <v>13</v>
      </c>
      <c r="G2604" t="s">
        <v>4</v>
      </c>
      <c r="H2604" t="s">
        <v>501</v>
      </c>
      <c r="J2604" s="5"/>
      <c r="K2604" s="87">
        <v>40000</v>
      </c>
      <c r="L2604" s="5"/>
      <c r="M2604" s="17">
        <f t="shared" si="40"/>
        <v>-437563.76999999862</v>
      </c>
    </row>
    <row r="2605" spans="1:13" hidden="1">
      <c r="A2605" t="s">
        <v>7588</v>
      </c>
      <c r="B2605" s="1">
        <v>42055</v>
      </c>
      <c r="C2605" t="s">
        <v>18</v>
      </c>
      <c r="D2605">
        <v>1</v>
      </c>
      <c r="E2605" t="s">
        <v>7594</v>
      </c>
      <c r="F2605" t="s">
        <v>13</v>
      </c>
      <c r="G2605" t="s">
        <v>4</v>
      </c>
      <c r="H2605" t="s">
        <v>7595</v>
      </c>
      <c r="J2605" s="5"/>
      <c r="K2605" s="2">
        <v>15000</v>
      </c>
      <c r="L2605" s="5"/>
      <c r="M2605" s="17">
        <f t="shared" si="40"/>
        <v>-452563.76999999862</v>
      </c>
    </row>
    <row r="2606" spans="1:13" hidden="1">
      <c r="A2606" t="s">
        <v>7598</v>
      </c>
      <c r="B2606" s="1">
        <v>42055</v>
      </c>
      <c r="C2606" t="s">
        <v>18</v>
      </c>
      <c r="D2606">
        <v>1</v>
      </c>
      <c r="E2606" t="s">
        <v>7604</v>
      </c>
      <c r="F2606" t="s">
        <v>13</v>
      </c>
      <c r="G2606" t="s">
        <v>4</v>
      </c>
      <c r="H2606" t="s">
        <v>4812</v>
      </c>
      <c r="J2606" s="5"/>
      <c r="K2606" s="2">
        <v>75000</v>
      </c>
      <c r="L2606" s="5"/>
      <c r="M2606" s="17">
        <f t="shared" si="40"/>
        <v>-527563.76999999862</v>
      </c>
    </row>
    <row r="2607" spans="1:13" hidden="1">
      <c r="A2607" t="s">
        <v>7610</v>
      </c>
      <c r="B2607" s="1">
        <v>42055</v>
      </c>
      <c r="C2607" t="s">
        <v>245</v>
      </c>
      <c r="D2607">
        <v>1</v>
      </c>
      <c r="E2607" t="s">
        <v>7616</v>
      </c>
      <c r="F2607" t="s">
        <v>13</v>
      </c>
      <c r="G2607" t="s">
        <v>4</v>
      </c>
      <c r="H2607" t="s">
        <v>7617</v>
      </c>
      <c r="J2607" s="5"/>
      <c r="K2607" s="2">
        <v>4100</v>
      </c>
      <c r="L2607" s="5"/>
      <c r="M2607" s="17">
        <f t="shared" si="40"/>
        <v>-531663.76999999862</v>
      </c>
    </row>
    <row r="2608" spans="1:13" hidden="1">
      <c r="A2608" t="s">
        <v>7620</v>
      </c>
      <c r="B2608" s="1">
        <v>42055</v>
      </c>
      <c r="C2608" t="s">
        <v>245</v>
      </c>
      <c r="D2608">
        <v>1</v>
      </c>
      <c r="E2608" t="s">
        <v>7624</v>
      </c>
      <c r="F2608" t="s">
        <v>13</v>
      </c>
      <c r="G2608" t="s">
        <v>4</v>
      </c>
      <c r="H2608" t="s">
        <v>7625</v>
      </c>
      <c r="J2608" s="5"/>
      <c r="K2608" s="2">
        <v>30000</v>
      </c>
      <c r="L2608" s="5"/>
      <c r="M2608" s="17">
        <f t="shared" si="40"/>
        <v>-561663.76999999862</v>
      </c>
    </row>
    <row r="2609" spans="1:13" hidden="1">
      <c r="A2609" t="s">
        <v>7630</v>
      </c>
      <c r="B2609" s="1">
        <v>42055</v>
      </c>
      <c r="C2609" t="s">
        <v>1098</v>
      </c>
      <c r="D2609">
        <v>1</v>
      </c>
      <c r="E2609" t="s">
        <v>7634</v>
      </c>
      <c r="F2609" t="s">
        <v>13</v>
      </c>
      <c r="G2609" t="s">
        <v>4</v>
      </c>
      <c r="H2609" t="s">
        <v>1098</v>
      </c>
      <c r="J2609" s="5"/>
      <c r="K2609" s="2">
        <v>2816.25</v>
      </c>
      <c r="L2609" s="5"/>
      <c r="M2609" s="17">
        <f t="shared" si="40"/>
        <v>-564480.01999999862</v>
      </c>
    </row>
    <row r="2610" spans="1:13" hidden="1">
      <c r="A2610" t="s">
        <v>7638</v>
      </c>
      <c r="B2610" s="1">
        <v>42055</v>
      </c>
      <c r="C2610" t="s">
        <v>630</v>
      </c>
      <c r="D2610">
        <v>1</v>
      </c>
      <c r="E2610" t="s">
        <v>7641</v>
      </c>
      <c r="F2610" t="s">
        <v>16</v>
      </c>
      <c r="G2610" t="s">
        <v>4</v>
      </c>
      <c r="H2610" t="s">
        <v>630</v>
      </c>
      <c r="J2610" s="5"/>
      <c r="K2610" s="2">
        <v>6065</v>
      </c>
      <c r="L2610" s="5"/>
      <c r="M2610" s="17">
        <f t="shared" si="40"/>
        <v>-570545.01999999862</v>
      </c>
    </row>
    <row r="2611" spans="1:13" hidden="1">
      <c r="A2611" t="s">
        <v>7645</v>
      </c>
      <c r="B2611" s="1">
        <v>42055</v>
      </c>
      <c r="C2611" t="s">
        <v>195</v>
      </c>
      <c r="D2611">
        <v>1</v>
      </c>
      <c r="E2611" t="s">
        <v>7649</v>
      </c>
      <c r="F2611" t="s">
        <v>13</v>
      </c>
      <c r="G2611" t="s">
        <v>4</v>
      </c>
      <c r="H2611" t="s">
        <v>195</v>
      </c>
      <c r="J2611" s="5"/>
      <c r="K2611" s="2">
        <v>16953.63</v>
      </c>
      <c r="L2611" s="5"/>
      <c r="M2611" s="17">
        <f t="shared" si="40"/>
        <v>-587498.64999999863</v>
      </c>
    </row>
    <row r="2612" spans="1:13" hidden="1">
      <c r="A2612" t="s">
        <v>7651</v>
      </c>
      <c r="B2612" s="1">
        <v>42055</v>
      </c>
      <c r="C2612" t="s">
        <v>195</v>
      </c>
      <c r="D2612">
        <v>1</v>
      </c>
      <c r="E2612" t="s">
        <v>7649</v>
      </c>
      <c r="F2612" t="s">
        <v>13</v>
      </c>
      <c r="G2612" t="s">
        <v>4</v>
      </c>
      <c r="H2612" t="s">
        <v>1173</v>
      </c>
      <c r="I2612" s="2">
        <v>16953.63</v>
      </c>
      <c r="J2612" s="5"/>
      <c r="L2612" s="5"/>
      <c r="M2612" s="17">
        <f t="shared" si="40"/>
        <v>-570545.01999999862</v>
      </c>
    </row>
    <row r="2613" spans="1:13" hidden="1">
      <c r="A2613" t="s">
        <v>7656</v>
      </c>
      <c r="B2613" s="1">
        <v>42055</v>
      </c>
      <c r="C2613" t="s">
        <v>195</v>
      </c>
      <c r="D2613">
        <v>1</v>
      </c>
      <c r="E2613" t="s">
        <v>7657</v>
      </c>
      <c r="F2613" t="s">
        <v>13</v>
      </c>
      <c r="G2613" t="s">
        <v>4</v>
      </c>
      <c r="H2613" t="s">
        <v>195</v>
      </c>
      <c r="J2613" s="5"/>
      <c r="K2613" s="2">
        <v>15953.63</v>
      </c>
      <c r="L2613" s="5"/>
      <c r="M2613" s="17">
        <f t="shared" si="40"/>
        <v>-586498.64999999863</v>
      </c>
    </row>
    <row r="2614" spans="1:13" hidden="1">
      <c r="A2614" t="s">
        <v>7658</v>
      </c>
      <c r="B2614" s="1">
        <v>42055</v>
      </c>
      <c r="C2614" t="s">
        <v>18</v>
      </c>
      <c r="D2614">
        <v>1</v>
      </c>
      <c r="E2614" t="s">
        <v>7660</v>
      </c>
      <c r="F2614" t="s">
        <v>13</v>
      </c>
      <c r="G2614" t="s">
        <v>4</v>
      </c>
      <c r="H2614" t="s">
        <v>18</v>
      </c>
      <c r="J2614" s="5"/>
      <c r="K2614" s="2">
        <v>30791.7</v>
      </c>
      <c r="L2614" s="5"/>
      <c r="M2614" s="17">
        <f t="shared" si="40"/>
        <v>-617290.34999999858</v>
      </c>
    </row>
    <row r="2615" spans="1:13" hidden="1">
      <c r="A2615" t="s">
        <v>26021</v>
      </c>
      <c r="B2615" s="1">
        <v>42055</v>
      </c>
      <c r="C2615" t="s">
        <v>26038</v>
      </c>
      <c r="D2615">
        <v>2</v>
      </c>
      <c r="E2615" t="s">
        <v>26039</v>
      </c>
      <c r="F2615" t="s">
        <v>7054</v>
      </c>
      <c r="G2615" t="s">
        <v>4</v>
      </c>
      <c r="H2615" t="s">
        <v>26040</v>
      </c>
      <c r="I2615" s="2">
        <v>7694.99</v>
      </c>
      <c r="J2615" s="5"/>
      <c r="L2615" s="5"/>
      <c r="M2615" s="17">
        <f t="shared" si="40"/>
        <v>-609595.35999999859</v>
      </c>
    </row>
    <row r="2616" spans="1:13" hidden="1">
      <c r="A2616" t="s">
        <v>26046</v>
      </c>
      <c r="B2616" s="1">
        <v>42055</v>
      </c>
      <c r="C2616" t="s">
        <v>26060</v>
      </c>
      <c r="D2616">
        <v>2</v>
      </c>
      <c r="E2616" t="s">
        <v>26061</v>
      </c>
      <c r="F2616" t="s">
        <v>7054</v>
      </c>
      <c r="G2616" t="s">
        <v>4</v>
      </c>
      <c r="H2616" t="s">
        <v>564</v>
      </c>
      <c r="I2616" s="2">
        <v>2990</v>
      </c>
      <c r="J2616" s="5"/>
      <c r="L2616" s="5"/>
      <c r="M2616" s="17">
        <f t="shared" si="40"/>
        <v>-606605.35999999859</v>
      </c>
    </row>
    <row r="2617" spans="1:13" hidden="1">
      <c r="A2617" t="s">
        <v>26090</v>
      </c>
      <c r="B2617" s="1">
        <v>42055</v>
      </c>
      <c r="C2617" t="s">
        <v>26105</v>
      </c>
      <c r="D2617">
        <v>2</v>
      </c>
      <c r="E2617" t="s">
        <v>26106</v>
      </c>
      <c r="F2617" t="s">
        <v>7054</v>
      </c>
      <c r="G2617" t="s">
        <v>4</v>
      </c>
      <c r="H2617" t="s">
        <v>26107</v>
      </c>
      <c r="I2617" s="2">
        <v>1731.01</v>
      </c>
      <c r="J2617" s="5"/>
      <c r="L2617" s="5"/>
      <c r="M2617" s="17">
        <f t="shared" si="40"/>
        <v>-604874.34999999858</v>
      </c>
    </row>
    <row r="2618" spans="1:13" hidden="1">
      <c r="A2618" t="s">
        <v>26111</v>
      </c>
      <c r="B2618" s="1">
        <v>42055</v>
      </c>
      <c r="C2618" t="s">
        <v>26127</v>
      </c>
      <c r="D2618">
        <v>2</v>
      </c>
      <c r="E2618" t="s">
        <v>26128</v>
      </c>
      <c r="F2618" t="s">
        <v>7054</v>
      </c>
      <c r="G2618" t="s">
        <v>4</v>
      </c>
      <c r="H2618" t="s">
        <v>2967</v>
      </c>
      <c r="I2618" s="2">
        <v>1025</v>
      </c>
      <c r="J2618" s="5"/>
      <c r="L2618" s="5"/>
      <c r="M2618" s="17">
        <f t="shared" si="40"/>
        <v>-603849.34999999858</v>
      </c>
    </row>
    <row r="2619" spans="1:13" hidden="1">
      <c r="A2619" t="s">
        <v>26132</v>
      </c>
      <c r="B2619" s="1">
        <v>42055</v>
      </c>
      <c r="C2619" t="s">
        <v>26148</v>
      </c>
      <c r="D2619">
        <v>2</v>
      </c>
      <c r="E2619" t="s">
        <v>26149</v>
      </c>
      <c r="F2619" t="s">
        <v>7054</v>
      </c>
      <c r="G2619" t="s">
        <v>4</v>
      </c>
      <c r="H2619" t="s">
        <v>12386</v>
      </c>
      <c r="I2619" s="2">
        <v>200.01</v>
      </c>
      <c r="J2619" s="5"/>
      <c r="L2619" s="5"/>
      <c r="M2619" s="17">
        <f t="shared" si="40"/>
        <v>-603649.33999999857</v>
      </c>
    </row>
    <row r="2620" spans="1:13" hidden="1">
      <c r="A2620" t="s">
        <v>26156</v>
      </c>
      <c r="B2620" s="1">
        <v>42055</v>
      </c>
      <c r="C2620" t="s">
        <v>26170</v>
      </c>
      <c r="D2620">
        <v>2</v>
      </c>
      <c r="E2620" t="s">
        <v>26171</v>
      </c>
      <c r="F2620" t="s">
        <v>7054</v>
      </c>
      <c r="G2620" t="s">
        <v>4</v>
      </c>
      <c r="H2620" t="s">
        <v>564</v>
      </c>
      <c r="I2620" s="2">
        <v>1199.0999999999999</v>
      </c>
      <c r="J2620" s="5"/>
      <c r="L2620" s="5"/>
      <c r="M2620" s="17">
        <f t="shared" si="40"/>
        <v>-602450.23999999859</v>
      </c>
    </row>
    <row r="2621" spans="1:13" hidden="1">
      <c r="A2621" t="s">
        <v>26178</v>
      </c>
      <c r="B2621" s="1">
        <v>42055</v>
      </c>
      <c r="C2621" t="s">
        <v>26196</v>
      </c>
      <c r="D2621">
        <v>2</v>
      </c>
      <c r="E2621" t="s">
        <v>26197</v>
      </c>
      <c r="F2621" t="s">
        <v>7054</v>
      </c>
      <c r="G2621" t="s">
        <v>4</v>
      </c>
      <c r="H2621" t="s">
        <v>9587</v>
      </c>
      <c r="I2621" s="2">
        <v>2624.4</v>
      </c>
      <c r="J2621" s="5"/>
      <c r="L2621" s="5"/>
      <c r="M2621" s="17">
        <f t="shared" si="40"/>
        <v>-599825.83999999857</v>
      </c>
    </row>
    <row r="2622" spans="1:13" hidden="1">
      <c r="A2622" t="s">
        <v>26203</v>
      </c>
      <c r="B2622" s="1">
        <v>42055</v>
      </c>
      <c r="C2622" t="s">
        <v>26215</v>
      </c>
      <c r="D2622">
        <v>2</v>
      </c>
      <c r="E2622" t="s">
        <v>26216</v>
      </c>
      <c r="F2622" t="s">
        <v>7054</v>
      </c>
      <c r="G2622" t="s">
        <v>4</v>
      </c>
      <c r="H2622" t="s">
        <v>26217</v>
      </c>
      <c r="I2622" s="2">
        <v>1025</v>
      </c>
      <c r="J2622" s="5"/>
      <c r="L2622" s="5"/>
      <c r="M2622" s="17">
        <f t="shared" si="40"/>
        <v>-598800.83999999857</v>
      </c>
    </row>
    <row r="2623" spans="1:13" hidden="1">
      <c r="A2623" t="s">
        <v>26224</v>
      </c>
      <c r="B2623" s="1">
        <v>42055</v>
      </c>
      <c r="C2623" t="s">
        <v>26240</v>
      </c>
      <c r="D2623">
        <v>2</v>
      </c>
      <c r="E2623" t="s">
        <v>26241</v>
      </c>
      <c r="F2623" t="s">
        <v>7054</v>
      </c>
      <c r="G2623" t="s">
        <v>4</v>
      </c>
      <c r="H2623" t="s">
        <v>26242</v>
      </c>
      <c r="I2623" s="2">
        <v>1025</v>
      </c>
      <c r="J2623" s="5"/>
      <c r="L2623" s="5"/>
      <c r="M2623" s="17">
        <f t="shared" si="40"/>
        <v>-597775.83999999857</v>
      </c>
    </row>
    <row r="2624" spans="1:13" hidden="1">
      <c r="A2624" t="s">
        <v>26253</v>
      </c>
      <c r="B2624" s="1">
        <v>42055</v>
      </c>
      <c r="C2624" t="s">
        <v>26267</v>
      </c>
      <c r="D2624">
        <v>2</v>
      </c>
      <c r="E2624" t="s">
        <v>26268</v>
      </c>
      <c r="F2624" t="s">
        <v>7054</v>
      </c>
      <c r="G2624" t="s">
        <v>4</v>
      </c>
      <c r="H2624" t="s">
        <v>751</v>
      </c>
      <c r="I2624" s="2">
        <v>2990</v>
      </c>
      <c r="J2624" s="5"/>
      <c r="L2624" s="5"/>
      <c r="M2624" s="17">
        <f t="shared" si="40"/>
        <v>-594785.83999999857</v>
      </c>
    </row>
    <row r="2625" spans="1:14" hidden="1">
      <c r="A2625" t="s">
        <v>26275</v>
      </c>
      <c r="B2625" s="1">
        <v>42055</v>
      </c>
      <c r="C2625" t="s">
        <v>26290</v>
      </c>
      <c r="D2625">
        <v>2</v>
      </c>
      <c r="E2625" t="s">
        <v>26291</v>
      </c>
      <c r="F2625" t="s">
        <v>7054</v>
      </c>
      <c r="G2625" t="s">
        <v>4</v>
      </c>
      <c r="H2625" t="s">
        <v>15617</v>
      </c>
      <c r="I2625" s="2">
        <v>2990</v>
      </c>
      <c r="J2625" s="5"/>
      <c r="L2625" s="5"/>
      <c r="M2625" s="17">
        <f t="shared" si="40"/>
        <v>-591795.83999999857</v>
      </c>
    </row>
    <row r="2626" spans="1:14" hidden="1">
      <c r="A2626" t="s">
        <v>26297</v>
      </c>
      <c r="B2626" s="1">
        <v>42055</v>
      </c>
      <c r="C2626" t="s">
        <v>26312</v>
      </c>
      <c r="D2626">
        <v>2</v>
      </c>
      <c r="E2626" t="s">
        <v>26313</v>
      </c>
      <c r="F2626" t="s">
        <v>7054</v>
      </c>
      <c r="G2626" t="s">
        <v>4</v>
      </c>
      <c r="H2626" t="s">
        <v>26314</v>
      </c>
      <c r="I2626" s="2">
        <v>1025</v>
      </c>
      <c r="J2626" s="5"/>
      <c r="L2626" s="5"/>
      <c r="M2626" s="17">
        <f t="shared" si="40"/>
        <v>-590770.83999999857</v>
      </c>
    </row>
    <row r="2627" spans="1:14" hidden="1">
      <c r="A2627" t="s">
        <v>26322</v>
      </c>
      <c r="B2627" s="1">
        <v>42055</v>
      </c>
      <c r="C2627" t="s">
        <v>18</v>
      </c>
      <c r="D2627">
        <v>2</v>
      </c>
      <c r="E2627" t="s">
        <v>26333</v>
      </c>
      <c r="F2627" t="s">
        <v>13559</v>
      </c>
      <c r="G2627" t="s">
        <v>479</v>
      </c>
      <c r="H2627" t="s">
        <v>1037</v>
      </c>
      <c r="I2627" s="2">
        <v>417.72</v>
      </c>
      <c r="J2627" s="5"/>
      <c r="L2627" s="5"/>
      <c r="M2627" s="17">
        <f t="shared" si="40"/>
        <v>-590353.1199999986</v>
      </c>
      <c r="N2627" t="s">
        <v>36332</v>
      </c>
    </row>
    <row r="2628" spans="1:14" hidden="1">
      <c r="A2628" t="s">
        <v>26343</v>
      </c>
      <c r="B2628" s="1">
        <v>42055</v>
      </c>
      <c r="C2628" t="s">
        <v>26358</v>
      </c>
      <c r="D2628">
        <v>2</v>
      </c>
      <c r="E2628" t="s">
        <v>26359</v>
      </c>
      <c r="F2628" t="s">
        <v>7054</v>
      </c>
      <c r="G2628" t="s">
        <v>4</v>
      </c>
      <c r="H2628" t="s">
        <v>12610</v>
      </c>
      <c r="I2628" s="2">
        <v>2816.25</v>
      </c>
      <c r="J2628" s="5"/>
      <c r="L2628" s="5"/>
      <c r="M2628" s="17">
        <f t="shared" si="40"/>
        <v>-587536.8699999986</v>
      </c>
    </row>
    <row r="2629" spans="1:14" hidden="1">
      <c r="A2629" t="s">
        <v>26368</v>
      </c>
      <c r="B2629" s="1">
        <v>42055</v>
      </c>
      <c r="C2629" t="s">
        <v>26381</v>
      </c>
      <c r="D2629">
        <v>2</v>
      </c>
      <c r="E2629" t="s">
        <v>26382</v>
      </c>
      <c r="F2629" t="s">
        <v>7054</v>
      </c>
      <c r="G2629" t="s">
        <v>4</v>
      </c>
      <c r="H2629" t="s">
        <v>6570</v>
      </c>
      <c r="I2629" s="2">
        <v>1025</v>
      </c>
      <c r="J2629" s="5"/>
      <c r="L2629" s="5"/>
      <c r="M2629" s="17">
        <f t="shared" si="40"/>
        <v>-586511.8699999986</v>
      </c>
    </row>
    <row r="2630" spans="1:14" hidden="1">
      <c r="A2630" t="s">
        <v>26390</v>
      </c>
      <c r="B2630" s="1">
        <v>42055</v>
      </c>
      <c r="C2630" t="s">
        <v>26407</v>
      </c>
      <c r="D2630">
        <v>1</v>
      </c>
      <c r="E2630" t="s">
        <v>26408</v>
      </c>
      <c r="F2630" t="s">
        <v>13565</v>
      </c>
      <c r="G2630" t="s">
        <v>4</v>
      </c>
      <c r="H2630" t="s">
        <v>26409</v>
      </c>
      <c r="I2630" s="2">
        <v>239500</v>
      </c>
      <c r="J2630" s="5"/>
      <c r="L2630" s="5"/>
      <c r="M2630" s="17">
        <f t="shared" si="40"/>
        <v>-347011.8699999986</v>
      </c>
    </row>
    <row r="2631" spans="1:14" hidden="1">
      <c r="A2631" t="s">
        <v>26416</v>
      </c>
      <c r="B2631" s="1">
        <v>42055</v>
      </c>
      <c r="C2631" t="s">
        <v>18</v>
      </c>
      <c r="D2631">
        <v>2</v>
      </c>
      <c r="E2631" t="s">
        <v>26427</v>
      </c>
      <c r="F2631" t="s">
        <v>13559</v>
      </c>
      <c r="G2631" t="s">
        <v>479</v>
      </c>
      <c r="H2631" t="s">
        <v>1037</v>
      </c>
      <c r="J2631" s="5"/>
      <c r="K2631" s="4">
        <v>624.05999999999995</v>
      </c>
      <c r="L2631" s="6"/>
      <c r="M2631" s="17">
        <f t="shared" si="40"/>
        <v>-347635.9299999986</v>
      </c>
    </row>
    <row r="2632" spans="1:14" hidden="1">
      <c r="A2632" t="s">
        <v>26416</v>
      </c>
      <c r="B2632" s="1">
        <v>42055</v>
      </c>
      <c r="C2632" t="s">
        <v>18</v>
      </c>
      <c r="D2632">
        <v>2</v>
      </c>
      <c r="E2632" t="s">
        <v>26427</v>
      </c>
      <c r="F2632" t="s">
        <v>13559</v>
      </c>
      <c r="G2632" t="s">
        <v>479</v>
      </c>
      <c r="H2632" t="s">
        <v>1037</v>
      </c>
      <c r="I2632" s="4">
        <v>3988.75</v>
      </c>
      <c r="J2632" s="6"/>
      <c r="L2632" s="5"/>
      <c r="M2632" s="17">
        <f t="shared" si="40"/>
        <v>-343647.1799999986</v>
      </c>
    </row>
    <row r="2633" spans="1:14" hidden="1">
      <c r="A2633" t="s">
        <v>26434</v>
      </c>
      <c r="B2633" s="1">
        <v>42055</v>
      </c>
      <c r="C2633" t="s">
        <v>18</v>
      </c>
      <c r="D2633">
        <v>2</v>
      </c>
      <c r="E2633" t="s">
        <v>26448</v>
      </c>
      <c r="F2633" t="s">
        <v>13559</v>
      </c>
      <c r="G2633" t="s">
        <v>479</v>
      </c>
      <c r="H2633" t="s">
        <v>1037</v>
      </c>
      <c r="J2633" s="5"/>
      <c r="K2633" s="2">
        <v>400</v>
      </c>
      <c r="L2633" s="5"/>
      <c r="M2633" s="17">
        <f t="shared" ref="M2633:M2696" si="41">+M2632+I2633-K2633</f>
        <v>-344047.1799999986</v>
      </c>
      <c r="N2633" t="s">
        <v>36332</v>
      </c>
    </row>
    <row r="2634" spans="1:14" hidden="1">
      <c r="A2634" t="s">
        <v>26434</v>
      </c>
      <c r="B2634" s="1">
        <v>42055</v>
      </c>
      <c r="C2634" t="s">
        <v>18</v>
      </c>
      <c r="D2634">
        <v>2</v>
      </c>
      <c r="E2634" t="s">
        <v>26448</v>
      </c>
      <c r="F2634" t="s">
        <v>13559</v>
      </c>
      <c r="G2634" t="s">
        <v>479</v>
      </c>
      <c r="H2634" t="s">
        <v>1037</v>
      </c>
      <c r="I2634" s="2">
        <v>3988.75</v>
      </c>
      <c r="J2634" s="5"/>
      <c r="L2634" s="5"/>
      <c r="M2634" s="17">
        <f t="shared" si="41"/>
        <v>-340058.4299999986</v>
      </c>
      <c r="N2634" t="s">
        <v>36332</v>
      </c>
    </row>
    <row r="2635" spans="1:14" hidden="1">
      <c r="A2635" t="s">
        <v>26456</v>
      </c>
      <c r="B2635" s="1">
        <v>42055</v>
      </c>
      <c r="C2635" t="s">
        <v>26469</v>
      </c>
      <c r="D2635">
        <v>2</v>
      </c>
      <c r="E2635" t="s">
        <v>26470</v>
      </c>
      <c r="F2635" t="s">
        <v>7054</v>
      </c>
      <c r="G2635" t="s">
        <v>4</v>
      </c>
      <c r="H2635" t="s">
        <v>4770</v>
      </c>
      <c r="I2635" s="2">
        <v>1839.99</v>
      </c>
      <c r="J2635" s="5"/>
      <c r="L2635" s="5"/>
      <c r="M2635" s="17">
        <f t="shared" si="41"/>
        <v>-338218.43999999861</v>
      </c>
    </row>
    <row r="2636" spans="1:14" hidden="1">
      <c r="A2636" t="s">
        <v>26476</v>
      </c>
      <c r="B2636" s="1">
        <v>42055</v>
      </c>
      <c r="C2636" t="s">
        <v>18</v>
      </c>
      <c r="D2636">
        <v>2</v>
      </c>
      <c r="E2636" t="s">
        <v>26489</v>
      </c>
      <c r="F2636" t="s">
        <v>13559</v>
      </c>
      <c r="G2636" t="s">
        <v>479</v>
      </c>
      <c r="H2636" t="s">
        <v>6892</v>
      </c>
      <c r="J2636" s="5"/>
      <c r="K2636" s="2">
        <v>158.76</v>
      </c>
      <c r="L2636" s="5"/>
      <c r="M2636" s="17">
        <f t="shared" si="41"/>
        <v>-338377.19999999861</v>
      </c>
    </row>
    <row r="2637" spans="1:14" hidden="1">
      <c r="A2637" t="s">
        <v>26476</v>
      </c>
      <c r="B2637" s="1">
        <v>42055</v>
      </c>
      <c r="C2637" t="s">
        <v>18</v>
      </c>
      <c r="D2637">
        <v>2</v>
      </c>
      <c r="E2637" t="s">
        <v>26489</v>
      </c>
      <c r="F2637" t="s">
        <v>13559</v>
      </c>
      <c r="G2637" t="s">
        <v>479</v>
      </c>
      <c r="H2637" t="s">
        <v>6892</v>
      </c>
      <c r="I2637" s="2">
        <v>158.76</v>
      </c>
      <c r="J2637" s="5"/>
      <c r="L2637" s="5"/>
      <c r="M2637" s="17">
        <f t="shared" si="41"/>
        <v>-338218.43999999861</v>
      </c>
    </row>
    <row r="2638" spans="1:14" hidden="1">
      <c r="A2638" t="s">
        <v>26498</v>
      </c>
      <c r="B2638" s="1">
        <v>42055</v>
      </c>
      <c r="C2638" t="s">
        <v>18</v>
      </c>
      <c r="D2638">
        <v>2</v>
      </c>
      <c r="E2638" t="s">
        <v>26510</v>
      </c>
      <c r="F2638" t="s">
        <v>13559</v>
      </c>
      <c r="G2638" t="s">
        <v>479</v>
      </c>
      <c r="H2638" t="s">
        <v>18723</v>
      </c>
      <c r="I2638" s="2">
        <v>128.94999999999999</v>
      </c>
      <c r="J2638" s="5"/>
      <c r="L2638" s="5"/>
      <c r="M2638" s="17">
        <f t="shared" si="41"/>
        <v>-338089.48999999859</v>
      </c>
    </row>
    <row r="2639" spans="1:14" hidden="1">
      <c r="A2639" t="s">
        <v>26516</v>
      </c>
      <c r="B2639" s="1">
        <v>42055</v>
      </c>
      <c r="C2639" t="s">
        <v>26532</v>
      </c>
      <c r="D2639">
        <v>2</v>
      </c>
      <c r="E2639" t="s">
        <v>26533</v>
      </c>
      <c r="F2639" t="s">
        <v>7054</v>
      </c>
      <c r="G2639" t="s">
        <v>4</v>
      </c>
      <c r="H2639" t="s">
        <v>8525</v>
      </c>
      <c r="I2639" s="2">
        <v>1025</v>
      </c>
      <c r="J2639" s="5"/>
      <c r="L2639" s="5"/>
      <c r="M2639" s="17">
        <f t="shared" si="41"/>
        <v>-337064.48999999859</v>
      </c>
    </row>
    <row r="2640" spans="1:14" hidden="1">
      <c r="A2640" t="s">
        <v>26543</v>
      </c>
      <c r="B2640" s="1">
        <v>42055</v>
      </c>
      <c r="C2640" t="s">
        <v>26557</v>
      </c>
      <c r="D2640">
        <v>2</v>
      </c>
      <c r="E2640" t="s">
        <v>26558</v>
      </c>
      <c r="F2640" t="s">
        <v>7054</v>
      </c>
      <c r="G2640" t="s">
        <v>4</v>
      </c>
      <c r="H2640" t="s">
        <v>16762</v>
      </c>
      <c r="I2640" s="2">
        <v>1840</v>
      </c>
      <c r="J2640" s="5"/>
      <c r="L2640" s="5"/>
      <c r="M2640" s="17">
        <f t="shared" si="41"/>
        <v>-335224.48999999859</v>
      </c>
    </row>
    <row r="2641" spans="1:13" hidden="1">
      <c r="A2641" t="s">
        <v>26566</v>
      </c>
      <c r="B2641" s="1">
        <v>42055</v>
      </c>
      <c r="C2641" t="s">
        <v>25143</v>
      </c>
      <c r="D2641">
        <v>1</v>
      </c>
      <c r="E2641" t="s">
        <v>26580</v>
      </c>
      <c r="F2641" t="s">
        <v>13561</v>
      </c>
      <c r="G2641" t="s">
        <v>4</v>
      </c>
      <c r="H2641" t="s">
        <v>6324</v>
      </c>
      <c r="I2641" s="2">
        <v>8020.52</v>
      </c>
      <c r="J2641" s="5"/>
      <c r="L2641" s="5"/>
      <c r="M2641" s="17">
        <f t="shared" si="41"/>
        <v>-327203.96999999858</v>
      </c>
    </row>
    <row r="2642" spans="1:13" hidden="1">
      <c r="A2642" t="s">
        <v>26587</v>
      </c>
      <c r="B2642" s="1">
        <v>42055</v>
      </c>
      <c r="C2642" t="s">
        <v>24808</v>
      </c>
      <c r="D2642">
        <v>1</v>
      </c>
      <c r="E2642" t="s">
        <v>26602</v>
      </c>
      <c r="F2642" t="s">
        <v>13565</v>
      </c>
      <c r="G2642" t="s">
        <v>4</v>
      </c>
      <c r="H2642" t="s">
        <v>26603</v>
      </c>
      <c r="I2642" s="2">
        <v>75000</v>
      </c>
      <c r="J2642" s="5"/>
      <c r="L2642" s="5"/>
      <c r="M2642" s="17">
        <f t="shared" si="41"/>
        <v>-252203.96999999858</v>
      </c>
    </row>
    <row r="2643" spans="1:13" hidden="1">
      <c r="A2643" t="s">
        <v>26611</v>
      </c>
      <c r="B2643" s="1">
        <v>42055</v>
      </c>
      <c r="C2643" t="s">
        <v>24808</v>
      </c>
      <c r="D2643">
        <v>1</v>
      </c>
      <c r="E2643" t="s">
        <v>26629</v>
      </c>
      <c r="F2643" t="s">
        <v>13565</v>
      </c>
      <c r="G2643" t="s">
        <v>4</v>
      </c>
      <c r="H2643" t="s">
        <v>4812</v>
      </c>
      <c r="I2643" s="2">
        <v>70000</v>
      </c>
      <c r="J2643" s="5"/>
      <c r="L2643" s="5"/>
      <c r="M2643" s="17">
        <f t="shared" si="41"/>
        <v>-182203.96999999858</v>
      </c>
    </row>
    <row r="2644" spans="1:13" hidden="1">
      <c r="A2644" t="s">
        <v>26637</v>
      </c>
      <c r="B2644" s="1">
        <v>42055</v>
      </c>
      <c r="C2644" t="s">
        <v>26649</v>
      </c>
      <c r="D2644">
        <v>2</v>
      </c>
      <c r="E2644" t="s">
        <v>26650</v>
      </c>
      <c r="F2644" t="s">
        <v>7054</v>
      </c>
      <c r="G2644" t="s">
        <v>4</v>
      </c>
      <c r="H2644" t="s">
        <v>435</v>
      </c>
      <c r="J2644" s="5"/>
      <c r="K2644" s="2">
        <v>1840</v>
      </c>
      <c r="L2644" s="5"/>
      <c r="M2644" s="17">
        <f t="shared" si="41"/>
        <v>-184043.96999999858</v>
      </c>
    </row>
    <row r="2645" spans="1:13" hidden="1">
      <c r="A2645" t="s">
        <v>26637</v>
      </c>
      <c r="B2645" s="1">
        <v>42055</v>
      </c>
      <c r="C2645" t="s">
        <v>26649</v>
      </c>
      <c r="D2645">
        <v>2</v>
      </c>
      <c r="E2645" t="s">
        <v>26650</v>
      </c>
      <c r="F2645" t="s">
        <v>7054</v>
      </c>
      <c r="G2645" t="s">
        <v>4</v>
      </c>
      <c r="H2645" t="s">
        <v>435</v>
      </c>
      <c r="I2645" s="2">
        <v>1840</v>
      </c>
      <c r="J2645" s="5"/>
      <c r="L2645" s="5"/>
      <c r="M2645" s="17">
        <f t="shared" si="41"/>
        <v>-182203.96999999858</v>
      </c>
    </row>
    <row r="2646" spans="1:13" hidden="1">
      <c r="A2646" t="s">
        <v>26660</v>
      </c>
      <c r="B2646" s="1">
        <v>42055</v>
      </c>
      <c r="C2646" t="s">
        <v>26672</v>
      </c>
      <c r="D2646">
        <v>1</v>
      </c>
      <c r="E2646" t="s">
        <v>26673</v>
      </c>
      <c r="F2646" t="s">
        <v>13565</v>
      </c>
      <c r="G2646" t="s">
        <v>4</v>
      </c>
      <c r="H2646" t="s">
        <v>1534</v>
      </c>
      <c r="I2646" s="2">
        <v>89900</v>
      </c>
      <c r="J2646" s="5"/>
      <c r="L2646" s="5"/>
      <c r="M2646" s="17">
        <f t="shared" si="41"/>
        <v>-92303.969999998575</v>
      </c>
    </row>
    <row r="2647" spans="1:13" hidden="1">
      <c r="A2647" t="s">
        <v>26679</v>
      </c>
      <c r="B2647" s="1">
        <v>42055</v>
      </c>
      <c r="C2647" t="s">
        <v>26691</v>
      </c>
      <c r="D2647">
        <v>2</v>
      </c>
      <c r="E2647" t="s">
        <v>26692</v>
      </c>
      <c r="F2647" t="s">
        <v>7054</v>
      </c>
      <c r="G2647" t="s">
        <v>4</v>
      </c>
      <c r="H2647" t="s">
        <v>6907</v>
      </c>
      <c r="I2647" s="2">
        <v>1025</v>
      </c>
      <c r="J2647" s="5"/>
      <c r="L2647" s="5"/>
      <c r="M2647" s="17">
        <f t="shared" si="41"/>
        <v>-91278.969999998575</v>
      </c>
    </row>
    <row r="2648" spans="1:13" hidden="1">
      <c r="A2648" t="s">
        <v>26701</v>
      </c>
      <c r="B2648" s="1">
        <v>42055</v>
      </c>
      <c r="C2648" t="s">
        <v>18</v>
      </c>
      <c r="D2648">
        <v>2</v>
      </c>
      <c r="E2648" t="s">
        <v>26718</v>
      </c>
      <c r="F2648" t="s">
        <v>13559</v>
      </c>
      <c r="G2648" t="s">
        <v>479</v>
      </c>
      <c r="H2648" t="s">
        <v>5410</v>
      </c>
      <c r="I2648" s="2">
        <v>322.36</v>
      </c>
      <c r="J2648" s="5"/>
      <c r="L2648" s="5"/>
      <c r="M2648" s="17">
        <f t="shared" si="41"/>
        <v>-90956.609999998574</v>
      </c>
    </row>
    <row r="2649" spans="1:13" hidden="1">
      <c r="A2649" t="s">
        <v>26727</v>
      </c>
      <c r="B2649" s="1">
        <v>42055</v>
      </c>
      <c r="C2649" t="s">
        <v>14458</v>
      </c>
      <c r="D2649">
        <v>1</v>
      </c>
      <c r="E2649" t="s">
        <v>26740</v>
      </c>
      <c r="F2649" t="s">
        <v>13565</v>
      </c>
      <c r="G2649" t="s">
        <v>4</v>
      </c>
      <c r="H2649" t="s">
        <v>501</v>
      </c>
      <c r="I2649" s="87">
        <v>40000</v>
      </c>
      <c r="J2649" s="5"/>
      <c r="L2649" s="5"/>
      <c r="M2649" s="17">
        <f t="shared" si="41"/>
        <v>-50956.609999998574</v>
      </c>
    </row>
    <row r="2650" spans="1:13" hidden="1">
      <c r="A2650" t="s">
        <v>26750</v>
      </c>
      <c r="B2650" s="1">
        <v>42055</v>
      </c>
      <c r="C2650" t="s">
        <v>26766</v>
      </c>
      <c r="D2650">
        <v>2</v>
      </c>
      <c r="E2650" t="s">
        <v>26767</v>
      </c>
      <c r="F2650" t="s">
        <v>7054</v>
      </c>
      <c r="G2650" t="s">
        <v>4</v>
      </c>
      <c r="H2650" t="s">
        <v>26768</v>
      </c>
      <c r="I2650" s="2">
        <v>1025</v>
      </c>
      <c r="J2650" s="5"/>
      <c r="L2650" s="5"/>
      <c r="M2650" s="17">
        <f t="shared" si="41"/>
        <v>-49931.609999998574</v>
      </c>
    </row>
    <row r="2651" spans="1:13" hidden="1">
      <c r="A2651" t="s">
        <v>26777</v>
      </c>
      <c r="B2651" s="1">
        <v>42055</v>
      </c>
      <c r="C2651" t="s">
        <v>6</v>
      </c>
      <c r="D2651">
        <v>1</v>
      </c>
      <c r="E2651" t="s">
        <v>26790</v>
      </c>
      <c r="F2651" t="s">
        <v>13561</v>
      </c>
      <c r="G2651" t="s">
        <v>4</v>
      </c>
      <c r="H2651" t="s">
        <v>7595</v>
      </c>
      <c r="I2651" s="2">
        <v>15000</v>
      </c>
      <c r="J2651" s="5"/>
      <c r="L2651" s="5"/>
      <c r="M2651" s="17">
        <f t="shared" si="41"/>
        <v>-34931.609999998574</v>
      </c>
    </row>
    <row r="2652" spans="1:13" hidden="1">
      <c r="A2652" t="s">
        <v>26796</v>
      </c>
      <c r="B2652" s="1">
        <v>42055</v>
      </c>
      <c r="C2652" t="s">
        <v>26808</v>
      </c>
      <c r="D2652">
        <v>2</v>
      </c>
      <c r="E2652" t="s">
        <v>26809</v>
      </c>
      <c r="F2652" t="s">
        <v>7054</v>
      </c>
      <c r="G2652" t="s">
        <v>4</v>
      </c>
      <c r="H2652" t="s">
        <v>7919</v>
      </c>
      <c r="I2652" s="2">
        <v>1025</v>
      </c>
      <c r="J2652" s="5"/>
      <c r="L2652" s="5"/>
      <c r="M2652" s="17">
        <f t="shared" si="41"/>
        <v>-33906.609999998574</v>
      </c>
    </row>
    <row r="2653" spans="1:13" hidden="1">
      <c r="A2653" t="s">
        <v>26815</v>
      </c>
      <c r="B2653" s="1">
        <v>42055</v>
      </c>
      <c r="C2653" t="s">
        <v>26826</v>
      </c>
      <c r="D2653">
        <v>2</v>
      </c>
      <c r="E2653" t="s">
        <v>26827</v>
      </c>
      <c r="F2653" t="s">
        <v>7054</v>
      </c>
      <c r="G2653" t="s">
        <v>4</v>
      </c>
      <c r="H2653" t="s">
        <v>15353</v>
      </c>
      <c r="I2653" s="2">
        <v>4100</v>
      </c>
      <c r="J2653" s="5"/>
      <c r="L2653" s="5"/>
      <c r="M2653" s="17">
        <f t="shared" si="41"/>
        <v>-29806.609999998574</v>
      </c>
    </row>
    <row r="2654" spans="1:13" hidden="1">
      <c r="A2654" t="s">
        <v>26835</v>
      </c>
      <c r="B2654" s="1">
        <v>42055</v>
      </c>
      <c r="C2654" t="s">
        <v>26848</v>
      </c>
      <c r="D2654">
        <v>2</v>
      </c>
      <c r="E2654" t="s">
        <v>26849</v>
      </c>
      <c r="F2654" t="s">
        <v>7054</v>
      </c>
      <c r="G2654" t="s">
        <v>4</v>
      </c>
      <c r="H2654" t="s">
        <v>2119</v>
      </c>
      <c r="J2654" s="5"/>
      <c r="K2654" s="2">
        <v>3226.91</v>
      </c>
      <c r="L2654" s="5"/>
      <c r="M2654" s="17">
        <f t="shared" si="41"/>
        <v>-33033.519999998578</v>
      </c>
    </row>
    <row r="2655" spans="1:13" hidden="1">
      <c r="A2655" t="s">
        <v>26835</v>
      </c>
      <c r="B2655" s="1">
        <v>42055</v>
      </c>
      <c r="C2655" t="s">
        <v>26848</v>
      </c>
      <c r="D2655">
        <v>2</v>
      </c>
      <c r="E2655" t="s">
        <v>26849</v>
      </c>
      <c r="F2655" t="s">
        <v>7054</v>
      </c>
      <c r="G2655" t="s">
        <v>4</v>
      </c>
      <c r="H2655" t="s">
        <v>2119</v>
      </c>
      <c r="I2655" s="2">
        <v>3226.91</v>
      </c>
      <c r="J2655" s="5"/>
      <c r="L2655" s="5"/>
      <c r="M2655" s="17">
        <f t="shared" si="41"/>
        <v>-29806.609999998578</v>
      </c>
    </row>
    <row r="2656" spans="1:13" hidden="1">
      <c r="A2656" t="s">
        <v>26903</v>
      </c>
      <c r="B2656" s="1">
        <v>42055</v>
      </c>
      <c r="C2656" t="s">
        <v>26915</v>
      </c>
      <c r="D2656">
        <v>1</v>
      </c>
      <c r="E2656" t="s">
        <v>26916</v>
      </c>
      <c r="F2656" t="s">
        <v>13565</v>
      </c>
      <c r="G2656" t="s">
        <v>4</v>
      </c>
      <c r="H2656" t="s">
        <v>7625</v>
      </c>
      <c r="I2656" s="2">
        <v>30000</v>
      </c>
      <c r="J2656" s="5"/>
      <c r="L2656" s="5"/>
      <c r="M2656" s="17">
        <f t="shared" si="41"/>
        <v>193.39000000142187</v>
      </c>
    </row>
    <row r="2657" spans="1:13" hidden="1">
      <c r="A2657" t="s">
        <v>26923</v>
      </c>
      <c r="B2657" s="1">
        <v>42055</v>
      </c>
      <c r="C2657" t="s">
        <v>26935</v>
      </c>
      <c r="D2657">
        <v>2</v>
      </c>
      <c r="E2657" t="s">
        <v>26936</v>
      </c>
      <c r="F2657" t="s">
        <v>7054</v>
      </c>
      <c r="G2657" t="s">
        <v>4</v>
      </c>
      <c r="H2657" t="s">
        <v>26617</v>
      </c>
      <c r="I2657" s="2">
        <v>5230.01</v>
      </c>
      <c r="J2657" s="5"/>
      <c r="L2657" s="5"/>
      <c r="M2657" s="17">
        <f t="shared" si="41"/>
        <v>5423.4000000014221</v>
      </c>
    </row>
    <row r="2658" spans="1:13" hidden="1">
      <c r="A2658" s="35" t="s">
        <v>7810</v>
      </c>
      <c r="B2658" s="36">
        <v>42056</v>
      </c>
      <c r="C2658" s="35" t="s">
        <v>6</v>
      </c>
      <c r="D2658" s="35">
        <v>1</v>
      </c>
      <c r="E2658" s="35" t="s">
        <v>7814</v>
      </c>
      <c r="F2658" s="35" t="s">
        <v>29</v>
      </c>
      <c r="G2658" s="35" t="s">
        <v>4</v>
      </c>
      <c r="H2658" s="35" t="s">
        <v>7815</v>
      </c>
      <c r="I2658" s="11">
        <v>473.71</v>
      </c>
      <c r="J2658" s="12"/>
      <c r="K2658" s="11"/>
      <c r="L2658" s="12"/>
      <c r="M2658" s="17">
        <f t="shared" si="41"/>
        <v>5897.1100000014221</v>
      </c>
    </row>
    <row r="2659" spans="1:13" hidden="1">
      <c r="A2659" t="s">
        <v>7835</v>
      </c>
      <c r="B2659" s="1">
        <v>42056</v>
      </c>
      <c r="C2659" t="s">
        <v>7838</v>
      </c>
      <c r="D2659">
        <v>2</v>
      </c>
      <c r="E2659" t="s">
        <v>7839</v>
      </c>
      <c r="F2659" t="s">
        <v>211</v>
      </c>
      <c r="G2659" t="s">
        <v>212</v>
      </c>
      <c r="H2659" t="s">
        <v>213</v>
      </c>
      <c r="J2659" s="5"/>
      <c r="K2659" s="2">
        <v>8096.7</v>
      </c>
      <c r="L2659" s="5"/>
      <c r="M2659" s="17">
        <f t="shared" si="41"/>
        <v>-2199.5899999985777</v>
      </c>
    </row>
    <row r="2660" spans="1:13" hidden="1">
      <c r="A2660" t="s">
        <v>7857</v>
      </c>
      <c r="B2660" s="1">
        <v>42056</v>
      </c>
      <c r="C2660" t="s">
        <v>245</v>
      </c>
      <c r="D2660">
        <v>1</v>
      </c>
      <c r="E2660" t="s">
        <v>7860</v>
      </c>
      <c r="F2660" t="s">
        <v>13</v>
      </c>
      <c r="G2660" t="s">
        <v>4</v>
      </c>
      <c r="H2660" t="s">
        <v>5540</v>
      </c>
      <c r="J2660" s="5"/>
      <c r="K2660" s="2">
        <v>417792</v>
      </c>
      <c r="L2660" s="5"/>
      <c r="M2660" s="17">
        <f t="shared" si="41"/>
        <v>-419991.58999999857</v>
      </c>
    </row>
    <row r="2661" spans="1:13" hidden="1">
      <c r="A2661" t="s">
        <v>7910</v>
      </c>
      <c r="B2661" s="1">
        <v>42056</v>
      </c>
      <c r="C2661" t="s">
        <v>836</v>
      </c>
      <c r="D2661">
        <v>1</v>
      </c>
      <c r="E2661" t="s">
        <v>7916</v>
      </c>
      <c r="F2661" t="s">
        <v>67</v>
      </c>
      <c r="G2661" t="s">
        <v>4</v>
      </c>
      <c r="H2661" t="s">
        <v>469</v>
      </c>
      <c r="J2661" s="5"/>
      <c r="K2661" s="2">
        <v>87189.01</v>
      </c>
      <c r="L2661" s="5"/>
      <c r="M2661" s="17">
        <f t="shared" si="41"/>
        <v>-507180.59999999858</v>
      </c>
    </row>
    <row r="2662" spans="1:13" hidden="1">
      <c r="A2662" t="s">
        <v>8038</v>
      </c>
      <c r="B2662" s="1">
        <v>42056</v>
      </c>
      <c r="C2662" t="s">
        <v>43</v>
      </c>
      <c r="D2662">
        <v>1</v>
      </c>
      <c r="E2662" t="s">
        <v>5871</v>
      </c>
      <c r="F2662" t="s">
        <v>67</v>
      </c>
      <c r="G2662" t="s">
        <v>4</v>
      </c>
      <c r="H2662" t="s">
        <v>6072</v>
      </c>
      <c r="J2662" s="5"/>
      <c r="K2662" s="2">
        <v>39293.78</v>
      </c>
      <c r="L2662" s="5"/>
      <c r="M2662" s="17">
        <f t="shared" si="41"/>
        <v>-546474.37999999861</v>
      </c>
    </row>
    <row r="2663" spans="1:13" hidden="1">
      <c r="A2663" t="s">
        <v>8055</v>
      </c>
      <c r="B2663" s="1">
        <v>42056</v>
      </c>
      <c r="C2663" t="s">
        <v>6</v>
      </c>
      <c r="D2663">
        <v>1</v>
      </c>
      <c r="E2663" t="s">
        <v>8058</v>
      </c>
      <c r="F2663" t="s">
        <v>29</v>
      </c>
      <c r="G2663" t="s">
        <v>4</v>
      </c>
      <c r="H2663" t="s">
        <v>8059</v>
      </c>
      <c r="I2663" s="2">
        <v>314.73</v>
      </c>
      <c r="J2663" s="5"/>
      <c r="L2663" s="5"/>
      <c r="M2663" s="17">
        <f t="shared" si="41"/>
        <v>-546159.64999999863</v>
      </c>
    </row>
    <row r="2664" spans="1:13" hidden="1">
      <c r="A2664" t="s">
        <v>8067</v>
      </c>
      <c r="B2664" s="1">
        <v>42056</v>
      </c>
      <c r="C2664" t="s">
        <v>8070</v>
      </c>
      <c r="D2664">
        <v>1</v>
      </c>
      <c r="E2664" t="s">
        <v>8071</v>
      </c>
      <c r="F2664" t="s">
        <v>16</v>
      </c>
      <c r="G2664" t="s">
        <v>4</v>
      </c>
      <c r="H2664" t="s">
        <v>8072</v>
      </c>
      <c r="J2664" s="5"/>
      <c r="K2664" s="2">
        <v>8295.01</v>
      </c>
      <c r="L2664" s="5"/>
      <c r="M2664" s="17">
        <f t="shared" si="41"/>
        <v>-554454.65999999864</v>
      </c>
    </row>
    <row r="2665" spans="1:13" hidden="1">
      <c r="A2665" t="s">
        <v>8073</v>
      </c>
      <c r="B2665" s="1">
        <v>42056</v>
      </c>
      <c r="C2665" t="s">
        <v>195</v>
      </c>
      <c r="D2665">
        <v>1</v>
      </c>
      <c r="E2665" t="s">
        <v>8074</v>
      </c>
      <c r="F2665" t="s">
        <v>13</v>
      </c>
      <c r="G2665" t="s">
        <v>4</v>
      </c>
      <c r="H2665" t="s">
        <v>195</v>
      </c>
      <c r="J2665" s="5"/>
      <c r="K2665" s="2">
        <v>35488.89</v>
      </c>
      <c r="L2665" s="5"/>
      <c r="M2665" s="17">
        <f t="shared" si="41"/>
        <v>-589943.54999999865</v>
      </c>
    </row>
    <row r="2666" spans="1:13" hidden="1">
      <c r="A2666" t="s">
        <v>8078</v>
      </c>
      <c r="B2666" s="1">
        <v>42056</v>
      </c>
      <c r="C2666" t="s">
        <v>18</v>
      </c>
      <c r="D2666">
        <v>1</v>
      </c>
      <c r="E2666" t="s">
        <v>8079</v>
      </c>
      <c r="F2666" t="s">
        <v>13</v>
      </c>
      <c r="G2666" t="s">
        <v>4</v>
      </c>
      <c r="H2666" t="s">
        <v>18</v>
      </c>
      <c r="J2666" s="5"/>
      <c r="K2666" s="2">
        <v>19041.400000000001</v>
      </c>
      <c r="L2666" s="5"/>
      <c r="M2666" s="17">
        <f t="shared" si="41"/>
        <v>-608984.94999999867</v>
      </c>
    </row>
    <row r="2667" spans="1:13" hidden="1">
      <c r="A2667" t="s">
        <v>12279</v>
      </c>
      <c r="B2667" s="1">
        <v>42056</v>
      </c>
      <c r="C2667" t="s">
        <v>4637</v>
      </c>
      <c r="D2667">
        <v>1</v>
      </c>
      <c r="E2667" t="s">
        <v>12280</v>
      </c>
      <c r="F2667" t="s">
        <v>3342</v>
      </c>
      <c r="G2667" t="s">
        <v>52</v>
      </c>
      <c r="H2667" t="s">
        <v>4639</v>
      </c>
      <c r="I2667" s="2">
        <v>8096.7</v>
      </c>
      <c r="J2667" s="5"/>
      <c r="L2667" s="5"/>
      <c r="M2667" s="17">
        <f t="shared" si="41"/>
        <v>-600888.24999999872</v>
      </c>
    </row>
    <row r="2668" spans="1:13" hidden="1">
      <c r="A2668" t="s">
        <v>26944</v>
      </c>
      <c r="B2668" s="1">
        <v>42056</v>
      </c>
      <c r="C2668" t="s">
        <v>18</v>
      </c>
      <c r="D2668">
        <v>2</v>
      </c>
      <c r="E2668" t="s">
        <v>26963</v>
      </c>
      <c r="F2668" t="s">
        <v>13559</v>
      </c>
      <c r="G2668" t="s">
        <v>479</v>
      </c>
      <c r="H2668" t="s">
        <v>6178</v>
      </c>
      <c r="J2668" s="5"/>
      <c r="K2668" s="2">
        <v>1079.6500000000001</v>
      </c>
      <c r="L2668" s="5"/>
      <c r="M2668" s="17">
        <f t="shared" si="41"/>
        <v>-601967.89999999874</v>
      </c>
    </row>
    <row r="2669" spans="1:13" hidden="1">
      <c r="A2669" t="s">
        <v>26944</v>
      </c>
      <c r="B2669" s="1">
        <v>42056</v>
      </c>
      <c r="C2669" t="s">
        <v>18</v>
      </c>
      <c r="D2669">
        <v>2</v>
      </c>
      <c r="E2669" t="s">
        <v>26963</v>
      </c>
      <c r="F2669" t="s">
        <v>13559</v>
      </c>
      <c r="G2669" t="s">
        <v>479</v>
      </c>
      <c r="H2669" t="s">
        <v>6178</v>
      </c>
      <c r="I2669" s="2">
        <v>1079.6500000000001</v>
      </c>
      <c r="J2669" s="5"/>
      <c r="L2669" s="5"/>
      <c r="M2669" s="17">
        <f t="shared" si="41"/>
        <v>-600888.24999999872</v>
      </c>
    </row>
    <row r="2670" spans="1:13" hidden="1">
      <c r="A2670" t="s">
        <v>26967</v>
      </c>
      <c r="B2670" s="1">
        <v>42056</v>
      </c>
      <c r="C2670" t="s">
        <v>8432</v>
      </c>
      <c r="D2670">
        <v>2</v>
      </c>
      <c r="E2670" t="s">
        <v>26985</v>
      </c>
      <c r="F2670" t="s">
        <v>7054</v>
      </c>
      <c r="G2670" t="s">
        <v>4</v>
      </c>
      <c r="H2670" t="s">
        <v>8434</v>
      </c>
      <c r="I2670" s="2">
        <v>1025</v>
      </c>
      <c r="J2670" s="5"/>
      <c r="L2670" s="5"/>
      <c r="M2670" s="17">
        <f t="shared" si="41"/>
        <v>-599863.24999999872</v>
      </c>
    </row>
    <row r="2671" spans="1:13" hidden="1">
      <c r="A2671" t="s">
        <v>26988</v>
      </c>
      <c r="B2671" s="1">
        <v>42056</v>
      </c>
      <c r="C2671" t="s">
        <v>27008</v>
      </c>
      <c r="D2671">
        <v>1</v>
      </c>
      <c r="E2671" t="s">
        <v>27009</v>
      </c>
      <c r="F2671" t="s">
        <v>13565</v>
      </c>
      <c r="G2671" t="s">
        <v>4</v>
      </c>
      <c r="H2671" t="s">
        <v>5159</v>
      </c>
      <c r="I2671" s="2">
        <v>198.24</v>
      </c>
      <c r="J2671" s="5"/>
      <c r="L2671" s="5"/>
      <c r="M2671" s="17">
        <f t="shared" si="41"/>
        <v>-599665.00999999873</v>
      </c>
    </row>
    <row r="2672" spans="1:13" hidden="1">
      <c r="A2672" t="s">
        <v>27015</v>
      </c>
      <c r="B2672" s="1">
        <v>42056</v>
      </c>
      <c r="C2672" t="s">
        <v>27031</v>
      </c>
      <c r="D2672">
        <v>2</v>
      </c>
      <c r="E2672" t="s">
        <v>27032</v>
      </c>
      <c r="F2672" t="s">
        <v>7054</v>
      </c>
      <c r="G2672" t="s">
        <v>4</v>
      </c>
      <c r="H2672" t="s">
        <v>23216</v>
      </c>
      <c r="I2672" s="2">
        <v>2250.0100000000002</v>
      </c>
      <c r="J2672" s="5"/>
      <c r="L2672" s="5"/>
      <c r="M2672" s="17">
        <f t="shared" si="41"/>
        <v>-597414.99999999872</v>
      </c>
    </row>
    <row r="2673" spans="1:13" hidden="1">
      <c r="A2673" t="s">
        <v>27039</v>
      </c>
      <c r="B2673" s="1">
        <v>42056</v>
      </c>
      <c r="C2673" t="s">
        <v>27053</v>
      </c>
      <c r="D2673">
        <v>1</v>
      </c>
      <c r="E2673" t="s">
        <v>27054</v>
      </c>
      <c r="F2673" t="s">
        <v>13565</v>
      </c>
      <c r="G2673" t="s">
        <v>4</v>
      </c>
      <c r="H2673" t="s">
        <v>5540</v>
      </c>
      <c r="I2673" s="2">
        <v>417792</v>
      </c>
      <c r="J2673" s="5"/>
      <c r="L2673" s="5"/>
      <c r="M2673" s="17">
        <f t="shared" si="41"/>
        <v>-179622.99999999872</v>
      </c>
    </row>
    <row r="2674" spans="1:13" hidden="1">
      <c r="A2674" t="s">
        <v>27061</v>
      </c>
      <c r="B2674" s="1">
        <v>42056</v>
      </c>
      <c r="C2674" t="s">
        <v>27076</v>
      </c>
      <c r="D2674">
        <v>2</v>
      </c>
      <c r="E2674" t="s">
        <v>27077</v>
      </c>
      <c r="F2674" t="s">
        <v>7054</v>
      </c>
      <c r="G2674" t="s">
        <v>4</v>
      </c>
      <c r="H2674" t="s">
        <v>10725</v>
      </c>
      <c r="I2674" s="2">
        <v>3030.01</v>
      </c>
      <c r="J2674" s="5"/>
      <c r="L2674" s="5"/>
      <c r="M2674" s="17">
        <f t="shared" si="41"/>
        <v>-176592.98999999871</v>
      </c>
    </row>
    <row r="2675" spans="1:13" hidden="1">
      <c r="A2675" t="s">
        <v>27083</v>
      </c>
      <c r="B2675" s="1">
        <v>42056</v>
      </c>
      <c r="C2675" t="s">
        <v>25573</v>
      </c>
      <c r="D2675">
        <v>1</v>
      </c>
      <c r="E2675" t="s">
        <v>27097</v>
      </c>
      <c r="F2675" t="s">
        <v>13565</v>
      </c>
      <c r="G2675" t="s">
        <v>4</v>
      </c>
      <c r="H2675" t="s">
        <v>469</v>
      </c>
      <c r="I2675" s="2">
        <v>87189.01</v>
      </c>
      <c r="J2675" s="5"/>
      <c r="L2675" s="5"/>
      <c r="M2675" s="17">
        <f t="shared" si="41"/>
        <v>-89403.979999998715</v>
      </c>
    </row>
    <row r="2676" spans="1:13" hidden="1">
      <c r="A2676" t="s">
        <v>27104</v>
      </c>
      <c r="B2676" s="1">
        <v>42056</v>
      </c>
      <c r="C2676" t="s">
        <v>18</v>
      </c>
      <c r="D2676">
        <v>2</v>
      </c>
      <c r="E2676" t="s">
        <v>27121</v>
      </c>
      <c r="F2676" t="s">
        <v>13559</v>
      </c>
      <c r="G2676" t="s">
        <v>479</v>
      </c>
      <c r="H2676" t="s">
        <v>1875</v>
      </c>
      <c r="I2676" s="2">
        <v>128.94999999999999</v>
      </c>
      <c r="J2676" s="5"/>
      <c r="L2676" s="5"/>
      <c r="M2676" s="17">
        <f t="shared" si="41"/>
        <v>-89275.029999998718</v>
      </c>
    </row>
    <row r="2677" spans="1:13" hidden="1">
      <c r="A2677" t="s">
        <v>27127</v>
      </c>
      <c r="B2677" s="1">
        <v>42056</v>
      </c>
      <c r="C2677" t="s">
        <v>18</v>
      </c>
      <c r="D2677">
        <v>2</v>
      </c>
      <c r="E2677" t="s">
        <v>27143</v>
      </c>
      <c r="F2677" t="s">
        <v>13559</v>
      </c>
      <c r="G2677" t="s">
        <v>479</v>
      </c>
      <c r="H2677" t="s">
        <v>1875</v>
      </c>
      <c r="I2677" s="2">
        <v>64.47</v>
      </c>
      <c r="J2677" s="5"/>
      <c r="L2677" s="5"/>
      <c r="M2677" s="17">
        <f t="shared" si="41"/>
        <v>-89210.559999998717</v>
      </c>
    </row>
    <row r="2678" spans="1:13" hidden="1">
      <c r="A2678" t="s">
        <v>27149</v>
      </c>
      <c r="B2678" s="1">
        <v>42056</v>
      </c>
      <c r="C2678" t="s">
        <v>27164</v>
      </c>
      <c r="D2678">
        <v>2</v>
      </c>
      <c r="E2678" t="s">
        <v>27165</v>
      </c>
      <c r="F2678" t="s">
        <v>13559</v>
      </c>
      <c r="G2678" t="s">
        <v>313</v>
      </c>
      <c r="H2678" t="s">
        <v>5364</v>
      </c>
      <c r="J2678" s="5"/>
      <c r="K2678" s="2">
        <v>2133.84</v>
      </c>
      <c r="L2678" s="5"/>
      <c r="M2678" s="17">
        <f t="shared" si="41"/>
        <v>-91344.399999998714</v>
      </c>
    </row>
    <row r="2679" spans="1:13" hidden="1">
      <c r="A2679" t="s">
        <v>27149</v>
      </c>
      <c r="B2679" s="1">
        <v>42056</v>
      </c>
      <c r="C2679" t="s">
        <v>27164</v>
      </c>
      <c r="D2679">
        <v>2</v>
      </c>
      <c r="E2679" t="s">
        <v>27165</v>
      </c>
      <c r="F2679" t="s">
        <v>13559</v>
      </c>
      <c r="G2679" t="s">
        <v>313</v>
      </c>
      <c r="H2679" t="s">
        <v>5364</v>
      </c>
      <c r="I2679" s="2">
        <v>2133.84</v>
      </c>
      <c r="J2679" s="5"/>
      <c r="L2679" s="5"/>
      <c r="M2679" s="17">
        <f t="shared" si="41"/>
        <v>-89210.559999998717</v>
      </c>
    </row>
    <row r="2680" spans="1:13" hidden="1">
      <c r="A2680" t="s">
        <v>27177</v>
      </c>
      <c r="B2680" s="1">
        <v>42056</v>
      </c>
      <c r="C2680" t="s">
        <v>27191</v>
      </c>
      <c r="D2680">
        <v>2</v>
      </c>
      <c r="E2680" t="s">
        <v>27192</v>
      </c>
      <c r="F2680" t="s">
        <v>7054</v>
      </c>
      <c r="G2680" t="s">
        <v>4</v>
      </c>
      <c r="H2680" t="s">
        <v>27193</v>
      </c>
      <c r="I2680" s="2">
        <v>4678.05</v>
      </c>
      <c r="J2680" s="5"/>
      <c r="L2680" s="5"/>
      <c r="M2680" s="17">
        <f t="shared" si="41"/>
        <v>-84532.509999998714</v>
      </c>
    </row>
    <row r="2681" spans="1:13" hidden="1">
      <c r="A2681" t="s">
        <v>27200</v>
      </c>
      <c r="B2681" s="1">
        <v>42056</v>
      </c>
      <c r="C2681" t="s">
        <v>27214</v>
      </c>
      <c r="D2681">
        <v>2</v>
      </c>
      <c r="E2681" t="s">
        <v>27215</v>
      </c>
      <c r="F2681" t="s">
        <v>7054</v>
      </c>
      <c r="G2681" t="s">
        <v>4</v>
      </c>
      <c r="H2681" t="s">
        <v>10128</v>
      </c>
      <c r="I2681" s="2">
        <v>3030</v>
      </c>
      <c r="J2681" s="5"/>
      <c r="L2681" s="5"/>
      <c r="M2681" s="17">
        <f t="shared" si="41"/>
        <v>-81502.509999998714</v>
      </c>
    </row>
    <row r="2682" spans="1:13" hidden="1">
      <c r="A2682" t="s">
        <v>27222</v>
      </c>
      <c r="B2682" s="1">
        <v>42056</v>
      </c>
      <c r="C2682" t="s">
        <v>27236</v>
      </c>
      <c r="D2682">
        <v>2</v>
      </c>
      <c r="E2682" t="s">
        <v>27237</v>
      </c>
      <c r="F2682" t="s">
        <v>7054</v>
      </c>
      <c r="G2682" t="s">
        <v>4</v>
      </c>
      <c r="H2682" t="s">
        <v>16043</v>
      </c>
      <c r="I2682" s="2">
        <v>1025</v>
      </c>
      <c r="J2682" s="5"/>
      <c r="L2682" s="5"/>
      <c r="M2682" s="17">
        <f t="shared" si="41"/>
        <v>-80477.509999998714</v>
      </c>
    </row>
    <row r="2683" spans="1:13" hidden="1">
      <c r="A2683" t="s">
        <v>27245</v>
      </c>
      <c r="B2683" s="1">
        <v>42056</v>
      </c>
      <c r="C2683" t="s">
        <v>18</v>
      </c>
      <c r="D2683">
        <v>2</v>
      </c>
      <c r="E2683" t="s">
        <v>27260</v>
      </c>
      <c r="F2683" t="s">
        <v>13559</v>
      </c>
      <c r="G2683" t="s">
        <v>479</v>
      </c>
      <c r="H2683" t="s">
        <v>22814</v>
      </c>
      <c r="I2683" s="2">
        <v>266.44</v>
      </c>
      <c r="J2683" s="5"/>
      <c r="L2683" s="5"/>
      <c r="M2683" s="17">
        <f t="shared" si="41"/>
        <v>-80211.069999998712</v>
      </c>
    </row>
    <row r="2684" spans="1:13" hidden="1">
      <c r="A2684" t="s">
        <v>27267</v>
      </c>
      <c r="B2684" s="1">
        <v>42056</v>
      </c>
      <c r="C2684" t="s">
        <v>27282</v>
      </c>
      <c r="D2684">
        <v>2</v>
      </c>
      <c r="E2684" t="s">
        <v>27283</v>
      </c>
      <c r="F2684" t="s">
        <v>7054</v>
      </c>
      <c r="G2684" t="s">
        <v>4</v>
      </c>
      <c r="H2684" t="s">
        <v>5364</v>
      </c>
      <c r="I2684" s="2">
        <v>200.01</v>
      </c>
      <c r="J2684" s="5"/>
      <c r="L2684" s="5"/>
      <c r="M2684" s="17">
        <f t="shared" si="41"/>
        <v>-80011.059999998717</v>
      </c>
    </row>
    <row r="2685" spans="1:13" hidden="1">
      <c r="A2685" t="s">
        <v>27292</v>
      </c>
      <c r="B2685" s="1">
        <v>42056</v>
      </c>
      <c r="C2685" t="s">
        <v>27306</v>
      </c>
      <c r="D2685">
        <v>2</v>
      </c>
      <c r="E2685" t="s">
        <v>27307</v>
      </c>
      <c r="F2685" t="s">
        <v>7054</v>
      </c>
      <c r="G2685" t="s">
        <v>4</v>
      </c>
      <c r="H2685" t="s">
        <v>1633</v>
      </c>
      <c r="I2685" s="2">
        <v>1025</v>
      </c>
      <c r="J2685" s="5"/>
      <c r="L2685" s="5"/>
      <c r="M2685" s="17">
        <f t="shared" si="41"/>
        <v>-78986.059999998717</v>
      </c>
    </row>
    <row r="2686" spans="1:13" hidden="1">
      <c r="A2686" t="s">
        <v>27314</v>
      </c>
      <c r="B2686" s="1">
        <v>42056</v>
      </c>
      <c r="C2686" t="s">
        <v>27328</v>
      </c>
      <c r="D2686">
        <v>2</v>
      </c>
      <c r="E2686" t="s">
        <v>27329</v>
      </c>
      <c r="F2686" t="s">
        <v>7054</v>
      </c>
      <c r="G2686" t="s">
        <v>4</v>
      </c>
      <c r="H2686" t="s">
        <v>27330</v>
      </c>
      <c r="I2686" s="2">
        <v>1840</v>
      </c>
      <c r="J2686" s="5"/>
      <c r="L2686" s="5"/>
      <c r="M2686" s="17">
        <f t="shared" si="41"/>
        <v>-77146.059999998717</v>
      </c>
    </row>
    <row r="2687" spans="1:13" hidden="1">
      <c r="A2687" t="s">
        <v>27336</v>
      </c>
      <c r="B2687" s="1">
        <v>42056</v>
      </c>
      <c r="C2687" t="s">
        <v>6</v>
      </c>
      <c r="D2687">
        <v>1</v>
      </c>
      <c r="E2687" t="s">
        <v>22712</v>
      </c>
      <c r="F2687" t="s">
        <v>13565</v>
      </c>
      <c r="G2687" t="s">
        <v>4</v>
      </c>
      <c r="H2687" t="s">
        <v>6072</v>
      </c>
      <c r="I2687" s="2">
        <v>39293.78</v>
      </c>
      <c r="J2687" s="5"/>
      <c r="L2687" s="5"/>
      <c r="M2687" s="17">
        <f t="shared" si="41"/>
        <v>-37852.279999998718</v>
      </c>
    </row>
    <row r="2688" spans="1:13" hidden="1">
      <c r="A2688" t="s">
        <v>27357</v>
      </c>
      <c r="B2688" s="1">
        <v>42056</v>
      </c>
      <c r="C2688" t="s">
        <v>27373</v>
      </c>
      <c r="D2688">
        <v>2</v>
      </c>
      <c r="E2688" t="s">
        <v>27374</v>
      </c>
      <c r="F2688" t="s">
        <v>7054</v>
      </c>
      <c r="G2688" t="s">
        <v>4</v>
      </c>
      <c r="H2688" t="s">
        <v>3316</v>
      </c>
      <c r="I2688" s="2">
        <v>2200</v>
      </c>
      <c r="J2688" s="5"/>
      <c r="L2688" s="5"/>
      <c r="M2688" s="17">
        <f t="shared" si="41"/>
        <v>-35652.279999998718</v>
      </c>
    </row>
    <row r="2689" spans="1:14" hidden="1">
      <c r="A2689" t="s">
        <v>27384</v>
      </c>
      <c r="B2689" s="1">
        <v>42056</v>
      </c>
      <c r="C2689" t="s">
        <v>18</v>
      </c>
      <c r="D2689">
        <v>2</v>
      </c>
      <c r="E2689" t="s">
        <v>27396</v>
      </c>
      <c r="F2689" t="s">
        <v>13559</v>
      </c>
      <c r="G2689" t="s">
        <v>313</v>
      </c>
      <c r="H2689" t="s">
        <v>307</v>
      </c>
      <c r="I2689" s="2">
        <v>150</v>
      </c>
      <c r="J2689" s="5"/>
      <c r="L2689" s="5"/>
      <c r="M2689" s="17">
        <f t="shared" si="41"/>
        <v>-35502.279999998718</v>
      </c>
    </row>
    <row r="2690" spans="1:14" hidden="1">
      <c r="A2690" t="s">
        <v>27405</v>
      </c>
      <c r="B2690" s="1">
        <v>42056</v>
      </c>
      <c r="C2690" t="s">
        <v>27421</v>
      </c>
      <c r="D2690">
        <v>2</v>
      </c>
      <c r="E2690" t="s">
        <v>27422</v>
      </c>
      <c r="F2690" t="s">
        <v>7054</v>
      </c>
      <c r="G2690" t="s">
        <v>4</v>
      </c>
      <c r="H2690" t="s">
        <v>27423</v>
      </c>
      <c r="I2690" s="2">
        <v>1025</v>
      </c>
      <c r="J2690" s="5"/>
      <c r="L2690" s="5"/>
      <c r="M2690" s="17">
        <f t="shared" si="41"/>
        <v>-34477.279999998718</v>
      </c>
    </row>
    <row r="2691" spans="1:14" hidden="1">
      <c r="A2691" t="s">
        <v>27432</v>
      </c>
      <c r="B2691" s="1">
        <v>42056</v>
      </c>
      <c r="C2691" t="s">
        <v>27447</v>
      </c>
      <c r="D2691">
        <v>2</v>
      </c>
      <c r="E2691" t="s">
        <v>27448</v>
      </c>
      <c r="F2691" t="s">
        <v>7054</v>
      </c>
      <c r="G2691" t="s">
        <v>4</v>
      </c>
      <c r="H2691" t="s">
        <v>9704</v>
      </c>
      <c r="I2691" s="2">
        <v>2990</v>
      </c>
      <c r="J2691" s="5"/>
      <c r="L2691" s="5"/>
      <c r="M2691" s="17">
        <f t="shared" si="41"/>
        <v>-31487.279999998718</v>
      </c>
    </row>
    <row r="2692" spans="1:14" hidden="1">
      <c r="A2692" t="s">
        <v>27458</v>
      </c>
      <c r="B2692" s="1">
        <v>42056</v>
      </c>
      <c r="C2692" t="s">
        <v>27469</v>
      </c>
      <c r="D2692">
        <v>1</v>
      </c>
      <c r="E2692" t="s">
        <v>27470</v>
      </c>
      <c r="F2692" t="s">
        <v>13565</v>
      </c>
      <c r="G2692" t="s">
        <v>4</v>
      </c>
      <c r="H2692" t="s">
        <v>27471</v>
      </c>
      <c r="I2692" s="2">
        <v>5000</v>
      </c>
      <c r="J2692" s="5"/>
      <c r="L2692" s="5"/>
      <c r="M2692" s="17">
        <f t="shared" si="41"/>
        <v>-26487.279999998718</v>
      </c>
    </row>
    <row r="2693" spans="1:14" hidden="1">
      <c r="A2693" t="s">
        <v>27483</v>
      </c>
      <c r="B2693" s="1">
        <v>42056</v>
      </c>
      <c r="C2693" t="s">
        <v>27497</v>
      </c>
      <c r="D2693">
        <v>2</v>
      </c>
      <c r="E2693" t="s">
        <v>27498</v>
      </c>
      <c r="F2693" t="s">
        <v>7054</v>
      </c>
      <c r="G2693" t="s">
        <v>4</v>
      </c>
      <c r="H2693" t="s">
        <v>307</v>
      </c>
      <c r="I2693" s="2">
        <v>1025</v>
      </c>
      <c r="J2693" s="5"/>
      <c r="L2693" s="5"/>
      <c r="M2693" s="17">
        <f t="shared" si="41"/>
        <v>-25462.279999998718</v>
      </c>
    </row>
    <row r="2694" spans="1:14" hidden="1">
      <c r="A2694" t="s">
        <v>27510</v>
      </c>
      <c r="B2694" s="1">
        <v>42056</v>
      </c>
      <c r="C2694" t="s">
        <v>27519</v>
      </c>
      <c r="D2694">
        <v>2</v>
      </c>
      <c r="E2694" t="s">
        <v>27520</v>
      </c>
      <c r="F2694" t="s">
        <v>7054</v>
      </c>
      <c r="G2694" t="s">
        <v>4</v>
      </c>
      <c r="H2694" t="s">
        <v>26247</v>
      </c>
      <c r="I2694" s="2">
        <v>1025</v>
      </c>
      <c r="J2694" s="5"/>
      <c r="L2694" s="5"/>
      <c r="M2694" s="17">
        <f t="shared" si="41"/>
        <v>-24437.279999998718</v>
      </c>
    </row>
    <row r="2695" spans="1:14" hidden="1">
      <c r="A2695" t="s">
        <v>27530</v>
      </c>
      <c r="B2695" s="1">
        <v>42056</v>
      </c>
      <c r="C2695" t="s">
        <v>27542</v>
      </c>
      <c r="D2695">
        <v>2</v>
      </c>
      <c r="E2695" t="s">
        <v>27543</v>
      </c>
      <c r="F2695" t="s">
        <v>7054</v>
      </c>
      <c r="G2695" t="s">
        <v>4</v>
      </c>
      <c r="H2695" t="s">
        <v>14077</v>
      </c>
      <c r="I2695" s="2">
        <v>1025</v>
      </c>
      <c r="J2695" s="5"/>
      <c r="L2695" s="5"/>
      <c r="M2695" s="17">
        <f t="shared" si="41"/>
        <v>-23412.279999998718</v>
      </c>
    </row>
    <row r="2696" spans="1:14" hidden="1">
      <c r="A2696" t="s">
        <v>27556</v>
      </c>
      <c r="B2696" s="1">
        <v>42056</v>
      </c>
      <c r="C2696" t="s">
        <v>27566</v>
      </c>
      <c r="D2696">
        <v>2</v>
      </c>
      <c r="E2696" t="s">
        <v>27567</v>
      </c>
      <c r="F2696" t="s">
        <v>7054</v>
      </c>
      <c r="G2696" t="s">
        <v>4</v>
      </c>
      <c r="H2696" t="s">
        <v>8059</v>
      </c>
      <c r="I2696" s="2">
        <v>1025</v>
      </c>
      <c r="J2696" s="5"/>
      <c r="L2696" s="5"/>
      <c r="M2696" s="17">
        <f t="shared" si="41"/>
        <v>-22387.279999998718</v>
      </c>
    </row>
    <row r="2697" spans="1:14" hidden="1">
      <c r="A2697" t="s">
        <v>27578</v>
      </c>
      <c r="B2697" s="1">
        <v>42056</v>
      </c>
      <c r="C2697" t="s">
        <v>6</v>
      </c>
      <c r="D2697">
        <v>1</v>
      </c>
      <c r="E2697" t="s">
        <v>27590</v>
      </c>
      <c r="F2697" t="s">
        <v>13565</v>
      </c>
      <c r="G2697" t="s">
        <v>4</v>
      </c>
      <c r="H2697" t="s">
        <v>2816</v>
      </c>
      <c r="I2697" s="2">
        <v>5000</v>
      </c>
      <c r="J2697" s="5"/>
      <c r="L2697" s="5"/>
      <c r="M2697" s="17">
        <f t="shared" ref="M2697:M2760" si="42">+M2696+I2697-K2697</f>
        <v>-17387.279999998718</v>
      </c>
    </row>
    <row r="2698" spans="1:14" hidden="1">
      <c r="A2698" t="s">
        <v>27600</v>
      </c>
      <c r="B2698" s="1">
        <v>42056</v>
      </c>
      <c r="C2698" t="s">
        <v>17523</v>
      </c>
      <c r="D2698">
        <v>1</v>
      </c>
      <c r="E2698" t="s">
        <v>27613</v>
      </c>
      <c r="F2698" t="s">
        <v>13561</v>
      </c>
      <c r="G2698" t="s">
        <v>4</v>
      </c>
      <c r="H2698" t="s">
        <v>14087</v>
      </c>
      <c r="I2698" s="2">
        <v>5000</v>
      </c>
      <c r="J2698" s="5"/>
      <c r="L2698" s="5"/>
      <c r="M2698" s="17">
        <f t="shared" si="42"/>
        <v>-12387.279999998718</v>
      </c>
    </row>
    <row r="2699" spans="1:14" hidden="1">
      <c r="A2699" t="s">
        <v>27620</v>
      </c>
      <c r="B2699" s="1">
        <v>42056</v>
      </c>
      <c r="C2699" t="s">
        <v>6</v>
      </c>
      <c r="D2699">
        <v>1</v>
      </c>
      <c r="E2699" t="s">
        <v>27590</v>
      </c>
      <c r="F2699" t="s">
        <v>13565</v>
      </c>
      <c r="G2699" t="s">
        <v>4</v>
      </c>
      <c r="H2699" t="s">
        <v>27631</v>
      </c>
      <c r="J2699" s="5"/>
      <c r="K2699" s="2">
        <v>5000</v>
      </c>
      <c r="L2699" s="5"/>
      <c r="M2699" s="17">
        <f t="shared" si="42"/>
        <v>-17387.279999998718</v>
      </c>
    </row>
    <row r="2700" spans="1:14" hidden="1">
      <c r="A2700" t="s">
        <v>27639</v>
      </c>
      <c r="B2700" s="1">
        <v>42056</v>
      </c>
      <c r="C2700" t="s">
        <v>27651</v>
      </c>
      <c r="D2700">
        <v>2</v>
      </c>
      <c r="E2700" t="s">
        <v>27652</v>
      </c>
      <c r="F2700" t="s">
        <v>7054</v>
      </c>
      <c r="G2700" t="s">
        <v>4</v>
      </c>
      <c r="H2700" t="s">
        <v>27653</v>
      </c>
      <c r="I2700" s="2">
        <v>1840</v>
      </c>
      <c r="J2700" s="5"/>
      <c r="L2700" s="5"/>
      <c r="M2700" s="17">
        <f t="shared" si="42"/>
        <v>-15547.279999998718</v>
      </c>
    </row>
    <row r="2701" spans="1:14" hidden="1">
      <c r="A2701" t="s">
        <v>27665</v>
      </c>
      <c r="B2701" s="1">
        <v>42056</v>
      </c>
      <c r="C2701" t="s">
        <v>18</v>
      </c>
      <c r="D2701">
        <v>2</v>
      </c>
      <c r="E2701" t="s">
        <v>27677</v>
      </c>
      <c r="F2701" t="s">
        <v>13559</v>
      </c>
      <c r="G2701" t="s">
        <v>479</v>
      </c>
      <c r="H2701" t="s">
        <v>1037</v>
      </c>
      <c r="I2701" s="2">
        <v>1070.77</v>
      </c>
      <c r="J2701" s="5"/>
      <c r="L2701" s="5"/>
      <c r="M2701" s="17">
        <f t="shared" si="42"/>
        <v>-14476.509999998718</v>
      </c>
      <c r="N2701" t="s">
        <v>36332</v>
      </c>
    </row>
    <row r="2702" spans="1:14" hidden="1">
      <c r="A2702" t="s">
        <v>27688</v>
      </c>
      <c r="B2702" s="1">
        <v>42056</v>
      </c>
      <c r="C2702" t="s">
        <v>14845</v>
      </c>
      <c r="D2702">
        <v>1</v>
      </c>
      <c r="E2702" t="s">
        <v>27702</v>
      </c>
      <c r="F2702" t="s">
        <v>13561</v>
      </c>
      <c r="G2702" t="s">
        <v>4</v>
      </c>
      <c r="H2702" t="s">
        <v>14847</v>
      </c>
      <c r="I2702" s="2">
        <v>19900</v>
      </c>
      <c r="J2702" s="5"/>
      <c r="L2702" s="5"/>
      <c r="M2702" s="17">
        <f t="shared" si="42"/>
        <v>5423.4900000012822</v>
      </c>
    </row>
    <row r="2703" spans="1:14" hidden="1">
      <c r="A2703" s="35" t="s">
        <v>8080</v>
      </c>
      <c r="B2703" s="36">
        <v>42058</v>
      </c>
      <c r="C2703" s="35" t="s">
        <v>529</v>
      </c>
      <c r="D2703" s="35">
        <v>1</v>
      </c>
      <c r="E2703" s="35" t="s">
        <v>8082</v>
      </c>
      <c r="F2703" s="35" t="s">
        <v>13</v>
      </c>
      <c r="G2703" s="35" t="s">
        <v>4</v>
      </c>
      <c r="H2703" s="35" t="s">
        <v>8083</v>
      </c>
      <c r="I2703" s="11"/>
      <c r="J2703" s="12"/>
      <c r="K2703" s="11">
        <v>65000</v>
      </c>
      <c r="L2703" s="12"/>
      <c r="M2703" s="17">
        <f t="shared" si="42"/>
        <v>-59576.509999998714</v>
      </c>
    </row>
    <row r="2704" spans="1:14" hidden="1">
      <c r="A2704" t="s">
        <v>8085</v>
      </c>
      <c r="B2704" s="1">
        <v>42058</v>
      </c>
      <c r="C2704" t="s">
        <v>43</v>
      </c>
      <c r="D2704">
        <v>1</v>
      </c>
      <c r="E2704" t="s">
        <v>8088</v>
      </c>
      <c r="F2704" t="s">
        <v>228</v>
      </c>
      <c r="G2704" t="s">
        <v>4</v>
      </c>
      <c r="H2704" t="s">
        <v>8089</v>
      </c>
      <c r="J2704" s="5"/>
      <c r="K2704" s="2">
        <v>1840</v>
      </c>
      <c r="L2704" s="5"/>
      <c r="M2704" s="17">
        <f t="shared" si="42"/>
        <v>-61416.509999998714</v>
      </c>
    </row>
    <row r="2705" spans="1:13" hidden="1">
      <c r="A2705" t="s">
        <v>8218</v>
      </c>
      <c r="B2705" s="1">
        <v>42058</v>
      </c>
      <c r="C2705" t="s">
        <v>245</v>
      </c>
      <c r="D2705">
        <v>1</v>
      </c>
      <c r="E2705" t="s">
        <v>8220</v>
      </c>
      <c r="F2705" t="s">
        <v>13</v>
      </c>
      <c r="G2705" t="s">
        <v>4</v>
      </c>
      <c r="H2705" t="s">
        <v>8221</v>
      </c>
      <c r="J2705" s="5"/>
      <c r="K2705" s="2">
        <v>465200</v>
      </c>
      <c r="L2705" s="5"/>
      <c r="M2705" s="17">
        <f t="shared" si="42"/>
        <v>-526616.50999999873</v>
      </c>
    </row>
    <row r="2706" spans="1:13" hidden="1">
      <c r="A2706" t="s">
        <v>8256</v>
      </c>
      <c r="B2706" s="1">
        <v>42058</v>
      </c>
      <c r="C2706" t="s">
        <v>8260</v>
      </c>
      <c r="D2706">
        <v>2</v>
      </c>
      <c r="E2706" t="s">
        <v>8261</v>
      </c>
      <c r="F2706" t="s">
        <v>78</v>
      </c>
      <c r="G2706" t="s">
        <v>4</v>
      </c>
      <c r="H2706" t="s">
        <v>8262</v>
      </c>
      <c r="J2706" s="5"/>
      <c r="K2706" s="2">
        <v>3030.01</v>
      </c>
      <c r="L2706" s="5"/>
      <c r="M2706" s="17">
        <f t="shared" si="42"/>
        <v>-529646.51999999874</v>
      </c>
    </row>
    <row r="2707" spans="1:13" hidden="1">
      <c r="A2707" t="s">
        <v>8385</v>
      </c>
      <c r="B2707" s="1">
        <v>42058</v>
      </c>
      <c r="C2707" t="s">
        <v>6</v>
      </c>
      <c r="D2707">
        <v>1</v>
      </c>
      <c r="E2707" t="s">
        <v>8388</v>
      </c>
      <c r="F2707" t="s">
        <v>29</v>
      </c>
      <c r="G2707" t="s">
        <v>4</v>
      </c>
      <c r="H2707" t="s">
        <v>8389</v>
      </c>
      <c r="I2707" s="2">
        <v>2000</v>
      </c>
      <c r="J2707" s="5"/>
      <c r="L2707" s="5"/>
      <c r="M2707" s="17">
        <f t="shared" si="42"/>
        <v>-527646.51999999874</v>
      </c>
    </row>
    <row r="2708" spans="1:13" hidden="1">
      <c r="A2708" t="s">
        <v>8391</v>
      </c>
      <c r="B2708" s="1">
        <v>42058</v>
      </c>
      <c r="C2708" t="s">
        <v>245</v>
      </c>
      <c r="D2708">
        <v>1</v>
      </c>
      <c r="E2708" t="s">
        <v>8392</v>
      </c>
      <c r="F2708" t="s">
        <v>13</v>
      </c>
      <c r="G2708" t="s">
        <v>4</v>
      </c>
      <c r="H2708" t="s">
        <v>1268</v>
      </c>
      <c r="J2708" s="5"/>
      <c r="K2708" s="2">
        <v>806.42</v>
      </c>
      <c r="L2708" s="5" t="s">
        <v>36532</v>
      </c>
      <c r="M2708" s="17">
        <f t="shared" si="42"/>
        <v>-528452.93999999878</v>
      </c>
    </row>
    <row r="2709" spans="1:13" hidden="1">
      <c r="A2709" t="s">
        <v>8421</v>
      </c>
      <c r="B2709" s="1">
        <v>42058</v>
      </c>
      <c r="C2709" t="s">
        <v>245</v>
      </c>
      <c r="D2709">
        <v>1</v>
      </c>
      <c r="E2709" t="s">
        <v>8426</v>
      </c>
      <c r="F2709" t="s">
        <v>13</v>
      </c>
      <c r="G2709" t="s">
        <v>4</v>
      </c>
      <c r="H2709" t="s">
        <v>2079</v>
      </c>
      <c r="J2709" s="5"/>
      <c r="K2709" s="2">
        <v>3979.73</v>
      </c>
      <c r="L2709" s="5"/>
      <c r="M2709" s="17">
        <f t="shared" si="42"/>
        <v>-532432.66999999876</v>
      </c>
    </row>
    <row r="2710" spans="1:13" hidden="1">
      <c r="A2710" t="s">
        <v>8427</v>
      </c>
      <c r="B2710" s="1">
        <v>42058</v>
      </c>
      <c r="C2710" t="s">
        <v>8432</v>
      </c>
      <c r="D2710">
        <v>2</v>
      </c>
      <c r="E2710" t="s">
        <v>8433</v>
      </c>
      <c r="F2710" t="s">
        <v>78</v>
      </c>
      <c r="G2710" t="s">
        <v>4</v>
      </c>
      <c r="H2710" t="s">
        <v>8434</v>
      </c>
      <c r="J2710" s="5"/>
      <c r="K2710" s="2">
        <v>1025</v>
      </c>
      <c r="L2710" s="5"/>
      <c r="M2710" s="17">
        <f t="shared" si="42"/>
        <v>-533457.66999999876</v>
      </c>
    </row>
    <row r="2711" spans="1:13" hidden="1">
      <c r="A2711" t="s">
        <v>8442</v>
      </c>
      <c r="B2711" s="1">
        <v>42058</v>
      </c>
      <c r="C2711" t="s">
        <v>8446</v>
      </c>
      <c r="D2711">
        <v>2</v>
      </c>
      <c r="E2711" t="s">
        <v>8447</v>
      </c>
      <c r="F2711" t="s">
        <v>78</v>
      </c>
      <c r="G2711" t="s">
        <v>4</v>
      </c>
      <c r="H2711" t="s">
        <v>7452</v>
      </c>
      <c r="J2711" s="5"/>
      <c r="K2711" s="2">
        <v>2800</v>
      </c>
      <c r="L2711" s="5"/>
      <c r="M2711" s="17">
        <f t="shared" si="42"/>
        <v>-536257.66999999876</v>
      </c>
    </row>
    <row r="2712" spans="1:13" hidden="1">
      <c r="A2712" t="s">
        <v>8492</v>
      </c>
      <c r="B2712" s="1">
        <v>42058</v>
      </c>
      <c r="C2712" t="s">
        <v>6</v>
      </c>
      <c r="D2712">
        <v>1</v>
      </c>
      <c r="E2712" t="s">
        <v>8495</v>
      </c>
      <c r="F2712" t="s">
        <v>29</v>
      </c>
      <c r="G2712" t="s">
        <v>4</v>
      </c>
      <c r="H2712" t="s">
        <v>8496</v>
      </c>
      <c r="I2712" s="2">
        <v>1087.99</v>
      </c>
      <c r="J2712" s="5"/>
      <c r="L2712" s="5"/>
      <c r="M2712" s="17">
        <f t="shared" si="42"/>
        <v>-535169.67999999877</v>
      </c>
    </row>
    <row r="2713" spans="1:13" hidden="1">
      <c r="A2713" t="s">
        <v>8523</v>
      </c>
      <c r="B2713" s="1">
        <v>42058</v>
      </c>
      <c r="C2713" t="s">
        <v>245</v>
      </c>
      <c r="D2713">
        <v>1</v>
      </c>
      <c r="E2713" t="s">
        <v>8530</v>
      </c>
      <c r="F2713" t="s">
        <v>13</v>
      </c>
      <c r="G2713" t="s">
        <v>4</v>
      </c>
      <c r="H2713" t="s">
        <v>4722</v>
      </c>
      <c r="J2713" s="5"/>
      <c r="K2713" s="2">
        <v>1025</v>
      </c>
      <c r="L2713" s="5"/>
      <c r="M2713" s="17">
        <f t="shared" si="42"/>
        <v>-536194.67999999877</v>
      </c>
    </row>
    <row r="2714" spans="1:13" hidden="1">
      <c r="A2714" t="s">
        <v>8531</v>
      </c>
      <c r="B2714" s="1">
        <v>42058</v>
      </c>
      <c r="C2714" t="s">
        <v>6</v>
      </c>
      <c r="D2714">
        <v>1</v>
      </c>
      <c r="E2714" t="s">
        <v>8534</v>
      </c>
      <c r="F2714" t="s">
        <v>29</v>
      </c>
      <c r="G2714" t="s">
        <v>4</v>
      </c>
      <c r="H2714" t="s">
        <v>1051</v>
      </c>
      <c r="I2714" s="2">
        <v>850.23</v>
      </c>
      <c r="J2714" s="5"/>
      <c r="L2714" s="5"/>
      <c r="M2714" s="17">
        <f t="shared" si="42"/>
        <v>-535344.44999999879</v>
      </c>
    </row>
    <row r="2715" spans="1:13" hidden="1">
      <c r="A2715" t="s">
        <v>8536</v>
      </c>
      <c r="B2715" s="1">
        <v>42058</v>
      </c>
      <c r="C2715" t="s">
        <v>245</v>
      </c>
      <c r="D2715">
        <v>1</v>
      </c>
      <c r="E2715" t="s">
        <v>8540</v>
      </c>
      <c r="F2715" t="s">
        <v>13</v>
      </c>
      <c r="G2715" t="s">
        <v>4</v>
      </c>
      <c r="H2715" t="s">
        <v>8233</v>
      </c>
      <c r="J2715" s="5"/>
      <c r="K2715" s="2">
        <v>4100</v>
      </c>
      <c r="L2715" s="5"/>
      <c r="M2715" s="17">
        <f t="shared" si="42"/>
        <v>-539444.44999999879</v>
      </c>
    </row>
    <row r="2716" spans="1:13" hidden="1">
      <c r="A2716" t="s">
        <v>8544</v>
      </c>
      <c r="B2716" s="1">
        <v>42058</v>
      </c>
      <c r="C2716" t="s">
        <v>6</v>
      </c>
      <c r="D2716">
        <v>1</v>
      </c>
      <c r="E2716" t="s">
        <v>8547</v>
      </c>
      <c r="F2716" t="s">
        <v>8</v>
      </c>
      <c r="G2716" t="s">
        <v>4</v>
      </c>
      <c r="H2716" t="s">
        <v>8548</v>
      </c>
      <c r="I2716" s="2">
        <v>652.76</v>
      </c>
      <c r="J2716" s="5"/>
      <c r="L2716" s="5"/>
      <c r="M2716" s="17">
        <f t="shared" si="42"/>
        <v>-538791.68999999878</v>
      </c>
    </row>
    <row r="2717" spans="1:13" hidden="1">
      <c r="A2717" t="s">
        <v>8549</v>
      </c>
      <c r="B2717" s="1">
        <v>42058</v>
      </c>
      <c r="C2717" t="s">
        <v>43</v>
      </c>
      <c r="D2717">
        <v>1</v>
      </c>
      <c r="E2717" t="s">
        <v>8556</v>
      </c>
      <c r="F2717" t="s">
        <v>13</v>
      </c>
      <c r="G2717" t="s">
        <v>4</v>
      </c>
      <c r="H2717" t="s">
        <v>8557</v>
      </c>
      <c r="J2717" s="5"/>
      <c r="K2717" s="2">
        <v>3030</v>
      </c>
      <c r="L2717" s="5"/>
      <c r="M2717" s="17">
        <f t="shared" si="42"/>
        <v>-541821.68999999878</v>
      </c>
    </row>
    <row r="2718" spans="1:13" hidden="1">
      <c r="A2718" t="s">
        <v>8558</v>
      </c>
      <c r="B2718" s="1">
        <v>42058</v>
      </c>
      <c r="C2718" t="s">
        <v>43</v>
      </c>
      <c r="D2718">
        <v>1</v>
      </c>
      <c r="E2718" t="s">
        <v>8562</v>
      </c>
      <c r="F2718" t="s">
        <v>13</v>
      </c>
      <c r="G2718" t="s">
        <v>4</v>
      </c>
      <c r="H2718" t="s">
        <v>8557</v>
      </c>
      <c r="J2718" s="5"/>
      <c r="K2718" s="2">
        <v>652.76</v>
      </c>
      <c r="L2718" s="5"/>
      <c r="M2718" s="17">
        <f t="shared" si="42"/>
        <v>-542474.44999999879</v>
      </c>
    </row>
    <row r="2719" spans="1:13" hidden="1">
      <c r="A2719" t="s">
        <v>8563</v>
      </c>
      <c r="B2719" s="1">
        <v>42058</v>
      </c>
      <c r="C2719" t="s">
        <v>245</v>
      </c>
      <c r="D2719">
        <v>1</v>
      </c>
      <c r="E2719" t="s">
        <v>8568</v>
      </c>
      <c r="F2719" t="s">
        <v>13</v>
      </c>
      <c r="G2719" t="s">
        <v>4</v>
      </c>
      <c r="H2719" t="s">
        <v>8221</v>
      </c>
      <c r="J2719" s="5"/>
      <c r="K2719" s="2">
        <v>7889.48</v>
      </c>
      <c r="L2719" s="5"/>
      <c r="M2719" s="17">
        <f t="shared" si="42"/>
        <v>-550363.92999999877</v>
      </c>
    </row>
    <row r="2720" spans="1:13" hidden="1">
      <c r="A2720" t="s">
        <v>8569</v>
      </c>
      <c r="B2720" s="1">
        <v>42058</v>
      </c>
      <c r="C2720" t="s">
        <v>6395</v>
      </c>
      <c r="D2720">
        <v>2</v>
      </c>
      <c r="E2720" t="s">
        <v>8571</v>
      </c>
      <c r="F2720" t="s">
        <v>78</v>
      </c>
      <c r="G2720" t="s">
        <v>4</v>
      </c>
      <c r="H2720" t="s">
        <v>519</v>
      </c>
      <c r="J2720" s="5"/>
      <c r="K2720" s="2">
        <v>1025</v>
      </c>
      <c r="L2720" s="5"/>
      <c r="M2720" s="17">
        <f t="shared" si="42"/>
        <v>-551388.92999999877</v>
      </c>
    </row>
    <row r="2721" spans="1:13" hidden="1">
      <c r="A2721" t="s">
        <v>8572</v>
      </c>
      <c r="B2721" s="1">
        <v>42058</v>
      </c>
      <c r="C2721" t="s">
        <v>6388</v>
      </c>
      <c r="D2721">
        <v>2</v>
      </c>
      <c r="E2721" t="s">
        <v>8574</v>
      </c>
      <c r="F2721" t="s">
        <v>78</v>
      </c>
      <c r="G2721" t="s">
        <v>4</v>
      </c>
      <c r="H2721" t="s">
        <v>519</v>
      </c>
      <c r="J2721" s="5"/>
      <c r="K2721" s="2">
        <v>1025</v>
      </c>
      <c r="L2721" s="5"/>
      <c r="M2721" s="17">
        <f t="shared" si="42"/>
        <v>-552413.92999999877</v>
      </c>
    </row>
    <row r="2722" spans="1:13" hidden="1">
      <c r="A2722" t="s">
        <v>8575</v>
      </c>
      <c r="B2722" s="1">
        <v>42058</v>
      </c>
      <c r="C2722" t="s">
        <v>630</v>
      </c>
      <c r="D2722">
        <v>1</v>
      </c>
      <c r="E2722" t="s">
        <v>8578</v>
      </c>
      <c r="F2722" t="s">
        <v>16</v>
      </c>
      <c r="G2722" t="s">
        <v>4</v>
      </c>
      <c r="H2722" t="s">
        <v>630</v>
      </c>
      <c r="J2722" s="5"/>
      <c r="K2722" s="2">
        <v>5990.23</v>
      </c>
      <c r="L2722" s="5"/>
      <c r="M2722" s="17">
        <f t="shared" si="42"/>
        <v>-558404.15999999875</v>
      </c>
    </row>
    <row r="2723" spans="1:13" hidden="1">
      <c r="A2723" t="s">
        <v>8579</v>
      </c>
      <c r="B2723" s="1">
        <v>42058</v>
      </c>
      <c r="C2723" t="s">
        <v>195</v>
      </c>
      <c r="D2723">
        <v>1</v>
      </c>
      <c r="E2723" t="s">
        <v>8580</v>
      </c>
      <c r="F2723" t="s">
        <v>13</v>
      </c>
      <c r="G2723" t="s">
        <v>4</v>
      </c>
      <c r="H2723" t="s">
        <v>195</v>
      </c>
      <c r="J2723" s="5"/>
      <c r="K2723" s="2">
        <v>18694.990000000002</v>
      </c>
      <c r="L2723" s="5"/>
      <c r="M2723" s="17">
        <f t="shared" si="42"/>
        <v>-577099.14999999874</v>
      </c>
    </row>
    <row r="2724" spans="1:13" hidden="1">
      <c r="A2724" t="s">
        <v>8581</v>
      </c>
      <c r="B2724" s="1">
        <v>42058</v>
      </c>
      <c r="C2724" t="s">
        <v>18</v>
      </c>
      <c r="D2724">
        <v>1</v>
      </c>
      <c r="E2724" t="s">
        <v>8585</v>
      </c>
      <c r="F2724" t="s">
        <v>13</v>
      </c>
      <c r="G2724" t="s">
        <v>4</v>
      </c>
      <c r="H2724" t="s">
        <v>18</v>
      </c>
      <c r="J2724" s="5"/>
      <c r="K2724" s="2">
        <v>12424.1</v>
      </c>
      <c r="L2724" s="5"/>
      <c r="M2724" s="17">
        <f t="shared" si="42"/>
        <v>-589523.24999999872</v>
      </c>
    </row>
    <row r="2725" spans="1:13" hidden="1">
      <c r="A2725" t="s">
        <v>27713</v>
      </c>
      <c r="B2725" s="1">
        <v>42058</v>
      </c>
      <c r="C2725" t="s">
        <v>6388</v>
      </c>
      <c r="D2725">
        <v>2</v>
      </c>
      <c r="E2725" t="s">
        <v>27730</v>
      </c>
      <c r="F2725" t="s">
        <v>7054</v>
      </c>
      <c r="G2725" t="s">
        <v>4</v>
      </c>
      <c r="H2725" t="s">
        <v>519</v>
      </c>
      <c r="I2725" s="2">
        <v>1025</v>
      </c>
      <c r="J2725" s="5"/>
      <c r="L2725" s="5"/>
      <c r="M2725" s="17">
        <f t="shared" si="42"/>
        <v>-588498.24999999872</v>
      </c>
    </row>
    <row r="2726" spans="1:13" hidden="1">
      <c r="A2726" t="s">
        <v>27734</v>
      </c>
      <c r="B2726" s="1">
        <v>42058</v>
      </c>
      <c r="C2726" t="s">
        <v>6395</v>
      </c>
      <c r="D2726">
        <v>2</v>
      </c>
      <c r="E2726" t="s">
        <v>27749</v>
      </c>
      <c r="F2726" t="s">
        <v>7054</v>
      </c>
      <c r="G2726" t="s">
        <v>4</v>
      </c>
      <c r="H2726" t="s">
        <v>519</v>
      </c>
      <c r="I2726" s="2">
        <v>1025</v>
      </c>
      <c r="J2726" s="5"/>
      <c r="L2726" s="5"/>
      <c r="M2726" s="17">
        <f t="shared" si="42"/>
        <v>-587473.24999999872</v>
      </c>
    </row>
    <row r="2727" spans="1:13" hidden="1">
      <c r="A2727" t="s">
        <v>27754</v>
      </c>
      <c r="B2727" s="1">
        <v>42058</v>
      </c>
      <c r="C2727" t="s">
        <v>21709</v>
      </c>
      <c r="D2727">
        <v>1</v>
      </c>
      <c r="E2727" t="s">
        <v>27769</v>
      </c>
      <c r="F2727" t="s">
        <v>13565</v>
      </c>
      <c r="G2727" t="s">
        <v>4</v>
      </c>
      <c r="H2727" t="s">
        <v>1756</v>
      </c>
      <c r="I2727" s="2">
        <v>65000</v>
      </c>
      <c r="J2727" s="5"/>
      <c r="L2727" s="5"/>
      <c r="M2727" s="17">
        <f t="shared" si="42"/>
        <v>-522473.24999999872</v>
      </c>
    </row>
    <row r="2728" spans="1:13" hidden="1">
      <c r="A2728" t="s">
        <v>27774</v>
      </c>
      <c r="B2728" s="1">
        <v>42058</v>
      </c>
      <c r="C2728" t="s">
        <v>27791</v>
      </c>
      <c r="D2728">
        <v>2</v>
      </c>
      <c r="E2728" t="s">
        <v>27792</v>
      </c>
      <c r="F2728" t="s">
        <v>7054</v>
      </c>
      <c r="G2728" t="s">
        <v>4</v>
      </c>
      <c r="H2728" t="s">
        <v>3929</v>
      </c>
      <c r="I2728" s="2">
        <v>1840</v>
      </c>
      <c r="J2728" s="5"/>
      <c r="L2728" s="5"/>
      <c r="M2728" s="17">
        <f t="shared" si="42"/>
        <v>-520633.24999999872</v>
      </c>
    </row>
    <row r="2729" spans="1:13" hidden="1">
      <c r="A2729" t="s">
        <v>27795</v>
      </c>
      <c r="B2729" s="1">
        <v>42058</v>
      </c>
      <c r="C2729" t="s">
        <v>27815</v>
      </c>
      <c r="D2729">
        <v>1</v>
      </c>
      <c r="E2729" t="s">
        <v>27816</v>
      </c>
      <c r="F2729" t="s">
        <v>13565</v>
      </c>
      <c r="G2729" t="s">
        <v>4</v>
      </c>
      <c r="H2729" t="s">
        <v>7083</v>
      </c>
      <c r="I2729" s="2">
        <v>465200</v>
      </c>
      <c r="J2729" s="5"/>
      <c r="L2729" s="5"/>
      <c r="M2729" s="17">
        <f t="shared" si="42"/>
        <v>-55433.249999998719</v>
      </c>
    </row>
    <row r="2730" spans="1:13" hidden="1">
      <c r="A2730" t="s">
        <v>27819</v>
      </c>
      <c r="B2730" s="1">
        <v>42058</v>
      </c>
      <c r="C2730" t="s">
        <v>27836</v>
      </c>
      <c r="D2730">
        <v>2</v>
      </c>
      <c r="E2730" t="s">
        <v>27837</v>
      </c>
      <c r="F2730" t="s">
        <v>7054</v>
      </c>
      <c r="G2730" t="s">
        <v>4</v>
      </c>
      <c r="H2730" t="s">
        <v>3585</v>
      </c>
      <c r="I2730" s="2">
        <v>3030</v>
      </c>
      <c r="J2730" s="5"/>
      <c r="L2730" s="5"/>
      <c r="M2730" s="17">
        <f t="shared" si="42"/>
        <v>-52403.249999998719</v>
      </c>
    </row>
    <row r="2731" spans="1:13" hidden="1">
      <c r="A2731" t="s">
        <v>27863</v>
      </c>
      <c r="B2731" s="1">
        <v>42058</v>
      </c>
      <c r="C2731" t="s">
        <v>18</v>
      </c>
      <c r="D2731">
        <v>2</v>
      </c>
      <c r="E2731" t="s">
        <v>27879</v>
      </c>
      <c r="F2731" t="s">
        <v>13559</v>
      </c>
      <c r="G2731" t="s">
        <v>479</v>
      </c>
      <c r="H2731" t="s">
        <v>27880</v>
      </c>
      <c r="I2731" s="2">
        <v>1217.97</v>
      </c>
      <c r="J2731" s="5"/>
      <c r="L2731" s="5"/>
      <c r="M2731" s="17">
        <f t="shared" si="42"/>
        <v>-51185.279999998718</v>
      </c>
    </row>
    <row r="2732" spans="1:13" hidden="1">
      <c r="A2732" t="s">
        <v>27885</v>
      </c>
      <c r="B2732" s="1">
        <v>42058</v>
      </c>
      <c r="C2732" t="s">
        <v>8260</v>
      </c>
      <c r="D2732">
        <v>2</v>
      </c>
      <c r="E2732" t="s">
        <v>27904</v>
      </c>
      <c r="F2732" t="s">
        <v>7054</v>
      </c>
      <c r="G2732" t="s">
        <v>4</v>
      </c>
      <c r="H2732" t="s">
        <v>27905</v>
      </c>
      <c r="I2732" s="2">
        <v>3030.01</v>
      </c>
      <c r="J2732" s="5"/>
      <c r="L2732" s="5"/>
      <c r="M2732" s="17">
        <f t="shared" si="42"/>
        <v>-48155.269999998716</v>
      </c>
    </row>
    <row r="2733" spans="1:13" hidden="1">
      <c r="A2733" t="s">
        <v>27972</v>
      </c>
      <c r="B2733" s="1">
        <v>42058</v>
      </c>
      <c r="C2733" t="s">
        <v>27990</v>
      </c>
      <c r="D2733">
        <v>2</v>
      </c>
      <c r="E2733" t="s">
        <v>27991</v>
      </c>
      <c r="F2733" t="s">
        <v>7054</v>
      </c>
      <c r="G2733" t="s">
        <v>4</v>
      </c>
      <c r="H2733" t="s">
        <v>4649</v>
      </c>
      <c r="I2733" s="2">
        <v>1025</v>
      </c>
      <c r="J2733" s="5"/>
      <c r="L2733" s="5"/>
      <c r="M2733" s="17">
        <f t="shared" si="42"/>
        <v>-47130.269999998716</v>
      </c>
    </row>
    <row r="2734" spans="1:13" hidden="1">
      <c r="A2734" t="s">
        <v>27996</v>
      </c>
      <c r="B2734" s="1">
        <v>42058</v>
      </c>
      <c r="C2734" t="s">
        <v>28013</v>
      </c>
      <c r="D2734">
        <v>1</v>
      </c>
      <c r="E2734" t="s">
        <v>28014</v>
      </c>
      <c r="F2734" t="s">
        <v>13565</v>
      </c>
      <c r="G2734" t="s">
        <v>4</v>
      </c>
      <c r="H2734" t="s">
        <v>28015</v>
      </c>
      <c r="I2734" s="2">
        <v>1000</v>
      </c>
      <c r="J2734" s="5"/>
      <c r="L2734" s="5"/>
      <c r="M2734" s="17">
        <f t="shared" si="42"/>
        <v>-46130.269999998716</v>
      </c>
    </row>
    <row r="2735" spans="1:13" hidden="1">
      <c r="A2735" t="s">
        <v>28020</v>
      </c>
      <c r="B2735" s="1">
        <v>42058</v>
      </c>
      <c r="C2735" t="s">
        <v>28036</v>
      </c>
      <c r="D2735">
        <v>2</v>
      </c>
      <c r="E2735" t="s">
        <v>28037</v>
      </c>
      <c r="F2735" t="s">
        <v>7054</v>
      </c>
      <c r="G2735" t="s">
        <v>4</v>
      </c>
      <c r="H2735" t="s">
        <v>5919</v>
      </c>
      <c r="I2735" s="2">
        <v>1025</v>
      </c>
      <c r="J2735" s="5"/>
      <c r="L2735" s="5"/>
      <c r="M2735" s="17">
        <f t="shared" si="42"/>
        <v>-45105.269999998716</v>
      </c>
    </row>
    <row r="2736" spans="1:13" hidden="1">
      <c r="A2736" t="s">
        <v>28041</v>
      </c>
      <c r="B2736" s="1">
        <v>42058</v>
      </c>
      <c r="C2736" t="s">
        <v>28061</v>
      </c>
      <c r="D2736">
        <v>2</v>
      </c>
      <c r="E2736" t="s">
        <v>28062</v>
      </c>
      <c r="F2736" t="s">
        <v>7054</v>
      </c>
      <c r="G2736" t="s">
        <v>4</v>
      </c>
      <c r="H2736" t="s">
        <v>120</v>
      </c>
      <c r="I2736" s="2">
        <v>806.42</v>
      </c>
      <c r="J2736" s="5" t="s">
        <v>36532</v>
      </c>
      <c r="L2736" s="5"/>
      <c r="M2736" s="17">
        <f t="shared" si="42"/>
        <v>-44298.849999998718</v>
      </c>
    </row>
    <row r="2737" spans="1:13" hidden="1">
      <c r="A2737" t="s">
        <v>28066</v>
      </c>
      <c r="B2737" s="1">
        <v>42058</v>
      </c>
      <c r="C2737" t="s">
        <v>18</v>
      </c>
      <c r="D2737">
        <v>2</v>
      </c>
      <c r="E2737" t="s">
        <v>28086</v>
      </c>
      <c r="F2737" t="s">
        <v>13559</v>
      </c>
      <c r="G2737" t="s">
        <v>313</v>
      </c>
      <c r="H2737" t="s">
        <v>14433</v>
      </c>
      <c r="I2737" s="2">
        <v>1557.13</v>
      </c>
      <c r="J2737" s="5"/>
      <c r="L2737" s="5"/>
      <c r="M2737" s="17">
        <f t="shared" si="42"/>
        <v>-42741.719999998721</v>
      </c>
    </row>
    <row r="2738" spans="1:13" hidden="1">
      <c r="A2738" t="s">
        <v>28090</v>
      </c>
      <c r="B2738" s="1">
        <v>42058</v>
      </c>
      <c r="C2738" t="s">
        <v>28110</v>
      </c>
      <c r="D2738">
        <v>2</v>
      </c>
      <c r="E2738" t="s">
        <v>28111</v>
      </c>
      <c r="F2738" t="s">
        <v>7054</v>
      </c>
      <c r="G2738" t="s">
        <v>4</v>
      </c>
      <c r="H2738" t="s">
        <v>28112</v>
      </c>
      <c r="I2738" s="2">
        <v>1839.99</v>
      </c>
      <c r="J2738" s="5"/>
      <c r="L2738" s="5"/>
      <c r="M2738" s="17">
        <f t="shared" si="42"/>
        <v>-40901.729999998723</v>
      </c>
    </row>
    <row r="2739" spans="1:13" hidden="1">
      <c r="A2739" t="s">
        <v>28117</v>
      </c>
      <c r="B2739" s="1">
        <v>42058</v>
      </c>
      <c r="C2739" t="s">
        <v>4654</v>
      </c>
      <c r="D2739">
        <v>2</v>
      </c>
      <c r="E2739" t="s">
        <v>28134</v>
      </c>
      <c r="F2739" t="s">
        <v>13559</v>
      </c>
      <c r="G2739" t="s">
        <v>313</v>
      </c>
      <c r="H2739" t="s">
        <v>2079</v>
      </c>
      <c r="I2739" s="2">
        <v>3978.73</v>
      </c>
      <c r="J2739" s="5"/>
      <c r="L2739" s="5"/>
      <c r="M2739" s="17">
        <f t="shared" si="42"/>
        <v>-36922.999999998719</v>
      </c>
    </row>
    <row r="2740" spans="1:13" hidden="1">
      <c r="A2740" t="s">
        <v>28138</v>
      </c>
      <c r="B2740" s="1">
        <v>42058</v>
      </c>
      <c r="C2740" t="s">
        <v>28155</v>
      </c>
      <c r="D2740">
        <v>2</v>
      </c>
      <c r="E2740" t="s">
        <v>28156</v>
      </c>
      <c r="F2740" t="s">
        <v>7054</v>
      </c>
      <c r="G2740" t="s">
        <v>4</v>
      </c>
      <c r="H2740" t="s">
        <v>28157</v>
      </c>
      <c r="I2740" s="2">
        <v>1025</v>
      </c>
      <c r="J2740" s="5"/>
      <c r="L2740" s="5"/>
      <c r="M2740" s="17">
        <f t="shared" si="42"/>
        <v>-35897.999999998719</v>
      </c>
    </row>
    <row r="2741" spans="1:13" hidden="1">
      <c r="A2741" t="s">
        <v>28163</v>
      </c>
      <c r="B2741" s="1">
        <v>42058</v>
      </c>
      <c r="C2741" t="s">
        <v>8432</v>
      </c>
      <c r="D2741">
        <v>2</v>
      </c>
      <c r="E2741" t="s">
        <v>28182</v>
      </c>
      <c r="F2741" t="s">
        <v>7054</v>
      </c>
      <c r="G2741" t="s">
        <v>4</v>
      </c>
      <c r="H2741" t="s">
        <v>3383</v>
      </c>
      <c r="I2741" s="2">
        <v>1025</v>
      </c>
      <c r="J2741" s="5"/>
      <c r="L2741" s="5"/>
      <c r="M2741" s="17">
        <f t="shared" si="42"/>
        <v>-34872.999999998719</v>
      </c>
    </row>
    <row r="2742" spans="1:13" hidden="1">
      <c r="A2742" t="s">
        <v>28188</v>
      </c>
      <c r="B2742" s="1">
        <v>42058</v>
      </c>
      <c r="C2742" t="s">
        <v>28206</v>
      </c>
      <c r="D2742">
        <v>2</v>
      </c>
      <c r="E2742" t="s">
        <v>28207</v>
      </c>
      <c r="F2742" t="s">
        <v>7054</v>
      </c>
      <c r="G2742" t="s">
        <v>4</v>
      </c>
      <c r="H2742" t="s">
        <v>28208</v>
      </c>
      <c r="I2742" s="2">
        <v>1025</v>
      </c>
      <c r="J2742" s="5"/>
      <c r="L2742" s="5"/>
      <c r="M2742" s="17">
        <f t="shared" si="42"/>
        <v>-33847.999999998719</v>
      </c>
    </row>
    <row r="2743" spans="1:13" hidden="1">
      <c r="A2743" t="s">
        <v>28212</v>
      </c>
      <c r="B2743" s="1">
        <v>42058</v>
      </c>
      <c r="C2743" t="s">
        <v>6</v>
      </c>
      <c r="D2743">
        <v>1</v>
      </c>
      <c r="E2743" t="s">
        <v>28228</v>
      </c>
      <c r="F2743" t="s">
        <v>13565</v>
      </c>
      <c r="G2743" t="s">
        <v>4</v>
      </c>
      <c r="H2743" t="s">
        <v>8496</v>
      </c>
      <c r="I2743" s="2">
        <v>1087.99</v>
      </c>
      <c r="J2743" s="5"/>
      <c r="L2743" s="5"/>
      <c r="M2743" s="17">
        <f t="shared" si="42"/>
        <v>-32760.009999998718</v>
      </c>
    </row>
    <row r="2744" spans="1:13" hidden="1">
      <c r="A2744" t="s">
        <v>28235</v>
      </c>
      <c r="B2744" s="1">
        <v>42058</v>
      </c>
      <c r="C2744" t="s">
        <v>28248</v>
      </c>
      <c r="D2744">
        <v>2</v>
      </c>
      <c r="E2744" t="s">
        <v>28249</v>
      </c>
      <c r="F2744" t="s">
        <v>7054</v>
      </c>
      <c r="G2744" t="s">
        <v>4</v>
      </c>
      <c r="H2744" t="s">
        <v>13776</v>
      </c>
      <c r="I2744" s="2">
        <v>270.11</v>
      </c>
      <c r="J2744" s="5"/>
      <c r="L2744" s="5"/>
      <c r="M2744" s="17">
        <f t="shared" si="42"/>
        <v>-32489.899999998717</v>
      </c>
    </row>
    <row r="2745" spans="1:13" hidden="1">
      <c r="A2745" t="s">
        <v>28255</v>
      </c>
      <c r="B2745" s="1">
        <v>42058</v>
      </c>
      <c r="C2745" t="s">
        <v>28271</v>
      </c>
      <c r="D2745">
        <v>1</v>
      </c>
      <c r="E2745" t="s">
        <v>28272</v>
      </c>
      <c r="F2745" t="s">
        <v>13565</v>
      </c>
      <c r="G2745" t="s">
        <v>4</v>
      </c>
      <c r="H2745" t="s">
        <v>22128</v>
      </c>
      <c r="I2745" s="2">
        <v>10000</v>
      </c>
      <c r="J2745" s="5"/>
      <c r="L2745" s="5"/>
      <c r="M2745" s="17">
        <f t="shared" si="42"/>
        <v>-22489.899999998717</v>
      </c>
    </row>
    <row r="2746" spans="1:13" hidden="1">
      <c r="A2746" t="s">
        <v>28277</v>
      </c>
      <c r="B2746" s="1">
        <v>42058</v>
      </c>
      <c r="C2746" t="s">
        <v>8446</v>
      </c>
      <c r="D2746">
        <v>2</v>
      </c>
      <c r="E2746" t="s">
        <v>28292</v>
      </c>
      <c r="F2746" t="s">
        <v>7054</v>
      </c>
      <c r="G2746" t="s">
        <v>4</v>
      </c>
      <c r="H2746" t="s">
        <v>7452</v>
      </c>
      <c r="I2746" s="2">
        <v>2800</v>
      </c>
      <c r="J2746" s="5"/>
      <c r="L2746" s="5"/>
      <c r="M2746" s="17">
        <f t="shared" si="42"/>
        <v>-19689.899999998717</v>
      </c>
    </row>
    <row r="2747" spans="1:13" hidden="1">
      <c r="A2747" t="s">
        <v>28296</v>
      </c>
      <c r="B2747" s="1">
        <v>42058</v>
      </c>
      <c r="C2747" t="s">
        <v>8446</v>
      </c>
      <c r="D2747">
        <v>2</v>
      </c>
      <c r="E2747" t="s">
        <v>28312</v>
      </c>
      <c r="F2747" t="s">
        <v>7054</v>
      </c>
      <c r="G2747" t="s">
        <v>4</v>
      </c>
      <c r="H2747" t="s">
        <v>10505</v>
      </c>
      <c r="I2747" s="2">
        <v>2800</v>
      </c>
      <c r="J2747" s="5"/>
      <c r="L2747" s="5"/>
      <c r="M2747" s="17">
        <f t="shared" si="42"/>
        <v>-16889.899999998717</v>
      </c>
    </row>
    <row r="2748" spans="1:13" hidden="1">
      <c r="A2748" t="s">
        <v>28317</v>
      </c>
      <c r="B2748" s="1">
        <v>42058</v>
      </c>
      <c r="C2748" t="s">
        <v>28335</v>
      </c>
      <c r="D2748">
        <v>2</v>
      </c>
      <c r="E2748" t="s">
        <v>28336</v>
      </c>
      <c r="F2748" t="s">
        <v>7054</v>
      </c>
      <c r="G2748" t="s">
        <v>4</v>
      </c>
      <c r="H2748" t="s">
        <v>28337</v>
      </c>
      <c r="I2748" s="2">
        <v>1840</v>
      </c>
      <c r="J2748" s="5"/>
      <c r="L2748" s="5"/>
      <c r="M2748" s="17">
        <f t="shared" si="42"/>
        <v>-15049.899999998717</v>
      </c>
    </row>
    <row r="2749" spans="1:13" hidden="1">
      <c r="A2749" t="s">
        <v>28342</v>
      </c>
      <c r="B2749" s="1">
        <v>42058</v>
      </c>
      <c r="C2749" t="s">
        <v>28361</v>
      </c>
      <c r="D2749">
        <v>2</v>
      </c>
      <c r="E2749" t="s">
        <v>28362</v>
      </c>
      <c r="F2749" t="s">
        <v>7054</v>
      </c>
      <c r="G2749" t="s">
        <v>4</v>
      </c>
      <c r="H2749" t="s">
        <v>28337</v>
      </c>
      <c r="I2749" s="2">
        <v>534.54</v>
      </c>
      <c r="J2749" s="5"/>
      <c r="L2749" s="5"/>
      <c r="M2749" s="17">
        <f t="shared" si="42"/>
        <v>-14515.359999998716</v>
      </c>
    </row>
    <row r="2750" spans="1:13" hidden="1">
      <c r="A2750" t="s">
        <v>28367</v>
      </c>
      <c r="B2750" s="1">
        <v>42058</v>
      </c>
      <c r="C2750" t="s">
        <v>6</v>
      </c>
      <c r="D2750">
        <v>1</v>
      </c>
      <c r="E2750" t="s">
        <v>28228</v>
      </c>
      <c r="F2750" t="s">
        <v>13565</v>
      </c>
      <c r="G2750" t="s">
        <v>4</v>
      </c>
      <c r="H2750" t="s">
        <v>28385</v>
      </c>
      <c r="J2750" s="5"/>
      <c r="K2750" s="2">
        <v>1087.99</v>
      </c>
      <c r="L2750" s="5"/>
      <c r="M2750" s="17">
        <f t="shared" si="42"/>
        <v>-15603.349999998716</v>
      </c>
    </row>
    <row r="2751" spans="1:13" hidden="1">
      <c r="A2751" t="s">
        <v>28388</v>
      </c>
      <c r="B2751" s="1">
        <v>42058</v>
      </c>
      <c r="C2751" t="s">
        <v>18</v>
      </c>
      <c r="D2751">
        <v>2</v>
      </c>
      <c r="E2751" t="s">
        <v>28405</v>
      </c>
      <c r="F2751" t="s">
        <v>13559</v>
      </c>
      <c r="G2751" t="s">
        <v>479</v>
      </c>
      <c r="H2751" t="s">
        <v>7127</v>
      </c>
      <c r="J2751" s="5"/>
      <c r="K2751" s="2">
        <v>500</v>
      </c>
      <c r="L2751" s="5"/>
      <c r="M2751" s="17">
        <f t="shared" si="42"/>
        <v>-16103.349999998716</v>
      </c>
    </row>
    <row r="2752" spans="1:13" hidden="1">
      <c r="A2752" t="s">
        <v>28388</v>
      </c>
      <c r="B2752" s="1">
        <v>42058</v>
      </c>
      <c r="C2752" t="s">
        <v>18</v>
      </c>
      <c r="D2752">
        <v>2</v>
      </c>
      <c r="E2752" t="s">
        <v>28405</v>
      </c>
      <c r="F2752" t="s">
        <v>13559</v>
      </c>
      <c r="G2752" t="s">
        <v>479</v>
      </c>
      <c r="H2752" t="s">
        <v>7127</v>
      </c>
      <c r="I2752" s="2">
        <v>842.37</v>
      </c>
      <c r="J2752" s="5"/>
      <c r="L2752" s="5"/>
      <c r="M2752" s="17">
        <f t="shared" si="42"/>
        <v>-15260.979999998715</v>
      </c>
    </row>
    <row r="2753" spans="1:13" hidden="1">
      <c r="A2753" t="s">
        <v>28408</v>
      </c>
      <c r="B2753" s="1">
        <v>42058</v>
      </c>
      <c r="C2753" t="s">
        <v>28424</v>
      </c>
      <c r="D2753">
        <v>2</v>
      </c>
      <c r="E2753" t="s">
        <v>28425</v>
      </c>
      <c r="F2753" t="s">
        <v>7054</v>
      </c>
      <c r="G2753" t="s">
        <v>4</v>
      </c>
      <c r="H2753" t="s">
        <v>12757</v>
      </c>
      <c r="I2753" s="2">
        <v>1839.99</v>
      </c>
      <c r="J2753" s="5"/>
      <c r="L2753" s="5"/>
      <c r="M2753" s="17">
        <f t="shared" si="42"/>
        <v>-13420.989999998716</v>
      </c>
    </row>
    <row r="2754" spans="1:13" hidden="1">
      <c r="A2754" t="s">
        <v>28429</v>
      </c>
      <c r="B2754" s="1">
        <v>42058</v>
      </c>
      <c r="C2754" t="s">
        <v>21514</v>
      </c>
      <c r="D2754">
        <v>1</v>
      </c>
      <c r="E2754" t="s">
        <v>28446</v>
      </c>
      <c r="F2754" t="s">
        <v>13565</v>
      </c>
      <c r="G2754" t="s">
        <v>4</v>
      </c>
      <c r="H2754" t="s">
        <v>4325</v>
      </c>
      <c r="I2754" s="2">
        <v>2800</v>
      </c>
      <c r="J2754" s="5"/>
      <c r="L2754" s="5"/>
      <c r="M2754" s="17">
        <f t="shared" si="42"/>
        <v>-10620.989999998716</v>
      </c>
    </row>
    <row r="2755" spans="1:13" hidden="1">
      <c r="A2755" t="s">
        <v>28451</v>
      </c>
      <c r="B2755" s="1">
        <v>42058</v>
      </c>
      <c r="C2755" t="s">
        <v>28466</v>
      </c>
      <c r="D2755">
        <v>2</v>
      </c>
      <c r="E2755" t="s">
        <v>28467</v>
      </c>
      <c r="F2755" t="s">
        <v>7054</v>
      </c>
      <c r="G2755" t="s">
        <v>4</v>
      </c>
      <c r="H2755" t="s">
        <v>8923</v>
      </c>
      <c r="I2755" s="2">
        <v>1025</v>
      </c>
      <c r="J2755" s="5"/>
      <c r="L2755" s="5"/>
      <c r="M2755" s="17">
        <f t="shared" si="42"/>
        <v>-9595.9899999987156</v>
      </c>
    </row>
    <row r="2756" spans="1:13" hidden="1">
      <c r="A2756" t="s">
        <v>28471</v>
      </c>
      <c r="B2756" s="1">
        <v>42058</v>
      </c>
      <c r="C2756" t="s">
        <v>28488</v>
      </c>
      <c r="D2756">
        <v>2</v>
      </c>
      <c r="E2756" t="s">
        <v>28489</v>
      </c>
      <c r="F2756" t="s">
        <v>7054</v>
      </c>
      <c r="G2756" t="s">
        <v>4</v>
      </c>
      <c r="H2756" t="s">
        <v>24280</v>
      </c>
      <c r="I2756" s="2">
        <v>4100</v>
      </c>
      <c r="J2756" s="5"/>
      <c r="L2756" s="5"/>
      <c r="M2756" s="17">
        <f t="shared" si="42"/>
        <v>-5495.9899999987156</v>
      </c>
    </row>
    <row r="2757" spans="1:13" hidden="1">
      <c r="A2757" t="s">
        <v>28496</v>
      </c>
      <c r="B2757" s="1">
        <v>42058</v>
      </c>
      <c r="C2757" t="s">
        <v>28510</v>
      </c>
      <c r="D2757">
        <v>2</v>
      </c>
      <c r="E2757" t="s">
        <v>28511</v>
      </c>
      <c r="F2757" t="s">
        <v>13559</v>
      </c>
      <c r="G2757" t="s">
        <v>479</v>
      </c>
      <c r="H2757" t="s">
        <v>7275</v>
      </c>
      <c r="J2757" s="5"/>
      <c r="K2757" s="2">
        <v>251.94</v>
      </c>
      <c r="L2757" s="5"/>
      <c r="M2757" s="17">
        <f t="shared" si="42"/>
        <v>-5747.9299999987152</v>
      </c>
    </row>
    <row r="2758" spans="1:13" hidden="1">
      <c r="A2758" t="s">
        <v>28496</v>
      </c>
      <c r="B2758" s="1">
        <v>42058</v>
      </c>
      <c r="C2758" t="s">
        <v>28510</v>
      </c>
      <c r="D2758">
        <v>2</v>
      </c>
      <c r="E2758" t="s">
        <v>28511</v>
      </c>
      <c r="F2758" t="s">
        <v>13559</v>
      </c>
      <c r="G2758" t="s">
        <v>479</v>
      </c>
      <c r="H2758" t="s">
        <v>7275</v>
      </c>
      <c r="I2758" s="2">
        <v>251.94</v>
      </c>
      <c r="J2758" s="5"/>
      <c r="L2758" s="5"/>
      <c r="M2758" s="17">
        <f t="shared" si="42"/>
        <v>-5495.9899999987156</v>
      </c>
    </row>
    <row r="2759" spans="1:13" hidden="1">
      <c r="A2759" t="s">
        <v>28517</v>
      </c>
      <c r="B2759" s="1">
        <v>42058</v>
      </c>
      <c r="C2759" t="s">
        <v>28533</v>
      </c>
      <c r="D2759">
        <v>2</v>
      </c>
      <c r="E2759" t="s">
        <v>28534</v>
      </c>
      <c r="F2759" t="s">
        <v>7054</v>
      </c>
      <c r="G2759" t="s">
        <v>4</v>
      </c>
      <c r="H2759" t="s">
        <v>8548</v>
      </c>
      <c r="I2759" s="2">
        <v>3030</v>
      </c>
      <c r="J2759" s="5"/>
      <c r="L2759" s="5"/>
      <c r="M2759" s="17">
        <f t="shared" si="42"/>
        <v>-2465.9899999987156</v>
      </c>
    </row>
    <row r="2760" spans="1:13" hidden="1">
      <c r="A2760" t="s">
        <v>28539</v>
      </c>
      <c r="B2760" s="1">
        <v>42058</v>
      </c>
      <c r="C2760" t="s">
        <v>27815</v>
      </c>
      <c r="D2760">
        <v>1</v>
      </c>
      <c r="E2760" t="s">
        <v>28554</v>
      </c>
      <c r="F2760" t="s">
        <v>13565</v>
      </c>
      <c r="G2760" t="s">
        <v>4</v>
      </c>
      <c r="H2760" t="s">
        <v>28555</v>
      </c>
      <c r="I2760" s="2">
        <v>7889.48</v>
      </c>
      <c r="J2760" s="5"/>
      <c r="L2760" s="5"/>
      <c r="M2760" s="17">
        <f t="shared" si="42"/>
        <v>5423.490000001284</v>
      </c>
    </row>
    <row r="2761" spans="1:13" hidden="1">
      <c r="A2761" s="35" t="s">
        <v>8593</v>
      </c>
      <c r="B2761" s="36">
        <v>42059</v>
      </c>
      <c r="C2761" s="35" t="s">
        <v>6</v>
      </c>
      <c r="D2761" s="35">
        <v>1</v>
      </c>
      <c r="E2761" s="35" t="s">
        <v>8596</v>
      </c>
      <c r="F2761" s="35" t="s">
        <v>29</v>
      </c>
      <c r="G2761" s="35" t="s">
        <v>4</v>
      </c>
      <c r="H2761" s="35" t="s">
        <v>8597</v>
      </c>
      <c r="I2761" s="11">
        <v>209.82</v>
      </c>
      <c r="J2761" s="12"/>
      <c r="K2761" s="11"/>
      <c r="L2761" s="12"/>
      <c r="M2761" s="17">
        <f t="shared" ref="M2761:M2824" si="43">+M2760+I2761-K2761</f>
        <v>5633.3100000012837</v>
      </c>
    </row>
    <row r="2762" spans="1:13" hidden="1">
      <c r="A2762" t="s">
        <v>8638</v>
      </c>
      <c r="B2762" s="1">
        <v>42059</v>
      </c>
      <c r="C2762" t="s">
        <v>6</v>
      </c>
      <c r="D2762">
        <v>1</v>
      </c>
      <c r="E2762" t="s">
        <v>8640</v>
      </c>
      <c r="F2762" t="s">
        <v>8</v>
      </c>
      <c r="G2762" t="s">
        <v>4</v>
      </c>
      <c r="H2762" t="s">
        <v>847</v>
      </c>
      <c r="I2762" s="2">
        <v>300</v>
      </c>
      <c r="J2762" s="5"/>
      <c r="L2762" s="5"/>
      <c r="M2762" s="17">
        <f t="shared" si="43"/>
        <v>5933.3100000012837</v>
      </c>
    </row>
    <row r="2763" spans="1:13" hidden="1">
      <c r="A2763" t="s">
        <v>8706</v>
      </c>
      <c r="B2763" s="1">
        <v>42059</v>
      </c>
      <c r="C2763" t="s">
        <v>5677</v>
      </c>
      <c r="D2763">
        <v>1</v>
      </c>
      <c r="E2763" t="s">
        <v>8710</v>
      </c>
      <c r="F2763" t="s">
        <v>45</v>
      </c>
      <c r="G2763" t="s">
        <v>4</v>
      </c>
      <c r="H2763" t="s">
        <v>3936</v>
      </c>
      <c r="J2763" s="5"/>
      <c r="K2763" s="2">
        <v>1025</v>
      </c>
      <c r="L2763" s="5"/>
      <c r="M2763" s="17">
        <f t="shared" si="43"/>
        <v>4908.3100000012837</v>
      </c>
    </row>
    <row r="2764" spans="1:13" hidden="1">
      <c r="A2764" t="s">
        <v>8715</v>
      </c>
      <c r="B2764" s="1">
        <v>42059</v>
      </c>
      <c r="C2764" t="s">
        <v>43</v>
      </c>
      <c r="D2764">
        <v>1</v>
      </c>
      <c r="E2764" t="s">
        <v>8717</v>
      </c>
      <c r="F2764" t="s">
        <v>13</v>
      </c>
      <c r="G2764" t="s">
        <v>4</v>
      </c>
      <c r="H2764" t="s">
        <v>8718</v>
      </c>
      <c r="J2764" s="5"/>
      <c r="K2764" s="2">
        <v>185000</v>
      </c>
      <c r="L2764" s="5"/>
      <c r="M2764" s="17">
        <f t="shared" si="43"/>
        <v>-180091.68999999872</v>
      </c>
    </row>
    <row r="2765" spans="1:13" hidden="1">
      <c r="A2765" t="s">
        <v>8786</v>
      </c>
      <c r="B2765" s="1">
        <v>42059</v>
      </c>
      <c r="C2765" t="s">
        <v>6</v>
      </c>
      <c r="D2765">
        <v>1</v>
      </c>
      <c r="E2765" t="s">
        <v>8790</v>
      </c>
      <c r="F2765" t="s">
        <v>8</v>
      </c>
      <c r="G2765" t="s">
        <v>4</v>
      </c>
      <c r="H2765" t="s">
        <v>8791</v>
      </c>
      <c r="I2765" s="2">
        <v>5667.96</v>
      </c>
      <c r="J2765" s="5"/>
      <c r="L2765" s="5"/>
      <c r="M2765" s="17">
        <f t="shared" si="43"/>
        <v>-174423.72999999873</v>
      </c>
    </row>
    <row r="2766" spans="1:13" hidden="1">
      <c r="A2766" t="s">
        <v>8815</v>
      </c>
      <c r="B2766" s="1">
        <v>42059</v>
      </c>
      <c r="C2766" t="s">
        <v>6</v>
      </c>
      <c r="D2766">
        <v>1</v>
      </c>
      <c r="E2766" t="s">
        <v>8816</v>
      </c>
      <c r="F2766" t="s">
        <v>29</v>
      </c>
      <c r="G2766" t="s">
        <v>4</v>
      </c>
      <c r="H2766" t="s">
        <v>2468</v>
      </c>
      <c r="I2766" s="2">
        <v>697.35</v>
      </c>
      <c r="J2766" s="5"/>
      <c r="L2766" s="5"/>
      <c r="M2766" s="17">
        <f t="shared" si="43"/>
        <v>-173726.37999999872</v>
      </c>
    </row>
    <row r="2767" spans="1:13" hidden="1">
      <c r="A2767" t="s">
        <v>8864</v>
      </c>
      <c r="B2767" s="1">
        <v>42059</v>
      </c>
      <c r="C2767" t="s">
        <v>6</v>
      </c>
      <c r="D2767">
        <v>1</v>
      </c>
      <c r="E2767" t="s">
        <v>8865</v>
      </c>
      <c r="F2767" t="s">
        <v>29</v>
      </c>
      <c r="G2767" t="s">
        <v>4</v>
      </c>
      <c r="H2767" t="s">
        <v>8866</v>
      </c>
      <c r="I2767" s="2">
        <v>200</v>
      </c>
      <c r="J2767" s="5"/>
      <c r="L2767" s="5"/>
      <c r="M2767" s="17">
        <f t="shared" si="43"/>
        <v>-173526.37999999872</v>
      </c>
    </row>
    <row r="2768" spans="1:13" hidden="1">
      <c r="A2768" t="s">
        <v>8897</v>
      </c>
      <c r="B2768" s="1">
        <v>42059</v>
      </c>
      <c r="C2768" t="s">
        <v>6</v>
      </c>
      <c r="D2768">
        <v>1</v>
      </c>
      <c r="E2768" t="s">
        <v>8900</v>
      </c>
      <c r="F2768" t="s">
        <v>29</v>
      </c>
      <c r="G2768" t="s">
        <v>4</v>
      </c>
      <c r="H2768" t="s">
        <v>8901</v>
      </c>
      <c r="I2768" s="2">
        <v>1907.83</v>
      </c>
      <c r="J2768" s="5"/>
      <c r="L2768" s="5"/>
      <c r="M2768" s="17">
        <f t="shared" si="43"/>
        <v>-171618.54999999874</v>
      </c>
    </row>
    <row r="2769" spans="1:13" hidden="1">
      <c r="A2769" t="s">
        <v>8903</v>
      </c>
      <c r="B2769" s="1">
        <v>42059</v>
      </c>
      <c r="C2769" t="s">
        <v>6</v>
      </c>
      <c r="D2769">
        <v>1</v>
      </c>
      <c r="E2769" t="s">
        <v>8906</v>
      </c>
      <c r="F2769" t="s">
        <v>29</v>
      </c>
      <c r="G2769" t="s">
        <v>4</v>
      </c>
      <c r="H2769" t="s">
        <v>8907</v>
      </c>
      <c r="I2769" s="2">
        <v>2500</v>
      </c>
      <c r="J2769" s="5"/>
      <c r="L2769" s="5"/>
      <c r="M2769" s="17">
        <f t="shared" si="43"/>
        <v>-169118.54999999874</v>
      </c>
    </row>
    <row r="2770" spans="1:13" hidden="1">
      <c r="A2770" t="s">
        <v>8950</v>
      </c>
      <c r="B2770" s="1">
        <v>42059</v>
      </c>
      <c r="C2770" t="s">
        <v>278</v>
      </c>
      <c r="D2770">
        <v>1</v>
      </c>
      <c r="E2770" t="s">
        <v>8952</v>
      </c>
      <c r="F2770" t="s">
        <v>13</v>
      </c>
      <c r="G2770" t="s">
        <v>4</v>
      </c>
      <c r="H2770" t="s">
        <v>838</v>
      </c>
      <c r="J2770" s="5"/>
      <c r="K2770" s="2">
        <v>5000</v>
      </c>
      <c r="L2770" s="5"/>
      <c r="M2770" s="17">
        <f t="shared" si="43"/>
        <v>-174118.54999999874</v>
      </c>
    </row>
    <row r="2771" spans="1:13" hidden="1">
      <c r="A2771" t="s">
        <v>8954</v>
      </c>
      <c r="B2771" s="1">
        <v>42059</v>
      </c>
      <c r="C2771" t="s">
        <v>6</v>
      </c>
      <c r="D2771">
        <v>1</v>
      </c>
      <c r="E2771" t="s">
        <v>8959</v>
      </c>
      <c r="F2771" t="s">
        <v>8</v>
      </c>
      <c r="G2771" t="s">
        <v>4</v>
      </c>
      <c r="H2771" t="s">
        <v>8960</v>
      </c>
      <c r="I2771" s="2">
        <v>3030</v>
      </c>
      <c r="J2771" s="5"/>
      <c r="L2771" s="5"/>
      <c r="M2771" s="17">
        <f t="shared" si="43"/>
        <v>-171088.54999999874</v>
      </c>
    </row>
    <row r="2772" spans="1:13" hidden="1">
      <c r="A2772" t="s">
        <v>8971</v>
      </c>
      <c r="B2772" s="1">
        <v>42059</v>
      </c>
      <c r="C2772" t="s">
        <v>43</v>
      </c>
      <c r="D2772">
        <v>1</v>
      </c>
      <c r="E2772" t="s">
        <v>8976</v>
      </c>
      <c r="F2772" t="s">
        <v>16</v>
      </c>
      <c r="G2772" t="s">
        <v>4</v>
      </c>
      <c r="H2772" t="s">
        <v>8977</v>
      </c>
      <c r="J2772" s="5"/>
      <c r="K2772" s="2">
        <v>1840</v>
      </c>
      <c r="L2772" s="5"/>
      <c r="M2772" s="17">
        <f t="shared" si="43"/>
        <v>-172928.54999999874</v>
      </c>
    </row>
    <row r="2773" spans="1:13" hidden="1">
      <c r="A2773" t="s">
        <v>8978</v>
      </c>
      <c r="B2773" s="1">
        <v>42059</v>
      </c>
      <c r="C2773" t="s">
        <v>6</v>
      </c>
      <c r="D2773">
        <v>1</v>
      </c>
      <c r="E2773" t="s">
        <v>8983</v>
      </c>
      <c r="F2773" t="s">
        <v>29</v>
      </c>
      <c r="G2773" t="s">
        <v>4</v>
      </c>
      <c r="H2773" t="s">
        <v>8984</v>
      </c>
      <c r="I2773" s="2">
        <v>299.14999999999998</v>
      </c>
      <c r="J2773" s="5"/>
      <c r="L2773" s="5"/>
      <c r="M2773" s="17">
        <f t="shared" si="43"/>
        <v>-172629.39999999874</v>
      </c>
    </row>
    <row r="2774" spans="1:13" hidden="1">
      <c r="A2774" t="s">
        <v>8998</v>
      </c>
      <c r="B2774" s="1">
        <v>42059</v>
      </c>
      <c r="C2774" t="s">
        <v>2734</v>
      </c>
      <c r="D2774">
        <v>1</v>
      </c>
      <c r="E2774" t="s">
        <v>9000</v>
      </c>
      <c r="F2774" t="s">
        <v>228</v>
      </c>
      <c r="G2774" t="s">
        <v>4</v>
      </c>
      <c r="H2774" t="s">
        <v>9001</v>
      </c>
      <c r="J2774" s="5"/>
      <c r="K2774" s="2">
        <v>5340.01</v>
      </c>
      <c r="L2774" s="5"/>
      <c r="M2774" s="17">
        <f t="shared" si="43"/>
        <v>-177969.40999999875</v>
      </c>
    </row>
    <row r="2775" spans="1:13" hidden="1">
      <c r="A2775" t="s">
        <v>9008</v>
      </c>
      <c r="B2775" s="1">
        <v>42059</v>
      </c>
      <c r="C2775" t="s">
        <v>18</v>
      </c>
      <c r="D2775">
        <v>1</v>
      </c>
      <c r="E2775" t="s">
        <v>9010</v>
      </c>
      <c r="F2775" t="s">
        <v>13</v>
      </c>
      <c r="G2775" t="s">
        <v>4</v>
      </c>
      <c r="H2775" t="s">
        <v>115</v>
      </c>
      <c r="J2775" s="5"/>
      <c r="K2775" s="2">
        <v>100000</v>
      </c>
      <c r="L2775" s="5"/>
      <c r="M2775" s="17">
        <f t="shared" si="43"/>
        <v>-277969.40999999875</v>
      </c>
    </row>
    <row r="2776" spans="1:13" hidden="1">
      <c r="A2776" t="s">
        <v>9011</v>
      </c>
      <c r="B2776" s="1">
        <v>42059</v>
      </c>
      <c r="C2776" t="s">
        <v>18</v>
      </c>
      <c r="D2776">
        <v>1</v>
      </c>
      <c r="E2776" t="s">
        <v>9014</v>
      </c>
      <c r="F2776" t="s">
        <v>13</v>
      </c>
      <c r="G2776" t="s">
        <v>4</v>
      </c>
      <c r="H2776" t="s">
        <v>115</v>
      </c>
      <c r="J2776" s="5"/>
      <c r="K2776" s="2">
        <v>100000</v>
      </c>
      <c r="L2776" s="5"/>
      <c r="M2776" s="17">
        <f t="shared" si="43"/>
        <v>-377969.40999999875</v>
      </c>
    </row>
    <row r="2777" spans="1:13" hidden="1">
      <c r="A2777" t="s">
        <v>9016</v>
      </c>
      <c r="B2777" s="1">
        <v>42059</v>
      </c>
      <c r="C2777" t="s">
        <v>630</v>
      </c>
      <c r="D2777">
        <v>1</v>
      </c>
      <c r="E2777" t="s">
        <v>9021</v>
      </c>
      <c r="F2777" t="s">
        <v>16</v>
      </c>
      <c r="G2777" t="s">
        <v>4</v>
      </c>
      <c r="H2777" t="s">
        <v>630</v>
      </c>
      <c r="J2777" s="5"/>
      <c r="K2777" s="2">
        <v>1722.35</v>
      </c>
      <c r="L2777" s="5"/>
      <c r="M2777" s="17">
        <f t="shared" si="43"/>
        <v>-379691.75999999873</v>
      </c>
    </row>
    <row r="2778" spans="1:13" hidden="1">
      <c r="A2778" t="s">
        <v>9023</v>
      </c>
      <c r="B2778" s="1">
        <v>42059</v>
      </c>
      <c r="C2778" t="s">
        <v>195</v>
      </c>
      <c r="D2778">
        <v>1</v>
      </c>
      <c r="E2778" t="s">
        <v>9028</v>
      </c>
      <c r="F2778" t="s">
        <v>13</v>
      </c>
      <c r="G2778" t="s">
        <v>4</v>
      </c>
      <c r="H2778" t="s">
        <v>195</v>
      </c>
      <c r="J2778" s="5"/>
      <c r="K2778" s="2">
        <v>105590.44</v>
      </c>
      <c r="L2778" s="5"/>
      <c r="M2778" s="17">
        <f t="shared" si="43"/>
        <v>-485282.19999999873</v>
      </c>
    </row>
    <row r="2779" spans="1:13" hidden="1">
      <c r="A2779" t="s">
        <v>9030</v>
      </c>
      <c r="B2779" s="1">
        <v>42059</v>
      </c>
      <c r="C2779" t="s">
        <v>18</v>
      </c>
      <c r="D2779">
        <v>1</v>
      </c>
      <c r="E2779" t="s">
        <v>9036</v>
      </c>
      <c r="F2779" t="s">
        <v>13</v>
      </c>
      <c r="G2779" t="s">
        <v>4</v>
      </c>
      <c r="H2779" t="s">
        <v>18</v>
      </c>
      <c r="J2779" s="5"/>
      <c r="K2779" s="2">
        <v>17935.599999999999</v>
      </c>
      <c r="L2779" s="5"/>
      <c r="M2779" s="17">
        <f t="shared" si="43"/>
        <v>-503217.79999999871</v>
      </c>
    </row>
    <row r="2780" spans="1:13" hidden="1">
      <c r="A2780" t="s">
        <v>28560</v>
      </c>
      <c r="B2780" s="1">
        <v>42059</v>
      </c>
      <c r="C2780" t="s">
        <v>28579</v>
      </c>
      <c r="D2780">
        <v>2</v>
      </c>
      <c r="E2780" t="s">
        <v>28580</v>
      </c>
      <c r="F2780" t="s">
        <v>7054</v>
      </c>
      <c r="G2780" t="s">
        <v>4</v>
      </c>
      <c r="H2780" t="s">
        <v>21000</v>
      </c>
      <c r="I2780" s="2">
        <v>1025</v>
      </c>
      <c r="J2780" s="5"/>
      <c r="L2780" s="5"/>
      <c r="M2780" s="17">
        <f t="shared" si="43"/>
        <v>-502192.79999999871</v>
      </c>
    </row>
    <row r="2781" spans="1:13" hidden="1">
      <c r="A2781" t="s">
        <v>28583</v>
      </c>
      <c r="B2781" s="1">
        <v>42059</v>
      </c>
      <c r="C2781" t="s">
        <v>28598</v>
      </c>
      <c r="D2781">
        <v>1</v>
      </c>
      <c r="E2781" t="s">
        <v>28599</v>
      </c>
      <c r="F2781" t="s">
        <v>13565</v>
      </c>
      <c r="G2781" t="s">
        <v>4</v>
      </c>
      <c r="H2781" t="s">
        <v>8718</v>
      </c>
      <c r="I2781" s="2">
        <v>185000</v>
      </c>
      <c r="J2781" s="5"/>
      <c r="L2781" s="5"/>
      <c r="M2781" s="17">
        <f t="shared" si="43"/>
        <v>-317192.79999999871</v>
      </c>
    </row>
    <row r="2782" spans="1:13" hidden="1">
      <c r="A2782" t="s">
        <v>28603</v>
      </c>
      <c r="B2782" s="1">
        <v>42059</v>
      </c>
      <c r="C2782" t="s">
        <v>28622</v>
      </c>
      <c r="D2782">
        <v>2</v>
      </c>
      <c r="E2782" t="s">
        <v>28623</v>
      </c>
      <c r="F2782" t="s">
        <v>7054</v>
      </c>
      <c r="G2782" t="s">
        <v>4</v>
      </c>
      <c r="H2782" t="s">
        <v>28624</v>
      </c>
      <c r="I2782" s="2">
        <v>1766.01</v>
      </c>
      <c r="J2782" s="5"/>
      <c r="L2782" s="5"/>
      <c r="M2782" s="17">
        <f t="shared" si="43"/>
        <v>-315426.7899999987</v>
      </c>
    </row>
    <row r="2783" spans="1:13" hidden="1">
      <c r="A2783" t="s">
        <v>28628</v>
      </c>
      <c r="B2783" s="1">
        <v>42059</v>
      </c>
      <c r="C2783" t="s">
        <v>18</v>
      </c>
      <c r="D2783">
        <v>2</v>
      </c>
      <c r="E2783" t="s">
        <v>28643</v>
      </c>
      <c r="F2783" t="s">
        <v>13559</v>
      </c>
      <c r="G2783" t="s">
        <v>479</v>
      </c>
      <c r="H2783" t="s">
        <v>28644</v>
      </c>
      <c r="I2783" s="2">
        <v>685.39</v>
      </c>
      <c r="J2783" s="5"/>
      <c r="L2783" s="5"/>
      <c r="M2783" s="17">
        <f t="shared" si="43"/>
        <v>-314741.39999999868</v>
      </c>
    </row>
    <row r="2784" spans="1:13" hidden="1">
      <c r="A2784" t="s">
        <v>28649</v>
      </c>
      <c r="B2784" s="1">
        <v>42059</v>
      </c>
      <c r="C2784" t="s">
        <v>18</v>
      </c>
      <c r="D2784">
        <v>2</v>
      </c>
      <c r="E2784" t="s">
        <v>28670</v>
      </c>
      <c r="F2784" t="s">
        <v>13559</v>
      </c>
      <c r="G2784" t="s">
        <v>479</v>
      </c>
      <c r="H2784" t="s">
        <v>28671</v>
      </c>
      <c r="I2784" s="2">
        <v>1566.41</v>
      </c>
      <c r="J2784" s="5"/>
      <c r="L2784" s="5"/>
      <c r="M2784" s="17">
        <f t="shared" si="43"/>
        <v>-313174.98999999871</v>
      </c>
    </row>
    <row r="2785" spans="1:13" hidden="1">
      <c r="A2785" t="s">
        <v>28675</v>
      </c>
      <c r="B2785" s="1">
        <v>42059</v>
      </c>
      <c r="C2785" t="s">
        <v>28696</v>
      </c>
      <c r="D2785">
        <v>2</v>
      </c>
      <c r="E2785" t="s">
        <v>28697</v>
      </c>
      <c r="F2785" t="s">
        <v>7054</v>
      </c>
      <c r="G2785" t="s">
        <v>4</v>
      </c>
      <c r="H2785" t="s">
        <v>771</v>
      </c>
      <c r="I2785" s="2">
        <v>1025</v>
      </c>
      <c r="J2785" s="5"/>
      <c r="L2785" s="5"/>
      <c r="M2785" s="17">
        <f t="shared" si="43"/>
        <v>-312149.98999999871</v>
      </c>
    </row>
    <row r="2786" spans="1:13" hidden="1">
      <c r="A2786" t="s">
        <v>28701</v>
      </c>
      <c r="B2786" s="1">
        <v>42059</v>
      </c>
      <c r="C2786" t="s">
        <v>28718</v>
      </c>
      <c r="D2786">
        <v>2</v>
      </c>
      <c r="E2786" t="s">
        <v>28719</v>
      </c>
      <c r="F2786" t="s">
        <v>7054</v>
      </c>
      <c r="G2786" t="s">
        <v>4</v>
      </c>
      <c r="H2786" t="s">
        <v>11978</v>
      </c>
      <c r="I2786" s="2">
        <v>1200.01</v>
      </c>
      <c r="J2786" s="5"/>
      <c r="L2786" s="5"/>
      <c r="M2786" s="17">
        <f t="shared" si="43"/>
        <v>-310949.9799999987</v>
      </c>
    </row>
    <row r="2787" spans="1:13" hidden="1">
      <c r="A2787" t="s">
        <v>28723</v>
      </c>
      <c r="B2787" s="1">
        <v>42059</v>
      </c>
      <c r="C2787" t="s">
        <v>28739</v>
      </c>
      <c r="D2787">
        <v>2</v>
      </c>
      <c r="E2787" t="s">
        <v>28740</v>
      </c>
      <c r="F2787" t="s">
        <v>13559</v>
      </c>
      <c r="G2787" t="s">
        <v>479</v>
      </c>
      <c r="H2787" t="s">
        <v>1857</v>
      </c>
      <c r="J2787" s="5"/>
      <c r="K2787" s="2">
        <v>1000</v>
      </c>
      <c r="L2787" s="5"/>
      <c r="M2787" s="17">
        <f t="shared" si="43"/>
        <v>-311949.9799999987</v>
      </c>
    </row>
    <row r="2788" spans="1:13" hidden="1">
      <c r="A2788" t="s">
        <v>28723</v>
      </c>
      <c r="B2788" s="1">
        <v>42059</v>
      </c>
      <c r="C2788" t="s">
        <v>28739</v>
      </c>
      <c r="D2788">
        <v>2</v>
      </c>
      <c r="E2788" t="s">
        <v>28740</v>
      </c>
      <c r="F2788" t="s">
        <v>13559</v>
      </c>
      <c r="G2788" t="s">
        <v>479</v>
      </c>
      <c r="H2788" t="s">
        <v>1857</v>
      </c>
      <c r="I2788" s="2">
        <v>2500</v>
      </c>
      <c r="J2788" s="5"/>
      <c r="L2788" s="5"/>
      <c r="M2788" s="17">
        <f t="shared" si="43"/>
        <v>-309449.9799999987</v>
      </c>
    </row>
    <row r="2789" spans="1:13" hidden="1">
      <c r="A2789" t="s">
        <v>28744</v>
      </c>
      <c r="B2789" s="1">
        <v>42059</v>
      </c>
      <c r="C2789" t="s">
        <v>28760</v>
      </c>
      <c r="D2789">
        <v>2</v>
      </c>
      <c r="E2789" t="s">
        <v>28761</v>
      </c>
      <c r="F2789" t="s">
        <v>7054</v>
      </c>
      <c r="G2789" t="s">
        <v>4</v>
      </c>
      <c r="H2789" t="s">
        <v>6178</v>
      </c>
      <c r="I2789" s="2">
        <v>3190.01</v>
      </c>
      <c r="J2789" s="5"/>
      <c r="L2789" s="5"/>
      <c r="M2789" s="17">
        <f t="shared" si="43"/>
        <v>-306259.96999999869</v>
      </c>
    </row>
    <row r="2790" spans="1:13" hidden="1">
      <c r="A2790" t="s">
        <v>28766</v>
      </c>
      <c r="B2790" s="1">
        <v>42059</v>
      </c>
      <c r="C2790" t="s">
        <v>6</v>
      </c>
      <c r="D2790">
        <v>1</v>
      </c>
      <c r="E2790" t="s">
        <v>28782</v>
      </c>
      <c r="F2790" t="s">
        <v>13610</v>
      </c>
      <c r="G2790" t="s">
        <v>4</v>
      </c>
      <c r="H2790" t="s">
        <v>7680</v>
      </c>
      <c r="I2790" s="2">
        <v>9001.3799999999992</v>
      </c>
      <c r="J2790" s="5"/>
      <c r="L2790" s="5"/>
      <c r="M2790" s="17">
        <f t="shared" si="43"/>
        <v>-297258.58999999869</v>
      </c>
    </row>
    <row r="2791" spans="1:13" hidden="1">
      <c r="A2791" t="s">
        <v>28785</v>
      </c>
      <c r="B2791" s="1">
        <v>42059</v>
      </c>
      <c r="C2791" t="s">
        <v>28799</v>
      </c>
      <c r="D2791">
        <v>2</v>
      </c>
      <c r="E2791" t="s">
        <v>28800</v>
      </c>
      <c r="F2791" t="s">
        <v>13559</v>
      </c>
      <c r="G2791" t="s">
        <v>479</v>
      </c>
      <c r="H2791" t="s">
        <v>8389</v>
      </c>
      <c r="J2791" s="5"/>
      <c r="K2791" s="2">
        <v>2000</v>
      </c>
      <c r="L2791" s="5"/>
      <c r="M2791" s="17">
        <f t="shared" si="43"/>
        <v>-299258.58999999869</v>
      </c>
    </row>
    <row r="2792" spans="1:13" hidden="1">
      <c r="A2792" t="s">
        <v>28785</v>
      </c>
      <c r="B2792" s="1">
        <v>42059</v>
      </c>
      <c r="C2792" t="s">
        <v>28799</v>
      </c>
      <c r="D2792">
        <v>2</v>
      </c>
      <c r="E2792" t="s">
        <v>28800</v>
      </c>
      <c r="F2792" t="s">
        <v>13559</v>
      </c>
      <c r="G2792" t="s">
        <v>479</v>
      </c>
      <c r="H2792" t="s">
        <v>8389</v>
      </c>
      <c r="I2792" s="2">
        <v>3775.24</v>
      </c>
      <c r="J2792" s="5"/>
      <c r="L2792" s="5"/>
      <c r="M2792" s="17">
        <f t="shared" si="43"/>
        <v>-295483.3499999987</v>
      </c>
    </row>
    <row r="2793" spans="1:13" hidden="1">
      <c r="A2793" t="s">
        <v>28803</v>
      </c>
      <c r="B2793" s="1">
        <v>42059</v>
      </c>
      <c r="C2793" t="s">
        <v>18</v>
      </c>
      <c r="D2793">
        <v>2</v>
      </c>
      <c r="E2793" t="s">
        <v>28819</v>
      </c>
      <c r="F2793" t="s">
        <v>13559</v>
      </c>
      <c r="G2793" t="s">
        <v>479</v>
      </c>
      <c r="H2793" t="s">
        <v>9547</v>
      </c>
      <c r="I2793" s="2">
        <v>751.44</v>
      </c>
      <c r="J2793" s="5"/>
      <c r="L2793" s="5"/>
      <c r="M2793" s="17">
        <f t="shared" si="43"/>
        <v>-294731.90999999869</v>
      </c>
    </row>
    <row r="2794" spans="1:13" hidden="1">
      <c r="A2794" t="s">
        <v>28823</v>
      </c>
      <c r="B2794" s="1">
        <v>42059</v>
      </c>
      <c r="C2794" t="s">
        <v>28842</v>
      </c>
      <c r="D2794">
        <v>2</v>
      </c>
      <c r="E2794" t="s">
        <v>28843</v>
      </c>
      <c r="F2794" t="s">
        <v>7054</v>
      </c>
      <c r="G2794" t="s">
        <v>4</v>
      </c>
      <c r="H2794" t="s">
        <v>2468</v>
      </c>
      <c r="I2794" s="2">
        <v>1025</v>
      </c>
      <c r="J2794" s="5"/>
      <c r="L2794" s="5"/>
      <c r="M2794" s="17">
        <f t="shared" si="43"/>
        <v>-293706.90999999869</v>
      </c>
    </row>
    <row r="2795" spans="1:13" hidden="1">
      <c r="A2795" t="s">
        <v>28847</v>
      </c>
      <c r="B2795" s="1">
        <v>42059</v>
      </c>
      <c r="C2795" t="s">
        <v>4685</v>
      </c>
      <c r="D2795">
        <v>2</v>
      </c>
      <c r="E2795" t="s">
        <v>28863</v>
      </c>
      <c r="F2795" t="s">
        <v>13559</v>
      </c>
      <c r="G2795" t="s">
        <v>479</v>
      </c>
      <c r="H2795" t="s">
        <v>8548</v>
      </c>
      <c r="J2795" s="5"/>
      <c r="K2795" s="2">
        <v>652.76</v>
      </c>
      <c r="L2795" s="5"/>
      <c r="M2795" s="17">
        <f t="shared" si="43"/>
        <v>-294359.6699999987</v>
      </c>
    </row>
    <row r="2796" spans="1:13" hidden="1">
      <c r="A2796" t="s">
        <v>28847</v>
      </c>
      <c r="B2796" s="1">
        <v>42059</v>
      </c>
      <c r="C2796" t="s">
        <v>4685</v>
      </c>
      <c r="D2796">
        <v>2</v>
      </c>
      <c r="E2796" t="s">
        <v>28863</v>
      </c>
      <c r="F2796" t="s">
        <v>13559</v>
      </c>
      <c r="G2796" t="s">
        <v>479</v>
      </c>
      <c r="H2796" t="s">
        <v>8548</v>
      </c>
      <c r="I2796" s="2">
        <v>652.76</v>
      </c>
      <c r="J2796" s="5"/>
      <c r="L2796" s="5"/>
      <c r="M2796" s="17">
        <f t="shared" si="43"/>
        <v>-293706.90999999869</v>
      </c>
    </row>
    <row r="2797" spans="1:13" hidden="1">
      <c r="A2797" t="s">
        <v>28868</v>
      </c>
      <c r="B2797" s="1">
        <v>42059</v>
      </c>
      <c r="C2797" t="s">
        <v>28887</v>
      </c>
      <c r="D2797">
        <v>2</v>
      </c>
      <c r="E2797" t="s">
        <v>28888</v>
      </c>
      <c r="F2797" t="s">
        <v>7054</v>
      </c>
      <c r="G2797" t="s">
        <v>4</v>
      </c>
      <c r="H2797" t="s">
        <v>12476</v>
      </c>
      <c r="I2797" s="2">
        <v>1025</v>
      </c>
      <c r="J2797" s="5"/>
      <c r="L2797" s="5"/>
      <c r="M2797" s="17">
        <f t="shared" si="43"/>
        <v>-292681.90999999869</v>
      </c>
    </row>
    <row r="2798" spans="1:13" hidden="1">
      <c r="A2798" t="s">
        <v>28895</v>
      </c>
      <c r="B2798" s="1">
        <v>42059</v>
      </c>
      <c r="C2798" t="s">
        <v>18</v>
      </c>
      <c r="D2798">
        <v>2</v>
      </c>
      <c r="E2798" t="s">
        <v>28914</v>
      </c>
      <c r="F2798" t="s">
        <v>13559</v>
      </c>
      <c r="G2798" t="s">
        <v>479</v>
      </c>
      <c r="H2798" t="s">
        <v>1051</v>
      </c>
      <c r="J2798" s="5"/>
      <c r="K2798" s="2">
        <v>850.23</v>
      </c>
      <c r="L2798" s="5"/>
      <c r="M2798" s="17">
        <f t="shared" si="43"/>
        <v>-293532.13999999868</v>
      </c>
    </row>
    <row r="2799" spans="1:13" hidden="1">
      <c r="A2799" t="s">
        <v>28895</v>
      </c>
      <c r="B2799" s="1">
        <v>42059</v>
      </c>
      <c r="C2799" t="s">
        <v>18</v>
      </c>
      <c r="D2799">
        <v>2</v>
      </c>
      <c r="E2799" t="s">
        <v>28914</v>
      </c>
      <c r="F2799" t="s">
        <v>13559</v>
      </c>
      <c r="G2799" t="s">
        <v>479</v>
      </c>
      <c r="H2799" t="s">
        <v>1051</v>
      </c>
      <c r="I2799" s="2">
        <v>850.23</v>
      </c>
      <c r="J2799" s="5"/>
      <c r="L2799" s="5"/>
      <c r="M2799" s="17">
        <f t="shared" si="43"/>
        <v>-292681.90999999869</v>
      </c>
    </row>
    <row r="2800" spans="1:13" hidden="1">
      <c r="A2800" t="s">
        <v>28917</v>
      </c>
      <c r="B2800" s="1">
        <v>42059</v>
      </c>
      <c r="C2800" t="s">
        <v>28931</v>
      </c>
      <c r="D2800">
        <v>1</v>
      </c>
      <c r="E2800" t="s">
        <v>28932</v>
      </c>
      <c r="F2800" t="s">
        <v>13561</v>
      </c>
      <c r="G2800" t="s">
        <v>4</v>
      </c>
      <c r="H2800" t="s">
        <v>14847</v>
      </c>
      <c r="I2800" s="2">
        <v>5000</v>
      </c>
      <c r="J2800" s="5"/>
      <c r="L2800" s="5"/>
      <c r="M2800" s="17">
        <f t="shared" si="43"/>
        <v>-287681.90999999869</v>
      </c>
    </row>
    <row r="2801" spans="1:13" hidden="1">
      <c r="A2801" t="s">
        <v>28936</v>
      </c>
      <c r="B2801" s="1">
        <v>42059</v>
      </c>
      <c r="C2801" t="s">
        <v>28951</v>
      </c>
      <c r="D2801">
        <v>2</v>
      </c>
      <c r="E2801" t="s">
        <v>28952</v>
      </c>
      <c r="F2801" t="s">
        <v>7054</v>
      </c>
      <c r="G2801" t="s">
        <v>4</v>
      </c>
      <c r="H2801" t="s">
        <v>1628</v>
      </c>
      <c r="I2801" s="2">
        <v>1840</v>
      </c>
      <c r="J2801" s="5"/>
      <c r="L2801" s="5"/>
      <c r="M2801" s="17">
        <f t="shared" si="43"/>
        <v>-285841.90999999869</v>
      </c>
    </row>
    <row r="2802" spans="1:13" hidden="1">
      <c r="A2802" t="s">
        <v>28957</v>
      </c>
      <c r="B2802" s="1">
        <v>42059</v>
      </c>
      <c r="C2802" t="s">
        <v>28976</v>
      </c>
      <c r="D2802">
        <v>2</v>
      </c>
      <c r="E2802" t="s">
        <v>28977</v>
      </c>
      <c r="F2802" t="s">
        <v>7054</v>
      </c>
      <c r="G2802" t="s">
        <v>4</v>
      </c>
      <c r="H2802" t="s">
        <v>273</v>
      </c>
      <c r="I2802" s="2">
        <v>1025</v>
      </c>
      <c r="J2802" s="5"/>
      <c r="L2802" s="5"/>
      <c r="M2802" s="17">
        <f t="shared" si="43"/>
        <v>-284816.90999999869</v>
      </c>
    </row>
    <row r="2803" spans="1:13" hidden="1">
      <c r="A2803" t="s">
        <v>28983</v>
      </c>
      <c r="B2803" s="1">
        <v>42059</v>
      </c>
      <c r="C2803" t="s">
        <v>18</v>
      </c>
      <c r="D2803">
        <v>2</v>
      </c>
      <c r="E2803" t="s">
        <v>28999</v>
      </c>
      <c r="F2803" t="s">
        <v>13559</v>
      </c>
      <c r="G2803" t="s">
        <v>479</v>
      </c>
      <c r="H2803" t="s">
        <v>28671</v>
      </c>
      <c r="I2803" s="2">
        <v>322.36</v>
      </c>
      <c r="J2803" s="5"/>
      <c r="L2803" s="5"/>
      <c r="M2803" s="17">
        <f t="shared" si="43"/>
        <v>-284494.54999999871</v>
      </c>
    </row>
    <row r="2804" spans="1:13" hidden="1">
      <c r="A2804" t="s">
        <v>29004</v>
      </c>
      <c r="B2804" s="1">
        <v>42059</v>
      </c>
      <c r="C2804" t="s">
        <v>21231</v>
      </c>
      <c r="D2804">
        <v>1</v>
      </c>
      <c r="E2804" t="s">
        <v>29021</v>
      </c>
      <c r="F2804" t="s">
        <v>13565</v>
      </c>
      <c r="G2804" t="s">
        <v>4</v>
      </c>
      <c r="H2804" t="s">
        <v>4222</v>
      </c>
      <c r="I2804" s="2">
        <v>66000</v>
      </c>
      <c r="J2804" s="5"/>
      <c r="L2804" s="5"/>
      <c r="M2804" s="17">
        <f t="shared" si="43"/>
        <v>-218494.54999999871</v>
      </c>
    </row>
    <row r="2805" spans="1:13" hidden="1">
      <c r="A2805" t="s">
        <v>29024</v>
      </c>
      <c r="B2805" s="1">
        <v>42059</v>
      </c>
      <c r="C2805" t="s">
        <v>21231</v>
      </c>
      <c r="D2805">
        <v>1</v>
      </c>
      <c r="E2805" t="s">
        <v>29040</v>
      </c>
      <c r="F2805" t="s">
        <v>13565</v>
      </c>
      <c r="G2805" t="s">
        <v>4</v>
      </c>
      <c r="H2805" t="s">
        <v>4222</v>
      </c>
      <c r="I2805" s="2">
        <v>7600</v>
      </c>
      <c r="J2805" s="5"/>
      <c r="L2805" s="5"/>
      <c r="M2805" s="17">
        <f t="shared" si="43"/>
        <v>-210894.54999999871</v>
      </c>
    </row>
    <row r="2806" spans="1:13" hidden="1">
      <c r="A2806" t="s">
        <v>29045</v>
      </c>
      <c r="B2806" s="1">
        <v>42059</v>
      </c>
      <c r="C2806" t="s">
        <v>29062</v>
      </c>
      <c r="D2806">
        <v>2</v>
      </c>
      <c r="E2806" t="s">
        <v>29063</v>
      </c>
      <c r="F2806" t="s">
        <v>7054</v>
      </c>
      <c r="G2806" t="s">
        <v>4</v>
      </c>
      <c r="H2806" t="s">
        <v>24960</v>
      </c>
      <c r="I2806" s="2">
        <v>2398</v>
      </c>
      <c r="J2806" s="5"/>
      <c r="L2806" s="5"/>
      <c r="M2806" s="17">
        <f t="shared" si="43"/>
        <v>-208496.54999999871</v>
      </c>
    </row>
    <row r="2807" spans="1:13" hidden="1">
      <c r="A2807" t="s">
        <v>29068</v>
      </c>
      <c r="B2807" s="1">
        <v>42059</v>
      </c>
      <c r="C2807" t="s">
        <v>29087</v>
      </c>
      <c r="D2807">
        <v>2</v>
      </c>
      <c r="E2807" t="s">
        <v>29088</v>
      </c>
      <c r="F2807" t="s">
        <v>7054</v>
      </c>
      <c r="G2807" t="s">
        <v>4</v>
      </c>
      <c r="H2807" t="s">
        <v>27975</v>
      </c>
      <c r="I2807" s="2">
        <v>1269.06</v>
      </c>
      <c r="J2807" s="5"/>
      <c r="L2807" s="5"/>
      <c r="M2807" s="17">
        <f t="shared" si="43"/>
        <v>-207227.48999999871</v>
      </c>
    </row>
    <row r="2808" spans="1:13" hidden="1">
      <c r="A2808" t="s">
        <v>29092</v>
      </c>
      <c r="B2808" s="1">
        <v>42059</v>
      </c>
      <c r="C2808" t="s">
        <v>29109</v>
      </c>
      <c r="D2808">
        <v>2</v>
      </c>
      <c r="E2808" t="s">
        <v>29110</v>
      </c>
      <c r="F2808" t="s">
        <v>7054</v>
      </c>
      <c r="G2808" t="s">
        <v>4</v>
      </c>
      <c r="H2808" t="s">
        <v>5034</v>
      </c>
      <c r="I2808" s="2">
        <v>1137.83</v>
      </c>
      <c r="J2808" s="5"/>
      <c r="L2808" s="5"/>
      <c r="M2808" s="17">
        <f t="shared" si="43"/>
        <v>-206089.65999999872</v>
      </c>
    </row>
    <row r="2809" spans="1:13" hidden="1">
      <c r="A2809" t="s">
        <v>29115</v>
      </c>
      <c r="B2809" s="1">
        <v>42059</v>
      </c>
      <c r="C2809" t="s">
        <v>18</v>
      </c>
      <c r="D2809">
        <v>2</v>
      </c>
      <c r="E2809" t="s">
        <v>29132</v>
      </c>
      <c r="F2809" t="s">
        <v>13559</v>
      </c>
      <c r="G2809" t="s">
        <v>479</v>
      </c>
      <c r="H2809" t="s">
        <v>29133</v>
      </c>
      <c r="I2809" s="2">
        <v>402.44</v>
      </c>
      <c r="J2809" s="5"/>
      <c r="L2809" s="5"/>
      <c r="M2809" s="17">
        <f t="shared" si="43"/>
        <v>-205687.21999999872</v>
      </c>
    </row>
    <row r="2810" spans="1:13" hidden="1">
      <c r="A2810" t="s">
        <v>29137</v>
      </c>
      <c r="B2810" s="1">
        <v>42059</v>
      </c>
      <c r="C2810" t="s">
        <v>29156</v>
      </c>
      <c r="D2810">
        <v>2</v>
      </c>
      <c r="E2810" t="s">
        <v>29157</v>
      </c>
      <c r="F2810" t="s">
        <v>7054</v>
      </c>
      <c r="G2810" t="s">
        <v>4</v>
      </c>
      <c r="H2810" t="s">
        <v>847</v>
      </c>
      <c r="J2810" s="5"/>
      <c r="K2810" s="2">
        <v>300</v>
      </c>
      <c r="L2810" s="5"/>
      <c r="M2810" s="17">
        <f t="shared" si="43"/>
        <v>-205987.21999999872</v>
      </c>
    </row>
    <row r="2811" spans="1:13" hidden="1">
      <c r="A2811" t="s">
        <v>29137</v>
      </c>
      <c r="B2811" s="1">
        <v>42059</v>
      </c>
      <c r="C2811" t="s">
        <v>29156</v>
      </c>
      <c r="D2811">
        <v>2</v>
      </c>
      <c r="E2811" t="s">
        <v>29157</v>
      </c>
      <c r="F2811" t="s">
        <v>7054</v>
      </c>
      <c r="G2811" t="s">
        <v>4</v>
      </c>
      <c r="H2811" t="s">
        <v>847</v>
      </c>
      <c r="I2811" s="2">
        <v>300</v>
      </c>
      <c r="J2811" s="5"/>
      <c r="L2811" s="5"/>
      <c r="M2811" s="17">
        <f t="shared" si="43"/>
        <v>-205687.21999999872</v>
      </c>
    </row>
    <row r="2812" spans="1:13" hidden="1">
      <c r="A2812" t="s">
        <v>29162</v>
      </c>
      <c r="B2812" s="1">
        <v>42059</v>
      </c>
      <c r="C2812" t="s">
        <v>29182</v>
      </c>
      <c r="D2812">
        <v>2</v>
      </c>
      <c r="E2812" t="s">
        <v>29183</v>
      </c>
      <c r="F2812" t="s">
        <v>7054</v>
      </c>
      <c r="G2812" t="s">
        <v>4</v>
      </c>
      <c r="H2812" t="s">
        <v>11749</v>
      </c>
      <c r="I2812" s="2">
        <v>1025</v>
      </c>
      <c r="J2812" s="5"/>
      <c r="L2812" s="5"/>
      <c r="M2812" s="17">
        <f t="shared" si="43"/>
        <v>-204662.21999999872</v>
      </c>
    </row>
    <row r="2813" spans="1:13" hidden="1">
      <c r="A2813" t="s">
        <v>29186</v>
      </c>
      <c r="B2813" s="1">
        <v>42059</v>
      </c>
      <c r="C2813" t="s">
        <v>29205</v>
      </c>
      <c r="D2813">
        <v>2</v>
      </c>
      <c r="E2813" t="s">
        <v>29206</v>
      </c>
      <c r="F2813" t="s">
        <v>7054</v>
      </c>
      <c r="G2813" t="s">
        <v>4</v>
      </c>
      <c r="H2813" t="s">
        <v>24079</v>
      </c>
      <c r="I2813" s="2">
        <v>1715.71</v>
      </c>
      <c r="J2813" s="5"/>
      <c r="L2813" s="5"/>
      <c r="M2813" s="17">
        <f t="shared" si="43"/>
        <v>-202946.50999999873</v>
      </c>
    </row>
    <row r="2814" spans="1:13" hidden="1">
      <c r="A2814" t="s">
        <v>29209</v>
      </c>
      <c r="B2814" s="1">
        <v>42059</v>
      </c>
      <c r="C2814" t="s">
        <v>29226</v>
      </c>
      <c r="D2814">
        <v>2</v>
      </c>
      <c r="E2814" t="s">
        <v>29227</v>
      </c>
      <c r="F2814" t="s">
        <v>7054</v>
      </c>
      <c r="G2814" t="s">
        <v>4</v>
      </c>
      <c r="H2814" t="s">
        <v>10880</v>
      </c>
      <c r="I2814" s="2">
        <v>5340.01</v>
      </c>
      <c r="J2814" s="5"/>
      <c r="L2814" s="5"/>
      <c r="M2814" s="17">
        <f t="shared" si="43"/>
        <v>-197606.49999999872</v>
      </c>
    </row>
    <row r="2815" spans="1:13" hidden="1">
      <c r="A2815" t="s">
        <v>29229</v>
      </c>
      <c r="B2815" s="1">
        <v>42059</v>
      </c>
      <c r="C2815" t="s">
        <v>29247</v>
      </c>
      <c r="D2815">
        <v>2</v>
      </c>
      <c r="E2815" t="s">
        <v>29248</v>
      </c>
      <c r="F2815" t="s">
        <v>7054</v>
      </c>
      <c r="G2815" t="s">
        <v>4</v>
      </c>
      <c r="H2815" t="s">
        <v>11365</v>
      </c>
      <c r="I2815" s="2">
        <v>3029.99</v>
      </c>
      <c r="J2815" s="5"/>
      <c r="L2815" s="5"/>
      <c r="M2815" s="17">
        <f t="shared" si="43"/>
        <v>-194576.50999999873</v>
      </c>
    </row>
    <row r="2816" spans="1:13" hidden="1">
      <c r="A2816" t="s">
        <v>29251</v>
      </c>
      <c r="B2816" s="1">
        <v>42059</v>
      </c>
      <c r="C2816" t="s">
        <v>6</v>
      </c>
      <c r="D2816">
        <v>1</v>
      </c>
      <c r="E2816" t="s">
        <v>29266</v>
      </c>
      <c r="F2816" t="s">
        <v>13565</v>
      </c>
      <c r="G2816" t="s">
        <v>4</v>
      </c>
      <c r="H2816" t="s">
        <v>115</v>
      </c>
      <c r="I2816" s="2">
        <v>10000</v>
      </c>
      <c r="J2816" s="5"/>
      <c r="L2816" s="5"/>
      <c r="M2816" s="17">
        <f t="shared" si="43"/>
        <v>-184576.50999999873</v>
      </c>
    </row>
    <row r="2817" spans="1:13" hidden="1">
      <c r="A2817" t="s">
        <v>29271</v>
      </c>
      <c r="B2817" s="1">
        <v>42059</v>
      </c>
      <c r="C2817" t="s">
        <v>29284</v>
      </c>
      <c r="D2817">
        <v>1</v>
      </c>
      <c r="E2817" t="s">
        <v>29285</v>
      </c>
      <c r="F2817" t="s">
        <v>13565</v>
      </c>
      <c r="G2817" t="s">
        <v>4</v>
      </c>
      <c r="H2817" t="s">
        <v>29286</v>
      </c>
      <c r="I2817" s="2">
        <v>100000</v>
      </c>
      <c r="J2817" s="5"/>
      <c r="L2817" s="5"/>
      <c r="M2817" s="17">
        <f t="shared" si="43"/>
        <v>-84576.509999998729</v>
      </c>
    </row>
    <row r="2818" spans="1:13" hidden="1">
      <c r="A2818" t="s">
        <v>29292</v>
      </c>
      <c r="B2818" s="1">
        <v>42059</v>
      </c>
      <c r="C2818" t="s">
        <v>6</v>
      </c>
      <c r="D2818">
        <v>1</v>
      </c>
      <c r="E2818" t="s">
        <v>29266</v>
      </c>
      <c r="F2818" t="s">
        <v>13565</v>
      </c>
      <c r="G2818" t="s">
        <v>4</v>
      </c>
      <c r="H2818" t="s">
        <v>29307</v>
      </c>
      <c r="J2818" s="5"/>
      <c r="K2818" s="2">
        <v>10000</v>
      </c>
      <c r="L2818" s="5"/>
      <c r="M2818" s="17">
        <f t="shared" si="43"/>
        <v>-94576.509999998729</v>
      </c>
    </row>
    <row r="2819" spans="1:13" hidden="1">
      <c r="A2819" t="s">
        <v>29312</v>
      </c>
      <c r="B2819" s="1">
        <v>42059</v>
      </c>
      <c r="C2819" t="s">
        <v>29329</v>
      </c>
      <c r="D2819">
        <v>1</v>
      </c>
      <c r="E2819" t="s">
        <v>29330</v>
      </c>
      <c r="F2819" t="s">
        <v>13565</v>
      </c>
      <c r="G2819" t="s">
        <v>4</v>
      </c>
      <c r="H2819" t="s">
        <v>29286</v>
      </c>
      <c r="I2819" s="2">
        <v>100000</v>
      </c>
      <c r="J2819" s="5"/>
      <c r="L2819" s="5"/>
      <c r="M2819" s="17">
        <f t="shared" si="43"/>
        <v>5423.4900000012713</v>
      </c>
    </row>
    <row r="2820" spans="1:13" hidden="1">
      <c r="A2820" s="35" t="s">
        <v>9087</v>
      </c>
      <c r="B2820" s="36">
        <v>42060</v>
      </c>
      <c r="C2820" s="35" t="s">
        <v>6</v>
      </c>
      <c r="D2820" s="35">
        <v>1</v>
      </c>
      <c r="E2820" s="35" t="s">
        <v>9091</v>
      </c>
      <c r="F2820" s="35" t="s">
        <v>8</v>
      </c>
      <c r="G2820" s="35" t="s">
        <v>4</v>
      </c>
      <c r="H2820" s="35" t="s">
        <v>512</v>
      </c>
      <c r="I2820" s="11">
        <v>1489.96</v>
      </c>
      <c r="J2820" s="12"/>
      <c r="K2820" s="11"/>
      <c r="L2820" s="12"/>
      <c r="M2820" s="17">
        <f t="shared" si="43"/>
        <v>6913.4500000012713</v>
      </c>
    </row>
    <row r="2821" spans="1:13" hidden="1">
      <c r="A2821" t="s">
        <v>9094</v>
      </c>
      <c r="B2821" s="1">
        <v>42060</v>
      </c>
      <c r="C2821" t="s">
        <v>278</v>
      </c>
      <c r="D2821">
        <v>1</v>
      </c>
      <c r="E2821" t="s">
        <v>9100</v>
      </c>
      <c r="F2821" t="s">
        <v>13</v>
      </c>
      <c r="G2821" t="s">
        <v>4</v>
      </c>
      <c r="H2821" t="s">
        <v>9101</v>
      </c>
      <c r="J2821" s="5"/>
      <c r="K2821" s="2">
        <v>2500</v>
      </c>
      <c r="L2821" s="5"/>
      <c r="M2821" s="17">
        <f t="shared" si="43"/>
        <v>4413.4500000012713</v>
      </c>
    </row>
    <row r="2822" spans="1:13" hidden="1">
      <c r="A2822" t="s">
        <v>9215</v>
      </c>
      <c r="B2822" s="1">
        <v>42060</v>
      </c>
      <c r="C2822" t="s">
        <v>1</v>
      </c>
      <c r="D2822">
        <v>1</v>
      </c>
      <c r="E2822" t="s">
        <v>9218</v>
      </c>
      <c r="F2822" t="s">
        <v>16</v>
      </c>
      <c r="G2822" t="s">
        <v>4</v>
      </c>
      <c r="H2822" t="s">
        <v>9219</v>
      </c>
      <c r="J2822" s="5"/>
      <c r="K2822" s="2">
        <v>304813.08</v>
      </c>
      <c r="L2822" s="5"/>
      <c r="M2822" s="17">
        <f t="shared" si="43"/>
        <v>-300399.62999999872</v>
      </c>
    </row>
    <row r="2823" spans="1:13" hidden="1">
      <c r="A2823" t="s">
        <v>9229</v>
      </c>
      <c r="B2823" s="1">
        <v>42060</v>
      </c>
      <c r="C2823" t="s">
        <v>6</v>
      </c>
      <c r="D2823">
        <v>1</v>
      </c>
      <c r="E2823" t="s">
        <v>9230</v>
      </c>
      <c r="F2823" t="s">
        <v>8</v>
      </c>
      <c r="G2823" t="s">
        <v>4</v>
      </c>
      <c r="H2823" t="s">
        <v>9231</v>
      </c>
      <c r="I2823" s="2">
        <v>600</v>
      </c>
      <c r="J2823" s="5"/>
      <c r="L2823" s="5"/>
      <c r="M2823" s="17">
        <f t="shared" si="43"/>
        <v>-299799.62999999872</v>
      </c>
    </row>
    <row r="2824" spans="1:13" hidden="1">
      <c r="A2824" t="s">
        <v>9285</v>
      </c>
      <c r="B2824" s="1">
        <v>42060</v>
      </c>
      <c r="C2824" t="s">
        <v>245</v>
      </c>
      <c r="D2824">
        <v>1</v>
      </c>
      <c r="E2824" t="s">
        <v>9287</v>
      </c>
      <c r="F2824" t="s">
        <v>13</v>
      </c>
      <c r="G2824" t="s">
        <v>4</v>
      </c>
      <c r="H2824" t="s">
        <v>1855</v>
      </c>
      <c r="J2824" s="5"/>
      <c r="K2824" s="2">
        <v>1025</v>
      </c>
      <c r="L2824" s="5"/>
      <c r="M2824" s="17">
        <f t="shared" si="43"/>
        <v>-300824.62999999872</v>
      </c>
    </row>
    <row r="2825" spans="1:13" hidden="1">
      <c r="A2825" t="s">
        <v>9307</v>
      </c>
      <c r="B2825" s="1">
        <v>42060</v>
      </c>
      <c r="C2825" t="s">
        <v>6</v>
      </c>
      <c r="D2825">
        <v>1</v>
      </c>
      <c r="E2825" t="s">
        <v>9310</v>
      </c>
      <c r="F2825" t="s">
        <v>29</v>
      </c>
      <c r="G2825" t="s">
        <v>4</v>
      </c>
      <c r="H2825" t="s">
        <v>61</v>
      </c>
      <c r="I2825" s="2">
        <v>1852.45</v>
      </c>
      <c r="J2825" s="5"/>
      <c r="L2825" s="5"/>
      <c r="M2825" s="17">
        <f t="shared" ref="M2825:M2888" si="44">+M2824+I2825-K2825</f>
        <v>-298972.17999999871</v>
      </c>
    </row>
    <row r="2826" spans="1:13" hidden="1">
      <c r="A2826" t="s">
        <v>9325</v>
      </c>
      <c r="B2826" s="1">
        <v>42060</v>
      </c>
      <c r="C2826" t="s">
        <v>6</v>
      </c>
      <c r="D2826">
        <v>1</v>
      </c>
      <c r="E2826" t="s">
        <v>9326</v>
      </c>
      <c r="F2826" t="s">
        <v>29</v>
      </c>
      <c r="G2826" t="s">
        <v>4</v>
      </c>
      <c r="H2826" t="s">
        <v>9327</v>
      </c>
      <c r="I2826" s="2">
        <v>756.75</v>
      </c>
      <c r="J2826" s="5"/>
      <c r="L2826" s="5"/>
      <c r="M2826" s="17">
        <f t="shared" si="44"/>
        <v>-298215.42999999871</v>
      </c>
    </row>
    <row r="2827" spans="1:13" hidden="1">
      <c r="A2827" t="s">
        <v>9335</v>
      </c>
      <c r="B2827" s="1">
        <v>42060</v>
      </c>
      <c r="C2827" t="s">
        <v>536</v>
      </c>
      <c r="D2827">
        <v>1</v>
      </c>
      <c r="E2827" t="s">
        <v>9337</v>
      </c>
      <c r="F2827" t="s">
        <v>16</v>
      </c>
      <c r="G2827" t="s">
        <v>4</v>
      </c>
      <c r="H2827" t="s">
        <v>6382</v>
      </c>
      <c r="J2827" s="5"/>
      <c r="K2827" s="2">
        <v>1840</v>
      </c>
      <c r="L2827" s="5"/>
      <c r="M2827" s="17">
        <f t="shared" si="44"/>
        <v>-300055.42999999871</v>
      </c>
    </row>
    <row r="2828" spans="1:13" hidden="1">
      <c r="A2828" t="s">
        <v>9338</v>
      </c>
      <c r="B2828" s="1">
        <v>42060</v>
      </c>
      <c r="C2828" t="s">
        <v>9341</v>
      </c>
      <c r="D2828">
        <v>2</v>
      </c>
      <c r="E2828" t="s">
        <v>9342</v>
      </c>
      <c r="F2828" t="s">
        <v>78</v>
      </c>
      <c r="G2828" t="s">
        <v>4</v>
      </c>
      <c r="H2828" t="s">
        <v>9343</v>
      </c>
      <c r="J2828" s="5"/>
      <c r="K2828" s="2">
        <v>1025</v>
      </c>
      <c r="L2828" s="5"/>
      <c r="M2828" s="17">
        <f t="shared" si="44"/>
        <v>-301080.42999999871</v>
      </c>
    </row>
    <row r="2829" spans="1:13" hidden="1">
      <c r="A2829" t="s">
        <v>9370</v>
      </c>
      <c r="B2829" s="1">
        <v>42060</v>
      </c>
      <c r="C2829" t="s">
        <v>11</v>
      </c>
      <c r="D2829">
        <v>1</v>
      </c>
      <c r="E2829" t="s">
        <v>9372</v>
      </c>
      <c r="F2829" t="s">
        <v>13</v>
      </c>
      <c r="G2829" t="s">
        <v>4</v>
      </c>
      <c r="H2829" t="s">
        <v>1541</v>
      </c>
      <c r="J2829" s="5"/>
      <c r="K2829" s="2">
        <v>5230</v>
      </c>
      <c r="L2829" s="5"/>
      <c r="M2829" s="2">
        <f t="shared" si="44"/>
        <v>-306310.42999999871</v>
      </c>
    </row>
    <row r="2830" spans="1:13" hidden="1">
      <c r="A2830" t="s">
        <v>9385</v>
      </c>
      <c r="B2830" s="1">
        <v>42060</v>
      </c>
      <c r="C2830" t="s">
        <v>6</v>
      </c>
      <c r="D2830">
        <v>1</v>
      </c>
      <c r="E2830" t="s">
        <v>9388</v>
      </c>
      <c r="F2830" t="s">
        <v>8</v>
      </c>
      <c r="G2830" t="s">
        <v>4</v>
      </c>
      <c r="H2830" t="s">
        <v>9389</v>
      </c>
      <c r="I2830" s="2">
        <v>2626.05</v>
      </c>
      <c r="J2830" s="5"/>
      <c r="L2830" s="5"/>
      <c r="M2830" s="2">
        <f t="shared" si="44"/>
        <v>-303684.37999999872</v>
      </c>
    </row>
    <row r="2831" spans="1:13" hidden="1">
      <c r="A2831" t="s">
        <v>9392</v>
      </c>
      <c r="B2831" s="1">
        <v>42060</v>
      </c>
      <c r="C2831" t="s">
        <v>6</v>
      </c>
      <c r="D2831">
        <v>1</v>
      </c>
      <c r="E2831" t="s">
        <v>9396</v>
      </c>
      <c r="F2831" t="s">
        <v>29</v>
      </c>
      <c r="G2831" t="s">
        <v>4</v>
      </c>
      <c r="H2831" t="s">
        <v>5272</v>
      </c>
      <c r="I2831" s="2">
        <v>20</v>
      </c>
      <c r="J2831" s="5"/>
      <c r="L2831" s="5"/>
      <c r="M2831" s="2">
        <f t="shared" si="44"/>
        <v>-303664.37999999872</v>
      </c>
    </row>
    <row r="2832" spans="1:13" hidden="1">
      <c r="A2832" t="s">
        <v>9403</v>
      </c>
      <c r="B2832" s="1">
        <v>42060</v>
      </c>
      <c r="C2832" t="s">
        <v>11</v>
      </c>
      <c r="D2832">
        <v>1</v>
      </c>
      <c r="E2832" t="s">
        <v>9406</v>
      </c>
      <c r="F2832" t="s">
        <v>67</v>
      </c>
      <c r="G2832" t="s">
        <v>4</v>
      </c>
      <c r="H2832" t="s">
        <v>5189</v>
      </c>
      <c r="J2832" s="5"/>
      <c r="K2832" s="2">
        <v>90000</v>
      </c>
      <c r="L2832" s="5"/>
      <c r="M2832" s="2">
        <f t="shared" si="44"/>
        <v>-393664.37999999872</v>
      </c>
    </row>
    <row r="2833" spans="1:13" hidden="1">
      <c r="A2833" t="s">
        <v>9428</v>
      </c>
      <c r="B2833" s="1">
        <v>42060</v>
      </c>
      <c r="C2833" t="s">
        <v>1</v>
      </c>
      <c r="D2833">
        <v>1</v>
      </c>
      <c r="E2833" t="s">
        <v>9429</v>
      </c>
      <c r="F2833" t="s">
        <v>13</v>
      </c>
      <c r="G2833" t="s">
        <v>4</v>
      </c>
      <c r="H2833" t="s">
        <v>838</v>
      </c>
      <c r="J2833" s="5"/>
      <c r="K2833" s="2">
        <v>2800</v>
      </c>
      <c r="L2833" s="5"/>
      <c r="M2833" s="2">
        <f t="shared" si="44"/>
        <v>-396464.37999999872</v>
      </c>
    </row>
    <row r="2834" spans="1:13" hidden="1">
      <c r="A2834" t="s">
        <v>9433</v>
      </c>
      <c r="B2834" s="1">
        <v>42060</v>
      </c>
      <c r="C2834" t="s">
        <v>6</v>
      </c>
      <c r="D2834">
        <v>1</v>
      </c>
      <c r="E2834" t="s">
        <v>9434</v>
      </c>
      <c r="F2834" t="s">
        <v>29</v>
      </c>
      <c r="G2834" t="s">
        <v>4</v>
      </c>
      <c r="H2834" t="s">
        <v>8984</v>
      </c>
      <c r="I2834" s="2">
        <v>70.66</v>
      </c>
      <c r="J2834" s="5"/>
      <c r="L2834" s="5"/>
      <c r="M2834" s="2">
        <f t="shared" si="44"/>
        <v>-396393.71999999875</v>
      </c>
    </row>
    <row r="2835" spans="1:13" hidden="1">
      <c r="A2835" t="s">
        <v>9435</v>
      </c>
      <c r="B2835" s="1">
        <v>42060</v>
      </c>
      <c r="C2835" t="s">
        <v>1098</v>
      </c>
      <c r="D2835">
        <v>1</v>
      </c>
      <c r="E2835" t="s">
        <v>9437</v>
      </c>
      <c r="F2835" t="s">
        <v>13</v>
      </c>
      <c r="G2835" t="s">
        <v>4</v>
      </c>
      <c r="H2835" t="s">
        <v>1098</v>
      </c>
      <c r="J2835" s="5"/>
      <c r="K2835" s="2">
        <v>3030</v>
      </c>
      <c r="L2835" s="5"/>
      <c r="M2835" s="2">
        <f t="shared" si="44"/>
        <v>-399423.71999999875</v>
      </c>
    </row>
    <row r="2836" spans="1:13" hidden="1">
      <c r="A2836" t="s">
        <v>9439</v>
      </c>
      <c r="B2836" s="1">
        <v>42060</v>
      </c>
      <c r="C2836" t="s">
        <v>630</v>
      </c>
      <c r="D2836">
        <v>1</v>
      </c>
      <c r="E2836" t="s">
        <v>9441</v>
      </c>
      <c r="F2836" t="s">
        <v>16</v>
      </c>
      <c r="G2836" t="s">
        <v>4</v>
      </c>
      <c r="H2836" t="s">
        <v>630</v>
      </c>
      <c r="J2836" s="5"/>
      <c r="K2836" s="2">
        <v>2750.5</v>
      </c>
      <c r="L2836" s="5"/>
      <c r="M2836" s="2">
        <f t="shared" si="44"/>
        <v>-402174.21999999875</v>
      </c>
    </row>
    <row r="2837" spans="1:13" hidden="1">
      <c r="A2837" t="s">
        <v>9442</v>
      </c>
      <c r="B2837" s="1">
        <v>42060</v>
      </c>
      <c r="C2837" t="s">
        <v>195</v>
      </c>
      <c r="D2837">
        <v>1</v>
      </c>
      <c r="E2837" t="s">
        <v>9449</v>
      </c>
      <c r="F2837" t="s">
        <v>13</v>
      </c>
      <c r="G2837" t="s">
        <v>4</v>
      </c>
      <c r="H2837" t="s">
        <v>195</v>
      </c>
      <c r="J2837" s="5"/>
      <c r="K2837" s="2">
        <v>23365.74</v>
      </c>
      <c r="L2837" s="5"/>
      <c r="M2837" s="2">
        <f t="shared" si="44"/>
        <v>-425539.95999999874</v>
      </c>
    </row>
    <row r="2838" spans="1:13" hidden="1">
      <c r="A2838" t="s">
        <v>9450</v>
      </c>
      <c r="B2838" s="1">
        <v>42060</v>
      </c>
      <c r="C2838" t="s">
        <v>18</v>
      </c>
      <c r="D2838">
        <v>1</v>
      </c>
      <c r="E2838" t="s">
        <v>9452</v>
      </c>
      <c r="F2838" t="s">
        <v>13</v>
      </c>
      <c r="G2838" t="s">
        <v>4</v>
      </c>
      <c r="H2838" t="s">
        <v>18</v>
      </c>
      <c r="J2838" s="5"/>
      <c r="K2838" s="2">
        <v>21130.3</v>
      </c>
      <c r="L2838" s="5"/>
      <c r="M2838" s="2">
        <f t="shared" si="44"/>
        <v>-446670.25999999873</v>
      </c>
    </row>
    <row r="2839" spans="1:13" hidden="1">
      <c r="A2839" t="s">
        <v>29335</v>
      </c>
      <c r="B2839" s="1">
        <v>42060</v>
      </c>
      <c r="C2839" t="s">
        <v>1</v>
      </c>
      <c r="D2839">
        <v>2</v>
      </c>
      <c r="E2839" t="s">
        <v>29352</v>
      </c>
      <c r="F2839" t="s">
        <v>13559</v>
      </c>
      <c r="G2839" t="s">
        <v>313</v>
      </c>
      <c r="H2839" t="s">
        <v>29353</v>
      </c>
      <c r="I2839" s="2">
        <v>2500</v>
      </c>
      <c r="J2839" s="5"/>
      <c r="L2839" s="5"/>
      <c r="M2839" s="2">
        <f t="shared" si="44"/>
        <v>-444170.25999999873</v>
      </c>
    </row>
    <row r="2840" spans="1:13" hidden="1">
      <c r="A2840" t="s">
        <v>29378</v>
      </c>
      <c r="B2840" s="1">
        <v>42060</v>
      </c>
      <c r="C2840" t="s">
        <v>29396</v>
      </c>
      <c r="D2840">
        <v>2</v>
      </c>
      <c r="E2840" t="s">
        <v>29397</v>
      </c>
      <c r="F2840" t="s">
        <v>7054</v>
      </c>
      <c r="G2840" t="s">
        <v>4</v>
      </c>
      <c r="H2840" t="s">
        <v>2119</v>
      </c>
      <c r="I2840" s="2">
        <v>400</v>
      </c>
      <c r="J2840" s="5"/>
      <c r="L2840" s="5"/>
      <c r="M2840" s="2">
        <f t="shared" si="44"/>
        <v>-443770.25999999873</v>
      </c>
    </row>
    <row r="2841" spans="1:13" hidden="1">
      <c r="A2841" t="s">
        <v>29402</v>
      </c>
      <c r="B2841" s="1">
        <v>42060</v>
      </c>
      <c r="C2841" t="s">
        <v>29424</v>
      </c>
      <c r="D2841">
        <v>1</v>
      </c>
      <c r="E2841" t="s">
        <v>29425</v>
      </c>
      <c r="F2841" t="s">
        <v>13565</v>
      </c>
      <c r="G2841" t="s">
        <v>4</v>
      </c>
      <c r="H2841" t="s">
        <v>9219</v>
      </c>
      <c r="I2841" s="2">
        <v>304813.08</v>
      </c>
      <c r="J2841" s="5"/>
      <c r="L2841" s="5"/>
      <c r="M2841" s="2">
        <f t="shared" si="44"/>
        <v>-138957.17999999871</v>
      </c>
    </row>
    <row r="2842" spans="1:13" hidden="1">
      <c r="A2842" t="s">
        <v>29429</v>
      </c>
      <c r="B2842" s="1">
        <v>42060</v>
      </c>
      <c r="C2842" t="s">
        <v>29444</v>
      </c>
      <c r="D2842">
        <v>2</v>
      </c>
      <c r="E2842" t="s">
        <v>29445</v>
      </c>
      <c r="F2842" t="s">
        <v>13559</v>
      </c>
      <c r="G2842" t="s">
        <v>479</v>
      </c>
      <c r="H2842" t="s">
        <v>7815</v>
      </c>
      <c r="J2842" s="5"/>
      <c r="K2842" s="2">
        <v>473.71</v>
      </c>
      <c r="L2842" s="5"/>
      <c r="M2842" s="2">
        <f t="shared" si="44"/>
        <v>-139430.8899999987</v>
      </c>
    </row>
    <row r="2843" spans="1:13" hidden="1">
      <c r="A2843" t="s">
        <v>29429</v>
      </c>
      <c r="B2843" s="1">
        <v>42060</v>
      </c>
      <c r="C2843" t="s">
        <v>29444</v>
      </c>
      <c r="D2843">
        <v>2</v>
      </c>
      <c r="E2843" t="s">
        <v>29445</v>
      </c>
      <c r="F2843" t="s">
        <v>13559</v>
      </c>
      <c r="G2843" t="s">
        <v>479</v>
      </c>
      <c r="H2843" t="s">
        <v>7815</v>
      </c>
      <c r="I2843" s="2">
        <v>947.43</v>
      </c>
      <c r="J2843" s="5"/>
      <c r="L2843" s="5"/>
      <c r="M2843" s="2">
        <f t="shared" si="44"/>
        <v>-138483.45999999871</v>
      </c>
    </row>
    <row r="2844" spans="1:13" hidden="1">
      <c r="A2844" t="s">
        <v>29449</v>
      </c>
      <c r="B2844" s="1">
        <v>42060</v>
      </c>
      <c r="C2844" t="s">
        <v>29467</v>
      </c>
      <c r="D2844">
        <v>1</v>
      </c>
      <c r="E2844" t="s">
        <v>29468</v>
      </c>
      <c r="F2844" t="s">
        <v>14703</v>
      </c>
      <c r="G2844" t="s">
        <v>4</v>
      </c>
      <c r="H2844" t="s">
        <v>29469</v>
      </c>
      <c r="I2844" s="2">
        <v>175</v>
      </c>
      <c r="J2844" s="5"/>
      <c r="L2844" s="5"/>
      <c r="M2844" s="2">
        <f t="shared" si="44"/>
        <v>-138308.45999999871</v>
      </c>
    </row>
    <row r="2845" spans="1:13" hidden="1">
      <c r="A2845" t="s">
        <v>29472</v>
      </c>
      <c r="B2845" s="1">
        <v>42060</v>
      </c>
      <c r="C2845" t="s">
        <v>8629</v>
      </c>
      <c r="D2845">
        <v>2</v>
      </c>
      <c r="E2845" t="s">
        <v>29491</v>
      </c>
      <c r="F2845" t="s">
        <v>7054</v>
      </c>
      <c r="G2845" t="s">
        <v>4</v>
      </c>
      <c r="H2845" t="s">
        <v>1855</v>
      </c>
      <c r="I2845" s="2">
        <v>1025</v>
      </c>
      <c r="J2845" s="5"/>
      <c r="L2845" s="5"/>
      <c r="M2845" s="2">
        <f t="shared" si="44"/>
        <v>-137283.45999999871</v>
      </c>
    </row>
    <row r="2846" spans="1:13" hidden="1">
      <c r="A2846" t="s">
        <v>29495</v>
      </c>
      <c r="B2846" s="1">
        <v>42060</v>
      </c>
      <c r="C2846" t="s">
        <v>28598</v>
      </c>
      <c r="D2846">
        <v>1</v>
      </c>
      <c r="E2846" t="s">
        <v>29515</v>
      </c>
      <c r="F2846" t="s">
        <v>13565</v>
      </c>
      <c r="G2846" t="s">
        <v>4</v>
      </c>
      <c r="H2846" t="s">
        <v>8718</v>
      </c>
      <c r="I2846" s="2">
        <v>4800</v>
      </c>
      <c r="J2846" s="5"/>
      <c r="L2846" s="5"/>
      <c r="M2846" s="2">
        <f t="shared" si="44"/>
        <v>-132483.45999999871</v>
      </c>
    </row>
    <row r="2847" spans="1:13" hidden="1">
      <c r="A2847" t="s">
        <v>29521</v>
      </c>
      <c r="B2847" s="1">
        <v>42060</v>
      </c>
      <c r="C2847" t="s">
        <v>29534</v>
      </c>
      <c r="D2847">
        <v>2</v>
      </c>
      <c r="E2847" t="s">
        <v>29535</v>
      </c>
      <c r="F2847" t="s">
        <v>7054</v>
      </c>
      <c r="G2847" t="s">
        <v>4</v>
      </c>
      <c r="H2847" t="s">
        <v>10507</v>
      </c>
      <c r="I2847" s="2">
        <v>1025</v>
      </c>
      <c r="J2847" s="5"/>
      <c r="L2847" s="5"/>
      <c r="M2847" s="2">
        <f t="shared" si="44"/>
        <v>-131458.45999999871</v>
      </c>
    </row>
    <row r="2848" spans="1:13" hidden="1">
      <c r="A2848" t="s">
        <v>29542</v>
      </c>
      <c r="B2848" s="1">
        <v>42060</v>
      </c>
      <c r="C2848" t="s">
        <v>29556</v>
      </c>
      <c r="D2848">
        <v>2</v>
      </c>
      <c r="E2848" t="s">
        <v>29557</v>
      </c>
      <c r="F2848" t="s">
        <v>7054</v>
      </c>
      <c r="G2848" t="s">
        <v>4</v>
      </c>
      <c r="H2848" t="s">
        <v>19413</v>
      </c>
      <c r="I2848" s="2">
        <v>1839.99</v>
      </c>
      <c r="J2848" s="5"/>
      <c r="L2848" s="5"/>
      <c r="M2848" s="2">
        <f t="shared" si="44"/>
        <v>-129618.46999999871</v>
      </c>
    </row>
    <row r="2849" spans="1:13" hidden="1">
      <c r="A2849" t="s">
        <v>29564</v>
      </c>
      <c r="B2849" s="1">
        <v>42060</v>
      </c>
      <c r="C2849" t="s">
        <v>29576</v>
      </c>
      <c r="D2849">
        <v>2</v>
      </c>
      <c r="E2849" t="s">
        <v>29577</v>
      </c>
      <c r="F2849" t="s">
        <v>7054</v>
      </c>
      <c r="G2849" t="s">
        <v>4</v>
      </c>
      <c r="H2849" t="s">
        <v>29578</v>
      </c>
      <c r="I2849" s="2">
        <v>1025</v>
      </c>
      <c r="J2849" s="5"/>
      <c r="L2849" s="5"/>
      <c r="M2849" s="2">
        <f t="shared" si="44"/>
        <v>-128593.46999999871</v>
      </c>
    </row>
    <row r="2850" spans="1:13" hidden="1">
      <c r="A2850" t="s">
        <v>29585</v>
      </c>
      <c r="B2850" s="1">
        <v>42060</v>
      </c>
      <c r="C2850" t="s">
        <v>29599</v>
      </c>
      <c r="D2850">
        <v>2</v>
      </c>
      <c r="E2850" t="s">
        <v>29600</v>
      </c>
      <c r="F2850" t="s">
        <v>13559</v>
      </c>
      <c r="G2850" t="s">
        <v>479</v>
      </c>
      <c r="H2850" t="s">
        <v>1875</v>
      </c>
      <c r="J2850" s="5"/>
      <c r="K2850" s="2">
        <v>800</v>
      </c>
      <c r="L2850" s="5"/>
      <c r="M2850" s="2">
        <f t="shared" si="44"/>
        <v>-129393.46999999871</v>
      </c>
    </row>
    <row r="2851" spans="1:13" hidden="1">
      <c r="A2851" t="s">
        <v>29585</v>
      </c>
      <c r="B2851" s="1">
        <v>42060</v>
      </c>
      <c r="C2851" t="s">
        <v>29599</v>
      </c>
      <c r="D2851">
        <v>2</v>
      </c>
      <c r="E2851" t="s">
        <v>29600</v>
      </c>
      <c r="F2851" t="s">
        <v>13559</v>
      </c>
      <c r="G2851" t="s">
        <v>479</v>
      </c>
      <c r="H2851" t="s">
        <v>1875</v>
      </c>
      <c r="I2851" s="2">
        <v>1710.5</v>
      </c>
      <c r="J2851" s="5"/>
      <c r="L2851" s="5"/>
      <c r="M2851" s="2">
        <f t="shared" si="44"/>
        <v>-127682.96999999871</v>
      </c>
    </row>
    <row r="2852" spans="1:13" hidden="1">
      <c r="A2852" t="s">
        <v>29607</v>
      </c>
      <c r="B2852" s="1">
        <v>42060</v>
      </c>
      <c r="C2852" t="s">
        <v>29623</v>
      </c>
      <c r="D2852">
        <v>2</v>
      </c>
      <c r="E2852" t="s">
        <v>29624</v>
      </c>
      <c r="F2852" t="s">
        <v>7054</v>
      </c>
      <c r="G2852" t="s">
        <v>4</v>
      </c>
      <c r="H2852" t="s">
        <v>10020</v>
      </c>
      <c r="I2852" s="2">
        <v>1840</v>
      </c>
      <c r="J2852" s="5"/>
      <c r="L2852" s="5"/>
      <c r="M2852" s="2">
        <f t="shared" si="44"/>
        <v>-125842.96999999871</v>
      </c>
    </row>
    <row r="2853" spans="1:13" hidden="1">
      <c r="A2853" t="s">
        <v>29629</v>
      </c>
      <c r="B2853" s="1">
        <v>42060</v>
      </c>
      <c r="C2853" t="s">
        <v>18</v>
      </c>
      <c r="D2853">
        <v>2</v>
      </c>
      <c r="E2853" t="s">
        <v>29643</v>
      </c>
      <c r="F2853" t="s">
        <v>13559</v>
      </c>
      <c r="G2853" t="s">
        <v>313</v>
      </c>
      <c r="H2853" t="s">
        <v>5410</v>
      </c>
      <c r="I2853" s="2">
        <v>322.36</v>
      </c>
      <c r="J2853" s="5"/>
      <c r="L2853" s="5"/>
      <c r="M2853" s="2">
        <f t="shared" si="44"/>
        <v>-125520.60999999871</v>
      </c>
    </row>
    <row r="2854" spans="1:13" hidden="1">
      <c r="A2854" t="s">
        <v>29649</v>
      </c>
      <c r="B2854" s="1">
        <v>42060</v>
      </c>
      <c r="C2854" t="s">
        <v>29662</v>
      </c>
      <c r="D2854">
        <v>2</v>
      </c>
      <c r="E2854" t="s">
        <v>29663</v>
      </c>
      <c r="F2854" t="s">
        <v>7054</v>
      </c>
      <c r="G2854" t="s">
        <v>4</v>
      </c>
      <c r="H2854" t="s">
        <v>19378</v>
      </c>
      <c r="I2854" s="2">
        <v>1025</v>
      </c>
      <c r="J2854" s="5"/>
      <c r="L2854" s="5"/>
      <c r="M2854" s="2">
        <f t="shared" si="44"/>
        <v>-124495.60999999871</v>
      </c>
    </row>
    <row r="2855" spans="1:13" hidden="1">
      <c r="A2855" t="s">
        <v>29667</v>
      </c>
      <c r="B2855" s="1">
        <v>42060</v>
      </c>
      <c r="C2855" t="s">
        <v>9341</v>
      </c>
      <c r="D2855">
        <v>2</v>
      </c>
      <c r="E2855" t="s">
        <v>29682</v>
      </c>
      <c r="F2855" t="s">
        <v>7054</v>
      </c>
      <c r="G2855" t="s">
        <v>4</v>
      </c>
      <c r="H2855" t="s">
        <v>9343</v>
      </c>
      <c r="I2855" s="2">
        <v>1025</v>
      </c>
      <c r="J2855" s="5"/>
      <c r="L2855" s="5"/>
      <c r="M2855" s="2">
        <f t="shared" si="44"/>
        <v>-123470.60999999871</v>
      </c>
    </row>
    <row r="2856" spans="1:13" hidden="1">
      <c r="A2856" t="s">
        <v>29689</v>
      </c>
      <c r="B2856" s="1">
        <v>42060</v>
      </c>
      <c r="C2856" t="s">
        <v>9341</v>
      </c>
      <c r="D2856">
        <v>2</v>
      </c>
      <c r="E2856" t="s">
        <v>29703</v>
      </c>
      <c r="F2856" t="s">
        <v>7054</v>
      </c>
      <c r="G2856" t="s">
        <v>4</v>
      </c>
      <c r="H2856" t="s">
        <v>29704</v>
      </c>
      <c r="I2856" s="2">
        <v>1025</v>
      </c>
      <c r="J2856" s="5"/>
      <c r="L2856" s="5"/>
      <c r="M2856" s="2">
        <f t="shared" si="44"/>
        <v>-122445.60999999871</v>
      </c>
    </row>
    <row r="2857" spans="1:13" hidden="1">
      <c r="A2857" t="s">
        <v>29711</v>
      </c>
      <c r="B2857" s="1">
        <v>42060</v>
      </c>
      <c r="C2857" t="s">
        <v>18</v>
      </c>
      <c r="D2857">
        <v>2</v>
      </c>
      <c r="E2857" t="s">
        <v>29725</v>
      </c>
      <c r="F2857" t="s">
        <v>13559</v>
      </c>
      <c r="G2857" t="s">
        <v>479</v>
      </c>
      <c r="H2857" t="s">
        <v>11365</v>
      </c>
      <c r="I2857" s="2">
        <v>932.63</v>
      </c>
      <c r="J2857" s="5"/>
      <c r="L2857" s="5"/>
      <c r="M2857" s="2">
        <f t="shared" si="44"/>
        <v>-121512.9799999987</v>
      </c>
    </row>
    <row r="2858" spans="1:13" hidden="1">
      <c r="A2858" t="s">
        <v>29731</v>
      </c>
      <c r="B2858" s="1">
        <v>42060</v>
      </c>
      <c r="C2858" t="s">
        <v>29748</v>
      </c>
      <c r="D2858">
        <v>1</v>
      </c>
      <c r="E2858" t="s">
        <v>29749</v>
      </c>
      <c r="F2858" t="s">
        <v>13565</v>
      </c>
      <c r="G2858" t="s">
        <v>4</v>
      </c>
      <c r="H2858" t="s">
        <v>29750</v>
      </c>
      <c r="I2858" s="2">
        <v>10000</v>
      </c>
      <c r="J2858" s="5"/>
      <c r="L2858" s="5"/>
      <c r="M2858" s="2">
        <f t="shared" si="44"/>
        <v>-111512.9799999987</v>
      </c>
    </row>
    <row r="2859" spans="1:13" hidden="1">
      <c r="A2859" t="s">
        <v>29757</v>
      </c>
      <c r="B2859" s="1">
        <v>42060</v>
      </c>
      <c r="C2859" t="s">
        <v>18</v>
      </c>
      <c r="D2859">
        <v>2</v>
      </c>
      <c r="E2859" t="s">
        <v>29771</v>
      </c>
      <c r="F2859" t="s">
        <v>13559</v>
      </c>
      <c r="G2859" t="s">
        <v>479</v>
      </c>
      <c r="H2859" t="s">
        <v>8901</v>
      </c>
      <c r="J2859" s="5"/>
      <c r="K2859" s="2">
        <v>1907.83</v>
      </c>
      <c r="L2859" s="5"/>
      <c r="M2859" s="2">
        <f t="shared" si="44"/>
        <v>-113420.8099999987</v>
      </c>
    </row>
    <row r="2860" spans="1:13" hidden="1">
      <c r="A2860" t="s">
        <v>29757</v>
      </c>
      <c r="B2860" s="1">
        <v>42060</v>
      </c>
      <c r="C2860" t="s">
        <v>18</v>
      </c>
      <c r="D2860">
        <v>2</v>
      </c>
      <c r="E2860" t="s">
        <v>29771</v>
      </c>
      <c r="F2860" t="s">
        <v>13559</v>
      </c>
      <c r="G2860" t="s">
        <v>479</v>
      </c>
      <c r="H2860" t="s">
        <v>8901</v>
      </c>
      <c r="I2860" s="2">
        <v>1907.83</v>
      </c>
      <c r="J2860" s="5"/>
      <c r="L2860" s="5"/>
      <c r="M2860" s="2">
        <f t="shared" si="44"/>
        <v>-111512.9799999987</v>
      </c>
    </row>
    <row r="2861" spans="1:13" hidden="1">
      <c r="A2861" t="s">
        <v>29777</v>
      </c>
      <c r="B2861" s="1">
        <v>42060</v>
      </c>
      <c r="C2861" t="s">
        <v>29794</v>
      </c>
      <c r="D2861">
        <v>2</v>
      </c>
      <c r="E2861" t="s">
        <v>29795</v>
      </c>
      <c r="F2861" t="s">
        <v>7054</v>
      </c>
      <c r="G2861" t="s">
        <v>4</v>
      </c>
      <c r="H2861" t="s">
        <v>15950</v>
      </c>
      <c r="I2861" s="2">
        <v>1840</v>
      </c>
      <c r="J2861" s="5"/>
      <c r="L2861" s="5"/>
      <c r="M2861" s="2">
        <f t="shared" si="44"/>
        <v>-109672.9799999987</v>
      </c>
    </row>
    <row r="2862" spans="1:13" hidden="1">
      <c r="A2862" t="s">
        <v>29801</v>
      </c>
      <c r="B2862" s="1">
        <v>42060</v>
      </c>
      <c r="C2862" t="s">
        <v>18</v>
      </c>
      <c r="D2862">
        <v>2</v>
      </c>
      <c r="E2862" t="s">
        <v>29819</v>
      </c>
      <c r="F2862" t="s">
        <v>13559</v>
      </c>
      <c r="G2862" t="s">
        <v>479</v>
      </c>
      <c r="H2862" t="s">
        <v>8597</v>
      </c>
      <c r="J2862" s="5"/>
      <c r="K2862" s="2">
        <v>209.82</v>
      </c>
      <c r="L2862" s="5"/>
      <c r="M2862" s="2">
        <f t="shared" si="44"/>
        <v>-109882.79999999871</v>
      </c>
    </row>
    <row r="2863" spans="1:13" hidden="1">
      <c r="A2863" t="s">
        <v>29801</v>
      </c>
      <c r="B2863" s="1">
        <v>42060</v>
      </c>
      <c r="C2863" t="s">
        <v>18</v>
      </c>
      <c r="D2863">
        <v>2</v>
      </c>
      <c r="E2863" t="s">
        <v>29819</v>
      </c>
      <c r="F2863" t="s">
        <v>13559</v>
      </c>
      <c r="G2863" t="s">
        <v>479</v>
      </c>
      <c r="H2863" t="s">
        <v>8597</v>
      </c>
      <c r="I2863" s="2">
        <v>209.82</v>
      </c>
      <c r="J2863" s="5"/>
      <c r="L2863" s="5"/>
      <c r="M2863" s="2">
        <f t="shared" si="44"/>
        <v>-109672.9799999987</v>
      </c>
    </row>
    <row r="2864" spans="1:13" hidden="1">
      <c r="A2864" t="s">
        <v>29825</v>
      </c>
      <c r="B2864" s="1">
        <v>42060</v>
      </c>
      <c r="C2864" t="s">
        <v>29843</v>
      </c>
      <c r="D2864">
        <v>2</v>
      </c>
      <c r="E2864" t="s">
        <v>29844</v>
      </c>
      <c r="F2864" t="s">
        <v>7054</v>
      </c>
      <c r="G2864" t="s">
        <v>4</v>
      </c>
      <c r="H2864" t="s">
        <v>29845</v>
      </c>
      <c r="I2864" s="2">
        <v>1025</v>
      </c>
      <c r="J2864" s="5"/>
      <c r="L2864" s="5"/>
      <c r="M2864" s="2">
        <f t="shared" si="44"/>
        <v>-108647.9799999987</v>
      </c>
    </row>
    <row r="2865" spans="1:13" hidden="1">
      <c r="A2865" t="s">
        <v>29851</v>
      </c>
      <c r="B2865" s="1">
        <v>42060</v>
      </c>
      <c r="C2865" t="s">
        <v>29865</v>
      </c>
      <c r="D2865">
        <v>2</v>
      </c>
      <c r="E2865" t="s">
        <v>29866</v>
      </c>
      <c r="F2865" t="s">
        <v>7054</v>
      </c>
      <c r="G2865" t="s">
        <v>4</v>
      </c>
      <c r="H2865" t="s">
        <v>771</v>
      </c>
      <c r="I2865" s="2">
        <v>5320</v>
      </c>
      <c r="J2865" s="5"/>
      <c r="L2865" s="5"/>
      <c r="M2865" s="2">
        <f t="shared" si="44"/>
        <v>-103327.9799999987</v>
      </c>
    </row>
    <row r="2866" spans="1:13" hidden="1">
      <c r="A2866" t="s">
        <v>29873</v>
      </c>
      <c r="B2866" s="1">
        <v>42060</v>
      </c>
      <c r="C2866" t="s">
        <v>29886</v>
      </c>
      <c r="D2866">
        <v>2</v>
      </c>
      <c r="E2866" t="s">
        <v>29887</v>
      </c>
      <c r="F2866" t="s">
        <v>7054</v>
      </c>
      <c r="G2866" t="s">
        <v>4</v>
      </c>
      <c r="H2866" t="s">
        <v>29888</v>
      </c>
      <c r="I2866" s="2">
        <v>3030</v>
      </c>
      <c r="J2866" s="5"/>
      <c r="L2866" s="5"/>
      <c r="M2866" s="2">
        <f t="shared" si="44"/>
        <v>-100297.9799999987</v>
      </c>
    </row>
    <row r="2867" spans="1:13" hidden="1">
      <c r="A2867" t="s">
        <v>29894</v>
      </c>
      <c r="B2867" s="1">
        <v>42060</v>
      </c>
      <c r="C2867" t="s">
        <v>29912</v>
      </c>
      <c r="D2867">
        <v>2</v>
      </c>
      <c r="E2867" t="s">
        <v>29913</v>
      </c>
      <c r="F2867" t="s">
        <v>7054</v>
      </c>
      <c r="G2867" t="s">
        <v>4</v>
      </c>
      <c r="H2867" t="s">
        <v>8960</v>
      </c>
      <c r="J2867" s="5"/>
      <c r="K2867" s="2">
        <v>1683.82</v>
      </c>
      <c r="L2867" s="5"/>
      <c r="M2867" s="2">
        <f t="shared" si="44"/>
        <v>-101981.79999999871</v>
      </c>
    </row>
    <row r="2868" spans="1:13" hidden="1">
      <c r="A2868" t="s">
        <v>29894</v>
      </c>
      <c r="B2868" s="1">
        <v>42060</v>
      </c>
      <c r="C2868" t="s">
        <v>29912</v>
      </c>
      <c r="D2868">
        <v>2</v>
      </c>
      <c r="E2868" t="s">
        <v>29913</v>
      </c>
      <c r="F2868" t="s">
        <v>7054</v>
      </c>
      <c r="G2868" t="s">
        <v>4</v>
      </c>
      <c r="H2868" t="s">
        <v>8960</v>
      </c>
      <c r="I2868" s="2">
        <v>1683.82</v>
      </c>
      <c r="J2868" s="5"/>
      <c r="L2868" s="5"/>
      <c r="M2868" s="2">
        <f t="shared" si="44"/>
        <v>-100297.9799999987</v>
      </c>
    </row>
    <row r="2869" spans="1:13" hidden="1">
      <c r="A2869" t="s">
        <v>29921</v>
      </c>
      <c r="B2869" s="1">
        <v>42060</v>
      </c>
      <c r="C2869" t="s">
        <v>29936</v>
      </c>
      <c r="D2869">
        <v>2</v>
      </c>
      <c r="E2869" t="s">
        <v>29937</v>
      </c>
      <c r="F2869" t="s">
        <v>7054</v>
      </c>
      <c r="G2869" t="s">
        <v>4</v>
      </c>
      <c r="H2869" t="s">
        <v>8960</v>
      </c>
      <c r="J2869" s="5"/>
      <c r="K2869" s="2">
        <v>1346.18</v>
      </c>
      <c r="L2869" s="5"/>
      <c r="M2869" s="2">
        <f t="shared" si="44"/>
        <v>-101644.15999999869</v>
      </c>
    </row>
    <row r="2870" spans="1:13" hidden="1">
      <c r="A2870" t="s">
        <v>29921</v>
      </c>
      <c r="B2870" s="1">
        <v>42060</v>
      </c>
      <c r="C2870" t="s">
        <v>29936</v>
      </c>
      <c r="D2870">
        <v>2</v>
      </c>
      <c r="E2870" t="s">
        <v>29937</v>
      </c>
      <c r="F2870" t="s">
        <v>7054</v>
      </c>
      <c r="G2870" t="s">
        <v>4</v>
      </c>
      <c r="H2870" t="s">
        <v>8960</v>
      </c>
      <c r="I2870" s="2">
        <v>1346.18</v>
      </c>
      <c r="J2870" s="5"/>
      <c r="L2870" s="5"/>
      <c r="M2870" s="2">
        <f t="shared" si="44"/>
        <v>-100297.9799999987</v>
      </c>
    </row>
    <row r="2871" spans="1:13" hidden="1">
      <c r="A2871" t="s">
        <v>29943</v>
      </c>
      <c r="B2871" s="1">
        <v>42060</v>
      </c>
      <c r="C2871" t="s">
        <v>29957</v>
      </c>
      <c r="D2871">
        <v>2</v>
      </c>
      <c r="E2871" t="s">
        <v>29958</v>
      </c>
      <c r="F2871" t="s">
        <v>7054</v>
      </c>
      <c r="G2871" t="s">
        <v>4</v>
      </c>
      <c r="H2871" t="s">
        <v>1541</v>
      </c>
      <c r="I2871" s="2">
        <v>5230</v>
      </c>
      <c r="J2871" s="5"/>
      <c r="L2871" s="5"/>
      <c r="M2871" s="2">
        <f t="shared" si="44"/>
        <v>-95067.979999998701</v>
      </c>
    </row>
    <row r="2872" spans="1:13" hidden="1">
      <c r="A2872" t="s">
        <v>29962</v>
      </c>
      <c r="B2872" s="1">
        <v>42060</v>
      </c>
      <c r="C2872" t="s">
        <v>29978</v>
      </c>
      <c r="D2872">
        <v>2</v>
      </c>
      <c r="E2872" t="s">
        <v>29979</v>
      </c>
      <c r="F2872" t="s">
        <v>7054</v>
      </c>
      <c r="G2872" t="s">
        <v>4</v>
      </c>
      <c r="H2872" t="s">
        <v>17485</v>
      </c>
      <c r="I2872" s="2">
        <v>691</v>
      </c>
      <c r="J2872" s="5"/>
      <c r="L2872" s="5"/>
      <c r="M2872" s="2">
        <f t="shared" si="44"/>
        <v>-94376.979999998701</v>
      </c>
    </row>
    <row r="2873" spans="1:13" hidden="1">
      <c r="A2873" t="s">
        <v>29985</v>
      </c>
      <c r="B2873" s="1">
        <v>42060</v>
      </c>
      <c r="C2873" t="s">
        <v>29997</v>
      </c>
      <c r="D2873">
        <v>2</v>
      </c>
      <c r="E2873" t="s">
        <v>29998</v>
      </c>
      <c r="F2873" t="s">
        <v>7054</v>
      </c>
      <c r="G2873" t="s">
        <v>4</v>
      </c>
      <c r="H2873" t="s">
        <v>15761</v>
      </c>
      <c r="I2873" s="2">
        <v>3030</v>
      </c>
      <c r="J2873" s="5"/>
      <c r="L2873" s="5"/>
      <c r="M2873" s="2">
        <f t="shared" si="44"/>
        <v>-91346.979999998701</v>
      </c>
    </row>
    <row r="2874" spans="1:13" hidden="1">
      <c r="A2874" t="s">
        <v>30004</v>
      </c>
      <c r="B2874" s="1">
        <v>42060</v>
      </c>
      <c r="C2874" t="s">
        <v>30020</v>
      </c>
      <c r="D2874">
        <v>2</v>
      </c>
      <c r="E2874" t="s">
        <v>30021</v>
      </c>
      <c r="F2874" t="s">
        <v>7054</v>
      </c>
      <c r="G2874" t="s">
        <v>4</v>
      </c>
      <c r="H2874" t="s">
        <v>1624</v>
      </c>
      <c r="I2874" s="2">
        <v>3940</v>
      </c>
      <c r="J2874" s="5"/>
      <c r="L2874" s="5"/>
      <c r="M2874" s="2">
        <f t="shared" si="44"/>
        <v>-87406.979999998701</v>
      </c>
    </row>
    <row r="2875" spans="1:13" hidden="1">
      <c r="A2875" t="s">
        <v>30028</v>
      </c>
      <c r="B2875" s="1">
        <v>42060</v>
      </c>
      <c r="C2875" t="s">
        <v>23198</v>
      </c>
      <c r="D2875">
        <v>1</v>
      </c>
      <c r="E2875" t="s">
        <v>30045</v>
      </c>
      <c r="F2875" t="s">
        <v>13561</v>
      </c>
      <c r="G2875" t="s">
        <v>4</v>
      </c>
      <c r="H2875" t="s">
        <v>5189</v>
      </c>
      <c r="I2875" s="2">
        <v>90000</v>
      </c>
      <c r="J2875" s="5"/>
      <c r="L2875" s="5"/>
      <c r="M2875" s="2">
        <f t="shared" si="44"/>
        <v>2593.0200000012992</v>
      </c>
    </row>
    <row r="2876" spans="1:13" hidden="1">
      <c r="A2876" t="s">
        <v>30052</v>
      </c>
      <c r="B2876" s="1">
        <v>42060</v>
      </c>
      <c r="C2876" t="s">
        <v>18</v>
      </c>
      <c r="D2876">
        <v>2</v>
      </c>
      <c r="E2876" t="s">
        <v>30063</v>
      </c>
      <c r="F2876" t="s">
        <v>13559</v>
      </c>
      <c r="G2876" t="s">
        <v>479</v>
      </c>
      <c r="H2876" t="s">
        <v>1943</v>
      </c>
      <c r="I2876" s="2">
        <v>30.55</v>
      </c>
      <c r="J2876" s="5"/>
      <c r="L2876" s="5"/>
      <c r="M2876" s="2">
        <f t="shared" si="44"/>
        <v>2623.5700000012994</v>
      </c>
    </row>
    <row r="2877" spans="1:13" hidden="1">
      <c r="A2877" t="s">
        <v>30069</v>
      </c>
      <c r="B2877" s="1">
        <v>42060</v>
      </c>
      <c r="C2877" t="s">
        <v>28931</v>
      </c>
      <c r="D2877">
        <v>1</v>
      </c>
      <c r="E2877" t="s">
        <v>30083</v>
      </c>
      <c r="F2877" t="s">
        <v>13561</v>
      </c>
      <c r="G2877" t="s">
        <v>4</v>
      </c>
      <c r="H2877" t="s">
        <v>838</v>
      </c>
      <c r="I2877" s="2">
        <v>2800</v>
      </c>
      <c r="J2877" s="5"/>
      <c r="L2877" s="5"/>
      <c r="M2877" s="2">
        <f t="shared" si="44"/>
        <v>5423.5700000012994</v>
      </c>
    </row>
    <row r="2878" spans="1:13" hidden="1">
      <c r="A2878" s="35" t="s">
        <v>9457</v>
      </c>
      <c r="B2878" s="36">
        <v>42061</v>
      </c>
      <c r="C2878" s="35" t="s">
        <v>1</v>
      </c>
      <c r="D2878" s="35">
        <v>1</v>
      </c>
      <c r="E2878" s="35" t="s">
        <v>9461</v>
      </c>
      <c r="F2878" s="35" t="s">
        <v>45</v>
      </c>
      <c r="G2878" s="35" t="s">
        <v>4</v>
      </c>
      <c r="H2878" s="35" t="s">
        <v>9462</v>
      </c>
      <c r="I2878" s="11"/>
      <c r="J2878" s="12"/>
      <c r="K2878" s="11">
        <v>177000</v>
      </c>
      <c r="L2878" s="12"/>
      <c r="M2878" s="11">
        <f t="shared" si="44"/>
        <v>-171576.42999999871</v>
      </c>
    </row>
    <row r="2879" spans="1:13" hidden="1">
      <c r="A2879" t="s">
        <v>9483</v>
      </c>
      <c r="B2879" s="1">
        <v>42061</v>
      </c>
      <c r="C2879" t="s">
        <v>245</v>
      </c>
      <c r="D2879">
        <v>1</v>
      </c>
      <c r="E2879" t="s">
        <v>9484</v>
      </c>
      <c r="F2879" t="s">
        <v>13</v>
      </c>
      <c r="G2879" t="s">
        <v>4</v>
      </c>
      <c r="H2879" t="s">
        <v>1187</v>
      </c>
      <c r="J2879" s="5"/>
      <c r="K2879" s="2">
        <v>3030</v>
      </c>
      <c r="L2879" s="5"/>
      <c r="M2879" s="2">
        <f t="shared" si="44"/>
        <v>-174606.42999999871</v>
      </c>
    </row>
    <row r="2880" spans="1:13" hidden="1">
      <c r="A2880" t="s">
        <v>9485</v>
      </c>
      <c r="B2880" s="1">
        <v>42061</v>
      </c>
      <c r="C2880" t="s">
        <v>9490</v>
      </c>
      <c r="D2880">
        <v>1</v>
      </c>
      <c r="E2880" t="s">
        <v>9491</v>
      </c>
      <c r="F2880" t="s">
        <v>67</v>
      </c>
      <c r="G2880" t="s">
        <v>4</v>
      </c>
      <c r="H2880" t="s">
        <v>9261</v>
      </c>
      <c r="J2880" s="5"/>
      <c r="K2880" s="2">
        <v>3630</v>
      </c>
      <c r="L2880" s="5"/>
      <c r="M2880" s="2">
        <f t="shared" si="44"/>
        <v>-178236.42999999871</v>
      </c>
    </row>
    <row r="2881" spans="1:13" hidden="1">
      <c r="A2881" t="s">
        <v>9532</v>
      </c>
      <c r="B2881" s="1">
        <v>42061</v>
      </c>
      <c r="C2881" t="s">
        <v>11</v>
      </c>
      <c r="D2881">
        <v>1</v>
      </c>
      <c r="E2881" t="s">
        <v>9535</v>
      </c>
      <c r="F2881" t="s">
        <v>13</v>
      </c>
      <c r="G2881" t="s">
        <v>4</v>
      </c>
      <c r="J2881" s="5"/>
      <c r="K2881" s="2">
        <v>11607.52</v>
      </c>
      <c r="L2881" s="5"/>
      <c r="M2881" s="2">
        <f t="shared" si="44"/>
        <v>-189843.9499999987</v>
      </c>
    </row>
    <row r="2882" spans="1:13" hidden="1">
      <c r="A2882" t="s">
        <v>9536</v>
      </c>
      <c r="B2882" s="1">
        <v>42061</v>
      </c>
      <c r="C2882" t="s">
        <v>9538</v>
      </c>
      <c r="D2882">
        <v>1</v>
      </c>
      <c r="E2882" t="s">
        <v>9539</v>
      </c>
      <c r="F2882" t="s">
        <v>13</v>
      </c>
      <c r="G2882" t="s">
        <v>4</v>
      </c>
      <c r="H2882" t="s">
        <v>9540</v>
      </c>
      <c r="J2882" s="5"/>
      <c r="K2882" s="2">
        <v>30000</v>
      </c>
      <c r="L2882" s="5"/>
      <c r="M2882" s="2">
        <f t="shared" si="44"/>
        <v>-219843.9499999987</v>
      </c>
    </row>
    <row r="2883" spans="1:13" hidden="1">
      <c r="A2883" t="s">
        <v>9544</v>
      </c>
      <c r="B2883" s="1">
        <v>42061</v>
      </c>
      <c r="C2883" t="s">
        <v>18</v>
      </c>
      <c r="D2883">
        <v>2</v>
      </c>
      <c r="E2883" t="s">
        <v>9546</v>
      </c>
      <c r="F2883" t="s">
        <v>312</v>
      </c>
      <c r="G2883" t="s">
        <v>479</v>
      </c>
      <c r="H2883" t="s">
        <v>9547</v>
      </c>
      <c r="J2883" s="5"/>
      <c r="K2883" s="2">
        <v>751.44</v>
      </c>
      <c r="L2883" s="5"/>
      <c r="M2883" s="2">
        <f t="shared" si="44"/>
        <v>-220595.3899999987</v>
      </c>
    </row>
    <row r="2884" spans="1:13" hidden="1">
      <c r="A2884" t="s">
        <v>9550</v>
      </c>
      <c r="B2884" s="1">
        <v>42061</v>
      </c>
      <c r="C2884" t="s">
        <v>9552</v>
      </c>
      <c r="D2884">
        <v>1</v>
      </c>
      <c r="E2884" t="s">
        <v>9553</v>
      </c>
      <c r="F2884" t="s">
        <v>16</v>
      </c>
      <c r="G2884" t="s">
        <v>4</v>
      </c>
      <c r="H2884" t="s">
        <v>9554</v>
      </c>
      <c r="J2884" s="5"/>
      <c r="K2884" s="2">
        <v>99000</v>
      </c>
      <c r="L2884" s="5"/>
      <c r="M2884" s="2">
        <f t="shared" si="44"/>
        <v>-319595.38999999873</v>
      </c>
    </row>
    <row r="2885" spans="1:13" hidden="1">
      <c r="A2885" t="s">
        <v>9560</v>
      </c>
      <c r="B2885" s="1">
        <v>42061</v>
      </c>
      <c r="C2885" t="s">
        <v>11</v>
      </c>
      <c r="D2885">
        <v>1</v>
      </c>
      <c r="E2885" t="s">
        <v>9563</v>
      </c>
      <c r="F2885" t="s">
        <v>13</v>
      </c>
      <c r="G2885" t="s">
        <v>4</v>
      </c>
      <c r="H2885" t="s">
        <v>9564</v>
      </c>
      <c r="J2885" s="5"/>
      <c r="K2885" s="2">
        <v>199.8</v>
      </c>
      <c r="L2885" s="5"/>
      <c r="M2885" s="2">
        <f t="shared" si="44"/>
        <v>-319795.18999999872</v>
      </c>
    </row>
    <row r="2886" spans="1:13" hidden="1">
      <c r="A2886" t="s">
        <v>9585</v>
      </c>
      <c r="B2886" s="1">
        <v>42061</v>
      </c>
      <c r="C2886" t="s">
        <v>11</v>
      </c>
      <c r="D2886">
        <v>1</v>
      </c>
      <c r="E2886" t="s">
        <v>9590</v>
      </c>
      <c r="F2886" t="s">
        <v>16</v>
      </c>
      <c r="G2886" t="s">
        <v>4</v>
      </c>
      <c r="H2886" t="s">
        <v>8323</v>
      </c>
      <c r="J2886" s="5"/>
      <c r="K2886" s="2">
        <v>6000</v>
      </c>
      <c r="L2886" s="5"/>
      <c r="M2886" s="2">
        <f t="shared" si="44"/>
        <v>-325795.18999999872</v>
      </c>
    </row>
    <row r="2887" spans="1:13" hidden="1">
      <c r="A2887" t="s">
        <v>9768</v>
      </c>
      <c r="B2887" s="1">
        <v>42061</v>
      </c>
      <c r="C2887" t="s">
        <v>18</v>
      </c>
      <c r="D2887">
        <v>2</v>
      </c>
      <c r="E2887" t="s">
        <v>9775</v>
      </c>
      <c r="F2887" t="s">
        <v>9776</v>
      </c>
      <c r="G2887" t="s">
        <v>479</v>
      </c>
      <c r="H2887" t="s">
        <v>9777</v>
      </c>
      <c r="I2887" s="2">
        <v>1837.01</v>
      </c>
      <c r="J2887" s="5"/>
      <c r="L2887" s="5"/>
      <c r="M2887" s="2">
        <f t="shared" si="44"/>
        <v>-323958.17999999871</v>
      </c>
    </row>
    <row r="2888" spans="1:13" hidden="1">
      <c r="A2888" t="s">
        <v>9941</v>
      </c>
      <c r="B2888" s="1">
        <v>42061</v>
      </c>
      <c r="C2888" t="s">
        <v>6</v>
      </c>
      <c r="D2888">
        <v>1</v>
      </c>
      <c r="E2888" t="s">
        <v>9943</v>
      </c>
      <c r="F2888" t="s">
        <v>8</v>
      </c>
      <c r="G2888" t="s">
        <v>4</v>
      </c>
      <c r="H2888" t="s">
        <v>9944</v>
      </c>
      <c r="I2888" s="2">
        <v>1000</v>
      </c>
      <c r="J2888" s="5"/>
      <c r="L2888" s="5"/>
      <c r="M2888" s="2">
        <f t="shared" si="44"/>
        <v>-322958.17999999871</v>
      </c>
    </row>
    <row r="2889" spans="1:13" hidden="1">
      <c r="A2889" t="s">
        <v>9961</v>
      </c>
      <c r="B2889" s="1">
        <v>42061</v>
      </c>
      <c r="C2889" t="s">
        <v>43</v>
      </c>
      <c r="D2889">
        <v>1</v>
      </c>
      <c r="E2889" t="s">
        <v>9965</v>
      </c>
      <c r="F2889" t="s">
        <v>13</v>
      </c>
      <c r="G2889" t="s">
        <v>4</v>
      </c>
      <c r="H2889" t="s">
        <v>7625</v>
      </c>
      <c r="J2889" s="5"/>
      <c r="K2889" s="2">
        <v>71900</v>
      </c>
      <c r="L2889" s="5"/>
      <c r="M2889" s="2">
        <f t="shared" ref="M2889:M2952" si="45">+M2888+I2889-K2889</f>
        <v>-394858.17999999871</v>
      </c>
    </row>
    <row r="2890" spans="1:13" hidden="1">
      <c r="A2890" t="s">
        <v>9981</v>
      </c>
      <c r="B2890" s="1">
        <v>42061</v>
      </c>
      <c r="C2890" t="s">
        <v>11</v>
      </c>
      <c r="D2890">
        <v>1</v>
      </c>
      <c r="E2890" t="s">
        <v>9984</v>
      </c>
      <c r="F2890" t="s">
        <v>16</v>
      </c>
      <c r="G2890" t="s">
        <v>4</v>
      </c>
      <c r="H2890" t="s">
        <v>9985</v>
      </c>
      <c r="J2890" s="5"/>
      <c r="K2890" s="2">
        <v>1716</v>
      </c>
      <c r="L2890" s="5"/>
      <c r="M2890" s="2">
        <f t="shared" si="45"/>
        <v>-396574.17999999871</v>
      </c>
    </row>
    <row r="2891" spans="1:13" hidden="1">
      <c r="A2891" t="s">
        <v>10004</v>
      </c>
      <c r="B2891" s="1">
        <v>42061</v>
      </c>
      <c r="C2891" t="s">
        <v>1</v>
      </c>
      <c r="D2891">
        <v>1</v>
      </c>
      <c r="E2891" t="s">
        <v>10005</v>
      </c>
      <c r="F2891" t="s">
        <v>16</v>
      </c>
      <c r="G2891" t="s">
        <v>4</v>
      </c>
      <c r="H2891" t="s">
        <v>10006</v>
      </c>
      <c r="J2891" s="5"/>
      <c r="K2891" s="2">
        <v>55000</v>
      </c>
      <c r="L2891" s="5"/>
      <c r="M2891" s="2">
        <f t="shared" si="45"/>
        <v>-451574.17999999871</v>
      </c>
    </row>
    <row r="2892" spans="1:13" hidden="1">
      <c r="A2892" t="s">
        <v>10007</v>
      </c>
      <c r="B2892" s="1">
        <v>42061</v>
      </c>
      <c r="C2892" t="s">
        <v>6</v>
      </c>
      <c r="D2892">
        <v>1</v>
      </c>
      <c r="E2892" t="s">
        <v>10011</v>
      </c>
      <c r="F2892" t="s">
        <v>29</v>
      </c>
      <c r="G2892" t="s">
        <v>4</v>
      </c>
      <c r="H2892" t="s">
        <v>10012</v>
      </c>
      <c r="I2892" s="2">
        <v>366.09</v>
      </c>
      <c r="J2892" s="5"/>
      <c r="L2892" s="5"/>
      <c r="M2892" s="2">
        <f t="shared" si="45"/>
        <v>-451208.08999999869</v>
      </c>
    </row>
    <row r="2893" spans="1:13" hidden="1">
      <c r="A2893" t="s">
        <v>10013</v>
      </c>
      <c r="B2893" s="1">
        <v>42061</v>
      </c>
      <c r="C2893" t="s">
        <v>6</v>
      </c>
      <c r="D2893">
        <v>1</v>
      </c>
      <c r="E2893" t="s">
        <v>10015</v>
      </c>
      <c r="F2893" t="s">
        <v>29</v>
      </c>
      <c r="G2893" t="s">
        <v>4</v>
      </c>
      <c r="H2893" t="s">
        <v>10016</v>
      </c>
      <c r="I2893" s="2">
        <v>5107.13</v>
      </c>
      <c r="J2893" s="5"/>
      <c r="L2893" s="5"/>
      <c r="M2893" s="2">
        <f t="shared" si="45"/>
        <v>-446100.95999999868</v>
      </c>
    </row>
    <row r="2894" spans="1:13" hidden="1">
      <c r="A2894" t="s">
        <v>10021</v>
      </c>
      <c r="B2894" s="1">
        <v>42061</v>
      </c>
      <c r="C2894" t="s">
        <v>6</v>
      </c>
      <c r="D2894">
        <v>1</v>
      </c>
      <c r="E2894" t="s">
        <v>10026</v>
      </c>
      <c r="F2894" t="s">
        <v>29</v>
      </c>
      <c r="G2894" t="s">
        <v>4</v>
      </c>
      <c r="H2894" t="s">
        <v>10016</v>
      </c>
      <c r="I2894" s="2">
        <v>2000</v>
      </c>
      <c r="J2894" s="5"/>
      <c r="L2894" s="5"/>
      <c r="M2894" s="2">
        <f t="shared" si="45"/>
        <v>-444100.95999999868</v>
      </c>
    </row>
    <row r="2895" spans="1:13" hidden="1">
      <c r="A2895" t="s">
        <v>10027</v>
      </c>
      <c r="B2895" s="1">
        <v>42061</v>
      </c>
      <c r="C2895" t="s">
        <v>6</v>
      </c>
      <c r="D2895">
        <v>1</v>
      </c>
      <c r="E2895" t="s">
        <v>10015</v>
      </c>
      <c r="F2895" t="s">
        <v>29</v>
      </c>
      <c r="G2895" t="s">
        <v>4</v>
      </c>
      <c r="H2895" t="s">
        <v>10032</v>
      </c>
      <c r="J2895" s="5"/>
      <c r="K2895" s="2">
        <v>5107.13</v>
      </c>
      <c r="L2895" s="5"/>
      <c r="M2895" s="2">
        <f t="shared" si="45"/>
        <v>-449208.08999999869</v>
      </c>
    </row>
    <row r="2896" spans="1:13" hidden="1">
      <c r="A2896" t="s">
        <v>10035</v>
      </c>
      <c r="B2896" s="1">
        <v>42061</v>
      </c>
      <c r="C2896" t="s">
        <v>6</v>
      </c>
      <c r="D2896">
        <v>1</v>
      </c>
      <c r="E2896" t="s">
        <v>10042</v>
      </c>
      <c r="F2896" t="s">
        <v>67</v>
      </c>
      <c r="G2896" t="s">
        <v>4</v>
      </c>
      <c r="H2896" t="s">
        <v>5189</v>
      </c>
      <c r="J2896" s="5"/>
      <c r="K2896" s="2">
        <v>5000</v>
      </c>
      <c r="L2896" s="5"/>
      <c r="M2896" s="2">
        <f t="shared" si="45"/>
        <v>-454208.08999999869</v>
      </c>
    </row>
    <row r="2897" spans="1:13" hidden="1">
      <c r="A2897" t="s">
        <v>10060</v>
      </c>
      <c r="B2897" s="1">
        <v>42061</v>
      </c>
      <c r="C2897" t="s">
        <v>982</v>
      </c>
      <c r="D2897">
        <v>1</v>
      </c>
      <c r="E2897" t="s">
        <v>10063</v>
      </c>
      <c r="F2897" t="s">
        <v>45</v>
      </c>
      <c r="G2897" t="s">
        <v>4</v>
      </c>
      <c r="H2897" t="s">
        <v>984</v>
      </c>
      <c r="J2897" s="5"/>
      <c r="K2897" s="2">
        <v>50000.04</v>
      </c>
      <c r="L2897" s="5"/>
      <c r="M2897" s="2">
        <f t="shared" si="45"/>
        <v>-504208.12999999867</v>
      </c>
    </row>
    <row r="2898" spans="1:13" hidden="1">
      <c r="A2898" t="s">
        <v>10076</v>
      </c>
      <c r="B2898" s="1">
        <v>42061</v>
      </c>
      <c r="C2898" t="s">
        <v>630</v>
      </c>
      <c r="D2898">
        <v>1</v>
      </c>
      <c r="E2898" t="s">
        <v>10078</v>
      </c>
      <c r="F2898" t="s">
        <v>16</v>
      </c>
      <c r="G2898" t="s">
        <v>4</v>
      </c>
      <c r="H2898" t="s">
        <v>630</v>
      </c>
      <c r="J2898" s="5"/>
      <c r="K2898" s="2">
        <v>12727.01</v>
      </c>
      <c r="L2898" s="5"/>
      <c r="M2898" s="2">
        <f t="shared" si="45"/>
        <v>-516935.13999999868</v>
      </c>
    </row>
    <row r="2899" spans="1:13" hidden="1">
      <c r="A2899" t="s">
        <v>10082</v>
      </c>
      <c r="B2899" s="1">
        <v>42061</v>
      </c>
      <c r="C2899" t="s">
        <v>195</v>
      </c>
      <c r="D2899">
        <v>1</v>
      </c>
      <c r="E2899" t="s">
        <v>10084</v>
      </c>
      <c r="F2899" t="s">
        <v>13</v>
      </c>
      <c r="G2899" t="s">
        <v>4</v>
      </c>
      <c r="H2899" t="s">
        <v>195</v>
      </c>
      <c r="J2899" s="5"/>
      <c r="K2899" s="2">
        <v>21430.97</v>
      </c>
      <c r="L2899" s="5"/>
      <c r="M2899" s="2">
        <f t="shared" si="45"/>
        <v>-538366.10999999871</v>
      </c>
    </row>
    <row r="2900" spans="1:13" hidden="1">
      <c r="A2900" t="s">
        <v>10090</v>
      </c>
      <c r="B2900" s="1">
        <v>42061</v>
      </c>
      <c r="C2900" t="s">
        <v>18</v>
      </c>
      <c r="D2900">
        <v>1</v>
      </c>
      <c r="E2900" t="s">
        <v>10092</v>
      </c>
      <c r="F2900" t="s">
        <v>13</v>
      </c>
      <c r="G2900" t="s">
        <v>4</v>
      </c>
      <c r="H2900" t="s">
        <v>18</v>
      </c>
      <c r="J2900" s="5"/>
      <c r="K2900" s="2">
        <v>28455.119999999999</v>
      </c>
      <c r="L2900" s="5"/>
      <c r="M2900" s="2">
        <f t="shared" si="45"/>
        <v>-566821.2299999987</v>
      </c>
    </row>
    <row r="2901" spans="1:13" hidden="1">
      <c r="A2901" t="s">
        <v>30087</v>
      </c>
      <c r="B2901" s="1">
        <v>42061</v>
      </c>
      <c r="C2901" t="s">
        <v>27469</v>
      </c>
      <c r="D2901">
        <v>1</v>
      </c>
      <c r="E2901" t="s">
        <v>30104</v>
      </c>
      <c r="F2901" t="s">
        <v>13565</v>
      </c>
      <c r="G2901" t="s">
        <v>4</v>
      </c>
      <c r="H2901" t="s">
        <v>9462</v>
      </c>
      <c r="I2901" s="2">
        <v>177000</v>
      </c>
      <c r="J2901" s="5"/>
      <c r="L2901" s="5"/>
      <c r="M2901" s="2">
        <f t="shared" si="45"/>
        <v>-389821.2299999987</v>
      </c>
    </row>
    <row r="2902" spans="1:13" hidden="1">
      <c r="A2902" t="s">
        <v>30109</v>
      </c>
      <c r="B2902" s="1">
        <v>42061</v>
      </c>
      <c r="C2902" t="s">
        <v>30123</v>
      </c>
      <c r="D2902">
        <v>2</v>
      </c>
      <c r="E2902" t="s">
        <v>30124</v>
      </c>
      <c r="F2902" t="s">
        <v>7054</v>
      </c>
      <c r="G2902" t="s">
        <v>4</v>
      </c>
      <c r="H2902" t="s">
        <v>1187</v>
      </c>
      <c r="I2902" s="2">
        <v>3030</v>
      </c>
      <c r="J2902" s="5"/>
      <c r="L2902" s="5"/>
      <c r="M2902" s="2">
        <f t="shared" si="45"/>
        <v>-386791.2299999987</v>
      </c>
    </row>
    <row r="2903" spans="1:13" hidden="1">
      <c r="A2903" t="s">
        <v>30130</v>
      </c>
      <c r="B2903" s="1">
        <v>42061</v>
      </c>
      <c r="C2903" t="s">
        <v>30146</v>
      </c>
      <c r="D2903">
        <v>2</v>
      </c>
      <c r="E2903" t="s">
        <v>30147</v>
      </c>
      <c r="F2903" t="s">
        <v>7054</v>
      </c>
      <c r="G2903" t="s">
        <v>4</v>
      </c>
      <c r="H2903" t="s">
        <v>9261</v>
      </c>
      <c r="I2903" s="2">
        <v>3630</v>
      </c>
      <c r="J2903" s="5"/>
      <c r="L2903" s="5"/>
      <c r="M2903" s="2">
        <f t="shared" si="45"/>
        <v>-383161.2299999987</v>
      </c>
    </row>
    <row r="2904" spans="1:13" hidden="1">
      <c r="A2904" t="s">
        <v>30153</v>
      </c>
      <c r="B2904" s="1">
        <v>42061</v>
      </c>
      <c r="C2904" t="s">
        <v>18</v>
      </c>
      <c r="D2904">
        <v>2</v>
      </c>
      <c r="E2904" t="s">
        <v>30169</v>
      </c>
      <c r="F2904" t="s">
        <v>13559</v>
      </c>
      <c r="G2904" t="s">
        <v>479</v>
      </c>
      <c r="H2904" t="s">
        <v>12127</v>
      </c>
      <c r="I2904" s="2">
        <v>483.42</v>
      </c>
      <c r="J2904" s="5"/>
      <c r="L2904" s="5"/>
      <c r="M2904" s="2">
        <f t="shared" si="45"/>
        <v>-382677.80999999872</v>
      </c>
    </row>
    <row r="2905" spans="1:13" hidden="1">
      <c r="A2905" t="s">
        <v>30175</v>
      </c>
      <c r="B2905" s="1">
        <v>42061</v>
      </c>
      <c r="C2905" t="s">
        <v>9538</v>
      </c>
      <c r="D2905">
        <v>1</v>
      </c>
      <c r="E2905" t="s">
        <v>30189</v>
      </c>
      <c r="F2905" t="s">
        <v>13565</v>
      </c>
      <c r="G2905" t="s">
        <v>4</v>
      </c>
      <c r="H2905" t="s">
        <v>6884</v>
      </c>
      <c r="I2905" s="2">
        <v>30000</v>
      </c>
      <c r="J2905" s="5"/>
      <c r="L2905" s="5"/>
      <c r="M2905" s="2">
        <f t="shared" si="45"/>
        <v>-352677.80999999872</v>
      </c>
    </row>
    <row r="2906" spans="1:13" hidden="1">
      <c r="A2906" t="s">
        <v>30194</v>
      </c>
      <c r="B2906" s="1">
        <v>42061</v>
      </c>
      <c r="C2906" t="s">
        <v>1419</v>
      </c>
      <c r="D2906">
        <v>2</v>
      </c>
      <c r="E2906" t="s">
        <v>30209</v>
      </c>
      <c r="F2906" t="s">
        <v>13559</v>
      </c>
      <c r="G2906" t="s">
        <v>479</v>
      </c>
      <c r="H2906" t="s">
        <v>2020</v>
      </c>
      <c r="I2906" s="2">
        <v>199.8</v>
      </c>
      <c r="J2906" s="5"/>
      <c r="L2906" s="5"/>
      <c r="M2906" s="2">
        <f t="shared" si="45"/>
        <v>-352478.00999999873</v>
      </c>
    </row>
    <row r="2907" spans="1:13" hidden="1">
      <c r="A2907" t="s">
        <v>30214</v>
      </c>
      <c r="B2907" s="1">
        <v>42061</v>
      </c>
      <c r="C2907" t="s">
        <v>30232</v>
      </c>
      <c r="D2907">
        <v>1</v>
      </c>
      <c r="E2907" t="s">
        <v>30233</v>
      </c>
      <c r="F2907" t="s">
        <v>13565</v>
      </c>
      <c r="G2907" t="s">
        <v>4</v>
      </c>
      <c r="H2907" t="s">
        <v>9554</v>
      </c>
      <c r="I2907" s="2">
        <v>99000</v>
      </c>
      <c r="J2907" s="5"/>
      <c r="L2907" s="5"/>
      <c r="M2907" s="2">
        <f t="shared" si="45"/>
        <v>-253478.00999999873</v>
      </c>
    </row>
    <row r="2908" spans="1:13" hidden="1">
      <c r="A2908" t="s">
        <v>30240</v>
      </c>
      <c r="B2908" s="1">
        <v>42061</v>
      </c>
      <c r="C2908" t="s">
        <v>6</v>
      </c>
      <c r="D2908">
        <v>1</v>
      </c>
      <c r="E2908" t="s">
        <v>30255</v>
      </c>
      <c r="F2908" t="s">
        <v>13565</v>
      </c>
      <c r="G2908" t="s">
        <v>4</v>
      </c>
      <c r="H2908" t="s">
        <v>30256</v>
      </c>
      <c r="I2908" s="2">
        <v>11607.52</v>
      </c>
      <c r="J2908" s="5"/>
      <c r="L2908" s="5"/>
      <c r="M2908" s="2">
        <f t="shared" si="45"/>
        <v>-241870.48999999874</v>
      </c>
    </row>
    <row r="2909" spans="1:13" hidden="1">
      <c r="A2909" t="s">
        <v>30262</v>
      </c>
      <c r="B2909" s="1">
        <v>42061</v>
      </c>
      <c r="C2909" t="s">
        <v>18</v>
      </c>
      <c r="D2909">
        <v>2</v>
      </c>
      <c r="E2909" t="s">
        <v>30275</v>
      </c>
      <c r="F2909" t="s">
        <v>13559</v>
      </c>
      <c r="G2909" t="s">
        <v>479</v>
      </c>
      <c r="H2909" t="s">
        <v>28671</v>
      </c>
      <c r="I2909" s="2">
        <v>751.44</v>
      </c>
      <c r="J2909" s="5"/>
      <c r="L2909" s="5"/>
      <c r="M2909" s="2">
        <f t="shared" si="45"/>
        <v>-241119.04999999874</v>
      </c>
    </row>
    <row r="2910" spans="1:13" hidden="1">
      <c r="A2910" t="s">
        <v>30284</v>
      </c>
      <c r="B2910" s="1">
        <v>42061</v>
      </c>
      <c r="C2910" t="s">
        <v>30300</v>
      </c>
      <c r="D2910">
        <v>2</v>
      </c>
      <c r="E2910" t="s">
        <v>30301</v>
      </c>
      <c r="F2910" t="s">
        <v>7054</v>
      </c>
      <c r="G2910" t="s">
        <v>4</v>
      </c>
      <c r="H2910" t="s">
        <v>24079</v>
      </c>
      <c r="I2910" s="2">
        <v>1970</v>
      </c>
      <c r="J2910" s="5"/>
      <c r="L2910" s="5"/>
      <c r="M2910" s="2">
        <f t="shared" si="45"/>
        <v>-239149.04999999874</v>
      </c>
    </row>
    <row r="2911" spans="1:13" hidden="1">
      <c r="A2911" t="s">
        <v>30306</v>
      </c>
      <c r="B2911" s="1">
        <v>42061</v>
      </c>
      <c r="C2911" t="s">
        <v>20223</v>
      </c>
      <c r="D2911">
        <v>1</v>
      </c>
      <c r="E2911" t="s">
        <v>30319</v>
      </c>
      <c r="F2911" t="s">
        <v>13561</v>
      </c>
      <c r="G2911" t="s">
        <v>4</v>
      </c>
      <c r="H2911" t="s">
        <v>5426</v>
      </c>
      <c r="I2911" s="2">
        <v>4.5</v>
      </c>
      <c r="J2911" s="5"/>
      <c r="L2911" s="5"/>
      <c r="M2911" s="2">
        <f t="shared" si="45"/>
        <v>-239144.54999999874</v>
      </c>
    </row>
    <row r="2912" spans="1:13" hidden="1">
      <c r="A2912" t="s">
        <v>30325</v>
      </c>
      <c r="B2912" s="1">
        <v>42061</v>
      </c>
      <c r="C2912" t="s">
        <v>30343</v>
      </c>
      <c r="D2912">
        <v>2</v>
      </c>
      <c r="E2912" t="s">
        <v>30344</v>
      </c>
      <c r="F2912" t="s">
        <v>7054</v>
      </c>
      <c r="G2912" t="s">
        <v>4</v>
      </c>
      <c r="H2912" t="s">
        <v>4930</v>
      </c>
      <c r="I2912" s="2">
        <v>1025</v>
      </c>
      <c r="J2912" s="5"/>
      <c r="L2912" s="5"/>
      <c r="M2912" s="2">
        <f t="shared" si="45"/>
        <v>-238119.54999999874</v>
      </c>
    </row>
    <row r="2913" spans="1:13" hidden="1">
      <c r="A2913" t="s">
        <v>30349</v>
      </c>
      <c r="B2913" s="1">
        <v>42061</v>
      </c>
      <c r="C2913" t="s">
        <v>5029</v>
      </c>
      <c r="D2913">
        <v>2</v>
      </c>
      <c r="E2913" t="s">
        <v>30364</v>
      </c>
      <c r="F2913" t="s">
        <v>13559</v>
      </c>
      <c r="G2913" t="s">
        <v>479</v>
      </c>
      <c r="H2913" t="s">
        <v>2468</v>
      </c>
      <c r="J2913" s="5"/>
      <c r="K2913" s="2">
        <v>697.35</v>
      </c>
      <c r="L2913" s="5"/>
      <c r="M2913" s="2">
        <f t="shared" si="45"/>
        <v>-238816.89999999874</v>
      </c>
    </row>
    <row r="2914" spans="1:13" hidden="1">
      <c r="A2914" t="s">
        <v>30349</v>
      </c>
      <c r="B2914" s="1">
        <v>42061</v>
      </c>
      <c r="C2914" t="s">
        <v>5029</v>
      </c>
      <c r="D2914">
        <v>2</v>
      </c>
      <c r="E2914" t="s">
        <v>30364</v>
      </c>
      <c r="F2914" t="s">
        <v>13559</v>
      </c>
      <c r="G2914" t="s">
        <v>479</v>
      </c>
      <c r="H2914" t="s">
        <v>2468</v>
      </c>
      <c r="I2914" s="2">
        <v>697.35</v>
      </c>
      <c r="J2914" s="5"/>
      <c r="L2914" s="5"/>
      <c r="M2914" s="2">
        <f t="shared" si="45"/>
        <v>-238119.54999999874</v>
      </c>
    </row>
    <row r="2915" spans="1:13" hidden="1">
      <c r="A2915" t="s">
        <v>30370</v>
      </c>
      <c r="B2915" s="1">
        <v>42061</v>
      </c>
      <c r="C2915" t="s">
        <v>674</v>
      </c>
      <c r="D2915">
        <v>2</v>
      </c>
      <c r="E2915" t="s">
        <v>30388</v>
      </c>
      <c r="F2915" t="s">
        <v>13559</v>
      </c>
      <c r="G2915" t="s">
        <v>479</v>
      </c>
      <c r="H2915" t="s">
        <v>4691</v>
      </c>
      <c r="J2915" s="5"/>
      <c r="K2915" s="2">
        <v>236.83</v>
      </c>
      <c r="L2915" s="5"/>
      <c r="M2915" s="2">
        <f t="shared" si="45"/>
        <v>-238356.37999999872</v>
      </c>
    </row>
    <row r="2916" spans="1:13" hidden="1">
      <c r="A2916" t="s">
        <v>30370</v>
      </c>
      <c r="B2916" s="1">
        <v>42061</v>
      </c>
      <c r="C2916" t="s">
        <v>674</v>
      </c>
      <c r="D2916">
        <v>2</v>
      </c>
      <c r="E2916" t="s">
        <v>30388</v>
      </c>
      <c r="F2916" t="s">
        <v>13559</v>
      </c>
      <c r="G2916" t="s">
        <v>479</v>
      </c>
      <c r="H2916" t="s">
        <v>4691</v>
      </c>
      <c r="I2916" s="2">
        <v>236.83</v>
      </c>
      <c r="J2916" s="5"/>
      <c r="L2916" s="5"/>
      <c r="M2916" s="2">
        <f t="shared" si="45"/>
        <v>-238119.54999999874</v>
      </c>
    </row>
    <row r="2917" spans="1:13" hidden="1">
      <c r="A2917" t="s">
        <v>30393</v>
      </c>
      <c r="B2917" s="1">
        <v>42061</v>
      </c>
      <c r="C2917" t="s">
        <v>23310</v>
      </c>
      <c r="D2917">
        <v>1</v>
      </c>
      <c r="E2917" t="s">
        <v>30408</v>
      </c>
      <c r="F2917" t="s">
        <v>13565</v>
      </c>
      <c r="G2917" t="s">
        <v>4</v>
      </c>
      <c r="H2917" t="s">
        <v>8323</v>
      </c>
      <c r="I2917" s="2">
        <v>6000</v>
      </c>
      <c r="J2917" s="5"/>
      <c r="L2917" s="5"/>
      <c r="M2917" s="2">
        <f t="shared" si="45"/>
        <v>-232119.54999999874</v>
      </c>
    </row>
    <row r="2918" spans="1:13" hidden="1">
      <c r="A2918" t="s">
        <v>30413</v>
      </c>
      <c r="B2918" s="1">
        <v>42061</v>
      </c>
      <c r="C2918" t="s">
        <v>674</v>
      </c>
      <c r="D2918">
        <v>2</v>
      </c>
      <c r="E2918" t="s">
        <v>30430</v>
      </c>
      <c r="F2918" t="s">
        <v>13559</v>
      </c>
      <c r="G2918" t="s">
        <v>479</v>
      </c>
      <c r="H2918" t="s">
        <v>8496</v>
      </c>
      <c r="J2918" s="5"/>
      <c r="K2918" s="2">
        <v>1087.99</v>
      </c>
      <c r="L2918" s="5"/>
      <c r="M2918" s="2">
        <f t="shared" si="45"/>
        <v>-233207.53999999873</v>
      </c>
    </row>
    <row r="2919" spans="1:13" hidden="1">
      <c r="A2919" t="s">
        <v>30413</v>
      </c>
      <c r="B2919" s="1">
        <v>42061</v>
      </c>
      <c r="C2919" t="s">
        <v>674</v>
      </c>
      <c r="D2919">
        <v>2</v>
      </c>
      <c r="E2919" t="s">
        <v>30430</v>
      </c>
      <c r="F2919" t="s">
        <v>13559</v>
      </c>
      <c r="G2919" t="s">
        <v>479</v>
      </c>
      <c r="H2919" t="s">
        <v>8496</v>
      </c>
      <c r="I2919" s="2">
        <v>1087.99</v>
      </c>
      <c r="J2919" s="5"/>
      <c r="L2919" s="5"/>
      <c r="M2919" s="2">
        <f t="shared" si="45"/>
        <v>-232119.54999999874</v>
      </c>
    </row>
    <row r="2920" spans="1:13" hidden="1">
      <c r="A2920" t="s">
        <v>30436</v>
      </c>
      <c r="B2920" s="1">
        <v>42061</v>
      </c>
      <c r="C2920" t="s">
        <v>674</v>
      </c>
      <c r="D2920">
        <v>2</v>
      </c>
      <c r="E2920" t="s">
        <v>30450</v>
      </c>
      <c r="F2920" t="s">
        <v>13559</v>
      </c>
      <c r="G2920" t="s">
        <v>479</v>
      </c>
      <c r="H2920" t="s">
        <v>2518</v>
      </c>
      <c r="J2920" s="5"/>
      <c r="K2920" s="2">
        <v>3245.73</v>
      </c>
      <c r="L2920" s="5"/>
      <c r="M2920" s="2">
        <f t="shared" si="45"/>
        <v>-235365.27999999875</v>
      </c>
    </row>
    <row r="2921" spans="1:13" hidden="1">
      <c r="A2921" t="s">
        <v>30436</v>
      </c>
      <c r="B2921" s="1">
        <v>42061</v>
      </c>
      <c r="C2921" t="s">
        <v>674</v>
      </c>
      <c r="D2921">
        <v>2</v>
      </c>
      <c r="E2921" t="s">
        <v>30450</v>
      </c>
      <c r="F2921" t="s">
        <v>13559</v>
      </c>
      <c r="G2921" t="s">
        <v>479</v>
      </c>
      <c r="H2921" t="s">
        <v>2518</v>
      </c>
      <c r="I2921" s="2">
        <v>3245.73</v>
      </c>
      <c r="J2921" s="5"/>
      <c r="L2921" s="5"/>
      <c r="M2921" s="2">
        <f t="shared" si="45"/>
        <v>-232119.54999999874</v>
      </c>
    </row>
    <row r="2922" spans="1:13" hidden="1">
      <c r="A2922" t="s">
        <v>30456</v>
      </c>
      <c r="B2922" s="1">
        <v>42061</v>
      </c>
      <c r="C2922" t="s">
        <v>18</v>
      </c>
      <c r="D2922">
        <v>2</v>
      </c>
      <c r="E2922" t="s">
        <v>30472</v>
      </c>
      <c r="F2922" t="s">
        <v>13559</v>
      </c>
      <c r="G2922" t="s">
        <v>479</v>
      </c>
      <c r="H2922" t="s">
        <v>8984</v>
      </c>
      <c r="J2922" s="5"/>
      <c r="K2922" s="2">
        <v>299.14999999999998</v>
      </c>
      <c r="L2922" s="5"/>
      <c r="M2922" s="2">
        <f t="shared" si="45"/>
        <v>-232418.69999999873</v>
      </c>
    </row>
    <row r="2923" spans="1:13" hidden="1">
      <c r="A2923" t="s">
        <v>30456</v>
      </c>
      <c r="B2923" s="1">
        <v>42061</v>
      </c>
      <c r="C2923" t="s">
        <v>18</v>
      </c>
      <c r="D2923">
        <v>2</v>
      </c>
      <c r="E2923" t="s">
        <v>30472</v>
      </c>
      <c r="F2923" t="s">
        <v>13559</v>
      </c>
      <c r="G2923" t="s">
        <v>479</v>
      </c>
      <c r="H2923" t="s">
        <v>8984</v>
      </c>
      <c r="I2923" s="2">
        <v>299.14999999999998</v>
      </c>
      <c r="J2923" s="5"/>
      <c r="L2923" s="5"/>
      <c r="M2923" s="2">
        <f t="shared" si="45"/>
        <v>-232119.54999999874</v>
      </c>
    </row>
    <row r="2924" spans="1:13" hidden="1">
      <c r="A2924" t="s">
        <v>30477</v>
      </c>
      <c r="B2924" s="1">
        <v>42061</v>
      </c>
      <c r="C2924" t="s">
        <v>30491</v>
      </c>
      <c r="D2924">
        <v>2</v>
      </c>
      <c r="E2924" t="s">
        <v>30492</v>
      </c>
      <c r="F2924" t="s">
        <v>7054</v>
      </c>
      <c r="G2924" t="s">
        <v>4</v>
      </c>
      <c r="H2924" t="s">
        <v>16107</v>
      </c>
      <c r="I2924" s="2">
        <v>4100</v>
      </c>
      <c r="J2924" s="5"/>
      <c r="L2924" s="5"/>
      <c r="M2924" s="2">
        <f t="shared" si="45"/>
        <v>-228019.54999999874</v>
      </c>
    </row>
    <row r="2925" spans="1:13" hidden="1">
      <c r="A2925" t="s">
        <v>30497</v>
      </c>
      <c r="B2925" s="1">
        <v>42061</v>
      </c>
      <c r="C2925" t="s">
        <v>30513</v>
      </c>
      <c r="D2925">
        <v>2</v>
      </c>
      <c r="E2925" t="s">
        <v>30514</v>
      </c>
      <c r="F2925" t="s">
        <v>7054</v>
      </c>
      <c r="G2925" t="s">
        <v>4</v>
      </c>
      <c r="H2925" t="s">
        <v>8791</v>
      </c>
      <c r="J2925" s="5"/>
      <c r="K2925" s="2">
        <v>5667.96</v>
      </c>
      <c r="L2925" s="5"/>
      <c r="M2925" s="2">
        <f t="shared" si="45"/>
        <v>-233687.50999999873</v>
      </c>
    </row>
    <row r="2926" spans="1:13" hidden="1">
      <c r="A2926" t="s">
        <v>30497</v>
      </c>
      <c r="B2926" s="1">
        <v>42061</v>
      </c>
      <c r="C2926" t="s">
        <v>30513</v>
      </c>
      <c r="D2926">
        <v>2</v>
      </c>
      <c r="E2926" t="s">
        <v>30514</v>
      </c>
      <c r="F2926" t="s">
        <v>7054</v>
      </c>
      <c r="G2926" t="s">
        <v>4</v>
      </c>
      <c r="H2926" t="s">
        <v>8791</v>
      </c>
      <c r="I2926" s="2">
        <v>11335.87</v>
      </c>
      <c r="J2926" s="5"/>
      <c r="L2926" s="5"/>
      <c r="M2926" s="2">
        <f t="shared" si="45"/>
        <v>-222351.63999999873</v>
      </c>
    </row>
    <row r="2927" spans="1:13" hidden="1">
      <c r="A2927" t="s">
        <v>30520</v>
      </c>
      <c r="B2927" s="1">
        <v>42061</v>
      </c>
      <c r="C2927" t="s">
        <v>30540</v>
      </c>
      <c r="D2927">
        <v>2</v>
      </c>
      <c r="E2927" t="s">
        <v>30541</v>
      </c>
      <c r="F2927" t="s">
        <v>13559</v>
      </c>
      <c r="G2927" t="s">
        <v>479</v>
      </c>
      <c r="H2927" t="s">
        <v>8866</v>
      </c>
      <c r="J2927" s="5"/>
      <c r="K2927" s="2">
        <v>200</v>
      </c>
      <c r="L2927" s="5"/>
      <c r="M2927" s="2">
        <f t="shared" si="45"/>
        <v>-222551.63999999873</v>
      </c>
    </row>
    <row r="2928" spans="1:13" hidden="1">
      <c r="A2928" t="s">
        <v>30520</v>
      </c>
      <c r="B2928" s="1">
        <v>42061</v>
      </c>
      <c r="C2928" t="s">
        <v>30540</v>
      </c>
      <c r="D2928">
        <v>2</v>
      </c>
      <c r="E2928" t="s">
        <v>30541</v>
      </c>
      <c r="F2928" t="s">
        <v>13559</v>
      </c>
      <c r="G2928" t="s">
        <v>479</v>
      </c>
      <c r="H2928" t="s">
        <v>8866</v>
      </c>
      <c r="I2928" s="2">
        <v>616.04</v>
      </c>
      <c r="J2928" s="5"/>
      <c r="L2928" s="5"/>
      <c r="M2928" s="2">
        <f t="shared" si="45"/>
        <v>-221935.59999999873</v>
      </c>
    </row>
    <row r="2929" spans="1:13" hidden="1">
      <c r="A2929" t="s">
        <v>30549</v>
      </c>
      <c r="B2929" s="1">
        <v>42061</v>
      </c>
      <c r="C2929" t="s">
        <v>30564</v>
      </c>
      <c r="D2929">
        <v>2</v>
      </c>
      <c r="E2929" t="s">
        <v>30565</v>
      </c>
      <c r="F2929" t="s">
        <v>7054</v>
      </c>
      <c r="G2929" t="s">
        <v>4</v>
      </c>
      <c r="H2929" t="s">
        <v>15798</v>
      </c>
      <c r="I2929" s="2">
        <v>1840</v>
      </c>
      <c r="J2929" s="5"/>
      <c r="L2929" s="5"/>
      <c r="M2929" s="2">
        <f t="shared" si="45"/>
        <v>-220095.59999999873</v>
      </c>
    </row>
    <row r="2930" spans="1:13" hidden="1">
      <c r="A2930" t="s">
        <v>30571</v>
      </c>
      <c r="B2930" s="1">
        <v>42061</v>
      </c>
      <c r="C2930" t="s">
        <v>18</v>
      </c>
      <c r="D2930">
        <v>2</v>
      </c>
      <c r="E2930" t="s">
        <v>30590</v>
      </c>
      <c r="F2930" t="s">
        <v>13559</v>
      </c>
      <c r="G2930" t="s">
        <v>479</v>
      </c>
      <c r="H2930" t="s">
        <v>8791</v>
      </c>
      <c r="I2930" s="2">
        <v>150</v>
      </c>
      <c r="J2930" s="5"/>
      <c r="L2930" s="5"/>
      <c r="M2930" s="2">
        <f t="shared" si="45"/>
        <v>-219945.59999999873</v>
      </c>
    </row>
    <row r="2931" spans="1:13" hidden="1">
      <c r="A2931" t="s">
        <v>30598</v>
      </c>
      <c r="B2931" s="1">
        <v>42061</v>
      </c>
      <c r="C2931" t="s">
        <v>30614</v>
      </c>
      <c r="D2931">
        <v>2</v>
      </c>
      <c r="E2931" t="s">
        <v>30615</v>
      </c>
      <c r="F2931" t="s">
        <v>7054</v>
      </c>
      <c r="G2931" t="s">
        <v>4</v>
      </c>
      <c r="H2931" t="s">
        <v>30616</v>
      </c>
      <c r="I2931" s="2">
        <v>1025</v>
      </c>
      <c r="J2931" s="5"/>
      <c r="L2931" s="5"/>
      <c r="M2931" s="2">
        <f t="shared" si="45"/>
        <v>-218920.59999999873</v>
      </c>
    </row>
    <row r="2932" spans="1:13" hidden="1">
      <c r="A2932" t="s">
        <v>30622</v>
      </c>
      <c r="B2932" s="1">
        <v>42061</v>
      </c>
      <c r="C2932" t="s">
        <v>30636</v>
      </c>
      <c r="D2932">
        <v>2</v>
      </c>
      <c r="E2932" t="s">
        <v>30637</v>
      </c>
      <c r="F2932" t="s">
        <v>7054</v>
      </c>
      <c r="G2932" t="s">
        <v>4</v>
      </c>
      <c r="H2932" t="s">
        <v>4869</v>
      </c>
      <c r="J2932" s="5"/>
      <c r="K2932" s="2">
        <v>3404.7</v>
      </c>
      <c r="L2932" s="5"/>
      <c r="M2932" s="2">
        <f t="shared" si="45"/>
        <v>-222325.29999999874</v>
      </c>
    </row>
    <row r="2933" spans="1:13" hidden="1">
      <c r="A2933" t="s">
        <v>30622</v>
      </c>
      <c r="B2933" s="1">
        <v>42061</v>
      </c>
      <c r="C2933" t="s">
        <v>30636</v>
      </c>
      <c r="D2933">
        <v>2</v>
      </c>
      <c r="E2933" t="s">
        <v>30637</v>
      </c>
      <c r="F2933" t="s">
        <v>7054</v>
      </c>
      <c r="G2933" t="s">
        <v>4</v>
      </c>
      <c r="H2933" t="s">
        <v>4869</v>
      </c>
      <c r="I2933" s="2">
        <v>4204.7</v>
      </c>
      <c r="J2933" s="5"/>
      <c r="L2933" s="5"/>
      <c r="M2933" s="2">
        <f t="shared" si="45"/>
        <v>-218120.59999999873</v>
      </c>
    </row>
    <row r="2934" spans="1:13" hidden="1">
      <c r="A2934" t="s">
        <v>30645</v>
      </c>
      <c r="B2934" s="1">
        <v>42061</v>
      </c>
      <c r="C2934" t="s">
        <v>30660</v>
      </c>
      <c r="D2934">
        <v>2</v>
      </c>
      <c r="E2934" t="s">
        <v>30661</v>
      </c>
      <c r="F2934" t="s">
        <v>7054</v>
      </c>
      <c r="G2934" t="s">
        <v>4</v>
      </c>
      <c r="H2934" t="s">
        <v>28835</v>
      </c>
      <c r="I2934" s="2">
        <v>1025</v>
      </c>
      <c r="J2934" s="5"/>
      <c r="L2934" s="5"/>
      <c r="M2934" s="2">
        <f t="shared" si="45"/>
        <v>-217095.59999999873</v>
      </c>
    </row>
    <row r="2935" spans="1:13" hidden="1">
      <c r="A2935" t="s">
        <v>30666</v>
      </c>
      <c r="B2935" s="1">
        <v>42061</v>
      </c>
      <c r="C2935" t="s">
        <v>30680</v>
      </c>
      <c r="D2935">
        <v>2</v>
      </c>
      <c r="E2935" t="s">
        <v>30681</v>
      </c>
      <c r="F2935" t="s">
        <v>7054</v>
      </c>
      <c r="G2935" t="s">
        <v>4</v>
      </c>
      <c r="H2935" t="s">
        <v>2441</v>
      </c>
      <c r="I2935" s="2">
        <v>2942</v>
      </c>
      <c r="J2935" s="5"/>
      <c r="L2935" s="5"/>
      <c r="M2935" s="2">
        <f t="shared" si="45"/>
        <v>-214153.59999999873</v>
      </c>
    </row>
    <row r="2936" spans="1:13" hidden="1">
      <c r="A2936" t="s">
        <v>30689</v>
      </c>
      <c r="B2936" s="1">
        <v>42061</v>
      </c>
      <c r="C2936" t="s">
        <v>30705</v>
      </c>
      <c r="D2936">
        <v>2</v>
      </c>
      <c r="E2936" t="s">
        <v>30706</v>
      </c>
      <c r="F2936" t="s">
        <v>7054</v>
      </c>
      <c r="G2936" t="s">
        <v>4</v>
      </c>
      <c r="H2936" t="s">
        <v>30707</v>
      </c>
      <c r="I2936" s="2">
        <v>3225</v>
      </c>
      <c r="J2936" s="5"/>
      <c r="L2936" s="5"/>
      <c r="M2936" s="2">
        <f t="shared" si="45"/>
        <v>-210928.59999999873</v>
      </c>
    </row>
    <row r="2937" spans="1:13" hidden="1">
      <c r="A2937" t="s">
        <v>30713</v>
      </c>
      <c r="B2937" s="1">
        <v>42061</v>
      </c>
      <c r="C2937" t="s">
        <v>30731</v>
      </c>
      <c r="D2937">
        <v>2</v>
      </c>
      <c r="E2937" t="s">
        <v>30732</v>
      </c>
      <c r="F2937" t="s">
        <v>7054</v>
      </c>
      <c r="G2937" t="s">
        <v>4</v>
      </c>
      <c r="H2937" t="s">
        <v>1258</v>
      </c>
      <c r="I2937" s="2">
        <v>5190</v>
      </c>
      <c r="J2937" s="5"/>
      <c r="L2937" s="5"/>
      <c r="M2937" s="2">
        <f t="shared" si="45"/>
        <v>-205738.59999999873</v>
      </c>
    </row>
    <row r="2938" spans="1:13" hidden="1">
      <c r="A2938" t="s">
        <v>30739</v>
      </c>
      <c r="B2938" s="1">
        <v>42061</v>
      </c>
      <c r="C2938" t="s">
        <v>18</v>
      </c>
      <c r="D2938">
        <v>2</v>
      </c>
      <c r="E2938" t="s">
        <v>30754</v>
      </c>
      <c r="F2938" t="s">
        <v>13559</v>
      </c>
      <c r="G2938" t="s">
        <v>479</v>
      </c>
      <c r="H2938" t="s">
        <v>61</v>
      </c>
      <c r="J2938" s="5"/>
      <c r="K2938" s="2">
        <v>1852.45</v>
      </c>
      <c r="L2938" s="5"/>
      <c r="M2938" s="2">
        <f t="shared" si="45"/>
        <v>-207591.04999999874</v>
      </c>
    </row>
    <row r="2939" spans="1:13" hidden="1">
      <c r="A2939" t="s">
        <v>30739</v>
      </c>
      <c r="B2939" s="1">
        <v>42061</v>
      </c>
      <c r="C2939" t="s">
        <v>18</v>
      </c>
      <c r="D2939">
        <v>2</v>
      </c>
      <c r="E2939" t="s">
        <v>30754</v>
      </c>
      <c r="F2939" t="s">
        <v>13559</v>
      </c>
      <c r="G2939" t="s">
        <v>479</v>
      </c>
      <c r="H2939" t="s">
        <v>61</v>
      </c>
      <c r="I2939" s="2">
        <v>1852.45</v>
      </c>
      <c r="J2939" s="5"/>
      <c r="L2939" s="5"/>
      <c r="M2939" s="2">
        <f t="shared" si="45"/>
        <v>-205738.59999999873</v>
      </c>
    </row>
    <row r="2940" spans="1:13" hidden="1">
      <c r="A2940" t="s">
        <v>30761</v>
      </c>
      <c r="B2940" s="1">
        <v>42061</v>
      </c>
      <c r="C2940" t="s">
        <v>30775</v>
      </c>
      <c r="D2940">
        <v>2</v>
      </c>
      <c r="E2940" t="s">
        <v>30776</v>
      </c>
      <c r="F2940" t="s">
        <v>7054</v>
      </c>
      <c r="G2940" t="s">
        <v>4</v>
      </c>
      <c r="H2940" t="s">
        <v>30777</v>
      </c>
      <c r="I2940" s="2">
        <v>1025</v>
      </c>
      <c r="J2940" s="5"/>
      <c r="L2940" s="5"/>
      <c r="M2940" s="2">
        <f t="shared" si="45"/>
        <v>-204713.59999999873</v>
      </c>
    </row>
    <row r="2941" spans="1:13" hidden="1">
      <c r="A2941" t="s">
        <v>30784</v>
      </c>
      <c r="B2941" s="1">
        <v>42061</v>
      </c>
      <c r="C2941" t="s">
        <v>30799</v>
      </c>
      <c r="D2941">
        <v>2</v>
      </c>
      <c r="E2941" t="s">
        <v>30800</v>
      </c>
      <c r="F2941" t="s">
        <v>7054</v>
      </c>
      <c r="G2941" t="s">
        <v>4</v>
      </c>
      <c r="H2941" t="s">
        <v>435</v>
      </c>
      <c r="I2941" s="2">
        <v>1025</v>
      </c>
      <c r="J2941" s="5"/>
      <c r="L2941" s="5"/>
      <c r="M2941" s="2">
        <f t="shared" si="45"/>
        <v>-203688.59999999873</v>
      </c>
    </row>
    <row r="2942" spans="1:13" hidden="1">
      <c r="A2942" t="s">
        <v>30807</v>
      </c>
      <c r="B2942" s="1">
        <v>42061</v>
      </c>
      <c r="C2942" t="s">
        <v>26915</v>
      </c>
      <c r="D2942">
        <v>1</v>
      </c>
      <c r="E2942" t="s">
        <v>30820</v>
      </c>
      <c r="F2942" t="s">
        <v>13565</v>
      </c>
      <c r="G2942" t="s">
        <v>4</v>
      </c>
      <c r="H2942" t="s">
        <v>7625</v>
      </c>
      <c r="I2942" s="2">
        <v>71900</v>
      </c>
      <c r="J2942" s="5"/>
      <c r="L2942" s="5"/>
      <c r="M2942" s="2">
        <f t="shared" si="45"/>
        <v>-131788.59999999873</v>
      </c>
    </row>
    <row r="2943" spans="1:13" hidden="1">
      <c r="A2943" t="s">
        <v>30825</v>
      </c>
      <c r="B2943" s="1">
        <v>42061</v>
      </c>
      <c r="C2943" t="s">
        <v>30839</v>
      </c>
      <c r="D2943">
        <v>2</v>
      </c>
      <c r="E2943" t="s">
        <v>30840</v>
      </c>
      <c r="F2943" t="s">
        <v>7054</v>
      </c>
      <c r="G2943" t="s">
        <v>4</v>
      </c>
      <c r="H2943" t="s">
        <v>4742</v>
      </c>
      <c r="I2943" s="2">
        <v>1840</v>
      </c>
      <c r="J2943" s="5"/>
      <c r="L2943" s="5"/>
      <c r="M2943" s="2">
        <f t="shared" si="45"/>
        <v>-129948.59999999873</v>
      </c>
    </row>
    <row r="2944" spans="1:13" hidden="1">
      <c r="A2944" t="s">
        <v>30846</v>
      </c>
      <c r="B2944" s="1">
        <v>42061</v>
      </c>
      <c r="C2944" t="s">
        <v>18</v>
      </c>
      <c r="D2944">
        <v>2</v>
      </c>
      <c r="E2944" t="s">
        <v>30859</v>
      </c>
      <c r="F2944" t="s">
        <v>13559</v>
      </c>
      <c r="G2944" t="s">
        <v>479</v>
      </c>
      <c r="H2944" t="s">
        <v>30860</v>
      </c>
      <c r="I2944" s="2">
        <v>80.069999999999993</v>
      </c>
      <c r="J2944" s="5"/>
      <c r="L2944" s="5"/>
      <c r="M2944" s="2">
        <f t="shared" si="45"/>
        <v>-129868.52999999872</v>
      </c>
    </row>
    <row r="2945" spans="1:13" hidden="1">
      <c r="A2945" t="s">
        <v>30866</v>
      </c>
      <c r="B2945" s="1">
        <v>42061</v>
      </c>
      <c r="C2945" t="s">
        <v>30882</v>
      </c>
      <c r="D2945">
        <v>2</v>
      </c>
      <c r="E2945" t="s">
        <v>30883</v>
      </c>
      <c r="F2945" t="s">
        <v>7054</v>
      </c>
      <c r="G2945" t="s">
        <v>4</v>
      </c>
      <c r="H2945" t="s">
        <v>9912</v>
      </c>
      <c r="I2945" s="2">
        <v>1716</v>
      </c>
      <c r="J2945" s="5"/>
      <c r="L2945" s="5"/>
      <c r="M2945" s="2">
        <f t="shared" si="45"/>
        <v>-128152.52999999872</v>
      </c>
    </row>
    <row r="2946" spans="1:13" hidden="1">
      <c r="A2946" t="s">
        <v>30891</v>
      </c>
      <c r="B2946" s="1">
        <v>42061</v>
      </c>
      <c r="C2946" t="s">
        <v>18</v>
      </c>
      <c r="D2946">
        <v>2</v>
      </c>
      <c r="E2946" t="s">
        <v>30906</v>
      </c>
      <c r="F2946" t="s">
        <v>13559</v>
      </c>
      <c r="G2946" t="s">
        <v>479</v>
      </c>
      <c r="H2946" t="s">
        <v>9327</v>
      </c>
      <c r="J2946" s="5"/>
      <c r="K2946" s="2">
        <v>756.75</v>
      </c>
      <c r="L2946" s="5"/>
      <c r="M2946" s="2">
        <f t="shared" si="45"/>
        <v>-128909.27999999872</v>
      </c>
    </row>
    <row r="2947" spans="1:13" hidden="1">
      <c r="A2947" t="s">
        <v>30891</v>
      </c>
      <c r="B2947" s="1">
        <v>42061</v>
      </c>
      <c r="C2947" t="s">
        <v>18</v>
      </c>
      <c r="D2947">
        <v>2</v>
      </c>
      <c r="E2947" t="s">
        <v>30906</v>
      </c>
      <c r="F2947" t="s">
        <v>13559</v>
      </c>
      <c r="G2947" t="s">
        <v>479</v>
      </c>
      <c r="H2947" t="s">
        <v>9327</v>
      </c>
      <c r="I2947" s="2">
        <v>756.75</v>
      </c>
      <c r="J2947" s="5"/>
      <c r="L2947" s="5"/>
      <c r="M2947" s="2">
        <f t="shared" si="45"/>
        <v>-128152.52999999872</v>
      </c>
    </row>
    <row r="2948" spans="1:13" hidden="1">
      <c r="A2948" t="s">
        <v>30912</v>
      </c>
      <c r="B2948" s="1">
        <v>42061</v>
      </c>
      <c r="C2948" t="s">
        <v>23198</v>
      </c>
      <c r="D2948">
        <v>1</v>
      </c>
      <c r="E2948" t="s">
        <v>30927</v>
      </c>
      <c r="F2948" t="s">
        <v>13561</v>
      </c>
      <c r="G2948" t="s">
        <v>4</v>
      </c>
      <c r="H2948" t="s">
        <v>5189</v>
      </c>
      <c r="I2948" s="2">
        <v>55000</v>
      </c>
      <c r="J2948" s="5"/>
      <c r="L2948" s="5"/>
      <c r="M2948" s="2">
        <f t="shared" si="45"/>
        <v>-73152.529999998718</v>
      </c>
    </row>
    <row r="2949" spans="1:13" hidden="1">
      <c r="A2949" t="s">
        <v>30934</v>
      </c>
      <c r="B2949" s="1">
        <v>42061</v>
      </c>
      <c r="C2949" t="s">
        <v>30949</v>
      </c>
      <c r="D2949">
        <v>2</v>
      </c>
      <c r="E2949" t="s">
        <v>30950</v>
      </c>
      <c r="F2949" t="s">
        <v>7054</v>
      </c>
      <c r="G2949" t="s">
        <v>4</v>
      </c>
      <c r="H2949" t="s">
        <v>10012</v>
      </c>
      <c r="I2949" s="2">
        <v>1025</v>
      </c>
      <c r="J2949" s="5"/>
      <c r="L2949" s="5"/>
      <c r="M2949" s="2">
        <f t="shared" si="45"/>
        <v>-72127.529999998718</v>
      </c>
    </row>
    <row r="2950" spans="1:13" hidden="1">
      <c r="A2950" t="s">
        <v>30956</v>
      </c>
      <c r="B2950" s="1">
        <v>42061</v>
      </c>
      <c r="C2950" t="s">
        <v>23198</v>
      </c>
      <c r="D2950">
        <v>1</v>
      </c>
      <c r="E2950" t="s">
        <v>30969</v>
      </c>
      <c r="F2950" t="s">
        <v>13561</v>
      </c>
      <c r="G2950" t="s">
        <v>4</v>
      </c>
      <c r="H2950" t="s">
        <v>5189</v>
      </c>
      <c r="I2950" s="2">
        <v>5000</v>
      </c>
      <c r="J2950" s="5"/>
      <c r="L2950" s="5"/>
      <c r="M2950" s="2">
        <f t="shared" si="45"/>
        <v>-67127.529999998718</v>
      </c>
    </row>
    <row r="2951" spans="1:13" hidden="1">
      <c r="A2951" t="s">
        <v>30974</v>
      </c>
      <c r="B2951" s="1">
        <v>42061</v>
      </c>
      <c r="C2951" t="s">
        <v>30990</v>
      </c>
      <c r="D2951">
        <v>2</v>
      </c>
      <c r="E2951" t="s">
        <v>30991</v>
      </c>
      <c r="F2951" t="s">
        <v>7054</v>
      </c>
      <c r="G2951" t="s">
        <v>4</v>
      </c>
      <c r="H2951" t="s">
        <v>30992</v>
      </c>
      <c r="I2951" s="2">
        <v>4820</v>
      </c>
      <c r="J2951" s="5"/>
      <c r="L2951" s="5"/>
      <c r="M2951" s="2">
        <f t="shared" si="45"/>
        <v>-62307.529999998718</v>
      </c>
    </row>
    <row r="2952" spans="1:13" hidden="1">
      <c r="A2952" t="s">
        <v>31000</v>
      </c>
      <c r="B2952" s="1">
        <v>42061</v>
      </c>
      <c r="C2952" t="s">
        <v>31016</v>
      </c>
      <c r="D2952">
        <v>2</v>
      </c>
      <c r="E2952" t="s">
        <v>31017</v>
      </c>
      <c r="F2952" t="s">
        <v>13559</v>
      </c>
      <c r="G2952" t="s">
        <v>479</v>
      </c>
      <c r="H2952" t="s">
        <v>8984</v>
      </c>
      <c r="J2952" s="5"/>
      <c r="K2952" s="2">
        <v>70.66</v>
      </c>
      <c r="L2952" s="5"/>
      <c r="M2952" s="2">
        <f t="shared" si="45"/>
        <v>-62378.189999998722</v>
      </c>
    </row>
    <row r="2953" spans="1:13" hidden="1">
      <c r="A2953" t="s">
        <v>31000</v>
      </c>
      <c r="B2953" s="1">
        <v>42061</v>
      </c>
      <c r="C2953" t="s">
        <v>31016</v>
      </c>
      <c r="D2953">
        <v>2</v>
      </c>
      <c r="E2953" t="s">
        <v>31017</v>
      </c>
      <c r="F2953" t="s">
        <v>13559</v>
      </c>
      <c r="G2953" t="s">
        <v>479</v>
      </c>
      <c r="H2953" t="s">
        <v>8984</v>
      </c>
      <c r="I2953" s="2">
        <v>70.66</v>
      </c>
      <c r="J2953" s="5"/>
      <c r="L2953" s="5"/>
      <c r="M2953" s="2">
        <f t="shared" ref="M2953:M3016" si="46">+M2952+I2953-K2953</f>
        <v>-62307.529999998718</v>
      </c>
    </row>
    <row r="2954" spans="1:13" hidden="1">
      <c r="A2954" t="s">
        <v>31022</v>
      </c>
      <c r="B2954" s="1">
        <v>42061</v>
      </c>
      <c r="C2954" t="s">
        <v>31038</v>
      </c>
      <c r="D2954">
        <v>2</v>
      </c>
      <c r="E2954" t="s">
        <v>31039</v>
      </c>
      <c r="F2954" t="s">
        <v>7054</v>
      </c>
      <c r="G2954" t="s">
        <v>4</v>
      </c>
      <c r="H2954" t="s">
        <v>15523</v>
      </c>
      <c r="I2954" s="2">
        <v>1766</v>
      </c>
      <c r="J2954" s="5"/>
      <c r="L2954" s="5"/>
      <c r="M2954" s="2">
        <f t="shared" si="46"/>
        <v>-60541.529999998718</v>
      </c>
    </row>
    <row r="2955" spans="1:13" hidden="1">
      <c r="A2955" t="s">
        <v>31044</v>
      </c>
      <c r="B2955" s="1">
        <v>42061</v>
      </c>
      <c r="C2955" t="s">
        <v>31060</v>
      </c>
      <c r="D2955">
        <v>2</v>
      </c>
      <c r="E2955" t="s">
        <v>31061</v>
      </c>
      <c r="F2955" t="s">
        <v>7054</v>
      </c>
      <c r="G2955" t="s">
        <v>4</v>
      </c>
      <c r="H2955" t="s">
        <v>15043</v>
      </c>
      <c r="I2955" s="2">
        <v>50000.04</v>
      </c>
      <c r="J2955" s="5"/>
      <c r="L2955" s="5"/>
      <c r="M2955" s="2">
        <f t="shared" si="46"/>
        <v>-10541.489999998717</v>
      </c>
    </row>
    <row r="2956" spans="1:13" hidden="1">
      <c r="A2956" t="s">
        <v>31068</v>
      </c>
      <c r="B2956" s="1">
        <v>42061</v>
      </c>
      <c r="C2956" t="s">
        <v>31081</v>
      </c>
      <c r="D2956">
        <v>2</v>
      </c>
      <c r="E2956" t="s">
        <v>31082</v>
      </c>
      <c r="F2956" t="s">
        <v>7054</v>
      </c>
      <c r="G2956" t="s">
        <v>4</v>
      </c>
      <c r="H2956" t="s">
        <v>20022</v>
      </c>
      <c r="I2956" s="2">
        <v>5800.01</v>
      </c>
      <c r="J2956" s="5"/>
      <c r="L2956" s="5"/>
      <c r="M2956" s="2">
        <f t="shared" si="46"/>
        <v>-4741.4799999987172</v>
      </c>
    </row>
    <row r="2957" spans="1:13" hidden="1">
      <c r="A2957" t="s">
        <v>31093</v>
      </c>
      <c r="B2957" s="1">
        <v>42061</v>
      </c>
      <c r="C2957" t="s">
        <v>31104</v>
      </c>
      <c r="D2957">
        <v>2</v>
      </c>
      <c r="E2957" t="s">
        <v>31105</v>
      </c>
      <c r="F2957" t="s">
        <v>7054</v>
      </c>
      <c r="G2957" t="s">
        <v>4</v>
      </c>
      <c r="H2957" t="s">
        <v>31106</v>
      </c>
      <c r="I2957" s="2">
        <v>3225</v>
      </c>
      <c r="J2957" s="5"/>
      <c r="L2957" s="5"/>
      <c r="M2957" s="2">
        <f t="shared" si="46"/>
        <v>-1516.4799999987172</v>
      </c>
    </row>
    <row r="2958" spans="1:13" hidden="1">
      <c r="A2958" t="s">
        <v>31115</v>
      </c>
      <c r="B2958" s="1">
        <v>42061</v>
      </c>
      <c r="C2958" t="s">
        <v>31126</v>
      </c>
      <c r="D2958">
        <v>1</v>
      </c>
      <c r="E2958" t="s">
        <v>31127</v>
      </c>
      <c r="F2958" t="s">
        <v>13565</v>
      </c>
      <c r="G2958" t="s">
        <v>4</v>
      </c>
      <c r="H2958" t="s">
        <v>31128</v>
      </c>
      <c r="I2958" s="2">
        <v>3000</v>
      </c>
      <c r="J2958" s="5"/>
      <c r="L2958" s="5"/>
      <c r="M2958" s="2">
        <f t="shared" si="46"/>
        <v>1483.5200000012828</v>
      </c>
    </row>
    <row r="2959" spans="1:13" hidden="1">
      <c r="A2959" t="s">
        <v>31139</v>
      </c>
      <c r="B2959" s="1">
        <v>42061</v>
      </c>
      <c r="C2959" t="s">
        <v>31149</v>
      </c>
      <c r="D2959">
        <v>2</v>
      </c>
      <c r="E2959" t="s">
        <v>31150</v>
      </c>
      <c r="F2959" t="s">
        <v>7054</v>
      </c>
      <c r="G2959" t="s">
        <v>4</v>
      </c>
      <c r="H2959" t="s">
        <v>10287</v>
      </c>
      <c r="I2959" s="2">
        <v>3940.01</v>
      </c>
      <c r="J2959" s="5"/>
      <c r="L2959" s="5"/>
      <c r="M2959" s="2">
        <f t="shared" si="46"/>
        <v>5423.530000001283</v>
      </c>
    </row>
    <row r="2960" spans="1:13" hidden="1">
      <c r="A2960" s="35" t="s">
        <v>10187</v>
      </c>
      <c r="B2960" s="36">
        <v>42062</v>
      </c>
      <c r="C2960" s="35" t="s">
        <v>11</v>
      </c>
      <c r="D2960" s="35">
        <v>1</v>
      </c>
      <c r="E2960" s="35" t="s">
        <v>10194</v>
      </c>
      <c r="F2960" s="35" t="s">
        <v>13</v>
      </c>
      <c r="G2960" s="35" t="s">
        <v>4</v>
      </c>
      <c r="H2960" s="35" t="s">
        <v>10195</v>
      </c>
      <c r="I2960" s="11"/>
      <c r="J2960" s="12"/>
      <c r="K2960" s="11">
        <v>3030</v>
      </c>
      <c r="L2960" s="12"/>
      <c r="M2960" s="11">
        <f t="shared" si="46"/>
        <v>2393.530000001283</v>
      </c>
    </row>
    <row r="2961" spans="1:13" hidden="1">
      <c r="A2961" s="13" t="s">
        <v>10196</v>
      </c>
      <c r="B2961" s="14">
        <v>42062</v>
      </c>
      <c r="C2961" s="13" t="s">
        <v>354</v>
      </c>
      <c r="D2961" s="13">
        <v>1</v>
      </c>
      <c r="E2961" s="13" t="s">
        <v>10202</v>
      </c>
      <c r="F2961" s="13" t="s">
        <v>13</v>
      </c>
      <c r="G2961" s="13" t="s">
        <v>4</v>
      </c>
      <c r="H2961" s="13" t="s">
        <v>10203</v>
      </c>
      <c r="I2961" s="15"/>
      <c r="J2961" s="16"/>
      <c r="K2961" s="15">
        <v>5865.99</v>
      </c>
      <c r="L2961" s="16"/>
      <c r="M2961" s="15">
        <f t="shared" si="46"/>
        <v>-3472.4599999987167</v>
      </c>
    </row>
    <row r="2962" spans="1:13" hidden="1">
      <c r="A2962" t="s">
        <v>10210</v>
      </c>
      <c r="B2962" s="1">
        <v>42062</v>
      </c>
      <c r="D2962">
        <v>1</v>
      </c>
      <c r="E2962" t="s">
        <v>10216</v>
      </c>
      <c r="F2962" t="s">
        <v>13</v>
      </c>
      <c r="G2962" t="s">
        <v>4</v>
      </c>
      <c r="H2962" t="s">
        <v>10217</v>
      </c>
      <c r="J2962" s="5"/>
      <c r="K2962" s="2">
        <v>2860</v>
      </c>
      <c r="L2962" s="5"/>
      <c r="M2962" s="2">
        <f t="shared" si="46"/>
        <v>-6332.4599999987167</v>
      </c>
    </row>
    <row r="2963" spans="1:13" hidden="1">
      <c r="A2963" t="s">
        <v>10284</v>
      </c>
      <c r="B2963" s="1">
        <v>42062</v>
      </c>
      <c r="C2963" t="s">
        <v>6</v>
      </c>
      <c r="D2963">
        <v>1</v>
      </c>
      <c r="E2963" t="s">
        <v>10286</v>
      </c>
      <c r="F2963" t="s">
        <v>8</v>
      </c>
      <c r="G2963" t="s">
        <v>4</v>
      </c>
      <c r="H2963" t="s">
        <v>10287</v>
      </c>
      <c r="I2963" s="2">
        <v>926.36</v>
      </c>
      <c r="J2963" s="5"/>
      <c r="L2963" s="5"/>
      <c r="M2963" s="2">
        <f t="shared" si="46"/>
        <v>-5406.0999999987171</v>
      </c>
    </row>
    <row r="2964" spans="1:13" hidden="1">
      <c r="A2964" t="s">
        <v>10290</v>
      </c>
      <c r="B2964" s="1">
        <v>42062</v>
      </c>
      <c r="C2964" t="s">
        <v>18</v>
      </c>
      <c r="D2964">
        <v>1</v>
      </c>
      <c r="E2964" t="s">
        <v>10294</v>
      </c>
      <c r="F2964" t="s">
        <v>13</v>
      </c>
      <c r="G2964" t="s">
        <v>4</v>
      </c>
      <c r="H2964" t="s">
        <v>2194</v>
      </c>
      <c r="J2964" s="5"/>
      <c r="K2964" s="2">
        <v>11119.55</v>
      </c>
      <c r="L2964" s="5"/>
      <c r="M2964" s="2">
        <f t="shared" si="46"/>
        <v>-16525.649999998717</v>
      </c>
    </row>
    <row r="2965" spans="1:13" hidden="1">
      <c r="A2965" t="s">
        <v>10348</v>
      </c>
      <c r="B2965" s="1">
        <v>42062</v>
      </c>
      <c r="C2965" t="s">
        <v>6</v>
      </c>
      <c r="D2965">
        <v>1</v>
      </c>
      <c r="E2965" t="s">
        <v>10354</v>
      </c>
      <c r="F2965" t="s">
        <v>29</v>
      </c>
      <c r="G2965" t="s">
        <v>4</v>
      </c>
      <c r="H2965" t="s">
        <v>10355</v>
      </c>
      <c r="I2965" s="2">
        <v>1201.68</v>
      </c>
      <c r="J2965" s="5"/>
      <c r="L2965" s="5"/>
      <c r="M2965" s="2">
        <f t="shared" si="46"/>
        <v>-15323.969999998717</v>
      </c>
    </row>
    <row r="2966" spans="1:13" hidden="1">
      <c r="A2966" t="s">
        <v>10376</v>
      </c>
      <c r="B2966" s="1">
        <v>42062</v>
      </c>
      <c r="C2966" t="s">
        <v>6</v>
      </c>
      <c r="D2966">
        <v>1</v>
      </c>
      <c r="E2966" t="s">
        <v>10380</v>
      </c>
      <c r="F2966" t="s">
        <v>29</v>
      </c>
      <c r="G2966" t="s">
        <v>4</v>
      </c>
      <c r="H2966" t="s">
        <v>3005</v>
      </c>
      <c r="I2966" s="2">
        <v>335</v>
      </c>
      <c r="J2966" s="5"/>
      <c r="L2966" s="5"/>
      <c r="M2966" s="2">
        <f t="shared" si="46"/>
        <v>-14988.969999998717</v>
      </c>
    </row>
    <row r="2967" spans="1:13" hidden="1">
      <c r="A2967" t="s">
        <v>10411</v>
      </c>
      <c r="B2967" s="1">
        <v>42062</v>
      </c>
      <c r="C2967" t="s">
        <v>11</v>
      </c>
      <c r="D2967">
        <v>1</v>
      </c>
      <c r="E2967" t="s">
        <v>10412</v>
      </c>
      <c r="F2967" t="s">
        <v>13</v>
      </c>
      <c r="G2967" t="s">
        <v>4</v>
      </c>
      <c r="H2967" t="s">
        <v>1268</v>
      </c>
      <c r="J2967" s="5"/>
      <c r="K2967" s="2">
        <v>1040</v>
      </c>
      <c r="L2967" s="5" t="s">
        <v>36533</v>
      </c>
      <c r="M2967" s="2">
        <f t="shared" si="46"/>
        <v>-16028.969999998717</v>
      </c>
    </row>
    <row r="2968" spans="1:13" hidden="1">
      <c r="A2968" t="s">
        <v>10416</v>
      </c>
      <c r="B2968" s="1">
        <v>42062</v>
      </c>
      <c r="C2968" t="s">
        <v>6</v>
      </c>
      <c r="D2968">
        <v>1</v>
      </c>
      <c r="E2968" t="s">
        <v>10418</v>
      </c>
      <c r="F2968" t="s">
        <v>29</v>
      </c>
      <c r="G2968" t="s">
        <v>4</v>
      </c>
      <c r="H2968" t="s">
        <v>865</v>
      </c>
      <c r="I2968" s="2">
        <v>7050</v>
      </c>
      <c r="J2968" s="5"/>
      <c r="L2968" s="5"/>
      <c r="M2968" s="2">
        <f t="shared" si="46"/>
        <v>-8978.969999998717</v>
      </c>
    </row>
    <row r="2969" spans="1:13" hidden="1">
      <c r="A2969" t="s">
        <v>10523</v>
      </c>
      <c r="B2969" s="1">
        <v>42062</v>
      </c>
      <c r="C2969" t="s">
        <v>18</v>
      </c>
      <c r="D2969">
        <v>1</v>
      </c>
      <c r="E2969" t="s">
        <v>10524</v>
      </c>
      <c r="F2969" t="s">
        <v>13</v>
      </c>
      <c r="G2969" t="s">
        <v>4</v>
      </c>
      <c r="H2969" t="s">
        <v>10525</v>
      </c>
      <c r="J2969" s="5"/>
      <c r="K2969" s="2">
        <v>40000</v>
      </c>
      <c r="L2969" s="5"/>
      <c r="M2969" s="2">
        <f t="shared" si="46"/>
        <v>-48978.969999998721</v>
      </c>
    </row>
    <row r="2970" spans="1:13" hidden="1">
      <c r="A2970" t="s">
        <v>10529</v>
      </c>
      <c r="B2970" s="1">
        <v>42062</v>
      </c>
      <c r="C2970" t="s">
        <v>18</v>
      </c>
      <c r="D2970">
        <v>1</v>
      </c>
      <c r="E2970" t="s">
        <v>10531</v>
      </c>
      <c r="F2970" t="s">
        <v>13</v>
      </c>
      <c r="G2970" t="s">
        <v>4</v>
      </c>
      <c r="H2970" t="s">
        <v>356</v>
      </c>
      <c r="J2970" s="5"/>
      <c r="K2970" s="2">
        <v>32000</v>
      </c>
      <c r="L2970" s="5"/>
      <c r="M2970" s="2">
        <f t="shared" si="46"/>
        <v>-80978.969999998721</v>
      </c>
    </row>
    <row r="2971" spans="1:13" hidden="1">
      <c r="A2971" t="s">
        <v>10535</v>
      </c>
      <c r="B2971" s="1">
        <v>42062</v>
      </c>
      <c r="C2971" t="s">
        <v>18</v>
      </c>
      <c r="D2971">
        <v>1</v>
      </c>
      <c r="E2971" t="s">
        <v>10537</v>
      </c>
      <c r="F2971" t="s">
        <v>13</v>
      </c>
      <c r="G2971" t="s">
        <v>4</v>
      </c>
      <c r="H2971" t="s">
        <v>10538</v>
      </c>
      <c r="J2971" s="5"/>
      <c r="K2971" s="2">
        <v>55000</v>
      </c>
      <c r="L2971" s="5"/>
      <c r="M2971" s="2">
        <f t="shared" si="46"/>
        <v>-135978.96999999872</v>
      </c>
    </row>
    <row r="2972" spans="1:13" hidden="1">
      <c r="A2972" t="s">
        <v>10540</v>
      </c>
      <c r="B2972" s="1">
        <v>42062</v>
      </c>
      <c r="C2972" t="s">
        <v>18</v>
      </c>
      <c r="D2972">
        <v>1</v>
      </c>
      <c r="E2972" t="s">
        <v>10542</v>
      </c>
      <c r="F2972" t="s">
        <v>13</v>
      </c>
      <c r="G2972" t="s">
        <v>4</v>
      </c>
      <c r="H2972" t="s">
        <v>10543</v>
      </c>
      <c r="J2972" s="5"/>
      <c r="K2972" s="2">
        <v>58687.44</v>
      </c>
      <c r="L2972" s="5"/>
      <c r="M2972" s="2">
        <f t="shared" si="46"/>
        <v>-194666.40999999872</v>
      </c>
    </row>
    <row r="2973" spans="1:13" hidden="1">
      <c r="A2973" t="s">
        <v>10547</v>
      </c>
      <c r="B2973" s="1">
        <v>42062</v>
      </c>
      <c r="C2973" t="s">
        <v>200</v>
      </c>
      <c r="D2973">
        <v>1</v>
      </c>
      <c r="E2973" t="s">
        <v>10548</v>
      </c>
      <c r="F2973" t="s">
        <v>16</v>
      </c>
      <c r="G2973" t="s">
        <v>4</v>
      </c>
      <c r="H2973" t="s">
        <v>200</v>
      </c>
      <c r="J2973" s="5"/>
      <c r="K2973" s="2">
        <v>2050</v>
      </c>
      <c r="L2973" s="5"/>
      <c r="M2973" s="2">
        <f t="shared" si="46"/>
        <v>-196716.40999999872</v>
      </c>
    </row>
    <row r="2974" spans="1:13" hidden="1">
      <c r="A2974" t="s">
        <v>10550</v>
      </c>
      <c r="B2974" s="1">
        <v>42062</v>
      </c>
      <c r="C2974" t="s">
        <v>195</v>
      </c>
      <c r="D2974">
        <v>1</v>
      </c>
      <c r="E2974" t="s">
        <v>10551</v>
      </c>
      <c r="F2974" t="s">
        <v>13</v>
      </c>
      <c r="G2974" t="s">
        <v>4</v>
      </c>
      <c r="H2974" t="s">
        <v>195</v>
      </c>
      <c r="J2974" s="5"/>
      <c r="K2974" s="2">
        <v>43552.46</v>
      </c>
      <c r="L2974" s="5"/>
      <c r="M2974" s="2">
        <f t="shared" si="46"/>
        <v>-240268.86999999871</v>
      </c>
    </row>
    <row r="2975" spans="1:13" hidden="1">
      <c r="A2975" t="s">
        <v>10556</v>
      </c>
      <c r="B2975" s="1">
        <v>42062</v>
      </c>
      <c r="C2975" t="s">
        <v>18</v>
      </c>
      <c r="D2975">
        <v>1</v>
      </c>
      <c r="E2975" t="s">
        <v>10558</v>
      </c>
      <c r="F2975" t="s">
        <v>13</v>
      </c>
      <c r="G2975" t="s">
        <v>4</v>
      </c>
      <c r="H2975" t="s">
        <v>18</v>
      </c>
      <c r="J2975" s="5"/>
      <c r="K2975" s="2">
        <v>17199.2</v>
      </c>
      <c r="L2975" s="5"/>
      <c r="M2975" s="2">
        <f t="shared" si="46"/>
        <v>-257468.06999999873</v>
      </c>
    </row>
    <row r="2976" spans="1:13" hidden="1">
      <c r="A2976" t="s">
        <v>10562</v>
      </c>
      <c r="B2976" s="1">
        <v>42062</v>
      </c>
      <c r="C2976" t="s">
        <v>18</v>
      </c>
      <c r="D2976">
        <v>1</v>
      </c>
      <c r="E2976" t="s">
        <v>10558</v>
      </c>
      <c r="F2976" t="s">
        <v>13</v>
      </c>
      <c r="G2976" t="s">
        <v>4</v>
      </c>
      <c r="H2976" t="s">
        <v>568</v>
      </c>
      <c r="I2976" s="2">
        <v>17199.2</v>
      </c>
      <c r="J2976" s="5"/>
      <c r="L2976" s="5"/>
      <c r="M2976" s="2">
        <f t="shared" si="46"/>
        <v>-240268.86999999871</v>
      </c>
    </row>
    <row r="2977" spans="1:13" hidden="1">
      <c r="A2977" t="s">
        <v>10568</v>
      </c>
      <c r="B2977" s="1">
        <v>42062</v>
      </c>
      <c r="C2977" t="s">
        <v>11</v>
      </c>
      <c r="D2977">
        <v>1</v>
      </c>
      <c r="E2977" t="s">
        <v>10412</v>
      </c>
      <c r="F2977" t="s">
        <v>13</v>
      </c>
      <c r="G2977" t="s">
        <v>4</v>
      </c>
      <c r="H2977" t="s">
        <v>10570</v>
      </c>
      <c r="I2977" s="2">
        <v>1040</v>
      </c>
      <c r="J2977" s="5" t="s">
        <v>36533</v>
      </c>
      <c r="L2977" s="5"/>
      <c r="M2977" s="2">
        <f t="shared" si="46"/>
        <v>-239228.86999999871</v>
      </c>
    </row>
    <row r="2978" spans="1:13" hidden="1">
      <c r="A2978" t="s">
        <v>10572</v>
      </c>
      <c r="B2978" s="1">
        <v>42062</v>
      </c>
      <c r="C2978" t="s">
        <v>11</v>
      </c>
      <c r="D2978">
        <v>1</v>
      </c>
      <c r="E2978" t="s">
        <v>10574</v>
      </c>
      <c r="F2978" t="s">
        <v>13</v>
      </c>
      <c r="G2978" t="s">
        <v>4</v>
      </c>
      <c r="H2978" t="s">
        <v>1268</v>
      </c>
      <c r="J2978" s="5"/>
      <c r="K2978" s="2">
        <v>1840</v>
      </c>
      <c r="L2978" s="5" t="s">
        <v>36471</v>
      </c>
      <c r="M2978" s="2">
        <f t="shared" si="46"/>
        <v>-241068.86999999871</v>
      </c>
    </row>
    <row r="2979" spans="1:13" hidden="1">
      <c r="A2979" t="s">
        <v>10577</v>
      </c>
      <c r="B2979" s="1">
        <v>42062</v>
      </c>
      <c r="C2979" t="s">
        <v>18</v>
      </c>
      <c r="D2979">
        <v>1</v>
      </c>
      <c r="E2979" t="s">
        <v>10580</v>
      </c>
      <c r="F2979" t="s">
        <v>13</v>
      </c>
      <c r="G2979" t="s">
        <v>4</v>
      </c>
      <c r="H2979" t="s">
        <v>18</v>
      </c>
      <c r="J2979" s="5"/>
      <c r="K2979" s="2">
        <v>17199.2</v>
      </c>
      <c r="L2979" s="5"/>
      <c r="M2979" s="2">
        <f t="shared" si="46"/>
        <v>-258268.06999999873</v>
      </c>
    </row>
    <row r="2980" spans="1:13" hidden="1">
      <c r="A2980" t="s">
        <v>31161</v>
      </c>
      <c r="B2980" s="1">
        <v>42062</v>
      </c>
      <c r="C2980" t="s">
        <v>31175</v>
      </c>
      <c r="D2980">
        <v>2</v>
      </c>
      <c r="E2980" t="s">
        <v>31176</v>
      </c>
      <c r="F2980" t="s">
        <v>7054</v>
      </c>
      <c r="G2980" t="s">
        <v>4</v>
      </c>
      <c r="H2980" t="s">
        <v>31177</v>
      </c>
      <c r="I2980" s="2">
        <v>1025</v>
      </c>
      <c r="J2980" s="5"/>
      <c r="L2980" s="5"/>
      <c r="M2980" s="2">
        <f t="shared" si="46"/>
        <v>-257243.06999999873</v>
      </c>
    </row>
    <row r="2981" spans="1:13" hidden="1">
      <c r="A2981" t="s">
        <v>31186</v>
      </c>
      <c r="B2981" s="1">
        <v>42062</v>
      </c>
      <c r="C2981" t="s">
        <v>18</v>
      </c>
      <c r="D2981">
        <v>2</v>
      </c>
      <c r="E2981" t="s">
        <v>31197</v>
      </c>
      <c r="F2981" t="s">
        <v>13559</v>
      </c>
      <c r="G2981" t="s">
        <v>479</v>
      </c>
      <c r="H2981" t="s">
        <v>31198</v>
      </c>
      <c r="I2981" s="2">
        <v>402.44</v>
      </c>
      <c r="J2981" s="5"/>
      <c r="L2981" s="5"/>
      <c r="M2981" s="2">
        <f t="shared" si="46"/>
        <v>-256840.62999999872</v>
      </c>
    </row>
    <row r="2982" spans="1:13" hidden="1">
      <c r="A2982" t="s">
        <v>31231</v>
      </c>
      <c r="B2982" s="1">
        <v>42062</v>
      </c>
      <c r="C2982" t="s">
        <v>31245</v>
      </c>
      <c r="D2982">
        <v>2</v>
      </c>
      <c r="E2982" t="s">
        <v>31246</v>
      </c>
      <c r="F2982" t="s">
        <v>7054</v>
      </c>
      <c r="G2982" t="s">
        <v>4</v>
      </c>
      <c r="H2982" t="s">
        <v>31247</v>
      </c>
      <c r="I2982" s="2">
        <v>1840</v>
      </c>
      <c r="J2982" s="5"/>
      <c r="L2982" s="5"/>
      <c r="M2982" s="2">
        <f t="shared" si="46"/>
        <v>-255000.62999999872</v>
      </c>
    </row>
    <row r="2983" spans="1:13" hidden="1">
      <c r="A2983" t="s">
        <v>31276</v>
      </c>
      <c r="B2983" s="1">
        <v>42062</v>
      </c>
      <c r="C2983" t="s">
        <v>18</v>
      </c>
      <c r="D2983">
        <v>2</v>
      </c>
      <c r="E2983" t="s">
        <v>31289</v>
      </c>
      <c r="F2983" t="s">
        <v>13559</v>
      </c>
      <c r="G2983" t="s">
        <v>479</v>
      </c>
      <c r="H2983" t="s">
        <v>17765</v>
      </c>
      <c r="I2983" s="2">
        <v>122.03</v>
      </c>
      <c r="J2983" s="5"/>
      <c r="L2983" s="5"/>
      <c r="M2983" s="2">
        <f t="shared" si="46"/>
        <v>-254878.59999999873</v>
      </c>
    </row>
    <row r="2984" spans="1:13" hidden="1">
      <c r="A2984" t="s">
        <v>31298</v>
      </c>
      <c r="B2984" s="1">
        <v>42062</v>
      </c>
      <c r="C2984" t="s">
        <v>31313</v>
      </c>
      <c r="D2984">
        <v>2</v>
      </c>
      <c r="E2984" t="s">
        <v>31314</v>
      </c>
      <c r="F2984" t="s">
        <v>7054</v>
      </c>
      <c r="G2984" t="s">
        <v>4</v>
      </c>
      <c r="H2984" t="s">
        <v>9944</v>
      </c>
      <c r="J2984" s="5"/>
      <c r="K2984" s="2">
        <v>1000.01</v>
      </c>
      <c r="L2984" s="5"/>
      <c r="M2984" s="2">
        <f t="shared" si="46"/>
        <v>-255878.60999999873</v>
      </c>
    </row>
    <row r="2985" spans="1:13" hidden="1">
      <c r="A2985" t="s">
        <v>31298</v>
      </c>
      <c r="B2985" s="1">
        <v>42062</v>
      </c>
      <c r="C2985" t="s">
        <v>31313</v>
      </c>
      <c r="D2985">
        <v>2</v>
      </c>
      <c r="E2985" t="s">
        <v>31314</v>
      </c>
      <c r="F2985" t="s">
        <v>7054</v>
      </c>
      <c r="G2985" t="s">
        <v>4</v>
      </c>
      <c r="H2985" t="s">
        <v>9944</v>
      </c>
      <c r="I2985" s="2">
        <v>1000.01</v>
      </c>
      <c r="J2985" s="5"/>
      <c r="L2985" s="5"/>
      <c r="M2985" s="2">
        <f t="shared" si="46"/>
        <v>-254878.59999999873</v>
      </c>
    </row>
    <row r="2986" spans="1:13" hidden="1">
      <c r="A2986" t="s">
        <v>31323</v>
      </c>
      <c r="B2986" s="1">
        <v>42062</v>
      </c>
      <c r="C2986" t="s">
        <v>31334</v>
      </c>
      <c r="D2986">
        <v>2</v>
      </c>
      <c r="E2986" t="s">
        <v>31335</v>
      </c>
      <c r="F2986" t="s">
        <v>7054</v>
      </c>
      <c r="G2986" t="s">
        <v>4</v>
      </c>
      <c r="H2986" t="s">
        <v>7494</v>
      </c>
      <c r="I2986" s="2">
        <v>3030</v>
      </c>
      <c r="J2986" s="5"/>
      <c r="L2986" s="5"/>
      <c r="M2986" s="2">
        <f t="shared" si="46"/>
        <v>-251848.59999999873</v>
      </c>
    </row>
    <row r="2987" spans="1:13" hidden="1">
      <c r="A2987" t="s">
        <v>31360</v>
      </c>
      <c r="B2987" s="1">
        <v>42062</v>
      </c>
      <c r="C2987" t="s">
        <v>31377</v>
      </c>
      <c r="D2987">
        <v>2</v>
      </c>
      <c r="E2987" t="s">
        <v>31378</v>
      </c>
      <c r="F2987" t="s">
        <v>7054</v>
      </c>
      <c r="G2987" t="s">
        <v>4</v>
      </c>
      <c r="H2987" t="s">
        <v>2830</v>
      </c>
      <c r="I2987" s="2">
        <v>5865.99</v>
      </c>
      <c r="J2987" s="5"/>
      <c r="L2987" s="5"/>
      <c r="M2987" s="2">
        <f t="shared" si="46"/>
        <v>-245982.60999999873</v>
      </c>
    </row>
    <row r="2988" spans="1:13" hidden="1">
      <c r="A2988" t="s">
        <v>31386</v>
      </c>
      <c r="B2988" s="1">
        <v>42062</v>
      </c>
      <c r="C2988" t="s">
        <v>31403</v>
      </c>
      <c r="D2988">
        <v>2</v>
      </c>
      <c r="E2988" t="s">
        <v>31404</v>
      </c>
      <c r="F2988" t="s">
        <v>7054</v>
      </c>
      <c r="G2988" t="s">
        <v>4</v>
      </c>
      <c r="H2988" t="s">
        <v>2830</v>
      </c>
      <c r="I2988" s="2">
        <v>2860</v>
      </c>
      <c r="J2988" s="5"/>
      <c r="L2988" s="5"/>
      <c r="M2988" s="2">
        <f t="shared" si="46"/>
        <v>-243122.60999999873</v>
      </c>
    </row>
    <row r="2989" spans="1:13" hidden="1">
      <c r="A2989" t="s">
        <v>31460</v>
      </c>
      <c r="B2989" s="1">
        <v>42062</v>
      </c>
      <c r="C2989" t="s">
        <v>31473</v>
      </c>
      <c r="D2989">
        <v>2</v>
      </c>
      <c r="E2989" t="s">
        <v>31474</v>
      </c>
      <c r="F2989" t="s">
        <v>7054</v>
      </c>
      <c r="G2989" t="s">
        <v>4</v>
      </c>
      <c r="H2989" t="s">
        <v>14302</v>
      </c>
      <c r="I2989" s="2">
        <v>1025</v>
      </c>
      <c r="J2989" s="5"/>
      <c r="L2989" s="5"/>
      <c r="M2989" s="2">
        <f t="shared" si="46"/>
        <v>-242097.60999999873</v>
      </c>
    </row>
    <row r="2990" spans="1:13" hidden="1">
      <c r="A2990" t="s">
        <v>31483</v>
      </c>
      <c r="B2990" s="1">
        <v>42062</v>
      </c>
      <c r="C2990" t="s">
        <v>31491</v>
      </c>
      <c r="D2990">
        <v>1</v>
      </c>
      <c r="E2990" t="s">
        <v>31492</v>
      </c>
      <c r="F2990" t="s">
        <v>13565</v>
      </c>
      <c r="G2990" t="s">
        <v>4</v>
      </c>
      <c r="H2990" t="s">
        <v>31493</v>
      </c>
      <c r="I2990" s="2">
        <v>2000</v>
      </c>
      <c r="J2990" s="5"/>
      <c r="L2990" s="5"/>
      <c r="M2990" s="2">
        <f t="shared" si="46"/>
        <v>-240097.60999999873</v>
      </c>
    </row>
    <row r="2991" spans="1:13" hidden="1">
      <c r="A2991" t="s">
        <v>31500</v>
      </c>
      <c r="B2991" s="1">
        <v>42062</v>
      </c>
      <c r="C2991" t="s">
        <v>31509</v>
      </c>
      <c r="D2991">
        <v>2</v>
      </c>
      <c r="E2991" t="s">
        <v>31510</v>
      </c>
      <c r="F2991" t="s">
        <v>7054</v>
      </c>
      <c r="G2991" t="s">
        <v>4</v>
      </c>
      <c r="H2991" t="s">
        <v>16572</v>
      </c>
      <c r="I2991" s="2">
        <v>11119.55</v>
      </c>
      <c r="J2991" s="5"/>
      <c r="L2991" s="5"/>
      <c r="M2991" s="2">
        <f t="shared" si="46"/>
        <v>-228978.05999999875</v>
      </c>
    </row>
    <row r="2992" spans="1:13" hidden="1">
      <c r="A2992" t="s">
        <v>31517</v>
      </c>
      <c r="B2992" s="1">
        <v>42062</v>
      </c>
      <c r="C2992" t="s">
        <v>31527</v>
      </c>
      <c r="D2992">
        <v>2</v>
      </c>
      <c r="E2992" t="s">
        <v>31528</v>
      </c>
      <c r="F2992" t="s">
        <v>7054</v>
      </c>
      <c r="G2992" t="s">
        <v>4</v>
      </c>
      <c r="H2992" t="s">
        <v>9103</v>
      </c>
      <c r="I2992" s="2">
        <v>1283.01</v>
      </c>
      <c r="J2992" s="5"/>
      <c r="L2992" s="5"/>
      <c r="M2992" s="2">
        <f t="shared" si="46"/>
        <v>-227695.04999999874</v>
      </c>
    </row>
    <row r="2993" spans="1:13" hidden="1">
      <c r="A2993" t="s">
        <v>31536</v>
      </c>
      <c r="B2993" s="1">
        <v>42062</v>
      </c>
      <c r="C2993" t="s">
        <v>31545</v>
      </c>
      <c r="D2993">
        <v>2</v>
      </c>
      <c r="E2993" t="s">
        <v>31546</v>
      </c>
      <c r="F2993" t="s">
        <v>7054</v>
      </c>
      <c r="G2993" t="s">
        <v>4</v>
      </c>
      <c r="H2993" t="s">
        <v>31547</v>
      </c>
      <c r="I2993" s="2">
        <v>200.01</v>
      </c>
      <c r="J2993" s="5"/>
      <c r="L2993" s="5"/>
      <c r="M2993" s="2">
        <f t="shared" si="46"/>
        <v>-227495.03999999873</v>
      </c>
    </row>
    <row r="2994" spans="1:13" hidden="1">
      <c r="A2994" t="s">
        <v>31558</v>
      </c>
      <c r="B2994" s="1">
        <v>42062</v>
      </c>
      <c r="C2994" t="s">
        <v>31568</v>
      </c>
      <c r="D2994">
        <v>2</v>
      </c>
      <c r="E2994" t="s">
        <v>31569</v>
      </c>
      <c r="F2994" t="s">
        <v>7054</v>
      </c>
      <c r="G2994" t="s">
        <v>4</v>
      </c>
      <c r="H2994" t="s">
        <v>394</v>
      </c>
      <c r="J2994" s="5"/>
      <c r="K2994" s="2">
        <v>2559.88</v>
      </c>
      <c r="L2994" s="5"/>
      <c r="M2994" s="2">
        <f t="shared" si="46"/>
        <v>-230054.91999999873</v>
      </c>
    </row>
    <row r="2995" spans="1:13" hidden="1">
      <c r="A2995" t="s">
        <v>31558</v>
      </c>
      <c r="B2995" s="1">
        <v>42062</v>
      </c>
      <c r="C2995" t="s">
        <v>31568</v>
      </c>
      <c r="D2995">
        <v>2</v>
      </c>
      <c r="E2995" t="s">
        <v>31569</v>
      </c>
      <c r="F2995" t="s">
        <v>7054</v>
      </c>
      <c r="G2995" t="s">
        <v>4</v>
      </c>
      <c r="H2995" t="s">
        <v>394</v>
      </c>
      <c r="I2995" s="2">
        <v>2559.88</v>
      </c>
      <c r="J2995" s="5"/>
      <c r="L2995" s="5"/>
      <c r="M2995" s="2">
        <f t="shared" si="46"/>
        <v>-227495.03999999873</v>
      </c>
    </row>
    <row r="2996" spans="1:13" hidden="1">
      <c r="A2996" t="s">
        <v>31579</v>
      </c>
      <c r="B2996" s="1">
        <v>42062</v>
      </c>
      <c r="C2996" t="s">
        <v>31589</v>
      </c>
      <c r="D2996">
        <v>2</v>
      </c>
      <c r="E2996" t="s">
        <v>31590</v>
      </c>
      <c r="F2996" t="s">
        <v>7054</v>
      </c>
      <c r="G2996" t="s">
        <v>4</v>
      </c>
      <c r="H2996" t="s">
        <v>394</v>
      </c>
      <c r="J2996" s="5"/>
      <c r="K2996" s="2">
        <v>1840</v>
      </c>
      <c r="L2996" s="5"/>
      <c r="M2996" s="2">
        <f t="shared" si="46"/>
        <v>-229335.03999999873</v>
      </c>
    </row>
    <row r="2997" spans="1:13" hidden="1">
      <c r="A2997" t="s">
        <v>31579</v>
      </c>
      <c r="B2997" s="1">
        <v>42062</v>
      </c>
      <c r="C2997" t="s">
        <v>31589</v>
      </c>
      <c r="D2997">
        <v>2</v>
      </c>
      <c r="E2997" t="s">
        <v>31590</v>
      </c>
      <c r="F2997" t="s">
        <v>7054</v>
      </c>
      <c r="G2997" t="s">
        <v>4</v>
      </c>
      <c r="H2997" t="s">
        <v>394</v>
      </c>
      <c r="I2997" s="2">
        <v>1840</v>
      </c>
      <c r="J2997" s="5"/>
      <c r="L2997" s="5"/>
      <c r="M2997" s="2">
        <f t="shared" si="46"/>
        <v>-227495.03999999873</v>
      </c>
    </row>
    <row r="2998" spans="1:13" hidden="1">
      <c r="A2998" t="s">
        <v>31601</v>
      </c>
      <c r="B2998" s="1">
        <v>42062</v>
      </c>
      <c r="C2998" t="s">
        <v>31613</v>
      </c>
      <c r="D2998">
        <v>2</v>
      </c>
      <c r="E2998" t="s">
        <v>31614</v>
      </c>
      <c r="F2998" t="s">
        <v>7054</v>
      </c>
      <c r="G2998" t="s">
        <v>4</v>
      </c>
      <c r="H2998" t="s">
        <v>9389</v>
      </c>
      <c r="J2998" s="5"/>
      <c r="K2998" s="2">
        <v>2626.16</v>
      </c>
      <c r="L2998" s="5"/>
      <c r="M2998" s="2">
        <f t="shared" si="46"/>
        <v>-230121.19999999873</v>
      </c>
    </row>
    <row r="2999" spans="1:13" hidden="1">
      <c r="A2999" t="s">
        <v>31601</v>
      </c>
      <c r="B2999" s="1">
        <v>42062</v>
      </c>
      <c r="C2999" t="s">
        <v>31613</v>
      </c>
      <c r="D2999">
        <v>2</v>
      </c>
      <c r="E2999" t="s">
        <v>31614</v>
      </c>
      <c r="F2999" t="s">
        <v>7054</v>
      </c>
      <c r="G2999" t="s">
        <v>4</v>
      </c>
      <c r="H2999" t="s">
        <v>9389</v>
      </c>
      <c r="I2999" s="2">
        <v>2626.16</v>
      </c>
      <c r="J2999" s="5"/>
      <c r="L2999" s="5"/>
      <c r="M2999" s="2">
        <f t="shared" si="46"/>
        <v>-227495.03999999873</v>
      </c>
    </row>
    <row r="3000" spans="1:13" hidden="1">
      <c r="A3000" t="s">
        <v>31622</v>
      </c>
      <c r="B3000" s="1">
        <v>42062</v>
      </c>
      <c r="C3000" t="s">
        <v>31634</v>
      </c>
      <c r="D3000">
        <v>2</v>
      </c>
      <c r="E3000" t="s">
        <v>31635</v>
      </c>
      <c r="F3000" t="s">
        <v>7054</v>
      </c>
      <c r="G3000" t="s">
        <v>4</v>
      </c>
      <c r="H3000" t="s">
        <v>9231</v>
      </c>
      <c r="J3000" s="5"/>
      <c r="K3000" s="2">
        <v>599.87</v>
      </c>
      <c r="L3000" s="5"/>
      <c r="M3000" s="2">
        <f t="shared" si="46"/>
        <v>-228094.90999999872</v>
      </c>
    </row>
    <row r="3001" spans="1:13" hidden="1">
      <c r="A3001" t="s">
        <v>31622</v>
      </c>
      <c r="B3001" s="1">
        <v>42062</v>
      </c>
      <c r="C3001" t="s">
        <v>31634</v>
      </c>
      <c r="D3001">
        <v>2</v>
      </c>
      <c r="E3001" t="s">
        <v>31635</v>
      </c>
      <c r="F3001" t="s">
        <v>7054</v>
      </c>
      <c r="G3001" t="s">
        <v>4</v>
      </c>
      <c r="H3001" t="s">
        <v>9231</v>
      </c>
      <c r="I3001" s="2">
        <v>599.87</v>
      </c>
      <c r="J3001" s="5"/>
      <c r="L3001" s="5"/>
      <c r="M3001" s="2">
        <f t="shared" si="46"/>
        <v>-227495.03999999873</v>
      </c>
    </row>
    <row r="3002" spans="1:13" hidden="1">
      <c r="A3002" t="s">
        <v>31644</v>
      </c>
      <c r="B3002" s="1">
        <v>42062</v>
      </c>
      <c r="C3002" t="s">
        <v>31654</v>
      </c>
      <c r="D3002">
        <v>2</v>
      </c>
      <c r="E3002" t="s">
        <v>31655</v>
      </c>
      <c r="F3002" t="s">
        <v>7054</v>
      </c>
      <c r="G3002" t="s">
        <v>4</v>
      </c>
      <c r="H3002" t="s">
        <v>5442</v>
      </c>
      <c r="I3002" s="2">
        <v>200.01</v>
      </c>
      <c r="J3002" s="5"/>
      <c r="L3002" s="5"/>
      <c r="M3002" s="2">
        <f t="shared" si="46"/>
        <v>-227295.02999999872</v>
      </c>
    </row>
    <row r="3003" spans="1:13" hidden="1">
      <c r="A3003" t="s">
        <v>31662</v>
      </c>
      <c r="B3003" s="1">
        <v>42062</v>
      </c>
      <c r="C3003" t="s">
        <v>31672</v>
      </c>
      <c r="D3003">
        <v>2</v>
      </c>
      <c r="E3003" t="s">
        <v>31673</v>
      </c>
      <c r="F3003" t="s">
        <v>7054</v>
      </c>
      <c r="G3003" t="s">
        <v>4</v>
      </c>
      <c r="H3003" t="s">
        <v>435</v>
      </c>
      <c r="I3003" s="2">
        <v>1840</v>
      </c>
      <c r="J3003" s="5"/>
      <c r="L3003" s="5"/>
      <c r="M3003" s="2">
        <f t="shared" si="46"/>
        <v>-225455.02999999872</v>
      </c>
    </row>
    <row r="3004" spans="1:13" hidden="1">
      <c r="A3004" t="s">
        <v>31683</v>
      </c>
      <c r="B3004" s="1">
        <v>42062</v>
      </c>
      <c r="C3004" t="s">
        <v>31695</v>
      </c>
      <c r="D3004">
        <v>2</v>
      </c>
      <c r="E3004" t="s">
        <v>31696</v>
      </c>
      <c r="F3004" t="s">
        <v>7054</v>
      </c>
      <c r="G3004" t="s">
        <v>4</v>
      </c>
      <c r="H3004" t="s">
        <v>22148</v>
      </c>
      <c r="I3004" s="2">
        <v>1840</v>
      </c>
      <c r="J3004" s="5"/>
      <c r="L3004" s="5"/>
      <c r="M3004" s="2">
        <f t="shared" si="46"/>
        <v>-223615.02999999872</v>
      </c>
    </row>
    <row r="3005" spans="1:13" hidden="1">
      <c r="A3005" t="s">
        <v>31705</v>
      </c>
      <c r="B3005" s="1">
        <v>42062</v>
      </c>
      <c r="C3005" t="s">
        <v>18</v>
      </c>
      <c r="D3005">
        <v>2</v>
      </c>
      <c r="E3005" t="s">
        <v>31716</v>
      </c>
      <c r="F3005" t="s">
        <v>13559</v>
      </c>
      <c r="G3005" t="s">
        <v>479</v>
      </c>
      <c r="H3005" t="s">
        <v>9912</v>
      </c>
      <c r="I3005" s="2">
        <v>74.67</v>
      </c>
      <c r="J3005" s="5"/>
      <c r="L3005" s="5"/>
      <c r="M3005" s="2">
        <f t="shared" si="46"/>
        <v>-223540.35999999871</v>
      </c>
    </row>
    <row r="3006" spans="1:13" hidden="1">
      <c r="A3006" t="s">
        <v>31723</v>
      </c>
      <c r="B3006" s="1">
        <v>42062</v>
      </c>
      <c r="C3006" t="s">
        <v>31736</v>
      </c>
      <c r="D3006">
        <v>2</v>
      </c>
      <c r="E3006" t="s">
        <v>31737</v>
      </c>
      <c r="F3006" t="s">
        <v>7054</v>
      </c>
      <c r="G3006" t="s">
        <v>4</v>
      </c>
      <c r="H3006" t="s">
        <v>2853</v>
      </c>
      <c r="I3006" s="2">
        <v>1025</v>
      </c>
      <c r="J3006" s="5"/>
      <c r="L3006" s="5"/>
      <c r="M3006" s="2">
        <f t="shared" si="46"/>
        <v>-222515.35999999871</v>
      </c>
    </row>
    <row r="3007" spans="1:13" hidden="1">
      <c r="A3007" t="s">
        <v>31750</v>
      </c>
      <c r="B3007" s="1">
        <v>42062</v>
      </c>
      <c r="C3007" t="s">
        <v>18</v>
      </c>
      <c r="D3007">
        <v>2</v>
      </c>
      <c r="E3007" t="s">
        <v>31763</v>
      </c>
      <c r="F3007" t="s">
        <v>13559</v>
      </c>
      <c r="G3007" t="s">
        <v>479</v>
      </c>
      <c r="H3007" t="s">
        <v>10016</v>
      </c>
      <c r="J3007" s="5"/>
      <c r="K3007" s="2">
        <v>2000</v>
      </c>
      <c r="L3007" s="5"/>
      <c r="M3007" s="2">
        <f t="shared" si="46"/>
        <v>-224515.35999999871</v>
      </c>
    </row>
    <row r="3008" spans="1:13" hidden="1">
      <c r="A3008" t="s">
        <v>31750</v>
      </c>
      <c r="B3008" s="1">
        <v>42062</v>
      </c>
      <c r="C3008" t="s">
        <v>18</v>
      </c>
      <c r="D3008">
        <v>2</v>
      </c>
      <c r="E3008" t="s">
        <v>31763</v>
      </c>
      <c r="F3008" t="s">
        <v>13559</v>
      </c>
      <c r="G3008" t="s">
        <v>479</v>
      </c>
      <c r="H3008" t="s">
        <v>10016</v>
      </c>
      <c r="I3008" s="2">
        <v>5107.13</v>
      </c>
      <c r="J3008" s="5"/>
      <c r="L3008" s="5"/>
      <c r="M3008" s="2">
        <f t="shared" si="46"/>
        <v>-219408.2299999987</v>
      </c>
    </row>
    <row r="3009" spans="1:13" hidden="1">
      <c r="A3009" t="s">
        <v>31774</v>
      </c>
      <c r="B3009" s="1">
        <v>42062</v>
      </c>
      <c r="C3009" t="s">
        <v>31788</v>
      </c>
      <c r="D3009">
        <v>2</v>
      </c>
      <c r="E3009" t="s">
        <v>31789</v>
      </c>
      <c r="F3009" t="s">
        <v>7054</v>
      </c>
      <c r="G3009" t="s">
        <v>4</v>
      </c>
      <c r="H3009" t="s">
        <v>10016</v>
      </c>
      <c r="I3009" s="2">
        <v>400.01</v>
      </c>
      <c r="J3009" s="5"/>
      <c r="L3009" s="5"/>
      <c r="M3009" s="2">
        <f t="shared" si="46"/>
        <v>-219008.21999999869</v>
      </c>
    </row>
    <row r="3010" spans="1:13" hidden="1">
      <c r="A3010" t="s">
        <v>31798</v>
      </c>
      <c r="B3010" s="1">
        <v>42062</v>
      </c>
      <c r="C3010" t="s">
        <v>18</v>
      </c>
      <c r="D3010">
        <v>2</v>
      </c>
      <c r="E3010" t="s">
        <v>31809</v>
      </c>
      <c r="F3010" t="s">
        <v>13559</v>
      </c>
      <c r="G3010" t="s">
        <v>479</v>
      </c>
      <c r="H3010" t="s">
        <v>2768</v>
      </c>
      <c r="I3010" s="2">
        <v>379.84</v>
      </c>
      <c r="J3010" s="5"/>
      <c r="L3010" s="5"/>
      <c r="M3010" s="2">
        <f t="shared" si="46"/>
        <v>-218628.37999999869</v>
      </c>
    </row>
    <row r="3011" spans="1:13" hidden="1">
      <c r="A3011" t="s">
        <v>31821</v>
      </c>
      <c r="B3011" s="1">
        <v>42062</v>
      </c>
      <c r="C3011" t="s">
        <v>7778</v>
      </c>
      <c r="D3011">
        <v>2</v>
      </c>
      <c r="E3011" t="s">
        <v>31833</v>
      </c>
      <c r="F3011" t="s">
        <v>7054</v>
      </c>
      <c r="G3011" t="s">
        <v>4</v>
      </c>
      <c r="H3011" t="s">
        <v>7780</v>
      </c>
      <c r="I3011" s="2">
        <v>3030</v>
      </c>
      <c r="J3011" s="5"/>
      <c r="L3011" s="5"/>
      <c r="M3011" s="2">
        <f t="shared" si="46"/>
        <v>-215598.37999999869</v>
      </c>
    </row>
    <row r="3012" spans="1:13" hidden="1">
      <c r="A3012" t="s">
        <v>31842</v>
      </c>
      <c r="B3012" s="1">
        <v>42062</v>
      </c>
      <c r="C3012" t="s">
        <v>31852</v>
      </c>
      <c r="D3012">
        <v>2</v>
      </c>
      <c r="E3012" t="s">
        <v>31853</v>
      </c>
      <c r="F3012" t="s">
        <v>7054</v>
      </c>
      <c r="G3012" t="s">
        <v>4</v>
      </c>
      <c r="H3012" t="s">
        <v>2401</v>
      </c>
      <c r="I3012" s="2">
        <v>1025</v>
      </c>
      <c r="J3012" s="5"/>
      <c r="L3012" s="5"/>
      <c r="M3012" s="2">
        <f t="shared" si="46"/>
        <v>-214573.37999999869</v>
      </c>
    </row>
    <row r="3013" spans="1:13" hidden="1">
      <c r="A3013" t="s">
        <v>31862</v>
      </c>
      <c r="B3013" s="1">
        <v>42062</v>
      </c>
      <c r="C3013" t="s">
        <v>1266</v>
      </c>
      <c r="D3013">
        <v>2</v>
      </c>
      <c r="E3013" t="s">
        <v>31873</v>
      </c>
      <c r="F3013" t="s">
        <v>7054</v>
      </c>
      <c r="G3013" t="s">
        <v>4</v>
      </c>
      <c r="H3013" t="s">
        <v>1268</v>
      </c>
      <c r="I3013" s="2">
        <v>1840</v>
      </c>
      <c r="J3013" s="5" t="s">
        <v>36471</v>
      </c>
      <c r="L3013" s="5"/>
      <c r="M3013" s="2">
        <f t="shared" si="46"/>
        <v>-212733.37999999869</v>
      </c>
    </row>
    <row r="3014" spans="1:13" hidden="1">
      <c r="A3014" t="s">
        <v>31881</v>
      </c>
      <c r="B3014" s="1">
        <v>42062</v>
      </c>
      <c r="C3014" t="s">
        <v>31889</v>
      </c>
      <c r="D3014">
        <v>2</v>
      </c>
      <c r="E3014" t="s">
        <v>31890</v>
      </c>
      <c r="F3014" t="s">
        <v>7054</v>
      </c>
      <c r="G3014" t="s">
        <v>4</v>
      </c>
      <c r="H3014" t="s">
        <v>30418</v>
      </c>
      <c r="I3014" s="2">
        <v>1025</v>
      </c>
      <c r="J3014" s="5"/>
      <c r="L3014" s="5"/>
      <c r="M3014" s="2">
        <f t="shared" si="46"/>
        <v>-211708.37999999869</v>
      </c>
    </row>
    <row r="3015" spans="1:13" hidden="1">
      <c r="A3015" t="s">
        <v>31897</v>
      </c>
      <c r="B3015" s="1">
        <v>42062</v>
      </c>
      <c r="C3015" t="s">
        <v>11946</v>
      </c>
      <c r="D3015">
        <v>2</v>
      </c>
      <c r="E3015" t="s">
        <v>31908</v>
      </c>
      <c r="F3015" t="s">
        <v>7054</v>
      </c>
      <c r="G3015" t="s">
        <v>4</v>
      </c>
      <c r="H3015" t="s">
        <v>11948</v>
      </c>
      <c r="I3015" s="2">
        <v>1840</v>
      </c>
      <c r="J3015" s="5"/>
      <c r="L3015" s="5"/>
      <c r="M3015" s="2">
        <f t="shared" si="46"/>
        <v>-209868.37999999869</v>
      </c>
    </row>
    <row r="3016" spans="1:13" hidden="1">
      <c r="A3016" t="s">
        <v>31918</v>
      </c>
      <c r="B3016" s="1">
        <v>42062</v>
      </c>
      <c r="C3016" t="s">
        <v>31929</v>
      </c>
      <c r="D3016">
        <v>2</v>
      </c>
      <c r="E3016" t="s">
        <v>31930</v>
      </c>
      <c r="F3016" t="s">
        <v>7054</v>
      </c>
      <c r="G3016" t="s">
        <v>4</v>
      </c>
      <c r="H3016" t="s">
        <v>31931</v>
      </c>
      <c r="I3016" s="2">
        <v>58687.44</v>
      </c>
      <c r="J3016" s="5"/>
      <c r="L3016" s="5"/>
      <c r="M3016" s="2">
        <f t="shared" si="46"/>
        <v>-151180.93999999869</v>
      </c>
    </row>
    <row r="3017" spans="1:13" hidden="1">
      <c r="A3017" t="s">
        <v>31941</v>
      </c>
      <c r="B3017" s="1">
        <v>42062</v>
      </c>
      <c r="C3017" t="s">
        <v>6</v>
      </c>
      <c r="D3017">
        <v>1</v>
      </c>
      <c r="E3017" t="s">
        <v>31951</v>
      </c>
      <c r="F3017" t="s">
        <v>13610</v>
      </c>
      <c r="G3017" t="s">
        <v>4</v>
      </c>
      <c r="H3017" t="s">
        <v>9462</v>
      </c>
      <c r="I3017" s="2">
        <v>7429.63</v>
      </c>
      <c r="J3017" s="5"/>
      <c r="L3017" s="5"/>
      <c r="M3017" s="2">
        <f t="shared" ref="M3017:M3080" si="47">+M3016+I3017-K3017</f>
        <v>-143751.30999999869</v>
      </c>
    </row>
    <row r="3018" spans="1:13" hidden="1">
      <c r="A3018" t="s">
        <v>31959</v>
      </c>
      <c r="B3018" s="1">
        <v>42062</v>
      </c>
      <c r="C3018" t="s">
        <v>6</v>
      </c>
      <c r="D3018">
        <v>1</v>
      </c>
      <c r="E3018" t="s">
        <v>31971</v>
      </c>
      <c r="F3018" t="s">
        <v>13610</v>
      </c>
      <c r="G3018" t="s">
        <v>4</v>
      </c>
      <c r="H3018" t="s">
        <v>9462</v>
      </c>
      <c r="I3018" s="2">
        <v>8120</v>
      </c>
      <c r="J3018" s="5"/>
      <c r="L3018" s="5"/>
      <c r="M3018" s="2">
        <f t="shared" si="47"/>
        <v>-135631.30999999869</v>
      </c>
    </row>
    <row r="3019" spans="1:13" hidden="1">
      <c r="A3019" t="s">
        <v>31979</v>
      </c>
      <c r="B3019" s="1">
        <v>42062</v>
      </c>
      <c r="C3019" t="s">
        <v>31991</v>
      </c>
      <c r="D3019">
        <v>2</v>
      </c>
      <c r="E3019" t="s">
        <v>31992</v>
      </c>
      <c r="F3019" t="s">
        <v>7054</v>
      </c>
      <c r="G3019" t="s">
        <v>4</v>
      </c>
      <c r="H3019" t="s">
        <v>31993</v>
      </c>
      <c r="I3019" s="2">
        <v>100.05</v>
      </c>
      <c r="J3019" s="5"/>
      <c r="L3019" s="5"/>
      <c r="M3019" s="2">
        <f t="shared" si="47"/>
        <v>-135531.2599999987</v>
      </c>
    </row>
    <row r="3020" spans="1:13" hidden="1">
      <c r="A3020" t="s">
        <v>32003</v>
      </c>
      <c r="B3020" s="1">
        <v>42062</v>
      </c>
      <c r="C3020" t="s">
        <v>17523</v>
      </c>
      <c r="D3020">
        <v>1</v>
      </c>
      <c r="E3020" t="s">
        <v>32016</v>
      </c>
      <c r="F3020" t="s">
        <v>13561</v>
      </c>
      <c r="G3020" t="s">
        <v>4</v>
      </c>
      <c r="H3020" t="s">
        <v>2816</v>
      </c>
      <c r="I3020" s="2">
        <v>55000</v>
      </c>
      <c r="J3020" s="5"/>
      <c r="L3020" s="5"/>
      <c r="M3020" s="2">
        <f t="shared" si="47"/>
        <v>-80531.2599999987</v>
      </c>
    </row>
    <row r="3021" spans="1:13" hidden="1">
      <c r="A3021" t="s">
        <v>32028</v>
      </c>
      <c r="B3021" s="1">
        <v>42062</v>
      </c>
      <c r="C3021" t="s">
        <v>32040</v>
      </c>
      <c r="D3021">
        <v>2</v>
      </c>
      <c r="E3021" t="s">
        <v>32041</v>
      </c>
      <c r="F3021" t="s">
        <v>7054</v>
      </c>
      <c r="G3021" t="s">
        <v>4</v>
      </c>
      <c r="H3021" t="s">
        <v>8258</v>
      </c>
      <c r="I3021" s="2">
        <v>3954.79</v>
      </c>
      <c r="J3021" s="5"/>
      <c r="L3021" s="5"/>
      <c r="M3021" s="2">
        <f t="shared" si="47"/>
        <v>-76576.469999998706</v>
      </c>
    </row>
    <row r="3022" spans="1:13" hidden="1">
      <c r="A3022" t="s">
        <v>32051</v>
      </c>
      <c r="B3022" s="1">
        <v>42062</v>
      </c>
      <c r="C3022" t="s">
        <v>32063</v>
      </c>
      <c r="D3022">
        <v>1</v>
      </c>
      <c r="E3022" t="s">
        <v>32064</v>
      </c>
      <c r="F3022" t="s">
        <v>13565</v>
      </c>
      <c r="G3022" t="s">
        <v>4</v>
      </c>
      <c r="H3022" t="s">
        <v>356</v>
      </c>
      <c r="I3022" s="2">
        <v>32000</v>
      </c>
      <c r="J3022" s="5"/>
      <c r="L3022" s="5"/>
      <c r="M3022" s="2">
        <f t="shared" si="47"/>
        <v>-44576.469999998706</v>
      </c>
    </row>
    <row r="3023" spans="1:13" hidden="1">
      <c r="A3023" t="s">
        <v>32071</v>
      </c>
      <c r="B3023" s="1">
        <v>42062</v>
      </c>
      <c r="C3023" t="s">
        <v>32084</v>
      </c>
      <c r="D3023">
        <v>1</v>
      </c>
      <c r="E3023" t="s">
        <v>32085</v>
      </c>
      <c r="F3023" t="s">
        <v>13565</v>
      </c>
      <c r="G3023" t="s">
        <v>4</v>
      </c>
      <c r="H3023" t="s">
        <v>32086</v>
      </c>
      <c r="I3023" s="2">
        <v>50000</v>
      </c>
      <c r="J3023" s="5"/>
      <c r="L3023" s="5"/>
      <c r="M3023" s="2">
        <f t="shared" si="47"/>
        <v>5423.530000001294</v>
      </c>
    </row>
    <row r="3024" spans="1:13" hidden="1">
      <c r="A3024" s="35" t="s">
        <v>10656</v>
      </c>
      <c r="B3024" s="36">
        <v>42063</v>
      </c>
      <c r="C3024" s="35" t="s">
        <v>7388</v>
      </c>
      <c r="D3024" s="35">
        <v>1</v>
      </c>
      <c r="E3024" s="35" t="s">
        <v>10660</v>
      </c>
      <c r="F3024" s="35" t="s">
        <v>13</v>
      </c>
      <c r="G3024" s="35" t="s">
        <v>4</v>
      </c>
      <c r="H3024" s="35" t="s">
        <v>10661</v>
      </c>
      <c r="I3024" s="11"/>
      <c r="J3024" s="12"/>
      <c r="K3024" s="11">
        <v>32000</v>
      </c>
      <c r="L3024" s="12">
        <v>4</v>
      </c>
      <c r="M3024" s="11">
        <f t="shared" si="47"/>
        <v>-26576.469999998706</v>
      </c>
    </row>
    <row r="3025" spans="1:13" hidden="1">
      <c r="A3025" s="13" t="s">
        <v>10671</v>
      </c>
      <c r="B3025" s="14">
        <v>42063</v>
      </c>
      <c r="C3025" s="13" t="s">
        <v>6</v>
      </c>
      <c r="D3025" s="13">
        <v>1</v>
      </c>
      <c r="E3025" s="13" t="s">
        <v>10674</v>
      </c>
      <c r="F3025" s="13" t="s">
        <v>13</v>
      </c>
      <c r="G3025" s="13" t="s">
        <v>4</v>
      </c>
      <c r="H3025" s="13" t="s">
        <v>10675</v>
      </c>
      <c r="I3025" s="15"/>
      <c r="J3025" s="16"/>
      <c r="K3025" s="15">
        <v>5230</v>
      </c>
      <c r="L3025" s="16">
        <v>5</v>
      </c>
      <c r="M3025" s="15">
        <f t="shared" si="47"/>
        <v>-31806.469999998706</v>
      </c>
    </row>
    <row r="3026" spans="1:13" hidden="1">
      <c r="A3026" t="s">
        <v>10776</v>
      </c>
      <c r="B3026" s="1">
        <v>42063</v>
      </c>
      <c r="C3026" t="s">
        <v>11</v>
      </c>
      <c r="D3026">
        <v>1</v>
      </c>
      <c r="E3026" t="s">
        <v>10783</v>
      </c>
      <c r="F3026" t="s">
        <v>13</v>
      </c>
      <c r="G3026" t="s">
        <v>4</v>
      </c>
      <c r="H3026" t="s">
        <v>10784</v>
      </c>
      <c r="J3026" s="5"/>
      <c r="K3026" s="2">
        <v>1840</v>
      </c>
      <c r="L3026" s="5">
        <v>6</v>
      </c>
      <c r="M3026" s="15">
        <f t="shared" si="47"/>
        <v>-33646.469999998706</v>
      </c>
    </row>
    <row r="3027" spans="1:13" hidden="1">
      <c r="A3027" t="s">
        <v>10832</v>
      </c>
      <c r="B3027" s="1">
        <v>42063</v>
      </c>
      <c r="C3027" t="s">
        <v>43</v>
      </c>
      <c r="D3027">
        <v>1</v>
      </c>
      <c r="E3027" t="s">
        <v>10836</v>
      </c>
      <c r="F3027" t="s">
        <v>13</v>
      </c>
      <c r="G3027" t="s">
        <v>4</v>
      </c>
      <c r="H3027" t="s">
        <v>10837</v>
      </c>
      <c r="J3027" s="5"/>
      <c r="K3027" s="2">
        <v>1025</v>
      </c>
      <c r="L3027" s="5">
        <v>7</v>
      </c>
      <c r="M3027" s="15">
        <f t="shared" si="47"/>
        <v>-34671.469999998706</v>
      </c>
    </row>
    <row r="3028" spans="1:13" hidden="1">
      <c r="A3028" t="s">
        <v>10838</v>
      </c>
      <c r="B3028" s="64">
        <v>42063</v>
      </c>
      <c r="C3028" s="56" t="s">
        <v>43</v>
      </c>
      <c r="D3028" s="56">
        <v>1</v>
      </c>
      <c r="E3028" s="56" t="s">
        <v>10840</v>
      </c>
      <c r="F3028" s="56" t="s">
        <v>13</v>
      </c>
      <c r="G3028" s="56" t="s">
        <v>4</v>
      </c>
      <c r="H3028" s="56" t="s">
        <v>3376</v>
      </c>
      <c r="I3028" s="17"/>
      <c r="J3028" s="18"/>
      <c r="K3028" s="17">
        <v>1025</v>
      </c>
      <c r="L3028" s="5" t="s">
        <v>36334</v>
      </c>
      <c r="M3028" s="15">
        <f t="shared" si="47"/>
        <v>-35696.469999998706</v>
      </c>
    </row>
    <row r="3029" spans="1:13" hidden="1">
      <c r="A3029" t="s">
        <v>10859</v>
      </c>
      <c r="B3029" s="1">
        <v>42063</v>
      </c>
      <c r="C3029" t="s">
        <v>11</v>
      </c>
      <c r="D3029">
        <v>1</v>
      </c>
      <c r="E3029" t="s">
        <v>10866</v>
      </c>
      <c r="F3029" t="s">
        <v>13</v>
      </c>
      <c r="G3029" t="s">
        <v>4</v>
      </c>
      <c r="H3029" t="s">
        <v>10867</v>
      </c>
      <c r="J3029" s="5"/>
      <c r="K3029" s="2">
        <v>4100.01</v>
      </c>
      <c r="L3029" s="5">
        <v>8</v>
      </c>
      <c r="M3029" s="15">
        <f t="shared" si="47"/>
        <v>-39796.479999998708</v>
      </c>
    </row>
    <row r="3030" spans="1:13" hidden="1">
      <c r="A3030" t="s">
        <v>10869</v>
      </c>
      <c r="B3030" s="1">
        <v>42063</v>
      </c>
      <c r="C3030" t="s">
        <v>11</v>
      </c>
      <c r="D3030">
        <v>1</v>
      </c>
      <c r="E3030" t="s">
        <v>10872</v>
      </c>
      <c r="F3030" t="s">
        <v>13</v>
      </c>
      <c r="G3030" t="s">
        <v>4</v>
      </c>
      <c r="H3030" t="s">
        <v>10873</v>
      </c>
      <c r="J3030" s="5"/>
      <c r="K3030" s="2">
        <v>451700</v>
      </c>
      <c r="L3030" s="5">
        <v>10</v>
      </c>
      <c r="M3030" s="15">
        <f t="shared" si="47"/>
        <v>-491496.4799999987</v>
      </c>
    </row>
    <row r="3031" spans="1:13" hidden="1">
      <c r="A3031" t="s">
        <v>10892</v>
      </c>
      <c r="B3031" s="1">
        <v>42063</v>
      </c>
      <c r="C3031" t="s">
        <v>43</v>
      </c>
      <c r="D3031">
        <v>1</v>
      </c>
      <c r="E3031" t="s">
        <v>10896</v>
      </c>
      <c r="F3031" t="s">
        <v>13</v>
      </c>
      <c r="G3031" t="s">
        <v>4</v>
      </c>
      <c r="H3031" t="s">
        <v>691</v>
      </c>
      <c r="J3031" s="5"/>
      <c r="K3031" s="2">
        <v>3030</v>
      </c>
      <c r="L3031" s="5">
        <v>9</v>
      </c>
      <c r="M3031" s="15">
        <f t="shared" si="47"/>
        <v>-494526.4799999987</v>
      </c>
    </row>
    <row r="3032" spans="1:13" hidden="1">
      <c r="A3032" t="s">
        <v>10898</v>
      </c>
      <c r="B3032" s="1">
        <v>42063</v>
      </c>
      <c r="C3032" t="s">
        <v>11</v>
      </c>
      <c r="D3032">
        <v>1</v>
      </c>
      <c r="E3032" t="s">
        <v>10902</v>
      </c>
      <c r="F3032" t="s">
        <v>13</v>
      </c>
      <c r="G3032" t="s">
        <v>4</v>
      </c>
      <c r="H3032" t="s">
        <v>454</v>
      </c>
      <c r="J3032" s="5"/>
      <c r="K3032" s="2">
        <v>2040</v>
      </c>
      <c r="L3032" s="5">
        <v>11</v>
      </c>
      <c r="M3032" s="15">
        <f t="shared" si="47"/>
        <v>-496566.4799999987</v>
      </c>
    </row>
    <row r="3033" spans="1:13" hidden="1">
      <c r="A3033" t="s">
        <v>10922</v>
      </c>
      <c r="B3033" s="1">
        <v>42063</v>
      </c>
      <c r="C3033" t="s">
        <v>354</v>
      </c>
      <c r="D3033">
        <v>1</v>
      </c>
      <c r="E3033" t="s">
        <v>10924</v>
      </c>
      <c r="F3033" t="s">
        <v>13</v>
      </c>
      <c r="G3033" t="s">
        <v>4</v>
      </c>
      <c r="H3033" t="s">
        <v>10925</v>
      </c>
      <c r="J3033" s="5"/>
      <c r="K3033" s="4">
        <v>1398.09</v>
      </c>
      <c r="L3033" s="5">
        <v>12</v>
      </c>
      <c r="M3033" s="15">
        <f t="shared" si="47"/>
        <v>-497964.56999999873</v>
      </c>
    </row>
    <row r="3034" spans="1:13" hidden="1">
      <c r="A3034" t="s">
        <v>10927</v>
      </c>
      <c r="B3034" s="1">
        <v>42063</v>
      </c>
      <c r="C3034" t="s">
        <v>10930</v>
      </c>
      <c r="D3034">
        <v>1</v>
      </c>
      <c r="E3034" t="s">
        <v>10931</v>
      </c>
      <c r="F3034" t="s">
        <v>16</v>
      </c>
      <c r="G3034" t="s">
        <v>4</v>
      </c>
      <c r="H3034" t="s">
        <v>10930</v>
      </c>
      <c r="J3034" s="5"/>
      <c r="K3034" s="2">
        <v>19336.650000000001</v>
      </c>
      <c r="L3034" s="5" t="s">
        <v>36334</v>
      </c>
      <c r="M3034" s="15">
        <f t="shared" si="47"/>
        <v>-517301.21999999875</v>
      </c>
    </row>
    <row r="3035" spans="1:13" hidden="1">
      <c r="A3035" t="s">
        <v>10933</v>
      </c>
      <c r="B3035" s="1">
        <v>42063</v>
      </c>
      <c r="C3035" t="s">
        <v>195</v>
      </c>
      <c r="D3035">
        <v>1</v>
      </c>
      <c r="E3035" t="s">
        <v>10935</v>
      </c>
      <c r="F3035" t="s">
        <v>13</v>
      </c>
      <c r="G3035" t="s">
        <v>4</v>
      </c>
      <c r="H3035" t="s">
        <v>195</v>
      </c>
      <c r="J3035" s="5"/>
      <c r="K3035" s="2">
        <v>519982.3</v>
      </c>
      <c r="L3035" s="5" t="s">
        <v>36334</v>
      </c>
      <c r="M3035" s="15">
        <f t="shared" si="47"/>
        <v>-1037283.5199999987</v>
      </c>
    </row>
    <row r="3036" spans="1:13" hidden="1">
      <c r="A3036" t="s">
        <v>10937</v>
      </c>
      <c r="B3036" s="1">
        <v>42063</v>
      </c>
      <c r="C3036" t="s">
        <v>195</v>
      </c>
      <c r="D3036">
        <v>1</v>
      </c>
      <c r="E3036" t="s">
        <v>10935</v>
      </c>
      <c r="F3036" t="s">
        <v>13</v>
      </c>
      <c r="G3036" t="s">
        <v>4</v>
      </c>
      <c r="H3036" t="s">
        <v>1173</v>
      </c>
      <c r="I3036" s="2">
        <v>519982.3</v>
      </c>
      <c r="J3036" s="5" t="s">
        <v>36334</v>
      </c>
      <c r="L3036" s="5"/>
      <c r="M3036" s="15">
        <f t="shared" si="47"/>
        <v>-517301.21999999875</v>
      </c>
    </row>
    <row r="3037" spans="1:13" hidden="1">
      <c r="A3037" t="s">
        <v>10939</v>
      </c>
      <c r="B3037" s="1">
        <v>42063</v>
      </c>
      <c r="C3037" t="s">
        <v>529</v>
      </c>
      <c r="D3037">
        <v>1</v>
      </c>
      <c r="E3037" t="s">
        <v>10942</v>
      </c>
      <c r="F3037" t="s">
        <v>13</v>
      </c>
      <c r="G3037" t="s">
        <v>4</v>
      </c>
      <c r="H3037" t="s">
        <v>529</v>
      </c>
      <c r="J3037" s="5"/>
      <c r="K3037" s="2">
        <v>71482.3</v>
      </c>
      <c r="L3037" s="5">
        <v>2</v>
      </c>
      <c r="M3037" s="15">
        <f t="shared" si="47"/>
        <v>-588783.51999999874</v>
      </c>
    </row>
    <row r="3038" spans="1:13" hidden="1">
      <c r="A3038" t="s">
        <v>10943</v>
      </c>
      <c r="B3038" s="1">
        <v>42063</v>
      </c>
      <c r="C3038" t="s">
        <v>10930</v>
      </c>
      <c r="D3038">
        <v>1</v>
      </c>
      <c r="E3038" t="s">
        <v>10931</v>
      </c>
      <c r="F3038" t="s">
        <v>16</v>
      </c>
      <c r="G3038" t="s">
        <v>4</v>
      </c>
      <c r="H3038" t="s">
        <v>10946</v>
      </c>
      <c r="I3038" s="2">
        <v>19336.650000000001</v>
      </c>
      <c r="J3038" s="5" t="s">
        <v>36334</v>
      </c>
      <c r="L3038" s="5"/>
      <c r="M3038" s="15">
        <f t="shared" si="47"/>
        <v>-569446.86999999871</v>
      </c>
    </row>
    <row r="3039" spans="1:13" hidden="1">
      <c r="A3039" t="s">
        <v>10947</v>
      </c>
      <c r="B3039" s="1">
        <v>42063</v>
      </c>
      <c r="C3039" t="s">
        <v>10951</v>
      </c>
      <c r="D3039">
        <v>1</v>
      </c>
      <c r="E3039" t="s">
        <v>10952</v>
      </c>
      <c r="F3039" t="s">
        <v>16</v>
      </c>
      <c r="G3039" t="s">
        <v>4</v>
      </c>
      <c r="H3039" t="s">
        <v>10951</v>
      </c>
      <c r="J3039" s="5"/>
      <c r="K3039" s="2">
        <v>19187</v>
      </c>
      <c r="L3039" s="5">
        <v>3</v>
      </c>
      <c r="M3039" s="15">
        <f t="shared" si="47"/>
        <v>-588633.86999999871</v>
      </c>
    </row>
    <row r="3040" spans="1:13" hidden="1">
      <c r="A3040" t="s">
        <v>10953</v>
      </c>
      <c r="B3040" s="1">
        <v>42063</v>
      </c>
      <c r="C3040" t="s">
        <v>354</v>
      </c>
      <c r="D3040">
        <v>1</v>
      </c>
      <c r="E3040" t="s">
        <v>10924</v>
      </c>
      <c r="F3040" t="s">
        <v>13</v>
      </c>
      <c r="G3040" t="s">
        <v>4</v>
      </c>
      <c r="H3040" t="s">
        <v>10958</v>
      </c>
      <c r="I3040" s="2">
        <v>1398.09</v>
      </c>
      <c r="J3040" s="5" t="s">
        <v>36334</v>
      </c>
      <c r="L3040" s="5"/>
      <c r="M3040" s="15">
        <f t="shared" si="47"/>
        <v>-587235.77999999875</v>
      </c>
    </row>
    <row r="3041" spans="1:16" hidden="1">
      <c r="A3041" t="s">
        <v>10959</v>
      </c>
      <c r="B3041" s="1">
        <v>42063</v>
      </c>
      <c r="C3041" t="s">
        <v>7388</v>
      </c>
      <c r="D3041">
        <v>1</v>
      </c>
      <c r="E3041" t="s">
        <v>10962</v>
      </c>
      <c r="F3041" t="s">
        <v>13</v>
      </c>
      <c r="G3041" t="s">
        <v>4</v>
      </c>
      <c r="H3041" t="s">
        <v>10963</v>
      </c>
      <c r="J3041" s="5"/>
      <c r="K3041" s="2">
        <v>1598.09</v>
      </c>
      <c r="L3041" s="5" t="s">
        <v>36334</v>
      </c>
      <c r="M3041" s="15">
        <f t="shared" si="47"/>
        <v>-588833.86999999871</v>
      </c>
    </row>
    <row r="3042" spans="1:16" hidden="1">
      <c r="A3042" t="s">
        <v>10964</v>
      </c>
      <c r="B3042" s="1">
        <v>42063</v>
      </c>
      <c r="C3042" t="s">
        <v>18</v>
      </c>
      <c r="D3042">
        <v>1</v>
      </c>
      <c r="E3042" t="s">
        <v>10967</v>
      </c>
      <c r="F3042" t="s">
        <v>13</v>
      </c>
      <c r="G3042" t="s">
        <v>4</v>
      </c>
      <c r="H3042" t="s">
        <v>18</v>
      </c>
      <c r="J3042" s="5"/>
      <c r="K3042" s="2">
        <v>15051.78</v>
      </c>
      <c r="L3042" s="5">
        <v>1</v>
      </c>
      <c r="M3042" s="15">
        <f t="shared" si="47"/>
        <v>-603885.64999999874</v>
      </c>
    </row>
    <row r="3043" spans="1:16" hidden="1">
      <c r="A3043" t="s">
        <v>10978</v>
      </c>
      <c r="B3043" s="1">
        <v>42063</v>
      </c>
      <c r="C3043" t="s">
        <v>278</v>
      </c>
      <c r="D3043">
        <v>1</v>
      </c>
      <c r="E3043" t="s">
        <v>10982</v>
      </c>
      <c r="F3043" t="s">
        <v>13</v>
      </c>
      <c r="G3043" t="s">
        <v>4</v>
      </c>
      <c r="H3043" t="s">
        <v>4716</v>
      </c>
      <c r="J3043" s="5"/>
      <c r="K3043" s="2">
        <v>199900</v>
      </c>
      <c r="L3043" s="5">
        <v>14</v>
      </c>
      <c r="M3043" s="15">
        <f t="shared" si="47"/>
        <v>-803785.64999999874</v>
      </c>
    </row>
    <row r="3044" spans="1:16" hidden="1">
      <c r="A3044" t="s">
        <v>10983</v>
      </c>
      <c r="B3044" s="1">
        <v>42063</v>
      </c>
      <c r="C3044" t="s">
        <v>1944</v>
      </c>
      <c r="D3044">
        <v>2</v>
      </c>
      <c r="E3044" t="s">
        <v>10988</v>
      </c>
      <c r="F3044" t="s">
        <v>51</v>
      </c>
      <c r="G3044" t="s">
        <v>4</v>
      </c>
      <c r="H3044" t="s">
        <v>1674</v>
      </c>
      <c r="I3044" s="2">
        <v>14311.52</v>
      </c>
      <c r="J3044" s="5" t="s">
        <v>36334</v>
      </c>
      <c r="L3044" s="5"/>
      <c r="M3044" s="15">
        <f t="shared" si="47"/>
        <v>-789474.12999999872</v>
      </c>
    </row>
    <row r="3045" spans="1:16" hidden="1">
      <c r="A3045" t="s">
        <v>10990</v>
      </c>
      <c r="B3045" s="1">
        <v>42063</v>
      </c>
      <c r="C3045" t="s">
        <v>1944</v>
      </c>
      <c r="D3045">
        <v>2</v>
      </c>
      <c r="E3045" t="s">
        <v>10997</v>
      </c>
      <c r="F3045" t="s">
        <v>51</v>
      </c>
      <c r="G3045" t="s">
        <v>4</v>
      </c>
      <c r="H3045" t="s">
        <v>213</v>
      </c>
      <c r="I3045" s="2">
        <v>30634.29</v>
      </c>
      <c r="J3045" s="5" t="s">
        <v>36334</v>
      </c>
      <c r="L3045" s="5"/>
      <c r="M3045" s="15">
        <f t="shared" si="47"/>
        <v>-758839.83999999869</v>
      </c>
    </row>
    <row r="3046" spans="1:16" hidden="1">
      <c r="A3046" t="s">
        <v>10998</v>
      </c>
      <c r="B3046" s="1">
        <v>42063</v>
      </c>
      <c r="C3046" t="s">
        <v>1944</v>
      </c>
      <c r="D3046">
        <v>2</v>
      </c>
      <c r="E3046" t="s">
        <v>11002</v>
      </c>
      <c r="F3046" t="s">
        <v>51</v>
      </c>
      <c r="G3046" t="s">
        <v>4</v>
      </c>
      <c r="H3046" t="s">
        <v>53</v>
      </c>
      <c r="I3046" s="2">
        <v>16634.55</v>
      </c>
      <c r="J3046" s="5" t="s">
        <v>36334</v>
      </c>
      <c r="L3046" s="5"/>
      <c r="M3046" s="15">
        <f t="shared" si="47"/>
        <v>-742205.28999999864</v>
      </c>
    </row>
    <row r="3047" spans="1:16" hidden="1">
      <c r="A3047" t="s">
        <v>11003</v>
      </c>
      <c r="B3047" s="1">
        <v>42063</v>
      </c>
      <c r="C3047" t="s">
        <v>245</v>
      </c>
      <c r="D3047">
        <v>1</v>
      </c>
      <c r="E3047" t="s">
        <v>11009</v>
      </c>
      <c r="F3047" t="s">
        <v>13</v>
      </c>
      <c r="G3047" t="s">
        <v>4</v>
      </c>
      <c r="H3047" t="s">
        <v>1746</v>
      </c>
      <c r="J3047" s="5"/>
      <c r="K3047" s="2">
        <v>14311.52</v>
      </c>
      <c r="L3047" s="5" t="s">
        <v>36334</v>
      </c>
      <c r="M3047" s="15">
        <f t="shared" si="47"/>
        <v>-756516.80999999866</v>
      </c>
    </row>
    <row r="3048" spans="1:16" hidden="1">
      <c r="A3048" t="s">
        <v>11010</v>
      </c>
      <c r="B3048" s="1">
        <v>42063</v>
      </c>
      <c r="C3048" t="s">
        <v>245</v>
      </c>
      <c r="D3048">
        <v>1</v>
      </c>
      <c r="E3048" t="s">
        <v>11017</v>
      </c>
      <c r="F3048" t="s">
        <v>13</v>
      </c>
      <c r="G3048" t="s">
        <v>4</v>
      </c>
      <c r="H3048" t="s">
        <v>1772</v>
      </c>
      <c r="J3048" s="5"/>
      <c r="K3048" s="2">
        <v>30634.29</v>
      </c>
      <c r="L3048" s="5" t="s">
        <v>36334</v>
      </c>
      <c r="M3048" s="15">
        <f t="shared" si="47"/>
        <v>-787151.0999999987</v>
      </c>
    </row>
    <row r="3049" spans="1:16" hidden="1">
      <c r="A3049" t="s">
        <v>11018</v>
      </c>
      <c r="B3049" s="1">
        <v>42063</v>
      </c>
      <c r="C3049" t="s">
        <v>245</v>
      </c>
      <c r="D3049">
        <v>1</v>
      </c>
      <c r="E3049" t="s">
        <v>11024</v>
      </c>
      <c r="F3049" t="s">
        <v>13</v>
      </c>
      <c r="G3049" t="s">
        <v>4</v>
      </c>
      <c r="H3049" t="s">
        <v>1772</v>
      </c>
      <c r="J3049" s="5"/>
      <c r="K3049" s="2">
        <v>16634.55</v>
      </c>
      <c r="L3049" s="5" t="s">
        <v>36334</v>
      </c>
      <c r="M3049" s="15">
        <f t="shared" si="47"/>
        <v>-803785.64999999874</v>
      </c>
    </row>
    <row r="3050" spans="1:16" hidden="1">
      <c r="A3050" t="s">
        <v>11025</v>
      </c>
      <c r="B3050" s="1">
        <v>42063</v>
      </c>
      <c r="C3050" t="s">
        <v>245</v>
      </c>
      <c r="D3050">
        <v>1</v>
      </c>
      <c r="E3050" t="s">
        <v>11029</v>
      </c>
      <c r="F3050" t="s">
        <v>13</v>
      </c>
      <c r="G3050" t="s">
        <v>4</v>
      </c>
      <c r="H3050" t="s">
        <v>1772</v>
      </c>
      <c r="J3050" s="5"/>
      <c r="K3050" s="2">
        <v>23445.09</v>
      </c>
      <c r="L3050" s="5" t="s">
        <v>36334</v>
      </c>
      <c r="M3050" s="15">
        <f t="shared" si="47"/>
        <v>-827230.73999999871</v>
      </c>
    </row>
    <row r="3051" spans="1:16" hidden="1">
      <c r="A3051" t="s">
        <v>11031</v>
      </c>
      <c r="B3051" s="1">
        <v>42063</v>
      </c>
      <c r="C3051" t="s">
        <v>278</v>
      </c>
      <c r="D3051">
        <v>1</v>
      </c>
      <c r="E3051" t="s">
        <v>11035</v>
      </c>
      <c r="F3051" t="s">
        <v>13</v>
      </c>
      <c r="G3051" t="s">
        <v>4</v>
      </c>
      <c r="H3051" t="s">
        <v>10065</v>
      </c>
      <c r="J3051" s="5"/>
      <c r="K3051" s="2">
        <v>5030</v>
      </c>
      <c r="L3051" s="5" t="s">
        <v>36334</v>
      </c>
      <c r="M3051" s="15">
        <f t="shared" si="47"/>
        <v>-832260.73999999871</v>
      </c>
    </row>
    <row r="3052" spans="1:16" s="94" customFormat="1" hidden="1">
      <c r="A3052" s="56" t="s">
        <v>36467</v>
      </c>
      <c r="B3052" s="64">
        <v>42063</v>
      </c>
      <c r="C3052" s="56" t="s">
        <v>11141</v>
      </c>
      <c r="D3052" s="56">
        <v>1</v>
      </c>
      <c r="E3052" s="56" t="s">
        <v>11142</v>
      </c>
      <c r="F3052" s="56" t="s">
        <v>3342</v>
      </c>
      <c r="G3052" s="56" t="s">
        <v>52</v>
      </c>
      <c r="H3052" s="56" t="s">
        <v>36466</v>
      </c>
      <c r="I3052" s="17">
        <v>600</v>
      </c>
      <c r="J3052" s="5"/>
      <c r="K3052" s="2"/>
      <c r="L3052" s="5"/>
      <c r="M3052" s="15">
        <f t="shared" si="47"/>
        <v>-831660.73999999871</v>
      </c>
      <c r="N3052" s="25" t="s">
        <v>36468</v>
      </c>
      <c r="P3052" s="56"/>
    </row>
    <row r="3053" spans="1:16" hidden="1">
      <c r="A3053" t="s">
        <v>11189</v>
      </c>
      <c r="B3053" s="1">
        <v>42063</v>
      </c>
      <c r="C3053" t="s">
        <v>1</v>
      </c>
      <c r="D3053">
        <v>1</v>
      </c>
      <c r="E3053" t="s">
        <v>11190</v>
      </c>
      <c r="F3053" t="s">
        <v>67</v>
      </c>
      <c r="G3053" t="s">
        <v>52</v>
      </c>
      <c r="H3053" t="s">
        <v>469</v>
      </c>
      <c r="J3053" s="5"/>
      <c r="K3053" s="2">
        <v>20000</v>
      </c>
      <c r="L3053" s="5" t="s">
        <v>36334</v>
      </c>
      <c r="M3053" s="15">
        <f t="shared" si="47"/>
        <v>-851660.73999999871</v>
      </c>
    </row>
    <row r="3054" spans="1:16" hidden="1">
      <c r="A3054" t="s">
        <v>11193</v>
      </c>
      <c r="B3054" s="1">
        <v>42063</v>
      </c>
      <c r="C3054" t="s">
        <v>1114</v>
      </c>
      <c r="D3054">
        <v>1</v>
      </c>
      <c r="E3054" t="s">
        <v>11196</v>
      </c>
      <c r="F3054" t="s">
        <v>16</v>
      </c>
      <c r="G3054" t="s">
        <v>52</v>
      </c>
      <c r="H3054" t="s">
        <v>11197</v>
      </c>
      <c r="J3054" s="5"/>
      <c r="K3054" s="2">
        <v>3500</v>
      </c>
      <c r="L3054" s="5" t="s">
        <v>36334</v>
      </c>
      <c r="M3054" s="15">
        <f t="shared" si="47"/>
        <v>-855160.73999999871</v>
      </c>
    </row>
    <row r="3055" spans="1:16" hidden="1">
      <c r="A3055" t="s">
        <v>11200</v>
      </c>
      <c r="B3055" s="1">
        <v>42063</v>
      </c>
      <c r="C3055" t="s">
        <v>278</v>
      </c>
      <c r="D3055">
        <v>1</v>
      </c>
      <c r="E3055" t="s">
        <v>11204</v>
      </c>
      <c r="F3055" t="s">
        <v>13</v>
      </c>
      <c r="G3055" t="s">
        <v>52</v>
      </c>
      <c r="H3055" t="s">
        <v>356</v>
      </c>
      <c r="J3055" s="5"/>
      <c r="K3055" s="2">
        <v>26103.62</v>
      </c>
      <c r="L3055" s="5" t="s">
        <v>36334</v>
      </c>
      <c r="M3055" s="15">
        <f t="shared" si="47"/>
        <v>-881264.35999999871</v>
      </c>
    </row>
    <row r="3056" spans="1:16" hidden="1">
      <c r="A3056" t="s">
        <v>11207</v>
      </c>
      <c r="B3056" s="1">
        <v>42063</v>
      </c>
      <c r="C3056" t="s">
        <v>1944</v>
      </c>
      <c r="D3056">
        <v>2</v>
      </c>
      <c r="E3056" t="s">
        <v>11208</v>
      </c>
      <c r="F3056" t="s">
        <v>51</v>
      </c>
      <c r="G3056" t="s">
        <v>52</v>
      </c>
      <c r="H3056" t="s">
        <v>1987</v>
      </c>
      <c r="I3056" s="2">
        <v>17210</v>
      </c>
      <c r="J3056" s="5" t="s">
        <v>36334</v>
      </c>
      <c r="L3056" s="5"/>
      <c r="M3056" s="15">
        <f t="shared" si="47"/>
        <v>-864054.35999999871</v>
      </c>
    </row>
    <row r="3057" spans="1:13" hidden="1">
      <c r="A3057" t="s">
        <v>11211</v>
      </c>
      <c r="B3057" s="1">
        <v>42063</v>
      </c>
      <c r="C3057" t="s">
        <v>245</v>
      </c>
      <c r="D3057">
        <v>2</v>
      </c>
      <c r="E3057" t="s">
        <v>11212</v>
      </c>
      <c r="F3057" t="s">
        <v>13</v>
      </c>
      <c r="G3057" t="s">
        <v>52</v>
      </c>
      <c r="H3057" t="s">
        <v>1987</v>
      </c>
      <c r="J3057" s="5"/>
      <c r="K3057" s="2">
        <v>17210</v>
      </c>
      <c r="L3057" s="5" t="s">
        <v>36334</v>
      </c>
      <c r="M3057" s="15">
        <f t="shared" si="47"/>
        <v>-881264.35999999871</v>
      </c>
    </row>
    <row r="3058" spans="1:13" hidden="1">
      <c r="A3058" t="s">
        <v>32097</v>
      </c>
      <c r="B3058" s="1">
        <v>42063</v>
      </c>
      <c r="C3058" t="s">
        <v>32107</v>
      </c>
      <c r="D3058">
        <v>2</v>
      </c>
      <c r="E3058" t="s">
        <v>32108</v>
      </c>
      <c r="F3058" t="s">
        <v>7054</v>
      </c>
      <c r="G3058" t="s">
        <v>4</v>
      </c>
      <c r="H3058" t="s">
        <v>8059</v>
      </c>
      <c r="J3058" s="5"/>
      <c r="K3058" s="2">
        <v>314.73</v>
      </c>
      <c r="L3058" s="5">
        <v>2</v>
      </c>
      <c r="M3058" s="15">
        <f t="shared" si="47"/>
        <v>-881579.08999999869</v>
      </c>
    </row>
    <row r="3059" spans="1:13" hidden="1">
      <c r="A3059" t="s">
        <v>32097</v>
      </c>
      <c r="B3059" s="1">
        <v>42063</v>
      </c>
      <c r="C3059" t="s">
        <v>32107</v>
      </c>
      <c r="D3059">
        <v>2</v>
      </c>
      <c r="E3059" t="s">
        <v>32108</v>
      </c>
      <c r="F3059" t="s">
        <v>7054</v>
      </c>
      <c r="G3059" t="s">
        <v>4</v>
      </c>
      <c r="H3059" t="s">
        <v>8059</v>
      </c>
      <c r="I3059" s="2">
        <v>414.73</v>
      </c>
      <c r="J3059" s="5">
        <v>2</v>
      </c>
      <c r="L3059" s="5"/>
      <c r="M3059" s="15">
        <f t="shared" si="47"/>
        <v>-881164.35999999871</v>
      </c>
    </row>
    <row r="3060" spans="1:13" hidden="1">
      <c r="A3060" t="s">
        <v>32116</v>
      </c>
      <c r="B3060" s="1">
        <v>42063</v>
      </c>
      <c r="C3060" t="s">
        <v>32129</v>
      </c>
      <c r="D3060">
        <v>1</v>
      </c>
      <c r="E3060" t="s">
        <v>32130</v>
      </c>
      <c r="F3060" t="s">
        <v>13565</v>
      </c>
      <c r="G3060" t="s">
        <v>4</v>
      </c>
      <c r="H3060" t="s">
        <v>1922</v>
      </c>
      <c r="I3060" s="2">
        <v>32000</v>
      </c>
      <c r="J3060" s="5">
        <v>4</v>
      </c>
      <c r="L3060" s="5"/>
      <c r="M3060" s="15">
        <f t="shared" si="47"/>
        <v>-849164.35999999871</v>
      </c>
    </row>
    <row r="3061" spans="1:13" hidden="1">
      <c r="A3061" t="s">
        <v>32139</v>
      </c>
      <c r="B3061" s="1">
        <v>42063</v>
      </c>
      <c r="C3061" t="s">
        <v>32150</v>
      </c>
      <c r="D3061">
        <v>2</v>
      </c>
      <c r="E3061" t="s">
        <v>32151</v>
      </c>
      <c r="F3061" t="s">
        <v>7054</v>
      </c>
      <c r="G3061" t="s">
        <v>4</v>
      </c>
      <c r="H3061" t="s">
        <v>4691</v>
      </c>
      <c r="I3061" s="2">
        <v>200.01</v>
      </c>
      <c r="J3061" s="5">
        <v>1</v>
      </c>
      <c r="L3061" s="5"/>
      <c r="M3061" s="15">
        <f t="shared" si="47"/>
        <v>-848964.3499999987</v>
      </c>
    </row>
    <row r="3062" spans="1:13" hidden="1">
      <c r="A3062" t="s">
        <v>32159</v>
      </c>
      <c r="B3062" s="1">
        <v>42063</v>
      </c>
      <c r="C3062" t="s">
        <v>32169</v>
      </c>
      <c r="D3062">
        <v>1</v>
      </c>
      <c r="E3062" t="s">
        <v>32170</v>
      </c>
      <c r="F3062" t="s">
        <v>13565</v>
      </c>
      <c r="G3062" t="s">
        <v>4</v>
      </c>
      <c r="H3062" t="s">
        <v>32171</v>
      </c>
      <c r="I3062" s="2">
        <v>19999.990000000002</v>
      </c>
      <c r="J3062" s="5">
        <v>2</v>
      </c>
      <c r="L3062" s="5"/>
      <c r="M3062" s="15">
        <f t="shared" si="47"/>
        <v>-828964.35999999871</v>
      </c>
    </row>
    <row r="3063" spans="1:13" hidden="1">
      <c r="A3063" t="s">
        <v>32179</v>
      </c>
      <c r="B3063" s="1">
        <v>42063</v>
      </c>
      <c r="C3063" t="s">
        <v>32187</v>
      </c>
      <c r="D3063">
        <v>2</v>
      </c>
      <c r="E3063" t="s">
        <v>32188</v>
      </c>
      <c r="F3063" t="s">
        <v>7054</v>
      </c>
      <c r="G3063" t="s">
        <v>4</v>
      </c>
      <c r="H3063" t="s">
        <v>8164</v>
      </c>
      <c r="I3063" s="2">
        <v>5230</v>
      </c>
      <c r="J3063" s="5">
        <v>5</v>
      </c>
      <c r="L3063" s="5"/>
      <c r="M3063" s="15">
        <f t="shared" si="47"/>
        <v>-823734.35999999871</v>
      </c>
    </row>
    <row r="3064" spans="1:13" hidden="1">
      <c r="A3064" t="s">
        <v>32195</v>
      </c>
      <c r="B3064" s="1">
        <v>42063</v>
      </c>
      <c r="C3064" t="s">
        <v>32206</v>
      </c>
      <c r="D3064">
        <v>1</v>
      </c>
      <c r="E3064" t="s">
        <v>32207</v>
      </c>
      <c r="F3064" t="s">
        <v>13565</v>
      </c>
      <c r="G3064" t="s">
        <v>4</v>
      </c>
      <c r="H3064" t="s">
        <v>32208</v>
      </c>
      <c r="I3064" s="2">
        <v>7281</v>
      </c>
      <c r="J3064" s="5">
        <v>1</v>
      </c>
      <c r="L3064" s="5"/>
      <c r="M3064" s="15">
        <f t="shared" si="47"/>
        <v>-816453.35999999871</v>
      </c>
    </row>
    <row r="3065" spans="1:13" hidden="1">
      <c r="A3065" t="s">
        <v>32238</v>
      </c>
      <c r="B3065" s="1">
        <v>42063</v>
      </c>
      <c r="C3065" t="s">
        <v>32250</v>
      </c>
      <c r="D3065">
        <v>2</v>
      </c>
      <c r="E3065" t="s">
        <v>32251</v>
      </c>
      <c r="F3065" t="s">
        <v>7054</v>
      </c>
      <c r="G3065" t="s">
        <v>4</v>
      </c>
      <c r="H3065" t="s">
        <v>32252</v>
      </c>
      <c r="I3065" s="2">
        <v>3030</v>
      </c>
      <c r="J3065" s="5">
        <v>2</v>
      </c>
      <c r="L3065" s="5"/>
      <c r="M3065" s="15">
        <f t="shared" si="47"/>
        <v>-813423.35999999871</v>
      </c>
    </row>
    <row r="3066" spans="1:13" hidden="1">
      <c r="A3066" t="s">
        <v>32261</v>
      </c>
      <c r="B3066" s="1">
        <v>42063</v>
      </c>
      <c r="C3066" t="s">
        <v>18</v>
      </c>
      <c r="D3066">
        <v>2</v>
      </c>
      <c r="E3066" t="s">
        <v>32274</v>
      </c>
      <c r="F3066" t="s">
        <v>13559</v>
      </c>
      <c r="G3066" t="s">
        <v>479</v>
      </c>
      <c r="H3066" t="s">
        <v>4857</v>
      </c>
      <c r="I3066" s="2">
        <v>96.58</v>
      </c>
      <c r="J3066" s="5">
        <v>2</v>
      </c>
      <c r="L3066" s="5"/>
      <c r="M3066" s="15">
        <f t="shared" si="47"/>
        <v>-813326.77999999875</v>
      </c>
    </row>
    <row r="3067" spans="1:13" hidden="1">
      <c r="A3067" t="s">
        <v>32283</v>
      </c>
      <c r="B3067" s="1">
        <v>42063</v>
      </c>
      <c r="C3067" t="s">
        <v>32294</v>
      </c>
      <c r="D3067">
        <v>2</v>
      </c>
      <c r="E3067" t="s">
        <v>32295</v>
      </c>
      <c r="F3067" t="s">
        <v>7054</v>
      </c>
      <c r="G3067" t="s">
        <v>4</v>
      </c>
      <c r="H3067" t="s">
        <v>4310</v>
      </c>
      <c r="I3067" s="2">
        <v>3339</v>
      </c>
      <c r="J3067" s="5">
        <v>3</v>
      </c>
      <c r="L3067" s="5"/>
      <c r="M3067" s="15">
        <f t="shared" si="47"/>
        <v>-809987.77999999875</v>
      </c>
    </row>
    <row r="3068" spans="1:13" hidden="1">
      <c r="A3068" t="s">
        <v>32304</v>
      </c>
      <c r="B3068" s="1">
        <v>42063</v>
      </c>
      <c r="C3068" t="s">
        <v>32314</v>
      </c>
      <c r="D3068">
        <v>2</v>
      </c>
      <c r="E3068" t="s">
        <v>32315</v>
      </c>
      <c r="F3068" t="s">
        <v>7054</v>
      </c>
      <c r="G3068" t="s">
        <v>4</v>
      </c>
      <c r="H3068" t="s">
        <v>9912</v>
      </c>
      <c r="I3068" s="2">
        <v>1840</v>
      </c>
      <c r="J3068" s="5">
        <v>6</v>
      </c>
      <c r="L3068" s="5"/>
      <c r="M3068" s="15">
        <f t="shared" si="47"/>
        <v>-808147.77999999875</v>
      </c>
    </row>
    <row r="3069" spans="1:13" hidden="1">
      <c r="A3069" t="s">
        <v>32325</v>
      </c>
      <c r="B3069" s="1">
        <v>42063</v>
      </c>
      <c r="C3069" t="s">
        <v>32338</v>
      </c>
      <c r="D3069">
        <v>2</v>
      </c>
      <c r="E3069" t="s">
        <v>32339</v>
      </c>
      <c r="F3069" t="s">
        <v>7054</v>
      </c>
      <c r="G3069" t="s">
        <v>4</v>
      </c>
      <c r="H3069" t="s">
        <v>18660</v>
      </c>
      <c r="I3069" s="2">
        <v>1025</v>
      </c>
      <c r="J3069" s="5">
        <v>2</v>
      </c>
      <c r="L3069" s="5"/>
      <c r="M3069" s="15">
        <f t="shared" si="47"/>
        <v>-807122.77999999875</v>
      </c>
    </row>
    <row r="3070" spans="1:13" hidden="1">
      <c r="A3070" t="s">
        <v>32350</v>
      </c>
      <c r="B3070" s="1">
        <v>42063</v>
      </c>
      <c r="C3070" t="s">
        <v>32360</v>
      </c>
      <c r="D3070">
        <v>1</v>
      </c>
      <c r="E3070" t="s">
        <v>32361</v>
      </c>
      <c r="F3070" t="s">
        <v>13565</v>
      </c>
      <c r="G3070" t="s">
        <v>4</v>
      </c>
      <c r="H3070" t="s">
        <v>32362</v>
      </c>
      <c r="I3070" s="2">
        <v>253.33</v>
      </c>
      <c r="J3070" s="5">
        <v>2</v>
      </c>
      <c r="L3070" s="5"/>
      <c r="M3070" s="15">
        <f t="shared" si="47"/>
        <v>-806869.44999999879</v>
      </c>
    </row>
    <row r="3071" spans="1:13" hidden="1">
      <c r="A3071" t="s">
        <v>32372</v>
      </c>
      <c r="B3071" s="1">
        <v>42063</v>
      </c>
      <c r="C3071" t="s">
        <v>18</v>
      </c>
      <c r="D3071">
        <v>2</v>
      </c>
      <c r="E3071" t="s">
        <v>32384</v>
      </c>
      <c r="F3071" t="s">
        <v>13559</v>
      </c>
      <c r="G3071" t="s">
        <v>479</v>
      </c>
      <c r="H3071" t="s">
        <v>751</v>
      </c>
      <c r="I3071" s="2">
        <v>1566</v>
      </c>
      <c r="J3071" s="5">
        <v>1</v>
      </c>
      <c r="L3071" s="5"/>
      <c r="M3071" s="15">
        <f t="shared" si="47"/>
        <v>-805303.44999999879</v>
      </c>
    </row>
    <row r="3072" spans="1:13" hidden="1">
      <c r="A3072" t="s">
        <v>32392</v>
      </c>
      <c r="B3072" s="1">
        <v>42063</v>
      </c>
      <c r="C3072" t="s">
        <v>6</v>
      </c>
      <c r="D3072">
        <v>1</v>
      </c>
      <c r="E3072" t="s">
        <v>14779</v>
      </c>
      <c r="F3072" t="s">
        <v>13565</v>
      </c>
      <c r="G3072" t="s">
        <v>4</v>
      </c>
      <c r="H3072" t="s">
        <v>809</v>
      </c>
      <c r="I3072" s="2">
        <v>500</v>
      </c>
      <c r="J3072" s="5">
        <v>1</v>
      </c>
      <c r="L3072" s="5"/>
      <c r="M3072" s="15">
        <f t="shared" si="47"/>
        <v>-804803.44999999879</v>
      </c>
    </row>
    <row r="3073" spans="1:13" hidden="1">
      <c r="A3073" t="s">
        <v>32410</v>
      </c>
      <c r="B3073" s="1">
        <v>42063</v>
      </c>
      <c r="C3073" t="s">
        <v>32423</v>
      </c>
      <c r="D3073">
        <v>1</v>
      </c>
      <c r="E3073" t="s">
        <v>32424</v>
      </c>
      <c r="F3073" t="s">
        <v>13565</v>
      </c>
      <c r="G3073" t="s">
        <v>4</v>
      </c>
      <c r="H3073" t="s">
        <v>32425</v>
      </c>
      <c r="I3073" s="2">
        <v>1411.82</v>
      </c>
      <c r="J3073" s="5">
        <v>1</v>
      </c>
      <c r="L3073" s="5"/>
      <c r="M3073" s="15">
        <f t="shared" si="47"/>
        <v>-803391.62999999884</v>
      </c>
    </row>
    <row r="3074" spans="1:13" hidden="1">
      <c r="A3074" t="s">
        <v>32433</v>
      </c>
      <c r="B3074" s="1">
        <v>42063</v>
      </c>
      <c r="C3074" t="s">
        <v>18</v>
      </c>
      <c r="D3074">
        <v>2</v>
      </c>
      <c r="E3074" t="s">
        <v>32445</v>
      </c>
      <c r="F3074" t="s">
        <v>13559</v>
      </c>
      <c r="G3074" t="s">
        <v>313</v>
      </c>
      <c r="H3074" t="s">
        <v>3058</v>
      </c>
      <c r="I3074" s="2">
        <v>724.8</v>
      </c>
      <c r="J3074" s="5">
        <v>1</v>
      </c>
      <c r="L3074" s="5"/>
      <c r="M3074" s="15">
        <f t="shared" si="47"/>
        <v>-802666.82999999879</v>
      </c>
    </row>
    <row r="3075" spans="1:13" hidden="1">
      <c r="A3075" t="s">
        <v>32452</v>
      </c>
      <c r="B3075" s="1">
        <v>42063</v>
      </c>
      <c r="C3075" t="s">
        <v>32463</v>
      </c>
      <c r="D3075">
        <v>2</v>
      </c>
      <c r="E3075" t="s">
        <v>32464</v>
      </c>
      <c r="F3075" t="s">
        <v>7054</v>
      </c>
      <c r="G3075" t="s">
        <v>4</v>
      </c>
      <c r="H3075" t="s">
        <v>17345</v>
      </c>
      <c r="I3075" s="2">
        <v>1840</v>
      </c>
      <c r="J3075" s="5">
        <v>2</v>
      </c>
      <c r="L3075" s="5"/>
      <c r="M3075" s="15">
        <f t="shared" si="47"/>
        <v>-800826.82999999879</v>
      </c>
    </row>
    <row r="3076" spans="1:13" hidden="1">
      <c r="A3076" t="s">
        <v>32473</v>
      </c>
      <c r="B3076" s="1">
        <v>42063</v>
      </c>
      <c r="C3076" t="s">
        <v>32484</v>
      </c>
      <c r="D3076">
        <v>2</v>
      </c>
      <c r="E3076" t="s">
        <v>32485</v>
      </c>
      <c r="F3076" t="s">
        <v>7054</v>
      </c>
      <c r="G3076" t="s">
        <v>4</v>
      </c>
      <c r="H3076" t="s">
        <v>5189</v>
      </c>
      <c r="I3076" s="2">
        <v>1025</v>
      </c>
      <c r="J3076" s="5">
        <v>2</v>
      </c>
      <c r="L3076" s="5"/>
      <c r="M3076" s="15">
        <f t="shared" si="47"/>
        <v>-799801.82999999879</v>
      </c>
    </row>
    <row r="3077" spans="1:13" hidden="1">
      <c r="A3077" t="s">
        <v>32493</v>
      </c>
      <c r="B3077" s="1">
        <v>42063</v>
      </c>
      <c r="C3077" t="s">
        <v>32505</v>
      </c>
      <c r="D3077">
        <v>2</v>
      </c>
      <c r="E3077" t="s">
        <v>32506</v>
      </c>
      <c r="F3077" t="s">
        <v>7054</v>
      </c>
      <c r="G3077" t="s">
        <v>4</v>
      </c>
      <c r="H3077" t="s">
        <v>32507</v>
      </c>
      <c r="I3077" s="2">
        <v>3029.99</v>
      </c>
      <c r="J3077" s="5">
        <v>2</v>
      </c>
      <c r="L3077" s="5"/>
      <c r="M3077" s="15">
        <f t="shared" si="47"/>
        <v>-796771.8399999988</v>
      </c>
    </row>
    <row r="3078" spans="1:13" hidden="1">
      <c r="A3078" t="s">
        <v>32518</v>
      </c>
      <c r="B3078" s="1">
        <v>42063</v>
      </c>
      <c r="C3078" t="s">
        <v>32528</v>
      </c>
      <c r="D3078">
        <v>2</v>
      </c>
      <c r="E3078" t="s">
        <v>32529</v>
      </c>
      <c r="F3078" t="s">
        <v>7054</v>
      </c>
      <c r="G3078" t="s">
        <v>4</v>
      </c>
      <c r="H3078" t="s">
        <v>7808</v>
      </c>
      <c r="I3078" s="2">
        <v>1025</v>
      </c>
      <c r="J3078" s="5">
        <v>2</v>
      </c>
      <c r="L3078" s="5"/>
      <c r="M3078" s="15">
        <f t="shared" si="47"/>
        <v>-795746.8399999988</v>
      </c>
    </row>
    <row r="3079" spans="1:13" hidden="1">
      <c r="A3079" t="s">
        <v>32538</v>
      </c>
      <c r="B3079" s="1">
        <v>42063</v>
      </c>
      <c r="C3079" t="s">
        <v>32547</v>
      </c>
      <c r="D3079">
        <v>2</v>
      </c>
      <c r="E3079" t="s">
        <v>32548</v>
      </c>
      <c r="F3079" t="s">
        <v>7054</v>
      </c>
      <c r="G3079" t="s">
        <v>4</v>
      </c>
      <c r="H3079" t="s">
        <v>10837</v>
      </c>
      <c r="I3079" s="2">
        <v>1025</v>
      </c>
      <c r="J3079" s="5">
        <v>7</v>
      </c>
      <c r="L3079" s="5"/>
      <c r="M3079" s="15">
        <f t="shared" si="47"/>
        <v>-794721.8399999988</v>
      </c>
    </row>
    <row r="3080" spans="1:13" hidden="1">
      <c r="A3080" t="s">
        <v>32558</v>
      </c>
      <c r="B3080" s="1">
        <v>42063</v>
      </c>
      <c r="C3080" t="s">
        <v>32566</v>
      </c>
      <c r="D3080">
        <v>2</v>
      </c>
      <c r="E3080" t="s">
        <v>32567</v>
      </c>
      <c r="F3080" t="s">
        <v>7054</v>
      </c>
      <c r="G3080" t="s">
        <v>4</v>
      </c>
      <c r="H3080" t="s">
        <v>20055</v>
      </c>
      <c r="I3080" s="2">
        <v>1025</v>
      </c>
      <c r="J3080" s="5">
        <v>3</v>
      </c>
      <c r="L3080" s="5"/>
      <c r="M3080" s="15">
        <f t="shared" si="47"/>
        <v>-793696.8399999988</v>
      </c>
    </row>
    <row r="3081" spans="1:13" hidden="1">
      <c r="A3081" t="s">
        <v>32574</v>
      </c>
      <c r="B3081" s="1">
        <v>42063</v>
      </c>
      <c r="C3081" t="s">
        <v>18</v>
      </c>
      <c r="D3081">
        <v>2</v>
      </c>
      <c r="E3081" t="s">
        <v>32585</v>
      </c>
      <c r="F3081" t="s">
        <v>13559</v>
      </c>
      <c r="G3081" t="s">
        <v>479</v>
      </c>
      <c r="H3081" t="s">
        <v>32586</v>
      </c>
      <c r="I3081" s="2">
        <v>402.44</v>
      </c>
      <c r="J3081" s="5">
        <v>1</v>
      </c>
      <c r="L3081" s="5"/>
      <c r="M3081" s="15">
        <f t="shared" ref="M3081:M3144" si="48">+M3080+I3081-K3081</f>
        <v>-793294.39999999886</v>
      </c>
    </row>
    <row r="3082" spans="1:13" hidden="1">
      <c r="A3082" t="s">
        <v>32595</v>
      </c>
      <c r="B3082" s="1">
        <v>42063</v>
      </c>
      <c r="C3082" t="s">
        <v>18</v>
      </c>
      <c r="D3082">
        <v>2</v>
      </c>
      <c r="E3082" t="s">
        <v>32604</v>
      </c>
      <c r="F3082" t="s">
        <v>13559</v>
      </c>
      <c r="G3082" t="s">
        <v>479</v>
      </c>
      <c r="H3082" t="s">
        <v>32605</v>
      </c>
      <c r="I3082" s="2">
        <v>557.41</v>
      </c>
      <c r="J3082" s="5">
        <v>2</v>
      </c>
      <c r="L3082" s="5"/>
      <c r="M3082" s="15">
        <f t="shared" si="48"/>
        <v>-792736.98999999883</v>
      </c>
    </row>
    <row r="3083" spans="1:13" hidden="1">
      <c r="A3083" t="s">
        <v>32619</v>
      </c>
      <c r="B3083" s="1">
        <v>42063</v>
      </c>
      <c r="C3083" t="s">
        <v>32630</v>
      </c>
      <c r="D3083">
        <v>1</v>
      </c>
      <c r="E3083" t="s">
        <v>32631</v>
      </c>
      <c r="F3083" t="s">
        <v>13565</v>
      </c>
      <c r="G3083" t="s">
        <v>4</v>
      </c>
      <c r="H3083" t="s">
        <v>32632</v>
      </c>
      <c r="I3083" s="2">
        <v>12236</v>
      </c>
      <c r="J3083" s="5" t="s">
        <v>36382</v>
      </c>
      <c r="L3083" s="5"/>
      <c r="M3083" s="15">
        <f t="shared" si="48"/>
        <v>-780500.98999999883</v>
      </c>
    </row>
    <row r="3084" spans="1:13" hidden="1">
      <c r="A3084" t="s">
        <v>32642</v>
      </c>
      <c r="B3084" s="1">
        <v>42063</v>
      </c>
      <c r="C3084" t="s">
        <v>32653</v>
      </c>
      <c r="D3084">
        <v>2</v>
      </c>
      <c r="E3084" t="s">
        <v>32654</v>
      </c>
      <c r="F3084" t="s">
        <v>7054</v>
      </c>
      <c r="G3084" t="s">
        <v>4</v>
      </c>
      <c r="H3084" t="s">
        <v>3376</v>
      </c>
      <c r="I3084" s="2">
        <v>1025</v>
      </c>
      <c r="J3084" s="5" t="s">
        <v>36334</v>
      </c>
      <c r="L3084" s="5"/>
      <c r="M3084" s="15">
        <f t="shared" si="48"/>
        <v>-779475.98999999883</v>
      </c>
    </row>
    <row r="3085" spans="1:13" hidden="1">
      <c r="A3085" t="s">
        <v>32665</v>
      </c>
      <c r="B3085" s="1">
        <v>42063</v>
      </c>
      <c r="C3085" t="s">
        <v>32677</v>
      </c>
      <c r="D3085">
        <v>1</v>
      </c>
      <c r="E3085" t="s">
        <v>32678</v>
      </c>
      <c r="F3085" t="s">
        <v>13565</v>
      </c>
      <c r="G3085" t="s">
        <v>4</v>
      </c>
      <c r="H3085" t="s">
        <v>32679</v>
      </c>
      <c r="I3085" s="2">
        <v>933</v>
      </c>
      <c r="J3085" s="5">
        <v>3</v>
      </c>
      <c r="L3085" s="5"/>
      <c r="M3085" s="15">
        <f t="shared" si="48"/>
        <v>-778542.98999999883</v>
      </c>
    </row>
    <row r="3086" spans="1:13" hidden="1">
      <c r="A3086" t="s">
        <v>32689</v>
      </c>
      <c r="B3086" s="1">
        <v>42063</v>
      </c>
      <c r="C3086" t="s">
        <v>32700</v>
      </c>
      <c r="D3086">
        <v>2</v>
      </c>
      <c r="E3086" t="s">
        <v>32701</v>
      </c>
      <c r="F3086" t="s">
        <v>7054</v>
      </c>
      <c r="G3086" t="s">
        <v>4</v>
      </c>
      <c r="H3086" t="s">
        <v>5094</v>
      </c>
      <c r="I3086" s="2">
        <v>1025</v>
      </c>
      <c r="J3086" s="5">
        <v>3</v>
      </c>
      <c r="L3086" s="5"/>
      <c r="M3086" s="15">
        <f t="shared" si="48"/>
        <v>-777517.98999999883</v>
      </c>
    </row>
    <row r="3087" spans="1:13" hidden="1">
      <c r="A3087" t="s">
        <v>32710</v>
      </c>
      <c r="B3087" s="1">
        <v>42063</v>
      </c>
      <c r="C3087" t="s">
        <v>32722</v>
      </c>
      <c r="D3087">
        <v>2</v>
      </c>
      <c r="E3087" t="s">
        <v>32723</v>
      </c>
      <c r="F3087" t="s">
        <v>7054</v>
      </c>
      <c r="G3087" t="s">
        <v>4</v>
      </c>
      <c r="H3087" t="s">
        <v>8164</v>
      </c>
      <c r="I3087" s="2">
        <v>1840</v>
      </c>
      <c r="J3087" s="5">
        <v>3</v>
      </c>
      <c r="L3087" s="5"/>
      <c r="M3087" s="15">
        <f t="shared" si="48"/>
        <v>-775677.98999999883</v>
      </c>
    </row>
    <row r="3088" spans="1:13" hidden="1">
      <c r="A3088" t="s">
        <v>32734</v>
      </c>
      <c r="B3088" s="1">
        <v>42063</v>
      </c>
      <c r="C3088" t="s">
        <v>32745</v>
      </c>
      <c r="D3088">
        <v>2</v>
      </c>
      <c r="E3088" t="s">
        <v>32746</v>
      </c>
      <c r="F3088" t="s">
        <v>7054</v>
      </c>
      <c r="G3088" t="s">
        <v>4</v>
      </c>
      <c r="H3088" t="s">
        <v>4624</v>
      </c>
      <c r="I3088" s="2">
        <v>1025</v>
      </c>
      <c r="J3088" s="5">
        <v>3</v>
      </c>
      <c r="L3088" s="5"/>
      <c r="M3088" s="15">
        <f t="shared" si="48"/>
        <v>-774652.98999999883</v>
      </c>
    </row>
    <row r="3089" spans="1:15" hidden="1">
      <c r="A3089" t="s">
        <v>32757</v>
      </c>
      <c r="B3089" s="1">
        <v>42063</v>
      </c>
      <c r="C3089" t="s">
        <v>6</v>
      </c>
      <c r="D3089">
        <v>1</v>
      </c>
      <c r="E3089" t="s">
        <v>20316</v>
      </c>
      <c r="F3089" t="s">
        <v>13565</v>
      </c>
      <c r="G3089" t="s">
        <v>4</v>
      </c>
      <c r="H3089" t="s">
        <v>4624</v>
      </c>
      <c r="I3089" s="2">
        <v>149.65</v>
      </c>
      <c r="J3089" s="5">
        <v>1</v>
      </c>
      <c r="L3089" s="5"/>
      <c r="M3089" s="15">
        <f t="shared" si="48"/>
        <v>-774503.3399999988</v>
      </c>
    </row>
    <row r="3090" spans="1:15" hidden="1">
      <c r="A3090" t="s">
        <v>32779</v>
      </c>
      <c r="B3090" s="1">
        <v>42063</v>
      </c>
      <c r="C3090" t="s">
        <v>18</v>
      </c>
      <c r="D3090">
        <v>2</v>
      </c>
      <c r="E3090" t="s">
        <v>32791</v>
      </c>
      <c r="F3090" t="s">
        <v>13559</v>
      </c>
      <c r="G3090" t="s">
        <v>479</v>
      </c>
      <c r="H3090" t="s">
        <v>824</v>
      </c>
      <c r="I3090" s="2">
        <v>80.069999999999993</v>
      </c>
      <c r="J3090" s="5">
        <v>1</v>
      </c>
      <c r="L3090" s="5"/>
      <c r="M3090" s="15">
        <f t="shared" si="48"/>
        <v>-774423.26999999885</v>
      </c>
    </row>
    <row r="3091" spans="1:15" hidden="1">
      <c r="A3091" t="s">
        <v>32801</v>
      </c>
      <c r="B3091" s="1">
        <v>42063</v>
      </c>
      <c r="C3091" t="s">
        <v>32813</v>
      </c>
      <c r="D3091">
        <v>1</v>
      </c>
      <c r="E3091" t="s">
        <v>32814</v>
      </c>
      <c r="F3091" t="s">
        <v>13565</v>
      </c>
      <c r="G3091" t="s">
        <v>4</v>
      </c>
      <c r="H3091" t="s">
        <v>10873</v>
      </c>
      <c r="I3091" s="2">
        <v>451700</v>
      </c>
      <c r="J3091" s="5">
        <v>10</v>
      </c>
      <c r="L3091" s="5"/>
      <c r="M3091" s="15">
        <f t="shared" si="48"/>
        <v>-322723.26999999885</v>
      </c>
    </row>
    <row r="3092" spans="1:15" hidden="1">
      <c r="A3092" t="s">
        <v>32825</v>
      </c>
      <c r="B3092" s="1">
        <v>42063</v>
      </c>
      <c r="C3092" t="s">
        <v>32838</v>
      </c>
      <c r="D3092">
        <v>1</v>
      </c>
      <c r="E3092" t="s">
        <v>32839</v>
      </c>
      <c r="F3092" t="s">
        <v>13565</v>
      </c>
      <c r="G3092" t="s">
        <v>4</v>
      </c>
      <c r="H3092" t="s">
        <v>32840</v>
      </c>
      <c r="I3092" s="2">
        <v>20000</v>
      </c>
      <c r="J3092" s="5">
        <v>2</v>
      </c>
      <c r="L3092" s="5"/>
      <c r="M3092" s="15">
        <f t="shared" si="48"/>
        <v>-302723.26999999885</v>
      </c>
    </row>
    <row r="3093" spans="1:15" hidden="1">
      <c r="A3093" t="s">
        <v>32851</v>
      </c>
      <c r="B3093" s="1">
        <v>42063</v>
      </c>
      <c r="C3093" t="s">
        <v>32862</v>
      </c>
      <c r="D3093">
        <v>2</v>
      </c>
      <c r="E3093" t="s">
        <v>32863</v>
      </c>
      <c r="F3093" t="s">
        <v>7054</v>
      </c>
      <c r="G3093" t="s">
        <v>4</v>
      </c>
      <c r="H3093" t="s">
        <v>2389</v>
      </c>
      <c r="I3093" s="2">
        <v>4100.01</v>
      </c>
      <c r="J3093" s="5">
        <v>8</v>
      </c>
      <c r="L3093" s="5"/>
      <c r="M3093" s="15">
        <f t="shared" si="48"/>
        <v>-298623.25999999885</v>
      </c>
    </row>
    <row r="3094" spans="1:15" hidden="1">
      <c r="A3094" t="s">
        <v>32872</v>
      </c>
      <c r="B3094" s="1">
        <v>42063</v>
      </c>
      <c r="C3094" t="s">
        <v>32884</v>
      </c>
      <c r="D3094">
        <v>2</v>
      </c>
      <c r="E3094" t="s">
        <v>32885</v>
      </c>
      <c r="F3094" t="s">
        <v>7054</v>
      </c>
      <c r="G3094" t="s">
        <v>4</v>
      </c>
      <c r="H3094" t="s">
        <v>691</v>
      </c>
      <c r="I3094" s="2">
        <v>3030</v>
      </c>
      <c r="J3094" s="5">
        <v>9</v>
      </c>
      <c r="L3094" s="5"/>
      <c r="M3094" s="15">
        <f t="shared" si="48"/>
        <v>-295593.25999999885</v>
      </c>
    </row>
    <row r="3095" spans="1:15" hidden="1">
      <c r="A3095" t="s">
        <v>32896</v>
      </c>
      <c r="B3095" s="1">
        <v>42063</v>
      </c>
      <c r="C3095" t="s">
        <v>32907</v>
      </c>
      <c r="D3095">
        <v>2</v>
      </c>
      <c r="E3095" t="s">
        <v>32908</v>
      </c>
      <c r="F3095" t="s">
        <v>7054</v>
      </c>
      <c r="G3095" t="s">
        <v>4</v>
      </c>
      <c r="H3095" t="s">
        <v>972</v>
      </c>
      <c r="I3095" s="2">
        <v>2040.01</v>
      </c>
      <c r="J3095" s="5">
        <v>11</v>
      </c>
      <c r="L3095" s="5"/>
      <c r="M3095" s="15">
        <f t="shared" si="48"/>
        <v>-293553.24999999884</v>
      </c>
    </row>
    <row r="3096" spans="1:15" hidden="1">
      <c r="A3096" t="s">
        <v>32918</v>
      </c>
      <c r="B3096" s="1">
        <v>42063</v>
      </c>
      <c r="C3096" t="s">
        <v>32929</v>
      </c>
      <c r="D3096">
        <v>1</v>
      </c>
      <c r="E3096" t="s">
        <v>32930</v>
      </c>
      <c r="F3096" t="s">
        <v>13565</v>
      </c>
      <c r="G3096" t="s">
        <v>4</v>
      </c>
      <c r="H3096" t="s">
        <v>11335</v>
      </c>
      <c r="I3096" s="17">
        <v>1598.09</v>
      </c>
      <c r="J3096" s="5">
        <v>12</v>
      </c>
      <c r="L3096" s="5"/>
      <c r="M3096" s="15">
        <f t="shared" si="48"/>
        <v>-291955.15999999881</v>
      </c>
      <c r="N3096" s="26"/>
    </row>
    <row r="3097" spans="1:15" hidden="1">
      <c r="A3097" t="s">
        <v>32940</v>
      </c>
      <c r="B3097" s="1">
        <v>42063</v>
      </c>
      <c r="C3097" t="s">
        <v>6</v>
      </c>
      <c r="D3097">
        <v>1</v>
      </c>
      <c r="E3097" t="s">
        <v>32950</v>
      </c>
      <c r="F3097" t="s">
        <v>13565</v>
      </c>
      <c r="G3097" t="s">
        <v>4</v>
      </c>
      <c r="H3097" t="s">
        <v>32951</v>
      </c>
      <c r="I3097" s="2">
        <v>20000</v>
      </c>
      <c r="J3097" s="5" t="s">
        <v>36383</v>
      </c>
      <c r="L3097" s="5"/>
      <c r="M3097" s="15">
        <f t="shared" si="48"/>
        <v>-271955.15999999881</v>
      </c>
    </row>
    <row r="3098" spans="1:15" hidden="1">
      <c r="A3098" t="s">
        <v>32963</v>
      </c>
      <c r="B3098" s="1">
        <v>42063</v>
      </c>
      <c r="C3098" t="s">
        <v>20435</v>
      </c>
      <c r="D3098">
        <v>1</v>
      </c>
      <c r="E3098" t="s">
        <v>32974</v>
      </c>
      <c r="F3098" t="s">
        <v>13565</v>
      </c>
      <c r="G3098" t="s">
        <v>4</v>
      </c>
      <c r="H3098" t="s">
        <v>4716</v>
      </c>
      <c r="I3098" s="2">
        <v>199900</v>
      </c>
      <c r="J3098" s="5">
        <v>14</v>
      </c>
      <c r="L3098" s="5"/>
      <c r="M3098" s="15">
        <f t="shared" si="48"/>
        <v>-72055.15999999881</v>
      </c>
    </row>
    <row r="3099" spans="1:15" hidden="1">
      <c r="A3099" t="s">
        <v>32985</v>
      </c>
      <c r="B3099" s="1">
        <v>42063</v>
      </c>
      <c r="C3099" t="s">
        <v>1944</v>
      </c>
      <c r="D3099">
        <v>2</v>
      </c>
      <c r="E3099" t="s">
        <v>32996</v>
      </c>
      <c r="F3099" t="s">
        <v>14391</v>
      </c>
      <c r="G3099" t="s">
        <v>4</v>
      </c>
      <c r="H3099" t="s">
        <v>32997</v>
      </c>
      <c r="I3099" s="2">
        <v>23445.09</v>
      </c>
      <c r="J3099" s="5" t="s">
        <v>36334</v>
      </c>
      <c r="L3099" s="5"/>
      <c r="M3099" s="15">
        <f t="shared" si="48"/>
        <v>-48610.069999998814</v>
      </c>
    </row>
    <row r="3100" spans="1:15" hidden="1">
      <c r="A3100" t="s">
        <v>33007</v>
      </c>
      <c r="B3100" s="1">
        <v>42063</v>
      </c>
      <c r="C3100" t="s">
        <v>10662</v>
      </c>
      <c r="D3100">
        <v>1</v>
      </c>
      <c r="E3100" t="s">
        <v>33018</v>
      </c>
      <c r="F3100" t="s">
        <v>13565</v>
      </c>
      <c r="G3100" t="s">
        <v>4</v>
      </c>
      <c r="H3100" t="s">
        <v>13107</v>
      </c>
      <c r="I3100" s="2">
        <v>5030</v>
      </c>
      <c r="J3100" s="5" t="s">
        <v>36334</v>
      </c>
      <c r="L3100" s="5"/>
      <c r="M3100" s="15">
        <f t="shared" si="48"/>
        <v>-43580.069999998814</v>
      </c>
    </row>
    <row r="3101" spans="1:15" hidden="1">
      <c r="A3101" t="s">
        <v>33028</v>
      </c>
      <c r="B3101" s="1">
        <v>42063</v>
      </c>
      <c r="C3101" t="s">
        <v>32063</v>
      </c>
      <c r="D3101">
        <v>1</v>
      </c>
      <c r="E3101" t="s">
        <v>33038</v>
      </c>
      <c r="F3101" t="s">
        <v>13565</v>
      </c>
      <c r="G3101" t="s">
        <v>4</v>
      </c>
      <c r="H3101" t="s">
        <v>356</v>
      </c>
      <c r="I3101" s="2">
        <v>26103.62</v>
      </c>
      <c r="J3101" s="5" t="s">
        <v>36334</v>
      </c>
      <c r="L3101" s="5"/>
      <c r="M3101" s="15">
        <f t="shared" si="48"/>
        <v>-17476.449999998815</v>
      </c>
    </row>
    <row r="3102" spans="1:15" hidden="1">
      <c r="A3102" s="47" t="s">
        <v>33051</v>
      </c>
      <c r="B3102" s="48">
        <v>42063</v>
      </c>
      <c r="C3102" s="47" t="s">
        <v>14458</v>
      </c>
      <c r="D3102" s="47">
        <v>1</v>
      </c>
      <c r="E3102" s="47" t="s">
        <v>14459</v>
      </c>
      <c r="F3102" s="47" t="s">
        <v>13565</v>
      </c>
      <c r="G3102" s="47" t="s">
        <v>4</v>
      </c>
      <c r="H3102" s="47" t="s">
        <v>501</v>
      </c>
      <c r="I3102" s="49">
        <v>23200</v>
      </c>
      <c r="J3102" s="5"/>
      <c r="L3102" s="5"/>
      <c r="M3102" s="15">
        <f t="shared" si="48"/>
        <v>5723.5500000011853</v>
      </c>
      <c r="N3102" s="25"/>
    </row>
    <row r="3103" spans="1:15" hidden="1">
      <c r="A3103" s="47" t="s">
        <v>33069</v>
      </c>
      <c r="B3103" s="48">
        <v>42063</v>
      </c>
      <c r="C3103" s="47" t="s">
        <v>14458</v>
      </c>
      <c r="D3103" s="47">
        <v>1</v>
      </c>
      <c r="E3103" s="47" t="s">
        <v>14531</v>
      </c>
      <c r="F3103" s="47" t="s">
        <v>13610</v>
      </c>
      <c r="G3103" s="47" t="s">
        <v>4</v>
      </c>
      <c r="H3103" s="47" t="s">
        <v>501</v>
      </c>
      <c r="I3103" s="49">
        <v>5664.84</v>
      </c>
      <c r="J3103" s="5"/>
      <c r="L3103" s="5"/>
      <c r="M3103" s="15">
        <f t="shared" si="48"/>
        <v>11388.390000001185</v>
      </c>
      <c r="N3103" s="26">
        <f>+M3105-34132.17</f>
        <v>756.22000000118715</v>
      </c>
    </row>
    <row r="3104" spans="1:15" hidden="1">
      <c r="A3104" t="s">
        <v>33089</v>
      </c>
      <c r="B3104" s="1">
        <v>42063</v>
      </c>
      <c r="C3104" t="s">
        <v>25573</v>
      </c>
      <c r="D3104">
        <v>1</v>
      </c>
      <c r="E3104" t="s">
        <v>14310</v>
      </c>
      <c r="F3104" t="s">
        <v>13565</v>
      </c>
      <c r="G3104" t="s">
        <v>4</v>
      </c>
      <c r="H3104" t="s">
        <v>469</v>
      </c>
      <c r="I3104" s="2">
        <v>20000</v>
      </c>
      <c r="J3104" s="5" t="s">
        <v>36334</v>
      </c>
      <c r="L3104" s="5"/>
      <c r="M3104" s="15">
        <f t="shared" si="48"/>
        <v>31388.390000001185</v>
      </c>
      <c r="N3104" s="3"/>
      <c r="O3104" s="3">
        <f>+N3105+O3105</f>
        <v>-600.0199999998913</v>
      </c>
    </row>
    <row r="3105" spans="1:15" hidden="1">
      <c r="A3105" t="s">
        <v>33206</v>
      </c>
      <c r="B3105" s="1">
        <v>42063</v>
      </c>
      <c r="C3105" t="s">
        <v>26915</v>
      </c>
      <c r="D3105">
        <v>1</v>
      </c>
      <c r="E3105" t="s">
        <v>33215</v>
      </c>
      <c r="F3105" t="s">
        <v>13565</v>
      </c>
      <c r="G3105" t="s">
        <v>52</v>
      </c>
      <c r="H3105" t="s">
        <v>11197</v>
      </c>
      <c r="I3105" s="2">
        <v>3500</v>
      </c>
      <c r="J3105" s="5" t="s">
        <v>36334</v>
      </c>
      <c r="L3105" s="5"/>
      <c r="M3105" s="15">
        <f t="shared" si="48"/>
        <v>34888.390000001185</v>
      </c>
      <c r="N3105" s="26">
        <f>+M3023-M3105</f>
        <v>-29464.859999999891</v>
      </c>
      <c r="O3105" s="3">
        <f>+I3102+I3103</f>
        <v>28864.84</v>
      </c>
    </row>
    <row r="3106" spans="1:15" hidden="1">
      <c r="A3106" s="35" t="s">
        <v>0</v>
      </c>
      <c r="B3106" s="36">
        <v>42065</v>
      </c>
      <c r="C3106" s="35" t="s">
        <v>1</v>
      </c>
      <c r="D3106" s="35">
        <v>2</v>
      </c>
      <c r="E3106" s="35" t="s">
        <v>2</v>
      </c>
      <c r="F3106" s="35" t="s">
        <v>3</v>
      </c>
      <c r="G3106" s="35" t="s">
        <v>4</v>
      </c>
      <c r="H3106" s="35" t="s">
        <v>5</v>
      </c>
      <c r="I3106" s="11">
        <v>56533.67</v>
      </c>
      <c r="J3106" s="12">
        <v>5</v>
      </c>
      <c r="K3106" s="11"/>
      <c r="L3106" s="12"/>
      <c r="M3106" s="11">
        <f t="shared" si="48"/>
        <v>91422.060000001191</v>
      </c>
    </row>
    <row r="3107" spans="1:15" hidden="1">
      <c r="A3107" s="13" t="s">
        <v>10</v>
      </c>
      <c r="B3107" s="14">
        <v>42065</v>
      </c>
      <c r="C3107" s="13" t="s">
        <v>22</v>
      </c>
      <c r="D3107" s="13">
        <v>1</v>
      </c>
      <c r="E3107" s="13" t="s">
        <v>23</v>
      </c>
      <c r="F3107" s="13" t="s">
        <v>13</v>
      </c>
      <c r="G3107" s="13" t="s">
        <v>4</v>
      </c>
      <c r="H3107" s="13" t="s">
        <v>24</v>
      </c>
      <c r="I3107" s="15"/>
      <c r="J3107" s="16"/>
      <c r="K3107" s="15">
        <v>56533.67</v>
      </c>
      <c r="L3107" s="16">
        <v>5</v>
      </c>
      <c r="M3107" s="2">
        <f t="shared" si="48"/>
        <v>34888.390000001193</v>
      </c>
    </row>
    <row r="3108" spans="1:15" hidden="1">
      <c r="A3108" t="s">
        <v>25</v>
      </c>
      <c r="B3108" s="1">
        <v>42065</v>
      </c>
      <c r="C3108" t="s">
        <v>6</v>
      </c>
      <c r="D3108">
        <v>1</v>
      </c>
      <c r="E3108" t="s">
        <v>35</v>
      </c>
      <c r="F3108" t="s">
        <v>13</v>
      </c>
      <c r="G3108" t="s">
        <v>4</v>
      </c>
      <c r="H3108" t="s">
        <v>36</v>
      </c>
      <c r="J3108" s="5"/>
      <c r="K3108" s="2">
        <v>1025</v>
      </c>
      <c r="L3108" s="5">
        <v>4</v>
      </c>
      <c r="M3108" s="2">
        <f t="shared" si="48"/>
        <v>33863.390000001193</v>
      </c>
    </row>
    <row r="3109" spans="1:15" hidden="1">
      <c r="A3109" t="s">
        <v>166</v>
      </c>
      <c r="B3109" s="1">
        <v>42065</v>
      </c>
      <c r="C3109" t="s">
        <v>43</v>
      </c>
      <c r="D3109">
        <v>1</v>
      </c>
      <c r="E3109" t="s">
        <v>172</v>
      </c>
      <c r="F3109" t="s">
        <v>13</v>
      </c>
      <c r="G3109" t="s">
        <v>4</v>
      </c>
      <c r="H3109" t="s">
        <v>173</v>
      </c>
      <c r="J3109" s="5"/>
      <c r="K3109" s="2">
        <v>50000</v>
      </c>
      <c r="L3109" s="5" t="s">
        <v>36333</v>
      </c>
      <c r="M3109" s="2">
        <f t="shared" si="48"/>
        <v>-16136.609999998807</v>
      </c>
    </row>
    <row r="3110" spans="1:15" hidden="1">
      <c r="A3110" t="s">
        <v>174</v>
      </c>
      <c r="B3110" s="1">
        <v>42065</v>
      </c>
      <c r="C3110" t="s">
        <v>43</v>
      </c>
      <c r="D3110">
        <v>1</v>
      </c>
      <c r="E3110" t="s">
        <v>172</v>
      </c>
      <c r="F3110" t="s">
        <v>13</v>
      </c>
      <c r="G3110" t="s">
        <v>4</v>
      </c>
      <c r="H3110" t="s">
        <v>182</v>
      </c>
      <c r="I3110" s="2">
        <v>50000</v>
      </c>
      <c r="J3110" s="5" t="s">
        <v>36333</v>
      </c>
      <c r="L3110" s="5"/>
      <c r="M3110" s="2">
        <f t="shared" si="48"/>
        <v>33863.390000001193</v>
      </c>
    </row>
    <row r="3111" spans="1:15" hidden="1">
      <c r="A3111" t="s">
        <v>183</v>
      </c>
      <c r="B3111" s="1">
        <v>42065</v>
      </c>
      <c r="C3111" t="s">
        <v>43</v>
      </c>
      <c r="D3111">
        <v>1</v>
      </c>
      <c r="E3111" t="s">
        <v>189</v>
      </c>
      <c r="F3111" t="s">
        <v>16</v>
      </c>
      <c r="G3111" t="s">
        <v>4</v>
      </c>
      <c r="H3111" t="s">
        <v>190</v>
      </c>
      <c r="J3111" s="5"/>
      <c r="K3111" s="2">
        <v>50000</v>
      </c>
      <c r="L3111" s="5" t="s">
        <v>36333</v>
      </c>
      <c r="M3111" s="2">
        <f t="shared" si="48"/>
        <v>-16136.609999998807</v>
      </c>
    </row>
    <row r="3112" spans="1:15" hidden="1">
      <c r="A3112" t="s">
        <v>193</v>
      </c>
      <c r="B3112" s="1">
        <v>42065</v>
      </c>
      <c r="C3112" t="s">
        <v>18</v>
      </c>
      <c r="D3112">
        <v>1</v>
      </c>
      <c r="E3112" t="s">
        <v>197</v>
      </c>
      <c r="F3112" t="s">
        <v>13</v>
      </c>
      <c r="G3112" t="s">
        <v>4</v>
      </c>
      <c r="H3112" t="s">
        <v>190</v>
      </c>
      <c r="J3112" s="5"/>
      <c r="K3112" s="2">
        <v>198000</v>
      </c>
      <c r="L3112" s="5" t="s">
        <v>36333</v>
      </c>
      <c r="M3112" s="2">
        <f t="shared" si="48"/>
        <v>-214136.60999999882</v>
      </c>
    </row>
    <row r="3113" spans="1:15" hidden="1">
      <c r="A3113" t="s">
        <v>203</v>
      </c>
      <c r="B3113" s="1">
        <v>42065</v>
      </c>
      <c r="C3113" t="s">
        <v>18</v>
      </c>
      <c r="D3113">
        <v>1</v>
      </c>
      <c r="E3113" t="s">
        <v>214</v>
      </c>
      <c r="F3113" t="s">
        <v>13</v>
      </c>
      <c r="G3113" t="s">
        <v>4</v>
      </c>
      <c r="H3113" t="s">
        <v>215</v>
      </c>
      <c r="J3113" s="5"/>
      <c r="K3113" s="2">
        <v>53000</v>
      </c>
      <c r="L3113" s="5">
        <v>6</v>
      </c>
      <c r="M3113" s="2">
        <f t="shared" si="48"/>
        <v>-267136.60999999882</v>
      </c>
    </row>
    <row r="3114" spans="1:15" hidden="1">
      <c r="A3114" t="s">
        <v>216</v>
      </c>
      <c r="B3114" s="1">
        <v>42065</v>
      </c>
      <c r="C3114" t="s">
        <v>18</v>
      </c>
      <c r="D3114">
        <v>1</v>
      </c>
      <c r="E3114" t="s">
        <v>220</v>
      </c>
      <c r="F3114" t="s">
        <v>13</v>
      </c>
      <c r="G3114" t="s">
        <v>4</v>
      </c>
      <c r="H3114" t="s">
        <v>221</v>
      </c>
      <c r="J3114" s="5"/>
      <c r="K3114" s="2">
        <v>10000</v>
      </c>
      <c r="L3114" s="5">
        <v>7</v>
      </c>
      <c r="M3114" s="2">
        <f t="shared" si="48"/>
        <v>-277136.60999999882</v>
      </c>
    </row>
    <row r="3115" spans="1:15" hidden="1">
      <c r="A3115" s="47" t="s">
        <v>350</v>
      </c>
      <c r="B3115" s="48">
        <v>42065</v>
      </c>
      <c r="C3115" s="47" t="s">
        <v>354</v>
      </c>
      <c r="D3115" s="47">
        <v>1</v>
      </c>
      <c r="E3115" s="47" t="s">
        <v>355</v>
      </c>
      <c r="F3115" s="47" t="s">
        <v>13</v>
      </c>
      <c r="G3115" s="47" t="s">
        <v>4</v>
      </c>
      <c r="H3115" s="47" t="s">
        <v>356</v>
      </c>
      <c r="I3115" s="49"/>
      <c r="J3115" s="50"/>
      <c r="K3115" s="49">
        <v>26103.62</v>
      </c>
      <c r="L3115" s="5"/>
      <c r="M3115" s="2">
        <f t="shared" si="48"/>
        <v>-303240.22999999882</v>
      </c>
      <c r="N3115" s="25" t="s">
        <v>36384</v>
      </c>
    </row>
    <row r="3116" spans="1:15" hidden="1">
      <c r="A3116" t="s">
        <v>371</v>
      </c>
      <c r="B3116" s="1">
        <v>42065</v>
      </c>
      <c r="C3116" t="s">
        <v>354</v>
      </c>
      <c r="D3116">
        <v>1</v>
      </c>
      <c r="E3116" t="s">
        <v>379</v>
      </c>
      <c r="F3116" t="s">
        <v>13</v>
      </c>
      <c r="G3116" t="s">
        <v>4</v>
      </c>
      <c r="H3116" t="s">
        <v>380</v>
      </c>
      <c r="J3116" s="5"/>
      <c r="K3116" s="2">
        <v>355200</v>
      </c>
      <c r="L3116" s="5">
        <v>8</v>
      </c>
      <c r="M3116" s="2">
        <f t="shared" si="48"/>
        <v>-658440.22999999882</v>
      </c>
    </row>
    <row r="3117" spans="1:15" hidden="1">
      <c r="A3117" t="s">
        <v>395</v>
      </c>
      <c r="B3117" s="1">
        <v>42065</v>
      </c>
      <c r="C3117" t="s">
        <v>401</v>
      </c>
      <c r="D3117">
        <v>1</v>
      </c>
      <c r="E3117" t="s">
        <v>402</v>
      </c>
      <c r="F3117" t="s">
        <v>13</v>
      </c>
      <c r="G3117" t="s">
        <v>4</v>
      </c>
      <c r="H3117" t="s">
        <v>403</v>
      </c>
      <c r="J3117" s="5"/>
      <c r="K3117" s="2">
        <v>3030</v>
      </c>
      <c r="L3117" s="5">
        <v>9</v>
      </c>
      <c r="M3117" s="2">
        <f t="shared" si="48"/>
        <v>-661470.22999999882</v>
      </c>
    </row>
    <row r="3118" spans="1:15" hidden="1">
      <c r="A3118" t="s">
        <v>420</v>
      </c>
      <c r="B3118" s="1">
        <v>42065</v>
      </c>
      <c r="C3118" t="s">
        <v>431</v>
      </c>
      <c r="D3118">
        <v>1</v>
      </c>
      <c r="E3118" t="s">
        <v>432</v>
      </c>
      <c r="F3118" t="s">
        <v>13</v>
      </c>
      <c r="G3118" t="s">
        <v>4</v>
      </c>
      <c r="H3118" t="s">
        <v>433</v>
      </c>
      <c r="J3118" s="5"/>
      <c r="K3118" s="2">
        <v>1025</v>
      </c>
      <c r="L3118" s="5">
        <v>10</v>
      </c>
      <c r="M3118" s="2">
        <f t="shared" si="48"/>
        <v>-662495.22999999882</v>
      </c>
    </row>
    <row r="3119" spans="1:15" hidden="1">
      <c r="A3119" t="s">
        <v>450</v>
      </c>
      <c r="B3119" s="1">
        <v>42065</v>
      </c>
      <c r="C3119" t="s">
        <v>354</v>
      </c>
      <c r="D3119">
        <v>1</v>
      </c>
      <c r="E3119" t="s">
        <v>457</v>
      </c>
      <c r="F3119" t="s">
        <v>13</v>
      </c>
      <c r="G3119" t="s">
        <v>4</v>
      </c>
      <c r="H3119" t="s">
        <v>458</v>
      </c>
      <c r="J3119" s="5"/>
      <c r="K3119" s="2">
        <v>45000</v>
      </c>
      <c r="L3119" s="5" t="s">
        <v>36333</v>
      </c>
      <c r="M3119" s="2">
        <f t="shared" si="48"/>
        <v>-707495.22999999882</v>
      </c>
    </row>
    <row r="3120" spans="1:15" hidden="1">
      <c r="A3120" t="s">
        <v>463</v>
      </c>
      <c r="B3120" s="1">
        <v>42065</v>
      </c>
      <c r="C3120" t="s">
        <v>354</v>
      </c>
      <c r="D3120">
        <v>1</v>
      </c>
      <c r="E3120" t="s">
        <v>468</v>
      </c>
      <c r="F3120" t="s">
        <v>13</v>
      </c>
      <c r="G3120" t="s">
        <v>4</v>
      </c>
      <c r="H3120" t="s">
        <v>469</v>
      </c>
      <c r="J3120" s="5"/>
      <c r="K3120" s="2">
        <v>20000</v>
      </c>
      <c r="L3120" s="5" t="s">
        <v>36333</v>
      </c>
      <c r="M3120" s="2">
        <f t="shared" si="48"/>
        <v>-727495.22999999882</v>
      </c>
    </row>
    <row r="3121" spans="1:13" hidden="1">
      <c r="A3121" t="s">
        <v>492</v>
      </c>
      <c r="B3121" s="1">
        <v>42065</v>
      </c>
      <c r="C3121" t="s">
        <v>18</v>
      </c>
      <c r="D3121">
        <v>1</v>
      </c>
      <c r="E3121" t="s">
        <v>500</v>
      </c>
      <c r="F3121" t="s">
        <v>13</v>
      </c>
      <c r="G3121" t="s">
        <v>4</v>
      </c>
      <c r="H3121" t="s">
        <v>501</v>
      </c>
      <c r="J3121" s="5"/>
      <c r="K3121" s="115">
        <v>23200</v>
      </c>
      <c r="L3121" s="5">
        <v>11</v>
      </c>
      <c r="M3121" s="2">
        <f t="shared" si="48"/>
        <v>-750695.22999999882</v>
      </c>
    </row>
    <row r="3122" spans="1:13" hidden="1">
      <c r="A3122" t="s">
        <v>506</v>
      </c>
      <c r="B3122" s="1">
        <v>42065</v>
      </c>
      <c r="C3122" t="s">
        <v>510</v>
      </c>
      <c r="D3122">
        <v>2</v>
      </c>
      <c r="E3122" t="s">
        <v>511</v>
      </c>
      <c r="F3122" t="s">
        <v>78</v>
      </c>
      <c r="G3122" t="s">
        <v>4</v>
      </c>
      <c r="H3122" t="s">
        <v>512</v>
      </c>
      <c r="J3122" s="5"/>
      <c r="K3122" s="2">
        <v>1489.03</v>
      </c>
      <c r="L3122" s="5" t="s">
        <v>36333</v>
      </c>
      <c r="M3122" s="2">
        <f t="shared" si="48"/>
        <v>-752184.25999999885</v>
      </c>
    </row>
    <row r="3123" spans="1:13" hidden="1">
      <c r="A3123" t="s">
        <v>515</v>
      </c>
      <c r="B3123" s="1">
        <v>42065</v>
      </c>
      <c r="C3123" t="s">
        <v>455</v>
      </c>
      <c r="D3123">
        <v>1</v>
      </c>
      <c r="E3123" t="s">
        <v>520</v>
      </c>
      <c r="F3123" t="s">
        <v>16</v>
      </c>
      <c r="G3123" t="s">
        <v>4</v>
      </c>
      <c r="H3123" t="s">
        <v>455</v>
      </c>
      <c r="J3123" s="5"/>
      <c r="K3123" s="2">
        <v>4403</v>
      </c>
      <c r="L3123" s="5">
        <v>3</v>
      </c>
      <c r="M3123" s="2">
        <f t="shared" si="48"/>
        <v>-756587.25999999885</v>
      </c>
    </row>
    <row r="3124" spans="1:13" hidden="1">
      <c r="A3124" t="s">
        <v>526</v>
      </c>
      <c r="B3124" s="1">
        <v>42065</v>
      </c>
      <c r="C3124" t="s">
        <v>529</v>
      </c>
      <c r="D3124">
        <v>1</v>
      </c>
      <c r="E3124" t="s">
        <v>530</v>
      </c>
      <c r="F3124" t="s">
        <v>13</v>
      </c>
      <c r="G3124" t="s">
        <v>4</v>
      </c>
      <c r="H3124" t="s">
        <v>529</v>
      </c>
      <c r="J3124" s="5"/>
      <c r="K3124" s="2">
        <v>31281.52</v>
      </c>
      <c r="L3124" s="5">
        <v>2</v>
      </c>
      <c r="M3124" s="2">
        <f t="shared" si="48"/>
        <v>-787868.77999999886</v>
      </c>
    </row>
    <row r="3125" spans="1:13" hidden="1">
      <c r="A3125" t="s">
        <v>541</v>
      </c>
      <c r="B3125" s="1">
        <v>42065</v>
      </c>
      <c r="C3125" t="s">
        <v>18</v>
      </c>
      <c r="D3125">
        <v>1</v>
      </c>
      <c r="E3125" t="s">
        <v>543</v>
      </c>
      <c r="F3125" t="s">
        <v>13</v>
      </c>
      <c r="G3125" t="s">
        <v>4</v>
      </c>
      <c r="H3125" t="s">
        <v>18</v>
      </c>
      <c r="J3125" s="5"/>
      <c r="K3125" s="2">
        <v>51090.66</v>
      </c>
      <c r="L3125" s="5" t="s">
        <v>36333</v>
      </c>
      <c r="M3125" s="2">
        <f t="shared" si="48"/>
        <v>-838959.4399999989</v>
      </c>
    </row>
    <row r="3126" spans="1:13" hidden="1">
      <c r="A3126" t="s">
        <v>549</v>
      </c>
      <c r="B3126" s="1">
        <v>42065</v>
      </c>
      <c r="C3126" t="s">
        <v>551</v>
      </c>
      <c r="D3126">
        <v>2</v>
      </c>
      <c r="E3126" t="s">
        <v>552</v>
      </c>
      <c r="F3126" t="s">
        <v>78</v>
      </c>
      <c r="G3126" t="s">
        <v>4</v>
      </c>
      <c r="H3126" t="s">
        <v>553</v>
      </c>
      <c r="J3126" s="5"/>
      <c r="K3126" s="2">
        <v>1840</v>
      </c>
      <c r="L3126" s="5" t="s">
        <v>36333</v>
      </c>
      <c r="M3126" s="2">
        <f t="shared" si="48"/>
        <v>-840799.4399999989</v>
      </c>
    </row>
    <row r="3127" spans="1:13" hidden="1">
      <c r="A3127" t="s">
        <v>556</v>
      </c>
      <c r="B3127" s="1">
        <v>42065</v>
      </c>
      <c r="C3127" t="s">
        <v>18</v>
      </c>
      <c r="D3127">
        <v>1</v>
      </c>
      <c r="E3127" t="s">
        <v>560</v>
      </c>
      <c r="F3127" t="s">
        <v>13</v>
      </c>
      <c r="G3127" t="s">
        <v>4</v>
      </c>
      <c r="H3127" t="s">
        <v>18</v>
      </c>
      <c r="J3127" s="5"/>
      <c r="K3127" s="38">
        <v>26050.66</v>
      </c>
      <c r="L3127" s="5">
        <v>1</v>
      </c>
      <c r="M3127" s="2">
        <f t="shared" si="48"/>
        <v>-866850.09999999893</v>
      </c>
    </row>
    <row r="3128" spans="1:13" hidden="1">
      <c r="A3128" t="s">
        <v>565</v>
      </c>
      <c r="B3128" s="1">
        <v>42065</v>
      </c>
      <c r="C3128" t="s">
        <v>18</v>
      </c>
      <c r="D3128">
        <v>1</v>
      </c>
      <c r="E3128" t="s">
        <v>543</v>
      </c>
      <c r="F3128" t="s">
        <v>13</v>
      </c>
      <c r="G3128" t="s">
        <v>4</v>
      </c>
      <c r="H3128" t="s">
        <v>568</v>
      </c>
      <c r="I3128" s="2">
        <v>51090.66</v>
      </c>
      <c r="J3128" s="5" t="s">
        <v>36333</v>
      </c>
      <c r="L3128" s="5"/>
      <c r="M3128" s="2">
        <f t="shared" si="48"/>
        <v>-815759.4399999989</v>
      </c>
    </row>
    <row r="3129" spans="1:13" hidden="1">
      <c r="A3129" t="s">
        <v>13557</v>
      </c>
      <c r="B3129" s="1">
        <v>42065</v>
      </c>
      <c r="C3129" t="s">
        <v>13577</v>
      </c>
      <c r="D3129">
        <v>2</v>
      </c>
      <c r="E3129" t="s">
        <v>13578</v>
      </c>
      <c r="F3129" t="s">
        <v>7054</v>
      </c>
      <c r="G3129" t="s">
        <v>4</v>
      </c>
      <c r="H3129" t="s">
        <v>36</v>
      </c>
      <c r="I3129" s="2">
        <v>1025</v>
      </c>
      <c r="J3129" s="5">
        <v>4</v>
      </c>
      <c r="L3129" s="5"/>
      <c r="M3129" s="2">
        <f t="shared" si="48"/>
        <v>-814734.4399999989</v>
      </c>
    </row>
    <row r="3130" spans="1:13" hidden="1">
      <c r="A3130" t="s">
        <v>13582</v>
      </c>
      <c r="B3130" s="1">
        <v>42065</v>
      </c>
      <c r="C3130" t="s">
        <v>10120</v>
      </c>
      <c r="D3130">
        <v>2</v>
      </c>
      <c r="E3130" t="s">
        <v>13598</v>
      </c>
      <c r="F3130" t="s">
        <v>7054</v>
      </c>
      <c r="G3130" t="s">
        <v>4</v>
      </c>
      <c r="H3130" t="s">
        <v>10122</v>
      </c>
      <c r="I3130" s="2">
        <v>1025</v>
      </c>
      <c r="J3130" s="5">
        <v>2</v>
      </c>
      <c r="L3130" s="5"/>
      <c r="M3130" s="2">
        <f t="shared" si="48"/>
        <v>-813709.4399999989</v>
      </c>
    </row>
    <row r="3131" spans="1:13" hidden="1">
      <c r="A3131" t="s">
        <v>13604</v>
      </c>
      <c r="B3131" s="1">
        <v>42065</v>
      </c>
      <c r="C3131" t="s">
        <v>18</v>
      </c>
      <c r="D3131">
        <v>2</v>
      </c>
      <c r="E3131" t="s">
        <v>13621</v>
      </c>
      <c r="F3131" t="s">
        <v>13559</v>
      </c>
      <c r="G3131" t="s">
        <v>479</v>
      </c>
      <c r="H3131" t="s">
        <v>3109</v>
      </c>
      <c r="I3131" s="2">
        <v>348</v>
      </c>
      <c r="J3131" s="5">
        <v>3</v>
      </c>
      <c r="L3131" s="5"/>
      <c r="M3131" s="2">
        <f t="shared" si="48"/>
        <v>-813361.4399999989</v>
      </c>
    </row>
    <row r="3132" spans="1:13" hidden="1">
      <c r="A3132" t="s">
        <v>13628</v>
      </c>
      <c r="B3132" s="1">
        <v>42065</v>
      </c>
      <c r="C3132" t="s">
        <v>18</v>
      </c>
      <c r="D3132">
        <v>2</v>
      </c>
      <c r="E3132" t="s">
        <v>13646</v>
      </c>
      <c r="F3132" t="s">
        <v>13559</v>
      </c>
      <c r="G3132" t="s">
        <v>479</v>
      </c>
      <c r="H3132" t="s">
        <v>512</v>
      </c>
      <c r="I3132" s="2">
        <v>150</v>
      </c>
      <c r="J3132" s="5">
        <v>1</v>
      </c>
      <c r="L3132" s="5"/>
      <c r="M3132" s="2">
        <f t="shared" si="48"/>
        <v>-813211.4399999989</v>
      </c>
    </row>
    <row r="3133" spans="1:13" hidden="1">
      <c r="A3133" t="s">
        <v>13653</v>
      </c>
      <c r="B3133" s="1">
        <v>42065</v>
      </c>
      <c r="C3133" t="s">
        <v>13672</v>
      </c>
      <c r="D3133">
        <v>1</v>
      </c>
      <c r="E3133" t="s">
        <v>13673</v>
      </c>
      <c r="F3133" t="s">
        <v>13565</v>
      </c>
      <c r="G3133" t="s">
        <v>4</v>
      </c>
      <c r="H3133" t="s">
        <v>190</v>
      </c>
      <c r="I3133" s="2">
        <v>198</v>
      </c>
      <c r="J3133" s="5" t="s">
        <v>36333</v>
      </c>
      <c r="L3133" s="5"/>
      <c r="M3133" s="2">
        <f t="shared" si="48"/>
        <v>-813013.4399999989</v>
      </c>
    </row>
    <row r="3134" spans="1:13" hidden="1">
      <c r="A3134" t="s">
        <v>13681</v>
      </c>
      <c r="B3134" s="1">
        <v>42065</v>
      </c>
      <c r="C3134" t="s">
        <v>13672</v>
      </c>
      <c r="D3134">
        <v>1</v>
      </c>
      <c r="E3134" t="s">
        <v>13673</v>
      </c>
      <c r="F3134" t="s">
        <v>13565</v>
      </c>
      <c r="G3134" t="s">
        <v>4</v>
      </c>
      <c r="H3134" t="s">
        <v>13697</v>
      </c>
      <c r="J3134" s="5"/>
      <c r="K3134" s="2">
        <v>198</v>
      </c>
      <c r="L3134" s="5" t="s">
        <v>36333</v>
      </c>
      <c r="M3134" s="2">
        <f t="shared" si="48"/>
        <v>-813211.4399999989</v>
      </c>
    </row>
    <row r="3135" spans="1:13" hidden="1">
      <c r="A3135" t="s">
        <v>13707</v>
      </c>
      <c r="B3135" s="1">
        <v>42065</v>
      </c>
      <c r="C3135" t="s">
        <v>13672</v>
      </c>
      <c r="D3135">
        <v>1</v>
      </c>
      <c r="E3135" t="s">
        <v>13724</v>
      </c>
      <c r="F3135" t="s">
        <v>13565</v>
      </c>
      <c r="G3135" t="s">
        <v>4</v>
      </c>
      <c r="H3135" t="s">
        <v>190</v>
      </c>
      <c r="I3135" s="2">
        <v>198000</v>
      </c>
      <c r="J3135" s="5" t="s">
        <v>36333</v>
      </c>
      <c r="L3135" s="5"/>
      <c r="M3135" s="2">
        <f t="shared" si="48"/>
        <v>-615211.4399999989</v>
      </c>
    </row>
    <row r="3136" spans="1:13" hidden="1">
      <c r="A3136" t="s">
        <v>13733</v>
      </c>
      <c r="B3136" s="1">
        <v>42065</v>
      </c>
      <c r="C3136" t="s">
        <v>13672</v>
      </c>
      <c r="D3136">
        <v>1</v>
      </c>
      <c r="E3136" t="s">
        <v>13749</v>
      </c>
      <c r="F3136" t="s">
        <v>13565</v>
      </c>
      <c r="G3136" t="s">
        <v>4</v>
      </c>
      <c r="H3136" t="s">
        <v>190</v>
      </c>
      <c r="I3136" s="2">
        <v>50000</v>
      </c>
      <c r="J3136" s="5" t="s">
        <v>36333</v>
      </c>
      <c r="L3136" s="5"/>
      <c r="M3136" s="2">
        <f t="shared" si="48"/>
        <v>-565211.4399999989</v>
      </c>
    </row>
    <row r="3137" spans="1:14" hidden="1">
      <c r="A3137" t="s">
        <v>13761</v>
      </c>
      <c r="B3137" s="1">
        <v>42065</v>
      </c>
      <c r="C3137" t="s">
        <v>5029</v>
      </c>
      <c r="D3137">
        <v>2</v>
      </c>
      <c r="E3137" t="s">
        <v>13775</v>
      </c>
      <c r="F3137" t="s">
        <v>13559</v>
      </c>
      <c r="G3137" t="s">
        <v>479</v>
      </c>
      <c r="H3137" t="s">
        <v>13776</v>
      </c>
      <c r="I3137" s="2">
        <v>281.52</v>
      </c>
      <c r="J3137" s="5">
        <v>2</v>
      </c>
      <c r="L3137" s="5"/>
      <c r="M3137" s="2">
        <f t="shared" si="48"/>
        <v>-564929.91999999888</v>
      </c>
    </row>
    <row r="3138" spans="1:14" hidden="1">
      <c r="A3138" t="s">
        <v>13786</v>
      </c>
      <c r="B3138" s="1">
        <v>42065</v>
      </c>
      <c r="C3138" t="s">
        <v>13798</v>
      </c>
      <c r="D3138">
        <v>1</v>
      </c>
      <c r="E3138" t="s">
        <v>13799</v>
      </c>
      <c r="F3138" t="s">
        <v>13561</v>
      </c>
      <c r="G3138" t="s">
        <v>4</v>
      </c>
      <c r="H3138" t="s">
        <v>13800</v>
      </c>
      <c r="I3138" s="2">
        <v>53000</v>
      </c>
      <c r="J3138" s="5">
        <v>6</v>
      </c>
      <c r="L3138" s="5"/>
      <c r="M3138" s="2">
        <f t="shared" si="48"/>
        <v>-511929.91999999888</v>
      </c>
    </row>
    <row r="3139" spans="1:14" hidden="1">
      <c r="A3139" t="s">
        <v>13808</v>
      </c>
      <c r="B3139" s="1">
        <v>42065</v>
      </c>
      <c r="C3139" t="s">
        <v>13824</v>
      </c>
      <c r="D3139">
        <v>1</v>
      </c>
      <c r="E3139" t="s">
        <v>13825</v>
      </c>
      <c r="F3139" t="s">
        <v>13565</v>
      </c>
      <c r="G3139" t="s">
        <v>4</v>
      </c>
      <c r="H3139" t="s">
        <v>13826</v>
      </c>
      <c r="I3139" s="2">
        <v>10000</v>
      </c>
      <c r="J3139" s="5">
        <v>7</v>
      </c>
      <c r="L3139" s="5"/>
      <c r="M3139" s="2">
        <f t="shared" si="48"/>
        <v>-501929.91999999888</v>
      </c>
    </row>
    <row r="3140" spans="1:14" hidden="1">
      <c r="A3140" t="s">
        <v>13835</v>
      </c>
      <c r="B3140" s="1">
        <v>42065</v>
      </c>
      <c r="C3140" t="s">
        <v>6</v>
      </c>
      <c r="D3140">
        <v>1</v>
      </c>
      <c r="E3140" t="s">
        <v>13850</v>
      </c>
      <c r="F3140" t="s">
        <v>13561</v>
      </c>
      <c r="G3140" t="s">
        <v>4</v>
      </c>
      <c r="H3140" t="s">
        <v>13851</v>
      </c>
      <c r="I3140" s="2">
        <v>5000</v>
      </c>
      <c r="J3140" s="5">
        <v>2</v>
      </c>
      <c r="L3140" s="5"/>
      <c r="M3140" s="2">
        <f t="shared" si="48"/>
        <v>-496929.91999999888</v>
      </c>
    </row>
    <row r="3141" spans="1:14" hidden="1">
      <c r="A3141" t="s">
        <v>13861</v>
      </c>
      <c r="B3141" s="1">
        <v>42065</v>
      </c>
      <c r="C3141" t="s">
        <v>6</v>
      </c>
      <c r="D3141">
        <v>1</v>
      </c>
      <c r="E3141" t="s">
        <v>13877</v>
      </c>
      <c r="F3141" t="s">
        <v>13565</v>
      </c>
      <c r="G3141" t="s">
        <v>4</v>
      </c>
      <c r="H3141" t="s">
        <v>2967</v>
      </c>
      <c r="I3141" s="2">
        <v>6000</v>
      </c>
      <c r="J3141" s="5">
        <v>1</v>
      </c>
      <c r="L3141" s="5"/>
      <c r="M3141" s="2">
        <f t="shared" si="48"/>
        <v>-490929.91999999888</v>
      </c>
    </row>
    <row r="3142" spans="1:14" hidden="1">
      <c r="A3142" t="s">
        <v>13887</v>
      </c>
      <c r="B3142" s="1">
        <v>42065</v>
      </c>
      <c r="C3142" t="s">
        <v>13903</v>
      </c>
      <c r="D3142">
        <v>2</v>
      </c>
      <c r="E3142" t="s">
        <v>13904</v>
      </c>
      <c r="F3142" t="s">
        <v>7054</v>
      </c>
      <c r="G3142" t="s">
        <v>4</v>
      </c>
      <c r="H3142" t="s">
        <v>13905</v>
      </c>
      <c r="I3142" s="2">
        <v>3030</v>
      </c>
      <c r="J3142" s="5">
        <v>3</v>
      </c>
      <c r="L3142" s="5"/>
      <c r="M3142" s="2">
        <f t="shared" si="48"/>
        <v>-487899.91999999888</v>
      </c>
    </row>
    <row r="3143" spans="1:14" hidden="1">
      <c r="A3143" t="s">
        <v>13912</v>
      </c>
      <c r="B3143" s="1">
        <v>42065</v>
      </c>
      <c r="C3143" t="s">
        <v>13927</v>
      </c>
      <c r="D3143">
        <v>2</v>
      </c>
      <c r="E3143" t="s">
        <v>13928</v>
      </c>
      <c r="F3143" t="s">
        <v>7054</v>
      </c>
      <c r="G3143" t="s">
        <v>4</v>
      </c>
      <c r="H3143" t="s">
        <v>13929</v>
      </c>
      <c r="I3143" s="2">
        <v>1025</v>
      </c>
      <c r="J3143" s="5">
        <v>2</v>
      </c>
      <c r="L3143" s="5"/>
      <c r="M3143" s="2">
        <f t="shared" si="48"/>
        <v>-486874.91999999888</v>
      </c>
    </row>
    <row r="3144" spans="1:14" hidden="1">
      <c r="A3144" t="s">
        <v>13937</v>
      </c>
      <c r="B3144" s="1">
        <v>42065</v>
      </c>
      <c r="C3144" t="s">
        <v>551</v>
      </c>
      <c r="D3144">
        <v>2</v>
      </c>
      <c r="E3144" t="s">
        <v>13952</v>
      </c>
      <c r="F3144" t="s">
        <v>7054</v>
      </c>
      <c r="G3144" t="s">
        <v>4</v>
      </c>
      <c r="H3144" t="s">
        <v>553</v>
      </c>
      <c r="I3144" s="2">
        <v>1840</v>
      </c>
      <c r="J3144" s="5" t="s">
        <v>36333</v>
      </c>
      <c r="L3144" s="5"/>
      <c r="M3144" s="2">
        <f t="shared" si="48"/>
        <v>-485034.91999999888</v>
      </c>
    </row>
    <row r="3145" spans="1:14" hidden="1">
      <c r="A3145" t="s">
        <v>13961</v>
      </c>
      <c r="B3145" s="1">
        <v>42065</v>
      </c>
      <c r="C3145" t="s">
        <v>6</v>
      </c>
      <c r="D3145">
        <v>1</v>
      </c>
      <c r="E3145" t="s">
        <v>13978</v>
      </c>
      <c r="F3145" t="s">
        <v>13565</v>
      </c>
      <c r="G3145" t="s">
        <v>4</v>
      </c>
      <c r="H3145" t="s">
        <v>553</v>
      </c>
      <c r="I3145" s="2">
        <v>1840</v>
      </c>
      <c r="J3145" s="5" t="s">
        <v>36333</v>
      </c>
      <c r="L3145" s="5"/>
      <c r="M3145" s="2">
        <f t="shared" ref="M3145:M3208" si="49">+M3144+I3145-K3145</f>
        <v>-483194.91999999888</v>
      </c>
    </row>
    <row r="3146" spans="1:14" hidden="1">
      <c r="A3146" t="s">
        <v>13987</v>
      </c>
      <c r="B3146" s="1">
        <v>42065</v>
      </c>
      <c r="C3146" t="s">
        <v>18</v>
      </c>
      <c r="D3146">
        <v>2</v>
      </c>
      <c r="E3146" t="s">
        <v>14005</v>
      </c>
      <c r="F3146" t="s">
        <v>13559</v>
      </c>
      <c r="G3146" t="s">
        <v>479</v>
      </c>
      <c r="H3146" t="s">
        <v>14006</v>
      </c>
      <c r="J3146" s="5"/>
      <c r="K3146" s="2">
        <v>1411.82</v>
      </c>
      <c r="L3146" s="5" t="s">
        <v>36333</v>
      </c>
      <c r="M3146" s="2">
        <f t="shared" si="49"/>
        <v>-484606.73999999888</v>
      </c>
      <c r="N3146" s="3">
        <f>+I3147-K3146</f>
        <v>1411.8100000000002</v>
      </c>
    </row>
    <row r="3147" spans="1:14" hidden="1">
      <c r="A3147" t="s">
        <v>13987</v>
      </c>
      <c r="B3147" s="1">
        <v>42065</v>
      </c>
      <c r="C3147" t="s">
        <v>18</v>
      </c>
      <c r="D3147">
        <v>2</v>
      </c>
      <c r="E3147" t="s">
        <v>14005</v>
      </c>
      <c r="F3147" t="s">
        <v>13559</v>
      </c>
      <c r="G3147" t="s">
        <v>479</v>
      </c>
      <c r="H3147" t="s">
        <v>14006</v>
      </c>
      <c r="I3147" s="2">
        <v>2823.63</v>
      </c>
      <c r="J3147" s="5" t="s">
        <v>36333</v>
      </c>
      <c r="L3147" s="5"/>
      <c r="M3147" s="2">
        <f t="shared" si="49"/>
        <v>-481783.10999999888</v>
      </c>
    </row>
    <row r="3148" spans="1:14" hidden="1">
      <c r="A3148" t="s">
        <v>14017</v>
      </c>
      <c r="B3148" s="1">
        <v>42065</v>
      </c>
      <c r="C3148" t="s">
        <v>6</v>
      </c>
      <c r="D3148">
        <v>1</v>
      </c>
      <c r="E3148" t="s">
        <v>14031</v>
      </c>
      <c r="F3148" t="s">
        <v>13565</v>
      </c>
      <c r="G3148" t="s">
        <v>4</v>
      </c>
      <c r="H3148" t="s">
        <v>14006</v>
      </c>
      <c r="I3148" s="2">
        <v>1411.82</v>
      </c>
      <c r="J3148" s="5">
        <v>1</v>
      </c>
      <c r="L3148" s="5"/>
      <c r="M3148" s="2">
        <f t="shared" si="49"/>
        <v>-480371.28999999887</v>
      </c>
    </row>
    <row r="3149" spans="1:14" hidden="1">
      <c r="A3149" t="s">
        <v>14042</v>
      </c>
      <c r="B3149" s="1">
        <v>42065</v>
      </c>
      <c r="C3149" t="s">
        <v>14058</v>
      </c>
      <c r="D3149">
        <v>2</v>
      </c>
      <c r="E3149" t="s">
        <v>14059</v>
      </c>
      <c r="F3149" t="s">
        <v>7054</v>
      </c>
      <c r="G3149" t="s">
        <v>4</v>
      </c>
      <c r="H3149" t="s">
        <v>13581</v>
      </c>
      <c r="I3149" s="2">
        <v>1025</v>
      </c>
      <c r="J3149" s="5">
        <v>3</v>
      </c>
      <c r="L3149" s="5"/>
      <c r="M3149" s="2">
        <f t="shared" si="49"/>
        <v>-479346.28999999887</v>
      </c>
    </row>
    <row r="3150" spans="1:14" hidden="1">
      <c r="A3150" t="s">
        <v>14069</v>
      </c>
      <c r="B3150" s="1">
        <v>42065</v>
      </c>
      <c r="C3150" t="s">
        <v>14085</v>
      </c>
      <c r="D3150">
        <v>1</v>
      </c>
      <c r="E3150" t="s">
        <v>14086</v>
      </c>
      <c r="F3150" t="s">
        <v>13561</v>
      </c>
      <c r="G3150" t="s">
        <v>4</v>
      </c>
      <c r="H3150" t="s">
        <v>14087</v>
      </c>
      <c r="I3150" s="2">
        <v>10000</v>
      </c>
      <c r="J3150" s="5">
        <v>1</v>
      </c>
      <c r="L3150" s="5"/>
      <c r="M3150" s="2">
        <f t="shared" si="49"/>
        <v>-469346.28999999887</v>
      </c>
    </row>
    <row r="3151" spans="1:14" hidden="1">
      <c r="A3151" t="s">
        <v>14095</v>
      </c>
      <c r="B3151" s="1">
        <v>42065</v>
      </c>
      <c r="C3151" t="s">
        <v>6</v>
      </c>
      <c r="D3151">
        <v>1</v>
      </c>
      <c r="E3151" t="s">
        <v>14031</v>
      </c>
      <c r="F3151" t="s">
        <v>13565</v>
      </c>
      <c r="G3151" t="s">
        <v>4</v>
      </c>
      <c r="H3151" t="s">
        <v>14109</v>
      </c>
      <c r="J3151" s="5"/>
      <c r="K3151" s="2">
        <v>1411.82</v>
      </c>
      <c r="L3151" s="5" t="s">
        <v>36333</v>
      </c>
      <c r="M3151" s="2">
        <f t="shared" si="49"/>
        <v>-470758.10999999888</v>
      </c>
    </row>
    <row r="3152" spans="1:14" hidden="1">
      <c r="A3152" t="s">
        <v>14117</v>
      </c>
      <c r="B3152" s="1">
        <v>42065</v>
      </c>
      <c r="C3152" t="s">
        <v>3583</v>
      </c>
      <c r="D3152">
        <v>2</v>
      </c>
      <c r="E3152" t="s">
        <v>14131</v>
      </c>
      <c r="F3152" t="s">
        <v>7054</v>
      </c>
      <c r="G3152" t="s">
        <v>4</v>
      </c>
      <c r="H3152" t="s">
        <v>3585</v>
      </c>
      <c r="I3152" s="2">
        <v>200.01</v>
      </c>
      <c r="J3152" s="5">
        <v>1</v>
      </c>
      <c r="L3152" s="5"/>
      <c r="M3152" s="2">
        <f t="shared" si="49"/>
        <v>-470558.09999999887</v>
      </c>
    </row>
    <row r="3153" spans="1:15" hidden="1">
      <c r="A3153" t="s">
        <v>14141</v>
      </c>
      <c r="B3153" s="1">
        <v>42065</v>
      </c>
      <c r="C3153" t="s">
        <v>8963</v>
      </c>
      <c r="D3153">
        <v>2</v>
      </c>
      <c r="E3153" t="s">
        <v>14159</v>
      </c>
      <c r="F3153" t="s">
        <v>7054</v>
      </c>
      <c r="G3153" t="s">
        <v>4</v>
      </c>
      <c r="H3153" t="s">
        <v>2304</v>
      </c>
      <c r="I3153" s="2">
        <v>3030</v>
      </c>
      <c r="J3153" s="5">
        <v>2</v>
      </c>
      <c r="L3153" s="5"/>
      <c r="M3153" s="2">
        <f t="shared" si="49"/>
        <v>-467528.09999999887</v>
      </c>
    </row>
    <row r="3154" spans="1:15" hidden="1">
      <c r="A3154" t="s">
        <v>14169</v>
      </c>
      <c r="B3154" s="1">
        <v>42065</v>
      </c>
      <c r="C3154" t="s">
        <v>14182</v>
      </c>
      <c r="D3154">
        <v>1</v>
      </c>
      <c r="E3154" t="s">
        <v>14183</v>
      </c>
      <c r="F3154" t="s">
        <v>13565</v>
      </c>
      <c r="G3154" t="s">
        <v>4</v>
      </c>
      <c r="H3154" t="s">
        <v>380</v>
      </c>
      <c r="I3154" s="2">
        <v>355200</v>
      </c>
      <c r="J3154" s="5">
        <v>8</v>
      </c>
      <c r="L3154" s="5"/>
      <c r="M3154" s="2">
        <f t="shared" si="49"/>
        <v>-112328.09999999887</v>
      </c>
    </row>
    <row r="3155" spans="1:15" hidden="1">
      <c r="A3155" t="s">
        <v>14192</v>
      </c>
      <c r="B3155" s="1">
        <v>42065</v>
      </c>
      <c r="C3155" t="s">
        <v>14206</v>
      </c>
      <c r="D3155">
        <v>2</v>
      </c>
      <c r="E3155" t="s">
        <v>14207</v>
      </c>
      <c r="F3155" t="s">
        <v>7054</v>
      </c>
      <c r="G3155" t="s">
        <v>4</v>
      </c>
      <c r="H3155" t="s">
        <v>2967</v>
      </c>
      <c r="I3155" s="2">
        <v>3030</v>
      </c>
      <c r="J3155" s="5">
        <v>9</v>
      </c>
      <c r="L3155" s="5"/>
      <c r="M3155" s="2">
        <f t="shared" si="49"/>
        <v>-109298.09999999887</v>
      </c>
    </row>
    <row r="3156" spans="1:15" hidden="1">
      <c r="A3156" t="s">
        <v>14217</v>
      </c>
      <c r="B3156" s="1">
        <v>42065</v>
      </c>
      <c r="C3156" t="s">
        <v>14233</v>
      </c>
      <c r="D3156">
        <v>2</v>
      </c>
      <c r="E3156" t="s">
        <v>14234</v>
      </c>
      <c r="F3156" t="s">
        <v>7054</v>
      </c>
      <c r="G3156" t="s">
        <v>4</v>
      </c>
      <c r="H3156" t="s">
        <v>14235</v>
      </c>
      <c r="I3156" s="2">
        <v>1025</v>
      </c>
      <c r="J3156" s="5">
        <v>10</v>
      </c>
      <c r="L3156" s="5"/>
      <c r="M3156" s="2">
        <f t="shared" si="49"/>
        <v>-108273.09999999887</v>
      </c>
    </row>
    <row r="3157" spans="1:15" hidden="1">
      <c r="A3157" s="47" t="s">
        <v>14246</v>
      </c>
      <c r="B3157" s="48">
        <v>42065</v>
      </c>
      <c r="C3157" s="47" t="s">
        <v>6</v>
      </c>
      <c r="D3157" s="47">
        <v>1</v>
      </c>
      <c r="E3157" s="47" t="s">
        <v>14261</v>
      </c>
      <c r="F3157" s="47" t="s">
        <v>13565</v>
      </c>
      <c r="G3157" s="47" t="s">
        <v>4</v>
      </c>
      <c r="H3157" s="47" t="s">
        <v>3005</v>
      </c>
      <c r="I3157" s="49">
        <v>200</v>
      </c>
      <c r="J3157" s="5"/>
      <c r="L3157" s="5"/>
      <c r="M3157" s="2">
        <f t="shared" si="49"/>
        <v>-108073.09999999887</v>
      </c>
      <c r="N3157" s="34" t="s">
        <v>36384</v>
      </c>
    </row>
    <row r="3158" spans="1:15" hidden="1">
      <c r="A3158" t="s">
        <v>14270</v>
      </c>
      <c r="B3158" s="1">
        <v>42065</v>
      </c>
      <c r="C3158" t="s">
        <v>14284</v>
      </c>
      <c r="D3158">
        <v>1</v>
      </c>
      <c r="E3158" t="s">
        <v>14285</v>
      </c>
      <c r="F3158" t="s">
        <v>13565</v>
      </c>
      <c r="G3158" t="s">
        <v>4</v>
      </c>
      <c r="H3158" t="s">
        <v>14286</v>
      </c>
      <c r="I3158" s="2">
        <v>200</v>
      </c>
      <c r="J3158" s="5">
        <v>1</v>
      </c>
      <c r="L3158" s="5"/>
      <c r="M3158" s="2">
        <f t="shared" si="49"/>
        <v>-107873.09999999887</v>
      </c>
    </row>
    <row r="3159" spans="1:15" hidden="1">
      <c r="A3159" t="s">
        <v>14297</v>
      </c>
      <c r="B3159" s="1">
        <v>42065</v>
      </c>
      <c r="C3159" t="s">
        <v>14309</v>
      </c>
      <c r="D3159">
        <v>2</v>
      </c>
      <c r="E3159" t="s">
        <v>14310</v>
      </c>
      <c r="F3159" t="s">
        <v>13565</v>
      </c>
      <c r="G3159" t="s">
        <v>4</v>
      </c>
      <c r="H3159" t="s">
        <v>11698</v>
      </c>
      <c r="I3159" s="2">
        <v>2319.6</v>
      </c>
      <c r="J3159" s="5">
        <v>1</v>
      </c>
      <c r="L3159" s="5"/>
      <c r="M3159" s="2">
        <f t="shared" si="49"/>
        <v>-105553.49999999886</v>
      </c>
    </row>
    <row r="3160" spans="1:15" hidden="1">
      <c r="A3160" t="s">
        <v>14321</v>
      </c>
      <c r="B3160" s="1">
        <v>42065</v>
      </c>
      <c r="C3160" t="s">
        <v>510</v>
      </c>
      <c r="D3160">
        <v>2</v>
      </c>
      <c r="E3160" t="s">
        <v>14330</v>
      </c>
      <c r="F3160" t="s">
        <v>7054</v>
      </c>
      <c r="G3160" t="s">
        <v>4</v>
      </c>
      <c r="H3160" t="s">
        <v>512</v>
      </c>
      <c r="I3160" s="2">
        <v>1489.03</v>
      </c>
      <c r="J3160" s="5" t="s">
        <v>36333</v>
      </c>
      <c r="L3160" s="5"/>
      <c r="M3160" s="2">
        <f t="shared" si="49"/>
        <v>-104064.46999999887</v>
      </c>
    </row>
    <row r="3161" spans="1:15" hidden="1">
      <c r="A3161" t="s">
        <v>14343</v>
      </c>
      <c r="B3161" s="1">
        <v>42065</v>
      </c>
      <c r="C3161" t="s">
        <v>14356</v>
      </c>
      <c r="D3161">
        <v>2</v>
      </c>
      <c r="E3161" t="s">
        <v>14357</v>
      </c>
      <c r="F3161" t="s">
        <v>7054</v>
      </c>
      <c r="G3161" t="s">
        <v>4</v>
      </c>
      <c r="H3161" t="s">
        <v>14358</v>
      </c>
      <c r="I3161" s="2">
        <v>1025</v>
      </c>
      <c r="J3161" s="5" t="s">
        <v>36383</v>
      </c>
      <c r="L3161" s="5"/>
      <c r="M3161" s="2">
        <f t="shared" si="49"/>
        <v>-103039.46999999887</v>
      </c>
      <c r="N3161">
        <v>1020</v>
      </c>
    </row>
    <row r="3162" spans="1:15" hidden="1">
      <c r="A3162" t="s">
        <v>14371</v>
      </c>
      <c r="B3162" s="1">
        <v>42065</v>
      </c>
      <c r="C3162" t="s">
        <v>14383</v>
      </c>
      <c r="D3162">
        <v>1</v>
      </c>
      <c r="E3162" t="s">
        <v>14384</v>
      </c>
      <c r="F3162" t="s">
        <v>13565</v>
      </c>
      <c r="G3162" t="s">
        <v>4</v>
      </c>
      <c r="H3162" t="s">
        <v>267</v>
      </c>
      <c r="I3162" s="2">
        <v>45000</v>
      </c>
      <c r="J3162" s="5" t="s">
        <v>36333</v>
      </c>
      <c r="L3162" s="5"/>
      <c r="M3162" s="2">
        <f t="shared" si="49"/>
        <v>-58039.469999998866</v>
      </c>
    </row>
    <row r="3163" spans="1:15" hidden="1">
      <c r="A3163" t="s">
        <v>14398</v>
      </c>
      <c r="B3163" s="1">
        <v>42065</v>
      </c>
      <c r="C3163" t="s">
        <v>6</v>
      </c>
      <c r="D3163">
        <v>1</v>
      </c>
      <c r="E3163" t="s">
        <v>14405</v>
      </c>
      <c r="F3163" t="s">
        <v>13565</v>
      </c>
      <c r="G3163" t="s">
        <v>4</v>
      </c>
      <c r="H3163" t="s">
        <v>6580</v>
      </c>
      <c r="I3163" s="2">
        <v>20000</v>
      </c>
      <c r="J3163" s="5" t="s">
        <v>36333</v>
      </c>
      <c r="L3163" s="5"/>
      <c r="M3163" s="2">
        <f t="shared" si="49"/>
        <v>-38039.469999998866</v>
      </c>
    </row>
    <row r="3164" spans="1:15" hidden="1">
      <c r="A3164" t="s">
        <v>14421</v>
      </c>
      <c r="B3164" s="1">
        <v>42065</v>
      </c>
      <c r="C3164" t="s">
        <v>14429</v>
      </c>
      <c r="D3164">
        <v>1</v>
      </c>
      <c r="E3164" t="s">
        <v>14430</v>
      </c>
      <c r="F3164" s="34" t="s">
        <v>13565</v>
      </c>
      <c r="G3164" t="s">
        <v>4</v>
      </c>
      <c r="H3164" t="s">
        <v>14431</v>
      </c>
      <c r="I3164" s="2">
        <v>20000</v>
      </c>
      <c r="J3164" s="5" t="s">
        <v>36379</v>
      </c>
      <c r="L3164" s="5"/>
      <c r="M3164" s="2">
        <f t="shared" si="49"/>
        <v>-18039.469999998866</v>
      </c>
    </row>
    <row r="3165" spans="1:15" hidden="1">
      <c r="A3165" s="47" t="s">
        <v>14449</v>
      </c>
      <c r="B3165" s="48">
        <v>42065</v>
      </c>
      <c r="C3165" s="47" t="s">
        <v>14458</v>
      </c>
      <c r="D3165" s="47">
        <v>1</v>
      </c>
      <c r="E3165" s="47" t="s">
        <v>14459</v>
      </c>
      <c r="F3165" s="47" t="s">
        <v>13565</v>
      </c>
      <c r="G3165" s="47" t="s">
        <v>4</v>
      </c>
      <c r="H3165" s="47" t="s">
        <v>14460</v>
      </c>
      <c r="I3165" s="49"/>
      <c r="J3165" s="50"/>
      <c r="K3165" s="49">
        <v>23200</v>
      </c>
      <c r="L3165" s="5"/>
      <c r="M3165" s="2">
        <f t="shared" si="49"/>
        <v>-41239.469999998866</v>
      </c>
      <c r="N3165" s="25"/>
    </row>
    <row r="3166" spans="1:15" hidden="1">
      <c r="A3166" t="s">
        <v>14477</v>
      </c>
      <c r="B3166" s="1">
        <v>42065</v>
      </c>
      <c r="C3166" t="s">
        <v>14458</v>
      </c>
      <c r="D3166">
        <v>1</v>
      </c>
      <c r="E3166" t="s">
        <v>14483</v>
      </c>
      <c r="F3166" t="s">
        <v>13565</v>
      </c>
      <c r="G3166" t="s">
        <v>4</v>
      </c>
      <c r="H3166" t="s">
        <v>501</v>
      </c>
      <c r="I3166" s="17">
        <v>23200</v>
      </c>
      <c r="J3166" s="5">
        <v>11</v>
      </c>
      <c r="L3166" s="5"/>
      <c r="M3166" s="2">
        <f t="shared" si="49"/>
        <v>-18039.469999998866</v>
      </c>
    </row>
    <row r="3167" spans="1:15" hidden="1">
      <c r="A3167" t="s">
        <v>14501</v>
      </c>
      <c r="B3167" s="1">
        <v>42065</v>
      </c>
      <c r="C3167" t="s">
        <v>14458</v>
      </c>
      <c r="D3167">
        <v>1</v>
      </c>
      <c r="E3167" t="s">
        <v>14507</v>
      </c>
      <c r="F3167" t="s">
        <v>13565</v>
      </c>
      <c r="G3167" t="s">
        <v>4</v>
      </c>
      <c r="H3167" t="s">
        <v>14508</v>
      </c>
      <c r="I3167" s="38">
        <v>5664.84</v>
      </c>
      <c r="J3167" s="5">
        <v>1</v>
      </c>
      <c r="L3167" s="5"/>
      <c r="M3167" s="2">
        <f t="shared" si="49"/>
        <v>-12374.629999998866</v>
      </c>
    </row>
    <row r="3168" spans="1:15" hidden="1">
      <c r="A3168" t="s">
        <v>14528</v>
      </c>
      <c r="B3168" s="1">
        <v>42065</v>
      </c>
      <c r="C3168" t="s">
        <v>14458</v>
      </c>
      <c r="D3168">
        <v>1</v>
      </c>
      <c r="E3168" t="s">
        <v>14531</v>
      </c>
      <c r="F3168" t="s">
        <v>13610</v>
      </c>
      <c r="G3168" t="s">
        <v>4</v>
      </c>
      <c r="H3168" t="s">
        <v>14460</v>
      </c>
      <c r="J3168" s="5"/>
      <c r="K3168" s="49">
        <v>5664.84</v>
      </c>
      <c r="L3168" s="5"/>
      <c r="M3168" s="2">
        <f t="shared" si="49"/>
        <v>-18039.469999998866</v>
      </c>
      <c r="N3168" s="25"/>
      <c r="O3168" s="34"/>
    </row>
    <row r="3169" spans="1:16" hidden="1">
      <c r="A3169" t="s">
        <v>14548</v>
      </c>
      <c r="B3169" s="1">
        <v>42065</v>
      </c>
      <c r="C3169" t="s">
        <v>510</v>
      </c>
      <c r="D3169">
        <v>2</v>
      </c>
      <c r="E3169" t="s">
        <v>14551</v>
      </c>
      <c r="F3169" t="s">
        <v>7054</v>
      </c>
      <c r="G3169" t="s">
        <v>4</v>
      </c>
      <c r="H3169" t="s">
        <v>512</v>
      </c>
      <c r="J3169" s="5"/>
      <c r="K3169" s="2">
        <v>1489.03</v>
      </c>
      <c r="L3169" s="5" t="s">
        <v>36333</v>
      </c>
      <c r="M3169" s="2">
        <f t="shared" si="49"/>
        <v>-19528.499999998865</v>
      </c>
    </row>
    <row r="3170" spans="1:16" hidden="1">
      <c r="A3170" t="s">
        <v>14548</v>
      </c>
      <c r="B3170" s="1">
        <v>42065</v>
      </c>
      <c r="C3170" t="s">
        <v>510</v>
      </c>
      <c r="D3170">
        <v>2</v>
      </c>
      <c r="E3170" t="s">
        <v>14551</v>
      </c>
      <c r="F3170" t="s">
        <v>7054</v>
      </c>
      <c r="G3170" t="s">
        <v>4</v>
      </c>
      <c r="H3170" t="s">
        <v>512</v>
      </c>
      <c r="I3170" s="2">
        <v>1489.03</v>
      </c>
      <c r="J3170" s="5" t="s">
        <v>36333</v>
      </c>
      <c r="L3170" s="5"/>
      <c r="M3170" s="2">
        <f t="shared" si="49"/>
        <v>-18039.469999998866</v>
      </c>
    </row>
    <row r="3171" spans="1:16" hidden="1">
      <c r="A3171" t="s">
        <v>14572</v>
      </c>
      <c r="B3171" s="1">
        <v>42065</v>
      </c>
      <c r="C3171" t="s">
        <v>6</v>
      </c>
      <c r="D3171">
        <v>1</v>
      </c>
      <c r="E3171" t="s">
        <v>13978</v>
      </c>
      <c r="F3171" t="s">
        <v>13565</v>
      </c>
      <c r="G3171" t="s">
        <v>4</v>
      </c>
      <c r="H3171" t="s">
        <v>14575</v>
      </c>
      <c r="J3171" s="5"/>
      <c r="K3171" s="2">
        <v>1840</v>
      </c>
      <c r="L3171" s="5" t="s">
        <v>36333</v>
      </c>
      <c r="M3171" s="2">
        <f t="shared" si="49"/>
        <v>-19879.469999998866</v>
      </c>
    </row>
    <row r="3172" spans="1:16" hidden="1">
      <c r="A3172" t="s">
        <v>14596</v>
      </c>
      <c r="B3172" s="1">
        <v>42065</v>
      </c>
      <c r="C3172" t="s">
        <v>551</v>
      </c>
      <c r="D3172">
        <v>2</v>
      </c>
      <c r="E3172" t="s">
        <v>14598</v>
      </c>
      <c r="F3172" t="s">
        <v>7054</v>
      </c>
      <c r="G3172" t="s">
        <v>4</v>
      </c>
      <c r="H3172" t="s">
        <v>553</v>
      </c>
      <c r="J3172" s="5"/>
      <c r="K3172" s="2">
        <v>1840</v>
      </c>
      <c r="L3172" s="5" t="s">
        <v>36333</v>
      </c>
      <c r="M3172" s="2">
        <f t="shared" si="49"/>
        <v>-21719.469999998866</v>
      </c>
      <c r="N3172" s="3"/>
      <c r="O3172" s="3">
        <f>+N3173-O3173</f>
        <v>-0.59999999994033715</v>
      </c>
    </row>
    <row r="3173" spans="1:16" hidden="1">
      <c r="A3173" t="s">
        <v>14596</v>
      </c>
      <c r="B3173" s="1">
        <v>42065</v>
      </c>
      <c r="C3173" t="s">
        <v>551</v>
      </c>
      <c r="D3173">
        <v>2</v>
      </c>
      <c r="E3173" t="s">
        <v>14598</v>
      </c>
      <c r="F3173" t="s">
        <v>7054</v>
      </c>
      <c r="G3173" t="s">
        <v>4</v>
      </c>
      <c r="H3173" t="s">
        <v>553</v>
      </c>
      <c r="I3173" s="2">
        <v>1840</v>
      </c>
      <c r="J3173" s="5" t="s">
        <v>36333</v>
      </c>
      <c r="L3173" s="5"/>
      <c r="M3173" s="2">
        <f t="shared" si="49"/>
        <v>-19879.469999998866</v>
      </c>
      <c r="N3173" s="3">
        <f>+M3105-M3173</f>
        <v>54767.860000000052</v>
      </c>
      <c r="O3173" s="3">
        <f>-I3157+K3165+K3115+K3168</f>
        <v>54768.459999999992</v>
      </c>
    </row>
    <row r="3174" spans="1:16" hidden="1">
      <c r="A3174" s="35" t="s">
        <v>576</v>
      </c>
      <c r="B3174" s="36">
        <v>42066</v>
      </c>
      <c r="C3174" s="35" t="s">
        <v>6</v>
      </c>
      <c r="D3174" s="35">
        <v>1</v>
      </c>
      <c r="E3174" s="35" t="s">
        <v>582</v>
      </c>
      <c r="F3174" s="35" t="s">
        <v>29</v>
      </c>
      <c r="G3174" s="35" t="s">
        <v>4</v>
      </c>
      <c r="H3174" s="35" t="s">
        <v>583</v>
      </c>
      <c r="I3174" s="11">
        <v>644.73</v>
      </c>
      <c r="J3174" s="12"/>
      <c r="K3174" s="11"/>
      <c r="L3174" s="12"/>
      <c r="M3174" s="2">
        <f t="shared" si="49"/>
        <v>-19234.739999998867</v>
      </c>
      <c r="P3174"/>
    </row>
    <row r="3175" spans="1:16" hidden="1">
      <c r="A3175" t="s">
        <v>599</v>
      </c>
      <c r="B3175" s="1">
        <v>42066</v>
      </c>
      <c r="C3175" t="s">
        <v>1</v>
      </c>
      <c r="D3175">
        <v>2</v>
      </c>
      <c r="E3175" t="s">
        <v>608</v>
      </c>
      <c r="F3175" t="s">
        <v>3</v>
      </c>
      <c r="G3175" t="s">
        <v>4</v>
      </c>
      <c r="H3175" t="s">
        <v>5</v>
      </c>
      <c r="I3175" s="2">
        <v>57962.54</v>
      </c>
      <c r="J3175" s="5"/>
      <c r="L3175" s="5"/>
      <c r="M3175" s="2">
        <f t="shared" si="49"/>
        <v>38727.800000001138</v>
      </c>
      <c r="P3175"/>
    </row>
    <row r="3176" spans="1:16" hidden="1">
      <c r="A3176" t="s">
        <v>611</v>
      </c>
      <c r="B3176" s="1">
        <v>42066</v>
      </c>
      <c r="C3176" t="s">
        <v>1</v>
      </c>
      <c r="D3176">
        <v>1</v>
      </c>
      <c r="E3176" t="s">
        <v>614</v>
      </c>
      <c r="F3176" t="s">
        <v>13</v>
      </c>
      <c r="G3176" t="s">
        <v>4</v>
      </c>
      <c r="H3176" t="s">
        <v>24</v>
      </c>
      <c r="J3176" s="5"/>
      <c r="K3176" s="2">
        <v>57962.54</v>
      </c>
      <c r="L3176" s="5"/>
      <c r="M3176" s="2">
        <f t="shared" si="49"/>
        <v>-19234.739999998863</v>
      </c>
      <c r="P3176"/>
    </row>
    <row r="3177" spans="1:16" hidden="1">
      <c r="A3177" t="s">
        <v>727</v>
      </c>
      <c r="B3177" s="1">
        <v>42066</v>
      </c>
      <c r="C3177" t="s">
        <v>245</v>
      </c>
      <c r="D3177">
        <v>1</v>
      </c>
      <c r="E3177" t="s">
        <v>728</v>
      </c>
      <c r="F3177" t="s">
        <v>13</v>
      </c>
      <c r="G3177" t="s">
        <v>4</v>
      </c>
      <c r="H3177" t="s">
        <v>729</v>
      </c>
      <c r="J3177" s="5"/>
      <c r="K3177" s="2">
        <v>1625</v>
      </c>
      <c r="L3177" s="5"/>
      <c r="M3177" s="2">
        <f t="shared" si="49"/>
        <v>-20859.739999998863</v>
      </c>
      <c r="P3177"/>
    </row>
    <row r="3178" spans="1:16" hidden="1">
      <c r="A3178" t="s">
        <v>732</v>
      </c>
      <c r="B3178" s="1">
        <v>42066</v>
      </c>
      <c r="C3178" t="s">
        <v>6</v>
      </c>
      <c r="D3178">
        <v>1</v>
      </c>
      <c r="E3178" t="s">
        <v>733</v>
      </c>
      <c r="F3178" t="s">
        <v>29</v>
      </c>
      <c r="G3178" t="s">
        <v>4</v>
      </c>
      <c r="H3178" t="s">
        <v>734</v>
      </c>
      <c r="I3178" s="2">
        <v>2500</v>
      </c>
      <c r="J3178" s="5"/>
      <c r="L3178" s="5"/>
      <c r="M3178" s="2">
        <f t="shared" si="49"/>
        <v>-18359.739999998863</v>
      </c>
      <c r="P3178"/>
    </row>
    <row r="3179" spans="1:16" hidden="1">
      <c r="A3179" t="s">
        <v>788</v>
      </c>
      <c r="B3179" s="1">
        <v>42066</v>
      </c>
      <c r="C3179" t="s">
        <v>6</v>
      </c>
      <c r="D3179">
        <v>1</v>
      </c>
      <c r="E3179" t="s">
        <v>792</v>
      </c>
      <c r="F3179" t="s">
        <v>29</v>
      </c>
      <c r="G3179" t="s">
        <v>4</v>
      </c>
      <c r="H3179" t="s">
        <v>793</v>
      </c>
      <c r="I3179" s="2">
        <v>1853.89</v>
      </c>
      <c r="J3179" s="5"/>
      <c r="L3179" s="5"/>
      <c r="M3179" s="2">
        <f t="shared" si="49"/>
        <v>-16505.849999998863</v>
      </c>
      <c r="P3179"/>
    </row>
    <row r="3180" spans="1:16" hidden="1">
      <c r="A3180" t="s">
        <v>805</v>
      </c>
      <c r="B3180" s="1">
        <v>42066</v>
      </c>
      <c r="C3180" t="s">
        <v>6</v>
      </c>
      <c r="D3180">
        <v>1</v>
      </c>
      <c r="E3180" t="s">
        <v>808</v>
      </c>
      <c r="F3180" t="s">
        <v>29</v>
      </c>
      <c r="G3180" t="s">
        <v>4</v>
      </c>
      <c r="H3180" t="s">
        <v>809</v>
      </c>
      <c r="I3180" s="2">
        <v>500</v>
      </c>
      <c r="J3180" s="5"/>
      <c r="L3180" s="5"/>
      <c r="M3180" s="2">
        <f t="shared" si="49"/>
        <v>-16005.849999998863</v>
      </c>
      <c r="P3180"/>
    </row>
    <row r="3181" spans="1:16" hidden="1">
      <c r="A3181" t="s">
        <v>812</v>
      </c>
      <c r="B3181" s="1">
        <v>42066</v>
      </c>
      <c r="C3181" t="s">
        <v>6</v>
      </c>
      <c r="D3181">
        <v>1</v>
      </c>
      <c r="E3181" t="s">
        <v>815</v>
      </c>
      <c r="F3181" t="s">
        <v>29</v>
      </c>
      <c r="G3181" t="s">
        <v>4</v>
      </c>
      <c r="H3181" t="s">
        <v>809</v>
      </c>
      <c r="I3181" s="2">
        <v>1440.69</v>
      </c>
      <c r="J3181" s="5"/>
      <c r="L3181" s="5"/>
      <c r="M3181" s="2">
        <f t="shared" si="49"/>
        <v>-14565.159999998863</v>
      </c>
      <c r="P3181"/>
    </row>
    <row r="3182" spans="1:16" hidden="1">
      <c r="A3182" t="s">
        <v>830</v>
      </c>
      <c r="B3182" s="1">
        <v>42066</v>
      </c>
      <c r="C3182" t="s">
        <v>836</v>
      </c>
      <c r="D3182">
        <v>1</v>
      </c>
      <c r="E3182" t="s">
        <v>837</v>
      </c>
      <c r="F3182" t="s">
        <v>67</v>
      </c>
      <c r="G3182" t="s">
        <v>4</v>
      </c>
      <c r="H3182" t="s">
        <v>838</v>
      </c>
      <c r="J3182" s="5"/>
      <c r="K3182" s="2">
        <v>175100</v>
      </c>
      <c r="L3182" s="5"/>
      <c r="M3182" s="2">
        <f t="shared" si="49"/>
        <v>-189665.15999999887</v>
      </c>
      <c r="P3182"/>
    </row>
    <row r="3183" spans="1:16" hidden="1">
      <c r="A3183" t="s">
        <v>857</v>
      </c>
      <c r="B3183" s="1">
        <v>42066</v>
      </c>
      <c r="C3183" t="s">
        <v>6</v>
      </c>
      <c r="D3183">
        <v>1</v>
      </c>
      <c r="E3183" t="s">
        <v>864</v>
      </c>
      <c r="F3183" t="s">
        <v>29</v>
      </c>
      <c r="G3183" t="s">
        <v>4</v>
      </c>
      <c r="H3183" t="s">
        <v>865</v>
      </c>
      <c r="I3183" s="2">
        <v>8000</v>
      </c>
      <c r="J3183" s="5"/>
      <c r="L3183" s="5"/>
      <c r="M3183" s="2">
        <f t="shared" si="49"/>
        <v>-181665.15999999887</v>
      </c>
      <c r="P3183"/>
    </row>
    <row r="3184" spans="1:16" hidden="1">
      <c r="A3184" t="s">
        <v>878</v>
      </c>
      <c r="B3184" s="1">
        <v>42066</v>
      </c>
      <c r="C3184" t="s">
        <v>18</v>
      </c>
      <c r="D3184">
        <v>1</v>
      </c>
      <c r="E3184" t="s">
        <v>881</v>
      </c>
      <c r="F3184" t="s">
        <v>13</v>
      </c>
      <c r="G3184" t="s">
        <v>4</v>
      </c>
      <c r="H3184" t="s">
        <v>882</v>
      </c>
      <c r="J3184" s="5"/>
      <c r="K3184" s="2">
        <v>17000</v>
      </c>
      <c r="L3184" s="5"/>
      <c r="M3184" s="2">
        <f t="shared" si="49"/>
        <v>-198665.15999999887</v>
      </c>
      <c r="P3184"/>
    </row>
    <row r="3185" spans="1:16" hidden="1">
      <c r="A3185" t="s">
        <v>950</v>
      </c>
      <c r="B3185" s="1">
        <v>42066</v>
      </c>
      <c r="C3185" t="s">
        <v>6</v>
      </c>
      <c r="D3185">
        <v>1</v>
      </c>
      <c r="E3185" t="s">
        <v>956</v>
      </c>
      <c r="F3185" t="s">
        <v>29</v>
      </c>
      <c r="G3185" t="s">
        <v>4</v>
      </c>
      <c r="H3185" t="s">
        <v>957</v>
      </c>
      <c r="I3185" s="2">
        <v>2000</v>
      </c>
      <c r="J3185" s="5"/>
      <c r="L3185" s="5"/>
      <c r="M3185" s="2">
        <f t="shared" si="49"/>
        <v>-196665.15999999887</v>
      </c>
      <c r="P3185"/>
    </row>
    <row r="3186" spans="1:16" hidden="1">
      <c r="A3186" t="s">
        <v>969</v>
      </c>
      <c r="B3186" s="1">
        <v>42066</v>
      </c>
      <c r="C3186" t="s">
        <v>970</v>
      </c>
      <c r="D3186">
        <v>2</v>
      </c>
      <c r="E3186" t="s">
        <v>971</v>
      </c>
      <c r="F3186" t="s">
        <v>78</v>
      </c>
      <c r="G3186" t="s">
        <v>4</v>
      </c>
      <c r="H3186" t="s">
        <v>972</v>
      </c>
      <c r="J3186" s="5"/>
      <c r="K3186" s="2">
        <v>1025</v>
      </c>
      <c r="L3186" s="5"/>
      <c r="M3186" s="2">
        <f t="shared" si="49"/>
        <v>-197690.15999999887</v>
      </c>
      <c r="P3186"/>
    </row>
    <row r="3187" spans="1:16" hidden="1">
      <c r="A3187" t="s">
        <v>977</v>
      </c>
      <c r="B3187" s="1">
        <v>42066</v>
      </c>
      <c r="C3187" t="s">
        <v>43</v>
      </c>
      <c r="D3187">
        <v>1</v>
      </c>
      <c r="E3187" t="s">
        <v>978</v>
      </c>
      <c r="F3187" t="s">
        <v>67</v>
      </c>
      <c r="G3187" t="s">
        <v>4</v>
      </c>
      <c r="H3187" t="s">
        <v>979</v>
      </c>
      <c r="J3187" s="5"/>
      <c r="K3187" s="2">
        <v>1840</v>
      </c>
      <c r="L3187" s="5"/>
      <c r="M3187" s="2">
        <f t="shared" si="49"/>
        <v>-199530.15999999887</v>
      </c>
      <c r="P3187"/>
    </row>
    <row r="3188" spans="1:16" hidden="1">
      <c r="A3188" t="s">
        <v>998</v>
      </c>
      <c r="B3188" s="1">
        <v>42066</v>
      </c>
      <c r="C3188" t="s">
        <v>43</v>
      </c>
      <c r="D3188">
        <v>1</v>
      </c>
      <c r="E3188" t="s">
        <v>1001</v>
      </c>
      <c r="F3188" t="s">
        <v>228</v>
      </c>
      <c r="G3188" t="s">
        <v>4</v>
      </c>
      <c r="H3188" t="s">
        <v>1002</v>
      </c>
      <c r="J3188" s="5"/>
      <c r="K3188" s="2">
        <v>6141.27</v>
      </c>
      <c r="L3188" s="5"/>
      <c r="M3188" s="2">
        <f t="shared" si="49"/>
        <v>-205671.42999999886</v>
      </c>
      <c r="P3188"/>
    </row>
    <row r="3189" spans="1:16" hidden="1">
      <c r="A3189" t="s">
        <v>1007</v>
      </c>
      <c r="B3189" s="1">
        <v>42066</v>
      </c>
      <c r="C3189" t="s">
        <v>982</v>
      </c>
      <c r="D3189">
        <v>1</v>
      </c>
      <c r="E3189" t="s">
        <v>1009</v>
      </c>
      <c r="F3189" t="s">
        <v>45</v>
      </c>
      <c r="G3189" t="s">
        <v>4</v>
      </c>
      <c r="H3189" t="s">
        <v>1010</v>
      </c>
      <c r="J3189" s="5"/>
      <c r="K3189" s="2">
        <v>1025</v>
      </c>
      <c r="L3189" s="5"/>
      <c r="M3189" s="2">
        <f t="shared" si="49"/>
        <v>-206696.42999999886</v>
      </c>
      <c r="P3189"/>
    </row>
    <row r="3190" spans="1:16" hidden="1">
      <c r="A3190" t="s">
        <v>1015</v>
      </c>
      <c r="B3190" s="1">
        <v>42066</v>
      </c>
      <c r="C3190" t="s">
        <v>982</v>
      </c>
      <c r="D3190">
        <v>1</v>
      </c>
      <c r="E3190" t="s">
        <v>1017</v>
      </c>
      <c r="F3190" t="s">
        <v>45</v>
      </c>
      <c r="G3190" t="s">
        <v>4</v>
      </c>
      <c r="H3190" t="s">
        <v>1010</v>
      </c>
      <c r="J3190" s="5"/>
      <c r="K3190" s="2">
        <v>4100</v>
      </c>
      <c r="L3190" s="5"/>
      <c r="M3190" s="2">
        <f t="shared" si="49"/>
        <v>-210796.42999999886</v>
      </c>
      <c r="P3190"/>
    </row>
    <row r="3191" spans="1:16" hidden="1">
      <c r="A3191" t="s">
        <v>1033</v>
      </c>
      <c r="B3191" s="1">
        <v>42066</v>
      </c>
      <c r="C3191" t="s">
        <v>6</v>
      </c>
      <c r="D3191">
        <v>1</v>
      </c>
      <c r="E3191" t="s">
        <v>1036</v>
      </c>
      <c r="F3191" t="s">
        <v>29</v>
      </c>
      <c r="G3191" t="s">
        <v>4</v>
      </c>
      <c r="H3191" t="s">
        <v>1037</v>
      </c>
      <c r="I3191" s="2">
        <v>418.23</v>
      </c>
      <c r="J3191" s="5"/>
      <c r="L3191" s="5"/>
      <c r="M3191" s="2">
        <f t="shared" si="49"/>
        <v>-210378.19999999885</v>
      </c>
      <c r="N3191" t="s">
        <v>36332</v>
      </c>
      <c r="P3191"/>
    </row>
    <row r="3192" spans="1:16" hidden="1">
      <c r="A3192" t="s">
        <v>1049</v>
      </c>
      <c r="B3192" s="1">
        <v>42066</v>
      </c>
      <c r="C3192" t="s">
        <v>43</v>
      </c>
      <c r="D3192">
        <v>1</v>
      </c>
      <c r="E3192" t="s">
        <v>1052</v>
      </c>
      <c r="F3192" t="s">
        <v>13</v>
      </c>
      <c r="G3192" t="s">
        <v>4</v>
      </c>
      <c r="H3192" t="s">
        <v>1053</v>
      </c>
      <c r="J3192" s="5"/>
      <c r="K3192" s="2">
        <v>199900</v>
      </c>
      <c r="L3192" s="5"/>
      <c r="M3192" s="2">
        <f t="shared" si="49"/>
        <v>-410278.19999999885</v>
      </c>
      <c r="P3192"/>
    </row>
    <row r="3193" spans="1:16" hidden="1">
      <c r="A3193" t="s">
        <v>1056</v>
      </c>
      <c r="B3193" s="1">
        <v>42066</v>
      </c>
      <c r="C3193" t="s">
        <v>630</v>
      </c>
      <c r="D3193">
        <v>1</v>
      </c>
      <c r="E3193" t="s">
        <v>1057</v>
      </c>
      <c r="F3193" t="s">
        <v>16</v>
      </c>
      <c r="G3193" t="s">
        <v>4</v>
      </c>
      <c r="H3193" t="s">
        <v>630</v>
      </c>
      <c r="J3193" s="5"/>
      <c r="K3193" s="2">
        <v>18460.580000000002</v>
      </c>
      <c r="L3193" s="5"/>
      <c r="M3193" s="2">
        <f t="shared" si="49"/>
        <v>-428738.77999999886</v>
      </c>
      <c r="P3193"/>
    </row>
    <row r="3194" spans="1:16" hidden="1">
      <c r="A3194" t="s">
        <v>1063</v>
      </c>
      <c r="B3194" s="1">
        <v>42066</v>
      </c>
      <c r="C3194" t="s">
        <v>195</v>
      </c>
      <c r="D3194">
        <v>1</v>
      </c>
      <c r="E3194" t="s">
        <v>1068</v>
      </c>
      <c r="F3194" t="s">
        <v>13</v>
      </c>
      <c r="G3194" t="s">
        <v>4</v>
      </c>
      <c r="H3194" t="s">
        <v>195</v>
      </c>
      <c r="J3194" s="5"/>
      <c r="K3194" s="2">
        <v>61985.58</v>
      </c>
      <c r="L3194" s="5"/>
      <c r="M3194" s="2">
        <f t="shared" si="49"/>
        <v>-490724.35999999888</v>
      </c>
      <c r="P3194"/>
    </row>
    <row r="3195" spans="1:16" hidden="1">
      <c r="A3195" t="s">
        <v>1075</v>
      </c>
      <c r="B3195" s="1">
        <v>42066</v>
      </c>
      <c r="C3195" t="s">
        <v>18</v>
      </c>
      <c r="D3195">
        <v>1</v>
      </c>
      <c r="E3195" t="s">
        <v>1076</v>
      </c>
      <c r="F3195" t="s">
        <v>13</v>
      </c>
      <c r="G3195" t="s">
        <v>4</v>
      </c>
      <c r="H3195" t="s">
        <v>18</v>
      </c>
      <c r="J3195" s="5"/>
      <c r="K3195" s="2">
        <v>31083.93</v>
      </c>
      <c r="L3195" s="5"/>
      <c r="M3195" s="2">
        <f t="shared" si="49"/>
        <v>-521808.28999999887</v>
      </c>
      <c r="P3195"/>
    </row>
    <row r="3196" spans="1:16" hidden="1">
      <c r="A3196" t="s">
        <v>14618</v>
      </c>
      <c r="B3196" s="1">
        <v>42066</v>
      </c>
      <c r="C3196" t="s">
        <v>6</v>
      </c>
      <c r="D3196">
        <v>1</v>
      </c>
      <c r="E3196" t="s">
        <v>14630</v>
      </c>
      <c r="F3196" t="s">
        <v>13610</v>
      </c>
      <c r="G3196" t="s">
        <v>4</v>
      </c>
      <c r="H3196" t="s">
        <v>14631</v>
      </c>
      <c r="I3196" s="2">
        <v>9000.81</v>
      </c>
      <c r="J3196" s="5"/>
      <c r="L3196" s="5"/>
      <c r="M3196" s="2">
        <f t="shared" si="49"/>
        <v>-512807.47999999888</v>
      </c>
      <c r="P3196"/>
    </row>
    <row r="3197" spans="1:16" hidden="1">
      <c r="A3197" t="s">
        <v>14643</v>
      </c>
      <c r="B3197" s="1">
        <v>42066</v>
      </c>
      <c r="C3197" t="s">
        <v>14655</v>
      </c>
      <c r="D3197">
        <v>2</v>
      </c>
      <c r="E3197" t="s">
        <v>14656</v>
      </c>
      <c r="F3197" t="s">
        <v>7054</v>
      </c>
      <c r="G3197" t="s">
        <v>4</v>
      </c>
      <c r="H3197" t="s">
        <v>729</v>
      </c>
      <c r="I3197" s="2">
        <v>1625</v>
      </c>
      <c r="J3197" s="5"/>
      <c r="L3197" s="5"/>
      <c r="M3197" s="2">
        <f t="shared" si="49"/>
        <v>-511182.47999999888</v>
      </c>
      <c r="P3197"/>
    </row>
    <row r="3198" spans="1:16" hidden="1">
      <c r="A3198" t="s">
        <v>14667</v>
      </c>
      <c r="B3198" s="1">
        <v>42066</v>
      </c>
      <c r="C3198" t="s">
        <v>14678</v>
      </c>
      <c r="D3198">
        <v>2</v>
      </c>
      <c r="E3198" t="s">
        <v>14679</v>
      </c>
      <c r="F3198" t="s">
        <v>7054</v>
      </c>
      <c r="G3198" t="s">
        <v>4</v>
      </c>
      <c r="H3198" t="s">
        <v>14680</v>
      </c>
      <c r="I3198" s="2">
        <v>41373.360000000001</v>
      </c>
      <c r="J3198" s="5"/>
      <c r="L3198" s="5"/>
      <c r="M3198" s="2">
        <f t="shared" si="49"/>
        <v>-469809.11999999889</v>
      </c>
      <c r="P3198"/>
    </row>
    <row r="3199" spans="1:16" hidden="1">
      <c r="A3199" t="s">
        <v>14690</v>
      </c>
      <c r="B3199" s="1">
        <v>42066</v>
      </c>
      <c r="C3199" t="s">
        <v>6</v>
      </c>
      <c r="D3199">
        <v>1</v>
      </c>
      <c r="E3199" t="s">
        <v>14702</v>
      </c>
      <c r="F3199" t="s">
        <v>14703</v>
      </c>
      <c r="G3199" t="s">
        <v>4</v>
      </c>
      <c r="H3199" t="s">
        <v>14680</v>
      </c>
      <c r="I3199" s="2">
        <v>1241.2</v>
      </c>
      <c r="J3199" s="5"/>
      <c r="L3199" s="5"/>
      <c r="M3199" s="2">
        <f t="shared" si="49"/>
        <v>-468567.91999999888</v>
      </c>
      <c r="P3199"/>
    </row>
    <row r="3200" spans="1:16" hidden="1">
      <c r="A3200" t="s">
        <v>14717</v>
      </c>
      <c r="B3200" s="1">
        <v>42066</v>
      </c>
      <c r="C3200" t="s">
        <v>14728</v>
      </c>
      <c r="D3200">
        <v>2</v>
      </c>
      <c r="E3200" t="s">
        <v>14729</v>
      </c>
      <c r="F3200" t="s">
        <v>7054</v>
      </c>
      <c r="G3200" t="s">
        <v>4</v>
      </c>
      <c r="H3200" t="s">
        <v>2822</v>
      </c>
      <c r="I3200" s="2">
        <v>1840</v>
      </c>
      <c r="J3200" s="5"/>
      <c r="L3200" s="5"/>
      <c r="M3200" s="2">
        <f t="shared" si="49"/>
        <v>-466727.91999999888</v>
      </c>
      <c r="P3200"/>
    </row>
    <row r="3201" spans="1:16" hidden="1">
      <c r="A3201" t="s">
        <v>14746</v>
      </c>
      <c r="B3201" s="1">
        <v>42066</v>
      </c>
      <c r="C3201" t="s">
        <v>14756</v>
      </c>
      <c r="D3201">
        <v>2</v>
      </c>
      <c r="E3201" t="s">
        <v>14757</v>
      </c>
      <c r="F3201" t="s">
        <v>7054</v>
      </c>
      <c r="G3201" t="s">
        <v>4</v>
      </c>
      <c r="H3201" t="s">
        <v>809</v>
      </c>
      <c r="I3201" s="2">
        <v>200.01</v>
      </c>
      <c r="J3201" s="5"/>
      <c r="L3201" s="5"/>
      <c r="M3201" s="2">
        <f t="shared" si="49"/>
        <v>-466527.90999999887</v>
      </c>
      <c r="P3201"/>
    </row>
    <row r="3202" spans="1:16" hidden="1">
      <c r="A3202" t="s">
        <v>14770</v>
      </c>
      <c r="B3202" s="1">
        <v>42066</v>
      </c>
      <c r="C3202" t="s">
        <v>6</v>
      </c>
      <c r="D3202">
        <v>1</v>
      </c>
      <c r="E3202" t="s">
        <v>14779</v>
      </c>
      <c r="F3202" t="s">
        <v>13565</v>
      </c>
      <c r="G3202" t="s">
        <v>4</v>
      </c>
      <c r="H3202" t="s">
        <v>14780</v>
      </c>
      <c r="J3202" s="5"/>
      <c r="K3202" s="2">
        <v>500</v>
      </c>
      <c r="L3202" s="5"/>
      <c r="M3202" s="2">
        <f t="shared" si="49"/>
        <v>-467027.90999999887</v>
      </c>
      <c r="P3202"/>
    </row>
    <row r="3203" spans="1:16" hidden="1">
      <c r="A3203" t="s">
        <v>14793</v>
      </c>
      <c r="B3203" s="1">
        <v>42066</v>
      </c>
      <c r="C3203" t="s">
        <v>6</v>
      </c>
      <c r="D3203">
        <v>1</v>
      </c>
      <c r="E3203" t="s">
        <v>14803</v>
      </c>
      <c r="F3203" t="s">
        <v>13610</v>
      </c>
      <c r="G3203" t="s">
        <v>4</v>
      </c>
      <c r="H3203" t="s">
        <v>6962</v>
      </c>
      <c r="I3203" s="2">
        <v>7588.93</v>
      </c>
      <c r="J3203" s="5"/>
      <c r="L3203" s="5"/>
      <c r="M3203" s="2">
        <f t="shared" si="49"/>
        <v>-459438.97999999888</v>
      </c>
      <c r="P3203"/>
    </row>
    <row r="3204" spans="1:16" hidden="1">
      <c r="A3204" t="s">
        <v>14836</v>
      </c>
      <c r="B3204" s="1">
        <v>42066</v>
      </c>
      <c r="C3204" t="s">
        <v>14845</v>
      </c>
      <c r="D3204">
        <v>1</v>
      </c>
      <c r="E3204" t="s">
        <v>14846</v>
      </c>
      <c r="F3204" t="s">
        <v>13561</v>
      </c>
      <c r="G3204" t="s">
        <v>4</v>
      </c>
      <c r="H3204" t="s">
        <v>14847</v>
      </c>
      <c r="I3204" s="2">
        <v>175100</v>
      </c>
      <c r="J3204" s="5"/>
      <c r="L3204" s="5"/>
      <c r="M3204" s="2">
        <f t="shared" si="49"/>
        <v>-284338.97999999888</v>
      </c>
      <c r="P3204"/>
    </row>
    <row r="3205" spans="1:16" hidden="1">
      <c r="A3205" t="s">
        <v>14862</v>
      </c>
      <c r="B3205" s="1">
        <v>42066</v>
      </c>
      <c r="C3205" t="s">
        <v>14874</v>
      </c>
      <c r="D3205">
        <v>2</v>
      </c>
      <c r="E3205" t="s">
        <v>14875</v>
      </c>
      <c r="F3205" t="s">
        <v>7054</v>
      </c>
      <c r="G3205" t="s">
        <v>4</v>
      </c>
      <c r="H3205" t="s">
        <v>14876</v>
      </c>
      <c r="I3205" s="2">
        <v>1025</v>
      </c>
      <c r="J3205" s="5"/>
      <c r="L3205" s="5"/>
      <c r="M3205" s="2">
        <f t="shared" si="49"/>
        <v>-283313.97999999888</v>
      </c>
      <c r="P3205"/>
    </row>
    <row r="3206" spans="1:16" hidden="1">
      <c r="A3206" t="s">
        <v>14890</v>
      </c>
      <c r="B3206" s="1">
        <v>42066</v>
      </c>
      <c r="C3206" t="s">
        <v>14901</v>
      </c>
      <c r="D3206">
        <v>2</v>
      </c>
      <c r="E3206" t="s">
        <v>14902</v>
      </c>
      <c r="F3206" t="s">
        <v>7054</v>
      </c>
      <c r="G3206" t="s">
        <v>4</v>
      </c>
      <c r="H3206" t="s">
        <v>14903</v>
      </c>
      <c r="I3206" s="2">
        <v>2553.77</v>
      </c>
      <c r="J3206" s="5"/>
      <c r="L3206" s="5"/>
      <c r="M3206" s="2">
        <f t="shared" si="49"/>
        <v>-280760.20999999886</v>
      </c>
      <c r="P3206"/>
    </row>
    <row r="3207" spans="1:16" hidden="1">
      <c r="A3207" t="s">
        <v>14917</v>
      </c>
      <c r="B3207" s="1">
        <v>42066</v>
      </c>
      <c r="C3207" t="s">
        <v>14930</v>
      </c>
      <c r="D3207">
        <v>2</v>
      </c>
      <c r="E3207" t="s">
        <v>14931</v>
      </c>
      <c r="F3207" t="s">
        <v>7054</v>
      </c>
      <c r="G3207" t="s">
        <v>4</v>
      </c>
      <c r="H3207" t="s">
        <v>14932</v>
      </c>
      <c r="I3207" s="2">
        <v>1025</v>
      </c>
      <c r="J3207" s="5"/>
      <c r="L3207" s="5"/>
      <c r="M3207" s="2">
        <f t="shared" si="49"/>
        <v>-279735.20999999886</v>
      </c>
      <c r="P3207"/>
    </row>
    <row r="3208" spans="1:16" hidden="1">
      <c r="A3208" t="s">
        <v>14945</v>
      </c>
      <c r="B3208" s="1">
        <v>42066</v>
      </c>
      <c r="C3208" t="s">
        <v>14958</v>
      </c>
      <c r="D3208">
        <v>2</v>
      </c>
      <c r="E3208" t="s">
        <v>14959</v>
      </c>
      <c r="F3208" t="s">
        <v>7054</v>
      </c>
      <c r="G3208" t="s">
        <v>4</v>
      </c>
      <c r="H3208" t="s">
        <v>10287</v>
      </c>
      <c r="J3208" s="5"/>
      <c r="K3208" s="2">
        <v>926.36</v>
      </c>
      <c r="L3208" s="5"/>
      <c r="M3208" s="2">
        <f t="shared" si="49"/>
        <v>-280661.56999999884</v>
      </c>
      <c r="P3208"/>
    </row>
    <row r="3209" spans="1:16" hidden="1">
      <c r="A3209" t="s">
        <v>14945</v>
      </c>
      <c r="B3209" s="1">
        <v>42066</v>
      </c>
      <c r="C3209" t="s">
        <v>14958</v>
      </c>
      <c r="D3209">
        <v>2</v>
      </c>
      <c r="E3209" t="s">
        <v>14959</v>
      </c>
      <c r="F3209" t="s">
        <v>7054</v>
      </c>
      <c r="G3209" t="s">
        <v>4</v>
      </c>
      <c r="H3209" t="s">
        <v>10287</v>
      </c>
      <c r="I3209" s="2">
        <v>926.36</v>
      </c>
      <c r="J3209" s="5"/>
      <c r="L3209" s="5"/>
      <c r="M3209" s="2">
        <f t="shared" ref="M3209:M3272" si="50">+M3208+I3209-K3209</f>
        <v>-279735.20999999886</v>
      </c>
      <c r="P3209"/>
    </row>
    <row r="3210" spans="1:16" hidden="1">
      <c r="A3210" t="s">
        <v>14972</v>
      </c>
      <c r="B3210" s="1">
        <v>42066</v>
      </c>
      <c r="C3210" t="s">
        <v>14985</v>
      </c>
      <c r="D3210">
        <v>2</v>
      </c>
      <c r="E3210" t="s">
        <v>14986</v>
      </c>
      <c r="F3210" t="s">
        <v>7054</v>
      </c>
      <c r="G3210" t="s">
        <v>4</v>
      </c>
      <c r="H3210" t="s">
        <v>734</v>
      </c>
      <c r="I3210" s="2">
        <v>1025</v>
      </c>
      <c r="J3210" s="5"/>
      <c r="L3210" s="5"/>
      <c r="M3210" s="2">
        <f t="shared" si="50"/>
        <v>-278710.20999999886</v>
      </c>
      <c r="P3210"/>
    </row>
    <row r="3211" spans="1:16" hidden="1">
      <c r="A3211" t="s">
        <v>15000</v>
      </c>
      <c r="B3211" s="1">
        <v>42066</v>
      </c>
      <c r="C3211" t="s">
        <v>15008</v>
      </c>
      <c r="D3211">
        <v>2</v>
      </c>
      <c r="E3211" t="s">
        <v>15009</v>
      </c>
      <c r="F3211" t="s">
        <v>7054</v>
      </c>
      <c r="G3211" t="s">
        <v>4</v>
      </c>
      <c r="H3211" t="s">
        <v>15010</v>
      </c>
      <c r="I3211" s="2">
        <v>3030</v>
      </c>
      <c r="J3211" s="5"/>
      <c r="L3211" s="5"/>
      <c r="M3211" s="2">
        <f t="shared" si="50"/>
        <v>-275680.20999999886</v>
      </c>
      <c r="P3211"/>
    </row>
    <row r="3212" spans="1:16" hidden="1">
      <c r="A3212" t="s">
        <v>15023</v>
      </c>
      <c r="B3212" s="1">
        <v>42066</v>
      </c>
      <c r="C3212" t="s">
        <v>2513</v>
      </c>
      <c r="D3212">
        <v>2</v>
      </c>
      <c r="E3212" t="s">
        <v>15033</v>
      </c>
      <c r="F3212" t="s">
        <v>7054</v>
      </c>
      <c r="G3212" t="s">
        <v>4</v>
      </c>
      <c r="H3212" t="s">
        <v>2515</v>
      </c>
      <c r="I3212" s="2">
        <v>1840</v>
      </c>
      <c r="J3212" s="5"/>
      <c r="L3212" s="5"/>
      <c r="M3212" s="2">
        <f t="shared" si="50"/>
        <v>-273840.20999999886</v>
      </c>
      <c r="P3212"/>
    </row>
    <row r="3213" spans="1:16" hidden="1">
      <c r="A3213" t="s">
        <v>15045</v>
      </c>
      <c r="B3213" s="1">
        <v>42066</v>
      </c>
      <c r="C3213" t="s">
        <v>15057</v>
      </c>
      <c r="D3213">
        <v>1</v>
      </c>
      <c r="E3213" t="s">
        <v>15058</v>
      </c>
      <c r="F3213" t="s">
        <v>13565</v>
      </c>
      <c r="G3213" t="s">
        <v>4</v>
      </c>
      <c r="H3213" t="s">
        <v>15059</v>
      </c>
      <c r="I3213" s="2">
        <v>17000</v>
      </c>
      <c r="J3213" s="5"/>
      <c r="L3213" s="5"/>
      <c r="M3213" s="2">
        <f t="shared" si="50"/>
        <v>-256840.20999999886</v>
      </c>
      <c r="P3213"/>
    </row>
    <row r="3214" spans="1:16" hidden="1">
      <c r="A3214" t="s">
        <v>15073</v>
      </c>
      <c r="B3214" s="1">
        <v>42066</v>
      </c>
      <c r="C3214" t="s">
        <v>15080</v>
      </c>
      <c r="D3214">
        <v>2</v>
      </c>
      <c r="E3214" t="s">
        <v>15081</v>
      </c>
      <c r="F3214" t="s">
        <v>7054</v>
      </c>
      <c r="G3214" t="s">
        <v>4</v>
      </c>
      <c r="H3214" t="s">
        <v>676</v>
      </c>
      <c r="I3214" s="2">
        <v>4100</v>
      </c>
      <c r="J3214" s="5"/>
      <c r="L3214" s="5"/>
      <c r="M3214" s="2">
        <f t="shared" si="50"/>
        <v>-252740.20999999886</v>
      </c>
      <c r="P3214"/>
    </row>
    <row r="3215" spans="1:16" hidden="1">
      <c r="A3215" t="s">
        <v>15093</v>
      </c>
      <c r="B3215" s="1">
        <v>42066</v>
      </c>
      <c r="C3215" t="s">
        <v>15103</v>
      </c>
      <c r="D3215">
        <v>2</v>
      </c>
      <c r="E3215" t="s">
        <v>15104</v>
      </c>
      <c r="F3215" t="s">
        <v>7054</v>
      </c>
      <c r="G3215" t="s">
        <v>4</v>
      </c>
      <c r="H3215" t="s">
        <v>673</v>
      </c>
      <c r="I3215" s="2">
        <v>1840</v>
      </c>
      <c r="J3215" s="5"/>
      <c r="L3215" s="5"/>
      <c r="M3215" s="2">
        <f t="shared" si="50"/>
        <v>-250900.20999999886</v>
      </c>
      <c r="P3215"/>
    </row>
    <row r="3216" spans="1:16" hidden="1">
      <c r="A3216" t="s">
        <v>15116</v>
      </c>
      <c r="B3216" s="1">
        <v>42066</v>
      </c>
      <c r="C3216" t="s">
        <v>15128</v>
      </c>
      <c r="D3216">
        <v>2</v>
      </c>
      <c r="E3216" t="s">
        <v>15129</v>
      </c>
      <c r="F3216" t="s">
        <v>13559</v>
      </c>
      <c r="G3216" t="s">
        <v>479</v>
      </c>
      <c r="H3216" t="s">
        <v>2697</v>
      </c>
      <c r="I3216" s="2">
        <v>6141.27</v>
      </c>
      <c r="J3216" s="5"/>
      <c r="L3216" s="5"/>
      <c r="M3216" s="2">
        <f t="shared" si="50"/>
        <v>-244758.93999999887</v>
      </c>
      <c r="P3216"/>
    </row>
    <row r="3217" spans="1:16" hidden="1">
      <c r="A3217" t="s">
        <v>15141</v>
      </c>
      <c r="B3217" s="1">
        <v>42066</v>
      </c>
      <c r="C3217" t="s">
        <v>970</v>
      </c>
      <c r="D3217">
        <v>2</v>
      </c>
      <c r="E3217" t="s">
        <v>15153</v>
      </c>
      <c r="F3217" t="s">
        <v>7054</v>
      </c>
      <c r="G3217" t="s">
        <v>4</v>
      </c>
      <c r="H3217" t="s">
        <v>972</v>
      </c>
      <c r="I3217" s="2">
        <v>1025</v>
      </c>
      <c r="J3217" s="5"/>
      <c r="L3217" s="5"/>
      <c r="M3217" s="2">
        <f t="shared" si="50"/>
        <v>-243733.93999999887</v>
      </c>
      <c r="P3217"/>
    </row>
    <row r="3218" spans="1:16" hidden="1">
      <c r="A3218" t="s">
        <v>15168</v>
      </c>
      <c r="B3218" s="1">
        <v>42066</v>
      </c>
      <c r="C3218" t="s">
        <v>15178</v>
      </c>
      <c r="D3218">
        <v>2</v>
      </c>
      <c r="E3218" t="s">
        <v>15179</v>
      </c>
      <c r="F3218" t="s">
        <v>7054</v>
      </c>
      <c r="G3218" t="s">
        <v>4</v>
      </c>
      <c r="H3218" t="s">
        <v>13706</v>
      </c>
      <c r="I3218" s="2">
        <v>3185</v>
      </c>
      <c r="J3218" s="5"/>
      <c r="L3218" s="5"/>
      <c r="M3218" s="2">
        <f t="shared" si="50"/>
        <v>-240548.93999999887</v>
      </c>
      <c r="P3218"/>
    </row>
    <row r="3219" spans="1:16" hidden="1">
      <c r="A3219" t="s">
        <v>15189</v>
      </c>
      <c r="B3219" s="1">
        <v>42066</v>
      </c>
      <c r="C3219" t="s">
        <v>15198</v>
      </c>
      <c r="D3219">
        <v>2</v>
      </c>
      <c r="E3219" t="s">
        <v>15199</v>
      </c>
      <c r="F3219" t="s">
        <v>7054</v>
      </c>
      <c r="G3219" t="s">
        <v>4</v>
      </c>
      <c r="H3219" t="s">
        <v>15200</v>
      </c>
      <c r="I3219" s="2">
        <v>2989.99</v>
      </c>
      <c r="J3219" s="5"/>
      <c r="L3219" s="5"/>
      <c r="M3219" s="2">
        <f t="shared" si="50"/>
        <v>-237558.94999999888</v>
      </c>
      <c r="P3219"/>
    </row>
    <row r="3220" spans="1:16" hidden="1">
      <c r="A3220" t="s">
        <v>15217</v>
      </c>
      <c r="B3220" s="1">
        <v>42066</v>
      </c>
      <c r="C3220" t="s">
        <v>970</v>
      </c>
      <c r="D3220">
        <v>2</v>
      </c>
      <c r="E3220" t="s">
        <v>15226</v>
      </c>
      <c r="F3220" t="s">
        <v>7054</v>
      </c>
      <c r="G3220" t="s">
        <v>4</v>
      </c>
      <c r="H3220" t="s">
        <v>972</v>
      </c>
      <c r="I3220" s="2">
        <v>1025</v>
      </c>
      <c r="J3220" s="5"/>
      <c r="L3220" s="5"/>
      <c r="M3220" s="2">
        <f t="shared" si="50"/>
        <v>-236533.94999999888</v>
      </c>
      <c r="P3220"/>
    </row>
    <row r="3221" spans="1:16" hidden="1">
      <c r="A3221" t="s">
        <v>15239</v>
      </c>
      <c r="B3221" s="1">
        <v>42066</v>
      </c>
      <c r="C3221" t="s">
        <v>1835</v>
      </c>
      <c r="D3221">
        <v>2</v>
      </c>
      <c r="E3221" t="s">
        <v>15247</v>
      </c>
      <c r="F3221" t="s">
        <v>7054</v>
      </c>
      <c r="G3221" t="s">
        <v>4</v>
      </c>
      <c r="H3221" t="s">
        <v>972</v>
      </c>
      <c r="I3221" s="2">
        <v>4100</v>
      </c>
      <c r="J3221" s="5"/>
      <c r="L3221" s="5"/>
      <c r="M3221" s="2">
        <f t="shared" si="50"/>
        <v>-232433.94999999888</v>
      </c>
      <c r="P3221"/>
    </row>
    <row r="3222" spans="1:16" hidden="1">
      <c r="A3222" t="s">
        <v>15261</v>
      </c>
      <c r="B3222" s="1">
        <v>42066</v>
      </c>
      <c r="C3222" t="s">
        <v>15271</v>
      </c>
      <c r="D3222">
        <v>2</v>
      </c>
      <c r="E3222" t="s">
        <v>15272</v>
      </c>
      <c r="F3222" t="s">
        <v>7054</v>
      </c>
      <c r="G3222" t="s">
        <v>4</v>
      </c>
      <c r="H3222" t="s">
        <v>15273</v>
      </c>
      <c r="I3222" s="2">
        <v>2680.01</v>
      </c>
      <c r="J3222" s="5"/>
      <c r="L3222" s="5"/>
      <c r="M3222" s="2">
        <f t="shared" si="50"/>
        <v>-229753.93999999887</v>
      </c>
      <c r="P3222"/>
    </row>
    <row r="3223" spans="1:16" hidden="1">
      <c r="A3223" t="s">
        <v>15286</v>
      </c>
      <c r="B3223" s="1">
        <v>42066</v>
      </c>
      <c r="C3223" t="s">
        <v>15294</v>
      </c>
      <c r="D3223">
        <v>2</v>
      </c>
      <c r="E3223" t="s">
        <v>15295</v>
      </c>
      <c r="F3223" t="s">
        <v>7054</v>
      </c>
      <c r="G3223" t="s">
        <v>4</v>
      </c>
      <c r="H3223" t="s">
        <v>15296</v>
      </c>
      <c r="I3223" s="2">
        <v>5228.46</v>
      </c>
      <c r="J3223" s="5"/>
      <c r="L3223" s="5"/>
      <c r="M3223" s="2">
        <f t="shared" si="50"/>
        <v>-224525.47999999888</v>
      </c>
      <c r="P3223"/>
    </row>
    <row r="3224" spans="1:16" hidden="1">
      <c r="A3224" t="s">
        <v>15313</v>
      </c>
      <c r="B3224" s="1">
        <v>42066</v>
      </c>
      <c r="C3224" t="s">
        <v>15319</v>
      </c>
      <c r="D3224">
        <v>2</v>
      </c>
      <c r="E3224" t="s">
        <v>15320</v>
      </c>
      <c r="F3224" t="s">
        <v>7054</v>
      </c>
      <c r="G3224" t="s">
        <v>4</v>
      </c>
      <c r="H3224" t="s">
        <v>15321</v>
      </c>
      <c r="I3224" s="2">
        <v>691</v>
      </c>
      <c r="J3224" s="5"/>
      <c r="L3224" s="5"/>
      <c r="M3224" s="2">
        <f t="shared" si="50"/>
        <v>-223834.47999999888</v>
      </c>
      <c r="P3224"/>
    </row>
    <row r="3225" spans="1:16" hidden="1">
      <c r="A3225" t="s">
        <v>15336</v>
      </c>
      <c r="B3225" s="1">
        <v>42066</v>
      </c>
      <c r="C3225" t="s">
        <v>15342</v>
      </c>
      <c r="D3225">
        <v>2</v>
      </c>
      <c r="E3225" t="s">
        <v>15343</v>
      </c>
      <c r="F3225" t="s">
        <v>7054</v>
      </c>
      <c r="G3225" t="s">
        <v>4</v>
      </c>
      <c r="H3225" t="s">
        <v>15344</v>
      </c>
      <c r="I3225" s="2">
        <v>1025</v>
      </c>
      <c r="J3225" s="5"/>
      <c r="L3225" s="5"/>
      <c r="M3225" s="2">
        <f t="shared" si="50"/>
        <v>-222809.47999999888</v>
      </c>
      <c r="P3225"/>
    </row>
    <row r="3226" spans="1:16" hidden="1">
      <c r="A3226" t="s">
        <v>15360</v>
      </c>
      <c r="B3226" s="1">
        <v>42066</v>
      </c>
      <c r="C3226" t="s">
        <v>15368</v>
      </c>
      <c r="D3226">
        <v>2</v>
      </c>
      <c r="E3226" t="s">
        <v>15369</v>
      </c>
      <c r="F3226" t="s">
        <v>7054</v>
      </c>
      <c r="G3226" t="s">
        <v>4</v>
      </c>
      <c r="H3226" t="s">
        <v>15370</v>
      </c>
      <c r="I3226" s="2">
        <v>3030.01</v>
      </c>
      <c r="J3226" s="5"/>
      <c r="L3226" s="5"/>
      <c r="M3226" s="2">
        <f t="shared" si="50"/>
        <v>-219779.46999999887</v>
      </c>
      <c r="P3226"/>
    </row>
    <row r="3227" spans="1:16" hidden="1">
      <c r="A3227" t="s">
        <v>15383</v>
      </c>
      <c r="B3227" s="1">
        <v>42066</v>
      </c>
      <c r="C3227" t="s">
        <v>15390</v>
      </c>
      <c r="D3227">
        <v>1</v>
      </c>
      <c r="E3227" t="s">
        <v>15391</v>
      </c>
      <c r="F3227" t="s">
        <v>13565</v>
      </c>
      <c r="G3227" t="s">
        <v>4</v>
      </c>
      <c r="H3227" t="s">
        <v>15392</v>
      </c>
      <c r="I3227" s="2">
        <v>199900</v>
      </c>
      <c r="J3227" s="5"/>
      <c r="L3227" s="5"/>
      <c r="M3227" s="2">
        <f t="shared" si="50"/>
        <v>-19879.469999998866</v>
      </c>
      <c r="P3227"/>
    </row>
    <row r="3228" spans="1:16" hidden="1">
      <c r="A3228" s="35" t="s">
        <v>1082</v>
      </c>
      <c r="B3228" s="36">
        <v>42067</v>
      </c>
      <c r="C3228" s="35" t="s">
        <v>6</v>
      </c>
      <c r="D3228" s="35">
        <v>1</v>
      </c>
      <c r="E3228" s="35" t="s">
        <v>1086</v>
      </c>
      <c r="F3228" s="35" t="s">
        <v>29</v>
      </c>
      <c r="G3228" s="35" t="s">
        <v>4</v>
      </c>
      <c r="H3228" s="35" t="s">
        <v>1087</v>
      </c>
      <c r="I3228" s="11">
        <v>342.5</v>
      </c>
      <c r="J3228" s="12"/>
      <c r="K3228" s="11"/>
      <c r="L3228" s="12"/>
      <c r="M3228" s="11">
        <f t="shared" si="50"/>
        <v>-19536.969999998866</v>
      </c>
      <c r="P3228"/>
    </row>
    <row r="3229" spans="1:16" hidden="1">
      <c r="A3229" s="13" t="s">
        <v>1102</v>
      </c>
      <c r="B3229" s="14">
        <v>42067</v>
      </c>
      <c r="C3229" s="13" t="s">
        <v>6</v>
      </c>
      <c r="D3229" s="13">
        <v>1</v>
      </c>
      <c r="E3229" s="13" t="s">
        <v>1106</v>
      </c>
      <c r="F3229" s="13" t="s">
        <v>8</v>
      </c>
      <c r="G3229" s="13" t="s">
        <v>4</v>
      </c>
      <c r="H3229" s="13" t="s">
        <v>1107</v>
      </c>
      <c r="I3229" s="15">
        <v>6300</v>
      </c>
      <c r="J3229" s="16"/>
      <c r="K3229" s="15"/>
      <c r="L3229" s="16"/>
      <c r="M3229" s="15">
        <f t="shared" si="50"/>
        <v>-13236.969999998866</v>
      </c>
      <c r="P3229"/>
    </row>
    <row r="3230" spans="1:16" hidden="1">
      <c r="A3230" t="s">
        <v>1108</v>
      </c>
      <c r="B3230" s="1">
        <v>42067</v>
      </c>
      <c r="C3230" t="s">
        <v>1114</v>
      </c>
      <c r="D3230">
        <v>1</v>
      </c>
      <c r="E3230" t="s">
        <v>1115</v>
      </c>
      <c r="F3230" t="s">
        <v>16</v>
      </c>
      <c r="G3230" t="s">
        <v>4</v>
      </c>
      <c r="H3230" t="s">
        <v>343</v>
      </c>
      <c r="J3230" s="5"/>
      <c r="K3230" s="2">
        <v>240000</v>
      </c>
      <c r="L3230" s="5"/>
      <c r="M3230" s="2">
        <f t="shared" si="50"/>
        <v>-253236.96999999887</v>
      </c>
      <c r="P3230"/>
    </row>
    <row r="3231" spans="1:16" hidden="1">
      <c r="A3231" t="s">
        <v>1235</v>
      </c>
      <c r="B3231" s="1">
        <v>42067</v>
      </c>
      <c r="C3231" t="s">
        <v>6</v>
      </c>
      <c r="D3231">
        <v>1</v>
      </c>
      <c r="E3231" t="s">
        <v>1240</v>
      </c>
      <c r="F3231" t="s">
        <v>29</v>
      </c>
      <c r="G3231" t="s">
        <v>4</v>
      </c>
      <c r="H3231" t="s">
        <v>1241</v>
      </c>
      <c r="I3231" s="2">
        <v>953.76</v>
      </c>
      <c r="J3231" s="5"/>
      <c r="L3231" s="5"/>
      <c r="M3231" s="2">
        <f t="shared" si="50"/>
        <v>-252283.20999999886</v>
      </c>
      <c r="P3231"/>
    </row>
    <row r="3232" spans="1:16" hidden="1">
      <c r="A3232" t="s">
        <v>1252</v>
      </c>
      <c r="B3232" s="1">
        <v>42067</v>
      </c>
      <c r="C3232" t="s">
        <v>6</v>
      </c>
      <c r="D3232">
        <v>1</v>
      </c>
      <c r="E3232" t="s">
        <v>1259</v>
      </c>
      <c r="F3232" t="s">
        <v>29</v>
      </c>
      <c r="G3232" t="s">
        <v>4</v>
      </c>
      <c r="H3232" t="s">
        <v>1260</v>
      </c>
      <c r="I3232" s="2">
        <v>953.76</v>
      </c>
      <c r="J3232" s="5"/>
      <c r="L3232" s="5"/>
      <c r="M3232" s="2">
        <f t="shared" si="50"/>
        <v>-251329.44999999885</v>
      </c>
      <c r="P3232"/>
    </row>
    <row r="3233" spans="1:16" hidden="1">
      <c r="A3233" t="s">
        <v>1263</v>
      </c>
      <c r="B3233" s="1">
        <v>42067</v>
      </c>
      <c r="C3233" t="s">
        <v>1266</v>
      </c>
      <c r="D3233">
        <v>2</v>
      </c>
      <c r="E3233" t="s">
        <v>1267</v>
      </c>
      <c r="F3233" t="s">
        <v>78</v>
      </c>
      <c r="G3233" t="s">
        <v>4</v>
      </c>
      <c r="H3233" t="s">
        <v>1268</v>
      </c>
      <c r="J3233" s="5"/>
      <c r="K3233" s="2">
        <v>1840</v>
      </c>
      <c r="L3233" s="5"/>
      <c r="M3233" s="2">
        <f t="shared" si="50"/>
        <v>-253169.44999999885</v>
      </c>
      <c r="P3233"/>
    </row>
    <row r="3234" spans="1:16" hidden="1">
      <c r="A3234" t="s">
        <v>1272</v>
      </c>
      <c r="B3234" s="1">
        <v>42067</v>
      </c>
      <c r="C3234" t="s">
        <v>596</v>
      </c>
      <c r="D3234">
        <v>1</v>
      </c>
      <c r="E3234" t="s">
        <v>1275</v>
      </c>
      <c r="F3234" t="s">
        <v>16</v>
      </c>
      <c r="G3234" t="s">
        <v>4</v>
      </c>
      <c r="H3234" t="s">
        <v>1276</v>
      </c>
      <c r="J3234" s="5"/>
      <c r="K3234" s="2">
        <v>5988.05</v>
      </c>
      <c r="L3234" s="5"/>
      <c r="M3234" s="2">
        <f t="shared" si="50"/>
        <v>-259157.49999999884</v>
      </c>
      <c r="P3234"/>
    </row>
    <row r="3235" spans="1:16" hidden="1">
      <c r="A3235" t="s">
        <v>1280</v>
      </c>
      <c r="B3235" s="1">
        <v>42067</v>
      </c>
      <c r="C3235" t="s">
        <v>596</v>
      </c>
      <c r="D3235">
        <v>1</v>
      </c>
      <c r="E3235" t="s">
        <v>1281</v>
      </c>
      <c r="F3235" t="s">
        <v>16</v>
      </c>
      <c r="G3235" t="s">
        <v>4</v>
      </c>
      <c r="H3235" t="s">
        <v>1276</v>
      </c>
      <c r="J3235" s="5"/>
      <c r="K3235" s="2">
        <v>5988.05</v>
      </c>
      <c r="L3235" s="5"/>
      <c r="M3235" s="2">
        <f t="shared" si="50"/>
        <v>-265145.54999999882</v>
      </c>
      <c r="P3235"/>
    </row>
    <row r="3236" spans="1:16" hidden="1">
      <c r="A3236" t="s">
        <v>1285</v>
      </c>
      <c r="B3236" s="1">
        <v>42067</v>
      </c>
      <c r="C3236" t="s">
        <v>6</v>
      </c>
      <c r="D3236">
        <v>1</v>
      </c>
      <c r="E3236" t="s">
        <v>1086</v>
      </c>
      <c r="F3236" t="s">
        <v>29</v>
      </c>
      <c r="G3236" t="s">
        <v>4</v>
      </c>
      <c r="H3236" t="s">
        <v>1286</v>
      </c>
      <c r="J3236" s="5"/>
      <c r="K3236" s="2">
        <v>342.5</v>
      </c>
      <c r="L3236" s="5"/>
      <c r="M3236" s="2">
        <f t="shared" si="50"/>
        <v>-265488.04999999882</v>
      </c>
      <c r="P3236"/>
    </row>
    <row r="3237" spans="1:16" hidden="1">
      <c r="A3237" t="s">
        <v>1287</v>
      </c>
      <c r="B3237" s="1">
        <v>42067</v>
      </c>
      <c r="C3237" t="s">
        <v>6</v>
      </c>
      <c r="D3237">
        <v>1</v>
      </c>
      <c r="E3237" t="s">
        <v>1289</v>
      </c>
      <c r="F3237" t="s">
        <v>29</v>
      </c>
      <c r="G3237" t="s">
        <v>4</v>
      </c>
      <c r="H3237" t="s">
        <v>1087</v>
      </c>
      <c r="I3237" s="2">
        <v>293.27999999999997</v>
      </c>
      <c r="J3237" s="5"/>
      <c r="L3237" s="5"/>
      <c r="M3237" s="2">
        <f t="shared" si="50"/>
        <v>-265194.7699999988</v>
      </c>
      <c r="P3237"/>
    </row>
    <row r="3238" spans="1:16" hidden="1">
      <c r="A3238" t="s">
        <v>1291</v>
      </c>
      <c r="B3238" s="1">
        <v>42067</v>
      </c>
      <c r="C3238" t="s">
        <v>6</v>
      </c>
      <c r="D3238">
        <v>1</v>
      </c>
      <c r="E3238" t="s">
        <v>1296</v>
      </c>
      <c r="F3238" t="s">
        <v>29</v>
      </c>
      <c r="G3238" t="s">
        <v>4</v>
      </c>
      <c r="H3238" t="s">
        <v>1297</v>
      </c>
      <c r="I3238" s="2">
        <v>1000</v>
      </c>
      <c r="J3238" s="5"/>
      <c r="L3238" s="5"/>
      <c r="M3238" s="2">
        <f t="shared" si="50"/>
        <v>-264194.7699999988</v>
      </c>
      <c r="P3238"/>
    </row>
    <row r="3239" spans="1:16" hidden="1">
      <c r="A3239" t="s">
        <v>1449</v>
      </c>
      <c r="B3239" s="1">
        <v>42067</v>
      </c>
      <c r="C3239" t="s">
        <v>6</v>
      </c>
      <c r="D3239">
        <v>1</v>
      </c>
      <c r="E3239" t="s">
        <v>1452</v>
      </c>
      <c r="F3239" t="s">
        <v>8</v>
      </c>
      <c r="G3239" t="s">
        <v>4</v>
      </c>
      <c r="H3239" t="s">
        <v>435</v>
      </c>
      <c r="I3239" s="2">
        <v>1840</v>
      </c>
      <c r="J3239" s="5"/>
      <c r="L3239" s="5"/>
      <c r="M3239" s="2">
        <f t="shared" si="50"/>
        <v>-262354.7699999988</v>
      </c>
      <c r="P3239"/>
    </row>
    <row r="3240" spans="1:16" hidden="1">
      <c r="A3240" t="s">
        <v>1479</v>
      </c>
      <c r="B3240" s="1">
        <v>42067</v>
      </c>
      <c r="C3240" t="s">
        <v>6</v>
      </c>
      <c r="D3240">
        <v>1</v>
      </c>
      <c r="E3240" t="s">
        <v>1481</v>
      </c>
      <c r="F3240" t="s">
        <v>8</v>
      </c>
      <c r="G3240" t="s">
        <v>4</v>
      </c>
      <c r="H3240" t="s">
        <v>966</v>
      </c>
      <c r="I3240" s="2">
        <v>4077.33</v>
      </c>
      <c r="J3240" s="5"/>
      <c r="L3240" s="5"/>
      <c r="M3240" s="2">
        <f t="shared" si="50"/>
        <v>-258277.43999999881</v>
      </c>
      <c r="P3240"/>
    </row>
    <row r="3241" spans="1:16" hidden="1">
      <c r="A3241" t="s">
        <v>1532</v>
      </c>
      <c r="B3241" s="1">
        <v>42067</v>
      </c>
      <c r="C3241" t="s">
        <v>43</v>
      </c>
      <c r="D3241">
        <v>1</v>
      </c>
      <c r="E3241" t="s">
        <v>1533</v>
      </c>
      <c r="F3241" t="s">
        <v>228</v>
      </c>
      <c r="G3241" t="s">
        <v>4</v>
      </c>
      <c r="H3241" t="s">
        <v>1534</v>
      </c>
      <c r="J3241" s="5"/>
      <c r="K3241" s="2">
        <v>110000</v>
      </c>
      <c r="L3241" s="5"/>
      <c r="M3241" s="2">
        <f t="shared" si="50"/>
        <v>-368277.43999999878</v>
      </c>
      <c r="P3241"/>
    </row>
    <row r="3242" spans="1:16" hidden="1">
      <c r="A3242" t="s">
        <v>1538</v>
      </c>
      <c r="B3242" s="1">
        <v>42067</v>
      </c>
      <c r="C3242" t="s">
        <v>6</v>
      </c>
      <c r="D3242">
        <v>1</v>
      </c>
      <c r="E3242" t="s">
        <v>1539</v>
      </c>
      <c r="F3242" t="s">
        <v>29</v>
      </c>
      <c r="G3242" t="s">
        <v>4</v>
      </c>
      <c r="H3242" t="s">
        <v>1037</v>
      </c>
      <c r="I3242" s="2">
        <v>322.60000000000002</v>
      </c>
      <c r="J3242" s="5"/>
      <c r="L3242" s="5"/>
      <c r="M3242" s="2">
        <f t="shared" si="50"/>
        <v>-367954.8399999988</v>
      </c>
      <c r="N3242" t="s">
        <v>36332</v>
      </c>
      <c r="P3242"/>
    </row>
    <row r="3243" spans="1:16" hidden="1">
      <c r="A3243" t="s">
        <v>1542</v>
      </c>
      <c r="B3243" s="1">
        <v>42067</v>
      </c>
      <c r="C3243" t="s">
        <v>6</v>
      </c>
      <c r="D3243">
        <v>1</v>
      </c>
      <c r="E3243" t="s">
        <v>1545</v>
      </c>
      <c r="F3243" t="s">
        <v>29</v>
      </c>
      <c r="G3243" t="s">
        <v>4</v>
      </c>
      <c r="H3243" t="s">
        <v>1037</v>
      </c>
      <c r="I3243" s="2">
        <v>608.49</v>
      </c>
      <c r="J3243" s="5"/>
      <c r="L3243" s="5"/>
      <c r="M3243" s="2">
        <f t="shared" si="50"/>
        <v>-367346.34999999881</v>
      </c>
      <c r="N3243" t="s">
        <v>36332</v>
      </c>
      <c r="P3243"/>
    </row>
    <row r="3244" spans="1:16" hidden="1">
      <c r="A3244" t="s">
        <v>1557</v>
      </c>
      <c r="B3244" s="1">
        <v>42067</v>
      </c>
      <c r="C3244" t="s">
        <v>6</v>
      </c>
      <c r="D3244">
        <v>1</v>
      </c>
      <c r="E3244" t="s">
        <v>1560</v>
      </c>
      <c r="F3244" t="s">
        <v>29</v>
      </c>
      <c r="G3244" t="s">
        <v>4</v>
      </c>
      <c r="H3244" t="s">
        <v>1561</v>
      </c>
      <c r="I3244" s="2">
        <v>1000</v>
      </c>
      <c r="J3244" s="5"/>
      <c r="L3244" s="5"/>
      <c r="M3244" s="2">
        <f t="shared" si="50"/>
        <v>-366346.34999999881</v>
      </c>
      <c r="P3244"/>
    </row>
    <row r="3245" spans="1:16" hidden="1">
      <c r="A3245" t="s">
        <v>1574</v>
      </c>
      <c r="B3245" s="1">
        <v>42067</v>
      </c>
      <c r="C3245" t="s">
        <v>6</v>
      </c>
      <c r="D3245">
        <v>1</v>
      </c>
      <c r="E3245" t="s">
        <v>1577</v>
      </c>
      <c r="F3245" t="s">
        <v>29</v>
      </c>
      <c r="G3245" t="s">
        <v>4</v>
      </c>
      <c r="H3245" t="s">
        <v>1578</v>
      </c>
      <c r="I3245" s="2">
        <v>244.06</v>
      </c>
      <c r="J3245" s="5"/>
      <c r="L3245" s="5"/>
      <c r="M3245" s="2">
        <f t="shared" si="50"/>
        <v>-366102.28999999881</v>
      </c>
      <c r="P3245"/>
    </row>
    <row r="3246" spans="1:16" hidden="1">
      <c r="A3246" t="s">
        <v>1589</v>
      </c>
      <c r="B3246" s="1">
        <v>42067</v>
      </c>
      <c r="C3246" t="s">
        <v>630</v>
      </c>
      <c r="D3246">
        <v>1</v>
      </c>
      <c r="E3246" t="s">
        <v>1590</v>
      </c>
      <c r="F3246" t="s">
        <v>13</v>
      </c>
      <c r="G3246" t="s">
        <v>4</v>
      </c>
      <c r="H3246" t="s">
        <v>1591</v>
      </c>
      <c r="J3246" s="5"/>
      <c r="K3246" s="2">
        <v>6302.46</v>
      </c>
      <c r="L3246" s="5"/>
      <c r="M3246" s="2">
        <f t="shared" si="50"/>
        <v>-372404.74999999884</v>
      </c>
      <c r="P3246"/>
    </row>
    <row r="3247" spans="1:16" hidden="1">
      <c r="A3247" t="s">
        <v>1593</v>
      </c>
      <c r="B3247" s="1">
        <v>42067</v>
      </c>
      <c r="C3247" t="s">
        <v>195</v>
      </c>
      <c r="D3247">
        <v>1</v>
      </c>
      <c r="E3247" t="s">
        <v>1594</v>
      </c>
      <c r="F3247" t="s">
        <v>13</v>
      </c>
      <c r="G3247" t="s">
        <v>4</v>
      </c>
      <c r="H3247" t="s">
        <v>195</v>
      </c>
      <c r="J3247" s="5"/>
      <c r="K3247" s="2">
        <v>4344.0600000000004</v>
      </c>
      <c r="L3247" s="5"/>
      <c r="M3247" s="2">
        <f t="shared" si="50"/>
        <v>-376748.80999999883</v>
      </c>
      <c r="P3247"/>
    </row>
    <row r="3248" spans="1:16" hidden="1">
      <c r="A3248" t="s">
        <v>1596</v>
      </c>
      <c r="B3248" s="1">
        <v>42067</v>
      </c>
      <c r="C3248" t="s">
        <v>18</v>
      </c>
      <c r="D3248">
        <v>1</v>
      </c>
      <c r="E3248" t="s">
        <v>1597</v>
      </c>
      <c r="F3248" t="s">
        <v>13</v>
      </c>
      <c r="G3248" t="s">
        <v>4</v>
      </c>
      <c r="H3248" t="s">
        <v>18</v>
      </c>
      <c r="J3248" s="5"/>
      <c r="K3248" s="2">
        <v>26443.89</v>
      </c>
      <c r="L3248" s="5"/>
      <c r="M3248" s="2">
        <f t="shared" si="50"/>
        <v>-403192.69999999885</v>
      </c>
      <c r="P3248"/>
    </row>
    <row r="3249" spans="1:16" hidden="1">
      <c r="A3249" t="s">
        <v>15404</v>
      </c>
      <c r="B3249" s="1">
        <v>42067</v>
      </c>
      <c r="C3249" t="s">
        <v>15421</v>
      </c>
      <c r="D3249">
        <v>2</v>
      </c>
      <c r="E3249" t="s">
        <v>15422</v>
      </c>
      <c r="F3249" t="s">
        <v>7054</v>
      </c>
      <c r="G3249" t="s">
        <v>4</v>
      </c>
      <c r="H3249" t="s">
        <v>15423</v>
      </c>
      <c r="I3249" s="2">
        <v>996</v>
      </c>
      <c r="J3249" s="5"/>
      <c r="L3249" s="5"/>
      <c r="M3249" s="2">
        <f t="shared" si="50"/>
        <v>-402196.69999999885</v>
      </c>
      <c r="P3249"/>
    </row>
    <row r="3250" spans="1:16" hidden="1">
      <c r="A3250" t="s">
        <v>15431</v>
      </c>
      <c r="B3250" s="1">
        <v>42067</v>
      </c>
      <c r="C3250" t="s">
        <v>15443</v>
      </c>
      <c r="D3250">
        <v>1</v>
      </c>
      <c r="E3250" t="s">
        <v>15444</v>
      </c>
      <c r="F3250" t="s">
        <v>13561</v>
      </c>
      <c r="G3250" t="s">
        <v>4</v>
      </c>
      <c r="H3250" t="s">
        <v>343</v>
      </c>
      <c r="I3250" s="2">
        <v>240000</v>
      </c>
      <c r="J3250" s="5"/>
      <c r="L3250" s="5"/>
      <c r="M3250" s="2">
        <f t="shared" si="50"/>
        <v>-162196.69999999885</v>
      </c>
      <c r="P3250"/>
    </row>
    <row r="3251" spans="1:16" hidden="1">
      <c r="A3251" t="s">
        <v>15458</v>
      </c>
      <c r="B3251" s="1">
        <v>42067</v>
      </c>
      <c r="C3251" t="s">
        <v>18</v>
      </c>
      <c r="D3251">
        <v>2</v>
      </c>
      <c r="E3251" t="s">
        <v>15469</v>
      </c>
      <c r="F3251" t="s">
        <v>13559</v>
      </c>
      <c r="G3251" t="s">
        <v>479</v>
      </c>
      <c r="H3251" t="s">
        <v>1087</v>
      </c>
      <c r="I3251" s="2">
        <v>603.86</v>
      </c>
      <c r="J3251" s="5"/>
      <c r="L3251" s="5"/>
      <c r="M3251" s="2">
        <f t="shared" si="50"/>
        <v>-161592.83999999886</v>
      </c>
      <c r="P3251"/>
    </row>
    <row r="3252" spans="1:16" hidden="1">
      <c r="A3252" t="s">
        <v>15486</v>
      </c>
      <c r="B3252" s="1">
        <v>42067</v>
      </c>
      <c r="C3252" t="s">
        <v>15496</v>
      </c>
      <c r="D3252">
        <v>2</v>
      </c>
      <c r="E3252" t="s">
        <v>15497</v>
      </c>
      <c r="F3252" t="s">
        <v>7054</v>
      </c>
      <c r="G3252" t="s">
        <v>4</v>
      </c>
      <c r="H3252" t="s">
        <v>6111</v>
      </c>
      <c r="J3252" s="5"/>
      <c r="K3252" s="2">
        <v>950</v>
      </c>
      <c r="L3252" s="5"/>
      <c r="M3252" s="2">
        <f t="shared" si="50"/>
        <v>-162542.83999999886</v>
      </c>
      <c r="P3252"/>
    </row>
    <row r="3253" spans="1:16" hidden="1">
      <c r="A3253" t="s">
        <v>15486</v>
      </c>
      <c r="B3253" s="1">
        <v>42067</v>
      </c>
      <c r="C3253" t="s">
        <v>15496</v>
      </c>
      <c r="D3253">
        <v>2</v>
      </c>
      <c r="E3253" t="s">
        <v>15497</v>
      </c>
      <c r="F3253" t="s">
        <v>7054</v>
      </c>
      <c r="G3253" t="s">
        <v>4</v>
      </c>
      <c r="H3253" t="s">
        <v>6111</v>
      </c>
      <c r="I3253" s="2">
        <v>3030.01</v>
      </c>
      <c r="J3253" s="5"/>
      <c r="L3253" s="5"/>
      <c r="M3253" s="2">
        <f t="shared" si="50"/>
        <v>-159512.82999999885</v>
      </c>
      <c r="P3253"/>
    </row>
    <row r="3254" spans="1:16" hidden="1">
      <c r="A3254" t="s">
        <v>15508</v>
      </c>
      <c r="B3254" s="1">
        <v>42067</v>
      </c>
      <c r="C3254" t="s">
        <v>6</v>
      </c>
      <c r="D3254">
        <v>1</v>
      </c>
      <c r="E3254" t="s">
        <v>15516</v>
      </c>
      <c r="F3254" t="s">
        <v>13565</v>
      </c>
      <c r="G3254" t="s">
        <v>4</v>
      </c>
      <c r="H3254" t="s">
        <v>15517</v>
      </c>
      <c r="I3254" s="2">
        <v>5988.05</v>
      </c>
      <c r="J3254" s="5"/>
      <c r="L3254" s="5"/>
      <c r="M3254" s="2">
        <f t="shared" si="50"/>
        <v>-153524.77999999886</v>
      </c>
      <c r="P3254"/>
    </row>
    <row r="3255" spans="1:16" hidden="1">
      <c r="A3255" t="s">
        <v>15535</v>
      </c>
      <c r="B3255" s="1">
        <v>42067</v>
      </c>
      <c r="C3255" t="s">
        <v>6</v>
      </c>
      <c r="D3255">
        <v>1</v>
      </c>
      <c r="E3255" t="s">
        <v>15542</v>
      </c>
      <c r="F3255" t="s">
        <v>13565</v>
      </c>
      <c r="G3255" t="s">
        <v>4</v>
      </c>
      <c r="H3255" t="s">
        <v>15517</v>
      </c>
      <c r="I3255" s="2">
        <v>5988.07</v>
      </c>
      <c r="J3255" s="5"/>
      <c r="L3255" s="5"/>
      <c r="M3255" s="2">
        <f t="shared" si="50"/>
        <v>-147536.70999999886</v>
      </c>
      <c r="P3255"/>
    </row>
    <row r="3256" spans="1:16" hidden="1">
      <c r="A3256" t="s">
        <v>15557</v>
      </c>
      <c r="B3256" s="1">
        <v>42067</v>
      </c>
      <c r="C3256" t="s">
        <v>1266</v>
      </c>
      <c r="D3256">
        <v>2</v>
      </c>
      <c r="E3256" t="s">
        <v>15563</v>
      </c>
      <c r="F3256" t="s">
        <v>7054</v>
      </c>
      <c r="G3256" t="s">
        <v>4</v>
      </c>
      <c r="H3256" t="s">
        <v>15564</v>
      </c>
      <c r="I3256" s="2">
        <v>1840</v>
      </c>
      <c r="J3256" s="5"/>
      <c r="L3256" s="5"/>
      <c r="M3256" s="2">
        <f t="shared" si="50"/>
        <v>-145696.70999999886</v>
      </c>
      <c r="P3256"/>
    </row>
    <row r="3257" spans="1:16" hidden="1">
      <c r="A3257" t="s">
        <v>15580</v>
      </c>
      <c r="B3257" s="1">
        <v>42067</v>
      </c>
      <c r="C3257" t="s">
        <v>15586</v>
      </c>
      <c r="D3257">
        <v>2</v>
      </c>
      <c r="E3257" t="s">
        <v>15587</v>
      </c>
      <c r="F3257" t="s">
        <v>7054</v>
      </c>
      <c r="G3257" t="s">
        <v>4</v>
      </c>
      <c r="H3257" t="s">
        <v>1297</v>
      </c>
      <c r="I3257" s="2">
        <v>200.13</v>
      </c>
      <c r="J3257" s="5"/>
      <c r="L3257" s="5"/>
      <c r="M3257" s="2">
        <f t="shared" si="50"/>
        <v>-145496.57999999885</v>
      </c>
      <c r="P3257"/>
    </row>
    <row r="3258" spans="1:16" hidden="1">
      <c r="A3258" t="s">
        <v>15603</v>
      </c>
      <c r="B3258" s="1">
        <v>42067</v>
      </c>
      <c r="C3258" t="s">
        <v>15611</v>
      </c>
      <c r="D3258">
        <v>2</v>
      </c>
      <c r="E3258" t="s">
        <v>15612</v>
      </c>
      <c r="F3258" t="s">
        <v>7054</v>
      </c>
      <c r="G3258" t="s">
        <v>4</v>
      </c>
      <c r="H3258" t="s">
        <v>15613</v>
      </c>
      <c r="I3258" s="2">
        <v>1025</v>
      </c>
      <c r="J3258" s="5"/>
      <c r="L3258" s="5"/>
      <c r="M3258" s="2">
        <f t="shared" si="50"/>
        <v>-144471.57999999885</v>
      </c>
      <c r="P3258"/>
    </row>
    <row r="3259" spans="1:16" hidden="1">
      <c r="A3259" t="s">
        <v>15630</v>
      </c>
      <c r="B3259" s="1">
        <v>42067</v>
      </c>
      <c r="C3259" t="s">
        <v>15637</v>
      </c>
      <c r="D3259">
        <v>2</v>
      </c>
      <c r="E3259" t="s">
        <v>15638</v>
      </c>
      <c r="F3259" t="s">
        <v>7054</v>
      </c>
      <c r="G3259" t="s">
        <v>4</v>
      </c>
      <c r="H3259" t="s">
        <v>1101</v>
      </c>
      <c r="I3259" s="2">
        <v>1025</v>
      </c>
      <c r="J3259" s="5"/>
      <c r="L3259" s="5"/>
      <c r="M3259" s="2">
        <f t="shared" si="50"/>
        <v>-143446.57999999885</v>
      </c>
      <c r="P3259"/>
    </row>
    <row r="3260" spans="1:16" hidden="1">
      <c r="A3260" t="s">
        <v>15656</v>
      </c>
      <c r="B3260" s="1">
        <v>42067</v>
      </c>
      <c r="C3260" t="s">
        <v>15664</v>
      </c>
      <c r="D3260">
        <v>2</v>
      </c>
      <c r="E3260" t="s">
        <v>15665</v>
      </c>
      <c r="F3260" t="s">
        <v>7054</v>
      </c>
      <c r="G3260" t="s">
        <v>4</v>
      </c>
      <c r="H3260" t="s">
        <v>734</v>
      </c>
      <c r="I3260" s="2">
        <v>1099.67</v>
      </c>
      <c r="J3260" s="5"/>
      <c r="L3260" s="5"/>
      <c r="M3260" s="2">
        <f t="shared" si="50"/>
        <v>-142346.90999999884</v>
      </c>
      <c r="P3260"/>
    </row>
    <row r="3261" spans="1:16" hidden="1">
      <c r="A3261" t="s">
        <v>15682</v>
      </c>
      <c r="B3261" s="1">
        <v>42067</v>
      </c>
      <c r="C3261" t="s">
        <v>15690</v>
      </c>
      <c r="D3261">
        <v>2</v>
      </c>
      <c r="E3261" t="s">
        <v>15691</v>
      </c>
      <c r="F3261" t="s">
        <v>7054</v>
      </c>
      <c r="G3261" t="s">
        <v>4</v>
      </c>
      <c r="H3261" t="s">
        <v>1107</v>
      </c>
      <c r="J3261" s="5"/>
      <c r="K3261" s="2">
        <v>6300.01</v>
      </c>
      <c r="L3261" s="5"/>
      <c r="M3261" s="2">
        <f t="shared" si="50"/>
        <v>-148646.91999999885</v>
      </c>
      <c r="P3261"/>
    </row>
    <row r="3262" spans="1:16" hidden="1">
      <c r="A3262" t="s">
        <v>15682</v>
      </c>
      <c r="B3262" s="1">
        <v>42067</v>
      </c>
      <c r="C3262" t="s">
        <v>15690</v>
      </c>
      <c r="D3262">
        <v>2</v>
      </c>
      <c r="E3262" t="s">
        <v>15691</v>
      </c>
      <c r="F3262" t="s">
        <v>7054</v>
      </c>
      <c r="G3262" t="s">
        <v>4</v>
      </c>
      <c r="H3262" t="s">
        <v>1107</v>
      </c>
      <c r="I3262" s="2">
        <v>6300.01</v>
      </c>
      <c r="J3262" s="5"/>
      <c r="L3262" s="5"/>
      <c r="M3262" s="2">
        <f t="shared" si="50"/>
        <v>-142346.90999999884</v>
      </c>
      <c r="P3262"/>
    </row>
    <row r="3263" spans="1:16" hidden="1">
      <c r="A3263" t="s">
        <v>15707</v>
      </c>
      <c r="B3263" s="1">
        <v>42067</v>
      </c>
      <c r="C3263" t="s">
        <v>6</v>
      </c>
      <c r="D3263">
        <v>1</v>
      </c>
      <c r="E3263" t="s">
        <v>15715</v>
      </c>
      <c r="F3263" t="s">
        <v>13565</v>
      </c>
      <c r="G3263" t="s">
        <v>4</v>
      </c>
      <c r="H3263" t="s">
        <v>435</v>
      </c>
      <c r="I3263" s="2">
        <v>1840</v>
      </c>
      <c r="J3263" s="5"/>
      <c r="L3263" s="5"/>
      <c r="M3263" s="2">
        <f t="shared" si="50"/>
        <v>-140506.90999999884</v>
      </c>
      <c r="P3263"/>
    </row>
    <row r="3264" spans="1:16" hidden="1">
      <c r="A3264" t="s">
        <v>15734</v>
      </c>
      <c r="B3264" s="1">
        <v>42067</v>
      </c>
      <c r="C3264" t="s">
        <v>6</v>
      </c>
      <c r="D3264">
        <v>1</v>
      </c>
      <c r="E3264" t="s">
        <v>15715</v>
      </c>
      <c r="F3264" t="s">
        <v>13565</v>
      </c>
      <c r="G3264" t="s">
        <v>4</v>
      </c>
      <c r="H3264" t="s">
        <v>15741</v>
      </c>
      <c r="J3264" s="5"/>
      <c r="K3264" s="2">
        <v>1840</v>
      </c>
      <c r="L3264" s="5"/>
      <c r="M3264" s="2">
        <f t="shared" si="50"/>
        <v>-142346.90999999884</v>
      </c>
      <c r="P3264"/>
    </row>
    <row r="3265" spans="1:16" hidden="1">
      <c r="A3265" t="s">
        <v>15758</v>
      </c>
      <c r="B3265" s="1">
        <v>42067</v>
      </c>
      <c r="C3265" t="s">
        <v>18</v>
      </c>
      <c r="D3265">
        <v>2</v>
      </c>
      <c r="E3265" t="s">
        <v>15765</v>
      </c>
      <c r="F3265" t="s">
        <v>13559</v>
      </c>
      <c r="G3265" t="s">
        <v>479</v>
      </c>
      <c r="H3265" t="s">
        <v>89</v>
      </c>
      <c r="I3265" s="2">
        <v>402.44</v>
      </c>
      <c r="J3265" s="5"/>
      <c r="L3265" s="5"/>
      <c r="M3265" s="2">
        <f t="shared" si="50"/>
        <v>-141944.46999999884</v>
      </c>
      <c r="P3265"/>
    </row>
    <row r="3266" spans="1:16" hidden="1">
      <c r="A3266" t="s">
        <v>15784</v>
      </c>
      <c r="B3266" s="1">
        <v>42067</v>
      </c>
      <c r="C3266" t="s">
        <v>15792</v>
      </c>
      <c r="D3266">
        <v>2</v>
      </c>
      <c r="E3266" t="s">
        <v>15793</v>
      </c>
      <c r="F3266" t="s">
        <v>7054</v>
      </c>
      <c r="G3266" t="s">
        <v>4</v>
      </c>
      <c r="H3266" t="s">
        <v>15794</v>
      </c>
      <c r="I3266" s="2">
        <v>4100</v>
      </c>
      <c r="J3266" s="5"/>
      <c r="L3266" s="5"/>
      <c r="M3266" s="2">
        <f t="shared" si="50"/>
        <v>-137844.46999999884</v>
      </c>
      <c r="P3266"/>
    </row>
    <row r="3267" spans="1:16" hidden="1">
      <c r="A3267" t="s">
        <v>15810</v>
      </c>
      <c r="B3267" s="1">
        <v>42067</v>
      </c>
      <c r="C3267" t="s">
        <v>15818</v>
      </c>
      <c r="D3267">
        <v>1</v>
      </c>
      <c r="E3267" t="s">
        <v>15819</v>
      </c>
      <c r="F3267" t="s">
        <v>13565</v>
      </c>
      <c r="G3267" t="s">
        <v>4</v>
      </c>
      <c r="H3267" t="s">
        <v>1534</v>
      </c>
      <c r="I3267" s="2">
        <v>110000</v>
      </c>
      <c r="J3267" s="5"/>
      <c r="L3267" s="5"/>
      <c r="M3267" s="2">
        <f t="shared" si="50"/>
        <v>-27844.469999998837</v>
      </c>
      <c r="P3267"/>
    </row>
    <row r="3268" spans="1:16" hidden="1">
      <c r="A3268" t="s">
        <v>15835</v>
      </c>
      <c r="B3268" s="1">
        <v>42067</v>
      </c>
      <c r="C3268" t="s">
        <v>15840</v>
      </c>
      <c r="D3268">
        <v>2</v>
      </c>
      <c r="E3268" t="s">
        <v>15841</v>
      </c>
      <c r="F3268" t="s">
        <v>7054</v>
      </c>
      <c r="G3268" t="s">
        <v>4</v>
      </c>
      <c r="H3268" t="s">
        <v>15842</v>
      </c>
      <c r="I3268" s="2">
        <v>1025</v>
      </c>
      <c r="J3268" s="5"/>
      <c r="L3268" s="5"/>
      <c r="M3268" s="2">
        <f t="shared" si="50"/>
        <v>-26819.469999998837</v>
      </c>
      <c r="P3268"/>
    </row>
    <row r="3269" spans="1:16" hidden="1">
      <c r="A3269" t="s">
        <v>15858</v>
      </c>
      <c r="B3269" s="1">
        <v>42067</v>
      </c>
      <c r="C3269" t="s">
        <v>15864</v>
      </c>
      <c r="D3269">
        <v>2</v>
      </c>
      <c r="E3269" t="s">
        <v>15865</v>
      </c>
      <c r="F3269" t="s">
        <v>7054</v>
      </c>
      <c r="G3269" t="s">
        <v>4</v>
      </c>
      <c r="H3269" t="s">
        <v>15866</v>
      </c>
      <c r="I3269" s="2">
        <v>1840</v>
      </c>
      <c r="J3269" s="5"/>
      <c r="L3269" s="5"/>
      <c r="M3269" s="2">
        <f t="shared" si="50"/>
        <v>-24979.469999998837</v>
      </c>
      <c r="P3269"/>
    </row>
    <row r="3270" spans="1:16" hidden="1">
      <c r="A3270" t="s">
        <v>15880</v>
      </c>
      <c r="B3270" s="1">
        <v>42067</v>
      </c>
      <c r="C3270" t="s">
        <v>15885</v>
      </c>
      <c r="D3270">
        <v>2</v>
      </c>
      <c r="E3270" t="s">
        <v>15886</v>
      </c>
      <c r="F3270" t="s">
        <v>7054</v>
      </c>
      <c r="G3270" t="s">
        <v>4</v>
      </c>
      <c r="H3270" t="s">
        <v>435</v>
      </c>
      <c r="J3270" s="5"/>
      <c r="K3270" s="2">
        <v>1840</v>
      </c>
      <c r="L3270" s="5"/>
      <c r="M3270" s="2">
        <f t="shared" si="50"/>
        <v>-26819.469999998837</v>
      </c>
      <c r="P3270"/>
    </row>
    <row r="3271" spans="1:16" hidden="1">
      <c r="A3271" t="s">
        <v>15880</v>
      </c>
      <c r="B3271" s="1">
        <v>42067</v>
      </c>
      <c r="C3271" t="s">
        <v>15885</v>
      </c>
      <c r="D3271">
        <v>2</v>
      </c>
      <c r="E3271" t="s">
        <v>15886</v>
      </c>
      <c r="F3271" t="s">
        <v>7054</v>
      </c>
      <c r="G3271" t="s">
        <v>4</v>
      </c>
      <c r="H3271" t="s">
        <v>435</v>
      </c>
      <c r="I3271" s="2">
        <v>1840</v>
      </c>
      <c r="J3271" s="5"/>
      <c r="L3271" s="5"/>
      <c r="M3271" s="2">
        <f t="shared" si="50"/>
        <v>-24979.469999998837</v>
      </c>
      <c r="P3271"/>
    </row>
    <row r="3272" spans="1:16" hidden="1">
      <c r="A3272" t="s">
        <v>15903</v>
      </c>
      <c r="B3272" s="1">
        <v>42067</v>
      </c>
      <c r="C3272" t="s">
        <v>15908</v>
      </c>
      <c r="D3272">
        <v>2</v>
      </c>
      <c r="E3272" t="s">
        <v>15909</v>
      </c>
      <c r="F3272" t="s">
        <v>7054</v>
      </c>
      <c r="G3272" t="s">
        <v>4</v>
      </c>
      <c r="H3272" t="s">
        <v>15613</v>
      </c>
      <c r="I3272" s="2">
        <v>4100</v>
      </c>
      <c r="J3272" s="5"/>
      <c r="L3272" s="5"/>
      <c r="M3272" s="2">
        <f t="shared" si="50"/>
        <v>-20879.469999998837</v>
      </c>
      <c r="P3272"/>
    </row>
    <row r="3273" spans="1:16" hidden="1">
      <c r="A3273" t="s">
        <v>15923</v>
      </c>
      <c r="B3273" s="1">
        <v>42067</v>
      </c>
      <c r="C3273" t="s">
        <v>15931</v>
      </c>
      <c r="D3273">
        <v>1</v>
      </c>
      <c r="E3273" t="s">
        <v>15932</v>
      </c>
      <c r="F3273" t="s">
        <v>13565</v>
      </c>
      <c r="G3273" t="s">
        <v>4</v>
      </c>
      <c r="H3273" t="s">
        <v>15933</v>
      </c>
      <c r="I3273" s="2">
        <v>1000</v>
      </c>
      <c r="J3273" s="5"/>
      <c r="L3273" s="5"/>
      <c r="M3273" s="2">
        <f t="shared" ref="M3273:M3336" si="51">+M3272+I3273-K3273</f>
        <v>-19879.469999998837</v>
      </c>
      <c r="P3273"/>
    </row>
    <row r="3274" spans="1:16" hidden="1">
      <c r="A3274" s="35" t="s">
        <v>1606</v>
      </c>
      <c r="B3274" s="36">
        <v>42068</v>
      </c>
      <c r="C3274" s="35" t="s">
        <v>354</v>
      </c>
      <c r="D3274" s="35">
        <v>1</v>
      </c>
      <c r="E3274" s="35" t="s">
        <v>468</v>
      </c>
      <c r="F3274" s="35" t="s">
        <v>13</v>
      </c>
      <c r="G3274" s="35" t="s">
        <v>4</v>
      </c>
      <c r="H3274" s="35" t="s">
        <v>1609</v>
      </c>
      <c r="I3274" s="11">
        <v>20000</v>
      </c>
      <c r="J3274" s="12" t="s">
        <v>36334</v>
      </c>
      <c r="K3274" s="11"/>
      <c r="L3274" s="12"/>
      <c r="M3274" s="11">
        <f t="shared" si="51"/>
        <v>120.53000000116299</v>
      </c>
      <c r="P3274"/>
    </row>
    <row r="3275" spans="1:16" hidden="1">
      <c r="A3275" t="s">
        <v>1610</v>
      </c>
      <c r="B3275" s="1">
        <v>42068</v>
      </c>
      <c r="C3275" t="s">
        <v>6</v>
      </c>
      <c r="D3275">
        <v>1</v>
      </c>
      <c r="E3275" t="s">
        <v>1612</v>
      </c>
      <c r="F3275" t="s">
        <v>8</v>
      </c>
      <c r="G3275" t="s">
        <v>4</v>
      </c>
      <c r="H3275" t="s">
        <v>1311</v>
      </c>
      <c r="I3275" s="2">
        <v>1025</v>
      </c>
      <c r="J3275" s="5">
        <v>2</v>
      </c>
      <c r="L3275" s="5"/>
      <c r="M3275" s="2">
        <f t="shared" si="51"/>
        <v>1145.530000001163</v>
      </c>
      <c r="P3275"/>
    </row>
    <row r="3276" spans="1:16" hidden="1">
      <c r="A3276" t="s">
        <v>1615</v>
      </c>
      <c r="B3276" s="1">
        <v>42068</v>
      </c>
      <c r="C3276" t="s">
        <v>43</v>
      </c>
      <c r="D3276">
        <v>1</v>
      </c>
      <c r="E3276" t="s">
        <v>1618</v>
      </c>
      <c r="F3276" t="s">
        <v>13</v>
      </c>
      <c r="G3276" t="s">
        <v>4</v>
      </c>
      <c r="H3276" t="s">
        <v>575</v>
      </c>
      <c r="J3276" s="5"/>
      <c r="K3276" s="2">
        <v>159030.79</v>
      </c>
      <c r="L3276" s="5">
        <v>4</v>
      </c>
      <c r="M3276" s="2">
        <f t="shared" si="51"/>
        <v>-157885.25999999885</v>
      </c>
      <c r="P3276"/>
    </row>
    <row r="3277" spans="1:16" hidden="1">
      <c r="A3277" s="41" t="s">
        <v>1695</v>
      </c>
      <c r="B3277" s="40">
        <v>42068</v>
      </c>
      <c r="C3277" s="41" t="s">
        <v>354</v>
      </c>
      <c r="D3277" s="41">
        <v>1</v>
      </c>
      <c r="E3277" s="41" t="s">
        <v>355</v>
      </c>
      <c r="F3277" s="41" t="s">
        <v>13</v>
      </c>
      <c r="G3277" s="41" t="s">
        <v>4</v>
      </c>
      <c r="H3277" s="41" t="s">
        <v>1699</v>
      </c>
      <c r="I3277" s="42">
        <v>26103.62</v>
      </c>
      <c r="J3277" s="5"/>
      <c r="L3277" s="5"/>
      <c r="M3277" s="2">
        <f t="shared" si="51"/>
        <v>-131781.63999999885</v>
      </c>
      <c r="N3277" s="34" t="s">
        <v>36385</v>
      </c>
      <c r="P3277"/>
    </row>
    <row r="3278" spans="1:16" hidden="1">
      <c r="A3278" t="s">
        <v>1813</v>
      </c>
      <c r="B3278" s="1">
        <v>42068</v>
      </c>
      <c r="C3278" t="s">
        <v>6</v>
      </c>
      <c r="D3278">
        <v>1</v>
      </c>
      <c r="E3278" t="s">
        <v>1814</v>
      </c>
      <c r="F3278" t="s">
        <v>29</v>
      </c>
      <c r="G3278" t="s">
        <v>4</v>
      </c>
      <c r="H3278" t="s">
        <v>638</v>
      </c>
      <c r="I3278" s="2">
        <v>1821.27</v>
      </c>
      <c r="J3278" s="5">
        <v>1</v>
      </c>
      <c r="L3278" s="5"/>
      <c r="M3278" s="2">
        <f t="shared" si="51"/>
        <v>-129960.36999999885</v>
      </c>
      <c r="P3278"/>
    </row>
    <row r="3279" spans="1:16" hidden="1">
      <c r="A3279" t="s">
        <v>1846</v>
      </c>
      <c r="B3279" s="1">
        <v>42068</v>
      </c>
      <c r="C3279" t="s">
        <v>536</v>
      </c>
      <c r="D3279">
        <v>1</v>
      </c>
      <c r="E3279" t="s">
        <v>1848</v>
      </c>
      <c r="F3279" t="s">
        <v>16</v>
      </c>
      <c r="G3279" t="s">
        <v>4</v>
      </c>
      <c r="H3279" t="s">
        <v>1849</v>
      </c>
      <c r="J3279" s="5"/>
      <c r="K3279" s="2">
        <v>217201</v>
      </c>
      <c r="L3279" s="5">
        <v>5</v>
      </c>
      <c r="M3279" s="2">
        <f t="shared" si="51"/>
        <v>-347161.36999999883</v>
      </c>
      <c r="P3279"/>
    </row>
    <row r="3280" spans="1:16" hidden="1">
      <c r="A3280" t="s">
        <v>1985</v>
      </c>
      <c r="B3280" s="1">
        <v>42068</v>
      </c>
      <c r="C3280" t="s">
        <v>1944</v>
      </c>
      <c r="D3280">
        <v>2</v>
      </c>
      <c r="E3280" t="s">
        <v>1986</v>
      </c>
      <c r="F3280" t="s">
        <v>51</v>
      </c>
      <c r="G3280" t="s">
        <v>52</v>
      </c>
      <c r="H3280" t="s">
        <v>1987</v>
      </c>
      <c r="I3280" s="2">
        <v>1025</v>
      </c>
      <c r="J3280" s="5" t="s">
        <v>36334</v>
      </c>
      <c r="L3280" s="5"/>
      <c r="M3280" s="2">
        <f t="shared" si="51"/>
        <v>-346136.36999999883</v>
      </c>
      <c r="P3280"/>
    </row>
    <row r="3281" spans="1:16" hidden="1">
      <c r="A3281" t="s">
        <v>1994</v>
      </c>
      <c r="B3281" s="1">
        <v>42068</v>
      </c>
      <c r="C3281" t="s">
        <v>245</v>
      </c>
      <c r="D3281">
        <v>2</v>
      </c>
      <c r="E3281" t="s">
        <v>1995</v>
      </c>
      <c r="F3281" t="s">
        <v>13</v>
      </c>
      <c r="G3281" t="s">
        <v>52</v>
      </c>
      <c r="H3281" t="s">
        <v>1987</v>
      </c>
      <c r="J3281" s="5"/>
      <c r="K3281" s="2">
        <v>1025</v>
      </c>
      <c r="L3281" s="5" t="s">
        <v>36334</v>
      </c>
      <c r="M3281" s="2">
        <f t="shared" si="51"/>
        <v>-347161.36999999883</v>
      </c>
      <c r="P3281"/>
    </row>
    <row r="3282" spans="1:16" hidden="1">
      <c r="A3282" t="s">
        <v>2001</v>
      </c>
      <c r="B3282" s="1">
        <v>42068</v>
      </c>
      <c r="C3282" t="s">
        <v>43</v>
      </c>
      <c r="D3282">
        <v>1</v>
      </c>
      <c r="E3282" t="s">
        <v>2002</v>
      </c>
      <c r="F3282" t="s">
        <v>16</v>
      </c>
      <c r="G3282" t="s">
        <v>4</v>
      </c>
      <c r="H3282" t="s">
        <v>2003</v>
      </c>
      <c r="J3282" s="5"/>
      <c r="K3282" s="2">
        <v>1025</v>
      </c>
      <c r="L3282" s="5">
        <v>8</v>
      </c>
      <c r="M3282" s="2">
        <f t="shared" si="51"/>
        <v>-348186.36999999883</v>
      </c>
      <c r="P3282"/>
    </row>
    <row r="3283" spans="1:16" hidden="1">
      <c r="A3283" t="s">
        <v>2010</v>
      </c>
      <c r="B3283" s="1">
        <v>42068</v>
      </c>
      <c r="C3283" t="s">
        <v>43</v>
      </c>
      <c r="D3283">
        <v>1</v>
      </c>
      <c r="E3283" t="s">
        <v>2011</v>
      </c>
      <c r="F3283" t="s">
        <v>228</v>
      </c>
      <c r="G3283" t="s">
        <v>4</v>
      </c>
      <c r="H3283" t="s">
        <v>2012</v>
      </c>
      <c r="J3283" s="5"/>
      <c r="K3283" s="2">
        <v>2160</v>
      </c>
      <c r="L3283" s="5">
        <v>7</v>
      </c>
      <c r="M3283" s="2">
        <f t="shared" si="51"/>
        <v>-350346.36999999883</v>
      </c>
      <c r="P3283"/>
    </row>
    <row r="3284" spans="1:16" hidden="1">
      <c r="A3284" t="s">
        <v>2030</v>
      </c>
      <c r="B3284" s="1">
        <v>42068</v>
      </c>
      <c r="C3284" t="s">
        <v>6</v>
      </c>
      <c r="D3284">
        <v>1</v>
      </c>
      <c r="E3284" t="s">
        <v>2031</v>
      </c>
      <c r="F3284" t="s">
        <v>29</v>
      </c>
      <c r="G3284" t="s">
        <v>4</v>
      </c>
      <c r="H3284" t="s">
        <v>2032</v>
      </c>
      <c r="I3284" s="2">
        <v>348</v>
      </c>
      <c r="J3284" s="5">
        <v>1</v>
      </c>
      <c r="L3284" s="5"/>
      <c r="M3284" s="2">
        <f t="shared" si="51"/>
        <v>-349998.36999999883</v>
      </c>
      <c r="P3284"/>
    </row>
    <row r="3285" spans="1:16" hidden="1">
      <c r="A3285" t="s">
        <v>2068</v>
      </c>
      <c r="B3285" s="1">
        <v>42068</v>
      </c>
      <c r="C3285" t="s">
        <v>6</v>
      </c>
      <c r="D3285">
        <v>1</v>
      </c>
      <c r="E3285" t="s">
        <v>2069</v>
      </c>
      <c r="F3285" t="s">
        <v>29</v>
      </c>
      <c r="G3285" t="s">
        <v>4</v>
      </c>
      <c r="H3285" t="s">
        <v>1971</v>
      </c>
      <c r="I3285" s="2">
        <v>150</v>
      </c>
      <c r="J3285" s="5">
        <v>1</v>
      </c>
      <c r="L3285" s="5"/>
      <c r="M3285" s="2">
        <f t="shared" si="51"/>
        <v>-349848.36999999883</v>
      </c>
      <c r="P3285"/>
    </row>
    <row r="3286" spans="1:16" hidden="1">
      <c r="A3286" t="s">
        <v>2120</v>
      </c>
      <c r="B3286" s="1">
        <v>42068</v>
      </c>
      <c r="C3286" t="s">
        <v>6</v>
      </c>
      <c r="D3286">
        <v>1</v>
      </c>
      <c r="E3286" t="s">
        <v>2121</v>
      </c>
      <c r="F3286" t="s">
        <v>29</v>
      </c>
      <c r="G3286" t="s">
        <v>4</v>
      </c>
      <c r="H3286" t="s">
        <v>2122</v>
      </c>
      <c r="I3286" s="2">
        <v>366.1</v>
      </c>
      <c r="J3286" s="5">
        <v>2</v>
      </c>
      <c r="L3286" s="5"/>
      <c r="M3286" s="2">
        <f t="shared" si="51"/>
        <v>-349482.26999999885</v>
      </c>
      <c r="P3286"/>
    </row>
    <row r="3287" spans="1:16" hidden="1">
      <c r="A3287" t="s">
        <v>2192</v>
      </c>
      <c r="B3287" s="1">
        <v>42068</v>
      </c>
      <c r="C3287" t="s">
        <v>245</v>
      </c>
      <c r="D3287">
        <v>1</v>
      </c>
      <c r="E3287" t="s">
        <v>2193</v>
      </c>
      <c r="F3287" t="s">
        <v>13</v>
      </c>
      <c r="G3287" t="s">
        <v>4</v>
      </c>
      <c r="H3287" t="s">
        <v>2194</v>
      </c>
      <c r="J3287" s="5"/>
      <c r="K3287" s="2">
        <v>1025</v>
      </c>
      <c r="L3287" s="5">
        <v>6</v>
      </c>
      <c r="M3287" s="2">
        <f t="shared" si="51"/>
        <v>-350507.26999999885</v>
      </c>
      <c r="P3287"/>
    </row>
    <row r="3288" spans="1:16" hidden="1">
      <c r="A3288" t="s">
        <v>2200</v>
      </c>
      <c r="B3288" s="1">
        <v>42068</v>
      </c>
      <c r="C3288" t="s">
        <v>195</v>
      </c>
      <c r="D3288">
        <v>1</v>
      </c>
      <c r="E3288" t="s">
        <v>2201</v>
      </c>
      <c r="F3288" t="s">
        <v>13</v>
      </c>
      <c r="G3288" t="s">
        <v>4</v>
      </c>
      <c r="H3288" t="s">
        <v>195</v>
      </c>
      <c r="J3288" s="5"/>
      <c r="K3288" s="2">
        <v>8251.24</v>
      </c>
      <c r="L3288" s="5">
        <v>2</v>
      </c>
      <c r="M3288" s="2">
        <f t="shared" si="51"/>
        <v>-358758.50999999885</v>
      </c>
      <c r="P3288"/>
    </row>
    <row r="3289" spans="1:16" hidden="1">
      <c r="A3289" t="s">
        <v>2205</v>
      </c>
      <c r="B3289" s="1">
        <v>42068</v>
      </c>
      <c r="C3289" t="s">
        <v>18</v>
      </c>
      <c r="D3289">
        <v>1</v>
      </c>
      <c r="E3289" t="s">
        <v>2206</v>
      </c>
      <c r="F3289" t="s">
        <v>13</v>
      </c>
      <c r="G3289" t="s">
        <v>4</v>
      </c>
      <c r="H3289" t="s">
        <v>18</v>
      </c>
      <c r="J3289" s="5"/>
      <c r="K3289" s="2">
        <v>22305.29</v>
      </c>
      <c r="L3289" s="5">
        <v>1</v>
      </c>
      <c r="M3289" s="2">
        <f t="shared" si="51"/>
        <v>-381063.79999999882</v>
      </c>
      <c r="P3289"/>
    </row>
    <row r="3290" spans="1:16" hidden="1">
      <c r="A3290" t="s">
        <v>15947</v>
      </c>
      <c r="B3290" s="1">
        <v>42068</v>
      </c>
      <c r="C3290" t="s">
        <v>15970</v>
      </c>
      <c r="D3290">
        <v>1</v>
      </c>
      <c r="E3290" t="s">
        <v>15971</v>
      </c>
      <c r="F3290" t="s">
        <v>13565</v>
      </c>
      <c r="G3290" t="s">
        <v>4</v>
      </c>
      <c r="H3290" t="s">
        <v>15972</v>
      </c>
      <c r="I3290" s="2">
        <v>159030.79</v>
      </c>
      <c r="J3290" s="5">
        <v>4</v>
      </c>
      <c r="L3290" s="5"/>
      <c r="M3290" s="2">
        <f t="shared" si="51"/>
        <v>-222033.00999999882</v>
      </c>
      <c r="P3290"/>
    </row>
    <row r="3291" spans="1:16" hidden="1">
      <c r="A3291" t="s">
        <v>15978</v>
      </c>
      <c r="B3291" s="1">
        <v>42068</v>
      </c>
      <c r="C3291" t="s">
        <v>8703</v>
      </c>
      <c r="D3291">
        <v>2</v>
      </c>
      <c r="E3291" t="s">
        <v>16000</v>
      </c>
      <c r="F3291" t="s">
        <v>7054</v>
      </c>
      <c r="G3291" t="s">
        <v>4</v>
      </c>
      <c r="H3291" t="s">
        <v>8705</v>
      </c>
      <c r="I3291" s="2">
        <v>1225.0999999999999</v>
      </c>
      <c r="J3291" s="5">
        <v>1</v>
      </c>
      <c r="L3291" s="5"/>
      <c r="M3291" s="2">
        <f t="shared" si="51"/>
        <v>-220807.90999999881</v>
      </c>
      <c r="P3291"/>
    </row>
    <row r="3292" spans="1:16" hidden="1">
      <c r="A3292" s="41" t="s">
        <v>16007</v>
      </c>
      <c r="B3292" s="40">
        <v>42068</v>
      </c>
      <c r="C3292" s="41" t="s">
        <v>6</v>
      </c>
      <c r="D3292" s="41">
        <v>1</v>
      </c>
      <c r="E3292" s="41" t="s">
        <v>14261</v>
      </c>
      <c r="F3292" s="41" t="s">
        <v>13565</v>
      </c>
      <c r="G3292" s="41" t="s">
        <v>4</v>
      </c>
      <c r="H3292" s="41" t="s">
        <v>16026</v>
      </c>
      <c r="I3292" s="42"/>
      <c r="J3292" s="46"/>
      <c r="K3292" s="42">
        <v>200</v>
      </c>
      <c r="L3292" s="5"/>
      <c r="M3292" s="2">
        <f t="shared" si="51"/>
        <v>-221007.90999999881</v>
      </c>
      <c r="N3292" s="34" t="s">
        <v>36385</v>
      </c>
      <c r="P3292"/>
    </row>
    <row r="3293" spans="1:16" hidden="1">
      <c r="A3293" t="s">
        <v>16029</v>
      </c>
      <c r="B3293" s="1">
        <v>42068</v>
      </c>
      <c r="C3293" t="s">
        <v>6</v>
      </c>
      <c r="D3293">
        <v>1</v>
      </c>
      <c r="E3293" t="s">
        <v>14405</v>
      </c>
      <c r="F3293" t="s">
        <v>13565</v>
      </c>
      <c r="G3293" t="s">
        <v>4</v>
      </c>
      <c r="H3293" t="s">
        <v>16054</v>
      </c>
      <c r="J3293" s="5"/>
      <c r="K3293" s="2">
        <v>20000</v>
      </c>
      <c r="L3293" s="5" t="s">
        <v>36334</v>
      </c>
      <c r="M3293" s="2">
        <f t="shared" si="51"/>
        <v>-241007.90999999881</v>
      </c>
      <c r="P3293"/>
    </row>
    <row r="3294" spans="1:16" hidden="1">
      <c r="A3294" t="s">
        <v>16058</v>
      </c>
      <c r="B3294" s="1">
        <v>42068</v>
      </c>
      <c r="C3294" t="s">
        <v>16072</v>
      </c>
      <c r="D3294">
        <v>1</v>
      </c>
      <c r="E3294" t="s">
        <v>16073</v>
      </c>
      <c r="F3294" t="s">
        <v>13565</v>
      </c>
      <c r="G3294" t="s">
        <v>4</v>
      </c>
      <c r="H3294" t="s">
        <v>16074</v>
      </c>
      <c r="I3294" s="2">
        <v>1500</v>
      </c>
      <c r="J3294" s="5">
        <v>1</v>
      </c>
      <c r="L3294" s="5"/>
      <c r="M3294" s="2">
        <f t="shared" si="51"/>
        <v>-239507.90999999881</v>
      </c>
      <c r="P3294"/>
    </row>
    <row r="3295" spans="1:16" hidden="1">
      <c r="A3295" t="s">
        <v>16080</v>
      </c>
      <c r="B3295" s="1">
        <v>42068</v>
      </c>
      <c r="C3295" t="s">
        <v>16096</v>
      </c>
      <c r="D3295">
        <v>2</v>
      </c>
      <c r="E3295" t="s">
        <v>16097</v>
      </c>
      <c r="F3295" t="s">
        <v>7054</v>
      </c>
      <c r="G3295" t="s">
        <v>4</v>
      </c>
      <c r="H3295" t="s">
        <v>1311</v>
      </c>
      <c r="J3295" s="5"/>
      <c r="K3295" s="2">
        <v>1025</v>
      </c>
      <c r="L3295" s="5" t="s">
        <v>36334</v>
      </c>
      <c r="M3295" s="2">
        <f t="shared" si="51"/>
        <v>-240532.90999999881</v>
      </c>
      <c r="P3295"/>
    </row>
    <row r="3296" spans="1:16" hidden="1">
      <c r="A3296" t="s">
        <v>16080</v>
      </c>
      <c r="B3296" s="1">
        <v>42068</v>
      </c>
      <c r="C3296" t="s">
        <v>16096</v>
      </c>
      <c r="D3296">
        <v>2</v>
      </c>
      <c r="E3296" t="s">
        <v>16097</v>
      </c>
      <c r="F3296" t="s">
        <v>7054</v>
      </c>
      <c r="G3296" t="s">
        <v>4</v>
      </c>
      <c r="H3296" t="s">
        <v>1311</v>
      </c>
      <c r="I3296" s="2">
        <v>1025</v>
      </c>
      <c r="J3296" s="5" t="s">
        <v>36334</v>
      </c>
      <c r="L3296" s="5"/>
      <c r="M3296" s="2">
        <f t="shared" si="51"/>
        <v>-239507.90999999881</v>
      </c>
      <c r="P3296"/>
    </row>
    <row r="3297" spans="1:16" hidden="1">
      <c r="A3297" t="s">
        <v>16104</v>
      </c>
      <c r="B3297" s="1">
        <v>42068</v>
      </c>
      <c r="C3297" t="s">
        <v>16116</v>
      </c>
      <c r="D3297">
        <v>2</v>
      </c>
      <c r="E3297" t="s">
        <v>16117</v>
      </c>
      <c r="F3297" t="s">
        <v>7054</v>
      </c>
      <c r="G3297" t="s">
        <v>4</v>
      </c>
      <c r="H3297" t="s">
        <v>16118</v>
      </c>
      <c r="I3297" s="2">
        <v>1025</v>
      </c>
      <c r="J3297" s="5">
        <v>1</v>
      </c>
      <c r="L3297" s="5"/>
      <c r="M3297" s="2">
        <f t="shared" si="51"/>
        <v>-238482.90999999881</v>
      </c>
      <c r="P3297"/>
    </row>
    <row r="3298" spans="1:16" hidden="1">
      <c r="A3298" t="s">
        <v>16127</v>
      </c>
      <c r="B3298" s="1">
        <v>42068</v>
      </c>
      <c r="C3298" t="s">
        <v>18</v>
      </c>
      <c r="D3298">
        <v>2</v>
      </c>
      <c r="E3298" t="s">
        <v>16143</v>
      </c>
      <c r="F3298" t="s">
        <v>13559</v>
      </c>
      <c r="G3298" t="s">
        <v>479</v>
      </c>
      <c r="H3298" t="s">
        <v>16144</v>
      </c>
      <c r="I3298" s="2">
        <v>402.44</v>
      </c>
      <c r="J3298" s="5">
        <v>1</v>
      </c>
      <c r="L3298" s="5"/>
      <c r="M3298" s="2">
        <f t="shared" si="51"/>
        <v>-238080.46999999881</v>
      </c>
      <c r="P3298"/>
    </row>
    <row r="3299" spans="1:16" hidden="1">
      <c r="A3299" t="s">
        <v>16151</v>
      </c>
      <c r="B3299" s="1">
        <v>42068</v>
      </c>
      <c r="C3299" t="s">
        <v>16165</v>
      </c>
      <c r="D3299">
        <v>1</v>
      </c>
      <c r="E3299" t="s">
        <v>16166</v>
      </c>
      <c r="F3299" t="s">
        <v>13565</v>
      </c>
      <c r="G3299" t="s">
        <v>4</v>
      </c>
      <c r="H3299" t="s">
        <v>1849</v>
      </c>
      <c r="I3299" s="2">
        <v>217201</v>
      </c>
      <c r="J3299" s="5">
        <v>5</v>
      </c>
      <c r="L3299" s="5"/>
      <c r="M3299" s="2">
        <f t="shared" si="51"/>
        <v>-20879.469999998808</v>
      </c>
      <c r="P3299"/>
    </row>
    <row r="3300" spans="1:16" hidden="1">
      <c r="A3300" t="s">
        <v>16174</v>
      </c>
      <c r="B3300" s="1">
        <v>42068</v>
      </c>
      <c r="C3300" t="s">
        <v>16190</v>
      </c>
      <c r="D3300">
        <v>2</v>
      </c>
      <c r="E3300" t="s">
        <v>16191</v>
      </c>
      <c r="F3300" t="s">
        <v>7054</v>
      </c>
      <c r="G3300" t="s">
        <v>4</v>
      </c>
      <c r="H3300" t="s">
        <v>13851</v>
      </c>
      <c r="I3300" s="2">
        <v>400.2</v>
      </c>
      <c r="J3300" s="5">
        <v>1</v>
      </c>
      <c r="L3300" s="5"/>
      <c r="M3300" s="2">
        <f t="shared" si="51"/>
        <v>-20479.269999998807</v>
      </c>
      <c r="P3300"/>
    </row>
    <row r="3301" spans="1:16" hidden="1">
      <c r="A3301" t="s">
        <v>16200</v>
      </c>
      <c r="B3301" s="1">
        <v>42068</v>
      </c>
      <c r="C3301" t="s">
        <v>16214</v>
      </c>
      <c r="D3301">
        <v>2</v>
      </c>
      <c r="E3301" t="s">
        <v>16215</v>
      </c>
      <c r="F3301" t="s">
        <v>7054</v>
      </c>
      <c r="G3301" t="s">
        <v>4</v>
      </c>
      <c r="H3301" t="s">
        <v>15420</v>
      </c>
      <c r="I3301" s="2">
        <v>1840</v>
      </c>
      <c r="J3301" s="5">
        <v>2</v>
      </c>
      <c r="L3301" s="5"/>
      <c r="M3301" s="2">
        <f t="shared" si="51"/>
        <v>-18639.269999998807</v>
      </c>
      <c r="P3301"/>
    </row>
    <row r="3302" spans="1:16" hidden="1">
      <c r="A3302" t="s">
        <v>16224</v>
      </c>
      <c r="B3302" s="1">
        <v>42068</v>
      </c>
      <c r="C3302" t="s">
        <v>16241</v>
      </c>
      <c r="D3302">
        <v>2</v>
      </c>
      <c r="E3302" t="s">
        <v>16242</v>
      </c>
      <c r="F3302" t="s">
        <v>7054</v>
      </c>
      <c r="G3302" t="s">
        <v>4</v>
      </c>
      <c r="H3302" t="s">
        <v>16243</v>
      </c>
      <c r="I3302" s="2">
        <v>5167.92</v>
      </c>
      <c r="J3302" s="5">
        <v>1</v>
      </c>
      <c r="L3302" s="5"/>
      <c r="M3302" s="2">
        <f t="shared" si="51"/>
        <v>-13471.349999998807</v>
      </c>
      <c r="P3302"/>
    </row>
    <row r="3303" spans="1:16" hidden="1">
      <c r="A3303" t="s">
        <v>16253</v>
      </c>
      <c r="B3303" s="1">
        <v>42068</v>
      </c>
      <c r="C3303" t="s">
        <v>16268</v>
      </c>
      <c r="D3303">
        <v>2</v>
      </c>
      <c r="E3303" t="s">
        <v>16269</v>
      </c>
      <c r="F3303" t="s">
        <v>7054</v>
      </c>
      <c r="G3303" t="s">
        <v>4</v>
      </c>
      <c r="H3303" t="s">
        <v>435</v>
      </c>
      <c r="I3303" s="2">
        <v>1025</v>
      </c>
      <c r="J3303" s="5">
        <v>1</v>
      </c>
      <c r="L3303" s="5"/>
      <c r="M3303" s="2">
        <f t="shared" si="51"/>
        <v>-12446.349999998807</v>
      </c>
      <c r="P3303"/>
    </row>
    <row r="3304" spans="1:16" hidden="1">
      <c r="A3304" t="s">
        <v>16280</v>
      </c>
      <c r="B3304" s="1">
        <v>42068</v>
      </c>
      <c r="C3304" t="s">
        <v>16295</v>
      </c>
      <c r="D3304">
        <v>2</v>
      </c>
      <c r="E3304" t="s">
        <v>16296</v>
      </c>
      <c r="F3304" t="s">
        <v>7054</v>
      </c>
      <c r="G3304" t="s">
        <v>4</v>
      </c>
      <c r="H3304" t="s">
        <v>16297</v>
      </c>
      <c r="I3304" s="2">
        <v>1025</v>
      </c>
      <c r="J3304" s="5">
        <v>1</v>
      </c>
      <c r="L3304" s="5"/>
      <c r="M3304" s="2">
        <f t="shared" si="51"/>
        <v>-11421.349999998807</v>
      </c>
      <c r="P3304"/>
    </row>
    <row r="3305" spans="1:16" hidden="1">
      <c r="A3305" t="s">
        <v>16303</v>
      </c>
      <c r="B3305" s="1">
        <v>42068</v>
      </c>
      <c r="C3305" t="s">
        <v>16318</v>
      </c>
      <c r="D3305">
        <v>2</v>
      </c>
      <c r="E3305" t="s">
        <v>16319</v>
      </c>
      <c r="F3305" t="s">
        <v>7054</v>
      </c>
      <c r="G3305" t="s">
        <v>4</v>
      </c>
      <c r="H3305" t="s">
        <v>2116</v>
      </c>
      <c r="I3305" s="2">
        <v>1840</v>
      </c>
      <c r="J3305" s="5">
        <v>1</v>
      </c>
      <c r="L3305" s="5"/>
      <c r="M3305" s="2">
        <f t="shared" si="51"/>
        <v>-9581.3499999988071</v>
      </c>
      <c r="P3305"/>
    </row>
    <row r="3306" spans="1:16" hidden="1">
      <c r="A3306" t="s">
        <v>16329</v>
      </c>
      <c r="B3306" s="1">
        <v>42068</v>
      </c>
      <c r="C3306" t="s">
        <v>16341</v>
      </c>
      <c r="D3306">
        <v>2</v>
      </c>
      <c r="E3306" t="s">
        <v>16342</v>
      </c>
      <c r="F3306" t="s">
        <v>7054</v>
      </c>
      <c r="G3306" t="s">
        <v>4</v>
      </c>
      <c r="H3306" t="s">
        <v>16343</v>
      </c>
      <c r="I3306" s="2">
        <v>1025</v>
      </c>
      <c r="J3306" s="5">
        <v>1</v>
      </c>
      <c r="L3306" s="5"/>
      <c r="M3306" s="2">
        <f t="shared" si="51"/>
        <v>-8556.3499999988071</v>
      </c>
      <c r="P3306"/>
    </row>
    <row r="3307" spans="1:16" hidden="1">
      <c r="A3307" t="s">
        <v>16354</v>
      </c>
      <c r="B3307" s="1">
        <v>42068</v>
      </c>
      <c r="C3307" t="s">
        <v>18</v>
      </c>
      <c r="D3307">
        <v>2</v>
      </c>
      <c r="E3307" t="s">
        <v>16367</v>
      </c>
      <c r="F3307" t="s">
        <v>13559</v>
      </c>
      <c r="G3307" t="s">
        <v>479</v>
      </c>
      <c r="H3307" t="s">
        <v>863</v>
      </c>
      <c r="I3307" s="2">
        <v>1710.35</v>
      </c>
      <c r="J3307" s="5">
        <v>1</v>
      </c>
      <c r="L3307" s="5"/>
      <c r="M3307" s="2">
        <f t="shared" si="51"/>
        <v>-6845.9999999988067</v>
      </c>
      <c r="P3307"/>
    </row>
    <row r="3308" spans="1:16" hidden="1">
      <c r="A3308" t="s">
        <v>16376</v>
      </c>
      <c r="B3308" s="1">
        <v>42068</v>
      </c>
      <c r="C3308" t="s">
        <v>16391</v>
      </c>
      <c r="D3308">
        <v>2</v>
      </c>
      <c r="E3308" t="s">
        <v>16392</v>
      </c>
      <c r="F3308" t="s">
        <v>7054</v>
      </c>
      <c r="G3308" t="s">
        <v>4</v>
      </c>
      <c r="H3308" t="s">
        <v>1323</v>
      </c>
      <c r="I3308" s="2">
        <v>1025</v>
      </c>
      <c r="J3308" s="5">
        <v>6</v>
      </c>
      <c r="L3308" s="5"/>
      <c r="M3308" s="2">
        <f t="shared" si="51"/>
        <v>-5820.9999999988067</v>
      </c>
      <c r="P3308"/>
    </row>
    <row r="3309" spans="1:16" hidden="1">
      <c r="A3309" t="s">
        <v>16404</v>
      </c>
      <c r="B3309" s="1">
        <v>42068</v>
      </c>
      <c r="C3309" t="s">
        <v>16416</v>
      </c>
      <c r="D3309">
        <v>2</v>
      </c>
      <c r="E3309" t="s">
        <v>16417</v>
      </c>
      <c r="F3309" t="s">
        <v>7054</v>
      </c>
      <c r="G3309" t="s">
        <v>4</v>
      </c>
      <c r="H3309" t="s">
        <v>444</v>
      </c>
      <c r="I3309" s="2">
        <v>2160</v>
      </c>
      <c r="J3309" s="5">
        <v>7</v>
      </c>
      <c r="L3309" s="5"/>
      <c r="M3309" s="2">
        <f t="shared" si="51"/>
        <v>-3660.9999999988067</v>
      </c>
      <c r="P3309"/>
    </row>
    <row r="3310" spans="1:16" hidden="1">
      <c r="A3310" t="s">
        <v>16429</v>
      </c>
      <c r="B3310" s="1">
        <v>42068</v>
      </c>
      <c r="C3310" t="s">
        <v>16440</v>
      </c>
      <c r="D3310">
        <v>2</v>
      </c>
      <c r="E3310" t="s">
        <v>16441</v>
      </c>
      <c r="F3310" t="s">
        <v>7054</v>
      </c>
      <c r="G3310" t="s">
        <v>4</v>
      </c>
      <c r="H3310" t="s">
        <v>16442</v>
      </c>
      <c r="I3310" s="2">
        <v>1840</v>
      </c>
      <c r="J3310" s="5">
        <v>1</v>
      </c>
      <c r="L3310" s="5"/>
      <c r="M3310" s="2">
        <f t="shared" si="51"/>
        <v>-1820.9999999988067</v>
      </c>
      <c r="P3310"/>
    </row>
    <row r="3311" spans="1:16" hidden="1">
      <c r="A3311" t="s">
        <v>16453</v>
      </c>
      <c r="B3311" s="1">
        <v>42068</v>
      </c>
      <c r="C3311" t="s">
        <v>16464</v>
      </c>
      <c r="D3311">
        <v>2</v>
      </c>
      <c r="E3311" t="s">
        <v>16465</v>
      </c>
      <c r="F3311" t="s">
        <v>7054</v>
      </c>
      <c r="G3311" t="s">
        <v>4</v>
      </c>
      <c r="H3311" t="s">
        <v>2122</v>
      </c>
      <c r="I3311" s="2">
        <v>1025</v>
      </c>
      <c r="J3311" s="5">
        <v>2</v>
      </c>
      <c r="L3311" s="5"/>
      <c r="M3311" s="2">
        <f t="shared" si="51"/>
        <v>-795.99999999880674</v>
      </c>
      <c r="P3311"/>
    </row>
    <row r="3312" spans="1:16" hidden="1">
      <c r="A3312" t="s">
        <v>16480</v>
      </c>
      <c r="B3312" s="1">
        <v>42068</v>
      </c>
      <c r="C3312" t="s">
        <v>16491</v>
      </c>
      <c r="D3312">
        <v>2</v>
      </c>
      <c r="E3312" t="s">
        <v>16492</v>
      </c>
      <c r="F3312" t="s">
        <v>7054</v>
      </c>
      <c r="G3312" t="s">
        <v>4</v>
      </c>
      <c r="H3312" t="s">
        <v>9919</v>
      </c>
      <c r="I3312" s="2">
        <v>3529.98</v>
      </c>
      <c r="J3312" s="5">
        <v>2</v>
      </c>
      <c r="L3312" s="5"/>
      <c r="M3312" s="2">
        <f t="shared" si="51"/>
        <v>2733.9800000011933</v>
      </c>
      <c r="P3312"/>
    </row>
    <row r="3313" spans="1:16" hidden="1">
      <c r="A3313" t="s">
        <v>16507</v>
      </c>
      <c r="B3313" s="1">
        <v>42068</v>
      </c>
      <c r="C3313" t="s">
        <v>16517</v>
      </c>
      <c r="D3313">
        <v>2</v>
      </c>
      <c r="E3313" t="s">
        <v>16518</v>
      </c>
      <c r="F3313" t="s">
        <v>7054</v>
      </c>
      <c r="G3313" t="s">
        <v>4</v>
      </c>
      <c r="H3313" t="s">
        <v>15296</v>
      </c>
      <c r="I3313" s="2">
        <v>465.16</v>
      </c>
      <c r="J3313" s="5">
        <v>2</v>
      </c>
      <c r="L3313" s="5"/>
      <c r="M3313" s="2">
        <f t="shared" si="51"/>
        <v>3199.1400000011931</v>
      </c>
      <c r="P3313"/>
    </row>
    <row r="3314" spans="1:16" hidden="1">
      <c r="A3314" t="s">
        <v>16534</v>
      </c>
      <c r="B3314" s="1">
        <v>42068</v>
      </c>
      <c r="C3314" t="s">
        <v>16545</v>
      </c>
      <c r="D3314">
        <v>1</v>
      </c>
      <c r="E3314" t="s">
        <v>16546</v>
      </c>
      <c r="F3314" t="s">
        <v>14703</v>
      </c>
      <c r="G3314" t="s">
        <v>4</v>
      </c>
      <c r="H3314" t="s">
        <v>16547</v>
      </c>
      <c r="I3314" s="2">
        <v>175</v>
      </c>
      <c r="J3314" s="5">
        <v>1</v>
      </c>
      <c r="L3314" s="5"/>
      <c r="M3314" s="2">
        <f t="shared" si="51"/>
        <v>3374.1400000011931</v>
      </c>
      <c r="P3314"/>
    </row>
    <row r="3315" spans="1:16" hidden="1">
      <c r="A3315" t="s">
        <v>16563</v>
      </c>
      <c r="B3315" s="1">
        <v>42068</v>
      </c>
      <c r="C3315" t="s">
        <v>16570</v>
      </c>
      <c r="D3315">
        <v>2</v>
      </c>
      <c r="E3315" t="s">
        <v>16571</v>
      </c>
      <c r="F3315" t="s">
        <v>7054</v>
      </c>
      <c r="G3315" t="s">
        <v>4</v>
      </c>
      <c r="H3315" t="s">
        <v>16572</v>
      </c>
      <c r="I3315" s="2">
        <v>1025</v>
      </c>
      <c r="J3315" s="5">
        <v>8</v>
      </c>
      <c r="L3315" s="5"/>
      <c r="M3315" s="2">
        <f t="shared" si="51"/>
        <v>4399.1400000011927</v>
      </c>
      <c r="P3315"/>
    </row>
    <row r="3316" spans="1:16" hidden="1">
      <c r="A3316" t="s">
        <v>16586</v>
      </c>
      <c r="B3316" s="1">
        <v>42068</v>
      </c>
      <c r="C3316" t="s">
        <v>16592</v>
      </c>
      <c r="D3316">
        <v>2</v>
      </c>
      <c r="E3316" t="s">
        <v>16593</v>
      </c>
      <c r="F3316" t="s">
        <v>7054</v>
      </c>
      <c r="G3316" t="s">
        <v>4</v>
      </c>
      <c r="H3316" t="s">
        <v>1241</v>
      </c>
      <c r="I3316" s="2">
        <v>1625.01</v>
      </c>
      <c r="J3316" s="5">
        <v>1</v>
      </c>
      <c r="L3316" s="5"/>
      <c r="M3316" s="2">
        <f t="shared" si="51"/>
        <v>6024.1500000011929</v>
      </c>
      <c r="N3316" s="3">
        <f>+M3273-M3316</f>
        <v>-25903.620000000032</v>
      </c>
      <c r="O3316" s="3">
        <f>+I3277-K3292</f>
        <v>25903.62</v>
      </c>
      <c r="P3316"/>
    </row>
    <row r="3317" spans="1:16" hidden="1">
      <c r="A3317" s="35" t="s">
        <v>2283</v>
      </c>
      <c r="B3317" s="36">
        <v>42069</v>
      </c>
      <c r="C3317" s="35" t="s">
        <v>245</v>
      </c>
      <c r="D3317" s="35">
        <v>1</v>
      </c>
      <c r="E3317" s="35" t="s">
        <v>2284</v>
      </c>
      <c r="F3317" s="35" t="s">
        <v>13</v>
      </c>
      <c r="G3317" s="35" t="s">
        <v>4</v>
      </c>
      <c r="H3317" s="35" t="s">
        <v>2285</v>
      </c>
      <c r="I3317" s="11"/>
      <c r="J3317" s="12"/>
      <c r="K3317" s="11">
        <v>1025</v>
      </c>
      <c r="L3317" s="12"/>
      <c r="M3317" s="11">
        <f t="shared" si="51"/>
        <v>4999.1500000011929</v>
      </c>
      <c r="P3317"/>
    </row>
    <row r="3318" spans="1:16" hidden="1">
      <c r="A3318" t="s">
        <v>2286</v>
      </c>
      <c r="B3318" s="1">
        <v>42069</v>
      </c>
      <c r="C3318" t="s">
        <v>6</v>
      </c>
      <c r="D3318">
        <v>1</v>
      </c>
      <c r="E3318" t="s">
        <v>2287</v>
      </c>
      <c r="F3318" t="s">
        <v>29</v>
      </c>
      <c r="G3318" t="s">
        <v>4</v>
      </c>
      <c r="H3318" t="s">
        <v>2288</v>
      </c>
      <c r="I3318" s="2">
        <v>3000</v>
      </c>
      <c r="J3318" s="5"/>
      <c r="L3318" s="5"/>
      <c r="M3318" s="2">
        <f t="shared" si="51"/>
        <v>7999.1500000011929</v>
      </c>
      <c r="P3318"/>
    </row>
    <row r="3319" spans="1:16" hidden="1">
      <c r="A3319" t="s">
        <v>2290</v>
      </c>
      <c r="B3319" s="1">
        <v>42069</v>
      </c>
      <c r="C3319" t="s">
        <v>43</v>
      </c>
      <c r="D3319">
        <v>1</v>
      </c>
      <c r="E3319" t="s">
        <v>2291</v>
      </c>
      <c r="F3319" t="s">
        <v>67</v>
      </c>
      <c r="G3319" t="s">
        <v>4</v>
      </c>
      <c r="H3319" t="s">
        <v>2288</v>
      </c>
      <c r="J3319" s="5"/>
      <c r="K3319" s="2">
        <v>3000</v>
      </c>
      <c r="L3319" s="5"/>
      <c r="M3319" s="2">
        <f t="shared" si="51"/>
        <v>4999.1500000011929</v>
      </c>
      <c r="P3319"/>
    </row>
    <row r="3320" spans="1:16" hidden="1">
      <c r="A3320" t="s">
        <v>2292</v>
      </c>
      <c r="B3320" s="1">
        <v>42069</v>
      </c>
      <c r="C3320" t="s">
        <v>596</v>
      </c>
      <c r="D3320">
        <v>1</v>
      </c>
      <c r="E3320" t="s">
        <v>2293</v>
      </c>
      <c r="F3320" t="s">
        <v>16</v>
      </c>
      <c r="G3320" t="s">
        <v>4</v>
      </c>
      <c r="H3320" t="s">
        <v>2132</v>
      </c>
      <c r="J3320" s="5"/>
      <c r="K3320" s="2">
        <v>1025</v>
      </c>
      <c r="L3320" s="5"/>
      <c r="M3320" s="2">
        <f t="shared" si="51"/>
        <v>3974.1500000011929</v>
      </c>
      <c r="P3320"/>
    </row>
    <row r="3321" spans="1:16" hidden="1">
      <c r="A3321" t="s">
        <v>2309</v>
      </c>
      <c r="B3321" s="1">
        <v>42069</v>
      </c>
      <c r="C3321" t="s">
        <v>6</v>
      </c>
      <c r="D3321">
        <v>1</v>
      </c>
      <c r="E3321" t="s">
        <v>2312</v>
      </c>
      <c r="F3321" t="s">
        <v>29</v>
      </c>
      <c r="G3321" t="s">
        <v>4</v>
      </c>
      <c r="H3321" t="s">
        <v>2313</v>
      </c>
      <c r="I3321" s="2">
        <v>6314.19</v>
      </c>
      <c r="J3321" s="5"/>
      <c r="L3321" s="5"/>
      <c r="M3321" s="2">
        <f t="shared" si="51"/>
        <v>10288.340000001193</v>
      </c>
      <c r="P3321"/>
    </row>
    <row r="3322" spans="1:16" hidden="1">
      <c r="A3322" t="s">
        <v>2319</v>
      </c>
      <c r="B3322" s="1">
        <v>42069</v>
      </c>
      <c r="C3322" t="s">
        <v>6</v>
      </c>
      <c r="D3322">
        <v>1</v>
      </c>
      <c r="E3322" t="s">
        <v>2322</v>
      </c>
      <c r="F3322" t="s">
        <v>29</v>
      </c>
      <c r="G3322" t="s">
        <v>4</v>
      </c>
      <c r="H3322" t="s">
        <v>1260</v>
      </c>
      <c r="I3322" s="2">
        <v>133.61000000000001</v>
      </c>
      <c r="J3322" s="5"/>
      <c r="L3322" s="5"/>
      <c r="M3322" s="2">
        <f t="shared" si="51"/>
        <v>10421.950000001194</v>
      </c>
      <c r="P3322"/>
    </row>
    <row r="3323" spans="1:16" hidden="1">
      <c r="A3323" t="s">
        <v>2451</v>
      </c>
      <c r="B3323" s="1">
        <v>42069</v>
      </c>
      <c r="C3323" t="s">
        <v>245</v>
      </c>
      <c r="D3323">
        <v>1</v>
      </c>
      <c r="E3323" t="s">
        <v>2454</v>
      </c>
      <c r="F3323" t="s">
        <v>13</v>
      </c>
      <c r="G3323" t="s">
        <v>4</v>
      </c>
      <c r="H3323" t="s">
        <v>2455</v>
      </c>
      <c r="J3323" s="5"/>
      <c r="K3323" s="2">
        <v>5000</v>
      </c>
      <c r="L3323" s="5"/>
      <c r="M3323" s="2">
        <f t="shared" si="51"/>
        <v>5421.950000001194</v>
      </c>
      <c r="P3323"/>
    </row>
    <row r="3324" spans="1:16" hidden="1">
      <c r="A3324" t="s">
        <v>2478</v>
      </c>
      <c r="B3324" s="1">
        <v>42069</v>
      </c>
      <c r="C3324" t="s">
        <v>6</v>
      </c>
      <c r="D3324">
        <v>1</v>
      </c>
      <c r="E3324" t="s">
        <v>2479</v>
      </c>
      <c r="F3324" t="s">
        <v>29</v>
      </c>
      <c r="G3324" t="s">
        <v>4</v>
      </c>
      <c r="H3324" t="s">
        <v>1297</v>
      </c>
      <c r="I3324" s="2">
        <v>410.12</v>
      </c>
      <c r="J3324" s="5"/>
      <c r="L3324" s="5"/>
      <c r="M3324" s="2">
        <f t="shared" si="51"/>
        <v>5832.0700000011939</v>
      </c>
      <c r="P3324"/>
    </row>
    <row r="3325" spans="1:16" hidden="1">
      <c r="A3325" t="s">
        <v>2503</v>
      </c>
      <c r="B3325" s="1">
        <v>42069</v>
      </c>
      <c r="C3325" t="s">
        <v>6</v>
      </c>
      <c r="D3325">
        <v>1</v>
      </c>
      <c r="E3325" t="s">
        <v>2504</v>
      </c>
      <c r="F3325" t="s">
        <v>8</v>
      </c>
      <c r="G3325" t="s">
        <v>4</v>
      </c>
      <c r="H3325" t="s">
        <v>2505</v>
      </c>
      <c r="I3325" s="2">
        <v>6536.64</v>
      </c>
      <c r="J3325" s="5"/>
      <c r="L3325" s="5"/>
      <c r="M3325" s="2">
        <f t="shared" si="51"/>
        <v>12368.710000001194</v>
      </c>
      <c r="P3325"/>
    </row>
    <row r="3326" spans="1:16" hidden="1">
      <c r="A3326" t="s">
        <v>2582</v>
      </c>
      <c r="B3326" s="1">
        <v>42069</v>
      </c>
      <c r="C3326" t="s">
        <v>2583</v>
      </c>
      <c r="D3326">
        <v>2</v>
      </c>
      <c r="E3326" t="s">
        <v>2584</v>
      </c>
      <c r="F3326" t="s">
        <v>312</v>
      </c>
      <c r="G3326" t="s">
        <v>313</v>
      </c>
      <c r="H3326" t="s">
        <v>2313</v>
      </c>
      <c r="J3326" s="5"/>
      <c r="K3326" s="2">
        <v>5914.19</v>
      </c>
      <c r="L3326" s="5"/>
      <c r="M3326" s="2">
        <f t="shared" si="51"/>
        <v>6454.5200000011946</v>
      </c>
      <c r="P3326"/>
    </row>
    <row r="3327" spans="1:16" hidden="1">
      <c r="A3327" t="s">
        <v>2604</v>
      </c>
      <c r="B3327" s="1">
        <v>42069</v>
      </c>
      <c r="C3327" t="s">
        <v>1114</v>
      </c>
      <c r="D3327">
        <v>1</v>
      </c>
      <c r="E3327" t="s">
        <v>2605</v>
      </c>
      <c r="F3327" t="s">
        <v>16</v>
      </c>
      <c r="G3327" t="s">
        <v>4</v>
      </c>
      <c r="H3327" t="s">
        <v>1084</v>
      </c>
      <c r="J3327" s="5"/>
      <c r="K3327" s="2">
        <v>180000</v>
      </c>
      <c r="L3327" s="5"/>
      <c r="M3327" s="2">
        <f t="shared" si="51"/>
        <v>-173545.47999999882</v>
      </c>
      <c r="P3327"/>
    </row>
    <row r="3328" spans="1:16" hidden="1">
      <c r="A3328" t="s">
        <v>2651</v>
      </c>
      <c r="B3328" s="1">
        <v>42069</v>
      </c>
      <c r="C3328" t="s">
        <v>43</v>
      </c>
      <c r="D3328">
        <v>1</v>
      </c>
      <c r="E3328" t="s">
        <v>2653</v>
      </c>
      <c r="F3328" t="s">
        <v>1439</v>
      </c>
      <c r="G3328" t="s">
        <v>4</v>
      </c>
      <c r="H3328" t="s">
        <v>2654</v>
      </c>
      <c r="J3328" s="5"/>
      <c r="K3328" s="2">
        <v>3030</v>
      </c>
      <c r="L3328" s="5"/>
      <c r="M3328" s="2">
        <f t="shared" si="51"/>
        <v>-176575.47999999882</v>
      </c>
      <c r="P3328"/>
    </row>
    <row r="3329" spans="1:16" hidden="1">
      <c r="A3329" t="s">
        <v>2689</v>
      </c>
      <c r="B3329" s="1">
        <v>42069</v>
      </c>
      <c r="C3329" t="s">
        <v>2691</v>
      </c>
      <c r="D3329">
        <v>2</v>
      </c>
      <c r="E3329" t="s">
        <v>2692</v>
      </c>
      <c r="F3329" t="s">
        <v>78</v>
      </c>
      <c r="G3329" t="s">
        <v>4</v>
      </c>
      <c r="H3329" t="s">
        <v>2693</v>
      </c>
      <c r="J3329" s="5"/>
      <c r="K3329" s="2">
        <v>1840</v>
      </c>
      <c r="L3329" s="5"/>
      <c r="M3329" s="2">
        <f t="shared" si="51"/>
        <v>-178415.47999999882</v>
      </c>
      <c r="P3329"/>
    </row>
    <row r="3330" spans="1:16" hidden="1">
      <c r="A3330" t="s">
        <v>2705</v>
      </c>
      <c r="B3330" s="1">
        <v>42069</v>
      </c>
      <c r="C3330" t="s">
        <v>18</v>
      </c>
      <c r="D3330">
        <v>1</v>
      </c>
      <c r="E3330" t="s">
        <v>2706</v>
      </c>
      <c r="F3330" t="s">
        <v>13</v>
      </c>
      <c r="G3330" t="s">
        <v>4</v>
      </c>
      <c r="H3330" t="s">
        <v>2707</v>
      </c>
      <c r="J3330" s="5"/>
      <c r="K3330" s="2">
        <v>45000</v>
      </c>
      <c r="L3330" s="5"/>
      <c r="M3330" s="2">
        <f t="shared" si="51"/>
        <v>-223415.47999999882</v>
      </c>
      <c r="P3330"/>
    </row>
    <row r="3331" spans="1:16" hidden="1">
      <c r="A3331" t="s">
        <v>2733</v>
      </c>
      <c r="B3331" s="1">
        <v>42069</v>
      </c>
      <c r="C3331" t="s">
        <v>2734</v>
      </c>
      <c r="D3331">
        <v>1</v>
      </c>
      <c r="E3331" t="s">
        <v>2735</v>
      </c>
      <c r="F3331" t="s">
        <v>228</v>
      </c>
      <c r="G3331" t="s">
        <v>4</v>
      </c>
      <c r="H3331" t="s">
        <v>1630</v>
      </c>
      <c r="J3331" s="5"/>
      <c r="K3331" s="2">
        <v>1839.99</v>
      </c>
      <c r="L3331" s="5"/>
      <c r="M3331" s="2">
        <f t="shared" si="51"/>
        <v>-225255.46999999881</v>
      </c>
      <c r="P3331"/>
    </row>
    <row r="3332" spans="1:16" hidden="1">
      <c r="A3332" t="s">
        <v>2738</v>
      </c>
      <c r="B3332" s="1">
        <v>42069</v>
      </c>
      <c r="C3332" t="s">
        <v>630</v>
      </c>
      <c r="D3332">
        <v>1</v>
      </c>
      <c r="E3332" t="s">
        <v>2739</v>
      </c>
      <c r="F3332" t="s">
        <v>16</v>
      </c>
      <c r="G3332" t="s">
        <v>4</v>
      </c>
      <c r="H3332" t="s">
        <v>630</v>
      </c>
      <c r="J3332" s="5"/>
      <c r="K3332" s="2">
        <v>27754.23</v>
      </c>
      <c r="L3332" s="5"/>
      <c r="M3332" s="2">
        <f t="shared" si="51"/>
        <v>-253009.69999999882</v>
      </c>
      <c r="P3332"/>
    </row>
    <row r="3333" spans="1:16" hidden="1">
      <c r="A3333" t="s">
        <v>2746</v>
      </c>
      <c r="B3333" s="1">
        <v>42069</v>
      </c>
      <c r="C3333" t="s">
        <v>195</v>
      </c>
      <c r="D3333">
        <v>1</v>
      </c>
      <c r="E3333" t="s">
        <v>2747</v>
      </c>
      <c r="F3333" t="s">
        <v>13</v>
      </c>
      <c r="G3333" t="s">
        <v>4</v>
      </c>
      <c r="H3333" t="s">
        <v>195</v>
      </c>
      <c r="J3333" s="5"/>
      <c r="K3333" s="2">
        <v>70651.64</v>
      </c>
      <c r="L3333" s="5"/>
      <c r="M3333" s="2">
        <f t="shared" si="51"/>
        <v>-323661.3399999988</v>
      </c>
      <c r="P3333"/>
    </row>
    <row r="3334" spans="1:16" hidden="1">
      <c r="A3334" t="s">
        <v>2750</v>
      </c>
      <c r="B3334" s="1">
        <v>42069</v>
      </c>
      <c r="C3334" t="s">
        <v>18</v>
      </c>
      <c r="D3334">
        <v>1</v>
      </c>
      <c r="E3334" t="s">
        <v>2751</v>
      </c>
      <c r="F3334" t="s">
        <v>13</v>
      </c>
      <c r="G3334" t="s">
        <v>4</v>
      </c>
      <c r="H3334" t="s">
        <v>18</v>
      </c>
      <c r="J3334" s="5"/>
      <c r="K3334" s="2">
        <v>26075.86</v>
      </c>
      <c r="L3334" s="5"/>
      <c r="M3334" s="2">
        <f t="shared" si="51"/>
        <v>-349737.19999999879</v>
      </c>
      <c r="P3334"/>
    </row>
    <row r="3335" spans="1:16" hidden="1">
      <c r="A3335" t="s">
        <v>16609</v>
      </c>
      <c r="B3335" s="1">
        <v>42069</v>
      </c>
      <c r="C3335" t="s">
        <v>14182</v>
      </c>
      <c r="D3335">
        <v>1</v>
      </c>
      <c r="E3335" t="s">
        <v>14183</v>
      </c>
      <c r="F3335" t="s">
        <v>13565</v>
      </c>
      <c r="G3335" t="s">
        <v>4</v>
      </c>
      <c r="H3335" t="s">
        <v>16626</v>
      </c>
      <c r="J3335" s="5"/>
      <c r="K3335" s="2">
        <v>355200</v>
      </c>
      <c r="L3335" s="5"/>
      <c r="M3335" s="2">
        <f t="shared" si="51"/>
        <v>-704937.19999999879</v>
      </c>
      <c r="P3335"/>
    </row>
    <row r="3336" spans="1:16" hidden="1">
      <c r="A3336" t="s">
        <v>16633</v>
      </c>
      <c r="B3336" s="1">
        <v>42069</v>
      </c>
      <c r="C3336" t="s">
        <v>16651</v>
      </c>
      <c r="D3336">
        <v>1</v>
      </c>
      <c r="E3336" t="s">
        <v>16652</v>
      </c>
      <c r="F3336" t="s">
        <v>13565</v>
      </c>
      <c r="G3336" t="s">
        <v>4</v>
      </c>
      <c r="H3336" t="s">
        <v>16653</v>
      </c>
      <c r="I3336" s="2">
        <v>355200</v>
      </c>
      <c r="J3336" s="5"/>
      <c r="L3336" s="5"/>
      <c r="M3336" s="2">
        <f t="shared" si="51"/>
        <v>-349737.19999999879</v>
      </c>
      <c r="P3336"/>
    </row>
    <row r="3337" spans="1:16" hidden="1">
      <c r="A3337" t="s">
        <v>16662</v>
      </c>
      <c r="B3337" s="1">
        <v>42069</v>
      </c>
      <c r="C3337" t="s">
        <v>16680</v>
      </c>
      <c r="D3337">
        <v>2</v>
      </c>
      <c r="E3337" t="s">
        <v>16681</v>
      </c>
      <c r="F3337" t="s">
        <v>7054</v>
      </c>
      <c r="G3337" t="s">
        <v>4</v>
      </c>
      <c r="H3337" t="s">
        <v>11593</v>
      </c>
      <c r="I3337" s="2">
        <v>1400</v>
      </c>
      <c r="J3337" s="5"/>
      <c r="L3337" s="5"/>
      <c r="M3337" s="2">
        <f t="shared" ref="M3337:M3400" si="52">+M3336+I3337-K3337</f>
        <v>-348337.19999999879</v>
      </c>
      <c r="P3337"/>
    </row>
    <row r="3338" spans="1:16" hidden="1">
      <c r="A3338" t="s">
        <v>16688</v>
      </c>
      <c r="B3338" s="1">
        <v>42069</v>
      </c>
      <c r="C3338" t="s">
        <v>16705</v>
      </c>
      <c r="D3338">
        <v>2</v>
      </c>
      <c r="E3338" t="s">
        <v>16706</v>
      </c>
      <c r="F3338" t="s">
        <v>7054</v>
      </c>
      <c r="G3338" t="s">
        <v>4</v>
      </c>
      <c r="H3338" t="s">
        <v>2285</v>
      </c>
      <c r="I3338" s="2">
        <v>1025</v>
      </c>
      <c r="J3338" s="5"/>
      <c r="L3338" s="5"/>
      <c r="M3338" s="2">
        <f t="shared" si="52"/>
        <v>-347312.19999999879</v>
      </c>
      <c r="P3338"/>
    </row>
    <row r="3339" spans="1:16" hidden="1">
      <c r="A3339" t="s">
        <v>16711</v>
      </c>
      <c r="B3339" s="1">
        <v>42069</v>
      </c>
      <c r="C3339" t="s">
        <v>16725</v>
      </c>
      <c r="D3339">
        <v>2</v>
      </c>
      <c r="E3339" t="s">
        <v>16726</v>
      </c>
      <c r="F3339" t="s">
        <v>7054</v>
      </c>
      <c r="G3339" t="s">
        <v>4</v>
      </c>
      <c r="H3339" t="s">
        <v>1922</v>
      </c>
      <c r="I3339" s="2">
        <v>473.52</v>
      </c>
      <c r="J3339" s="5"/>
      <c r="L3339" s="5"/>
      <c r="M3339" s="2">
        <f t="shared" si="52"/>
        <v>-346838.67999999877</v>
      </c>
      <c r="P3339"/>
    </row>
    <row r="3340" spans="1:16" hidden="1">
      <c r="A3340" t="s">
        <v>16732</v>
      </c>
      <c r="B3340" s="1">
        <v>42069</v>
      </c>
      <c r="C3340" t="s">
        <v>16749</v>
      </c>
      <c r="D3340">
        <v>1</v>
      </c>
      <c r="E3340" t="s">
        <v>16750</v>
      </c>
      <c r="F3340" t="s">
        <v>13565</v>
      </c>
      <c r="G3340" t="s">
        <v>4</v>
      </c>
      <c r="H3340" t="s">
        <v>16751</v>
      </c>
      <c r="I3340" s="2">
        <v>20000</v>
      </c>
      <c r="J3340" s="5"/>
      <c r="L3340" s="5"/>
      <c r="M3340" s="2">
        <f t="shared" si="52"/>
        <v>-326838.67999999877</v>
      </c>
      <c r="P3340"/>
    </row>
    <row r="3341" spans="1:16" hidden="1">
      <c r="A3341" t="s">
        <v>16759</v>
      </c>
      <c r="B3341" s="1">
        <v>42069</v>
      </c>
      <c r="C3341" t="s">
        <v>16777</v>
      </c>
      <c r="D3341">
        <v>2</v>
      </c>
      <c r="E3341" t="s">
        <v>16778</v>
      </c>
      <c r="F3341" t="s">
        <v>7054</v>
      </c>
      <c r="G3341" t="s">
        <v>4</v>
      </c>
      <c r="H3341" t="s">
        <v>8507</v>
      </c>
      <c r="I3341" s="2">
        <v>1025</v>
      </c>
      <c r="J3341" s="5"/>
      <c r="L3341" s="5"/>
      <c r="M3341" s="2">
        <f t="shared" si="52"/>
        <v>-325813.67999999877</v>
      </c>
      <c r="P3341"/>
    </row>
    <row r="3342" spans="1:16" hidden="1">
      <c r="A3342" t="s">
        <v>16786</v>
      </c>
      <c r="B3342" s="1">
        <v>42069</v>
      </c>
      <c r="C3342" t="s">
        <v>16807</v>
      </c>
      <c r="D3342">
        <v>2</v>
      </c>
      <c r="E3342" t="s">
        <v>16808</v>
      </c>
      <c r="F3342" t="s">
        <v>7054</v>
      </c>
      <c r="G3342" t="s">
        <v>4</v>
      </c>
      <c r="H3342" t="s">
        <v>1260</v>
      </c>
      <c r="I3342" s="2">
        <v>200.01</v>
      </c>
      <c r="J3342" s="5"/>
      <c r="L3342" s="5"/>
      <c r="M3342" s="2">
        <f t="shared" si="52"/>
        <v>-325613.66999999876</v>
      </c>
      <c r="P3342"/>
    </row>
    <row r="3343" spans="1:16" hidden="1">
      <c r="A3343" t="s">
        <v>16814</v>
      </c>
      <c r="B3343" s="1">
        <v>42069</v>
      </c>
      <c r="C3343" t="s">
        <v>6311</v>
      </c>
      <c r="D3343">
        <v>2</v>
      </c>
      <c r="E3343" t="s">
        <v>16831</v>
      </c>
      <c r="F3343" t="s">
        <v>7054</v>
      </c>
      <c r="G3343" t="s">
        <v>4</v>
      </c>
      <c r="H3343" t="s">
        <v>6313</v>
      </c>
      <c r="I3343" s="2">
        <v>1025</v>
      </c>
      <c r="J3343" s="5"/>
      <c r="L3343" s="5"/>
      <c r="M3343" s="2">
        <f t="shared" si="52"/>
        <v>-324588.66999999876</v>
      </c>
      <c r="P3343"/>
    </row>
    <row r="3344" spans="1:16" hidden="1">
      <c r="A3344" t="s">
        <v>16837</v>
      </c>
      <c r="B3344" s="1">
        <v>42069</v>
      </c>
      <c r="C3344" t="s">
        <v>6</v>
      </c>
      <c r="D3344">
        <v>1</v>
      </c>
      <c r="E3344" t="s">
        <v>16852</v>
      </c>
      <c r="F3344" t="s">
        <v>13565</v>
      </c>
      <c r="G3344" t="s">
        <v>4</v>
      </c>
      <c r="H3344" t="s">
        <v>9789</v>
      </c>
      <c r="J3344" s="5"/>
      <c r="K3344" s="2">
        <v>6314.19</v>
      </c>
      <c r="L3344" s="5"/>
      <c r="M3344" s="2">
        <f t="shared" si="52"/>
        <v>-330902.85999999876</v>
      </c>
      <c r="P3344"/>
    </row>
    <row r="3345" spans="1:16" hidden="1">
      <c r="A3345" t="s">
        <v>16858</v>
      </c>
      <c r="B3345" s="1">
        <v>42069</v>
      </c>
      <c r="C3345" t="s">
        <v>2583</v>
      </c>
      <c r="D3345">
        <v>2</v>
      </c>
      <c r="E3345" t="s">
        <v>16874</v>
      </c>
      <c r="F3345" t="s">
        <v>13559</v>
      </c>
      <c r="G3345" t="s">
        <v>313</v>
      </c>
      <c r="H3345" t="s">
        <v>2313</v>
      </c>
      <c r="I3345" s="2">
        <v>5914.19</v>
      </c>
      <c r="J3345" s="5"/>
      <c r="L3345" s="5"/>
      <c r="M3345" s="2">
        <f t="shared" si="52"/>
        <v>-324988.66999999876</v>
      </c>
      <c r="P3345"/>
    </row>
    <row r="3346" spans="1:16" hidden="1">
      <c r="A3346" t="s">
        <v>16880</v>
      </c>
      <c r="B3346" s="1">
        <v>42069</v>
      </c>
      <c r="C3346" t="s">
        <v>16895</v>
      </c>
      <c r="D3346">
        <v>1</v>
      </c>
      <c r="E3346" t="s">
        <v>16896</v>
      </c>
      <c r="F3346" t="s">
        <v>13565</v>
      </c>
      <c r="G3346" t="s">
        <v>4</v>
      </c>
      <c r="H3346" t="s">
        <v>16897</v>
      </c>
      <c r="I3346" s="2">
        <v>5000</v>
      </c>
      <c r="J3346" s="5"/>
      <c r="L3346" s="5"/>
      <c r="M3346" s="2">
        <f t="shared" si="52"/>
        <v>-319988.66999999876</v>
      </c>
      <c r="P3346"/>
    </row>
    <row r="3347" spans="1:16" hidden="1">
      <c r="A3347" t="s">
        <v>16905</v>
      </c>
      <c r="B3347" s="1">
        <v>42069</v>
      </c>
      <c r="C3347" t="s">
        <v>6</v>
      </c>
      <c r="D3347">
        <v>1</v>
      </c>
      <c r="E3347" t="s">
        <v>16918</v>
      </c>
      <c r="F3347" t="s">
        <v>13610</v>
      </c>
      <c r="G3347" t="s">
        <v>4</v>
      </c>
      <c r="H3347" t="s">
        <v>343</v>
      </c>
      <c r="I3347" s="2">
        <v>4604.38</v>
      </c>
      <c r="J3347" s="5"/>
      <c r="L3347" s="5"/>
      <c r="M3347" s="2">
        <f t="shared" si="52"/>
        <v>-315384.28999999876</v>
      </c>
      <c r="P3347"/>
    </row>
    <row r="3348" spans="1:16" hidden="1">
      <c r="A3348" t="s">
        <v>16927</v>
      </c>
      <c r="B3348" s="1">
        <v>42069</v>
      </c>
      <c r="C3348" t="s">
        <v>16938</v>
      </c>
      <c r="D3348">
        <v>2</v>
      </c>
      <c r="E3348" t="s">
        <v>16939</v>
      </c>
      <c r="F3348" t="s">
        <v>7054</v>
      </c>
      <c r="G3348" t="s">
        <v>4</v>
      </c>
      <c r="H3348" t="s">
        <v>16940</v>
      </c>
      <c r="I3348" s="2">
        <v>1840</v>
      </c>
      <c r="J3348" s="5"/>
      <c r="L3348" s="5"/>
      <c r="M3348" s="2">
        <f t="shared" si="52"/>
        <v>-313544.28999999876</v>
      </c>
      <c r="P3348"/>
    </row>
    <row r="3349" spans="1:16" hidden="1">
      <c r="A3349" t="s">
        <v>16952</v>
      </c>
      <c r="B3349" s="1">
        <v>42069</v>
      </c>
      <c r="C3349" t="s">
        <v>16961</v>
      </c>
      <c r="D3349">
        <v>2</v>
      </c>
      <c r="E3349" t="s">
        <v>16962</v>
      </c>
      <c r="F3349" t="s">
        <v>7054</v>
      </c>
      <c r="G3349" t="s">
        <v>4</v>
      </c>
      <c r="H3349" t="s">
        <v>7510</v>
      </c>
      <c r="I3349" s="2">
        <v>8429.99</v>
      </c>
      <c r="J3349" s="5"/>
      <c r="L3349" s="5"/>
      <c r="M3349" s="2">
        <f t="shared" si="52"/>
        <v>-305114.29999999877</v>
      </c>
      <c r="P3349"/>
    </row>
    <row r="3350" spans="1:16" hidden="1">
      <c r="A3350" t="s">
        <v>16974</v>
      </c>
      <c r="B3350" s="1">
        <v>42069</v>
      </c>
      <c r="C3350" t="s">
        <v>16984</v>
      </c>
      <c r="D3350">
        <v>2</v>
      </c>
      <c r="E3350" t="s">
        <v>16985</v>
      </c>
      <c r="F3350" t="s">
        <v>7054</v>
      </c>
      <c r="G3350" t="s">
        <v>4</v>
      </c>
      <c r="H3350" t="s">
        <v>16986</v>
      </c>
      <c r="I3350" s="2">
        <v>2529.11</v>
      </c>
      <c r="J3350" s="5"/>
      <c r="L3350" s="5"/>
      <c r="M3350" s="2">
        <f t="shared" si="52"/>
        <v>-302585.18999999878</v>
      </c>
      <c r="P3350"/>
    </row>
    <row r="3351" spans="1:16" hidden="1">
      <c r="A3351" t="s">
        <v>16998</v>
      </c>
      <c r="B3351" s="1">
        <v>42069</v>
      </c>
      <c r="C3351" t="s">
        <v>17012</v>
      </c>
      <c r="D3351">
        <v>2</v>
      </c>
      <c r="E3351" t="s">
        <v>17013</v>
      </c>
      <c r="F3351" t="s">
        <v>7054</v>
      </c>
      <c r="G3351" t="s">
        <v>4</v>
      </c>
      <c r="H3351" t="s">
        <v>17014</v>
      </c>
      <c r="I3351" s="2">
        <v>3030</v>
      </c>
      <c r="J3351" s="5"/>
      <c r="L3351" s="5"/>
      <c r="M3351" s="2">
        <f t="shared" si="52"/>
        <v>-299555.18999999878</v>
      </c>
      <c r="P3351"/>
    </row>
    <row r="3352" spans="1:16" hidden="1">
      <c r="A3352" t="s">
        <v>17022</v>
      </c>
      <c r="B3352" s="1">
        <v>42069</v>
      </c>
      <c r="C3352" t="s">
        <v>17034</v>
      </c>
      <c r="D3352">
        <v>2</v>
      </c>
      <c r="E3352" t="s">
        <v>17035</v>
      </c>
      <c r="F3352" t="s">
        <v>7054</v>
      </c>
      <c r="G3352" t="s">
        <v>4</v>
      </c>
      <c r="H3352" t="s">
        <v>435</v>
      </c>
      <c r="I3352" s="2">
        <v>1840</v>
      </c>
      <c r="J3352" s="5"/>
      <c r="L3352" s="5"/>
      <c r="M3352" s="2">
        <f t="shared" si="52"/>
        <v>-297715.18999999878</v>
      </c>
      <c r="P3352"/>
    </row>
    <row r="3353" spans="1:16" hidden="1">
      <c r="A3353" t="s">
        <v>17043</v>
      </c>
      <c r="B3353" s="1">
        <v>42069</v>
      </c>
      <c r="C3353" t="s">
        <v>17056</v>
      </c>
      <c r="D3353">
        <v>2</v>
      </c>
      <c r="E3353" t="s">
        <v>17057</v>
      </c>
      <c r="F3353" t="s">
        <v>7054</v>
      </c>
      <c r="G3353" t="s">
        <v>4</v>
      </c>
      <c r="H3353" t="s">
        <v>17058</v>
      </c>
      <c r="I3353" s="2">
        <v>1419.67</v>
      </c>
      <c r="J3353" s="5"/>
      <c r="L3353" s="5"/>
      <c r="M3353" s="2">
        <f t="shared" si="52"/>
        <v>-296295.5199999988</v>
      </c>
      <c r="P3353"/>
    </row>
    <row r="3354" spans="1:16" hidden="1">
      <c r="A3354" t="s">
        <v>17067</v>
      </c>
      <c r="B3354" s="1">
        <v>42069</v>
      </c>
      <c r="C3354" t="s">
        <v>17079</v>
      </c>
      <c r="D3354">
        <v>2</v>
      </c>
      <c r="E3354" t="s">
        <v>17080</v>
      </c>
      <c r="F3354" t="s">
        <v>7054</v>
      </c>
      <c r="G3354" t="s">
        <v>4</v>
      </c>
      <c r="H3354" t="s">
        <v>2392</v>
      </c>
      <c r="I3354" s="2">
        <v>3825</v>
      </c>
      <c r="J3354" s="5"/>
      <c r="L3354" s="5"/>
      <c r="M3354" s="2">
        <f t="shared" si="52"/>
        <v>-292470.5199999988</v>
      </c>
      <c r="P3354"/>
    </row>
    <row r="3355" spans="1:16" hidden="1">
      <c r="A3355" t="s">
        <v>17087</v>
      </c>
      <c r="B3355" s="1">
        <v>42069</v>
      </c>
      <c r="C3355" t="s">
        <v>2583</v>
      </c>
      <c r="D3355">
        <v>2</v>
      </c>
      <c r="E3355" t="s">
        <v>17102</v>
      </c>
      <c r="F3355" t="s">
        <v>13559</v>
      </c>
      <c r="G3355" t="s">
        <v>313</v>
      </c>
      <c r="H3355" t="s">
        <v>2313</v>
      </c>
      <c r="J3355" s="5"/>
      <c r="K3355" s="2">
        <v>5914.19</v>
      </c>
      <c r="L3355" s="5"/>
      <c r="M3355" s="2">
        <f t="shared" si="52"/>
        <v>-298384.7099999988</v>
      </c>
      <c r="P3355"/>
    </row>
    <row r="3356" spans="1:16" hidden="1">
      <c r="A3356" t="s">
        <v>17087</v>
      </c>
      <c r="B3356" s="1">
        <v>42069</v>
      </c>
      <c r="C3356" t="s">
        <v>2583</v>
      </c>
      <c r="D3356">
        <v>2</v>
      </c>
      <c r="E3356" t="s">
        <v>17102</v>
      </c>
      <c r="F3356" t="s">
        <v>13559</v>
      </c>
      <c r="G3356" t="s">
        <v>313</v>
      </c>
      <c r="H3356" t="s">
        <v>2313</v>
      </c>
      <c r="I3356" s="2">
        <v>5914.19</v>
      </c>
      <c r="J3356" s="5"/>
      <c r="L3356" s="5"/>
      <c r="M3356" s="2">
        <f t="shared" si="52"/>
        <v>-292470.5199999988</v>
      </c>
      <c r="P3356"/>
    </row>
    <row r="3357" spans="1:16" hidden="1">
      <c r="A3357" t="s">
        <v>17111</v>
      </c>
      <c r="B3357" s="1">
        <v>42069</v>
      </c>
      <c r="C3357" t="s">
        <v>17125</v>
      </c>
      <c r="D3357">
        <v>2</v>
      </c>
      <c r="E3357" t="s">
        <v>17126</v>
      </c>
      <c r="F3357" t="s">
        <v>7054</v>
      </c>
      <c r="G3357" t="s">
        <v>4</v>
      </c>
      <c r="H3357" t="s">
        <v>2313</v>
      </c>
      <c r="J3357" s="5"/>
      <c r="K3357" s="2">
        <v>400.01</v>
      </c>
      <c r="L3357" s="5"/>
      <c r="M3357" s="2">
        <f t="shared" si="52"/>
        <v>-292870.52999999881</v>
      </c>
      <c r="P3357"/>
    </row>
    <row r="3358" spans="1:16" hidden="1">
      <c r="A3358" t="s">
        <v>17111</v>
      </c>
      <c r="B3358" s="1">
        <v>42069</v>
      </c>
      <c r="C3358" t="s">
        <v>17125</v>
      </c>
      <c r="D3358">
        <v>2</v>
      </c>
      <c r="E3358" t="s">
        <v>17126</v>
      </c>
      <c r="F3358" t="s">
        <v>7054</v>
      </c>
      <c r="G3358" t="s">
        <v>4</v>
      </c>
      <c r="H3358" t="s">
        <v>2313</v>
      </c>
      <c r="I3358" s="2">
        <v>400.01</v>
      </c>
      <c r="J3358" s="5"/>
      <c r="L3358" s="5"/>
      <c r="M3358" s="2">
        <f t="shared" si="52"/>
        <v>-292470.5199999988</v>
      </c>
      <c r="P3358"/>
    </row>
    <row r="3359" spans="1:16" hidden="1">
      <c r="A3359" t="s">
        <v>17137</v>
      </c>
      <c r="B3359" s="1">
        <v>42069</v>
      </c>
      <c r="C3359" t="s">
        <v>17149</v>
      </c>
      <c r="D3359">
        <v>1</v>
      </c>
      <c r="E3359" t="s">
        <v>17150</v>
      </c>
      <c r="F3359" t="s">
        <v>13565</v>
      </c>
      <c r="G3359" t="s">
        <v>4</v>
      </c>
      <c r="H3359" t="s">
        <v>1084</v>
      </c>
      <c r="I3359" s="2">
        <v>180000</v>
      </c>
      <c r="J3359" s="5"/>
      <c r="L3359" s="5"/>
      <c r="M3359" s="2">
        <f t="shared" si="52"/>
        <v>-112470.5199999988</v>
      </c>
      <c r="P3359"/>
    </row>
    <row r="3360" spans="1:16" hidden="1">
      <c r="A3360" t="s">
        <v>17159</v>
      </c>
      <c r="B3360" s="1">
        <v>42069</v>
      </c>
      <c r="C3360" t="s">
        <v>17172</v>
      </c>
      <c r="D3360">
        <v>2</v>
      </c>
      <c r="E3360" t="s">
        <v>17173</v>
      </c>
      <c r="F3360" t="s">
        <v>7054</v>
      </c>
      <c r="G3360" t="s">
        <v>4</v>
      </c>
      <c r="H3360" t="s">
        <v>2268</v>
      </c>
      <c r="I3360" s="2">
        <v>1025</v>
      </c>
      <c r="J3360" s="5"/>
      <c r="L3360" s="5"/>
      <c r="M3360" s="2">
        <f t="shared" si="52"/>
        <v>-111445.5199999988</v>
      </c>
      <c r="P3360"/>
    </row>
    <row r="3361" spans="1:16" hidden="1">
      <c r="A3361" t="s">
        <v>17186</v>
      </c>
      <c r="B3361" s="1">
        <v>42069</v>
      </c>
      <c r="C3361" t="s">
        <v>17201</v>
      </c>
      <c r="D3361">
        <v>2</v>
      </c>
      <c r="E3361" t="s">
        <v>17202</v>
      </c>
      <c r="F3361" t="s">
        <v>7054</v>
      </c>
      <c r="G3361" t="s">
        <v>4</v>
      </c>
      <c r="H3361" t="s">
        <v>17203</v>
      </c>
      <c r="I3361" s="2">
        <v>1025</v>
      </c>
      <c r="J3361" s="5"/>
      <c r="L3361" s="5"/>
      <c r="M3361" s="2">
        <f t="shared" si="52"/>
        <v>-110420.5199999988</v>
      </c>
      <c r="P3361"/>
    </row>
    <row r="3362" spans="1:16" hidden="1">
      <c r="A3362" t="s">
        <v>17213</v>
      </c>
      <c r="B3362" s="1">
        <v>42069</v>
      </c>
      <c r="C3362" t="s">
        <v>17221</v>
      </c>
      <c r="D3362">
        <v>2</v>
      </c>
      <c r="E3362" t="s">
        <v>17222</v>
      </c>
      <c r="F3362" t="s">
        <v>7054</v>
      </c>
      <c r="G3362" t="s">
        <v>4</v>
      </c>
      <c r="H3362" t="s">
        <v>17223</v>
      </c>
      <c r="I3362" s="2">
        <v>3030</v>
      </c>
      <c r="J3362" s="5"/>
      <c r="L3362" s="5"/>
      <c r="M3362" s="2">
        <f t="shared" si="52"/>
        <v>-107390.5199999988</v>
      </c>
      <c r="P3362"/>
    </row>
    <row r="3363" spans="1:16" hidden="1">
      <c r="A3363" t="s">
        <v>17234</v>
      </c>
      <c r="B3363" s="1">
        <v>42069</v>
      </c>
      <c r="C3363" t="s">
        <v>17247</v>
      </c>
      <c r="D3363">
        <v>2</v>
      </c>
      <c r="E3363" t="s">
        <v>17248</v>
      </c>
      <c r="F3363" t="s">
        <v>7054</v>
      </c>
      <c r="G3363" t="s">
        <v>4</v>
      </c>
      <c r="H3363" t="s">
        <v>14155</v>
      </c>
      <c r="I3363" s="2">
        <v>1025</v>
      </c>
      <c r="J3363" s="5"/>
      <c r="L3363" s="5"/>
      <c r="M3363" s="2">
        <f t="shared" si="52"/>
        <v>-106365.5199999988</v>
      </c>
      <c r="P3363"/>
    </row>
    <row r="3364" spans="1:16" hidden="1">
      <c r="A3364" t="s">
        <v>17259</v>
      </c>
      <c r="B3364" s="1">
        <v>42069</v>
      </c>
      <c r="C3364" t="s">
        <v>17267</v>
      </c>
      <c r="D3364">
        <v>1</v>
      </c>
      <c r="E3364" t="s">
        <v>17268</v>
      </c>
      <c r="F3364" t="s">
        <v>13561</v>
      </c>
      <c r="G3364" t="s">
        <v>4</v>
      </c>
      <c r="H3364" t="s">
        <v>2707</v>
      </c>
      <c r="I3364" s="2">
        <v>100000</v>
      </c>
      <c r="J3364" s="5"/>
      <c r="L3364" s="5"/>
      <c r="M3364" s="2">
        <f t="shared" si="52"/>
        <v>-6365.5199999987963</v>
      </c>
      <c r="P3364"/>
    </row>
    <row r="3365" spans="1:16" hidden="1">
      <c r="A3365" t="s">
        <v>17280</v>
      </c>
      <c r="B3365" s="1">
        <v>42069</v>
      </c>
      <c r="C3365" t="s">
        <v>17290</v>
      </c>
      <c r="D3365">
        <v>2</v>
      </c>
      <c r="E3365" t="s">
        <v>17291</v>
      </c>
      <c r="F3365" t="s">
        <v>7054</v>
      </c>
      <c r="G3365" t="s">
        <v>4</v>
      </c>
      <c r="H3365" t="s">
        <v>6873</v>
      </c>
      <c r="I3365" s="2">
        <v>1025</v>
      </c>
      <c r="J3365" s="5"/>
      <c r="L3365" s="5"/>
      <c r="M3365" s="2">
        <f t="shared" si="52"/>
        <v>-5340.5199999987963</v>
      </c>
      <c r="P3365"/>
    </row>
    <row r="3366" spans="1:16" hidden="1">
      <c r="A3366" t="s">
        <v>17304</v>
      </c>
      <c r="B3366" s="1">
        <v>42069</v>
      </c>
      <c r="C3366" t="s">
        <v>17315</v>
      </c>
      <c r="D3366">
        <v>2</v>
      </c>
      <c r="E3366" t="s">
        <v>17316</v>
      </c>
      <c r="F3366" t="s">
        <v>7054</v>
      </c>
      <c r="G3366" t="s">
        <v>4</v>
      </c>
      <c r="H3366" t="s">
        <v>7241</v>
      </c>
      <c r="I3366" s="2">
        <v>1025</v>
      </c>
      <c r="J3366" s="5"/>
      <c r="L3366" s="5"/>
      <c r="M3366" s="2">
        <f t="shared" si="52"/>
        <v>-4315.5199999987963</v>
      </c>
      <c r="P3366"/>
    </row>
    <row r="3367" spans="1:16" hidden="1">
      <c r="A3367" t="s">
        <v>17328</v>
      </c>
      <c r="B3367" s="1">
        <v>42069</v>
      </c>
      <c r="C3367" t="s">
        <v>17334</v>
      </c>
      <c r="D3367">
        <v>2</v>
      </c>
      <c r="E3367" t="s">
        <v>17335</v>
      </c>
      <c r="F3367" t="s">
        <v>7054</v>
      </c>
      <c r="G3367" t="s">
        <v>4</v>
      </c>
      <c r="H3367" t="s">
        <v>12656</v>
      </c>
      <c r="I3367" s="2">
        <v>1840</v>
      </c>
      <c r="J3367" s="5"/>
      <c r="L3367" s="5"/>
      <c r="M3367" s="2">
        <f t="shared" si="52"/>
        <v>-2475.5199999987963</v>
      </c>
      <c r="P3367"/>
    </row>
    <row r="3368" spans="1:16" hidden="1">
      <c r="A3368" t="s">
        <v>17348</v>
      </c>
      <c r="B3368" s="1">
        <v>42069</v>
      </c>
      <c r="C3368" t="s">
        <v>17356</v>
      </c>
      <c r="D3368">
        <v>2</v>
      </c>
      <c r="E3368" t="s">
        <v>17357</v>
      </c>
      <c r="F3368" t="s">
        <v>7054</v>
      </c>
      <c r="G3368" t="s">
        <v>4</v>
      </c>
      <c r="H3368" t="s">
        <v>17358</v>
      </c>
      <c r="I3368" s="2">
        <v>1025</v>
      </c>
      <c r="J3368" s="5"/>
      <c r="L3368" s="5"/>
      <c r="M3368" s="2">
        <f t="shared" si="52"/>
        <v>-1450.5199999987963</v>
      </c>
      <c r="P3368"/>
    </row>
    <row r="3369" spans="1:16" hidden="1">
      <c r="A3369" t="s">
        <v>17373</v>
      </c>
      <c r="B3369" s="1">
        <v>42069</v>
      </c>
      <c r="C3369" t="s">
        <v>2691</v>
      </c>
      <c r="D3369">
        <v>2</v>
      </c>
      <c r="E3369" t="s">
        <v>17381</v>
      </c>
      <c r="F3369" t="s">
        <v>7054</v>
      </c>
      <c r="G3369" t="s">
        <v>4</v>
      </c>
      <c r="H3369" t="s">
        <v>2693</v>
      </c>
      <c r="I3369" s="2">
        <v>1840</v>
      </c>
      <c r="J3369" s="5"/>
      <c r="L3369" s="5"/>
      <c r="M3369" s="2">
        <f t="shared" si="52"/>
        <v>389.48000000120373</v>
      </c>
      <c r="P3369"/>
    </row>
    <row r="3370" spans="1:16" hidden="1">
      <c r="A3370" t="s">
        <v>17400</v>
      </c>
      <c r="B3370" s="1">
        <v>42069</v>
      </c>
      <c r="C3370" t="s">
        <v>2691</v>
      </c>
      <c r="D3370">
        <v>2</v>
      </c>
      <c r="E3370" t="s">
        <v>17411</v>
      </c>
      <c r="F3370" t="s">
        <v>7054</v>
      </c>
      <c r="G3370" t="s">
        <v>4</v>
      </c>
      <c r="H3370" t="s">
        <v>10505</v>
      </c>
      <c r="I3370" s="2">
        <v>1840</v>
      </c>
      <c r="J3370" s="5"/>
      <c r="L3370" s="5"/>
      <c r="M3370" s="2">
        <f t="shared" si="52"/>
        <v>2229.4800000012037</v>
      </c>
      <c r="P3370"/>
    </row>
    <row r="3371" spans="1:16" hidden="1">
      <c r="A3371" t="s">
        <v>17425</v>
      </c>
      <c r="B3371" s="1">
        <v>42069</v>
      </c>
      <c r="C3371" t="s">
        <v>17433</v>
      </c>
      <c r="D3371">
        <v>2</v>
      </c>
      <c r="E3371" t="s">
        <v>17434</v>
      </c>
      <c r="F3371" t="s">
        <v>7054</v>
      </c>
      <c r="G3371" t="s">
        <v>4</v>
      </c>
      <c r="H3371" t="s">
        <v>17435</v>
      </c>
      <c r="I3371" s="2">
        <v>1954.68</v>
      </c>
      <c r="J3371" s="5"/>
      <c r="L3371" s="5"/>
      <c r="M3371" s="2">
        <f t="shared" si="52"/>
        <v>4184.160000001204</v>
      </c>
      <c r="P3371"/>
    </row>
    <row r="3372" spans="1:16" hidden="1">
      <c r="A3372" t="s">
        <v>17449</v>
      </c>
      <c r="B3372" s="1">
        <v>42069</v>
      </c>
      <c r="C3372" t="s">
        <v>17462</v>
      </c>
      <c r="D3372">
        <v>2</v>
      </c>
      <c r="E3372" t="s">
        <v>17463</v>
      </c>
      <c r="F3372" t="s">
        <v>7054</v>
      </c>
      <c r="G3372" t="s">
        <v>4</v>
      </c>
      <c r="H3372" t="s">
        <v>1630</v>
      </c>
      <c r="I3372" s="2">
        <v>1839.99</v>
      </c>
      <c r="J3372" s="5"/>
      <c r="L3372" s="5"/>
      <c r="M3372" s="2">
        <f t="shared" si="52"/>
        <v>6024.1500000012038</v>
      </c>
      <c r="P3372"/>
    </row>
    <row r="3373" spans="1:16" hidden="1">
      <c r="A3373" s="35" t="s">
        <v>2760</v>
      </c>
      <c r="B3373" s="36">
        <v>42070</v>
      </c>
      <c r="C3373" s="35" t="s">
        <v>6</v>
      </c>
      <c r="D3373" s="35">
        <v>1</v>
      </c>
      <c r="E3373" s="35" t="s">
        <v>2761</v>
      </c>
      <c r="F3373" s="35" t="s">
        <v>8</v>
      </c>
      <c r="G3373" s="35" t="s">
        <v>4</v>
      </c>
      <c r="H3373" s="35" t="s">
        <v>2762</v>
      </c>
      <c r="I3373" s="11">
        <v>2990</v>
      </c>
      <c r="J3373" s="12"/>
      <c r="K3373" s="11"/>
      <c r="L3373" s="12"/>
      <c r="M3373" s="11">
        <f t="shared" si="52"/>
        <v>9014.1500000012038</v>
      </c>
      <c r="P3373"/>
    </row>
    <row r="3374" spans="1:16" hidden="1">
      <c r="A3374" t="s">
        <v>2814</v>
      </c>
      <c r="B3374" s="1">
        <v>42070</v>
      </c>
      <c r="C3374" t="s">
        <v>18</v>
      </c>
      <c r="D3374">
        <v>1</v>
      </c>
      <c r="E3374" t="s">
        <v>2815</v>
      </c>
      <c r="F3374" t="s">
        <v>13</v>
      </c>
      <c r="G3374" t="s">
        <v>4</v>
      </c>
      <c r="H3374" t="s">
        <v>2816</v>
      </c>
      <c r="J3374" s="5"/>
      <c r="K3374" s="2">
        <v>20000</v>
      </c>
      <c r="L3374" s="5"/>
      <c r="M3374" s="2">
        <f t="shared" si="52"/>
        <v>-10985.849999998796</v>
      </c>
      <c r="P3374"/>
    </row>
    <row r="3375" spans="1:16" hidden="1">
      <c r="A3375" t="s">
        <v>2820</v>
      </c>
      <c r="B3375" s="1">
        <v>42070</v>
      </c>
      <c r="C3375" t="s">
        <v>6</v>
      </c>
      <c r="D3375">
        <v>1</v>
      </c>
      <c r="E3375" t="s">
        <v>2821</v>
      </c>
      <c r="F3375" t="s">
        <v>29</v>
      </c>
      <c r="G3375" t="s">
        <v>4</v>
      </c>
      <c r="H3375" t="s">
        <v>2822</v>
      </c>
      <c r="I3375" s="2">
        <v>839.6</v>
      </c>
      <c r="J3375" s="5"/>
      <c r="L3375" s="5"/>
      <c r="M3375" s="2">
        <f t="shared" si="52"/>
        <v>-10146.249999998796</v>
      </c>
      <c r="P3375"/>
    </row>
    <row r="3376" spans="1:16" hidden="1">
      <c r="A3376" t="s">
        <v>2831</v>
      </c>
      <c r="B3376" s="1">
        <v>42070</v>
      </c>
      <c r="C3376" t="s">
        <v>6</v>
      </c>
      <c r="D3376">
        <v>1</v>
      </c>
      <c r="E3376" t="s">
        <v>2832</v>
      </c>
      <c r="F3376" t="s">
        <v>29</v>
      </c>
      <c r="G3376" t="s">
        <v>4</v>
      </c>
      <c r="H3376" t="s">
        <v>2833</v>
      </c>
      <c r="I3376" s="2">
        <v>100</v>
      </c>
      <c r="J3376" s="5"/>
      <c r="L3376" s="5"/>
      <c r="M3376" s="2">
        <f t="shared" si="52"/>
        <v>-10046.249999998796</v>
      </c>
      <c r="P3376"/>
    </row>
    <row r="3377" spans="1:16" hidden="1">
      <c r="A3377" t="s">
        <v>2837</v>
      </c>
      <c r="B3377" s="1">
        <v>42070</v>
      </c>
      <c r="C3377" t="s">
        <v>6</v>
      </c>
      <c r="D3377">
        <v>1</v>
      </c>
      <c r="E3377" t="s">
        <v>2838</v>
      </c>
      <c r="F3377" t="s">
        <v>29</v>
      </c>
      <c r="G3377" t="s">
        <v>4</v>
      </c>
      <c r="H3377" t="s">
        <v>407</v>
      </c>
      <c r="I3377" s="2">
        <v>275.82</v>
      </c>
      <c r="J3377" s="5"/>
      <c r="L3377" s="5"/>
      <c r="M3377" s="2">
        <f t="shared" si="52"/>
        <v>-9770.4299999987961</v>
      </c>
      <c r="P3377"/>
    </row>
    <row r="3378" spans="1:16" hidden="1">
      <c r="A3378" t="s">
        <v>2854</v>
      </c>
      <c r="B3378" s="1">
        <v>42070</v>
      </c>
      <c r="C3378" t="s">
        <v>6</v>
      </c>
      <c r="D3378">
        <v>1</v>
      </c>
      <c r="E3378" t="s">
        <v>2855</v>
      </c>
      <c r="F3378" t="s">
        <v>8</v>
      </c>
      <c r="G3378" t="s">
        <v>4</v>
      </c>
      <c r="H3378" t="s">
        <v>2856</v>
      </c>
      <c r="I3378" s="2">
        <v>2200</v>
      </c>
      <c r="J3378" s="5"/>
      <c r="L3378" s="5"/>
      <c r="M3378" s="2">
        <f t="shared" si="52"/>
        <v>-7570.4299999987961</v>
      </c>
      <c r="P3378"/>
    </row>
    <row r="3379" spans="1:16" hidden="1">
      <c r="A3379" t="s">
        <v>2874</v>
      </c>
      <c r="B3379" s="1">
        <v>42070</v>
      </c>
      <c r="C3379" t="s">
        <v>6</v>
      </c>
      <c r="D3379">
        <v>1</v>
      </c>
      <c r="E3379" t="s">
        <v>2875</v>
      </c>
      <c r="F3379" t="s">
        <v>29</v>
      </c>
      <c r="G3379" t="s">
        <v>4</v>
      </c>
      <c r="H3379" t="s">
        <v>2876</v>
      </c>
      <c r="I3379" s="2">
        <v>482.9</v>
      </c>
      <c r="J3379" s="5"/>
      <c r="L3379" s="5"/>
      <c r="M3379" s="2">
        <f t="shared" si="52"/>
        <v>-7087.5299999987965</v>
      </c>
      <c r="P3379"/>
    </row>
    <row r="3380" spans="1:16" hidden="1">
      <c r="A3380" t="s">
        <v>2937</v>
      </c>
      <c r="B3380" s="1">
        <v>42070</v>
      </c>
      <c r="C3380" t="s">
        <v>6</v>
      </c>
      <c r="D3380">
        <v>1</v>
      </c>
      <c r="E3380" t="s">
        <v>2938</v>
      </c>
      <c r="F3380" t="s">
        <v>29</v>
      </c>
      <c r="G3380" t="s">
        <v>4</v>
      </c>
      <c r="H3380" t="s">
        <v>112</v>
      </c>
      <c r="I3380" s="2">
        <v>354.47</v>
      </c>
      <c r="J3380" s="5"/>
      <c r="L3380" s="5"/>
      <c r="M3380" s="2">
        <f t="shared" si="52"/>
        <v>-6733.0599999987962</v>
      </c>
      <c r="P3380"/>
    </row>
    <row r="3381" spans="1:16" hidden="1">
      <c r="A3381" t="s">
        <v>2965</v>
      </c>
      <c r="B3381" s="1">
        <v>42070</v>
      </c>
      <c r="C3381" t="s">
        <v>6</v>
      </c>
      <c r="D3381">
        <v>1</v>
      </c>
      <c r="E3381" t="s">
        <v>2966</v>
      </c>
      <c r="F3381" t="s">
        <v>8</v>
      </c>
      <c r="G3381" t="s">
        <v>4</v>
      </c>
      <c r="H3381" t="s">
        <v>2967</v>
      </c>
      <c r="I3381" s="2">
        <v>4000</v>
      </c>
      <c r="J3381" s="5"/>
      <c r="L3381" s="5"/>
      <c r="M3381" s="2">
        <f t="shared" si="52"/>
        <v>-2733.0599999987962</v>
      </c>
      <c r="P3381"/>
    </row>
    <row r="3382" spans="1:16" hidden="1">
      <c r="A3382" t="s">
        <v>2973</v>
      </c>
      <c r="B3382" s="1">
        <v>42070</v>
      </c>
      <c r="C3382" t="s">
        <v>6</v>
      </c>
      <c r="D3382">
        <v>1</v>
      </c>
      <c r="E3382" t="s">
        <v>2974</v>
      </c>
      <c r="F3382" t="s">
        <v>29</v>
      </c>
      <c r="G3382" t="s">
        <v>4</v>
      </c>
      <c r="H3382" t="s">
        <v>2967</v>
      </c>
      <c r="I3382" s="2">
        <v>2000</v>
      </c>
      <c r="J3382" s="5"/>
      <c r="L3382" s="5"/>
      <c r="M3382" s="2">
        <f t="shared" si="52"/>
        <v>-733.05999999879623</v>
      </c>
      <c r="P3382"/>
    </row>
    <row r="3383" spans="1:16" hidden="1">
      <c r="A3383" t="s">
        <v>2993</v>
      </c>
      <c r="B3383" s="1">
        <v>42070</v>
      </c>
      <c r="C3383" t="s">
        <v>43</v>
      </c>
      <c r="D3383">
        <v>1</v>
      </c>
      <c r="E3383" t="s">
        <v>2994</v>
      </c>
      <c r="F3383" t="s">
        <v>67</v>
      </c>
      <c r="G3383" t="s">
        <v>4</v>
      </c>
      <c r="H3383" t="s">
        <v>2995</v>
      </c>
      <c r="J3383" s="5"/>
      <c r="K3383" s="2">
        <v>6200</v>
      </c>
      <c r="L3383" s="5"/>
      <c r="M3383" s="2">
        <f t="shared" si="52"/>
        <v>-6933.0599999987962</v>
      </c>
      <c r="P3383"/>
    </row>
    <row r="3384" spans="1:16" hidden="1">
      <c r="A3384" t="s">
        <v>2998</v>
      </c>
      <c r="B3384" s="1">
        <v>42070</v>
      </c>
      <c r="C3384" t="s">
        <v>43</v>
      </c>
      <c r="D3384">
        <v>1</v>
      </c>
      <c r="E3384" t="s">
        <v>2999</v>
      </c>
      <c r="F3384" t="s">
        <v>13</v>
      </c>
      <c r="G3384" t="s">
        <v>4</v>
      </c>
      <c r="H3384" t="s">
        <v>3000</v>
      </c>
      <c r="J3384" s="5"/>
      <c r="K3384" s="2">
        <v>3030</v>
      </c>
      <c r="L3384" s="5"/>
      <c r="M3384" s="2">
        <f t="shared" si="52"/>
        <v>-9963.0599999987971</v>
      </c>
      <c r="P3384"/>
    </row>
    <row r="3385" spans="1:16" hidden="1">
      <c r="A3385" t="s">
        <v>3003</v>
      </c>
      <c r="B3385" s="1">
        <v>42070</v>
      </c>
      <c r="C3385" t="s">
        <v>6</v>
      </c>
      <c r="D3385">
        <v>1</v>
      </c>
      <c r="E3385" t="s">
        <v>3004</v>
      </c>
      <c r="F3385" t="s">
        <v>29</v>
      </c>
      <c r="G3385" t="s">
        <v>4</v>
      </c>
      <c r="H3385" t="s">
        <v>3005</v>
      </c>
      <c r="I3385" s="2">
        <v>300</v>
      </c>
      <c r="J3385" s="5"/>
      <c r="L3385" s="5"/>
      <c r="M3385" s="2">
        <f t="shared" si="52"/>
        <v>-9663.0599999987971</v>
      </c>
      <c r="P3385"/>
    </row>
    <row r="3386" spans="1:16" hidden="1">
      <c r="A3386" t="s">
        <v>3012</v>
      </c>
      <c r="B3386" s="1">
        <v>42070</v>
      </c>
      <c r="C3386" t="s">
        <v>245</v>
      </c>
      <c r="D3386">
        <v>1</v>
      </c>
      <c r="E3386" t="s">
        <v>3013</v>
      </c>
      <c r="F3386" t="s">
        <v>13</v>
      </c>
      <c r="G3386" t="s">
        <v>4</v>
      </c>
      <c r="H3386" t="s">
        <v>3014</v>
      </c>
      <c r="J3386" s="5"/>
      <c r="K3386" s="2">
        <v>3191</v>
      </c>
      <c r="L3386" s="5"/>
      <c r="M3386" s="2">
        <f t="shared" si="52"/>
        <v>-12854.059999998797</v>
      </c>
      <c r="P3386"/>
    </row>
    <row r="3387" spans="1:16" hidden="1">
      <c r="A3387" t="s">
        <v>3036</v>
      </c>
      <c r="B3387" s="1">
        <v>42070</v>
      </c>
      <c r="C3387" t="s">
        <v>6</v>
      </c>
      <c r="D3387">
        <v>1</v>
      </c>
      <c r="E3387" t="s">
        <v>3037</v>
      </c>
      <c r="F3387" t="s">
        <v>8</v>
      </c>
      <c r="G3387" t="s">
        <v>4</v>
      </c>
      <c r="H3387" t="s">
        <v>3038</v>
      </c>
      <c r="I3387" s="2">
        <v>25</v>
      </c>
      <c r="J3387" s="5"/>
      <c r="L3387" s="5"/>
      <c r="M3387" s="2">
        <f t="shared" si="52"/>
        <v>-12829.059999998797</v>
      </c>
      <c r="P3387"/>
    </row>
    <row r="3388" spans="1:16" hidden="1">
      <c r="A3388" t="s">
        <v>3047</v>
      </c>
      <c r="B3388" s="1">
        <v>42070</v>
      </c>
      <c r="C3388" t="s">
        <v>836</v>
      </c>
      <c r="D3388">
        <v>1</v>
      </c>
      <c r="E3388" t="s">
        <v>3048</v>
      </c>
      <c r="F3388" t="s">
        <v>67</v>
      </c>
      <c r="G3388" t="s">
        <v>4</v>
      </c>
      <c r="H3388" t="s">
        <v>966</v>
      </c>
      <c r="J3388" s="5"/>
      <c r="K3388" s="2">
        <v>923.68</v>
      </c>
      <c r="L3388" s="5"/>
      <c r="M3388" s="2">
        <f t="shared" si="52"/>
        <v>-13752.739999998797</v>
      </c>
      <c r="P3388"/>
    </row>
    <row r="3389" spans="1:16" hidden="1">
      <c r="A3389" t="s">
        <v>3059</v>
      </c>
      <c r="B3389" s="1">
        <v>42070</v>
      </c>
      <c r="C3389" t="s">
        <v>245</v>
      </c>
      <c r="D3389">
        <v>1</v>
      </c>
      <c r="E3389" t="s">
        <v>3060</v>
      </c>
      <c r="F3389" t="s">
        <v>13</v>
      </c>
      <c r="G3389" t="s">
        <v>4</v>
      </c>
      <c r="H3389" t="s">
        <v>2079</v>
      </c>
      <c r="J3389" s="5"/>
      <c r="K3389" s="2">
        <v>1113.1400000000001</v>
      </c>
      <c r="L3389" s="5"/>
      <c r="M3389" s="2">
        <f t="shared" si="52"/>
        <v>-14865.879999998797</v>
      </c>
      <c r="P3389"/>
    </row>
    <row r="3390" spans="1:16" hidden="1">
      <c r="A3390" t="s">
        <v>3063</v>
      </c>
      <c r="B3390" s="1">
        <v>42070</v>
      </c>
      <c r="C3390" t="s">
        <v>245</v>
      </c>
      <c r="D3390">
        <v>1</v>
      </c>
      <c r="E3390" t="s">
        <v>3064</v>
      </c>
      <c r="F3390" t="s">
        <v>13</v>
      </c>
      <c r="G3390" t="s">
        <v>4</v>
      </c>
      <c r="H3390" t="s">
        <v>3038</v>
      </c>
      <c r="J3390" s="5"/>
      <c r="K3390" s="2">
        <v>1025</v>
      </c>
      <c r="L3390" s="5"/>
      <c r="M3390" s="2">
        <f t="shared" si="52"/>
        <v>-15890.879999998797</v>
      </c>
      <c r="P3390"/>
    </row>
    <row r="3391" spans="1:16" hidden="1">
      <c r="A3391" t="s">
        <v>3072</v>
      </c>
      <c r="B3391" s="1">
        <v>42070</v>
      </c>
      <c r="C3391" t="s">
        <v>245</v>
      </c>
      <c r="D3391">
        <v>1</v>
      </c>
      <c r="E3391" t="s">
        <v>3073</v>
      </c>
      <c r="F3391" t="s">
        <v>13</v>
      </c>
      <c r="G3391" t="s">
        <v>4</v>
      </c>
      <c r="H3391" t="s">
        <v>3038</v>
      </c>
      <c r="J3391" s="5"/>
      <c r="K3391" s="2">
        <v>25</v>
      </c>
      <c r="L3391" s="5"/>
      <c r="M3391" s="2">
        <f t="shared" si="52"/>
        <v>-15915.879999998797</v>
      </c>
      <c r="P3391"/>
    </row>
    <row r="3392" spans="1:16" hidden="1">
      <c r="A3392" t="s">
        <v>3112</v>
      </c>
      <c r="B3392" s="1">
        <v>42070</v>
      </c>
      <c r="C3392" t="s">
        <v>18</v>
      </c>
      <c r="D3392">
        <v>1</v>
      </c>
      <c r="E3392" t="s">
        <v>3113</v>
      </c>
      <c r="F3392" t="s">
        <v>13</v>
      </c>
      <c r="G3392" t="s">
        <v>4</v>
      </c>
      <c r="H3392" t="s">
        <v>3114</v>
      </c>
      <c r="J3392" s="5"/>
      <c r="K3392" s="2">
        <v>35000</v>
      </c>
      <c r="L3392" s="5"/>
      <c r="M3392" s="2">
        <f t="shared" si="52"/>
        <v>-50915.879999998797</v>
      </c>
      <c r="P3392"/>
    </row>
    <row r="3393" spans="1:16" hidden="1">
      <c r="A3393" t="s">
        <v>3194</v>
      </c>
      <c r="B3393" s="1">
        <v>42070</v>
      </c>
      <c r="C3393" t="s">
        <v>43</v>
      </c>
      <c r="D3393">
        <v>1</v>
      </c>
      <c r="E3393" t="s">
        <v>3195</v>
      </c>
      <c r="F3393" t="s">
        <v>16</v>
      </c>
      <c r="G3393" t="s">
        <v>4</v>
      </c>
      <c r="H3393" t="s">
        <v>208</v>
      </c>
      <c r="J3393" s="5"/>
      <c r="K3393" s="2">
        <v>3030</v>
      </c>
      <c r="L3393" s="5">
        <v>7</v>
      </c>
      <c r="M3393" s="2">
        <f t="shared" si="52"/>
        <v>-53945.879999998797</v>
      </c>
      <c r="P3393"/>
    </row>
    <row r="3394" spans="1:16" hidden="1">
      <c r="A3394" t="s">
        <v>3200</v>
      </c>
      <c r="B3394" s="1">
        <v>42070</v>
      </c>
      <c r="C3394" t="s">
        <v>6</v>
      </c>
      <c r="D3394">
        <v>1</v>
      </c>
      <c r="E3394" t="s">
        <v>3201</v>
      </c>
      <c r="F3394" t="s">
        <v>29</v>
      </c>
      <c r="G3394" t="s">
        <v>4</v>
      </c>
      <c r="H3394" t="s">
        <v>3202</v>
      </c>
      <c r="I3394" s="2">
        <v>935.55</v>
      </c>
      <c r="J3394" s="5"/>
      <c r="L3394" s="5"/>
      <c r="M3394" s="2">
        <f t="shared" si="52"/>
        <v>-53010.329999998794</v>
      </c>
      <c r="P3394"/>
    </row>
    <row r="3395" spans="1:16" hidden="1">
      <c r="A3395" t="s">
        <v>3214</v>
      </c>
      <c r="B3395" s="1">
        <v>42070</v>
      </c>
      <c r="C3395" t="s">
        <v>195</v>
      </c>
      <c r="D3395">
        <v>1</v>
      </c>
      <c r="E3395" t="s">
        <v>3215</v>
      </c>
      <c r="F3395" t="s">
        <v>13</v>
      </c>
      <c r="G3395" t="s">
        <v>4</v>
      </c>
      <c r="H3395" t="s">
        <v>195</v>
      </c>
      <c r="J3395" s="5"/>
      <c r="K3395" s="2">
        <v>32319.61</v>
      </c>
      <c r="L3395" s="5"/>
      <c r="M3395" s="2">
        <f t="shared" si="52"/>
        <v>-85329.939999998795</v>
      </c>
      <c r="P3395"/>
    </row>
    <row r="3396" spans="1:16" hidden="1">
      <c r="A3396" t="s">
        <v>3221</v>
      </c>
      <c r="B3396" s="1">
        <v>42070</v>
      </c>
      <c r="C3396" t="s">
        <v>18</v>
      </c>
      <c r="D3396">
        <v>1</v>
      </c>
      <c r="E3396" t="s">
        <v>3222</v>
      </c>
      <c r="F3396" t="s">
        <v>13</v>
      </c>
      <c r="G3396" t="s">
        <v>4</v>
      </c>
      <c r="H3396" t="s">
        <v>18</v>
      </c>
      <c r="J3396" s="5"/>
      <c r="K3396" s="2">
        <v>25434.63</v>
      </c>
      <c r="L3396" s="5"/>
      <c r="M3396" s="2">
        <f t="shared" si="52"/>
        <v>-110764.5699999988</v>
      </c>
      <c r="P3396"/>
    </row>
    <row r="3397" spans="1:16" hidden="1">
      <c r="A3397" t="s">
        <v>17478</v>
      </c>
      <c r="B3397" s="1">
        <v>42070</v>
      </c>
      <c r="C3397" t="s">
        <v>17497</v>
      </c>
      <c r="D3397">
        <v>2</v>
      </c>
      <c r="E3397" t="s">
        <v>17498</v>
      </c>
      <c r="F3397" t="s">
        <v>7054</v>
      </c>
      <c r="G3397" t="s">
        <v>4</v>
      </c>
      <c r="H3397" t="s">
        <v>17499</v>
      </c>
      <c r="I3397" s="2">
        <v>1865.01</v>
      </c>
      <c r="J3397" s="5"/>
      <c r="L3397" s="5"/>
      <c r="M3397" s="2">
        <f t="shared" si="52"/>
        <v>-108899.5599999988</v>
      </c>
      <c r="P3397"/>
    </row>
    <row r="3398" spans="1:16" hidden="1">
      <c r="A3398" t="s">
        <v>17507</v>
      </c>
      <c r="B3398" s="1">
        <v>42070</v>
      </c>
      <c r="C3398" t="s">
        <v>17523</v>
      </c>
      <c r="D3398">
        <v>1</v>
      </c>
      <c r="E3398" t="s">
        <v>17524</v>
      </c>
      <c r="F3398" t="s">
        <v>13561</v>
      </c>
      <c r="G3398" t="s">
        <v>4</v>
      </c>
      <c r="H3398" t="s">
        <v>2816</v>
      </c>
      <c r="I3398" s="2">
        <v>20000</v>
      </c>
      <c r="J3398" s="5"/>
      <c r="L3398" s="5"/>
      <c r="M3398" s="2">
        <f t="shared" si="52"/>
        <v>-88899.559999998804</v>
      </c>
      <c r="P3398"/>
    </row>
    <row r="3399" spans="1:16" hidden="1">
      <c r="A3399" t="s">
        <v>17530</v>
      </c>
      <c r="B3399" s="1">
        <v>42070</v>
      </c>
      <c r="C3399" t="s">
        <v>17547</v>
      </c>
      <c r="D3399">
        <v>2</v>
      </c>
      <c r="E3399" t="s">
        <v>17548</v>
      </c>
      <c r="F3399" t="s">
        <v>13559</v>
      </c>
      <c r="G3399" t="s">
        <v>313</v>
      </c>
      <c r="H3399" t="s">
        <v>17549</v>
      </c>
      <c r="J3399" s="5"/>
      <c r="K3399" s="2">
        <v>1500</v>
      </c>
      <c r="L3399" s="5"/>
      <c r="M3399" s="2">
        <f t="shared" si="52"/>
        <v>-90399.559999998804</v>
      </c>
      <c r="P3399"/>
    </row>
    <row r="3400" spans="1:16" hidden="1">
      <c r="A3400" t="s">
        <v>17530</v>
      </c>
      <c r="B3400" s="1">
        <v>42070</v>
      </c>
      <c r="C3400" t="s">
        <v>17547</v>
      </c>
      <c r="D3400">
        <v>2</v>
      </c>
      <c r="E3400" t="s">
        <v>17548</v>
      </c>
      <c r="F3400" t="s">
        <v>13559</v>
      </c>
      <c r="G3400" t="s">
        <v>313</v>
      </c>
      <c r="H3400" t="s">
        <v>17549</v>
      </c>
      <c r="I3400" s="2">
        <v>2935.02</v>
      </c>
      <c r="J3400" s="5"/>
      <c r="L3400" s="5"/>
      <c r="M3400" s="2">
        <f t="shared" si="52"/>
        <v>-87464.5399999988</v>
      </c>
      <c r="P3400"/>
    </row>
    <row r="3401" spans="1:16" hidden="1">
      <c r="A3401" t="s">
        <v>17557</v>
      </c>
      <c r="B3401" s="1">
        <v>42070</v>
      </c>
      <c r="C3401" t="s">
        <v>17577</v>
      </c>
      <c r="D3401">
        <v>2</v>
      </c>
      <c r="E3401" t="s">
        <v>17578</v>
      </c>
      <c r="F3401" t="s">
        <v>7054</v>
      </c>
      <c r="G3401" t="s">
        <v>4</v>
      </c>
      <c r="H3401" t="s">
        <v>17579</v>
      </c>
      <c r="I3401" s="2">
        <v>5855.87</v>
      </c>
      <c r="J3401" s="5"/>
      <c r="L3401" s="5"/>
      <c r="M3401" s="2">
        <f t="shared" ref="M3401:M3464" si="53">+M3400+I3401-K3401</f>
        <v>-81608.669999998805</v>
      </c>
      <c r="P3401"/>
    </row>
    <row r="3402" spans="1:16" hidden="1">
      <c r="A3402" t="s">
        <v>17586</v>
      </c>
      <c r="B3402" s="1">
        <v>42070</v>
      </c>
      <c r="C3402" t="s">
        <v>17606</v>
      </c>
      <c r="D3402">
        <v>2</v>
      </c>
      <c r="E3402" t="s">
        <v>17607</v>
      </c>
      <c r="F3402" t="s">
        <v>7054</v>
      </c>
      <c r="G3402" t="s">
        <v>4</v>
      </c>
      <c r="H3402" t="s">
        <v>17608</v>
      </c>
      <c r="I3402" s="2">
        <v>1840</v>
      </c>
      <c r="J3402" s="5"/>
      <c r="L3402" s="5"/>
      <c r="M3402" s="2">
        <f t="shared" si="53"/>
        <v>-79768.669999998805</v>
      </c>
      <c r="P3402"/>
    </row>
    <row r="3403" spans="1:16" hidden="1">
      <c r="A3403" t="s">
        <v>17615</v>
      </c>
      <c r="B3403" s="1">
        <v>42070</v>
      </c>
      <c r="C3403" t="s">
        <v>17635</v>
      </c>
      <c r="D3403">
        <v>2</v>
      </c>
      <c r="E3403" t="s">
        <v>17636</v>
      </c>
      <c r="F3403" t="s">
        <v>7054</v>
      </c>
      <c r="G3403" t="s">
        <v>4</v>
      </c>
      <c r="H3403" t="s">
        <v>17637</v>
      </c>
      <c r="I3403" s="2">
        <v>3030</v>
      </c>
      <c r="J3403" s="5"/>
      <c r="L3403" s="5"/>
      <c r="M3403" s="2">
        <f t="shared" si="53"/>
        <v>-76738.669999998805</v>
      </c>
      <c r="P3403"/>
    </row>
    <row r="3404" spans="1:16" hidden="1">
      <c r="A3404" t="s">
        <v>17642</v>
      </c>
      <c r="B3404" s="1">
        <v>42070</v>
      </c>
      <c r="C3404" t="s">
        <v>6</v>
      </c>
      <c r="D3404">
        <v>1</v>
      </c>
      <c r="E3404" t="s">
        <v>13877</v>
      </c>
      <c r="F3404" t="s">
        <v>13565</v>
      </c>
      <c r="G3404" t="s">
        <v>4</v>
      </c>
      <c r="H3404" t="s">
        <v>17657</v>
      </c>
      <c r="J3404" s="5"/>
      <c r="K3404" s="2">
        <v>6000</v>
      </c>
      <c r="L3404" s="5"/>
      <c r="M3404" s="2">
        <f t="shared" si="53"/>
        <v>-82738.669999998805</v>
      </c>
      <c r="P3404"/>
    </row>
    <row r="3405" spans="1:16" hidden="1">
      <c r="A3405" t="s">
        <v>17665</v>
      </c>
      <c r="B3405" s="1">
        <v>42070</v>
      </c>
      <c r="C3405" t="s">
        <v>17680</v>
      </c>
      <c r="D3405">
        <v>2</v>
      </c>
      <c r="E3405" t="s">
        <v>17681</v>
      </c>
      <c r="F3405" t="s">
        <v>7054</v>
      </c>
      <c r="G3405" t="s">
        <v>4</v>
      </c>
      <c r="H3405" t="s">
        <v>2995</v>
      </c>
      <c r="I3405" s="2">
        <v>6260.01</v>
      </c>
      <c r="J3405" s="5"/>
      <c r="L3405" s="5"/>
      <c r="M3405" s="2">
        <f t="shared" si="53"/>
        <v>-76478.65999999881</v>
      </c>
      <c r="P3405"/>
    </row>
    <row r="3406" spans="1:16" hidden="1">
      <c r="A3406" t="s">
        <v>17690</v>
      </c>
      <c r="B3406" s="1">
        <v>42070</v>
      </c>
      <c r="C3406" t="s">
        <v>17703</v>
      </c>
      <c r="D3406">
        <v>2</v>
      </c>
      <c r="E3406" t="s">
        <v>17704</v>
      </c>
      <c r="F3406" t="s">
        <v>7054</v>
      </c>
      <c r="G3406" t="s">
        <v>4</v>
      </c>
      <c r="H3406" t="s">
        <v>3000</v>
      </c>
      <c r="I3406" s="2">
        <v>3030</v>
      </c>
      <c r="J3406" s="5"/>
      <c r="L3406" s="5"/>
      <c r="M3406" s="2">
        <f t="shared" si="53"/>
        <v>-73448.65999999881</v>
      </c>
      <c r="P3406"/>
    </row>
    <row r="3407" spans="1:16" hidden="1">
      <c r="A3407" t="s">
        <v>17714</v>
      </c>
      <c r="B3407" s="1">
        <v>42070</v>
      </c>
      <c r="C3407" t="s">
        <v>17730</v>
      </c>
      <c r="D3407">
        <v>2</v>
      </c>
      <c r="E3407" t="s">
        <v>17731</v>
      </c>
      <c r="F3407" t="s">
        <v>13559</v>
      </c>
      <c r="G3407" t="s">
        <v>313</v>
      </c>
      <c r="H3407" t="s">
        <v>1561</v>
      </c>
      <c r="J3407" s="5"/>
      <c r="K3407" s="2">
        <v>7280.93</v>
      </c>
      <c r="L3407" s="5"/>
      <c r="M3407" s="2">
        <f t="shared" si="53"/>
        <v>-80729.589999998803</v>
      </c>
      <c r="P3407"/>
    </row>
    <row r="3408" spans="1:16" hidden="1">
      <c r="A3408" t="s">
        <v>17714</v>
      </c>
      <c r="B3408" s="1">
        <v>42070</v>
      </c>
      <c r="C3408" t="s">
        <v>17730</v>
      </c>
      <c r="D3408">
        <v>2</v>
      </c>
      <c r="E3408" t="s">
        <v>17731</v>
      </c>
      <c r="F3408" t="s">
        <v>13559</v>
      </c>
      <c r="G3408" t="s">
        <v>313</v>
      </c>
      <c r="H3408" t="s">
        <v>1561</v>
      </c>
      <c r="I3408" s="2">
        <v>7280.93</v>
      </c>
      <c r="J3408" s="5"/>
      <c r="L3408" s="5"/>
      <c r="M3408" s="2">
        <f t="shared" si="53"/>
        <v>-73448.65999999881</v>
      </c>
      <c r="P3408"/>
    </row>
    <row r="3409" spans="1:16" hidden="1">
      <c r="A3409" t="s">
        <v>17742</v>
      </c>
      <c r="B3409" s="1">
        <v>42070</v>
      </c>
      <c r="C3409" t="s">
        <v>4654</v>
      </c>
      <c r="D3409">
        <v>2</v>
      </c>
      <c r="E3409" t="s">
        <v>17756</v>
      </c>
      <c r="F3409" t="s">
        <v>13559</v>
      </c>
      <c r="G3409" t="s">
        <v>313</v>
      </c>
      <c r="H3409" t="s">
        <v>8923</v>
      </c>
      <c r="I3409" s="2">
        <v>3191</v>
      </c>
      <c r="J3409" s="5"/>
      <c r="L3409" s="5"/>
      <c r="M3409" s="2">
        <f t="shared" si="53"/>
        <v>-70257.65999999881</v>
      </c>
      <c r="P3409"/>
    </row>
    <row r="3410" spans="1:16" hidden="1">
      <c r="A3410" t="s">
        <v>17766</v>
      </c>
      <c r="B3410" s="1">
        <v>42070</v>
      </c>
      <c r="C3410" t="s">
        <v>17780</v>
      </c>
      <c r="D3410">
        <v>2</v>
      </c>
      <c r="E3410" t="s">
        <v>17781</v>
      </c>
      <c r="F3410" t="s">
        <v>7054</v>
      </c>
      <c r="G3410" t="s">
        <v>4</v>
      </c>
      <c r="H3410" t="s">
        <v>2967</v>
      </c>
      <c r="J3410" s="5"/>
      <c r="K3410" s="2">
        <v>3999.68</v>
      </c>
      <c r="L3410" s="5"/>
      <c r="M3410" s="2">
        <f t="shared" si="53"/>
        <v>-74257.339999998803</v>
      </c>
      <c r="P3410"/>
    </row>
    <row r="3411" spans="1:16" hidden="1">
      <c r="A3411" t="s">
        <v>17766</v>
      </c>
      <c r="B3411" s="1">
        <v>42070</v>
      </c>
      <c r="C3411" t="s">
        <v>17780</v>
      </c>
      <c r="D3411">
        <v>2</v>
      </c>
      <c r="E3411" t="s">
        <v>17781</v>
      </c>
      <c r="F3411" t="s">
        <v>7054</v>
      </c>
      <c r="G3411" t="s">
        <v>4</v>
      </c>
      <c r="H3411" t="s">
        <v>2967</v>
      </c>
      <c r="I3411" s="2">
        <v>3999.68</v>
      </c>
      <c r="J3411" s="5"/>
      <c r="L3411" s="5"/>
      <c r="M3411" s="2">
        <f t="shared" si="53"/>
        <v>-70257.65999999881</v>
      </c>
      <c r="P3411"/>
    </row>
    <row r="3412" spans="1:16" hidden="1">
      <c r="A3412" t="s">
        <v>17788</v>
      </c>
      <c r="B3412" s="1">
        <v>42070</v>
      </c>
      <c r="C3412" t="s">
        <v>17799</v>
      </c>
      <c r="D3412">
        <v>2</v>
      </c>
      <c r="E3412" t="s">
        <v>17800</v>
      </c>
      <c r="F3412" t="s">
        <v>13559</v>
      </c>
      <c r="G3412" t="s">
        <v>313</v>
      </c>
      <c r="H3412" t="s">
        <v>9777</v>
      </c>
      <c r="J3412" s="5"/>
      <c r="K3412" s="2">
        <v>1837.01</v>
      </c>
      <c r="L3412" s="5"/>
      <c r="M3412" s="2">
        <f t="shared" si="53"/>
        <v>-72094.669999998805</v>
      </c>
      <c r="P3412"/>
    </row>
    <row r="3413" spans="1:16" hidden="1">
      <c r="A3413" t="s">
        <v>17788</v>
      </c>
      <c r="B3413" s="1">
        <v>42070</v>
      </c>
      <c r="C3413" t="s">
        <v>17799</v>
      </c>
      <c r="D3413">
        <v>2</v>
      </c>
      <c r="E3413" t="s">
        <v>17800</v>
      </c>
      <c r="F3413" t="s">
        <v>13559</v>
      </c>
      <c r="G3413" t="s">
        <v>313</v>
      </c>
      <c r="H3413" t="s">
        <v>9777</v>
      </c>
      <c r="I3413" s="2">
        <v>1837.01</v>
      </c>
      <c r="J3413" s="5"/>
      <c r="L3413" s="5"/>
      <c r="M3413" s="2">
        <f t="shared" si="53"/>
        <v>-70257.65999999881</v>
      </c>
      <c r="P3413"/>
    </row>
    <row r="3414" spans="1:16" hidden="1">
      <c r="A3414" t="s">
        <v>17807</v>
      </c>
      <c r="B3414" s="1">
        <v>42070</v>
      </c>
      <c r="C3414" t="s">
        <v>4654</v>
      </c>
      <c r="D3414">
        <v>2</v>
      </c>
      <c r="E3414" t="s">
        <v>17821</v>
      </c>
      <c r="F3414" t="s">
        <v>13559</v>
      </c>
      <c r="G3414" t="s">
        <v>313</v>
      </c>
      <c r="H3414" t="s">
        <v>2079</v>
      </c>
      <c r="I3414" s="2">
        <v>1113.1400000000001</v>
      </c>
      <c r="J3414" s="5"/>
      <c r="L3414" s="5"/>
      <c r="M3414" s="2">
        <f t="shared" si="53"/>
        <v>-69144.519999998811</v>
      </c>
      <c r="P3414"/>
    </row>
    <row r="3415" spans="1:16" hidden="1">
      <c r="A3415" t="s">
        <v>17830</v>
      </c>
      <c r="B3415" s="1">
        <v>42070</v>
      </c>
      <c r="C3415" t="s">
        <v>17843</v>
      </c>
      <c r="D3415">
        <v>2</v>
      </c>
      <c r="E3415" t="s">
        <v>17844</v>
      </c>
      <c r="F3415" t="s">
        <v>7054</v>
      </c>
      <c r="G3415" t="s">
        <v>4</v>
      </c>
      <c r="H3415" t="s">
        <v>966</v>
      </c>
      <c r="J3415" s="5"/>
      <c r="K3415" s="2">
        <v>4377.33</v>
      </c>
      <c r="L3415" s="5"/>
      <c r="M3415" s="2">
        <f t="shared" si="53"/>
        <v>-73521.849999998813</v>
      </c>
      <c r="P3415"/>
    </row>
    <row r="3416" spans="1:16" hidden="1">
      <c r="A3416" t="s">
        <v>17830</v>
      </c>
      <c r="B3416" s="1">
        <v>42070</v>
      </c>
      <c r="C3416" t="s">
        <v>17843</v>
      </c>
      <c r="D3416">
        <v>2</v>
      </c>
      <c r="E3416" t="s">
        <v>17844</v>
      </c>
      <c r="F3416" t="s">
        <v>7054</v>
      </c>
      <c r="G3416" t="s">
        <v>4</v>
      </c>
      <c r="H3416" t="s">
        <v>966</v>
      </c>
      <c r="I3416" s="2">
        <v>5301.01</v>
      </c>
      <c r="J3416" s="5"/>
      <c r="L3416" s="5"/>
      <c r="M3416" s="2">
        <f t="shared" si="53"/>
        <v>-68220.839999998818</v>
      </c>
      <c r="P3416"/>
    </row>
    <row r="3417" spans="1:16" hidden="1">
      <c r="A3417" t="s">
        <v>17853</v>
      </c>
      <c r="B3417" s="1">
        <v>42070</v>
      </c>
      <c r="C3417" t="s">
        <v>17866</v>
      </c>
      <c r="D3417">
        <v>2</v>
      </c>
      <c r="E3417" t="s">
        <v>17867</v>
      </c>
      <c r="F3417" t="s">
        <v>7054</v>
      </c>
      <c r="G3417" t="s">
        <v>4</v>
      </c>
      <c r="H3417" t="s">
        <v>3038</v>
      </c>
      <c r="I3417" s="2">
        <v>1025</v>
      </c>
      <c r="J3417" s="5"/>
      <c r="L3417" s="5"/>
      <c r="M3417" s="2">
        <f t="shared" si="53"/>
        <v>-67195.839999998818</v>
      </c>
      <c r="P3417"/>
    </row>
    <row r="3418" spans="1:16" hidden="1">
      <c r="A3418" t="s">
        <v>17880</v>
      </c>
      <c r="B3418" s="1">
        <v>42070</v>
      </c>
      <c r="C3418" t="s">
        <v>17890</v>
      </c>
      <c r="D3418">
        <v>2</v>
      </c>
      <c r="E3418" t="s">
        <v>17891</v>
      </c>
      <c r="F3418" t="s">
        <v>7054</v>
      </c>
      <c r="G3418" t="s">
        <v>4</v>
      </c>
      <c r="H3418" t="s">
        <v>1828</v>
      </c>
      <c r="I3418" s="2">
        <v>1025</v>
      </c>
      <c r="J3418" s="5"/>
      <c r="L3418" s="5"/>
      <c r="M3418" s="2">
        <f t="shared" si="53"/>
        <v>-66170.839999998818</v>
      </c>
      <c r="P3418"/>
    </row>
    <row r="3419" spans="1:16" hidden="1">
      <c r="A3419" t="s">
        <v>17902</v>
      </c>
      <c r="B3419" s="1">
        <v>42070</v>
      </c>
      <c r="C3419" t="s">
        <v>17915</v>
      </c>
      <c r="D3419">
        <v>2</v>
      </c>
      <c r="E3419" t="s">
        <v>17916</v>
      </c>
      <c r="F3419" t="s">
        <v>7054</v>
      </c>
      <c r="G3419" t="s">
        <v>4</v>
      </c>
      <c r="H3419" t="s">
        <v>678</v>
      </c>
      <c r="I3419" s="2">
        <v>1025</v>
      </c>
      <c r="J3419" s="5"/>
      <c r="L3419" s="5"/>
      <c r="M3419" s="2">
        <f t="shared" si="53"/>
        <v>-65145.839999998818</v>
      </c>
      <c r="P3419"/>
    </row>
    <row r="3420" spans="1:16" hidden="1">
      <c r="A3420" t="s">
        <v>17928</v>
      </c>
      <c r="B3420" s="1">
        <v>42070</v>
      </c>
      <c r="C3420" t="s">
        <v>17941</v>
      </c>
      <c r="D3420">
        <v>2</v>
      </c>
      <c r="E3420" t="s">
        <v>17942</v>
      </c>
      <c r="F3420" t="s">
        <v>7054</v>
      </c>
      <c r="G3420" t="s">
        <v>4</v>
      </c>
      <c r="H3420" t="s">
        <v>5140</v>
      </c>
      <c r="I3420" s="2">
        <v>1025</v>
      </c>
      <c r="J3420" s="5"/>
      <c r="L3420" s="5"/>
      <c r="M3420" s="2">
        <f t="shared" si="53"/>
        <v>-64120.839999998818</v>
      </c>
      <c r="P3420"/>
    </row>
    <row r="3421" spans="1:16" hidden="1">
      <c r="A3421" t="s">
        <v>17953</v>
      </c>
      <c r="B3421" s="1">
        <v>42070</v>
      </c>
      <c r="C3421" t="s">
        <v>17962</v>
      </c>
      <c r="D3421">
        <v>2</v>
      </c>
      <c r="E3421" t="s">
        <v>17963</v>
      </c>
      <c r="F3421" t="s">
        <v>7054</v>
      </c>
      <c r="G3421" t="s">
        <v>4</v>
      </c>
      <c r="H3421" t="s">
        <v>17964</v>
      </c>
      <c r="I3421" s="2">
        <v>4100</v>
      </c>
      <c r="J3421" s="5"/>
      <c r="L3421" s="5"/>
      <c r="M3421" s="2">
        <f t="shared" si="53"/>
        <v>-60020.839999998818</v>
      </c>
      <c r="P3421"/>
    </row>
    <row r="3422" spans="1:16" hidden="1">
      <c r="A3422" t="s">
        <v>17976</v>
      </c>
      <c r="B3422" s="1">
        <v>42070</v>
      </c>
      <c r="C3422" t="s">
        <v>17984</v>
      </c>
      <c r="D3422">
        <v>1</v>
      </c>
      <c r="E3422" t="s">
        <v>17985</v>
      </c>
      <c r="F3422" t="s">
        <v>13565</v>
      </c>
      <c r="G3422" t="s">
        <v>4</v>
      </c>
      <c r="H3422" t="s">
        <v>3114</v>
      </c>
      <c r="I3422" s="2">
        <v>50000</v>
      </c>
      <c r="J3422" s="5"/>
      <c r="L3422" s="5"/>
      <c r="M3422" s="2">
        <f t="shared" si="53"/>
        <v>-10020.839999998818</v>
      </c>
      <c r="P3422"/>
    </row>
    <row r="3423" spans="1:16" hidden="1">
      <c r="A3423" t="s">
        <v>17994</v>
      </c>
      <c r="B3423" s="1">
        <v>42070</v>
      </c>
      <c r="C3423" t="s">
        <v>18003</v>
      </c>
      <c r="D3423">
        <v>2</v>
      </c>
      <c r="E3423" t="s">
        <v>18004</v>
      </c>
      <c r="F3423" t="s">
        <v>7054</v>
      </c>
      <c r="G3423" t="s">
        <v>4</v>
      </c>
      <c r="H3423" t="s">
        <v>18005</v>
      </c>
      <c r="I3423" s="2">
        <v>1840</v>
      </c>
      <c r="J3423" s="5"/>
      <c r="L3423" s="5"/>
      <c r="M3423" s="2">
        <f t="shared" si="53"/>
        <v>-8180.8399999988178</v>
      </c>
      <c r="P3423"/>
    </row>
    <row r="3424" spans="1:16" hidden="1">
      <c r="A3424" t="s">
        <v>18016</v>
      </c>
      <c r="B3424" s="1">
        <v>42070</v>
      </c>
      <c r="C3424" t="s">
        <v>18026</v>
      </c>
      <c r="D3424">
        <v>2</v>
      </c>
      <c r="E3424" t="s">
        <v>18027</v>
      </c>
      <c r="F3424" t="s">
        <v>7054</v>
      </c>
      <c r="G3424" t="s">
        <v>4</v>
      </c>
      <c r="H3424" t="s">
        <v>17625</v>
      </c>
      <c r="I3424" s="2">
        <v>2160</v>
      </c>
      <c r="J3424" s="5"/>
      <c r="L3424" s="5"/>
      <c r="M3424" s="2">
        <f t="shared" si="53"/>
        <v>-6020.8399999988178</v>
      </c>
      <c r="P3424"/>
    </row>
    <row r="3425" spans="1:16" hidden="1">
      <c r="A3425" t="s">
        <v>18043</v>
      </c>
      <c r="B3425" s="1">
        <v>42070</v>
      </c>
      <c r="C3425" t="s">
        <v>18052</v>
      </c>
      <c r="D3425">
        <v>2</v>
      </c>
      <c r="E3425" t="s">
        <v>18053</v>
      </c>
      <c r="F3425" t="s">
        <v>7054</v>
      </c>
      <c r="G3425" t="s">
        <v>4</v>
      </c>
      <c r="H3425" t="s">
        <v>18054</v>
      </c>
      <c r="I3425" s="2">
        <v>1839.99</v>
      </c>
      <c r="J3425" s="5"/>
      <c r="L3425" s="5"/>
      <c r="M3425" s="2">
        <f t="shared" si="53"/>
        <v>-4180.849999998818</v>
      </c>
      <c r="P3425"/>
    </row>
    <row r="3426" spans="1:16" hidden="1">
      <c r="A3426" t="s">
        <v>18066</v>
      </c>
      <c r="B3426" s="1">
        <v>42070</v>
      </c>
      <c r="C3426" t="s">
        <v>18074</v>
      </c>
      <c r="D3426">
        <v>2</v>
      </c>
      <c r="E3426" t="s">
        <v>18075</v>
      </c>
      <c r="F3426" t="s">
        <v>7054</v>
      </c>
      <c r="G3426" t="s">
        <v>4</v>
      </c>
      <c r="H3426" t="s">
        <v>2762</v>
      </c>
      <c r="J3426" s="5"/>
      <c r="K3426" s="2">
        <v>2990</v>
      </c>
      <c r="L3426" s="5"/>
      <c r="M3426" s="2">
        <f t="shared" si="53"/>
        <v>-7170.849999998818</v>
      </c>
      <c r="P3426"/>
    </row>
    <row r="3427" spans="1:16" hidden="1">
      <c r="A3427" t="s">
        <v>18066</v>
      </c>
      <c r="B3427" s="1">
        <v>42070</v>
      </c>
      <c r="C3427" t="s">
        <v>18074</v>
      </c>
      <c r="D3427">
        <v>2</v>
      </c>
      <c r="E3427" t="s">
        <v>18075</v>
      </c>
      <c r="F3427" t="s">
        <v>7054</v>
      </c>
      <c r="G3427" t="s">
        <v>4</v>
      </c>
      <c r="H3427" t="s">
        <v>2762</v>
      </c>
      <c r="I3427" s="2">
        <v>2990</v>
      </c>
      <c r="J3427" s="5"/>
      <c r="L3427" s="5"/>
      <c r="M3427" s="2">
        <f t="shared" si="53"/>
        <v>-4180.849999998818</v>
      </c>
      <c r="P3427"/>
    </row>
    <row r="3428" spans="1:16" hidden="1">
      <c r="A3428" t="s">
        <v>18133</v>
      </c>
      <c r="B3428" s="1">
        <v>42070</v>
      </c>
      <c r="C3428" t="s">
        <v>18138</v>
      </c>
      <c r="D3428">
        <v>2</v>
      </c>
      <c r="E3428" t="s">
        <v>18139</v>
      </c>
      <c r="F3428" t="s">
        <v>7054</v>
      </c>
      <c r="G3428" t="s">
        <v>4</v>
      </c>
      <c r="H3428" t="s">
        <v>5430</v>
      </c>
      <c r="I3428" s="2">
        <v>3030</v>
      </c>
      <c r="J3428" s="5">
        <v>7</v>
      </c>
      <c r="L3428" s="5"/>
      <c r="M3428" s="2">
        <f t="shared" si="53"/>
        <v>-1150.849999998818</v>
      </c>
      <c r="P3428"/>
    </row>
    <row r="3429" spans="1:16" hidden="1">
      <c r="A3429" t="s">
        <v>18176</v>
      </c>
      <c r="B3429" s="1">
        <v>42070</v>
      </c>
      <c r="C3429" t="s">
        <v>18184</v>
      </c>
      <c r="D3429">
        <v>2</v>
      </c>
      <c r="E3429" t="s">
        <v>18185</v>
      </c>
      <c r="F3429" t="s">
        <v>7054</v>
      </c>
      <c r="G3429" t="s">
        <v>4</v>
      </c>
      <c r="H3429" t="s">
        <v>18186</v>
      </c>
      <c r="I3429" s="2">
        <v>4100</v>
      </c>
      <c r="J3429" s="5"/>
      <c r="L3429" s="5"/>
      <c r="M3429" s="2">
        <f t="shared" si="53"/>
        <v>2949.150000001182</v>
      </c>
      <c r="P3429"/>
    </row>
    <row r="3430" spans="1:16" hidden="1">
      <c r="A3430" t="s">
        <v>18217</v>
      </c>
      <c r="B3430" s="1">
        <v>42070</v>
      </c>
      <c r="C3430" t="s">
        <v>18225</v>
      </c>
      <c r="D3430">
        <v>2</v>
      </c>
      <c r="E3430" t="s">
        <v>18226</v>
      </c>
      <c r="F3430" t="s">
        <v>7054</v>
      </c>
      <c r="G3430" t="s">
        <v>4</v>
      </c>
      <c r="H3430" t="s">
        <v>3202</v>
      </c>
      <c r="I3430" s="2">
        <v>1025</v>
      </c>
      <c r="J3430" s="5"/>
      <c r="L3430" s="5"/>
      <c r="M3430" s="2">
        <f t="shared" si="53"/>
        <v>3974.150000001182</v>
      </c>
      <c r="P3430"/>
    </row>
    <row r="3431" spans="1:16" hidden="1">
      <c r="A3431" t="s">
        <v>18242</v>
      </c>
      <c r="B3431" s="1">
        <v>42070</v>
      </c>
      <c r="C3431" t="s">
        <v>18247</v>
      </c>
      <c r="D3431">
        <v>2</v>
      </c>
      <c r="E3431" t="s">
        <v>18248</v>
      </c>
      <c r="F3431" t="s">
        <v>7054</v>
      </c>
      <c r="G3431" t="s">
        <v>4</v>
      </c>
      <c r="H3431" t="s">
        <v>5094</v>
      </c>
      <c r="J3431" s="5"/>
      <c r="K3431" s="2">
        <v>933</v>
      </c>
      <c r="L3431" s="5"/>
      <c r="M3431" s="2">
        <f t="shared" si="53"/>
        <v>3041.150000001182</v>
      </c>
      <c r="P3431"/>
    </row>
    <row r="3432" spans="1:16" hidden="1">
      <c r="A3432" t="s">
        <v>18242</v>
      </c>
      <c r="B3432" s="1">
        <v>42070</v>
      </c>
      <c r="C3432" t="s">
        <v>18247</v>
      </c>
      <c r="D3432">
        <v>2</v>
      </c>
      <c r="E3432" t="s">
        <v>18248</v>
      </c>
      <c r="F3432" t="s">
        <v>7054</v>
      </c>
      <c r="G3432" t="s">
        <v>4</v>
      </c>
      <c r="H3432" t="s">
        <v>5094</v>
      </c>
      <c r="I3432" s="2">
        <v>933</v>
      </c>
      <c r="J3432" s="5"/>
      <c r="L3432" s="5"/>
      <c r="M3432" s="2">
        <f t="shared" si="53"/>
        <v>3974.150000001182</v>
      </c>
      <c r="P3432"/>
    </row>
    <row r="3433" spans="1:16" hidden="1">
      <c r="A3433" t="s">
        <v>18264</v>
      </c>
      <c r="B3433" s="1">
        <v>42070</v>
      </c>
      <c r="C3433" t="s">
        <v>18269</v>
      </c>
      <c r="D3433">
        <v>2</v>
      </c>
      <c r="E3433" t="s">
        <v>18270</v>
      </c>
      <c r="F3433" t="s">
        <v>7054</v>
      </c>
      <c r="G3433" t="s">
        <v>4</v>
      </c>
      <c r="H3433" t="s">
        <v>18271</v>
      </c>
      <c r="I3433" s="2">
        <v>1025</v>
      </c>
      <c r="J3433" s="5"/>
      <c r="L3433" s="5"/>
      <c r="M3433" s="2">
        <f t="shared" si="53"/>
        <v>4999.150000001182</v>
      </c>
      <c r="P3433"/>
    </row>
    <row r="3434" spans="1:16" hidden="1">
      <c r="A3434" t="s">
        <v>18282</v>
      </c>
      <c r="B3434" s="1">
        <v>42070</v>
      </c>
      <c r="C3434" t="s">
        <v>18290</v>
      </c>
      <c r="D3434">
        <v>2</v>
      </c>
      <c r="E3434" t="s">
        <v>18291</v>
      </c>
      <c r="F3434" t="s">
        <v>7054</v>
      </c>
      <c r="G3434" t="s">
        <v>4</v>
      </c>
      <c r="H3434" t="s">
        <v>1097</v>
      </c>
      <c r="I3434" s="2">
        <v>1025</v>
      </c>
      <c r="J3434" s="5"/>
      <c r="L3434" s="5"/>
      <c r="M3434" s="2">
        <f t="shared" si="53"/>
        <v>6024.150000001182</v>
      </c>
      <c r="P3434"/>
    </row>
    <row r="3435" spans="1:16" hidden="1">
      <c r="A3435" s="35" t="s">
        <v>3237</v>
      </c>
      <c r="B3435" s="36">
        <v>42072</v>
      </c>
      <c r="C3435" s="35" t="s">
        <v>6</v>
      </c>
      <c r="D3435" s="35">
        <v>1</v>
      </c>
      <c r="E3435" s="35" t="s">
        <v>3241</v>
      </c>
      <c r="F3435" s="35" t="s">
        <v>29</v>
      </c>
      <c r="G3435" s="35" t="s">
        <v>4</v>
      </c>
      <c r="H3435" s="35" t="s">
        <v>3242</v>
      </c>
      <c r="I3435" s="11">
        <v>269.22000000000003</v>
      </c>
      <c r="J3435" s="12"/>
      <c r="K3435" s="11"/>
      <c r="L3435" s="12"/>
      <c r="M3435" s="11">
        <f t="shared" si="53"/>
        <v>6293.3700000011822</v>
      </c>
      <c r="P3435"/>
    </row>
    <row r="3436" spans="1:16" hidden="1">
      <c r="A3436" t="s">
        <v>3263</v>
      </c>
      <c r="B3436" s="1">
        <v>42072</v>
      </c>
      <c r="C3436" t="s">
        <v>6</v>
      </c>
      <c r="D3436">
        <v>1</v>
      </c>
      <c r="E3436" t="s">
        <v>3268</v>
      </c>
      <c r="F3436" t="s">
        <v>29</v>
      </c>
      <c r="G3436" t="s">
        <v>4</v>
      </c>
      <c r="H3436" t="s">
        <v>3269</v>
      </c>
      <c r="I3436" s="2">
        <v>6052.42</v>
      </c>
      <c r="J3436" s="5"/>
      <c r="L3436" s="5"/>
      <c r="M3436" s="2">
        <f t="shared" si="53"/>
        <v>12345.790000001183</v>
      </c>
      <c r="P3436"/>
    </row>
    <row r="3437" spans="1:16" hidden="1">
      <c r="A3437" t="s">
        <v>3463</v>
      </c>
      <c r="B3437" s="1">
        <v>42072</v>
      </c>
      <c r="C3437" t="s">
        <v>43</v>
      </c>
      <c r="D3437">
        <v>1</v>
      </c>
      <c r="E3437" t="s">
        <v>3464</v>
      </c>
      <c r="F3437" t="s">
        <v>16</v>
      </c>
      <c r="G3437" t="s">
        <v>4</v>
      </c>
      <c r="H3437" t="s">
        <v>3465</v>
      </c>
      <c r="J3437" s="5"/>
      <c r="K3437" s="2">
        <v>48000</v>
      </c>
      <c r="L3437" s="5"/>
      <c r="M3437" s="2">
        <f t="shared" si="53"/>
        <v>-35654.209999998813</v>
      </c>
      <c r="P3437"/>
    </row>
    <row r="3438" spans="1:16" hidden="1">
      <c r="A3438" t="s">
        <v>3518</v>
      </c>
      <c r="B3438" s="1">
        <v>42072</v>
      </c>
      <c r="C3438" t="s">
        <v>1114</v>
      </c>
      <c r="D3438">
        <v>1</v>
      </c>
      <c r="E3438" t="s">
        <v>3520</v>
      </c>
      <c r="F3438" t="s">
        <v>16</v>
      </c>
      <c r="G3438" t="s">
        <v>4</v>
      </c>
      <c r="H3438" t="s">
        <v>3465</v>
      </c>
      <c r="J3438" s="5"/>
      <c r="K3438" s="2">
        <v>200000</v>
      </c>
      <c r="L3438" s="5"/>
      <c r="M3438" s="2">
        <f t="shared" si="53"/>
        <v>-235654.2099999988</v>
      </c>
      <c r="P3438"/>
    </row>
    <row r="3439" spans="1:16" hidden="1">
      <c r="A3439" t="s">
        <v>3543</v>
      </c>
      <c r="B3439" s="1">
        <v>42072</v>
      </c>
      <c r="C3439" t="s">
        <v>536</v>
      </c>
      <c r="D3439">
        <v>1</v>
      </c>
      <c r="E3439" t="s">
        <v>3544</v>
      </c>
      <c r="F3439" t="s">
        <v>16</v>
      </c>
      <c r="G3439" t="s">
        <v>4</v>
      </c>
      <c r="H3439" t="s">
        <v>3545</v>
      </c>
      <c r="J3439" s="5"/>
      <c r="K3439" s="2">
        <v>5955.52</v>
      </c>
      <c r="L3439" s="5"/>
      <c r="M3439" s="2">
        <f t="shared" si="53"/>
        <v>-241609.72999999879</v>
      </c>
      <c r="P3439"/>
    </row>
    <row r="3440" spans="1:16" hidden="1">
      <c r="A3440" t="s">
        <v>3548</v>
      </c>
      <c r="B3440" s="1">
        <v>42072</v>
      </c>
      <c r="C3440" t="s">
        <v>6</v>
      </c>
      <c r="D3440">
        <v>1</v>
      </c>
      <c r="E3440" t="s">
        <v>3549</v>
      </c>
      <c r="F3440" t="s">
        <v>29</v>
      </c>
      <c r="G3440" t="s">
        <v>4</v>
      </c>
      <c r="H3440" t="s">
        <v>3550</v>
      </c>
      <c r="I3440" s="2">
        <v>7670.49</v>
      </c>
      <c r="J3440" s="5"/>
      <c r="L3440" s="5"/>
      <c r="M3440" s="2">
        <f t="shared" si="53"/>
        <v>-233939.2399999988</v>
      </c>
      <c r="P3440"/>
    </row>
    <row r="3441" spans="1:16" hidden="1">
      <c r="A3441" t="s">
        <v>3561</v>
      </c>
      <c r="B3441" s="1">
        <v>42072</v>
      </c>
      <c r="C3441" t="s">
        <v>6</v>
      </c>
      <c r="D3441">
        <v>1</v>
      </c>
      <c r="E3441" t="s">
        <v>3549</v>
      </c>
      <c r="F3441" t="s">
        <v>29</v>
      </c>
      <c r="G3441" t="s">
        <v>4</v>
      </c>
      <c r="H3441" t="s">
        <v>3562</v>
      </c>
      <c r="J3441" s="5"/>
      <c r="K3441" s="2">
        <v>7670.49</v>
      </c>
      <c r="L3441" s="5"/>
      <c r="M3441" s="2">
        <f t="shared" si="53"/>
        <v>-241609.72999999879</v>
      </c>
      <c r="P3441"/>
    </row>
    <row r="3442" spans="1:16" hidden="1">
      <c r="A3442" t="s">
        <v>3580</v>
      </c>
      <c r="B3442" s="1">
        <v>42072</v>
      </c>
      <c r="C3442" t="s">
        <v>3583</v>
      </c>
      <c r="D3442">
        <v>2</v>
      </c>
      <c r="E3442" t="s">
        <v>3584</v>
      </c>
      <c r="F3442" t="s">
        <v>78</v>
      </c>
      <c r="G3442" t="s">
        <v>4</v>
      </c>
      <c r="H3442" t="s">
        <v>3585</v>
      </c>
      <c r="J3442" s="5"/>
      <c r="K3442" s="2">
        <v>200.01</v>
      </c>
      <c r="L3442" s="5"/>
      <c r="M3442" s="2">
        <f t="shared" si="53"/>
        <v>-241809.7399999988</v>
      </c>
      <c r="P3442"/>
    </row>
    <row r="3443" spans="1:16" hidden="1">
      <c r="A3443" t="s">
        <v>3597</v>
      </c>
      <c r="B3443" s="1">
        <v>42072</v>
      </c>
      <c r="C3443" t="s">
        <v>6</v>
      </c>
      <c r="D3443">
        <v>1</v>
      </c>
      <c r="E3443" t="s">
        <v>3599</v>
      </c>
      <c r="F3443" t="s">
        <v>29</v>
      </c>
      <c r="G3443" t="s">
        <v>4</v>
      </c>
      <c r="H3443" t="s">
        <v>3600</v>
      </c>
      <c r="I3443" s="2">
        <v>900</v>
      </c>
      <c r="J3443" s="5"/>
      <c r="L3443" s="5"/>
      <c r="M3443" s="2">
        <f t="shared" si="53"/>
        <v>-240909.7399999988</v>
      </c>
      <c r="P3443"/>
    </row>
    <row r="3444" spans="1:16" hidden="1">
      <c r="A3444" t="s">
        <v>3609</v>
      </c>
      <c r="B3444" s="1">
        <v>42072</v>
      </c>
      <c r="C3444" t="s">
        <v>6</v>
      </c>
      <c r="D3444">
        <v>1</v>
      </c>
      <c r="E3444" t="s">
        <v>3612</v>
      </c>
      <c r="F3444" t="s">
        <v>29</v>
      </c>
      <c r="G3444" t="s">
        <v>4</v>
      </c>
      <c r="H3444" t="s">
        <v>1335</v>
      </c>
      <c r="I3444" s="2">
        <v>1758.48</v>
      </c>
      <c r="J3444" s="5"/>
      <c r="L3444" s="5"/>
      <c r="M3444" s="2">
        <f t="shared" si="53"/>
        <v>-239151.25999999879</v>
      </c>
      <c r="P3444"/>
    </row>
    <row r="3445" spans="1:16" hidden="1">
      <c r="A3445" t="s">
        <v>3747</v>
      </c>
      <c r="B3445" s="1">
        <v>42072</v>
      </c>
      <c r="C3445" t="s">
        <v>1</v>
      </c>
      <c r="D3445">
        <v>1</v>
      </c>
      <c r="E3445" t="s">
        <v>3749</v>
      </c>
      <c r="F3445" t="s">
        <v>16</v>
      </c>
      <c r="G3445" t="s">
        <v>4</v>
      </c>
      <c r="H3445" t="s">
        <v>3750</v>
      </c>
      <c r="J3445" s="5"/>
      <c r="K3445" s="2">
        <v>2810.01</v>
      </c>
      <c r="L3445" s="5"/>
      <c r="M3445" s="2">
        <f t="shared" si="53"/>
        <v>-241961.2699999988</v>
      </c>
      <c r="P3445"/>
    </row>
    <row r="3446" spans="1:16" hidden="1">
      <c r="A3446" t="s">
        <v>3788</v>
      </c>
      <c r="B3446" s="1">
        <v>42072</v>
      </c>
      <c r="C3446" t="s">
        <v>3791</v>
      </c>
      <c r="D3446">
        <v>2</v>
      </c>
      <c r="E3446" t="s">
        <v>3792</v>
      </c>
      <c r="F3446" t="s">
        <v>211</v>
      </c>
      <c r="G3446" t="s">
        <v>212</v>
      </c>
      <c r="H3446" t="s">
        <v>213</v>
      </c>
      <c r="J3446" s="5"/>
      <c r="K3446" s="2">
        <v>2319.6</v>
      </c>
      <c r="L3446" s="5"/>
      <c r="M3446" s="2">
        <f t="shared" si="53"/>
        <v>-244280.8699999988</v>
      </c>
      <c r="P3446"/>
    </row>
    <row r="3447" spans="1:16" hidden="1">
      <c r="A3447" t="s">
        <v>3802</v>
      </c>
      <c r="B3447" s="1">
        <v>42072</v>
      </c>
      <c r="C3447" t="s">
        <v>6</v>
      </c>
      <c r="D3447">
        <v>1</v>
      </c>
      <c r="E3447" t="s">
        <v>3805</v>
      </c>
      <c r="F3447" t="s">
        <v>8</v>
      </c>
      <c r="G3447" t="s">
        <v>4</v>
      </c>
      <c r="H3447" t="s">
        <v>3806</v>
      </c>
      <c r="I3447" s="2">
        <v>270</v>
      </c>
      <c r="J3447" s="5"/>
      <c r="L3447" s="5"/>
      <c r="M3447" s="2">
        <f t="shared" si="53"/>
        <v>-244010.8699999988</v>
      </c>
      <c r="P3447"/>
    </row>
    <row r="3448" spans="1:16" hidden="1">
      <c r="A3448" t="s">
        <v>3814</v>
      </c>
      <c r="B3448" s="1">
        <v>42072</v>
      </c>
      <c r="C3448" t="s">
        <v>11</v>
      </c>
      <c r="D3448">
        <v>1</v>
      </c>
      <c r="E3448" t="s">
        <v>3816</v>
      </c>
      <c r="F3448" t="s">
        <v>13</v>
      </c>
      <c r="G3448" t="s">
        <v>4</v>
      </c>
      <c r="H3448" t="s">
        <v>1971</v>
      </c>
      <c r="J3448" s="5"/>
      <c r="K3448" s="2">
        <v>3030</v>
      </c>
      <c r="L3448" s="5"/>
      <c r="M3448" s="2">
        <f t="shared" si="53"/>
        <v>-247040.8699999988</v>
      </c>
      <c r="P3448"/>
    </row>
    <row r="3449" spans="1:16" hidden="1">
      <c r="A3449" t="s">
        <v>3839</v>
      </c>
      <c r="B3449" s="1">
        <v>42072</v>
      </c>
      <c r="C3449" t="s">
        <v>630</v>
      </c>
      <c r="D3449">
        <v>1</v>
      </c>
      <c r="E3449" t="s">
        <v>3840</v>
      </c>
      <c r="F3449" t="s">
        <v>16</v>
      </c>
      <c r="G3449" t="s">
        <v>4</v>
      </c>
      <c r="H3449" t="s">
        <v>455</v>
      </c>
      <c r="J3449" s="5"/>
      <c r="K3449" s="2">
        <v>14047.42</v>
      </c>
      <c r="L3449" s="5"/>
      <c r="M3449" s="2">
        <f t="shared" si="53"/>
        <v>-261088.28999999881</v>
      </c>
      <c r="P3449"/>
    </row>
    <row r="3450" spans="1:16" hidden="1">
      <c r="A3450" t="s">
        <v>3843</v>
      </c>
      <c r="B3450" s="1">
        <v>42072</v>
      </c>
      <c r="C3450" t="s">
        <v>195</v>
      </c>
      <c r="J3450" s="5"/>
      <c r="K3450" s="2">
        <v>10216.84</v>
      </c>
      <c r="L3450" s="5"/>
      <c r="M3450" s="2">
        <f t="shared" si="53"/>
        <v>-271305.12999999884</v>
      </c>
      <c r="P3450"/>
    </row>
    <row r="3451" spans="1:16" hidden="1">
      <c r="A3451" t="s">
        <v>3855</v>
      </c>
      <c r="B3451" s="1">
        <v>42072</v>
      </c>
      <c r="C3451" t="s">
        <v>18</v>
      </c>
      <c r="D3451">
        <v>1</v>
      </c>
      <c r="E3451" t="s">
        <v>3857</v>
      </c>
      <c r="F3451" t="s">
        <v>13</v>
      </c>
      <c r="G3451" t="s">
        <v>4</v>
      </c>
      <c r="H3451" t="s">
        <v>18</v>
      </c>
      <c r="J3451" s="5"/>
      <c r="K3451" s="2">
        <v>23549.03</v>
      </c>
      <c r="L3451" s="5"/>
      <c r="M3451" s="2">
        <f t="shared" si="53"/>
        <v>-294854.15999999887</v>
      </c>
      <c r="P3451"/>
    </row>
    <row r="3452" spans="1:16" hidden="1">
      <c r="A3452" t="s">
        <v>13044</v>
      </c>
      <c r="B3452" s="1">
        <v>42072</v>
      </c>
      <c r="C3452" t="s">
        <v>4637</v>
      </c>
      <c r="D3452">
        <v>1</v>
      </c>
      <c r="E3452" t="s">
        <v>13045</v>
      </c>
      <c r="F3452" t="s">
        <v>3342</v>
      </c>
      <c r="G3452" t="s">
        <v>52</v>
      </c>
      <c r="H3452" t="s">
        <v>4639</v>
      </c>
      <c r="I3452" s="2">
        <v>2319.6</v>
      </c>
      <c r="J3452" s="5"/>
      <c r="L3452" s="5"/>
      <c r="M3452" s="2">
        <f t="shared" si="53"/>
        <v>-292534.55999999889</v>
      </c>
      <c r="P3452"/>
    </row>
    <row r="3453" spans="1:16" hidden="1">
      <c r="A3453" t="s">
        <v>18308</v>
      </c>
      <c r="B3453" s="1">
        <v>42072</v>
      </c>
      <c r="C3453" t="s">
        <v>18328</v>
      </c>
      <c r="D3453">
        <v>2</v>
      </c>
      <c r="E3453" t="s">
        <v>18329</v>
      </c>
      <c r="F3453" t="s">
        <v>7054</v>
      </c>
      <c r="G3453" t="s">
        <v>4</v>
      </c>
      <c r="H3453" t="s">
        <v>2458</v>
      </c>
      <c r="I3453" s="2">
        <v>3030</v>
      </c>
      <c r="J3453" s="5"/>
      <c r="L3453" s="5"/>
      <c r="M3453" s="2">
        <f t="shared" si="53"/>
        <v>-289504.55999999889</v>
      </c>
      <c r="P3453"/>
    </row>
    <row r="3454" spans="1:16" hidden="1">
      <c r="A3454" t="s">
        <v>18332</v>
      </c>
      <c r="B3454" s="1">
        <v>42072</v>
      </c>
      <c r="C3454" t="s">
        <v>18346</v>
      </c>
      <c r="D3454">
        <v>1</v>
      </c>
      <c r="E3454" t="s">
        <v>18347</v>
      </c>
      <c r="F3454" t="s">
        <v>13565</v>
      </c>
      <c r="G3454" t="s">
        <v>4</v>
      </c>
      <c r="H3454" t="s">
        <v>18348</v>
      </c>
      <c r="I3454" s="2">
        <v>5000</v>
      </c>
      <c r="J3454" s="5"/>
      <c r="L3454" s="5"/>
      <c r="M3454" s="2">
        <f t="shared" si="53"/>
        <v>-284504.55999999889</v>
      </c>
      <c r="P3454"/>
    </row>
    <row r="3455" spans="1:16" hidden="1">
      <c r="A3455" t="s">
        <v>18350</v>
      </c>
      <c r="B3455" s="1">
        <v>42072</v>
      </c>
      <c r="C3455" t="s">
        <v>5029</v>
      </c>
      <c r="D3455">
        <v>2</v>
      </c>
      <c r="E3455" t="s">
        <v>18369</v>
      </c>
      <c r="F3455" t="s">
        <v>13559</v>
      </c>
      <c r="G3455" t="s">
        <v>479</v>
      </c>
      <c r="H3455" t="s">
        <v>112</v>
      </c>
      <c r="J3455" s="5"/>
      <c r="K3455" s="2">
        <v>354.47</v>
      </c>
      <c r="L3455" s="5"/>
      <c r="M3455" s="2">
        <f t="shared" si="53"/>
        <v>-284859.02999999886</v>
      </c>
      <c r="P3455"/>
    </row>
    <row r="3456" spans="1:16" hidden="1">
      <c r="A3456" t="s">
        <v>18350</v>
      </c>
      <c r="B3456" s="1">
        <v>42072</v>
      </c>
      <c r="C3456" t="s">
        <v>5029</v>
      </c>
      <c r="D3456">
        <v>2</v>
      </c>
      <c r="E3456" t="s">
        <v>18369</v>
      </c>
      <c r="F3456" t="s">
        <v>13559</v>
      </c>
      <c r="G3456" t="s">
        <v>479</v>
      </c>
      <c r="H3456" t="s">
        <v>112</v>
      </c>
      <c r="I3456" s="2">
        <v>354.47</v>
      </c>
      <c r="J3456" s="5"/>
      <c r="L3456" s="5"/>
      <c r="M3456" s="2">
        <f t="shared" si="53"/>
        <v>-284504.55999999889</v>
      </c>
      <c r="P3456"/>
    </row>
    <row r="3457" spans="1:16" hidden="1">
      <c r="A3457" t="s">
        <v>18372</v>
      </c>
      <c r="B3457" s="1">
        <v>42072</v>
      </c>
      <c r="C3457" t="s">
        <v>18</v>
      </c>
      <c r="D3457">
        <v>2</v>
      </c>
      <c r="E3457" t="s">
        <v>18392</v>
      </c>
      <c r="F3457" t="s">
        <v>13559</v>
      </c>
      <c r="G3457" t="s">
        <v>479</v>
      </c>
      <c r="H3457" t="s">
        <v>407</v>
      </c>
      <c r="J3457" s="5"/>
      <c r="K3457" s="2">
        <v>275.82</v>
      </c>
      <c r="L3457" s="5"/>
      <c r="M3457" s="2">
        <f t="shared" si="53"/>
        <v>-284780.3799999989</v>
      </c>
      <c r="P3457"/>
    </row>
    <row r="3458" spans="1:16" hidden="1">
      <c r="A3458" t="s">
        <v>18372</v>
      </c>
      <c r="B3458" s="1">
        <v>42072</v>
      </c>
      <c r="C3458" t="s">
        <v>18</v>
      </c>
      <c r="D3458">
        <v>2</v>
      </c>
      <c r="E3458" t="s">
        <v>18392</v>
      </c>
      <c r="F3458" t="s">
        <v>13559</v>
      </c>
      <c r="G3458" t="s">
        <v>479</v>
      </c>
      <c r="H3458" t="s">
        <v>407</v>
      </c>
      <c r="I3458" s="2">
        <v>275.82</v>
      </c>
      <c r="J3458" s="5"/>
      <c r="L3458" s="5"/>
      <c r="M3458" s="2">
        <f t="shared" si="53"/>
        <v>-284504.55999999889</v>
      </c>
      <c r="P3458"/>
    </row>
    <row r="3459" spans="1:16" hidden="1">
      <c r="A3459" t="s">
        <v>18395</v>
      </c>
      <c r="B3459" s="1">
        <v>42072</v>
      </c>
      <c r="C3459" t="s">
        <v>18419</v>
      </c>
      <c r="D3459">
        <v>1</v>
      </c>
      <c r="E3459" t="s">
        <v>18420</v>
      </c>
      <c r="F3459" t="s">
        <v>13565</v>
      </c>
      <c r="G3459" t="s">
        <v>4</v>
      </c>
      <c r="H3459" t="s">
        <v>3465</v>
      </c>
      <c r="I3459" s="2">
        <v>50000</v>
      </c>
      <c r="J3459" s="5"/>
      <c r="L3459" s="5"/>
      <c r="M3459" s="2">
        <f t="shared" si="53"/>
        <v>-234504.55999999889</v>
      </c>
      <c r="P3459"/>
    </row>
    <row r="3460" spans="1:16" hidden="1">
      <c r="A3460" t="s">
        <v>18423</v>
      </c>
      <c r="B3460" s="1">
        <v>42072</v>
      </c>
      <c r="C3460" t="s">
        <v>18</v>
      </c>
      <c r="D3460">
        <v>2</v>
      </c>
      <c r="E3460" t="s">
        <v>18449</v>
      </c>
      <c r="F3460" t="s">
        <v>13559</v>
      </c>
      <c r="G3460" t="s">
        <v>479</v>
      </c>
      <c r="H3460" t="s">
        <v>1241</v>
      </c>
      <c r="J3460" s="5"/>
      <c r="K3460" s="2">
        <v>953.76</v>
      </c>
      <c r="L3460" s="5"/>
      <c r="M3460" s="2">
        <f t="shared" si="53"/>
        <v>-235458.3199999989</v>
      </c>
      <c r="P3460"/>
    </row>
    <row r="3461" spans="1:16" hidden="1">
      <c r="A3461" t="s">
        <v>18423</v>
      </c>
      <c r="B3461" s="1">
        <v>42072</v>
      </c>
      <c r="C3461" t="s">
        <v>18</v>
      </c>
      <c r="D3461">
        <v>2</v>
      </c>
      <c r="E3461" t="s">
        <v>18449</v>
      </c>
      <c r="F3461" t="s">
        <v>13559</v>
      </c>
      <c r="G3461" t="s">
        <v>479</v>
      </c>
      <c r="H3461" t="s">
        <v>1241</v>
      </c>
      <c r="I3461" s="2">
        <v>953.76</v>
      </c>
      <c r="J3461" s="5"/>
      <c r="L3461" s="5"/>
      <c r="M3461" s="2">
        <f t="shared" si="53"/>
        <v>-234504.55999999889</v>
      </c>
      <c r="P3461"/>
    </row>
    <row r="3462" spans="1:16" hidden="1">
      <c r="A3462" t="s">
        <v>18452</v>
      </c>
      <c r="B3462" s="1">
        <v>42072</v>
      </c>
      <c r="C3462" t="s">
        <v>18475</v>
      </c>
      <c r="D3462">
        <v>2</v>
      </c>
      <c r="E3462" t="s">
        <v>18476</v>
      </c>
      <c r="F3462" t="s">
        <v>7054</v>
      </c>
      <c r="G3462" t="s">
        <v>4</v>
      </c>
      <c r="H3462" t="s">
        <v>18477</v>
      </c>
      <c r="I3462" s="2">
        <v>1025</v>
      </c>
      <c r="J3462" s="5"/>
      <c r="L3462" s="5"/>
      <c r="M3462" s="2">
        <f t="shared" si="53"/>
        <v>-233479.55999999889</v>
      </c>
      <c r="P3462"/>
    </row>
    <row r="3463" spans="1:16" hidden="1">
      <c r="A3463" t="s">
        <v>18479</v>
      </c>
      <c r="B3463" s="1">
        <v>42072</v>
      </c>
      <c r="C3463" t="s">
        <v>18</v>
      </c>
      <c r="D3463">
        <v>2</v>
      </c>
      <c r="E3463" t="s">
        <v>18497</v>
      </c>
      <c r="F3463" t="s">
        <v>13559</v>
      </c>
      <c r="G3463" t="s">
        <v>479</v>
      </c>
      <c r="H3463" t="s">
        <v>1037</v>
      </c>
      <c r="J3463" s="5"/>
      <c r="K3463" s="4">
        <v>608.49</v>
      </c>
      <c r="L3463" s="6"/>
      <c r="M3463" s="2">
        <f t="shared" si="53"/>
        <v>-234088.04999999888</v>
      </c>
      <c r="P3463"/>
    </row>
    <row r="3464" spans="1:16" hidden="1">
      <c r="A3464" t="s">
        <v>18479</v>
      </c>
      <c r="B3464" s="1">
        <v>42072</v>
      </c>
      <c r="C3464" t="s">
        <v>18</v>
      </c>
      <c r="D3464">
        <v>2</v>
      </c>
      <c r="E3464" t="s">
        <v>18497</v>
      </c>
      <c r="F3464" t="s">
        <v>13559</v>
      </c>
      <c r="G3464" t="s">
        <v>479</v>
      </c>
      <c r="H3464" t="s">
        <v>1037</v>
      </c>
      <c r="I3464" s="4">
        <v>608.49</v>
      </c>
      <c r="J3464" s="6"/>
      <c r="L3464" s="5"/>
      <c r="M3464" s="2">
        <f t="shared" si="53"/>
        <v>-233479.55999999889</v>
      </c>
      <c r="P3464"/>
    </row>
    <row r="3465" spans="1:16" hidden="1">
      <c r="A3465" t="s">
        <v>18499</v>
      </c>
      <c r="B3465" s="1">
        <v>42072</v>
      </c>
      <c r="C3465" t="s">
        <v>18</v>
      </c>
      <c r="D3465">
        <v>2</v>
      </c>
      <c r="E3465" t="s">
        <v>18519</v>
      </c>
      <c r="F3465" t="s">
        <v>13559</v>
      </c>
      <c r="G3465" t="s">
        <v>479</v>
      </c>
      <c r="H3465" t="s">
        <v>2032</v>
      </c>
      <c r="J3465" s="5"/>
      <c r="K3465" s="2">
        <v>348</v>
      </c>
      <c r="L3465" s="5"/>
      <c r="M3465" s="2">
        <f t="shared" ref="M3465:M3528" si="54">+M3464+I3465-K3465</f>
        <v>-233827.55999999889</v>
      </c>
      <c r="P3465"/>
    </row>
    <row r="3466" spans="1:16" hidden="1">
      <c r="A3466" t="s">
        <v>18499</v>
      </c>
      <c r="B3466" s="1">
        <v>42072</v>
      </c>
      <c r="C3466" t="s">
        <v>18</v>
      </c>
      <c r="D3466">
        <v>2</v>
      </c>
      <c r="E3466" t="s">
        <v>18519</v>
      </c>
      <c r="F3466" t="s">
        <v>13559</v>
      </c>
      <c r="G3466" t="s">
        <v>479</v>
      </c>
      <c r="H3466" t="s">
        <v>2032</v>
      </c>
      <c r="I3466" s="2">
        <v>348</v>
      </c>
      <c r="J3466" s="5"/>
      <c r="L3466" s="5"/>
      <c r="M3466" s="2">
        <f t="shared" si="54"/>
        <v>-233479.55999999889</v>
      </c>
      <c r="P3466"/>
    </row>
    <row r="3467" spans="1:16" hidden="1">
      <c r="A3467" t="s">
        <v>18522</v>
      </c>
      <c r="B3467" s="1">
        <v>42072</v>
      </c>
      <c r="C3467" t="s">
        <v>18</v>
      </c>
      <c r="D3467">
        <v>2</v>
      </c>
      <c r="E3467" t="s">
        <v>18541</v>
      </c>
      <c r="F3467" t="s">
        <v>13559</v>
      </c>
      <c r="G3467" t="s">
        <v>479</v>
      </c>
      <c r="H3467" t="s">
        <v>1087</v>
      </c>
      <c r="J3467" s="5"/>
      <c r="K3467" s="2">
        <v>293.27999999999997</v>
      </c>
      <c r="L3467" s="5"/>
      <c r="M3467" s="2">
        <f t="shared" si="54"/>
        <v>-233772.83999999889</v>
      </c>
      <c r="P3467"/>
    </row>
    <row r="3468" spans="1:16" hidden="1">
      <c r="A3468" t="s">
        <v>18522</v>
      </c>
      <c r="B3468" s="1">
        <v>42072</v>
      </c>
      <c r="C3468" t="s">
        <v>18</v>
      </c>
      <c r="D3468">
        <v>2</v>
      </c>
      <c r="E3468" t="s">
        <v>18541</v>
      </c>
      <c r="F3468" t="s">
        <v>13559</v>
      </c>
      <c r="G3468" t="s">
        <v>479</v>
      </c>
      <c r="H3468" t="s">
        <v>1087</v>
      </c>
      <c r="I3468" s="2">
        <v>293.27999999999997</v>
      </c>
      <c r="J3468" s="5"/>
      <c r="L3468" s="5"/>
      <c r="M3468" s="2">
        <f t="shared" si="54"/>
        <v>-233479.55999999889</v>
      </c>
      <c r="P3468"/>
    </row>
    <row r="3469" spans="1:16" hidden="1">
      <c r="A3469" t="s">
        <v>18544</v>
      </c>
      <c r="B3469" s="1">
        <v>42072</v>
      </c>
      <c r="C3469" t="s">
        <v>18419</v>
      </c>
      <c r="D3469">
        <v>1</v>
      </c>
      <c r="E3469" t="s">
        <v>18563</v>
      </c>
      <c r="F3469" t="s">
        <v>13565</v>
      </c>
      <c r="G3469" t="s">
        <v>4</v>
      </c>
      <c r="H3469" t="s">
        <v>3465</v>
      </c>
      <c r="I3469" s="2">
        <v>200000</v>
      </c>
      <c r="J3469" s="5"/>
      <c r="L3469" s="5"/>
      <c r="M3469" s="2">
        <f t="shared" si="54"/>
        <v>-33479.559999998892</v>
      </c>
      <c r="P3469"/>
    </row>
    <row r="3470" spans="1:16" hidden="1">
      <c r="A3470" t="s">
        <v>18568</v>
      </c>
      <c r="B3470" s="1">
        <v>42072</v>
      </c>
      <c r="C3470" t="s">
        <v>1419</v>
      </c>
      <c r="D3470">
        <v>2</v>
      </c>
      <c r="E3470" t="s">
        <v>18593</v>
      </c>
      <c r="F3470" t="s">
        <v>13559</v>
      </c>
      <c r="G3470" t="s">
        <v>479</v>
      </c>
      <c r="H3470" t="s">
        <v>3545</v>
      </c>
      <c r="I3470" s="2">
        <v>5955.52</v>
      </c>
      <c r="J3470" s="5"/>
      <c r="L3470" s="5"/>
      <c r="M3470" s="2">
        <f t="shared" si="54"/>
        <v>-27524.039999998891</v>
      </c>
      <c r="P3470"/>
    </row>
    <row r="3471" spans="1:16" hidden="1">
      <c r="A3471" t="s">
        <v>18597</v>
      </c>
      <c r="B3471" s="1">
        <v>42072</v>
      </c>
      <c r="C3471" t="s">
        <v>5029</v>
      </c>
      <c r="D3471">
        <v>2</v>
      </c>
      <c r="E3471" t="s">
        <v>18615</v>
      </c>
      <c r="F3471" t="s">
        <v>13559</v>
      </c>
      <c r="G3471" t="s">
        <v>479</v>
      </c>
      <c r="H3471" t="s">
        <v>583</v>
      </c>
      <c r="J3471" s="5"/>
      <c r="K3471" s="2">
        <v>644.73</v>
      </c>
      <c r="L3471" s="5"/>
      <c r="M3471" s="2">
        <f t="shared" si="54"/>
        <v>-28168.769999998891</v>
      </c>
      <c r="P3471"/>
    </row>
    <row r="3472" spans="1:16" hidden="1">
      <c r="A3472" t="s">
        <v>18597</v>
      </c>
      <c r="B3472" s="1">
        <v>42072</v>
      </c>
      <c r="C3472" t="s">
        <v>5029</v>
      </c>
      <c r="D3472">
        <v>2</v>
      </c>
      <c r="E3472" t="s">
        <v>18615</v>
      </c>
      <c r="F3472" t="s">
        <v>13559</v>
      </c>
      <c r="G3472" t="s">
        <v>479</v>
      </c>
      <c r="H3472" t="s">
        <v>583</v>
      </c>
      <c r="I3472" s="2">
        <v>644.73</v>
      </c>
      <c r="J3472" s="5"/>
      <c r="L3472" s="5"/>
      <c r="M3472" s="2">
        <f t="shared" si="54"/>
        <v>-27524.039999998891</v>
      </c>
      <c r="P3472"/>
    </row>
    <row r="3473" spans="1:16" hidden="1">
      <c r="A3473" t="s">
        <v>18620</v>
      </c>
      <c r="B3473" s="1">
        <v>42072</v>
      </c>
      <c r="C3473" t="s">
        <v>5029</v>
      </c>
      <c r="D3473">
        <v>2</v>
      </c>
      <c r="E3473" t="s">
        <v>18636</v>
      </c>
      <c r="F3473" t="s">
        <v>13559</v>
      </c>
      <c r="G3473" t="s">
        <v>479</v>
      </c>
      <c r="H3473" t="s">
        <v>793</v>
      </c>
      <c r="J3473" s="5"/>
      <c r="K3473" s="2">
        <v>1853.89</v>
      </c>
      <c r="L3473" s="5"/>
      <c r="M3473" s="2">
        <f t="shared" si="54"/>
        <v>-29377.929999998891</v>
      </c>
      <c r="P3473"/>
    </row>
    <row r="3474" spans="1:16" hidden="1">
      <c r="A3474" t="s">
        <v>18620</v>
      </c>
      <c r="B3474" s="1">
        <v>42072</v>
      </c>
      <c r="C3474" t="s">
        <v>5029</v>
      </c>
      <c r="D3474">
        <v>2</v>
      </c>
      <c r="E3474" t="s">
        <v>18636</v>
      </c>
      <c r="F3474" t="s">
        <v>13559</v>
      </c>
      <c r="G3474" t="s">
        <v>479</v>
      </c>
      <c r="H3474" t="s">
        <v>793</v>
      </c>
      <c r="I3474" s="2">
        <v>1853.89</v>
      </c>
      <c r="J3474" s="5"/>
      <c r="L3474" s="5"/>
      <c r="M3474" s="2">
        <f t="shared" si="54"/>
        <v>-27524.039999998891</v>
      </c>
      <c r="P3474"/>
    </row>
    <row r="3475" spans="1:16" hidden="1">
      <c r="A3475" t="s">
        <v>18641</v>
      </c>
      <c r="B3475" s="1">
        <v>42072</v>
      </c>
      <c r="C3475" t="s">
        <v>674</v>
      </c>
      <c r="D3475">
        <v>2</v>
      </c>
      <c r="E3475" t="s">
        <v>18659</v>
      </c>
      <c r="F3475" t="s">
        <v>13559</v>
      </c>
      <c r="G3475" t="s">
        <v>479</v>
      </c>
      <c r="H3475" t="s">
        <v>18660</v>
      </c>
      <c r="J3475" s="5"/>
      <c r="K3475" s="2">
        <v>253.33</v>
      </c>
      <c r="L3475" s="5"/>
      <c r="M3475" s="2">
        <f t="shared" si="54"/>
        <v>-27777.369999998893</v>
      </c>
      <c r="P3475"/>
    </row>
    <row r="3476" spans="1:16" hidden="1">
      <c r="A3476" t="s">
        <v>18641</v>
      </c>
      <c r="B3476" s="1">
        <v>42072</v>
      </c>
      <c r="C3476" t="s">
        <v>674</v>
      </c>
      <c r="D3476">
        <v>2</v>
      </c>
      <c r="E3476" t="s">
        <v>18659</v>
      </c>
      <c r="F3476" t="s">
        <v>13559</v>
      </c>
      <c r="G3476" t="s">
        <v>479</v>
      </c>
      <c r="H3476" t="s">
        <v>18660</v>
      </c>
      <c r="I3476" s="2">
        <v>253.33</v>
      </c>
      <c r="J3476" s="5"/>
      <c r="L3476" s="5"/>
      <c r="M3476" s="2">
        <f t="shared" si="54"/>
        <v>-27524.039999998891</v>
      </c>
      <c r="P3476"/>
    </row>
    <row r="3477" spans="1:16" hidden="1">
      <c r="A3477" t="s">
        <v>18665</v>
      </c>
      <c r="B3477" s="1">
        <v>42072</v>
      </c>
      <c r="C3477" t="s">
        <v>5029</v>
      </c>
      <c r="D3477">
        <v>2</v>
      </c>
      <c r="E3477" t="s">
        <v>18679</v>
      </c>
      <c r="F3477" t="s">
        <v>13559</v>
      </c>
      <c r="G3477" t="s">
        <v>479</v>
      </c>
      <c r="H3477" t="s">
        <v>3550</v>
      </c>
      <c r="I3477" s="2">
        <v>7670.49</v>
      </c>
      <c r="J3477" s="5"/>
      <c r="L3477" s="5"/>
      <c r="M3477" s="2">
        <f t="shared" si="54"/>
        <v>-19853.54999999889</v>
      </c>
      <c r="P3477"/>
    </row>
    <row r="3478" spans="1:16" hidden="1">
      <c r="A3478" t="s">
        <v>18685</v>
      </c>
      <c r="B3478" s="1">
        <v>42072</v>
      </c>
      <c r="C3478" t="s">
        <v>18698</v>
      </c>
      <c r="D3478">
        <v>2</v>
      </c>
      <c r="E3478" t="s">
        <v>18699</v>
      </c>
      <c r="F3478" t="s">
        <v>7054</v>
      </c>
      <c r="G3478" t="s">
        <v>4</v>
      </c>
      <c r="H3478" t="s">
        <v>6410</v>
      </c>
      <c r="I3478" s="2">
        <v>200.01</v>
      </c>
      <c r="J3478" s="5"/>
      <c r="L3478" s="5"/>
      <c r="M3478" s="2">
        <f t="shared" si="54"/>
        <v>-19653.539999998891</v>
      </c>
      <c r="P3478"/>
    </row>
    <row r="3479" spans="1:16" hidden="1">
      <c r="A3479" t="s">
        <v>18704</v>
      </c>
      <c r="B3479" s="1">
        <v>42072</v>
      </c>
      <c r="C3479" t="s">
        <v>18721</v>
      </c>
      <c r="D3479">
        <v>2</v>
      </c>
      <c r="E3479" t="s">
        <v>18722</v>
      </c>
      <c r="F3479" t="s">
        <v>7054</v>
      </c>
      <c r="G3479" t="s">
        <v>4</v>
      </c>
      <c r="H3479" t="s">
        <v>18723</v>
      </c>
      <c r="I3479" s="2">
        <v>1926.83</v>
      </c>
      <c r="J3479" s="5"/>
      <c r="L3479" s="5"/>
      <c r="M3479" s="2">
        <f t="shared" si="54"/>
        <v>-17726.709999998893</v>
      </c>
      <c r="P3479"/>
    </row>
    <row r="3480" spans="1:16" hidden="1">
      <c r="A3480" t="s">
        <v>18730</v>
      </c>
      <c r="B3480" s="1">
        <v>42072</v>
      </c>
      <c r="C3480" t="s">
        <v>18746</v>
      </c>
      <c r="D3480">
        <v>2</v>
      </c>
      <c r="E3480" t="s">
        <v>18747</v>
      </c>
      <c r="F3480" t="s">
        <v>7054</v>
      </c>
      <c r="G3480" t="s">
        <v>4</v>
      </c>
      <c r="H3480" t="s">
        <v>18748</v>
      </c>
      <c r="I3480" s="2">
        <v>3030</v>
      </c>
      <c r="J3480" s="5"/>
      <c r="L3480" s="5"/>
      <c r="M3480" s="2">
        <f t="shared" si="54"/>
        <v>-14696.709999998893</v>
      </c>
      <c r="P3480"/>
    </row>
    <row r="3481" spans="1:16" hidden="1">
      <c r="A3481" t="s">
        <v>18754</v>
      </c>
      <c r="B3481" s="1">
        <v>42072</v>
      </c>
      <c r="C3481" t="s">
        <v>18771</v>
      </c>
      <c r="D3481">
        <v>2</v>
      </c>
      <c r="E3481" t="s">
        <v>18772</v>
      </c>
      <c r="F3481" t="s">
        <v>7054</v>
      </c>
      <c r="G3481" t="s">
        <v>4</v>
      </c>
      <c r="H3481" t="s">
        <v>435</v>
      </c>
      <c r="I3481" s="2">
        <v>1840</v>
      </c>
      <c r="J3481" s="5"/>
      <c r="L3481" s="5"/>
      <c r="M3481" s="2">
        <f t="shared" si="54"/>
        <v>-12856.709999998893</v>
      </c>
      <c r="P3481"/>
    </row>
    <row r="3482" spans="1:16" hidden="1">
      <c r="A3482" t="s">
        <v>18780</v>
      </c>
      <c r="B3482" s="1">
        <v>42072</v>
      </c>
      <c r="C3482" t="s">
        <v>3583</v>
      </c>
      <c r="D3482">
        <v>2</v>
      </c>
      <c r="E3482" t="s">
        <v>18796</v>
      </c>
      <c r="F3482" t="s">
        <v>7054</v>
      </c>
      <c r="G3482" t="s">
        <v>4</v>
      </c>
      <c r="H3482" t="s">
        <v>435</v>
      </c>
      <c r="I3482" s="2">
        <v>200.01</v>
      </c>
      <c r="J3482" s="5"/>
      <c r="L3482" s="5"/>
      <c r="M3482" s="2">
        <f t="shared" si="54"/>
        <v>-12656.699999998893</v>
      </c>
      <c r="P3482"/>
    </row>
    <row r="3483" spans="1:16" hidden="1">
      <c r="A3483" t="s">
        <v>18803</v>
      </c>
      <c r="B3483" s="1">
        <v>42072</v>
      </c>
      <c r="C3483" t="s">
        <v>18</v>
      </c>
      <c r="D3483">
        <v>2</v>
      </c>
      <c r="E3483" t="s">
        <v>18823</v>
      </c>
      <c r="F3483" t="s">
        <v>13559</v>
      </c>
      <c r="G3483" t="s">
        <v>479</v>
      </c>
      <c r="H3483" t="s">
        <v>15677</v>
      </c>
      <c r="I3483" s="2">
        <v>320.3</v>
      </c>
      <c r="J3483" s="5"/>
      <c r="L3483" s="5"/>
      <c r="M3483" s="2">
        <f t="shared" si="54"/>
        <v>-12336.399999998894</v>
      </c>
      <c r="P3483"/>
    </row>
    <row r="3484" spans="1:16" hidden="1">
      <c r="A3484" t="s">
        <v>18830</v>
      </c>
      <c r="B3484" s="1">
        <v>42072</v>
      </c>
      <c r="C3484" t="s">
        <v>18847</v>
      </c>
      <c r="D3484">
        <v>2</v>
      </c>
      <c r="E3484" t="s">
        <v>18848</v>
      </c>
      <c r="F3484" t="s">
        <v>13559</v>
      </c>
      <c r="G3484" t="s">
        <v>479</v>
      </c>
      <c r="H3484" t="s">
        <v>10355</v>
      </c>
      <c r="J3484" s="5"/>
      <c r="K3484" s="2">
        <v>1201.68</v>
      </c>
      <c r="L3484" s="5"/>
      <c r="M3484" s="2">
        <f t="shared" si="54"/>
        <v>-13538.079999998894</v>
      </c>
      <c r="P3484"/>
    </row>
    <row r="3485" spans="1:16" hidden="1">
      <c r="A3485" t="s">
        <v>18830</v>
      </c>
      <c r="B3485" s="1">
        <v>42072</v>
      </c>
      <c r="C3485" t="s">
        <v>18847</v>
      </c>
      <c r="D3485">
        <v>2</v>
      </c>
      <c r="E3485" t="s">
        <v>18848</v>
      </c>
      <c r="F3485" t="s">
        <v>13559</v>
      </c>
      <c r="G3485" t="s">
        <v>479</v>
      </c>
      <c r="H3485" t="s">
        <v>10355</v>
      </c>
      <c r="I3485" s="2">
        <v>1201.68</v>
      </c>
      <c r="J3485" s="5"/>
      <c r="L3485" s="5"/>
      <c r="M3485" s="2">
        <f t="shared" si="54"/>
        <v>-12336.399999998894</v>
      </c>
      <c r="P3485"/>
    </row>
    <row r="3486" spans="1:16" hidden="1">
      <c r="A3486" t="s">
        <v>18855</v>
      </c>
      <c r="B3486" s="1">
        <v>42072</v>
      </c>
      <c r="C3486" t="s">
        <v>18869</v>
      </c>
      <c r="D3486">
        <v>2</v>
      </c>
      <c r="E3486" t="s">
        <v>18870</v>
      </c>
      <c r="F3486" t="s">
        <v>13559</v>
      </c>
      <c r="G3486" t="s">
        <v>479</v>
      </c>
      <c r="H3486" t="s">
        <v>2822</v>
      </c>
      <c r="J3486" s="5"/>
      <c r="K3486" s="2">
        <v>839.6</v>
      </c>
      <c r="L3486" s="5"/>
      <c r="M3486" s="2">
        <f t="shared" si="54"/>
        <v>-13175.999999998894</v>
      </c>
      <c r="P3486"/>
    </row>
    <row r="3487" spans="1:16" hidden="1">
      <c r="A3487" t="s">
        <v>18855</v>
      </c>
      <c r="B3487" s="1">
        <v>42072</v>
      </c>
      <c r="C3487" t="s">
        <v>18869</v>
      </c>
      <c r="D3487">
        <v>2</v>
      </c>
      <c r="E3487" t="s">
        <v>18870</v>
      </c>
      <c r="F3487" t="s">
        <v>13559</v>
      </c>
      <c r="G3487" t="s">
        <v>479</v>
      </c>
      <c r="H3487" t="s">
        <v>2822</v>
      </c>
      <c r="I3487" s="2">
        <v>839.6</v>
      </c>
      <c r="J3487" s="5"/>
      <c r="L3487" s="5"/>
      <c r="M3487" s="2">
        <f t="shared" si="54"/>
        <v>-12336.399999998894</v>
      </c>
      <c r="P3487"/>
    </row>
    <row r="3488" spans="1:16" hidden="1">
      <c r="A3488" t="s">
        <v>18876</v>
      </c>
      <c r="B3488" s="1">
        <v>42072</v>
      </c>
      <c r="C3488" t="s">
        <v>18894</v>
      </c>
      <c r="D3488">
        <v>2</v>
      </c>
      <c r="E3488" t="s">
        <v>18895</v>
      </c>
      <c r="F3488" t="s">
        <v>13559</v>
      </c>
      <c r="G3488" t="s">
        <v>479</v>
      </c>
      <c r="H3488" t="s">
        <v>2876</v>
      </c>
      <c r="J3488" s="5"/>
      <c r="K3488" s="2">
        <v>482.9</v>
      </c>
      <c r="L3488" s="5"/>
      <c r="M3488" s="2">
        <f t="shared" si="54"/>
        <v>-12819.299999998893</v>
      </c>
      <c r="P3488"/>
    </row>
    <row r="3489" spans="1:16" hidden="1">
      <c r="A3489" t="s">
        <v>18876</v>
      </c>
      <c r="B3489" s="1">
        <v>42072</v>
      </c>
      <c r="C3489" t="s">
        <v>18894</v>
      </c>
      <c r="D3489">
        <v>2</v>
      </c>
      <c r="E3489" t="s">
        <v>18895</v>
      </c>
      <c r="F3489" t="s">
        <v>13559</v>
      </c>
      <c r="G3489" t="s">
        <v>479</v>
      </c>
      <c r="H3489" t="s">
        <v>2876</v>
      </c>
      <c r="I3489" s="2">
        <v>1022.18</v>
      </c>
      <c r="J3489" s="5"/>
      <c r="L3489" s="5"/>
      <c r="M3489" s="2">
        <f t="shared" si="54"/>
        <v>-11797.119999998893</v>
      </c>
      <c r="P3489"/>
    </row>
    <row r="3490" spans="1:16" hidden="1">
      <c r="A3490" t="s">
        <v>18900</v>
      </c>
      <c r="B3490" s="1">
        <v>42072</v>
      </c>
      <c r="C3490" t="s">
        <v>18</v>
      </c>
      <c r="D3490">
        <v>2</v>
      </c>
      <c r="E3490" t="s">
        <v>18917</v>
      </c>
      <c r="F3490" t="s">
        <v>13559</v>
      </c>
      <c r="G3490" t="s">
        <v>313</v>
      </c>
      <c r="H3490" t="s">
        <v>4626</v>
      </c>
      <c r="I3490" s="2">
        <v>520.24</v>
      </c>
      <c r="J3490" s="5"/>
      <c r="L3490" s="5"/>
      <c r="M3490" s="2">
        <f t="shared" si="54"/>
        <v>-11276.879999998893</v>
      </c>
      <c r="P3490"/>
    </row>
    <row r="3491" spans="1:16" hidden="1">
      <c r="A3491" t="s">
        <v>18924</v>
      </c>
      <c r="B3491" s="1">
        <v>42072</v>
      </c>
      <c r="C3491" t="s">
        <v>18</v>
      </c>
      <c r="D3491">
        <v>2</v>
      </c>
      <c r="E3491" t="s">
        <v>18941</v>
      </c>
      <c r="F3491" t="s">
        <v>13559</v>
      </c>
      <c r="G3491" t="s">
        <v>479</v>
      </c>
      <c r="H3491" t="s">
        <v>18942</v>
      </c>
      <c r="I3491" s="2">
        <v>4326.01</v>
      </c>
      <c r="J3491" s="5"/>
      <c r="L3491" s="5"/>
      <c r="M3491" s="2">
        <f t="shared" si="54"/>
        <v>-6950.869999998893</v>
      </c>
      <c r="P3491"/>
    </row>
    <row r="3492" spans="1:16" hidden="1">
      <c r="A3492" t="s">
        <v>18948</v>
      </c>
      <c r="B3492" s="1">
        <v>42072</v>
      </c>
      <c r="C3492" t="s">
        <v>18964</v>
      </c>
      <c r="D3492">
        <v>2</v>
      </c>
      <c r="E3492" t="s">
        <v>18965</v>
      </c>
      <c r="F3492" t="s">
        <v>7054</v>
      </c>
      <c r="G3492" t="s">
        <v>4</v>
      </c>
      <c r="H3492" t="s">
        <v>18942</v>
      </c>
      <c r="I3492" s="2">
        <v>600.01</v>
      </c>
      <c r="J3492" s="5"/>
      <c r="L3492" s="5"/>
      <c r="M3492" s="2">
        <f t="shared" si="54"/>
        <v>-6350.8599999988928</v>
      </c>
      <c r="P3492"/>
    </row>
    <row r="3493" spans="1:16" hidden="1">
      <c r="A3493" t="s">
        <v>18972</v>
      </c>
      <c r="B3493" s="1">
        <v>42072</v>
      </c>
      <c r="C3493" t="s">
        <v>18988</v>
      </c>
      <c r="D3493">
        <v>2</v>
      </c>
      <c r="E3493" t="s">
        <v>18989</v>
      </c>
      <c r="F3493" t="s">
        <v>7054</v>
      </c>
      <c r="G3493" t="s">
        <v>4</v>
      </c>
      <c r="H3493" t="s">
        <v>3750</v>
      </c>
      <c r="I3493" s="2">
        <v>2810.01</v>
      </c>
      <c r="J3493" s="5"/>
      <c r="L3493" s="5"/>
      <c r="M3493" s="2">
        <f t="shared" si="54"/>
        <v>-3540.8499999988926</v>
      </c>
      <c r="P3493"/>
    </row>
    <row r="3494" spans="1:16" hidden="1">
      <c r="A3494" t="s">
        <v>18995</v>
      </c>
      <c r="B3494" s="1">
        <v>42072</v>
      </c>
      <c r="C3494" t="s">
        <v>19014</v>
      </c>
      <c r="D3494">
        <v>2</v>
      </c>
      <c r="E3494" t="s">
        <v>19015</v>
      </c>
      <c r="F3494" t="s">
        <v>7054</v>
      </c>
      <c r="G3494" t="s">
        <v>4</v>
      </c>
      <c r="H3494" t="s">
        <v>3806</v>
      </c>
      <c r="I3494" s="2">
        <v>4695</v>
      </c>
      <c r="J3494" s="5"/>
      <c r="L3494" s="5"/>
      <c r="M3494" s="2">
        <f t="shared" si="54"/>
        <v>1154.1500000011074</v>
      </c>
      <c r="P3494"/>
    </row>
    <row r="3495" spans="1:16" hidden="1">
      <c r="A3495" t="s">
        <v>19023</v>
      </c>
      <c r="B3495" s="1">
        <v>42072</v>
      </c>
      <c r="C3495" t="s">
        <v>19036</v>
      </c>
      <c r="D3495">
        <v>2</v>
      </c>
      <c r="E3495" t="s">
        <v>19037</v>
      </c>
      <c r="F3495" t="s">
        <v>7054</v>
      </c>
      <c r="G3495" t="s">
        <v>4</v>
      </c>
      <c r="H3495" t="s">
        <v>19038</v>
      </c>
      <c r="I3495" s="2">
        <v>1840</v>
      </c>
      <c r="J3495" s="5"/>
      <c r="L3495" s="5"/>
      <c r="M3495" s="2">
        <f t="shared" si="54"/>
        <v>2994.1500000011074</v>
      </c>
      <c r="P3495"/>
    </row>
    <row r="3496" spans="1:16" hidden="1">
      <c r="A3496" t="s">
        <v>19050</v>
      </c>
      <c r="B3496" s="1">
        <v>42072</v>
      </c>
      <c r="C3496" t="s">
        <v>1969</v>
      </c>
      <c r="D3496">
        <v>2</v>
      </c>
      <c r="E3496" t="s">
        <v>19062</v>
      </c>
      <c r="F3496" t="s">
        <v>7054</v>
      </c>
      <c r="G3496" t="s">
        <v>4</v>
      </c>
      <c r="H3496" t="s">
        <v>1971</v>
      </c>
      <c r="I3496" s="2">
        <v>3030</v>
      </c>
      <c r="J3496" s="5"/>
      <c r="L3496" s="5"/>
      <c r="M3496" s="2">
        <f t="shared" si="54"/>
        <v>6024.1500000011074</v>
      </c>
      <c r="P3496"/>
    </row>
    <row r="3497" spans="1:16" hidden="1">
      <c r="A3497" s="35" t="s">
        <v>3975</v>
      </c>
      <c r="B3497" s="36">
        <v>42073</v>
      </c>
      <c r="C3497" s="35" t="s">
        <v>6</v>
      </c>
      <c r="D3497" s="35">
        <v>1</v>
      </c>
      <c r="E3497" s="35" t="s">
        <v>3977</v>
      </c>
      <c r="F3497" s="35" t="s">
        <v>29</v>
      </c>
      <c r="G3497" s="35" t="s">
        <v>4</v>
      </c>
      <c r="H3497" s="35" t="s">
        <v>3005</v>
      </c>
      <c r="I3497" s="11">
        <v>793.88</v>
      </c>
      <c r="J3497" s="12"/>
      <c r="K3497" s="11"/>
      <c r="L3497" s="12"/>
      <c r="M3497" s="11">
        <f t="shared" si="54"/>
        <v>6818.0300000011075</v>
      </c>
      <c r="P3497"/>
    </row>
    <row r="3498" spans="1:16" hidden="1">
      <c r="A3498" s="13" t="s">
        <v>4000</v>
      </c>
      <c r="B3498" s="14">
        <v>42073</v>
      </c>
      <c r="C3498" s="13" t="s">
        <v>2583</v>
      </c>
      <c r="D3498" s="13">
        <v>2</v>
      </c>
      <c r="E3498" s="13" t="s">
        <v>4001</v>
      </c>
      <c r="F3498" s="13" t="s">
        <v>312</v>
      </c>
      <c r="G3498" s="13" t="s">
        <v>313</v>
      </c>
      <c r="H3498" s="13" t="s">
        <v>2313</v>
      </c>
      <c r="I3498" s="15"/>
      <c r="J3498" s="16"/>
      <c r="K3498" s="15">
        <v>5914.19</v>
      </c>
      <c r="L3498" s="16"/>
      <c r="M3498" s="15">
        <f t="shared" si="54"/>
        <v>903.84000000110791</v>
      </c>
      <c r="P3498"/>
    </row>
    <row r="3499" spans="1:16" hidden="1">
      <c r="A3499" s="13" t="s">
        <v>4000</v>
      </c>
      <c r="B3499" s="14">
        <v>42073</v>
      </c>
      <c r="C3499" s="13" t="s">
        <v>2583</v>
      </c>
      <c r="D3499" s="13">
        <v>2</v>
      </c>
      <c r="E3499" s="13" t="s">
        <v>4001</v>
      </c>
      <c r="F3499" s="13" t="s">
        <v>312</v>
      </c>
      <c r="G3499" s="13" t="s">
        <v>313</v>
      </c>
      <c r="H3499" s="13" t="s">
        <v>2313</v>
      </c>
      <c r="I3499" s="15">
        <v>5914.19</v>
      </c>
      <c r="J3499" s="16"/>
      <c r="K3499" s="15"/>
      <c r="L3499" s="16"/>
      <c r="M3499" s="15">
        <f t="shared" si="54"/>
        <v>6818.0300000011075</v>
      </c>
      <c r="P3499"/>
    </row>
    <row r="3500" spans="1:16" hidden="1">
      <c r="A3500" t="s">
        <v>4092</v>
      </c>
      <c r="B3500" s="1">
        <v>42073</v>
      </c>
      <c r="C3500" t="s">
        <v>43</v>
      </c>
      <c r="D3500">
        <v>1</v>
      </c>
      <c r="E3500" t="s">
        <v>4096</v>
      </c>
      <c r="F3500" t="s">
        <v>16</v>
      </c>
      <c r="G3500" t="s">
        <v>4</v>
      </c>
      <c r="H3500" t="s">
        <v>4097</v>
      </c>
      <c r="J3500" s="5"/>
      <c r="K3500" s="2">
        <v>44900</v>
      </c>
      <c r="L3500" s="5"/>
      <c r="M3500" s="2">
        <f t="shared" si="54"/>
        <v>-38081.969999998895</v>
      </c>
      <c r="P3500"/>
    </row>
    <row r="3501" spans="1:16" hidden="1">
      <c r="A3501" t="s">
        <v>4108</v>
      </c>
      <c r="B3501" s="1">
        <v>42073</v>
      </c>
      <c r="C3501" t="s">
        <v>6</v>
      </c>
      <c r="D3501">
        <v>1</v>
      </c>
      <c r="E3501" t="s">
        <v>4114</v>
      </c>
      <c r="F3501" t="s">
        <v>29</v>
      </c>
      <c r="G3501" t="s">
        <v>4</v>
      </c>
      <c r="H3501" t="s">
        <v>4115</v>
      </c>
      <c r="I3501" s="2">
        <v>452.5</v>
      </c>
      <c r="J3501" s="5"/>
      <c r="L3501" s="5"/>
      <c r="M3501" s="2">
        <f t="shared" si="54"/>
        <v>-37629.469999998895</v>
      </c>
      <c r="P3501"/>
    </row>
    <row r="3502" spans="1:16" hidden="1">
      <c r="A3502" t="s">
        <v>4149</v>
      </c>
      <c r="B3502" s="1">
        <v>42073</v>
      </c>
      <c r="C3502" t="s">
        <v>6</v>
      </c>
      <c r="D3502">
        <v>1</v>
      </c>
      <c r="E3502" t="s">
        <v>4150</v>
      </c>
      <c r="F3502" t="s">
        <v>29</v>
      </c>
      <c r="G3502" t="s">
        <v>4</v>
      </c>
      <c r="H3502" t="s">
        <v>4151</v>
      </c>
      <c r="I3502" s="2">
        <v>1500</v>
      </c>
      <c r="J3502" s="5"/>
      <c r="L3502" s="5"/>
      <c r="M3502" s="2">
        <f t="shared" si="54"/>
        <v>-36129.469999998895</v>
      </c>
      <c r="P3502"/>
    </row>
    <row r="3503" spans="1:16" hidden="1">
      <c r="A3503" t="s">
        <v>4165</v>
      </c>
      <c r="B3503" s="1">
        <v>42073</v>
      </c>
      <c r="C3503" t="s">
        <v>6</v>
      </c>
      <c r="D3503">
        <v>1</v>
      </c>
      <c r="E3503" t="s">
        <v>4166</v>
      </c>
      <c r="F3503" t="s">
        <v>29</v>
      </c>
      <c r="G3503" t="s">
        <v>4</v>
      </c>
      <c r="H3503" t="s">
        <v>2288</v>
      </c>
      <c r="I3503" s="2">
        <v>794.69</v>
      </c>
      <c r="J3503" s="5"/>
      <c r="L3503" s="5"/>
      <c r="M3503" s="2">
        <f t="shared" si="54"/>
        <v>-35334.779999998893</v>
      </c>
      <c r="P3503"/>
    </row>
    <row r="3504" spans="1:16" hidden="1">
      <c r="A3504" t="s">
        <v>4219</v>
      </c>
      <c r="B3504" s="1">
        <v>42073</v>
      </c>
      <c r="C3504" t="s">
        <v>43</v>
      </c>
      <c r="D3504">
        <v>1</v>
      </c>
      <c r="E3504" t="s">
        <v>4220</v>
      </c>
      <c r="F3504" t="s">
        <v>67</v>
      </c>
      <c r="G3504" t="s">
        <v>4</v>
      </c>
      <c r="H3504" t="s">
        <v>2288</v>
      </c>
      <c r="J3504" s="5"/>
      <c r="K3504" s="2">
        <v>794.69</v>
      </c>
      <c r="L3504" s="5"/>
      <c r="M3504" s="2">
        <f t="shared" si="54"/>
        <v>-36129.469999998895</v>
      </c>
      <c r="P3504"/>
    </row>
    <row r="3505" spans="1:16" hidden="1">
      <c r="A3505" t="s">
        <v>4223</v>
      </c>
      <c r="B3505" s="1">
        <v>42073</v>
      </c>
      <c r="C3505" t="s">
        <v>43</v>
      </c>
      <c r="D3505">
        <v>1</v>
      </c>
      <c r="E3505" t="s">
        <v>4224</v>
      </c>
      <c r="F3505" t="s">
        <v>67</v>
      </c>
      <c r="G3505" t="s">
        <v>4</v>
      </c>
      <c r="H3505" t="s">
        <v>2288</v>
      </c>
      <c r="J3505" s="5"/>
      <c r="K3505" s="2">
        <v>2764.2</v>
      </c>
      <c r="L3505" s="5"/>
      <c r="M3505" s="2">
        <f t="shared" si="54"/>
        <v>-38893.669999998892</v>
      </c>
      <c r="P3505"/>
    </row>
    <row r="3506" spans="1:16" hidden="1">
      <c r="A3506" t="s">
        <v>4232</v>
      </c>
      <c r="B3506" s="1">
        <v>42073</v>
      </c>
      <c r="C3506" t="s">
        <v>6</v>
      </c>
      <c r="D3506">
        <v>1</v>
      </c>
      <c r="E3506" t="s">
        <v>4233</v>
      </c>
      <c r="F3506" t="s">
        <v>29</v>
      </c>
      <c r="G3506" t="s">
        <v>4</v>
      </c>
      <c r="H3506" t="s">
        <v>4234</v>
      </c>
      <c r="I3506" s="2">
        <v>1543.41</v>
      </c>
      <c r="J3506" s="5"/>
      <c r="L3506" s="5"/>
      <c r="M3506" s="2">
        <f t="shared" si="54"/>
        <v>-37350.259999998889</v>
      </c>
      <c r="P3506"/>
    </row>
    <row r="3507" spans="1:16" hidden="1">
      <c r="A3507" t="s">
        <v>4237</v>
      </c>
      <c r="B3507" s="1">
        <v>42073</v>
      </c>
      <c r="C3507" t="s">
        <v>6</v>
      </c>
      <c r="D3507">
        <v>1</v>
      </c>
      <c r="E3507" t="s">
        <v>4238</v>
      </c>
      <c r="F3507" t="s">
        <v>29</v>
      </c>
      <c r="G3507" t="s">
        <v>4</v>
      </c>
      <c r="H3507" t="s">
        <v>4234</v>
      </c>
      <c r="I3507" s="2">
        <v>200</v>
      </c>
      <c r="J3507" s="5"/>
      <c r="L3507" s="5"/>
      <c r="M3507" s="2">
        <f t="shared" si="54"/>
        <v>-37150.259999998889</v>
      </c>
      <c r="P3507"/>
    </row>
    <row r="3508" spans="1:16" hidden="1">
      <c r="A3508" t="s">
        <v>4279</v>
      </c>
      <c r="B3508" s="1">
        <v>42073</v>
      </c>
      <c r="C3508" t="s">
        <v>11</v>
      </c>
      <c r="D3508">
        <v>1</v>
      </c>
      <c r="E3508" t="s">
        <v>4280</v>
      </c>
      <c r="F3508" t="s">
        <v>13</v>
      </c>
      <c r="G3508" t="s">
        <v>4</v>
      </c>
      <c r="H3508" t="s">
        <v>1187</v>
      </c>
      <c r="J3508" s="5"/>
      <c r="K3508" s="2">
        <v>5889.99</v>
      </c>
      <c r="L3508" s="5"/>
      <c r="M3508" s="2">
        <f t="shared" si="54"/>
        <v>-43040.249999998887</v>
      </c>
      <c r="P3508"/>
    </row>
    <row r="3509" spans="1:16" hidden="1">
      <c r="A3509" t="s">
        <v>4285</v>
      </c>
      <c r="B3509" s="1">
        <v>42073</v>
      </c>
      <c r="C3509" t="s">
        <v>18</v>
      </c>
      <c r="D3509">
        <v>1</v>
      </c>
      <c r="E3509" t="s">
        <v>4286</v>
      </c>
      <c r="F3509" t="s">
        <v>13</v>
      </c>
      <c r="G3509" t="s">
        <v>4</v>
      </c>
      <c r="H3509" t="s">
        <v>3114</v>
      </c>
      <c r="J3509" s="5"/>
      <c r="K3509" s="2">
        <v>20000</v>
      </c>
      <c r="L3509" s="5"/>
      <c r="M3509" s="2">
        <f t="shared" si="54"/>
        <v>-63040.249999998887</v>
      </c>
      <c r="P3509"/>
    </row>
    <row r="3510" spans="1:16" hidden="1">
      <c r="A3510" t="s">
        <v>4290</v>
      </c>
      <c r="B3510" s="1">
        <v>42073</v>
      </c>
      <c r="C3510" t="s">
        <v>6</v>
      </c>
      <c r="D3510">
        <v>1</v>
      </c>
      <c r="E3510" t="s">
        <v>4291</v>
      </c>
      <c r="F3510" t="s">
        <v>29</v>
      </c>
      <c r="G3510" t="s">
        <v>4</v>
      </c>
      <c r="H3510" t="s">
        <v>4292</v>
      </c>
      <c r="I3510" s="2">
        <v>141</v>
      </c>
      <c r="J3510" s="5"/>
      <c r="L3510" s="5"/>
      <c r="M3510" s="2">
        <f t="shared" si="54"/>
        <v>-62899.249999998887</v>
      </c>
      <c r="P3510"/>
    </row>
    <row r="3511" spans="1:16" hidden="1">
      <c r="A3511" t="s">
        <v>4308</v>
      </c>
      <c r="B3511" s="1">
        <v>42073</v>
      </c>
      <c r="C3511" t="s">
        <v>6</v>
      </c>
      <c r="D3511">
        <v>1</v>
      </c>
      <c r="E3511" t="s">
        <v>4309</v>
      </c>
      <c r="F3511" t="s">
        <v>29</v>
      </c>
      <c r="G3511" t="s">
        <v>4</v>
      </c>
      <c r="H3511" t="s">
        <v>4310</v>
      </c>
      <c r="I3511" s="2">
        <v>5419.85</v>
      </c>
      <c r="J3511" s="5"/>
      <c r="L3511" s="5"/>
      <c r="M3511" s="2">
        <f t="shared" si="54"/>
        <v>-57479.399999998888</v>
      </c>
      <c r="P3511"/>
    </row>
    <row r="3512" spans="1:16" hidden="1">
      <c r="A3512" t="s">
        <v>4312</v>
      </c>
      <c r="B3512" s="1">
        <v>42073</v>
      </c>
      <c r="C3512" t="s">
        <v>1</v>
      </c>
      <c r="D3512">
        <v>1</v>
      </c>
      <c r="E3512" t="s">
        <v>4315</v>
      </c>
      <c r="F3512" t="s">
        <v>16</v>
      </c>
      <c r="G3512" t="s">
        <v>4</v>
      </c>
      <c r="H3512" t="s">
        <v>4316</v>
      </c>
      <c r="J3512" s="5"/>
      <c r="K3512" s="2">
        <v>207000</v>
      </c>
      <c r="L3512" s="5"/>
      <c r="M3512" s="2">
        <f t="shared" si="54"/>
        <v>-264479.39999999886</v>
      </c>
      <c r="P3512"/>
    </row>
    <row r="3513" spans="1:16" hidden="1">
      <c r="A3513" t="s">
        <v>4329</v>
      </c>
      <c r="B3513" s="1">
        <v>42073</v>
      </c>
      <c r="C3513" t="s">
        <v>630</v>
      </c>
      <c r="D3513">
        <v>1</v>
      </c>
      <c r="E3513" t="s">
        <v>4330</v>
      </c>
      <c r="F3513" t="s">
        <v>16</v>
      </c>
      <c r="G3513" t="s">
        <v>4</v>
      </c>
      <c r="H3513" t="s">
        <v>4331</v>
      </c>
      <c r="J3513" s="5"/>
      <c r="K3513" s="2">
        <v>5419.85</v>
      </c>
      <c r="L3513" s="5"/>
      <c r="M3513" s="2">
        <f t="shared" si="54"/>
        <v>-269899.24999999884</v>
      </c>
      <c r="P3513"/>
    </row>
    <row r="3514" spans="1:16" hidden="1">
      <c r="A3514" t="s">
        <v>4337</v>
      </c>
      <c r="B3514" s="1">
        <v>42073</v>
      </c>
      <c r="C3514" t="s">
        <v>195</v>
      </c>
      <c r="D3514">
        <v>1</v>
      </c>
      <c r="E3514" t="s">
        <v>4338</v>
      </c>
      <c r="F3514" t="s">
        <v>13</v>
      </c>
      <c r="G3514" t="s">
        <v>4</v>
      </c>
      <c r="H3514" t="s">
        <v>195</v>
      </c>
      <c r="J3514" s="5"/>
      <c r="K3514" s="2">
        <v>9588.8700000000008</v>
      </c>
      <c r="L3514" s="5"/>
      <c r="M3514" s="2">
        <f t="shared" si="54"/>
        <v>-279488.11999999883</v>
      </c>
      <c r="P3514"/>
    </row>
    <row r="3515" spans="1:16" hidden="1">
      <c r="A3515" t="s">
        <v>4344</v>
      </c>
      <c r="B3515" s="1">
        <v>42073</v>
      </c>
      <c r="C3515" t="s">
        <v>18</v>
      </c>
      <c r="D3515">
        <v>1</v>
      </c>
      <c r="E3515" t="s">
        <v>4347</v>
      </c>
      <c r="F3515" t="s">
        <v>13</v>
      </c>
      <c r="G3515" t="s">
        <v>4</v>
      </c>
      <c r="H3515" t="s">
        <v>18</v>
      </c>
      <c r="J3515" s="5"/>
      <c r="K3515" s="2">
        <v>27090.01</v>
      </c>
      <c r="L3515" s="5"/>
      <c r="M3515" s="2">
        <f t="shared" si="54"/>
        <v>-306578.12999999884</v>
      </c>
      <c r="P3515"/>
    </row>
    <row r="3516" spans="1:16" hidden="1">
      <c r="A3516" t="s">
        <v>19120</v>
      </c>
      <c r="B3516" s="1">
        <v>42073</v>
      </c>
      <c r="C3516" t="s">
        <v>19141</v>
      </c>
      <c r="D3516">
        <v>2</v>
      </c>
      <c r="E3516" t="s">
        <v>19142</v>
      </c>
      <c r="F3516" t="s">
        <v>7054</v>
      </c>
      <c r="G3516" t="s">
        <v>4</v>
      </c>
      <c r="H3516" t="s">
        <v>19143</v>
      </c>
      <c r="I3516" s="2">
        <v>2990</v>
      </c>
      <c r="J3516" s="5"/>
      <c r="L3516" s="5"/>
      <c r="M3516" s="2">
        <f t="shared" si="54"/>
        <v>-303588.12999999884</v>
      </c>
      <c r="P3516"/>
    </row>
    <row r="3517" spans="1:16" hidden="1">
      <c r="A3517" t="s">
        <v>19144</v>
      </c>
      <c r="B3517" s="1">
        <v>42073</v>
      </c>
      <c r="C3517" t="s">
        <v>18</v>
      </c>
      <c r="D3517">
        <v>2</v>
      </c>
      <c r="E3517" t="s">
        <v>19172</v>
      </c>
      <c r="F3517" t="s">
        <v>13559</v>
      </c>
      <c r="G3517" t="s">
        <v>479</v>
      </c>
      <c r="H3517" t="s">
        <v>19173</v>
      </c>
      <c r="I3517" s="2">
        <v>1271.05</v>
      </c>
      <c r="J3517" s="5"/>
      <c r="L3517" s="5"/>
      <c r="M3517" s="2">
        <f t="shared" si="54"/>
        <v>-302317.07999999885</v>
      </c>
      <c r="P3517"/>
    </row>
    <row r="3518" spans="1:16" hidden="1">
      <c r="A3518" t="s">
        <v>19174</v>
      </c>
      <c r="B3518" s="1">
        <v>42073</v>
      </c>
      <c r="C3518" t="s">
        <v>19194</v>
      </c>
      <c r="D3518">
        <v>2</v>
      </c>
      <c r="E3518" t="s">
        <v>19195</v>
      </c>
      <c r="F3518" t="s">
        <v>7054</v>
      </c>
      <c r="G3518" t="s">
        <v>4</v>
      </c>
      <c r="H3518" t="s">
        <v>19196</v>
      </c>
      <c r="I3518" s="2">
        <v>1025</v>
      </c>
      <c r="J3518" s="5"/>
      <c r="L3518" s="5"/>
      <c r="M3518" s="2">
        <f t="shared" si="54"/>
        <v>-301292.07999999885</v>
      </c>
      <c r="P3518"/>
    </row>
    <row r="3519" spans="1:16" hidden="1">
      <c r="A3519" t="s">
        <v>19197</v>
      </c>
      <c r="B3519" s="1">
        <v>42073</v>
      </c>
      <c r="C3519" t="s">
        <v>18</v>
      </c>
      <c r="D3519">
        <v>2</v>
      </c>
      <c r="E3519" t="s">
        <v>19222</v>
      </c>
      <c r="F3519" t="s">
        <v>13559</v>
      </c>
      <c r="G3519" t="s">
        <v>479</v>
      </c>
      <c r="H3519" t="s">
        <v>13606</v>
      </c>
      <c r="I3519" s="2">
        <v>64.47</v>
      </c>
      <c r="J3519" s="5"/>
      <c r="L3519" s="5"/>
      <c r="M3519" s="2">
        <f t="shared" si="54"/>
        <v>-301227.60999999888</v>
      </c>
      <c r="P3519"/>
    </row>
    <row r="3520" spans="1:16" hidden="1">
      <c r="A3520" t="s">
        <v>19223</v>
      </c>
      <c r="B3520" s="1">
        <v>42073</v>
      </c>
      <c r="C3520" t="s">
        <v>2583</v>
      </c>
      <c r="D3520">
        <v>2</v>
      </c>
      <c r="E3520" t="s">
        <v>19240</v>
      </c>
      <c r="F3520" t="s">
        <v>13559</v>
      </c>
      <c r="G3520" t="s">
        <v>313</v>
      </c>
      <c r="H3520" t="s">
        <v>2313</v>
      </c>
      <c r="J3520" s="5"/>
      <c r="K3520" s="2">
        <v>6314.19</v>
      </c>
      <c r="L3520" s="5"/>
      <c r="M3520" s="2">
        <f t="shared" si="54"/>
        <v>-307541.79999999888</v>
      </c>
      <c r="P3520"/>
    </row>
    <row r="3521" spans="1:16" hidden="1">
      <c r="A3521" t="s">
        <v>19223</v>
      </c>
      <c r="B3521" s="1">
        <v>42073</v>
      </c>
      <c r="C3521" t="s">
        <v>2583</v>
      </c>
      <c r="D3521">
        <v>2</v>
      </c>
      <c r="E3521" t="s">
        <v>19240</v>
      </c>
      <c r="F3521" t="s">
        <v>13559</v>
      </c>
      <c r="G3521" t="s">
        <v>313</v>
      </c>
      <c r="H3521" t="s">
        <v>2313</v>
      </c>
      <c r="I3521" s="2">
        <v>6314.19</v>
      </c>
      <c r="J3521" s="5"/>
      <c r="L3521" s="5"/>
      <c r="M3521" s="2">
        <f t="shared" si="54"/>
        <v>-301227.60999999888</v>
      </c>
      <c r="P3521"/>
    </row>
    <row r="3522" spans="1:16" hidden="1">
      <c r="A3522" t="s">
        <v>19243</v>
      </c>
      <c r="B3522" s="1">
        <v>42073</v>
      </c>
      <c r="C3522" t="s">
        <v>18</v>
      </c>
      <c r="D3522">
        <v>2</v>
      </c>
      <c r="E3522" t="s">
        <v>19267</v>
      </c>
      <c r="F3522" t="s">
        <v>13559</v>
      </c>
      <c r="G3522" t="s">
        <v>479</v>
      </c>
      <c r="H3522" t="s">
        <v>19268</v>
      </c>
      <c r="I3522" s="2">
        <v>891.69</v>
      </c>
      <c r="J3522" s="5"/>
      <c r="L3522" s="5"/>
      <c r="M3522" s="2">
        <f t="shared" si="54"/>
        <v>-300335.91999999888</v>
      </c>
      <c r="P3522"/>
    </row>
    <row r="3523" spans="1:16" hidden="1">
      <c r="A3523" t="s">
        <v>19270</v>
      </c>
      <c r="B3523" s="1">
        <v>42073</v>
      </c>
      <c r="C3523" t="s">
        <v>18</v>
      </c>
      <c r="D3523">
        <v>2</v>
      </c>
      <c r="E3523" t="s">
        <v>19290</v>
      </c>
      <c r="F3523" t="s">
        <v>13559</v>
      </c>
      <c r="G3523" t="s">
        <v>479</v>
      </c>
      <c r="H3523" t="s">
        <v>1037</v>
      </c>
      <c r="J3523" s="5"/>
      <c r="K3523" s="4">
        <v>418.23</v>
      </c>
      <c r="L3523" s="6"/>
      <c r="M3523" s="2">
        <f t="shared" si="54"/>
        <v>-300754.14999999886</v>
      </c>
      <c r="P3523"/>
    </row>
    <row r="3524" spans="1:16" hidden="1">
      <c r="A3524" t="s">
        <v>19270</v>
      </c>
      <c r="B3524" s="1">
        <v>42073</v>
      </c>
      <c r="C3524" t="s">
        <v>18</v>
      </c>
      <c r="D3524">
        <v>2</v>
      </c>
      <c r="E3524" t="s">
        <v>19290</v>
      </c>
      <c r="F3524" t="s">
        <v>13559</v>
      </c>
      <c r="G3524" t="s">
        <v>479</v>
      </c>
      <c r="H3524" t="s">
        <v>1037</v>
      </c>
      <c r="I3524" s="4">
        <v>418.23</v>
      </c>
      <c r="J3524" s="6"/>
      <c r="L3524" s="5"/>
      <c r="M3524" s="2">
        <f t="shared" si="54"/>
        <v>-300335.91999999888</v>
      </c>
      <c r="P3524"/>
    </row>
    <row r="3525" spans="1:16" hidden="1">
      <c r="A3525" t="s">
        <v>19293</v>
      </c>
      <c r="B3525" s="1">
        <v>42073</v>
      </c>
      <c r="C3525" t="s">
        <v>19311</v>
      </c>
      <c r="D3525">
        <v>2</v>
      </c>
      <c r="E3525" t="s">
        <v>19312</v>
      </c>
      <c r="F3525" t="s">
        <v>7054</v>
      </c>
      <c r="G3525" t="s">
        <v>4</v>
      </c>
      <c r="H3525" t="s">
        <v>952</v>
      </c>
      <c r="I3525" s="2">
        <v>200.01</v>
      </c>
      <c r="J3525" s="5"/>
      <c r="L3525" s="5"/>
      <c r="M3525" s="2">
        <f t="shared" si="54"/>
        <v>-300135.90999999887</v>
      </c>
      <c r="P3525"/>
    </row>
    <row r="3526" spans="1:16" hidden="1">
      <c r="A3526" t="s">
        <v>19315</v>
      </c>
      <c r="B3526" s="1">
        <v>42073</v>
      </c>
      <c r="C3526" t="s">
        <v>18044</v>
      </c>
      <c r="D3526">
        <v>1</v>
      </c>
      <c r="E3526" t="s">
        <v>19332</v>
      </c>
      <c r="F3526" t="s">
        <v>13565</v>
      </c>
      <c r="G3526" t="s">
        <v>4</v>
      </c>
      <c r="H3526" t="s">
        <v>19333</v>
      </c>
      <c r="I3526" s="2">
        <v>44900</v>
      </c>
      <c r="J3526" s="5"/>
      <c r="L3526" s="5"/>
      <c r="M3526" s="2">
        <f t="shared" si="54"/>
        <v>-255235.90999999887</v>
      </c>
      <c r="P3526"/>
    </row>
    <row r="3527" spans="1:16" hidden="1">
      <c r="A3527" t="s">
        <v>19337</v>
      </c>
      <c r="B3527" s="1">
        <v>42073</v>
      </c>
      <c r="C3527" t="s">
        <v>19358</v>
      </c>
      <c r="D3527">
        <v>2</v>
      </c>
      <c r="E3527" t="s">
        <v>19359</v>
      </c>
      <c r="F3527" t="s">
        <v>13559</v>
      </c>
      <c r="G3527" t="s">
        <v>313</v>
      </c>
      <c r="H3527" t="s">
        <v>638</v>
      </c>
      <c r="J3527" s="5"/>
      <c r="K3527" s="2">
        <v>1821.27</v>
      </c>
      <c r="L3527" s="5"/>
      <c r="M3527" s="2">
        <f t="shared" si="54"/>
        <v>-257057.17999999886</v>
      </c>
      <c r="P3527"/>
    </row>
    <row r="3528" spans="1:16" hidden="1">
      <c r="A3528" t="s">
        <v>19337</v>
      </c>
      <c r="B3528" s="1">
        <v>42073</v>
      </c>
      <c r="C3528" t="s">
        <v>19358</v>
      </c>
      <c r="D3528">
        <v>2</v>
      </c>
      <c r="E3528" t="s">
        <v>19359</v>
      </c>
      <c r="F3528" t="s">
        <v>13559</v>
      </c>
      <c r="G3528" t="s">
        <v>313</v>
      </c>
      <c r="H3528" t="s">
        <v>638</v>
      </c>
      <c r="I3528" s="2">
        <v>1821.27</v>
      </c>
      <c r="J3528" s="5"/>
      <c r="L3528" s="5"/>
      <c r="M3528" s="2">
        <f t="shared" si="54"/>
        <v>-255235.90999999887</v>
      </c>
      <c r="P3528"/>
    </row>
    <row r="3529" spans="1:16" hidden="1">
      <c r="A3529" t="s">
        <v>19364</v>
      </c>
      <c r="B3529" s="1">
        <v>42073</v>
      </c>
      <c r="C3529" t="s">
        <v>19382</v>
      </c>
      <c r="D3529">
        <v>1</v>
      </c>
      <c r="E3529" t="s">
        <v>19383</v>
      </c>
      <c r="F3529" t="s">
        <v>13565</v>
      </c>
      <c r="G3529" t="s">
        <v>4</v>
      </c>
      <c r="H3529" t="s">
        <v>4698</v>
      </c>
      <c r="I3529" s="2">
        <v>5000</v>
      </c>
      <c r="J3529" s="5"/>
      <c r="L3529" s="5"/>
      <c r="M3529" s="2">
        <f t="shared" ref="M3529:M3592" si="55">+M3528+I3529-K3529</f>
        <v>-250235.90999999887</v>
      </c>
      <c r="P3529"/>
    </row>
    <row r="3530" spans="1:16" hidden="1">
      <c r="A3530" t="s">
        <v>19385</v>
      </c>
      <c r="B3530" s="1">
        <v>42073</v>
      </c>
      <c r="C3530" t="s">
        <v>18</v>
      </c>
      <c r="D3530">
        <v>2</v>
      </c>
      <c r="E3530" t="s">
        <v>19399</v>
      </c>
      <c r="F3530" t="s">
        <v>13559</v>
      </c>
      <c r="G3530" t="s">
        <v>479</v>
      </c>
      <c r="H3530" t="s">
        <v>1037</v>
      </c>
      <c r="I3530" s="2">
        <v>466.91</v>
      </c>
      <c r="J3530" s="5"/>
      <c r="L3530" s="5"/>
      <c r="M3530" s="2">
        <f t="shared" si="55"/>
        <v>-249768.99999999886</v>
      </c>
      <c r="N3530" t="s">
        <v>36332</v>
      </c>
      <c r="P3530"/>
    </row>
    <row r="3531" spans="1:16" hidden="1">
      <c r="A3531" t="s">
        <v>19403</v>
      </c>
      <c r="B3531" s="1">
        <v>42073</v>
      </c>
      <c r="C3531" t="s">
        <v>19415</v>
      </c>
      <c r="D3531">
        <v>2</v>
      </c>
      <c r="E3531" t="s">
        <v>19416</v>
      </c>
      <c r="F3531" t="s">
        <v>7054</v>
      </c>
      <c r="G3531" t="s">
        <v>4</v>
      </c>
      <c r="H3531" t="s">
        <v>1857</v>
      </c>
      <c r="I3531" s="2">
        <v>1025</v>
      </c>
      <c r="J3531" s="5"/>
      <c r="L3531" s="5"/>
      <c r="M3531" s="2">
        <f t="shared" si="55"/>
        <v>-248743.99999999886</v>
      </c>
      <c r="P3531"/>
    </row>
    <row r="3532" spans="1:16" hidden="1">
      <c r="A3532" t="s">
        <v>19419</v>
      </c>
      <c r="B3532" s="1">
        <v>42073</v>
      </c>
      <c r="C3532" t="s">
        <v>9492</v>
      </c>
      <c r="D3532">
        <v>2</v>
      </c>
      <c r="E3532" t="s">
        <v>19435</v>
      </c>
      <c r="F3532" t="s">
        <v>7054</v>
      </c>
      <c r="G3532" t="s">
        <v>4</v>
      </c>
      <c r="H3532" t="s">
        <v>867</v>
      </c>
      <c r="I3532" s="2">
        <v>1025</v>
      </c>
      <c r="J3532" s="5"/>
      <c r="L3532" s="5"/>
      <c r="M3532" s="2">
        <f t="shared" si="55"/>
        <v>-247718.99999999886</v>
      </c>
      <c r="P3532"/>
    </row>
    <row r="3533" spans="1:16" hidden="1">
      <c r="A3533" t="s">
        <v>19440</v>
      </c>
      <c r="B3533" s="1">
        <v>42073</v>
      </c>
      <c r="C3533" t="s">
        <v>19458</v>
      </c>
      <c r="D3533">
        <v>2</v>
      </c>
      <c r="E3533" t="s">
        <v>19459</v>
      </c>
      <c r="F3533" t="s">
        <v>13559</v>
      </c>
      <c r="G3533" t="s">
        <v>479</v>
      </c>
      <c r="H3533" t="s">
        <v>3600</v>
      </c>
      <c r="J3533" s="5"/>
      <c r="K3533" s="2">
        <v>900</v>
      </c>
      <c r="L3533" s="5"/>
      <c r="M3533" s="2">
        <f t="shared" si="55"/>
        <v>-248618.99999999886</v>
      </c>
      <c r="P3533"/>
    </row>
    <row r="3534" spans="1:16" hidden="1">
      <c r="A3534" t="s">
        <v>19440</v>
      </c>
      <c r="B3534" s="1">
        <v>42073</v>
      </c>
      <c r="C3534" t="s">
        <v>19458</v>
      </c>
      <c r="D3534">
        <v>2</v>
      </c>
      <c r="E3534" t="s">
        <v>19459</v>
      </c>
      <c r="F3534" t="s">
        <v>13559</v>
      </c>
      <c r="G3534" t="s">
        <v>479</v>
      </c>
      <c r="H3534" t="s">
        <v>3600</v>
      </c>
      <c r="I3534" s="2">
        <v>1751.08</v>
      </c>
      <c r="J3534" s="5"/>
      <c r="L3534" s="5"/>
      <c r="M3534" s="2">
        <f t="shared" si="55"/>
        <v>-246867.91999999888</v>
      </c>
      <c r="P3534"/>
    </row>
    <row r="3535" spans="1:16" hidden="1">
      <c r="A3535" t="s">
        <v>19465</v>
      </c>
      <c r="B3535" s="1">
        <v>42073</v>
      </c>
      <c r="C3535" t="s">
        <v>19485</v>
      </c>
      <c r="D3535">
        <v>2</v>
      </c>
      <c r="E3535" t="s">
        <v>19486</v>
      </c>
      <c r="F3535" t="s">
        <v>13559</v>
      </c>
      <c r="G3535" t="s">
        <v>479</v>
      </c>
      <c r="H3535" t="s">
        <v>2288</v>
      </c>
      <c r="J3535" s="5"/>
      <c r="K3535" s="2">
        <v>3000</v>
      </c>
      <c r="L3535" s="5"/>
      <c r="M3535" s="2">
        <f t="shared" si="55"/>
        <v>-249867.91999999888</v>
      </c>
      <c r="P3535"/>
    </row>
    <row r="3536" spans="1:16" hidden="1">
      <c r="A3536" t="s">
        <v>19465</v>
      </c>
      <c r="B3536" s="1">
        <v>42073</v>
      </c>
      <c r="C3536" t="s">
        <v>19485</v>
      </c>
      <c r="D3536">
        <v>2</v>
      </c>
      <c r="E3536" t="s">
        <v>19486</v>
      </c>
      <c r="F3536" t="s">
        <v>13559</v>
      </c>
      <c r="G3536" t="s">
        <v>479</v>
      </c>
      <c r="H3536" t="s">
        <v>2288</v>
      </c>
      <c r="I3536" s="2">
        <v>5764.2</v>
      </c>
      <c r="J3536" s="5"/>
      <c r="L3536" s="5"/>
      <c r="M3536" s="2">
        <f t="shared" si="55"/>
        <v>-244103.71999999887</v>
      </c>
      <c r="P3536"/>
    </row>
    <row r="3537" spans="1:16" hidden="1">
      <c r="A3537" t="s">
        <v>19517</v>
      </c>
      <c r="B3537" s="1">
        <v>42073</v>
      </c>
      <c r="C3537" t="s">
        <v>18</v>
      </c>
      <c r="D3537">
        <v>2</v>
      </c>
      <c r="E3537" t="s">
        <v>19533</v>
      </c>
      <c r="F3537" t="s">
        <v>13559</v>
      </c>
      <c r="G3537" t="s">
        <v>479</v>
      </c>
      <c r="H3537" t="s">
        <v>19534</v>
      </c>
      <c r="I3537" s="2">
        <v>328.78</v>
      </c>
      <c r="J3537" s="5"/>
      <c r="L3537" s="5"/>
      <c r="M3537" s="2">
        <f t="shared" si="55"/>
        <v>-243774.93999999887</v>
      </c>
      <c r="P3537"/>
    </row>
    <row r="3538" spans="1:16" hidden="1">
      <c r="A3538" t="s">
        <v>19541</v>
      </c>
      <c r="B3538" s="1">
        <v>42073</v>
      </c>
      <c r="C3538" t="s">
        <v>19557</v>
      </c>
      <c r="D3538">
        <v>2</v>
      </c>
      <c r="E3538" t="s">
        <v>19558</v>
      </c>
      <c r="F3538" t="s">
        <v>7054</v>
      </c>
      <c r="G3538" t="s">
        <v>4</v>
      </c>
      <c r="H3538" t="s">
        <v>19559</v>
      </c>
      <c r="I3538" s="2">
        <v>1025</v>
      </c>
      <c r="J3538" s="5"/>
      <c r="L3538" s="5"/>
      <c r="M3538" s="2">
        <f t="shared" si="55"/>
        <v>-242749.93999999887</v>
      </c>
      <c r="P3538"/>
    </row>
    <row r="3539" spans="1:16" hidden="1">
      <c r="A3539" t="s">
        <v>19566</v>
      </c>
      <c r="B3539" s="1">
        <v>42073</v>
      </c>
      <c r="C3539" t="s">
        <v>19583</v>
      </c>
      <c r="D3539">
        <v>2</v>
      </c>
      <c r="E3539" t="s">
        <v>19584</v>
      </c>
      <c r="F3539" t="s">
        <v>7054</v>
      </c>
      <c r="G3539" t="s">
        <v>4</v>
      </c>
      <c r="H3539" t="s">
        <v>2138</v>
      </c>
      <c r="I3539" s="2">
        <v>4099.99</v>
      </c>
      <c r="J3539" s="5"/>
      <c r="L3539" s="5"/>
      <c r="M3539" s="2">
        <f t="shared" si="55"/>
        <v>-238649.94999999888</v>
      </c>
      <c r="P3539"/>
    </row>
    <row r="3540" spans="1:16" hidden="1">
      <c r="A3540" t="s">
        <v>19591</v>
      </c>
      <c r="B3540" s="1">
        <v>42073</v>
      </c>
      <c r="C3540" t="s">
        <v>19608</v>
      </c>
      <c r="D3540">
        <v>2</v>
      </c>
      <c r="E3540" t="s">
        <v>19609</v>
      </c>
      <c r="F3540" t="s">
        <v>7054</v>
      </c>
      <c r="G3540" t="s">
        <v>4</v>
      </c>
      <c r="H3540" t="s">
        <v>1187</v>
      </c>
      <c r="I3540" s="2">
        <v>5889.99</v>
      </c>
      <c r="J3540" s="5"/>
      <c r="L3540" s="5"/>
      <c r="M3540" s="2">
        <f t="shared" si="55"/>
        <v>-232759.95999999889</v>
      </c>
      <c r="P3540"/>
    </row>
    <row r="3541" spans="1:16" hidden="1">
      <c r="A3541" t="s">
        <v>19617</v>
      </c>
      <c r="B3541" s="1">
        <v>42073</v>
      </c>
      <c r="C3541" t="s">
        <v>17984</v>
      </c>
      <c r="D3541">
        <v>1</v>
      </c>
      <c r="E3541" t="s">
        <v>19635</v>
      </c>
      <c r="F3541" t="s">
        <v>13565</v>
      </c>
      <c r="G3541" t="s">
        <v>4</v>
      </c>
      <c r="H3541" t="s">
        <v>3114</v>
      </c>
      <c r="I3541" s="2">
        <v>20000</v>
      </c>
      <c r="J3541" s="5"/>
      <c r="L3541" s="5"/>
      <c r="M3541" s="2">
        <f t="shared" si="55"/>
        <v>-212759.95999999889</v>
      </c>
      <c r="P3541"/>
    </row>
    <row r="3542" spans="1:16" hidden="1">
      <c r="A3542" t="s">
        <v>19640</v>
      </c>
      <c r="B3542" s="1">
        <v>42073</v>
      </c>
      <c r="C3542" t="s">
        <v>17984</v>
      </c>
      <c r="D3542">
        <v>1</v>
      </c>
      <c r="E3542" t="s">
        <v>19658</v>
      </c>
      <c r="F3542" t="s">
        <v>13565</v>
      </c>
      <c r="G3542" t="s">
        <v>4</v>
      </c>
      <c r="H3542" t="s">
        <v>3114</v>
      </c>
      <c r="I3542" s="2">
        <v>3899.1</v>
      </c>
      <c r="J3542" s="5"/>
      <c r="L3542" s="5"/>
      <c r="M3542" s="2">
        <f t="shared" si="55"/>
        <v>-208860.85999999888</v>
      </c>
      <c r="P3542"/>
    </row>
    <row r="3543" spans="1:16" hidden="1">
      <c r="A3543" t="s">
        <v>19662</v>
      </c>
      <c r="B3543" s="1">
        <v>42073</v>
      </c>
      <c r="C3543" t="s">
        <v>19679</v>
      </c>
      <c r="D3543">
        <v>2</v>
      </c>
      <c r="E3543" t="s">
        <v>19680</v>
      </c>
      <c r="F3543" t="s">
        <v>7054</v>
      </c>
      <c r="G3543" t="s">
        <v>4</v>
      </c>
      <c r="H3543" t="s">
        <v>2856</v>
      </c>
      <c r="J3543" s="5"/>
      <c r="K3543" s="2">
        <v>2200</v>
      </c>
      <c r="L3543" s="5"/>
      <c r="M3543" s="2">
        <f t="shared" si="55"/>
        <v>-211060.85999999888</v>
      </c>
      <c r="P3543"/>
    </row>
    <row r="3544" spans="1:16" hidden="1">
      <c r="A3544" t="s">
        <v>19662</v>
      </c>
      <c r="B3544" s="1">
        <v>42073</v>
      </c>
      <c r="C3544" t="s">
        <v>19679</v>
      </c>
      <c r="D3544">
        <v>2</v>
      </c>
      <c r="E3544" t="s">
        <v>19680</v>
      </c>
      <c r="F3544" t="s">
        <v>7054</v>
      </c>
      <c r="G3544" t="s">
        <v>4</v>
      </c>
      <c r="H3544" t="s">
        <v>2856</v>
      </c>
      <c r="I3544" s="2">
        <v>5190</v>
      </c>
      <c r="J3544" s="5"/>
      <c r="L3544" s="5"/>
      <c r="M3544" s="2">
        <f t="shared" si="55"/>
        <v>-205870.85999999888</v>
      </c>
      <c r="P3544"/>
    </row>
    <row r="3545" spans="1:16" hidden="1">
      <c r="A3545" t="s">
        <v>19687</v>
      </c>
      <c r="B3545" s="1">
        <v>42073</v>
      </c>
      <c r="C3545" t="s">
        <v>19703</v>
      </c>
      <c r="D3545">
        <v>2</v>
      </c>
      <c r="E3545" t="s">
        <v>19704</v>
      </c>
      <c r="F3545" t="s">
        <v>7054</v>
      </c>
      <c r="G3545" t="s">
        <v>4</v>
      </c>
      <c r="H3545" t="s">
        <v>1104</v>
      </c>
      <c r="I3545" s="2">
        <v>1025</v>
      </c>
      <c r="J3545" s="5"/>
      <c r="L3545" s="5"/>
      <c r="M3545" s="2">
        <f t="shared" si="55"/>
        <v>-204845.85999999888</v>
      </c>
      <c r="P3545"/>
    </row>
    <row r="3546" spans="1:16" hidden="1">
      <c r="A3546" t="s">
        <v>19709</v>
      </c>
      <c r="B3546" s="1">
        <v>42073</v>
      </c>
      <c r="C3546" t="s">
        <v>19723</v>
      </c>
      <c r="D3546">
        <v>2</v>
      </c>
      <c r="E3546" t="s">
        <v>19724</v>
      </c>
      <c r="F3546" t="s">
        <v>7054</v>
      </c>
      <c r="G3546" t="s">
        <v>4</v>
      </c>
      <c r="H3546" t="s">
        <v>18054</v>
      </c>
      <c r="I3546" s="2">
        <v>3670</v>
      </c>
      <c r="J3546" s="5"/>
      <c r="L3546" s="5"/>
      <c r="M3546" s="2">
        <f t="shared" si="55"/>
        <v>-201175.85999999888</v>
      </c>
      <c r="P3546"/>
    </row>
    <row r="3547" spans="1:16" hidden="1">
      <c r="A3547" t="s">
        <v>19730</v>
      </c>
      <c r="B3547" s="1">
        <v>42073</v>
      </c>
      <c r="C3547" t="s">
        <v>19748</v>
      </c>
      <c r="D3547">
        <v>2</v>
      </c>
      <c r="E3547" t="s">
        <v>19749</v>
      </c>
      <c r="F3547" t="s">
        <v>7054</v>
      </c>
      <c r="G3547" t="s">
        <v>4</v>
      </c>
      <c r="H3547" t="s">
        <v>4292</v>
      </c>
      <c r="I3547" s="2">
        <v>200.01</v>
      </c>
      <c r="J3547" s="5"/>
      <c r="L3547" s="5"/>
      <c r="M3547" s="2">
        <f t="shared" si="55"/>
        <v>-200975.84999999887</v>
      </c>
      <c r="P3547"/>
    </row>
    <row r="3548" spans="1:16" hidden="1">
      <c r="A3548" t="s">
        <v>19758</v>
      </c>
      <c r="B3548" s="1">
        <v>42073</v>
      </c>
      <c r="C3548" t="s">
        <v>19774</v>
      </c>
      <c r="D3548">
        <v>1</v>
      </c>
      <c r="E3548" t="s">
        <v>19775</v>
      </c>
      <c r="F3548" t="s">
        <v>13565</v>
      </c>
      <c r="G3548" t="s">
        <v>4</v>
      </c>
      <c r="H3548" t="s">
        <v>4316</v>
      </c>
      <c r="I3548" s="2">
        <v>207000</v>
      </c>
      <c r="J3548" s="5"/>
      <c r="L3548" s="5"/>
      <c r="M3548" s="2">
        <f t="shared" si="55"/>
        <v>6024.1500000011292</v>
      </c>
      <c r="P3548"/>
    </row>
    <row r="3549" spans="1:16" hidden="1">
      <c r="A3549" s="35" t="s">
        <v>4415</v>
      </c>
      <c r="B3549" s="36">
        <v>42074</v>
      </c>
      <c r="C3549" s="35" t="s">
        <v>6</v>
      </c>
      <c r="D3549" s="35">
        <v>1</v>
      </c>
      <c r="E3549" s="35" t="s">
        <v>4418</v>
      </c>
      <c r="F3549" s="35" t="s">
        <v>8</v>
      </c>
      <c r="G3549" s="35" t="s">
        <v>4</v>
      </c>
      <c r="H3549" s="35" t="s">
        <v>4419</v>
      </c>
      <c r="I3549" s="11">
        <v>7683.88</v>
      </c>
      <c r="J3549" s="12"/>
      <c r="K3549" s="11"/>
      <c r="L3549" s="12"/>
      <c r="M3549" s="11">
        <f t="shared" si="55"/>
        <v>13708.03000000113</v>
      </c>
      <c r="P3549"/>
    </row>
    <row r="3550" spans="1:16" hidden="1">
      <c r="A3550" t="s">
        <v>4467</v>
      </c>
      <c r="B3550" s="1">
        <v>42074</v>
      </c>
      <c r="C3550" t="s">
        <v>6</v>
      </c>
      <c r="D3550">
        <v>1</v>
      </c>
      <c r="E3550" t="s">
        <v>4469</v>
      </c>
      <c r="F3550" t="s">
        <v>29</v>
      </c>
      <c r="G3550" t="s">
        <v>4</v>
      </c>
      <c r="H3550" t="s">
        <v>1037</v>
      </c>
      <c r="I3550" s="4">
        <v>137.25</v>
      </c>
      <c r="J3550" s="6"/>
      <c r="L3550" s="5"/>
      <c r="M3550" s="2">
        <f t="shared" si="55"/>
        <v>13845.28000000113</v>
      </c>
      <c r="P3550"/>
    </row>
    <row r="3551" spans="1:16" hidden="1">
      <c r="A3551" t="s">
        <v>4474</v>
      </c>
      <c r="B3551" s="1">
        <v>42074</v>
      </c>
      <c r="C3551" t="s">
        <v>278</v>
      </c>
      <c r="D3551">
        <v>1</v>
      </c>
      <c r="E3551" t="s">
        <v>4475</v>
      </c>
      <c r="F3551" t="s">
        <v>13</v>
      </c>
      <c r="G3551" t="s">
        <v>4</v>
      </c>
      <c r="H3551" t="s">
        <v>4476</v>
      </c>
      <c r="J3551" s="5"/>
      <c r="K3551" s="2">
        <v>473</v>
      </c>
      <c r="L3551" s="5"/>
      <c r="M3551" s="2">
        <f t="shared" si="55"/>
        <v>13372.28000000113</v>
      </c>
      <c r="P3551"/>
    </row>
    <row r="3552" spans="1:16" hidden="1">
      <c r="A3552" t="s">
        <v>4585</v>
      </c>
      <c r="B3552" s="1">
        <v>42074</v>
      </c>
      <c r="C3552" t="s">
        <v>6</v>
      </c>
      <c r="D3552">
        <v>1</v>
      </c>
      <c r="E3552" t="s">
        <v>4587</v>
      </c>
      <c r="F3552" t="s">
        <v>8</v>
      </c>
      <c r="G3552" t="s">
        <v>4</v>
      </c>
      <c r="H3552" t="s">
        <v>4588</v>
      </c>
      <c r="I3552" s="2">
        <v>7817.6</v>
      </c>
      <c r="J3552" s="5"/>
      <c r="L3552" s="5"/>
      <c r="M3552" s="2">
        <f t="shared" si="55"/>
        <v>21189.880000001132</v>
      </c>
      <c r="P3552"/>
    </row>
    <row r="3553" spans="1:16" hidden="1">
      <c r="A3553" t="s">
        <v>4592</v>
      </c>
      <c r="B3553" s="1">
        <v>42074</v>
      </c>
      <c r="C3553" t="s">
        <v>1</v>
      </c>
      <c r="D3553">
        <v>1</v>
      </c>
      <c r="E3553" t="s">
        <v>4594</v>
      </c>
      <c r="F3553" t="s">
        <v>13</v>
      </c>
      <c r="G3553" t="s">
        <v>4</v>
      </c>
      <c r="H3553" t="s">
        <v>4595</v>
      </c>
      <c r="J3553" s="5"/>
      <c r="K3553" s="2">
        <v>35000</v>
      </c>
      <c r="L3553" s="5"/>
      <c r="M3553" s="2">
        <f t="shared" si="55"/>
        <v>-13810.119999998868</v>
      </c>
      <c r="P3553"/>
    </row>
    <row r="3554" spans="1:16" hidden="1">
      <c r="A3554" t="s">
        <v>4600</v>
      </c>
      <c r="B3554" s="1">
        <v>42074</v>
      </c>
      <c r="C3554" t="s">
        <v>1</v>
      </c>
      <c r="D3554">
        <v>1</v>
      </c>
      <c r="E3554" t="s">
        <v>4601</v>
      </c>
      <c r="F3554" t="s">
        <v>16</v>
      </c>
      <c r="G3554" t="s">
        <v>4</v>
      </c>
      <c r="H3554" t="s">
        <v>4602</v>
      </c>
      <c r="J3554" s="5"/>
      <c r="K3554" s="2">
        <v>644</v>
      </c>
      <c r="L3554" s="5"/>
      <c r="M3554" s="2">
        <f t="shared" si="55"/>
        <v>-14454.119999998868</v>
      </c>
      <c r="P3554"/>
    </row>
    <row r="3555" spans="1:16" hidden="1">
      <c r="A3555" t="s">
        <v>4607</v>
      </c>
      <c r="B3555" s="1">
        <v>42074</v>
      </c>
      <c r="C3555" t="s">
        <v>6</v>
      </c>
      <c r="D3555">
        <v>1</v>
      </c>
      <c r="E3555" t="s">
        <v>4608</v>
      </c>
      <c r="F3555" t="s">
        <v>29</v>
      </c>
      <c r="G3555" t="s">
        <v>4</v>
      </c>
      <c r="H3555" t="s">
        <v>4609</v>
      </c>
      <c r="I3555" s="2">
        <v>221.7</v>
      </c>
      <c r="J3555" s="5"/>
      <c r="L3555" s="5"/>
      <c r="M3555" s="2">
        <f t="shared" si="55"/>
        <v>-14232.419999998867</v>
      </c>
      <c r="P3555"/>
    </row>
    <row r="3556" spans="1:16" hidden="1">
      <c r="A3556" t="s">
        <v>4617</v>
      </c>
      <c r="B3556" s="1">
        <v>42074</v>
      </c>
      <c r="C3556" t="s">
        <v>43</v>
      </c>
      <c r="D3556">
        <v>1</v>
      </c>
      <c r="E3556" t="s">
        <v>4618</v>
      </c>
      <c r="F3556" t="s">
        <v>16</v>
      </c>
      <c r="G3556" t="s">
        <v>4</v>
      </c>
      <c r="H3556" t="s">
        <v>4619</v>
      </c>
      <c r="J3556" s="5"/>
      <c r="K3556" s="2">
        <v>1840</v>
      </c>
      <c r="L3556" s="5"/>
      <c r="M3556" s="2">
        <f t="shared" si="55"/>
        <v>-16072.419999998867</v>
      </c>
      <c r="P3556"/>
    </row>
    <row r="3557" spans="1:16" hidden="1">
      <c r="A3557" t="s">
        <v>4621</v>
      </c>
      <c r="B3557" s="1">
        <v>42074</v>
      </c>
      <c r="C3557" t="s">
        <v>6</v>
      </c>
      <c r="D3557">
        <v>1</v>
      </c>
      <c r="E3557" t="s">
        <v>4623</v>
      </c>
      <c r="F3557" t="s">
        <v>29</v>
      </c>
      <c r="G3557" t="s">
        <v>4</v>
      </c>
      <c r="H3557" t="s">
        <v>4624</v>
      </c>
      <c r="I3557" s="2">
        <v>149.65</v>
      </c>
      <c r="J3557" s="5"/>
      <c r="L3557" s="5"/>
      <c r="M3557" s="2">
        <f t="shared" si="55"/>
        <v>-15922.769999998867</v>
      </c>
      <c r="P3557"/>
    </row>
    <row r="3558" spans="1:16" hidden="1">
      <c r="A3558" t="s">
        <v>4663</v>
      </c>
      <c r="B3558" s="1">
        <v>42074</v>
      </c>
      <c r="C3558" t="s">
        <v>11</v>
      </c>
      <c r="D3558">
        <v>1</v>
      </c>
      <c r="E3558" t="s">
        <v>4664</v>
      </c>
      <c r="F3558" t="s">
        <v>13</v>
      </c>
      <c r="G3558" t="s">
        <v>4</v>
      </c>
      <c r="H3558" t="s">
        <v>2485</v>
      </c>
      <c r="J3558" s="5"/>
      <c r="K3558" s="2">
        <v>778.36</v>
      </c>
      <c r="L3558" s="5"/>
      <c r="M3558" s="2">
        <f t="shared" si="55"/>
        <v>-16701.129999998866</v>
      </c>
      <c r="P3558"/>
    </row>
    <row r="3559" spans="1:16" hidden="1">
      <c r="A3559" t="s">
        <v>4667</v>
      </c>
      <c r="B3559" s="1">
        <v>42074</v>
      </c>
      <c r="C3559" t="s">
        <v>1</v>
      </c>
      <c r="D3559">
        <v>1</v>
      </c>
      <c r="E3559" t="s">
        <v>4668</v>
      </c>
      <c r="F3559" t="s">
        <v>13</v>
      </c>
      <c r="G3559" t="s">
        <v>4</v>
      </c>
      <c r="H3559" t="s">
        <v>4669</v>
      </c>
      <c r="J3559" s="5"/>
      <c r="K3559" s="2">
        <v>1688.35</v>
      </c>
      <c r="L3559" s="5"/>
      <c r="M3559" s="2">
        <f t="shared" si="55"/>
        <v>-18389.479999998865</v>
      </c>
      <c r="P3559"/>
    </row>
    <row r="3560" spans="1:16" hidden="1">
      <c r="A3560" t="s">
        <v>4676</v>
      </c>
      <c r="B3560" s="1">
        <v>42074</v>
      </c>
      <c r="C3560" t="s">
        <v>18</v>
      </c>
      <c r="D3560">
        <v>1</v>
      </c>
      <c r="E3560" t="s">
        <v>4677</v>
      </c>
      <c r="F3560" t="s">
        <v>13</v>
      </c>
      <c r="G3560" t="s">
        <v>4</v>
      </c>
      <c r="H3560" t="s">
        <v>4595</v>
      </c>
      <c r="J3560" s="5"/>
      <c r="K3560" s="2">
        <v>54000</v>
      </c>
      <c r="L3560" s="5"/>
      <c r="M3560" s="2">
        <f t="shared" si="55"/>
        <v>-72389.479999998861</v>
      </c>
      <c r="P3560"/>
    </row>
    <row r="3561" spans="1:16" hidden="1">
      <c r="A3561" t="s">
        <v>4684</v>
      </c>
      <c r="B3561" s="1">
        <v>42074</v>
      </c>
      <c r="C3561" t="s">
        <v>4685</v>
      </c>
      <c r="D3561">
        <v>1</v>
      </c>
      <c r="E3561" t="s">
        <v>4686</v>
      </c>
      <c r="F3561" t="s">
        <v>13</v>
      </c>
      <c r="G3561" t="s">
        <v>4</v>
      </c>
      <c r="H3561" t="s">
        <v>3446</v>
      </c>
      <c r="J3561" s="5"/>
      <c r="K3561" s="2">
        <v>1840</v>
      </c>
      <c r="L3561" s="5"/>
      <c r="M3561" s="2">
        <f t="shared" si="55"/>
        <v>-74229.479999998861</v>
      </c>
      <c r="P3561"/>
    </row>
    <row r="3562" spans="1:16" hidden="1">
      <c r="A3562" t="s">
        <v>4696</v>
      </c>
      <c r="B3562" s="1">
        <v>42074</v>
      </c>
      <c r="C3562" t="s">
        <v>1</v>
      </c>
      <c r="D3562">
        <v>1</v>
      </c>
      <c r="E3562" t="s">
        <v>4697</v>
      </c>
      <c r="F3562" t="s">
        <v>228</v>
      </c>
      <c r="G3562" t="s">
        <v>4</v>
      </c>
      <c r="H3562" t="s">
        <v>4698</v>
      </c>
      <c r="J3562" s="5"/>
      <c r="K3562" s="2">
        <v>300000</v>
      </c>
      <c r="L3562" s="5"/>
      <c r="M3562" s="2">
        <f t="shared" si="55"/>
        <v>-374229.47999999888</v>
      </c>
      <c r="P3562"/>
    </row>
    <row r="3563" spans="1:16" hidden="1">
      <c r="A3563" t="s">
        <v>4705</v>
      </c>
      <c r="B3563" s="1">
        <v>42074</v>
      </c>
      <c r="C3563" t="s">
        <v>4685</v>
      </c>
      <c r="D3563">
        <v>1</v>
      </c>
      <c r="E3563" t="s">
        <v>4706</v>
      </c>
      <c r="F3563" t="s">
        <v>45</v>
      </c>
      <c r="G3563" t="s">
        <v>4</v>
      </c>
      <c r="H3563" t="s">
        <v>4707</v>
      </c>
      <c r="J3563" s="5"/>
      <c r="K3563" s="2">
        <v>1697.01</v>
      </c>
      <c r="L3563" s="5"/>
      <c r="M3563" s="2">
        <f t="shared" si="55"/>
        <v>-375926.48999999888</v>
      </c>
      <c r="P3563"/>
    </row>
    <row r="3564" spans="1:16" hidden="1">
      <c r="A3564" t="s">
        <v>4714</v>
      </c>
      <c r="B3564" s="1">
        <v>42074</v>
      </c>
      <c r="C3564" t="s">
        <v>1</v>
      </c>
      <c r="D3564">
        <v>1</v>
      </c>
      <c r="E3564" t="s">
        <v>4715</v>
      </c>
      <c r="F3564" t="s">
        <v>13</v>
      </c>
      <c r="G3564" t="s">
        <v>4</v>
      </c>
      <c r="H3564" t="s">
        <v>4716</v>
      </c>
      <c r="J3564" s="5"/>
      <c r="K3564" s="2">
        <v>5621.36</v>
      </c>
      <c r="L3564" s="5"/>
      <c r="M3564" s="2">
        <f t="shared" si="55"/>
        <v>-381547.84999999887</v>
      </c>
      <c r="P3564"/>
    </row>
    <row r="3565" spans="1:16" hidden="1">
      <c r="A3565" t="s">
        <v>4719</v>
      </c>
      <c r="B3565" s="1">
        <v>42074</v>
      </c>
      <c r="C3565" t="s">
        <v>1</v>
      </c>
      <c r="D3565">
        <v>1</v>
      </c>
      <c r="E3565" t="s">
        <v>4720</v>
      </c>
      <c r="F3565" t="s">
        <v>13</v>
      </c>
      <c r="G3565" t="s">
        <v>4</v>
      </c>
      <c r="H3565" t="s">
        <v>4716</v>
      </c>
      <c r="J3565" s="5"/>
      <c r="K3565" s="2">
        <v>6562.77</v>
      </c>
      <c r="L3565" s="5"/>
      <c r="M3565" s="2">
        <f t="shared" si="55"/>
        <v>-388110.61999999889</v>
      </c>
      <c r="P3565"/>
    </row>
    <row r="3566" spans="1:16" hidden="1">
      <c r="A3566" t="s">
        <v>4727</v>
      </c>
      <c r="B3566" s="1">
        <v>42074</v>
      </c>
      <c r="C3566" t="s">
        <v>1</v>
      </c>
      <c r="D3566">
        <v>1</v>
      </c>
      <c r="E3566" t="s">
        <v>4728</v>
      </c>
      <c r="F3566" t="s">
        <v>13</v>
      </c>
      <c r="G3566" t="s">
        <v>4</v>
      </c>
      <c r="H3566" t="s">
        <v>2699</v>
      </c>
      <c r="J3566" s="5"/>
      <c r="K3566" s="2">
        <v>317200</v>
      </c>
      <c r="L3566" s="5"/>
      <c r="M3566" s="2">
        <f t="shared" si="55"/>
        <v>-705310.61999999895</v>
      </c>
      <c r="P3566"/>
    </row>
    <row r="3567" spans="1:16" hidden="1">
      <c r="A3567" t="s">
        <v>4734</v>
      </c>
      <c r="B3567" s="1">
        <v>42074</v>
      </c>
      <c r="C3567" t="s">
        <v>455</v>
      </c>
      <c r="D3567">
        <v>1</v>
      </c>
      <c r="E3567" t="s">
        <v>4735</v>
      </c>
      <c r="F3567" t="s">
        <v>16</v>
      </c>
      <c r="G3567" t="s">
        <v>4</v>
      </c>
      <c r="H3567" t="s">
        <v>455</v>
      </c>
      <c r="J3567" s="5"/>
      <c r="K3567" s="2">
        <v>2712.75</v>
      </c>
      <c r="L3567" s="5"/>
      <c r="M3567" s="2">
        <f t="shared" si="55"/>
        <v>-708023.36999999895</v>
      </c>
      <c r="P3567"/>
    </row>
    <row r="3568" spans="1:16" hidden="1">
      <c r="A3568" t="s">
        <v>4739</v>
      </c>
      <c r="B3568" s="1">
        <v>42074</v>
      </c>
      <c r="C3568" t="s">
        <v>195</v>
      </c>
      <c r="D3568">
        <v>1</v>
      </c>
      <c r="E3568" t="s">
        <v>4740</v>
      </c>
      <c r="F3568" t="s">
        <v>13</v>
      </c>
      <c r="G3568" t="s">
        <v>4</v>
      </c>
      <c r="H3568" t="s">
        <v>195</v>
      </c>
      <c r="J3568" s="5"/>
      <c r="K3568" s="2">
        <v>24580.880000000001</v>
      </c>
      <c r="L3568" s="5"/>
      <c r="M3568" s="2">
        <f t="shared" si="55"/>
        <v>-732604.24999999895</v>
      </c>
      <c r="P3568"/>
    </row>
    <row r="3569" spans="1:16" hidden="1">
      <c r="A3569" t="s">
        <v>4746</v>
      </c>
      <c r="B3569" s="1">
        <v>42074</v>
      </c>
      <c r="C3569" t="s">
        <v>18</v>
      </c>
      <c r="D3569">
        <v>1</v>
      </c>
      <c r="E3569" t="s">
        <v>4747</v>
      </c>
      <c r="F3569" t="s">
        <v>13</v>
      </c>
      <c r="G3569" t="s">
        <v>4</v>
      </c>
      <c r="H3569" t="s">
        <v>18</v>
      </c>
      <c r="J3569" s="5"/>
      <c r="K3569" s="2">
        <v>11968.52</v>
      </c>
      <c r="L3569" s="5"/>
      <c r="M3569" s="2">
        <f t="shared" si="55"/>
        <v>-744572.76999999897</v>
      </c>
      <c r="P3569"/>
    </row>
    <row r="3570" spans="1:16" hidden="1">
      <c r="A3570" t="s">
        <v>19783</v>
      </c>
      <c r="B3570" s="1">
        <v>42074</v>
      </c>
      <c r="C3570" t="s">
        <v>18</v>
      </c>
      <c r="D3570">
        <v>2</v>
      </c>
      <c r="E3570" t="s">
        <v>19805</v>
      </c>
      <c r="F3570" t="s">
        <v>13559</v>
      </c>
      <c r="G3570" t="s">
        <v>479</v>
      </c>
      <c r="H3570" t="s">
        <v>19806</v>
      </c>
      <c r="J3570" s="5"/>
      <c r="K3570" s="2">
        <v>2000</v>
      </c>
      <c r="L3570" s="5"/>
      <c r="M3570" s="2">
        <f t="shared" si="55"/>
        <v>-746572.76999999897</v>
      </c>
      <c r="P3570"/>
    </row>
    <row r="3571" spans="1:16" hidden="1">
      <c r="A3571" t="s">
        <v>19783</v>
      </c>
      <c r="B3571" s="1">
        <v>42074</v>
      </c>
      <c r="C3571" t="s">
        <v>18</v>
      </c>
      <c r="D3571">
        <v>2</v>
      </c>
      <c r="E3571" t="s">
        <v>19805</v>
      </c>
      <c r="F3571" t="s">
        <v>13559</v>
      </c>
      <c r="G3571" t="s">
        <v>479</v>
      </c>
      <c r="H3571" t="s">
        <v>19806</v>
      </c>
      <c r="I3571" s="2">
        <v>2660.55</v>
      </c>
      <c r="J3571" s="5"/>
      <c r="L3571" s="5"/>
      <c r="M3571" s="2">
        <f t="shared" si="55"/>
        <v>-743912.21999999892</v>
      </c>
      <c r="P3571"/>
    </row>
    <row r="3572" spans="1:16" hidden="1">
      <c r="A3572" t="s">
        <v>19807</v>
      </c>
      <c r="B3572" s="1">
        <v>42074</v>
      </c>
      <c r="C3572" t="s">
        <v>5029</v>
      </c>
      <c r="D3572">
        <v>2</v>
      </c>
      <c r="E3572" t="s">
        <v>19827</v>
      </c>
      <c r="F3572" t="s">
        <v>13559</v>
      </c>
      <c r="G3572" t="s">
        <v>479</v>
      </c>
      <c r="H3572" t="s">
        <v>14433</v>
      </c>
      <c r="I3572" s="2">
        <v>872.76</v>
      </c>
      <c r="J3572" s="5"/>
      <c r="L3572" s="5"/>
      <c r="M3572" s="2">
        <f t="shared" si="55"/>
        <v>-743039.45999999892</v>
      </c>
      <c r="P3572"/>
    </row>
    <row r="3573" spans="1:16" hidden="1">
      <c r="A3573" t="s">
        <v>19828</v>
      </c>
      <c r="B3573" s="1">
        <v>42074</v>
      </c>
      <c r="C3573" t="s">
        <v>19850</v>
      </c>
      <c r="D3573">
        <v>2</v>
      </c>
      <c r="E3573" t="s">
        <v>19851</v>
      </c>
      <c r="F3573" t="s">
        <v>7054</v>
      </c>
      <c r="G3573" t="s">
        <v>4</v>
      </c>
      <c r="H3573" t="s">
        <v>7380</v>
      </c>
      <c r="I3573" s="2">
        <v>2200</v>
      </c>
      <c r="J3573" s="5"/>
      <c r="L3573" s="5"/>
      <c r="M3573" s="2">
        <f t="shared" si="55"/>
        <v>-740839.45999999892</v>
      </c>
      <c r="P3573"/>
    </row>
    <row r="3574" spans="1:16" hidden="1">
      <c r="A3574" t="s">
        <v>19852</v>
      </c>
      <c r="B3574" s="1">
        <v>42074</v>
      </c>
      <c r="C3574" t="s">
        <v>19871</v>
      </c>
      <c r="D3574">
        <v>2</v>
      </c>
      <c r="E3574" t="s">
        <v>19872</v>
      </c>
      <c r="F3574" t="s">
        <v>7054</v>
      </c>
      <c r="G3574" t="s">
        <v>4</v>
      </c>
      <c r="H3574" t="s">
        <v>3531</v>
      </c>
      <c r="I3574" s="2">
        <v>1224.99</v>
      </c>
      <c r="J3574" s="5"/>
      <c r="L3574" s="5"/>
      <c r="M3574" s="2">
        <f t="shared" si="55"/>
        <v>-739614.46999999892</v>
      </c>
      <c r="P3574"/>
    </row>
    <row r="3575" spans="1:16" hidden="1">
      <c r="A3575" t="s">
        <v>19873</v>
      </c>
      <c r="B3575" s="1">
        <v>42074</v>
      </c>
      <c r="C3575" t="s">
        <v>19891</v>
      </c>
      <c r="D3575">
        <v>1</v>
      </c>
      <c r="E3575" t="s">
        <v>19892</v>
      </c>
      <c r="F3575" t="s">
        <v>13565</v>
      </c>
      <c r="G3575" t="s">
        <v>4</v>
      </c>
      <c r="H3575" t="s">
        <v>19893</v>
      </c>
      <c r="I3575" s="2">
        <v>2000</v>
      </c>
      <c r="J3575" s="5"/>
      <c r="L3575" s="5"/>
      <c r="M3575" s="2">
        <f t="shared" si="55"/>
        <v>-737614.46999999892</v>
      </c>
      <c r="P3575"/>
    </row>
    <row r="3576" spans="1:16" hidden="1">
      <c r="A3576" t="s">
        <v>19894</v>
      </c>
      <c r="B3576" s="1">
        <v>42074</v>
      </c>
      <c r="C3576" t="s">
        <v>19915</v>
      </c>
      <c r="D3576">
        <v>1</v>
      </c>
      <c r="E3576" t="s">
        <v>19916</v>
      </c>
      <c r="F3576" t="s">
        <v>13565</v>
      </c>
      <c r="G3576" t="s">
        <v>4</v>
      </c>
      <c r="H3576" t="s">
        <v>19917</v>
      </c>
      <c r="I3576" s="2">
        <v>473</v>
      </c>
      <c r="J3576" s="5"/>
      <c r="L3576" s="5"/>
      <c r="M3576" s="2">
        <f t="shared" si="55"/>
        <v>-737141.46999999892</v>
      </c>
      <c r="P3576"/>
    </row>
    <row r="3577" spans="1:16" hidden="1">
      <c r="A3577" t="s">
        <v>19918</v>
      </c>
      <c r="B3577" s="1">
        <v>42074</v>
      </c>
      <c r="C3577" t="s">
        <v>19940</v>
      </c>
      <c r="D3577">
        <v>2</v>
      </c>
      <c r="E3577" t="s">
        <v>19941</v>
      </c>
      <c r="F3577" t="s">
        <v>7054</v>
      </c>
      <c r="G3577" t="s">
        <v>4</v>
      </c>
      <c r="H3577" t="s">
        <v>14424</v>
      </c>
      <c r="I3577" s="2">
        <v>1025</v>
      </c>
      <c r="J3577" s="5"/>
      <c r="L3577" s="5"/>
      <c r="M3577" s="2">
        <f t="shared" si="55"/>
        <v>-736116.46999999892</v>
      </c>
      <c r="P3577"/>
    </row>
    <row r="3578" spans="1:16" hidden="1">
      <c r="A3578" t="s">
        <v>19942</v>
      </c>
      <c r="B3578" s="1">
        <v>42074</v>
      </c>
      <c r="C3578" t="s">
        <v>18</v>
      </c>
      <c r="D3578">
        <v>2</v>
      </c>
      <c r="E3578" t="s">
        <v>19962</v>
      </c>
      <c r="F3578" t="s">
        <v>13559</v>
      </c>
      <c r="G3578" t="s">
        <v>479</v>
      </c>
      <c r="H3578" t="s">
        <v>1335</v>
      </c>
      <c r="J3578" s="5"/>
      <c r="K3578" s="2">
        <v>1758.48</v>
      </c>
      <c r="L3578" s="5"/>
      <c r="M3578" s="2">
        <f t="shared" si="55"/>
        <v>-737874.94999999891</v>
      </c>
      <c r="P3578"/>
    </row>
    <row r="3579" spans="1:16" hidden="1">
      <c r="A3579" t="s">
        <v>19942</v>
      </c>
      <c r="B3579" s="1">
        <v>42074</v>
      </c>
      <c r="C3579" t="s">
        <v>18</v>
      </c>
      <c r="D3579">
        <v>2</v>
      </c>
      <c r="E3579" t="s">
        <v>19962</v>
      </c>
      <c r="F3579" t="s">
        <v>13559</v>
      </c>
      <c r="G3579" t="s">
        <v>479</v>
      </c>
      <c r="H3579" t="s">
        <v>1335</v>
      </c>
      <c r="I3579" s="2">
        <v>1758.48</v>
      </c>
      <c r="J3579" s="5"/>
      <c r="L3579" s="5"/>
      <c r="M3579" s="2">
        <f t="shared" si="55"/>
        <v>-736116.46999999892</v>
      </c>
      <c r="P3579"/>
    </row>
    <row r="3580" spans="1:16" hidden="1">
      <c r="A3580" t="s">
        <v>19963</v>
      </c>
      <c r="B3580" s="1">
        <v>42074</v>
      </c>
      <c r="C3580" t="s">
        <v>19985</v>
      </c>
      <c r="D3580">
        <v>2</v>
      </c>
      <c r="E3580" t="s">
        <v>19986</v>
      </c>
      <c r="F3580" t="s">
        <v>7054</v>
      </c>
      <c r="G3580" t="s">
        <v>4</v>
      </c>
      <c r="H3580" t="s">
        <v>18944</v>
      </c>
      <c r="I3580" s="2">
        <v>3030</v>
      </c>
      <c r="J3580" s="5"/>
      <c r="L3580" s="5"/>
      <c r="M3580" s="2">
        <f t="shared" si="55"/>
        <v>-733086.46999999892</v>
      </c>
      <c r="P3580"/>
    </row>
    <row r="3581" spans="1:16" hidden="1">
      <c r="A3581" t="s">
        <v>19987</v>
      </c>
      <c r="B3581" s="1">
        <v>42074</v>
      </c>
      <c r="C3581" t="s">
        <v>20005</v>
      </c>
      <c r="D3581">
        <v>2</v>
      </c>
      <c r="E3581" t="s">
        <v>20006</v>
      </c>
      <c r="F3581" t="s">
        <v>7054</v>
      </c>
      <c r="G3581" t="s">
        <v>4</v>
      </c>
      <c r="H3581" t="s">
        <v>15301</v>
      </c>
      <c r="I3581" s="2">
        <v>3940</v>
      </c>
      <c r="J3581" s="5"/>
      <c r="L3581" s="5"/>
      <c r="M3581" s="2">
        <f t="shared" si="55"/>
        <v>-729146.46999999892</v>
      </c>
      <c r="P3581"/>
    </row>
    <row r="3582" spans="1:16" hidden="1">
      <c r="A3582" t="s">
        <v>20007</v>
      </c>
      <c r="B3582" s="1">
        <v>42074</v>
      </c>
      <c r="C3582" t="s">
        <v>1</v>
      </c>
      <c r="D3582">
        <v>2</v>
      </c>
      <c r="E3582" t="s">
        <v>20026</v>
      </c>
      <c r="F3582" t="s">
        <v>13559</v>
      </c>
      <c r="G3582" t="s">
        <v>313</v>
      </c>
      <c r="H3582" t="s">
        <v>4602</v>
      </c>
      <c r="I3582" s="2">
        <v>1344.7</v>
      </c>
      <c r="J3582" s="5"/>
      <c r="L3582" s="5"/>
      <c r="M3582" s="2">
        <f t="shared" si="55"/>
        <v>-727801.76999999897</v>
      </c>
      <c r="P3582"/>
    </row>
    <row r="3583" spans="1:16" hidden="1">
      <c r="A3583" t="s">
        <v>20027</v>
      </c>
      <c r="B3583" s="1">
        <v>42074</v>
      </c>
      <c r="C3583" t="s">
        <v>20050</v>
      </c>
      <c r="D3583">
        <v>1</v>
      </c>
      <c r="E3583" t="s">
        <v>20051</v>
      </c>
      <c r="F3583" t="s">
        <v>13565</v>
      </c>
      <c r="G3583" t="s">
        <v>4</v>
      </c>
      <c r="H3583" t="s">
        <v>4595</v>
      </c>
      <c r="I3583" s="2">
        <v>54000</v>
      </c>
      <c r="J3583" s="5"/>
      <c r="L3583" s="5"/>
      <c r="M3583" s="2">
        <f t="shared" si="55"/>
        <v>-673801.76999999897</v>
      </c>
      <c r="P3583"/>
    </row>
    <row r="3584" spans="1:16" hidden="1">
      <c r="A3584" t="s">
        <v>20052</v>
      </c>
      <c r="B3584" s="1">
        <v>42074</v>
      </c>
      <c r="C3584" t="s">
        <v>20076</v>
      </c>
      <c r="D3584">
        <v>2</v>
      </c>
      <c r="E3584" t="s">
        <v>20077</v>
      </c>
      <c r="F3584" t="s">
        <v>7054</v>
      </c>
      <c r="G3584" t="s">
        <v>4</v>
      </c>
      <c r="H3584" t="s">
        <v>14313</v>
      </c>
      <c r="I3584" s="2">
        <v>1025</v>
      </c>
      <c r="J3584" s="5"/>
      <c r="L3584" s="5"/>
      <c r="M3584" s="2">
        <f t="shared" si="55"/>
        <v>-672776.76999999897</v>
      </c>
      <c r="P3584"/>
    </row>
    <row r="3585" spans="1:16" hidden="1">
      <c r="A3585" t="s">
        <v>20078</v>
      </c>
      <c r="B3585" s="1">
        <v>42074</v>
      </c>
      <c r="C3585" t="s">
        <v>20050</v>
      </c>
      <c r="D3585">
        <v>1</v>
      </c>
      <c r="E3585" t="s">
        <v>20100</v>
      </c>
      <c r="F3585" t="s">
        <v>13565</v>
      </c>
      <c r="G3585" t="s">
        <v>4</v>
      </c>
      <c r="H3585" t="s">
        <v>4595</v>
      </c>
      <c r="I3585" s="2">
        <v>35000</v>
      </c>
      <c r="J3585" s="5"/>
      <c r="L3585" s="5"/>
      <c r="M3585" s="2">
        <f t="shared" si="55"/>
        <v>-637776.76999999897</v>
      </c>
      <c r="P3585"/>
    </row>
    <row r="3586" spans="1:16" hidden="1">
      <c r="A3586" t="s">
        <v>20101</v>
      </c>
      <c r="B3586" s="1">
        <v>42074</v>
      </c>
      <c r="C3586" t="s">
        <v>20123</v>
      </c>
      <c r="D3586">
        <v>2</v>
      </c>
      <c r="E3586" t="s">
        <v>20124</v>
      </c>
      <c r="F3586" t="s">
        <v>7054</v>
      </c>
      <c r="G3586" t="s">
        <v>4</v>
      </c>
      <c r="H3586" t="s">
        <v>4619</v>
      </c>
      <c r="I3586" s="2">
        <v>1840</v>
      </c>
      <c r="J3586" s="5"/>
      <c r="L3586" s="5"/>
      <c r="M3586" s="2">
        <f t="shared" si="55"/>
        <v>-635936.76999999897</v>
      </c>
      <c r="P3586"/>
    </row>
    <row r="3587" spans="1:16" hidden="1">
      <c r="A3587" t="s">
        <v>20125</v>
      </c>
      <c r="B3587" s="1">
        <v>42074</v>
      </c>
      <c r="C3587" t="s">
        <v>20150</v>
      </c>
      <c r="D3587">
        <v>2</v>
      </c>
      <c r="E3587" t="s">
        <v>20151</v>
      </c>
      <c r="F3587" t="s">
        <v>7054</v>
      </c>
      <c r="G3587" t="s">
        <v>4</v>
      </c>
      <c r="H3587" t="s">
        <v>3446</v>
      </c>
      <c r="I3587" s="2">
        <v>1840</v>
      </c>
      <c r="J3587" s="5"/>
      <c r="L3587" s="5"/>
      <c r="M3587" s="2">
        <f t="shared" si="55"/>
        <v>-634096.76999999897</v>
      </c>
      <c r="P3587"/>
    </row>
    <row r="3588" spans="1:16" hidden="1">
      <c r="A3588" t="s">
        <v>20152</v>
      </c>
      <c r="B3588" s="1">
        <v>42074</v>
      </c>
      <c r="C3588" t="s">
        <v>5029</v>
      </c>
      <c r="D3588">
        <v>2</v>
      </c>
      <c r="E3588" t="s">
        <v>20176</v>
      </c>
      <c r="F3588" t="s">
        <v>13559</v>
      </c>
      <c r="G3588" t="s">
        <v>479</v>
      </c>
      <c r="H3588" t="s">
        <v>3242</v>
      </c>
      <c r="J3588" s="5"/>
      <c r="K3588" s="2">
        <v>269.22000000000003</v>
      </c>
      <c r="L3588" s="5"/>
      <c r="M3588" s="2">
        <f t="shared" si="55"/>
        <v>-634365.98999999894</v>
      </c>
      <c r="P3588"/>
    </row>
    <row r="3589" spans="1:16" hidden="1">
      <c r="A3589" t="s">
        <v>20152</v>
      </c>
      <c r="B3589" s="1">
        <v>42074</v>
      </c>
      <c r="C3589" t="s">
        <v>5029</v>
      </c>
      <c r="D3589">
        <v>2</v>
      </c>
      <c r="E3589" t="s">
        <v>20176</v>
      </c>
      <c r="F3589" t="s">
        <v>13559</v>
      </c>
      <c r="G3589" t="s">
        <v>479</v>
      </c>
      <c r="H3589" t="s">
        <v>3242</v>
      </c>
      <c r="I3589" s="2">
        <v>269.22000000000003</v>
      </c>
      <c r="J3589" s="5"/>
      <c r="L3589" s="5"/>
      <c r="M3589" s="2">
        <f t="shared" si="55"/>
        <v>-634096.76999999897</v>
      </c>
      <c r="P3589"/>
    </row>
    <row r="3590" spans="1:16" hidden="1">
      <c r="A3590" t="s">
        <v>20177</v>
      </c>
      <c r="B3590" s="1">
        <v>42074</v>
      </c>
      <c r="C3590" t="s">
        <v>19382</v>
      </c>
      <c r="D3590">
        <v>1</v>
      </c>
      <c r="E3590" t="s">
        <v>20201</v>
      </c>
      <c r="F3590" t="s">
        <v>13565</v>
      </c>
      <c r="G3590" t="s">
        <v>4</v>
      </c>
      <c r="H3590" t="s">
        <v>4698</v>
      </c>
      <c r="I3590" s="2">
        <v>300000</v>
      </c>
      <c r="J3590" s="5"/>
      <c r="L3590" s="5"/>
      <c r="M3590" s="2">
        <f t="shared" si="55"/>
        <v>-334096.76999999897</v>
      </c>
      <c r="P3590"/>
    </row>
    <row r="3591" spans="1:16" hidden="1">
      <c r="A3591" t="s">
        <v>20202</v>
      </c>
      <c r="B3591" s="1">
        <v>42074</v>
      </c>
      <c r="C3591" t="s">
        <v>20226</v>
      </c>
      <c r="D3591">
        <v>2</v>
      </c>
      <c r="E3591" t="s">
        <v>20227</v>
      </c>
      <c r="F3591" t="s">
        <v>7054</v>
      </c>
      <c r="G3591" t="s">
        <v>4</v>
      </c>
      <c r="H3591" t="s">
        <v>3242</v>
      </c>
      <c r="I3591" s="2">
        <v>1697.01</v>
      </c>
      <c r="J3591" s="5"/>
      <c r="L3591" s="5"/>
      <c r="M3591" s="2">
        <f t="shared" si="55"/>
        <v>-332399.75999999896</v>
      </c>
      <c r="P3591"/>
    </row>
    <row r="3592" spans="1:16" hidden="1">
      <c r="A3592" t="s">
        <v>20228</v>
      </c>
      <c r="B3592" s="1">
        <v>42074</v>
      </c>
      <c r="C3592" t="s">
        <v>1419</v>
      </c>
      <c r="D3592">
        <v>2</v>
      </c>
      <c r="E3592" t="s">
        <v>20249</v>
      </c>
      <c r="F3592" t="s">
        <v>13559</v>
      </c>
      <c r="G3592" t="s">
        <v>479</v>
      </c>
      <c r="H3592" t="s">
        <v>2656</v>
      </c>
      <c r="I3592" s="2">
        <v>1688.35</v>
      </c>
      <c r="J3592" s="5"/>
      <c r="L3592" s="5"/>
      <c r="M3592" s="2">
        <f t="shared" si="55"/>
        <v>-330711.40999999898</v>
      </c>
      <c r="P3592"/>
    </row>
    <row r="3593" spans="1:16" hidden="1">
      <c r="A3593" t="s">
        <v>20250</v>
      </c>
      <c r="B3593" s="1">
        <v>42074</v>
      </c>
      <c r="C3593" t="s">
        <v>674</v>
      </c>
      <c r="D3593">
        <v>2</v>
      </c>
      <c r="E3593" t="s">
        <v>20269</v>
      </c>
      <c r="F3593" t="s">
        <v>13559</v>
      </c>
      <c r="G3593" t="s">
        <v>479</v>
      </c>
      <c r="H3593" t="s">
        <v>4788</v>
      </c>
      <c r="I3593" s="2">
        <v>992.73</v>
      </c>
      <c r="J3593" s="5"/>
      <c r="L3593" s="5"/>
      <c r="M3593" s="2">
        <f t="shared" ref="M3593:M3656" si="56">+M3592+I3593-K3593</f>
        <v>-329718.679999999</v>
      </c>
      <c r="P3593"/>
    </row>
    <row r="3594" spans="1:16" hidden="1">
      <c r="A3594" t="s">
        <v>20275</v>
      </c>
      <c r="B3594" s="1">
        <v>42074</v>
      </c>
      <c r="C3594" t="s">
        <v>20291</v>
      </c>
      <c r="D3594">
        <v>2</v>
      </c>
      <c r="E3594" t="s">
        <v>20292</v>
      </c>
      <c r="F3594" t="s">
        <v>7054</v>
      </c>
      <c r="G3594" t="s">
        <v>4</v>
      </c>
      <c r="H3594" t="s">
        <v>4788</v>
      </c>
      <c r="I3594" s="2">
        <v>1025</v>
      </c>
      <c r="J3594" s="5"/>
      <c r="L3594" s="5"/>
      <c r="M3594" s="2">
        <f t="shared" si="56"/>
        <v>-328693.679999999</v>
      </c>
      <c r="P3594"/>
    </row>
    <row r="3595" spans="1:16" hidden="1">
      <c r="A3595" t="s">
        <v>20300</v>
      </c>
      <c r="B3595" s="1">
        <v>42074</v>
      </c>
      <c r="C3595" t="s">
        <v>6</v>
      </c>
      <c r="D3595">
        <v>1</v>
      </c>
      <c r="E3595" t="s">
        <v>20316</v>
      </c>
      <c r="F3595" t="s">
        <v>13565</v>
      </c>
      <c r="G3595" t="s">
        <v>4</v>
      </c>
      <c r="H3595" t="s">
        <v>20317</v>
      </c>
      <c r="J3595" s="5"/>
      <c r="K3595" s="2">
        <v>149.65</v>
      </c>
      <c r="L3595" s="5"/>
      <c r="M3595" s="2">
        <f t="shared" si="56"/>
        <v>-328843.32999999903</v>
      </c>
      <c r="P3595"/>
    </row>
    <row r="3596" spans="1:16" hidden="1">
      <c r="A3596" t="s">
        <v>20325</v>
      </c>
      <c r="B3596" s="1">
        <v>42074</v>
      </c>
      <c r="C3596" t="s">
        <v>20339</v>
      </c>
      <c r="D3596">
        <v>2</v>
      </c>
      <c r="E3596" t="s">
        <v>20340</v>
      </c>
      <c r="F3596" t="s">
        <v>7054</v>
      </c>
      <c r="G3596" t="s">
        <v>4</v>
      </c>
      <c r="H3596" t="s">
        <v>2016</v>
      </c>
      <c r="I3596" s="2">
        <v>1025</v>
      </c>
      <c r="J3596" s="5"/>
      <c r="L3596" s="5"/>
      <c r="M3596" s="2">
        <f t="shared" si="56"/>
        <v>-327818.32999999903</v>
      </c>
      <c r="P3596"/>
    </row>
    <row r="3597" spans="1:16" hidden="1">
      <c r="A3597" t="s">
        <v>20348</v>
      </c>
      <c r="B3597" s="1">
        <v>42074</v>
      </c>
      <c r="C3597" t="s">
        <v>18</v>
      </c>
      <c r="D3597">
        <v>2</v>
      </c>
      <c r="E3597" t="s">
        <v>20360</v>
      </c>
      <c r="F3597" t="s">
        <v>13559</v>
      </c>
      <c r="G3597" t="s">
        <v>479</v>
      </c>
      <c r="H3597" t="s">
        <v>4292</v>
      </c>
      <c r="J3597" s="5"/>
      <c r="K3597" s="2">
        <v>1628.88</v>
      </c>
      <c r="L3597" s="5"/>
      <c r="M3597" s="2">
        <f t="shared" si="56"/>
        <v>-329447.20999999903</v>
      </c>
      <c r="P3597"/>
    </row>
    <row r="3598" spans="1:16" hidden="1">
      <c r="A3598" t="s">
        <v>20348</v>
      </c>
      <c r="B3598" s="1">
        <v>42074</v>
      </c>
      <c r="C3598" t="s">
        <v>18</v>
      </c>
      <c r="D3598">
        <v>2</v>
      </c>
      <c r="E3598" t="s">
        <v>20360</v>
      </c>
      <c r="F3598" t="s">
        <v>13559</v>
      </c>
      <c r="G3598" t="s">
        <v>479</v>
      </c>
      <c r="H3598" t="s">
        <v>4292</v>
      </c>
      <c r="I3598" s="2">
        <v>1628.88</v>
      </c>
      <c r="J3598" s="5"/>
      <c r="L3598" s="5"/>
      <c r="M3598" s="2">
        <f t="shared" si="56"/>
        <v>-327818.32999999903</v>
      </c>
      <c r="P3598"/>
    </row>
    <row r="3599" spans="1:16" hidden="1">
      <c r="A3599" t="s">
        <v>20370</v>
      </c>
      <c r="B3599" s="1">
        <v>42074</v>
      </c>
      <c r="C3599" t="s">
        <v>20389</v>
      </c>
      <c r="D3599">
        <v>2</v>
      </c>
      <c r="E3599" t="s">
        <v>20390</v>
      </c>
      <c r="F3599" t="s">
        <v>7054</v>
      </c>
      <c r="G3599" t="s">
        <v>4</v>
      </c>
      <c r="H3599" t="s">
        <v>20391</v>
      </c>
      <c r="I3599" s="2">
        <v>1839.99</v>
      </c>
      <c r="J3599" s="5"/>
      <c r="L3599" s="5"/>
      <c r="M3599" s="2">
        <f t="shared" si="56"/>
        <v>-325978.33999999904</v>
      </c>
      <c r="P3599"/>
    </row>
    <row r="3600" spans="1:16" hidden="1">
      <c r="A3600" t="s">
        <v>20402</v>
      </c>
      <c r="B3600" s="1">
        <v>42074</v>
      </c>
      <c r="C3600" t="s">
        <v>18</v>
      </c>
      <c r="D3600">
        <v>2</v>
      </c>
      <c r="E3600" t="s">
        <v>20415</v>
      </c>
      <c r="F3600" t="s">
        <v>13559</v>
      </c>
      <c r="G3600" t="s">
        <v>479</v>
      </c>
      <c r="H3600" t="s">
        <v>2485</v>
      </c>
      <c r="I3600" s="2">
        <v>778.36</v>
      </c>
      <c r="J3600" s="5"/>
      <c r="L3600" s="5"/>
      <c r="M3600" s="2">
        <f t="shared" si="56"/>
        <v>-325199.97999999905</v>
      </c>
      <c r="P3600"/>
    </row>
    <row r="3601" spans="1:16" hidden="1">
      <c r="A3601" t="s">
        <v>20425</v>
      </c>
      <c r="B3601" s="1">
        <v>42074</v>
      </c>
      <c r="C3601" t="s">
        <v>20435</v>
      </c>
      <c r="D3601">
        <v>1</v>
      </c>
      <c r="E3601" t="s">
        <v>20436</v>
      </c>
      <c r="F3601" t="s">
        <v>13610</v>
      </c>
      <c r="G3601" t="s">
        <v>4</v>
      </c>
      <c r="H3601" t="s">
        <v>4716</v>
      </c>
      <c r="I3601" s="2">
        <v>6562.77</v>
      </c>
      <c r="J3601" s="5"/>
      <c r="L3601" s="5"/>
      <c r="M3601" s="2">
        <f t="shared" si="56"/>
        <v>-318637.20999999903</v>
      </c>
      <c r="P3601"/>
    </row>
    <row r="3602" spans="1:16" hidden="1">
      <c r="A3602" t="s">
        <v>20445</v>
      </c>
      <c r="B3602" s="1">
        <v>42074</v>
      </c>
      <c r="C3602" t="s">
        <v>20459</v>
      </c>
      <c r="D3602">
        <v>1</v>
      </c>
      <c r="E3602" t="s">
        <v>20460</v>
      </c>
      <c r="F3602" t="s">
        <v>13565</v>
      </c>
      <c r="G3602" t="s">
        <v>4</v>
      </c>
      <c r="H3602" t="s">
        <v>20461</v>
      </c>
      <c r="I3602" s="2">
        <v>5621.36</v>
      </c>
      <c r="J3602" s="5"/>
      <c r="L3602" s="5"/>
      <c r="M3602" s="2">
        <f t="shared" si="56"/>
        <v>-313015.84999999905</v>
      </c>
      <c r="P3602"/>
    </row>
    <row r="3603" spans="1:16" hidden="1">
      <c r="A3603" t="s">
        <v>20472</v>
      </c>
      <c r="B3603" s="1">
        <v>42074</v>
      </c>
      <c r="C3603" t="s">
        <v>20481</v>
      </c>
      <c r="D3603">
        <v>2</v>
      </c>
      <c r="E3603" t="s">
        <v>20482</v>
      </c>
      <c r="F3603" t="s">
        <v>7054</v>
      </c>
      <c r="G3603" t="s">
        <v>4</v>
      </c>
      <c r="H3603" t="s">
        <v>11214</v>
      </c>
      <c r="I3603" s="2">
        <v>1840</v>
      </c>
      <c r="J3603" s="5"/>
      <c r="L3603" s="5"/>
      <c r="M3603" s="2">
        <f t="shared" si="56"/>
        <v>-311175.84999999905</v>
      </c>
      <c r="P3603"/>
    </row>
    <row r="3604" spans="1:16" hidden="1">
      <c r="A3604" t="s">
        <v>20491</v>
      </c>
      <c r="B3604" s="1">
        <v>42074</v>
      </c>
      <c r="C3604" t="s">
        <v>20501</v>
      </c>
      <c r="D3604">
        <v>1</v>
      </c>
      <c r="E3604" t="s">
        <v>20502</v>
      </c>
      <c r="F3604" t="s">
        <v>13565</v>
      </c>
      <c r="G3604" t="s">
        <v>4</v>
      </c>
      <c r="H3604" t="s">
        <v>2699</v>
      </c>
      <c r="I3604" s="2">
        <v>317200</v>
      </c>
      <c r="J3604" s="5"/>
      <c r="L3604" s="5"/>
      <c r="M3604" s="2">
        <f t="shared" si="56"/>
        <v>6024.1500000009546</v>
      </c>
      <c r="P3604"/>
    </row>
    <row r="3605" spans="1:16" hidden="1">
      <c r="A3605" s="35" t="s">
        <v>4750</v>
      </c>
      <c r="B3605" s="36">
        <v>42075</v>
      </c>
      <c r="C3605" s="35" t="s">
        <v>18</v>
      </c>
      <c r="D3605" s="35">
        <v>1</v>
      </c>
      <c r="E3605" s="35" t="s">
        <v>4752</v>
      </c>
      <c r="F3605" s="35" t="s">
        <v>13</v>
      </c>
      <c r="G3605" s="35" t="s">
        <v>4</v>
      </c>
      <c r="H3605" s="35" t="s">
        <v>221</v>
      </c>
      <c r="I3605" s="11"/>
      <c r="J3605" s="12"/>
      <c r="K3605" s="11">
        <v>24110</v>
      </c>
      <c r="L3605" s="12"/>
      <c r="M3605" s="11">
        <f t="shared" si="56"/>
        <v>-18085.849999999045</v>
      </c>
      <c r="P3605"/>
    </row>
    <row r="3606" spans="1:16" hidden="1">
      <c r="A3606" s="13" t="s">
        <v>4756</v>
      </c>
      <c r="B3606" s="14">
        <v>42075</v>
      </c>
      <c r="C3606" s="13" t="s">
        <v>11</v>
      </c>
      <c r="D3606" s="13">
        <v>1</v>
      </c>
      <c r="E3606" s="13" t="s">
        <v>4760</v>
      </c>
      <c r="F3606" s="13" t="s">
        <v>13</v>
      </c>
      <c r="G3606" s="13" t="s">
        <v>4</v>
      </c>
      <c r="H3606" s="13" t="s">
        <v>3746</v>
      </c>
      <c r="I3606" s="15"/>
      <c r="J3606" s="16"/>
      <c r="K3606" s="15">
        <v>4224</v>
      </c>
      <c r="L3606" s="16"/>
      <c r="M3606" s="15">
        <f t="shared" si="56"/>
        <v>-22309.849999999045</v>
      </c>
      <c r="P3606"/>
    </row>
    <row r="3607" spans="1:16" hidden="1">
      <c r="A3607" t="s">
        <v>4764</v>
      </c>
      <c r="B3607" s="1">
        <v>42075</v>
      </c>
      <c r="C3607" t="s">
        <v>11</v>
      </c>
      <c r="D3607">
        <v>1</v>
      </c>
      <c r="E3607" t="s">
        <v>4765</v>
      </c>
      <c r="F3607" t="s">
        <v>13</v>
      </c>
      <c r="G3607" t="s">
        <v>4</v>
      </c>
      <c r="H3607" t="s">
        <v>3746</v>
      </c>
      <c r="J3607" s="5"/>
      <c r="K3607" s="2">
        <v>1025</v>
      </c>
      <c r="L3607" s="5"/>
      <c r="M3607" s="2">
        <f t="shared" si="56"/>
        <v>-23334.849999999045</v>
      </c>
      <c r="P3607"/>
    </row>
    <row r="3608" spans="1:16" hidden="1">
      <c r="A3608" t="s">
        <v>4793</v>
      </c>
      <c r="B3608" s="1">
        <v>42075</v>
      </c>
      <c r="C3608" t="s">
        <v>11</v>
      </c>
      <c r="D3608">
        <v>1</v>
      </c>
      <c r="E3608" t="s">
        <v>4796</v>
      </c>
      <c r="F3608" t="s">
        <v>16</v>
      </c>
      <c r="G3608" t="s">
        <v>4</v>
      </c>
      <c r="H3608" t="s">
        <v>4797</v>
      </c>
      <c r="J3608" s="5"/>
      <c r="K3608" s="2">
        <v>3030</v>
      </c>
      <c r="L3608" s="5"/>
      <c r="M3608" s="2">
        <f t="shared" si="56"/>
        <v>-26364.849999999045</v>
      </c>
      <c r="P3608"/>
    </row>
    <row r="3609" spans="1:16" hidden="1">
      <c r="A3609" t="s">
        <v>4879</v>
      </c>
      <c r="B3609" s="1">
        <v>42075</v>
      </c>
      <c r="C3609" t="s">
        <v>6</v>
      </c>
      <c r="D3609">
        <v>1</v>
      </c>
      <c r="E3609" t="s">
        <v>4880</v>
      </c>
      <c r="F3609" t="s">
        <v>29</v>
      </c>
      <c r="G3609" t="s">
        <v>4</v>
      </c>
      <c r="H3609" t="s">
        <v>4881</v>
      </c>
      <c r="I3609" s="2">
        <v>1000.88</v>
      </c>
      <c r="J3609" s="5"/>
      <c r="L3609" s="5"/>
      <c r="M3609" s="2">
        <f t="shared" si="56"/>
        <v>-25363.969999999044</v>
      </c>
      <c r="P3609"/>
    </row>
    <row r="3610" spans="1:16" hidden="1">
      <c r="A3610" t="s">
        <v>4946</v>
      </c>
      <c r="B3610" s="1">
        <v>42075</v>
      </c>
      <c r="C3610" t="s">
        <v>6</v>
      </c>
      <c r="D3610">
        <v>1</v>
      </c>
      <c r="E3610" t="s">
        <v>4947</v>
      </c>
      <c r="F3610" t="s">
        <v>29</v>
      </c>
      <c r="G3610" t="s">
        <v>4</v>
      </c>
      <c r="H3610" t="s">
        <v>4948</v>
      </c>
      <c r="I3610" s="2">
        <v>2599.37</v>
      </c>
      <c r="J3610" s="5"/>
      <c r="L3610" s="5"/>
      <c r="M3610" s="2">
        <f t="shared" si="56"/>
        <v>-22764.599999999045</v>
      </c>
      <c r="P3610"/>
    </row>
    <row r="3611" spans="1:16" hidden="1">
      <c r="A3611" t="s">
        <v>5014</v>
      </c>
      <c r="B3611" s="1">
        <v>42075</v>
      </c>
      <c r="C3611" t="s">
        <v>18</v>
      </c>
      <c r="D3611">
        <v>1</v>
      </c>
      <c r="E3611" t="s">
        <v>5017</v>
      </c>
      <c r="F3611" t="s">
        <v>13</v>
      </c>
      <c r="G3611" t="s">
        <v>4</v>
      </c>
      <c r="H3611" t="s">
        <v>5018</v>
      </c>
      <c r="J3611" s="5"/>
      <c r="K3611" s="2">
        <v>40000</v>
      </c>
      <c r="L3611" s="5"/>
      <c r="M3611" s="2">
        <f t="shared" si="56"/>
        <v>-62764.599999999045</v>
      </c>
      <c r="P3611"/>
    </row>
    <row r="3612" spans="1:16" hidden="1">
      <c r="A3612" t="s">
        <v>5037</v>
      </c>
      <c r="B3612" s="1">
        <v>42075</v>
      </c>
      <c r="C3612" t="s">
        <v>11</v>
      </c>
      <c r="D3612">
        <v>1</v>
      </c>
      <c r="E3612" t="s">
        <v>5038</v>
      </c>
      <c r="F3612" t="s">
        <v>16</v>
      </c>
      <c r="G3612" t="s">
        <v>4</v>
      </c>
      <c r="H3612" t="s">
        <v>5039</v>
      </c>
      <c r="J3612" s="5"/>
      <c r="K3612" s="2">
        <v>1025</v>
      </c>
      <c r="L3612" s="5"/>
      <c r="M3612" s="2">
        <f t="shared" si="56"/>
        <v>-63789.599999999045</v>
      </c>
      <c r="P3612"/>
    </row>
    <row r="3613" spans="1:16" hidden="1">
      <c r="A3613" t="s">
        <v>5102</v>
      </c>
      <c r="B3613" s="1">
        <v>42075</v>
      </c>
      <c r="C3613" t="s">
        <v>195</v>
      </c>
      <c r="D3613">
        <v>1</v>
      </c>
      <c r="E3613" t="s">
        <v>5104</v>
      </c>
      <c r="F3613" t="s">
        <v>13</v>
      </c>
      <c r="G3613" t="s">
        <v>4</v>
      </c>
      <c r="H3613" t="s">
        <v>195</v>
      </c>
      <c r="J3613" s="5"/>
      <c r="K3613" s="2">
        <v>22157.03</v>
      </c>
      <c r="L3613" s="5"/>
      <c r="M3613" s="2">
        <f t="shared" si="56"/>
        <v>-85946.629999999044</v>
      </c>
      <c r="P3613"/>
    </row>
    <row r="3614" spans="1:16" hidden="1">
      <c r="A3614" t="s">
        <v>5105</v>
      </c>
      <c r="B3614" s="1">
        <v>42075</v>
      </c>
      <c r="C3614" t="s">
        <v>18</v>
      </c>
      <c r="D3614">
        <v>1</v>
      </c>
      <c r="E3614" t="s">
        <v>5106</v>
      </c>
      <c r="F3614" t="s">
        <v>13</v>
      </c>
      <c r="G3614" t="s">
        <v>4</v>
      </c>
      <c r="H3614" t="s">
        <v>18</v>
      </c>
      <c r="J3614" s="5"/>
      <c r="K3614" s="2">
        <v>11575</v>
      </c>
      <c r="L3614" s="5"/>
      <c r="M3614" s="2">
        <f t="shared" si="56"/>
        <v>-97521.629999999044</v>
      </c>
      <c r="P3614"/>
    </row>
    <row r="3615" spans="1:16" hidden="1">
      <c r="A3615" t="s">
        <v>20511</v>
      </c>
      <c r="B3615" s="1">
        <v>42075</v>
      </c>
      <c r="C3615" t="s">
        <v>20535</v>
      </c>
      <c r="D3615">
        <v>1</v>
      </c>
      <c r="E3615" t="s">
        <v>20536</v>
      </c>
      <c r="F3615" t="s">
        <v>13565</v>
      </c>
      <c r="G3615" t="s">
        <v>4</v>
      </c>
      <c r="H3615" t="s">
        <v>221</v>
      </c>
      <c r="I3615" s="2">
        <v>24110</v>
      </c>
      <c r="J3615" s="5"/>
      <c r="L3615" s="5"/>
      <c r="M3615" s="2">
        <f t="shared" si="56"/>
        <v>-73411.629999999044</v>
      </c>
      <c r="P3615"/>
    </row>
    <row r="3616" spans="1:16" hidden="1">
      <c r="A3616" t="s">
        <v>20537</v>
      </c>
      <c r="B3616" s="1">
        <v>42075</v>
      </c>
      <c r="C3616" t="s">
        <v>20562</v>
      </c>
      <c r="D3616">
        <v>2</v>
      </c>
      <c r="E3616" t="s">
        <v>20563</v>
      </c>
      <c r="F3616" t="s">
        <v>7054</v>
      </c>
      <c r="G3616" t="s">
        <v>4</v>
      </c>
      <c r="H3616" t="s">
        <v>3746</v>
      </c>
      <c r="I3616" s="2">
        <v>4224</v>
      </c>
      <c r="J3616" s="5"/>
      <c r="L3616" s="5"/>
      <c r="M3616" s="2">
        <f t="shared" si="56"/>
        <v>-69187.629999999044</v>
      </c>
      <c r="P3616"/>
    </row>
    <row r="3617" spans="1:16" hidden="1">
      <c r="A3617" t="s">
        <v>20564</v>
      </c>
      <c r="B3617" s="1">
        <v>42075</v>
      </c>
      <c r="C3617" t="s">
        <v>3744</v>
      </c>
      <c r="D3617">
        <v>2</v>
      </c>
      <c r="E3617" t="s">
        <v>20585</v>
      </c>
      <c r="F3617" t="s">
        <v>7054</v>
      </c>
      <c r="G3617" t="s">
        <v>4</v>
      </c>
      <c r="H3617" t="s">
        <v>3746</v>
      </c>
      <c r="I3617" s="2">
        <v>1025</v>
      </c>
      <c r="J3617" s="5"/>
      <c r="L3617" s="5"/>
      <c r="M3617" s="2">
        <f t="shared" si="56"/>
        <v>-68162.629999999044</v>
      </c>
      <c r="P3617"/>
    </row>
    <row r="3618" spans="1:16" hidden="1">
      <c r="A3618" t="s">
        <v>20586</v>
      </c>
      <c r="B3618" s="1">
        <v>42075</v>
      </c>
      <c r="C3618" t="s">
        <v>20607</v>
      </c>
      <c r="D3618">
        <v>2</v>
      </c>
      <c r="E3618" t="s">
        <v>20608</v>
      </c>
      <c r="F3618" t="s">
        <v>7054</v>
      </c>
      <c r="G3618" t="s">
        <v>4</v>
      </c>
      <c r="H3618" t="s">
        <v>20609</v>
      </c>
      <c r="I3618" s="2">
        <v>3030</v>
      </c>
      <c r="J3618" s="5"/>
      <c r="L3618" s="5"/>
      <c r="M3618" s="2">
        <f t="shared" si="56"/>
        <v>-65132.629999999044</v>
      </c>
      <c r="P3618"/>
    </row>
    <row r="3619" spans="1:16" hidden="1">
      <c r="A3619" t="s">
        <v>20610</v>
      </c>
      <c r="B3619" s="1">
        <v>42075</v>
      </c>
      <c r="C3619" t="s">
        <v>20633</v>
      </c>
      <c r="D3619">
        <v>2</v>
      </c>
      <c r="E3619" t="s">
        <v>20634</v>
      </c>
      <c r="F3619" t="s">
        <v>7054</v>
      </c>
      <c r="G3619" t="s">
        <v>4</v>
      </c>
      <c r="H3619" t="s">
        <v>20635</v>
      </c>
      <c r="I3619" s="2">
        <v>1840</v>
      </c>
      <c r="J3619" s="5"/>
      <c r="L3619" s="5"/>
      <c r="M3619" s="2">
        <f t="shared" si="56"/>
        <v>-63292.629999999044</v>
      </c>
      <c r="P3619"/>
    </row>
    <row r="3620" spans="1:16" hidden="1">
      <c r="A3620" t="s">
        <v>20636</v>
      </c>
      <c r="B3620" s="1">
        <v>42075</v>
      </c>
      <c r="C3620" t="s">
        <v>18</v>
      </c>
      <c r="D3620">
        <v>2</v>
      </c>
      <c r="E3620" t="s">
        <v>20657</v>
      </c>
      <c r="F3620" t="s">
        <v>13559</v>
      </c>
      <c r="G3620" t="s">
        <v>479</v>
      </c>
      <c r="H3620" t="s">
        <v>6545</v>
      </c>
      <c r="J3620" s="5"/>
      <c r="K3620" s="2">
        <v>166.94</v>
      </c>
      <c r="L3620" s="5"/>
      <c r="M3620" s="2">
        <f t="shared" si="56"/>
        <v>-63459.569999999047</v>
      </c>
      <c r="P3620"/>
    </row>
    <row r="3621" spans="1:16" hidden="1">
      <c r="A3621" t="s">
        <v>20636</v>
      </c>
      <c r="B3621" s="1">
        <v>42075</v>
      </c>
      <c r="C3621" t="s">
        <v>18</v>
      </c>
      <c r="D3621">
        <v>2</v>
      </c>
      <c r="E3621" t="s">
        <v>20657</v>
      </c>
      <c r="F3621" t="s">
        <v>13559</v>
      </c>
      <c r="G3621" t="s">
        <v>479</v>
      </c>
      <c r="H3621" t="s">
        <v>6545</v>
      </c>
      <c r="I3621" s="2">
        <v>166.94</v>
      </c>
      <c r="J3621" s="5"/>
      <c r="L3621" s="5"/>
      <c r="M3621" s="2">
        <f t="shared" si="56"/>
        <v>-63292.629999999044</v>
      </c>
      <c r="P3621"/>
    </row>
    <row r="3622" spans="1:16" hidden="1">
      <c r="A3622" t="s">
        <v>20658</v>
      </c>
      <c r="B3622" s="1">
        <v>42075</v>
      </c>
      <c r="C3622" t="s">
        <v>18</v>
      </c>
      <c r="D3622">
        <v>2</v>
      </c>
      <c r="E3622" t="s">
        <v>20680</v>
      </c>
      <c r="F3622" t="s">
        <v>13559</v>
      </c>
      <c r="G3622" t="s">
        <v>479</v>
      </c>
      <c r="H3622" t="s">
        <v>4881</v>
      </c>
      <c r="J3622" s="5"/>
      <c r="K3622" s="2">
        <v>149.65</v>
      </c>
      <c r="L3622" s="5"/>
      <c r="M3622" s="2">
        <f t="shared" si="56"/>
        <v>-63442.279999999046</v>
      </c>
      <c r="P3622"/>
    </row>
    <row r="3623" spans="1:16" hidden="1">
      <c r="A3623" t="s">
        <v>20658</v>
      </c>
      <c r="B3623" s="1">
        <v>42075</v>
      </c>
      <c r="C3623" t="s">
        <v>18</v>
      </c>
      <c r="D3623">
        <v>2</v>
      </c>
      <c r="E3623" t="s">
        <v>20680</v>
      </c>
      <c r="F3623" t="s">
        <v>13559</v>
      </c>
      <c r="G3623" t="s">
        <v>479</v>
      </c>
      <c r="H3623" t="s">
        <v>4881</v>
      </c>
      <c r="I3623" s="2">
        <v>149.65</v>
      </c>
      <c r="J3623" s="5"/>
      <c r="L3623" s="5"/>
      <c r="M3623" s="2">
        <f t="shared" si="56"/>
        <v>-63292.629999999044</v>
      </c>
      <c r="P3623"/>
    </row>
    <row r="3624" spans="1:16" hidden="1">
      <c r="A3624" t="s">
        <v>20681</v>
      </c>
      <c r="B3624" s="1">
        <v>42075</v>
      </c>
      <c r="C3624" t="s">
        <v>20701</v>
      </c>
      <c r="D3624">
        <v>2</v>
      </c>
      <c r="E3624" t="s">
        <v>20702</v>
      </c>
      <c r="F3624" t="s">
        <v>7054</v>
      </c>
      <c r="G3624" t="s">
        <v>4</v>
      </c>
      <c r="H3624" t="s">
        <v>20703</v>
      </c>
      <c r="I3624" s="2">
        <v>1025</v>
      </c>
      <c r="J3624" s="5"/>
      <c r="L3624" s="5"/>
      <c r="M3624" s="2">
        <f t="shared" si="56"/>
        <v>-62267.629999999044</v>
      </c>
      <c r="P3624"/>
    </row>
    <row r="3625" spans="1:16" hidden="1">
      <c r="A3625" t="s">
        <v>20704</v>
      </c>
      <c r="B3625" s="1">
        <v>42075</v>
      </c>
      <c r="C3625" t="s">
        <v>20725</v>
      </c>
      <c r="D3625">
        <v>2</v>
      </c>
      <c r="E3625" t="s">
        <v>20726</v>
      </c>
      <c r="F3625" t="s">
        <v>7054</v>
      </c>
      <c r="G3625" t="s">
        <v>4</v>
      </c>
      <c r="H3625" t="s">
        <v>20727</v>
      </c>
      <c r="I3625" s="2">
        <v>1025</v>
      </c>
      <c r="J3625" s="5"/>
      <c r="L3625" s="5"/>
      <c r="M3625" s="2">
        <f t="shared" si="56"/>
        <v>-61242.629999999044</v>
      </c>
      <c r="P3625"/>
    </row>
    <row r="3626" spans="1:16" hidden="1">
      <c r="A3626" t="s">
        <v>20729</v>
      </c>
      <c r="B3626" s="1">
        <v>42075</v>
      </c>
      <c r="C3626" t="s">
        <v>674</v>
      </c>
      <c r="D3626">
        <v>2</v>
      </c>
      <c r="E3626" t="s">
        <v>20749</v>
      </c>
      <c r="F3626" t="s">
        <v>13559</v>
      </c>
      <c r="G3626" t="s">
        <v>479</v>
      </c>
      <c r="H3626" t="s">
        <v>4310</v>
      </c>
      <c r="J3626" s="5"/>
      <c r="K3626" s="2">
        <v>5419.86</v>
      </c>
      <c r="L3626" s="5"/>
      <c r="M3626" s="2">
        <f t="shared" si="56"/>
        <v>-66662.489999999045</v>
      </c>
      <c r="P3626"/>
    </row>
    <row r="3627" spans="1:16" hidden="1">
      <c r="A3627" t="s">
        <v>20729</v>
      </c>
      <c r="B3627" s="1">
        <v>42075</v>
      </c>
      <c r="C3627" t="s">
        <v>674</v>
      </c>
      <c r="D3627">
        <v>2</v>
      </c>
      <c r="E3627" t="s">
        <v>20749</v>
      </c>
      <c r="F3627" t="s">
        <v>13559</v>
      </c>
      <c r="G3627" t="s">
        <v>479</v>
      </c>
      <c r="H3627" t="s">
        <v>4310</v>
      </c>
      <c r="I3627" s="2">
        <v>5419.86</v>
      </c>
      <c r="J3627" s="5"/>
      <c r="L3627" s="5"/>
      <c r="M3627" s="2">
        <f t="shared" si="56"/>
        <v>-61242.629999999044</v>
      </c>
      <c r="P3627"/>
    </row>
    <row r="3628" spans="1:16" hidden="1">
      <c r="A3628" t="s">
        <v>20753</v>
      </c>
      <c r="B3628" s="1">
        <v>42075</v>
      </c>
      <c r="C3628" t="s">
        <v>20776</v>
      </c>
      <c r="D3628">
        <v>2</v>
      </c>
      <c r="E3628" t="s">
        <v>20777</v>
      </c>
      <c r="F3628" t="s">
        <v>7054</v>
      </c>
      <c r="G3628" t="s">
        <v>4</v>
      </c>
      <c r="H3628" t="s">
        <v>1651</v>
      </c>
      <c r="I3628" s="2">
        <v>1025</v>
      </c>
      <c r="J3628" s="5"/>
      <c r="L3628" s="5"/>
      <c r="M3628" s="2">
        <f t="shared" si="56"/>
        <v>-60217.629999999044</v>
      </c>
      <c r="P3628"/>
    </row>
    <row r="3629" spans="1:16" hidden="1">
      <c r="A3629" t="s">
        <v>20780</v>
      </c>
      <c r="B3629" s="1">
        <v>42075</v>
      </c>
      <c r="C3629" t="s">
        <v>20800</v>
      </c>
      <c r="D3629">
        <v>2</v>
      </c>
      <c r="E3629" t="s">
        <v>20801</v>
      </c>
      <c r="F3629" t="s">
        <v>7054</v>
      </c>
      <c r="G3629" t="s">
        <v>4</v>
      </c>
      <c r="H3629" t="s">
        <v>12099</v>
      </c>
      <c r="I3629" s="2">
        <v>1025</v>
      </c>
      <c r="J3629" s="5"/>
      <c r="L3629" s="5"/>
      <c r="M3629" s="2">
        <f t="shared" si="56"/>
        <v>-59192.629999999044</v>
      </c>
      <c r="P3629"/>
    </row>
    <row r="3630" spans="1:16" hidden="1">
      <c r="A3630" t="s">
        <v>20804</v>
      </c>
      <c r="B3630" s="1">
        <v>42075</v>
      </c>
      <c r="C3630" t="s">
        <v>674</v>
      </c>
      <c r="D3630">
        <v>2</v>
      </c>
      <c r="E3630" t="s">
        <v>20825</v>
      </c>
      <c r="F3630" t="s">
        <v>13559</v>
      </c>
      <c r="G3630" t="s">
        <v>479</v>
      </c>
      <c r="H3630" t="s">
        <v>3269</v>
      </c>
      <c r="J3630" s="5"/>
      <c r="K3630" s="2">
        <v>6052.42</v>
      </c>
      <c r="L3630" s="5"/>
      <c r="M3630" s="2">
        <f t="shared" si="56"/>
        <v>-65245.049999999042</v>
      </c>
      <c r="P3630"/>
    </row>
    <row r="3631" spans="1:16" hidden="1">
      <c r="A3631" t="s">
        <v>20804</v>
      </c>
      <c r="B3631" s="1">
        <v>42075</v>
      </c>
      <c r="C3631" t="s">
        <v>674</v>
      </c>
      <c r="D3631">
        <v>2</v>
      </c>
      <c r="E3631" t="s">
        <v>20825</v>
      </c>
      <c r="F3631" t="s">
        <v>13559</v>
      </c>
      <c r="G3631" t="s">
        <v>479</v>
      </c>
      <c r="H3631" t="s">
        <v>3269</v>
      </c>
      <c r="I3631" s="2">
        <v>6052.42</v>
      </c>
      <c r="J3631" s="5"/>
      <c r="L3631" s="5"/>
      <c r="M3631" s="2">
        <f t="shared" si="56"/>
        <v>-59192.629999999044</v>
      </c>
      <c r="P3631"/>
    </row>
    <row r="3632" spans="1:16" hidden="1">
      <c r="A3632" t="s">
        <v>20827</v>
      </c>
      <c r="B3632" s="1">
        <v>42075</v>
      </c>
      <c r="C3632" t="s">
        <v>20844</v>
      </c>
      <c r="D3632">
        <v>2</v>
      </c>
      <c r="E3632" t="s">
        <v>20845</v>
      </c>
      <c r="F3632" t="s">
        <v>7054</v>
      </c>
      <c r="G3632" t="s">
        <v>4</v>
      </c>
      <c r="H3632" t="s">
        <v>20846</v>
      </c>
      <c r="I3632" s="2">
        <v>1840</v>
      </c>
      <c r="J3632" s="5"/>
      <c r="L3632" s="5"/>
      <c r="M3632" s="2">
        <f t="shared" si="56"/>
        <v>-57352.629999999044</v>
      </c>
      <c r="P3632"/>
    </row>
    <row r="3633" spans="1:16" hidden="1">
      <c r="A3633" t="s">
        <v>20850</v>
      </c>
      <c r="B3633" s="1">
        <v>42075</v>
      </c>
      <c r="C3633" t="s">
        <v>20869</v>
      </c>
      <c r="D3633">
        <v>2</v>
      </c>
      <c r="E3633" t="s">
        <v>20870</v>
      </c>
      <c r="F3633" t="s">
        <v>7054</v>
      </c>
      <c r="G3633" t="s">
        <v>4</v>
      </c>
      <c r="H3633" t="s">
        <v>20871</v>
      </c>
      <c r="I3633" s="2">
        <v>1025</v>
      </c>
      <c r="J3633" s="5"/>
      <c r="L3633" s="5"/>
      <c r="M3633" s="2">
        <f t="shared" si="56"/>
        <v>-56327.629999999044</v>
      </c>
      <c r="P3633"/>
    </row>
    <row r="3634" spans="1:16" hidden="1">
      <c r="A3634" t="s">
        <v>20876</v>
      </c>
      <c r="B3634" s="1">
        <v>42075</v>
      </c>
      <c r="C3634" t="s">
        <v>18</v>
      </c>
      <c r="D3634">
        <v>2</v>
      </c>
      <c r="E3634" t="s">
        <v>20894</v>
      </c>
      <c r="F3634" t="s">
        <v>13559</v>
      </c>
      <c r="G3634" t="s">
        <v>479</v>
      </c>
      <c r="H3634" t="s">
        <v>5771</v>
      </c>
      <c r="I3634" s="2">
        <v>3298.38</v>
      </c>
      <c r="J3634" s="5"/>
      <c r="L3634" s="5"/>
      <c r="M3634" s="2">
        <f t="shared" si="56"/>
        <v>-53029.249999999047</v>
      </c>
      <c r="P3634"/>
    </row>
    <row r="3635" spans="1:16" hidden="1">
      <c r="A3635" t="s">
        <v>20901</v>
      </c>
      <c r="B3635" s="1">
        <v>42075</v>
      </c>
      <c r="C3635" t="s">
        <v>20918</v>
      </c>
      <c r="D3635">
        <v>2</v>
      </c>
      <c r="E3635" t="s">
        <v>20919</v>
      </c>
      <c r="F3635" t="s">
        <v>7054</v>
      </c>
      <c r="G3635" t="s">
        <v>4</v>
      </c>
      <c r="H3635" t="s">
        <v>15775</v>
      </c>
      <c r="I3635" s="2">
        <v>1025</v>
      </c>
      <c r="J3635" s="5"/>
      <c r="L3635" s="5"/>
      <c r="M3635" s="2">
        <f t="shared" si="56"/>
        <v>-52004.249999999047</v>
      </c>
      <c r="P3635"/>
    </row>
    <row r="3636" spans="1:16" hidden="1">
      <c r="A3636" t="s">
        <v>20923</v>
      </c>
      <c r="B3636" s="1">
        <v>42075</v>
      </c>
      <c r="C3636" t="s">
        <v>20944</v>
      </c>
      <c r="D3636">
        <v>2</v>
      </c>
      <c r="E3636" t="s">
        <v>20945</v>
      </c>
      <c r="F3636" t="s">
        <v>7054</v>
      </c>
      <c r="G3636" t="s">
        <v>4</v>
      </c>
      <c r="H3636" t="s">
        <v>20946</v>
      </c>
      <c r="I3636" s="2">
        <v>1025</v>
      </c>
      <c r="J3636" s="5"/>
      <c r="L3636" s="5"/>
      <c r="M3636" s="2">
        <f t="shared" si="56"/>
        <v>-50979.249999999047</v>
      </c>
      <c r="P3636"/>
    </row>
    <row r="3637" spans="1:16" hidden="1">
      <c r="A3637" t="s">
        <v>20950</v>
      </c>
      <c r="B3637" s="1">
        <v>42075</v>
      </c>
      <c r="C3637" t="s">
        <v>20965</v>
      </c>
      <c r="D3637">
        <v>2</v>
      </c>
      <c r="E3637" t="s">
        <v>20966</v>
      </c>
      <c r="F3637" t="s">
        <v>7054</v>
      </c>
      <c r="G3637" t="s">
        <v>4</v>
      </c>
      <c r="H3637" t="s">
        <v>1260</v>
      </c>
      <c r="I3637" s="2">
        <v>8503.4</v>
      </c>
      <c r="J3637" s="5"/>
      <c r="L3637" s="5"/>
      <c r="M3637" s="2">
        <f t="shared" si="56"/>
        <v>-42475.849999999045</v>
      </c>
      <c r="P3637"/>
    </row>
    <row r="3638" spans="1:16" hidden="1">
      <c r="A3638" t="s">
        <v>20970</v>
      </c>
      <c r="B3638" s="1">
        <v>42075</v>
      </c>
      <c r="C3638" t="s">
        <v>20988</v>
      </c>
      <c r="D3638">
        <v>1</v>
      </c>
      <c r="E3638" t="s">
        <v>20989</v>
      </c>
      <c r="F3638" t="s">
        <v>13561</v>
      </c>
      <c r="G3638" t="s">
        <v>4</v>
      </c>
      <c r="H3638" t="s">
        <v>20990</v>
      </c>
      <c r="I3638" s="2">
        <v>40000</v>
      </c>
      <c r="J3638" s="5"/>
      <c r="L3638" s="5"/>
      <c r="M3638" s="2">
        <f t="shared" si="56"/>
        <v>-2475.8499999990454</v>
      </c>
      <c r="P3638"/>
    </row>
    <row r="3639" spans="1:16" hidden="1">
      <c r="A3639" t="s">
        <v>20994</v>
      </c>
      <c r="B3639" s="1">
        <v>42075</v>
      </c>
      <c r="C3639" t="s">
        <v>21014</v>
      </c>
      <c r="D3639">
        <v>2</v>
      </c>
      <c r="E3639" t="s">
        <v>21015</v>
      </c>
      <c r="F3639" t="s">
        <v>7054</v>
      </c>
      <c r="G3639" t="s">
        <v>4</v>
      </c>
      <c r="H3639" t="s">
        <v>8287</v>
      </c>
      <c r="I3639" s="2">
        <v>1025</v>
      </c>
      <c r="J3639" s="5"/>
      <c r="L3639" s="5"/>
      <c r="M3639" s="2">
        <f t="shared" si="56"/>
        <v>-1450.8499999990454</v>
      </c>
      <c r="P3639"/>
    </row>
    <row r="3640" spans="1:16" hidden="1">
      <c r="A3640" t="s">
        <v>21019</v>
      </c>
      <c r="B3640" s="1">
        <v>42075</v>
      </c>
      <c r="C3640" t="s">
        <v>21033</v>
      </c>
      <c r="D3640">
        <v>2</v>
      </c>
      <c r="E3640" t="s">
        <v>21034</v>
      </c>
      <c r="F3640" t="s">
        <v>7054</v>
      </c>
      <c r="G3640" t="s">
        <v>4</v>
      </c>
      <c r="H3640" t="s">
        <v>21035</v>
      </c>
      <c r="I3640" s="2">
        <v>1025</v>
      </c>
      <c r="J3640" s="5"/>
      <c r="L3640" s="5"/>
      <c r="M3640" s="2">
        <f t="shared" si="56"/>
        <v>-425.84999999904539</v>
      </c>
      <c r="P3640"/>
    </row>
    <row r="3641" spans="1:16" hidden="1">
      <c r="A3641" t="s">
        <v>21039</v>
      </c>
      <c r="B3641" s="1">
        <v>42075</v>
      </c>
      <c r="C3641" t="s">
        <v>21058</v>
      </c>
      <c r="D3641">
        <v>2</v>
      </c>
      <c r="E3641" t="s">
        <v>21059</v>
      </c>
      <c r="F3641" t="s">
        <v>7054</v>
      </c>
      <c r="G3641" t="s">
        <v>4</v>
      </c>
      <c r="H3641" t="s">
        <v>12152</v>
      </c>
      <c r="I3641" s="2">
        <v>1025</v>
      </c>
      <c r="J3641" s="5"/>
      <c r="L3641" s="5"/>
      <c r="M3641" s="2">
        <f t="shared" si="56"/>
        <v>599.15000000095461</v>
      </c>
      <c r="P3641"/>
    </row>
    <row r="3642" spans="1:16" hidden="1">
      <c r="A3642" t="s">
        <v>21062</v>
      </c>
      <c r="B3642" s="1">
        <v>42075</v>
      </c>
      <c r="C3642" t="s">
        <v>21078</v>
      </c>
      <c r="D3642">
        <v>2</v>
      </c>
      <c r="E3642" t="s">
        <v>21079</v>
      </c>
      <c r="F3642" t="s">
        <v>7054</v>
      </c>
      <c r="G3642" t="s">
        <v>4</v>
      </c>
      <c r="H3642" t="s">
        <v>21080</v>
      </c>
      <c r="I3642" s="2">
        <v>1025</v>
      </c>
      <c r="J3642" s="5"/>
      <c r="L3642" s="5"/>
      <c r="M3642" s="2">
        <f t="shared" si="56"/>
        <v>1624.1500000009546</v>
      </c>
      <c r="P3642"/>
    </row>
    <row r="3643" spans="1:16" hidden="1">
      <c r="A3643" t="s">
        <v>21086</v>
      </c>
      <c r="B3643" s="1">
        <v>42075</v>
      </c>
      <c r="C3643" t="s">
        <v>21100</v>
      </c>
      <c r="D3643">
        <v>2</v>
      </c>
      <c r="E3643" t="s">
        <v>21101</v>
      </c>
      <c r="F3643" t="s">
        <v>7054</v>
      </c>
      <c r="G3643" t="s">
        <v>4</v>
      </c>
      <c r="H3643" t="s">
        <v>20624</v>
      </c>
      <c r="I3643" s="2">
        <v>2200</v>
      </c>
      <c r="J3643" s="5"/>
      <c r="L3643" s="5"/>
      <c r="M3643" s="2">
        <f t="shared" si="56"/>
        <v>3824.1500000009546</v>
      </c>
      <c r="P3643"/>
    </row>
    <row r="3644" spans="1:16" hidden="1">
      <c r="A3644" t="s">
        <v>21105</v>
      </c>
      <c r="B3644" s="1">
        <v>42075</v>
      </c>
      <c r="C3644" t="s">
        <v>21117</v>
      </c>
      <c r="D3644">
        <v>2</v>
      </c>
      <c r="E3644" t="s">
        <v>21118</v>
      </c>
      <c r="F3644" t="s">
        <v>7054</v>
      </c>
      <c r="G3644" t="s">
        <v>4</v>
      </c>
      <c r="H3644" t="s">
        <v>13899</v>
      </c>
      <c r="I3644" s="2">
        <v>2200</v>
      </c>
      <c r="J3644" s="5"/>
      <c r="L3644" s="5"/>
      <c r="M3644" s="2">
        <f t="shared" si="56"/>
        <v>6024.1500000009546</v>
      </c>
      <c r="P3644"/>
    </row>
    <row r="3645" spans="1:16" hidden="1">
      <c r="A3645" s="35" t="s">
        <v>5115</v>
      </c>
      <c r="B3645" s="36">
        <v>42076</v>
      </c>
      <c r="C3645" s="35" t="s">
        <v>43</v>
      </c>
      <c r="D3645" s="35">
        <v>1</v>
      </c>
      <c r="E3645" s="35" t="s">
        <v>5116</v>
      </c>
      <c r="F3645" s="35" t="s">
        <v>3605</v>
      </c>
      <c r="G3645" s="35" t="s">
        <v>4</v>
      </c>
      <c r="H3645" s="35" t="s">
        <v>5117</v>
      </c>
      <c r="I3645" s="11"/>
      <c r="J3645" s="12"/>
      <c r="K3645" s="11">
        <v>3030</v>
      </c>
      <c r="L3645" s="12"/>
      <c r="M3645" s="11">
        <f t="shared" si="56"/>
        <v>2994.1500000009546</v>
      </c>
      <c r="P3645"/>
    </row>
    <row r="3646" spans="1:16" hidden="1">
      <c r="A3646" t="s">
        <v>5123</v>
      </c>
      <c r="B3646" s="1">
        <v>42076</v>
      </c>
      <c r="C3646" t="s">
        <v>4685</v>
      </c>
      <c r="D3646">
        <v>1</v>
      </c>
      <c r="E3646" t="s">
        <v>5125</v>
      </c>
      <c r="F3646" t="s">
        <v>13</v>
      </c>
      <c r="G3646" t="s">
        <v>4</v>
      </c>
      <c r="H3646" t="s">
        <v>5126</v>
      </c>
      <c r="J3646" s="5"/>
      <c r="K3646" s="2">
        <v>4100</v>
      </c>
      <c r="L3646" s="5"/>
      <c r="M3646" s="2">
        <f t="shared" si="56"/>
        <v>-1105.8499999990454</v>
      </c>
      <c r="P3646"/>
    </row>
    <row r="3647" spans="1:16" hidden="1">
      <c r="A3647" t="s">
        <v>5153</v>
      </c>
      <c r="B3647" s="1">
        <v>42076</v>
      </c>
      <c r="C3647" t="s">
        <v>11</v>
      </c>
      <c r="D3647">
        <v>1</v>
      </c>
      <c r="E3647" t="s">
        <v>5154</v>
      </c>
      <c r="F3647" t="s">
        <v>13</v>
      </c>
      <c r="G3647" t="s">
        <v>4</v>
      </c>
      <c r="H3647" t="s">
        <v>1845</v>
      </c>
      <c r="J3647" s="5"/>
      <c r="K3647" s="2">
        <v>1025</v>
      </c>
      <c r="L3647" s="5"/>
      <c r="M3647" s="2">
        <f t="shared" si="56"/>
        <v>-2130.8499999990454</v>
      </c>
      <c r="P3647"/>
    </row>
    <row r="3648" spans="1:16" hidden="1">
      <c r="A3648" t="s">
        <v>5155</v>
      </c>
      <c r="B3648" s="1">
        <v>42076</v>
      </c>
      <c r="C3648" t="s">
        <v>11</v>
      </c>
      <c r="D3648">
        <v>1</v>
      </c>
      <c r="E3648" t="s">
        <v>5156</v>
      </c>
      <c r="F3648" t="s">
        <v>16</v>
      </c>
      <c r="G3648" t="s">
        <v>4</v>
      </c>
      <c r="H3648" t="s">
        <v>5157</v>
      </c>
      <c r="J3648" s="5"/>
      <c r="K3648" s="2">
        <v>3030</v>
      </c>
      <c r="L3648" s="5"/>
      <c r="M3648" s="2">
        <f t="shared" si="56"/>
        <v>-5160.8499999990454</v>
      </c>
      <c r="P3648"/>
    </row>
    <row r="3649" spans="1:16" hidden="1">
      <c r="A3649" t="s">
        <v>5160</v>
      </c>
      <c r="B3649" s="1">
        <v>42076</v>
      </c>
      <c r="C3649" t="s">
        <v>11</v>
      </c>
      <c r="D3649">
        <v>1</v>
      </c>
      <c r="E3649" t="s">
        <v>5162</v>
      </c>
      <c r="F3649" t="s">
        <v>45</v>
      </c>
      <c r="G3649" t="s">
        <v>4</v>
      </c>
      <c r="H3649" t="s">
        <v>984</v>
      </c>
      <c r="J3649" s="5"/>
      <c r="K3649" s="2">
        <v>1025</v>
      </c>
      <c r="L3649" s="5"/>
      <c r="M3649" s="2">
        <f t="shared" si="56"/>
        <v>-6185.8499999990454</v>
      </c>
      <c r="P3649"/>
    </row>
    <row r="3650" spans="1:16" hidden="1">
      <c r="A3650" t="s">
        <v>5190</v>
      </c>
      <c r="B3650" s="1">
        <v>42076</v>
      </c>
      <c r="C3650" t="s">
        <v>6</v>
      </c>
      <c r="D3650">
        <v>1</v>
      </c>
      <c r="E3650" t="s">
        <v>5191</v>
      </c>
      <c r="F3650" t="s">
        <v>8</v>
      </c>
      <c r="G3650" t="s">
        <v>4</v>
      </c>
      <c r="H3650" t="s">
        <v>5192</v>
      </c>
      <c r="I3650" s="2">
        <v>4100</v>
      </c>
      <c r="J3650" s="5"/>
      <c r="L3650" s="5"/>
      <c r="M3650" s="2">
        <f t="shared" si="56"/>
        <v>-2085.8499999990454</v>
      </c>
      <c r="P3650"/>
    </row>
    <row r="3651" spans="1:16" hidden="1">
      <c r="A3651" t="s">
        <v>5200</v>
      </c>
      <c r="B3651" s="1">
        <v>42076</v>
      </c>
      <c r="C3651" t="s">
        <v>6</v>
      </c>
      <c r="D3651">
        <v>1</v>
      </c>
      <c r="E3651" t="s">
        <v>5201</v>
      </c>
      <c r="F3651" t="s">
        <v>29</v>
      </c>
      <c r="G3651" t="s">
        <v>4</v>
      </c>
      <c r="H3651" t="s">
        <v>1828</v>
      </c>
      <c r="I3651" s="2">
        <v>253.2</v>
      </c>
      <c r="J3651" s="5"/>
      <c r="L3651" s="5"/>
      <c r="M3651" s="2">
        <f t="shared" si="56"/>
        <v>-1832.6499999990453</v>
      </c>
      <c r="P3651"/>
    </row>
    <row r="3652" spans="1:16" hidden="1">
      <c r="A3652" t="s">
        <v>5245</v>
      </c>
      <c r="B3652" s="1">
        <v>42076</v>
      </c>
      <c r="C3652" t="s">
        <v>6</v>
      </c>
      <c r="D3652">
        <v>1</v>
      </c>
      <c r="E3652" t="s">
        <v>5246</v>
      </c>
      <c r="F3652" t="s">
        <v>29</v>
      </c>
      <c r="G3652" t="s">
        <v>4</v>
      </c>
      <c r="H3652" t="s">
        <v>5247</v>
      </c>
      <c r="I3652" s="2">
        <v>4399.32</v>
      </c>
      <c r="J3652" s="5"/>
      <c r="L3652" s="5"/>
      <c r="M3652" s="2">
        <f t="shared" si="56"/>
        <v>2566.6700000009541</v>
      </c>
      <c r="P3652"/>
    </row>
    <row r="3653" spans="1:16" hidden="1">
      <c r="A3653" t="s">
        <v>5251</v>
      </c>
      <c r="B3653" s="1">
        <v>42076</v>
      </c>
      <c r="C3653" t="s">
        <v>6</v>
      </c>
      <c r="D3653">
        <v>1</v>
      </c>
      <c r="E3653" t="s">
        <v>5252</v>
      </c>
      <c r="F3653" t="s">
        <v>29</v>
      </c>
      <c r="G3653" t="s">
        <v>4</v>
      </c>
      <c r="H3653" t="s">
        <v>3269</v>
      </c>
      <c r="I3653" s="2">
        <v>3661.34</v>
      </c>
      <c r="J3653" s="5"/>
      <c r="L3653" s="5"/>
      <c r="M3653" s="2">
        <f t="shared" si="56"/>
        <v>6228.0100000009543</v>
      </c>
      <c r="P3653"/>
    </row>
    <row r="3654" spans="1:16" hidden="1">
      <c r="A3654" t="s">
        <v>5275</v>
      </c>
      <c r="B3654" s="1">
        <v>42076</v>
      </c>
      <c r="C3654" t="s">
        <v>6</v>
      </c>
      <c r="D3654">
        <v>1</v>
      </c>
      <c r="E3654" t="s">
        <v>5276</v>
      </c>
      <c r="F3654" t="s">
        <v>29</v>
      </c>
      <c r="G3654" t="s">
        <v>4</v>
      </c>
      <c r="H3654" t="s">
        <v>1335</v>
      </c>
      <c r="I3654" s="2">
        <v>2687.97</v>
      </c>
      <c r="J3654" s="5"/>
      <c r="L3654" s="5"/>
      <c r="M3654" s="2">
        <f t="shared" si="56"/>
        <v>8915.9800000009545</v>
      </c>
      <c r="P3654"/>
    </row>
    <row r="3655" spans="1:16" hidden="1">
      <c r="A3655" t="s">
        <v>5307</v>
      </c>
      <c r="B3655" s="1">
        <v>42076</v>
      </c>
      <c r="C3655" t="s">
        <v>6</v>
      </c>
      <c r="D3655">
        <v>1</v>
      </c>
      <c r="E3655" t="s">
        <v>5308</v>
      </c>
      <c r="F3655" t="s">
        <v>29</v>
      </c>
      <c r="G3655" t="s">
        <v>4</v>
      </c>
      <c r="H3655" t="s">
        <v>711</v>
      </c>
      <c r="I3655" s="2">
        <v>1024.9100000000001</v>
      </c>
      <c r="J3655" s="5"/>
      <c r="L3655" s="5"/>
      <c r="M3655" s="2">
        <f t="shared" si="56"/>
        <v>9940.8900000009544</v>
      </c>
      <c r="P3655"/>
    </row>
    <row r="3656" spans="1:16" hidden="1">
      <c r="A3656" t="s">
        <v>5319</v>
      </c>
      <c r="B3656" s="1">
        <v>42076</v>
      </c>
      <c r="C3656" t="s">
        <v>6</v>
      </c>
      <c r="D3656">
        <v>1</v>
      </c>
      <c r="E3656" t="s">
        <v>5322</v>
      </c>
      <c r="F3656" t="s">
        <v>29</v>
      </c>
      <c r="G3656" t="s">
        <v>4</v>
      </c>
      <c r="H3656" t="s">
        <v>5323</v>
      </c>
      <c r="I3656" s="2">
        <v>483.42</v>
      </c>
      <c r="J3656" s="5"/>
      <c r="L3656" s="5"/>
      <c r="M3656" s="2">
        <f t="shared" si="56"/>
        <v>10424.310000000954</v>
      </c>
      <c r="P3656"/>
    </row>
    <row r="3657" spans="1:16" hidden="1">
      <c r="A3657" t="s">
        <v>5334</v>
      </c>
      <c r="B3657" s="1">
        <v>42076</v>
      </c>
      <c r="C3657" t="s">
        <v>6</v>
      </c>
      <c r="D3657">
        <v>1</v>
      </c>
      <c r="E3657" t="s">
        <v>5335</v>
      </c>
      <c r="F3657" t="s">
        <v>29</v>
      </c>
      <c r="G3657" t="s">
        <v>4</v>
      </c>
      <c r="H3657" t="s">
        <v>5336</v>
      </c>
      <c r="I3657" s="2">
        <v>170.13</v>
      </c>
      <c r="J3657" s="5"/>
      <c r="L3657" s="5"/>
      <c r="M3657" s="2">
        <f t="shared" ref="M3657:M3720" si="57">+M3656+I3657-K3657</f>
        <v>10594.440000000954</v>
      </c>
      <c r="P3657"/>
    </row>
    <row r="3658" spans="1:16" hidden="1">
      <c r="A3658" t="s">
        <v>5365</v>
      </c>
      <c r="B3658" s="1">
        <v>42076</v>
      </c>
      <c r="C3658" t="s">
        <v>6</v>
      </c>
      <c r="D3658">
        <v>1</v>
      </c>
      <c r="E3658" t="s">
        <v>5366</v>
      </c>
      <c r="F3658" t="s">
        <v>8</v>
      </c>
      <c r="G3658" t="s">
        <v>4</v>
      </c>
      <c r="H3658" t="s">
        <v>5367</v>
      </c>
      <c r="I3658" s="2">
        <v>1840.01</v>
      </c>
      <c r="J3658" s="5"/>
      <c r="L3658" s="5"/>
      <c r="M3658" s="2">
        <f t="shared" si="57"/>
        <v>12434.450000000954</v>
      </c>
      <c r="P3658"/>
    </row>
    <row r="3659" spans="1:16" hidden="1">
      <c r="A3659" t="s">
        <v>5371</v>
      </c>
      <c r="B3659" s="1">
        <v>42076</v>
      </c>
      <c r="C3659" t="s">
        <v>6</v>
      </c>
      <c r="D3659">
        <v>1</v>
      </c>
      <c r="E3659" t="s">
        <v>5372</v>
      </c>
      <c r="F3659" t="s">
        <v>8</v>
      </c>
      <c r="G3659" t="s">
        <v>4</v>
      </c>
      <c r="H3659" t="s">
        <v>625</v>
      </c>
      <c r="I3659" s="2">
        <v>1025</v>
      </c>
      <c r="J3659" s="5"/>
      <c r="L3659" s="5"/>
      <c r="M3659" s="2">
        <f t="shared" si="57"/>
        <v>13459.450000000954</v>
      </c>
      <c r="P3659"/>
    </row>
    <row r="3660" spans="1:16" hidden="1">
      <c r="A3660" t="s">
        <v>5383</v>
      </c>
      <c r="B3660" s="1">
        <v>42076</v>
      </c>
      <c r="C3660" t="s">
        <v>6</v>
      </c>
      <c r="D3660">
        <v>1</v>
      </c>
      <c r="E3660" t="s">
        <v>5384</v>
      </c>
      <c r="F3660" t="s">
        <v>8</v>
      </c>
      <c r="G3660" t="s">
        <v>4</v>
      </c>
      <c r="H3660" t="s">
        <v>5385</v>
      </c>
      <c r="I3660" s="2">
        <v>3940</v>
      </c>
      <c r="J3660" s="5"/>
      <c r="L3660" s="5"/>
      <c r="M3660" s="2">
        <f t="shared" si="57"/>
        <v>17399.450000000954</v>
      </c>
      <c r="P3660"/>
    </row>
    <row r="3661" spans="1:16" hidden="1">
      <c r="A3661" t="s">
        <v>5419</v>
      </c>
      <c r="B3661" s="1">
        <v>42076</v>
      </c>
      <c r="C3661" t="s">
        <v>6</v>
      </c>
      <c r="D3661">
        <v>1</v>
      </c>
      <c r="E3661" t="s">
        <v>5420</v>
      </c>
      <c r="F3661" t="s">
        <v>8</v>
      </c>
      <c r="G3661" t="s">
        <v>4</v>
      </c>
      <c r="H3661" t="s">
        <v>5421</v>
      </c>
      <c r="I3661" s="2">
        <v>4300.1000000000004</v>
      </c>
      <c r="J3661" s="5"/>
      <c r="L3661" s="5"/>
      <c r="M3661" s="2">
        <f t="shared" si="57"/>
        <v>21699.550000000956</v>
      </c>
      <c r="P3661"/>
    </row>
    <row r="3662" spans="1:16" hidden="1">
      <c r="A3662" t="s">
        <v>5427</v>
      </c>
      <c r="B3662" s="1">
        <v>42076</v>
      </c>
      <c r="C3662" t="s">
        <v>1</v>
      </c>
      <c r="D3662">
        <v>1</v>
      </c>
      <c r="E3662" t="s">
        <v>5428</v>
      </c>
      <c r="F3662" t="s">
        <v>13</v>
      </c>
      <c r="G3662" t="s">
        <v>4</v>
      </c>
      <c r="H3662" t="s">
        <v>882</v>
      </c>
      <c r="J3662" s="5"/>
      <c r="K3662" s="2">
        <v>83000</v>
      </c>
      <c r="L3662" s="5"/>
      <c r="M3662" s="2">
        <f t="shared" si="57"/>
        <v>-61300.449999999044</v>
      </c>
      <c r="P3662"/>
    </row>
    <row r="3663" spans="1:16" hidden="1">
      <c r="A3663" t="s">
        <v>5465</v>
      </c>
      <c r="B3663" s="1">
        <v>42076</v>
      </c>
      <c r="C3663" t="s">
        <v>1</v>
      </c>
      <c r="D3663">
        <v>1</v>
      </c>
      <c r="E3663" t="s">
        <v>5468</v>
      </c>
      <c r="F3663" t="s">
        <v>13</v>
      </c>
      <c r="G3663" t="s">
        <v>4</v>
      </c>
      <c r="H3663" t="s">
        <v>5469</v>
      </c>
      <c r="J3663" s="5"/>
      <c r="K3663" s="2">
        <v>20313.13</v>
      </c>
      <c r="L3663" s="5"/>
      <c r="M3663" s="2">
        <f t="shared" si="57"/>
        <v>-81613.579999999041</v>
      </c>
      <c r="P3663"/>
    </row>
    <row r="3664" spans="1:16" hidden="1">
      <c r="A3664" t="s">
        <v>5527</v>
      </c>
      <c r="B3664" s="1">
        <v>42076</v>
      </c>
      <c r="C3664" t="s">
        <v>6</v>
      </c>
      <c r="D3664">
        <v>1</v>
      </c>
      <c r="E3664" t="s">
        <v>5528</v>
      </c>
      <c r="F3664" t="s">
        <v>29</v>
      </c>
      <c r="G3664" t="s">
        <v>4</v>
      </c>
      <c r="H3664" t="s">
        <v>1495</v>
      </c>
      <c r="I3664" s="2">
        <v>348</v>
      </c>
      <c r="J3664" s="5"/>
      <c r="L3664" s="5"/>
      <c r="M3664" s="2">
        <f t="shared" si="57"/>
        <v>-81265.579999999041</v>
      </c>
      <c r="P3664"/>
    </row>
    <row r="3665" spans="1:16" hidden="1">
      <c r="A3665" t="s">
        <v>5538</v>
      </c>
      <c r="B3665" s="1">
        <v>42076</v>
      </c>
      <c r="C3665" t="s">
        <v>11</v>
      </c>
      <c r="D3665">
        <v>1</v>
      </c>
      <c r="E3665" t="s">
        <v>5539</v>
      </c>
      <c r="F3665" t="s">
        <v>67</v>
      </c>
      <c r="G3665" t="s">
        <v>4</v>
      </c>
      <c r="H3665" t="s">
        <v>5540</v>
      </c>
      <c r="J3665" s="5"/>
      <c r="K3665" s="2">
        <v>417792</v>
      </c>
      <c r="L3665" s="5"/>
      <c r="M3665" s="2">
        <f t="shared" si="57"/>
        <v>-499057.57999999903</v>
      </c>
      <c r="P3665"/>
    </row>
    <row r="3666" spans="1:16" hidden="1">
      <c r="A3666" t="s">
        <v>5558</v>
      </c>
      <c r="B3666" s="1">
        <v>42076</v>
      </c>
      <c r="C3666" t="s">
        <v>6</v>
      </c>
      <c r="D3666">
        <v>1</v>
      </c>
      <c r="E3666" t="s">
        <v>5559</v>
      </c>
      <c r="F3666" t="s">
        <v>29</v>
      </c>
      <c r="G3666" t="s">
        <v>4</v>
      </c>
      <c r="H3666" t="s">
        <v>5560</v>
      </c>
      <c r="I3666" s="2">
        <v>712.23</v>
      </c>
      <c r="J3666" s="5"/>
      <c r="L3666" s="5"/>
      <c r="M3666" s="2">
        <f t="shared" si="57"/>
        <v>-498345.34999999905</v>
      </c>
      <c r="P3666"/>
    </row>
    <row r="3667" spans="1:16" hidden="1">
      <c r="A3667" t="s">
        <v>5567</v>
      </c>
      <c r="B3667" s="1">
        <v>42076</v>
      </c>
      <c r="C3667" t="s">
        <v>11</v>
      </c>
      <c r="D3667">
        <v>1</v>
      </c>
      <c r="E3667" t="s">
        <v>5568</v>
      </c>
      <c r="F3667" t="s">
        <v>67</v>
      </c>
      <c r="G3667" t="s">
        <v>4</v>
      </c>
      <c r="H3667" t="s">
        <v>5569</v>
      </c>
      <c r="J3667" s="5"/>
      <c r="K3667" s="2">
        <v>417792</v>
      </c>
      <c r="L3667" s="5"/>
      <c r="M3667" s="2">
        <f t="shared" si="57"/>
        <v>-916137.34999999905</v>
      </c>
      <c r="P3667"/>
    </row>
    <row r="3668" spans="1:16" hidden="1">
      <c r="A3668" t="s">
        <v>5575</v>
      </c>
      <c r="B3668" s="1">
        <v>42076</v>
      </c>
      <c r="C3668" t="s">
        <v>6</v>
      </c>
      <c r="D3668">
        <v>1</v>
      </c>
      <c r="E3668" t="s">
        <v>5578</v>
      </c>
      <c r="F3668" t="s">
        <v>29</v>
      </c>
      <c r="G3668" t="s">
        <v>4</v>
      </c>
      <c r="H3668" t="s">
        <v>5579</v>
      </c>
      <c r="I3668" s="2">
        <v>859.99</v>
      </c>
      <c r="J3668" s="5"/>
      <c r="L3668" s="5"/>
      <c r="M3668" s="2">
        <f t="shared" si="57"/>
        <v>-915277.35999999905</v>
      </c>
      <c r="P3668"/>
    </row>
    <row r="3669" spans="1:16" hidden="1">
      <c r="A3669" t="s">
        <v>5588</v>
      </c>
      <c r="B3669" s="1">
        <v>42076</v>
      </c>
      <c r="C3669" t="s">
        <v>11</v>
      </c>
      <c r="D3669">
        <v>1</v>
      </c>
      <c r="E3669" t="s">
        <v>5539</v>
      </c>
      <c r="F3669" t="s">
        <v>67</v>
      </c>
      <c r="G3669" t="s">
        <v>4</v>
      </c>
      <c r="H3669" t="s">
        <v>5590</v>
      </c>
      <c r="I3669" s="2">
        <v>417792</v>
      </c>
      <c r="J3669" s="5"/>
      <c r="L3669" s="5"/>
      <c r="M3669" s="2">
        <f t="shared" si="57"/>
        <v>-497485.35999999905</v>
      </c>
      <c r="P3669"/>
    </row>
    <row r="3670" spans="1:16" hidden="1">
      <c r="A3670" t="s">
        <v>5599</v>
      </c>
      <c r="B3670" s="1">
        <v>42076</v>
      </c>
      <c r="C3670" t="s">
        <v>200</v>
      </c>
      <c r="D3670">
        <v>1</v>
      </c>
      <c r="E3670" t="s">
        <v>5600</v>
      </c>
      <c r="F3670" t="s">
        <v>16</v>
      </c>
      <c r="G3670" t="s">
        <v>4</v>
      </c>
      <c r="H3670" t="s">
        <v>200</v>
      </c>
      <c r="J3670" s="5"/>
      <c r="K3670" s="2">
        <v>7686.57</v>
      </c>
      <c r="L3670" s="5"/>
      <c r="M3670" s="2">
        <f t="shared" si="57"/>
        <v>-505171.92999999906</v>
      </c>
      <c r="P3670"/>
    </row>
    <row r="3671" spans="1:16" hidden="1">
      <c r="A3671" t="s">
        <v>5605</v>
      </c>
      <c r="B3671" s="1">
        <v>42076</v>
      </c>
      <c r="C3671" t="s">
        <v>195</v>
      </c>
      <c r="D3671">
        <v>1</v>
      </c>
      <c r="E3671" t="s">
        <v>5606</v>
      </c>
      <c r="F3671" t="s">
        <v>13</v>
      </c>
      <c r="G3671" t="s">
        <v>4</v>
      </c>
      <c r="H3671" t="s">
        <v>195</v>
      </c>
      <c r="J3671" s="5"/>
      <c r="K3671" s="2">
        <v>3030</v>
      </c>
      <c r="L3671" s="5"/>
      <c r="M3671" s="2">
        <f t="shared" si="57"/>
        <v>-508201.92999999906</v>
      </c>
      <c r="P3671"/>
    </row>
    <row r="3672" spans="1:16" hidden="1">
      <c r="A3672" t="s">
        <v>5614</v>
      </c>
      <c r="B3672" s="1">
        <v>42076</v>
      </c>
      <c r="C3672" t="s">
        <v>195</v>
      </c>
      <c r="D3672">
        <v>1</v>
      </c>
      <c r="E3672" t="s">
        <v>5615</v>
      </c>
      <c r="F3672" t="s">
        <v>13</v>
      </c>
      <c r="G3672" t="s">
        <v>4</v>
      </c>
      <c r="H3672" t="s">
        <v>195</v>
      </c>
      <c r="J3672" s="5"/>
      <c r="K3672" s="2">
        <v>27382.400000000001</v>
      </c>
      <c r="L3672" s="5"/>
      <c r="M3672" s="2">
        <f t="shared" si="57"/>
        <v>-535584.32999999903</v>
      </c>
      <c r="P3672"/>
    </row>
    <row r="3673" spans="1:16" hidden="1">
      <c r="A3673" t="s">
        <v>5619</v>
      </c>
      <c r="B3673" s="1">
        <v>42076</v>
      </c>
      <c r="C3673" t="s">
        <v>18</v>
      </c>
      <c r="D3673">
        <v>1</v>
      </c>
      <c r="E3673" t="s">
        <v>5620</v>
      </c>
      <c r="F3673" t="s">
        <v>13</v>
      </c>
      <c r="G3673" t="s">
        <v>4</v>
      </c>
      <c r="H3673" t="s">
        <v>18</v>
      </c>
      <c r="J3673" s="5"/>
      <c r="K3673" s="2">
        <v>43212.78</v>
      </c>
      <c r="L3673" s="5"/>
      <c r="M3673" s="2">
        <f t="shared" si="57"/>
        <v>-578797.10999999905</v>
      </c>
      <c r="P3673"/>
    </row>
    <row r="3674" spans="1:16" hidden="1">
      <c r="A3674" t="s">
        <v>21125</v>
      </c>
      <c r="B3674" s="1">
        <v>42076</v>
      </c>
      <c r="C3674" t="s">
        <v>21140</v>
      </c>
      <c r="D3674">
        <v>2</v>
      </c>
      <c r="E3674" t="s">
        <v>21141</v>
      </c>
      <c r="F3674" t="s">
        <v>7054</v>
      </c>
      <c r="G3674" t="s">
        <v>4</v>
      </c>
      <c r="H3674" t="s">
        <v>5075</v>
      </c>
      <c r="I3674" s="2">
        <v>3030</v>
      </c>
      <c r="J3674" s="5"/>
      <c r="L3674" s="5"/>
      <c r="M3674" s="2">
        <f t="shared" si="57"/>
        <v>-575767.10999999905</v>
      </c>
      <c r="P3674"/>
    </row>
    <row r="3675" spans="1:16" hidden="1">
      <c r="A3675" t="s">
        <v>21147</v>
      </c>
      <c r="B3675" s="1">
        <v>42076</v>
      </c>
      <c r="C3675" t="s">
        <v>21164</v>
      </c>
      <c r="D3675">
        <v>2</v>
      </c>
      <c r="E3675" t="s">
        <v>21165</v>
      </c>
      <c r="F3675" t="s">
        <v>7054</v>
      </c>
      <c r="G3675" t="s">
        <v>4</v>
      </c>
      <c r="H3675" t="s">
        <v>21166</v>
      </c>
      <c r="I3675" s="2">
        <v>4100</v>
      </c>
      <c r="J3675" s="5"/>
      <c r="L3675" s="5"/>
      <c r="M3675" s="2">
        <f t="shared" si="57"/>
        <v>-571667.10999999905</v>
      </c>
      <c r="P3675"/>
    </row>
    <row r="3676" spans="1:16" hidden="1">
      <c r="A3676" t="s">
        <v>21172</v>
      </c>
      <c r="B3676" s="1">
        <v>42076</v>
      </c>
      <c r="C3676" t="s">
        <v>18</v>
      </c>
      <c r="D3676">
        <v>2</v>
      </c>
      <c r="E3676" t="s">
        <v>21193</v>
      </c>
      <c r="F3676" t="s">
        <v>13559</v>
      </c>
      <c r="G3676" t="s">
        <v>479</v>
      </c>
      <c r="H3676" t="s">
        <v>1037</v>
      </c>
      <c r="J3676" s="5"/>
      <c r="K3676" s="4">
        <v>137.25</v>
      </c>
      <c r="L3676" s="6"/>
      <c r="M3676" s="2">
        <f t="shared" si="57"/>
        <v>-571804.35999999905</v>
      </c>
      <c r="P3676"/>
    </row>
    <row r="3677" spans="1:16" hidden="1">
      <c r="A3677" t="s">
        <v>21172</v>
      </c>
      <c r="B3677" s="1">
        <v>42076</v>
      </c>
      <c r="C3677" t="s">
        <v>18</v>
      </c>
      <c r="D3677">
        <v>2</v>
      </c>
      <c r="E3677" t="s">
        <v>21193</v>
      </c>
      <c r="F3677" t="s">
        <v>13559</v>
      </c>
      <c r="G3677" t="s">
        <v>479</v>
      </c>
      <c r="H3677" t="s">
        <v>1037</v>
      </c>
      <c r="I3677" s="2">
        <v>274.62</v>
      </c>
      <c r="J3677" s="5"/>
      <c r="L3677" s="5"/>
      <c r="M3677" s="2">
        <f t="shared" si="57"/>
        <v>-571529.73999999906</v>
      </c>
      <c r="N3677" t="s">
        <v>36332</v>
      </c>
      <c r="P3677"/>
    </row>
    <row r="3678" spans="1:16" hidden="1">
      <c r="A3678" t="s">
        <v>21198</v>
      </c>
      <c r="B3678" s="1">
        <v>42076</v>
      </c>
      <c r="C3678" t="s">
        <v>1843</v>
      </c>
      <c r="D3678">
        <v>2</v>
      </c>
      <c r="E3678" t="s">
        <v>21214</v>
      </c>
      <c r="F3678" t="s">
        <v>7054</v>
      </c>
      <c r="G3678" t="s">
        <v>4</v>
      </c>
      <c r="H3678" t="s">
        <v>1845</v>
      </c>
      <c r="I3678" s="2">
        <v>1025</v>
      </c>
      <c r="J3678" s="5"/>
      <c r="L3678" s="5"/>
      <c r="M3678" s="2">
        <f t="shared" si="57"/>
        <v>-570504.73999999906</v>
      </c>
      <c r="P3678"/>
    </row>
    <row r="3679" spans="1:16" hidden="1">
      <c r="A3679" t="s">
        <v>21219</v>
      </c>
      <c r="B3679" s="1">
        <v>42076</v>
      </c>
      <c r="C3679" t="s">
        <v>21235</v>
      </c>
      <c r="D3679">
        <v>2</v>
      </c>
      <c r="E3679" t="s">
        <v>21236</v>
      </c>
      <c r="F3679" t="s">
        <v>7054</v>
      </c>
      <c r="G3679" t="s">
        <v>4</v>
      </c>
      <c r="H3679" t="s">
        <v>21237</v>
      </c>
      <c r="I3679" s="2">
        <v>3030</v>
      </c>
      <c r="J3679" s="5"/>
      <c r="L3679" s="5"/>
      <c r="M3679" s="2">
        <f t="shared" si="57"/>
        <v>-567474.73999999906</v>
      </c>
      <c r="P3679"/>
    </row>
    <row r="3680" spans="1:16" hidden="1">
      <c r="A3680" t="s">
        <v>21242</v>
      </c>
      <c r="B3680" s="1">
        <v>42076</v>
      </c>
      <c r="C3680" t="s">
        <v>21262</v>
      </c>
      <c r="D3680">
        <v>2</v>
      </c>
      <c r="E3680" t="s">
        <v>21263</v>
      </c>
      <c r="F3680" t="s">
        <v>7054</v>
      </c>
      <c r="G3680" t="s">
        <v>4</v>
      </c>
      <c r="H3680" t="s">
        <v>15043</v>
      </c>
      <c r="I3680" s="2">
        <v>1025</v>
      </c>
      <c r="J3680" s="5"/>
      <c r="L3680" s="5"/>
      <c r="M3680" s="2">
        <f t="shared" si="57"/>
        <v>-566449.73999999906</v>
      </c>
      <c r="P3680"/>
    </row>
    <row r="3681" spans="1:16" hidden="1">
      <c r="A3681" t="s">
        <v>21267</v>
      </c>
      <c r="B3681" s="1">
        <v>42076</v>
      </c>
      <c r="C3681" t="s">
        <v>21286</v>
      </c>
      <c r="D3681">
        <v>2</v>
      </c>
      <c r="E3681" t="s">
        <v>21287</v>
      </c>
      <c r="F3681" t="s">
        <v>7054</v>
      </c>
      <c r="G3681" t="s">
        <v>4</v>
      </c>
      <c r="H3681" t="s">
        <v>3269</v>
      </c>
      <c r="I3681" s="2">
        <v>600.02</v>
      </c>
      <c r="J3681" s="5"/>
      <c r="L3681" s="5"/>
      <c r="M3681" s="2">
        <f t="shared" si="57"/>
        <v>-565849.71999999904</v>
      </c>
      <c r="P3681"/>
    </row>
    <row r="3682" spans="1:16" hidden="1">
      <c r="A3682" t="s">
        <v>21292</v>
      </c>
      <c r="B3682" s="1">
        <v>42076</v>
      </c>
      <c r="C3682" t="s">
        <v>21310</v>
      </c>
      <c r="D3682">
        <v>2</v>
      </c>
      <c r="E3682" t="s">
        <v>21311</v>
      </c>
      <c r="F3682" t="s">
        <v>7054</v>
      </c>
      <c r="G3682" t="s">
        <v>4</v>
      </c>
      <c r="H3682" t="s">
        <v>21312</v>
      </c>
      <c r="I3682" s="2">
        <v>1839.99</v>
      </c>
      <c r="J3682" s="5"/>
      <c r="L3682" s="5"/>
      <c r="M3682" s="2">
        <f t="shared" si="57"/>
        <v>-564009.72999999905</v>
      </c>
      <c r="P3682"/>
    </row>
    <row r="3683" spans="1:16" hidden="1">
      <c r="A3683" t="s">
        <v>21317</v>
      </c>
      <c r="B3683" s="1">
        <v>42076</v>
      </c>
      <c r="C3683" t="s">
        <v>21335</v>
      </c>
      <c r="D3683">
        <v>2</v>
      </c>
      <c r="E3683" t="s">
        <v>21336</v>
      </c>
      <c r="F3683" t="s">
        <v>7054</v>
      </c>
      <c r="G3683" t="s">
        <v>4</v>
      </c>
      <c r="H3683" t="s">
        <v>21337</v>
      </c>
      <c r="I3683" s="2">
        <v>1025</v>
      </c>
      <c r="J3683" s="5"/>
      <c r="L3683" s="5"/>
      <c r="M3683" s="2">
        <f t="shared" si="57"/>
        <v>-562984.72999999905</v>
      </c>
      <c r="P3683"/>
    </row>
    <row r="3684" spans="1:16" hidden="1">
      <c r="A3684" t="s">
        <v>21343</v>
      </c>
      <c r="B3684" s="1">
        <v>42076</v>
      </c>
      <c r="C3684" t="s">
        <v>21363</v>
      </c>
      <c r="D3684">
        <v>2</v>
      </c>
      <c r="E3684" t="s">
        <v>21364</v>
      </c>
      <c r="F3684" t="s">
        <v>7054</v>
      </c>
      <c r="G3684" t="s">
        <v>4</v>
      </c>
      <c r="H3684" t="s">
        <v>10734</v>
      </c>
      <c r="I3684" s="2">
        <v>1025</v>
      </c>
      <c r="J3684" s="5"/>
      <c r="L3684" s="5"/>
      <c r="M3684" s="2">
        <f t="shared" si="57"/>
        <v>-561959.72999999905</v>
      </c>
      <c r="P3684"/>
    </row>
    <row r="3685" spans="1:16" hidden="1">
      <c r="A3685" t="s">
        <v>21369</v>
      </c>
      <c r="B3685" s="1">
        <v>42076</v>
      </c>
      <c r="C3685" t="s">
        <v>21387</v>
      </c>
      <c r="D3685">
        <v>2</v>
      </c>
      <c r="E3685" t="s">
        <v>21388</v>
      </c>
      <c r="F3685" t="s">
        <v>7054</v>
      </c>
      <c r="G3685" t="s">
        <v>4</v>
      </c>
      <c r="H3685" t="s">
        <v>3516</v>
      </c>
      <c r="I3685" s="2">
        <v>1025</v>
      </c>
      <c r="J3685" s="5"/>
      <c r="L3685" s="5"/>
      <c r="M3685" s="2">
        <f t="shared" si="57"/>
        <v>-560934.72999999905</v>
      </c>
      <c r="P3685"/>
    </row>
    <row r="3686" spans="1:16" hidden="1">
      <c r="A3686" t="s">
        <v>21391</v>
      </c>
      <c r="B3686" s="1">
        <v>42076</v>
      </c>
      <c r="C3686" t="s">
        <v>21409</v>
      </c>
      <c r="D3686">
        <v>1</v>
      </c>
      <c r="E3686" t="s">
        <v>21410</v>
      </c>
      <c r="F3686" t="s">
        <v>13561</v>
      </c>
      <c r="G3686" t="s">
        <v>4</v>
      </c>
      <c r="H3686" t="s">
        <v>7530</v>
      </c>
      <c r="I3686" s="2">
        <v>5000</v>
      </c>
      <c r="J3686" s="5"/>
      <c r="L3686" s="5"/>
      <c r="M3686" s="2">
        <f t="shared" si="57"/>
        <v>-555934.72999999905</v>
      </c>
      <c r="P3686"/>
    </row>
    <row r="3687" spans="1:16" hidden="1">
      <c r="A3687" t="s">
        <v>21414</v>
      </c>
      <c r="B3687" s="1">
        <v>42076</v>
      </c>
      <c r="C3687" t="s">
        <v>21428</v>
      </c>
      <c r="D3687">
        <v>2</v>
      </c>
      <c r="E3687" t="s">
        <v>21429</v>
      </c>
      <c r="F3687" t="s">
        <v>7054</v>
      </c>
      <c r="G3687" t="s">
        <v>4</v>
      </c>
      <c r="H3687" t="s">
        <v>21430</v>
      </c>
      <c r="I3687" s="2">
        <v>4000</v>
      </c>
      <c r="J3687" s="5"/>
      <c r="L3687" s="5"/>
      <c r="M3687" s="2">
        <f t="shared" si="57"/>
        <v>-551934.72999999905</v>
      </c>
      <c r="P3687"/>
    </row>
    <row r="3688" spans="1:16" hidden="1">
      <c r="A3688" t="s">
        <v>21435</v>
      </c>
      <c r="B3688" s="1">
        <v>42076</v>
      </c>
      <c r="C3688" t="s">
        <v>21451</v>
      </c>
      <c r="D3688">
        <v>2</v>
      </c>
      <c r="E3688" t="s">
        <v>21452</v>
      </c>
      <c r="F3688" t="s">
        <v>13559</v>
      </c>
      <c r="G3688" t="s">
        <v>479</v>
      </c>
      <c r="H3688" t="s">
        <v>4948</v>
      </c>
      <c r="J3688" s="5"/>
      <c r="K3688" s="2">
        <v>2599.4699999999998</v>
      </c>
      <c r="L3688" s="5"/>
      <c r="M3688" s="2">
        <f t="shared" si="57"/>
        <v>-554534.19999999902</v>
      </c>
      <c r="P3688"/>
    </row>
    <row r="3689" spans="1:16" hidden="1">
      <c r="A3689" t="s">
        <v>21435</v>
      </c>
      <c r="B3689" s="1">
        <v>42076</v>
      </c>
      <c r="C3689" t="s">
        <v>21451</v>
      </c>
      <c r="D3689">
        <v>2</v>
      </c>
      <c r="E3689" t="s">
        <v>21452</v>
      </c>
      <c r="F3689" t="s">
        <v>13559</v>
      </c>
      <c r="G3689" t="s">
        <v>479</v>
      </c>
      <c r="H3689" t="s">
        <v>4948</v>
      </c>
      <c r="I3689" s="2">
        <v>2599.4699999999998</v>
      </c>
      <c r="J3689" s="5"/>
      <c r="L3689" s="5"/>
      <c r="M3689" s="2">
        <f t="shared" si="57"/>
        <v>-551934.72999999905</v>
      </c>
      <c r="P3689"/>
    </row>
    <row r="3690" spans="1:16" hidden="1">
      <c r="A3690" t="s">
        <v>21458</v>
      </c>
      <c r="B3690" s="1">
        <v>42076</v>
      </c>
      <c r="C3690" t="s">
        <v>15057</v>
      </c>
      <c r="D3690">
        <v>1</v>
      </c>
      <c r="E3690" t="s">
        <v>21477</v>
      </c>
      <c r="F3690" t="s">
        <v>13565</v>
      </c>
      <c r="G3690" t="s">
        <v>4</v>
      </c>
      <c r="H3690" t="s">
        <v>15059</v>
      </c>
      <c r="I3690" s="2">
        <v>83000</v>
      </c>
      <c r="J3690" s="5"/>
      <c r="L3690" s="5"/>
      <c r="M3690" s="2">
        <f t="shared" si="57"/>
        <v>-468934.72999999905</v>
      </c>
      <c r="P3690"/>
    </row>
    <row r="3691" spans="1:16" hidden="1">
      <c r="A3691" t="s">
        <v>21481</v>
      </c>
      <c r="B3691" s="1">
        <v>42076</v>
      </c>
      <c r="C3691" t="s">
        <v>21499</v>
      </c>
      <c r="D3691">
        <v>1</v>
      </c>
      <c r="E3691" t="s">
        <v>21500</v>
      </c>
      <c r="F3691" t="s">
        <v>13565</v>
      </c>
      <c r="G3691" t="s">
        <v>4</v>
      </c>
      <c r="H3691" t="s">
        <v>2277</v>
      </c>
      <c r="I3691" s="2">
        <v>20313.13</v>
      </c>
      <c r="J3691" s="5"/>
      <c r="L3691" s="5"/>
      <c r="M3691" s="2">
        <f t="shared" si="57"/>
        <v>-448621.59999999905</v>
      </c>
      <c r="P3691"/>
    </row>
    <row r="3692" spans="1:16" hidden="1">
      <c r="A3692" t="s">
        <v>21505</v>
      </c>
      <c r="B3692" s="1">
        <v>42076</v>
      </c>
      <c r="C3692" t="s">
        <v>21526</v>
      </c>
      <c r="D3692">
        <v>2</v>
      </c>
      <c r="E3692" t="s">
        <v>21527</v>
      </c>
      <c r="F3692" t="s">
        <v>7054</v>
      </c>
      <c r="G3692" t="s">
        <v>4</v>
      </c>
      <c r="H3692" t="s">
        <v>5421</v>
      </c>
      <c r="J3692" s="5"/>
      <c r="K3692" s="2">
        <v>4300.1000000000004</v>
      </c>
      <c r="L3692" s="5"/>
      <c r="M3692" s="2">
        <f t="shared" si="57"/>
        <v>-452921.69999999902</v>
      </c>
      <c r="P3692"/>
    </row>
    <row r="3693" spans="1:16" hidden="1">
      <c r="A3693" t="s">
        <v>21505</v>
      </c>
      <c r="B3693" s="1">
        <v>42076</v>
      </c>
      <c r="C3693" t="s">
        <v>21526</v>
      </c>
      <c r="D3693">
        <v>2</v>
      </c>
      <c r="E3693" t="s">
        <v>21527</v>
      </c>
      <c r="F3693" t="s">
        <v>7054</v>
      </c>
      <c r="G3693" t="s">
        <v>4</v>
      </c>
      <c r="H3693" t="s">
        <v>5421</v>
      </c>
      <c r="I3693" s="2">
        <v>4300.1000000000004</v>
      </c>
      <c r="J3693" s="5"/>
      <c r="L3693" s="5"/>
      <c r="M3693" s="2">
        <f t="shared" si="57"/>
        <v>-448621.59999999905</v>
      </c>
      <c r="P3693"/>
    </row>
    <row r="3694" spans="1:16" hidden="1">
      <c r="A3694" t="s">
        <v>21532</v>
      </c>
      <c r="B3694" s="1">
        <v>42076</v>
      </c>
      <c r="C3694" t="s">
        <v>21546</v>
      </c>
      <c r="D3694">
        <v>2</v>
      </c>
      <c r="E3694" t="s">
        <v>21547</v>
      </c>
      <c r="F3694" t="s">
        <v>7054</v>
      </c>
      <c r="G3694" t="s">
        <v>4</v>
      </c>
      <c r="H3694" t="s">
        <v>4588</v>
      </c>
      <c r="J3694" s="5"/>
      <c r="K3694" s="2">
        <v>7817.6</v>
      </c>
      <c r="L3694" s="5"/>
      <c r="M3694" s="2">
        <f t="shared" si="57"/>
        <v>-456439.19999999902</v>
      </c>
      <c r="P3694"/>
    </row>
    <row r="3695" spans="1:16" hidden="1">
      <c r="A3695" t="s">
        <v>21532</v>
      </c>
      <c r="B3695" s="1">
        <v>42076</v>
      </c>
      <c r="C3695" t="s">
        <v>21546</v>
      </c>
      <c r="D3695">
        <v>2</v>
      </c>
      <c r="E3695" t="s">
        <v>21547</v>
      </c>
      <c r="F3695" t="s">
        <v>7054</v>
      </c>
      <c r="G3695" t="s">
        <v>4</v>
      </c>
      <c r="H3695" t="s">
        <v>4588</v>
      </c>
      <c r="I3695" s="2">
        <v>11793.78</v>
      </c>
      <c r="J3695" s="5"/>
      <c r="L3695" s="5"/>
      <c r="M3695" s="2">
        <f t="shared" si="57"/>
        <v>-444645.41999999899</v>
      </c>
      <c r="P3695"/>
    </row>
    <row r="3696" spans="1:16" hidden="1">
      <c r="A3696" t="s">
        <v>21550</v>
      </c>
      <c r="B3696" s="1">
        <v>42076</v>
      </c>
      <c r="C3696" t="s">
        <v>21566</v>
      </c>
      <c r="D3696">
        <v>2</v>
      </c>
      <c r="E3696" t="s">
        <v>21567</v>
      </c>
      <c r="F3696" t="s">
        <v>7054</v>
      </c>
      <c r="G3696" t="s">
        <v>4</v>
      </c>
      <c r="H3696" t="s">
        <v>5385</v>
      </c>
      <c r="J3696" s="5"/>
      <c r="K3696" s="2">
        <v>3940</v>
      </c>
      <c r="L3696" s="5"/>
      <c r="M3696" s="2">
        <f t="shared" si="57"/>
        <v>-448585.41999999899</v>
      </c>
      <c r="P3696"/>
    </row>
    <row r="3697" spans="1:16" hidden="1">
      <c r="A3697" t="s">
        <v>21550</v>
      </c>
      <c r="B3697" s="1">
        <v>42076</v>
      </c>
      <c r="C3697" t="s">
        <v>21566</v>
      </c>
      <c r="D3697">
        <v>2</v>
      </c>
      <c r="E3697" t="s">
        <v>21567</v>
      </c>
      <c r="F3697" t="s">
        <v>7054</v>
      </c>
      <c r="G3697" t="s">
        <v>4</v>
      </c>
      <c r="H3697" t="s">
        <v>5385</v>
      </c>
      <c r="I3697" s="2">
        <v>3940</v>
      </c>
      <c r="J3697" s="5"/>
      <c r="L3697" s="5"/>
      <c r="M3697" s="2">
        <f t="shared" si="57"/>
        <v>-444645.41999999899</v>
      </c>
      <c r="P3697"/>
    </row>
    <row r="3698" spans="1:16" hidden="1">
      <c r="A3698" t="s">
        <v>21571</v>
      </c>
      <c r="B3698" s="1">
        <v>42076</v>
      </c>
      <c r="C3698" t="s">
        <v>21591</v>
      </c>
      <c r="D3698">
        <v>2</v>
      </c>
      <c r="E3698" t="s">
        <v>21592</v>
      </c>
      <c r="F3698" t="s">
        <v>7054</v>
      </c>
      <c r="G3698" t="s">
        <v>4</v>
      </c>
      <c r="H3698" t="s">
        <v>5367</v>
      </c>
      <c r="J3698" s="5"/>
      <c r="K3698" s="2">
        <v>1840.01</v>
      </c>
      <c r="L3698" s="5"/>
      <c r="M3698" s="2">
        <f t="shared" si="57"/>
        <v>-446485.429999999</v>
      </c>
      <c r="P3698"/>
    </row>
    <row r="3699" spans="1:16" hidden="1">
      <c r="A3699" t="s">
        <v>21571</v>
      </c>
      <c r="B3699" s="1">
        <v>42076</v>
      </c>
      <c r="C3699" t="s">
        <v>21591</v>
      </c>
      <c r="D3699">
        <v>2</v>
      </c>
      <c r="E3699" t="s">
        <v>21592</v>
      </c>
      <c r="F3699" t="s">
        <v>7054</v>
      </c>
      <c r="G3699" t="s">
        <v>4</v>
      </c>
      <c r="H3699" t="s">
        <v>5367</v>
      </c>
      <c r="I3699" s="2">
        <v>1840.11</v>
      </c>
      <c r="J3699" s="5"/>
      <c r="L3699" s="5"/>
      <c r="M3699" s="2">
        <f t="shared" si="57"/>
        <v>-444645.31999999902</v>
      </c>
      <c r="P3699"/>
    </row>
    <row r="3700" spans="1:16" hidden="1">
      <c r="A3700" t="s">
        <v>21596</v>
      </c>
      <c r="B3700" s="1">
        <v>42076</v>
      </c>
      <c r="C3700" t="s">
        <v>21611</v>
      </c>
      <c r="D3700">
        <v>2</v>
      </c>
      <c r="E3700" t="s">
        <v>21612</v>
      </c>
      <c r="F3700" t="s">
        <v>7054</v>
      </c>
      <c r="G3700" t="s">
        <v>4</v>
      </c>
      <c r="H3700" t="s">
        <v>625</v>
      </c>
      <c r="J3700" s="5"/>
      <c r="K3700" s="2">
        <v>1025</v>
      </c>
      <c r="L3700" s="5"/>
      <c r="M3700" s="2">
        <f t="shared" si="57"/>
        <v>-445670.31999999902</v>
      </c>
      <c r="P3700"/>
    </row>
    <row r="3701" spans="1:16" hidden="1">
      <c r="A3701" t="s">
        <v>21596</v>
      </c>
      <c r="B3701" s="1">
        <v>42076</v>
      </c>
      <c r="C3701" t="s">
        <v>21611</v>
      </c>
      <c r="D3701">
        <v>2</v>
      </c>
      <c r="E3701" t="s">
        <v>21612</v>
      </c>
      <c r="F3701" t="s">
        <v>7054</v>
      </c>
      <c r="G3701" t="s">
        <v>4</v>
      </c>
      <c r="H3701" t="s">
        <v>625</v>
      </c>
      <c r="I3701" s="2">
        <v>1025</v>
      </c>
      <c r="J3701" s="5"/>
      <c r="L3701" s="5"/>
      <c r="M3701" s="2">
        <f t="shared" si="57"/>
        <v>-444645.31999999902</v>
      </c>
      <c r="P3701"/>
    </row>
    <row r="3702" spans="1:16" hidden="1">
      <c r="A3702" t="s">
        <v>21616</v>
      </c>
      <c r="B3702" s="1">
        <v>42076</v>
      </c>
      <c r="C3702" t="s">
        <v>21634</v>
      </c>
      <c r="D3702">
        <v>2</v>
      </c>
      <c r="E3702" t="s">
        <v>21635</v>
      </c>
      <c r="F3702" t="s">
        <v>7054</v>
      </c>
      <c r="G3702" t="s">
        <v>4</v>
      </c>
      <c r="H3702" t="s">
        <v>17227</v>
      </c>
      <c r="I3702" s="2">
        <v>3030</v>
      </c>
      <c r="J3702" s="5"/>
      <c r="L3702" s="5"/>
      <c r="M3702" s="2">
        <f t="shared" si="57"/>
        <v>-441615.31999999902</v>
      </c>
      <c r="P3702"/>
    </row>
    <row r="3703" spans="1:16" hidden="1">
      <c r="A3703" t="s">
        <v>21642</v>
      </c>
      <c r="B3703" s="1">
        <v>42076</v>
      </c>
      <c r="C3703" t="s">
        <v>6</v>
      </c>
      <c r="D3703">
        <v>1</v>
      </c>
      <c r="E3703" t="s">
        <v>21662</v>
      </c>
      <c r="F3703" t="s">
        <v>13610</v>
      </c>
      <c r="G3703" t="s">
        <v>4</v>
      </c>
      <c r="H3703" t="s">
        <v>4698</v>
      </c>
      <c r="I3703" s="2">
        <v>10033.93</v>
      </c>
      <c r="J3703" s="5"/>
      <c r="L3703" s="5"/>
      <c r="M3703" s="2">
        <f t="shared" si="57"/>
        <v>-431581.38999999902</v>
      </c>
      <c r="P3703"/>
    </row>
    <row r="3704" spans="1:16" hidden="1">
      <c r="A3704" t="s">
        <v>21667</v>
      </c>
      <c r="B3704" s="1">
        <v>42076</v>
      </c>
      <c r="C3704" t="s">
        <v>21685</v>
      </c>
      <c r="D3704">
        <v>1</v>
      </c>
      <c r="E3704" t="s">
        <v>21686</v>
      </c>
      <c r="F3704" t="s">
        <v>13565</v>
      </c>
      <c r="G3704" t="s">
        <v>4</v>
      </c>
      <c r="H3704" t="s">
        <v>5569</v>
      </c>
      <c r="I3704" s="2">
        <v>417792</v>
      </c>
      <c r="J3704" s="5"/>
      <c r="L3704" s="5"/>
      <c r="M3704" s="2">
        <f t="shared" si="57"/>
        <v>-13789.389999999024</v>
      </c>
      <c r="P3704"/>
    </row>
    <row r="3705" spans="1:16" hidden="1">
      <c r="A3705" t="s">
        <v>21692</v>
      </c>
      <c r="B3705" s="1">
        <v>42076</v>
      </c>
      <c r="C3705" t="s">
        <v>21711</v>
      </c>
      <c r="D3705">
        <v>2</v>
      </c>
      <c r="E3705" t="s">
        <v>21712</v>
      </c>
      <c r="F3705" t="s">
        <v>7054</v>
      </c>
      <c r="G3705" t="s">
        <v>4</v>
      </c>
      <c r="H3705" t="s">
        <v>21713</v>
      </c>
      <c r="I3705" s="2">
        <v>1025</v>
      </c>
      <c r="J3705" s="5"/>
      <c r="L3705" s="5"/>
      <c r="M3705" s="2">
        <f t="shared" si="57"/>
        <v>-12764.389999999024</v>
      </c>
      <c r="P3705"/>
    </row>
    <row r="3706" spans="1:16" hidden="1">
      <c r="A3706" t="s">
        <v>21717</v>
      </c>
      <c r="B3706" s="1">
        <v>42076</v>
      </c>
      <c r="C3706" t="s">
        <v>21736</v>
      </c>
      <c r="D3706">
        <v>2</v>
      </c>
      <c r="E3706" t="s">
        <v>21737</v>
      </c>
      <c r="F3706" t="s">
        <v>7054</v>
      </c>
      <c r="G3706" t="s">
        <v>4</v>
      </c>
      <c r="H3706" t="s">
        <v>21738</v>
      </c>
      <c r="I3706" s="2">
        <v>3029.99</v>
      </c>
      <c r="J3706" s="5"/>
      <c r="L3706" s="5"/>
      <c r="M3706" s="2">
        <f t="shared" si="57"/>
        <v>-9734.3999999990247</v>
      </c>
      <c r="P3706"/>
    </row>
    <row r="3707" spans="1:16" hidden="1">
      <c r="A3707" t="s">
        <v>21741</v>
      </c>
      <c r="B3707" s="1">
        <v>42076</v>
      </c>
      <c r="C3707" t="s">
        <v>21757</v>
      </c>
      <c r="D3707">
        <v>2</v>
      </c>
      <c r="E3707" t="s">
        <v>21758</v>
      </c>
      <c r="F3707" t="s">
        <v>7054</v>
      </c>
      <c r="G3707" t="s">
        <v>4</v>
      </c>
      <c r="H3707" t="s">
        <v>9944</v>
      </c>
      <c r="I3707" s="2">
        <v>3030.01</v>
      </c>
      <c r="J3707" s="5"/>
      <c r="L3707" s="5"/>
      <c r="M3707" s="2">
        <f t="shared" si="57"/>
        <v>-6704.3899999990244</v>
      </c>
      <c r="P3707"/>
    </row>
    <row r="3708" spans="1:16" hidden="1">
      <c r="A3708" t="s">
        <v>21762</v>
      </c>
      <c r="B3708" s="1">
        <v>42076</v>
      </c>
      <c r="C3708" t="s">
        <v>21781</v>
      </c>
      <c r="D3708">
        <v>2</v>
      </c>
      <c r="E3708" t="s">
        <v>21782</v>
      </c>
      <c r="F3708" t="s">
        <v>7054</v>
      </c>
      <c r="G3708" t="s">
        <v>4</v>
      </c>
      <c r="H3708" t="s">
        <v>21171</v>
      </c>
      <c r="I3708" s="2">
        <v>1025</v>
      </c>
      <c r="J3708" s="5"/>
      <c r="L3708" s="5"/>
      <c r="M3708" s="2">
        <f t="shared" si="57"/>
        <v>-5679.3899999990244</v>
      </c>
      <c r="P3708"/>
    </row>
    <row r="3709" spans="1:16" hidden="1">
      <c r="A3709" t="s">
        <v>21789</v>
      </c>
      <c r="B3709" s="1">
        <v>42076</v>
      </c>
      <c r="C3709" t="s">
        <v>21804</v>
      </c>
      <c r="D3709">
        <v>2</v>
      </c>
      <c r="E3709" t="s">
        <v>21805</v>
      </c>
      <c r="F3709" t="s">
        <v>7054</v>
      </c>
      <c r="G3709" t="s">
        <v>4</v>
      </c>
      <c r="H3709" t="s">
        <v>12260</v>
      </c>
      <c r="I3709" s="2">
        <v>1025</v>
      </c>
      <c r="J3709" s="5"/>
      <c r="L3709" s="5"/>
      <c r="M3709" s="2">
        <f t="shared" si="57"/>
        <v>-4654.3899999990244</v>
      </c>
      <c r="P3709"/>
    </row>
    <row r="3710" spans="1:16" hidden="1">
      <c r="A3710" t="s">
        <v>21812</v>
      </c>
      <c r="B3710" s="1">
        <v>42076</v>
      </c>
      <c r="C3710" t="s">
        <v>6701</v>
      </c>
      <c r="D3710">
        <v>2</v>
      </c>
      <c r="E3710" t="s">
        <v>21824</v>
      </c>
      <c r="F3710" t="s">
        <v>7054</v>
      </c>
      <c r="G3710" t="s">
        <v>4</v>
      </c>
      <c r="H3710" t="s">
        <v>6703</v>
      </c>
      <c r="I3710" s="2">
        <v>1025</v>
      </c>
      <c r="J3710" s="5"/>
      <c r="L3710" s="5"/>
      <c r="M3710" s="2">
        <f t="shared" si="57"/>
        <v>-3629.3899999990244</v>
      </c>
      <c r="P3710"/>
    </row>
    <row r="3711" spans="1:16" hidden="1">
      <c r="A3711" t="s">
        <v>21831</v>
      </c>
      <c r="B3711" s="1">
        <v>42076</v>
      </c>
      <c r="C3711" t="s">
        <v>18</v>
      </c>
      <c r="D3711">
        <v>2</v>
      </c>
      <c r="E3711" t="s">
        <v>21849</v>
      </c>
      <c r="F3711" t="s">
        <v>13559</v>
      </c>
      <c r="G3711" t="s">
        <v>479</v>
      </c>
      <c r="H3711" t="s">
        <v>4881</v>
      </c>
      <c r="J3711" s="5"/>
      <c r="K3711" s="2">
        <v>1000.88</v>
      </c>
      <c r="L3711" s="5"/>
      <c r="M3711" s="2">
        <f t="shared" si="57"/>
        <v>-4630.2699999990245</v>
      </c>
      <c r="P3711"/>
    </row>
    <row r="3712" spans="1:16" hidden="1">
      <c r="A3712" t="s">
        <v>21831</v>
      </c>
      <c r="B3712" s="1">
        <v>42076</v>
      </c>
      <c r="C3712" t="s">
        <v>18</v>
      </c>
      <c r="D3712">
        <v>2</v>
      </c>
      <c r="E3712" t="s">
        <v>21849</v>
      </c>
      <c r="F3712" t="s">
        <v>13559</v>
      </c>
      <c r="G3712" t="s">
        <v>479</v>
      </c>
      <c r="H3712" t="s">
        <v>4881</v>
      </c>
      <c r="I3712" s="2">
        <v>1000.88</v>
      </c>
      <c r="J3712" s="5"/>
      <c r="L3712" s="5"/>
      <c r="M3712" s="2">
        <f t="shared" si="57"/>
        <v>-3629.3899999990244</v>
      </c>
      <c r="P3712"/>
    </row>
    <row r="3713" spans="1:16" hidden="1">
      <c r="A3713" t="s">
        <v>21853</v>
      </c>
      <c r="B3713" s="1">
        <v>42076</v>
      </c>
      <c r="C3713" t="s">
        <v>21868</v>
      </c>
      <c r="D3713">
        <v>2</v>
      </c>
      <c r="E3713" t="s">
        <v>21869</v>
      </c>
      <c r="F3713" t="s">
        <v>7054</v>
      </c>
      <c r="G3713" t="s">
        <v>4</v>
      </c>
      <c r="H3713" t="s">
        <v>2016</v>
      </c>
      <c r="I3713" s="2">
        <v>1409.46</v>
      </c>
      <c r="J3713" s="5"/>
      <c r="L3713" s="5"/>
      <c r="M3713" s="2">
        <f t="shared" si="57"/>
        <v>-2219.9299999990244</v>
      </c>
      <c r="P3713"/>
    </row>
    <row r="3714" spans="1:16" hidden="1">
      <c r="A3714" t="s">
        <v>21875</v>
      </c>
      <c r="B3714" s="1">
        <v>42076</v>
      </c>
      <c r="C3714" t="s">
        <v>21894</v>
      </c>
      <c r="D3714">
        <v>2</v>
      </c>
      <c r="E3714" t="s">
        <v>21895</v>
      </c>
      <c r="F3714" t="s">
        <v>7054</v>
      </c>
      <c r="G3714" t="s">
        <v>4</v>
      </c>
      <c r="H3714" t="s">
        <v>21896</v>
      </c>
      <c r="I3714" s="2">
        <v>1840</v>
      </c>
      <c r="J3714" s="5"/>
      <c r="L3714" s="5"/>
      <c r="M3714" s="2">
        <f t="shared" si="57"/>
        <v>-379.9299999990244</v>
      </c>
      <c r="P3714"/>
    </row>
    <row r="3715" spans="1:16" hidden="1">
      <c r="A3715" t="s">
        <v>21902</v>
      </c>
      <c r="B3715" s="1">
        <v>42076</v>
      </c>
      <c r="C3715" t="s">
        <v>21918</v>
      </c>
      <c r="D3715">
        <v>2</v>
      </c>
      <c r="E3715" t="s">
        <v>21919</v>
      </c>
      <c r="F3715" t="s">
        <v>7054</v>
      </c>
      <c r="G3715" t="s">
        <v>4</v>
      </c>
      <c r="H3715" t="s">
        <v>5579</v>
      </c>
      <c r="I3715" s="2">
        <v>1839.99</v>
      </c>
      <c r="J3715" s="5"/>
      <c r="L3715" s="5"/>
      <c r="M3715" s="2">
        <f t="shared" si="57"/>
        <v>1460.0600000009756</v>
      </c>
      <c r="P3715"/>
    </row>
    <row r="3716" spans="1:16" hidden="1">
      <c r="A3716" t="s">
        <v>21924</v>
      </c>
      <c r="B3716" s="1">
        <v>42076</v>
      </c>
      <c r="C3716" t="s">
        <v>21940</v>
      </c>
      <c r="D3716">
        <v>2</v>
      </c>
      <c r="E3716" t="s">
        <v>21941</v>
      </c>
      <c r="F3716" t="s">
        <v>7054</v>
      </c>
      <c r="G3716" t="s">
        <v>4</v>
      </c>
      <c r="H3716" t="s">
        <v>12152</v>
      </c>
      <c r="I3716" s="2">
        <v>1025</v>
      </c>
      <c r="J3716" s="5"/>
      <c r="L3716" s="5"/>
      <c r="M3716" s="2">
        <f t="shared" si="57"/>
        <v>2485.0600000009754</v>
      </c>
      <c r="P3716"/>
    </row>
    <row r="3717" spans="1:16" hidden="1">
      <c r="A3717" t="s">
        <v>21947</v>
      </c>
      <c r="B3717" s="1">
        <v>42076</v>
      </c>
      <c r="C3717" t="s">
        <v>18</v>
      </c>
      <c r="D3717">
        <v>2</v>
      </c>
      <c r="E3717" t="s">
        <v>21961</v>
      </c>
      <c r="F3717" t="s">
        <v>13559</v>
      </c>
      <c r="G3717" t="s">
        <v>479</v>
      </c>
      <c r="H3717" t="s">
        <v>10725</v>
      </c>
      <c r="I3717" s="2">
        <v>932.63</v>
      </c>
      <c r="J3717" s="5"/>
      <c r="L3717" s="5"/>
      <c r="M3717" s="2">
        <f t="shared" si="57"/>
        <v>3417.6900000009755</v>
      </c>
      <c r="P3717"/>
    </row>
    <row r="3718" spans="1:16" hidden="1">
      <c r="A3718" t="s">
        <v>21965</v>
      </c>
      <c r="B3718" s="1">
        <v>42076</v>
      </c>
      <c r="C3718" t="s">
        <v>21979</v>
      </c>
      <c r="D3718">
        <v>2</v>
      </c>
      <c r="E3718" t="s">
        <v>21980</v>
      </c>
      <c r="F3718" t="s">
        <v>7054</v>
      </c>
      <c r="G3718" t="s">
        <v>4</v>
      </c>
      <c r="H3718" t="s">
        <v>21981</v>
      </c>
      <c r="I3718" s="2">
        <v>2606.67</v>
      </c>
      <c r="J3718" s="5"/>
      <c r="L3718" s="5"/>
      <c r="M3718" s="2">
        <f t="shared" si="57"/>
        <v>6024.3600000009756</v>
      </c>
      <c r="P3718"/>
    </row>
    <row r="3719" spans="1:16" hidden="1">
      <c r="A3719" s="35" t="s">
        <v>5623</v>
      </c>
      <c r="B3719" s="36">
        <v>42077</v>
      </c>
      <c r="C3719" s="35" t="s">
        <v>1419</v>
      </c>
      <c r="D3719" s="35">
        <v>2</v>
      </c>
      <c r="E3719" s="35" t="s">
        <v>5627</v>
      </c>
      <c r="F3719" s="35" t="s">
        <v>312</v>
      </c>
      <c r="G3719" s="35" t="s">
        <v>313</v>
      </c>
      <c r="H3719" s="35" t="s">
        <v>5628</v>
      </c>
      <c r="I3719" s="11"/>
      <c r="J3719" s="12"/>
      <c r="K3719" s="11">
        <v>1284.07</v>
      </c>
      <c r="L3719" s="12"/>
      <c r="M3719" s="11">
        <f t="shared" si="57"/>
        <v>4740.2900000009759</v>
      </c>
      <c r="P3719"/>
    </row>
    <row r="3720" spans="1:16" hidden="1">
      <c r="A3720" t="s">
        <v>5632</v>
      </c>
      <c r="B3720" s="1">
        <v>42077</v>
      </c>
      <c r="C3720" t="s">
        <v>6</v>
      </c>
      <c r="D3720">
        <v>1</v>
      </c>
      <c r="E3720" t="s">
        <v>5635</v>
      </c>
      <c r="F3720" t="s">
        <v>29</v>
      </c>
      <c r="G3720" t="s">
        <v>4</v>
      </c>
      <c r="H3720" t="s">
        <v>5636</v>
      </c>
      <c r="I3720" s="2">
        <v>1483.79</v>
      </c>
      <c r="J3720" s="5"/>
      <c r="L3720" s="5"/>
      <c r="M3720" s="2">
        <f t="shared" si="57"/>
        <v>6224.0800000009758</v>
      </c>
      <c r="P3720"/>
    </row>
    <row r="3721" spans="1:16" hidden="1">
      <c r="A3721" t="s">
        <v>5705</v>
      </c>
      <c r="B3721" s="1">
        <v>42077</v>
      </c>
      <c r="C3721" t="s">
        <v>6</v>
      </c>
      <c r="D3721">
        <v>1</v>
      </c>
      <c r="E3721" t="s">
        <v>5706</v>
      </c>
      <c r="F3721" t="s">
        <v>8</v>
      </c>
      <c r="G3721" t="s">
        <v>4</v>
      </c>
      <c r="H3721" t="s">
        <v>5707</v>
      </c>
      <c r="I3721" s="2">
        <v>745.38</v>
      </c>
      <c r="J3721" s="5"/>
      <c r="L3721" s="5"/>
      <c r="M3721" s="2">
        <f t="shared" ref="M3721:M3784" si="58">+M3720+I3721-K3721</f>
        <v>6969.4600000009759</v>
      </c>
      <c r="P3721"/>
    </row>
    <row r="3722" spans="1:16" hidden="1">
      <c r="A3722" t="s">
        <v>5724</v>
      </c>
      <c r="B3722" s="1">
        <v>42077</v>
      </c>
      <c r="C3722" t="s">
        <v>4685</v>
      </c>
      <c r="D3722">
        <v>1</v>
      </c>
      <c r="E3722" t="s">
        <v>5725</v>
      </c>
      <c r="F3722" t="s">
        <v>67</v>
      </c>
      <c r="G3722" t="s">
        <v>4</v>
      </c>
      <c r="H3722" t="s">
        <v>5726</v>
      </c>
      <c r="J3722" s="5"/>
      <c r="K3722" s="2">
        <v>1025</v>
      </c>
      <c r="L3722" s="5"/>
      <c r="M3722" s="2">
        <f t="shared" si="58"/>
        <v>5944.4600000009759</v>
      </c>
      <c r="P3722"/>
    </row>
    <row r="3723" spans="1:16" hidden="1">
      <c r="A3723" t="s">
        <v>5756</v>
      </c>
      <c r="B3723" s="1">
        <v>42077</v>
      </c>
      <c r="C3723" t="s">
        <v>43</v>
      </c>
      <c r="D3723">
        <v>1</v>
      </c>
      <c r="E3723" t="s">
        <v>5759</v>
      </c>
      <c r="F3723" t="s">
        <v>16</v>
      </c>
      <c r="G3723" t="s">
        <v>4</v>
      </c>
      <c r="H3723" t="s">
        <v>5760</v>
      </c>
      <c r="J3723" s="5"/>
      <c r="K3723" s="2">
        <v>1025</v>
      </c>
      <c r="L3723" s="5"/>
      <c r="M3723" s="2">
        <f t="shared" si="58"/>
        <v>4919.4600000009759</v>
      </c>
      <c r="P3723"/>
    </row>
    <row r="3724" spans="1:16" hidden="1">
      <c r="A3724" t="s">
        <v>5766</v>
      </c>
      <c r="B3724" s="1">
        <v>42077</v>
      </c>
      <c r="C3724" t="s">
        <v>6</v>
      </c>
      <c r="D3724">
        <v>1</v>
      </c>
      <c r="E3724" t="s">
        <v>5770</v>
      </c>
      <c r="F3724" t="s">
        <v>29</v>
      </c>
      <c r="G3724" t="s">
        <v>4</v>
      </c>
      <c r="H3724" t="s">
        <v>5771</v>
      </c>
      <c r="I3724" s="2">
        <v>776.01</v>
      </c>
      <c r="J3724" s="5"/>
      <c r="L3724" s="5"/>
      <c r="M3724" s="2">
        <f t="shared" si="58"/>
        <v>5695.4700000009761</v>
      </c>
      <c r="P3724"/>
    </row>
    <row r="3725" spans="1:16" hidden="1">
      <c r="A3725" t="s">
        <v>5792</v>
      </c>
      <c r="B3725" s="1">
        <v>42077</v>
      </c>
      <c r="C3725" t="s">
        <v>18</v>
      </c>
      <c r="D3725">
        <v>1</v>
      </c>
      <c r="E3725" t="s">
        <v>5794</v>
      </c>
      <c r="F3725" t="s">
        <v>13</v>
      </c>
      <c r="G3725" t="s">
        <v>4</v>
      </c>
      <c r="H3725" t="s">
        <v>5795</v>
      </c>
      <c r="J3725" s="5"/>
      <c r="K3725" s="2">
        <v>30010</v>
      </c>
      <c r="L3725" s="5"/>
      <c r="M3725" s="2">
        <f t="shared" si="58"/>
        <v>-24314.529999999024</v>
      </c>
      <c r="P3725"/>
    </row>
    <row r="3726" spans="1:16" hidden="1">
      <c r="A3726" t="s">
        <v>5808</v>
      </c>
      <c r="B3726" s="1">
        <v>42077</v>
      </c>
      <c r="C3726" t="s">
        <v>5811</v>
      </c>
      <c r="D3726">
        <v>1</v>
      </c>
      <c r="E3726" t="s">
        <v>5812</v>
      </c>
      <c r="F3726" t="s">
        <v>29</v>
      </c>
      <c r="G3726" t="s">
        <v>4</v>
      </c>
      <c r="H3726" t="s">
        <v>5813</v>
      </c>
      <c r="I3726" s="2">
        <v>1542.59</v>
      </c>
      <c r="J3726" s="5"/>
      <c r="L3726" s="5"/>
      <c r="M3726" s="2">
        <f t="shared" si="58"/>
        <v>-22771.939999999024</v>
      </c>
      <c r="P3726"/>
    </row>
    <row r="3727" spans="1:16" hidden="1">
      <c r="A3727" t="s">
        <v>5821</v>
      </c>
      <c r="B3727" s="1">
        <v>42077</v>
      </c>
      <c r="C3727" t="s">
        <v>11</v>
      </c>
      <c r="D3727">
        <v>1</v>
      </c>
      <c r="E3727" t="s">
        <v>5823</v>
      </c>
      <c r="F3727" t="s">
        <v>16</v>
      </c>
      <c r="G3727" t="s">
        <v>4</v>
      </c>
      <c r="H3727" t="s">
        <v>5824</v>
      </c>
      <c r="J3727" s="5"/>
      <c r="K3727" s="2">
        <v>1025</v>
      </c>
      <c r="L3727" s="5"/>
      <c r="M3727" s="2">
        <f t="shared" si="58"/>
        <v>-23796.939999999024</v>
      </c>
      <c r="P3727"/>
    </row>
    <row r="3728" spans="1:16" hidden="1">
      <c r="A3728" t="s">
        <v>5830</v>
      </c>
      <c r="B3728" s="1">
        <v>42077</v>
      </c>
      <c r="C3728" t="s">
        <v>455</v>
      </c>
      <c r="D3728">
        <v>1</v>
      </c>
      <c r="E3728" t="s">
        <v>5832</v>
      </c>
      <c r="F3728" t="s">
        <v>16</v>
      </c>
      <c r="G3728" t="s">
        <v>4</v>
      </c>
      <c r="H3728" t="s">
        <v>455</v>
      </c>
      <c r="J3728" s="5"/>
      <c r="K3728" s="2">
        <v>22040</v>
      </c>
      <c r="L3728" s="5"/>
      <c r="M3728" s="2">
        <f t="shared" si="58"/>
        <v>-45836.939999999027</v>
      </c>
      <c r="P3728"/>
    </row>
    <row r="3729" spans="1:16" hidden="1">
      <c r="A3729" t="s">
        <v>5833</v>
      </c>
      <c r="B3729" s="1">
        <v>42077</v>
      </c>
      <c r="C3729" t="s">
        <v>2136</v>
      </c>
      <c r="D3729">
        <v>1</v>
      </c>
      <c r="E3729" t="s">
        <v>5835</v>
      </c>
      <c r="F3729" t="s">
        <v>13</v>
      </c>
      <c r="G3729" t="s">
        <v>4</v>
      </c>
      <c r="H3729" t="s">
        <v>2136</v>
      </c>
      <c r="J3729" s="5"/>
      <c r="K3729" s="2">
        <v>12192.63</v>
      </c>
      <c r="L3729" s="5"/>
      <c r="M3729" s="2">
        <f t="shared" si="58"/>
        <v>-58029.569999999025</v>
      </c>
      <c r="P3729"/>
    </row>
    <row r="3730" spans="1:16" hidden="1">
      <c r="A3730" t="s">
        <v>5838</v>
      </c>
      <c r="B3730" s="1">
        <v>42077</v>
      </c>
      <c r="C3730" t="s">
        <v>897</v>
      </c>
      <c r="D3730">
        <v>1</v>
      </c>
      <c r="E3730" t="s">
        <v>5839</v>
      </c>
      <c r="F3730" t="s">
        <v>13</v>
      </c>
      <c r="G3730" t="s">
        <v>4</v>
      </c>
      <c r="H3730" t="s">
        <v>195</v>
      </c>
      <c r="J3730" s="5"/>
      <c r="K3730" s="2">
        <v>31237.23</v>
      </c>
      <c r="L3730" s="5"/>
      <c r="M3730" s="2">
        <f t="shared" si="58"/>
        <v>-89266.799999999028</v>
      </c>
      <c r="P3730"/>
    </row>
    <row r="3731" spans="1:16" hidden="1">
      <c r="A3731" t="s">
        <v>5846</v>
      </c>
      <c r="B3731" s="1">
        <v>42077</v>
      </c>
      <c r="C3731" t="s">
        <v>18</v>
      </c>
      <c r="D3731">
        <v>1</v>
      </c>
      <c r="E3731" t="s">
        <v>5847</v>
      </c>
      <c r="F3731" t="s">
        <v>13</v>
      </c>
      <c r="G3731" t="s">
        <v>4</v>
      </c>
      <c r="H3731" t="s">
        <v>18</v>
      </c>
      <c r="J3731" s="5"/>
      <c r="K3731" s="2">
        <v>12517.85</v>
      </c>
      <c r="L3731" s="5"/>
      <c r="M3731" s="2">
        <f t="shared" si="58"/>
        <v>-101784.64999999903</v>
      </c>
      <c r="P3731"/>
    </row>
    <row r="3732" spans="1:16" hidden="1">
      <c r="A3732" t="s">
        <v>21989</v>
      </c>
      <c r="B3732" s="1">
        <v>42077</v>
      </c>
      <c r="C3732" t="s">
        <v>4654</v>
      </c>
      <c r="D3732">
        <v>2</v>
      </c>
      <c r="E3732" t="s">
        <v>22009</v>
      </c>
      <c r="F3732" t="s">
        <v>13559</v>
      </c>
      <c r="G3732" t="s">
        <v>313</v>
      </c>
      <c r="H3732" t="s">
        <v>5628</v>
      </c>
      <c r="I3732" s="2">
        <v>1284.07</v>
      </c>
      <c r="J3732" s="5"/>
      <c r="L3732" s="5"/>
      <c r="M3732" s="2">
        <f t="shared" si="58"/>
        <v>-100500.57999999903</v>
      </c>
      <c r="P3732"/>
    </row>
    <row r="3733" spans="1:16" hidden="1">
      <c r="A3733" t="s">
        <v>22012</v>
      </c>
      <c r="B3733" s="1">
        <v>42077</v>
      </c>
      <c r="C3733" t="s">
        <v>18</v>
      </c>
      <c r="D3733">
        <v>2</v>
      </c>
      <c r="E3733" t="s">
        <v>22032</v>
      </c>
      <c r="F3733" t="s">
        <v>13559</v>
      </c>
      <c r="G3733" t="s">
        <v>479</v>
      </c>
      <c r="H3733" t="s">
        <v>1628</v>
      </c>
      <c r="J3733" s="5"/>
      <c r="K3733" s="2">
        <v>500</v>
      </c>
      <c r="L3733" s="5"/>
      <c r="M3733" s="2">
        <f t="shared" si="58"/>
        <v>-101000.57999999903</v>
      </c>
      <c r="P3733"/>
    </row>
    <row r="3734" spans="1:16" hidden="1">
      <c r="A3734" t="s">
        <v>22012</v>
      </c>
      <c r="B3734" s="1">
        <v>42077</v>
      </c>
      <c r="C3734" t="s">
        <v>18</v>
      </c>
      <c r="D3734">
        <v>2</v>
      </c>
      <c r="E3734" t="s">
        <v>22032</v>
      </c>
      <c r="F3734" t="s">
        <v>13559</v>
      </c>
      <c r="G3734" t="s">
        <v>479</v>
      </c>
      <c r="H3734" t="s">
        <v>1628</v>
      </c>
      <c r="I3734" s="2">
        <v>607.1</v>
      </c>
      <c r="J3734" s="5"/>
      <c r="L3734" s="5"/>
      <c r="M3734" s="2">
        <f t="shared" si="58"/>
        <v>-100393.47999999902</v>
      </c>
      <c r="P3734"/>
    </row>
    <row r="3735" spans="1:16" hidden="1">
      <c r="A3735" t="s">
        <v>22035</v>
      </c>
      <c r="B3735" s="1">
        <v>42077</v>
      </c>
      <c r="C3735" t="s">
        <v>22054</v>
      </c>
      <c r="D3735">
        <v>2</v>
      </c>
      <c r="E3735" t="s">
        <v>22055</v>
      </c>
      <c r="F3735" t="s">
        <v>7054</v>
      </c>
      <c r="G3735" t="s">
        <v>4</v>
      </c>
      <c r="H3735" t="s">
        <v>5192</v>
      </c>
      <c r="J3735" s="5"/>
      <c r="K3735" s="2">
        <v>4100</v>
      </c>
      <c r="L3735" s="5"/>
      <c r="M3735" s="2">
        <f t="shared" si="58"/>
        <v>-104493.47999999902</v>
      </c>
      <c r="P3735"/>
    </row>
    <row r="3736" spans="1:16" hidden="1">
      <c r="A3736" t="s">
        <v>22035</v>
      </c>
      <c r="B3736" s="1">
        <v>42077</v>
      </c>
      <c r="C3736" t="s">
        <v>22054</v>
      </c>
      <c r="D3736">
        <v>2</v>
      </c>
      <c r="E3736" t="s">
        <v>22055</v>
      </c>
      <c r="F3736" t="s">
        <v>7054</v>
      </c>
      <c r="G3736" t="s">
        <v>4</v>
      </c>
      <c r="H3736" t="s">
        <v>5192</v>
      </c>
      <c r="I3736" s="2">
        <v>4100</v>
      </c>
      <c r="J3736" s="5"/>
      <c r="L3736" s="5"/>
      <c r="M3736" s="2">
        <f t="shared" si="58"/>
        <v>-100393.47999999902</v>
      </c>
      <c r="P3736"/>
    </row>
    <row r="3737" spans="1:16" hidden="1">
      <c r="A3737" t="s">
        <v>22060</v>
      </c>
      <c r="B3737" s="1">
        <v>42077</v>
      </c>
      <c r="C3737" t="s">
        <v>22079</v>
      </c>
      <c r="D3737">
        <v>2</v>
      </c>
      <c r="E3737" t="s">
        <v>22080</v>
      </c>
      <c r="F3737" t="s">
        <v>7054</v>
      </c>
      <c r="G3737" t="s">
        <v>4</v>
      </c>
      <c r="H3737" t="s">
        <v>19439</v>
      </c>
      <c r="J3737" s="5"/>
      <c r="K3737" s="2">
        <v>10000</v>
      </c>
      <c r="L3737" s="5"/>
      <c r="M3737" s="2">
        <f t="shared" si="58"/>
        <v>-110393.47999999902</v>
      </c>
      <c r="P3737"/>
    </row>
    <row r="3738" spans="1:16" hidden="1">
      <c r="A3738" t="s">
        <v>22060</v>
      </c>
      <c r="B3738" s="1">
        <v>42077</v>
      </c>
      <c r="C3738" t="s">
        <v>22079</v>
      </c>
      <c r="D3738">
        <v>2</v>
      </c>
      <c r="E3738" t="s">
        <v>22080</v>
      </c>
      <c r="F3738" t="s">
        <v>7054</v>
      </c>
      <c r="G3738" t="s">
        <v>4</v>
      </c>
      <c r="H3738" t="s">
        <v>19439</v>
      </c>
      <c r="I3738" s="2">
        <v>23869.33</v>
      </c>
      <c r="J3738" s="5"/>
      <c r="L3738" s="5"/>
      <c r="M3738" s="2">
        <f t="shared" si="58"/>
        <v>-86524.149999999019</v>
      </c>
      <c r="P3738"/>
    </row>
    <row r="3739" spans="1:16" hidden="1">
      <c r="A3739" t="s">
        <v>22085</v>
      </c>
      <c r="B3739" s="1">
        <v>42077</v>
      </c>
      <c r="C3739" t="s">
        <v>5029</v>
      </c>
      <c r="D3739">
        <v>2</v>
      </c>
      <c r="E3739" t="s">
        <v>22103</v>
      </c>
      <c r="F3739" t="s">
        <v>13559</v>
      </c>
      <c r="G3739" t="s">
        <v>479</v>
      </c>
      <c r="H3739" t="s">
        <v>5560</v>
      </c>
      <c r="J3739" s="5"/>
      <c r="K3739" s="2">
        <v>712.23</v>
      </c>
      <c r="L3739" s="5"/>
      <c r="M3739" s="2">
        <f t="shared" si="58"/>
        <v>-87236.379999999015</v>
      </c>
      <c r="P3739"/>
    </row>
    <row r="3740" spans="1:16" hidden="1">
      <c r="A3740" t="s">
        <v>22085</v>
      </c>
      <c r="B3740" s="1">
        <v>42077</v>
      </c>
      <c r="C3740" t="s">
        <v>5029</v>
      </c>
      <c r="D3740">
        <v>2</v>
      </c>
      <c r="E3740" t="s">
        <v>22103</v>
      </c>
      <c r="F3740" t="s">
        <v>13559</v>
      </c>
      <c r="G3740" t="s">
        <v>479</v>
      </c>
      <c r="H3740" t="s">
        <v>5560</v>
      </c>
      <c r="I3740" s="2">
        <v>712.23</v>
      </c>
      <c r="J3740" s="5"/>
      <c r="L3740" s="5"/>
      <c r="M3740" s="2">
        <f t="shared" si="58"/>
        <v>-86524.149999999019</v>
      </c>
      <c r="P3740"/>
    </row>
    <row r="3741" spans="1:16" hidden="1">
      <c r="A3741" t="s">
        <v>22108</v>
      </c>
      <c r="B3741" s="1">
        <v>42077</v>
      </c>
      <c r="C3741" t="s">
        <v>22126</v>
      </c>
      <c r="D3741">
        <v>1</v>
      </c>
      <c r="E3741" t="s">
        <v>22127</v>
      </c>
      <c r="F3741" t="s">
        <v>13565</v>
      </c>
      <c r="G3741" t="s">
        <v>4</v>
      </c>
      <c r="H3741" t="s">
        <v>22128</v>
      </c>
      <c r="I3741" s="2">
        <v>236.83</v>
      </c>
      <c r="J3741" s="5"/>
      <c r="L3741" s="5"/>
      <c r="M3741" s="2">
        <f t="shared" si="58"/>
        <v>-86287.319999999017</v>
      </c>
      <c r="P3741"/>
    </row>
    <row r="3742" spans="1:16" hidden="1">
      <c r="A3742" t="s">
        <v>22132</v>
      </c>
      <c r="B3742" s="1">
        <v>42077</v>
      </c>
      <c r="C3742" t="s">
        <v>22153</v>
      </c>
      <c r="D3742">
        <v>2</v>
      </c>
      <c r="E3742" t="s">
        <v>22154</v>
      </c>
      <c r="F3742" t="s">
        <v>7054</v>
      </c>
      <c r="G3742" t="s">
        <v>4</v>
      </c>
      <c r="H3742" t="s">
        <v>22155</v>
      </c>
      <c r="I3742" s="2">
        <v>1025</v>
      </c>
      <c r="J3742" s="5"/>
      <c r="L3742" s="5"/>
      <c r="M3742" s="2">
        <f t="shared" si="58"/>
        <v>-85262.319999999017</v>
      </c>
      <c r="P3742"/>
    </row>
    <row r="3743" spans="1:16" hidden="1">
      <c r="A3743" t="s">
        <v>22158</v>
      </c>
      <c r="B3743" s="1">
        <v>42077</v>
      </c>
      <c r="C3743" t="s">
        <v>18</v>
      </c>
      <c r="D3743">
        <v>2</v>
      </c>
      <c r="E3743" t="s">
        <v>22173</v>
      </c>
      <c r="F3743" t="s">
        <v>13559</v>
      </c>
      <c r="G3743" t="s">
        <v>479</v>
      </c>
      <c r="H3743" t="s">
        <v>1037</v>
      </c>
      <c r="I3743" s="2">
        <v>2163.9899999999998</v>
      </c>
      <c r="J3743" s="5"/>
      <c r="L3743" s="5"/>
      <c r="M3743" s="2">
        <f t="shared" si="58"/>
        <v>-83098.329999999012</v>
      </c>
      <c r="N3743" t="s">
        <v>36332</v>
      </c>
      <c r="P3743"/>
    </row>
    <row r="3744" spans="1:16" hidden="1">
      <c r="A3744" t="s">
        <v>22178</v>
      </c>
      <c r="B3744" s="1">
        <v>42077</v>
      </c>
      <c r="C3744" t="s">
        <v>22193</v>
      </c>
      <c r="D3744">
        <v>2</v>
      </c>
      <c r="E3744" t="s">
        <v>22194</v>
      </c>
      <c r="F3744" t="s">
        <v>7054</v>
      </c>
      <c r="G3744" t="s">
        <v>4</v>
      </c>
      <c r="H3744" t="s">
        <v>22195</v>
      </c>
      <c r="I3744" s="2">
        <v>549.54</v>
      </c>
      <c r="J3744" s="5"/>
      <c r="L3744" s="5"/>
      <c r="M3744" s="2">
        <f t="shared" si="58"/>
        <v>-82548.789999999019</v>
      </c>
      <c r="P3744"/>
    </row>
    <row r="3745" spans="1:16" hidden="1">
      <c r="A3745" t="s">
        <v>22201</v>
      </c>
      <c r="B3745" s="1">
        <v>42077</v>
      </c>
      <c r="C3745" t="s">
        <v>22218</v>
      </c>
      <c r="D3745">
        <v>2</v>
      </c>
      <c r="E3745" t="s">
        <v>22219</v>
      </c>
      <c r="F3745" t="s">
        <v>7054</v>
      </c>
      <c r="G3745" t="s">
        <v>4</v>
      </c>
      <c r="H3745" t="s">
        <v>16685</v>
      </c>
      <c r="I3745" s="2">
        <v>1025</v>
      </c>
      <c r="J3745" s="5"/>
      <c r="L3745" s="5"/>
      <c r="M3745" s="2">
        <f t="shared" si="58"/>
        <v>-81523.789999999019</v>
      </c>
      <c r="P3745"/>
    </row>
    <row r="3746" spans="1:16" hidden="1">
      <c r="A3746" t="s">
        <v>22223</v>
      </c>
      <c r="B3746" s="1">
        <v>42077</v>
      </c>
      <c r="C3746" t="s">
        <v>22242</v>
      </c>
      <c r="D3746">
        <v>2</v>
      </c>
      <c r="E3746" t="s">
        <v>22243</v>
      </c>
      <c r="F3746" t="s">
        <v>7054</v>
      </c>
      <c r="G3746" t="s">
        <v>4</v>
      </c>
      <c r="H3746" t="s">
        <v>22244</v>
      </c>
      <c r="I3746" s="2">
        <v>1025</v>
      </c>
      <c r="J3746" s="5"/>
      <c r="L3746" s="5"/>
      <c r="M3746" s="2">
        <f t="shared" si="58"/>
        <v>-80498.789999999019</v>
      </c>
      <c r="P3746"/>
    </row>
    <row r="3747" spans="1:16" hidden="1">
      <c r="A3747" t="s">
        <v>22247</v>
      </c>
      <c r="B3747" s="1">
        <v>42077</v>
      </c>
      <c r="C3747" t="s">
        <v>6</v>
      </c>
      <c r="D3747">
        <v>1</v>
      </c>
      <c r="E3747" t="s">
        <v>22267</v>
      </c>
      <c r="F3747" t="s">
        <v>13610</v>
      </c>
      <c r="G3747" t="s">
        <v>4</v>
      </c>
      <c r="H3747" t="s">
        <v>10871</v>
      </c>
      <c r="I3747" s="2">
        <v>7710.51</v>
      </c>
      <c r="J3747" s="5"/>
      <c r="L3747" s="5"/>
      <c r="M3747" s="2">
        <f t="shared" si="58"/>
        <v>-72788.279999999024</v>
      </c>
      <c r="P3747"/>
    </row>
    <row r="3748" spans="1:16" hidden="1">
      <c r="A3748" t="s">
        <v>22271</v>
      </c>
      <c r="B3748" s="1">
        <v>42077</v>
      </c>
      <c r="C3748" t="s">
        <v>22287</v>
      </c>
      <c r="D3748">
        <v>2</v>
      </c>
      <c r="E3748" t="s">
        <v>22288</v>
      </c>
      <c r="F3748" t="s">
        <v>7054</v>
      </c>
      <c r="G3748" t="s">
        <v>4</v>
      </c>
      <c r="H3748" t="s">
        <v>2203</v>
      </c>
      <c r="I3748" s="2">
        <v>1025</v>
      </c>
      <c r="J3748" s="5"/>
      <c r="L3748" s="5"/>
      <c r="M3748" s="2">
        <f t="shared" si="58"/>
        <v>-71763.279999999024</v>
      </c>
      <c r="P3748"/>
    </row>
    <row r="3749" spans="1:16" hidden="1">
      <c r="A3749" t="s">
        <v>22294</v>
      </c>
      <c r="B3749" s="1">
        <v>42077</v>
      </c>
      <c r="C3749" t="s">
        <v>22315</v>
      </c>
      <c r="D3749">
        <v>2</v>
      </c>
      <c r="E3749" t="s">
        <v>22316</v>
      </c>
      <c r="F3749" t="s">
        <v>7054</v>
      </c>
      <c r="G3749" t="s">
        <v>4</v>
      </c>
      <c r="H3749" t="s">
        <v>11428</v>
      </c>
      <c r="I3749" s="2">
        <v>3030</v>
      </c>
      <c r="J3749" s="5"/>
      <c r="L3749" s="5"/>
      <c r="M3749" s="2">
        <f t="shared" si="58"/>
        <v>-68733.279999999024</v>
      </c>
      <c r="P3749"/>
    </row>
    <row r="3750" spans="1:16" hidden="1">
      <c r="A3750" t="s">
        <v>22321</v>
      </c>
      <c r="B3750" s="1">
        <v>42077</v>
      </c>
      <c r="C3750" t="s">
        <v>22339</v>
      </c>
      <c r="D3750">
        <v>2</v>
      </c>
      <c r="E3750" t="s">
        <v>22340</v>
      </c>
      <c r="F3750" t="s">
        <v>7054</v>
      </c>
      <c r="G3750" t="s">
        <v>4</v>
      </c>
      <c r="H3750" t="s">
        <v>22341</v>
      </c>
      <c r="I3750" s="2">
        <v>1025</v>
      </c>
      <c r="J3750" s="5"/>
      <c r="L3750" s="5"/>
      <c r="M3750" s="2">
        <f t="shared" si="58"/>
        <v>-67708.279999999024</v>
      </c>
      <c r="P3750"/>
    </row>
    <row r="3751" spans="1:16" hidden="1">
      <c r="A3751" t="s">
        <v>22345</v>
      </c>
      <c r="B3751" s="1">
        <v>42077</v>
      </c>
      <c r="C3751" t="s">
        <v>22361</v>
      </c>
      <c r="D3751">
        <v>2</v>
      </c>
      <c r="E3751" t="s">
        <v>22362</v>
      </c>
      <c r="F3751" t="s">
        <v>7054</v>
      </c>
      <c r="G3751" t="s">
        <v>4</v>
      </c>
      <c r="H3751" t="s">
        <v>22363</v>
      </c>
      <c r="I3751" s="2">
        <v>1025</v>
      </c>
      <c r="J3751" s="5"/>
      <c r="L3751" s="5"/>
      <c r="M3751" s="2">
        <f t="shared" si="58"/>
        <v>-66683.279999999024</v>
      </c>
      <c r="P3751"/>
    </row>
    <row r="3752" spans="1:16" hidden="1">
      <c r="A3752" t="s">
        <v>22367</v>
      </c>
      <c r="B3752" s="1">
        <v>42077</v>
      </c>
      <c r="C3752" t="s">
        <v>22388</v>
      </c>
      <c r="D3752">
        <v>1</v>
      </c>
      <c r="E3752" t="s">
        <v>22389</v>
      </c>
      <c r="F3752" t="s">
        <v>13565</v>
      </c>
      <c r="G3752" t="s">
        <v>4</v>
      </c>
      <c r="H3752" t="s">
        <v>22390</v>
      </c>
      <c r="I3752" s="2">
        <v>50000</v>
      </c>
      <c r="J3752" s="5"/>
      <c r="L3752" s="5"/>
      <c r="M3752" s="2">
        <f t="shared" si="58"/>
        <v>-16683.279999999024</v>
      </c>
      <c r="P3752"/>
    </row>
    <row r="3753" spans="1:16" hidden="1">
      <c r="A3753" t="s">
        <v>22395</v>
      </c>
      <c r="B3753" s="1">
        <v>42077</v>
      </c>
      <c r="C3753" t="s">
        <v>22413</v>
      </c>
      <c r="D3753">
        <v>2</v>
      </c>
      <c r="E3753" t="s">
        <v>22414</v>
      </c>
      <c r="F3753" t="s">
        <v>7054</v>
      </c>
      <c r="G3753" t="s">
        <v>4</v>
      </c>
      <c r="H3753" t="s">
        <v>3019</v>
      </c>
      <c r="I3753" s="2">
        <v>2990</v>
      </c>
      <c r="J3753" s="5"/>
      <c r="L3753" s="5"/>
      <c r="M3753" s="2">
        <f t="shared" si="58"/>
        <v>-13693.279999999024</v>
      </c>
      <c r="P3753"/>
    </row>
    <row r="3754" spans="1:16" hidden="1">
      <c r="A3754" t="s">
        <v>22419</v>
      </c>
      <c r="B3754" s="1">
        <v>42077</v>
      </c>
      <c r="C3754" t="s">
        <v>22436</v>
      </c>
      <c r="D3754">
        <v>2</v>
      </c>
      <c r="E3754" t="s">
        <v>22437</v>
      </c>
      <c r="F3754" t="s">
        <v>7054</v>
      </c>
      <c r="G3754" t="s">
        <v>4</v>
      </c>
      <c r="H3754" t="s">
        <v>22438</v>
      </c>
      <c r="I3754" s="2">
        <v>1025</v>
      </c>
      <c r="J3754" s="5"/>
      <c r="L3754" s="5"/>
      <c r="M3754" s="2">
        <f t="shared" si="58"/>
        <v>-12668.279999999024</v>
      </c>
      <c r="P3754"/>
    </row>
    <row r="3755" spans="1:16" hidden="1">
      <c r="A3755" t="s">
        <v>22442</v>
      </c>
      <c r="B3755" s="1">
        <v>42077</v>
      </c>
      <c r="C3755" t="s">
        <v>22456</v>
      </c>
      <c r="D3755">
        <v>2</v>
      </c>
      <c r="E3755" t="s">
        <v>22457</v>
      </c>
      <c r="F3755" t="s">
        <v>7054</v>
      </c>
      <c r="G3755" t="s">
        <v>4</v>
      </c>
      <c r="H3755" t="s">
        <v>1104</v>
      </c>
      <c r="I3755" s="2">
        <v>1790</v>
      </c>
      <c r="J3755" s="5"/>
      <c r="L3755" s="5"/>
      <c r="M3755" s="2">
        <f t="shared" si="58"/>
        <v>-10878.279999999024</v>
      </c>
      <c r="P3755"/>
    </row>
    <row r="3756" spans="1:16" hidden="1">
      <c r="A3756" t="s">
        <v>22462</v>
      </c>
      <c r="B3756" s="1">
        <v>42077</v>
      </c>
      <c r="C3756" t="s">
        <v>22481</v>
      </c>
      <c r="D3756">
        <v>2</v>
      </c>
      <c r="E3756" t="s">
        <v>22482</v>
      </c>
      <c r="F3756" t="s">
        <v>7054</v>
      </c>
      <c r="G3756" t="s">
        <v>4</v>
      </c>
      <c r="H3756" t="s">
        <v>1321</v>
      </c>
      <c r="I3756" s="2">
        <v>1800.01</v>
      </c>
      <c r="J3756" s="5"/>
      <c r="L3756" s="5"/>
      <c r="M3756" s="2">
        <f t="shared" si="58"/>
        <v>-9078.2699999990236</v>
      </c>
      <c r="P3756"/>
    </row>
    <row r="3757" spans="1:16" hidden="1">
      <c r="A3757" t="s">
        <v>22486</v>
      </c>
      <c r="B3757" s="1">
        <v>42077</v>
      </c>
      <c r="C3757" t="s">
        <v>22506</v>
      </c>
      <c r="D3757">
        <v>2</v>
      </c>
      <c r="E3757" t="s">
        <v>22507</v>
      </c>
      <c r="F3757" t="s">
        <v>7054</v>
      </c>
      <c r="G3757" t="s">
        <v>4</v>
      </c>
      <c r="H3757" t="s">
        <v>22508</v>
      </c>
      <c r="I3757" s="2">
        <v>1025</v>
      </c>
      <c r="J3757" s="5"/>
      <c r="L3757" s="5"/>
      <c r="M3757" s="2">
        <f t="shared" si="58"/>
        <v>-8053.2699999990236</v>
      </c>
      <c r="P3757"/>
    </row>
    <row r="3758" spans="1:16" hidden="1">
      <c r="A3758" t="s">
        <v>22513</v>
      </c>
      <c r="B3758" s="1">
        <v>42077</v>
      </c>
      <c r="C3758" t="s">
        <v>22531</v>
      </c>
      <c r="D3758">
        <v>2</v>
      </c>
      <c r="E3758" t="s">
        <v>22532</v>
      </c>
      <c r="F3758" t="s">
        <v>7054</v>
      </c>
      <c r="G3758" t="s">
        <v>4</v>
      </c>
      <c r="H3758" t="s">
        <v>13676</v>
      </c>
      <c r="I3758" s="2">
        <v>1840</v>
      </c>
      <c r="J3758" s="5"/>
      <c r="L3758" s="5"/>
      <c r="M3758" s="2">
        <f t="shared" si="58"/>
        <v>-6213.2699999990236</v>
      </c>
      <c r="P3758"/>
    </row>
    <row r="3759" spans="1:16" hidden="1">
      <c r="A3759" t="s">
        <v>22536</v>
      </c>
      <c r="B3759" s="1">
        <v>42077</v>
      </c>
      <c r="C3759" t="s">
        <v>22554</v>
      </c>
      <c r="D3759">
        <v>2</v>
      </c>
      <c r="E3759" t="s">
        <v>22555</v>
      </c>
      <c r="F3759" t="s">
        <v>7054</v>
      </c>
      <c r="G3759" t="s">
        <v>4</v>
      </c>
      <c r="H3759" t="s">
        <v>22556</v>
      </c>
      <c r="I3759" s="2">
        <v>1025</v>
      </c>
      <c r="J3759" s="5"/>
      <c r="L3759" s="5"/>
      <c r="M3759" s="2">
        <f t="shared" si="58"/>
        <v>-5188.2699999990236</v>
      </c>
      <c r="P3759"/>
    </row>
    <row r="3760" spans="1:16" hidden="1">
      <c r="A3760" t="s">
        <v>22561</v>
      </c>
      <c r="B3760" s="1">
        <v>42077</v>
      </c>
      <c r="C3760" t="s">
        <v>22582</v>
      </c>
      <c r="D3760">
        <v>2</v>
      </c>
      <c r="E3760" t="s">
        <v>22583</v>
      </c>
      <c r="F3760" t="s">
        <v>7054</v>
      </c>
      <c r="G3760" t="s">
        <v>4</v>
      </c>
      <c r="H3760" t="s">
        <v>22584</v>
      </c>
      <c r="I3760" s="2">
        <v>1339.71</v>
      </c>
      <c r="J3760" s="5"/>
      <c r="L3760" s="5"/>
      <c r="M3760" s="2">
        <f t="shared" si="58"/>
        <v>-3848.5599999990236</v>
      </c>
      <c r="P3760"/>
    </row>
    <row r="3761" spans="1:16" hidden="1">
      <c r="A3761" t="s">
        <v>22589</v>
      </c>
      <c r="B3761" s="1">
        <v>42077</v>
      </c>
      <c r="C3761" t="s">
        <v>22608</v>
      </c>
      <c r="D3761">
        <v>2</v>
      </c>
      <c r="E3761" t="s">
        <v>22609</v>
      </c>
      <c r="F3761" t="s">
        <v>7054</v>
      </c>
      <c r="G3761" t="s">
        <v>4</v>
      </c>
      <c r="H3761" t="s">
        <v>22610</v>
      </c>
      <c r="I3761" s="2">
        <v>7822.91</v>
      </c>
      <c r="J3761" s="5"/>
      <c r="L3761" s="5"/>
      <c r="M3761" s="2">
        <f t="shared" si="58"/>
        <v>3974.3500000009763</v>
      </c>
      <c r="P3761"/>
    </row>
    <row r="3762" spans="1:16" hidden="1">
      <c r="A3762" t="s">
        <v>22613</v>
      </c>
      <c r="B3762" s="1">
        <v>42077</v>
      </c>
      <c r="C3762" t="s">
        <v>22631</v>
      </c>
      <c r="D3762">
        <v>2</v>
      </c>
      <c r="E3762" t="s">
        <v>22632</v>
      </c>
      <c r="F3762" t="s">
        <v>7054</v>
      </c>
      <c r="G3762" t="s">
        <v>4</v>
      </c>
      <c r="H3762" t="s">
        <v>10466</v>
      </c>
      <c r="I3762" s="2">
        <v>1025</v>
      </c>
      <c r="J3762" s="5"/>
      <c r="L3762" s="5"/>
      <c r="M3762" s="2">
        <f t="shared" si="58"/>
        <v>4999.3500000009763</v>
      </c>
      <c r="P3762"/>
    </row>
    <row r="3763" spans="1:16" hidden="1">
      <c r="A3763" t="s">
        <v>22636</v>
      </c>
      <c r="B3763" s="1">
        <v>42077</v>
      </c>
      <c r="C3763" t="s">
        <v>22657</v>
      </c>
      <c r="D3763">
        <v>2</v>
      </c>
      <c r="E3763" t="s">
        <v>22658</v>
      </c>
      <c r="F3763" t="s">
        <v>7054</v>
      </c>
      <c r="G3763" t="s">
        <v>4</v>
      </c>
      <c r="H3763" t="s">
        <v>564</v>
      </c>
      <c r="I3763" s="2">
        <v>1025</v>
      </c>
      <c r="J3763" s="5"/>
      <c r="L3763" s="5"/>
      <c r="M3763" s="2">
        <f t="shared" si="58"/>
        <v>6024.3500000009763</v>
      </c>
      <c r="P3763"/>
    </row>
    <row r="3764" spans="1:16" hidden="1">
      <c r="A3764" s="35" t="s">
        <v>5850</v>
      </c>
      <c r="B3764" s="36">
        <v>42079</v>
      </c>
      <c r="C3764" s="35" t="s">
        <v>5853</v>
      </c>
      <c r="D3764" s="35">
        <v>1</v>
      </c>
      <c r="E3764" s="35" t="s">
        <v>5854</v>
      </c>
      <c r="F3764" s="35" t="s">
        <v>13</v>
      </c>
      <c r="G3764" s="35" t="s">
        <v>4</v>
      </c>
      <c r="H3764" s="35" t="s">
        <v>5853</v>
      </c>
      <c r="I3764" s="11"/>
      <c r="J3764" s="12"/>
      <c r="K3764" s="11">
        <v>20000</v>
      </c>
      <c r="L3764" s="12"/>
      <c r="M3764" s="11">
        <f t="shared" si="58"/>
        <v>-13975.649999999023</v>
      </c>
      <c r="P3764"/>
    </row>
    <row r="3765" spans="1:16" hidden="1">
      <c r="A3765" s="13" t="s">
        <v>22664</v>
      </c>
      <c r="B3765" s="14">
        <v>42079</v>
      </c>
      <c r="C3765" s="13" t="s">
        <v>22688</v>
      </c>
      <c r="D3765" s="13">
        <v>1</v>
      </c>
      <c r="E3765" s="13" t="s">
        <v>22689</v>
      </c>
      <c r="F3765" s="13" t="s">
        <v>13565</v>
      </c>
      <c r="G3765" s="13" t="s">
        <v>4</v>
      </c>
      <c r="H3765" s="13" t="s">
        <v>22690</v>
      </c>
      <c r="I3765" s="15">
        <v>20000</v>
      </c>
      <c r="J3765" s="16"/>
      <c r="K3765" s="15"/>
      <c r="L3765" s="16"/>
      <c r="M3765" s="15">
        <f t="shared" si="58"/>
        <v>6024.3500000009772</v>
      </c>
      <c r="P3765"/>
    </row>
    <row r="3766" spans="1:16" hidden="1">
      <c r="A3766" s="35" t="s">
        <v>5855</v>
      </c>
      <c r="B3766" s="36">
        <v>42080</v>
      </c>
      <c r="C3766" s="35" t="s">
        <v>6</v>
      </c>
      <c r="D3766" s="35">
        <v>1</v>
      </c>
      <c r="E3766" s="35" t="s">
        <v>5858</v>
      </c>
      <c r="F3766" s="35" t="s">
        <v>29</v>
      </c>
      <c r="G3766" s="35" t="s">
        <v>4</v>
      </c>
      <c r="H3766" s="35" t="s">
        <v>5244</v>
      </c>
      <c r="I3766" s="11">
        <v>1139.51</v>
      </c>
      <c r="J3766" s="12"/>
      <c r="K3766" s="11"/>
      <c r="L3766" s="12"/>
      <c r="M3766" s="11">
        <f t="shared" si="58"/>
        <v>7163.8600000009774</v>
      </c>
      <c r="P3766"/>
    </row>
    <row r="3767" spans="1:16" hidden="1">
      <c r="A3767" t="s">
        <v>5869</v>
      </c>
      <c r="B3767" s="1">
        <v>42080</v>
      </c>
      <c r="C3767" t="s">
        <v>43</v>
      </c>
      <c r="D3767">
        <v>1</v>
      </c>
      <c r="E3767" t="s">
        <v>5871</v>
      </c>
      <c r="F3767" t="s">
        <v>67</v>
      </c>
      <c r="G3767" t="s">
        <v>4</v>
      </c>
      <c r="H3767" t="s">
        <v>5872</v>
      </c>
      <c r="I3767" s="2">
        <v>39293.78</v>
      </c>
      <c r="J3767" s="5"/>
      <c r="L3767" s="5"/>
      <c r="M3767" s="2">
        <f t="shared" si="58"/>
        <v>46457.640000000974</v>
      </c>
      <c r="P3767"/>
    </row>
    <row r="3768" spans="1:16" hidden="1">
      <c r="A3768" t="s">
        <v>5873</v>
      </c>
      <c r="B3768" s="1">
        <v>42080</v>
      </c>
      <c r="C3768" t="s">
        <v>4685</v>
      </c>
      <c r="D3768">
        <v>1</v>
      </c>
      <c r="E3768" t="s">
        <v>5876</v>
      </c>
      <c r="F3768" t="s">
        <v>67</v>
      </c>
      <c r="G3768" t="s">
        <v>4</v>
      </c>
      <c r="H3768" t="s">
        <v>2870</v>
      </c>
      <c r="J3768" s="5"/>
      <c r="K3768" s="2">
        <v>50000</v>
      </c>
      <c r="L3768" s="5"/>
      <c r="M3768" s="2">
        <f t="shared" si="58"/>
        <v>-3542.3599999990256</v>
      </c>
      <c r="P3768"/>
    </row>
    <row r="3769" spans="1:16" hidden="1">
      <c r="A3769" t="s">
        <v>5991</v>
      </c>
      <c r="B3769" s="1">
        <v>42080</v>
      </c>
      <c r="C3769" t="s">
        <v>4685</v>
      </c>
      <c r="D3769">
        <v>1</v>
      </c>
      <c r="E3769" t="s">
        <v>5994</v>
      </c>
      <c r="F3769" t="s">
        <v>1439</v>
      </c>
      <c r="G3769" t="s">
        <v>4</v>
      </c>
      <c r="H3769" t="s">
        <v>5995</v>
      </c>
      <c r="J3769" s="5"/>
      <c r="K3769" s="2">
        <v>1025</v>
      </c>
      <c r="L3769" s="5"/>
      <c r="M3769" s="2">
        <f t="shared" si="58"/>
        <v>-4567.3599999990256</v>
      </c>
      <c r="P3769"/>
    </row>
    <row r="3770" spans="1:16" hidden="1">
      <c r="A3770" t="s">
        <v>5996</v>
      </c>
      <c r="B3770" s="1">
        <v>42080</v>
      </c>
      <c r="C3770" t="s">
        <v>11</v>
      </c>
      <c r="D3770">
        <v>1</v>
      </c>
      <c r="E3770" t="s">
        <v>5999</v>
      </c>
      <c r="F3770" t="s">
        <v>67</v>
      </c>
      <c r="G3770" t="s">
        <v>4</v>
      </c>
      <c r="H3770" t="s">
        <v>2688</v>
      </c>
      <c r="J3770" s="5"/>
      <c r="K3770" s="2">
        <v>1472.61</v>
      </c>
      <c r="L3770" s="5"/>
      <c r="M3770" s="2">
        <f t="shared" si="58"/>
        <v>-6039.9699999990253</v>
      </c>
      <c r="P3770"/>
    </row>
    <row r="3771" spans="1:16" hidden="1">
      <c r="A3771" t="s">
        <v>6007</v>
      </c>
      <c r="B3771" s="1">
        <v>42080</v>
      </c>
      <c r="C3771" t="s">
        <v>354</v>
      </c>
      <c r="D3771">
        <v>1</v>
      </c>
      <c r="E3771" t="s">
        <v>6017</v>
      </c>
      <c r="F3771" t="s">
        <v>45</v>
      </c>
      <c r="G3771" t="s">
        <v>4</v>
      </c>
      <c r="H3771" t="s">
        <v>6018</v>
      </c>
      <c r="J3771" s="5"/>
      <c r="K3771" s="2">
        <v>1840</v>
      </c>
      <c r="L3771" s="5"/>
      <c r="M3771" s="2">
        <f t="shared" si="58"/>
        <v>-7879.9699999990253</v>
      </c>
      <c r="P3771"/>
    </row>
    <row r="3772" spans="1:16" hidden="1">
      <c r="A3772" t="s">
        <v>6020</v>
      </c>
      <c r="B3772" s="1">
        <v>42080</v>
      </c>
      <c r="C3772" t="s">
        <v>6027</v>
      </c>
      <c r="D3772">
        <v>2</v>
      </c>
      <c r="E3772" t="s">
        <v>6028</v>
      </c>
      <c r="F3772" t="s">
        <v>211</v>
      </c>
      <c r="G3772" t="s">
        <v>212</v>
      </c>
      <c r="H3772" t="s">
        <v>213</v>
      </c>
      <c r="J3772" s="5"/>
      <c r="K3772" s="2">
        <v>6000</v>
      </c>
      <c r="L3772" s="5"/>
      <c r="M3772" s="2">
        <f t="shared" si="58"/>
        <v>-13879.969999999026</v>
      </c>
      <c r="P3772"/>
    </row>
    <row r="3773" spans="1:16" hidden="1">
      <c r="A3773" t="s">
        <v>6054</v>
      </c>
      <c r="B3773" s="1">
        <v>42080</v>
      </c>
      <c r="C3773" t="s">
        <v>6</v>
      </c>
      <c r="D3773">
        <v>1</v>
      </c>
      <c r="E3773" t="s">
        <v>6060</v>
      </c>
      <c r="F3773" t="s">
        <v>29</v>
      </c>
      <c r="G3773" t="s">
        <v>4</v>
      </c>
      <c r="H3773" t="s">
        <v>4151</v>
      </c>
      <c r="I3773" s="2">
        <v>82.21</v>
      </c>
      <c r="J3773" s="5"/>
      <c r="L3773" s="5"/>
      <c r="M3773" s="2">
        <f t="shared" si="58"/>
        <v>-13797.759999999027</v>
      </c>
      <c r="P3773"/>
    </row>
    <row r="3774" spans="1:16" hidden="1">
      <c r="A3774" t="s">
        <v>6064</v>
      </c>
      <c r="B3774" s="1">
        <v>42080</v>
      </c>
      <c r="C3774" t="s">
        <v>4685</v>
      </c>
      <c r="D3774">
        <v>1</v>
      </c>
      <c r="E3774" t="s">
        <v>6071</v>
      </c>
      <c r="F3774" t="s">
        <v>67</v>
      </c>
      <c r="G3774" t="s">
        <v>4</v>
      </c>
      <c r="H3774" t="s">
        <v>6072</v>
      </c>
      <c r="J3774" s="5"/>
      <c r="K3774" s="2">
        <v>38095.699999999997</v>
      </c>
      <c r="L3774" s="5"/>
      <c r="M3774" s="2">
        <f t="shared" si="58"/>
        <v>-51893.459999999024</v>
      </c>
      <c r="P3774"/>
    </row>
    <row r="3775" spans="1:16" hidden="1">
      <c r="A3775" t="s">
        <v>6104</v>
      </c>
      <c r="B3775" s="1">
        <v>42080</v>
      </c>
      <c r="C3775" t="s">
        <v>6</v>
      </c>
      <c r="D3775">
        <v>1</v>
      </c>
      <c r="E3775" t="s">
        <v>6108</v>
      </c>
      <c r="F3775" t="s">
        <v>29</v>
      </c>
      <c r="G3775" t="s">
        <v>4</v>
      </c>
      <c r="H3775" t="s">
        <v>1335</v>
      </c>
      <c r="I3775" s="2">
        <v>896.85</v>
      </c>
      <c r="J3775" s="5"/>
      <c r="L3775" s="5"/>
      <c r="M3775" s="2">
        <f t="shared" si="58"/>
        <v>-50996.609999999026</v>
      </c>
      <c r="P3775"/>
    </row>
    <row r="3776" spans="1:16" hidden="1">
      <c r="A3776" t="s">
        <v>6117</v>
      </c>
      <c r="B3776" s="1">
        <v>42080</v>
      </c>
      <c r="C3776" t="s">
        <v>6</v>
      </c>
      <c r="D3776">
        <v>1</v>
      </c>
      <c r="E3776" t="s">
        <v>6126</v>
      </c>
      <c r="F3776" t="s">
        <v>8</v>
      </c>
      <c r="G3776" t="s">
        <v>4</v>
      </c>
      <c r="H3776" t="s">
        <v>2277</v>
      </c>
      <c r="I3776" s="2">
        <v>3867.81</v>
      </c>
      <c r="J3776" s="5"/>
      <c r="L3776" s="5"/>
      <c r="M3776" s="2">
        <f t="shared" si="58"/>
        <v>-47128.799999999028</v>
      </c>
      <c r="P3776"/>
    </row>
    <row r="3777" spans="1:16" hidden="1">
      <c r="A3777" t="s">
        <v>6129</v>
      </c>
      <c r="B3777" s="1">
        <v>42080</v>
      </c>
      <c r="C3777" t="s">
        <v>1</v>
      </c>
      <c r="D3777">
        <v>1</v>
      </c>
      <c r="E3777" t="s">
        <v>6134</v>
      </c>
      <c r="F3777" t="s">
        <v>16</v>
      </c>
      <c r="G3777" t="s">
        <v>4</v>
      </c>
      <c r="H3777" t="s">
        <v>4316</v>
      </c>
      <c r="J3777" s="5"/>
      <c r="K3777" s="2">
        <v>205800</v>
      </c>
      <c r="L3777" s="5"/>
      <c r="M3777" s="2">
        <f t="shared" si="58"/>
        <v>-252928.79999999903</v>
      </c>
      <c r="P3777"/>
    </row>
    <row r="3778" spans="1:16" hidden="1">
      <c r="A3778" t="s">
        <v>6135</v>
      </c>
      <c r="B3778" s="1">
        <v>42080</v>
      </c>
      <c r="C3778" t="s">
        <v>11</v>
      </c>
      <c r="D3778">
        <v>1</v>
      </c>
      <c r="E3778" t="s">
        <v>6140</v>
      </c>
      <c r="F3778" t="s">
        <v>13</v>
      </c>
      <c r="G3778" t="s">
        <v>4</v>
      </c>
      <c r="H3778" t="s">
        <v>6141</v>
      </c>
      <c r="J3778" s="5"/>
      <c r="K3778" s="2">
        <v>302000</v>
      </c>
      <c r="L3778" s="5"/>
      <c r="M3778" s="2">
        <f t="shared" si="58"/>
        <v>-554928.799999999</v>
      </c>
      <c r="P3778"/>
    </row>
    <row r="3779" spans="1:16" hidden="1">
      <c r="A3779" t="s">
        <v>6142</v>
      </c>
      <c r="B3779" s="1">
        <v>42080</v>
      </c>
      <c r="C3779" t="s">
        <v>11</v>
      </c>
      <c r="D3779">
        <v>1</v>
      </c>
      <c r="E3779" t="s">
        <v>6147</v>
      </c>
      <c r="F3779" t="s">
        <v>13</v>
      </c>
      <c r="G3779" t="s">
        <v>4</v>
      </c>
      <c r="H3779" t="s">
        <v>6141</v>
      </c>
      <c r="J3779" s="5"/>
      <c r="K3779" s="2">
        <v>302000</v>
      </c>
      <c r="L3779" s="5"/>
      <c r="M3779" s="2">
        <f t="shared" si="58"/>
        <v>-856928.799999999</v>
      </c>
      <c r="P3779"/>
    </row>
    <row r="3780" spans="1:16" hidden="1">
      <c r="A3780" t="s">
        <v>6181</v>
      </c>
      <c r="B3780" s="1">
        <v>42080</v>
      </c>
      <c r="C3780" t="s">
        <v>11</v>
      </c>
      <c r="D3780">
        <v>1</v>
      </c>
      <c r="E3780" t="s">
        <v>6184</v>
      </c>
      <c r="F3780" t="s">
        <v>16</v>
      </c>
      <c r="G3780" t="s">
        <v>4</v>
      </c>
      <c r="H3780" t="s">
        <v>6185</v>
      </c>
      <c r="J3780" s="5"/>
      <c r="K3780" s="2">
        <v>27320.39</v>
      </c>
      <c r="L3780" s="5"/>
      <c r="M3780" s="2">
        <f t="shared" si="58"/>
        <v>-884249.18999999901</v>
      </c>
      <c r="P3780"/>
    </row>
    <row r="3781" spans="1:16" hidden="1">
      <c r="A3781" t="s">
        <v>6186</v>
      </c>
      <c r="B3781" s="1">
        <v>42080</v>
      </c>
      <c r="C3781" t="s">
        <v>6</v>
      </c>
      <c r="D3781">
        <v>1</v>
      </c>
      <c r="E3781" t="s">
        <v>6192</v>
      </c>
      <c r="F3781" t="s">
        <v>29</v>
      </c>
      <c r="G3781" t="s">
        <v>4</v>
      </c>
      <c r="H3781" t="s">
        <v>6193</v>
      </c>
      <c r="I3781" s="2">
        <v>3900</v>
      </c>
      <c r="J3781" s="5"/>
      <c r="L3781" s="5"/>
      <c r="M3781" s="2">
        <f t="shared" si="58"/>
        <v>-880349.18999999901</v>
      </c>
      <c r="P3781"/>
    </row>
    <row r="3782" spans="1:16" hidden="1">
      <c r="A3782" t="s">
        <v>6194</v>
      </c>
      <c r="B3782" s="1">
        <v>42080</v>
      </c>
      <c r="C3782" t="s">
        <v>200</v>
      </c>
      <c r="D3782">
        <v>1</v>
      </c>
      <c r="E3782" t="s">
        <v>6199</v>
      </c>
      <c r="F3782" t="s">
        <v>16</v>
      </c>
      <c r="G3782" t="s">
        <v>4</v>
      </c>
      <c r="H3782" t="s">
        <v>200</v>
      </c>
      <c r="J3782" s="5"/>
      <c r="K3782" s="2">
        <v>21025</v>
      </c>
      <c r="L3782" s="5"/>
      <c r="M3782" s="2">
        <f t="shared" si="58"/>
        <v>-901374.18999999901</v>
      </c>
      <c r="P3782"/>
    </row>
    <row r="3783" spans="1:16" hidden="1">
      <c r="A3783" t="s">
        <v>6202</v>
      </c>
      <c r="B3783" s="1">
        <v>42080</v>
      </c>
      <c r="C3783" t="s">
        <v>195</v>
      </c>
      <c r="D3783">
        <v>1</v>
      </c>
      <c r="E3783" t="s">
        <v>6208</v>
      </c>
      <c r="F3783" t="s">
        <v>13</v>
      </c>
      <c r="G3783" t="s">
        <v>4</v>
      </c>
      <c r="H3783" t="s">
        <v>195</v>
      </c>
      <c r="J3783" s="5"/>
      <c r="K3783" s="2">
        <v>23482.6</v>
      </c>
      <c r="L3783" s="5"/>
      <c r="M3783" s="2">
        <f t="shared" si="58"/>
        <v>-924856.78999999899</v>
      </c>
      <c r="P3783"/>
    </row>
    <row r="3784" spans="1:16" hidden="1">
      <c r="A3784" t="s">
        <v>6211</v>
      </c>
      <c r="B3784" s="1">
        <v>42080</v>
      </c>
      <c r="C3784" t="s">
        <v>18</v>
      </c>
      <c r="D3784">
        <v>1</v>
      </c>
      <c r="E3784" t="s">
        <v>6216</v>
      </c>
      <c r="F3784" t="s">
        <v>13</v>
      </c>
      <c r="G3784" t="s">
        <v>4</v>
      </c>
      <c r="H3784" t="s">
        <v>18</v>
      </c>
      <c r="J3784" s="5"/>
      <c r="K3784" s="2">
        <v>46124.56</v>
      </c>
      <c r="L3784" s="5"/>
      <c r="M3784" s="2">
        <f t="shared" si="58"/>
        <v>-970981.34999999893</v>
      </c>
      <c r="P3784"/>
    </row>
    <row r="3785" spans="1:16" hidden="1">
      <c r="A3785" t="s">
        <v>13049</v>
      </c>
      <c r="B3785" s="1">
        <v>42080</v>
      </c>
      <c r="C3785" t="s">
        <v>4637</v>
      </c>
      <c r="D3785">
        <v>1</v>
      </c>
      <c r="E3785" t="s">
        <v>13050</v>
      </c>
      <c r="F3785" t="s">
        <v>3342</v>
      </c>
      <c r="G3785" t="s">
        <v>52</v>
      </c>
      <c r="H3785" t="s">
        <v>4639</v>
      </c>
      <c r="I3785" s="2">
        <v>6000</v>
      </c>
      <c r="J3785" s="5"/>
      <c r="L3785" s="5"/>
      <c r="M3785" s="2">
        <f t="shared" ref="M3785:M3848" si="59">+M3784+I3785-K3785</f>
        <v>-964981.34999999893</v>
      </c>
      <c r="P3785"/>
    </row>
    <row r="3786" spans="1:16" hidden="1">
      <c r="A3786" t="s">
        <v>22691</v>
      </c>
      <c r="B3786" s="1">
        <v>42080</v>
      </c>
      <c r="C3786" t="s">
        <v>6</v>
      </c>
      <c r="D3786">
        <v>1</v>
      </c>
      <c r="E3786" t="s">
        <v>22712</v>
      </c>
      <c r="F3786" t="s">
        <v>13565</v>
      </c>
      <c r="G3786" t="s">
        <v>4</v>
      </c>
      <c r="H3786" t="s">
        <v>5872</v>
      </c>
      <c r="J3786" s="5"/>
      <c r="K3786" s="2">
        <v>39293.78</v>
      </c>
      <c r="L3786" s="5"/>
      <c r="M3786" s="2">
        <f t="shared" si="59"/>
        <v>-1004275.129999999</v>
      </c>
      <c r="P3786"/>
    </row>
    <row r="3787" spans="1:16" hidden="1">
      <c r="A3787" t="s">
        <v>22713</v>
      </c>
      <c r="B3787" s="1">
        <v>42080</v>
      </c>
      <c r="C3787" t="s">
        <v>6</v>
      </c>
      <c r="D3787">
        <v>1</v>
      </c>
      <c r="E3787" t="s">
        <v>22733</v>
      </c>
      <c r="F3787" t="s">
        <v>13565</v>
      </c>
      <c r="G3787" t="s">
        <v>4</v>
      </c>
      <c r="H3787" t="s">
        <v>22734</v>
      </c>
      <c r="I3787" s="2">
        <v>50000</v>
      </c>
      <c r="J3787" s="5"/>
      <c r="L3787" s="5"/>
      <c r="M3787" s="2">
        <f t="shared" si="59"/>
        <v>-954275.12999999896</v>
      </c>
      <c r="P3787"/>
    </row>
    <row r="3788" spans="1:16" hidden="1">
      <c r="A3788" t="s">
        <v>22735</v>
      </c>
      <c r="B3788" s="1">
        <v>42080</v>
      </c>
      <c r="C3788" t="s">
        <v>6</v>
      </c>
      <c r="D3788">
        <v>1</v>
      </c>
      <c r="E3788" t="s">
        <v>22733</v>
      </c>
      <c r="F3788" t="s">
        <v>13565</v>
      </c>
      <c r="G3788" t="s">
        <v>4</v>
      </c>
      <c r="H3788" t="s">
        <v>22755</v>
      </c>
      <c r="J3788" s="5"/>
      <c r="K3788" s="2">
        <v>50000</v>
      </c>
      <c r="L3788" s="5"/>
      <c r="M3788" s="2">
        <f t="shared" si="59"/>
        <v>-1004275.129999999</v>
      </c>
      <c r="P3788"/>
    </row>
    <row r="3789" spans="1:16" hidden="1">
      <c r="A3789" t="s">
        <v>22756</v>
      </c>
      <c r="B3789" s="1">
        <v>42080</v>
      </c>
      <c r="C3789" t="s">
        <v>22774</v>
      </c>
      <c r="D3789">
        <v>1</v>
      </c>
      <c r="E3789" t="s">
        <v>22775</v>
      </c>
      <c r="F3789" t="s">
        <v>13565</v>
      </c>
      <c r="G3789" t="s">
        <v>4</v>
      </c>
      <c r="H3789" t="s">
        <v>2870</v>
      </c>
      <c r="I3789" s="2">
        <v>50000</v>
      </c>
      <c r="J3789" s="5"/>
      <c r="L3789" s="5"/>
      <c r="M3789" s="2">
        <f t="shared" si="59"/>
        <v>-954275.12999999896</v>
      </c>
      <c r="P3789"/>
    </row>
    <row r="3790" spans="1:16" hidden="1">
      <c r="A3790" t="s">
        <v>22776</v>
      </c>
      <c r="B3790" s="1">
        <v>42080</v>
      </c>
      <c r="C3790" t="s">
        <v>22774</v>
      </c>
      <c r="D3790">
        <v>1</v>
      </c>
      <c r="E3790" t="s">
        <v>22799</v>
      </c>
      <c r="F3790" t="s">
        <v>13565</v>
      </c>
      <c r="G3790" t="s">
        <v>4</v>
      </c>
      <c r="H3790" t="s">
        <v>2870</v>
      </c>
      <c r="I3790" s="2">
        <v>38095.699999999997</v>
      </c>
      <c r="J3790" s="5"/>
      <c r="L3790" s="5"/>
      <c r="M3790" s="2">
        <f t="shared" si="59"/>
        <v>-916179.429999999</v>
      </c>
      <c r="P3790"/>
    </row>
    <row r="3791" spans="1:16" hidden="1">
      <c r="A3791" t="s">
        <v>22800</v>
      </c>
      <c r="B3791" s="1">
        <v>42080</v>
      </c>
      <c r="C3791" t="s">
        <v>22824</v>
      </c>
      <c r="D3791">
        <v>2</v>
      </c>
      <c r="E3791" t="s">
        <v>22825</v>
      </c>
      <c r="F3791" t="s">
        <v>7054</v>
      </c>
      <c r="G3791" t="s">
        <v>4</v>
      </c>
      <c r="H3791" t="s">
        <v>13429</v>
      </c>
      <c r="I3791" s="2">
        <v>1025</v>
      </c>
      <c r="J3791" s="5"/>
      <c r="L3791" s="5"/>
      <c r="M3791" s="2">
        <f t="shared" si="59"/>
        <v>-915154.429999999</v>
      </c>
      <c r="P3791"/>
    </row>
    <row r="3792" spans="1:16" hidden="1">
      <c r="A3792" t="s">
        <v>22826</v>
      </c>
      <c r="B3792" s="1">
        <v>42080</v>
      </c>
      <c r="C3792" t="s">
        <v>22846</v>
      </c>
      <c r="D3792">
        <v>2</v>
      </c>
      <c r="E3792" t="s">
        <v>22847</v>
      </c>
      <c r="F3792" t="s">
        <v>7054</v>
      </c>
      <c r="G3792" t="s">
        <v>4</v>
      </c>
      <c r="H3792" t="s">
        <v>22848</v>
      </c>
      <c r="I3792" s="2">
        <v>1025</v>
      </c>
      <c r="J3792" s="5"/>
      <c r="L3792" s="5"/>
      <c r="M3792" s="2">
        <f t="shared" si="59"/>
        <v>-914129.429999999</v>
      </c>
      <c r="P3792"/>
    </row>
    <row r="3793" spans="1:16" hidden="1">
      <c r="A3793" t="s">
        <v>22849</v>
      </c>
      <c r="B3793" s="1">
        <v>42080</v>
      </c>
      <c r="C3793" t="s">
        <v>7276</v>
      </c>
      <c r="D3793">
        <v>1</v>
      </c>
      <c r="E3793" t="s">
        <v>22872</v>
      </c>
      <c r="F3793" t="s">
        <v>13610</v>
      </c>
      <c r="G3793" t="s">
        <v>4</v>
      </c>
      <c r="H3793" t="s">
        <v>6763</v>
      </c>
      <c r="I3793" s="2">
        <v>17953.990000000002</v>
      </c>
      <c r="J3793" s="5"/>
      <c r="L3793" s="5"/>
      <c r="M3793" s="2">
        <f t="shared" si="59"/>
        <v>-896175.43999999901</v>
      </c>
      <c r="P3793"/>
    </row>
    <row r="3794" spans="1:16" hidden="1">
      <c r="A3794" t="s">
        <v>22873</v>
      </c>
      <c r="B3794" s="1">
        <v>42080</v>
      </c>
      <c r="C3794" t="s">
        <v>17523</v>
      </c>
      <c r="D3794">
        <v>1</v>
      </c>
      <c r="E3794" t="s">
        <v>22895</v>
      </c>
      <c r="F3794" t="s">
        <v>13565</v>
      </c>
      <c r="G3794" t="s">
        <v>4</v>
      </c>
      <c r="H3794" t="s">
        <v>2816</v>
      </c>
      <c r="I3794" s="2">
        <v>10000</v>
      </c>
      <c r="J3794" s="5"/>
      <c r="L3794" s="5"/>
      <c r="M3794" s="2">
        <f t="shared" si="59"/>
        <v>-886175.43999999901</v>
      </c>
      <c r="P3794"/>
    </row>
    <row r="3795" spans="1:16" hidden="1">
      <c r="A3795" t="s">
        <v>22896</v>
      </c>
      <c r="B3795" s="1">
        <v>42080</v>
      </c>
      <c r="C3795" t="s">
        <v>1419</v>
      </c>
      <c r="D3795">
        <v>2</v>
      </c>
      <c r="E3795" t="s">
        <v>22917</v>
      </c>
      <c r="F3795" t="s">
        <v>13559</v>
      </c>
      <c r="G3795" t="s">
        <v>479</v>
      </c>
      <c r="H3795" t="s">
        <v>19242</v>
      </c>
      <c r="I3795" s="2">
        <v>1472.61</v>
      </c>
      <c r="J3795" s="5"/>
      <c r="L3795" s="5"/>
      <c r="M3795" s="2">
        <f t="shared" si="59"/>
        <v>-884702.82999999903</v>
      </c>
      <c r="P3795"/>
    </row>
    <row r="3796" spans="1:16" hidden="1">
      <c r="A3796" t="s">
        <v>22918</v>
      </c>
      <c r="B3796" s="1">
        <v>42080</v>
      </c>
      <c r="C3796" t="s">
        <v>22937</v>
      </c>
      <c r="D3796">
        <v>2</v>
      </c>
      <c r="E3796" t="s">
        <v>22938</v>
      </c>
      <c r="F3796" t="s">
        <v>7054</v>
      </c>
      <c r="G3796" t="s">
        <v>4</v>
      </c>
      <c r="H3796" t="s">
        <v>12476</v>
      </c>
      <c r="I3796" s="2">
        <v>1025</v>
      </c>
      <c r="J3796" s="5"/>
      <c r="L3796" s="5"/>
      <c r="M3796" s="2">
        <f t="shared" si="59"/>
        <v>-883677.82999999903</v>
      </c>
      <c r="P3796"/>
    </row>
    <row r="3797" spans="1:16" hidden="1">
      <c r="A3797" t="s">
        <v>22939</v>
      </c>
      <c r="B3797" s="1">
        <v>42080</v>
      </c>
      <c r="C3797" t="s">
        <v>22961</v>
      </c>
      <c r="D3797">
        <v>2</v>
      </c>
      <c r="E3797" t="s">
        <v>22962</v>
      </c>
      <c r="F3797" t="s">
        <v>7054</v>
      </c>
      <c r="G3797" t="s">
        <v>4</v>
      </c>
      <c r="H3797" t="s">
        <v>2000</v>
      </c>
      <c r="I3797" s="2">
        <v>1025</v>
      </c>
      <c r="J3797" s="5"/>
      <c r="L3797" s="5"/>
      <c r="M3797" s="2">
        <f t="shared" si="59"/>
        <v>-882652.82999999903</v>
      </c>
      <c r="P3797"/>
    </row>
    <row r="3798" spans="1:16" hidden="1">
      <c r="A3798" t="s">
        <v>22963</v>
      </c>
      <c r="B3798" s="1">
        <v>42080</v>
      </c>
      <c r="C3798" t="s">
        <v>6920</v>
      </c>
      <c r="D3798">
        <v>2</v>
      </c>
      <c r="E3798" t="s">
        <v>22982</v>
      </c>
      <c r="F3798" t="s">
        <v>7054</v>
      </c>
      <c r="G3798" t="s">
        <v>4</v>
      </c>
      <c r="H3798" t="s">
        <v>972</v>
      </c>
      <c r="I3798" s="2">
        <v>1840</v>
      </c>
      <c r="J3798" s="5"/>
      <c r="L3798" s="5"/>
      <c r="M3798" s="2">
        <f t="shared" si="59"/>
        <v>-880812.82999999903</v>
      </c>
      <c r="P3798"/>
    </row>
    <row r="3799" spans="1:16" hidden="1">
      <c r="A3799" t="s">
        <v>22983</v>
      </c>
      <c r="B3799" s="1">
        <v>42080</v>
      </c>
      <c r="C3799" t="s">
        <v>23007</v>
      </c>
      <c r="D3799">
        <v>2</v>
      </c>
      <c r="E3799" t="s">
        <v>23008</v>
      </c>
      <c r="F3799" t="s">
        <v>7054</v>
      </c>
      <c r="G3799" t="s">
        <v>4</v>
      </c>
      <c r="H3799" t="s">
        <v>4419</v>
      </c>
      <c r="J3799" s="5"/>
      <c r="K3799" s="2">
        <v>7683.87</v>
      </c>
      <c r="L3799" s="5"/>
      <c r="M3799" s="2">
        <f t="shared" si="59"/>
        <v>-888496.69999999902</v>
      </c>
      <c r="P3799"/>
    </row>
    <row r="3800" spans="1:16" hidden="1">
      <c r="A3800" t="s">
        <v>22983</v>
      </c>
      <c r="B3800" s="1">
        <v>42080</v>
      </c>
      <c r="C3800" t="s">
        <v>23007</v>
      </c>
      <c r="D3800">
        <v>2</v>
      </c>
      <c r="E3800" t="s">
        <v>23008</v>
      </c>
      <c r="F3800" t="s">
        <v>7054</v>
      </c>
      <c r="G3800" t="s">
        <v>4</v>
      </c>
      <c r="H3800" t="s">
        <v>4419</v>
      </c>
      <c r="I3800" s="2">
        <v>7683.87</v>
      </c>
      <c r="J3800" s="5"/>
      <c r="L3800" s="5"/>
      <c r="M3800" s="2">
        <f t="shared" si="59"/>
        <v>-880812.82999999903</v>
      </c>
      <c r="P3800"/>
    </row>
    <row r="3801" spans="1:16" hidden="1">
      <c r="A3801" t="s">
        <v>23009</v>
      </c>
      <c r="B3801" s="1">
        <v>42080</v>
      </c>
      <c r="C3801" t="s">
        <v>23031</v>
      </c>
      <c r="D3801">
        <v>2</v>
      </c>
      <c r="E3801" t="s">
        <v>23032</v>
      </c>
      <c r="F3801" t="s">
        <v>13559</v>
      </c>
      <c r="G3801" t="s">
        <v>313</v>
      </c>
      <c r="H3801" t="s">
        <v>3202</v>
      </c>
      <c r="J3801" s="5"/>
      <c r="K3801" s="2">
        <v>935.55</v>
      </c>
      <c r="L3801" s="5"/>
      <c r="M3801" s="2">
        <f t="shared" si="59"/>
        <v>-881748.37999999907</v>
      </c>
      <c r="P3801"/>
    </row>
    <row r="3802" spans="1:16" hidden="1">
      <c r="A3802" t="s">
        <v>23009</v>
      </c>
      <c r="B3802" s="1">
        <v>42080</v>
      </c>
      <c r="C3802" t="s">
        <v>23031</v>
      </c>
      <c r="D3802">
        <v>2</v>
      </c>
      <c r="E3802" t="s">
        <v>23032</v>
      </c>
      <c r="F3802" t="s">
        <v>13559</v>
      </c>
      <c r="G3802" t="s">
        <v>313</v>
      </c>
      <c r="H3802" t="s">
        <v>3202</v>
      </c>
      <c r="I3802" s="2">
        <v>935.55</v>
      </c>
      <c r="J3802" s="5"/>
      <c r="L3802" s="5"/>
      <c r="M3802" s="2">
        <f t="shared" si="59"/>
        <v>-880812.82999999903</v>
      </c>
      <c r="P3802"/>
    </row>
    <row r="3803" spans="1:16" hidden="1">
      <c r="A3803" t="s">
        <v>23033</v>
      </c>
      <c r="B3803" s="1">
        <v>42080</v>
      </c>
      <c r="C3803" t="s">
        <v>23058</v>
      </c>
      <c r="D3803">
        <v>2</v>
      </c>
      <c r="E3803" t="s">
        <v>23059</v>
      </c>
      <c r="F3803" t="s">
        <v>7054</v>
      </c>
      <c r="G3803" t="s">
        <v>4</v>
      </c>
      <c r="H3803" t="s">
        <v>7317</v>
      </c>
      <c r="I3803" s="2">
        <v>1840</v>
      </c>
      <c r="J3803" s="5"/>
      <c r="L3803" s="5"/>
      <c r="M3803" s="2">
        <f t="shared" si="59"/>
        <v>-878972.82999999903</v>
      </c>
      <c r="P3803"/>
    </row>
    <row r="3804" spans="1:16" hidden="1">
      <c r="A3804" t="s">
        <v>23060</v>
      </c>
      <c r="B3804" s="1">
        <v>42080</v>
      </c>
      <c r="C3804" t="s">
        <v>23084</v>
      </c>
      <c r="D3804">
        <v>2</v>
      </c>
      <c r="E3804" t="s">
        <v>23085</v>
      </c>
      <c r="F3804" t="s">
        <v>7054</v>
      </c>
      <c r="G3804" t="s">
        <v>4</v>
      </c>
      <c r="H3804" t="s">
        <v>23086</v>
      </c>
      <c r="I3804" s="2">
        <v>1523.74</v>
      </c>
      <c r="J3804" s="5"/>
      <c r="L3804" s="5"/>
      <c r="M3804" s="2">
        <f t="shared" si="59"/>
        <v>-877449.08999999904</v>
      </c>
      <c r="P3804"/>
    </row>
    <row r="3805" spans="1:16" hidden="1">
      <c r="A3805" t="s">
        <v>23087</v>
      </c>
      <c r="B3805" s="1">
        <v>42080</v>
      </c>
      <c r="C3805" t="s">
        <v>23108</v>
      </c>
      <c r="D3805">
        <v>2</v>
      </c>
      <c r="E3805" t="s">
        <v>23109</v>
      </c>
      <c r="F3805" t="s">
        <v>7054</v>
      </c>
      <c r="G3805" t="s">
        <v>4</v>
      </c>
      <c r="H3805" t="s">
        <v>4151</v>
      </c>
      <c r="I3805" s="2">
        <v>240.05</v>
      </c>
      <c r="J3805" s="5"/>
      <c r="L3805" s="5"/>
      <c r="M3805" s="2">
        <f t="shared" si="59"/>
        <v>-877209.03999999899</v>
      </c>
      <c r="P3805"/>
    </row>
    <row r="3806" spans="1:16" hidden="1">
      <c r="A3806" t="s">
        <v>23110</v>
      </c>
      <c r="B3806" s="1">
        <v>42080</v>
      </c>
      <c r="C3806" t="s">
        <v>23133</v>
      </c>
      <c r="D3806">
        <v>2</v>
      </c>
      <c r="E3806" t="s">
        <v>23134</v>
      </c>
      <c r="F3806" t="s">
        <v>7054</v>
      </c>
      <c r="G3806" t="s">
        <v>4</v>
      </c>
      <c r="H3806" t="s">
        <v>15434</v>
      </c>
      <c r="I3806" s="2">
        <v>1025</v>
      </c>
      <c r="J3806" s="5"/>
      <c r="L3806" s="5"/>
      <c r="M3806" s="2">
        <f t="shared" si="59"/>
        <v>-876184.03999999899</v>
      </c>
      <c r="P3806"/>
    </row>
    <row r="3807" spans="1:16" hidden="1">
      <c r="A3807" t="s">
        <v>23135</v>
      </c>
      <c r="B3807" s="1">
        <v>42080</v>
      </c>
      <c r="C3807" t="s">
        <v>23159</v>
      </c>
      <c r="D3807">
        <v>2</v>
      </c>
      <c r="E3807" t="s">
        <v>23160</v>
      </c>
      <c r="F3807" t="s">
        <v>7054</v>
      </c>
      <c r="G3807" t="s">
        <v>4</v>
      </c>
      <c r="H3807" t="s">
        <v>4624</v>
      </c>
      <c r="I3807" s="2">
        <v>100</v>
      </c>
      <c r="J3807" s="5"/>
      <c r="L3807" s="5"/>
      <c r="M3807" s="2">
        <f t="shared" si="59"/>
        <v>-876084.03999999899</v>
      </c>
      <c r="P3807"/>
    </row>
    <row r="3808" spans="1:16" hidden="1">
      <c r="A3808" t="s">
        <v>23161</v>
      </c>
      <c r="B3808" s="1">
        <v>42080</v>
      </c>
      <c r="C3808" t="s">
        <v>18</v>
      </c>
      <c r="D3808">
        <v>2</v>
      </c>
      <c r="E3808" t="s">
        <v>23181</v>
      </c>
      <c r="F3808" t="s">
        <v>13559</v>
      </c>
      <c r="G3808" t="s">
        <v>479</v>
      </c>
      <c r="H3808" t="s">
        <v>16353</v>
      </c>
      <c r="I3808" s="2">
        <v>80.069999999999993</v>
      </c>
      <c r="J3808" s="5"/>
      <c r="L3808" s="5"/>
      <c r="M3808" s="2">
        <f t="shared" si="59"/>
        <v>-876003.96999999904</v>
      </c>
      <c r="P3808"/>
    </row>
    <row r="3809" spans="1:16" hidden="1">
      <c r="A3809" t="s">
        <v>23182</v>
      </c>
      <c r="B3809" s="1">
        <v>42080</v>
      </c>
      <c r="C3809" t="s">
        <v>2521</v>
      </c>
      <c r="D3809">
        <v>2</v>
      </c>
      <c r="E3809" t="s">
        <v>23202</v>
      </c>
      <c r="F3809" t="s">
        <v>7054</v>
      </c>
      <c r="G3809" t="s">
        <v>4</v>
      </c>
      <c r="H3809" t="s">
        <v>1828</v>
      </c>
      <c r="I3809" s="2">
        <v>200.01</v>
      </c>
      <c r="J3809" s="5"/>
      <c r="L3809" s="5"/>
      <c r="M3809" s="2">
        <f t="shared" si="59"/>
        <v>-875803.95999999903</v>
      </c>
      <c r="P3809"/>
    </row>
    <row r="3810" spans="1:16" hidden="1">
      <c r="A3810" t="s">
        <v>23203</v>
      </c>
      <c r="B3810" s="1">
        <v>42080</v>
      </c>
      <c r="C3810" t="s">
        <v>23227</v>
      </c>
      <c r="D3810">
        <v>2</v>
      </c>
      <c r="E3810" t="s">
        <v>23228</v>
      </c>
      <c r="F3810" t="s">
        <v>13559</v>
      </c>
      <c r="G3810" t="s">
        <v>313</v>
      </c>
      <c r="H3810" t="s">
        <v>1828</v>
      </c>
      <c r="J3810" s="5"/>
      <c r="K3810" s="2">
        <v>253.33</v>
      </c>
      <c r="L3810" s="5"/>
      <c r="M3810" s="2">
        <f t="shared" si="59"/>
        <v>-876057.28999999899</v>
      </c>
      <c r="P3810"/>
    </row>
    <row r="3811" spans="1:16" hidden="1">
      <c r="A3811" t="s">
        <v>23203</v>
      </c>
      <c r="B3811" s="1">
        <v>42080</v>
      </c>
      <c r="C3811" t="s">
        <v>23227</v>
      </c>
      <c r="D3811">
        <v>2</v>
      </c>
      <c r="E3811" t="s">
        <v>23228</v>
      </c>
      <c r="F3811" t="s">
        <v>13559</v>
      </c>
      <c r="G3811" t="s">
        <v>313</v>
      </c>
      <c r="H3811" t="s">
        <v>1828</v>
      </c>
      <c r="I3811" s="2">
        <v>253.33</v>
      </c>
      <c r="J3811" s="5"/>
      <c r="L3811" s="5"/>
      <c r="M3811" s="2">
        <f t="shared" si="59"/>
        <v>-875803.95999999903</v>
      </c>
      <c r="P3811"/>
    </row>
    <row r="3812" spans="1:16" hidden="1">
      <c r="A3812" t="s">
        <v>23229</v>
      </c>
      <c r="B3812" s="1">
        <v>42080</v>
      </c>
      <c r="C3812" t="s">
        <v>23249</v>
      </c>
      <c r="D3812">
        <v>2</v>
      </c>
      <c r="E3812" t="s">
        <v>23250</v>
      </c>
      <c r="F3812" t="s">
        <v>7054</v>
      </c>
      <c r="G3812" t="s">
        <v>4</v>
      </c>
      <c r="H3812" t="s">
        <v>605</v>
      </c>
      <c r="I3812" s="2">
        <v>450</v>
      </c>
      <c r="J3812" s="5"/>
      <c r="L3812" s="5"/>
      <c r="M3812" s="2">
        <f t="shared" si="59"/>
        <v>-875353.95999999903</v>
      </c>
      <c r="P3812"/>
    </row>
    <row r="3813" spans="1:16" hidden="1">
      <c r="A3813" t="s">
        <v>23251</v>
      </c>
      <c r="B3813" s="1">
        <v>42080</v>
      </c>
      <c r="C3813" t="s">
        <v>23270</v>
      </c>
      <c r="D3813">
        <v>1</v>
      </c>
      <c r="E3813" t="s">
        <v>23271</v>
      </c>
      <c r="F3813" t="s">
        <v>13565</v>
      </c>
      <c r="G3813" t="s">
        <v>4</v>
      </c>
      <c r="H3813" t="s">
        <v>23272</v>
      </c>
      <c r="I3813" s="2">
        <v>27320.39</v>
      </c>
      <c r="J3813" s="5"/>
      <c r="L3813" s="5"/>
      <c r="M3813" s="2">
        <f t="shared" si="59"/>
        <v>-848033.56999999902</v>
      </c>
      <c r="P3813"/>
    </row>
    <row r="3814" spans="1:16" hidden="1">
      <c r="A3814" t="s">
        <v>23292</v>
      </c>
      <c r="B3814" s="1">
        <v>42080</v>
      </c>
      <c r="C3814" t="s">
        <v>23312</v>
      </c>
      <c r="D3814">
        <v>1</v>
      </c>
      <c r="E3814" t="s">
        <v>23313</v>
      </c>
      <c r="F3814" t="s">
        <v>13565</v>
      </c>
      <c r="G3814" t="s">
        <v>4</v>
      </c>
      <c r="H3814" t="s">
        <v>10824</v>
      </c>
      <c r="I3814" s="2">
        <v>302000</v>
      </c>
      <c r="J3814" s="5"/>
      <c r="L3814" s="5"/>
      <c r="M3814" s="2">
        <f t="shared" si="59"/>
        <v>-546033.56999999902</v>
      </c>
      <c r="P3814"/>
    </row>
    <row r="3815" spans="1:16" hidden="1">
      <c r="A3815" t="s">
        <v>23314</v>
      </c>
      <c r="B3815" s="1">
        <v>42080</v>
      </c>
      <c r="C3815" t="s">
        <v>23336</v>
      </c>
      <c r="D3815">
        <v>1</v>
      </c>
      <c r="E3815" t="s">
        <v>23337</v>
      </c>
      <c r="F3815" t="s">
        <v>13565</v>
      </c>
      <c r="G3815" t="s">
        <v>4</v>
      </c>
      <c r="H3815" t="s">
        <v>10824</v>
      </c>
      <c r="I3815" s="2">
        <v>302000</v>
      </c>
      <c r="J3815" s="5"/>
      <c r="L3815" s="5"/>
      <c r="M3815" s="2">
        <f t="shared" si="59"/>
        <v>-244033.56999999902</v>
      </c>
      <c r="P3815"/>
    </row>
    <row r="3816" spans="1:16" hidden="1">
      <c r="A3816" t="s">
        <v>23338</v>
      </c>
      <c r="B3816" s="1">
        <v>42080</v>
      </c>
      <c r="C3816" t="s">
        <v>23355</v>
      </c>
      <c r="D3816">
        <v>2</v>
      </c>
      <c r="E3816" t="s">
        <v>23356</v>
      </c>
      <c r="F3816" t="s">
        <v>13559</v>
      </c>
      <c r="G3816" t="s">
        <v>479</v>
      </c>
      <c r="H3816" t="s">
        <v>1335</v>
      </c>
      <c r="J3816" s="5"/>
      <c r="K3816" s="2">
        <v>2688.01</v>
      </c>
      <c r="L3816" s="5"/>
      <c r="M3816" s="2">
        <f t="shared" si="59"/>
        <v>-246721.57999999903</v>
      </c>
      <c r="P3816"/>
    </row>
    <row r="3817" spans="1:16" hidden="1">
      <c r="A3817" t="s">
        <v>23338</v>
      </c>
      <c r="B3817" s="1">
        <v>42080</v>
      </c>
      <c r="C3817" t="s">
        <v>23355</v>
      </c>
      <c r="D3817">
        <v>2</v>
      </c>
      <c r="E3817" t="s">
        <v>23356</v>
      </c>
      <c r="F3817" t="s">
        <v>13559</v>
      </c>
      <c r="G3817" t="s">
        <v>479</v>
      </c>
      <c r="H3817" t="s">
        <v>1335</v>
      </c>
      <c r="I3817" s="2">
        <v>2688.01</v>
      </c>
      <c r="J3817" s="5"/>
      <c r="L3817" s="5"/>
      <c r="M3817" s="2">
        <f t="shared" si="59"/>
        <v>-244033.56999999902</v>
      </c>
      <c r="P3817"/>
    </row>
    <row r="3818" spans="1:16" hidden="1">
      <c r="A3818" t="s">
        <v>23357</v>
      </c>
      <c r="B3818" s="1">
        <v>42080</v>
      </c>
      <c r="C3818" t="s">
        <v>19774</v>
      </c>
      <c r="D3818">
        <v>1</v>
      </c>
      <c r="E3818" t="s">
        <v>23375</v>
      </c>
      <c r="F3818" t="s">
        <v>13565</v>
      </c>
      <c r="G3818" t="s">
        <v>4</v>
      </c>
      <c r="H3818" t="s">
        <v>4316</v>
      </c>
      <c r="I3818" s="2">
        <v>205800</v>
      </c>
      <c r="J3818" s="5"/>
      <c r="L3818" s="5"/>
      <c r="M3818" s="2">
        <f t="shared" si="59"/>
        <v>-38233.569999999017</v>
      </c>
      <c r="P3818"/>
    </row>
    <row r="3819" spans="1:16" hidden="1">
      <c r="A3819" t="s">
        <v>23376</v>
      </c>
      <c r="B3819" s="1">
        <v>42080</v>
      </c>
      <c r="C3819" t="s">
        <v>23394</v>
      </c>
      <c r="D3819">
        <v>2</v>
      </c>
      <c r="E3819" t="s">
        <v>23395</v>
      </c>
      <c r="F3819" t="s">
        <v>7054</v>
      </c>
      <c r="G3819" t="s">
        <v>4</v>
      </c>
      <c r="H3819" t="s">
        <v>9702</v>
      </c>
      <c r="I3819" s="2">
        <v>1025</v>
      </c>
      <c r="J3819" s="5"/>
      <c r="L3819" s="5"/>
      <c r="M3819" s="2">
        <f t="shared" si="59"/>
        <v>-37208.569999999017</v>
      </c>
      <c r="P3819"/>
    </row>
    <row r="3820" spans="1:16" hidden="1">
      <c r="A3820" t="s">
        <v>23396</v>
      </c>
      <c r="B3820" s="1">
        <v>42080</v>
      </c>
      <c r="C3820" t="s">
        <v>18</v>
      </c>
      <c r="D3820">
        <v>2</v>
      </c>
      <c r="E3820" t="s">
        <v>23413</v>
      </c>
      <c r="F3820" t="s">
        <v>13559</v>
      </c>
      <c r="G3820" t="s">
        <v>479</v>
      </c>
      <c r="H3820" t="s">
        <v>6193</v>
      </c>
      <c r="I3820" s="2">
        <v>1451.77</v>
      </c>
      <c r="J3820" s="5"/>
      <c r="L3820" s="5"/>
      <c r="M3820" s="2">
        <f t="shared" si="59"/>
        <v>-35756.799999999021</v>
      </c>
      <c r="P3820"/>
    </row>
    <row r="3821" spans="1:16" hidden="1">
      <c r="A3821" t="s">
        <v>23414</v>
      </c>
      <c r="B3821" s="1">
        <v>42080</v>
      </c>
      <c r="C3821" t="s">
        <v>23430</v>
      </c>
      <c r="D3821">
        <v>1</v>
      </c>
      <c r="E3821" t="s">
        <v>23431</v>
      </c>
      <c r="F3821" t="s">
        <v>13561</v>
      </c>
      <c r="G3821" t="s">
        <v>4</v>
      </c>
      <c r="H3821" t="s">
        <v>23432</v>
      </c>
      <c r="I3821" s="2">
        <v>10000</v>
      </c>
      <c r="J3821" s="5"/>
      <c r="L3821" s="5"/>
      <c r="M3821" s="2">
        <f t="shared" si="59"/>
        <v>-25756.799999999021</v>
      </c>
      <c r="P3821"/>
    </row>
    <row r="3822" spans="1:16" hidden="1">
      <c r="A3822" t="s">
        <v>23433</v>
      </c>
      <c r="B3822" s="1">
        <v>42080</v>
      </c>
      <c r="C3822" t="s">
        <v>6</v>
      </c>
      <c r="D3822">
        <v>1</v>
      </c>
      <c r="E3822" t="s">
        <v>23447</v>
      </c>
      <c r="F3822" t="s">
        <v>13610</v>
      </c>
      <c r="G3822" t="s">
        <v>4</v>
      </c>
      <c r="H3822" t="s">
        <v>7568</v>
      </c>
      <c r="I3822" s="2">
        <v>5085.34</v>
      </c>
      <c r="J3822" s="5"/>
      <c r="L3822" s="5"/>
      <c r="M3822" s="2">
        <f t="shared" si="59"/>
        <v>-20671.459999999021</v>
      </c>
      <c r="P3822"/>
    </row>
    <row r="3823" spans="1:16" hidden="1">
      <c r="A3823" t="s">
        <v>23448</v>
      </c>
      <c r="B3823" s="1">
        <v>42080</v>
      </c>
      <c r="C3823" t="s">
        <v>23468</v>
      </c>
      <c r="D3823">
        <v>2</v>
      </c>
      <c r="E3823" t="s">
        <v>23469</v>
      </c>
      <c r="F3823" t="s">
        <v>7054</v>
      </c>
      <c r="G3823" t="s">
        <v>4</v>
      </c>
      <c r="H3823" t="s">
        <v>1751</v>
      </c>
      <c r="I3823" s="2">
        <v>1840</v>
      </c>
      <c r="J3823" s="5"/>
      <c r="L3823" s="5"/>
      <c r="M3823" s="2">
        <f t="shared" si="59"/>
        <v>-18831.459999999021</v>
      </c>
      <c r="P3823"/>
    </row>
    <row r="3824" spans="1:16" hidden="1">
      <c r="A3824" t="s">
        <v>23470</v>
      </c>
      <c r="B3824" s="1">
        <v>42080</v>
      </c>
      <c r="C3824" t="s">
        <v>23494</v>
      </c>
      <c r="D3824">
        <v>2</v>
      </c>
      <c r="E3824" t="s">
        <v>23495</v>
      </c>
      <c r="F3824" t="s">
        <v>7054</v>
      </c>
      <c r="G3824" t="s">
        <v>4</v>
      </c>
      <c r="H3824" t="s">
        <v>22610</v>
      </c>
      <c r="I3824" s="2">
        <v>1840</v>
      </c>
      <c r="J3824" s="5"/>
      <c r="L3824" s="5"/>
      <c r="M3824" s="2">
        <f t="shared" si="59"/>
        <v>-16991.459999999021</v>
      </c>
      <c r="P3824"/>
    </row>
    <row r="3825" spans="1:16" hidden="1">
      <c r="A3825" t="s">
        <v>23496</v>
      </c>
      <c r="B3825" s="1">
        <v>42080</v>
      </c>
      <c r="C3825" t="s">
        <v>23516</v>
      </c>
      <c r="D3825">
        <v>2</v>
      </c>
      <c r="E3825" t="s">
        <v>23517</v>
      </c>
      <c r="F3825" t="s">
        <v>7054</v>
      </c>
      <c r="G3825" t="s">
        <v>4</v>
      </c>
      <c r="H3825" t="s">
        <v>285</v>
      </c>
      <c r="I3825" s="2">
        <v>2160</v>
      </c>
      <c r="J3825" s="5"/>
      <c r="L3825" s="5"/>
      <c r="M3825" s="2">
        <f t="shared" si="59"/>
        <v>-14831.459999999021</v>
      </c>
      <c r="P3825"/>
    </row>
    <row r="3826" spans="1:16" hidden="1">
      <c r="A3826" t="s">
        <v>23518</v>
      </c>
      <c r="B3826" s="1">
        <v>42080</v>
      </c>
      <c r="C3826" t="s">
        <v>23535</v>
      </c>
      <c r="D3826">
        <v>2</v>
      </c>
      <c r="E3826" t="s">
        <v>23536</v>
      </c>
      <c r="F3826" t="s">
        <v>7054</v>
      </c>
      <c r="G3826" t="s">
        <v>4</v>
      </c>
      <c r="H3826" t="s">
        <v>23537</v>
      </c>
      <c r="I3826" s="2">
        <v>1025</v>
      </c>
      <c r="J3826" s="5"/>
      <c r="L3826" s="5"/>
      <c r="M3826" s="2">
        <f t="shared" si="59"/>
        <v>-13806.459999999021</v>
      </c>
      <c r="P3826"/>
    </row>
    <row r="3827" spans="1:16" hidden="1">
      <c r="A3827" t="s">
        <v>23538</v>
      </c>
      <c r="B3827" s="1">
        <v>42080</v>
      </c>
      <c r="C3827" t="s">
        <v>674</v>
      </c>
      <c r="D3827">
        <v>2</v>
      </c>
      <c r="E3827" t="s">
        <v>23556</v>
      </c>
      <c r="F3827" t="s">
        <v>13559</v>
      </c>
      <c r="G3827" t="s">
        <v>479</v>
      </c>
      <c r="H3827" t="s">
        <v>5579</v>
      </c>
      <c r="J3827" s="5"/>
      <c r="K3827" s="2">
        <v>859.9</v>
      </c>
      <c r="L3827" s="5"/>
      <c r="M3827" s="2">
        <f t="shared" si="59"/>
        <v>-14666.35999999902</v>
      </c>
      <c r="P3827"/>
    </row>
    <row r="3828" spans="1:16" hidden="1">
      <c r="A3828" t="s">
        <v>23538</v>
      </c>
      <c r="B3828" s="1">
        <v>42080</v>
      </c>
      <c r="C3828" t="s">
        <v>674</v>
      </c>
      <c r="D3828">
        <v>2</v>
      </c>
      <c r="E3828" t="s">
        <v>23556</v>
      </c>
      <c r="F3828" t="s">
        <v>13559</v>
      </c>
      <c r="G3828" t="s">
        <v>479</v>
      </c>
      <c r="H3828" t="s">
        <v>5579</v>
      </c>
      <c r="I3828" s="2">
        <v>859.8</v>
      </c>
      <c r="J3828" s="5"/>
      <c r="L3828" s="5"/>
      <c r="M3828" s="2">
        <f t="shared" si="59"/>
        <v>-13806.559999999021</v>
      </c>
      <c r="P3828"/>
    </row>
    <row r="3829" spans="1:16" hidden="1">
      <c r="A3829" t="s">
        <v>23557</v>
      </c>
      <c r="B3829" s="1">
        <v>42080</v>
      </c>
      <c r="C3829" t="s">
        <v>23577</v>
      </c>
      <c r="D3829">
        <v>2</v>
      </c>
      <c r="E3829" t="s">
        <v>23578</v>
      </c>
      <c r="F3829" t="s">
        <v>7054</v>
      </c>
      <c r="G3829" t="s">
        <v>4</v>
      </c>
      <c r="H3829" t="s">
        <v>23579</v>
      </c>
      <c r="I3829" s="2">
        <v>1840</v>
      </c>
      <c r="J3829" s="5"/>
      <c r="L3829" s="5"/>
      <c r="M3829" s="2">
        <f t="shared" si="59"/>
        <v>-11966.559999999021</v>
      </c>
      <c r="P3829"/>
    </row>
    <row r="3830" spans="1:16" hidden="1">
      <c r="A3830" t="s">
        <v>23580</v>
      </c>
      <c r="B3830" s="1">
        <v>42080</v>
      </c>
      <c r="C3830" t="s">
        <v>6</v>
      </c>
      <c r="D3830">
        <v>1</v>
      </c>
      <c r="E3830" t="s">
        <v>23599</v>
      </c>
      <c r="F3830" t="s">
        <v>13610</v>
      </c>
      <c r="G3830" t="s">
        <v>4</v>
      </c>
      <c r="H3830" t="s">
        <v>4316</v>
      </c>
      <c r="I3830" s="2">
        <v>17990.810000000001</v>
      </c>
      <c r="J3830" s="5"/>
      <c r="L3830" s="5"/>
      <c r="M3830" s="2">
        <f t="shared" si="59"/>
        <v>6024.2500000009804</v>
      </c>
      <c r="P3830"/>
    </row>
    <row r="3831" spans="1:16" hidden="1">
      <c r="A3831" s="35" t="s">
        <v>6226</v>
      </c>
      <c r="B3831" s="36">
        <v>42081</v>
      </c>
      <c r="C3831" s="35" t="s">
        <v>6</v>
      </c>
      <c r="D3831" s="35">
        <v>1</v>
      </c>
      <c r="E3831" s="35" t="s">
        <v>6232</v>
      </c>
      <c r="F3831" s="35" t="s">
        <v>29</v>
      </c>
      <c r="G3831" s="35" t="s">
        <v>4</v>
      </c>
      <c r="H3831" s="35" t="s">
        <v>6233</v>
      </c>
      <c r="I3831" s="11">
        <v>326.02</v>
      </c>
      <c r="J3831" s="12"/>
      <c r="K3831" s="11"/>
      <c r="L3831" s="12"/>
      <c r="M3831" s="11">
        <f t="shared" si="59"/>
        <v>6350.2700000009809</v>
      </c>
      <c r="P3831"/>
    </row>
    <row r="3832" spans="1:16" hidden="1">
      <c r="A3832" t="s">
        <v>6307</v>
      </c>
      <c r="B3832" s="1">
        <v>42081</v>
      </c>
      <c r="C3832" t="s">
        <v>11</v>
      </c>
      <c r="D3832">
        <v>1</v>
      </c>
      <c r="E3832" t="s">
        <v>6317</v>
      </c>
      <c r="F3832" t="s">
        <v>13</v>
      </c>
      <c r="G3832" t="s">
        <v>4</v>
      </c>
      <c r="H3832" t="s">
        <v>6318</v>
      </c>
      <c r="J3832" s="5"/>
      <c r="K3832" s="2">
        <v>1650.8</v>
      </c>
      <c r="L3832" s="5"/>
      <c r="M3832" s="2">
        <f t="shared" si="59"/>
        <v>4699.4700000009807</v>
      </c>
      <c r="P3832"/>
    </row>
    <row r="3833" spans="1:16" hidden="1">
      <c r="A3833" t="s">
        <v>6384</v>
      </c>
      <c r="B3833" s="1">
        <v>42081</v>
      </c>
      <c r="C3833" t="s">
        <v>6</v>
      </c>
      <c r="D3833">
        <v>1</v>
      </c>
      <c r="E3833" t="s">
        <v>6390</v>
      </c>
      <c r="F3833" t="s">
        <v>29</v>
      </c>
      <c r="G3833" t="s">
        <v>4</v>
      </c>
      <c r="H3833" t="s">
        <v>6391</v>
      </c>
      <c r="I3833" s="2">
        <v>4434.29</v>
      </c>
      <c r="J3833" s="5"/>
      <c r="L3833" s="5"/>
      <c r="M3833" s="2">
        <f t="shared" si="59"/>
        <v>9133.7600000009807</v>
      </c>
      <c r="P3833"/>
    </row>
    <row r="3834" spans="1:16" hidden="1">
      <c r="A3834" t="s">
        <v>6404</v>
      </c>
      <c r="B3834" s="1">
        <v>42081</v>
      </c>
      <c r="C3834" t="s">
        <v>6</v>
      </c>
      <c r="D3834">
        <v>1</v>
      </c>
      <c r="E3834" t="s">
        <v>6390</v>
      </c>
      <c r="F3834" t="s">
        <v>29</v>
      </c>
      <c r="G3834" t="s">
        <v>4</v>
      </c>
      <c r="H3834" t="s">
        <v>6407</v>
      </c>
      <c r="J3834" s="5"/>
      <c r="K3834" s="2">
        <v>4434.29</v>
      </c>
      <c r="L3834" s="5"/>
      <c r="M3834" s="2">
        <f t="shared" si="59"/>
        <v>4699.4700000009807</v>
      </c>
      <c r="P3834"/>
    </row>
    <row r="3835" spans="1:16" hidden="1">
      <c r="A3835" t="s">
        <v>6415</v>
      </c>
      <c r="B3835" s="1">
        <v>42081</v>
      </c>
      <c r="C3835" t="s">
        <v>6</v>
      </c>
      <c r="D3835">
        <v>1</v>
      </c>
      <c r="E3835" t="s">
        <v>6417</v>
      </c>
      <c r="F3835" t="s">
        <v>29</v>
      </c>
      <c r="G3835" t="s">
        <v>4</v>
      </c>
      <c r="H3835" t="s">
        <v>6391</v>
      </c>
      <c r="I3835" s="2">
        <v>3500</v>
      </c>
      <c r="J3835" s="5"/>
      <c r="L3835" s="5"/>
      <c r="M3835" s="2">
        <f t="shared" si="59"/>
        <v>8199.4700000009798</v>
      </c>
      <c r="P3835"/>
    </row>
    <row r="3836" spans="1:16" hidden="1">
      <c r="A3836" t="s">
        <v>6546</v>
      </c>
      <c r="B3836" s="1">
        <v>42081</v>
      </c>
      <c r="C3836" t="s">
        <v>6</v>
      </c>
      <c r="D3836">
        <v>1</v>
      </c>
      <c r="E3836" t="s">
        <v>6550</v>
      </c>
      <c r="F3836" t="s">
        <v>29</v>
      </c>
      <c r="G3836" t="s">
        <v>4</v>
      </c>
      <c r="H3836" t="s">
        <v>6551</v>
      </c>
      <c r="I3836" s="2">
        <v>2302.73</v>
      </c>
      <c r="J3836" s="5"/>
      <c r="L3836" s="5"/>
      <c r="M3836" s="2">
        <f t="shared" si="59"/>
        <v>10502.200000000979</v>
      </c>
      <c r="P3836"/>
    </row>
    <row r="3837" spans="1:16" hidden="1">
      <c r="A3837" t="s">
        <v>6559</v>
      </c>
      <c r="B3837" s="1">
        <v>42081</v>
      </c>
      <c r="C3837" t="s">
        <v>18</v>
      </c>
      <c r="D3837">
        <v>2</v>
      </c>
      <c r="E3837" t="s">
        <v>6563</v>
      </c>
      <c r="F3837" t="s">
        <v>312</v>
      </c>
      <c r="G3837" t="s">
        <v>479</v>
      </c>
      <c r="H3837" t="s">
        <v>6233</v>
      </c>
      <c r="J3837" s="5"/>
      <c r="K3837" s="2">
        <v>224.02</v>
      </c>
      <c r="L3837" s="5"/>
      <c r="M3837" s="2">
        <f t="shared" si="59"/>
        <v>10278.180000000979</v>
      </c>
      <c r="P3837"/>
    </row>
    <row r="3838" spans="1:16" hidden="1">
      <c r="A3838" t="s">
        <v>6578</v>
      </c>
      <c r="B3838" s="1">
        <v>42081</v>
      </c>
      <c r="C3838" t="s">
        <v>18</v>
      </c>
      <c r="D3838">
        <v>1</v>
      </c>
      <c r="E3838" t="s">
        <v>6579</v>
      </c>
      <c r="F3838" t="s">
        <v>13</v>
      </c>
      <c r="G3838" t="s">
        <v>4</v>
      </c>
      <c r="H3838" t="s">
        <v>6580</v>
      </c>
      <c r="J3838" s="5"/>
      <c r="K3838" s="2">
        <v>55000</v>
      </c>
      <c r="L3838" s="5"/>
      <c r="M3838" s="2">
        <f t="shared" si="59"/>
        <v>-44721.819999999017</v>
      </c>
      <c r="P3838"/>
    </row>
    <row r="3839" spans="1:16" hidden="1">
      <c r="A3839" t="s">
        <v>6646</v>
      </c>
      <c r="B3839" s="1">
        <v>42081</v>
      </c>
      <c r="C3839" t="s">
        <v>11</v>
      </c>
      <c r="D3839">
        <v>1</v>
      </c>
      <c r="E3839" t="s">
        <v>6652</v>
      </c>
      <c r="F3839" t="s">
        <v>13</v>
      </c>
      <c r="G3839" t="s">
        <v>4</v>
      </c>
      <c r="H3839" t="s">
        <v>638</v>
      </c>
      <c r="J3839" s="5"/>
      <c r="K3839" s="2">
        <v>5632.46</v>
      </c>
      <c r="L3839" s="5"/>
      <c r="M3839" s="2">
        <f t="shared" si="59"/>
        <v>-50354.279999999017</v>
      </c>
      <c r="P3839"/>
    </row>
    <row r="3840" spans="1:16" hidden="1">
      <c r="A3840" t="s">
        <v>6655</v>
      </c>
      <c r="B3840" s="1">
        <v>42081</v>
      </c>
      <c r="C3840" t="s">
        <v>6</v>
      </c>
      <c r="D3840">
        <v>1</v>
      </c>
      <c r="E3840" t="s">
        <v>6658</v>
      </c>
      <c r="F3840" t="s">
        <v>8</v>
      </c>
      <c r="G3840" t="s">
        <v>4</v>
      </c>
      <c r="H3840" t="s">
        <v>2138</v>
      </c>
      <c r="I3840" s="2">
        <v>2522.8200000000002</v>
      </c>
      <c r="J3840" s="5"/>
      <c r="L3840" s="5"/>
      <c r="M3840" s="2">
        <f t="shared" si="59"/>
        <v>-47831.459999999017</v>
      </c>
      <c r="P3840"/>
    </row>
    <row r="3841" spans="1:16" hidden="1">
      <c r="A3841" t="s">
        <v>6666</v>
      </c>
      <c r="B3841" s="1">
        <v>42081</v>
      </c>
      <c r="C3841" t="s">
        <v>200</v>
      </c>
      <c r="D3841">
        <v>1</v>
      </c>
      <c r="E3841" t="s">
        <v>6668</v>
      </c>
      <c r="F3841" t="s">
        <v>16</v>
      </c>
      <c r="G3841" t="s">
        <v>4</v>
      </c>
      <c r="H3841" t="s">
        <v>200</v>
      </c>
      <c r="J3841" s="5"/>
      <c r="K3841" s="2">
        <v>3327.73</v>
      </c>
      <c r="L3841" s="5"/>
      <c r="M3841" s="2">
        <f t="shared" si="59"/>
        <v>-51159.18999999902</v>
      </c>
      <c r="P3841"/>
    </row>
    <row r="3842" spans="1:16" hidden="1">
      <c r="A3842" t="s">
        <v>6671</v>
      </c>
      <c r="B3842" s="1">
        <v>42081</v>
      </c>
      <c r="C3842" t="s">
        <v>195</v>
      </c>
      <c r="D3842">
        <v>1</v>
      </c>
      <c r="E3842" t="s">
        <v>6673</v>
      </c>
      <c r="F3842" t="s">
        <v>13</v>
      </c>
      <c r="G3842" t="s">
        <v>4</v>
      </c>
      <c r="H3842" t="s">
        <v>195</v>
      </c>
      <c r="J3842" s="5"/>
      <c r="K3842" s="2">
        <v>2672.82</v>
      </c>
      <c r="L3842" s="5"/>
      <c r="M3842" s="2">
        <f t="shared" si="59"/>
        <v>-53832.00999999902</v>
      </c>
      <c r="P3842"/>
    </row>
    <row r="3843" spans="1:16" hidden="1">
      <c r="A3843" t="s">
        <v>6676</v>
      </c>
      <c r="B3843" s="1">
        <v>42081</v>
      </c>
      <c r="C3843" t="s">
        <v>18</v>
      </c>
      <c r="D3843">
        <v>1</v>
      </c>
      <c r="E3843" t="s">
        <v>6677</v>
      </c>
      <c r="F3843" t="s">
        <v>13</v>
      </c>
      <c r="G3843" t="s">
        <v>4</v>
      </c>
      <c r="H3843" t="s">
        <v>18</v>
      </c>
      <c r="J3843" s="5"/>
      <c r="K3843" s="2">
        <v>24021.119999999999</v>
      </c>
      <c r="L3843" s="5"/>
      <c r="M3843" s="2">
        <f t="shared" si="59"/>
        <v>-77853.129999999015</v>
      </c>
      <c r="P3843"/>
    </row>
    <row r="3844" spans="1:16" hidden="1">
      <c r="A3844" t="s">
        <v>23600</v>
      </c>
      <c r="B3844" s="1">
        <v>42081</v>
      </c>
      <c r="C3844" t="s">
        <v>18</v>
      </c>
      <c r="D3844">
        <v>2</v>
      </c>
      <c r="E3844" t="s">
        <v>23617</v>
      </c>
      <c r="F3844" t="s">
        <v>13559</v>
      </c>
      <c r="G3844" t="s">
        <v>479</v>
      </c>
      <c r="H3844" t="s">
        <v>6233</v>
      </c>
      <c r="I3844" s="2">
        <v>224.02</v>
      </c>
      <c r="J3844" s="5"/>
      <c r="L3844" s="5"/>
      <c r="M3844" s="2">
        <f t="shared" si="59"/>
        <v>-77629.109999999011</v>
      </c>
      <c r="P3844"/>
    </row>
    <row r="3845" spans="1:16" hidden="1">
      <c r="A3845" t="s">
        <v>23618</v>
      </c>
      <c r="B3845" s="1">
        <v>42081</v>
      </c>
      <c r="C3845" t="s">
        <v>23634</v>
      </c>
      <c r="D3845">
        <v>2</v>
      </c>
      <c r="E3845" t="s">
        <v>23635</v>
      </c>
      <c r="F3845" t="s">
        <v>7054</v>
      </c>
      <c r="G3845" t="s">
        <v>4</v>
      </c>
      <c r="H3845" t="s">
        <v>11014</v>
      </c>
      <c r="I3845" s="2">
        <v>1025</v>
      </c>
      <c r="J3845" s="5"/>
      <c r="L3845" s="5"/>
      <c r="M3845" s="2">
        <f t="shared" si="59"/>
        <v>-76604.109999999011</v>
      </c>
      <c r="P3845"/>
    </row>
    <row r="3846" spans="1:16" hidden="1">
      <c r="A3846" t="s">
        <v>23636</v>
      </c>
      <c r="B3846" s="1">
        <v>42081</v>
      </c>
      <c r="C3846" t="s">
        <v>1419</v>
      </c>
      <c r="D3846">
        <v>2</v>
      </c>
      <c r="E3846" t="s">
        <v>23657</v>
      </c>
      <c r="F3846" t="s">
        <v>13559</v>
      </c>
      <c r="G3846" t="s">
        <v>479</v>
      </c>
      <c r="H3846" t="s">
        <v>6318</v>
      </c>
      <c r="I3846" s="2">
        <v>1650.8</v>
      </c>
      <c r="J3846" s="5"/>
      <c r="L3846" s="5"/>
      <c r="M3846" s="2">
        <f t="shared" si="59"/>
        <v>-74953.309999999008</v>
      </c>
      <c r="P3846"/>
    </row>
    <row r="3847" spans="1:16" hidden="1">
      <c r="A3847" t="s">
        <v>23658</v>
      </c>
      <c r="B3847" s="1">
        <v>42081</v>
      </c>
      <c r="C3847" t="s">
        <v>23680</v>
      </c>
      <c r="D3847">
        <v>2</v>
      </c>
      <c r="E3847" t="s">
        <v>23681</v>
      </c>
      <c r="F3847" t="s">
        <v>7054</v>
      </c>
      <c r="G3847" t="s">
        <v>4</v>
      </c>
      <c r="H3847" t="s">
        <v>3269</v>
      </c>
      <c r="I3847" s="2">
        <v>200.01</v>
      </c>
      <c r="J3847" s="5"/>
      <c r="L3847" s="5"/>
      <c r="M3847" s="2">
        <f t="shared" si="59"/>
        <v>-74753.299999999013</v>
      </c>
      <c r="P3847"/>
    </row>
    <row r="3848" spans="1:16" hidden="1">
      <c r="A3848" t="s">
        <v>23682</v>
      </c>
      <c r="B3848" s="1">
        <v>42081</v>
      </c>
      <c r="C3848" t="s">
        <v>23706</v>
      </c>
      <c r="D3848">
        <v>2</v>
      </c>
      <c r="E3848" t="s">
        <v>23707</v>
      </c>
      <c r="F3848" t="s">
        <v>7054</v>
      </c>
      <c r="G3848" t="s">
        <v>4</v>
      </c>
      <c r="H3848" t="s">
        <v>23708</v>
      </c>
      <c r="I3848" s="2">
        <v>2860</v>
      </c>
      <c r="J3848" s="5"/>
      <c r="L3848" s="5"/>
      <c r="M3848" s="2">
        <f t="shared" si="59"/>
        <v>-71893.299999999013</v>
      </c>
      <c r="P3848"/>
    </row>
    <row r="3849" spans="1:16" hidden="1">
      <c r="A3849" t="s">
        <v>23709</v>
      </c>
      <c r="B3849" s="1">
        <v>42081</v>
      </c>
      <c r="C3849" t="s">
        <v>674</v>
      </c>
      <c r="D3849">
        <v>2</v>
      </c>
      <c r="E3849" t="s">
        <v>23734</v>
      </c>
      <c r="F3849" t="s">
        <v>13559</v>
      </c>
      <c r="G3849" t="s">
        <v>479</v>
      </c>
      <c r="H3849" t="s">
        <v>3269</v>
      </c>
      <c r="J3849" s="5"/>
      <c r="K3849" s="2">
        <v>3661.34</v>
      </c>
      <c r="L3849" s="5"/>
      <c r="M3849" s="2">
        <f t="shared" ref="M3849:M3912" si="60">+M3848+I3849-K3849</f>
        <v>-75554.63999999901</v>
      </c>
      <c r="P3849"/>
    </row>
    <row r="3850" spans="1:16" hidden="1">
      <c r="A3850" t="s">
        <v>23709</v>
      </c>
      <c r="B3850" s="1">
        <v>42081</v>
      </c>
      <c r="C3850" t="s">
        <v>674</v>
      </c>
      <c r="D3850">
        <v>2</v>
      </c>
      <c r="E3850" t="s">
        <v>23734</v>
      </c>
      <c r="F3850" t="s">
        <v>13559</v>
      </c>
      <c r="G3850" t="s">
        <v>479</v>
      </c>
      <c r="H3850" t="s">
        <v>3269</v>
      </c>
      <c r="I3850" s="2">
        <v>3661.34</v>
      </c>
      <c r="J3850" s="5"/>
      <c r="L3850" s="5"/>
      <c r="M3850" s="2">
        <f t="shared" si="60"/>
        <v>-71893.299999999013</v>
      </c>
      <c r="P3850"/>
    </row>
    <row r="3851" spans="1:16" hidden="1">
      <c r="A3851" t="s">
        <v>23735</v>
      </c>
      <c r="B3851" s="1">
        <v>42081</v>
      </c>
      <c r="C3851" t="s">
        <v>18</v>
      </c>
      <c r="D3851">
        <v>2</v>
      </c>
      <c r="E3851" t="s">
        <v>23753</v>
      </c>
      <c r="F3851" t="s">
        <v>13559</v>
      </c>
      <c r="G3851" t="s">
        <v>479</v>
      </c>
      <c r="H3851" t="s">
        <v>5336</v>
      </c>
      <c r="J3851" s="5"/>
      <c r="K3851" s="2">
        <v>170.13</v>
      </c>
      <c r="L3851" s="5"/>
      <c r="M3851" s="2">
        <f t="shared" si="60"/>
        <v>-72063.429999999018</v>
      </c>
      <c r="P3851"/>
    </row>
    <row r="3852" spans="1:16" hidden="1">
      <c r="A3852" t="s">
        <v>23735</v>
      </c>
      <c r="B3852" s="1">
        <v>42081</v>
      </c>
      <c r="C3852" t="s">
        <v>18</v>
      </c>
      <c r="D3852">
        <v>2</v>
      </c>
      <c r="E3852" t="s">
        <v>23753</v>
      </c>
      <c r="F3852" t="s">
        <v>13559</v>
      </c>
      <c r="G3852" t="s">
        <v>479</v>
      </c>
      <c r="H3852" t="s">
        <v>5336</v>
      </c>
      <c r="I3852" s="2">
        <v>170.13</v>
      </c>
      <c r="J3852" s="5"/>
      <c r="L3852" s="5"/>
      <c r="M3852" s="2">
        <f t="shared" si="60"/>
        <v>-71893.299999999013</v>
      </c>
      <c r="P3852"/>
    </row>
    <row r="3853" spans="1:16" hidden="1">
      <c r="A3853" t="s">
        <v>23775</v>
      </c>
      <c r="B3853" s="1">
        <v>42081</v>
      </c>
      <c r="C3853" t="s">
        <v>18</v>
      </c>
      <c r="D3853">
        <v>2</v>
      </c>
      <c r="E3853" t="s">
        <v>23796</v>
      </c>
      <c r="F3853" t="s">
        <v>13559</v>
      </c>
      <c r="G3853" t="s">
        <v>479</v>
      </c>
      <c r="H3853" t="s">
        <v>6233</v>
      </c>
      <c r="J3853" s="5"/>
      <c r="K3853" s="2">
        <v>326.01</v>
      </c>
      <c r="L3853" s="5"/>
      <c r="M3853" s="2">
        <f t="shared" si="60"/>
        <v>-72219.309999999008</v>
      </c>
      <c r="P3853"/>
    </row>
    <row r="3854" spans="1:16" hidden="1">
      <c r="A3854" t="s">
        <v>23775</v>
      </c>
      <c r="B3854" s="1">
        <v>42081</v>
      </c>
      <c r="C3854" t="s">
        <v>18</v>
      </c>
      <c r="D3854">
        <v>2</v>
      </c>
      <c r="E3854" t="s">
        <v>23796</v>
      </c>
      <c r="F3854" t="s">
        <v>13559</v>
      </c>
      <c r="G3854" t="s">
        <v>479</v>
      </c>
      <c r="H3854" t="s">
        <v>6233</v>
      </c>
      <c r="I3854" s="2">
        <v>326.01</v>
      </c>
      <c r="J3854" s="5"/>
      <c r="L3854" s="5"/>
      <c r="M3854" s="2">
        <f t="shared" si="60"/>
        <v>-71893.299999999013</v>
      </c>
      <c r="P3854"/>
    </row>
    <row r="3855" spans="1:16" hidden="1">
      <c r="A3855" t="s">
        <v>23797</v>
      </c>
      <c r="B3855" s="1">
        <v>42081</v>
      </c>
      <c r="C3855" t="s">
        <v>14532</v>
      </c>
      <c r="D3855">
        <v>1</v>
      </c>
      <c r="E3855" t="s">
        <v>23816</v>
      </c>
      <c r="F3855" t="s">
        <v>13565</v>
      </c>
      <c r="G3855" t="s">
        <v>4</v>
      </c>
      <c r="H3855" t="s">
        <v>6580</v>
      </c>
      <c r="I3855" s="2">
        <v>55000</v>
      </c>
      <c r="J3855" s="5"/>
      <c r="L3855" s="5"/>
      <c r="M3855" s="2">
        <f t="shared" si="60"/>
        <v>-16893.299999999013</v>
      </c>
      <c r="P3855"/>
    </row>
    <row r="3856" spans="1:16" hidden="1">
      <c r="A3856" t="s">
        <v>23817</v>
      </c>
      <c r="B3856" s="1">
        <v>42081</v>
      </c>
      <c r="C3856" t="s">
        <v>23839</v>
      </c>
      <c r="D3856">
        <v>2</v>
      </c>
      <c r="E3856" t="s">
        <v>23840</v>
      </c>
      <c r="F3856" t="s">
        <v>7054</v>
      </c>
      <c r="G3856" t="s">
        <v>4</v>
      </c>
      <c r="H3856" t="s">
        <v>13925</v>
      </c>
      <c r="I3856" s="2">
        <v>1025</v>
      </c>
      <c r="J3856" s="5"/>
      <c r="L3856" s="5"/>
      <c r="M3856" s="2">
        <f t="shared" si="60"/>
        <v>-15868.299999999013</v>
      </c>
      <c r="P3856"/>
    </row>
    <row r="3857" spans="1:16" hidden="1">
      <c r="A3857" t="s">
        <v>23841</v>
      </c>
      <c r="B3857" s="1">
        <v>42081</v>
      </c>
      <c r="C3857" t="s">
        <v>18</v>
      </c>
      <c r="D3857">
        <v>2</v>
      </c>
      <c r="E3857" t="s">
        <v>23863</v>
      </c>
      <c r="F3857" t="s">
        <v>13559</v>
      </c>
      <c r="G3857" t="s">
        <v>479</v>
      </c>
      <c r="H3857" t="s">
        <v>19155</v>
      </c>
      <c r="I3857" s="2">
        <v>80.069999999999993</v>
      </c>
      <c r="J3857" s="5"/>
      <c r="L3857" s="5"/>
      <c r="M3857" s="2">
        <f t="shared" si="60"/>
        <v>-15788.229999999014</v>
      </c>
      <c r="P3857"/>
    </row>
    <row r="3858" spans="1:16" hidden="1">
      <c r="A3858" t="s">
        <v>23864</v>
      </c>
      <c r="B3858" s="1">
        <v>42081</v>
      </c>
      <c r="C3858" t="s">
        <v>23888</v>
      </c>
      <c r="D3858">
        <v>2</v>
      </c>
      <c r="E3858" t="s">
        <v>23889</v>
      </c>
      <c r="F3858" t="s">
        <v>7054</v>
      </c>
      <c r="G3858" t="s">
        <v>4</v>
      </c>
      <c r="H3858" t="s">
        <v>23890</v>
      </c>
      <c r="I3858" s="2">
        <v>4100.01</v>
      </c>
      <c r="J3858" s="5"/>
      <c r="L3858" s="5"/>
      <c r="M3858" s="2">
        <f t="shared" si="60"/>
        <v>-11688.219999999013</v>
      </c>
      <c r="P3858"/>
    </row>
    <row r="3859" spans="1:16" hidden="1">
      <c r="A3859" t="s">
        <v>23891</v>
      </c>
      <c r="B3859" s="1">
        <v>42081</v>
      </c>
      <c r="C3859" t="s">
        <v>23912</v>
      </c>
      <c r="D3859">
        <v>2</v>
      </c>
      <c r="E3859" t="s">
        <v>23913</v>
      </c>
      <c r="F3859" t="s">
        <v>7054</v>
      </c>
      <c r="G3859" t="s">
        <v>4</v>
      </c>
      <c r="H3859" t="s">
        <v>23914</v>
      </c>
      <c r="I3859" s="2">
        <v>3030.01</v>
      </c>
      <c r="J3859" s="5"/>
      <c r="L3859" s="5"/>
      <c r="M3859" s="2">
        <f t="shared" si="60"/>
        <v>-8658.2099999990132</v>
      </c>
      <c r="P3859"/>
    </row>
    <row r="3860" spans="1:16" hidden="1">
      <c r="A3860" t="s">
        <v>23915</v>
      </c>
      <c r="B3860" s="1">
        <v>42081</v>
      </c>
      <c r="C3860" t="s">
        <v>23931</v>
      </c>
      <c r="D3860">
        <v>1</v>
      </c>
      <c r="E3860" t="s">
        <v>23932</v>
      </c>
      <c r="F3860" t="s">
        <v>13565</v>
      </c>
      <c r="G3860" t="s">
        <v>4</v>
      </c>
      <c r="H3860" t="s">
        <v>23933</v>
      </c>
      <c r="I3860" s="2">
        <v>7000</v>
      </c>
      <c r="J3860" s="5"/>
      <c r="L3860" s="5"/>
      <c r="M3860" s="2">
        <f t="shared" si="60"/>
        <v>-1658.2099999990132</v>
      </c>
      <c r="P3860"/>
    </row>
    <row r="3861" spans="1:16" hidden="1">
      <c r="A3861" t="s">
        <v>23934</v>
      </c>
      <c r="B3861" s="1">
        <v>42081</v>
      </c>
      <c r="C3861" t="s">
        <v>23955</v>
      </c>
      <c r="D3861">
        <v>2</v>
      </c>
      <c r="E3861" t="s">
        <v>23956</v>
      </c>
      <c r="F3861" t="s">
        <v>7054</v>
      </c>
      <c r="G3861" t="s">
        <v>4</v>
      </c>
      <c r="H3861" t="s">
        <v>14992</v>
      </c>
      <c r="I3861" s="2">
        <v>1025</v>
      </c>
      <c r="J3861" s="5"/>
      <c r="L3861" s="5"/>
      <c r="M3861" s="2">
        <f t="shared" si="60"/>
        <v>-633.20999999901323</v>
      </c>
      <c r="P3861"/>
    </row>
    <row r="3862" spans="1:16" hidden="1">
      <c r="A3862" t="s">
        <v>23957</v>
      </c>
      <c r="B3862" s="1">
        <v>42081</v>
      </c>
      <c r="C3862" t="s">
        <v>23981</v>
      </c>
      <c r="D3862">
        <v>2</v>
      </c>
      <c r="E3862" t="s">
        <v>23982</v>
      </c>
      <c r="F3862" t="s">
        <v>7054</v>
      </c>
      <c r="G3862" t="s">
        <v>4</v>
      </c>
      <c r="H3862" t="s">
        <v>11125</v>
      </c>
      <c r="I3862" s="2">
        <v>1025</v>
      </c>
      <c r="J3862" s="5"/>
      <c r="L3862" s="5"/>
      <c r="M3862" s="2">
        <f t="shared" si="60"/>
        <v>391.79000000098677</v>
      </c>
      <c r="P3862"/>
    </row>
    <row r="3863" spans="1:16" hidden="1">
      <c r="A3863" t="s">
        <v>23983</v>
      </c>
      <c r="B3863" s="1">
        <v>42081</v>
      </c>
      <c r="C3863" t="s">
        <v>1419</v>
      </c>
      <c r="D3863">
        <v>2</v>
      </c>
      <c r="E3863" t="s">
        <v>24002</v>
      </c>
      <c r="F3863" t="s">
        <v>13559</v>
      </c>
      <c r="G3863" t="s">
        <v>479</v>
      </c>
      <c r="H3863" t="s">
        <v>638</v>
      </c>
      <c r="I3863" s="2">
        <v>5632.46</v>
      </c>
      <c r="J3863" s="5"/>
      <c r="L3863" s="5"/>
      <c r="M3863" s="2">
        <f t="shared" si="60"/>
        <v>6024.2500000009868</v>
      </c>
      <c r="P3863"/>
    </row>
    <row r="3864" spans="1:16" hidden="1">
      <c r="A3864" t="s">
        <v>24003</v>
      </c>
      <c r="B3864" s="1">
        <v>42081</v>
      </c>
      <c r="C3864" t="s">
        <v>674</v>
      </c>
      <c r="D3864">
        <v>2</v>
      </c>
      <c r="E3864" t="s">
        <v>24024</v>
      </c>
      <c r="F3864" t="s">
        <v>13559</v>
      </c>
      <c r="G3864" t="s">
        <v>479</v>
      </c>
      <c r="H3864" t="s">
        <v>7433</v>
      </c>
      <c r="J3864" s="5"/>
      <c r="K3864" s="2">
        <v>1542.59</v>
      </c>
      <c r="L3864" s="5"/>
      <c r="M3864" s="2">
        <f t="shared" si="60"/>
        <v>4481.6600000009867</v>
      </c>
      <c r="P3864"/>
    </row>
    <row r="3865" spans="1:16" hidden="1">
      <c r="A3865" t="s">
        <v>24003</v>
      </c>
      <c r="B3865" s="1">
        <v>42081</v>
      </c>
      <c r="C3865" t="s">
        <v>674</v>
      </c>
      <c r="D3865">
        <v>2</v>
      </c>
      <c r="E3865" t="s">
        <v>24024</v>
      </c>
      <c r="F3865" t="s">
        <v>13559</v>
      </c>
      <c r="G3865" t="s">
        <v>479</v>
      </c>
      <c r="H3865" t="s">
        <v>7433</v>
      </c>
      <c r="I3865" s="2">
        <v>1542.59</v>
      </c>
      <c r="J3865" s="5"/>
      <c r="L3865" s="5"/>
      <c r="M3865" s="2">
        <f t="shared" si="60"/>
        <v>6024.2500000009868</v>
      </c>
      <c r="P3865"/>
    </row>
    <row r="3866" spans="1:16" hidden="1">
      <c r="A3866" s="35" t="s">
        <v>6759</v>
      </c>
      <c r="B3866" s="36">
        <v>42082</v>
      </c>
      <c r="C3866" s="35" t="s">
        <v>6</v>
      </c>
      <c r="D3866" s="35">
        <v>1</v>
      </c>
      <c r="E3866" s="35" t="s">
        <v>6762</v>
      </c>
      <c r="F3866" s="35" t="s">
        <v>29</v>
      </c>
      <c r="G3866" s="35" t="s">
        <v>4</v>
      </c>
      <c r="H3866" s="35" t="s">
        <v>6763</v>
      </c>
      <c r="I3866" s="11">
        <v>757.42</v>
      </c>
      <c r="J3866" s="12" t="s">
        <v>36333</v>
      </c>
      <c r="K3866" s="11"/>
      <c r="L3866" s="12"/>
      <c r="M3866" s="11">
        <f t="shared" si="60"/>
        <v>6781.6700000009869</v>
      </c>
      <c r="P3866"/>
    </row>
    <row r="3867" spans="1:16" hidden="1">
      <c r="A3867" s="13" t="s">
        <v>6764</v>
      </c>
      <c r="B3867" s="14">
        <v>42082</v>
      </c>
      <c r="C3867" s="13" t="s">
        <v>6</v>
      </c>
      <c r="D3867" s="13">
        <v>1</v>
      </c>
      <c r="E3867" s="13" t="s">
        <v>6762</v>
      </c>
      <c r="F3867" s="13" t="s">
        <v>29</v>
      </c>
      <c r="G3867" s="13" t="s">
        <v>4</v>
      </c>
      <c r="H3867" s="13" t="s">
        <v>6769</v>
      </c>
      <c r="I3867" s="15"/>
      <c r="J3867" s="16"/>
      <c r="K3867" s="15">
        <v>757.42</v>
      </c>
      <c r="L3867" s="16" t="s">
        <v>36333</v>
      </c>
      <c r="M3867" s="15">
        <f t="shared" si="60"/>
        <v>6024.2500000009868</v>
      </c>
      <c r="P3867"/>
    </row>
    <row r="3868" spans="1:16" hidden="1">
      <c r="A3868" t="s">
        <v>6782</v>
      </c>
      <c r="B3868" s="1">
        <v>42082</v>
      </c>
      <c r="C3868" t="s">
        <v>6</v>
      </c>
      <c r="D3868">
        <v>1</v>
      </c>
      <c r="E3868" t="s">
        <v>6784</v>
      </c>
      <c r="F3868" t="s">
        <v>8</v>
      </c>
      <c r="G3868" t="s">
        <v>4</v>
      </c>
      <c r="H3868" t="s">
        <v>273</v>
      </c>
      <c r="I3868" s="2">
        <v>1025</v>
      </c>
      <c r="J3868" s="5">
        <v>1</v>
      </c>
      <c r="L3868" s="5"/>
      <c r="M3868" s="2">
        <f t="shared" si="60"/>
        <v>7049.2500000009868</v>
      </c>
      <c r="P3868"/>
    </row>
    <row r="3869" spans="1:16" hidden="1">
      <c r="A3869" t="s">
        <v>6801</v>
      </c>
      <c r="B3869" s="1">
        <v>42082</v>
      </c>
      <c r="C3869" t="s">
        <v>6</v>
      </c>
      <c r="D3869">
        <v>1</v>
      </c>
      <c r="E3869" t="s">
        <v>6806</v>
      </c>
      <c r="F3869" t="s">
        <v>29</v>
      </c>
      <c r="G3869" t="s">
        <v>4</v>
      </c>
      <c r="H3869" t="s">
        <v>6807</v>
      </c>
      <c r="I3869" s="2">
        <v>160.15</v>
      </c>
      <c r="J3869" s="5">
        <v>1</v>
      </c>
      <c r="L3869" s="5"/>
      <c r="M3869" s="2">
        <f t="shared" si="60"/>
        <v>7209.4000000009864</v>
      </c>
      <c r="P3869"/>
    </row>
    <row r="3870" spans="1:16" hidden="1">
      <c r="A3870" t="s">
        <v>6809</v>
      </c>
      <c r="B3870" s="1">
        <v>42082</v>
      </c>
      <c r="C3870" t="s">
        <v>11</v>
      </c>
      <c r="D3870">
        <v>1</v>
      </c>
      <c r="E3870" t="s">
        <v>6813</v>
      </c>
      <c r="F3870" t="s">
        <v>45</v>
      </c>
      <c r="G3870" t="s">
        <v>4</v>
      </c>
      <c r="H3870" t="s">
        <v>984</v>
      </c>
      <c r="J3870" s="5"/>
      <c r="K3870" s="2">
        <v>1840</v>
      </c>
      <c r="L3870" s="5">
        <v>4</v>
      </c>
      <c r="M3870" s="2">
        <f t="shared" si="60"/>
        <v>5369.4000000009864</v>
      </c>
      <c r="P3870"/>
    </row>
    <row r="3871" spans="1:16" hidden="1">
      <c r="A3871" t="s">
        <v>7015</v>
      </c>
      <c r="B3871" s="1">
        <v>42082</v>
      </c>
      <c r="C3871" t="s">
        <v>6</v>
      </c>
      <c r="D3871">
        <v>1</v>
      </c>
      <c r="E3871" t="s">
        <v>7019</v>
      </c>
      <c r="F3871" t="s">
        <v>8</v>
      </c>
      <c r="G3871" t="s">
        <v>4</v>
      </c>
      <c r="H3871" t="s">
        <v>6763</v>
      </c>
      <c r="I3871" s="2">
        <v>2826.33</v>
      </c>
      <c r="J3871" s="5">
        <v>2</v>
      </c>
      <c r="L3871" s="5"/>
      <c r="M3871" s="2">
        <f t="shared" si="60"/>
        <v>8195.7300000009855</v>
      </c>
      <c r="P3871"/>
    </row>
    <row r="3872" spans="1:16" hidden="1">
      <c r="A3872" t="s">
        <v>7030</v>
      </c>
      <c r="B3872" s="1">
        <v>42082</v>
      </c>
      <c r="C3872" t="s">
        <v>6</v>
      </c>
      <c r="D3872">
        <v>1</v>
      </c>
      <c r="E3872" t="s">
        <v>7033</v>
      </c>
      <c r="F3872" t="s">
        <v>8</v>
      </c>
      <c r="G3872" t="s">
        <v>4</v>
      </c>
      <c r="H3872" t="s">
        <v>7034</v>
      </c>
      <c r="I3872" s="2">
        <v>3885</v>
      </c>
      <c r="J3872" s="5">
        <v>1</v>
      </c>
      <c r="L3872" s="5"/>
      <c r="M3872" s="2">
        <f t="shared" si="60"/>
        <v>12080.730000000985</v>
      </c>
      <c r="P3872"/>
    </row>
    <row r="3873" spans="1:16" hidden="1">
      <c r="A3873" t="s">
        <v>7080</v>
      </c>
      <c r="B3873" s="1">
        <v>42082</v>
      </c>
      <c r="C3873" t="s">
        <v>245</v>
      </c>
      <c r="D3873">
        <v>1</v>
      </c>
      <c r="E3873" t="s">
        <v>7082</v>
      </c>
      <c r="F3873" t="s">
        <v>13</v>
      </c>
      <c r="G3873" t="s">
        <v>4</v>
      </c>
      <c r="H3873" t="s">
        <v>7083</v>
      </c>
      <c r="J3873" s="5"/>
      <c r="K3873" s="2">
        <v>450.78</v>
      </c>
      <c r="L3873" s="5">
        <v>5</v>
      </c>
      <c r="M3873" s="2">
        <f t="shared" si="60"/>
        <v>11629.950000000985</v>
      </c>
      <c r="P3873"/>
    </row>
    <row r="3874" spans="1:16" hidden="1">
      <c r="A3874" t="s">
        <v>7084</v>
      </c>
      <c r="B3874" s="1">
        <v>42082</v>
      </c>
      <c r="C3874" t="s">
        <v>245</v>
      </c>
      <c r="D3874">
        <v>1</v>
      </c>
      <c r="E3874" t="s">
        <v>7092</v>
      </c>
      <c r="F3874" t="s">
        <v>13</v>
      </c>
      <c r="G3874" t="s">
        <v>4</v>
      </c>
      <c r="H3874" t="s">
        <v>7093</v>
      </c>
      <c r="J3874" s="5"/>
      <c r="K3874" s="2">
        <v>92183.51</v>
      </c>
      <c r="L3874" s="5">
        <v>6</v>
      </c>
      <c r="M3874" s="2">
        <f t="shared" si="60"/>
        <v>-80553.559999999008</v>
      </c>
      <c r="P3874"/>
    </row>
    <row r="3875" spans="1:16" hidden="1">
      <c r="A3875" t="s">
        <v>7108</v>
      </c>
      <c r="B3875" s="1">
        <v>42082</v>
      </c>
      <c r="C3875" t="s">
        <v>278</v>
      </c>
      <c r="D3875">
        <v>1</v>
      </c>
      <c r="E3875" t="s">
        <v>7114</v>
      </c>
      <c r="F3875" t="s">
        <v>13</v>
      </c>
      <c r="G3875" t="s">
        <v>4</v>
      </c>
      <c r="H3875" t="s">
        <v>1037</v>
      </c>
      <c r="J3875" s="5"/>
      <c r="K3875" s="4">
        <v>212.79</v>
      </c>
      <c r="L3875" s="6">
        <v>7</v>
      </c>
      <c r="M3875" s="2">
        <f t="shared" si="60"/>
        <v>-80766.349999999002</v>
      </c>
      <c r="P3875"/>
    </row>
    <row r="3876" spans="1:16" hidden="1">
      <c r="A3876" t="s">
        <v>7167</v>
      </c>
      <c r="B3876" s="1">
        <v>42082</v>
      </c>
      <c r="C3876" t="s">
        <v>6</v>
      </c>
      <c r="D3876">
        <v>1</v>
      </c>
      <c r="E3876" t="s">
        <v>7169</v>
      </c>
      <c r="F3876" t="s">
        <v>29</v>
      </c>
      <c r="G3876" t="s">
        <v>4</v>
      </c>
      <c r="H3876" t="s">
        <v>7170</v>
      </c>
      <c r="I3876" s="2">
        <v>273.45999999999998</v>
      </c>
      <c r="J3876" s="5">
        <v>1</v>
      </c>
      <c r="L3876" s="5"/>
      <c r="M3876" s="2">
        <f t="shared" si="60"/>
        <v>-80492.889999998995</v>
      </c>
      <c r="P3876"/>
    </row>
    <row r="3877" spans="1:16" hidden="1">
      <c r="A3877" t="s">
        <v>7223</v>
      </c>
      <c r="B3877" s="1">
        <v>42082</v>
      </c>
      <c r="C3877" t="s">
        <v>11</v>
      </c>
      <c r="D3877">
        <v>1</v>
      </c>
      <c r="E3877" t="s">
        <v>7225</v>
      </c>
      <c r="F3877" t="s">
        <v>13</v>
      </c>
      <c r="G3877" t="s">
        <v>4</v>
      </c>
      <c r="H3877" t="s">
        <v>7226</v>
      </c>
      <c r="J3877" s="5"/>
      <c r="K3877" s="2">
        <v>1840</v>
      </c>
      <c r="L3877" s="5">
        <v>8</v>
      </c>
      <c r="M3877" s="2">
        <f t="shared" si="60"/>
        <v>-82332.889999998995</v>
      </c>
      <c r="P3877"/>
    </row>
    <row r="3878" spans="1:16" hidden="1">
      <c r="A3878" t="s">
        <v>7261</v>
      </c>
      <c r="B3878" s="1">
        <v>42082</v>
      </c>
      <c r="C3878" t="s">
        <v>6</v>
      </c>
      <c r="D3878">
        <v>1</v>
      </c>
      <c r="E3878" t="s">
        <v>7263</v>
      </c>
      <c r="F3878" t="s">
        <v>8</v>
      </c>
      <c r="G3878" t="s">
        <v>4</v>
      </c>
      <c r="H3878" t="s">
        <v>512</v>
      </c>
      <c r="I3878" s="2">
        <v>1250</v>
      </c>
      <c r="J3878" s="5">
        <v>1</v>
      </c>
      <c r="L3878" s="5"/>
      <c r="M3878" s="2">
        <f t="shared" si="60"/>
        <v>-81082.889999998995</v>
      </c>
      <c r="P3878"/>
    </row>
    <row r="3879" spans="1:16" hidden="1">
      <c r="A3879" t="s">
        <v>7282</v>
      </c>
      <c r="B3879" s="1">
        <v>42082</v>
      </c>
      <c r="C3879" t="s">
        <v>11</v>
      </c>
      <c r="D3879">
        <v>1</v>
      </c>
      <c r="E3879" t="s">
        <v>7288</v>
      </c>
      <c r="F3879" t="s">
        <v>228</v>
      </c>
      <c r="G3879" t="s">
        <v>4</v>
      </c>
      <c r="H3879" t="s">
        <v>7289</v>
      </c>
      <c r="J3879" s="5"/>
      <c r="K3879" s="2">
        <v>5000</v>
      </c>
      <c r="L3879" s="5" t="s">
        <v>36333</v>
      </c>
      <c r="M3879" s="2">
        <f t="shared" si="60"/>
        <v>-86082.889999998995</v>
      </c>
      <c r="P3879"/>
    </row>
    <row r="3880" spans="1:16" hidden="1">
      <c r="A3880" t="s">
        <v>7302</v>
      </c>
      <c r="B3880" s="1">
        <v>42082</v>
      </c>
      <c r="C3880" t="s">
        <v>18</v>
      </c>
      <c r="D3880">
        <v>1</v>
      </c>
      <c r="E3880" t="s">
        <v>7308</v>
      </c>
      <c r="F3880" t="s">
        <v>13</v>
      </c>
      <c r="G3880" t="s">
        <v>4</v>
      </c>
      <c r="H3880" t="s">
        <v>7309</v>
      </c>
      <c r="J3880" s="5"/>
      <c r="K3880" s="2">
        <v>100000</v>
      </c>
      <c r="L3880" s="5">
        <v>9</v>
      </c>
      <c r="M3880" s="2">
        <f t="shared" si="60"/>
        <v>-186082.889999999</v>
      </c>
      <c r="P3880"/>
    </row>
    <row r="3881" spans="1:16" hidden="1">
      <c r="A3881" t="s">
        <v>7310</v>
      </c>
      <c r="B3881" s="1">
        <v>42082</v>
      </c>
      <c r="C3881" t="s">
        <v>195</v>
      </c>
      <c r="D3881">
        <v>1</v>
      </c>
      <c r="E3881" t="s">
        <v>7314</v>
      </c>
      <c r="F3881" t="s">
        <v>13</v>
      </c>
      <c r="G3881" t="s">
        <v>4</v>
      </c>
      <c r="H3881" t="s">
        <v>195</v>
      </c>
      <c r="J3881" s="5"/>
      <c r="K3881" s="2">
        <v>18601.36</v>
      </c>
      <c r="L3881" s="5">
        <v>2</v>
      </c>
      <c r="M3881" s="2">
        <f t="shared" si="60"/>
        <v>-204684.24999999901</v>
      </c>
      <c r="P3881"/>
    </row>
    <row r="3882" spans="1:16" hidden="1">
      <c r="A3882" t="s">
        <v>7315</v>
      </c>
      <c r="B3882" s="1">
        <v>42082</v>
      </c>
      <c r="C3882" t="s">
        <v>455</v>
      </c>
      <c r="D3882">
        <v>1</v>
      </c>
      <c r="E3882" t="s">
        <v>7322</v>
      </c>
      <c r="F3882" t="s">
        <v>16</v>
      </c>
      <c r="G3882" t="s">
        <v>4</v>
      </c>
      <c r="H3882" t="s">
        <v>455</v>
      </c>
      <c r="J3882" s="5"/>
      <c r="K3882" s="2">
        <v>11908.06</v>
      </c>
      <c r="L3882" s="5">
        <v>3</v>
      </c>
      <c r="M3882" s="2">
        <f t="shared" si="60"/>
        <v>-216592.30999999901</v>
      </c>
      <c r="P3882"/>
    </row>
    <row r="3883" spans="1:16" hidden="1">
      <c r="A3883" t="s">
        <v>7325</v>
      </c>
      <c r="B3883" s="1">
        <v>42082</v>
      </c>
      <c r="C3883" t="s">
        <v>18</v>
      </c>
      <c r="D3883">
        <v>1</v>
      </c>
      <c r="E3883" t="s">
        <v>7330</v>
      </c>
      <c r="F3883" t="s">
        <v>13</v>
      </c>
      <c r="G3883" t="s">
        <v>4</v>
      </c>
      <c r="H3883" t="s">
        <v>18</v>
      </c>
      <c r="J3883" s="5"/>
      <c r="K3883" s="2">
        <v>21970.97</v>
      </c>
      <c r="L3883" s="5">
        <v>1</v>
      </c>
      <c r="M3883" s="2">
        <f t="shared" si="60"/>
        <v>-238563.27999999901</v>
      </c>
      <c r="P3883"/>
    </row>
    <row r="3884" spans="1:16" hidden="1">
      <c r="A3884" t="s">
        <v>24050</v>
      </c>
      <c r="B3884" s="1">
        <v>42082</v>
      </c>
      <c r="C3884" t="s">
        <v>24073</v>
      </c>
      <c r="D3884">
        <v>2</v>
      </c>
      <c r="E3884" t="s">
        <v>24074</v>
      </c>
      <c r="F3884" t="s">
        <v>13559</v>
      </c>
      <c r="G3884" t="s">
        <v>313</v>
      </c>
      <c r="H3884" t="s">
        <v>24075</v>
      </c>
      <c r="J3884" s="5"/>
      <c r="K3884" s="2">
        <v>3867.81</v>
      </c>
      <c r="L3884" s="5" t="s">
        <v>36333</v>
      </c>
      <c r="M3884" s="2">
        <f t="shared" si="60"/>
        <v>-242431.08999999901</v>
      </c>
      <c r="P3884"/>
    </row>
    <row r="3885" spans="1:16" hidden="1">
      <c r="A3885" t="s">
        <v>24050</v>
      </c>
      <c r="B3885" s="1">
        <v>42082</v>
      </c>
      <c r="C3885" t="s">
        <v>24073</v>
      </c>
      <c r="D3885">
        <v>2</v>
      </c>
      <c r="E3885" t="s">
        <v>24074</v>
      </c>
      <c r="F3885" t="s">
        <v>13559</v>
      </c>
      <c r="G3885" t="s">
        <v>313</v>
      </c>
      <c r="H3885" t="s">
        <v>24075</v>
      </c>
      <c r="I3885" s="2">
        <v>3867.8</v>
      </c>
      <c r="J3885" s="5" t="s">
        <v>36333</v>
      </c>
      <c r="L3885" s="5"/>
      <c r="M3885" s="2">
        <f t="shared" si="60"/>
        <v>-238563.28999999902</v>
      </c>
      <c r="P3885"/>
    </row>
    <row r="3886" spans="1:16" hidden="1">
      <c r="A3886" t="s">
        <v>24076</v>
      </c>
      <c r="B3886" s="1">
        <v>42082</v>
      </c>
      <c r="C3886" t="s">
        <v>24096</v>
      </c>
      <c r="D3886">
        <v>2</v>
      </c>
      <c r="E3886" t="s">
        <v>24097</v>
      </c>
      <c r="F3886" t="s">
        <v>7054</v>
      </c>
      <c r="G3886" t="s">
        <v>4</v>
      </c>
      <c r="H3886" t="s">
        <v>14574</v>
      </c>
      <c r="I3886" s="2">
        <v>1025</v>
      </c>
      <c r="J3886" s="5">
        <v>3</v>
      </c>
      <c r="L3886" s="5"/>
      <c r="M3886" s="2">
        <f t="shared" si="60"/>
        <v>-237538.28999999902</v>
      </c>
      <c r="P3886"/>
    </row>
    <row r="3887" spans="1:16" hidden="1">
      <c r="A3887" t="s">
        <v>24098</v>
      </c>
      <c r="B3887" s="1">
        <v>42082</v>
      </c>
      <c r="C3887" t="s">
        <v>6</v>
      </c>
      <c r="D3887">
        <v>1</v>
      </c>
      <c r="E3887" t="s">
        <v>24121</v>
      </c>
      <c r="F3887" t="s">
        <v>13610</v>
      </c>
      <c r="G3887" t="s">
        <v>4</v>
      </c>
      <c r="H3887" t="s">
        <v>7083</v>
      </c>
      <c r="I3887" s="2">
        <v>450.78</v>
      </c>
      <c r="J3887" s="5">
        <v>5</v>
      </c>
      <c r="L3887" s="5"/>
      <c r="M3887" s="2">
        <f t="shared" si="60"/>
        <v>-237087.50999999902</v>
      </c>
      <c r="P3887"/>
    </row>
    <row r="3888" spans="1:16" hidden="1">
      <c r="A3888" t="s">
        <v>24122</v>
      </c>
      <c r="B3888" s="1">
        <v>42082</v>
      </c>
      <c r="C3888" t="s">
        <v>24143</v>
      </c>
      <c r="D3888">
        <v>2</v>
      </c>
      <c r="E3888" t="s">
        <v>24144</v>
      </c>
      <c r="F3888" t="s">
        <v>13559</v>
      </c>
      <c r="G3888" t="s">
        <v>479</v>
      </c>
      <c r="H3888" t="s">
        <v>4115</v>
      </c>
      <c r="J3888" s="5"/>
      <c r="K3888" s="2">
        <v>452.5</v>
      </c>
      <c r="L3888" s="5" t="s">
        <v>36333</v>
      </c>
      <c r="M3888" s="2">
        <f t="shared" si="60"/>
        <v>-237540.00999999902</v>
      </c>
      <c r="P3888"/>
    </row>
    <row r="3889" spans="1:16" hidden="1">
      <c r="A3889" t="s">
        <v>24122</v>
      </c>
      <c r="B3889" s="1">
        <v>42082</v>
      </c>
      <c r="C3889" t="s">
        <v>24143</v>
      </c>
      <c r="D3889">
        <v>2</v>
      </c>
      <c r="E3889" t="s">
        <v>24144</v>
      </c>
      <c r="F3889" t="s">
        <v>13559</v>
      </c>
      <c r="G3889" t="s">
        <v>479</v>
      </c>
      <c r="H3889" t="s">
        <v>4115</v>
      </c>
      <c r="I3889" s="2">
        <v>452.5</v>
      </c>
      <c r="J3889" s="5" t="s">
        <v>36333</v>
      </c>
      <c r="L3889" s="5"/>
      <c r="M3889" s="2">
        <f t="shared" si="60"/>
        <v>-237087.50999999902</v>
      </c>
      <c r="P3889"/>
    </row>
    <row r="3890" spans="1:16" hidden="1">
      <c r="A3890" t="s">
        <v>24145</v>
      </c>
      <c r="B3890" s="40">
        <v>42082</v>
      </c>
      <c r="C3890" s="41" t="s">
        <v>24167</v>
      </c>
      <c r="D3890" s="41">
        <v>2</v>
      </c>
      <c r="E3890" s="41" t="s">
        <v>24168</v>
      </c>
      <c r="F3890" s="41" t="s">
        <v>13559</v>
      </c>
      <c r="G3890" s="41" t="s">
        <v>313</v>
      </c>
      <c r="H3890" s="41" t="s">
        <v>5</v>
      </c>
      <c r="I3890" s="42"/>
      <c r="J3890" s="46"/>
      <c r="K3890" s="42">
        <v>1500</v>
      </c>
      <c r="L3890" s="5"/>
      <c r="M3890" s="2">
        <f t="shared" si="60"/>
        <v>-238587.50999999902</v>
      </c>
      <c r="P3890"/>
    </row>
    <row r="3891" spans="1:16" hidden="1">
      <c r="A3891" t="s">
        <v>24145</v>
      </c>
      <c r="B3891" s="40">
        <v>42082</v>
      </c>
      <c r="C3891" s="41" t="s">
        <v>24167</v>
      </c>
      <c r="D3891" s="41">
        <v>2</v>
      </c>
      <c r="E3891" s="41" t="s">
        <v>24168</v>
      </c>
      <c r="F3891" s="41" t="s">
        <v>13559</v>
      </c>
      <c r="G3891" s="41" t="s">
        <v>313</v>
      </c>
      <c r="H3891" s="41" t="s">
        <v>5</v>
      </c>
      <c r="I3891" s="42">
        <v>2030.61</v>
      </c>
      <c r="J3891" s="46"/>
      <c r="K3891" s="42"/>
      <c r="L3891" s="5"/>
      <c r="M3891" s="2">
        <f t="shared" si="60"/>
        <v>-236556.89999999903</v>
      </c>
      <c r="N3891" s="26">
        <f>+I3891-K3890</f>
        <v>530.6099999999999</v>
      </c>
      <c r="O3891" s="94" t="s">
        <v>36458</v>
      </c>
      <c r="P3891" s="34" t="s">
        <v>36372</v>
      </c>
    </row>
    <row r="3892" spans="1:16" hidden="1">
      <c r="A3892" t="s">
        <v>24169</v>
      </c>
      <c r="B3892" s="1">
        <v>42082</v>
      </c>
      <c r="C3892" t="s">
        <v>15818</v>
      </c>
      <c r="D3892">
        <v>1</v>
      </c>
      <c r="E3892" t="s">
        <v>24189</v>
      </c>
      <c r="F3892" t="s">
        <v>13565</v>
      </c>
      <c r="G3892" t="s">
        <v>4</v>
      </c>
      <c r="H3892" t="s">
        <v>6763</v>
      </c>
      <c r="I3892" s="2">
        <v>757.42</v>
      </c>
      <c r="J3892" s="5">
        <v>1</v>
      </c>
      <c r="L3892" s="5"/>
      <c r="M3892" s="2">
        <f t="shared" si="60"/>
        <v>-235799.47999999902</v>
      </c>
      <c r="P3892"/>
    </row>
    <row r="3893" spans="1:16" hidden="1">
      <c r="A3893" t="s">
        <v>24190</v>
      </c>
      <c r="B3893" s="48">
        <v>42082</v>
      </c>
      <c r="C3893" s="47" t="s">
        <v>18</v>
      </c>
      <c r="D3893" s="47">
        <v>2</v>
      </c>
      <c r="E3893" s="47" t="s">
        <v>24210</v>
      </c>
      <c r="F3893" s="47" t="s">
        <v>13559</v>
      </c>
      <c r="G3893" s="47" t="s">
        <v>479</v>
      </c>
      <c r="H3893" s="47" t="s">
        <v>6807</v>
      </c>
      <c r="I3893" s="49">
        <v>160.15</v>
      </c>
      <c r="J3893" s="50"/>
      <c r="K3893" s="49"/>
      <c r="L3893" s="5"/>
      <c r="M3893" s="2">
        <f t="shared" si="60"/>
        <v>-235639.32999999903</v>
      </c>
      <c r="N3893" s="25" t="s">
        <v>36388</v>
      </c>
      <c r="P3893" s="34"/>
    </row>
    <row r="3894" spans="1:16" hidden="1">
      <c r="A3894" t="s">
        <v>24211</v>
      </c>
      <c r="B3894" s="1">
        <v>42082</v>
      </c>
      <c r="C3894" t="s">
        <v>24230</v>
      </c>
      <c r="D3894">
        <v>2</v>
      </c>
      <c r="E3894" t="s">
        <v>24231</v>
      </c>
      <c r="F3894" t="s">
        <v>7054</v>
      </c>
      <c r="G3894" t="s">
        <v>4</v>
      </c>
      <c r="H3894" t="s">
        <v>15043</v>
      </c>
      <c r="I3894" s="2">
        <v>1840</v>
      </c>
      <c r="J3894" s="5">
        <v>4</v>
      </c>
      <c r="L3894" s="5"/>
      <c r="M3894" s="2">
        <f t="shared" si="60"/>
        <v>-233799.32999999903</v>
      </c>
      <c r="P3894"/>
    </row>
    <row r="3895" spans="1:16" hidden="1">
      <c r="A3895" t="s">
        <v>24232</v>
      </c>
      <c r="B3895" s="1">
        <v>42082</v>
      </c>
      <c r="C3895" t="s">
        <v>18</v>
      </c>
      <c r="D3895">
        <v>2</v>
      </c>
      <c r="E3895" t="s">
        <v>24254</v>
      </c>
      <c r="F3895" t="s">
        <v>13559</v>
      </c>
      <c r="G3895" t="s">
        <v>479</v>
      </c>
      <c r="H3895" t="s">
        <v>1335</v>
      </c>
      <c r="J3895" s="5"/>
      <c r="K3895" s="2">
        <v>896.85</v>
      </c>
      <c r="L3895" s="5" t="s">
        <v>36333</v>
      </c>
      <c r="M3895" s="2">
        <f t="shared" si="60"/>
        <v>-234696.17999999903</v>
      </c>
      <c r="P3895"/>
    </row>
    <row r="3896" spans="1:16" hidden="1">
      <c r="A3896" t="s">
        <v>24232</v>
      </c>
      <c r="B3896" s="1">
        <v>42082</v>
      </c>
      <c r="C3896" t="s">
        <v>18</v>
      </c>
      <c r="D3896">
        <v>2</v>
      </c>
      <c r="E3896" t="s">
        <v>24254</v>
      </c>
      <c r="F3896" t="s">
        <v>13559</v>
      </c>
      <c r="G3896" t="s">
        <v>479</v>
      </c>
      <c r="H3896" t="s">
        <v>1335</v>
      </c>
      <c r="I3896" s="2">
        <v>896.85</v>
      </c>
      <c r="J3896" s="5" t="s">
        <v>36333</v>
      </c>
      <c r="L3896" s="5"/>
      <c r="M3896" s="2">
        <f t="shared" si="60"/>
        <v>-233799.32999999903</v>
      </c>
      <c r="P3896"/>
    </row>
    <row r="3897" spans="1:16" hidden="1">
      <c r="A3897" t="s">
        <v>24255</v>
      </c>
      <c r="B3897" s="40">
        <v>42082</v>
      </c>
      <c r="C3897" s="41" t="s">
        <v>7486</v>
      </c>
      <c r="D3897" s="41">
        <v>2</v>
      </c>
      <c r="E3897" s="41" t="s">
        <v>24282</v>
      </c>
      <c r="F3897" s="41" t="s">
        <v>7054</v>
      </c>
      <c r="G3897" s="41" t="s">
        <v>4</v>
      </c>
      <c r="H3897" s="41" t="s">
        <v>2277</v>
      </c>
      <c r="I3897" s="42">
        <v>70.180000000000007</v>
      </c>
      <c r="J3897" s="46"/>
      <c r="K3897" s="42"/>
      <c r="L3897" s="5"/>
      <c r="M3897" s="2">
        <f t="shared" si="60"/>
        <v>-233729.14999999903</v>
      </c>
      <c r="N3897" s="25" t="s">
        <v>36386</v>
      </c>
      <c r="P3897" s="34"/>
    </row>
    <row r="3898" spans="1:16" hidden="1">
      <c r="A3898" t="s">
        <v>24283</v>
      </c>
      <c r="B3898" s="1">
        <v>42082</v>
      </c>
      <c r="C3898" t="s">
        <v>6</v>
      </c>
      <c r="D3898">
        <v>1</v>
      </c>
      <c r="E3898" t="s">
        <v>24304</v>
      </c>
      <c r="F3898" t="s">
        <v>13610</v>
      </c>
      <c r="G3898" t="s">
        <v>4</v>
      </c>
      <c r="H3898" t="s">
        <v>6763</v>
      </c>
      <c r="I3898" s="2">
        <v>8120</v>
      </c>
      <c r="J3898" s="5">
        <v>2</v>
      </c>
      <c r="L3898" s="5"/>
      <c r="M3898" s="2">
        <f t="shared" si="60"/>
        <v>-225609.14999999903</v>
      </c>
      <c r="P3898"/>
    </row>
    <row r="3899" spans="1:16" hidden="1">
      <c r="A3899" t="s">
        <v>24305</v>
      </c>
      <c r="B3899" s="1">
        <v>42082</v>
      </c>
      <c r="C3899" t="s">
        <v>24325</v>
      </c>
      <c r="D3899">
        <v>2</v>
      </c>
      <c r="E3899" t="s">
        <v>24326</v>
      </c>
      <c r="F3899" t="s">
        <v>7054</v>
      </c>
      <c r="G3899" t="s">
        <v>4</v>
      </c>
      <c r="H3899" t="s">
        <v>5594</v>
      </c>
      <c r="I3899" s="2">
        <v>1025</v>
      </c>
      <c r="J3899" s="5">
        <v>3</v>
      </c>
      <c r="L3899" s="5"/>
      <c r="M3899" s="2">
        <f t="shared" si="60"/>
        <v>-224584.14999999903</v>
      </c>
      <c r="P3899"/>
    </row>
    <row r="3900" spans="1:16" hidden="1">
      <c r="A3900" t="s">
        <v>24327</v>
      </c>
      <c r="B3900" s="1">
        <v>42082</v>
      </c>
      <c r="C3900" t="s">
        <v>24349</v>
      </c>
      <c r="D3900">
        <v>2</v>
      </c>
      <c r="E3900" t="s">
        <v>24350</v>
      </c>
      <c r="F3900" t="s">
        <v>7054</v>
      </c>
      <c r="G3900" t="s">
        <v>4</v>
      </c>
      <c r="H3900" t="s">
        <v>273</v>
      </c>
      <c r="J3900" s="5"/>
      <c r="K3900" s="2">
        <v>1025</v>
      </c>
      <c r="L3900" s="5" t="s">
        <v>36333</v>
      </c>
      <c r="M3900" s="2">
        <f t="shared" si="60"/>
        <v>-225609.14999999903</v>
      </c>
      <c r="P3900"/>
    </row>
    <row r="3901" spans="1:16" hidden="1">
      <c r="A3901" t="s">
        <v>24327</v>
      </c>
      <c r="B3901" s="1">
        <v>42082</v>
      </c>
      <c r="C3901" t="s">
        <v>24349</v>
      </c>
      <c r="D3901">
        <v>2</v>
      </c>
      <c r="E3901" t="s">
        <v>24350</v>
      </c>
      <c r="F3901" t="s">
        <v>7054</v>
      </c>
      <c r="G3901" t="s">
        <v>4</v>
      </c>
      <c r="H3901" t="s">
        <v>273</v>
      </c>
      <c r="I3901" s="2">
        <v>1025</v>
      </c>
      <c r="J3901" s="5" t="s">
        <v>36333</v>
      </c>
      <c r="L3901" s="5"/>
      <c r="M3901" s="2">
        <f t="shared" si="60"/>
        <v>-224584.14999999903</v>
      </c>
      <c r="P3901"/>
    </row>
    <row r="3902" spans="1:16" hidden="1">
      <c r="A3902" t="s">
        <v>24351</v>
      </c>
      <c r="B3902" s="1">
        <v>42082</v>
      </c>
      <c r="C3902" t="s">
        <v>18</v>
      </c>
      <c r="D3902">
        <v>2</v>
      </c>
      <c r="E3902" t="s">
        <v>24374</v>
      </c>
      <c r="F3902" t="s">
        <v>13559</v>
      </c>
      <c r="G3902" t="s">
        <v>479</v>
      </c>
      <c r="H3902" t="s">
        <v>24375</v>
      </c>
      <c r="I3902" s="2">
        <v>637.99</v>
      </c>
      <c r="J3902" s="5">
        <v>1</v>
      </c>
      <c r="L3902" s="5"/>
      <c r="M3902" s="2">
        <f t="shared" si="60"/>
        <v>-223946.15999999904</v>
      </c>
      <c r="P3902"/>
    </row>
    <row r="3903" spans="1:16" hidden="1">
      <c r="A3903" t="s">
        <v>24376</v>
      </c>
      <c r="B3903" s="1">
        <v>42082</v>
      </c>
      <c r="C3903" t="s">
        <v>24396</v>
      </c>
      <c r="D3903">
        <v>2</v>
      </c>
      <c r="E3903" t="s">
        <v>24397</v>
      </c>
      <c r="F3903" t="s">
        <v>7054</v>
      </c>
      <c r="G3903" t="s">
        <v>4</v>
      </c>
      <c r="H3903" t="s">
        <v>1693</v>
      </c>
      <c r="I3903" s="2">
        <v>3030.01</v>
      </c>
      <c r="J3903" s="5">
        <v>3</v>
      </c>
      <c r="L3903" s="5"/>
      <c r="M3903" s="2">
        <f t="shared" si="60"/>
        <v>-220916.14999999903</v>
      </c>
      <c r="P3903"/>
    </row>
    <row r="3904" spans="1:16" hidden="1">
      <c r="A3904" t="s">
        <v>24398</v>
      </c>
      <c r="B3904" s="1">
        <v>42082</v>
      </c>
      <c r="C3904" t="s">
        <v>7276</v>
      </c>
      <c r="D3904">
        <v>1</v>
      </c>
      <c r="E3904" t="s">
        <v>22872</v>
      </c>
      <c r="F3904" t="s">
        <v>13610</v>
      </c>
      <c r="G3904" t="s">
        <v>4</v>
      </c>
      <c r="H3904" t="s">
        <v>6769</v>
      </c>
      <c r="J3904" s="5"/>
      <c r="K3904" s="2">
        <v>17953.990000000002</v>
      </c>
      <c r="L3904" s="5" t="s">
        <v>36333</v>
      </c>
      <c r="M3904" s="2">
        <f t="shared" si="60"/>
        <v>-238870.13999999902</v>
      </c>
      <c r="P3904"/>
    </row>
    <row r="3905" spans="1:16" hidden="1">
      <c r="A3905" t="s">
        <v>24419</v>
      </c>
      <c r="B3905" s="1">
        <v>42082</v>
      </c>
      <c r="C3905" t="s">
        <v>6</v>
      </c>
      <c r="D3905">
        <v>1</v>
      </c>
      <c r="E3905" t="s">
        <v>24304</v>
      </c>
      <c r="F3905" t="s">
        <v>13610</v>
      </c>
      <c r="G3905" t="s">
        <v>4</v>
      </c>
      <c r="H3905" t="s">
        <v>6769</v>
      </c>
      <c r="J3905" s="5"/>
      <c r="K3905" s="2">
        <v>8120</v>
      </c>
      <c r="L3905" s="5" t="s">
        <v>36333</v>
      </c>
      <c r="M3905" s="2">
        <f t="shared" si="60"/>
        <v>-246990.13999999902</v>
      </c>
      <c r="P3905"/>
    </row>
    <row r="3906" spans="1:16" hidden="1">
      <c r="A3906" t="s">
        <v>24439</v>
      </c>
      <c r="B3906" s="1">
        <v>42082</v>
      </c>
      <c r="C3906" t="s">
        <v>6</v>
      </c>
      <c r="D3906">
        <v>1</v>
      </c>
      <c r="E3906" t="s">
        <v>24458</v>
      </c>
      <c r="F3906" t="s">
        <v>13610</v>
      </c>
      <c r="G3906" t="s">
        <v>4</v>
      </c>
      <c r="H3906" t="s">
        <v>6763</v>
      </c>
      <c r="I3906" s="2">
        <v>17953.990000000002</v>
      </c>
      <c r="J3906" s="5" t="s">
        <v>36333</v>
      </c>
      <c r="L3906" s="5"/>
      <c r="M3906" s="2">
        <f t="shared" si="60"/>
        <v>-229036.14999999903</v>
      </c>
      <c r="P3906"/>
    </row>
    <row r="3907" spans="1:16" hidden="1">
      <c r="A3907" t="s">
        <v>24459</v>
      </c>
      <c r="B3907" s="1">
        <v>42082</v>
      </c>
      <c r="C3907" t="s">
        <v>6</v>
      </c>
      <c r="D3907">
        <v>1</v>
      </c>
      <c r="E3907" t="s">
        <v>24479</v>
      </c>
      <c r="F3907" t="s">
        <v>13610</v>
      </c>
      <c r="G3907" t="s">
        <v>4</v>
      </c>
      <c r="H3907" t="s">
        <v>6763</v>
      </c>
      <c r="I3907" s="2">
        <v>8120</v>
      </c>
      <c r="J3907" s="5" t="s">
        <v>36333</v>
      </c>
      <c r="L3907" s="5"/>
      <c r="M3907" s="2">
        <f t="shared" si="60"/>
        <v>-220916.14999999903</v>
      </c>
      <c r="P3907"/>
    </row>
    <row r="3908" spans="1:16" hidden="1">
      <c r="A3908" t="s">
        <v>24480</v>
      </c>
      <c r="B3908" s="1">
        <v>42082</v>
      </c>
      <c r="C3908" t="s">
        <v>18</v>
      </c>
      <c r="D3908">
        <v>2</v>
      </c>
      <c r="E3908" t="s">
        <v>24505</v>
      </c>
      <c r="F3908" t="s">
        <v>13559</v>
      </c>
      <c r="G3908" t="s">
        <v>479</v>
      </c>
      <c r="H3908" t="s">
        <v>4234</v>
      </c>
      <c r="J3908" s="5"/>
      <c r="K3908" s="2">
        <v>1543.41</v>
      </c>
      <c r="L3908" s="5" t="s">
        <v>36333</v>
      </c>
      <c r="M3908" s="2">
        <f t="shared" si="60"/>
        <v>-222459.55999999904</v>
      </c>
      <c r="P3908"/>
    </row>
    <row r="3909" spans="1:16" hidden="1">
      <c r="A3909" t="s">
        <v>24480</v>
      </c>
      <c r="B3909" s="1">
        <v>42082</v>
      </c>
      <c r="C3909" t="s">
        <v>18</v>
      </c>
      <c r="D3909">
        <v>2</v>
      </c>
      <c r="E3909" t="s">
        <v>24505</v>
      </c>
      <c r="F3909" t="s">
        <v>13559</v>
      </c>
      <c r="G3909" t="s">
        <v>479</v>
      </c>
      <c r="H3909" t="s">
        <v>4234</v>
      </c>
      <c r="I3909" s="2">
        <v>1543.41</v>
      </c>
      <c r="J3909" s="5" t="s">
        <v>36333</v>
      </c>
      <c r="L3909" s="5"/>
      <c r="M3909" s="2">
        <f t="shared" si="60"/>
        <v>-220916.14999999903</v>
      </c>
      <c r="P3909"/>
    </row>
    <row r="3910" spans="1:16" hidden="1">
      <c r="A3910" t="s">
        <v>24506</v>
      </c>
      <c r="B3910" s="1">
        <v>42082</v>
      </c>
      <c r="C3910" t="s">
        <v>24529</v>
      </c>
      <c r="D3910">
        <v>2</v>
      </c>
      <c r="E3910" t="s">
        <v>24530</v>
      </c>
      <c r="F3910" t="s">
        <v>7054</v>
      </c>
      <c r="G3910" t="s">
        <v>4</v>
      </c>
      <c r="H3910" t="s">
        <v>24531</v>
      </c>
      <c r="I3910" s="2">
        <v>1025</v>
      </c>
      <c r="J3910" s="5">
        <v>2</v>
      </c>
      <c r="L3910" s="5"/>
      <c r="M3910" s="2">
        <f t="shared" si="60"/>
        <v>-219891.14999999903</v>
      </c>
      <c r="P3910"/>
    </row>
    <row r="3911" spans="1:16" hidden="1">
      <c r="A3911" t="s">
        <v>24532</v>
      </c>
      <c r="B3911" s="1">
        <v>42082</v>
      </c>
      <c r="C3911" t="s">
        <v>18</v>
      </c>
      <c r="D3911">
        <v>2</v>
      </c>
      <c r="E3911" t="s">
        <v>24555</v>
      </c>
      <c r="F3911" t="s">
        <v>13559</v>
      </c>
      <c r="G3911" t="s">
        <v>479</v>
      </c>
      <c r="H3911" t="s">
        <v>10012</v>
      </c>
      <c r="J3911" s="5"/>
      <c r="K3911" s="2">
        <v>366.1</v>
      </c>
      <c r="L3911" s="5" t="s">
        <v>36333</v>
      </c>
      <c r="M3911" s="2">
        <f t="shared" si="60"/>
        <v>-220257.24999999904</v>
      </c>
      <c r="P3911"/>
    </row>
    <row r="3912" spans="1:16" hidden="1">
      <c r="A3912" t="s">
        <v>24532</v>
      </c>
      <c r="B3912" s="1">
        <v>42082</v>
      </c>
      <c r="C3912" t="s">
        <v>18</v>
      </c>
      <c r="D3912">
        <v>2</v>
      </c>
      <c r="E3912" t="s">
        <v>24555</v>
      </c>
      <c r="F3912" t="s">
        <v>13559</v>
      </c>
      <c r="G3912" t="s">
        <v>479</v>
      </c>
      <c r="H3912" t="s">
        <v>10012</v>
      </c>
      <c r="I3912" s="2">
        <v>366.1</v>
      </c>
      <c r="J3912" s="5" t="s">
        <v>36333</v>
      </c>
      <c r="L3912" s="5"/>
      <c r="M3912" s="2">
        <f t="shared" si="60"/>
        <v>-219891.14999999903</v>
      </c>
      <c r="P3912"/>
    </row>
    <row r="3913" spans="1:16" hidden="1">
      <c r="A3913" t="s">
        <v>24556</v>
      </c>
      <c r="B3913" s="1">
        <v>42082</v>
      </c>
      <c r="C3913" t="s">
        <v>18</v>
      </c>
      <c r="D3913">
        <v>2</v>
      </c>
      <c r="E3913" t="s">
        <v>24577</v>
      </c>
      <c r="F3913" t="s">
        <v>13559</v>
      </c>
      <c r="G3913" t="s">
        <v>479</v>
      </c>
      <c r="H3913" t="s">
        <v>865</v>
      </c>
      <c r="J3913" s="5"/>
      <c r="K3913" s="2">
        <v>14100</v>
      </c>
      <c r="L3913" s="5" t="s">
        <v>36333</v>
      </c>
      <c r="M3913" s="2">
        <f t="shared" ref="M3913:M3976" si="61">+M3912+I3913-K3913</f>
        <v>-233991.14999999903</v>
      </c>
      <c r="P3913"/>
    </row>
    <row r="3914" spans="1:16" hidden="1">
      <c r="A3914" t="s">
        <v>24556</v>
      </c>
      <c r="B3914" s="1">
        <v>42082</v>
      </c>
      <c r="C3914" t="s">
        <v>18</v>
      </c>
      <c r="D3914">
        <v>2</v>
      </c>
      <c r="E3914" t="s">
        <v>24577</v>
      </c>
      <c r="F3914" t="s">
        <v>13559</v>
      </c>
      <c r="G3914" t="s">
        <v>479</v>
      </c>
      <c r="H3914" t="s">
        <v>865</v>
      </c>
      <c r="I3914" s="2">
        <v>14100</v>
      </c>
      <c r="J3914" s="5" t="s">
        <v>36333</v>
      </c>
      <c r="L3914" s="5"/>
      <c r="M3914" s="2">
        <f t="shared" si="61"/>
        <v>-219891.14999999903</v>
      </c>
      <c r="P3914"/>
    </row>
    <row r="3915" spans="1:16" hidden="1">
      <c r="A3915" t="s">
        <v>24578</v>
      </c>
      <c r="B3915" s="1">
        <v>42082</v>
      </c>
      <c r="C3915" t="s">
        <v>674</v>
      </c>
      <c r="D3915">
        <v>2</v>
      </c>
      <c r="E3915" t="s">
        <v>24594</v>
      </c>
      <c r="F3915" t="s">
        <v>13559</v>
      </c>
      <c r="G3915" t="s">
        <v>479</v>
      </c>
      <c r="H3915" t="s">
        <v>711</v>
      </c>
      <c r="J3915" s="5"/>
      <c r="K3915" s="2">
        <v>1024.9100000000001</v>
      </c>
      <c r="L3915" s="5" t="s">
        <v>36333</v>
      </c>
      <c r="M3915" s="2">
        <f t="shared" si="61"/>
        <v>-220916.05999999904</v>
      </c>
      <c r="P3915"/>
    </row>
    <row r="3916" spans="1:16" hidden="1">
      <c r="A3916" t="s">
        <v>24578</v>
      </c>
      <c r="B3916" s="1">
        <v>42082</v>
      </c>
      <c r="C3916" t="s">
        <v>674</v>
      </c>
      <c r="D3916">
        <v>2</v>
      </c>
      <c r="E3916" t="s">
        <v>24594</v>
      </c>
      <c r="F3916" t="s">
        <v>13559</v>
      </c>
      <c r="G3916" t="s">
        <v>479</v>
      </c>
      <c r="H3916" t="s">
        <v>711</v>
      </c>
      <c r="I3916" s="2">
        <v>1024.9100000000001</v>
      </c>
      <c r="J3916" s="5" t="s">
        <v>36333</v>
      </c>
      <c r="L3916" s="5"/>
      <c r="M3916" s="2">
        <f t="shared" si="61"/>
        <v>-219891.14999999903</v>
      </c>
      <c r="P3916"/>
    </row>
    <row r="3917" spans="1:16" hidden="1">
      <c r="A3917" t="s">
        <v>24595</v>
      </c>
      <c r="B3917" s="1">
        <v>42082</v>
      </c>
      <c r="C3917" t="s">
        <v>18</v>
      </c>
      <c r="D3917">
        <v>2</v>
      </c>
      <c r="E3917" t="s">
        <v>24615</v>
      </c>
      <c r="F3917" t="s">
        <v>13559</v>
      </c>
      <c r="G3917" t="s">
        <v>479</v>
      </c>
      <c r="H3917" t="s">
        <v>5323</v>
      </c>
      <c r="J3917" s="5"/>
      <c r="K3917" s="2">
        <v>483.42</v>
      </c>
      <c r="L3917" s="5" t="s">
        <v>36333</v>
      </c>
      <c r="M3917" s="2">
        <f t="shared" si="61"/>
        <v>-220374.56999999905</v>
      </c>
      <c r="P3917"/>
    </row>
    <row r="3918" spans="1:16" hidden="1">
      <c r="A3918" t="s">
        <v>24595</v>
      </c>
      <c r="B3918" s="1">
        <v>42082</v>
      </c>
      <c r="C3918" t="s">
        <v>18</v>
      </c>
      <c r="D3918">
        <v>2</v>
      </c>
      <c r="E3918" t="s">
        <v>24615</v>
      </c>
      <c r="F3918" t="s">
        <v>13559</v>
      </c>
      <c r="G3918" t="s">
        <v>479</v>
      </c>
      <c r="H3918" t="s">
        <v>5323</v>
      </c>
      <c r="I3918" s="2">
        <v>483.42</v>
      </c>
      <c r="J3918" s="5" t="s">
        <v>36333</v>
      </c>
      <c r="L3918" s="5"/>
      <c r="M3918" s="2">
        <f t="shared" si="61"/>
        <v>-219891.14999999903</v>
      </c>
      <c r="P3918"/>
    </row>
    <row r="3919" spans="1:16" hidden="1">
      <c r="A3919" t="s">
        <v>24616</v>
      </c>
      <c r="B3919" s="1">
        <v>42082</v>
      </c>
      <c r="C3919" t="s">
        <v>18</v>
      </c>
      <c r="D3919">
        <v>2</v>
      </c>
      <c r="E3919" t="s">
        <v>24637</v>
      </c>
      <c r="F3919" t="s">
        <v>13559</v>
      </c>
      <c r="G3919" t="s">
        <v>479</v>
      </c>
      <c r="H3919" t="s">
        <v>809</v>
      </c>
      <c r="J3919" s="5"/>
      <c r="K3919" s="2">
        <v>1940.69</v>
      </c>
      <c r="L3919" s="5" t="s">
        <v>36333</v>
      </c>
      <c r="M3919" s="2">
        <f t="shared" si="61"/>
        <v>-221831.83999999904</v>
      </c>
      <c r="P3919"/>
    </row>
    <row r="3920" spans="1:16" hidden="1">
      <c r="A3920" t="s">
        <v>24616</v>
      </c>
      <c r="B3920" s="1">
        <v>42082</v>
      </c>
      <c r="C3920" t="s">
        <v>18</v>
      </c>
      <c r="D3920">
        <v>2</v>
      </c>
      <c r="E3920" t="s">
        <v>24637</v>
      </c>
      <c r="F3920" t="s">
        <v>13559</v>
      </c>
      <c r="G3920" t="s">
        <v>479</v>
      </c>
      <c r="H3920" t="s">
        <v>809</v>
      </c>
      <c r="I3920" s="2">
        <v>1940.69</v>
      </c>
      <c r="J3920" s="5" t="s">
        <v>36333</v>
      </c>
      <c r="L3920" s="5"/>
      <c r="M3920" s="2">
        <f t="shared" si="61"/>
        <v>-219891.14999999903</v>
      </c>
      <c r="P3920"/>
    </row>
    <row r="3921" spans="1:16" hidden="1">
      <c r="A3921" t="s">
        <v>24638</v>
      </c>
      <c r="B3921" s="1">
        <v>42082</v>
      </c>
      <c r="C3921" t="s">
        <v>18</v>
      </c>
      <c r="D3921">
        <v>2</v>
      </c>
      <c r="E3921" t="s">
        <v>24661</v>
      </c>
      <c r="F3921" t="s">
        <v>13559</v>
      </c>
      <c r="G3921" t="s">
        <v>479</v>
      </c>
      <c r="H3921" t="s">
        <v>1260</v>
      </c>
      <c r="J3921" s="5"/>
      <c r="K3921" s="2">
        <v>1087.3699999999999</v>
      </c>
      <c r="L3921" s="5" t="s">
        <v>36333</v>
      </c>
      <c r="M3921" s="2">
        <f t="shared" si="61"/>
        <v>-220978.51999999903</v>
      </c>
      <c r="P3921"/>
    </row>
    <row r="3922" spans="1:16" hidden="1">
      <c r="A3922" t="s">
        <v>24638</v>
      </c>
      <c r="B3922" s="1">
        <v>42082</v>
      </c>
      <c r="C3922" t="s">
        <v>18</v>
      </c>
      <c r="D3922">
        <v>2</v>
      </c>
      <c r="E3922" t="s">
        <v>24661</v>
      </c>
      <c r="F3922" t="s">
        <v>13559</v>
      </c>
      <c r="G3922" t="s">
        <v>479</v>
      </c>
      <c r="H3922" t="s">
        <v>1260</v>
      </c>
      <c r="I3922" s="2">
        <v>1087.3699999999999</v>
      </c>
      <c r="J3922" s="5" t="s">
        <v>36333</v>
      </c>
      <c r="L3922" s="5"/>
      <c r="M3922" s="2">
        <f t="shared" si="61"/>
        <v>-219891.14999999903</v>
      </c>
      <c r="P3922"/>
    </row>
    <row r="3923" spans="1:16" hidden="1">
      <c r="A3923" t="s">
        <v>24662</v>
      </c>
      <c r="B3923" s="1">
        <v>42082</v>
      </c>
      <c r="C3923" t="s">
        <v>24687</v>
      </c>
      <c r="D3923">
        <v>2</v>
      </c>
      <c r="E3923" t="s">
        <v>24688</v>
      </c>
      <c r="F3923" t="s">
        <v>7054</v>
      </c>
      <c r="G3923" t="s">
        <v>4</v>
      </c>
      <c r="H3923" t="s">
        <v>499</v>
      </c>
      <c r="I3923" s="2">
        <v>1840</v>
      </c>
      <c r="J3923" s="5">
        <v>1</v>
      </c>
      <c r="L3923" s="5"/>
      <c r="M3923" s="2">
        <f t="shared" si="61"/>
        <v>-218051.14999999903</v>
      </c>
      <c r="P3923"/>
    </row>
    <row r="3924" spans="1:16" hidden="1">
      <c r="A3924" t="s">
        <v>24689</v>
      </c>
      <c r="B3924" s="1">
        <v>42082</v>
      </c>
      <c r="C3924" t="s">
        <v>674</v>
      </c>
      <c r="D3924">
        <v>2</v>
      </c>
      <c r="E3924" t="s">
        <v>24711</v>
      </c>
      <c r="F3924" t="s">
        <v>13559</v>
      </c>
      <c r="G3924" t="s">
        <v>479</v>
      </c>
      <c r="H3924" t="s">
        <v>1297</v>
      </c>
      <c r="J3924" s="5"/>
      <c r="K3924" s="2">
        <v>1410.12</v>
      </c>
      <c r="L3924" s="5" t="s">
        <v>36333</v>
      </c>
      <c r="M3924" s="2">
        <f t="shared" si="61"/>
        <v>-219461.26999999903</v>
      </c>
      <c r="P3924"/>
    </row>
    <row r="3925" spans="1:16" hidden="1">
      <c r="A3925" t="s">
        <v>24689</v>
      </c>
      <c r="B3925" s="1">
        <v>42082</v>
      </c>
      <c r="C3925" t="s">
        <v>674</v>
      </c>
      <c r="D3925">
        <v>2</v>
      </c>
      <c r="E3925" t="s">
        <v>24711</v>
      </c>
      <c r="F3925" t="s">
        <v>13559</v>
      </c>
      <c r="G3925" t="s">
        <v>479</v>
      </c>
      <c r="H3925" t="s">
        <v>1297</v>
      </c>
      <c r="I3925" s="2">
        <v>1410.12</v>
      </c>
      <c r="J3925" s="5" t="s">
        <v>36333</v>
      </c>
      <c r="L3925" s="5"/>
      <c r="M3925" s="2">
        <f t="shared" si="61"/>
        <v>-218051.14999999903</v>
      </c>
      <c r="P3925"/>
    </row>
    <row r="3926" spans="1:16" hidden="1">
      <c r="A3926" t="s">
        <v>24712</v>
      </c>
      <c r="B3926" s="1">
        <v>42082</v>
      </c>
      <c r="C3926" t="s">
        <v>5029</v>
      </c>
      <c r="D3926">
        <v>2</v>
      </c>
      <c r="E3926" t="s">
        <v>24732</v>
      </c>
      <c r="F3926" t="s">
        <v>13559</v>
      </c>
      <c r="G3926" t="s">
        <v>479</v>
      </c>
      <c r="H3926" t="s">
        <v>2122</v>
      </c>
      <c r="J3926" s="5"/>
      <c r="K3926" s="2">
        <v>366.1</v>
      </c>
      <c r="L3926" s="5" t="s">
        <v>36333</v>
      </c>
      <c r="M3926" s="2">
        <f t="shared" si="61"/>
        <v>-218417.24999999904</v>
      </c>
      <c r="P3926"/>
    </row>
    <row r="3927" spans="1:16" hidden="1">
      <c r="A3927" t="s">
        <v>24712</v>
      </c>
      <c r="B3927" s="1">
        <v>42082</v>
      </c>
      <c r="C3927" t="s">
        <v>5029</v>
      </c>
      <c r="D3927">
        <v>2</v>
      </c>
      <c r="E3927" t="s">
        <v>24732</v>
      </c>
      <c r="F3927" t="s">
        <v>13559</v>
      </c>
      <c r="G3927" t="s">
        <v>479</v>
      </c>
      <c r="H3927" t="s">
        <v>2122</v>
      </c>
      <c r="I3927" s="2">
        <v>366.1</v>
      </c>
      <c r="J3927" s="5" t="s">
        <v>36333</v>
      </c>
      <c r="L3927" s="5"/>
      <c r="M3927" s="2">
        <f t="shared" si="61"/>
        <v>-218051.14999999903</v>
      </c>
      <c r="P3927"/>
    </row>
    <row r="3928" spans="1:16" hidden="1">
      <c r="A3928" t="s">
        <v>24733</v>
      </c>
      <c r="B3928" s="1">
        <v>42082</v>
      </c>
      <c r="C3928" t="s">
        <v>24750</v>
      </c>
      <c r="D3928">
        <v>2</v>
      </c>
      <c r="E3928" t="s">
        <v>24751</v>
      </c>
      <c r="F3928" t="s">
        <v>14391</v>
      </c>
      <c r="G3928" t="s">
        <v>4</v>
      </c>
      <c r="H3928" t="s">
        <v>7145</v>
      </c>
      <c r="I3928" s="2">
        <v>92183.51</v>
      </c>
      <c r="J3928" s="5">
        <v>6</v>
      </c>
      <c r="L3928" s="5"/>
      <c r="M3928" s="2">
        <f t="shared" si="61"/>
        <v>-125867.63999999904</v>
      </c>
      <c r="P3928"/>
    </row>
    <row r="3929" spans="1:16" hidden="1">
      <c r="A3929" t="s">
        <v>24752</v>
      </c>
      <c r="B3929" s="1">
        <v>42082</v>
      </c>
      <c r="C3929" t="s">
        <v>18</v>
      </c>
      <c r="D3929">
        <v>2</v>
      </c>
      <c r="E3929" t="s">
        <v>24772</v>
      </c>
      <c r="F3929" t="s">
        <v>13559</v>
      </c>
      <c r="G3929" t="s">
        <v>479</v>
      </c>
      <c r="H3929" t="s">
        <v>1037</v>
      </c>
      <c r="I3929" s="4">
        <v>212.79</v>
      </c>
      <c r="J3929" s="6">
        <v>7</v>
      </c>
      <c r="L3929" s="5"/>
      <c r="M3929" s="2">
        <f t="shared" si="61"/>
        <v>-125654.84999999905</v>
      </c>
      <c r="P3929"/>
    </row>
    <row r="3930" spans="1:16" hidden="1">
      <c r="A3930" t="s">
        <v>24773</v>
      </c>
      <c r="B3930" s="1">
        <v>42082</v>
      </c>
      <c r="C3930" t="s">
        <v>24795</v>
      </c>
      <c r="D3930">
        <v>2</v>
      </c>
      <c r="E3930" t="s">
        <v>24796</v>
      </c>
      <c r="F3930" t="s">
        <v>7054</v>
      </c>
      <c r="G3930" t="s">
        <v>4</v>
      </c>
      <c r="H3930" t="s">
        <v>24797</v>
      </c>
      <c r="I3930" s="2">
        <v>430.05</v>
      </c>
      <c r="J3930" s="5">
        <v>3</v>
      </c>
      <c r="L3930" s="5"/>
      <c r="M3930" s="2">
        <f t="shared" si="61"/>
        <v>-125224.79999999904</v>
      </c>
      <c r="P3930"/>
    </row>
    <row r="3931" spans="1:16" hidden="1">
      <c r="A3931" t="s">
        <v>24798</v>
      </c>
      <c r="B3931" s="1">
        <v>42082</v>
      </c>
      <c r="C3931" t="s">
        <v>24821</v>
      </c>
      <c r="D3931">
        <v>2</v>
      </c>
      <c r="E3931" t="s">
        <v>24822</v>
      </c>
      <c r="F3931" t="s">
        <v>7054</v>
      </c>
      <c r="G3931" t="s">
        <v>4</v>
      </c>
      <c r="H3931" t="s">
        <v>24823</v>
      </c>
      <c r="I3931" s="2">
        <v>3030</v>
      </c>
      <c r="J3931" s="5">
        <v>3</v>
      </c>
      <c r="L3931" s="5"/>
      <c r="M3931" s="2">
        <f t="shared" si="61"/>
        <v>-122194.79999999904</v>
      </c>
      <c r="P3931"/>
    </row>
    <row r="3932" spans="1:16" hidden="1">
      <c r="A3932" t="s">
        <v>24824</v>
      </c>
      <c r="B3932" s="1">
        <v>42082</v>
      </c>
      <c r="C3932" t="s">
        <v>18</v>
      </c>
      <c r="D3932">
        <v>2</v>
      </c>
      <c r="E3932" t="s">
        <v>24845</v>
      </c>
      <c r="F3932" t="s">
        <v>13559</v>
      </c>
      <c r="G3932" t="s">
        <v>479</v>
      </c>
      <c r="H3932" t="s">
        <v>2890</v>
      </c>
      <c r="I3932" s="2">
        <v>894.58</v>
      </c>
      <c r="J3932" s="5">
        <v>2</v>
      </c>
      <c r="L3932" s="5"/>
      <c r="M3932" s="2">
        <f t="shared" si="61"/>
        <v>-121300.21999999904</v>
      </c>
      <c r="P3932"/>
    </row>
    <row r="3933" spans="1:16" hidden="1">
      <c r="A3933" t="s">
        <v>24846</v>
      </c>
      <c r="B3933" s="1">
        <v>42082</v>
      </c>
      <c r="C3933" t="s">
        <v>24867</v>
      </c>
      <c r="D3933">
        <v>2</v>
      </c>
      <c r="E3933" t="s">
        <v>24868</v>
      </c>
      <c r="F3933" t="s">
        <v>7054</v>
      </c>
      <c r="G3933" t="s">
        <v>4</v>
      </c>
      <c r="H3933" t="s">
        <v>18303</v>
      </c>
      <c r="I3933" s="2">
        <v>1025</v>
      </c>
      <c r="J3933" s="5">
        <v>2</v>
      </c>
      <c r="L3933" s="5"/>
      <c r="M3933" s="2">
        <f t="shared" si="61"/>
        <v>-120275.21999999904</v>
      </c>
      <c r="P3933"/>
    </row>
    <row r="3934" spans="1:16" hidden="1">
      <c r="A3934" t="s">
        <v>24869</v>
      </c>
      <c r="B3934" s="1">
        <v>42082</v>
      </c>
      <c r="C3934" t="s">
        <v>24895</v>
      </c>
      <c r="D3934">
        <v>2</v>
      </c>
      <c r="E3934" t="s">
        <v>24896</v>
      </c>
      <c r="F3934" t="s">
        <v>13559</v>
      </c>
      <c r="G3934" t="s">
        <v>479</v>
      </c>
      <c r="H3934" t="s">
        <v>24897</v>
      </c>
      <c r="J3934" s="5"/>
      <c r="K3934" s="2">
        <v>7000</v>
      </c>
      <c r="L3934" s="5">
        <v>1</v>
      </c>
      <c r="M3934" s="2">
        <f t="shared" si="61"/>
        <v>-127275.21999999904</v>
      </c>
      <c r="P3934"/>
    </row>
    <row r="3935" spans="1:16" hidden="1">
      <c r="A3935" t="s">
        <v>24869</v>
      </c>
      <c r="B3935" s="1">
        <v>42082</v>
      </c>
      <c r="C3935" t="s">
        <v>24895</v>
      </c>
      <c r="D3935">
        <v>2</v>
      </c>
      <c r="E3935" t="s">
        <v>24896</v>
      </c>
      <c r="F3935" t="s">
        <v>13559</v>
      </c>
      <c r="G3935" t="s">
        <v>479</v>
      </c>
      <c r="H3935" t="s">
        <v>24897</v>
      </c>
      <c r="I3935" s="2">
        <v>13956.78</v>
      </c>
      <c r="J3935" s="5">
        <v>1</v>
      </c>
      <c r="L3935" s="5"/>
      <c r="M3935" s="2">
        <f t="shared" si="61"/>
        <v>-113318.43999999904</v>
      </c>
      <c r="N3935" s="3">
        <f>+I3935-K3934</f>
        <v>6956.7800000000007</v>
      </c>
      <c r="P3935"/>
    </row>
    <row r="3936" spans="1:16" hidden="1">
      <c r="A3936" t="s">
        <v>24898</v>
      </c>
      <c r="B3936" s="1">
        <v>42082</v>
      </c>
      <c r="C3936" t="s">
        <v>24918</v>
      </c>
      <c r="D3936">
        <v>2</v>
      </c>
      <c r="E3936" t="s">
        <v>24919</v>
      </c>
      <c r="F3936" t="s">
        <v>7054</v>
      </c>
      <c r="G3936" t="s">
        <v>4</v>
      </c>
      <c r="H3936" t="s">
        <v>3242</v>
      </c>
      <c r="I3936" s="2">
        <v>200.01</v>
      </c>
      <c r="J3936" s="5">
        <v>1</v>
      </c>
      <c r="L3936" s="5"/>
      <c r="M3936" s="2">
        <f t="shared" si="61"/>
        <v>-113118.42999999905</v>
      </c>
      <c r="P3936"/>
    </row>
    <row r="3937" spans="1:16" hidden="1">
      <c r="A3937" t="s">
        <v>24920</v>
      </c>
      <c r="B3937" s="1">
        <v>42082</v>
      </c>
      <c r="C3937" t="s">
        <v>24939</v>
      </c>
      <c r="D3937">
        <v>2</v>
      </c>
      <c r="E3937" t="s">
        <v>24940</v>
      </c>
      <c r="F3937" t="s">
        <v>7054</v>
      </c>
      <c r="G3937" t="s">
        <v>4</v>
      </c>
      <c r="H3937" t="s">
        <v>20908</v>
      </c>
      <c r="I3937" s="2">
        <v>1025</v>
      </c>
      <c r="J3937" s="5">
        <v>1</v>
      </c>
      <c r="L3937" s="5"/>
      <c r="M3937" s="2">
        <f t="shared" si="61"/>
        <v>-112093.42999999905</v>
      </c>
      <c r="P3937"/>
    </row>
    <row r="3938" spans="1:16" hidden="1">
      <c r="A3938" t="s">
        <v>24941</v>
      </c>
      <c r="B3938" s="1">
        <v>42082</v>
      </c>
      <c r="C3938" t="s">
        <v>24965</v>
      </c>
      <c r="D3938">
        <v>2</v>
      </c>
      <c r="E3938" t="s">
        <v>24966</v>
      </c>
      <c r="F3938" t="s">
        <v>13559</v>
      </c>
      <c r="G3938" t="s">
        <v>479</v>
      </c>
      <c r="H3938" t="s">
        <v>5244</v>
      </c>
      <c r="J3938" s="5"/>
      <c r="K3938" s="2">
        <v>1139.51</v>
      </c>
      <c r="L3938" s="5" t="s">
        <v>36333</v>
      </c>
      <c r="M3938" s="2">
        <f t="shared" si="61"/>
        <v>-113232.93999999904</v>
      </c>
      <c r="P3938"/>
    </row>
    <row r="3939" spans="1:16" hidden="1">
      <c r="A3939" t="s">
        <v>24941</v>
      </c>
      <c r="B3939" s="1">
        <v>42082</v>
      </c>
      <c r="C3939" t="s">
        <v>24965</v>
      </c>
      <c r="D3939">
        <v>2</v>
      </c>
      <c r="E3939" t="s">
        <v>24966</v>
      </c>
      <c r="F3939" t="s">
        <v>13559</v>
      </c>
      <c r="G3939" t="s">
        <v>479</v>
      </c>
      <c r="H3939" t="s">
        <v>5244</v>
      </c>
      <c r="I3939" s="2">
        <v>1139.51</v>
      </c>
      <c r="J3939" s="5" t="s">
        <v>36333</v>
      </c>
      <c r="L3939" s="5"/>
      <c r="M3939" s="2">
        <f t="shared" si="61"/>
        <v>-112093.42999999905</v>
      </c>
      <c r="P3939"/>
    </row>
    <row r="3940" spans="1:16" hidden="1">
      <c r="A3940" t="s">
        <v>24967</v>
      </c>
      <c r="B3940" s="1">
        <v>42082</v>
      </c>
      <c r="C3940" t="s">
        <v>24987</v>
      </c>
      <c r="D3940">
        <v>2</v>
      </c>
      <c r="E3940" t="s">
        <v>24988</v>
      </c>
      <c r="F3940" t="s">
        <v>13559</v>
      </c>
      <c r="G3940" t="s">
        <v>479</v>
      </c>
      <c r="H3940" t="s">
        <v>4609</v>
      </c>
      <c r="J3940" s="5"/>
      <c r="K3940" s="2">
        <v>221.7</v>
      </c>
      <c r="L3940" s="5" t="s">
        <v>36333</v>
      </c>
      <c r="M3940" s="2">
        <f t="shared" si="61"/>
        <v>-112315.12999999904</v>
      </c>
      <c r="P3940"/>
    </row>
    <row r="3941" spans="1:16" hidden="1">
      <c r="A3941" t="s">
        <v>24967</v>
      </c>
      <c r="B3941" s="1">
        <v>42082</v>
      </c>
      <c r="C3941" t="s">
        <v>24987</v>
      </c>
      <c r="D3941">
        <v>2</v>
      </c>
      <c r="E3941" t="s">
        <v>24988</v>
      </c>
      <c r="F3941" t="s">
        <v>13559</v>
      </c>
      <c r="G3941" t="s">
        <v>479</v>
      </c>
      <c r="H3941" t="s">
        <v>4609</v>
      </c>
      <c r="I3941" s="2">
        <v>221.7</v>
      </c>
      <c r="J3941" s="5" t="s">
        <v>36333</v>
      </c>
      <c r="L3941" s="5"/>
      <c r="M3941" s="2">
        <f t="shared" si="61"/>
        <v>-112093.42999999905</v>
      </c>
      <c r="P3941"/>
    </row>
    <row r="3942" spans="1:16" hidden="1">
      <c r="A3942" t="s">
        <v>24989</v>
      </c>
      <c r="B3942" s="1">
        <v>42082</v>
      </c>
      <c r="C3942" t="s">
        <v>25010</v>
      </c>
      <c r="D3942">
        <v>2</v>
      </c>
      <c r="E3942" t="s">
        <v>25011</v>
      </c>
      <c r="F3942" t="s">
        <v>7054</v>
      </c>
      <c r="G3942" t="s">
        <v>4</v>
      </c>
      <c r="H3942" t="s">
        <v>2505</v>
      </c>
      <c r="J3942" s="5"/>
      <c r="K3942" s="2">
        <v>6536.64</v>
      </c>
      <c r="L3942" s="5">
        <v>2</v>
      </c>
      <c r="M3942" s="2">
        <f t="shared" si="61"/>
        <v>-118630.06999999905</v>
      </c>
      <c r="P3942"/>
    </row>
    <row r="3943" spans="1:16" hidden="1">
      <c r="A3943" t="s">
        <v>24989</v>
      </c>
      <c r="B3943" s="1">
        <v>42082</v>
      </c>
      <c r="C3943" t="s">
        <v>25010</v>
      </c>
      <c r="D3943">
        <v>2</v>
      </c>
      <c r="E3943" t="s">
        <v>25011</v>
      </c>
      <c r="F3943" t="s">
        <v>7054</v>
      </c>
      <c r="G3943" t="s">
        <v>4</v>
      </c>
      <c r="H3943" t="s">
        <v>2505</v>
      </c>
      <c r="I3943" s="2">
        <v>6980.56</v>
      </c>
      <c r="J3943" s="5">
        <v>2</v>
      </c>
      <c r="L3943" s="5"/>
      <c r="M3943" s="2">
        <f t="shared" si="61"/>
        <v>-111649.50999999905</v>
      </c>
      <c r="N3943" s="3">
        <f>+I3943-K3942</f>
        <v>443.92000000000007</v>
      </c>
      <c r="P3943"/>
    </row>
    <row r="3944" spans="1:16" hidden="1">
      <c r="A3944" t="s">
        <v>25012</v>
      </c>
      <c r="B3944" s="1">
        <v>42082</v>
      </c>
      <c r="C3944" t="s">
        <v>25036</v>
      </c>
      <c r="D3944">
        <v>2</v>
      </c>
      <c r="E3944" t="s">
        <v>25037</v>
      </c>
      <c r="F3944" t="s">
        <v>13559</v>
      </c>
      <c r="G3944" t="s">
        <v>479</v>
      </c>
      <c r="H3944" t="s">
        <v>6391</v>
      </c>
      <c r="J3944" s="5"/>
      <c r="K3944" s="2">
        <v>3500</v>
      </c>
      <c r="L3944" s="5">
        <v>1</v>
      </c>
      <c r="M3944" s="2">
        <f t="shared" si="61"/>
        <v>-115149.50999999905</v>
      </c>
      <c r="P3944"/>
    </row>
    <row r="3945" spans="1:16" hidden="1">
      <c r="A3945" t="s">
        <v>25012</v>
      </c>
      <c r="B3945" s="1">
        <v>42082</v>
      </c>
      <c r="C3945" t="s">
        <v>25036</v>
      </c>
      <c r="D3945">
        <v>2</v>
      </c>
      <c r="E3945" t="s">
        <v>25037</v>
      </c>
      <c r="F3945" t="s">
        <v>13559</v>
      </c>
      <c r="G3945" t="s">
        <v>479</v>
      </c>
      <c r="H3945" t="s">
        <v>6391</v>
      </c>
      <c r="I3945" s="2">
        <v>4434.16</v>
      </c>
      <c r="J3945" s="5">
        <v>1</v>
      </c>
      <c r="L3945" s="5"/>
      <c r="M3945" s="2">
        <f t="shared" si="61"/>
        <v>-110715.34999999905</v>
      </c>
      <c r="N3945" s="3">
        <f>+I3945-K3944</f>
        <v>934.15999999999985</v>
      </c>
      <c r="P3945"/>
    </row>
    <row r="3946" spans="1:16" hidden="1">
      <c r="A3946" t="s">
        <v>25038</v>
      </c>
      <c r="B3946" s="1">
        <v>42082</v>
      </c>
      <c r="C3946" t="s">
        <v>25060</v>
      </c>
      <c r="D3946">
        <v>2</v>
      </c>
      <c r="E3946" t="s">
        <v>25061</v>
      </c>
      <c r="F3946" t="s">
        <v>7054</v>
      </c>
      <c r="G3946" t="s">
        <v>4</v>
      </c>
      <c r="H3946" t="s">
        <v>12099</v>
      </c>
      <c r="I3946" s="2">
        <v>3368</v>
      </c>
      <c r="J3946" s="5">
        <v>3</v>
      </c>
      <c r="L3946" s="5"/>
      <c r="M3946" s="2">
        <f t="shared" si="61"/>
        <v>-107347.34999999905</v>
      </c>
      <c r="P3946"/>
    </row>
    <row r="3947" spans="1:16" hidden="1">
      <c r="A3947" t="s">
        <v>25062</v>
      </c>
      <c r="B3947" s="1">
        <v>42082</v>
      </c>
      <c r="C3947" t="s">
        <v>25082</v>
      </c>
      <c r="D3947">
        <v>2</v>
      </c>
      <c r="E3947" t="s">
        <v>25083</v>
      </c>
      <c r="F3947" t="s">
        <v>7054</v>
      </c>
      <c r="G3947" t="s">
        <v>4</v>
      </c>
      <c r="H3947" t="s">
        <v>285</v>
      </c>
      <c r="I3947" s="2">
        <v>1840</v>
      </c>
      <c r="J3947" s="5">
        <v>8</v>
      </c>
      <c r="L3947" s="5"/>
      <c r="M3947" s="2">
        <f t="shared" si="61"/>
        <v>-105507.34999999905</v>
      </c>
      <c r="P3947"/>
    </row>
    <row r="3948" spans="1:16" hidden="1">
      <c r="A3948" t="s">
        <v>25084</v>
      </c>
      <c r="B3948" s="1">
        <v>42082</v>
      </c>
      <c r="C3948" t="s">
        <v>25104</v>
      </c>
      <c r="D3948">
        <v>2</v>
      </c>
      <c r="E3948" t="s">
        <v>25105</v>
      </c>
      <c r="F3948" t="s">
        <v>7054</v>
      </c>
      <c r="G3948" t="s">
        <v>4</v>
      </c>
      <c r="H3948" t="s">
        <v>21326</v>
      </c>
      <c r="I3948" s="2">
        <v>1025</v>
      </c>
      <c r="J3948" s="5">
        <v>2</v>
      </c>
      <c r="L3948" s="5"/>
      <c r="M3948" s="2">
        <f t="shared" si="61"/>
        <v>-104482.34999999905</v>
      </c>
      <c r="P3948"/>
    </row>
    <row r="3949" spans="1:16" hidden="1">
      <c r="A3949" t="s">
        <v>25106</v>
      </c>
      <c r="B3949" s="1">
        <v>42082</v>
      </c>
      <c r="C3949" t="s">
        <v>25124</v>
      </c>
      <c r="D3949">
        <v>1</v>
      </c>
      <c r="E3949" t="s">
        <v>25125</v>
      </c>
      <c r="F3949" t="s">
        <v>13565</v>
      </c>
      <c r="G3949" t="s">
        <v>4</v>
      </c>
      <c r="H3949" t="s">
        <v>25126</v>
      </c>
      <c r="I3949" s="2">
        <v>2000</v>
      </c>
      <c r="J3949" s="5">
        <v>1</v>
      </c>
      <c r="L3949" s="5"/>
      <c r="M3949" s="2">
        <f t="shared" si="61"/>
        <v>-102482.34999999905</v>
      </c>
      <c r="P3949"/>
    </row>
    <row r="3950" spans="1:16" hidden="1">
      <c r="A3950" t="s">
        <v>25127</v>
      </c>
      <c r="B3950" s="1">
        <v>42082</v>
      </c>
      <c r="C3950" t="s">
        <v>25150</v>
      </c>
      <c r="D3950">
        <v>2</v>
      </c>
      <c r="E3950" t="s">
        <v>25151</v>
      </c>
      <c r="F3950" t="s">
        <v>7054</v>
      </c>
      <c r="G3950" t="s">
        <v>4</v>
      </c>
      <c r="H3950" t="s">
        <v>3202</v>
      </c>
      <c r="I3950" s="2">
        <v>3241.53</v>
      </c>
      <c r="J3950" s="5">
        <v>2</v>
      </c>
      <c r="L3950" s="5"/>
      <c r="M3950" s="2">
        <f t="shared" si="61"/>
        <v>-99240.819999999047</v>
      </c>
      <c r="P3950"/>
    </row>
    <row r="3951" spans="1:16" hidden="1">
      <c r="A3951" t="s">
        <v>25152</v>
      </c>
      <c r="B3951" s="1">
        <v>42082</v>
      </c>
      <c r="C3951" t="s">
        <v>25175</v>
      </c>
      <c r="D3951">
        <v>2</v>
      </c>
      <c r="E3951" t="s">
        <v>25176</v>
      </c>
      <c r="F3951" t="s">
        <v>7054</v>
      </c>
      <c r="G3951" t="s">
        <v>4</v>
      </c>
      <c r="H3951" t="s">
        <v>1780</v>
      </c>
      <c r="I3951" s="2">
        <v>1025</v>
      </c>
      <c r="J3951" s="5">
        <v>1</v>
      </c>
      <c r="L3951" s="5"/>
      <c r="M3951" s="2">
        <f t="shared" si="61"/>
        <v>-98215.819999999047</v>
      </c>
      <c r="P3951"/>
    </row>
    <row r="3952" spans="1:16" hidden="1">
      <c r="A3952" t="s">
        <v>25177</v>
      </c>
      <c r="B3952" s="1">
        <v>42082</v>
      </c>
      <c r="C3952" t="s">
        <v>25197</v>
      </c>
      <c r="D3952">
        <v>1</v>
      </c>
      <c r="E3952" t="s">
        <v>25198</v>
      </c>
      <c r="F3952" t="s">
        <v>13561</v>
      </c>
      <c r="G3952" t="s">
        <v>4</v>
      </c>
      <c r="H3952" t="s">
        <v>9431</v>
      </c>
      <c r="I3952" s="2">
        <v>5000</v>
      </c>
      <c r="J3952" s="5" t="s">
        <v>36333</v>
      </c>
      <c r="L3952" s="5"/>
      <c r="M3952" s="2">
        <f t="shared" si="61"/>
        <v>-93215.819999999047</v>
      </c>
      <c r="P3952"/>
    </row>
    <row r="3953" spans="1:16" hidden="1">
      <c r="A3953" t="s">
        <v>25199</v>
      </c>
      <c r="B3953" s="1">
        <v>42082</v>
      </c>
      <c r="C3953" t="s">
        <v>25223</v>
      </c>
      <c r="D3953">
        <v>1</v>
      </c>
      <c r="E3953" t="s">
        <v>25224</v>
      </c>
      <c r="F3953" t="s">
        <v>13565</v>
      </c>
      <c r="G3953" t="s">
        <v>4</v>
      </c>
      <c r="H3953" t="s">
        <v>25225</v>
      </c>
      <c r="I3953" s="2">
        <v>100000</v>
      </c>
      <c r="J3953" s="5">
        <v>9</v>
      </c>
      <c r="L3953" s="5"/>
      <c r="M3953" s="2">
        <f t="shared" si="61"/>
        <v>6784.1800000009534</v>
      </c>
      <c r="N3953" s="26">
        <f>+M3865-M3953</f>
        <v>-759.92999999996664</v>
      </c>
      <c r="O3953" s="3">
        <f>+I3897+I3891-K3890+I3893</f>
        <v>760.93999999999994</v>
      </c>
      <c r="P3953"/>
    </row>
    <row r="3954" spans="1:16" hidden="1">
      <c r="A3954" s="35" t="s">
        <v>7384</v>
      </c>
      <c r="B3954" s="36">
        <v>42083</v>
      </c>
      <c r="C3954" s="35" t="s">
        <v>7388</v>
      </c>
      <c r="D3954" s="35">
        <v>1</v>
      </c>
      <c r="E3954" s="35" t="s">
        <v>7389</v>
      </c>
      <c r="F3954" s="35" t="s">
        <v>13</v>
      </c>
      <c r="G3954" s="35" t="s">
        <v>4</v>
      </c>
      <c r="H3954" s="35" t="s">
        <v>7390</v>
      </c>
      <c r="I3954" s="11"/>
      <c r="J3954" s="12"/>
      <c r="K3954" s="11">
        <v>227590.59</v>
      </c>
      <c r="L3954" s="12"/>
      <c r="M3954" s="11">
        <f t="shared" si="61"/>
        <v>-220806.40999999904</v>
      </c>
      <c r="P3954"/>
    </row>
    <row r="3955" spans="1:16" hidden="1">
      <c r="A3955" t="s">
        <v>7413</v>
      </c>
      <c r="B3955" s="1">
        <v>42083</v>
      </c>
      <c r="C3955" t="s">
        <v>11</v>
      </c>
      <c r="D3955">
        <v>1</v>
      </c>
      <c r="E3955" t="s">
        <v>7414</v>
      </c>
      <c r="F3955" t="s">
        <v>45</v>
      </c>
      <c r="G3955" t="s">
        <v>4</v>
      </c>
      <c r="H3955" t="s">
        <v>7415</v>
      </c>
      <c r="J3955" s="5"/>
      <c r="K3955" s="2">
        <v>77806.38</v>
      </c>
      <c r="L3955" s="5"/>
      <c r="M3955" s="2">
        <f t="shared" si="61"/>
        <v>-298612.78999999905</v>
      </c>
      <c r="P3955"/>
    </row>
    <row r="3956" spans="1:16" hidden="1">
      <c r="A3956" t="s">
        <v>7457</v>
      </c>
      <c r="B3956" s="1">
        <v>42083</v>
      </c>
      <c r="C3956" t="s">
        <v>6</v>
      </c>
      <c r="D3956">
        <v>1</v>
      </c>
      <c r="E3956" t="s">
        <v>7458</v>
      </c>
      <c r="F3956" t="s">
        <v>8</v>
      </c>
      <c r="G3956" t="s">
        <v>4</v>
      </c>
      <c r="H3956" t="s">
        <v>1794</v>
      </c>
      <c r="I3956" s="2">
        <v>1025</v>
      </c>
      <c r="J3956" s="5"/>
      <c r="L3956" s="5"/>
      <c r="M3956" s="2">
        <f t="shared" si="61"/>
        <v>-297587.78999999905</v>
      </c>
      <c r="P3956"/>
    </row>
    <row r="3957" spans="1:16" hidden="1">
      <c r="A3957" t="s">
        <v>7460</v>
      </c>
      <c r="B3957" s="1">
        <v>42083</v>
      </c>
      <c r="C3957" t="s">
        <v>6</v>
      </c>
      <c r="D3957">
        <v>1</v>
      </c>
      <c r="E3957" t="s">
        <v>7463</v>
      </c>
      <c r="F3957" t="s">
        <v>29</v>
      </c>
      <c r="G3957" t="s">
        <v>4</v>
      </c>
      <c r="H3957" t="s">
        <v>7464</v>
      </c>
      <c r="I3957" s="2">
        <v>2465.75</v>
      </c>
      <c r="J3957" s="5"/>
      <c r="L3957" s="5"/>
      <c r="M3957" s="2">
        <f t="shared" si="61"/>
        <v>-295122.03999999905</v>
      </c>
      <c r="P3957"/>
    </row>
    <row r="3958" spans="1:16" hidden="1">
      <c r="A3958" t="s">
        <v>7468</v>
      </c>
      <c r="B3958" s="1">
        <v>42083</v>
      </c>
      <c r="C3958" t="s">
        <v>6051</v>
      </c>
      <c r="D3958">
        <v>1</v>
      </c>
      <c r="E3958" t="s">
        <v>7469</v>
      </c>
      <c r="F3958" t="s">
        <v>228</v>
      </c>
      <c r="G3958" t="s">
        <v>4</v>
      </c>
      <c r="H3958" t="s">
        <v>267</v>
      </c>
      <c r="J3958" s="5"/>
      <c r="K3958" s="2">
        <v>165000</v>
      </c>
      <c r="L3958" s="5"/>
      <c r="M3958" s="2">
        <f t="shared" si="61"/>
        <v>-460122.03999999905</v>
      </c>
      <c r="P3958"/>
    </row>
    <row r="3959" spans="1:16" hidden="1">
      <c r="A3959" s="47" t="s">
        <v>7483</v>
      </c>
      <c r="B3959" s="48">
        <v>42083</v>
      </c>
      <c r="C3959" s="47" t="s">
        <v>7486</v>
      </c>
      <c r="D3959" s="47">
        <v>2</v>
      </c>
      <c r="E3959" s="47" t="s">
        <v>7487</v>
      </c>
      <c r="F3959" s="47" t="s">
        <v>78</v>
      </c>
      <c r="G3959" s="47" t="s">
        <v>4</v>
      </c>
      <c r="H3959" s="47" t="s">
        <v>2277</v>
      </c>
      <c r="I3959" s="49"/>
      <c r="J3959" s="50"/>
      <c r="K3959" s="49">
        <v>70.180000000000007</v>
      </c>
      <c r="L3959" s="5"/>
      <c r="M3959" s="2">
        <f t="shared" si="61"/>
        <v>-460192.21999999904</v>
      </c>
      <c r="N3959" s="34" t="s">
        <v>36387</v>
      </c>
      <c r="P3959"/>
    </row>
    <row r="3960" spans="1:16" hidden="1">
      <c r="A3960" s="47" t="s">
        <v>7502</v>
      </c>
      <c r="B3960" s="48">
        <v>42083</v>
      </c>
      <c r="C3960" s="47" t="s">
        <v>6</v>
      </c>
      <c r="D3960" s="47">
        <v>1</v>
      </c>
      <c r="E3960" s="47" t="s">
        <v>6806</v>
      </c>
      <c r="F3960" s="47" t="s">
        <v>29</v>
      </c>
      <c r="G3960" s="47" t="s">
        <v>4</v>
      </c>
      <c r="H3960" s="47" t="s">
        <v>7506</v>
      </c>
      <c r="I3960" s="49"/>
      <c r="J3960" s="50"/>
      <c r="K3960" s="49">
        <v>160.15</v>
      </c>
      <c r="L3960" s="5"/>
      <c r="M3960" s="2">
        <f t="shared" si="61"/>
        <v>-460352.36999999906</v>
      </c>
      <c r="N3960" s="34" t="s">
        <v>36387</v>
      </c>
      <c r="P3960"/>
    </row>
    <row r="3961" spans="1:16" hidden="1">
      <c r="A3961" t="s">
        <v>7507</v>
      </c>
      <c r="B3961" s="1">
        <v>42083</v>
      </c>
      <c r="C3961" t="s">
        <v>6</v>
      </c>
      <c r="D3961">
        <v>1</v>
      </c>
      <c r="E3961" t="s">
        <v>7509</v>
      </c>
      <c r="F3961" t="s">
        <v>8</v>
      </c>
      <c r="G3961" t="s">
        <v>4</v>
      </c>
      <c r="H3961" t="s">
        <v>7510</v>
      </c>
      <c r="I3961" s="2">
        <v>3030</v>
      </c>
      <c r="J3961" s="5"/>
      <c r="L3961" s="5"/>
      <c r="M3961" s="2">
        <f t="shared" si="61"/>
        <v>-457322.36999999906</v>
      </c>
      <c r="P3961"/>
    </row>
    <row r="3962" spans="1:16" hidden="1">
      <c r="A3962" t="s">
        <v>7527</v>
      </c>
      <c r="B3962" s="1">
        <v>42083</v>
      </c>
      <c r="C3962" t="s">
        <v>43</v>
      </c>
      <c r="D3962">
        <v>1</v>
      </c>
      <c r="E3962" t="s">
        <v>7529</v>
      </c>
      <c r="F3962" t="s">
        <v>13</v>
      </c>
      <c r="G3962" t="s">
        <v>4</v>
      </c>
      <c r="H3962" t="s">
        <v>7530</v>
      </c>
      <c r="J3962" s="5"/>
      <c r="K3962" s="2">
        <v>25000</v>
      </c>
      <c r="L3962" s="5"/>
      <c r="M3962" s="2">
        <f t="shared" si="61"/>
        <v>-482322.36999999906</v>
      </c>
      <c r="P3962"/>
    </row>
    <row r="3963" spans="1:16" hidden="1">
      <c r="A3963" t="s">
        <v>7538</v>
      </c>
      <c r="B3963" s="1">
        <v>42083</v>
      </c>
      <c r="C3963" t="s">
        <v>1</v>
      </c>
      <c r="D3963">
        <v>1</v>
      </c>
      <c r="E3963" t="s">
        <v>7542</v>
      </c>
      <c r="F3963" t="s">
        <v>67</v>
      </c>
      <c r="G3963" t="s">
        <v>4</v>
      </c>
      <c r="H3963" t="s">
        <v>7543</v>
      </c>
      <c r="J3963" s="5"/>
      <c r="K3963" s="2">
        <v>2800</v>
      </c>
      <c r="L3963" s="5"/>
      <c r="M3963" s="2">
        <f t="shared" si="61"/>
        <v>-485122.36999999906</v>
      </c>
      <c r="P3963"/>
    </row>
    <row r="3964" spans="1:16" hidden="1">
      <c r="A3964" t="s">
        <v>7544</v>
      </c>
      <c r="B3964" s="1">
        <v>42083</v>
      </c>
      <c r="C3964" t="s">
        <v>1</v>
      </c>
      <c r="D3964">
        <v>1</v>
      </c>
      <c r="E3964" t="s">
        <v>7548</v>
      </c>
      <c r="F3964" t="s">
        <v>67</v>
      </c>
      <c r="G3964" t="s">
        <v>4</v>
      </c>
      <c r="H3964" t="s">
        <v>7543</v>
      </c>
      <c r="J3964" s="5"/>
      <c r="K3964" s="2">
        <v>3500</v>
      </c>
      <c r="L3964" s="5"/>
      <c r="M3964" s="2">
        <f t="shared" si="61"/>
        <v>-488622.36999999906</v>
      </c>
      <c r="P3964"/>
    </row>
    <row r="3965" spans="1:16" hidden="1">
      <c r="A3965" t="s">
        <v>7549</v>
      </c>
      <c r="B3965" s="1">
        <v>42083</v>
      </c>
      <c r="C3965" t="s">
        <v>1</v>
      </c>
      <c r="D3965">
        <v>1</v>
      </c>
      <c r="E3965" t="s">
        <v>7553</v>
      </c>
      <c r="F3965" t="s">
        <v>67</v>
      </c>
      <c r="G3965" t="s">
        <v>4</v>
      </c>
      <c r="H3965" t="s">
        <v>7554</v>
      </c>
      <c r="J3965" s="5"/>
      <c r="K3965" s="2">
        <v>130600</v>
      </c>
      <c r="L3965" s="5"/>
      <c r="M3965" s="2">
        <f t="shared" si="61"/>
        <v>-619222.36999999906</v>
      </c>
      <c r="P3965"/>
    </row>
    <row r="3966" spans="1:16" hidden="1">
      <c r="A3966" t="s">
        <v>7573</v>
      </c>
      <c r="B3966" s="1">
        <v>42083</v>
      </c>
      <c r="C3966" t="s">
        <v>11</v>
      </c>
      <c r="D3966">
        <v>1</v>
      </c>
      <c r="E3966" t="s">
        <v>7575</v>
      </c>
      <c r="F3966" t="s">
        <v>13</v>
      </c>
      <c r="G3966" t="s">
        <v>4</v>
      </c>
      <c r="H3966" t="s">
        <v>4512</v>
      </c>
      <c r="J3966" s="5"/>
      <c r="K3966" s="2">
        <v>1025</v>
      </c>
      <c r="L3966" s="5"/>
      <c r="M3966" s="2">
        <f t="shared" si="61"/>
        <v>-620247.36999999906</v>
      </c>
      <c r="P3966"/>
    </row>
    <row r="3967" spans="1:16" hidden="1">
      <c r="A3967" t="s">
        <v>7576</v>
      </c>
      <c r="B3967" s="1">
        <v>42083</v>
      </c>
      <c r="C3967" t="s">
        <v>18</v>
      </c>
      <c r="D3967">
        <v>2</v>
      </c>
      <c r="E3967" t="s">
        <v>7582</v>
      </c>
      <c r="F3967" t="s">
        <v>312</v>
      </c>
      <c r="G3967" t="s">
        <v>479</v>
      </c>
      <c r="H3967" t="s">
        <v>7583</v>
      </c>
      <c r="J3967" s="5"/>
      <c r="K3967" s="2">
        <v>418.95</v>
      </c>
      <c r="L3967" s="5"/>
      <c r="M3967" s="2">
        <f t="shared" si="61"/>
        <v>-620666.31999999902</v>
      </c>
      <c r="P3967"/>
    </row>
    <row r="3968" spans="1:16" hidden="1">
      <c r="A3968" t="s">
        <v>7588</v>
      </c>
      <c r="B3968" s="1">
        <v>42083</v>
      </c>
      <c r="C3968" t="s">
        <v>18</v>
      </c>
      <c r="D3968">
        <v>1</v>
      </c>
      <c r="E3968" t="s">
        <v>7596</v>
      </c>
      <c r="F3968" t="s">
        <v>13</v>
      </c>
      <c r="G3968" t="s">
        <v>4</v>
      </c>
      <c r="H3968" t="s">
        <v>7309</v>
      </c>
      <c r="J3968" s="5"/>
      <c r="K3968" s="2">
        <v>30200</v>
      </c>
      <c r="L3968" s="5"/>
      <c r="M3968" s="2">
        <f t="shared" si="61"/>
        <v>-650866.31999999902</v>
      </c>
      <c r="P3968"/>
    </row>
    <row r="3969" spans="1:16" hidden="1">
      <c r="A3969" t="s">
        <v>7598</v>
      </c>
      <c r="B3969" s="1">
        <v>42083</v>
      </c>
      <c r="C3969" t="s">
        <v>195</v>
      </c>
      <c r="D3969">
        <v>1</v>
      </c>
      <c r="E3969" t="s">
        <v>7605</v>
      </c>
      <c r="F3969" t="s">
        <v>13</v>
      </c>
      <c r="G3969" t="s">
        <v>4</v>
      </c>
      <c r="H3969" t="s">
        <v>195</v>
      </c>
      <c r="J3969" s="5"/>
      <c r="K3969" s="2">
        <v>46546.45</v>
      </c>
      <c r="L3969" s="5"/>
      <c r="M3969" s="2">
        <f t="shared" si="61"/>
        <v>-697412.76999999897</v>
      </c>
      <c r="P3969"/>
    </row>
    <row r="3970" spans="1:16" hidden="1">
      <c r="A3970" t="s">
        <v>7610</v>
      </c>
      <c r="B3970" s="1">
        <v>42083</v>
      </c>
      <c r="C3970" t="s">
        <v>455</v>
      </c>
      <c r="D3970">
        <v>1</v>
      </c>
      <c r="E3970" t="s">
        <v>7618</v>
      </c>
      <c r="F3970" t="s">
        <v>13</v>
      </c>
      <c r="G3970" t="s">
        <v>4</v>
      </c>
      <c r="H3970" t="s">
        <v>7619</v>
      </c>
      <c r="J3970" s="5"/>
      <c r="K3970" s="2">
        <v>13845.76</v>
      </c>
      <c r="L3970" s="5"/>
      <c r="M3970" s="2">
        <f t="shared" si="61"/>
        <v>-711258.52999999898</v>
      </c>
      <c r="P3970"/>
    </row>
    <row r="3971" spans="1:16" hidden="1">
      <c r="A3971" t="s">
        <v>7620</v>
      </c>
      <c r="B3971" s="1">
        <v>42083</v>
      </c>
      <c r="C3971" t="s">
        <v>7626</v>
      </c>
      <c r="D3971">
        <v>2</v>
      </c>
      <c r="E3971" t="s">
        <v>7627</v>
      </c>
      <c r="F3971" t="s">
        <v>78</v>
      </c>
      <c r="G3971" t="s">
        <v>4</v>
      </c>
      <c r="H3971" t="s">
        <v>7510</v>
      </c>
      <c r="J3971" s="5"/>
      <c r="K3971" s="2">
        <v>3030</v>
      </c>
      <c r="L3971" s="5"/>
      <c r="M3971" s="2">
        <f t="shared" si="61"/>
        <v>-714288.52999999898</v>
      </c>
      <c r="P3971"/>
    </row>
    <row r="3972" spans="1:16" hidden="1">
      <c r="A3972" t="s">
        <v>7630</v>
      </c>
      <c r="B3972" s="1">
        <v>42083</v>
      </c>
      <c r="C3972" t="s">
        <v>18</v>
      </c>
      <c r="D3972">
        <v>1</v>
      </c>
      <c r="E3972" t="s">
        <v>7635</v>
      </c>
      <c r="F3972" t="s">
        <v>13</v>
      </c>
      <c r="G3972" t="s">
        <v>4</v>
      </c>
      <c r="H3972" t="s">
        <v>18</v>
      </c>
      <c r="J3972" s="5"/>
      <c r="K3972" s="2">
        <v>25736.87</v>
      </c>
      <c r="L3972" s="5"/>
      <c r="M3972" s="2">
        <f t="shared" si="61"/>
        <v>-740025.39999999898</v>
      </c>
      <c r="P3972"/>
    </row>
    <row r="3973" spans="1:16" hidden="1">
      <c r="A3973" t="s">
        <v>25226</v>
      </c>
      <c r="B3973" s="1">
        <v>42083</v>
      </c>
      <c r="C3973" t="s">
        <v>25250</v>
      </c>
      <c r="D3973">
        <v>1</v>
      </c>
      <c r="E3973" t="s">
        <v>25251</v>
      </c>
      <c r="F3973" t="s">
        <v>13565</v>
      </c>
      <c r="G3973" t="s">
        <v>4</v>
      </c>
      <c r="H3973" t="s">
        <v>7390</v>
      </c>
      <c r="I3973" s="2">
        <v>227590.59</v>
      </c>
      <c r="J3973" s="5"/>
      <c r="L3973" s="5"/>
      <c r="M3973" s="2">
        <f t="shared" si="61"/>
        <v>-512434.80999999901</v>
      </c>
      <c r="P3973"/>
    </row>
    <row r="3974" spans="1:16" hidden="1">
      <c r="A3974" t="s">
        <v>25252</v>
      </c>
      <c r="B3974" s="1">
        <v>42083</v>
      </c>
      <c r="C3974" t="s">
        <v>18</v>
      </c>
      <c r="D3974">
        <v>2</v>
      </c>
      <c r="E3974" t="s">
        <v>25273</v>
      </c>
      <c r="F3974" t="s">
        <v>13559</v>
      </c>
      <c r="G3974" t="s">
        <v>313</v>
      </c>
      <c r="H3974" t="s">
        <v>824</v>
      </c>
      <c r="I3974" s="2">
        <v>400</v>
      </c>
      <c r="J3974" s="5"/>
      <c r="L3974" s="5"/>
      <c r="M3974" s="2">
        <f t="shared" si="61"/>
        <v>-512034.80999999901</v>
      </c>
      <c r="P3974"/>
    </row>
    <row r="3975" spans="1:16" hidden="1">
      <c r="A3975" t="s">
        <v>25274</v>
      </c>
      <c r="B3975" s="1">
        <v>42083</v>
      </c>
      <c r="C3975" t="s">
        <v>25301</v>
      </c>
      <c r="D3975">
        <v>2</v>
      </c>
      <c r="E3975" t="s">
        <v>25302</v>
      </c>
      <c r="F3975" t="s">
        <v>7054</v>
      </c>
      <c r="G3975" t="s">
        <v>4</v>
      </c>
      <c r="H3975" t="s">
        <v>25303</v>
      </c>
      <c r="I3975" s="2">
        <v>1840</v>
      </c>
      <c r="J3975" s="5"/>
      <c r="L3975" s="5"/>
      <c r="M3975" s="2">
        <f t="shared" si="61"/>
        <v>-510194.80999999901</v>
      </c>
      <c r="P3975"/>
    </row>
    <row r="3976" spans="1:16" hidden="1">
      <c r="A3976" t="s">
        <v>25304</v>
      </c>
      <c r="B3976" s="1">
        <v>42083</v>
      </c>
      <c r="C3976" t="s">
        <v>25322</v>
      </c>
      <c r="D3976">
        <v>1</v>
      </c>
      <c r="E3976" t="s">
        <v>25323</v>
      </c>
      <c r="F3976" t="s">
        <v>13565</v>
      </c>
      <c r="G3976" t="s">
        <v>4</v>
      </c>
      <c r="H3976" t="s">
        <v>273</v>
      </c>
      <c r="I3976" s="2">
        <v>77806.38</v>
      </c>
      <c r="J3976" s="5"/>
      <c r="L3976" s="5"/>
      <c r="M3976" s="2">
        <f t="shared" si="61"/>
        <v>-432388.429999999</v>
      </c>
      <c r="P3976"/>
    </row>
    <row r="3977" spans="1:16" hidden="1">
      <c r="A3977" t="s">
        <v>25324</v>
      </c>
      <c r="B3977" s="1">
        <v>42083</v>
      </c>
      <c r="C3977" t="s">
        <v>25344</v>
      </c>
      <c r="D3977">
        <v>2</v>
      </c>
      <c r="E3977" t="s">
        <v>25345</v>
      </c>
      <c r="F3977" t="s">
        <v>7054</v>
      </c>
      <c r="G3977" t="s">
        <v>4</v>
      </c>
      <c r="H3977" t="s">
        <v>25346</v>
      </c>
      <c r="I3977" s="2">
        <v>1839.99</v>
      </c>
      <c r="J3977" s="5"/>
      <c r="L3977" s="5"/>
      <c r="M3977" s="2">
        <f t="shared" ref="M3977:M4040" si="62">+M3976+I3977-K3977</f>
        <v>-430548.43999999901</v>
      </c>
      <c r="P3977"/>
    </row>
    <row r="3978" spans="1:16" hidden="1">
      <c r="A3978" t="s">
        <v>25347</v>
      </c>
      <c r="B3978" s="1">
        <v>42083</v>
      </c>
      <c r="C3978" t="s">
        <v>25364</v>
      </c>
      <c r="D3978">
        <v>2</v>
      </c>
      <c r="E3978" t="s">
        <v>25365</v>
      </c>
      <c r="F3978" t="s">
        <v>7054</v>
      </c>
      <c r="G3978" t="s">
        <v>4</v>
      </c>
      <c r="H3978" t="s">
        <v>20871</v>
      </c>
      <c r="I3978" s="2">
        <v>3670</v>
      </c>
      <c r="J3978" s="5"/>
      <c r="L3978" s="5"/>
      <c r="M3978" s="2">
        <f t="shared" si="62"/>
        <v>-426878.43999999901</v>
      </c>
      <c r="P3978"/>
    </row>
    <row r="3979" spans="1:16" hidden="1">
      <c r="A3979" t="s">
        <v>25385</v>
      </c>
      <c r="B3979" s="1">
        <v>42083</v>
      </c>
      <c r="C3979" t="s">
        <v>25408</v>
      </c>
      <c r="D3979">
        <v>2</v>
      </c>
      <c r="E3979" t="s">
        <v>25409</v>
      </c>
      <c r="F3979" t="s">
        <v>7054</v>
      </c>
      <c r="G3979" t="s">
        <v>4</v>
      </c>
      <c r="H3979" t="s">
        <v>12642</v>
      </c>
      <c r="I3979" s="2">
        <v>3030</v>
      </c>
      <c r="J3979" s="5"/>
      <c r="L3979" s="5"/>
      <c r="M3979" s="2">
        <f t="shared" si="62"/>
        <v>-423848.43999999901</v>
      </c>
      <c r="P3979"/>
    </row>
    <row r="3980" spans="1:16" hidden="1">
      <c r="A3980" t="s">
        <v>25410</v>
      </c>
      <c r="B3980" s="1">
        <v>42083</v>
      </c>
      <c r="C3980" t="s">
        <v>25428</v>
      </c>
      <c r="D3980">
        <v>2</v>
      </c>
      <c r="E3980" t="s">
        <v>25429</v>
      </c>
      <c r="F3980" t="s">
        <v>7054</v>
      </c>
      <c r="G3980" t="s">
        <v>4</v>
      </c>
      <c r="H3980" t="s">
        <v>25430</v>
      </c>
      <c r="I3980" s="2">
        <v>3030</v>
      </c>
      <c r="J3980" s="5"/>
      <c r="L3980" s="5"/>
      <c r="M3980" s="2">
        <f t="shared" si="62"/>
        <v>-420818.43999999901</v>
      </c>
      <c r="P3980"/>
    </row>
    <row r="3981" spans="1:16" hidden="1">
      <c r="A3981" t="s">
        <v>25434</v>
      </c>
      <c r="B3981" s="1">
        <v>42083</v>
      </c>
      <c r="C3981" t="s">
        <v>25455</v>
      </c>
      <c r="D3981">
        <v>2</v>
      </c>
      <c r="E3981" t="s">
        <v>25456</v>
      </c>
      <c r="F3981" t="s">
        <v>7054</v>
      </c>
      <c r="G3981" t="s">
        <v>4</v>
      </c>
      <c r="H3981" t="s">
        <v>7464</v>
      </c>
      <c r="I3981" s="2">
        <v>1025</v>
      </c>
      <c r="J3981" s="5"/>
      <c r="L3981" s="5"/>
      <c r="M3981" s="2">
        <f t="shared" si="62"/>
        <v>-419793.43999999901</v>
      </c>
      <c r="P3981"/>
    </row>
    <row r="3982" spans="1:16" hidden="1">
      <c r="A3982" t="s">
        <v>25460</v>
      </c>
      <c r="B3982" s="1">
        <v>42083</v>
      </c>
      <c r="C3982" t="s">
        <v>21409</v>
      </c>
      <c r="D3982">
        <v>1</v>
      </c>
      <c r="E3982" t="s">
        <v>25477</v>
      </c>
      <c r="F3982" t="s">
        <v>13561</v>
      </c>
      <c r="G3982" t="s">
        <v>4</v>
      </c>
      <c r="H3982" t="s">
        <v>7530</v>
      </c>
      <c r="I3982" s="2">
        <v>15656.47</v>
      </c>
      <c r="J3982" s="5"/>
      <c r="L3982" s="5"/>
      <c r="M3982" s="2">
        <f t="shared" si="62"/>
        <v>-404136.96999999904</v>
      </c>
      <c r="P3982"/>
    </row>
    <row r="3983" spans="1:16" hidden="1">
      <c r="A3983" t="s">
        <v>25481</v>
      </c>
      <c r="B3983" s="1">
        <v>42083</v>
      </c>
      <c r="C3983" t="s">
        <v>25498</v>
      </c>
      <c r="D3983">
        <v>2</v>
      </c>
      <c r="E3983" t="s">
        <v>25499</v>
      </c>
      <c r="F3983" t="s">
        <v>7054</v>
      </c>
      <c r="G3983" t="s">
        <v>4</v>
      </c>
      <c r="H3983" t="s">
        <v>891</v>
      </c>
      <c r="I3983" s="2">
        <v>2200</v>
      </c>
      <c r="J3983" s="5"/>
      <c r="L3983" s="5"/>
      <c r="M3983" s="2">
        <f t="shared" si="62"/>
        <v>-401936.96999999904</v>
      </c>
      <c r="P3983"/>
    </row>
    <row r="3984" spans="1:16" hidden="1">
      <c r="A3984" t="s">
        <v>25501</v>
      </c>
      <c r="B3984" s="1">
        <v>42083</v>
      </c>
      <c r="C3984" t="s">
        <v>14383</v>
      </c>
      <c r="D3984">
        <v>1</v>
      </c>
      <c r="E3984" t="s">
        <v>25519</v>
      </c>
      <c r="F3984" t="s">
        <v>13561</v>
      </c>
      <c r="G3984" t="s">
        <v>4</v>
      </c>
      <c r="H3984" t="s">
        <v>458</v>
      </c>
      <c r="I3984" s="2">
        <v>165000</v>
      </c>
      <c r="J3984" s="5"/>
      <c r="L3984" s="5"/>
      <c r="M3984" s="2">
        <f t="shared" si="62"/>
        <v>-236936.96999999904</v>
      </c>
      <c r="P3984"/>
    </row>
    <row r="3985" spans="1:16" hidden="1">
      <c r="A3985" t="s">
        <v>25522</v>
      </c>
      <c r="B3985" s="1">
        <v>42083</v>
      </c>
      <c r="C3985" t="s">
        <v>25540</v>
      </c>
      <c r="D3985">
        <v>2</v>
      </c>
      <c r="E3985" t="s">
        <v>25541</v>
      </c>
      <c r="F3985" t="s">
        <v>7054</v>
      </c>
      <c r="G3985" t="s">
        <v>4</v>
      </c>
      <c r="H3985" t="s">
        <v>2550</v>
      </c>
      <c r="I3985" s="2">
        <v>1025</v>
      </c>
      <c r="J3985" s="5"/>
      <c r="L3985" s="5"/>
      <c r="M3985" s="2">
        <f t="shared" si="62"/>
        <v>-235911.96999999904</v>
      </c>
      <c r="P3985"/>
    </row>
    <row r="3986" spans="1:16" hidden="1">
      <c r="A3986" t="s">
        <v>25543</v>
      </c>
      <c r="B3986" s="1">
        <v>42083</v>
      </c>
      <c r="C3986" t="s">
        <v>18</v>
      </c>
      <c r="D3986">
        <v>2</v>
      </c>
      <c r="E3986" t="s">
        <v>25560</v>
      </c>
      <c r="F3986" t="s">
        <v>13559</v>
      </c>
      <c r="G3986" t="s">
        <v>479</v>
      </c>
      <c r="H3986" t="s">
        <v>25561</v>
      </c>
      <c r="I3986" s="2">
        <v>418.95</v>
      </c>
      <c r="J3986" s="5"/>
      <c r="L3986" s="5"/>
      <c r="M3986" s="2">
        <f t="shared" si="62"/>
        <v>-235493.01999999903</v>
      </c>
      <c r="P3986"/>
    </row>
    <row r="3987" spans="1:16" hidden="1">
      <c r="A3987" t="s">
        <v>25564</v>
      </c>
      <c r="B3987" s="1">
        <v>42083</v>
      </c>
      <c r="C3987" t="s">
        <v>18</v>
      </c>
      <c r="D3987">
        <v>2</v>
      </c>
      <c r="E3987" t="s">
        <v>25580</v>
      </c>
      <c r="F3987" t="s">
        <v>13559</v>
      </c>
      <c r="G3987" t="s">
        <v>313</v>
      </c>
      <c r="H3987" t="s">
        <v>2833</v>
      </c>
      <c r="J3987" s="5"/>
      <c r="K3987" s="2">
        <v>100</v>
      </c>
      <c r="L3987" s="5"/>
      <c r="M3987" s="2">
        <f t="shared" si="62"/>
        <v>-235593.01999999903</v>
      </c>
      <c r="P3987"/>
    </row>
    <row r="3988" spans="1:16" hidden="1">
      <c r="A3988" t="s">
        <v>25564</v>
      </c>
      <c r="B3988" s="1">
        <v>42083</v>
      </c>
      <c r="C3988" t="s">
        <v>18</v>
      </c>
      <c r="D3988">
        <v>2</v>
      </c>
      <c r="E3988" t="s">
        <v>25580</v>
      </c>
      <c r="F3988" t="s">
        <v>13559</v>
      </c>
      <c r="G3988" t="s">
        <v>313</v>
      </c>
      <c r="H3988" t="s">
        <v>2833</v>
      </c>
      <c r="I3988" s="2">
        <v>201.18</v>
      </c>
      <c r="J3988" s="5"/>
      <c r="L3988" s="5"/>
      <c r="M3988" s="2">
        <f t="shared" si="62"/>
        <v>-235391.83999999904</v>
      </c>
      <c r="P3988"/>
    </row>
    <row r="3989" spans="1:16" hidden="1">
      <c r="A3989" t="s">
        <v>25582</v>
      </c>
      <c r="B3989" s="1">
        <v>42083</v>
      </c>
      <c r="C3989" t="s">
        <v>25599</v>
      </c>
      <c r="D3989">
        <v>2</v>
      </c>
      <c r="E3989" t="s">
        <v>25600</v>
      </c>
      <c r="F3989" t="s">
        <v>7054</v>
      </c>
      <c r="G3989" t="s">
        <v>4</v>
      </c>
      <c r="H3989" t="s">
        <v>16554</v>
      </c>
      <c r="I3989" s="2">
        <v>1839.99</v>
      </c>
      <c r="J3989" s="5"/>
      <c r="L3989" s="5"/>
      <c r="M3989" s="2">
        <f t="shared" si="62"/>
        <v>-233551.84999999905</v>
      </c>
      <c r="P3989"/>
    </row>
    <row r="3990" spans="1:16" hidden="1">
      <c r="A3990" t="s">
        <v>25604</v>
      </c>
      <c r="B3990" s="1">
        <v>42083</v>
      </c>
      <c r="C3990" t="s">
        <v>25623</v>
      </c>
      <c r="D3990">
        <v>2</v>
      </c>
      <c r="E3990" t="s">
        <v>25624</v>
      </c>
      <c r="F3990" t="s">
        <v>7054</v>
      </c>
      <c r="G3990" t="s">
        <v>4</v>
      </c>
      <c r="H3990" t="s">
        <v>14898</v>
      </c>
      <c r="I3990" s="2">
        <v>1025</v>
      </c>
      <c r="J3990" s="5"/>
      <c r="L3990" s="5"/>
      <c r="M3990" s="2">
        <f t="shared" si="62"/>
        <v>-232526.84999999905</v>
      </c>
      <c r="P3990"/>
    </row>
    <row r="3991" spans="1:16" hidden="1">
      <c r="A3991" t="s">
        <v>25628</v>
      </c>
      <c r="B3991" s="1">
        <v>42083</v>
      </c>
      <c r="C3991" t="s">
        <v>25646</v>
      </c>
      <c r="D3991">
        <v>2</v>
      </c>
      <c r="E3991" t="s">
        <v>25647</v>
      </c>
      <c r="F3991" t="s">
        <v>7054</v>
      </c>
      <c r="G3991" t="s">
        <v>4</v>
      </c>
      <c r="H3991" t="s">
        <v>13620</v>
      </c>
      <c r="I3991" s="2">
        <v>4100</v>
      </c>
      <c r="J3991" s="5"/>
      <c r="L3991" s="5"/>
      <c r="M3991" s="2">
        <f t="shared" si="62"/>
        <v>-228426.84999999905</v>
      </c>
      <c r="P3991"/>
    </row>
    <row r="3992" spans="1:16" hidden="1">
      <c r="A3992" t="s">
        <v>25649</v>
      </c>
      <c r="B3992" s="1">
        <v>42083</v>
      </c>
      <c r="C3992" t="s">
        <v>25663</v>
      </c>
      <c r="D3992">
        <v>2</v>
      </c>
      <c r="E3992" t="s">
        <v>25664</v>
      </c>
      <c r="F3992" t="s">
        <v>7054</v>
      </c>
      <c r="G3992" t="s">
        <v>4</v>
      </c>
      <c r="H3992" t="s">
        <v>512</v>
      </c>
      <c r="J3992" s="5"/>
      <c r="K3992" s="2">
        <v>1250</v>
      </c>
      <c r="L3992" s="5"/>
      <c r="M3992" s="2">
        <f t="shared" si="62"/>
        <v>-229676.84999999905</v>
      </c>
      <c r="P3992"/>
    </row>
    <row r="3993" spans="1:16" hidden="1">
      <c r="A3993" t="s">
        <v>25649</v>
      </c>
      <c r="B3993" s="1">
        <v>42083</v>
      </c>
      <c r="C3993" t="s">
        <v>25663</v>
      </c>
      <c r="D3993">
        <v>2</v>
      </c>
      <c r="E3993" t="s">
        <v>25664</v>
      </c>
      <c r="F3993" t="s">
        <v>7054</v>
      </c>
      <c r="G3993" t="s">
        <v>4</v>
      </c>
      <c r="H3993" t="s">
        <v>512</v>
      </c>
      <c r="I3993" s="2">
        <v>1731.01</v>
      </c>
      <c r="J3993" s="5"/>
      <c r="L3993" s="5"/>
      <c r="M3993" s="2">
        <f t="shared" si="62"/>
        <v>-227945.83999999904</v>
      </c>
      <c r="P3993"/>
    </row>
    <row r="3994" spans="1:16" hidden="1">
      <c r="A3994" t="s">
        <v>25667</v>
      </c>
      <c r="B3994" s="1">
        <v>42083</v>
      </c>
      <c r="C3994" t="s">
        <v>14532</v>
      </c>
      <c r="D3994">
        <v>1</v>
      </c>
      <c r="E3994" t="s">
        <v>25685</v>
      </c>
      <c r="F3994" t="s">
        <v>13565</v>
      </c>
      <c r="G3994" t="s">
        <v>4</v>
      </c>
      <c r="H3994" t="s">
        <v>7543</v>
      </c>
      <c r="I3994" s="2">
        <v>130600</v>
      </c>
      <c r="J3994" s="5"/>
      <c r="L3994" s="5"/>
      <c r="M3994" s="2">
        <f t="shared" si="62"/>
        <v>-97345.839999999036</v>
      </c>
      <c r="P3994"/>
    </row>
    <row r="3995" spans="1:16" hidden="1">
      <c r="A3995" t="s">
        <v>25688</v>
      </c>
      <c r="B3995" s="1">
        <v>42083</v>
      </c>
      <c r="C3995" t="s">
        <v>14532</v>
      </c>
      <c r="D3995">
        <v>1</v>
      </c>
      <c r="E3995" t="s">
        <v>25705</v>
      </c>
      <c r="F3995" t="s">
        <v>13565</v>
      </c>
      <c r="G3995" t="s">
        <v>4</v>
      </c>
      <c r="H3995" t="s">
        <v>7543</v>
      </c>
      <c r="I3995" s="2">
        <v>2800</v>
      </c>
      <c r="J3995" s="5"/>
      <c r="L3995" s="5"/>
      <c r="M3995" s="2">
        <f t="shared" si="62"/>
        <v>-94545.839999999036</v>
      </c>
      <c r="P3995"/>
    </row>
    <row r="3996" spans="1:16" hidden="1">
      <c r="A3996" t="s">
        <v>25708</v>
      </c>
      <c r="B3996" s="1">
        <v>42083</v>
      </c>
      <c r="C3996" t="s">
        <v>14532</v>
      </c>
      <c r="D3996">
        <v>1</v>
      </c>
      <c r="E3996" t="s">
        <v>25725</v>
      </c>
      <c r="F3996" t="s">
        <v>13565</v>
      </c>
      <c r="G3996" t="s">
        <v>4</v>
      </c>
      <c r="H3996" t="s">
        <v>7543</v>
      </c>
      <c r="I3996" s="2">
        <v>3500</v>
      </c>
      <c r="J3996" s="5"/>
      <c r="L3996" s="5"/>
      <c r="M3996" s="2">
        <f t="shared" si="62"/>
        <v>-91045.839999999036</v>
      </c>
      <c r="P3996"/>
    </row>
    <row r="3997" spans="1:16" hidden="1">
      <c r="A3997" t="s">
        <v>25728</v>
      </c>
      <c r="B3997" s="1">
        <v>42083</v>
      </c>
      <c r="C3997" t="s">
        <v>25747</v>
      </c>
      <c r="D3997">
        <v>2</v>
      </c>
      <c r="E3997" t="s">
        <v>25748</v>
      </c>
      <c r="F3997" t="s">
        <v>7054</v>
      </c>
      <c r="G3997" t="s">
        <v>4</v>
      </c>
      <c r="H3997" t="s">
        <v>1794</v>
      </c>
      <c r="J3997" s="5"/>
      <c r="K3997" s="2">
        <v>1025</v>
      </c>
      <c r="L3997" s="5"/>
      <c r="M3997" s="2">
        <f t="shared" si="62"/>
        <v>-92070.839999999036</v>
      </c>
      <c r="P3997"/>
    </row>
    <row r="3998" spans="1:16" hidden="1">
      <c r="A3998" t="s">
        <v>25728</v>
      </c>
      <c r="B3998" s="1">
        <v>42083</v>
      </c>
      <c r="C3998" t="s">
        <v>25747</v>
      </c>
      <c r="D3998">
        <v>2</v>
      </c>
      <c r="E3998" t="s">
        <v>25748</v>
      </c>
      <c r="F3998" t="s">
        <v>7054</v>
      </c>
      <c r="G3998" t="s">
        <v>4</v>
      </c>
      <c r="H3998" t="s">
        <v>1794</v>
      </c>
      <c r="I3998" s="2">
        <v>1025</v>
      </c>
      <c r="J3998" s="5"/>
      <c r="L3998" s="5"/>
      <c r="M3998" s="2">
        <f t="shared" si="62"/>
        <v>-91045.839999999036</v>
      </c>
      <c r="P3998"/>
    </row>
    <row r="3999" spans="1:16" hidden="1">
      <c r="A3999" t="s">
        <v>25751</v>
      </c>
      <c r="B3999" s="1">
        <v>42083</v>
      </c>
      <c r="C3999" t="s">
        <v>7626</v>
      </c>
      <c r="D3999">
        <v>2</v>
      </c>
      <c r="E3999" t="s">
        <v>25769</v>
      </c>
      <c r="F3999" t="s">
        <v>7054</v>
      </c>
      <c r="G3999" t="s">
        <v>4</v>
      </c>
      <c r="H3999" t="s">
        <v>7510</v>
      </c>
      <c r="I3999" s="2">
        <v>3030</v>
      </c>
      <c r="J3999" s="5"/>
      <c r="L3999" s="5"/>
      <c r="M3999" s="2">
        <f t="shared" si="62"/>
        <v>-88015.839999999036</v>
      </c>
      <c r="P3999"/>
    </row>
    <row r="4000" spans="1:16" hidden="1">
      <c r="A4000" t="s">
        <v>25772</v>
      </c>
      <c r="B4000" s="1">
        <v>42083</v>
      </c>
      <c r="C4000" t="s">
        <v>25791</v>
      </c>
      <c r="D4000">
        <v>2</v>
      </c>
      <c r="E4000" t="s">
        <v>25792</v>
      </c>
      <c r="F4000" t="s">
        <v>7054</v>
      </c>
      <c r="G4000" t="s">
        <v>4</v>
      </c>
      <c r="H4000" t="s">
        <v>25793</v>
      </c>
      <c r="I4000" s="2">
        <v>2197.21</v>
      </c>
      <c r="J4000" s="5"/>
      <c r="L4000" s="5"/>
      <c r="M4000" s="2">
        <f t="shared" si="62"/>
        <v>-85818.62999999903</v>
      </c>
      <c r="P4000"/>
    </row>
    <row r="4001" spans="1:16" hidden="1">
      <c r="A4001" t="s">
        <v>25795</v>
      </c>
      <c r="B4001" s="1">
        <v>42083</v>
      </c>
      <c r="C4001" t="s">
        <v>21409</v>
      </c>
      <c r="D4001">
        <v>1</v>
      </c>
      <c r="E4001" t="s">
        <v>25816</v>
      </c>
      <c r="F4001" t="s">
        <v>13561</v>
      </c>
      <c r="G4001" t="s">
        <v>4</v>
      </c>
      <c r="H4001" t="s">
        <v>7530</v>
      </c>
      <c r="I4001" s="2">
        <v>25000</v>
      </c>
      <c r="J4001" s="5"/>
      <c r="L4001" s="5"/>
      <c r="M4001" s="2">
        <f t="shared" si="62"/>
        <v>-60818.62999999903</v>
      </c>
      <c r="P4001"/>
    </row>
    <row r="4002" spans="1:16" hidden="1">
      <c r="A4002" t="s">
        <v>25819</v>
      </c>
      <c r="B4002" s="1">
        <v>42083</v>
      </c>
      <c r="C4002" t="s">
        <v>18</v>
      </c>
      <c r="D4002">
        <v>2</v>
      </c>
      <c r="E4002" t="s">
        <v>25839</v>
      </c>
      <c r="F4002" t="s">
        <v>13559</v>
      </c>
      <c r="G4002" t="s">
        <v>479</v>
      </c>
      <c r="H4002" t="s">
        <v>1037</v>
      </c>
      <c r="I4002" s="2">
        <v>244.06</v>
      </c>
      <c r="J4002" s="5"/>
      <c r="L4002" s="5"/>
      <c r="M4002" s="2">
        <f t="shared" si="62"/>
        <v>-60574.569999999032</v>
      </c>
      <c r="N4002" t="s">
        <v>36332</v>
      </c>
      <c r="P4002"/>
    </row>
    <row r="4003" spans="1:16" hidden="1">
      <c r="A4003" t="s">
        <v>25842</v>
      </c>
      <c r="B4003" s="1">
        <v>42083</v>
      </c>
      <c r="C4003" t="s">
        <v>25865</v>
      </c>
      <c r="D4003">
        <v>1</v>
      </c>
      <c r="E4003" t="s">
        <v>25866</v>
      </c>
      <c r="F4003" t="s">
        <v>13565</v>
      </c>
      <c r="G4003" t="s">
        <v>4</v>
      </c>
      <c r="H4003" t="s">
        <v>25867</v>
      </c>
      <c r="I4003" s="2">
        <v>20000</v>
      </c>
      <c r="J4003" s="5"/>
      <c r="L4003" s="5"/>
      <c r="M4003" s="2">
        <f t="shared" si="62"/>
        <v>-40574.569999999032</v>
      </c>
      <c r="P4003"/>
    </row>
    <row r="4004" spans="1:16" hidden="1">
      <c r="A4004" t="s">
        <v>25870</v>
      </c>
      <c r="B4004" s="1">
        <v>42083</v>
      </c>
      <c r="C4004" t="s">
        <v>25886</v>
      </c>
      <c r="D4004">
        <v>2</v>
      </c>
      <c r="E4004" t="s">
        <v>25887</v>
      </c>
      <c r="F4004" t="s">
        <v>7054</v>
      </c>
      <c r="G4004" t="s">
        <v>4</v>
      </c>
      <c r="H4004" t="s">
        <v>12006</v>
      </c>
      <c r="I4004" s="2">
        <v>4100.01</v>
      </c>
      <c r="J4004" s="5"/>
      <c r="L4004" s="5"/>
      <c r="M4004" s="2">
        <f t="shared" si="62"/>
        <v>-36474.55999999903</v>
      </c>
      <c r="P4004"/>
    </row>
    <row r="4005" spans="1:16" hidden="1">
      <c r="A4005" t="s">
        <v>25890</v>
      </c>
      <c r="B4005" s="1">
        <v>42083</v>
      </c>
      <c r="C4005" t="s">
        <v>25910</v>
      </c>
      <c r="D4005">
        <v>2</v>
      </c>
      <c r="E4005" t="s">
        <v>25911</v>
      </c>
      <c r="F4005" t="s">
        <v>7054</v>
      </c>
      <c r="G4005" t="s">
        <v>4</v>
      </c>
      <c r="H4005" t="s">
        <v>412</v>
      </c>
      <c r="I4005" s="2">
        <v>3030</v>
      </c>
      <c r="J4005" s="5"/>
      <c r="L4005" s="5"/>
      <c r="M4005" s="2">
        <f t="shared" si="62"/>
        <v>-33444.55999999903</v>
      </c>
      <c r="P4005"/>
    </row>
    <row r="4006" spans="1:16" hidden="1">
      <c r="A4006" t="s">
        <v>25914</v>
      </c>
      <c r="B4006" s="1">
        <v>42083</v>
      </c>
      <c r="C4006" t="s">
        <v>25931</v>
      </c>
      <c r="D4006">
        <v>2</v>
      </c>
      <c r="E4006" t="s">
        <v>25932</v>
      </c>
      <c r="F4006" t="s">
        <v>7054</v>
      </c>
      <c r="G4006" t="s">
        <v>4</v>
      </c>
      <c r="H4006" t="s">
        <v>4512</v>
      </c>
      <c r="I4006" s="2">
        <v>1025</v>
      </c>
      <c r="J4006" s="5"/>
      <c r="L4006" s="5"/>
      <c r="M4006" s="2">
        <f t="shared" si="62"/>
        <v>-32419.55999999903</v>
      </c>
      <c r="P4006"/>
    </row>
    <row r="4007" spans="1:16" hidden="1">
      <c r="A4007" t="s">
        <v>25934</v>
      </c>
      <c r="B4007" s="1">
        <v>42083</v>
      </c>
      <c r="C4007" t="s">
        <v>18</v>
      </c>
      <c r="D4007">
        <v>2</v>
      </c>
      <c r="E4007" t="s">
        <v>25954</v>
      </c>
      <c r="F4007" t="s">
        <v>13559</v>
      </c>
      <c r="G4007" t="s">
        <v>479</v>
      </c>
      <c r="H4007" t="s">
        <v>7583</v>
      </c>
      <c r="I4007" s="2">
        <v>418.95</v>
      </c>
      <c r="J4007" s="5"/>
      <c r="L4007" s="5"/>
      <c r="M4007" s="2">
        <f t="shared" si="62"/>
        <v>-32000.609999999029</v>
      </c>
      <c r="P4007"/>
    </row>
    <row r="4008" spans="1:16" hidden="1">
      <c r="A4008" t="s">
        <v>25957</v>
      </c>
      <c r="B4008" s="1">
        <v>42083</v>
      </c>
      <c r="C4008" t="s">
        <v>18</v>
      </c>
      <c r="D4008">
        <v>2</v>
      </c>
      <c r="E4008" t="s">
        <v>25976</v>
      </c>
      <c r="F4008" t="s">
        <v>13559</v>
      </c>
      <c r="G4008" t="s">
        <v>479</v>
      </c>
      <c r="H4008" t="s">
        <v>7583</v>
      </c>
      <c r="I4008" s="2">
        <v>354.47</v>
      </c>
      <c r="J4008" s="5"/>
      <c r="L4008" s="5"/>
      <c r="M4008" s="2">
        <f t="shared" si="62"/>
        <v>-31646.139999999028</v>
      </c>
      <c r="P4008"/>
    </row>
    <row r="4009" spans="1:16" hidden="1">
      <c r="A4009" t="s">
        <v>25979</v>
      </c>
      <c r="B4009" s="1">
        <v>42083</v>
      </c>
      <c r="C4009" t="s">
        <v>25223</v>
      </c>
      <c r="D4009">
        <v>1</v>
      </c>
      <c r="E4009" t="s">
        <v>25995</v>
      </c>
      <c r="F4009" t="s">
        <v>13565</v>
      </c>
      <c r="G4009" t="s">
        <v>4</v>
      </c>
      <c r="H4009" t="s">
        <v>25225</v>
      </c>
      <c r="I4009" s="2">
        <v>30200</v>
      </c>
      <c r="J4009" s="5"/>
      <c r="L4009" s="5"/>
      <c r="M4009" s="2">
        <f t="shared" si="62"/>
        <v>-1446.1399999990281</v>
      </c>
      <c r="P4009"/>
    </row>
    <row r="4010" spans="1:16" hidden="1">
      <c r="A4010" t="s">
        <v>25998</v>
      </c>
      <c r="B4010" s="1">
        <v>42083</v>
      </c>
      <c r="C4010" t="s">
        <v>26017</v>
      </c>
      <c r="D4010">
        <v>2</v>
      </c>
      <c r="E4010" t="s">
        <v>26018</v>
      </c>
      <c r="F4010" t="s">
        <v>7054</v>
      </c>
      <c r="G4010" t="s">
        <v>4</v>
      </c>
      <c r="H4010" t="s">
        <v>2138</v>
      </c>
      <c r="J4010" s="5"/>
      <c r="K4010" s="2">
        <v>2522.48</v>
      </c>
      <c r="L4010" s="5"/>
      <c r="M4010" s="2">
        <f t="shared" si="62"/>
        <v>-3968.6199999990281</v>
      </c>
      <c r="P4010"/>
    </row>
    <row r="4011" spans="1:16" hidden="1">
      <c r="A4011" t="s">
        <v>25998</v>
      </c>
      <c r="B4011" s="1">
        <v>42083</v>
      </c>
      <c r="C4011" t="s">
        <v>26017</v>
      </c>
      <c r="D4011">
        <v>2</v>
      </c>
      <c r="E4011" t="s">
        <v>26018</v>
      </c>
      <c r="F4011" t="s">
        <v>7054</v>
      </c>
      <c r="G4011" t="s">
        <v>4</v>
      </c>
      <c r="H4011" t="s">
        <v>2138</v>
      </c>
      <c r="I4011" s="2">
        <v>2522.48</v>
      </c>
      <c r="J4011" s="5"/>
      <c r="L4011" s="5"/>
      <c r="M4011" s="2">
        <f t="shared" si="62"/>
        <v>-1446.1399999990281</v>
      </c>
      <c r="P4011"/>
    </row>
    <row r="4012" spans="1:16" hidden="1">
      <c r="A4012" t="s">
        <v>26021</v>
      </c>
      <c r="B4012" s="1">
        <v>42083</v>
      </c>
      <c r="C4012" t="s">
        <v>26041</v>
      </c>
      <c r="D4012">
        <v>1</v>
      </c>
      <c r="E4012" t="s">
        <v>26042</v>
      </c>
      <c r="F4012" t="s">
        <v>13565</v>
      </c>
      <c r="G4012" t="s">
        <v>4</v>
      </c>
      <c r="H4012" t="s">
        <v>26043</v>
      </c>
      <c r="I4012" s="2">
        <v>5000</v>
      </c>
      <c r="J4012" s="5"/>
      <c r="L4012" s="5"/>
      <c r="M4012" s="2">
        <f t="shared" si="62"/>
        <v>3553.8600000009719</v>
      </c>
      <c r="P4012"/>
    </row>
    <row r="4013" spans="1:16" hidden="1">
      <c r="A4013" t="s">
        <v>26046</v>
      </c>
      <c r="B4013" s="1">
        <v>42083</v>
      </c>
      <c r="C4013" t="s">
        <v>26062</v>
      </c>
      <c r="D4013">
        <v>1</v>
      </c>
      <c r="E4013" t="s">
        <v>26063</v>
      </c>
      <c r="F4013" t="s">
        <v>13565</v>
      </c>
      <c r="G4013" t="s">
        <v>4</v>
      </c>
      <c r="H4013" t="s">
        <v>26064</v>
      </c>
      <c r="I4013" s="2">
        <v>3000</v>
      </c>
      <c r="J4013" s="5"/>
      <c r="L4013" s="5"/>
      <c r="M4013" s="2">
        <f t="shared" si="62"/>
        <v>6553.8600000009719</v>
      </c>
      <c r="P4013"/>
    </row>
    <row r="4014" spans="1:16" hidden="1">
      <c r="A4014" t="s">
        <v>26067</v>
      </c>
      <c r="B4014" s="1">
        <v>42083</v>
      </c>
      <c r="C4014" t="s">
        <v>7626</v>
      </c>
      <c r="D4014">
        <v>2</v>
      </c>
      <c r="E4014" t="s">
        <v>26086</v>
      </c>
      <c r="F4014" t="s">
        <v>7054</v>
      </c>
      <c r="G4014" t="s">
        <v>4</v>
      </c>
      <c r="H4014" t="s">
        <v>7510</v>
      </c>
      <c r="J4014" s="5"/>
      <c r="K4014" s="2">
        <v>3030</v>
      </c>
      <c r="L4014" s="5"/>
      <c r="M4014" s="2">
        <f t="shared" si="62"/>
        <v>3523.8600000009719</v>
      </c>
      <c r="P4014"/>
    </row>
    <row r="4015" spans="1:16" hidden="1">
      <c r="A4015" t="s">
        <v>26067</v>
      </c>
      <c r="B4015" s="1">
        <v>42083</v>
      </c>
      <c r="C4015" t="s">
        <v>7626</v>
      </c>
      <c r="D4015">
        <v>2</v>
      </c>
      <c r="E4015" t="s">
        <v>26086</v>
      </c>
      <c r="F4015" t="s">
        <v>7054</v>
      </c>
      <c r="G4015" t="s">
        <v>4</v>
      </c>
      <c r="H4015" t="s">
        <v>7510</v>
      </c>
      <c r="I4015" s="2">
        <v>3030</v>
      </c>
      <c r="J4015" s="5"/>
      <c r="L4015" s="5"/>
      <c r="M4015" s="2">
        <f t="shared" si="62"/>
        <v>6553.8600000009719</v>
      </c>
      <c r="N4015" s="26">
        <f>+M3953-M4015</f>
        <v>230.31999999998152</v>
      </c>
      <c r="P4015"/>
    </row>
    <row r="4016" spans="1:16" hidden="1">
      <c r="A4016" s="35" t="s">
        <v>7664</v>
      </c>
      <c r="B4016" s="36">
        <v>42084</v>
      </c>
      <c r="C4016" s="35" t="s">
        <v>1</v>
      </c>
      <c r="D4016" s="35">
        <v>1</v>
      </c>
      <c r="E4016" s="35" t="s">
        <v>7669</v>
      </c>
      <c r="F4016" s="35" t="s">
        <v>13</v>
      </c>
      <c r="G4016" s="35" t="s">
        <v>4</v>
      </c>
      <c r="H4016" s="35" t="s">
        <v>3307</v>
      </c>
      <c r="I4016" s="11"/>
      <c r="J4016" s="12"/>
      <c r="K4016" s="11">
        <v>83016.179999999993</v>
      </c>
      <c r="L4016" s="12"/>
      <c r="M4016" s="11">
        <f t="shared" si="62"/>
        <v>-76462.319999999017</v>
      </c>
      <c r="P4016"/>
    </row>
    <row r="4017" spans="1:16" hidden="1">
      <c r="A4017" s="13" t="s">
        <v>7670</v>
      </c>
      <c r="B4017" s="14">
        <v>42084</v>
      </c>
      <c r="C4017" s="13" t="s">
        <v>11</v>
      </c>
      <c r="D4017" s="13">
        <v>1</v>
      </c>
      <c r="E4017" s="13" t="s">
        <v>7672</v>
      </c>
      <c r="F4017" s="13" t="s">
        <v>16</v>
      </c>
      <c r="G4017" s="13" t="s">
        <v>4</v>
      </c>
      <c r="H4017" s="13" t="s">
        <v>7309</v>
      </c>
      <c r="I4017" s="15"/>
      <c r="J4017" s="16"/>
      <c r="K4017" s="15">
        <v>305000</v>
      </c>
      <c r="L4017" s="16"/>
      <c r="M4017" s="15">
        <f t="shared" si="62"/>
        <v>-381462.31999999902</v>
      </c>
      <c r="P4017"/>
    </row>
    <row r="4018" spans="1:16" hidden="1">
      <c r="A4018" t="s">
        <v>7741</v>
      </c>
      <c r="B4018" s="1">
        <v>42084</v>
      </c>
      <c r="C4018" t="s">
        <v>6</v>
      </c>
      <c r="D4018">
        <v>1</v>
      </c>
      <c r="E4018" t="s">
        <v>7746</v>
      </c>
      <c r="F4018" t="s">
        <v>29</v>
      </c>
      <c r="G4018" t="s">
        <v>4</v>
      </c>
      <c r="H4018" t="s">
        <v>7747</v>
      </c>
      <c r="I4018" s="2">
        <v>100.39</v>
      </c>
      <c r="J4018" s="5"/>
      <c r="L4018" s="5"/>
      <c r="M4018" s="2">
        <f t="shared" si="62"/>
        <v>-381361.929999999</v>
      </c>
      <c r="P4018"/>
    </row>
    <row r="4019" spans="1:16" hidden="1">
      <c r="A4019" t="s">
        <v>7770</v>
      </c>
      <c r="B4019" s="1">
        <v>42084</v>
      </c>
      <c r="C4019" t="s">
        <v>18</v>
      </c>
      <c r="D4019">
        <v>1</v>
      </c>
      <c r="E4019" t="s">
        <v>7773</v>
      </c>
      <c r="F4019" t="s">
        <v>13</v>
      </c>
      <c r="G4019" t="s">
        <v>4</v>
      </c>
      <c r="H4019" t="s">
        <v>7774</v>
      </c>
      <c r="J4019" s="5"/>
      <c r="K4019" s="2">
        <v>76000</v>
      </c>
      <c r="L4019" s="5"/>
      <c r="M4019" s="2">
        <f t="shared" si="62"/>
        <v>-457361.929999999</v>
      </c>
      <c r="P4019"/>
    </row>
    <row r="4020" spans="1:16" hidden="1">
      <c r="A4020" t="s">
        <v>7776</v>
      </c>
      <c r="B4020" s="1">
        <v>42084</v>
      </c>
      <c r="C4020" t="s">
        <v>7778</v>
      </c>
      <c r="D4020">
        <v>2</v>
      </c>
      <c r="E4020" t="s">
        <v>7779</v>
      </c>
      <c r="F4020" t="s">
        <v>78</v>
      </c>
      <c r="G4020" t="s">
        <v>4</v>
      </c>
      <c r="H4020" t="s">
        <v>7780</v>
      </c>
      <c r="J4020" s="5"/>
      <c r="K4020" s="2">
        <v>3030</v>
      </c>
      <c r="L4020" s="5"/>
      <c r="M4020" s="2">
        <f t="shared" si="62"/>
        <v>-460391.929999999</v>
      </c>
      <c r="P4020"/>
    </row>
    <row r="4021" spans="1:16" hidden="1">
      <c r="A4021" t="s">
        <v>7802</v>
      </c>
      <c r="B4021" s="1">
        <v>42084</v>
      </c>
      <c r="C4021" t="s">
        <v>6</v>
      </c>
      <c r="D4021">
        <v>1</v>
      </c>
      <c r="E4021" t="s">
        <v>7807</v>
      </c>
      <c r="F4021" t="s">
        <v>8</v>
      </c>
      <c r="G4021" t="s">
        <v>4</v>
      </c>
      <c r="H4021" t="s">
        <v>7808</v>
      </c>
      <c r="I4021" s="2">
        <v>2860</v>
      </c>
      <c r="J4021" s="5"/>
      <c r="L4021" s="5"/>
      <c r="M4021" s="2">
        <f t="shared" si="62"/>
        <v>-457531.929999999</v>
      </c>
      <c r="P4021"/>
    </row>
    <row r="4022" spans="1:16" hidden="1">
      <c r="A4022" t="s">
        <v>7835</v>
      </c>
      <c r="B4022" s="1">
        <v>42084</v>
      </c>
      <c r="C4022" t="s">
        <v>7840</v>
      </c>
      <c r="D4022">
        <v>1</v>
      </c>
      <c r="E4022" t="s">
        <v>7841</v>
      </c>
      <c r="F4022" t="s">
        <v>16</v>
      </c>
      <c r="G4022" t="s">
        <v>4</v>
      </c>
      <c r="H4022" t="s">
        <v>7842</v>
      </c>
      <c r="J4022" s="5"/>
      <c r="K4022" s="2">
        <v>10000</v>
      </c>
      <c r="L4022" s="5"/>
      <c r="M4022" s="2">
        <f t="shared" si="62"/>
        <v>-467531.929999999</v>
      </c>
      <c r="P4022"/>
    </row>
    <row r="4023" spans="1:16" hidden="1">
      <c r="A4023" t="s">
        <v>7865</v>
      </c>
      <c r="B4023" s="1">
        <v>42084</v>
      </c>
      <c r="C4023" t="s">
        <v>43</v>
      </c>
      <c r="D4023">
        <v>1</v>
      </c>
      <c r="E4023" t="s">
        <v>7869</v>
      </c>
      <c r="F4023" t="s">
        <v>67</v>
      </c>
      <c r="G4023" t="s">
        <v>4</v>
      </c>
      <c r="H4023" t="s">
        <v>7585</v>
      </c>
      <c r="J4023" s="5"/>
      <c r="K4023" s="2">
        <v>3030</v>
      </c>
      <c r="L4023" s="5"/>
      <c r="M4023" s="2">
        <f t="shared" si="62"/>
        <v>-470561.929999999</v>
      </c>
      <c r="P4023"/>
    </row>
    <row r="4024" spans="1:16" hidden="1">
      <c r="A4024" t="s">
        <v>7870</v>
      </c>
      <c r="B4024" s="1">
        <v>42084</v>
      </c>
      <c r="C4024" t="s">
        <v>1419</v>
      </c>
      <c r="D4024">
        <v>2</v>
      </c>
      <c r="E4024" t="s">
        <v>7876</v>
      </c>
      <c r="F4024" t="s">
        <v>312</v>
      </c>
      <c r="G4024" t="s">
        <v>479</v>
      </c>
      <c r="H4024" t="s">
        <v>7877</v>
      </c>
      <c r="J4024" s="5"/>
      <c r="K4024" s="2">
        <v>2922.68</v>
      </c>
      <c r="L4024" s="5"/>
      <c r="M4024" s="2">
        <f t="shared" si="62"/>
        <v>-473484.609999999</v>
      </c>
      <c r="P4024"/>
    </row>
    <row r="4025" spans="1:16" hidden="1">
      <c r="A4025" t="s">
        <v>7882</v>
      </c>
      <c r="B4025" s="1">
        <v>42084</v>
      </c>
      <c r="C4025" t="s">
        <v>11</v>
      </c>
      <c r="D4025">
        <v>1</v>
      </c>
      <c r="E4025" t="s">
        <v>7886</v>
      </c>
      <c r="F4025" t="s">
        <v>1439</v>
      </c>
      <c r="G4025" t="s">
        <v>4</v>
      </c>
      <c r="H4025" t="s">
        <v>7887</v>
      </c>
      <c r="J4025" s="5"/>
      <c r="K4025" s="2">
        <v>3323</v>
      </c>
      <c r="L4025" s="5"/>
      <c r="M4025" s="2">
        <f t="shared" si="62"/>
        <v>-476807.609999999</v>
      </c>
      <c r="P4025"/>
    </row>
    <row r="4026" spans="1:16" hidden="1">
      <c r="A4026" t="s">
        <v>7890</v>
      </c>
      <c r="B4026" s="1">
        <v>42084</v>
      </c>
      <c r="C4026" t="s">
        <v>4685</v>
      </c>
      <c r="D4026">
        <v>1</v>
      </c>
      <c r="E4026" t="s">
        <v>7894</v>
      </c>
      <c r="F4026" t="s">
        <v>67</v>
      </c>
      <c r="G4026" t="s">
        <v>4</v>
      </c>
      <c r="H4026" t="s">
        <v>208</v>
      </c>
      <c r="J4026" s="5"/>
      <c r="K4026" s="2">
        <v>4100</v>
      </c>
      <c r="L4026" s="5">
        <v>8</v>
      </c>
      <c r="M4026" s="2">
        <f t="shared" si="62"/>
        <v>-480907.609999999</v>
      </c>
      <c r="P4026"/>
    </row>
    <row r="4027" spans="1:16" hidden="1">
      <c r="A4027" t="s">
        <v>7895</v>
      </c>
      <c r="B4027" s="1">
        <v>42084</v>
      </c>
      <c r="C4027" t="s">
        <v>200</v>
      </c>
      <c r="D4027">
        <v>1</v>
      </c>
      <c r="E4027" t="s">
        <v>7898</v>
      </c>
      <c r="F4027" t="s">
        <v>13</v>
      </c>
      <c r="G4027" t="s">
        <v>4</v>
      </c>
      <c r="H4027" t="s">
        <v>494</v>
      </c>
      <c r="J4027" s="5"/>
      <c r="K4027" s="2">
        <v>4050</v>
      </c>
      <c r="L4027" s="5"/>
      <c r="M4027" s="2">
        <f t="shared" si="62"/>
        <v>-484957.609999999</v>
      </c>
      <c r="P4027"/>
    </row>
    <row r="4028" spans="1:16" hidden="1">
      <c r="A4028" t="s">
        <v>7899</v>
      </c>
      <c r="B4028" s="1">
        <v>42084</v>
      </c>
      <c r="C4028" t="s">
        <v>195</v>
      </c>
      <c r="D4028">
        <v>1</v>
      </c>
      <c r="E4028" t="s">
        <v>7901</v>
      </c>
      <c r="F4028" t="s">
        <v>13</v>
      </c>
      <c r="G4028" t="s">
        <v>4</v>
      </c>
      <c r="H4028" t="s">
        <v>195</v>
      </c>
      <c r="J4028" s="5"/>
      <c r="K4028" s="2">
        <v>22695.119999999999</v>
      </c>
      <c r="L4028" s="5"/>
      <c r="M4028" s="2">
        <f t="shared" si="62"/>
        <v>-507652.72999999899</v>
      </c>
      <c r="P4028"/>
    </row>
    <row r="4029" spans="1:16" hidden="1">
      <c r="A4029" t="s">
        <v>7902</v>
      </c>
      <c r="B4029" s="1">
        <v>42084</v>
      </c>
      <c r="C4029" t="s">
        <v>18</v>
      </c>
      <c r="D4029">
        <v>1</v>
      </c>
      <c r="E4029" t="s">
        <v>7906</v>
      </c>
      <c r="F4029" t="s">
        <v>13</v>
      </c>
      <c r="G4029" t="s">
        <v>4</v>
      </c>
      <c r="H4029" t="s">
        <v>18</v>
      </c>
      <c r="J4029" s="5"/>
      <c r="K4029" s="2">
        <v>7371.31</v>
      </c>
      <c r="L4029" s="5"/>
      <c r="M4029" s="2">
        <f t="shared" si="62"/>
        <v>-515024.03999999899</v>
      </c>
      <c r="P4029"/>
    </row>
    <row r="4030" spans="1:16" hidden="1">
      <c r="A4030" t="s">
        <v>26090</v>
      </c>
      <c r="B4030" s="1">
        <v>42084</v>
      </c>
      <c r="C4030" t="s">
        <v>26108</v>
      </c>
      <c r="D4030">
        <v>2</v>
      </c>
      <c r="E4030" t="s">
        <v>26109</v>
      </c>
      <c r="F4030" t="s">
        <v>7054</v>
      </c>
      <c r="G4030" t="s">
        <v>4</v>
      </c>
      <c r="H4030" t="s">
        <v>144</v>
      </c>
      <c r="I4030" s="2">
        <v>1025</v>
      </c>
      <c r="J4030" s="5"/>
      <c r="L4030" s="5"/>
      <c r="M4030" s="2">
        <f t="shared" si="62"/>
        <v>-513999.03999999899</v>
      </c>
      <c r="P4030"/>
    </row>
    <row r="4031" spans="1:16" hidden="1">
      <c r="A4031" t="s">
        <v>26111</v>
      </c>
      <c r="B4031" s="1">
        <v>42084</v>
      </c>
      <c r="C4031" t="s">
        <v>1</v>
      </c>
      <c r="D4031">
        <v>2</v>
      </c>
      <c r="E4031" t="s">
        <v>26129</v>
      </c>
      <c r="F4031" t="s">
        <v>14391</v>
      </c>
      <c r="G4031" t="s">
        <v>4</v>
      </c>
      <c r="H4031" t="s">
        <v>24</v>
      </c>
      <c r="I4031" s="2">
        <v>83016.179999999993</v>
      </c>
      <c r="J4031" s="5"/>
      <c r="L4031" s="5"/>
      <c r="M4031" s="2">
        <f t="shared" si="62"/>
        <v>-430982.859999999</v>
      </c>
      <c r="P4031"/>
    </row>
    <row r="4032" spans="1:16" hidden="1">
      <c r="A4032" t="s">
        <v>26132</v>
      </c>
      <c r="B4032" s="1">
        <v>42084</v>
      </c>
      <c r="C4032" t="s">
        <v>25223</v>
      </c>
      <c r="D4032">
        <v>1</v>
      </c>
      <c r="E4032" t="s">
        <v>26152</v>
      </c>
      <c r="F4032" t="s">
        <v>13565</v>
      </c>
      <c r="G4032" t="s">
        <v>4</v>
      </c>
      <c r="H4032" t="s">
        <v>25225</v>
      </c>
      <c r="I4032" s="2">
        <v>305000</v>
      </c>
      <c r="J4032" s="5"/>
      <c r="L4032" s="5"/>
      <c r="M4032" s="2">
        <f t="shared" si="62"/>
        <v>-125982.859999999</v>
      </c>
      <c r="P4032"/>
    </row>
    <row r="4033" spans="1:16" hidden="1">
      <c r="A4033" t="s">
        <v>26156</v>
      </c>
      <c r="B4033" s="1">
        <v>42084</v>
      </c>
      <c r="C4033" t="s">
        <v>18</v>
      </c>
      <c r="D4033">
        <v>2</v>
      </c>
      <c r="E4033" t="s">
        <v>26175</v>
      </c>
      <c r="F4033" t="s">
        <v>13559</v>
      </c>
      <c r="G4033" t="s">
        <v>479</v>
      </c>
      <c r="H4033" t="s">
        <v>5410</v>
      </c>
      <c r="I4033" s="2">
        <v>451.31</v>
      </c>
      <c r="J4033" s="5"/>
      <c r="L4033" s="5"/>
      <c r="M4033" s="2">
        <f t="shared" si="62"/>
        <v>-125531.549999999</v>
      </c>
      <c r="P4033"/>
    </row>
    <row r="4034" spans="1:16" hidden="1">
      <c r="A4034" t="s">
        <v>26178</v>
      </c>
      <c r="B4034" s="1">
        <v>42084</v>
      </c>
      <c r="C4034" t="s">
        <v>18</v>
      </c>
      <c r="D4034">
        <v>2</v>
      </c>
      <c r="E4034" t="s">
        <v>26199</v>
      </c>
      <c r="F4034" t="s">
        <v>13559</v>
      </c>
      <c r="G4034" t="s">
        <v>479</v>
      </c>
      <c r="H4034" t="s">
        <v>7747</v>
      </c>
      <c r="I4034" s="2">
        <v>559.72</v>
      </c>
      <c r="J4034" s="5"/>
      <c r="L4034" s="5"/>
      <c r="M4034" s="2">
        <f t="shared" si="62"/>
        <v>-124971.829999999</v>
      </c>
      <c r="P4034"/>
    </row>
    <row r="4035" spans="1:16" hidden="1">
      <c r="A4035" t="s">
        <v>26203</v>
      </c>
      <c r="B4035" s="1">
        <v>42084</v>
      </c>
      <c r="C4035" t="s">
        <v>26220</v>
      </c>
      <c r="D4035">
        <v>1</v>
      </c>
      <c r="E4035" t="s">
        <v>26221</v>
      </c>
      <c r="F4035" t="s">
        <v>13565</v>
      </c>
      <c r="G4035" t="s">
        <v>4</v>
      </c>
      <c r="H4035" t="s">
        <v>21599</v>
      </c>
      <c r="I4035" s="2">
        <v>78000</v>
      </c>
      <c r="J4035" s="5"/>
      <c r="L4035" s="5"/>
      <c r="M4035" s="2">
        <f t="shared" si="62"/>
        <v>-46971.829999998998</v>
      </c>
      <c r="P4035"/>
    </row>
    <row r="4036" spans="1:16" hidden="1">
      <c r="A4036" t="s">
        <v>26224</v>
      </c>
      <c r="B4036" s="1">
        <v>42084</v>
      </c>
      <c r="C4036" t="s">
        <v>26248</v>
      </c>
      <c r="D4036">
        <v>2</v>
      </c>
      <c r="E4036" t="s">
        <v>26249</v>
      </c>
      <c r="F4036" t="s">
        <v>7054</v>
      </c>
      <c r="G4036" t="s">
        <v>4</v>
      </c>
      <c r="H4036" t="s">
        <v>26250</v>
      </c>
      <c r="I4036" s="2">
        <v>1025</v>
      </c>
      <c r="J4036" s="5"/>
      <c r="L4036" s="5"/>
      <c r="M4036" s="2">
        <f t="shared" si="62"/>
        <v>-45946.829999998998</v>
      </c>
      <c r="P4036"/>
    </row>
    <row r="4037" spans="1:16" hidden="1">
      <c r="A4037" t="s">
        <v>26253</v>
      </c>
      <c r="B4037" s="1">
        <v>42084</v>
      </c>
      <c r="C4037" t="s">
        <v>26272</v>
      </c>
      <c r="D4037">
        <v>2</v>
      </c>
      <c r="E4037" t="s">
        <v>26273</v>
      </c>
      <c r="F4037" t="s">
        <v>7054</v>
      </c>
      <c r="G4037" t="s">
        <v>4</v>
      </c>
      <c r="H4037" t="s">
        <v>290</v>
      </c>
      <c r="I4037" s="2">
        <v>1840</v>
      </c>
      <c r="J4037" s="5"/>
      <c r="L4037" s="5"/>
      <c r="M4037" s="2">
        <f t="shared" si="62"/>
        <v>-44106.829999998998</v>
      </c>
      <c r="P4037"/>
    </row>
    <row r="4038" spans="1:16" hidden="1">
      <c r="A4038" t="s">
        <v>26275</v>
      </c>
      <c r="B4038" s="1">
        <v>42084</v>
      </c>
      <c r="C4038" t="s">
        <v>16427</v>
      </c>
      <c r="D4038">
        <v>1</v>
      </c>
      <c r="E4038" t="s">
        <v>26295</v>
      </c>
      <c r="F4038" t="s">
        <v>13565</v>
      </c>
      <c r="G4038" t="s">
        <v>4</v>
      </c>
      <c r="H4038" t="s">
        <v>7842</v>
      </c>
      <c r="I4038" s="2">
        <v>10000</v>
      </c>
      <c r="J4038" s="5"/>
      <c r="L4038" s="5"/>
      <c r="M4038" s="2">
        <f t="shared" si="62"/>
        <v>-34106.829999998998</v>
      </c>
      <c r="P4038"/>
    </row>
    <row r="4039" spans="1:16" hidden="1">
      <c r="A4039" t="s">
        <v>26297</v>
      </c>
      <c r="B4039" s="1">
        <v>42084</v>
      </c>
      <c r="C4039" t="s">
        <v>26318</v>
      </c>
      <c r="D4039">
        <v>2</v>
      </c>
      <c r="E4039" t="s">
        <v>26319</v>
      </c>
      <c r="F4039" t="s">
        <v>7054</v>
      </c>
      <c r="G4039" t="s">
        <v>4</v>
      </c>
      <c r="H4039" t="s">
        <v>4113</v>
      </c>
      <c r="I4039" s="2">
        <v>3030</v>
      </c>
      <c r="J4039" s="5"/>
      <c r="L4039" s="5"/>
      <c r="M4039" s="2">
        <f t="shared" si="62"/>
        <v>-31076.829999998998</v>
      </c>
      <c r="P4039"/>
    </row>
    <row r="4040" spans="1:16" hidden="1">
      <c r="A4040" t="s">
        <v>26322</v>
      </c>
      <c r="B4040" s="1">
        <v>42084</v>
      </c>
      <c r="C4040" t="s">
        <v>26339</v>
      </c>
      <c r="D4040">
        <v>2</v>
      </c>
      <c r="E4040" t="s">
        <v>26340</v>
      </c>
      <c r="F4040" t="s">
        <v>7054</v>
      </c>
      <c r="G4040" t="s">
        <v>4</v>
      </c>
      <c r="H4040" t="s">
        <v>7808</v>
      </c>
      <c r="J4040" s="5"/>
      <c r="K4040" s="2">
        <v>2860</v>
      </c>
      <c r="L4040" s="5"/>
      <c r="M4040" s="2">
        <f t="shared" si="62"/>
        <v>-33936.829999998998</v>
      </c>
      <c r="P4040"/>
    </row>
    <row r="4041" spans="1:16" hidden="1">
      <c r="A4041" t="s">
        <v>26322</v>
      </c>
      <c r="B4041" s="1">
        <v>42084</v>
      </c>
      <c r="C4041" t="s">
        <v>26339</v>
      </c>
      <c r="D4041">
        <v>2</v>
      </c>
      <c r="E4041" t="s">
        <v>26340</v>
      </c>
      <c r="F4041" t="s">
        <v>7054</v>
      </c>
      <c r="G4041" t="s">
        <v>4</v>
      </c>
      <c r="H4041" t="s">
        <v>7808</v>
      </c>
      <c r="I4041" s="2">
        <v>2860</v>
      </c>
      <c r="J4041" s="5"/>
      <c r="L4041" s="5"/>
      <c r="M4041" s="2">
        <f t="shared" ref="M4041:M4104" si="63">+M4040+I4041-K4041</f>
        <v>-31076.829999998998</v>
      </c>
      <c r="P4041"/>
    </row>
    <row r="4042" spans="1:16" hidden="1">
      <c r="A4042" t="s">
        <v>26343</v>
      </c>
      <c r="B4042" s="1">
        <v>42084</v>
      </c>
      <c r="C4042" t="s">
        <v>7778</v>
      </c>
      <c r="D4042">
        <v>2</v>
      </c>
      <c r="E4042" t="s">
        <v>26363</v>
      </c>
      <c r="F4042" t="s">
        <v>7054</v>
      </c>
      <c r="G4042" t="s">
        <v>4</v>
      </c>
      <c r="H4042" t="s">
        <v>26364</v>
      </c>
      <c r="I4042" s="2">
        <v>3030</v>
      </c>
      <c r="J4042" s="5"/>
      <c r="L4042" s="5"/>
      <c r="M4042" s="2">
        <f t="shared" si="63"/>
        <v>-28046.829999998998</v>
      </c>
      <c r="P4042"/>
    </row>
    <row r="4043" spans="1:16" hidden="1">
      <c r="A4043" t="s">
        <v>26368</v>
      </c>
      <c r="B4043" s="1">
        <v>42084</v>
      </c>
      <c r="C4043" t="s">
        <v>26385</v>
      </c>
      <c r="D4043">
        <v>1</v>
      </c>
      <c r="E4043" t="s">
        <v>26386</v>
      </c>
      <c r="F4043" t="s">
        <v>13561</v>
      </c>
      <c r="G4043" t="s">
        <v>4</v>
      </c>
      <c r="H4043" t="s">
        <v>26387</v>
      </c>
      <c r="I4043" s="2">
        <v>10000</v>
      </c>
      <c r="J4043" s="5"/>
      <c r="L4043" s="5"/>
      <c r="M4043" s="2">
        <f t="shared" si="63"/>
        <v>-18046.829999998998</v>
      </c>
      <c r="P4043"/>
    </row>
    <row r="4044" spans="1:16" hidden="1">
      <c r="A4044" t="s">
        <v>26390</v>
      </c>
      <c r="B4044" s="1">
        <v>42084</v>
      </c>
      <c r="C4044" t="s">
        <v>674</v>
      </c>
      <c r="D4044">
        <v>2</v>
      </c>
      <c r="E4044" t="s">
        <v>26414</v>
      </c>
      <c r="F4044" t="s">
        <v>13559</v>
      </c>
      <c r="G4044" t="s">
        <v>479</v>
      </c>
      <c r="H4044" t="s">
        <v>6193</v>
      </c>
      <c r="J4044" s="5"/>
      <c r="K4044" s="2">
        <v>3900</v>
      </c>
      <c r="L4044" s="5"/>
      <c r="M4044" s="2">
        <f t="shared" si="63"/>
        <v>-21946.829999998998</v>
      </c>
      <c r="P4044"/>
    </row>
    <row r="4045" spans="1:16" hidden="1">
      <c r="A4045" t="s">
        <v>26390</v>
      </c>
      <c r="B4045" s="1">
        <v>42084</v>
      </c>
      <c r="C4045" t="s">
        <v>674</v>
      </c>
      <c r="D4045">
        <v>2</v>
      </c>
      <c r="E4045" t="s">
        <v>26414</v>
      </c>
      <c r="F4045" t="s">
        <v>13559</v>
      </c>
      <c r="G4045" t="s">
        <v>479</v>
      </c>
      <c r="H4045" t="s">
        <v>6193</v>
      </c>
      <c r="I4045" s="2">
        <v>7000</v>
      </c>
      <c r="J4045" s="5"/>
      <c r="L4045" s="5"/>
      <c r="M4045" s="2">
        <f t="shared" si="63"/>
        <v>-14946.829999998998</v>
      </c>
      <c r="P4045"/>
    </row>
    <row r="4046" spans="1:16" hidden="1">
      <c r="A4046" t="s">
        <v>26416</v>
      </c>
      <c r="B4046" s="1">
        <v>42084</v>
      </c>
      <c r="C4046" t="s">
        <v>26430</v>
      </c>
      <c r="D4046">
        <v>2</v>
      </c>
      <c r="E4046" t="s">
        <v>26431</v>
      </c>
      <c r="F4046" t="s">
        <v>7054</v>
      </c>
      <c r="G4046" t="s">
        <v>4</v>
      </c>
      <c r="H4046" t="s">
        <v>26432</v>
      </c>
      <c r="I4046" s="2">
        <v>3030</v>
      </c>
      <c r="J4046" s="5"/>
      <c r="L4046" s="5"/>
      <c r="M4046" s="2">
        <f t="shared" si="63"/>
        <v>-11916.829999998998</v>
      </c>
      <c r="P4046"/>
    </row>
    <row r="4047" spans="1:16" hidden="1">
      <c r="A4047" t="s">
        <v>26434</v>
      </c>
      <c r="B4047" s="1">
        <v>42084</v>
      </c>
      <c r="C4047" t="s">
        <v>26452</v>
      </c>
      <c r="D4047">
        <v>2</v>
      </c>
      <c r="E4047" t="s">
        <v>26453</v>
      </c>
      <c r="F4047" t="s">
        <v>7054</v>
      </c>
      <c r="G4047" t="s">
        <v>4</v>
      </c>
      <c r="H4047" t="s">
        <v>6193</v>
      </c>
      <c r="I4047" s="2">
        <v>800.01</v>
      </c>
      <c r="J4047" s="5"/>
      <c r="L4047" s="5"/>
      <c r="M4047" s="2">
        <f t="shared" si="63"/>
        <v>-11116.819999998997</v>
      </c>
      <c r="P4047"/>
    </row>
    <row r="4048" spans="1:16" hidden="1">
      <c r="A4048" t="s">
        <v>26456</v>
      </c>
      <c r="B4048" s="1">
        <v>42084</v>
      </c>
      <c r="C4048" t="s">
        <v>26472</v>
      </c>
      <c r="D4048">
        <v>2</v>
      </c>
      <c r="E4048" t="s">
        <v>26473</v>
      </c>
      <c r="F4048" t="s">
        <v>7054</v>
      </c>
      <c r="G4048" t="s">
        <v>4</v>
      </c>
      <c r="H4048" t="s">
        <v>26474</v>
      </c>
      <c r="I4048" s="2">
        <v>1025</v>
      </c>
      <c r="J4048" s="5"/>
      <c r="L4048" s="5"/>
      <c r="M4048" s="2">
        <f t="shared" si="63"/>
        <v>-10091.819999998997</v>
      </c>
      <c r="P4048"/>
    </row>
    <row r="4049" spans="1:16" hidden="1">
      <c r="A4049" t="s">
        <v>26476</v>
      </c>
      <c r="B4049" s="1">
        <v>42084</v>
      </c>
      <c r="C4049" t="s">
        <v>26494</v>
      </c>
      <c r="D4049">
        <v>2</v>
      </c>
      <c r="E4049" t="s">
        <v>26495</v>
      </c>
      <c r="F4049" t="s">
        <v>7054</v>
      </c>
      <c r="G4049" t="s">
        <v>4</v>
      </c>
      <c r="H4049" t="s">
        <v>7034</v>
      </c>
      <c r="J4049" s="5"/>
      <c r="K4049" s="2">
        <v>1025</v>
      </c>
      <c r="L4049" s="5"/>
      <c r="M4049" s="2">
        <f t="shared" si="63"/>
        <v>-11116.819999998997</v>
      </c>
      <c r="P4049"/>
    </row>
    <row r="4050" spans="1:16" hidden="1">
      <c r="A4050" t="s">
        <v>26476</v>
      </c>
      <c r="B4050" s="1">
        <v>42084</v>
      </c>
      <c r="C4050" t="s">
        <v>26494</v>
      </c>
      <c r="D4050">
        <v>2</v>
      </c>
      <c r="E4050" t="s">
        <v>26495</v>
      </c>
      <c r="F4050" t="s">
        <v>7054</v>
      </c>
      <c r="G4050" t="s">
        <v>4</v>
      </c>
      <c r="H4050" t="s">
        <v>7034</v>
      </c>
      <c r="I4050" s="2">
        <v>1025</v>
      </c>
      <c r="J4050" s="5"/>
      <c r="L4050" s="5"/>
      <c r="M4050" s="2">
        <f t="shared" si="63"/>
        <v>-10091.819999998997</v>
      </c>
      <c r="P4050"/>
    </row>
    <row r="4051" spans="1:16" hidden="1">
      <c r="A4051" t="s">
        <v>26498</v>
      </c>
      <c r="B4051" s="1">
        <v>42084</v>
      </c>
      <c r="C4051" t="s">
        <v>26513</v>
      </c>
      <c r="D4051">
        <v>2</v>
      </c>
      <c r="E4051" t="s">
        <v>26514</v>
      </c>
      <c r="F4051" t="s">
        <v>7054</v>
      </c>
      <c r="G4051" t="s">
        <v>4</v>
      </c>
      <c r="H4051" t="s">
        <v>7034</v>
      </c>
      <c r="J4051" s="5"/>
      <c r="K4051" s="2">
        <v>1430</v>
      </c>
      <c r="L4051" s="5"/>
      <c r="M4051" s="2">
        <f t="shared" si="63"/>
        <v>-11521.819999998997</v>
      </c>
      <c r="P4051"/>
    </row>
    <row r="4052" spans="1:16" hidden="1">
      <c r="A4052" t="s">
        <v>26498</v>
      </c>
      <c r="B4052" s="1">
        <v>42084</v>
      </c>
      <c r="C4052" t="s">
        <v>26513</v>
      </c>
      <c r="D4052">
        <v>2</v>
      </c>
      <c r="E4052" t="s">
        <v>26514</v>
      </c>
      <c r="F4052" t="s">
        <v>7054</v>
      </c>
      <c r="G4052" t="s">
        <v>4</v>
      </c>
      <c r="H4052" t="s">
        <v>7034</v>
      </c>
      <c r="I4052" s="2">
        <v>1430</v>
      </c>
      <c r="J4052" s="5"/>
      <c r="L4052" s="5"/>
      <c r="M4052" s="2">
        <f t="shared" si="63"/>
        <v>-10091.819999998997</v>
      </c>
      <c r="P4052"/>
    </row>
    <row r="4053" spans="1:16" hidden="1">
      <c r="A4053" t="s">
        <v>26516</v>
      </c>
      <c r="B4053" s="1">
        <v>42084</v>
      </c>
      <c r="C4053" t="s">
        <v>26539</v>
      </c>
      <c r="D4053">
        <v>2</v>
      </c>
      <c r="E4053" t="s">
        <v>26540</v>
      </c>
      <c r="F4053" t="s">
        <v>7054</v>
      </c>
      <c r="G4053" t="s">
        <v>4</v>
      </c>
      <c r="H4053" t="s">
        <v>7034</v>
      </c>
      <c r="J4053" s="5"/>
      <c r="K4053" s="2">
        <v>1430</v>
      </c>
      <c r="L4053" s="5"/>
      <c r="M4053" s="2">
        <f t="shared" si="63"/>
        <v>-11521.819999998997</v>
      </c>
      <c r="P4053"/>
    </row>
    <row r="4054" spans="1:16" hidden="1">
      <c r="A4054" t="s">
        <v>26516</v>
      </c>
      <c r="B4054" s="1">
        <v>42084</v>
      </c>
      <c r="C4054" t="s">
        <v>26539</v>
      </c>
      <c r="D4054">
        <v>2</v>
      </c>
      <c r="E4054" t="s">
        <v>26540</v>
      </c>
      <c r="F4054" t="s">
        <v>7054</v>
      </c>
      <c r="G4054" t="s">
        <v>4</v>
      </c>
      <c r="H4054" t="s">
        <v>7034</v>
      </c>
      <c r="I4054" s="2">
        <v>1430</v>
      </c>
      <c r="J4054" s="5"/>
      <c r="L4054" s="5"/>
      <c r="M4054" s="2">
        <f t="shared" si="63"/>
        <v>-10091.819999998997</v>
      </c>
      <c r="P4054"/>
    </row>
    <row r="4055" spans="1:16" hidden="1">
      <c r="A4055" t="s">
        <v>26543</v>
      </c>
      <c r="B4055" s="1">
        <v>42084</v>
      </c>
      <c r="C4055" t="s">
        <v>1419</v>
      </c>
      <c r="D4055">
        <v>2</v>
      </c>
      <c r="E4055" t="s">
        <v>26562</v>
      </c>
      <c r="F4055" t="s">
        <v>13559</v>
      </c>
      <c r="G4055" t="s">
        <v>479</v>
      </c>
      <c r="H4055" t="s">
        <v>7877</v>
      </c>
      <c r="I4055" s="2">
        <v>2922.68</v>
      </c>
      <c r="J4055" s="5"/>
      <c r="L4055" s="5"/>
      <c r="M4055" s="2">
        <f t="shared" si="63"/>
        <v>-7169.1399999989972</v>
      </c>
      <c r="P4055"/>
    </row>
    <row r="4056" spans="1:16" hidden="1">
      <c r="A4056" t="s">
        <v>26566</v>
      </c>
      <c r="B4056" s="1">
        <v>42084</v>
      </c>
      <c r="C4056" t="s">
        <v>674</v>
      </c>
      <c r="D4056">
        <v>2</v>
      </c>
      <c r="E4056" t="s">
        <v>26585</v>
      </c>
      <c r="F4056" t="s">
        <v>13559</v>
      </c>
      <c r="G4056" t="s">
        <v>479</v>
      </c>
      <c r="H4056" t="s">
        <v>6551</v>
      </c>
      <c r="J4056" s="5"/>
      <c r="K4056" s="2">
        <v>2302.73</v>
      </c>
      <c r="L4056" s="5"/>
      <c r="M4056" s="2">
        <f t="shared" si="63"/>
        <v>-9471.8699999989967</v>
      </c>
      <c r="P4056"/>
    </row>
    <row r="4057" spans="1:16" hidden="1">
      <c r="A4057" t="s">
        <v>26566</v>
      </c>
      <c r="B4057" s="1">
        <v>42084</v>
      </c>
      <c r="C4057" t="s">
        <v>674</v>
      </c>
      <c r="D4057">
        <v>2</v>
      </c>
      <c r="E4057" t="s">
        <v>26585</v>
      </c>
      <c r="F4057" t="s">
        <v>13559</v>
      </c>
      <c r="G4057" t="s">
        <v>479</v>
      </c>
      <c r="H4057" t="s">
        <v>6551</v>
      </c>
      <c r="I4057" s="2">
        <v>2302.73</v>
      </c>
      <c r="J4057" s="5"/>
      <c r="L4057" s="5"/>
      <c r="M4057" s="2">
        <f t="shared" si="63"/>
        <v>-7169.1399999989972</v>
      </c>
      <c r="P4057"/>
    </row>
    <row r="4058" spans="1:16" hidden="1">
      <c r="A4058" t="s">
        <v>26587</v>
      </c>
      <c r="B4058" s="1">
        <v>42084</v>
      </c>
      <c r="C4058" t="s">
        <v>26608</v>
      </c>
      <c r="D4058">
        <v>2</v>
      </c>
      <c r="E4058" t="s">
        <v>26609</v>
      </c>
      <c r="F4058" t="s">
        <v>7054</v>
      </c>
      <c r="G4058" t="s">
        <v>4</v>
      </c>
      <c r="H4058" t="s">
        <v>5430</v>
      </c>
      <c r="I4058" s="2">
        <v>4100.01</v>
      </c>
      <c r="J4058" s="5">
        <v>8</v>
      </c>
      <c r="L4058" s="5"/>
      <c r="M4058" s="2">
        <f t="shared" si="63"/>
        <v>-3069.1299999989969</v>
      </c>
      <c r="P4058"/>
    </row>
    <row r="4059" spans="1:16" hidden="1">
      <c r="A4059" t="s">
        <v>26611</v>
      </c>
      <c r="B4059" s="1">
        <v>42084</v>
      </c>
      <c r="C4059" t="s">
        <v>1419</v>
      </c>
      <c r="D4059">
        <v>2</v>
      </c>
      <c r="E4059" t="s">
        <v>26633</v>
      </c>
      <c r="F4059" t="s">
        <v>13559</v>
      </c>
      <c r="G4059" t="s">
        <v>479</v>
      </c>
      <c r="H4059" t="s">
        <v>26634</v>
      </c>
      <c r="I4059" s="2">
        <v>2922.79</v>
      </c>
      <c r="J4059" s="5"/>
      <c r="L4059" s="5"/>
      <c r="M4059" s="2">
        <f t="shared" si="63"/>
        <v>-146.33999999899697</v>
      </c>
      <c r="P4059"/>
    </row>
    <row r="4060" spans="1:16" hidden="1">
      <c r="A4060" t="s">
        <v>26637</v>
      </c>
      <c r="B4060" s="1">
        <v>42084</v>
      </c>
      <c r="C4060" t="s">
        <v>26656</v>
      </c>
      <c r="D4060">
        <v>2</v>
      </c>
      <c r="E4060" t="s">
        <v>26657</v>
      </c>
      <c r="F4060" t="s">
        <v>7054</v>
      </c>
      <c r="G4060" t="s">
        <v>4</v>
      </c>
      <c r="H4060" t="s">
        <v>9702</v>
      </c>
      <c r="I4060" s="2">
        <v>1025</v>
      </c>
      <c r="J4060" s="5"/>
      <c r="L4060" s="5"/>
      <c r="M4060" s="2">
        <f t="shared" si="63"/>
        <v>878.66000000100303</v>
      </c>
      <c r="P4060"/>
    </row>
    <row r="4061" spans="1:16" hidden="1">
      <c r="A4061" t="s">
        <v>26660</v>
      </c>
      <c r="B4061" s="1">
        <v>42084</v>
      </c>
      <c r="C4061" t="s">
        <v>26676</v>
      </c>
      <c r="D4061">
        <v>2</v>
      </c>
      <c r="E4061" t="s">
        <v>26677</v>
      </c>
      <c r="F4061" t="s">
        <v>7054</v>
      </c>
      <c r="G4061" t="s">
        <v>4</v>
      </c>
      <c r="H4061" t="s">
        <v>26634</v>
      </c>
      <c r="I4061" s="2">
        <v>400.2</v>
      </c>
      <c r="J4061" s="5"/>
      <c r="L4061" s="5"/>
      <c r="M4061" s="2">
        <f t="shared" si="63"/>
        <v>1278.8600000010031</v>
      </c>
      <c r="P4061"/>
    </row>
    <row r="4062" spans="1:16" hidden="1">
      <c r="A4062" t="s">
        <v>26679</v>
      </c>
      <c r="B4062" s="1">
        <v>42084</v>
      </c>
      <c r="C4062" t="s">
        <v>26696</v>
      </c>
      <c r="D4062">
        <v>2</v>
      </c>
      <c r="E4062" t="s">
        <v>26697</v>
      </c>
      <c r="F4062" t="s">
        <v>7054</v>
      </c>
      <c r="G4062" t="s">
        <v>4</v>
      </c>
      <c r="H4062" t="s">
        <v>26698</v>
      </c>
      <c r="I4062" s="2">
        <v>1025</v>
      </c>
      <c r="J4062" s="5"/>
      <c r="L4062" s="5"/>
      <c r="M4062" s="2">
        <f t="shared" si="63"/>
        <v>2303.8600000010028</v>
      </c>
      <c r="P4062"/>
    </row>
    <row r="4063" spans="1:16" hidden="1">
      <c r="A4063" t="s">
        <v>26701</v>
      </c>
      <c r="B4063" s="1">
        <v>42084</v>
      </c>
      <c r="C4063" t="s">
        <v>26722</v>
      </c>
      <c r="D4063">
        <v>2</v>
      </c>
      <c r="E4063" t="s">
        <v>26723</v>
      </c>
      <c r="F4063" t="s">
        <v>7054</v>
      </c>
      <c r="G4063" t="s">
        <v>4</v>
      </c>
      <c r="H4063" t="s">
        <v>11217</v>
      </c>
      <c r="I4063" s="2">
        <v>2200</v>
      </c>
      <c r="J4063" s="5"/>
      <c r="L4063" s="5"/>
      <c r="M4063" s="2">
        <f t="shared" si="63"/>
        <v>4503.8600000010028</v>
      </c>
      <c r="P4063"/>
    </row>
    <row r="4064" spans="1:16" hidden="1">
      <c r="A4064" t="s">
        <v>26727</v>
      </c>
      <c r="B4064" s="1">
        <v>42084</v>
      </c>
      <c r="C4064" t="s">
        <v>26746</v>
      </c>
      <c r="D4064">
        <v>2</v>
      </c>
      <c r="E4064" t="s">
        <v>26747</v>
      </c>
      <c r="F4064" t="s">
        <v>7054</v>
      </c>
      <c r="G4064" t="s">
        <v>4</v>
      </c>
      <c r="H4064" t="s">
        <v>26748</v>
      </c>
      <c r="I4064" s="2">
        <v>1025</v>
      </c>
      <c r="J4064" s="5"/>
      <c r="L4064" s="5"/>
      <c r="M4064" s="2">
        <f t="shared" si="63"/>
        <v>5528.8600000010028</v>
      </c>
      <c r="P4064"/>
    </row>
    <row r="4065" spans="1:16" hidden="1">
      <c r="A4065" t="s">
        <v>26750</v>
      </c>
      <c r="B4065" s="1">
        <v>42084</v>
      </c>
      <c r="C4065" t="s">
        <v>26773</v>
      </c>
      <c r="D4065">
        <v>2</v>
      </c>
      <c r="E4065" t="s">
        <v>26774</v>
      </c>
      <c r="F4065" t="s">
        <v>7054</v>
      </c>
      <c r="G4065" t="s">
        <v>4</v>
      </c>
      <c r="H4065" t="s">
        <v>20087</v>
      </c>
      <c r="I4065" s="2">
        <v>1025</v>
      </c>
      <c r="J4065" s="5"/>
      <c r="L4065" s="5"/>
      <c r="M4065" s="2">
        <f t="shared" si="63"/>
        <v>6553.8600000010028</v>
      </c>
      <c r="P4065"/>
    </row>
    <row r="4066" spans="1:16" hidden="1">
      <c r="A4066" s="35" t="s">
        <v>7975</v>
      </c>
      <c r="B4066" s="36">
        <v>42086</v>
      </c>
      <c r="C4066" s="35" t="s">
        <v>6</v>
      </c>
      <c r="D4066" s="35">
        <v>1</v>
      </c>
      <c r="E4066" s="35" t="s">
        <v>7979</v>
      </c>
      <c r="F4066" s="35" t="s">
        <v>29</v>
      </c>
      <c r="G4066" s="35" t="s">
        <v>4</v>
      </c>
      <c r="H4066" s="35" t="s">
        <v>2288</v>
      </c>
      <c r="I4066" s="11">
        <v>652.65</v>
      </c>
      <c r="J4066" s="12"/>
      <c r="K4066" s="11"/>
      <c r="L4066" s="12"/>
      <c r="M4066" s="11">
        <f t="shared" si="63"/>
        <v>7206.5100000010025</v>
      </c>
      <c r="P4066"/>
    </row>
    <row r="4067" spans="1:16" hidden="1">
      <c r="A4067" t="s">
        <v>7988</v>
      </c>
      <c r="B4067" s="1">
        <v>42086</v>
      </c>
      <c r="C4067" t="s">
        <v>6</v>
      </c>
      <c r="D4067">
        <v>1</v>
      </c>
      <c r="E4067" t="s">
        <v>7992</v>
      </c>
      <c r="F4067" t="s">
        <v>29</v>
      </c>
      <c r="G4067" t="s">
        <v>4</v>
      </c>
      <c r="H4067" t="s">
        <v>6222</v>
      </c>
      <c r="I4067" s="2">
        <v>251.81</v>
      </c>
      <c r="J4067" s="5"/>
      <c r="L4067" s="5"/>
      <c r="M4067" s="2">
        <f t="shared" si="63"/>
        <v>7458.3200000010029</v>
      </c>
      <c r="P4067"/>
    </row>
    <row r="4068" spans="1:16" hidden="1">
      <c r="A4068" t="s">
        <v>8010</v>
      </c>
      <c r="B4068" s="1">
        <v>42086</v>
      </c>
      <c r="C4068" t="s">
        <v>6</v>
      </c>
      <c r="D4068">
        <v>1</v>
      </c>
      <c r="E4068" t="s">
        <v>8014</v>
      </c>
      <c r="F4068" t="s">
        <v>29</v>
      </c>
      <c r="G4068" t="s">
        <v>4</v>
      </c>
      <c r="H4068" t="s">
        <v>1037</v>
      </c>
      <c r="I4068" s="4">
        <v>2456.25</v>
      </c>
      <c r="J4068" s="6"/>
      <c r="L4068" s="5"/>
      <c r="M4068" s="2">
        <f t="shared" si="63"/>
        <v>9914.5700000010038</v>
      </c>
      <c r="P4068"/>
    </row>
    <row r="4069" spans="1:16" hidden="1">
      <c r="A4069" t="s">
        <v>8034</v>
      </c>
      <c r="B4069" s="1">
        <v>42086</v>
      </c>
      <c r="C4069" t="s">
        <v>43</v>
      </c>
      <c r="D4069">
        <v>2</v>
      </c>
      <c r="E4069" t="s">
        <v>8037</v>
      </c>
      <c r="F4069" t="s">
        <v>312</v>
      </c>
      <c r="G4069" t="s">
        <v>479</v>
      </c>
      <c r="H4069" t="s">
        <v>514</v>
      </c>
      <c r="J4069" s="5"/>
      <c r="K4069" s="2">
        <v>652.76</v>
      </c>
      <c r="L4069" s="5"/>
      <c r="M4069" s="2">
        <f t="shared" si="63"/>
        <v>9261.8100000010036</v>
      </c>
      <c r="P4069"/>
    </row>
    <row r="4070" spans="1:16" hidden="1">
      <c r="A4070" t="s">
        <v>8038</v>
      </c>
      <c r="B4070" s="1">
        <v>42086</v>
      </c>
      <c r="C4070" t="s">
        <v>4685</v>
      </c>
      <c r="D4070">
        <v>1</v>
      </c>
      <c r="E4070" t="s">
        <v>8041</v>
      </c>
      <c r="F4070" t="s">
        <v>16</v>
      </c>
      <c r="G4070" t="s">
        <v>4</v>
      </c>
      <c r="H4070" t="s">
        <v>8042</v>
      </c>
      <c r="J4070" s="5"/>
      <c r="K4070" s="2">
        <v>2519.54</v>
      </c>
      <c r="L4070" s="5"/>
      <c r="M4070" s="2">
        <f t="shared" si="63"/>
        <v>6742.2700000010036</v>
      </c>
      <c r="P4070"/>
    </row>
    <row r="4071" spans="1:16" hidden="1">
      <c r="A4071" t="s">
        <v>8048</v>
      </c>
      <c r="B4071" s="1">
        <v>42086</v>
      </c>
      <c r="C4071" t="s">
        <v>6</v>
      </c>
      <c r="D4071">
        <v>1</v>
      </c>
      <c r="E4071" t="s">
        <v>8054</v>
      </c>
      <c r="F4071" t="s">
        <v>29</v>
      </c>
      <c r="G4071" t="s">
        <v>4</v>
      </c>
      <c r="H4071" t="s">
        <v>8047</v>
      </c>
      <c r="I4071" s="2">
        <v>288.18</v>
      </c>
      <c r="J4071" s="5"/>
      <c r="L4071" s="5"/>
      <c r="M4071" s="2">
        <f t="shared" si="63"/>
        <v>7030.4500000010039</v>
      </c>
      <c r="P4071"/>
    </row>
    <row r="4072" spans="1:16" hidden="1">
      <c r="A4072" t="s">
        <v>8098</v>
      </c>
      <c r="B4072" s="1">
        <v>42086</v>
      </c>
      <c r="C4072" t="s">
        <v>1</v>
      </c>
      <c r="D4072">
        <v>1</v>
      </c>
      <c r="E4072" t="s">
        <v>8103</v>
      </c>
      <c r="F4072" t="s">
        <v>16</v>
      </c>
      <c r="G4072" t="s">
        <v>4</v>
      </c>
      <c r="H4072" t="s">
        <v>221</v>
      </c>
      <c r="J4072" s="5"/>
      <c r="K4072" s="2">
        <v>110000</v>
      </c>
      <c r="L4072" s="5"/>
      <c r="M4072" s="2">
        <f t="shared" si="63"/>
        <v>-102969.549999999</v>
      </c>
      <c r="P4072"/>
    </row>
    <row r="4073" spans="1:16" hidden="1">
      <c r="A4073" t="s">
        <v>8105</v>
      </c>
      <c r="B4073" s="1">
        <v>42086</v>
      </c>
      <c r="C4073" t="s">
        <v>6</v>
      </c>
      <c r="D4073">
        <v>1</v>
      </c>
      <c r="E4073" t="s">
        <v>8107</v>
      </c>
      <c r="F4073" t="s">
        <v>29</v>
      </c>
      <c r="G4073" t="s">
        <v>4</v>
      </c>
      <c r="H4073" t="s">
        <v>8108</v>
      </c>
      <c r="I4073" s="2">
        <v>200</v>
      </c>
      <c r="J4073" s="5"/>
      <c r="L4073" s="5"/>
      <c r="M4073" s="2">
        <f t="shared" si="63"/>
        <v>-102769.549999999</v>
      </c>
      <c r="P4073"/>
    </row>
    <row r="4074" spans="1:16" hidden="1">
      <c r="A4074" t="s">
        <v>8110</v>
      </c>
      <c r="B4074" s="1">
        <v>42086</v>
      </c>
      <c r="C4074" t="s">
        <v>8112</v>
      </c>
      <c r="D4074">
        <v>1</v>
      </c>
      <c r="E4074" t="s">
        <v>8113</v>
      </c>
      <c r="F4074" t="s">
        <v>16</v>
      </c>
      <c r="G4074" t="s">
        <v>4</v>
      </c>
      <c r="H4074" t="s">
        <v>8114</v>
      </c>
      <c r="J4074" s="5"/>
      <c r="K4074" s="2">
        <v>200</v>
      </c>
      <c r="L4074" s="5"/>
      <c r="M4074" s="2">
        <f t="shared" si="63"/>
        <v>-102969.549999999</v>
      </c>
      <c r="P4074"/>
    </row>
    <row r="4075" spans="1:16" hidden="1">
      <c r="A4075" t="s">
        <v>8126</v>
      </c>
      <c r="B4075" s="1">
        <v>42086</v>
      </c>
      <c r="C4075" t="s">
        <v>6</v>
      </c>
      <c r="D4075">
        <v>1</v>
      </c>
      <c r="E4075" t="s">
        <v>8128</v>
      </c>
      <c r="F4075" t="s">
        <v>29</v>
      </c>
      <c r="G4075" t="s">
        <v>4</v>
      </c>
      <c r="H4075" t="s">
        <v>2770</v>
      </c>
      <c r="I4075" s="2">
        <v>80000</v>
      </c>
      <c r="J4075" s="5"/>
      <c r="L4075" s="5"/>
      <c r="M4075" s="2">
        <f t="shared" si="63"/>
        <v>-22969.549999998999</v>
      </c>
      <c r="P4075"/>
    </row>
    <row r="4076" spans="1:16" hidden="1">
      <c r="A4076" t="s">
        <v>8129</v>
      </c>
      <c r="B4076" s="1">
        <v>42086</v>
      </c>
      <c r="C4076" t="s">
        <v>6</v>
      </c>
      <c r="D4076">
        <v>1</v>
      </c>
      <c r="E4076" t="s">
        <v>8134</v>
      </c>
      <c r="F4076" t="s">
        <v>29</v>
      </c>
      <c r="G4076" t="s">
        <v>4</v>
      </c>
      <c r="H4076" t="s">
        <v>8135</v>
      </c>
      <c r="I4076" s="2">
        <v>500</v>
      </c>
      <c r="J4076" s="5"/>
      <c r="L4076" s="5"/>
      <c r="M4076" s="2">
        <f t="shared" si="63"/>
        <v>-22469.549999998999</v>
      </c>
      <c r="P4076"/>
    </row>
    <row r="4077" spans="1:16" hidden="1">
      <c r="A4077" t="s">
        <v>8141</v>
      </c>
      <c r="B4077" s="1">
        <v>42086</v>
      </c>
      <c r="C4077" t="s">
        <v>8144</v>
      </c>
      <c r="D4077">
        <v>1</v>
      </c>
      <c r="E4077" t="s">
        <v>8145</v>
      </c>
      <c r="F4077" t="s">
        <v>16</v>
      </c>
      <c r="G4077" t="s">
        <v>4</v>
      </c>
      <c r="H4077" t="s">
        <v>2770</v>
      </c>
      <c r="J4077" s="5"/>
      <c r="K4077" s="2">
        <v>80000</v>
      </c>
      <c r="L4077" s="5"/>
      <c r="M4077" s="2">
        <f t="shared" si="63"/>
        <v>-102469.549999999</v>
      </c>
      <c r="P4077"/>
    </row>
    <row r="4078" spans="1:16" hidden="1">
      <c r="A4078" t="s">
        <v>8146</v>
      </c>
      <c r="B4078" s="1">
        <v>42086</v>
      </c>
      <c r="C4078" t="s">
        <v>6</v>
      </c>
      <c r="D4078">
        <v>1</v>
      </c>
      <c r="E4078" t="s">
        <v>8150</v>
      </c>
      <c r="F4078" t="s">
        <v>29</v>
      </c>
      <c r="G4078" t="s">
        <v>4</v>
      </c>
      <c r="H4078" t="s">
        <v>6391</v>
      </c>
      <c r="I4078" s="2">
        <v>816.22</v>
      </c>
      <c r="J4078" s="5"/>
      <c r="L4078" s="5"/>
      <c r="M4078" s="2">
        <f t="shared" si="63"/>
        <v>-101653.329999999</v>
      </c>
      <c r="P4078"/>
    </row>
    <row r="4079" spans="1:16" hidden="1">
      <c r="A4079" t="s">
        <v>8151</v>
      </c>
      <c r="B4079" s="1">
        <v>42086</v>
      </c>
      <c r="C4079" t="s">
        <v>43</v>
      </c>
      <c r="D4079">
        <v>1</v>
      </c>
      <c r="E4079" t="s">
        <v>8157</v>
      </c>
      <c r="F4079" t="s">
        <v>13</v>
      </c>
      <c r="G4079" t="s">
        <v>4</v>
      </c>
      <c r="H4079" t="s">
        <v>3000</v>
      </c>
      <c r="J4079" s="5"/>
      <c r="K4079" s="2">
        <v>1840</v>
      </c>
      <c r="L4079" s="5"/>
      <c r="M4079" s="2">
        <f t="shared" si="63"/>
        <v>-103493.329999999</v>
      </c>
      <c r="P4079"/>
    </row>
    <row r="4080" spans="1:16" hidden="1">
      <c r="A4080" t="s">
        <v>8167</v>
      </c>
      <c r="B4080" s="1">
        <v>42086</v>
      </c>
      <c r="C4080" t="s">
        <v>6</v>
      </c>
      <c r="D4080">
        <v>1</v>
      </c>
      <c r="E4080" t="s">
        <v>8175</v>
      </c>
      <c r="F4080" t="s">
        <v>29</v>
      </c>
      <c r="G4080" t="s">
        <v>4</v>
      </c>
      <c r="H4080" t="s">
        <v>273</v>
      </c>
      <c r="I4080" s="2">
        <v>1655.04</v>
      </c>
      <c r="J4080" s="5"/>
      <c r="L4080" s="5"/>
      <c r="M4080" s="2">
        <f t="shared" si="63"/>
        <v>-101838.289999999</v>
      </c>
      <c r="P4080"/>
    </row>
    <row r="4081" spans="1:16" hidden="1">
      <c r="A4081" t="s">
        <v>8178</v>
      </c>
      <c r="B4081" s="1">
        <v>42086</v>
      </c>
      <c r="C4081" t="s">
        <v>7388</v>
      </c>
      <c r="D4081">
        <v>1</v>
      </c>
      <c r="E4081" t="s">
        <v>8184</v>
      </c>
      <c r="F4081" t="s">
        <v>16</v>
      </c>
      <c r="G4081" t="s">
        <v>4</v>
      </c>
      <c r="H4081" t="s">
        <v>8185</v>
      </c>
      <c r="J4081" s="5"/>
      <c r="K4081" s="2">
        <v>200000</v>
      </c>
      <c r="L4081" s="5"/>
      <c r="M4081" s="2">
        <f t="shared" si="63"/>
        <v>-301838.28999999899</v>
      </c>
      <c r="P4081"/>
    </row>
    <row r="4082" spans="1:16" hidden="1">
      <c r="A4082" t="s">
        <v>8186</v>
      </c>
      <c r="B4082" s="1">
        <v>42086</v>
      </c>
      <c r="C4082" t="s">
        <v>8191</v>
      </c>
      <c r="D4082">
        <v>2</v>
      </c>
      <c r="E4082" t="s">
        <v>8192</v>
      </c>
      <c r="F4082" t="s">
        <v>78</v>
      </c>
      <c r="G4082" t="s">
        <v>4</v>
      </c>
      <c r="H4082" t="s">
        <v>8193</v>
      </c>
      <c r="J4082" s="5"/>
      <c r="K4082" s="2">
        <v>1025</v>
      </c>
      <c r="L4082" s="5"/>
      <c r="M4082" s="2">
        <f t="shared" si="63"/>
        <v>-302863.28999999899</v>
      </c>
      <c r="P4082"/>
    </row>
    <row r="4083" spans="1:16" hidden="1">
      <c r="A4083" t="s">
        <v>8200</v>
      </c>
      <c r="B4083" s="1">
        <v>42086</v>
      </c>
      <c r="C4083" t="s">
        <v>6</v>
      </c>
      <c r="D4083">
        <v>1</v>
      </c>
      <c r="E4083" t="s">
        <v>8203</v>
      </c>
      <c r="F4083" t="s">
        <v>29</v>
      </c>
      <c r="G4083" t="s">
        <v>4</v>
      </c>
      <c r="H4083" t="s">
        <v>8204</v>
      </c>
      <c r="I4083" s="2">
        <v>2636.9</v>
      </c>
      <c r="J4083" s="5"/>
      <c r="L4083" s="5"/>
      <c r="M4083" s="2">
        <f t="shared" si="63"/>
        <v>-300226.38999999897</v>
      </c>
      <c r="P4083"/>
    </row>
    <row r="4084" spans="1:16" hidden="1">
      <c r="A4084" t="s">
        <v>8297</v>
      </c>
      <c r="B4084" s="1">
        <v>42086</v>
      </c>
      <c r="C4084" t="s">
        <v>18</v>
      </c>
      <c r="D4084">
        <v>1</v>
      </c>
      <c r="E4084" t="s">
        <v>8299</v>
      </c>
      <c r="F4084" t="s">
        <v>13</v>
      </c>
      <c r="G4084" t="s">
        <v>4</v>
      </c>
      <c r="H4084" t="s">
        <v>8300</v>
      </c>
      <c r="J4084" s="5"/>
      <c r="K4084" s="2">
        <v>189000</v>
      </c>
      <c r="L4084" s="5"/>
      <c r="M4084" s="2">
        <f t="shared" si="63"/>
        <v>-489226.38999999897</v>
      </c>
      <c r="P4084"/>
    </row>
    <row r="4085" spans="1:16" hidden="1">
      <c r="A4085" t="s">
        <v>8307</v>
      </c>
      <c r="B4085" s="1">
        <v>42086</v>
      </c>
      <c r="C4085" t="s">
        <v>6</v>
      </c>
      <c r="D4085">
        <v>1</v>
      </c>
      <c r="E4085" t="s">
        <v>8308</v>
      </c>
      <c r="F4085" t="s">
        <v>8</v>
      </c>
      <c r="G4085" t="s">
        <v>4</v>
      </c>
      <c r="H4085" t="s">
        <v>8309</v>
      </c>
      <c r="I4085" s="2">
        <v>690</v>
      </c>
      <c r="J4085" s="5"/>
      <c r="L4085" s="5"/>
      <c r="M4085" s="2">
        <f t="shared" si="63"/>
        <v>-488536.38999999897</v>
      </c>
      <c r="P4085"/>
    </row>
    <row r="4086" spans="1:16" hidden="1">
      <c r="A4086" t="s">
        <v>8319</v>
      </c>
      <c r="B4086" s="1">
        <v>42086</v>
      </c>
      <c r="C4086" t="s">
        <v>6</v>
      </c>
      <c r="D4086">
        <v>1</v>
      </c>
      <c r="E4086" t="s">
        <v>8322</v>
      </c>
      <c r="F4086" t="s">
        <v>29</v>
      </c>
      <c r="G4086" t="s">
        <v>4</v>
      </c>
      <c r="H4086" t="s">
        <v>8323</v>
      </c>
      <c r="I4086" s="2">
        <v>2594</v>
      </c>
      <c r="J4086" s="5"/>
      <c r="L4086" s="5"/>
      <c r="M4086" s="2">
        <f t="shared" si="63"/>
        <v>-485942.38999999897</v>
      </c>
      <c r="P4086"/>
    </row>
    <row r="4087" spans="1:16" hidden="1">
      <c r="A4087" t="s">
        <v>8325</v>
      </c>
      <c r="B4087" s="1">
        <v>42086</v>
      </c>
      <c r="C4087" t="s">
        <v>6</v>
      </c>
      <c r="D4087">
        <v>1</v>
      </c>
      <c r="E4087" t="s">
        <v>8328</v>
      </c>
      <c r="F4087" t="s">
        <v>29</v>
      </c>
      <c r="G4087" t="s">
        <v>4</v>
      </c>
      <c r="H4087" t="s">
        <v>1375</v>
      </c>
      <c r="I4087" s="2">
        <v>1568.75</v>
      </c>
      <c r="J4087" s="5"/>
      <c r="L4087" s="5"/>
      <c r="M4087" s="2">
        <f t="shared" si="63"/>
        <v>-484373.63999999897</v>
      </c>
      <c r="P4087"/>
    </row>
    <row r="4088" spans="1:16" hidden="1">
      <c r="A4088" t="s">
        <v>8351</v>
      </c>
      <c r="B4088" s="1">
        <v>42086</v>
      </c>
      <c r="C4088" t="s">
        <v>18</v>
      </c>
      <c r="D4088">
        <v>1</v>
      </c>
      <c r="E4088" t="s">
        <v>8357</v>
      </c>
      <c r="F4088" t="s">
        <v>13</v>
      </c>
      <c r="G4088" t="s">
        <v>4</v>
      </c>
      <c r="H4088" t="s">
        <v>8358</v>
      </c>
      <c r="J4088" s="5"/>
      <c r="K4088" s="2">
        <v>30000</v>
      </c>
      <c r="L4088" s="5"/>
      <c r="M4088" s="2">
        <f t="shared" si="63"/>
        <v>-514373.63999999897</v>
      </c>
      <c r="P4088"/>
    </row>
    <row r="4089" spans="1:16" hidden="1">
      <c r="A4089" t="s">
        <v>8376</v>
      </c>
      <c r="B4089" s="1">
        <v>42086</v>
      </c>
      <c r="C4089" t="s">
        <v>7388</v>
      </c>
      <c r="D4089">
        <v>1</v>
      </c>
      <c r="E4089" t="s">
        <v>8377</v>
      </c>
      <c r="F4089" t="s">
        <v>16</v>
      </c>
      <c r="G4089" t="s">
        <v>4</v>
      </c>
      <c r="H4089" t="s">
        <v>8378</v>
      </c>
      <c r="J4089" s="5"/>
      <c r="K4089" s="2">
        <v>20000</v>
      </c>
      <c r="L4089" s="5"/>
      <c r="M4089" s="2">
        <f t="shared" si="63"/>
        <v>-534373.63999999897</v>
      </c>
      <c r="P4089"/>
    </row>
    <row r="4090" spans="1:16" hidden="1">
      <c r="A4090" t="s">
        <v>8381</v>
      </c>
      <c r="B4090" s="1">
        <v>42086</v>
      </c>
      <c r="C4090" t="s">
        <v>200</v>
      </c>
      <c r="D4090">
        <v>1</v>
      </c>
      <c r="E4090" t="s">
        <v>8384</v>
      </c>
      <c r="F4090" t="s">
        <v>13</v>
      </c>
      <c r="G4090" t="s">
        <v>4</v>
      </c>
      <c r="H4090" t="s">
        <v>494</v>
      </c>
      <c r="J4090" s="5"/>
      <c r="K4090" s="2">
        <v>9510.89</v>
      </c>
      <c r="L4090" s="5"/>
      <c r="M4090" s="2">
        <f t="shared" si="63"/>
        <v>-543884.52999999898</v>
      </c>
      <c r="P4090"/>
    </row>
    <row r="4091" spans="1:16" hidden="1">
      <c r="A4091" t="s">
        <v>8385</v>
      </c>
      <c r="B4091" s="1">
        <v>42086</v>
      </c>
      <c r="C4091" t="s">
        <v>195</v>
      </c>
      <c r="D4091">
        <v>1</v>
      </c>
      <c r="E4091" t="s">
        <v>8390</v>
      </c>
      <c r="F4091" t="s">
        <v>13</v>
      </c>
      <c r="G4091" t="s">
        <v>4</v>
      </c>
      <c r="H4091" t="s">
        <v>195</v>
      </c>
      <c r="J4091" s="5"/>
      <c r="K4091" s="2">
        <v>3203.05</v>
      </c>
      <c r="L4091" s="5"/>
      <c r="M4091" s="2">
        <f t="shared" si="63"/>
        <v>-547087.57999999903</v>
      </c>
      <c r="P4091"/>
    </row>
    <row r="4092" spans="1:16" hidden="1">
      <c r="A4092" t="s">
        <v>8391</v>
      </c>
      <c r="B4092" s="1">
        <v>42086</v>
      </c>
      <c r="C4092" t="s">
        <v>18</v>
      </c>
      <c r="D4092">
        <v>1</v>
      </c>
      <c r="E4092" t="s">
        <v>8393</v>
      </c>
      <c r="F4092" t="s">
        <v>13</v>
      </c>
      <c r="G4092" t="s">
        <v>4</v>
      </c>
      <c r="H4092" t="s">
        <v>18</v>
      </c>
      <c r="J4092" s="5"/>
      <c r="K4092" s="2">
        <v>28699.39</v>
      </c>
      <c r="L4092" s="5"/>
      <c r="M4092" s="2">
        <f t="shared" si="63"/>
        <v>-575786.96999999904</v>
      </c>
      <c r="P4092"/>
    </row>
    <row r="4093" spans="1:16" hidden="1">
      <c r="A4093" t="s">
        <v>26777</v>
      </c>
      <c r="B4093" s="1">
        <v>42086</v>
      </c>
      <c r="C4093" t="s">
        <v>43</v>
      </c>
      <c r="D4093">
        <v>2</v>
      </c>
      <c r="E4093" t="s">
        <v>26795</v>
      </c>
      <c r="F4093" t="s">
        <v>13559</v>
      </c>
      <c r="G4093" t="s">
        <v>479</v>
      </c>
      <c r="H4093" t="s">
        <v>2288</v>
      </c>
      <c r="J4093" s="5"/>
      <c r="K4093" s="2">
        <v>794.69</v>
      </c>
      <c r="L4093" s="5"/>
      <c r="M4093" s="2">
        <f t="shared" si="63"/>
        <v>-576581.65999999898</v>
      </c>
      <c r="P4093"/>
    </row>
    <row r="4094" spans="1:16" hidden="1">
      <c r="A4094" t="s">
        <v>26777</v>
      </c>
      <c r="B4094" s="1">
        <v>42086</v>
      </c>
      <c r="C4094" t="s">
        <v>43</v>
      </c>
      <c r="D4094">
        <v>2</v>
      </c>
      <c r="E4094" t="s">
        <v>26795</v>
      </c>
      <c r="F4094" t="s">
        <v>13559</v>
      </c>
      <c r="G4094" t="s">
        <v>479</v>
      </c>
      <c r="H4094" t="s">
        <v>2288</v>
      </c>
      <c r="I4094" s="2">
        <v>794.69</v>
      </c>
      <c r="J4094" s="5"/>
      <c r="L4094" s="5"/>
      <c r="M4094" s="2">
        <f t="shared" si="63"/>
        <v>-575786.96999999904</v>
      </c>
      <c r="P4094"/>
    </row>
    <row r="4095" spans="1:16" hidden="1">
      <c r="A4095" t="s">
        <v>26796</v>
      </c>
      <c r="B4095" s="1">
        <v>42086</v>
      </c>
      <c r="C4095" t="s">
        <v>18</v>
      </c>
      <c r="D4095">
        <v>2</v>
      </c>
      <c r="E4095" t="s">
        <v>26814</v>
      </c>
      <c r="F4095" t="s">
        <v>13559</v>
      </c>
      <c r="G4095" t="s">
        <v>479</v>
      </c>
      <c r="H4095" t="s">
        <v>6222</v>
      </c>
      <c r="I4095" s="2">
        <v>679.27</v>
      </c>
      <c r="J4095" s="5"/>
      <c r="L4095" s="5"/>
      <c r="M4095" s="2">
        <f t="shared" si="63"/>
        <v>-575107.69999999902</v>
      </c>
      <c r="P4095"/>
    </row>
    <row r="4096" spans="1:16" hidden="1">
      <c r="A4096" t="s">
        <v>26815</v>
      </c>
      <c r="B4096" s="1">
        <v>42086</v>
      </c>
      <c r="C4096" t="s">
        <v>26832</v>
      </c>
      <c r="D4096">
        <v>1</v>
      </c>
      <c r="E4096" t="s">
        <v>26833</v>
      </c>
      <c r="F4096" t="s">
        <v>13565</v>
      </c>
      <c r="G4096" t="s">
        <v>4</v>
      </c>
      <c r="H4096" t="s">
        <v>26834</v>
      </c>
      <c r="I4096" s="2">
        <v>3000</v>
      </c>
      <c r="J4096" s="5"/>
      <c r="L4096" s="5"/>
      <c r="M4096" s="2">
        <f t="shared" si="63"/>
        <v>-572107.69999999902</v>
      </c>
      <c r="P4096"/>
    </row>
    <row r="4097" spans="1:16" hidden="1">
      <c r="A4097" t="s">
        <v>26835</v>
      </c>
      <c r="B4097" s="1">
        <v>42086</v>
      </c>
      <c r="C4097" t="s">
        <v>18</v>
      </c>
      <c r="D4097">
        <v>2</v>
      </c>
      <c r="E4097" t="s">
        <v>26853</v>
      </c>
      <c r="F4097" t="s">
        <v>13559</v>
      </c>
      <c r="G4097" t="s">
        <v>479</v>
      </c>
      <c r="H4097" t="s">
        <v>26854</v>
      </c>
      <c r="I4097" s="2">
        <v>418.95</v>
      </c>
      <c r="J4097" s="5"/>
      <c r="L4097" s="5"/>
      <c r="M4097" s="2">
        <f t="shared" si="63"/>
        <v>-571688.74999999907</v>
      </c>
      <c r="P4097"/>
    </row>
    <row r="4098" spans="1:16" hidden="1">
      <c r="A4098" t="s">
        <v>26855</v>
      </c>
      <c r="B4098" s="1">
        <v>42086</v>
      </c>
      <c r="C4098" t="s">
        <v>43</v>
      </c>
      <c r="D4098">
        <v>2</v>
      </c>
      <c r="E4098" t="s">
        <v>26868</v>
      </c>
      <c r="F4098" t="s">
        <v>13559</v>
      </c>
      <c r="G4098" t="s">
        <v>479</v>
      </c>
      <c r="H4098" t="s">
        <v>514</v>
      </c>
      <c r="I4098" s="2">
        <v>652.76</v>
      </c>
      <c r="J4098" s="5"/>
      <c r="L4098" s="5"/>
      <c r="M4098" s="2">
        <f t="shared" si="63"/>
        <v>-571035.98999999906</v>
      </c>
      <c r="P4098"/>
    </row>
    <row r="4099" spans="1:16" hidden="1">
      <c r="A4099" t="s">
        <v>26869</v>
      </c>
      <c r="B4099" s="1">
        <v>42086</v>
      </c>
      <c r="C4099" t="s">
        <v>43</v>
      </c>
      <c r="D4099">
        <v>2</v>
      </c>
      <c r="E4099" t="s">
        <v>26882</v>
      </c>
      <c r="F4099" t="s">
        <v>13559</v>
      </c>
      <c r="G4099" t="s">
        <v>479</v>
      </c>
      <c r="H4099" t="s">
        <v>514</v>
      </c>
      <c r="I4099" s="2">
        <v>2519.54</v>
      </c>
      <c r="J4099" s="5"/>
      <c r="L4099" s="5"/>
      <c r="M4099" s="2">
        <f t="shared" si="63"/>
        <v>-568516.44999999902</v>
      </c>
      <c r="P4099"/>
    </row>
    <row r="4100" spans="1:16" hidden="1">
      <c r="A4100" t="s">
        <v>26883</v>
      </c>
      <c r="B4100" s="1">
        <v>42086</v>
      </c>
      <c r="C4100" t="s">
        <v>18</v>
      </c>
      <c r="D4100">
        <v>2</v>
      </c>
      <c r="E4100" t="s">
        <v>26902</v>
      </c>
      <c r="F4100" t="s">
        <v>13559</v>
      </c>
      <c r="G4100" t="s">
        <v>479</v>
      </c>
      <c r="H4100" t="s">
        <v>17819</v>
      </c>
      <c r="I4100" s="2">
        <v>547.89</v>
      </c>
      <c r="J4100" s="5"/>
      <c r="L4100" s="5"/>
      <c r="M4100" s="2">
        <f t="shared" si="63"/>
        <v>-567968.55999999901</v>
      </c>
      <c r="P4100"/>
    </row>
    <row r="4101" spans="1:16" hidden="1">
      <c r="A4101" t="s">
        <v>26903</v>
      </c>
      <c r="B4101" s="1">
        <v>42086</v>
      </c>
      <c r="C4101" t="s">
        <v>18</v>
      </c>
      <c r="D4101">
        <v>2</v>
      </c>
      <c r="E4101" t="s">
        <v>26922</v>
      </c>
      <c r="F4101" t="s">
        <v>13559</v>
      </c>
      <c r="G4101" t="s">
        <v>479</v>
      </c>
      <c r="H4101" t="s">
        <v>8047</v>
      </c>
      <c r="I4101" s="2">
        <v>128.94999999999999</v>
      </c>
      <c r="J4101" s="5"/>
      <c r="L4101" s="5"/>
      <c r="M4101" s="2">
        <f t="shared" si="63"/>
        <v>-567839.60999999905</v>
      </c>
      <c r="P4101"/>
    </row>
    <row r="4102" spans="1:16" hidden="1">
      <c r="A4102" t="s">
        <v>26923</v>
      </c>
      <c r="B4102" s="1">
        <v>42086</v>
      </c>
      <c r="C4102" t="s">
        <v>674</v>
      </c>
      <c r="D4102">
        <v>2</v>
      </c>
      <c r="E4102" t="s">
        <v>26943</v>
      </c>
      <c r="F4102" t="s">
        <v>13559</v>
      </c>
      <c r="G4102" t="s">
        <v>479</v>
      </c>
      <c r="H4102" t="s">
        <v>8323</v>
      </c>
      <c r="I4102" s="2">
        <v>574.37</v>
      </c>
      <c r="J4102" s="5"/>
      <c r="L4102" s="5"/>
      <c r="M4102" s="2">
        <f t="shared" si="63"/>
        <v>-567265.23999999906</v>
      </c>
      <c r="P4102"/>
    </row>
    <row r="4103" spans="1:16" hidden="1">
      <c r="A4103" t="s">
        <v>26944</v>
      </c>
      <c r="B4103" s="1">
        <v>42086</v>
      </c>
      <c r="C4103" t="s">
        <v>18</v>
      </c>
      <c r="D4103">
        <v>2</v>
      </c>
      <c r="E4103" t="s">
        <v>26965</v>
      </c>
      <c r="F4103" t="s">
        <v>13559</v>
      </c>
      <c r="G4103" t="s">
        <v>479</v>
      </c>
      <c r="H4103" t="s">
        <v>26966</v>
      </c>
      <c r="I4103" s="2">
        <v>130.19999999999999</v>
      </c>
      <c r="J4103" s="5"/>
      <c r="L4103" s="5"/>
      <c r="M4103" s="2">
        <f t="shared" si="63"/>
        <v>-567135.03999999911</v>
      </c>
      <c r="P4103"/>
    </row>
    <row r="4104" spans="1:16" hidden="1">
      <c r="A4104" t="s">
        <v>26967</v>
      </c>
      <c r="B4104" s="1">
        <v>42086</v>
      </c>
      <c r="C4104" t="s">
        <v>13824</v>
      </c>
      <c r="D4104">
        <v>1</v>
      </c>
      <c r="E4104" t="s">
        <v>26987</v>
      </c>
      <c r="F4104" t="s">
        <v>13565</v>
      </c>
      <c r="G4104" t="s">
        <v>4</v>
      </c>
      <c r="H4104" t="s">
        <v>13826</v>
      </c>
      <c r="I4104" s="2">
        <v>110000</v>
      </c>
      <c r="J4104" s="5"/>
      <c r="L4104" s="5"/>
      <c r="M4104" s="2">
        <f t="shared" si="63"/>
        <v>-457135.03999999911</v>
      </c>
      <c r="P4104"/>
    </row>
    <row r="4105" spans="1:16" hidden="1">
      <c r="A4105" t="s">
        <v>26988</v>
      </c>
      <c r="B4105" s="1">
        <v>42086</v>
      </c>
      <c r="C4105" t="s">
        <v>27013</v>
      </c>
      <c r="D4105">
        <v>2</v>
      </c>
      <c r="E4105" t="s">
        <v>27014</v>
      </c>
      <c r="F4105" t="s">
        <v>7054</v>
      </c>
      <c r="G4105" t="s">
        <v>4</v>
      </c>
      <c r="H4105" t="s">
        <v>226</v>
      </c>
      <c r="J4105" s="5"/>
      <c r="K4105" s="2">
        <v>745.38</v>
      </c>
      <c r="L4105" s="5"/>
      <c r="M4105" s="2">
        <f t="shared" ref="M4105:M4168" si="64">+M4104+I4105-K4105</f>
        <v>-457880.41999999911</v>
      </c>
      <c r="P4105"/>
    </row>
    <row r="4106" spans="1:16" hidden="1">
      <c r="A4106" t="s">
        <v>26988</v>
      </c>
      <c r="B4106" s="1">
        <v>42086</v>
      </c>
      <c r="C4106" t="s">
        <v>27013</v>
      </c>
      <c r="D4106">
        <v>2</v>
      </c>
      <c r="E4106" t="s">
        <v>27014</v>
      </c>
      <c r="F4106" t="s">
        <v>7054</v>
      </c>
      <c r="G4106" t="s">
        <v>4</v>
      </c>
      <c r="H4106" t="s">
        <v>226</v>
      </c>
      <c r="I4106" s="2">
        <v>745.38</v>
      </c>
      <c r="J4106" s="5"/>
      <c r="L4106" s="5"/>
      <c r="M4106" s="2">
        <f t="shared" si="64"/>
        <v>-457135.03999999911</v>
      </c>
      <c r="P4106"/>
    </row>
    <row r="4107" spans="1:16" hidden="1">
      <c r="A4107" t="s">
        <v>27015</v>
      </c>
      <c r="B4107" s="1">
        <v>42086</v>
      </c>
      <c r="C4107" t="s">
        <v>26220</v>
      </c>
      <c r="D4107">
        <v>1</v>
      </c>
      <c r="E4107" t="s">
        <v>27038</v>
      </c>
      <c r="F4107" t="s">
        <v>13565</v>
      </c>
      <c r="G4107" t="s">
        <v>4</v>
      </c>
      <c r="H4107" t="s">
        <v>21599</v>
      </c>
      <c r="I4107" s="2">
        <v>7000</v>
      </c>
      <c r="J4107" s="5"/>
      <c r="L4107" s="5"/>
      <c r="M4107" s="2">
        <f t="shared" si="64"/>
        <v>-450135.03999999911</v>
      </c>
      <c r="P4107"/>
    </row>
    <row r="4108" spans="1:16" hidden="1">
      <c r="A4108" t="s">
        <v>27039</v>
      </c>
      <c r="B4108" s="1">
        <v>42086</v>
      </c>
      <c r="C4108" t="s">
        <v>27059</v>
      </c>
      <c r="D4108">
        <v>2</v>
      </c>
      <c r="E4108" t="s">
        <v>27060</v>
      </c>
      <c r="F4108" t="s">
        <v>7054</v>
      </c>
      <c r="G4108" t="s">
        <v>4</v>
      </c>
      <c r="H4108" t="s">
        <v>2489</v>
      </c>
      <c r="I4108" s="2">
        <v>1025</v>
      </c>
      <c r="J4108" s="5"/>
      <c r="L4108" s="5"/>
      <c r="M4108" s="2">
        <f t="shared" si="64"/>
        <v>-449110.03999999911</v>
      </c>
      <c r="P4108"/>
    </row>
    <row r="4109" spans="1:16" hidden="1">
      <c r="A4109" t="s">
        <v>27061</v>
      </c>
      <c r="B4109" s="1">
        <v>42086</v>
      </c>
      <c r="C4109" t="s">
        <v>27081</v>
      </c>
      <c r="D4109">
        <v>2</v>
      </c>
      <c r="E4109" t="s">
        <v>27082</v>
      </c>
      <c r="F4109" t="s">
        <v>7054</v>
      </c>
      <c r="G4109" t="s">
        <v>4</v>
      </c>
      <c r="H4109" t="s">
        <v>1525</v>
      </c>
      <c r="I4109" s="2">
        <v>1025</v>
      </c>
      <c r="J4109" s="5"/>
      <c r="L4109" s="5"/>
      <c r="M4109" s="2">
        <f t="shared" si="64"/>
        <v>-448085.03999999911</v>
      </c>
      <c r="P4109"/>
    </row>
    <row r="4110" spans="1:16" hidden="1">
      <c r="A4110" t="s">
        <v>27083</v>
      </c>
      <c r="B4110" s="1">
        <v>42086</v>
      </c>
      <c r="C4110" t="s">
        <v>27101</v>
      </c>
      <c r="D4110">
        <v>2</v>
      </c>
      <c r="E4110" t="s">
        <v>27102</v>
      </c>
      <c r="F4110" t="s">
        <v>7054</v>
      </c>
      <c r="G4110" t="s">
        <v>4</v>
      </c>
      <c r="H4110" t="s">
        <v>27103</v>
      </c>
      <c r="I4110" s="2">
        <v>600.01</v>
      </c>
      <c r="J4110" s="5"/>
      <c r="L4110" s="5"/>
      <c r="M4110" s="2">
        <f t="shared" si="64"/>
        <v>-447485.0299999991</v>
      </c>
      <c r="P4110"/>
    </row>
    <row r="4111" spans="1:16" hidden="1">
      <c r="A4111" t="s">
        <v>27104</v>
      </c>
      <c r="B4111" s="1">
        <v>42086</v>
      </c>
      <c r="C4111" t="s">
        <v>27125</v>
      </c>
      <c r="D4111">
        <v>2</v>
      </c>
      <c r="E4111" t="s">
        <v>27126</v>
      </c>
      <c r="F4111" t="s">
        <v>7054</v>
      </c>
      <c r="G4111" t="s">
        <v>4</v>
      </c>
      <c r="H4111" t="s">
        <v>3000</v>
      </c>
      <c r="I4111" s="2">
        <v>1840</v>
      </c>
      <c r="J4111" s="5"/>
      <c r="L4111" s="5"/>
      <c r="M4111" s="2">
        <f t="shared" si="64"/>
        <v>-445645.0299999991</v>
      </c>
      <c r="P4111"/>
    </row>
    <row r="4112" spans="1:16" hidden="1">
      <c r="A4112" t="s">
        <v>27127</v>
      </c>
      <c r="B4112" s="1">
        <v>42086</v>
      </c>
      <c r="C4112" t="s">
        <v>18</v>
      </c>
      <c r="D4112">
        <v>2</v>
      </c>
      <c r="E4112" t="s">
        <v>27148</v>
      </c>
      <c r="F4112" t="s">
        <v>13559</v>
      </c>
      <c r="G4112" t="s">
        <v>479</v>
      </c>
      <c r="H4112" t="s">
        <v>638</v>
      </c>
      <c r="I4112" s="2">
        <v>1040.3</v>
      </c>
      <c r="J4112" s="5"/>
      <c r="L4112" s="5"/>
      <c r="M4112" s="2">
        <f t="shared" si="64"/>
        <v>-444604.72999999911</v>
      </c>
      <c r="P4112"/>
    </row>
    <row r="4113" spans="1:16" hidden="1">
      <c r="A4113" t="s">
        <v>27149</v>
      </c>
      <c r="B4113" s="1">
        <v>42086</v>
      </c>
      <c r="C4113" t="s">
        <v>27174</v>
      </c>
      <c r="D4113">
        <v>2</v>
      </c>
      <c r="E4113" t="s">
        <v>27175</v>
      </c>
      <c r="F4113" t="s">
        <v>7054</v>
      </c>
      <c r="G4113" t="s">
        <v>4</v>
      </c>
      <c r="H4113" t="s">
        <v>27176</v>
      </c>
      <c r="I4113" s="2">
        <v>1025</v>
      </c>
      <c r="J4113" s="5"/>
      <c r="L4113" s="5"/>
      <c r="M4113" s="2">
        <f t="shared" si="64"/>
        <v>-443579.72999999911</v>
      </c>
      <c r="P4113"/>
    </row>
    <row r="4114" spans="1:16" hidden="1">
      <c r="A4114" t="s">
        <v>27177</v>
      </c>
      <c r="B4114" s="1">
        <v>42086</v>
      </c>
      <c r="C4114" t="s">
        <v>27198</v>
      </c>
      <c r="D4114">
        <v>2</v>
      </c>
      <c r="E4114" t="s">
        <v>27199</v>
      </c>
      <c r="F4114" t="s">
        <v>7054</v>
      </c>
      <c r="G4114" t="s">
        <v>4</v>
      </c>
      <c r="H4114" t="s">
        <v>22135</v>
      </c>
      <c r="I4114" s="2">
        <v>1025</v>
      </c>
      <c r="J4114" s="5"/>
      <c r="L4114" s="5"/>
      <c r="M4114" s="2">
        <f t="shared" si="64"/>
        <v>-442554.72999999911</v>
      </c>
      <c r="P4114"/>
    </row>
    <row r="4115" spans="1:16" hidden="1">
      <c r="A4115" t="s">
        <v>27200</v>
      </c>
      <c r="B4115" s="1">
        <v>42086</v>
      </c>
      <c r="C4115" t="s">
        <v>18</v>
      </c>
      <c r="D4115">
        <v>2</v>
      </c>
      <c r="E4115" t="s">
        <v>27221</v>
      </c>
      <c r="F4115" t="s">
        <v>13559</v>
      </c>
      <c r="G4115" t="s">
        <v>479</v>
      </c>
      <c r="H4115" t="s">
        <v>3493</v>
      </c>
      <c r="I4115" s="2">
        <v>363.02</v>
      </c>
      <c r="J4115" s="5"/>
      <c r="L4115" s="5"/>
      <c r="M4115" s="2">
        <f t="shared" si="64"/>
        <v>-442191.70999999909</v>
      </c>
      <c r="P4115"/>
    </row>
    <row r="4116" spans="1:16" hidden="1">
      <c r="A4116" t="s">
        <v>27222</v>
      </c>
      <c r="B4116" s="1">
        <v>42086</v>
      </c>
      <c r="C4116" t="s">
        <v>27243</v>
      </c>
      <c r="D4116">
        <v>2</v>
      </c>
      <c r="E4116" t="s">
        <v>27244</v>
      </c>
      <c r="F4116" t="s">
        <v>7054</v>
      </c>
      <c r="G4116" t="s">
        <v>4</v>
      </c>
      <c r="H4116" t="s">
        <v>36</v>
      </c>
      <c r="I4116" s="2">
        <v>1840</v>
      </c>
      <c r="J4116" s="5"/>
      <c r="L4116" s="5"/>
      <c r="M4116" s="2">
        <f t="shared" si="64"/>
        <v>-440351.70999999909</v>
      </c>
      <c r="P4116"/>
    </row>
    <row r="4117" spans="1:16" hidden="1">
      <c r="A4117" t="s">
        <v>27245</v>
      </c>
      <c r="B4117" s="1">
        <v>42086</v>
      </c>
      <c r="C4117" t="s">
        <v>23430</v>
      </c>
      <c r="D4117">
        <v>1</v>
      </c>
      <c r="E4117" t="s">
        <v>27266</v>
      </c>
      <c r="F4117" t="s">
        <v>13561</v>
      </c>
      <c r="G4117" t="s">
        <v>4</v>
      </c>
      <c r="H4117" t="s">
        <v>23432</v>
      </c>
      <c r="I4117" s="2">
        <v>200000</v>
      </c>
      <c r="J4117" s="5"/>
      <c r="L4117" s="5"/>
      <c r="M4117" s="2">
        <f t="shared" si="64"/>
        <v>-240351.70999999909</v>
      </c>
      <c r="P4117"/>
    </row>
    <row r="4118" spans="1:16" hidden="1">
      <c r="A4118" t="s">
        <v>27267</v>
      </c>
      <c r="B4118" s="1">
        <v>42086</v>
      </c>
      <c r="C4118" t="s">
        <v>8191</v>
      </c>
      <c r="D4118">
        <v>2</v>
      </c>
      <c r="E4118" t="s">
        <v>27291</v>
      </c>
      <c r="F4118" t="s">
        <v>7054</v>
      </c>
      <c r="G4118" t="s">
        <v>4</v>
      </c>
      <c r="H4118" t="s">
        <v>8193</v>
      </c>
      <c r="I4118" s="2">
        <v>1025</v>
      </c>
      <c r="J4118" s="5"/>
      <c r="L4118" s="5"/>
      <c r="M4118" s="2">
        <f t="shared" si="64"/>
        <v>-239326.70999999909</v>
      </c>
      <c r="P4118"/>
    </row>
    <row r="4119" spans="1:16" hidden="1">
      <c r="A4119" t="s">
        <v>27292</v>
      </c>
      <c r="B4119" s="1">
        <v>42086</v>
      </c>
      <c r="C4119" t="s">
        <v>8191</v>
      </c>
      <c r="D4119">
        <v>2</v>
      </c>
      <c r="E4119" t="s">
        <v>27313</v>
      </c>
      <c r="F4119" t="s">
        <v>7054</v>
      </c>
      <c r="G4119" t="s">
        <v>4</v>
      </c>
      <c r="H4119" t="s">
        <v>5009</v>
      </c>
      <c r="I4119" s="2">
        <v>1025</v>
      </c>
      <c r="J4119" s="5"/>
      <c r="L4119" s="5"/>
      <c r="M4119" s="2">
        <f t="shared" si="64"/>
        <v>-238301.70999999909</v>
      </c>
      <c r="P4119"/>
    </row>
    <row r="4120" spans="1:16" hidden="1">
      <c r="A4120" t="s">
        <v>27314</v>
      </c>
      <c r="B4120" s="1">
        <v>42086</v>
      </c>
      <c r="C4120" t="s">
        <v>26062</v>
      </c>
      <c r="D4120">
        <v>1</v>
      </c>
      <c r="E4120" t="s">
        <v>27335</v>
      </c>
      <c r="F4120" t="s">
        <v>13565</v>
      </c>
      <c r="G4120" t="s">
        <v>4</v>
      </c>
      <c r="H4120" t="s">
        <v>26064</v>
      </c>
      <c r="I4120" s="2">
        <v>189000</v>
      </c>
      <c r="J4120" s="5"/>
      <c r="L4120" s="5"/>
      <c r="M4120" s="2">
        <f t="shared" si="64"/>
        <v>-49301.70999999909</v>
      </c>
      <c r="P4120"/>
    </row>
    <row r="4121" spans="1:16" hidden="1">
      <c r="A4121" t="s">
        <v>27336</v>
      </c>
      <c r="B4121" s="1">
        <v>42086</v>
      </c>
      <c r="C4121" t="s">
        <v>27355</v>
      </c>
      <c r="D4121">
        <v>2</v>
      </c>
      <c r="E4121" t="s">
        <v>27356</v>
      </c>
      <c r="F4121" t="s">
        <v>7054</v>
      </c>
      <c r="G4121" t="s">
        <v>4</v>
      </c>
      <c r="H4121" t="s">
        <v>8521</v>
      </c>
      <c r="I4121" s="2">
        <v>1840</v>
      </c>
      <c r="J4121" s="5"/>
      <c r="L4121" s="5"/>
      <c r="M4121" s="2">
        <f t="shared" si="64"/>
        <v>-47461.70999999909</v>
      </c>
      <c r="P4121"/>
    </row>
    <row r="4122" spans="1:16" hidden="1">
      <c r="A4122" t="s">
        <v>27357</v>
      </c>
      <c r="B4122" s="1">
        <v>42086</v>
      </c>
      <c r="C4122" t="s">
        <v>27381</v>
      </c>
      <c r="D4122">
        <v>2</v>
      </c>
      <c r="E4122" t="s">
        <v>27382</v>
      </c>
      <c r="F4122" t="s">
        <v>7054</v>
      </c>
      <c r="G4122" t="s">
        <v>4</v>
      </c>
      <c r="H4122" t="s">
        <v>27383</v>
      </c>
      <c r="I4122" s="2">
        <v>2989.99</v>
      </c>
      <c r="J4122" s="5"/>
      <c r="L4122" s="5"/>
      <c r="M4122" s="2">
        <f t="shared" si="64"/>
        <v>-44471.719999999092</v>
      </c>
      <c r="P4122"/>
    </row>
    <row r="4123" spans="1:16" hidden="1">
      <c r="A4123" t="s">
        <v>27384</v>
      </c>
      <c r="B4123" s="1">
        <v>42086</v>
      </c>
      <c r="C4123" t="s">
        <v>22388</v>
      </c>
      <c r="D4123">
        <v>1</v>
      </c>
      <c r="E4123" t="s">
        <v>27404</v>
      </c>
      <c r="F4123" t="s">
        <v>13565</v>
      </c>
      <c r="G4123" t="s">
        <v>4</v>
      </c>
      <c r="H4123" t="s">
        <v>22390</v>
      </c>
      <c r="I4123" s="2">
        <v>30000</v>
      </c>
      <c r="J4123" s="5"/>
      <c r="L4123" s="5"/>
      <c r="M4123" s="2">
        <f t="shared" si="64"/>
        <v>-14471.719999999092</v>
      </c>
      <c r="P4123"/>
    </row>
    <row r="4124" spans="1:16" hidden="1">
      <c r="A4124" t="s">
        <v>27405</v>
      </c>
      <c r="B4124" s="1">
        <v>42086</v>
      </c>
      <c r="C4124" t="s">
        <v>27430</v>
      </c>
      <c r="D4124">
        <v>2</v>
      </c>
      <c r="E4124" t="s">
        <v>27431</v>
      </c>
      <c r="F4124" t="s">
        <v>7054</v>
      </c>
      <c r="G4124" t="s">
        <v>4</v>
      </c>
      <c r="H4124" t="s">
        <v>14235</v>
      </c>
      <c r="I4124" s="2">
        <v>1025.58</v>
      </c>
      <c r="J4124" s="5"/>
      <c r="L4124" s="5"/>
      <c r="M4124" s="2">
        <f t="shared" si="64"/>
        <v>-13446.139999999092</v>
      </c>
      <c r="P4124"/>
    </row>
    <row r="4125" spans="1:16" hidden="1">
      <c r="A4125" t="s">
        <v>27432</v>
      </c>
      <c r="B4125" s="1">
        <v>42086</v>
      </c>
      <c r="C4125" t="s">
        <v>6</v>
      </c>
      <c r="D4125">
        <v>1</v>
      </c>
      <c r="E4125" t="s">
        <v>27457</v>
      </c>
      <c r="F4125" t="s">
        <v>13565</v>
      </c>
      <c r="G4125" t="s">
        <v>4</v>
      </c>
      <c r="H4125" t="s">
        <v>8378</v>
      </c>
      <c r="I4125" s="2">
        <v>10000</v>
      </c>
      <c r="J4125" s="5"/>
      <c r="L4125" s="5"/>
      <c r="M4125" s="2">
        <f t="shared" si="64"/>
        <v>-3446.1399999990917</v>
      </c>
      <c r="P4125"/>
    </row>
    <row r="4126" spans="1:16" hidden="1">
      <c r="A4126" t="s">
        <v>27458</v>
      </c>
      <c r="B4126" s="1">
        <v>42086</v>
      </c>
      <c r="C4126" t="s">
        <v>6</v>
      </c>
      <c r="D4126">
        <v>1</v>
      </c>
      <c r="E4126" t="s">
        <v>27482</v>
      </c>
      <c r="F4126" t="s">
        <v>13565</v>
      </c>
      <c r="G4126" t="s">
        <v>4</v>
      </c>
      <c r="H4126" t="s">
        <v>8378</v>
      </c>
      <c r="I4126" s="2">
        <v>10000</v>
      </c>
      <c r="J4126" s="5"/>
      <c r="L4126" s="5"/>
      <c r="M4126" s="2">
        <f t="shared" si="64"/>
        <v>6553.8600000009083</v>
      </c>
      <c r="P4126"/>
    </row>
    <row r="4127" spans="1:16" hidden="1">
      <c r="A4127" s="35" t="s">
        <v>8394</v>
      </c>
      <c r="B4127" s="36">
        <v>42087</v>
      </c>
      <c r="C4127" s="35" t="s">
        <v>6</v>
      </c>
      <c r="D4127" s="35">
        <v>1</v>
      </c>
      <c r="E4127" s="35" t="s">
        <v>8396</v>
      </c>
      <c r="F4127" s="35" t="s">
        <v>8</v>
      </c>
      <c r="G4127" s="35" t="s">
        <v>4</v>
      </c>
      <c r="H4127" s="35" t="s">
        <v>3585</v>
      </c>
      <c r="I4127" s="11">
        <v>3030</v>
      </c>
      <c r="J4127" s="12"/>
      <c r="K4127" s="11"/>
      <c r="L4127" s="12"/>
      <c r="M4127" s="11">
        <f t="shared" si="64"/>
        <v>9583.8600000009083</v>
      </c>
      <c r="P4127"/>
    </row>
    <row r="4128" spans="1:16" hidden="1">
      <c r="A4128" t="s">
        <v>8398</v>
      </c>
      <c r="B4128" s="1">
        <v>42087</v>
      </c>
      <c r="C4128" t="s">
        <v>11</v>
      </c>
      <c r="D4128">
        <v>1</v>
      </c>
      <c r="E4128" t="s">
        <v>8399</v>
      </c>
      <c r="F4128" t="s">
        <v>1439</v>
      </c>
      <c r="G4128" t="s">
        <v>4</v>
      </c>
      <c r="H4128" t="s">
        <v>8400</v>
      </c>
      <c r="J4128" s="5"/>
      <c r="K4128" s="2">
        <v>420600</v>
      </c>
      <c r="L4128" s="5"/>
      <c r="M4128" s="2">
        <f t="shared" si="64"/>
        <v>-411016.13999999908</v>
      </c>
      <c r="P4128"/>
    </row>
    <row r="4129" spans="1:16" hidden="1">
      <c r="A4129" t="s">
        <v>8448</v>
      </c>
      <c r="B4129" s="1">
        <v>42087</v>
      </c>
      <c r="C4129" t="s">
        <v>7388</v>
      </c>
      <c r="D4129">
        <v>1</v>
      </c>
      <c r="E4129" t="s">
        <v>8451</v>
      </c>
      <c r="F4129" t="s">
        <v>228</v>
      </c>
      <c r="G4129" t="s">
        <v>4</v>
      </c>
      <c r="H4129" t="s">
        <v>8452</v>
      </c>
      <c r="J4129" s="5"/>
      <c r="K4129" s="2">
        <v>162805</v>
      </c>
      <c r="L4129" s="5"/>
      <c r="M4129" s="2">
        <f t="shared" si="64"/>
        <v>-573821.13999999908</v>
      </c>
      <c r="P4129"/>
    </row>
    <row r="4130" spans="1:16" hidden="1">
      <c r="A4130" t="s">
        <v>8453</v>
      </c>
      <c r="B4130" s="1">
        <v>42087</v>
      </c>
      <c r="C4130" t="s">
        <v>7388</v>
      </c>
      <c r="D4130">
        <v>1</v>
      </c>
      <c r="E4130" t="s">
        <v>8457</v>
      </c>
      <c r="F4130" t="s">
        <v>16</v>
      </c>
      <c r="G4130" t="s">
        <v>4</v>
      </c>
      <c r="H4130" t="s">
        <v>8452</v>
      </c>
      <c r="J4130" s="5"/>
      <c r="K4130" s="2">
        <v>519195</v>
      </c>
      <c r="L4130" s="5"/>
      <c r="M4130" s="2">
        <f t="shared" si="64"/>
        <v>-1093016.1399999992</v>
      </c>
      <c r="P4130"/>
    </row>
    <row r="4131" spans="1:16" hidden="1">
      <c r="A4131" t="s">
        <v>8486</v>
      </c>
      <c r="B4131" s="1">
        <v>42087</v>
      </c>
      <c r="C4131" t="s">
        <v>6</v>
      </c>
      <c r="D4131">
        <v>1</v>
      </c>
      <c r="E4131" t="s">
        <v>8491</v>
      </c>
      <c r="F4131" t="s">
        <v>29</v>
      </c>
      <c r="G4131" t="s">
        <v>4</v>
      </c>
      <c r="H4131" t="s">
        <v>412</v>
      </c>
      <c r="I4131" s="2">
        <v>1797.01</v>
      </c>
      <c r="J4131" s="5"/>
      <c r="L4131" s="5"/>
      <c r="M4131" s="2">
        <f t="shared" si="64"/>
        <v>-1091219.1299999992</v>
      </c>
      <c r="P4131"/>
    </row>
    <row r="4132" spans="1:16" hidden="1">
      <c r="A4132" t="s">
        <v>8626</v>
      </c>
      <c r="B4132" s="1">
        <v>42087</v>
      </c>
      <c r="C4132" t="s">
        <v>8629</v>
      </c>
      <c r="D4132">
        <v>2</v>
      </c>
      <c r="E4132" t="s">
        <v>8630</v>
      </c>
      <c r="F4132" t="s">
        <v>78</v>
      </c>
      <c r="G4132" t="s">
        <v>4</v>
      </c>
      <c r="H4132" t="s">
        <v>1855</v>
      </c>
      <c r="J4132" s="5"/>
      <c r="K4132" s="2">
        <v>1025</v>
      </c>
      <c r="L4132" s="5"/>
      <c r="M4132" s="2">
        <f t="shared" si="64"/>
        <v>-1092244.1299999992</v>
      </c>
      <c r="P4132"/>
    </row>
    <row r="4133" spans="1:16" hidden="1">
      <c r="A4133" t="s">
        <v>8695</v>
      </c>
      <c r="B4133" s="1">
        <v>42087</v>
      </c>
      <c r="C4133" t="s">
        <v>8703</v>
      </c>
      <c r="D4133">
        <v>2</v>
      </c>
      <c r="E4133" t="s">
        <v>8704</v>
      </c>
      <c r="F4133" t="s">
        <v>78</v>
      </c>
      <c r="G4133" t="s">
        <v>4</v>
      </c>
      <c r="H4133" t="s">
        <v>8705</v>
      </c>
      <c r="J4133" s="5"/>
      <c r="K4133" s="2">
        <v>1225.0999999999999</v>
      </c>
      <c r="L4133" s="5"/>
      <c r="M4133" s="2">
        <f t="shared" si="64"/>
        <v>-1093469.2299999993</v>
      </c>
      <c r="P4133"/>
    </row>
    <row r="4134" spans="1:16" hidden="1">
      <c r="A4134" t="s">
        <v>8719</v>
      </c>
      <c r="B4134" s="1">
        <v>42087</v>
      </c>
      <c r="C4134" t="s">
        <v>6</v>
      </c>
      <c r="D4134">
        <v>1</v>
      </c>
      <c r="E4134" t="s">
        <v>8722</v>
      </c>
      <c r="F4134" t="s">
        <v>29</v>
      </c>
      <c r="G4134" t="s">
        <v>4</v>
      </c>
      <c r="H4134" t="s">
        <v>3139</v>
      </c>
      <c r="I4134" s="2">
        <v>379.03</v>
      </c>
      <c r="J4134" s="5"/>
      <c r="L4134" s="5"/>
      <c r="M4134" s="2">
        <f t="shared" si="64"/>
        <v>-1093090.1999999993</v>
      </c>
      <c r="P4134"/>
    </row>
    <row r="4135" spans="1:16" hidden="1">
      <c r="A4135" t="s">
        <v>8723</v>
      </c>
      <c r="B4135" s="1">
        <v>42087</v>
      </c>
      <c r="C4135" t="s">
        <v>6</v>
      </c>
      <c r="D4135">
        <v>1</v>
      </c>
      <c r="E4135" t="s">
        <v>8726</v>
      </c>
      <c r="F4135" t="s">
        <v>29</v>
      </c>
      <c r="G4135" t="s">
        <v>4</v>
      </c>
      <c r="H4135" t="s">
        <v>1037</v>
      </c>
      <c r="I4135" s="2">
        <v>815.86</v>
      </c>
      <c r="J4135" s="5"/>
      <c r="L4135" s="5"/>
      <c r="M4135" s="2">
        <f t="shared" si="64"/>
        <v>-1092274.3399999992</v>
      </c>
      <c r="N4135" t="s">
        <v>36332</v>
      </c>
      <c r="P4135"/>
    </row>
    <row r="4136" spans="1:16" hidden="1">
      <c r="A4136" t="s">
        <v>8727</v>
      </c>
      <c r="B4136" s="1">
        <v>42087</v>
      </c>
      <c r="C4136" t="s">
        <v>6</v>
      </c>
      <c r="D4136">
        <v>1</v>
      </c>
      <c r="E4136" t="s">
        <v>8732</v>
      </c>
      <c r="F4136" t="s">
        <v>29</v>
      </c>
      <c r="G4136" t="s">
        <v>4</v>
      </c>
      <c r="H4136" t="s">
        <v>1037</v>
      </c>
      <c r="I4136" s="2">
        <v>213.2</v>
      </c>
      <c r="J4136" s="5"/>
      <c r="L4136" s="5"/>
      <c r="M4136" s="2">
        <f t="shared" si="64"/>
        <v>-1092061.1399999992</v>
      </c>
      <c r="N4136" t="s">
        <v>36332</v>
      </c>
      <c r="P4136"/>
    </row>
    <row r="4137" spans="1:16" hidden="1">
      <c r="A4137" t="s">
        <v>8751</v>
      </c>
      <c r="B4137" s="1">
        <v>42087</v>
      </c>
      <c r="C4137" t="s">
        <v>529</v>
      </c>
      <c r="D4137">
        <v>1</v>
      </c>
      <c r="E4137" t="s">
        <v>8757</v>
      </c>
      <c r="F4137" t="s">
        <v>13</v>
      </c>
      <c r="G4137" t="s">
        <v>4</v>
      </c>
      <c r="H4137" t="s">
        <v>8758</v>
      </c>
      <c r="J4137" s="5"/>
      <c r="K4137" s="2">
        <v>1000</v>
      </c>
      <c r="L4137" s="5"/>
      <c r="M4137" s="2">
        <f t="shared" si="64"/>
        <v>-1093061.1399999992</v>
      </c>
      <c r="P4137"/>
    </row>
    <row r="4138" spans="1:16" hidden="1">
      <c r="A4138" t="s">
        <v>8766</v>
      </c>
      <c r="B4138" s="1">
        <v>42087</v>
      </c>
      <c r="C4138" t="s">
        <v>7388</v>
      </c>
      <c r="D4138">
        <v>1</v>
      </c>
      <c r="E4138" t="s">
        <v>8770</v>
      </c>
      <c r="F4138" t="s">
        <v>67</v>
      </c>
      <c r="G4138" t="s">
        <v>4</v>
      </c>
      <c r="H4138" t="s">
        <v>8771</v>
      </c>
      <c r="J4138" s="5"/>
      <c r="K4138" s="2">
        <v>80000</v>
      </c>
      <c r="L4138" s="5"/>
      <c r="M4138" s="2">
        <f t="shared" si="64"/>
        <v>-1173061.1399999992</v>
      </c>
      <c r="P4138"/>
    </row>
    <row r="4139" spans="1:16" hidden="1">
      <c r="A4139" t="s">
        <v>8772</v>
      </c>
      <c r="B4139" s="1">
        <v>42087</v>
      </c>
      <c r="C4139" t="s">
        <v>6</v>
      </c>
      <c r="D4139">
        <v>1</v>
      </c>
      <c r="E4139" t="s">
        <v>8775</v>
      </c>
      <c r="F4139" t="s">
        <v>8</v>
      </c>
      <c r="G4139" t="s">
        <v>4</v>
      </c>
      <c r="H4139" t="s">
        <v>8776</v>
      </c>
      <c r="I4139" s="2">
        <v>470</v>
      </c>
      <c r="J4139" s="5"/>
      <c r="L4139" s="5"/>
      <c r="M4139" s="2">
        <f t="shared" si="64"/>
        <v>-1172591.1399999992</v>
      </c>
      <c r="P4139"/>
    </row>
    <row r="4140" spans="1:16" hidden="1">
      <c r="A4140" t="s">
        <v>8780</v>
      </c>
      <c r="B4140" s="1">
        <v>42087</v>
      </c>
      <c r="C4140" t="s">
        <v>6</v>
      </c>
      <c r="D4140">
        <v>1</v>
      </c>
      <c r="E4140" t="s">
        <v>8784</v>
      </c>
      <c r="F4140" t="s">
        <v>29</v>
      </c>
      <c r="G4140" t="s">
        <v>4</v>
      </c>
      <c r="H4140" t="s">
        <v>7127</v>
      </c>
      <c r="I4140" s="2">
        <v>237.1</v>
      </c>
      <c r="J4140" s="5"/>
      <c r="L4140" s="5"/>
      <c r="M4140" s="2">
        <f t="shared" si="64"/>
        <v>-1172354.0399999991</v>
      </c>
      <c r="P4140"/>
    </row>
    <row r="4141" spans="1:16" hidden="1">
      <c r="A4141" t="s">
        <v>8794</v>
      </c>
      <c r="B4141" s="1">
        <v>42087</v>
      </c>
      <c r="C4141" t="s">
        <v>6</v>
      </c>
      <c r="D4141">
        <v>1</v>
      </c>
      <c r="E4141" t="s">
        <v>8796</v>
      </c>
      <c r="F4141" t="s">
        <v>29</v>
      </c>
      <c r="G4141" t="s">
        <v>4</v>
      </c>
      <c r="H4141" t="s">
        <v>8797</v>
      </c>
      <c r="I4141" s="2">
        <v>26929.33</v>
      </c>
      <c r="J4141" s="5"/>
      <c r="L4141" s="5"/>
      <c r="M4141" s="2">
        <f t="shared" si="64"/>
        <v>-1145424.709999999</v>
      </c>
      <c r="P4141"/>
    </row>
    <row r="4142" spans="1:16" hidden="1">
      <c r="A4142" t="s">
        <v>8800</v>
      </c>
      <c r="B4142" s="1">
        <v>42087</v>
      </c>
      <c r="C4142" t="s">
        <v>11</v>
      </c>
      <c r="D4142">
        <v>1</v>
      </c>
      <c r="E4142" t="s">
        <v>8802</v>
      </c>
      <c r="F4142" t="s">
        <v>16</v>
      </c>
      <c r="G4142" t="s">
        <v>4</v>
      </c>
      <c r="H4142" t="s">
        <v>4307</v>
      </c>
      <c r="J4142" s="5"/>
      <c r="K4142" s="2">
        <v>302000</v>
      </c>
      <c r="L4142" s="5"/>
      <c r="M4142" s="2">
        <f t="shared" si="64"/>
        <v>-1447424.709999999</v>
      </c>
      <c r="P4142"/>
    </row>
    <row r="4143" spans="1:16" hidden="1">
      <c r="A4143" t="s">
        <v>8822</v>
      </c>
      <c r="B4143" s="1">
        <v>42087</v>
      </c>
      <c r="C4143" t="s">
        <v>6487</v>
      </c>
      <c r="D4143">
        <v>1</v>
      </c>
      <c r="E4143" t="s">
        <v>8824</v>
      </c>
      <c r="F4143" t="s">
        <v>16</v>
      </c>
      <c r="G4143" t="s">
        <v>4</v>
      </c>
      <c r="H4143" t="s">
        <v>8825</v>
      </c>
      <c r="J4143" s="5"/>
      <c r="K4143" s="2">
        <v>250000</v>
      </c>
      <c r="L4143" s="5"/>
      <c r="M4143" s="2">
        <f t="shared" si="64"/>
        <v>-1697424.709999999</v>
      </c>
      <c r="P4143"/>
    </row>
    <row r="4144" spans="1:16" hidden="1">
      <c r="A4144" t="s">
        <v>8837</v>
      </c>
      <c r="B4144" s="1">
        <v>42087</v>
      </c>
      <c r="C4144" t="s">
        <v>6</v>
      </c>
      <c r="D4144">
        <v>1</v>
      </c>
      <c r="E4144" t="s">
        <v>8840</v>
      </c>
      <c r="F4144" t="s">
        <v>29</v>
      </c>
      <c r="G4144" t="s">
        <v>4</v>
      </c>
      <c r="H4144" t="s">
        <v>8841</v>
      </c>
      <c r="I4144" s="2">
        <v>400</v>
      </c>
      <c r="J4144" s="5"/>
      <c r="L4144" s="5"/>
      <c r="M4144" s="2">
        <f t="shared" si="64"/>
        <v>-1697024.709999999</v>
      </c>
      <c r="P4144"/>
    </row>
    <row r="4145" spans="1:16" hidden="1">
      <c r="A4145" t="s">
        <v>8857</v>
      </c>
      <c r="B4145" s="1">
        <v>42087</v>
      </c>
      <c r="C4145" t="s">
        <v>6</v>
      </c>
      <c r="D4145">
        <v>1</v>
      </c>
      <c r="E4145" t="s">
        <v>8860</v>
      </c>
      <c r="F4145" t="s">
        <v>29</v>
      </c>
      <c r="G4145" t="s">
        <v>4</v>
      </c>
      <c r="H4145" t="s">
        <v>8861</v>
      </c>
      <c r="I4145" s="2">
        <v>600.20000000000005</v>
      </c>
      <c r="J4145" s="5"/>
      <c r="L4145" s="5"/>
      <c r="M4145" s="2">
        <f t="shared" si="64"/>
        <v>-1696424.5099999991</v>
      </c>
      <c r="P4145"/>
    </row>
    <row r="4146" spans="1:16" hidden="1">
      <c r="A4146" t="s">
        <v>8864</v>
      </c>
      <c r="B4146" s="1">
        <v>42087</v>
      </c>
      <c r="C4146" t="s">
        <v>200</v>
      </c>
      <c r="D4146">
        <v>1</v>
      </c>
      <c r="E4146" t="s">
        <v>8867</v>
      </c>
      <c r="F4146" t="s">
        <v>13</v>
      </c>
      <c r="G4146" t="s">
        <v>4</v>
      </c>
      <c r="H4146" t="s">
        <v>494</v>
      </c>
      <c r="J4146" s="5"/>
      <c r="K4146" s="2">
        <v>8694.75</v>
      </c>
      <c r="L4146" s="5"/>
      <c r="M4146" s="2">
        <f t="shared" si="64"/>
        <v>-1705119.2599999991</v>
      </c>
      <c r="P4146"/>
    </row>
    <row r="4147" spans="1:16" hidden="1">
      <c r="A4147" t="s">
        <v>8872</v>
      </c>
      <c r="B4147" s="1">
        <v>42087</v>
      </c>
      <c r="C4147" t="s">
        <v>2136</v>
      </c>
      <c r="D4147">
        <v>1</v>
      </c>
      <c r="E4147" t="s">
        <v>8876</v>
      </c>
      <c r="F4147" t="s">
        <v>13</v>
      </c>
      <c r="G4147" t="s">
        <v>4</v>
      </c>
      <c r="H4147" t="s">
        <v>2136</v>
      </c>
      <c r="J4147" s="5"/>
      <c r="K4147" s="2">
        <v>4340.01</v>
      </c>
      <c r="L4147" s="5"/>
      <c r="M4147" s="2">
        <f t="shared" si="64"/>
        <v>-1709459.2699999991</v>
      </c>
      <c r="P4147"/>
    </row>
    <row r="4148" spans="1:16" hidden="1">
      <c r="A4148" t="s">
        <v>8877</v>
      </c>
      <c r="B4148" s="1">
        <v>42087</v>
      </c>
      <c r="C4148" t="s">
        <v>195</v>
      </c>
      <c r="D4148">
        <v>1</v>
      </c>
      <c r="E4148" t="s">
        <v>8882</v>
      </c>
      <c r="F4148" t="s">
        <v>13</v>
      </c>
      <c r="G4148" t="s">
        <v>4</v>
      </c>
      <c r="H4148" t="s">
        <v>195</v>
      </c>
      <c r="J4148" s="5"/>
      <c r="K4148" s="2">
        <v>48160.56</v>
      </c>
      <c r="L4148" s="5"/>
      <c r="M4148" s="2">
        <f t="shared" si="64"/>
        <v>-1757619.8299999991</v>
      </c>
      <c r="P4148"/>
    </row>
    <row r="4149" spans="1:16" hidden="1">
      <c r="A4149" t="s">
        <v>8884</v>
      </c>
      <c r="B4149" s="1">
        <v>42087</v>
      </c>
      <c r="C4149" t="s">
        <v>18</v>
      </c>
      <c r="D4149">
        <v>1</v>
      </c>
      <c r="E4149" t="s">
        <v>8889</v>
      </c>
      <c r="F4149" t="s">
        <v>13</v>
      </c>
      <c r="G4149" t="s">
        <v>4</v>
      </c>
      <c r="H4149" t="s">
        <v>18</v>
      </c>
      <c r="J4149" s="5"/>
      <c r="K4149" s="2">
        <v>18740.560000000001</v>
      </c>
      <c r="L4149" s="5"/>
      <c r="M4149" s="2">
        <f t="shared" si="64"/>
        <v>-1776360.3899999992</v>
      </c>
      <c r="P4149"/>
    </row>
    <row r="4150" spans="1:16" hidden="1">
      <c r="A4150" t="s">
        <v>27483</v>
      </c>
      <c r="B4150" s="1">
        <v>42087</v>
      </c>
      <c r="C4150" t="s">
        <v>18</v>
      </c>
      <c r="D4150">
        <v>2</v>
      </c>
      <c r="E4150" t="s">
        <v>27508</v>
      </c>
      <c r="F4150" t="s">
        <v>13559</v>
      </c>
      <c r="G4150" t="s">
        <v>479</v>
      </c>
      <c r="H4150" t="s">
        <v>27509</v>
      </c>
      <c r="I4150" s="2">
        <v>483.42</v>
      </c>
      <c r="J4150" s="5"/>
      <c r="L4150" s="5"/>
      <c r="M4150" s="2">
        <f t="shared" si="64"/>
        <v>-1775876.9699999993</v>
      </c>
      <c r="P4150"/>
    </row>
    <row r="4151" spans="1:16" hidden="1">
      <c r="A4151" t="s">
        <v>27510</v>
      </c>
      <c r="B4151" s="1">
        <v>42087</v>
      </c>
      <c r="C4151" t="s">
        <v>27528</v>
      </c>
      <c r="D4151">
        <v>1</v>
      </c>
      <c r="E4151" t="s">
        <v>27529</v>
      </c>
      <c r="F4151" t="s">
        <v>13565</v>
      </c>
      <c r="G4151" t="s">
        <v>4</v>
      </c>
      <c r="H4151" t="s">
        <v>8400</v>
      </c>
      <c r="I4151" s="2">
        <v>412800</v>
      </c>
      <c r="J4151" s="5"/>
      <c r="L4151" s="5"/>
      <c r="M4151" s="2">
        <f t="shared" si="64"/>
        <v>-1363076.9699999993</v>
      </c>
      <c r="P4151"/>
    </row>
    <row r="4152" spans="1:16" hidden="1">
      <c r="A4152" t="s">
        <v>27530</v>
      </c>
      <c r="B4152" s="1">
        <v>42087</v>
      </c>
      <c r="C4152" t="s">
        <v>27554</v>
      </c>
      <c r="D4152">
        <v>1</v>
      </c>
      <c r="E4152" t="s">
        <v>27555</v>
      </c>
      <c r="F4152" t="s">
        <v>13565</v>
      </c>
      <c r="G4152" t="s">
        <v>4</v>
      </c>
      <c r="H4152" t="s">
        <v>17466</v>
      </c>
      <c r="I4152" s="2">
        <v>7800</v>
      </c>
      <c r="J4152" s="5"/>
      <c r="L4152" s="5"/>
      <c r="M4152" s="2">
        <f t="shared" si="64"/>
        <v>-1355276.9699999993</v>
      </c>
      <c r="P4152"/>
    </row>
    <row r="4153" spans="1:16" hidden="1">
      <c r="A4153" t="s">
        <v>27556</v>
      </c>
      <c r="B4153" s="1">
        <v>42087</v>
      </c>
      <c r="C4153" t="s">
        <v>18</v>
      </c>
      <c r="D4153">
        <v>2</v>
      </c>
      <c r="E4153" t="s">
        <v>27577</v>
      </c>
      <c r="F4153" t="s">
        <v>13559</v>
      </c>
      <c r="G4153" t="s">
        <v>479</v>
      </c>
      <c r="H4153" t="s">
        <v>103</v>
      </c>
      <c r="I4153" s="2">
        <v>418.95</v>
      </c>
      <c r="J4153" s="5"/>
      <c r="L4153" s="5"/>
      <c r="M4153" s="2">
        <f t="shared" si="64"/>
        <v>-1354858.0199999993</v>
      </c>
      <c r="P4153"/>
    </row>
    <row r="4154" spans="1:16" hidden="1">
      <c r="A4154" t="s">
        <v>27578</v>
      </c>
      <c r="B4154" s="1">
        <v>42087</v>
      </c>
      <c r="C4154" t="s">
        <v>27598</v>
      </c>
      <c r="D4154">
        <v>1</v>
      </c>
      <c r="E4154" t="s">
        <v>27599</v>
      </c>
      <c r="F4154" t="s">
        <v>13565</v>
      </c>
      <c r="G4154" t="s">
        <v>4</v>
      </c>
      <c r="H4154" t="s">
        <v>8452</v>
      </c>
      <c r="I4154" s="2">
        <v>682000</v>
      </c>
      <c r="J4154" s="5"/>
      <c r="L4154" s="5"/>
      <c r="M4154" s="2">
        <f t="shared" si="64"/>
        <v>-672858.01999999932</v>
      </c>
      <c r="P4154"/>
    </row>
    <row r="4155" spans="1:16" hidden="1">
      <c r="A4155" t="s">
        <v>27600</v>
      </c>
      <c r="B4155" s="1">
        <v>42087</v>
      </c>
      <c r="C4155" t="s">
        <v>27618</v>
      </c>
      <c r="D4155">
        <v>2</v>
      </c>
      <c r="E4155" t="s">
        <v>27619</v>
      </c>
      <c r="F4155" t="s">
        <v>7054</v>
      </c>
      <c r="G4155" t="s">
        <v>4</v>
      </c>
      <c r="H4155" t="s">
        <v>273</v>
      </c>
      <c r="J4155" s="5"/>
      <c r="K4155" s="2">
        <v>200</v>
      </c>
      <c r="L4155" s="5"/>
      <c r="M4155" s="2">
        <f t="shared" si="64"/>
        <v>-673058.01999999932</v>
      </c>
      <c r="P4155"/>
    </row>
    <row r="4156" spans="1:16" hidden="1">
      <c r="A4156" t="s">
        <v>27600</v>
      </c>
      <c r="B4156" s="1">
        <v>42087</v>
      </c>
      <c r="C4156" t="s">
        <v>27618</v>
      </c>
      <c r="D4156">
        <v>2</v>
      </c>
      <c r="E4156" t="s">
        <v>27619</v>
      </c>
      <c r="F4156" t="s">
        <v>7054</v>
      </c>
      <c r="G4156" t="s">
        <v>4</v>
      </c>
      <c r="H4156" t="s">
        <v>273</v>
      </c>
      <c r="I4156" s="2">
        <v>200.01</v>
      </c>
      <c r="J4156" s="5"/>
      <c r="L4156" s="5"/>
      <c r="M4156" s="2">
        <f t="shared" si="64"/>
        <v>-672858.00999999931</v>
      </c>
      <c r="P4156"/>
    </row>
    <row r="4157" spans="1:16" hidden="1">
      <c r="A4157" t="s">
        <v>27620</v>
      </c>
      <c r="B4157" s="1">
        <v>42087</v>
      </c>
      <c r="C4157" t="s">
        <v>6</v>
      </c>
      <c r="D4157">
        <v>1</v>
      </c>
      <c r="E4157" t="s">
        <v>27638</v>
      </c>
      <c r="F4157" t="s">
        <v>13610</v>
      </c>
      <c r="G4157" t="s">
        <v>4</v>
      </c>
      <c r="H4157" t="s">
        <v>213</v>
      </c>
      <c r="I4157" s="2">
        <v>12255</v>
      </c>
      <c r="J4157" s="5"/>
      <c r="L4157" s="5"/>
      <c r="M4157" s="2">
        <f t="shared" si="64"/>
        <v>-660603.00999999931</v>
      </c>
      <c r="P4157"/>
    </row>
    <row r="4158" spans="1:16" hidden="1">
      <c r="A4158" t="s">
        <v>27639</v>
      </c>
      <c r="B4158" s="1">
        <v>42087</v>
      </c>
      <c r="C4158" t="s">
        <v>27662</v>
      </c>
      <c r="D4158">
        <v>2</v>
      </c>
      <c r="E4158" t="s">
        <v>27663</v>
      </c>
      <c r="F4158" t="s">
        <v>7054</v>
      </c>
      <c r="G4158" t="s">
        <v>4</v>
      </c>
      <c r="H4158" t="s">
        <v>27664</v>
      </c>
      <c r="I4158" s="2">
        <v>1025</v>
      </c>
      <c r="J4158" s="5"/>
      <c r="L4158" s="5"/>
      <c r="M4158" s="2">
        <f t="shared" si="64"/>
        <v>-659578.00999999931</v>
      </c>
      <c r="P4158"/>
    </row>
    <row r="4159" spans="1:16" hidden="1">
      <c r="A4159" t="s">
        <v>27665</v>
      </c>
      <c r="B4159" s="1">
        <v>42087</v>
      </c>
      <c r="C4159" t="s">
        <v>27685</v>
      </c>
      <c r="D4159">
        <v>1</v>
      </c>
      <c r="E4159" t="s">
        <v>27686</v>
      </c>
      <c r="F4159" t="s">
        <v>13565</v>
      </c>
      <c r="G4159" t="s">
        <v>4</v>
      </c>
      <c r="H4159" t="s">
        <v>27687</v>
      </c>
      <c r="I4159" s="2">
        <v>1000</v>
      </c>
      <c r="J4159" s="5"/>
      <c r="L4159" s="5"/>
      <c r="M4159" s="2">
        <f t="shared" si="64"/>
        <v>-658578.00999999931</v>
      </c>
      <c r="P4159"/>
    </row>
    <row r="4160" spans="1:16" hidden="1">
      <c r="A4160" t="s">
        <v>27688</v>
      </c>
      <c r="B4160" s="1">
        <v>42087</v>
      </c>
      <c r="C4160" t="s">
        <v>27710</v>
      </c>
      <c r="D4160">
        <v>2</v>
      </c>
      <c r="E4160" t="s">
        <v>27711</v>
      </c>
      <c r="F4160" t="s">
        <v>7054</v>
      </c>
      <c r="G4160" t="s">
        <v>4</v>
      </c>
      <c r="H4160" t="s">
        <v>27712</v>
      </c>
      <c r="I4160" s="2">
        <v>1839.99</v>
      </c>
      <c r="J4160" s="5"/>
      <c r="L4160" s="5"/>
      <c r="M4160" s="2">
        <f t="shared" si="64"/>
        <v>-656738.01999999932</v>
      </c>
      <c r="P4160"/>
    </row>
    <row r="4161" spans="1:16" hidden="1">
      <c r="A4161" t="s">
        <v>27713</v>
      </c>
      <c r="B4161" s="1">
        <v>42087</v>
      </c>
      <c r="C4161" t="s">
        <v>27732</v>
      </c>
      <c r="D4161">
        <v>2</v>
      </c>
      <c r="E4161" t="s">
        <v>27733</v>
      </c>
      <c r="F4161" t="s">
        <v>7054</v>
      </c>
      <c r="G4161" t="s">
        <v>4</v>
      </c>
      <c r="H4161" t="s">
        <v>14447</v>
      </c>
      <c r="I4161" s="2">
        <v>1840</v>
      </c>
      <c r="J4161" s="5"/>
      <c r="L4161" s="5"/>
      <c r="M4161" s="2">
        <f t="shared" si="64"/>
        <v>-654898.01999999932</v>
      </c>
      <c r="P4161"/>
    </row>
    <row r="4162" spans="1:16" hidden="1">
      <c r="A4162" t="s">
        <v>27734</v>
      </c>
      <c r="B4162" s="1">
        <v>42087</v>
      </c>
      <c r="C4162" t="s">
        <v>27752</v>
      </c>
      <c r="D4162">
        <v>2</v>
      </c>
      <c r="E4162" t="s">
        <v>27753</v>
      </c>
      <c r="F4162" t="s">
        <v>7054</v>
      </c>
      <c r="G4162" t="s">
        <v>4</v>
      </c>
      <c r="H4162" t="s">
        <v>3970</v>
      </c>
      <c r="I4162" s="2">
        <v>1840</v>
      </c>
      <c r="J4162" s="5"/>
      <c r="L4162" s="5"/>
      <c r="M4162" s="2">
        <f t="shared" si="64"/>
        <v>-653058.01999999932</v>
      </c>
      <c r="P4162"/>
    </row>
    <row r="4163" spans="1:16" hidden="1">
      <c r="A4163" t="s">
        <v>27754</v>
      </c>
      <c r="B4163" s="1">
        <v>42087</v>
      </c>
      <c r="C4163" t="s">
        <v>27772</v>
      </c>
      <c r="D4163">
        <v>2</v>
      </c>
      <c r="E4163" t="s">
        <v>27773</v>
      </c>
      <c r="F4163" t="s">
        <v>7054</v>
      </c>
      <c r="G4163" t="s">
        <v>4</v>
      </c>
      <c r="H4163" t="s">
        <v>15417</v>
      </c>
      <c r="I4163" s="2">
        <v>1025</v>
      </c>
      <c r="J4163" s="5"/>
      <c r="L4163" s="5"/>
      <c r="M4163" s="2">
        <f t="shared" si="64"/>
        <v>-652033.01999999932</v>
      </c>
      <c r="P4163"/>
    </row>
    <row r="4164" spans="1:16" hidden="1">
      <c r="A4164" t="s">
        <v>27774</v>
      </c>
      <c r="B4164" s="1">
        <v>42087</v>
      </c>
      <c r="C4164" t="s">
        <v>18</v>
      </c>
      <c r="D4164">
        <v>2</v>
      </c>
      <c r="E4164" t="s">
        <v>27794</v>
      </c>
      <c r="F4164" t="s">
        <v>13559</v>
      </c>
      <c r="G4164" t="s">
        <v>479</v>
      </c>
      <c r="H4164" t="s">
        <v>7170</v>
      </c>
      <c r="J4164" s="5"/>
      <c r="K4164" s="2">
        <v>273.45999999999998</v>
      </c>
      <c r="L4164" s="5"/>
      <c r="M4164" s="2">
        <f t="shared" si="64"/>
        <v>-652306.47999999928</v>
      </c>
      <c r="P4164"/>
    </row>
    <row r="4165" spans="1:16" hidden="1">
      <c r="A4165" t="s">
        <v>27774</v>
      </c>
      <c r="B4165" s="1">
        <v>42087</v>
      </c>
      <c r="C4165" t="s">
        <v>18</v>
      </c>
      <c r="D4165">
        <v>2</v>
      </c>
      <c r="E4165" t="s">
        <v>27794</v>
      </c>
      <c r="F4165" t="s">
        <v>13559</v>
      </c>
      <c r="G4165" t="s">
        <v>479</v>
      </c>
      <c r="H4165" t="s">
        <v>7170</v>
      </c>
      <c r="I4165" s="2">
        <v>273.45999999999998</v>
      </c>
      <c r="J4165" s="5"/>
      <c r="L4165" s="5"/>
      <c r="M4165" s="2">
        <f t="shared" si="64"/>
        <v>-652033.01999999932</v>
      </c>
      <c r="P4165"/>
    </row>
    <row r="4166" spans="1:16" hidden="1">
      <c r="A4166" t="s">
        <v>27795</v>
      </c>
      <c r="B4166" s="1">
        <v>42087</v>
      </c>
      <c r="C4166" t="s">
        <v>8629</v>
      </c>
      <c r="D4166">
        <v>2</v>
      </c>
      <c r="E4166" t="s">
        <v>27818</v>
      </c>
      <c r="F4166" t="s">
        <v>7054</v>
      </c>
      <c r="G4166" t="s">
        <v>4</v>
      </c>
      <c r="H4166" t="s">
        <v>1855</v>
      </c>
      <c r="I4166" s="2">
        <v>1025</v>
      </c>
      <c r="J4166" s="5"/>
      <c r="L4166" s="5"/>
      <c r="M4166" s="2">
        <f t="shared" si="64"/>
        <v>-651008.01999999932</v>
      </c>
      <c r="P4166"/>
    </row>
    <row r="4167" spans="1:16" hidden="1">
      <c r="A4167" t="s">
        <v>27819</v>
      </c>
      <c r="B4167" s="1">
        <v>42087</v>
      </c>
      <c r="C4167" t="s">
        <v>27841</v>
      </c>
      <c r="D4167">
        <v>2</v>
      </c>
      <c r="E4167" t="s">
        <v>27842</v>
      </c>
      <c r="F4167" t="s">
        <v>7054</v>
      </c>
      <c r="G4167" t="s">
        <v>4</v>
      </c>
      <c r="H4167" t="s">
        <v>6580</v>
      </c>
      <c r="I4167" s="2">
        <v>1839.99</v>
      </c>
      <c r="J4167" s="5"/>
      <c r="L4167" s="5"/>
      <c r="M4167" s="2">
        <f t="shared" si="64"/>
        <v>-649168.02999999933</v>
      </c>
      <c r="P4167"/>
    </row>
    <row r="4168" spans="1:16" hidden="1">
      <c r="A4168" t="s">
        <v>27843</v>
      </c>
      <c r="B4168" s="1">
        <v>42087</v>
      </c>
      <c r="C4168" t="s">
        <v>18</v>
      </c>
      <c r="D4168">
        <v>2</v>
      </c>
      <c r="E4168" t="s">
        <v>27862</v>
      </c>
      <c r="F4168" t="s">
        <v>13559</v>
      </c>
      <c r="G4168" t="s">
        <v>479</v>
      </c>
      <c r="H4168" t="s">
        <v>24375</v>
      </c>
      <c r="I4168" s="2">
        <v>122.03</v>
      </c>
      <c r="J4168" s="5"/>
      <c r="L4168" s="5"/>
      <c r="M4168" s="2">
        <f t="shared" si="64"/>
        <v>-649045.9999999993</v>
      </c>
      <c r="P4168"/>
    </row>
    <row r="4169" spans="1:16" hidden="1">
      <c r="A4169" t="s">
        <v>27863</v>
      </c>
      <c r="B4169" s="1">
        <v>42087</v>
      </c>
      <c r="C4169" t="s">
        <v>27883</v>
      </c>
      <c r="D4169">
        <v>2</v>
      </c>
      <c r="E4169" t="s">
        <v>27884</v>
      </c>
      <c r="F4169" t="s">
        <v>7054</v>
      </c>
      <c r="G4169" t="s">
        <v>4</v>
      </c>
      <c r="H4169" t="s">
        <v>7170</v>
      </c>
      <c r="I4169" s="2">
        <v>200.01</v>
      </c>
      <c r="J4169" s="5"/>
      <c r="L4169" s="5"/>
      <c r="M4169" s="2">
        <f t="shared" ref="M4169:M4232" si="65">+M4168+I4169-K4169</f>
        <v>-648845.98999999929</v>
      </c>
      <c r="P4169"/>
    </row>
    <row r="4170" spans="1:16" hidden="1">
      <c r="A4170" t="s">
        <v>27885</v>
      </c>
      <c r="B4170" s="1">
        <v>42087</v>
      </c>
      <c r="C4170" t="s">
        <v>8703</v>
      </c>
      <c r="D4170">
        <v>2</v>
      </c>
      <c r="E4170" t="s">
        <v>27909</v>
      </c>
      <c r="F4170" t="s">
        <v>7054</v>
      </c>
      <c r="G4170" t="s">
        <v>4</v>
      </c>
      <c r="H4170" t="s">
        <v>8705</v>
      </c>
      <c r="I4170" s="2">
        <v>1225.0999999999999</v>
      </c>
      <c r="J4170" s="5"/>
      <c r="L4170" s="5"/>
      <c r="M4170" s="2">
        <f t="shared" si="65"/>
        <v>-647620.88999999932</v>
      </c>
      <c r="P4170"/>
    </row>
    <row r="4171" spans="1:16" hidden="1">
      <c r="A4171" t="s">
        <v>27910</v>
      </c>
      <c r="B4171" s="1">
        <v>42087</v>
      </c>
      <c r="C4171" t="s">
        <v>27929</v>
      </c>
      <c r="D4171">
        <v>1</v>
      </c>
      <c r="E4171" t="s">
        <v>27930</v>
      </c>
      <c r="F4171" t="s">
        <v>13565</v>
      </c>
      <c r="G4171" t="s">
        <v>4</v>
      </c>
      <c r="H4171" t="s">
        <v>13684</v>
      </c>
      <c r="I4171" s="2">
        <v>5000</v>
      </c>
      <c r="J4171" s="5"/>
      <c r="L4171" s="5"/>
      <c r="M4171" s="2">
        <f t="shared" si="65"/>
        <v>-642620.88999999932</v>
      </c>
      <c r="P4171"/>
    </row>
    <row r="4172" spans="1:16" hidden="1">
      <c r="A4172" t="s">
        <v>27931</v>
      </c>
      <c r="B4172" s="1">
        <v>42087</v>
      </c>
      <c r="C4172" t="s">
        <v>18</v>
      </c>
      <c r="D4172">
        <v>2</v>
      </c>
      <c r="E4172" t="s">
        <v>27948</v>
      </c>
      <c r="F4172" t="s">
        <v>13559</v>
      </c>
      <c r="G4172" t="s">
        <v>479</v>
      </c>
      <c r="H4172" t="s">
        <v>605</v>
      </c>
      <c r="I4172" s="2">
        <v>1854.76</v>
      </c>
      <c r="J4172" s="5"/>
      <c r="L4172" s="5"/>
      <c r="M4172" s="2">
        <f t="shared" si="65"/>
        <v>-640766.12999999931</v>
      </c>
      <c r="P4172"/>
    </row>
    <row r="4173" spans="1:16" hidden="1">
      <c r="A4173" t="s">
        <v>27949</v>
      </c>
      <c r="B4173" s="1">
        <v>42087</v>
      </c>
      <c r="C4173" t="s">
        <v>27970</v>
      </c>
      <c r="D4173">
        <v>2</v>
      </c>
      <c r="E4173" t="s">
        <v>27971</v>
      </c>
      <c r="F4173" t="s">
        <v>7054</v>
      </c>
      <c r="G4173" t="s">
        <v>4</v>
      </c>
      <c r="H4173" t="s">
        <v>13859</v>
      </c>
      <c r="I4173" s="2">
        <v>1839.99</v>
      </c>
      <c r="J4173" s="5"/>
      <c r="L4173" s="5"/>
      <c r="M4173" s="2">
        <f t="shared" si="65"/>
        <v>-638926.13999999932</v>
      </c>
      <c r="P4173"/>
    </row>
    <row r="4174" spans="1:16" hidden="1">
      <c r="A4174" t="s">
        <v>27972</v>
      </c>
      <c r="B4174" s="1">
        <v>42087</v>
      </c>
      <c r="C4174" t="s">
        <v>27994</v>
      </c>
      <c r="D4174">
        <v>2</v>
      </c>
      <c r="E4174" t="s">
        <v>27995</v>
      </c>
      <c r="F4174" t="s">
        <v>7054</v>
      </c>
      <c r="G4174" t="s">
        <v>4</v>
      </c>
      <c r="H4174" t="s">
        <v>3585</v>
      </c>
      <c r="J4174" s="5"/>
      <c r="K4174" s="2">
        <v>3030</v>
      </c>
      <c r="L4174" s="5"/>
      <c r="M4174" s="2">
        <f t="shared" si="65"/>
        <v>-641956.13999999932</v>
      </c>
      <c r="P4174"/>
    </row>
    <row r="4175" spans="1:16" hidden="1">
      <c r="A4175" t="s">
        <v>27972</v>
      </c>
      <c r="B4175" s="1">
        <v>42087</v>
      </c>
      <c r="C4175" t="s">
        <v>27994</v>
      </c>
      <c r="D4175">
        <v>2</v>
      </c>
      <c r="E4175" t="s">
        <v>27995</v>
      </c>
      <c r="F4175" t="s">
        <v>7054</v>
      </c>
      <c r="G4175" t="s">
        <v>4</v>
      </c>
      <c r="H4175" t="s">
        <v>3585</v>
      </c>
      <c r="I4175" s="2">
        <v>3029.99</v>
      </c>
      <c r="J4175" s="5"/>
      <c r="L4175" s="5"/>
      <c r="M4175" s="2">
        <f t="shared" si="65"/>
        <v>-638926.14999999932</v>
      </c>
      <c r="P4175"/>
    </row>
    <row r="4176" spans="1:16" hidden="1">
      <c r="A4176" t="s">
        <v>27996</v>
      </c>
      <c r="B4176" s="1">
        <v>42087</v>
      </c>
      <c r="C4176" t="s">
        <v>28017</v>
      </c>
      <c r="D4176">
        <v>2</v>
      </c>
      <c r="E4176" t="s">
        <v>28018</v>
      </c>
      <c r="F4176" t="s">
        <v>7054</v>
      </c>
      <c r="G4176" t="s">
        <v>4</v>
      </c>
      <c r="H4176" t="s">
        <v>28019</v>
      </c>
      <c r="I4176" s="2">
        <v>1025</v>
      </c>
      <c r="J4176" s="5"/>
      <c r="L4176" s="5"/>
      <c r="M4176" s="2">
        <f t="shared" si="65"/>
        <v>-637901.14999999932</v>
      </c>
      <c r="P4176"/>
    </row>
    <row r="4177" spans="1:16" hidden="1">
      <c r="A4177" t="s">
        <v>28020</v>
      </c>
      <c r="B4177" s="1">
        <v>42087</v>
      </c>
      <c r="C4177" t="s">
        <v>18</v>
      </c>
      <c r="D4177">
        <v>2</v>
      </c>
      <c r="E4177" t="s">
        <v>28040</v>
      </c>
      <c r="F4177" t="s">
        <v>13559</v>
      </c>
      <c r="G4177" t="s">
        <v>479</v>
      </c>
      <c r="H4177" t="s">
        <v>6391</v>
      </c>
      <c r="J4177" s="5"/>
      <c r="K4177" s="2">
        <v>816.22</v>
      </c>
      <c r="L4177" s="5"/>
      <c r="M4177" s="2">
        <f t="shared" si="65"/>
        <v>-638717.3699999993</v>
      </c>
      <c r="P4177"/>
    </row>
    <row r="4178" spans="1:16" hidden="1">
      <c r="A4178" t="s">
        <v>28020</v>
      </c>
      <c r="B4178" s="1">
        <v>42087</v>
      </c>
      <c r="C4178" t="s">
        <v>18</v>
      </c>
      <c r="D4178">
        <v>2</v>
      </c>
      <c r="E4178" t="s">
        <v>28040</v>
      </c>
      <c r="F4178" t="s">
        <v>13559</v>
      </c>
      <c r="G4178" t="s">
        <v>479</v>
      </c>
      <c r="H4178" t="s">
        <v>6391</v>
      </c>
      <c r="I4178" s="2">
        <v>816.22</v>
      </c>
      <c r="J4178" s="5"/>
      <c r="L4178" s="5"/>
      <c r="M4178" s="2">
        <f t="shared" si="65"/>
        <v>-637901.14999999932</v>
      </c>
      <c r="P4178"/>
    </row>
    <row r="4179" spans="1:16" hidden="1">
      <c r="A4179" t="s">
        <v>28041</v>
      </c>
      <c r="B4179" s="1">
        <v>42087</v>
      </c>
      <c r="C4179" t="s">
        <v>28064</v>
      </c>
      <c r="D4179">
        <v>1</v>
      </c>
      <c r="E4179" t="s">
        <v>28065</v>
      </c>
      <c r="F4179" t="s">
        <v>13565</v>
      </c>
      <c r="G4179" t="s">
        <v>4</v>
      </c>
      <c r="H4179" t="s">
        <v>8771</v>
      </c>
      <c r="I4179" s="2">
        <v>80000</v>
      </c>
      <c r="J4179" s="5"/>
      <c r="L4179" s="5"/>
      <c r="M4179" s="2">
        <f t="shared" si="65"/>
        <v>-557901.14999999932</v>
      </c>
      <c r="P4179"/>
    </row>
    <row r="4180" spans="1:16" hidden="1">
      <c r="A4180" t="s">
        <v>28066</v>
      </c>
      <c r="B4180" s="1">
        <v>42087</v>
      </c>
      <c r="C4180" t="s">
        <v>22751</v>
      </c>
      <c r="D4180">
        <v>1</v>
      </c>
      <c r="E4180" t="s">
        <v>28089</v>
      </c>
      <c r="F4180" t="s">
        <v>13565</v>
      </c>
      <c r="G4180" t="s">
        <v>4</v>
      </c>
      <c r="H4180" t="s">
        <v>4307</v>
      </c>
      <c r="I4180" s="2">
        <v>302000</v>
      </c>
      <c r="J4180" s="5"/>
      <c r="L4180" s="5"/>
      <c r="M4180" s="2">
        <f t="shared" si="65"/>
        <v>-255901.14999999932</v>
      </c>
      <c r="P4180"/>
    </row>
    <row r="4181" spans="1:16" hidden="1">
      <c r="A4181" t="s">
        <v>28090</v>
      </c>
      <c r="B4181" s="1">
        <v>42087</v>
      </c>
      <c r="C4181" t="s">
        <v>28115</v>
      </c>
      <c r="D4181">
        <v>2</v>
      </c>
      <c r="E4181" t="s">
        <v>28116</v>
      </c>
      <c r="F4181" t="s">
        <v>7054</v>
      </c>
      <c r="G4181" t="s">
        <v>4</v>
      </c>
      <c r="H4181" t="s">
        <v>13730</v>
      </c>
      <c r="I4181" s="2">
        <v>1025</v>
      </c>
      <c r="J4181" s="5"/>
      <c r="L4181" s="5"/>
      <c r="M4181" s="2">
        <f t="shared" si="65"/>
        <v>-254876.14999999932</v>
      </c>
      <c r="P4181"/>
    </row>
    <row r="4182" spans="1:16" hidden="1">
      <c r="A4182" t="s">
        <v>28117</v>
      </c>
      <c r="B4182" s="1">
        <v>42087</v>
      </c>
      <c r="C4182" t="s">
        <v>28136</v>
      </c>
      <c r="D4182">
        <v>1</v>
      </c>
      <c r="E4182" t="s">
        <v>28137</v>
      </c>
      <c r="F4182" t="s">
        <v>13565</v>
      </c>
      <c r="G4182" t="s">
        <v>4</v>
      </c>
      <c r="H4182" t="s">
        <v>8825</v>
      </c>
      <c r="I4182" s="2">
        <v>250000</v>
      </c>
      <c r="J4182" s="5"/>
      <c r="L4182" s="5"/>
      <c r="M4182" s="2">
        <f t="shared" si="65"/>
        <v>-4876.1499999993248</v>
      </c>
      <c r="P4182"/>
    </row>
    <row r="4183" spans="1:16" hidden="1">
      <c r="A4183" t="s">
        <v>28138</v>
      </c>
      <c r="B4183" s="1">
        <v>42087</v>
      </c>
      <c r="C4183" t="s">
        <v>28160</v>
      </c>
      <c r="D4183">
        <v>2</v>
      </c>
      <c r="E4183" t="s">
        <v>28161</v>
      </c>
      <c r="F4183" t="s">
        <v>7054</v>
      </c>
      <c r="G4183" t="s">
        <v>4</v>
      </c>
      <c r="H4183" t="s">
        <v>28162</v>
      </c>
      <c r="I4183" s="2">
        <v>1840</v>
      </c>
      <c r="J4183" s="5"/>
      <c r="L4183" s="5"/>
      <c r="M4183" s="2">
        <f t="shared" si="65"/>
        <v>-3036.1499999993248</v>
      </c>
      <c r="P4183"/>
    </row>
    <row r="4184" spans="1:16" hidden="1">
      <c r="A4184" t="s">
        <v>28163</v>
      </c>
      <c r="B4184" s="1">
        <v>42087</v>
      </c>
      <c r="C4184" t="s">
        <v>28185</v>
      </c>
      <c r="D4184">
        <v>2</v>
      </c>
      <c r="E4184" t="s">
        <v>28186</v>
      </c>
      <c r="F4184" t="s">
        <v>7054</v>
      </c>
      <c r="G4184" t="s">
        <v>4</v>
      </c>
      <c r="H4184" t="s">
        <v>28187</v>
      </c>
      <c r="I4184" s="2">
        <v>4340.01</v>
      </c>
      <c r="J4184" s="5"/>
      <c r="L4184" s="5"/>
      <c r="M4184" s="2">
        <f t="shared" si="65"/>
        <v>1303.8600000006754</v>
      </c>
      <c r="P4184"/>
    </row>
    <row r="4185" spans="1:16" hidden="1">
      <c r="A4185" t="s">
        <v>28188</v>
      </c>
      <c r="B4185" s="1">
        <v>42087</v>
      </c>
      <c r="C4185" t="s">
        <v>28210</v>
      </c>
      <c r="D4185">
        <v>2</v>
      </c>
      <c r="E4185" t="s">
        <v>28211</v>
      </c>
      <c r="F4185" t="s">
        <v>7054</v>
      </c>
      <c r="G4185" t="s">
        <v>4</v>
      </c>
      <c r="H4185" t="s">
        <v>8776</v>
      </c>
      <c r="J4185" s="5"/>
      <c r="K4185" s="2">
        <v>470</v>
      </c>
      <c r="L4185" s="5"/>
      <c r="M4185" s="2">
        <f t="shared" si="65"/>
        <v>833.86000000067543</v>
      </c>
      <c r="P4185"/>
    </row>
    <row r="4186" spans="1:16" hidden="1">
      <c r="A4186" t="s">
        <v>28188</v>
      </c>
      <c r="B4186" s="1">
        <v>42087</v>
      </c>
      <c r="C4186" t="s">
        <v>28210</v>
      </c>
      <c r="D4186">
        <v>2</v>
      </c>
      <c r="E4186" t="s">
        <v>28211</v>
      </c>
      <c r="F4186" t="s">
        <v>7054</v>
      </c>
      <c r="G4186" t="s">
        <v>4</v>
      </c>
      <c r="H4186" t="s">
        <v>8776</v>
      </c>
      <c r="I4186" s="2">
        <v>470</v>
      </c>
      <c r="J4186" s="5"/>
      <c r="L4186" s="5"/>
      <c r="M4186" s="2">
        <f t="shared" si="65"/>
        <v>1303.8600000006754</v>
      </c>
      <c r="P4186"/>
    </row>
    <row r="4187" spans="1:16" hidden="1">
      <c r="A4187" t="s">
        <v>28212</v>
      </c>
      <c r="B4187" s="1">
        <v>42087</v>
      </c>
      <c r="C4187" t="s">
        <v>28232</v>
      </c>
      <c r="D4187">
        <v>2</v>
      </c>
      <c r="E4187" t="s">
        <v>28233</v>
      </c>
      <c r="F4187" t="s">
        <v>7054</v>
      </c>
      <c r="G4187" t="s">
        <v>4</v>
      </c>
      <c r="H4187" t="s">
        <v>28234</v>
      </c>
      <c r="I4187" s="2">
        <v>1025</v>
      </c>
      <c r="J4187" s="5"/>
      <c r="L4187" s="5"/>
      <c r="M4187" s="2">
        <f t="shared" si="65"/>
        <v>2328.8600000006754</v>
      </c>
      <c r="P4187"/>
    </row>
    <row r="4188" spans="1:16" hidden="1">
      <c r="A4188" t="s">
        <v>28235</v>
      </c>
      <c r="B4188" s="1">
        <v>42087</v>
      </c>
      <c r="C4188" t="s">
        <v>28253</v>
      </c>
      <c r="D4188">
        <v>1</v>
      </c>
      <c r="E4188" t="s">
        <v>28254</v>
      </c>
      <c r="F4188" t="s">
        <v>13565</v>
      </c>
      <c r="G4188" t="s">
        <v>4</v>
      </c>
      <c r="H4188" t="s">
        <v>24784</v>
      </c>
      <c r="I4188" s="2">
        <v>200</v>
      </c>
      <c r="J4188" s="5"/>
      <c r="L4188" s="5"/>
      <c r="M4188" s="2">
        <f t="shared" si="65"/>
        <v>2528.8600000006754</v>
      </c>
      <c r="P4188"/>
    </row>
    <row r="4189" spans="1:16" hidden="1">
      <c r="A4189" t="s">
        <v>28255</v>
      </c>
      <c r="B4189" s="1">
        <v>42087</v>
      </c>
      <c r="C4189" t="s">
        <v>28274</v>
      </c>
      <c r="D4189">
        <v>2</v>
      </c>
      <c r="E4189" t="s">
        <v>28275</v>
      </c>
      <c r="F4189" t="s">
        <v>7054</v>
      </c>
      <c r="G4189" t="s">
        <v>4</v>
      </c>
      <c r="H4189" t="s">
        <v>28276</v>
      </c>
      <c r="I4189" s="2">
        <v>1025</v>
      </c>
      <c r="J4189" s="5"/>
      <c r="L4189" s="5"/>
      <c r="M4189" s="2">
        <f t="shared" si="65"/>
        <v>3553.8600000006754</v>
      </c>
      <c r="P4189"/>
    </row>
    <row r="4190" spans="1:16" hidden="1">
      <c r="A4190" t="s">
        <v>28277</v>
      </c>
      <c r="B4190" s="1">
        <v>42087</v>
      </c>
      <c r="C4190" t="s">
        <v>28294</v>
      </c>
      <c r="D4190">
        <v>1</v>
      </c>
      <c r="E4190" t="s">
        <v>28295</v>
      </c>
      <c r="F4190" t="s">
        <v>13565</v>
      </c>
      <c r="G4190" t="s">
        <v>4</v>
      </c>
      <c r="H4190" t="s">
        <v>9802</v>
      </c>
      <c r="I4190" s="2">
        <v>3000</v>
      </c>
      <c r="J4190" s="5"/>
      <c r="L4190" s="5"/>
      <c r="M4190" s="2">
        <f t="shared" si="65"/>
        <v>6553.8600000006754</v>
      </c>
      <c r="P4190"/>
    </row>
    <row r="4191" spans="1:16" hidden="1">
      <c r="A4191" t="s">
        <v>28296</v>
      </c>
      <c r="B4191" s="1">
        <v>42087</v>
      </c>
      <c r="C4191" t="s">
        <v>674</v>
      </c>
      <c r="D4191">
        <v>2</v>
      </c>
      <c r="E4191" t="s">
        <v>28316</v>
      </c>
      <c r="F4191" t="s">
        <v>13559</v>
      </c>
      <c r="G4191" t="s">
        <v>479</v>
      </c>
      <c r="H4191" t="s">
        <v>5636</v>
      </c>
      <c r="J4191" s="5"/>
      <c r="K4191" s="2">
        <v>1483.79</v>
      </c>
      <c r="L4191" s="5"/>
      <c r="M4191" s="2">
        <f t="shared" si="65"/>
        <v>5070.0700000006755</v>
      </c>
      <c r="P4191"/>
    </row>
    <row r="4192" spans="1:16" hidden="1">
      <c r="A4192" t="s">
        <v>28296</v>
      </c>
      <c r="B4192" s="1">
        <v>42087</v>
      </c>
      <c r="C4192" t="s">
        <v>674</v>
      </c>
      <c r="D4192">
        <v>2</v>
      </c>
      <c r="E4192" t="s">
        <v>28316</v>
      </c>
      <c r="F4192" t="s">
        <v>13559</v>
      </c>
      <c r="G4192" t="s">
        <v>479</v>
      </c>
      <c r="H4192" t="s">
        <v>5636</v>
      </c>
      <c r="I4192" s="2">
        <v>1483.79</v>
      </c>
      <c r="J4192" s="5"/>
      <c r="L4192" s="5"/>
      <c r="M4192" s="2">
        <f t="shared" si="65"/>
        <v>6553.8600000006754</v>
      </c>
      <c r="P4192"/>
    </row>
    <row r="4193" spans="1:16" hidden="1">
      <c r="A4193" s="35" t="s">
        <v>8892</v>
      </c>
      <c r="B4193" s="36">
        <v>42088</v>
      </c>
      <c r="C4193" s="35" t="s">
        <v>1</v>
      </c>
      <c r="D4193" s="35">
        <v>2</v>
      </c>
      <c r="E4193" s="35" t="s">
        <v>8894</v>
      </c>
      <c r="F4193" s="35" t="s">
        <v>3</v>
      </c>
      <c r="G4193" s="35" t="s">
        <v>4</v>
      </c>
      <c r="H4193" s="35" t="s">
        <v>5</v>
      </c>
      <c r="I4193" s="11">
        <v>44287.69</v>
      </c>
      <c r="J4193" s="12" t="s">
        <v>36333</v>
      </c>
      <c r="K4193" s="11"/>
      <c r="L4193" s="12"/>
      <c r="M4193" s="11">
        <f t="shared" si="65"/>
        <v>50841.55000000068</v>
      </c>
      <c r="P4193"/>
    </row>
    <row r="4194" spans="1:16" hidden="1">
      <c r="A4194" t="s">
        <v>8903</v>
      </c>
      <c r="B4194" s="1">
        <v>42088</v>
      </c>
      <c r="C4194" t="s">
        <v>5317</v>
      </c>
      <c r="D4194">
        <v>1</v>
      </c>
      <c r="E4194" t="s">
        <v>8908</v>
      </c>
      <c r="F4194" t="s">
        <v>13</v>
      </c>
      <c r="G4194" t="s">
        <v>4</v>
      </c>
      <c r="H4194" t="s">
        <v>1027</v>
      </c>
      <c r="J4194" s="5"/>
      <c r="K4194" s="2">
        <v>44287.69</v>
      </c>
      <c r="L4194" s="5" t="s">
        <v>36333</v>
      </c>
      <c r="M4194" s="2">
        <f t="shared" si="65"/>
        <v>6553.8600000006772</v>
      </c>
      <c r="P4194"/>
    </row>
    <row r="4195" spans="1:16" hidden="1">
      <c r="A4195" t="s">
        <v>8920</v>
      </c>
      <c r="B4195" s="1">
        <v>42088</v>
      </c>
      <c r="C4195" t="s">
        <v>11</v>
      </c>
      <c r="D4195">
        <v>1</v>
      </c>
      <c r="E4195" t="s">
        <v>8926</v>
      </c>
      <c r="F4195" t="s">
        <v>13</v>
      </c>
      <c r="G4195" t="s">
        <v>4</v>
      </c>
      <c r="H4195" t="s">
        <v>2075</v>
      </c>
      <c r="J4195" s="5"/>
      <c r="K4195" s="2">
        <v>233100</v>
      </c>
      <c r="L4195" s="5" t="s">
        <v>36333</v>
      </c>
      <c r="M4195" s="2">
        <f t="shared" si="65"/>
        <v>-226546.13999999932</v>
      </c>
      <c r="P4195"/>
    </row>
    <row r="4196" spans="1:16" hidden="1">
      <c r="A4196" t="s">
        <v>8961</v>
      </c>
      <c r="B4196" s="1">
        <v>42088</v>
      </c>
      <c r="C4196" t="s">
        <v>8963</v>
      </c>
      <c r="D4196">
        <v>2</v>
      </c>
      <c r="E4196" t="s">
        <v>8964</v>
      </c>
      <c r="F4196" t="s">
        <v>78</v>
      </c>
      <c r="G4196" t="s">
        <v>4</v>
      </c>
      <c r="H4196" t="s">
        <v>2304</v>
      </c>
      <c r="J4196" s="5"/>
      <c r="K4196" s="2">
        <v>3030</v>
      </c>
      <c r="L4196" s="5" t="s">
        <v>36333</v>
      </c>
      <c r="M4196" s="2">
        <f t="shared" si="65"/>
        <v>-229576.13999999932</v>
      </c>
      <c r="P4196"/>
    </row>
    <row r="4197" spans="1:16" hidden="1">
      <c r="A4197" t="s">
        <v>8998</v>
      </c>
      <c r="B4197" s="1">
        <v>42088</v>
      </c>
      <c r="C4197" t="s">
        <v>11</v>
      </c>
      <c r="D4197">
        <v>1</v>
      </c>
      <c r="E4197" t="s">
        <v>9002</v>
      </c>
      <c r="F4197" t="s">
        <v>16</v>
      </c>
      <c r="G4197" t="s">
        <v>4</v>
      </c>
      <c r="H4197" t="s">
        <v>9003</v>
      </c>
      <c r="J4197" s="5"/>
      <c r="K4197" s="2">
        <v>5000</v>
      </c>
      <c r="L4197" s="5">
        <v>4</v>
      </c>
      <c r="M4197" s="2">
        <f t="shared" si="65"/>
        <v>-234576.13999999932</v>
      </c>
      <c r="P4197"/>
    </row>
    <row r="4198" spans="1:16" hidden="1">
      <c r="A4198" t="s">
        <v>9005</v>
      </c>
      <c r="B4198" s="1">
        <v>42088</v>
      </c>
      <c r="C4198" t="s">
        <v>6</v>
      </c>
      <c r="D4198">
        <v>1</v>
      </c>
      <c r="E4198" t="s">
        <v>9007</v>
      </c>
      <c r="F4198" t="s">
        <v>29</v>
      </c>
      <c r="G4198" t="s">
        <v>4</v>
      </c>
      <c r="H4198" t="s">
        <v>3005</v>
      </c>
      <c r="I4198" s="2">
        <v>170</v>
      </c>
      <c r="J4198" s="5">
        <v>1</v>
      </c>
      <c r="L4198" s="5"/>
      <c r="M4198" s="2">
        <f t="shared" si="65"/>
        <v>-234406.13999999932</v>
      </c>
      <c r="P4198"/>
    </row>
    <row r="4199" spans="1:16" hidden="1">
      <c r="A4199" t="s">
        <v>9011</v>
      </c>
      <c r="B4199" s="1">
        <v>42088</v>
      </c>
      <c r="C4199" t="s">
        <v>6</v>
      </c>
      <c r="D4199">
        <v>1</v>
      </c>
      <c r="E4199" t="s">
        <v>9015</v>
      </c>
      <c r="F4199" t="s">
        <v>29</v>
      </c>
      <c r="G4199" t="s">
        <v>4</v>
      </c>
      <c r="H4199" t="s">
        <v>1037</v>
      </c>
      <c r="I4199" s="17">
        <v>16000</v>
      </c>
      <c r="J4199" s="18">
        <v>6</v>
      </c>
      <c r="L4199" s="5"/>
      <c r="M4199" s="2">
        <f t="shared" si="65"/>
        <v>-218406.13999999932</v>
      </c>
      <c r="P4199"/>
    </row>
    <row r="4200" spans="1:16" hidden="1">
      <c r="A4200" t="s">
        <v>9016</v>
      </c>
      <c r="B4200" s="1">
        <v>42088</v>
      </c>
      <c r="C4200" t="s">
        <v>6</v>
      </c>
      <c r="D4200">
        <v>1</v>
      </c>
      <c r="E4200" t="s">
        <v>9022</v>
      </c>
      <c r="F4200" t="s">
        <v>29</v>
      </c>
      <c r="G4200" t="s">
        <v>4</v>
      </c>
      <c r="H4200" t="s">
        <v>1037</v>
      </c>
      <c r="I4200" s="2">
        <v>5000</v>
      </c>
      <c r="J4200" s="5">
        <v>1</v>
      </c>
      <c r="L4200" s="5"/>
      <c r="M4200" s="2">
        <f t="shared" si="65"/>
        <v>-213406.13999999932</v>
      </c>
      <c r="N4200" t="s">
        <v>36332</v>
      </c>
      <c r="P4200"/>
    </row>
    <row r="4201" spans="1:16" hidden="1">
      <c r="A4201" t="s">
        <v>9023</v>
      </c>
      <c r="B4201" s="1">
        <v>42088</v>
      </c>
      <c r="C4201" t="s">
        <v>278</v>
      </c>
      <c r="D4201">
        <v>1</v>
      </c>
      <c r="E4201" t="s">
        <v>9029</v>
      </c>
      <c r="F4201" t="s">
        <v>13</v>
      </c>
      <c r="G4201" t="s">
        <v>4</v>
      </c>
      <c r="H4201" t="s">
        <v>501</v>
      </c>
      <c r="J4201" s="5"/>
      <c r="K4201" s="117">
        <v>130000</v>
      </c>
      <c r="L4201" s="5">
        <v>5</v>
      </c>
      <c r="M4201" s="2">
        <f t="shared" si="65"/>
        <v>-343406.13999999932</v>
      </c>
      <c r="P4201"/>
    </row>
    <row r="4202" spans="1:16" hidden="1">
      <c r="A4202" t="s">
        <v>9030</v>
      </c>
      <c r="B4202" s="1">
        <v>42088</v>
      </c>
      <c r="C4202" t="s">
        <v>18</v>
      </c>
      <c r="D4202">
        <v>1</v>
      </c>
      <c r="E4202" t="s">
        <v>9037</v>
      </c>
      <c r="F4202" t="s">
        <v>13</v>
      </c>
      <c r="G4202" t="s">
        <v>4</v>
      </c>
      <c r="H4202" t="s">
        <v>1037</v>
      </c>
      <c r="I4202" s="17"/>
      <c r="J4202" s="18"/>
      <c r="K4202" s="17">
        <v>16000</v>
      </c>
      <c r="L4202" s="18">
        <v>6</v>
      </c>
      <c r="M4202" s="2">
        <f t="shared" si="65"/>
        <v>-359406.13999999932</v>
      </c>
      <c r="P4202"/>
    </row>
    <row r="4203" spans="1:16" hidden="1">
      <c r="A4203" t="s">
        <v>9043</v>
      </c>
      <c r="B4203" s="1">
        <v>42088</v>
      </c>
      <c r="C4203" t="s">
        <v>6</v>
      </c>
      <c r="D4203">
        <v>1</v>
      </c>
      <c r="E4203" t="s">
        <v>9047</v>
      </c>
      <c r="F4203" t="s">
        <v>29</v>
      </c>
      <c r="G4203" t="s">
        <v>4</v>
      </c>
      <c r="H4203" t="s">
        <v>1037</v>
      </c>
      <c r="I4203" s="17">
        <v>1000</v>
      </c>
      <c r="J4203" s="18" t="s">
        <v>36333</v>
      </c>
      <c r="K4203" s="17"/>
      <c r="L4203" s="18"/>
      <c r="M4203" s="2">
        <f t="shared" si="65"/>
        <v>-358406.13999999932</v>
      </c>
      <c r="P4203"/>
    </row>
    <row r="4204" spans="1:16" hidden="1">
      <c r="A4204" t="s">
        <v>9048</v>
      </c>
      <c r="B4204" s="1">
        <v>42088</v>
      </c>
      <c r="C4204" t="s">
        <v>6</v>
      </c>
      <c r="D4204">
        <v>1</v>
      </c>
      <c r="E4204" t="s">
        <v>9052</v>
      </c>
      <c r="F4204" t="s">
        <v>29</v>
      </c>
      <c r="G4204" t="s">
        <v>4</v>
      </c>
      <c r="H4204" t="s">
        <v>1037</v>
      </c>
      <c r="I4204" s="17">
        <v>932.31</v>
      </c>
      <c r="J4204" s="18">
        <v>1</v>
      </c>
      <c r="K4204" s="17"/>
      <c r="L4204" s="18"/>
      <c r="M4204" s="2">
        <f t="shared" si="65"/>
        <v>-357473.82999999932</v>
      </c>
      <c r="N4204" t="s">
        <v>36332</v>
      </c>
      <c r="P4204"/>
    </row>
    <row r="4205" spans="1:16" hidden="1">
      <c r="A4205" t="s">
        <v>9053</v>
      </c>
      <c r="B4205" s="64">
        <v>42088</v>
      </c>
      <c r="C4205" s="56" t="s">
        <v>6</v>
      </c>
      <c r="D4205" s="56">
        <v>1</v>
      </c>
      <c r="E4205" s="56" t="s">
        <v>9047</v>
      </c>
      <c r="F4205" s="56" t="s">
        <v>29</v>
      </c>
      <c r="G4205" s="56" t="s">
        <v>4</v>
      </c>
      <c r="H4205" s="56" t="s">
        <v>9056</v>
      </c>
      <c r="I4205" s="17"/>
      <c r="J4205" s="18"/>
      <c r="K4205" s="17">
        <v>1000</v>
      </c>
      <c r="L4205" s="18" t="s">
        <v>36333</v>
      </c>
      <c r="M4205" s="2">
        <f t="shared" si="65"/>
        <v>-358473.82999999932</v>
      </c>
      <c r="N4205" s="25" t="s">
        <v>36389</v>
      </c>
      <c r="P4205" s="34" t="s">
        <v>36372</v>
      </c>
    </row>
    <row r="4206" spans="1:16" hidden="1">
      <c r="A4206" t="s">
        <v>9061</v>
      </c>
      <c r="B4206" s="1">
        <v>42088</v>
      </c>
      <c r="C4206" t="s">
        <v>18</v>
      </c>
      <c r="D4206">
        <v>2</v>
      </c>
      <c r="E4206" t="s">
        <v>9064</v>
      </c>
      <c r="F4206" t="s">
        <v>312</v>
      </c>
      <c r="G4206" t="s">
        <v>479</v>
      </c>
      <c r="H4206" t="s">
        <v>9065</v>
      </c>
      <c r="I4206" s="17"/>
      <c r="J4206" s="18"/>
      <c r="K4206" s="17">
        <v>870.49</v>
      </c>
      <c r="L4206" s="18" t="s">
        <v>36333</v>
      </c>
      <c r="M4206" s="2">
        <f t="shared" si="65"/>
        <v>-359344.31999999931</v>
      </c>
      <c r="P4206"/>
    </row>
    <row r="4207" spans="1:16" hidden="1">
      <c r="A4207" t="s">
        <v>9066</v>
      </c>
      <c r="B4207" s="1">
        <v>42088</v>
      </c>
      <c r="C4207" t="s">
        <v>6388</v>
      </c>
      <c r="D4207">
        <v>2</v>
      </c>
      <c r="E4207" t="s">
        <v>9068</v>
      </c>
      <c r="F4207" t="s">
        <v>78</v>
      </c>
      <c r="G4207" t="s">
        <v>4</v>
      </c>
      <c r="H4207" t="s">
        <v>1943</v>
      </c>
      <c r="J4207" s="5"/>
      <c r="K4207" s="2">
        <v>1025</v>
      </c>
      <c r="L4207" s="5" t="s">
        <v>36333</v>
      </c>
      <c r="M4207" s="2">
        <f t="shared" si="65"/>
        <v>-360369.31999999931</v>
      </c>
      <c r="P4207"/>
    </row>
    <row r="4208" spans="1:16" hidden="1">
      <c r="A4208" t="s">
        <v>9069</v>
      </c>
      <c r="B4208" s="1">
        <v>42088</v>
      </c>
      <c r="C4208" t="s">
        <v>6395</v>
      </c>
      <c r="D4208">
        <v>2</v>
      </c>
      <c r="E4208" t="s">
        <v>9071</v>
      </c>
      <c r="F4208" t="s">
        <v>78</v>
      </c>
      <c r="G4208" t="s">
        <v>4</v>
      </c>
      <c r="H4208" t="s">
        <v>1943</v>
      </c>
      <c r="J4208" s="5"/>
      <c r="K4208" s="2">
        <v>1025</v>
      </c>
      <c r="L4208" s="5" t="s">
        <v>36333</v>
      </c>
      <c r="M4208" s="2">
        <f t="shared" si="65"/>
        <v>-361394.31999999931</v>
      </c>
      <c r="P4208"/>
    </row>
    <row r="4209" spans="1:16" hidden="1">
      <c r="A4209" t="s">
        <v>9074</v>
      </c>
      <c r="B4209" s="1">
        <v>42088</v>
      </c>
      <c r="C4209" t="s">
        <v>9076</v>
      </c>
      <c r="D4209">
        <v>2</v>
      </c>
      <c r="E4209" t="s">
        <v>9077</v>
      </c>
      <c r="F4209" t="s">
        <v>78</v>
      </c>
      <c r="G4209" t="s">
        <v>4</v>
      </c>
      <c r="H4209" t="s">
        <v>824</v>
      </c>
      <c r="J4209" s="5"/>
      <c r="K4209" s="2">
        <v>4100</v>
      </c>
      <c r="L4209" s="5" t="s">
        <v>36333</v>
      </c>
      <c r="M4209" s="2">
        <f t="shared" si="65"/>
        <v>-365494.31999999931</v>
      </c>
      <c r="P4209"/>
    </row>
    <row r="4210" spans="1:16" hidden="1">
      <c r="A4210" t="s">
        <v>9078</v>
      </c>
      <c r="B4210" s="1">
        <v>42088</v>
      </c>
      <c r="C4210" t="s">
        <v>6</v>
      </c>
      <c r="D4210">
        <v>1</v>
      </c>
      <c r="E4210" t="s">
        <v>9081</v>
      </c>
      <c r="F4210" t="s">
        <v>29</v>
      </c>
      <c r="G4210" t="s">
        <v>4</v>
      </c>
      <c r="H4210" t="s">
        <v>564</v>
      </c>
      <c r="I4210" s="2">
        <v>116.3</v>
      </c>
      <c r="J4210" s="5">
        <v>3</v>
      </c>
      <c r="L4210" s="5"/>
      <c r="M4210" s="2">
        <f t="shared" si="65"/>
        <v>-365378.01999999932</v>
      </c>
      <c r="P4210"/>
    </row>
    <row r="4211" spans="1:16" hidden="1">
      <c r="A4211" t="s">
        <v>9117</v>
      </c>
      <c r="B4211" s="1">
        <v>42088</v>
      </c>
      <c r="C4211" t="s">
        <v>11</v>
      </c>
      <c r="D4211">
        <v>1</v>
      </c>
      <c r="E4211" t="s">
        <v>9119</v>
      </c>
      <c r="F4211" t="s">
        <v>13</v>
      </c>
      <c r="G4211" t="s">
        <v>4</v>
      </c>
      <c r="H4211" t="s">
        <v>9120</v>
      </c>
      <c r="J4211" s="5"/>
      <c r="K4211" s="2">
        <v>35934</v>
      </c>
      <c r="L4211" s="5">
        <v>7</v>
      </c>
      <c r="M4211" s="2">
        <f t="shared" si="65"/>
        <v>-401312.01999999932</v>
      </c>
      <c r="P4211"/>
    </row>
    <row r="4212" spans="1:16" hidden="1">
      <c r="A4212" t="s">
        <v>9121</v>
      </c>
      <c r="B4212" s="1">
        <v>42088</v>
      </c>
      <c r="C4212" t="s">
        <v>6</v>
      </c>
      <c r="D4212">
        <v>1</v>
      </c>
      <c r="E4212" t="s">
        <v>9124</v>
      </c>
      <c r="F4212" t="s">
        <v>29</v>
      </c>
      <c r="G4212" t="s">
        <v>4</v>
      </c>
      <c r="H4212" t="s">
        <v>4017</v>
      </c>
      <c r="I4212" s="2">
        <v>521.12</v>
      </c>
      <c r="J4212" s="5">
        <v>1</v>
      </c>
      <c r="L4212" s="5"/>
      <c r="M4212" s="2">
        <f t="shared" si="65"/>
        <v>-400790.89999999932</v>
      </c>
      <c r="P4212"/>
    </row>
    <row r="4213" spans="1:16" hidden="1">
      <c r="A4213" t="s">
        <v>9125</v>
      </c>
      <c r="B4213" s="1">
        <v>42088</v>
      </c>
      <c r="C4213" t="s">
        <v>6</v>
      </c>
      <c r="D4213">
        <v>1</v>
      </c>
      <c r="E4213" t="s">
        <v>9128</v>
      </c>
      <c r="F4213" t="s">
        <v>29</v>
      </c>
      <c r="G4213" t="s">
        <v>4</v>
      </c>
      <c r="H4213" t="s">
        <v>668</v>
      </c>
      <c r="I4213" s="2">
        <v>600</v>
      </c>
      <c r="J4213" s="5">
        <v>1</v>
      </c>
      <c r="L4213" s="5"/>
      <c r="M4213" s="2">
        <f t="shared" si="65"/>
        <v>-400190.89999999932</v>
      </c>
      <c r="P4213"/>
    </row>
    <row r="4214" spans="1:16" hidden="1">
      <c r="A4214" t="s">
        <v>9129</v>
      </c>
      <c r="B4214" s="1">
        <v>42088</v>
      </c>
      <c r="C4214" t="s">
        <v>6</v>
      </c>
      <c r="D4214">
        <v>1</v>
      </c>
      <c r="E4214" t="s">
        <v>9131</v>
      </c>
      <c r="F4214" t="s">
        <v>8</v>
      </c>
      <c r="G4214" t="s">
        <v>4</v>
      </c>
      <c r="H4214" t="s">
        <v>9132</v>
      </c>
      <c r="I4214" s="2">
        <v>1025</v>
      </c>
      <c r="J4214" s="5">
        <v>1</v>
      </c>
      <c r="L4214" s="5"/>
      <c r="M4214" s="2">
        <f t="shared" si="65"/>
        <v>-399165.89999999932</v>
      </c>
      <c r="P4214"/>
    </row>
    <row r="4215" spans="1:16" hidden="1">
      <c r="A4215" t="s">
        <v>9144</v>
      </c>
      <c r="B4215" s="1">
        <v>42088</v>
      </c>
      <c r="C4215" t="s">
        <v>9148</v>
      </c>
      <c r="D4215">
        <v>2</v>
      </c>
      <c r="E4215" t="s">
        <v>9149</v>
      </c>
      <c r="F4215" t="s">
        <v>78</v>
      </c>
      <c r="G4215" t="s">
        <v>4</v>
      </c>
      <c r="H4215" t="s">
        <v>9150</v>
      </c>
      <c r="J4215" s="5"/>
      <c r="K4215" s="2">
        <v>4100</v>
      </c>
      <c r="L4215" s="5" t="s">
        <v>36333</v>
      </c>
      <c r="M4215" s="2">
        <f t="shared" si="65"/>
        <v>-403265.89999999932</v>
      </c>
      <c r="P4215"/>
    </row>
    <row r="4216" spans="1:16" hidden="1">
      <c r="A4216" t="s">
        <v>9211</v>
      </c>
      <c r="B4216" s="1">
        <v>42088</v>
      </c>
      <c r="C4216" t="s">
        <v>18</v>
      </c>
      <c r="D4216">
        <v>1</v>
      </c>
      <c r="E4216" t="s">
        <v>9214</v>
      </c>
      <c r="F4216" t="s">
        <v>13</v>
      </c>
      <c r="G4216" t="s">
        <v>4</v>
      </c>
      <c r="H4216" t="s">
        <v>2953</v>
      </c>
      <c r="J4216" s="5"/>
      <c r="K4216" s="2">
        <v>40000</v>
      </c>
      <c r="L4216" s="5" t="s">
        <v>36333</v>
      </c>
      <c r="M4216" s="2">
        <f t="shared" si="65"/>
        <v>-443265.89999999932</v>
      </c>
      <c r="P4216"/>
    </row>
    <row r="4217" spans="1:16" hidden="1">
      <c r="A4217" t="s">
        <v>9215</v>
      </c>
      <c r="B4217" s="1">
        <v>42088</v>
      </c>
      <c r="C4217" t="s">
        <v>6388</v>
      </c>
      <c r="D4217">
        <v>2</v>
      </c>
      <c r="E4217" t="s">
        <v>9220</v>
      </c>
      <c r="F4217" t="s">
        <v>78</v>
      </c>
      <c r="G4217" t="s">
        <v>4</v>
      </c>
      <c r="H4217" t="s">
        <v>519</v>
      </c>
      <c r="J4217" s="5"/>
      <c r="K4217" s="2">
        <v>1025</v>
      </c>
      <c r="L4217" s="5" t="s">
        <v>36333</v>
      </c>
      <c r="M4217" s="2">
        <f t="shared" si="65"/>
        <v>-444290.89999999932</v>
      </c>
      <c r="P4217"/>
    </row>
    <row r="4218" spans="1:16" hidden="1">
      <c r="A4218" t="s">
        <v>9222</v>
      </c>
      <c r="B4218" s="1">
        <v>42088</v>
      </c>
      <c r="C4218" t="s">
        <v>6395</v>
      </c>
      <c r="D4218">
        <v>2</v>
      </c>
      <c r="E4218" t="s">
        <v>9223</v>
      </c>
      <c r="F4218" t="s">
        <v>78</v>
      </c>
      <c r="G4218" t="s">
        <v>4</v>
      </c>
      <c r="H4218" t="s">
        <v>519</v>
      </c>
      <c r="J4218" s="5"/>
      <c r="K4218" s="2">
        <v>1025</v>
      </c>
      <c r="L4218" s="5" t="s">
        <v>36333</v>
      </c>
      <c r="M4218" s="2">
        <f t="shared" si="65"/>
        <v>-445315.89999999932</v>
      </c>
      <c r="P4218"/>
    </row>
    <row r="4219" spans="1:16" hidden="1">
      <c r="A4219" t="s">
        <v>9225</v>
      </c>
      <c r="B4219" s="1">
        <v>42088</v>
      </c>
      <c r="C4219" t="s">
        <v>9076</v>
      </c>
      <c r="D4219">
        <v>2</v>
      </c>
      <c r="E4219" t="s">
        <v>9226</v>
      </c>
      <c r="F4219" t="s">
        <v>78</v>
      </c>
      <c r="G4219" t="s">
        <v>4</v>
      </c>
      <c r="H4219" t="s">
        <v>519</v>
      </c>
      <c r="J4219" s="5"/>
      <c r="K4219" s="2">
        <v>4100</v>
      </c>
      <c r="L4219" s="5" t="s">
        <v>36333</v>
      </c>
      <c r="M4219" s="2">
        <f t="shared" si="65"/>
        <v>-449415.89999999932</v>
      </c>
      <c r="P4219"/>
    </row>
    <row r="4220" spans="1:16" hidden="1">
      <c r="A4220" t="s">
        <v>9229</v>
      </c>
      <c r="B4220" s="1">
        <v>42088</v>
      </c>
      <c r="C4220" t="s">
        <v>195</v>
      </c>
      <c r="D4220">
        <v>1</v>
      </c>
      <c r="E4220" t="s">
        <v>9232</v>
      </c>
      <c r="F4220" t="s">
        <v>13</v>
      </c>
      <c r="G4220" t="s">
        <v>4</v>
      </c>
      <c r="H4220" t="s">
        <v>195</v>
      </c>
      <c r="J4220" s="5"/>
      <c r="K4220" s="2">
        <v>19605.34</v>
      </c>
      <c r="L4220" s="5">
        <v>2</v>
      </c>
      <c r="M4220" s="2">
        <f t="shared" si="65"/>
        <v>-469021.23999999935</v>
      </c>
      <c r="P4220"/>
    </row>
    <row r="4221" spans="1:16" hidden="1">
      <c r="A4221" t="s">
        <v>9233</v>
      </c>
      <c r="B4221" s="1">
        <v>42088</v>
      </c>
      <c r="C4221" t="s">
        <v>200</v>
      </c>
      <c r="D4221">
        <v>1</v>
      </c>
      <c r="E4221" t="s">
        <v>9236</v>
      </c>
      <c r="F4221" t="s">
        <v>13</v>
      </c>
      <c r="G4221" t="s">
        <v>4</v>
      </c>
      <c r="H4221" t="s">
        <v>494</v>
      </c>
      <c r="J4221" s="5"/>
      <c r="K4221" s="2">
        <v>15783.21</v>
      </c>
      <c r="L4221" s="5">
        <v>3</v>
      </c>
      <c r="M4221" s="2">
        <f t="shared" si="65"/>
        <v>-484804.44999999937</v>
      </c>
      <c r="P4221"/>
    </row>
    <row r="4222" spans="1:16" hidden="1">
      <c r="A4222" t="s">
        <v>9238</v>
      </c>
      <c r="B4222" s="1">
        <v>42088</v>
      </c>
      <c r="C4222" t="s">
        <v>18</v>
      </c>
      <c r="D4222">
        <v>1</v>
      </c>
      <c r="E4222" t="s">
        <v>9240</v>
      </c>
      <c r="F4222" t="s">
        <v>13</v>
      </c>
      <c r="G4222" t="s">
        <v>4</v>
      </c>
      <c r="H4222" t="s">
        <v>18</v>
      </c>
      <c r="J4222" s="5"/>
      <c r="K4222" s="2">
        <v>14797.43</v>
      </c>
      <c r="L4222" s="5">
        <v>1</v>
      </c>
      <c r="M4222" s="2">
        <f t="shared" si="65"/>
        <v>-499601.87999999936</v>
      </c>
      <c r="P4222"/>
    </row>
    <row r="4223" spans="1:16" hidden="1">
      <c r="A4223" t="s">
        <v>28317</v>
      </c>
      <c r="B4223" s="1">
        <v>42088</v>
      </c>
      <c r="C4223" t="s">
        <v>674</v>
      </c>
      <c r="D4223">
        <v>2</v>
      </c>
      <c r="E4223" t="s">
        <v>28341</v>
      </c>
      <c r="F4223" t="s">
        <v>13559</v>
      </c>
      <c r="G4223" t="s">
        <v>479</v>
      </c>
      <c r="H4223" t="s">
        <v>6222</v>
      </c>
      <c r="J4223" s="5"/>
      <c r="K4223" s="2">
        <v>251.81</v>
      </c>
      <c r="L4223" s="5" t="s">
        <v>36333</v>
      </c>
      <c r="M4223" s="2">
        <f t="shared" si="65"/>
        <v>-499853.68999999936</v>
      </c>
      <c r="P4223"/>
    </row>
    <row r="4224" spans="1:16" hidden="1">
      <c r="A4224" t="s">
        <v>28317</v>
      </c>
      <c r="B4224" s="1">
        <v>42088</v>
      </c>
      <c r="C4224" t="s">
        <v>674</v>
      </c>
      <c r="D4224">
        <v>2</v>
      </c>
      <c r="E4224" t="s">
        <v>28341</v>
      </c>
      <c r="F4224" t="s">
        <v>13559</v>
      </c>
      <c r="G4224" t="s">
        <v>479</v>
      </c>
      <c r="H4224" t="s">
        <v>6222</v>
      </c>
      <c r="I4224" s="2">
        <v>251.81</v>
      </c>
      <c r="J4224" s="5" t="s">
        <v>36333</v>
      </c>
      <c r="L4224" s="5"/>
      <c r="M4224" s="2">
        <f t="shared" si="65"/>
        <v>-499601.87999999936</v>
      </c>
      <c r="P4224"/>
    </row>
    <row r="4225" spans="1:16" hidden="1">
      <c r="A4225" t="s">
        <v>28342</v>
      </c>
      <c r="B4225" s="1">
        <v>42088</v>
      </c>
      <c r="C4225" t="s">
        <v>18</v>
      </c>
      <c r="D4225">
        <v>2</v>
      </c>
      <c r="E4225" t="s">
        <v>28366</v>
      </c>
      <c r="F4225" t="s">
        <v>13559</v>
      </c>
      <c r="G4225" t="s">
        <v>479</v>
      </c>
      <c r="H4225" t="s">
        <v>1037</v>
      </c>
      <c r="J4225" s="5"/>
      <c r="K4225" s="17">
        <v>2456.25</v>
      </c>
      <c r="L4225" s="18" t="s">
        <v>36333</v>
      </c>
      <c r="M4225" s="2">
        <f t="shared" si="65"/>
        <v>-502058.12999999936</v>
      </c>
      <c r="P4225"/>
    </row>
    <row r="4226" spans="1:16" hidden="1">
      <c r="A4226" t="s">
        <v>28342</v>
      </c>
      <c r="B4226" s="1">
        <v>42088</v>
      </c>
      <c r="C4226" t="s">
        <v>18</v>
      </c>
      <c r="D4226">
        <v>2</v>
      </c>
      <c r="E4226" t="s">
        <v>28366</v>
      </c>
      <c r="F4226" t="s">
        <v>13559</v>
      </c>
      <c r="G4226" t="s">
        <v>479</v>
      </c>
      <c r="H4226" t="s">
        <v>1037</v>
      </c>
      <c r="I4226" s="2">
        <v>2456.25</v>
      </c>
      <c r="J4226" s="5" t="s">
        <v>36333</v>
      </c>
      <c r="L4226" s="5"/>
      <c r="M4226" s="2">
        <f t="shared" si="65"/>
        <v>-499601.87999999936</v>
      </c>
      <c r="N4226" t="s">
        <v>36332</v>
      </c>
      <c r="P4226"/>
    </row>
    <row r="4227" spans="1:16" hidden="1">
      <c r="A4227" t="s">
        <v>28367</v>
      </c>
      <c r="B4227" s="1">
        <v>42088</v>
      </c>
      <c r="C4227" t="s">
        <v>674</v>
      </c>
      <c r="D4227">
        <v>2</v>
      </c>
      <c r="E4227" t="s">
        <v>28387</v>
      </c>
      <c r="F4227" t="s">
        <v>13559</v>
      </c>
      <c r="G4227" t="s">
        <v>479</v>
      </c>
      <c r="H4227" t="s">
        <v>6222</v>
      </c>
      <c r="I4227" s="2">
        <v>257.89</v>
      </c>
      <c r="J4227" s="5">
        <v>2</v>
      </c>
      <c r="L4227" s="5"/>
      <c r="M4227" s="2">
        <f t="shared" si="65"/>
        <v>-499343.98999999935</v>
      </c>
      <c r="P4227"/>
    </row>
    <row r="4228" spans="1:16" hidden="1">
      <c r="A4228" t="s">
        <v>28388</v>
      </c>
      <c r="B4228" s="1">
        <v>42088</v>
      </c>
      <c r="C4228" t="s">
        <v>17414</v>
      </c>
      <c r="D4228">
        <v>1</v>
      </c>
      <c r="E4228" t="s">
        <v>28407</v>
      </c>
      <c r="F4228" t="s">
        <v>13565</v>
      </c>
      <c r="G4228" t="s">
        <v>4</v>
      </c>
      <c r="H4228" t="s">
        <v>2075</v>
      </c>
      <c r="I4228" s="2">
        <v>233100</v>
      </c>
      <c r="J4228" s="5" t="s">
        <v>36333</v>
      </c>
      <c r="L4228" s="5"/>
      <c r="M4228" s="2">
        <f t="shared" si="65"/>
        <v>-266243.98999999935</v>
      </c>
      <c r="P4228"/>
    </row>
    <row r="4229" spans="1:16" hidden="1">
      <c r="A4229" t="s">
        <v>28408</v>
      </c>
      <c r="B4229" s="1">
        <v>42088</v>
      </c>
      <c r="C4229" t="s">
        <v>18</v>
      </c>
      <c r="D4229">
        <v>2</v>
      </c>
      <c r="E4229" t="s">
        <v>28428</v>
      </c>
      <c r="F4229" t="s">
        <v>13559</v>
      </c>
      <c r="G4229" t="s">
        <v>479</v>
      </c>
      <c r="H4229" t="s">
        <v>2288</v>
      </c>
      <c r="J4229" s="5"/>
      <c r="K4229" s="2">
        <v>652.65</v>
      </c>
      <c r="L4229" s="5" t="s">
        <v>36333</v>
      </c>
      <c r="M4229" s="2">
        <f t="shared" si="65"/>
        <v>-266896.63999999937</v>
      </c>
      <c r="P4229"/>
    </row>
    <row r="4230" spans="1:16" hidden="1">
      <c r="A4230" t="s">
        <v>28408</v>
      </c>
      <c r="B4230" s="1">
        <v>42088</v>
      </c>
      <c r="C4230" t="s">
        <v>18</v>
      </c>
      <c r="D4230">
        <v>2</v>
      </c>
      <c r="E4230" t="s">
        <v>28428</v>
      </c>
      <c r="F4230" t="s">
        <v>13559</v>
      </c>
      <c r="G4230" t="s">
        <v>479</v>
      </c>
      <c r="H4230" t="s">
        <v>2288</v>
      </c>
      <c r="I4230" s="2">
        <v>652.65</v>
      </c>
      <c r="J4230" s="5" t="s">
        <v>36333</v>
      </c>
      <c r="L4230" s="5"/>
      <c r="M4230" s="2">
        <f t="shared" si="65"/>
        <v>-266243.98999999935</v>
      </c>
      <c r="P4230"/>
    </row>
    <row r="4231" spans="1:16" hidden="1">
      <c r="A4231" t="s">
        <v>28429</v>
      </c>
      <c r="B4231" s="1">
        <v>42088</v>
      </c>
      <c r="C4231" t="s">
        <v>18</v>
      </c>
      <c r="D4231">
        <v>2</v>
      </c>
      <c r="E4231" t="s">
        <v>28450</v>
      </c>
      <c r="F4231" t="s">
        <v>13559</v>
      </c>
      <c r="G4231" t="s">
        <v>479</v>
      </c>
      <c r="H4231" t="s">
        <v>8135</v>
      </c>
      <c r="J4231" s="5"/>
      <c r="K4231" s="2">
        <v>500</v>
      </c>
      <c r="L4231" s="5">
        <v>1</v>
      </c>
      <c r="M4231" s="2">
        <f t="shared" si="65"/>
        <v>-266743.98999999935</v>
      </c>
      <c r="P4231"/>
    </row>
    <row r="4232" spans="1:16" hidden="1">
      <c r="A4232" t="s">
        <v>28429</v>
      </c>
      <c r="B4232" s="1">
        <v>42088</v>
      </c>
      <c r="C4232" t="s">
        <v>18</v>
      </c>
      <c r="D4232">
        <v>2</v>
      </c>
      <c r="E4232" t="s">
        <v>28450</v>
      </c>
      <c r="F4232" t="s">
        <v>13559</v>
      </c>
      <c r="G4232" t="s">
        <v>479</v>
      </c>
      <c r="H4232" t="s">
        <v>8135</v>
      </c>
      <c r="I4232" s="2">
        <v>961.32</v>
      </c>
      <c r="J4232" s="5">
        <v>1</v>
      </c>
      <c r="L4232" s="5"/>
      <c r="M4232" s="2">
        <f t="shared" si="65"/>
        <v>-265782.66999999934</v>
      </c>
      <c r="P4232"/>
    </row>
    <row r="4233" spans="1:16" hidden="1">
      <c r="A4233" t="s">
        <v>28451</v>
      </c>
      <c r="B4233" s="1">
        <v>42088</v>
      </c>
      <c r="C4233" t="s">
        <v>8963</v>
      </c>
      <c r="D4233">
        <v>2</v>
      </c>
      <c r="E4233" t="s">
        <v>28470</v>
      </c>
      <c r="F4233" t="s">
        <v>7054</v>
      </c>
      <c r="G4233" t="s">
        <v>4</v>
      </c>
      <c r="H4233" t="s">
        <v>2304</v>
      </c>
      <c r="I4233" s="2">
        <v>3030</v>
      </c>
      <c r="J4233" s="5" t="s">
        <v>36333</v>
      </c>
      <c r="L4233" s="5"/>
      <c r="M4233" s="2">
        <f t="shared" ref="M4233:M4296" si="66">+M4232+I4233-K4233</f>
        <v>-262752.66999999934</v>
      </c>
      <c r="P4233"/>
    </row>
    <row r="4234" spans="1:16" hidden="1">
      <c r="A4234" t="s">
        <v>28471</v>
      </c>
      <c r="B4234" s="1">
        <v>42088</v>
      </c>
      <c r="C4234" t="s">
        <v>28493</v>
      </c>
      <c r="D4234">
        <v>2</v>
      </c>
      <c r="E4234" t="s">
        <v>28494</v>
      </c>
      <c r="F4234" t="s">
        <v>7054</v>
      </c>
      <c r="G4234" t="s">
        <v>4</v>
      </c>
      <c r="H4234" t="s">
        <v>28495</v>
      </c>
      <c r="I4234" s="2">
        <v>200.01</v>
      </c>
      <c r="J4234" s="5">
        <v>1</v>
      </c>
      <c r="L4234" s="5"/>
      <c r="M4234" s="2">
        <f t="shared" si="66"/>
        <v>-262552.65999999933</v>
      </c>
      <c r="P4234"/>
    </row>
    <row r="4235" spans="1:16" hidden="1">
      <c r="A4235" t="s">
        <v>28496</v>
      </c>
      <c r="B4235" s="1">
        <v>42088</v>
      </c>
      <c r="C4235" t="s">
        <v>6388</v>
      </c>
      <c r="D4235">
        <v>2</v>
      </c>
      <c r="E4235" t="s">
        <v>28516</v>
      </c>
      <c r="F4235" t="s">
        <v>7054</v>
      </c>
      <c r="G4235" t="s">
        <v>4</v>
      </c>
      <c r="H4235" t="s">
        <v>1943</v>
      </c>
      <c r="I4235" s="2">
        <v>1025</v>
      </c>
      <c r="J4235" s="5" t="s">
        <v>36333</v>
      </c>
      <c r="L4235" s="5"/>
      <c r="M4235" s="2">
        <f t="shared" si="66"/>
        <v>-261527.65999999933</v>
      </c>
      <c r="P4235"/>
    </row>
    <row r="4236" spans="1:16" hidden="1">
      <c r="A4236" t="s">
        <v>28517</v>
      </c>
      <c r="B4236" s="1">
        <v>42088</v>
      </c>
      <c r="C4236" t="s">
        <v>6395</v>
      </c>
      <c r="D4236">
        <v>2</v>
      </c>
      <c r="E4236" t="s">
        <v>28538</v>
      </c>
      <c r="F4236" t="s">
        <v>7054</v>
      </c>
      <c r="G4236" t="s">
        <v>4</v>
      </c>
      <c r="H4236" t="s">
        <v>1943</v>
      </c>
      <c r="I4236" s="2">
        <v>1025</v>
      </c>
      <c r="J4236" s="5" t="s">
        <v>36333</v>
      </c>
      <c r="L4236" s="5"/>
      <c r="M4236" s="2">
        <f t="shared" si="66"/>
        <v>-260502.65999999933</v>
      </c>
      <c r="P4236"/>
    </row>
    <row r="4237" spans="1:16" hidden="1">
      <c r="A4237" t="s">
        <v>28539</v>
      </c>
      <c r="B4237" s="1">
        <v>42088</v>
      </c>
      <c r="C4237" t="s">
        <v>9076</v>
      </c>
      <c r="D4237">
        <v>2</v>
      </c>
      <c r="E4237" t="s">
        <v>28559</v>
      </c>
      <c r="F4237" t="s">
        <v>7054</v>
      </c>
      <c r="G4237" t="s">
        <v>4</v>
      </c>
      <c r="H4237" t="s">
        <v>824</v>
      </c>
      <c r="I4237" s="2">
        <v>4100</v>
      </c>
      <c r="J4237" s="5" t="s">
        <v>36333</v>
      </c>
      <c r="L4237" s="5"/>
      <c r="M4237" s="2">
        <f t="shared" si="66"/>
        <v>-256402.65999999933</v>
      </c>
      <c r="P4237"/>
    </row>
    <row r="4238" spans="1:16" hidden="1">
      <c r="A4238" t="s">
        <v>28560</v>
      </c>
      <c r="B4238" s="1">
        <v>42088</v>
      </c>
      <c r="C4238" t="s">
        <v>18</v>
      </c>
      <c r="D4238">
        <v>2</v>
      </c>
      <c r="E4238" t="s">
        <v>28582</v>
      </c>
      <c r="F4238" t="s">
        <v>13559</v>
      </c>
      <c r="G4238" t="s">
        <v>479</v>
      </c>
      <c r="H4238" t="s">
        <v>8047</v>
      </c>
      <c r="J4238" s="5"/>
      <c r="K4238" s="2">
        <v>288.18</v>
      </c>
      <c r="L4238" s="5" t="s">
        <v>36333</v>
      </c>
      <c r="M4238" s="2">
        <f t="shared" si="66"/>
        <v>-256690.83999999933</v>
      </c>
      <c r="P4238"/>
    </row>
    <row r="4239" spans="1:16" hidden="1">
      <c r="A4239" t="s">
        <v>28560</v>
      </c>
      <c r="B4239" s="1">
        <v>42088</v>
      </c>
      <c r="C4239" t="s">
        <v>18</v>
      </c>
      <c r="D4239">
        <v>2</v>
      </c>
      <c r="E4239" t="s">
        <v>28582</v>
      </c>
      <c r="F4239" t="s">
        <v>13559</v>
      </c>
      <c r="G4239" t="s">
        <v>479</v>
      </c>
      <c r="H4239" t="s">
        <v>8047</v>
      </c>
      <c r="I4239" s="2">
        <v>288.18</v>
      </c>
      <c r="J4239" s="5" t="s">
        <v>36333</v>
      </c>
      <c r="L4239" s="5"/>
      <c r="M4239" s="2">
        <f t="shared" si="66"/>
        <v>-256402.65999999933</v>
      </c>
      <c r="P4239"/>
    </row>
    <row r="4240" spans="1:16" hidden="1">
      <c r="A4240" t="s">
        <v>28583</v>
      </c>
      <c r="B4240" s="1">
        <v>42088</v>
      </c>
      <c r="C4240" t="s">
        <v>6</v>
      </c>
      <c r="D4240">
        <v>1</v>
      </c>
      <c r="E4240" t="s">
        <v>28602</v>
      </c>
      <c r="F4240" t="s">
        <v>13561</v>
      </c>
      <c r="G4240" t="s">
        <v>4</v>
      </c>
      <c r="H4240" t="s">
        <v>9003</v>
      </c>
      <c r="I4240" s="2">
        <v>5000</v>
      </c>
      <c r="J4240" s="5">
        <v>4</v>
      </c>
      <c r="L4240" s="5"/>
      <c r="M4240" s="2">
        <f t="shared" si="66"/>
        <v>-251402.65999999933</v>
      </c>
      <c r="P4240"/>
    </row>
    <row r="4241" spans="1:16" hidden="1">
      <c r="A4241" t="s">
        <v>28603</v>
      </c>
      <c r="B4241" s="1">
        <v>42088</v>
      </c>
      <c r="C4241" t="s">
        <v>24164</v>
      </c>
      <c r="D4241">
        <v>1</v>
      </c>
      <c r="E4241" t="s">
        <v>28627</v>
      </c>
      <c r="F4241" t="s">
        <v>13565</v>
      </c>
      <c r="G4241" t="s">
        <v>4</v>
      </c>
      <c r="H4241" t="s">
        <v>8300</v>
      </c>
      <c r="I4241" s="2">
        <v>9000</v>
      </c>
      <c r="J4241" s="5">
        <v>2</v>
      </c>
      <c r="L4241" s="5"/>
      <c r="M4241" s="2">
        <f t="shared" si="66"/>
        <v>-242402.65999999933</v>
      </c>
      <c r="P4241"/>
    </row>
    <row r="4242" spans="1:16" hidden="1">
      <c r="A4242" t="s">
        <v>28628</v>
      </c>
      <c r="B4242" s="1">
        <v>42088</v>
      </c>
      <c r="C4242" t="s">
        <v>6</v>
      </c>
      <c r="D4242">
        <v>1</v>
      </c>
      <c r="E4242" t="s">
        <v>28648</v>
      </c>
      <c r="F4242" t="s">
        <v>13610</v>
      </c>
      <c r="G4242" t="s">
        <v>4</v>
      </c>
      <c r="H4242" t="s">
        <v>17860</v>
      </c>
      <c r="I4242" s="2">
        <v>5805.32</v>
      </c>
      <c r="J4242" s="5">
        <v>2</v>
      </c>
      <c r="L4242" s="5"/>
      <c r="M4242" s="2">
        <f t="shared" si="66"/>
        <v>-236597.33999999933</v>
      </c>
      <c r="P4242"/>
    </row>
    <row r="4243" spans="1:16" hidden="1">
      <c r="A4243" t="s">
        <v>28649</v>
      </c>
      <c r="B4243" s="1">
        <v>42088</v>
      </c>
      <c r="C4243" t="s">
        <v>28673</v>
      </c>
      <c r="D4243">
        <v>2</v>
      </c>
      <c r="E4243" t="s">
        <v>28674</v>
      </c>
      <c r="F4243" t="s">
        <v>7054</v>
      </c>
      <c r="G4243" t="s">
        <v>4</v>
      </c>
      <c r="H4243" t="s">
        <v>3585</v>
      </c>
      <c r="I4243" s="2">
        <v>1025</v>
      </c>
      <c r="J4243" s="5">
        <v>1</v>
      </c>
      <c r="L4243" s="5"/>
      <c r="M4243" s="2">
        <f t="shared" si="66"/>
        <v>-235572.33999999933</v>
      </c>
      <c r="P4243"/>
    </row>
    <row r="4244" spans="1:16" hidden="1">
      <c r="A4244" t="s">
        <v>28675</v>
      </c>
      <c r="B4244" s="1">
        <v>42088</v>
      </c>
      <c r="C4244" t="s">
        <v>18</v>
      </c>
      <c r="D4244">
        <v>2</v>
      </c>
      <c r="E4244" t="s">
        <v>28700</v>
      </c>
      <c r="F4244" t="s">
        <v>13559</v>
      </c>
      <c r="G4244" t="s">
        <v>479</v>
      </c>
      <c r="H4244" t="s">
        <v>9065</v>
      </c>
      <c r="I4244" s="2">
        <v>870.49</v>
      </c>
      <c r="J4244" s="5" t="s">
        <v>36333</v>
      </c>
      <c r="L4244" s="5"/>
      <c r="M4244" s="2">
        <f t="shared" si="66"/>
        <v>-234701.84999999934</v>
      </c>
      <c r="P4244"/>
    </row>
    <row r="4245" spans="1:16" hidden="1">
      <c r="A4245" t="s">
        <v>28701</v>
      </c>
      <c r="B4245" s="1">
        <v>42088</v>
      </c>
      <c r="C4245" t="s">
        <v>18</v>
      </c>
      <c r="D4245">
        <v>2</v>
      </c>
      <c r="E4245" t="s">
        <v>28722</v>
      </c>
      <c r="F4245" t="s">
        <v>13559</v>
      </c>
      <c r="G4245" t="s">
        <v>479</v>
      </c>
      <c r="H4245" t="s">
        <v>9065</v>
      </c>
      <c r="I4245" s="2">
        <v>1063.9100000000001</v>
      </c>
      <c r="J4245" s="5">
        <v>1</v>
      </c>
      <c r="L4245" s="5"/>
      <c r="M4245" s="2">
        <f t="shared" si="66"/>
        <v>-233637.93999999933</v>
      </c>
      <c r="P4245"/>
    </row>
    <row r="4246" spans="1:16" hidden="1">
      <c r="A4246" t="s">
        <v>28723</v>
      </c>
      <c r="B4246" s="1">
        <v>42088</v>
      </c>
      <c r="C4246" t="s">
        <v>14458</v>
      </c>
      <c r="D4246">
        <v>1</v>
      </c>
      <c r="E4246" t="s">
        <v>28743</v>
      </c>
      <c r="F4246" t="s">
        <v>13565</v>
      </c>
      <c r="G4246" t="s">
        <v>4</v>
      </c>
      <c r="H4246" t="s">
        <v>501</v>
      </c>
      <c r="I4246" s="117">
        <v>130000</v>
      </c>
      <c r="J4246" s="5">
        <v>5</v>
      </c>
      <c r="L4246" s="5"/>
      <c r="M4246" s="2">
        <f t="shared" si="66"/>
        <v>-103637.93999999933</v>
      </c>
      <c r="P4246"/>
    </row>
    <row r="4247" spans="1:16" hidden="1">
      <c r="A4247" s="47" t="s">
        <v>28744</v>
      </c>
      <c r="B4247" s="48">
        <v>42088</v>
      </c>
      <c r="C4247" s="47" t="s">
        <v>18</v>
      </c>
      <c r="D4247" s="47">
        <v>2</v>
      </c>
      <c r="E4247" s="47" t="s">
        <v>28765</v>
      </c>
      <c r="F4247" s="47" t="s">
        <v>13559</v>
      </c>
      <c r="G4247" s="47" t="s">
        <v>479</v>
      </c>
      <c r="H4247" s="47" t="s">
        <v>1037</v>
      </c>
      <c r="I4247" s="49">
        <v>940.18</v>
      </c>
      <c r="J4247" s="50"/>
      <c r="L4247" s="5"/>
      <c r="M4247" s="2">
        <f t="shared" si="66"/>
        <v>-102697.75999999934</v>
      </c>
      <c r="N4247" s="25" t="s">
        <v>36391</v>
      </c>
      <c r="P4247" s="34"/>
    </row>
    <row r="4248" spans="1:16" hidden="1">
      <c r="A4248" t="s">
        <v>28766</v>
      </c>
      <c r="B4248" s="1">
        <v>42088</v>
      </c>
      <c r="C4248" t="s">
        <v>18</v>
      </c>
      <c r="D4248">
        <v>2</v>
      </c>
      <c r="E4248" t="s">
        <v>28784</v>
      </c>
      <c r="F4248" t="s">
        <v>13559</v>
      </c>
      <c r="G4248" t="s">
        <v>479</v>
      </c>
      <c r="H4248" t="s">
        <v>103</v>
      </c>
      <c r="I4248" s="2">
        <v>683.94</v>
      </c>
      <c r="J4248" s="5">
        <v>3</v>
      </c>
      <c r="L4248" s="5"/>
      <c r="M4248" s="2">
        <f t="shared" si="66"/>
        <v>-102013.81999999934</v>
      </c>
      <c r="P4248"/>
    </row>
    <row r="4249" spans="1:16" hidden="1">
      <c r="A4249" t="s">
        <v>28785</v>
      </c>
      <c r="B4249" s="1">
        <v>42088</v>
      </c>
      <c r="C4249" t="s">
        <v>6388</v>
      </c>
      <c r="D4249">
        <v>2</v>
      </c>
      <c r="E4249" t="s">
        <v>28802</v>
      </c>
      <c r="F4249" t="s">
        <v>7054</v>
      </c>
      <c r="G4249" t="s">
        <v>4</v>
      </c>
      <c r="H4249" t="s">
        <v>519</v>
      </c>
      <c r="I4249" s="2">
        <v>1025</v>
      </c>
      <c r="J4249" s="5" t="s">
        <v>36333</v>
      </c>
      <c r="L4249" s="5"/>
      <c r="M4249" s="2">
        <f t="shared" si="66"/>
        <v>-100988.81999999934</v>
      </c>
      <c r="P4249"/>
    </row>
    <row r="4250" spans="1:16" hidden="1">
      <c r="A4250" t="s">
        <v>28803</v>
      </c>
      <c r="B4250" s="1">
        <v>42088</v>
      </c>
      <c r="C4250" t="s">
        <v>6395</v>
      </c>
      <c r="D4250">
        <v>2</v>
      </c>
      <c r="E4250" t="s">
        <v>28822</v>
      </c>
      <c r="F4250" t="s">
        <v>7054</v>
      </c>
      <c r="G4250" t="s">
        <v>4</v>
      </c>
      <c r="H4250" t="s">
        <v>519</v>
      </c>
      <c r="I4250" s="2">
        <v>1025</v>
      </c>
      <c r="J4250" s="5" t="s">
        <v>36333</v>
      </c>
      <c r="L4250" s="5"/>
      <c r="M4250" s="2">
        <f t="shared" si="66"/>
        <v>-99963.819999999338</v>
      </c>
      <c r="P4250"/>
    </row>
    <row r="4251" spans="1:16" hidden="1">
      <c r="A4251" t="s">
        <v>28823</v>
      </c>
      <c r="B4251" s="1">
        <v>42088</v>
      </c>
      <c r="C4251" t="s">
        <v>9076</v>
      </c>
      <c r="D4251">
        <v>2</v>
      </c>
      <c r="E4251" t="s">
        <v>28846</v>
      </c>
      <c r="F4251" t="s">
        <v>7054</v>
      </c>
      <c r="G4251" t="s">
        <v>4</v>
      </c>
      <c r="H4251" t="s">
        <v>519</v>
      </c>
      <c r="I4251" s="2">
        <v>4100</v>
      </c>
      <c r="J4251" s="5" t="s">
        <v>36333</v>
      </c>
      <c r="L4251" s="5"/>
      <c r="M4251" s="2">
        <f t="shared" si="66"/>
        <v>-95863.819999999338</v>
      </c>
      <c r="P4251"/>
    </row>
    <row r="4252" spans="1:16" hidden="1">
      <c r="A4252" t="s">
        <v>28847</v>
      </c>
      <c r="B4252" s="1">
        <v>42088</v>
      </c>
      <c r="C4252" t="s">
        <v>28866</v>
      </c>
      <c r="D4252">
        <v>2</v>
      </c>
      <c r="E4252" t="s">
        <v>28867</v>
      </c>
      <c r="F4252" t="s">
        <v>7054</v>
      </c>
      <c r="G4252" t="s">
        <v>4</v>
      </c>
      <c r="H4252" t="s">
        <v>19597</v>
      </c>
      <c r="I4252" s="2">
        <v>1225.01</v>
      </c>
      <c r="J4252" s="5">
        <v>1</v>
      </c>
      <c r="L4252" s="5"/>
      <c r="M4252" s="2">
        <f t="shared" si="66"/>
        <v>-94638.809999999343</v>
      </c>
      <c r="P4252"/>
    </row>
    <row r="4253" spans="1:16" hidden="1">
      <c r="A4253" t="s">
        <v>28868</v>
      </c>
      <c r="B4253" s="1">
        <v>42088</v>
      </c>
      <c r="C4253" t="s">
        <v>28892</v>
      </c>
      <c r="D4253">
        <v>2</v>
      </c>
      <c r="E4253" t="s">
        <v>28893</v>
      </c>
      <c r="F4253" t="s">
        <v>7054</v>
      </c>
      <c r="G4253" t="s">
        <v>4</v>
      </c>
      <c r="H4253" t="s">
        <v>28894</v>
      </c>
      <c r="I4253" s="2">
        <v>1025</v>
      </c>
      <c r="J4253" s="5">
        <v>2</v>
      </c>
      <c r="L4253" s="5"/>
      <c r="M4253" s="2">
        <f t="shared" si="66"/>
        <v>-93613.809999999343</v>
      </c>
      <c r="P4253"/>
    </row>
    <row r="4254" spans="1:16" hidden="1">
      <c r="A4254" t="s">
        <v>28895</v>
      </c>
      <c r="B4254" s="1">
        <v>42088</v>
      </c>
      <c r="C4254" t="s">
        <v>26832</v>
      </c>
      <c r="D4254">
        <v>1</v>
      </c>
      <c r="E4254" t="s">
        <v>28916</v>
      </c>
      <c r="F4254" t="s">
        <v>13561</v>
      </c>
      <c r="G4254" t="s">
        <v>4</v>
      </c>
      <c r="H4254" t="s">
        <v>26834</v>
      </c>
      <c r="I4254" s="2">
        <v>35934</v>
      </c>
      <c r="J4254" s="5">
        <v>7</v>
      </c>
      <c r="L4254" s="5"/>
      <c r="M4254" s="2">
        <f t="shared" si="66"/>
        <v>-57679.809999999343</v>
      </c>
      <c r="P4254"/>
    </row>
    <row r="4255" spans="1:16" hidden="1">
      <c r="A4255" t="s">
        <v>28917</v>
      </c>
      <c r="B4255" s="1">
        <v>42088</v>
      </c>
      <c r="C4255" t="s">
        <v>674</v>
      </c>
      <c r="D4255">
        <v>2</v>
      </c>
      <c r="E4255" t="s">
        <v>28935</v>
      </c>
      <c r="F4255" t="s">
        <v>13559</v>
      </c>
      <c r="G4255" t="s">
        <v>479</v>
      </c>
      <c r="H4255" t="s">
        <v>28894</v>
      </c>
      <c r="I4255" s="2">
        <v>530.11</v>
      </c>
      <c r="J4255" s="5">
        <v>2</v>
      </c>
      <c r="L4255" s="5"/>
      <c r="M4255" s="2">
        <f t="shared" si="66"/>
        <v>-57149.699999999342</v>
      </c>
      <c r="P4255"/>
    </row>
    <row r="4256" spans="1:16" hidden="1">
      <c r="A4256" t="s">
        <v>28936</v>
      </c>
      <c r="B4256" s="1">
        <v>42088</v>
      </c>
      <c r="C4256" t="s">
        <v>28955</v>
      </c>
      <c r="D4256">
        <v>2</v>
      </c>
      <c r="E4256" t="s">
        <v>28956</v>
      </c>
      <c r="F4256" t="s">
        <v>7054</v>
      </c>
      <c r="G4256" t="s">
        <v>4</v>
      </c>
      <c r="H4256" t="s">
        <v>10971</v>
      </c>
      <c r="I4256" s="2">
        <v>1025</v>
      </c>
      <c r="J4256" s="5">
        <v>3</v>
      </c>
      <c r="L4256" s="5"/>
      <c r="M4256" s="2">
        <f t="shared" si="66"/>
        <v>-56124.699999999342</v>
      </c>
      <c r="P4256"/>
    </row>
    <row r="4257" spans="1:16" hidden="1">
      <c r="A4257" t="s">
        <v>28957</v>
      </c>
      <c r="B4257" s="1">
        <v>42088</v>
      </c>
      <c r="C4257" t="s">
        <v>28980</v>
      </c>
      <c r="D4257">
        <v>1</v>
      </c>
      <c r="E4257" t="s">
        <v>28981</v>
      </c>
      <c r="F4257" t="s">
        <v>13565</v>
      </c>
      <c r="G4257" t="s">
        <v>4</v>
      </c>
      <c r="H4257" t="s">
        <v>28982</v>
      </c>
      <c r="I4257" s="2">
        <v>40000</v>
      </c>
      <c r="J4257" s="5" t="s">
        <v>36333</v>
      </c>
      <c r="L4257" s="5"/>
      <c r="M4257" s="2">
        <f t="shared" si="66"/>
        <v>-16124.699999999342</v>
      </c>
      <c r="P4257"/>
    </row>
    <row r="4258" spans="1:16" hidden="1">
      <c r="A4258" t="s">
        <v>28983</v>
      </c>
      <c r="B4258" s="1">
        <v>42088</v>
      </c>
      <c r="C4258" t="s">
        <v>29002</v>
      </c>
      <c r="D4258">
        <v>2</v>
      </c>
      <c r="E4258" t="s">
        <v>29003</v>
      </c>
      <c r="F4258" t="s">
        <v>7054</v>
      </c>
      <c r="G4258" t="s">
        <v>4</v>
      </c>
      <c r="H4258" t="s">
        <v>5204</v>
      </c>
      <c r="I4258" s="2">
        <v>1840</v>
      </c>
      <c r="J4258" s="5">
        <v>1</v>
      </c>
      <c r="L4258" s="5"/>
      <c r="M4258" s="2">
        <f t="shared" si="66"/>
        <v>-14284.699999999342</v>
      </c>
      <c r="P4258"/>
    </row>
    <row r="4259" spans="1:16" hidden="1">
      <c r="A4259" t="s">
        <v>29004</v>
      </c>
      <c r="B4259" s="1">
        <v>42088</v>
      </c>
      <c r="C4259" t="s">
        <v>9148</v>
      </c>
      <c r="D4259">
        <v>2</v>
      </c>
      <c r="E4259" t="s">
        <v>29023</v>
      </c>
      <c r="F4259" t="s">
        <v>7054</v>
      </c>
      <c r="G4259" t="s">
        <v>4</v>
      </c>
      <c r="H4259" t="s">
        <v>9150</v>
      </c>
      <c r="I4259" s="2">
        <v>4100</v>
      </c>
      <c r="J4259" s="5" t="s">
        <v>36333</v>
      </c>
      <c r="L4259" s="5"/>
      <c r="M4259" s="2">
        <f t="shared" si="66"/>
        <v>-10184.699999999342</v>
      </c>
      <c r="P4259"/>
    </row>
    <row r="4260" spans="1:16" hidden="1">
      <c r="A4260" t="s">
        <v>29024</v>
      </c>
      <c r="B4260" s="1">
        <v>42088</v>
      </c>
      <c r="C4260" t="s">
        <v>9148</v>
      </c>
      <c r="D4260">
        <v>2</v>
      </c>
      <c r="E4260" t="s">
        <v>29044</v>
      </c>
      <c r="F4260" t="s">
        <v>7054</v>
      </c>
      <c r="G4260" t="s">
        <v>4</v>
      </c>
      <c r="H4260" t="s">
        <v>14819</v>
      </c>
      <c r="I4260" s="2">
        <v>4100</v>
      </c>
      <c r="J4260" s="5">
        <v>3</v>
      </c>
      <c r="L4260" s="5"/>
      <c r="M4260" s="2">
        <f t="shared" si="66"/>
        <v>-6084.6999999993423</v>
      </c>
      <c r="P4260"/>
    </row>
    <row r="4261" spans="1:16" hidden="1">
      <c r="A4261" t="s">
        <v>29045</v>
      </c>
      <c r="B4261" s="1">
        <v>42088</v>
      </c>
      <c r="C4261" t="s">
        <v>29066</v>
      </c>
      <c r="D4261">
        <v>2</v>
      </c>
      <c r="E4261" t="s">
        <v>29067</v>
      </c>
      <c r="F4261" t="s">
        <v>7054</v>
      </c>
      <c r="G4261" t="s">
        <v>4</v>
      </c>
      <c r="H4261" t="s">
        <v>6410</v>
      </c>
      <c r="I4261" s="2">
        <v>4329.99</v>
      </c>
      <c r="J4261" s="5">
        <v>3</v>
      </c>
      <c r="L4261" s="5"/>
      <c r="M4261" s="2">
        <f t="shared" si="66"/>
        <v>-1754.7099999993425</v>
      </c>
      <c r="P4261"/>
    </row>
    <row r="4262" spans="1:16" hidden="1">
      <c r="A4262" t="s">
        <v>29068</v>
      </c>
      <c r="B4262" s="1">
        <v>42088</v>
      </c>
      <c r="C4262" t="s">
        <v>29089</v>
      </c>
      <c r="D4262">
        <v>2</v>
      </c>
      <c r="E4262" t="s">
        <v>29090</v>
      </c>
      <c r="F4262" t="s">
        <v>7054</v>
      </c>
      <c r="G4262" t="s">
        <v>4</v>
      </c>
      <c r="H4262" t="s">
        <v>9132</v>
      </c>
      <c r="J4262" s="5"/>
      <c r="K4262" s="2">
        <v>1025</v>
      </c>
      <c r="L4262" s="5" t="s">
        <v>36333</v>
      </c>
      <c r="M4262" s="2">
        <f t="shared" si="66"/>
        <v>-2779.7099999993425</v>
      </c>
      <c r="P4262"/>
    </row>
    <row r="4263" spans="1:16" hidden="1">
      <c r="A4263" t="s">
        <v>29068</v>
      </c>
      <c r="B4263" s="1">
        <v>42088</v>
      </c>
      <c r="C4263" t="s">
        <v>29089</v>
      </c>
      <c r="D4263">
        <v>2</v>
      </c>
      <c r="E4263" t="s">
        <v>29090</v>
      </c>
      <c r="F4263" t="s">
        <v>7054</v>
      </c>
      <c r="G4263" t="s">
        <v>4</v>
      </c>
      <c r="H4263" t="s">
        <v>9132</v>
      </c>
      <c r="I4263" s="2">
        <v>1025</v>
      </c>
      <c r="J4263" s="5" t="s">
        <v>36333</v>
      </c>
      <c r="L4263" s="5"/>
      <c r="M4263" s="2">
        <f t="shared" si="66"/>
        <v>-1754.7099999993425</v>
      </c>
      <c r="P4263"/>
    </row>
    <row r="4264" spans="1:16" hidden="1">
      <c r="A4264" t="s">
        <v>29092</v>
      </c>
      <c r="B4264" s="1">
        <v>42088</v>
      </c>
      <c r="C4264" t="s">
        <v>5029</v>
      </c>
      <c r="D4264">
        <v>2</v>
      </c>
      <c r="E4264" t="s">
        <v>29111</v>
      </c>
      <c r="F4264" t="s">
        <v>13559</v>
      </c>
      <c r="G4264" t="s">
        <v>479</v>
      </c>
      <c r="H4264" t="s">
        <v>29112</v>
      </c>
      <c r="I4264" s="2">
        <v>402.98</v>
      </c>
      <c r="J4264" s="5">
        <v>3</v>
      </c>
      <c r="L4264" s="5"/>
      <c r="M4264" s="2">
        <f t="shared" si="66"/>
        <v>-1351.7299999993425</v>
      </c>
      <c r="P4264"/>
    </row>
    <row r="4265" spans="1:16" hidden="1">
      <c r="A4265" t="s">
        <v>29115</v>
      </c>
      <c r="B4265" s="1">
        <v>42088</v>
      </c>
      <c r="C4265" t="s">
        <v>29134</v>
      </c>
      <c r="D4265">
        <v>2</v>
      </c>
      <c r="E4265" t="s">
        <v>29135</v>
      </c>
      <c r="F4265" t="s">
        <v>7054</v>
      </c>
      <c r="G4265" t="s">
        <v>4</v>
      </c>
      <c r="H4265" t="s">
        <v>24020</v>
      </c>
      <c r="I4265" s="2">
        <v>1025</v>
      </c>
      <c r="J4265" s="5">
        <v>3</v>
      </c>
      <c r="L4265" s="5"/>
      <c r="M4265" s="2">
        <f t="shared" si="66"/>
        <v>-326.72999999934245</v>
      </c>
      <c r="P4265"/>
    </row>
    <row r="4266" spans="1:16" hidden="1">
      <c r="A4266" t="s">
        <v>29137</v>
      </c>
      <c r="B4266" s="1">
        <v>42088</v>
      </c>
      <c r="C4266" t="s">
        <v>29158</v>
      </c>
      <c r="D4266">
        <v>2</v>
      </c>
      <c r="E4266" t="s">
        <v>29159</v>
      </c>
      <c r="F4266" t="s">
        <v>7054</v>
      </c>
      <c r="G4266" t="s">
        <v>4</v>
      </c>
      <c r="H4266" t="s">
        <v>16032</v>
      </c>
      <c r="I4266" s="2">
        <v>1025</v>
      </c>
      <c r="J4266" s="5">
        <v>2</v>
      </c>
      <c r="L4266" s="5"/>
      <c r="M4266" s="2">
        <f t="shared" si="66"/>
        <v>698.27000000065755</v>
      </c>
      <c r="N4266" s="25" t="s">
        <v>36390</v>
      </c>
      <c r="P4266" s="34" t="s">
        <v>36372</v>
      </c>
    </row>
    <row r="4267" spans="1:16" hidden="1">
      <c r="A4267" t="s">
        <v>29162</v>
      </c>
      <c r="B4267" s="1">
        <v>42088</v>
      </c>
      <c r="C4267" t="s">
        <v>29184</v>
      </c>
      <c r="D4267">
        <v>2</v>
      </c>
      <c r="E4267" t="s">
        <v>29185</v>
      </c>
      <c r="F4267" t="s">
        <v>7054</v>
      </c>
      <c r="G4267" t="s">
        <v>4</v>
      </c>
      <c r="H4267" t="s">
        <v>4920</v>
      </c>
      <c r="I4267" s="2">
        <v>4100</v>
      </c>
      <c r="J4267" s="5">
        <v>3</v>
      </c>
      <c r="L4267" s="5"/>
      <c r="M4267" s="2">
        <f t="shared" si="66"/>
        <v>4798.2700000006571</v>
      </c>
      <c r="N4267" s="3"/>
      <c r="O4267" s="3"/>
      <c r="P4267"/>
    </row>
    <row r="4268" spans="1:16" hidden="1">
      <c r="A4268" t="s">
        <v>29186</v>
      </c>
      <c r="B4268" s="1">
        <v>42088</v>
      </c>
      <c r="C4268" t="s">
        <v>29207</v>
      </c>
      <c r="D4268">
        <v>2</v>
      </c>
      <c r="E4268" t="s">
        <v>29208</v>
      </c>
      <c r="F4268" t="s">
        <v>7054</v>
      </c>
      <c r="G4268" t="s">
        <v>4</v>
      </c>
      <c r="H4268" t="s">
        <v>15099</v>
      </c>
      <c r="I4268" s="2">
        <v>1840</v>
      </c>
      <c r="J4268" s="5">
        <v>2</v>
      </c>
      <c r="L4268" s="5"/>
      <c r="M4268" s="2">
        <f t="shared" si="66"/>
        <v>6638.2700000006571</v>
      </c>
      <c r="N4268" s="3">
        <f>+M4192-M4268</f>
        <v>-84.409999999981665</v>
      </c>
      <c r="O4268" s="26">
        <f>+I4247-200-533.75-122.02</f>
        <v>84.409999999999954</v>
      </c>
      <c r="P4268"/>
    </row>
    <row r="4269" spans="1:16" hidden="1">
      <c r="A4269" s="35" t="s">
        <v>9257</v>
      </c>
      <c r="B4269" s="36">
        <v>42089</v>
      </c>
      <c r="C4269" s="35" t="s">
        <v>11</v>
      </c>
      <c r="D4269" s="35">
        <v>1</v>
      </c>
      <c r="E4269" s="35" t="s">
        <v>9260</v>
      </c>
      <c r="F4269" s="35" t="s">
        <v>67</v>
      </c>
      <c r="G4269" s="35" t="s">
        <v>4</v>
      </c>
      <c r="H4269" s="35" t="s">
        <v>9261</v>
      </c>
      <c r="I4269" s="11"/>
      <c r="J4269" s="12"/>
      <c r="K4269" s="11">
        <v>4100</v>
      </c>
      <c r="L4269" s="12"/>
      <c r="M4269" s="11">
        <f t="shared" si="66"/>
        <v>2538.2700000006571</v>
      </c>
      <c r="P4269"/>
    </row>
    <row r="4270" spans="1:16" hidden="1">
      <c r="A4270" t="s">
        <v>9274</v>
      </c>
      <c r="B4270" s="1">
        <v>42089</v>
      </c>
      <c r="C4270" t="s">
        <v>11</v>
      </c>
      <c r="D4270">
        <v>1</v>
      </c>
      <c r="E4270" t="s">
        <v>9277</v>
      </c>
      <c r="F4270" t="s">
        <v>13</v>
      </c>
      <c r="G4270" t="s">
        <v>4</v>
      </c>
      <c r="H4270" t="s">
        <v>6141</v>
      </c>
      <c r="J4270" s="5"/>
      <c r="K4270" s="2">
        <v>302000</v>
      </c>
      <c r="L4270" s="5"/>
      <c r="M4270" s="2">
        <f t="shared" si="66"/>
        <v>-299461.72999999934</v>
      </c>
      <c r="P4270"/>
    </row>
    <row r="4271" spans="1:16" hidden="1">
      <c r="A4271" t="s">
        <v>9317</v>
      </c>
      <c r="B4271" s="1">
        <v>42089</v>
      </c>
      <c r="C4271" t="s">
        <v>7388</v>
      </c>
      <c r="D4271">
        <v>1</v>
      </c>
      <c r="E4271" t="s">
        <v>9320</v>
      </c>
      <c r="F4271" t="s">
        <v>13</v>
      </c>
      <c r="G4271" t="s">
        <v>4</v>
      </c>
      <c r="H4271" t="s">
        <v>9321</v>
      </c>
      <c r="J4271" s="5"/>
      <c r="K4271" s="2">
        <v>251100</v>
      </c>
      <c r="L4271" s="5"/>
      <c r="M4271" s="2">
        <f t="shared" si="66"/>
        <v>-550561.72999999928</v>
      </c>
      <c r="P4271"/>
    </row>
    <row r="4272" spans="1:16" hidden="1">
      <c r="A4272" t="s">
        <v>9413</v>
      </c>
      <c r="B4272" s="1">
        <v>42089</v>
      </c>
      <c r="C4272" t="s">
        <v>6</v>
      </c>
      <c r="D4272">
        <v>1</v>
      </c>
      <c r="E4272" t="s">
        <v>9417</v>
      </c>
      <c r="F4272" t="s">
        <v>29</v>
      </c>
      <c r="G4272" t="s">
        <v>4</v>
      </c>
      <c r="H4272" t="s">
        <v>1037</v>
      </c>
      <c r="I4272" s="2">
        <v>5981.91</v>
      </c>
      <c r="J4272" s="5"/>
      <c r="L4272" s="5"/>
      <c r="M4272" s="2">
        <f t="shared" si="66"/>
        <v>-544579.81999999925</v>
      </c>
      <c r="N4272" t="s">
        <v>36332</v>
      </c>
      <c r="P4272"/>
    </row>
    <row r="4273" spans="1:16" hidden="1">
      <c r="A4273" t="s">
        <v>9419</v>
      </c>
      <c r="B4273" s="1">
        <v>42089</v>
      </c>
      <c r="C4273" t="s">
        <v>9421</v>
      </c>
      <c r="D4273">
        <v>1</v>
      </c>
      <c r="E4273" t="s">
        <v>9422</v>
      </c>
      <c r="F4273" t="s">
        <v>13</v>
      </c>
      <c r="G4273" t="s">
        <v>4</v>
      </c>
      <c r="H4273" t="s">
        <v>9423</v>
      </c>
      <c r="J4273" s="5"/>
      <c r="K4273" s="2">
        <v>3490</v>
      </c>
      <c r="L4273" s="5"/>
      <c r="M4273" s="2">
        <f t="shared" si="66"/>
        <v>-548069.81999999925</v>
      </c>
      <c r="P4273"/>
    </row>
    <row r="4274" spans="1:16" hidden="1">
      <c r="A4274" t="s">
        <v>9425</v>
      </c>
      <c r="B4274" s="1">
        <v>42089</v>
      </c>
      <c r="C4274" t="s">
        <v>7388</v>
      </c>
      <c r="D4274">
        <v>1</v>
      </c>
      <c r="E4274" t="s">
        <v>9426</v>
      </c>
      <c r="F4274" t="s">
        <v>16</v>
      </c>
      <c r="G4274" t="s">
        <v>4</v>
      </c>
      <c r="H4274" t="s">
        <v>1260</v>
      </c>
      <c r="J4274" s="5"/>
      <c r="K4274" s="2">
        <v>300000</v>
      </c>
      <c r="L4274" s="5"/>
      <c r="M4274" s="2">
        <f t="shared" si="66"/>
        <v>-848069.81999999925</v>
      </c>
      <c r="P4274"/>
    </row>
    <row r="4275" spans="1:16" hidden="1">
      <c r="A4275" t="s">
        <v>9428</v>
      </c>
      <c r="B4275" s="1">
        <v>42089</v>
      </c>
      <c r="C4275" t="s">
        <v>11</v>
      </c>
      <c r="D4275">
        <v>1</v>
      </c>
      <c r="E4275" t="s">
        <v>9430</v>
      </c>
      <c r="F4275" t="s">
        <v>13</v>
      </c>
      <c r="G4275" t="s">
        <v>4</v>
      </c>
      <c r="H4275" t="s">
        <v>9431</v>
      </c>
      <c r="J4275" s="5"/>
      <c r="K4275" s="2">
        <v>30478.28</v>
      </c>
      <c r="L4275" s="5"/>
      <c r="M4275" s="2">
        <f t="shared" si="66"/>
        <v>-878548.09999999928</v>
      </c>
      <c r="P4275"/>
    </row>
    <row r="4276" spans="1:16" hidden="1">
      <c r="A4276" t="s">
        <v>9478</v>
      </c>
      <c r="B4276" s="1">
        <v>42089</v>
      </c>
      <c r="C4276" t="s">
        <v>11</v>
      </c>
      <c r="D4276">
        <v>1</v>
      </c>
      <c r="E4276" t="s">
        <v>9482</v>
      </c>
      <c r="F4276" t="s">
        <v>228</v>
      </c>
      <c r="G4276" t="s">
        <v>4</v>
      </c>
      <c r="H4276" t="s">
        <v>8771</v>
      </c>
      <c r="J4276" s="5"/>
      <c r="K4276" s="2">
        <v>110000</v>
      </c>
      <c r="L4276" s="5"/>
      <c r="M4276" s="2">
        <f t="shared" si="66"/>
        <v>-988548.09999999928</v>
      </c>
      <c r="P4276"/>
    </row>
    <row r="4277" spans="1:16" hidden="1">
      <c r="A4277" t="s">
        <v>9485</v>
      </c>
      <c r="B4277" s="1">
        <v>42089</v>
      </c>
      <c r="C4277" t="s">
        <v>9492</v>
      </c>
      <c r="D4277">
        <v>2</v>
      </c>
      <c r="E4277" t="s">
        <v>9493</v>
      </c>
      <c r="F4277" t="s">
        <v>78</v>
      </c>
      <c r="G4277" t="s">
        <v>4</v>
      </c>
      <c r="H4277" t="s">
        <v>867</v>
      </c>
      <c r="J4277" s="5"/>
      <c r="K4277" s="2">
        <v>1025</v>
      </c>
      <c r="L4277" s="5"/>
      <c r="M4277" s="2">
        <f t="shared" si="66"/>
        <v>-989573.09999999928</v>
      </c>
      <c r="P4277"/>
    </row>
    <row r="4278" spans="1:16" hidden="1">
      <c r="A4278" t="s">
        <v>9536</v>
      </c>
      <c r="B4278" s="1">
        <v>42089</v>
      </c>
      <c r="C4278" t="s">
        <v>6</v>
      </c>
      <c r="D4278">
        <v>1</v>
      </c>
      <c r="E4278" t="s">
        <v>9541</v>
      </c>
      <c r="F4278" t="s">
        <v>29</v>
      </c>
      <c r="G4278" t="s">
        <v>4</v>
      </c>
      <c r="H4278" t="s">
        <v>3005</v>
      </c>
      <c r="I4278" s="2">
        <v>120</v>
      </c>
      <c r="J4278" s="5"/>
      <c r="L4278" s="5"/>
      <c r="M4278" s="2">
        <f t="shared" si="66"/>
        <v>-989453.09999999928</v>
      </c>
      <c r="P4278"/>
    </row>
    <row r="4279" spans="1:16" hidden="1">
      <c r="A4279" t="s">
        <v>9574</v>
      </c>
      <c r="B4279" s="1">
        <v>42089</v>
      </c>
      <c r="C4279" t="s">
        <v>6</v>
      </c>
      <c r="D4279">
        <v>1</v>
      </c>
      <c r="E4279" t="s">
        <v>9578</v>
      </c>
      <c r="F4279" t="s">
        <v>29</v>
      </c>
      <c r="G4279" t="s">
        <v>4</v>
      </c>
      <c r="H4279" t="s">
        <v>4160</v>
      </c>
      <c r="I4279" s="2">
        <v>6315.13</v>
      </c>
      <c r="J4279" s="5"/>
      <c r="L4279" s="5"/>
      <c r="M4279" s="2">
        <f t="shared" si="66"/>
        <v>-983137.96999999927</v>
      </c>
      <c r="P4279"/>
    </row>
    <row r="4280" spans="1:16" hidden="1">
      <c r="A4280" s="41" t="s">
        <v>9581</v>
      </c>
      <c r="B4280" s="40">
        <v>42089</v>
      </c>
      <c r="C4280" s="41" t="s">
        <v>18</v>
      </c>
      <c r="D4280" s="41">
        <v>2</v>
      </c>
      <c r="E4280" s="41" t="s">
        <v>9583</v>
      </c>
      <c r="F4280" s="41" t="s">
        <v>312</v>
      </c>
      <c r="G4280" s="41" t="s">
        <v>479</v>
      </c>
      <c r="H4280" s="41" t="s">
        <v>1037</v>
      </c>
      <c r="I4280" s="42"/>
      <c r="J4280" s="46"/>
      <c r="K4280" s="42">
        <v>940.18</v>
      </c>
      <c r="L4280" s="46"/>
      <c r="M4280" s="2">
        <f t="shared" si="66"/>
        <v>-984078.14999999932</v>
      </c>
      <c r="N4280" s="25" t="s">
        <v>36392</v>
      </c>
      <c r="P4280"/>
    </row>
    <row r="4281" spans="1:16" hidden="1">
      <c r="A4281" t="s">
        <v>9585</v>
      </c>
      <c r="B4281" s="1">
        <v>42089</v>
      </c>
      <c r="C4281" t="s">
        <v>195</v>
      </c>
      <c r="D4281">
        <v>1</v>
      </c>
      <c r="E4281" t="s">
        <v>9591</v>
      </c>
      <c r="F4281" t="s">
        <v>13</v>
      </c>
      <c r="G4281" t="s">
        <v>4</v>
      </c>
      <c r="H4281" t="s">
        <v>195</v>
      </c>
      <c r="J4281" s="5"/>
      <c r="K4281" s="2">
        <v>62554.35</v>
      </c>
      <c r="L4281" s="5"/>
      <c r="M4281" s="2">
        <f t="shared" si="66"/>
        <v>-1046632.4999999993</v>
      </c>
      <c r="P4281"/>
    </row>
    <row r="4282" spans="1:16" hidden="1">
      <c r="A4282" t="s">
        <v>9592</v>
      </c>
      <c r="B4282" s="1">
        <v>42089</v>
      </c>
      <c r="C4282" t="s">
        <v>200</v>
      </c>
      <c r="D4282">
        <v>1</v>
      </c>
      <c r="E4282" t="s">
        <v>9597</v>
      </c>
      <c r="F4282" t="s">
        <v>13</v>
      </c>
      <c r="G4282" t="s">
        <v>4</v>
      </c>
      <c r="H4282" t="s">
        <v>494</v>
      </c>
      <c r="J4282" s="5"/>
      <c r="K4282" s="2">
        <v>1025</v>
      </c>
      <c r="L4282" s="5"/>
      <c r="M4282" s="2">
        <f t="shared" si="66"/>
        <v>-1047657.4999999993</v>
      </c>
      <c r="P4282"/>
    </row>
    <row r="4283" spans="1:16" hidden="1">
      <c r="A4283" t="s">
        <v>9599</v>
      </c>
      <c r="B4283" s="1">
        <v>42089</v>
      </c>
      <c r="C4283" t="s">
        <v>18</v>
      </c>
      <c r="D4283">
        <v>2</v>
      </c>
      <c r="E4283" t="s">
        <v>9603</v>
      </c>
      <c r="F4283" t="s">
        <v>312</v>
      </c>
      <c r="G4283" t="s">
        <v>479</v>
      </c>
      <c r="H4283" t="s">
        <v>583</v>
      </c>
      <c r="J4283" s="5"/>
      <c r="K4283" s="2">
        <v>64.47</v>
      </c>
      <c r="L4283" s="5"/>
      <c r="M4283" s="2">
        <f t="shared" si="66"/>
        <v>-1047721.9699999993</v>
      </c>
      <c r="P4283"/>
    </row>
    <row r="4284" spans="1:16" hidden="1">
      <c r="A4284" t="s">
        <v>9606</v>
      </c>
      <c r="B4284" s="1">
        <v>42089</v>
      </c>
      <c r="C4284" t="s">
        <v>18</v>
      </c>
      <c r="D4284">
        <v>1</v>
      </c>
      <c r="E4284" t="s">
        <v>9610</v>
      </c>
      <c r="F4284" t="s">
        <v>13</v>
      </c>
      <c r="G4284" t="s">
        <v>4</v>
      </c>
      <c r="H4284" t="s">
        <v>18</v>
      </c>
      <c r="J4284" s="5"/>
      <c r="K4284" s="2">
        <v>35442.15</v>
      </c>
      <c r="L4284" s="5"/>
      <c r="M4284" s="2">
        <f t="shared" si="66"/>
        <v>-1083164.1199999992</v>
      </c>
      <c r="P4284"/>
    </row>
    <row r="4285" spans="1:16" hidden="1">
      <c r="A4285" t="s">
        <v>29209</v>
      </c>
      <c r="B4285" s="1">
        <v>42089</v>
      </c>
      <c r="C4285" t="s">
        <v>18</v>
      </c>
      <c r="D4285">
        <v>2</v>
      </c>
      <c r="E4285" t="s">
        <v>29228</v>
      </c>
      <c r="F4285" t="s">
        <v>13559</v>
      </c>
      <c r="G4285" t="s">
        <v>479</v>
      </c>
      <c r="H4285" t="s">
        <v>583</v>
      </c>
      <c r="I4285" s="2">
        <v>64.47</v>
      </c>
      <c r="J4285" s="5"/>
      <c r="L4285" s="5"/>
      <c r="M4285" s="2">
        <f t="shared" si="66"/>
        <v>-1083099.6499999992</v>
      </c>
      <c r="P4285"/>
    </row>
    <row r="4286" spans="1:16" hidden="1">
      <c r="A4286" t="s">
        <v>29229</v>
      </c>
      <c r="B4286" s="1">
        <v>42089</v>
      </c>
      <c r="C4286" t="s">
        <v>29249</v>
      </c>
      <c r="D4286">
        <v>2</v>
      </c>
      <c r="E4286" t="s">
        <v>29250</v>
      </c>
      <c r="F4286" t="s">
        <v>7054</v>
      </c>
      <c r="G4286" t="s">
        <v>4</v>
      </c>
      <c r="H4286" t="s">
        <v>9261</v>
      </c>
      <c r="I4286" s="2">
        <v>4100</v>
      </c>
      <c r="J4286" s="5"/>
      <c r="L4286" s="5"/>
      <c r="M4286" s="2">
        <f t="shared" si="66"/>
        <v>-1078999.6499999992</v>
      </c>
      <c r="P4286"/>
    </row>
    <row r="4287" spans="1:16" hidden="1">
      <c r="A4287" t="s">
        <v>29251</v>
      </c>
      <c r="B4287" s="1">
        <v>42089</v>
      </c>
      <c r="C4287" t="s">
        <v>29269</v>
      </c>
      <c r="D4287">
        <v>1</v>
      </c>
      <c r="E4287" t="s">
        <v>29270</v>
      </c>
      <c r="F4287" t="s">
        <v>13565</v>
      </c>
      <c r="G4287" t="s">
        <v>4</v>
      </c>
      <c r="H4287" t="s">
        <v>10824</v>
      </c>
      <c r="I4287" s="2">
        <v>302000</v>
      </c>
      <c r="J4287" s="5"/>
      <c r="L4287" s="5"/>
      <c r="M4287" s="2">
        <f t="shared" si="66"/>
        <v>-776999.64999999921</v>
      </c>
      <c r="P4287"/>
    </row>
    <row r="4288" spans="1:16" hidden="1">
      <c r="A4288" t="s">
        <v>29271</v>
      </c>
      <c r="B4288" s="1">
        <v>42089</v>
      </c>
      <c r="C4288" t="s">
        <v>29290</v>
      </c>
      <c r="D4288">
        <v>2</v>
      </c>
      <c r="E4288" t="s">
        <v>29291</v>
      </c>
      <c r="F4288" t="s">
        <v>7054</v>
      </c>
      <c r="G4288" t="s">
        <v>4</v>
      </c>
      <c r="H4288" t="s">
        <v>21334</v>
      </c>
      <c r="I4288" s="2">
        <v>1025</v>
      </c>
      <c r="J4288" s="5"/>
      <c r="L4288" s="5"/>
      <c r="M4288" s="2">
        <f t="shared" si="66"/>
        <v>-775974.64999999921</v>
      </c>
      <c r="P4288"/>
    </row>
    <row r="4289" spans="1:16" hidden="1">
      <c r="A4289" t="s">
        <v>29292</v>
      </c>
      <c r="B4289" s="1">
        <v>42089</v>
      </c>
      <c r="C4289" t="s">
        <v>18</v>
      </c>
      <c r="D4289">
        <v>2</v>
      </c>
      <c r="E4289" t="s">
        <v>29311</v>
      </c>
      <c r="F4289" t="s">
        <v>13559</v>
      </c>
      <c r="G4289" t="s">
        <v>479</v>
      </c>
      <c r="H4289" t="s">
        <v>8841</v>
      </c>
      <c r="J4289" s="5"/>
      <c r="K4289" s="2">
        <v>400</v>
      </c>
      <c r="L4289" s="5"/>
      <c r="M4289" s="2">
        <f t="shared" si="66"/>
        <v>-776374.64999999921</v>
      </c>
      <c r="P4289"/>
    </row>
    <row r="4290" spans="1:16" hidden="1">
      <c r="A4290" t="s">
        <v>29292</v>
      </c>
      <c r="B4290" s="1">
        <v>42089</v>
      </c>
      <c r="C4290" t="s">
        <v>18</v>
      </c>
      <c r="D4290">
        <v>2</v>
      </c>
      <c r="E4290" t="s">
        <v>29311</v>
      </c>
      <c r="F4290" t="s">
        <v>13559</v>
      </c>
      <c r="G4290" t="s">
        <v>479</v>
      </c>
      <c r="H4290" t="s">
        <v>8841</v>
      </c>
      <c r="I4290" s="2">
        <v>755.51</v>
      </c>
      <c r="J4290" s="5"/>
      <c r="L4290" s="5"/>
      <c r="M4290" s="2">
        <f t="shared" si="66"/>
        <v>-775619.1399999992</v>
      </c>
      <c r="P4290"/>
    </row>
    <row r="4291" spans="1:16" hidden="1">
      <c r="A4291" t="s">
        <v>29312</v>
      </c>
      <c r="B4291" s="1">
        <v>42089</v>
      </c>
      <c r="C4291" t="s">
        <v>18</v>
      </c>
      <c r="D4291">
        <v>2</v>
      </c>
      <c r="E4291" t="s">
        <v>29334</v>
      </c>
      <c r="F4291" t="s">
        <v>13559</v>
      </c>
      <c r="G4291" t="s">
        <v>479</v>
      </c>
      <c r="H4291" t="s">
        <v>14592</v>
      </c>
      <c r="I4291" s="2">
        <v>933.24</v>
      </c>
      <c r="J4291" s="5"/>
      <c r="L4291" s="5"/>
      <c r="M4291" s="2">
        <f t="shared" si="66"/>
        <v>-774685.89999999921</v>
      </c>
      <c r="P4291"/>
    </row>
    <row r="4292" spans="1:16" hidden="1">
      <c r="A4292" t="s">
        <v>29335</v>
      </c>
      <c r="B4292" s="1">
        <v>42089</v>
      </c>
      <c r="C4292" t="s">
        <v>18</v>
      </c>
      <c r="D4292">
        <v>2</v>
      </c>
      <c r="E4292" t="s">
        <v>29355</v>
      </c>
      <c r="F4292" t="s">
        <v>13559</v>
      </c>
      <c r="G4292" t="s">
        <v>479</v>
      </c>
      <c r="H4292" t="s">
        <v>583</v>
      </c>
      <c r="I4292" s="2">
        <v>644.73</v>
      </c>
      <c r="J4292" s="5"/>
      <c r="L4292" s="5"/>
      <c r="M4292" s="2">
        <f t="shared" si="66"/>
        <v>-774041.16999999923</v>
      </c>
      <c r="P4292"/>
    </row>
    <row r="4293" spans="1:16" hidden="1">
      <c r="A4293" t="s">
        <v>29356</v>
      </c>
      <c r="B4293" s="1">
        <v>42089</v>
      </c>
      <c r="C4293" t="s">
        <v>29376</v>
      </c>
      <c r="D4293">
        <v>1</v>
      </c>
      <c r="E4293" t="s">
        <v>29377</v>
      </c>
      <c r="F4293" t="s">
        <v>13565</v>
      </c>
      <c r="G4293" t="s">
        <v>4</v>
      </c>
      <c r="H4293" t="s">
        <v>9321</v>
      </c>
      <c r="I4293" s="2">
        <v>251100</v>
      </c>
      <c r="J4293" s="5"/>
      <c r="L4293" s="5"/>
      <c r="M4293" s="2">
        <f t="shared" si="66"/>
        <v>-522941.16999999923</v>
      </c>
      <c r="P4293"/>
    </row>
    <row r="4294" spans="1:16" hidden="1">
      <c r="A4294" t="s">
        <v>29378</v>
      </c>
      <c r="B4294" s="1">
        <v>42089</v>
      </c>
      <c r="C4294" t="s">
        <v>29400</v>
      </c>
      <c r="D4294">
        <v>1</v>
      </c>
      <c r="E4294" t="s">
        <v>29401</v>
      </c>
      <c r="F4294" t="s">
        <v>13565</v>
      </c>
      <c r="G4294" t="s">
        <v>4</v>
      </c>
      <c r="H4294" t="s">
        <v>1260</v>
      </c>
      <c r="I4294" s="2">
        <v>45000</v>
      </c>
      <c r="J4294" s="5"/>
      <c r="L4294" s="5"/>
      <c r="M4294" s="2">
        <f t="shared" si="66"/>
        <v>-477941.16999999923</v>
      </c>
      <c r="P4294"/>
    </row>
    <row r="4295" spans="1:16" hidden="1">
      <c r="A4295" t="s">
        <v>29402</v>
      </c>
      <c r="B4295" s="1">
        <v>42089</v>
      </c>
      <c r="C4295" t="s">
        <v>29427</v>
      </c>
      <c r="D4295">
        <v>2</v>
      </c>
      <c r="E4295" t="s">
        <v>29428</v>
      </c>
      <c r="F4295" t="s">
        <v>7054</v>
      </c>
      <c r="G4295" t="s">
        <v>4</v>
      </c>
      <c r="H4295" t="s">
        <v>2545</v>
      </c>
      <c r="I4295" s="2">
        <v>800.4</v>
      </c>
      <c r="J4295" s="5"/>
      <c r="L4295" s="5"/>
      <c r="M4295" s="2">
        <f t="shared" si="66"/>
        <v>-477140.7699999992</v>
      </c>
      <c r="P4295"/>
    </row>
    <row r="4296" spans="1:16" hidden="1">
      <c r="A4296" t="s">
        <v>29429</v>
      </c>
      <c r="B4296" s="1">
        <v>42089</v>
      </c>
      <c r="C4296" t="s">
        <v>18</v>
      </c>
      <c r="D4296">
        <v>2</v>
      </c>
      <c r="E4296" t="s">
        <v>29447</v>
      </c>
      <c r="F4296" t="s">
        <v>13559</v>
      </c>
      <c r="G4296" t="s">
        <v>479</v>
      </c>
      <c r="H4296" t="s">
        <v>29448</v>
      </c>
      <c r="I4296" s="2">
        <v>418.95</v>
      </c>
      <c r="J4296" s="5"/>
      <c r="L4296" s="5"/>
      <c r="M4296" s="2">
        <f t="shared" si="66"/>
        <v>-476721.81999999919</v>
      </c>
      <c r="P4296"/>
    </row>
    <row r="4297" spans="1:16" hidden="1">
      <c r="A4297" t="s">
        <v>29449</v>
      </c>
      <c r="B4297" s="1">
        <v>42089</v>
      </c>
      <c r="C4297" t="s">
        <v>18</v>
      </c>
      <c r="D4297">
        <v>2</v>
      </c>
      <c r="E4297" t="s">
        <v>29471</v>
      </c>
      <c r="F4297" t="s">
        <v>13559</v>
      </c>
      <c r="G4297" t="s">
        <v>479</v>
      </c>
      <c r="H4297" t="s">
        <v>18345</v>
      </c>
      <c r="I4297" s="2">
        <v>435.03</v>
      </c>
      <c r="J4297" s="5"/>
      <c r="L4297" s="5"/>
      <c r="M4297" s="2">
        <f t="shared" ref="M4297:M4360" si="67">+M4296+I4297-K4297</f>
        <v>-476286.78999999916</v>
      </c>
      <c r="P4297"/>
    </row>
    <row r="4298" spans="1:16" hidden="1">
      <c r="A4298" t="s">
        <v>29472</v>
      </c>
      <c r="B4298" s="1">
        <v>42089</v>
      </c>
      <c r="C4298" t="s">
        <v>29493</v>
      </c>
      <c r="D4298">
        <v>2</v>
      </c>
      <c r="E4298" t="s">
        <v>29494</v>
      </c>
      <c r="F4298" t="s">
        <v>7054</v>
      </c>
      <c r="G4298" t="s">
        <v>4</v>
      </c>
      <c r="H4298" t="s">
        <v>16061</v>
      </c>
      <c r="I4298" s="2">
        <v>3081.97</v>
      </c>
      <c r="J4298" s="5"/>
      <c r="L4298" s="5"/>
      <c r="M4298" s="2">
        <f t="shared" si="67"/>
        <v>-473204.81999999919</v>
      </c>
      <c r="P4298"/>
    </row>
    <row r="4299" spans="1:16" hidden="1">
      <c r="A4299" t="s">
        <v>29495</v>
      </c>
      <c r="B4299" s="1">
        <v>42089</v>
      </c>
      <c r="C4299" t="s">
        <v>29519</v>
      </c>
      <c r="D4299">
        <v>2</v>
      </c>
      <c r="E4299" t="s">
        <v>29520</v>
      </c>
      <c r="F4299" t="s">
        <v>7054</v>
      </c>
      <c r="G4299" t="s">
        <v>4</v>
      </c>
      <c r="H4299" t="s">
        <v>22402</v>
      </c>
      <c r="I4299" s="2">
        <v>1025</v>
      </c>
      <c r="J4299" s="5"/>
      <c r="L4299" s="5"/>
      <c r="M4299" s="2">
        <f t="shared" si="67"/>
        <v>-472179.81999999919</v>
      </c>
      <c r="P4299"/>
    </row>
    <row r="4300" spans="1:16" hidden="1">
      <c r="A4300" t="s">
        <v>29521</v>
      </c>
      <c r="B4300" s="1">
        <v>42089</v>
      </c>
      <c r="C4300" t="s">
        <v>29539</v>
      </c>
      <c r="D4300">
        <v>2</v>
      </c>
      <c r="E4300" t="s">
        <v>29540</v>
      </c>
      <c r="F4300" t="s">
        <v>7054</v>
      </c>
      <c r="G4300" t="s">
        <v>4</v>
      </c>
      <c r="H4300" t="s">
        <v>29541</v>
      </c>
      <c r="I4300" s="2">
        <v>3144.68</v>
      </c>
      <c r="J4300" s="5"/>
      <c r="L4300" s="5"/>
      <c r="M4300" s="2">
        <f t="shared" si="67"/>
        <v>-469035.1399999992</v>
      </c>
      <c r="P4300"/>
    </row>
    <row r="4301" spans="1:16" hidden="1">
      <c r="A4301" t="s">
        <v>29542</v>
      </c>
      <c r="B4301" s="1">
        <v>42089</v>
      </c>
      <c r="C4301" t="s">
        <v>29562</v>
      </c>
      <c r="D4301">
        <v>2</v>
      </c>
      <c r="E4301" t="s">
        <v>29563</v>
      </c>
      <c r="F4301" t="s">
        <v>7054</v>
      </c>
      <c r="G4301" t="s">
        <v>4</v>
      </c>
      <c r="H4301" t="s">
        <v>25022</v>
      </c>
      <c r="I4301" s="2">
        <v>3490</v>
      </c>
      <c r="J4301" s="5"/>
      <c r="L4301" s="5"/>
      <c r="M4301" s="2">
        <f t="shared" si="67"/>
        <v>-465545.1399999992</v>
      </c>
      <c r="P4301"/>
    </row>
    <row r="4302" spans="1:16" hidden="1">
      <c r="A4302" t="s">
        <v>29564</v>
      </c>
      <c r="B4302" s="1">
        <v>42089</v>
      </c>
      <c r="C4302" t="s">
        <v>29583</v>
      </c>
      <c r="D4302">
        <v>2</v>
      </c>
      <c r="E4302" t="s">
        <v>29584</v>
      </c>
      <c r="F4302" t="s">
        <v>7054</v>
      </c>
      <c r="G4302" t="s">
        <v>4</v>
      </c>
      <c r="H4302" t="s">
        <v>15996</v>
      </c>
      <c r="I4302" s="2">
        <v>1025</v>
      </c>
      <c r="J4302" s="5"/>
      <c r="L4302" s="5"/>
      <c r="M4302" s="2">
        <f t="shared" si="67"/>
        <v>-464520.1399999992</v>
      </c>
      <c r="P4302"/>
    </row>
    <row r="4303" spans="1:16" hidden="1">
      <c r="A4303" t="s">
        <v>29585</v>
      </c>
      <c r="B4303" s="1">
        <v>42089</v>
      </c>
      <c r="C4303" t="s">
        <v>18</v>
      </c>
      <c r="D4303">
        <v>2</v>
      </c>
      <c r="E4303" t="s">
        <v>29606</v>
      </c>
      <c r="F4303" t="s">
        <v>13559</v>
      </c>
      <c r="G4303" t="s">
        <v>479</v>
      </c>
      <c r="H4303" t="s">
        <v>7127</v>
      </c>
      <c r="J4303" s="5"/>
      <c r="K4303" s="2">
        <v>237.13</v>
      </c>
      <c r="L4303" s="5"/>
      <c r="M4303" s="2">
        <f t="shared" si="67"/>
        <v>-464757.2699999992</v>
      </c>
      <c r="P4303"/>
    </row>
    <row r="4304" spans="1:16" hidden="1">
      <c r="A4304" t="s">
        <v>29585</v>
      </c>
      <c r="B4304" s="1">
        <v>42089</v>
      </c>
      <c r="C4304" t="s">
        <v>18</v>
      </c>
      <c r="D4304">
        <v>2</v>
      </c>
      <c r="E4304" t="s">
        <v>29606</v>
      </c>
      <c r="F4304" t="s">
        <v>13559</v>
      </c>
      <c r="G4304" t="s">
        <v>479</v>
      </c>
      <c r="H4304" t="s">
        <v>7127</v>
      </c>
      <c r="I4304" s="2">
        <v>237.13</v>
      </c>
      <c r="J4304" s="5"/>
      <c r="L4304" s="5"/>
      <c r="M4304" s="2">
        <f t="shared" si="67"/>
        <v>-464520.1399999992</v>
      </c>
      <c r="P4304"/>
    </row>
    <row r="4305" spans="1:16" hidden="1">
      <c r="A4305" t="s">
        <v>29607</v>
      </c>
      <c r="B4305" s="1">
        <v>42089</v>
      </c>
      <c r="C4305" t="s">
        <v>29400</v>
      </c>
      <c r="D4305">
        <v>1</v>
      </c>
      <c r="E4305" t="s">
        <v>29628</v>
      </c>
      <c r="F4305" t="s">
        <v>13565</v>
      </c>
      <c r="G4305" t="s">
        <v>4</v>
      </c>
      <c r="H4305" t="s">
        <v>16751</v>
      </c>
      <c r="I4305" s="2">
        <v>300000</v>
      </c>
      <c r="J4305" s="5"/>
      <c r="L4305" s="5"/>
      <c r="M4305" s="2">
        <f t="shared" si="67"/>
        <v>-164520.1399999992</v>
      </c>
      <c r="P4305"/>
    </row>
    <row r="4306" spans="1:16" hidden="1">
      <c r="A4306" t="s">
        <v>29629</v>
      </c>
      <c r="B4306" s="1">
        <v>42089</v>
      </c>
      <c r="C4306" t="s">
        <v>25197</v>
      </c>
      <c r="D4306">
        <v>1</v>
      </c>
      <c r="E4306" t="s">
        <v>29648</v>
      </c>
      <c r="F4306" t="s">
        <v>13561</v>
      </c>
      <c r="G4306" t="s">
        <v>4</v>
      </c>
      <c r="H4306" t="s">
        <v>7289</v>
      </c>
      <c r="I4306" s="2">
        <v>30478.28</v>
      </c>
      <c r="J4306" s="5"/>
      <c r="L4306" s="5"/>
      <c r="M4306" s="2">
        <f t="shared" si="67"/>
        <v>-134041.8599999992</v>
      </c>
      <c r="P4306"/>
    </row>
    <row r="4307" spans="1:16" hidden="1">
      <c r="A4307" t="s">
        <v>29649</v>
      </c>
      <c r="B4307" s="1">
        <v>42089</v>
      </c>
      <c r="C4307" t="s">
        <v>18</v>
      </c>
      <c r="D4307">
        <v>2</v>
      </c>
      <c r="E4307" t="s">
        <v>29666</v>
      </c>
      <c r="F4307" t="s">
        <v>13559</v>
      </c>
      <c r="G4307" t="s">
        <v>479</v>
      </c>
      <c r="H4307" t="s">
        <v>9505</v>
      </c>
      <c r="I4307" s="2">
        <v>1533.54</v>
      </c>
      <c r="J4307" s="5"/>
      <c r="L4307" s="5"/>
      <c r="M4307" s="2">
        <f t="shared" si="67"/>
        <v>-132508.31999999919</v>
      </c>
      <c r="P4307"/>
    </row>
    <row r="4308" spans="1:16" hidden="1">
      <c r="A4308" t="s">
        <v>29667</v>
      </c>
      <c r="B4308" s="1">
        <v>42089</v>
      </c>
      <c r="C4308" t="s">
        <v>18</v>
      </c>
      <c r="D4308">
        <v>2</v>
      </c>
      <c r="E4308" t="s">
        <v>29688</v>
      </c>
      <c r="F4308" t="s">
        <v>13559</v>
      </c>
      <c r="G4308" t="s">
        <v>479</v>
      </c>
      <c r="H4308" t="s">
        <v>668</v>
      </c>
      <c r="J4308" s="5"/>
      <c r="K4308" s="2">
        <v>600</v>
      </c>
      <c r="L4308" s="5"/>
      <c r="M4308" s="2">
        <f t="shared" si="67"/>
        <v>-133108.31999999919</v>
      </c>
      <c r="P4308"/>
    </row>
    <row r="4309" spans="1:16" hidden="1">
      <c r="A4309" t="s">
        <v>29667</v>
      </c>
      <c r="B4309" s="1">
        <v>42089</v>
      </c>
      <c r="C4309" t="s">
        <v>18</v>
      </c>
      <c r="D4309">
        <v>2</v>
      </c>
      <c r="E4309" t="s">
        <v>29688</v>
      </c>
      <c r="F4309" t="s">
        <v>13559</v>
      </c>
      <c r="G4309" t="s">
        <v>479</v>
      </c>
      <c r="H4309" t="s">
        <v>668</v>
      </c>
      <c r="I4309" s="2">
        <v>700.43</v>
      </c>
      <c r="J4309" s="5"/>
      <c r="L4309" s="5"/>
      <c r="M4309" s="2">
        <f t="shared" si="67"/>
        <v>-132407.8899999992</v>
      </c>
      <c r="P4309"/>
    </row>
    <row r="4310" spans="1:16" hidden="1">
      <c r="A4310" t="s">
        <v>29689</v>
      </c>
      <c r="B4310" s="1">
        <v>42089</v>
      </c>
      <c r="C4310" t="s">
        <v>28064</v>
      </c>
      <c r="D4310">
        <v>1</v>
      </c>
      <c r="E4310" t="s">
        <v>29710</v>
      </c>
      <c r="F4310" t="s">
        <v>13565</v>
      </c>
      <c r="G4310" t="s">
        <v>4</v>
      </c>
      <c r="H4310" t="s">
        <v>8771</v>
      </c>
      <c r="I4310" s="2">
        <v>110000</v>
      </c>
      <c r="J4310" s="5"/>
      <c r="L4310" s="5"/>
      <c r="M4310" s="2">
        <f t="shared" si="67"/>
        <v>-22407.889999999199</v>
      </c>
      <c r="P4310"/>
    </row>
    <row r="4311" spans="1:16" hidden="1">
      <c r="A4311" t="s">
        <v>29711</v>
      </c>
      <c r="B4311" s="1">
        <v>42089</v>
      </c>
      <c r="C4311" t="s">
        <v>9492</v>
      </c>
      <c r="D4311">
        <v>2</v>
      </c>
      <c r="E4311" t="s">
        <v>29728</v>
      </c>
      <c r="F4311" t="s">
        <v>7054</v>
      </c>
      <c r="G4311" t="s">
        <v>4</v>
      </c>
      <c r="H4311" t="s">
        <v>867</v>
      </c>
      <c r="I4311" s="2">
        <v>1025</v>
      </c>
      <c r="J4311" s="5"/>
      <c r="L4311" s="5"/>
      <c r="M4311" s="2">
        <f t="shared" si="67"/>
        <v>-21382.889999999199</v>
      </c>
      <c r="P4311"/>
    </row>
    <row r="4312" spans="1:16" hidden="1">
      <c r="A4312" t="s">
        <v>29731</v>
      </c>
      <c r="B4312" s="1">
        <v>42089</v>
      </c>
      <c r="C4312" t="s">
        <v>43</v>
      </c>
      <c r="D4312">
        <v>2</v>
      </c>
      <c r="E4312" t="s">
        <v>29754</v>
      </c>
      <c r="F4312" t="s">
        <v>13559</v>
      </c>
      <c r="G4312" t="s">
        <v>479</v>
      </c>
      <c r="H4312" t="s">
        <v>2780</v>
      </c>
      <c r="J4312" s="5"/>
      <c r="K4312" s="2">
        <v>36692.730000000003</v>
      </c>
      <c r="L4312" s="5"/>
      <c r="M4312" s="2">
        <f t="shared" si="67"/>
        <v>-58075.619999999202</v>
      </c>
      <c r="P4312"/>
    </row>
    <row r="4313" spans="1:16" hidden="1">
      <c r="A4313" t="s">
        <v>29731</v>
      </c>
      <c r="B4313" s="1">
        <v>42089</v>
      </c>
      <c r="C4313" t="s">
        <v>43</v>
      </c>
      <c r="D4313">
        <v>2</v>
      </c>
      <c r="E4313" t="s">
        <v>29754</v>
      </c>
      <c r="F4313" t="s">
        <v>13559</v>
      </c>
      <c r="G4313" t="s">
        <v>479</v>
      </c>
      <c r="H4313" t="s">
        <v>2780</v>
      </c>
      <c r="I4313" s="2">
        <v>36692.730000000003</v>
      </c>
      <c r="J4313" s="5"/>
      <c r="L4313" s="5"/>
      <c r="M4313" s="2">
        <f t="shared" si="67"/>
        <v>-21382.889999999199</v>
      </c>
      <c r="P4313"/>
    </row>
    <row r="4314" spans="1:16" hidden="1">
      <c r="A4314" t="s">
        <v>29757</v>
      </c>
      <c r="B4314" s="1">
        <v>42089</v>
      </c>
      <c r="C4314" t="s">
        <v>29774</v>
      </c>
      <c r="D4314">
        <v>2</v>
      </c>
      <c r="E4314" t="s">
        <v>29775</v>
      </c>
      <c r="F4314" t="s">
        <v>7054</v>
      </c>
      <c r="G4314" t="s">
        <v>4</v>
      </c>
      <c r="H4314" t="s">
        <v>3887</v>
      </c>
      <c r="I4314" s="2">
        <v>1840</v>
      </c>
      <c r="J4314" s="5"/>
      <c r="L4314" s="5"/>
      <c r="M4314" s="2">
        <f t="shared" si="67"/>
        <v>-19542.889999999199</v>
      </c>
      <c r="P4314"/>
    </row>
    <row r="4315" spans="1:16" hidden="1">
      <c r="A4315" t="s">
        <v>29777</v>
      </c>
      <c r="B4315" s="1">
        <v>42089</v>
      </c>
      <c r="C4315" t="s">
        <v>43</v>
      </c>
      <c r="D4315">
        <v>2</v>
      </c>
      <c r="E4315" t="s">
        <v>29798</v>
      </c>
      <c r="F4315" t="s">
        <v>13559</v>
      </c>
      <c r="G4315" t="s">
        <v>479</v>
      </c>
      <c r="H4315" t="s">
        <v>2770</v>
      </c>
      <c r="J4315" s="5"/>
      <c r="K4315" s="2">
        <v>43307.27</v>
      </c>
      <c r="L4315" s="5"/>
      <c r="M4315" s="2">
        <f t="shared" si="67"/>
        <v>-62850.159999999196</v>
      </c>
      <c r="P4315"/>
    </row>
    <row r="4316" spans="1:16" hidden="1">
      <c r="A4316" t="s">
        <v>29777</v>
      </c>
      <c r="B4316" s="1">
        <v>42089</v>
      </c>
      <c r="C4316" t="s">
        <v>43</v>
      </c>
      <c r="D4316">
        <v>2</v>
      </c>
      <c r="E4316" t="s">
        <v>29798</v>
      </c>
      <c r="F4316" t="s">
        <v>13559</v>
      </c>
      <c r="G4316" t="s">
        <v>479</v>
      </c>
      <c r="H4316" t="s">
        <v>2770</v>
      </c>
      <c r="I4316" s="2">
        <v>52693.26</v>
      </c>
      <c r="J4316" s="5"/>
      <c r="L4316" s="5"/>
      <c r="M4316" s="2">
        <f t="shared" si="67"/>
        <v>-10156.899999999194</v>
      </c>
      <c r="P4316"/>
    </row>
    <row r="4317" spans="1:16" hidden="1">
      <c r="A4317" t="s">
        <v>29801</v>
      </c>
      <c r="B4317" s="1">
        <v>42089</v>
      </c>
      <c r="C4317" t="s">
        <v>29822</v>
      </c>
      <c r="D4317">
        <v>2</v>
      </c>
      <c r="E4317" t="s">
        <v>29823</v>
      </c>
      <c r="F4317" t="s">
        <v>7054</v>
      </c>
      <c r="G4317" t="s">
        <v>4</v>
      </c>
      <c r="H4317" t="s">
        <v>376</v>
      </c>
      <c r="I4317" s="2">
        <v>1839.99</v>
      </c>
      <c r="J4317" s="5"/>
      <c r="L4317" s="5"/>
      <c r="M4317" s="2">
        <f t="shared" si="67"/>
        <v>-8316.909999999194</v>
      </c>
      <c r="P4317"/>
    </row>
    <row r="4318" spans="1:16" hidden="1">
      <c r="A4318" t="s">
        <v>29825</v>
      </c>
      <c r="B4318" s="1">
        <v>42089</v>
      </c>
      <c r="C4318" t="s">
        <v>15975</v>
      </c>
      <c r="D4318">
        <v>1</v>
      </c>
      <c r="E4318" t="s">
        <v>29848</v>
      </c>
      <c r="F4318" t="s">
        <v>13565</v>
      </c>
      <c r="G4318" t="s">
        <v>4</v>
      </c>
      <c r="H4318" t="s">
        <v>15977</v>
      </c>
      <c r="I4318" s="2">
        <v>5000</v>
      </c>
      <c r="J4318" s="5"/>
      <c r="L4318" s="5"/>
      <c r="M4318" s="2">
        <f t="shared" si="67"/>
        <v>-3316.909999999194</v>
      </c>
      <c r="P4318"/>
    </row>
    <row r="4319" spans="1:16" hidden="1">
      <c r="A4319" t="s">
        <v>29851</v>
      </c>
      <c r="B4319" s="1">
        <v>42089</v>
      </c>
      <c r="C4319" t="s">
        <v>29869</v>
      </c>
      <c r="D4319">
        <v>2</v>
      </c>
      <c r="E4319" t="s">
        <v>29870</v>
      </c>
      <c r="F4319" t="s">
        <v>7054</v>
      </c>
      <c r="G4319" t="s">
        <v>4</v>
      </c>
      <c r="H4319" t="s">
        <v>14506</v>
      </c>
      <c r="I4319" s="2">
        <v>1025</v>
      </c>
      <c r="J4319" s="5"/>
      <c r="L4319" s="5"/>
      <c r="M4319" s="2">
        <f t="shared" si="67"/>
        <v>-2291.909999999194</v>
      </c>
      <c r="P4319"/>
    </row>
    <row r="4320" spans="1:16" hidden="1">
      <c r="A4320" t="s">
        <v>29873</v>
      </c>
      <c r="B4320" s="1">
        <v>42089</v>
      </c>
      <c r="C4320" t="s">
        <v>29890</v>
      </c>
      <c r="D4320">
        <v>2</v>
      </c>
      <c r="E4320" t="s">
        <v>29891</v>
      </c>
      <c r="F4320" t="s">
        <v>7054</v>
      </c>
      <c r="G4320" t="s">
        <v>4</v>
      </c>
      <c r="H4320" t="s">
        <v>162</v>
      </c>
      <c r="I4320" s="2">
        <v>1025</v>
      </c>
      <c r="J4320" s="5"/>
      <c r="L4320" s="5"/>
      <c r="M4320" s="2">
        <f t="shared" si="67"/>
        <v>-1266.909999999194</v>
      </c>
      <c r="P4320"/>
    </row>
    <row r="4321" spans="1:16" hidden="1">
      <c r="A4321" t="s">
        <v>29894</v>
      </c>
      <c r="B4321" s="1">
        <v>42089</v>
      </c>
      <c r="C4321" t="s">
        <v>29914</v>
      </c>
      <c r="D4321">
        <v>2</v>
      </c>
      <c r="E4321" t="s">
        <v>29915</v>
      </c>
      <c r="F4321" t="s">
        <v>7054</v>
      </c>
      <c r="G4321" t="s">
        <v>4</v>
      </c>
      <c r="H4321" t="s">
        <v>29916</v>
      </c>
      <c r="I4321" s="2">
        <v>4100</v>
      </c>
      <c r="J4321" s="5"/>
      <c r="L4321" s="5"/>
      <c r="M4321" s="2">
        <f t="shared" si="67"/>
        <v>2833.090000000806</v>
      </c>
      <c r="P4321"/>
    </row>
    <row r="4322" spans="1:16" hidden="1">
      <c r="A4322" t="s">
        <v>29921</v>
      </c>
      <c r="B4322" s="1">
        <v>42089</v>
      </c>
      <c r="C4322" t="s">
        <v>29938</v>
      </c>
      <c r="D4322">
        <v>2</v>
      </c>
      <c r="E4322" t="s">
        <v>29939</v>
      </c>
      <c r="F4322" t="s">
        <v>7054</v>
      </c>
      <c r="G4322" t="s">
        <v>4</v>
      </c>
      <c r="H4322" t="s">
        <v>13396</v>
      </c>
      <c r="I4322" s="2">
        <v>1840</v>
      </c>
      <c r="J4322" s="5"/>
      <c r="L4322" s="5"/>
      <c r="M4322" s="2">
        <f t="shared" si="67"/>
        <v>4673.090000000806</v>
      </c>
      <c r="P4322"/>
    </row>
    <row r="4323" spans="1:16" hidden="1">
      <c r="A4323" t="s">
        <v>29943</v>
      </c>
      <c r="B4323" s="1">
        <v>42089</v>
      </c>
      <c r="C4323" t="s">
        <v>29959</v>
      </c>
      <c r="D4323">
        <v>2</v>
      </c>
      <c r="E4323" t="s">
        <v>29960</v>
      </c>
      <c r="F4323" t="s">
        <v>7054</v>
      </c>
      <c r="G4323" t="s">
        <v>4</v>
      </c>
      <c r="H4323" t="s">
        <v>21241</v>
      </c>
      <c r="I4323" s="2">
        <v>1025</v>
      </c>
      <c r="J4323" s="5"/>
      <c r="L4323" s="5"/>
      <c r="M4323" s="2">
        <f t="shared" si="67"/>
        <v>5698.090000000806</v>
      </c>
      <c r="N4323" s="26">
        <f>+M4268-M4323</f>
        <v>940.17999999985113</v>
      </c>
      <c r="P4323"/>
    </row>
    <row r="4324" spans="1:16" hidden="1">
      <c r="A4324" s="35" t="s">
        <v>9613</v>
      </c>
      <c r="B4324" s="36">
        <v>42090</v>
      </c>
      <c r="C4324" s="35" t="s">
        <v>11</v>
      </c>
      <c r="D4324" s="35">
        <v>1</v>
      </c>
      <c r="E4324" s="35" t="s">
        <v>9615</v>
      </c>
      <c r="F4324" s="35" t="s">
        <v>13</v>
      </c>
      <c r="G4324" s="35" t="s">
        <v>4</v>
      </c>
      <c r="H4324" s="35" t="s">
        <v>1244</v>
      </c>
      <c r="I4324" s="11"/>
      <c r="J4324" s="12"/>
      <c r="K4324" s="11">
        <v>26600.01</v>
      </c>
      <c r="L4324" s="12" t="s">
        <v>36333</v>
      </c>
      <c r="M4324" s="11">
        <f t="shared" si="67"/>
        <v>-20901.919999999191</v>
      </c>
      <c r="P4324"/>
    </row>
    <row r="4325" spans="1:16" hidden="1">
      <c r="A4325" t="s">
        <v>9628</v>
      </c>
      <c r="B4325" s="1">
        <v>42090</v>
      </c>
      <c r="C4325" t="s">
        <v>9631</v>
      </c>
      <c r="D4325">
        <v>1</v>
      </c>
      <c r="E4325" t="s">
        <v>9632</v>
      </c>
      <c r="F4325" t="s">
        <v>13</v>
      </c>
      <c r="G4325" t="s">
        <v>4</v>
      </c>
      <c r="H4325" t="s">
        <v>9633</v>
      </c>
      <c r="J4325" s="5"/>
      <c r="K4325" s="2">
        <v>10000</v>
      </c>
      <c r="L4325" s="5" t="s">
        <v>36333</v>
      </c>
      <c r="M4325" s="2">
        <f t="shared" si="67"/>
        <v>-30901.919999999191</v>
      </c>
      <c r="P4325"/>
    </row>
    <row r="4326" spans="1:16" hidden="1">
      <c r="A4326" t="s">
        <v>9640</v>
      </c>
      <c r="B4326" s="1">
        <v>42090</v>
      </c>
      <c r="C4326" t="s">
        <v>6</v>
      </c>
      <c r="D4326">
        <v>1</v>
      </c>
      <c r="E4326" t="s">
        <v>9645</v>
      </c>
      <c r="F4326" t="s">
        <v>29</v>
      </c>
      <c r="G4326" t="s">
        <v>4</v>
      </c>
      <c r="H4326" t="s">
        <v>7954</v>
      </c>
      <c r="I4326" s="2">
        <v>2500</v>
      </c>
      <c r="J4326" s="5">
        <v>3</v>
      </c>
      <c r="L4326" s="5"/>
      <c r="M4326" s="2">
        <f t="shared" si="67"/>
        <v>-28401.919999999191</v>
      </c>
      <c r="P4326"/>
    </row>
    <row r="4327" spans="1:16" hidden="1">
      <c r="A4327" t="s">
        <v>9647</v>
      </c>
      <c r="B4327" s="1">
        <v>42090</v>
      </c>
      <c r="C4327" t="s">
        <v>11</v>
      </c>
      <c r="D4327">
        <v>1</v>
      </c>
      <c r="E4327" t="s">
        <v>9649</v>
      </c>
      <c r="F4327" t="s">
        <v>13</v>
      </c>
      <c r="G4327" t="s">
        <v>4</v>
      </c>
      <c r="H4327" t="s">
        <v>3746</v>
      </c>
      <c r="J4327" s="5"/>
      <c r="K4327" s="2">
        <v>1025</v>
      </c>
      <c r="L4327" s="5" t="s">
        <v>36333</v>
      </c>
      <c r="M4327" s="2">
        <f t="shared" si="67"/>
        <v>-29426.919999999191</v>
      </c>
      <c r="P4327"/>
    </row>
    <row r="4328" spans="1:16" hidden="1">
      <c r="A4328" t="s">
        <v>9681</v>
      </c>
      <c r="B4328" s="1">
        <v>42090</v>
      </c>
      <c r="C4328" t="s">
        <v>9631</v>
      </c>
      <c r="D4328">
        <v>1</v>
      </c>
      <c r="E4328" t="s">
        <v>9632</v>
      </c>
      <c r="F4328" t="s">
        <v>13</v>
      </c>
      <c r="G4328" t="s">
        <v>4</v>
      </c>
      <c r="H4328" t="s">
        <v>9683</v>
      </c>
      <c r="I4328" s="2">
        <v>10000</v>
      </c>
      <c r="J4328" s="5" t="s">
        <v>36333</v>
      </c>
      <c r="L4328" s="5"/>
      <c r="M4328" s="2">
        <f t="shared" si="67"/>
        <v>-19426.919999999191</v>
      </c>
      <c r="P4328"/>
    </row>
    <row r="4329" spans="1:16" hidden="1">
      <c r="A4329" t="s">
        <v>9684</v>
      </c>
      <c r="B4329" s="1">
        <v>42090</v>
      </c>
      <c r="C4329" t="s">
        <v>9689</v>
      </c>
      <c r="D4329">
        <v>1</v>
      </c>
      <c r="E4329" t="s">
        <v>9690</v>
      </c>
      <c r="F4329" t="s">
        <v>13</v>
      </c>
      <c r="G4329" t="s">
        <v>4</v>
      </c>
      <c r="H4329" t="s">
        <v>9691</v>
      </c>
      <c r="J4329" s="5"/>
      <c r="K4329" s="2">
        <v>10000</v>
      </c>
      <c r="L4329" s="5" t="s">
        <v>36333</v>
      </c>
      <c r="M4329" s="2">
        <f t="shared" si="67"/>
        <v>-29426.919999999191</v>
      </c>
      <c r="P4329"/>
    </row>
    <row r="4330" spans="1:16" hidden="1">
      <c r="A4330" t="s">
        <v>9714</v>
      </c>
      <c r="B4330" s="1">
        <v>42090</v>
      </c>
      <c r="C4330" t="s">
        <v>11</v>
      </c>
      <c r="D4330">
        <v>1</v>
      </c>
      <c r="E4330" t="s">
        <v>9717</v>
      </c>
      <c r="F4330" t="s">
        <v>13</v>
      </c>
      <c r="G4330" t="s">
        <v>4</v>
      </c>
      <c r="H4330" t="s">
        <v>9718</v>
      </c>
      <c r="J4330" s="5"/>
      <c r="K4330" s="2">
        <v>289920</v>
      </c>
      <c r="L4330" s="5" t="s">
        <v>36333</v>
      </c>
      <c r="M4330" s="2">
        <f t="shared" si="67"/>
        <v>-319346.91999999917</v>
      </c>
      <c r="P4330"/>
    </row>
    <row r="4331" spans="1:16" hidden="1">
      <c r="A4331" t="s">
        <v>9741</v>
      </c>
      <c r="B4331" s="1">
        <v>42090</v>
      </c>
      <c r="C4331" t="s">
        <v>11</v>
      </c>
      <c r="D4331">
        <v>1</v>
      </c>
      <c r="E4331" t="s">
        <v>9747</v>
      </c>
      <c r="F4331" t="s">
        <v>13</v>
      </c>
      <c r="G4331" t="s">
        <v>4</v>
      </c>
      <c r="H4331" t="s">
        <v>1541</v>
      </c>
      <c r="J4331" s="5"/>
      <c r="K4331" s="2">
        <v>1025</v>
      </c>
      <c r="L4331" s="5" t="s">
        <v>36333</v>
      </c>
      <c r="M4331" s="2">
        <f t="shared" si="67"/>
        <v>-320371.91999999917</v>
      </c>
      <c r="P4331"/>
    </row>
    <row r="4332" spans="1:16" hidden="1">
      <c r="A4332" t="s">
        <v>9763</v>
      </c>
      <c r="B4332" s="1">
        <v>42090</v>
      </c>
      <c r="C4332" t="s">
        <v>354</v>
      </c>
      <c r="D4332">
        <v>1</v>
      </c>
      <c r="E4332" t="s">
        <v>9766</v>
      </c>
      <c r="F4332" t="s">
        <v>13</v>
      </c>
      <c r="G4332" t="s">
        <v>4</v>
      </c>
      <c r="H4332" t="s">
        <v>1268</v>
      </c>
      <c r="J4332" s="5"/>
      <c r="K4332" s="2">
        <v>550</v>
      </c>
      <c r="L4332" s="5" t="s">
        <v>36333</v>
      </c>
      <c r="M4332" s="2">
        <f t="shared" si="67"/>
        <v>-320921.91999999917</v>
      </c>
      <c r="P4332"/>
    </row>
    <row r="4333" spans="1:16" hidden="1">
      <c r="A4333" t="s">
        <v>9790</v>
      </c>
      <c r="B4333" s="1">
        <v>42090</v>
      </c>
      <c r="C4333" t="s">
        <v>9795</v>
      </c>
      <c r="D4333">
        <v>2</v>
      </c>
      <c r="E4333" t="s">
        <v>9796</v>
      </c>
      <c r="F4333" t="s">
        <v>78</v>
      </c>
      <c r="G4333" t="s">
        <v>4</v>
      </c>
      <c r="H4333" t="s">
        <v>285</v>
      </c>
      <c r="J4333" s="5"/>
      <c r="K4333" s="2">
        <v>990</v>
      </c>
      <c r="L4333" s="5" t="s">
        <v>36333</v>
      </c>
      <c r="M4333" s="2">
        <f t="shared" si="67"/>
        <v>-321911.91999999917</v>
      </c>
      <c r="P4333"/>
    </row>
    <row r="4334" spans="1:16" hidden="1">
      <c r="A4334" t="s">
        <v>9790</v>
      </c>
      <c r="B4334" s="1">
        <v>42090</v>
      </c>
      <c r="C4334" t="s">
        <v>9795</v>
      </c>
      <c r="D4334">
        <v>2</v>
      </c>
      <c r="E4334" t="s">
        <v>9796</v>
      </c>
      <c r="F4334" t="s">
        <v>78</v>
      </c>
      <c r="G4334" t="s">
        <v>4</v>
      </c>
      <c r="H4334" t="s">
        <v>285</v>
      </c>
      <c r="I4334" s="2">
        <v>400.2</v>
      </c>
      <c r="J4334" s="5" t="s">
        <v>36333</v>
      </c>
      <c r="L4334" s="5"/>
      <c r="M4334" s="2">
        <f t="shared" si="67"/>
        <v>-321511.71999999916</v>
      </c>
      <c r="P4334"/>
    </row>
    <row r="4335" spans="1:16" hidden="1">
      <c r="A4335" t="s">
        <v>9799</v>
      </c>
      <c r="B4335" s="1">
        <v>42090</v>
      </c>
      <c r="C4335" t="s">
        <v>9803</v>
      </c>
      <c r="D4335">
        <v>2</v>
      </c>
      <c r="E4335" t="s">
        <v>9804</v>
      </c>
      <c r="F4335" t="s">
        <v>78</v>
      </c>
      <c r="G4335" t="s">
        <v>4</v>
      </c>
      <c r="H4335" t="s">
        <v>285</v>
      </c>
      <c r="J4335" s="5"/>
      <c r="K4335" s="2">
        <v>3940</v>
      </c>
      <c r="L4335" s="5" t="s">
        <v>36333</v>
      </c>
      <c r="M4335" s="2">
        <f t="shared" si="67"/>
        <v>-325451.71999999916</v>
      </c>
      <c r="P4335"/>
    </row>
    <row r="4336" spans="1:16" hidden="1">
      <c r="A4336" t="s">
        <v>9807</v>
      </c>
      <c r="B4336" s="1">
        <v>42090</v>
      </c>
      <c r="C4336" t="s">
        <v>9795</v>
      </c>
      <c r="D4336">
        <v>2</v>
      </c>
      <c r="E4336" t="s">
        <v>9812</v>
      </c>
      <c r="F4336" t="s">
        <v>78</v>
      </c>
      <c r="G4336" t="s">
        <v>4</v>
      </c>
      <c r="H4336" t="s">
        <v>285</v>
      </c>
      <c r="J4336" s="5"/>
      <c r="K4336" s="2">
        <v>990</v>
      </c>
      <c r="L4336" s="5" t="s">
        <v>36333</v>
      </c>
      <c r="M4336" s="2">
        <f t="shared" si="67"/>
        <v>-326441.71999999916</v>
      </c>
      <c r="P4336"/>
    </row>
    <row r="4337" spans="1:16" hidden="1">
      <c r="A4337" t="s">
        <v>9825</v>
      </c>
      <c r="B4337" s="1">
        <v>42090</v>
      </c>
      <c r="C4337" t="s">
        <v>6</v>
      </c>
      <c r="D4337">
        <v>1</v>
      </c>
      <c r="E4337" t="s">
        <v>9833</v>
      </c>
      <c r="F4337" t="s">
        <v>29</v>
      </c>
      <c r="G4337" t="s">
        <v>4</v>
      </c>
      <c r="H4337" t="s">
        <v>9834</v>
      </c>
      <c r="I4337" s="2">
        <v>250</v>
      </c>
      <c r="J4337" s="5">
        <v>1</v>
      </c>
      <c r="L4337" s="5"/>
      <c r="M4337" s="2">
        <f t="shared" si="67"/>
        <v>-326191.71999999916</v>
      </c>
      <c r="P4337"/>
    </row>
    <row r="4338" spans="1:16" hidden="1">
      <c r="A4338" t="s">
        <v>9894</v>
      </c>
      <c r="B4338" s="1">
        <v>42090</v>
      </c>
      <c r="C4338" t="s">
        <v>9899</v>
      </c>
      <c r="D4338">
        <v>1</v>
      </c>
      <c r="E4338" t="s">
        <v>9900</v>
      </c>
      <c r="F4338" t="s">
        <v>13</v>
      </c>
      <c r="G4338" t="s">
        <v>4</v>
      </c>
      <c r="H4338" t="s">
        <v>9901</v>
      </c>
      <c r="J4338" s="5"/>
      <c r="K4338" s="2">
        <v>12000</v>
      </c>
      <c r="L4338" s="5" t="s">
        <v>36333</v>
      </c>
      <c r="M4338" s="2">
        <f t="shared" si="67"/>
        <v>-338191.71999999916</v>
      </c>
      <c r="P4338"/>
    </row>
    <row r="4339" spans="1:16" hidden="1">
      <c r="A4339" t="s">
        <v>9902</v>
      </c>
      <c r="B4339" s="1">
        <v>42090</v>
      </c>
      <c r="C4339" t="s">
        <v>245</v>
      </c>
      <c r="D4339">
        <v>1</v>
      </c>
      <c r="E4339" t="s">
        <v>9904</v>
      </c>
      <c r="F4339" t="s">
        <v>13</v>
      </c>
      <c r="G4339" t="s">
        <v>4</v>
      </c>
      <c r="H4339" t="s">
        <v>2401</v>
      </c>
      <c r="J4339" s="5"/>
      <c r="K4339" s="2">
        <v>8492.9699999999993</v>
      </c>
      <c r="L4339" s="5" t="s">
        <v>36333</v>
      </c>
      <c r="M4339" s="2">
        <f t="shared" si="67"/>
        <v>-346684.68999999913</v>
      </c>
      <c r="P4339"/>
    </row>
    <row r="4340" spans="1:16" hidden="1">
      <c r="A4340" t="s">
        <v>9936</v>
      </c>
      <c r="B4340" s="1">
        <v>42090</v>
      </c>
      <c r="C4340" t="s">
        <v>6</v>
      </c>
      <c r="D4340">
        <v>1</v>
      </c>
      <c r="E4340" t="s">
        <v>9937</v>
      </c>
      <c r="F4340" t="s">
        <v>29</v>
      </c>
      <c r="G4340" t="s">
        <v>4</v>
      </c>
      <c r="H4340" t="s">
        <v>1037</v>
      </c>
      <c r="I4340" s="2">
        <v>4857.96</v>
      </c>
      <c r="J4340" s="5">
        <v>1</v>
      </c>
      <c r="L4340" s="5"/>
      <c r="M4340" s="2">
        <f t="shared" si="67"/>
        <v>-341826.72999999911</v>
      </c>
      <c r="N4340" t="s">
        <v>36332</v>
      </c>
      <c r="P4340"/>
    </row>
    <row r="4341" spans="1:16" hidden="1">
      <c r="A4341" t="s">
        <v>9941</v>
      </c>
      <c r="B4341" s="1">
        <v>42090</v>
      </c>
      <c r="C4341" t="s">
        <v>8112</v>
      </c>
      <c r="D4341">
        <v>1</v>
      </c>
      <c r="E4341" t="s">
        <v>9945</v>
      </c>
      <c r="F4341" t="s">
        <v>13</v>
      </c>
      <c r="G4341" t="s">
        <v>4</v>
      </c>
      <c r="H4341" t="s">
        <v>9946</v>
      </c>
      <c r="J4341" s="5"/>
      <c r="K4341" s="2">
        <v>2200</v>
      </c>
      <c r="L4341" s="5" t="s">
        <v>36333</v>
      </c>
      <c r="M4341" s="2">
        <f t="shared" si="67"/>
        <v>-344026.72999999911</v>
      </c>
      <c r="P4341"/>
    </row>
    <row r="4342" spans="1:16" hidden="1">
      <c r="A4342" t="s">
        <v>9947</v>
      </c>
      <c r="B4342" s="1">
        <v>42090</v>
      </c>
      <c r="C4342" t="s">
        <v>6</v>
      </c>
      <c r="D4342">
        <v>1</v>
      </c>
      <c r="E4342" t="s">
        <v>9948</v>
      </c>
      <c r="F4342" t="s">
        <v>29</v>
      </c>
      <c r="G4342" t="s">
        <v>4</v>
      </c>
      <c r="H4342" t="s">
        <v>1037</v>
      </c>
      <c r="I4342" s="4">
        <v>13329.31</v>
      </c>
      <c r="J4342" s="6" t="s">
        <v>36333</v>
      </c>
      <c r="L4342" s="5"/>
      <c r="M4342" s="2">
        <f t="shared" si="67"/>
        <v>-330697.41999999911</v>
      </c>
      <c r="P4342"/>
    </row>
    <row r="4343" spans="1:16" hidden="1">
      <c r="A4343" t="s">
        <v>9952</v>
      </c>
      <c r="B4343" s="1">
        <v>42090</v>
      </c>
      <c r="C4343" t="s">
        <v>18</v>
      </c>
      <c r="D4343">
        <v>1</v>
      </c>
      <c r="E4343" t="s">
        <v>9956</v>
      </c>
      <c r="F4343" t="s">
        <v>13</v>
      </c>
      <c r="G4343" t="s">
        <v>4</v>
      </c>
      <c r="H4343" t="s">
        <v>1037</v>
      </c>
      <c r="J4343" s="5"/>
      <c r="K4343" s="4">
        <v>13329.31</v>
      </c>
      <c r="L4343" s="6" t="s">
        <v>36333</v>
      </c>
      <c r="M4343" s="2">
        <f t="shared" si="67"/>
        <v>-344026.72999999911</v>
      </c>
      <c r="P4343"/>
    </row>
    <row r="4344" spans="1:16" hidden="1">
      <c r="A4344" t="s">
        <v>10027</v>
      </c>
      <c r="B4344" s="1">
        <v>42090</v>
      </c>
      <c r="C4344" t="s">
        <v>6</v>
      </c>
      <c r="D4344">
        <v>1</v>
      </c>
      <c r="E4344" t="s">
        <v>10033</v>
      </c>
      <c r="F4344" t="s">
        <v>29</v>
      </c>
      <c r="G4344" t="s">
        <v>4</v>
      </c>
      <c r="H4344" t="s">
        <v>10034</v>
      </c>
      <c r="I4344" s="2">
        <v>200</v>
      </c>
      <c r="J4344" s="5">
        <v>1</v>
      </c>
      <c r="L4344" s="5"/>
      <c r="M4344" s="2">
        <f t="shared" si="67"/>
        <v>-343826.72999999911</v>
      </c>
      <c r="P4344"/>
    </row>
    <row r="4345" spans="1:16" hidden="1">
      <c r="A4345" t="s">
        <v>10035</v>
      </c>
      <c r="B4345" s="1">
        <v>42090</v>
      </c>
      <c r="C4345" t="s">
        <v>7388</v>
      </c>
      <c r="D4345">
        <v>1</v>
      </c>
      <c r="E4345" t="s">
        <v>10043</v>
      </c>
      <c r="F4345" t="s">
        <v>16</v>
      </c>
      <c r="G4345" t="s">
        <v>4</v>
      </c>
      <c r="H4345" t="s">
        <v>2953</v>
      </c>
      <c r="J4345" s="5"/>
      <c r="K4345" s="2">
        <v>260000</v>
      </c>
      <c r="L4345" s="5" t="s">
        <v>36333</v>
      </c>
      <c r="M4345" s="2">
        <f t="shared" si="67"/>
        <v>-603826.72999999905</v>
      </c>
      <c r="P4345"/>
    </row>
    <row r="4346" spans="1:16" hidden="1">
      <c r="A4346" t="s">
        <v>10046</v>
      </c>
      <c r="B4346" s="1">
        <v>42090</v>
      </c>
      <c r="C4346" t="s">
        <v>7388</v>
      </c>
      <c r="D4346">
        <v>1</v>
      </c>
      <c r="E4346" t="s">
        <v>10051</v>
      </c>
      <c r="F4346" t="s">
        <v>67</v>
      </c>
      <c r="G4346" t="s">
        <v>4</v>
      </c>
      <c r="H4346" t="s">
        <v>8452</v>
      </c>
      <c r="J4346" s="5"/>
      <c r="K4346" s="2">
        <v>5600</v>
      </c>
      <c r="L4346" s="5" t="s">
        <v>36333</v>
      </c>
      <c r="M4346" s="2">
        <f t="shared" si="67"/>
        <v>-609426.72999999905</v>
      </c>
      <c r="P4346"/>
    </row>
    <row r="4347" spans="1:16" hidden="1">
      <c r="A4347" t="s">
        <v>10060</v>
      </c>
      <c r="B4347" s="1">
        <v>42090</v>
      </c>
      <c r="C4347" t="s">
        <v>7388</v>
      </c>
      <c r="D4347">
        <v>1</v>
      </c>
      <c r="E4347" t="s">
        <v>10064</v>
      </c>
      <c r="F4347" t="s">
        <v>13</v>
      </c>
      <c r="G4347" t="s">
        <v>4</v>
      </c>
      <c r="H4347" t="s">
        <v>10065</v>
      </c>
      <c r="J4347" s="5"/>
      <c r="K4347" s="2">
        <v>5030</v>
      </c>
      <c r="L4347" s="5" t="s">
        <v>36333</v>
      </c>
      <c r="M4347" s="2">
        <f t="shared" si="67"/>
        <v>-614456.72999999905</v>
      </c>
      <c r="P4347"/>
    </row>
    <row r="4348" spans="1:16" hidden="1">
      <c r="A4348" t="s">
        <v>10095</v>
      </c>
      <c r="B4348" s="1">
        <v>42090</v>
      </c>
      <c r="C4348" t="s">
        <v>7388</v>
      </c>
      <c r="D4348">
        <v>1</v>
      </c>
      <c r="E4348" t="s">
        <v>10099</v>
      </c>
      <c r="F4348" t="s">
        <v>13</v>
      </c>
      <c r="G4348" t="s">
        <v>4</v>
      </c>
      <c r="H4348" t="s">
        <v>10100</v>
      </c>
      <c r="J4348" s="5"/>
      <c r="K4348" s="2">
        <v>130000</v>
      </c>
      <c r="L4348" s="5" t="s">
        <v>36333</v>
      </c>
      <c r="M4348" s="2">
        <f t="shared" si="67"/>
        <v>-744456.72999999905</v>
      </c>
      <c r="P4348"/>
    </row>
    <row r="4349" spans="1:16" hidden="1">
      <c r="A4349" t="s">
        <v>10103</v>
      </c>
      <c r="B4349" s="1">
        <v>42090</v>
      </c>
      <c r="C4349" t="s">
        <v>11</v>
      </c>
      <c r="D4349">
        <v>1</v>
      </c>
      <c r="E4349" t="s">
        <v>10104</v>
      </c>
      <c r="F4349" t="s">
        <v>13</v>
      </c>
      <c r="G4349" t="s">
        <v>4</v>
      </c>
      <c r="H4349" t="s">
        <v>4936</v>
      </c>
      <c r="J4349" s="5"/>
      <c r="K4349" s="2">
        <v>144480</v>
      </c>
      <c r="L4349" s="5" t="s">
        <v>36333</v>
      </c>
      <c r="M4349" s="2">
        <f t="shared" si="67"/>
        <v>-888936.72999999905</v>
      </c>
      <c r="P4349"/>
    </row>
    <row r="4350" spans="1:16" hidden="1">
      <c r="A4350" t="s">
        <v>10118</v>
      </c>
      <c r="B4350" s="1">
        <v>42090</v>
      </c>
      <c r="C4350" t="s">
        <v>10120</v>
      </c>
      <c r="D4350">
        <v>2</v>
      </c>
      <c r="E4350" t="s">
        <v>10121</v>
      </c>
      <c r="F4350" t="s">
        <v>78</v>
      </c>
      <c r="G4350" t="s">
        <v>4</v>
      </c>
      <c r="H4350" t="s">
        <v>10122</v>
      </c>
      <c r="J4350" s="5"/>
      <c r="K4350" s="2">
        <v>1025</v>
      </c>
      <c r="L4350" s="5" t="s">
        <v>36333</v>
      </c>
      <c r="M4350" s="2">
        <f t="shared" si="67"/>
        <v>-889961.72999999905</v>
      </c>
      <c r="P4350"/>
    </row>
    <row r="4351" spans="1:16" hidden="1">
      <c r="A4351" t="s">
        <v>10146</v>
      </c>
      <c r="B4351" s="1">
        <v>42090</v>
      </c>
      <c r="C4351" t="s">
        <v>437</v>
      </c>
      <c r="D4351">
        <v>1</v>
      </c>
      <c r="E4351" t="s">
        <v>10148</v>
      </c>
      <c r="F4351" t="s">
        <v>228</v>
      </c>
      <c r="G4351" t="s">
        <v>4</v>
      </c>
      <c r="H4351" t="s">
        <v>10149</v>
      </c>
      <c r="J4351" s="5"/>
      <c r="K4351" s="2">
        <v>40000</v>
      </c>
      <c r="L4351" s="5" t="s">
        <v>36333</v>
      </c>
      <c r="M4351" s="2">
        <f t="shared" si="67"/>
        <v>-929961.72999999905</v>
      </c>
      <c r="P4351"/>
    </row>
    <row r="4352" spans="1:16" hidden="1">
      <c r="A4352" t="s">
        <v>10150</v>
      </c>
      <c r="B4352" s="1">
        <v>42090</v>
      </c>
      <c r="C4352" t="s">
        <v>437</v>
      </c>
      <c r="D4352">
        <v>1</v>
      </c>
      <c r="E4352" t="s">
        <v>10156</v>
      </c>
      <c r="F4352" t="s">
        <v>13</v>
      </c>
      <c r="G4352" t="s">
        <v>4</v>
      </c>
      <c r="H4352" t="s">
        <v>10157</v>
      </c>
      <c r="J4352" s="5"/>
      <c r="K4352" s="2">
        <v>120000</v>
      </c>
      <c r="L4352" s="5" t="s">
        <v>36333</v>
      </c>
      <c r="M4352" s="2">
        <f t="shared" si="67"/>
        <v>-1049961.7299999991</v>
      </c>
      <c r="P4352"/>
    </row>
    <row r="4353" spans="1:16" hidden="1">
      <c r="A4353" t="s">
        <v>10158</v>
      </c>
      <c r="B4353" s="1">
        <v>42090</v>
      </c>
      <c r="C4353" t="s">
        <v>437</v>
      </c>
      <c r="D4353">
        <v>1</v>
      </c>
      <c r="E4353" t="s">
        <v>10161</v>
      </c>
      <c r="F4353" t="s">
        <v>16</v>
      </c>
      <c r="G4353" t="s">
        <v>4</v>
      </c>
      <c r="H4353" t="s">
        <v>10162</v>
      </c>
      <c r="J4353" s="5"/>
      <c r="K4353" s="2">
        <v>125000</v>
      </c>
      <c r="L4353" s="5" t="s">
        <v>36333</v>
      </c>
      <c r="M4353" s="2">
        <f t="shared" si="67"/>
        <v>-1174961.7299999991</v>
      </c>
      <c r="P4353"/>
    </row>
    <row r="4354" spans="1:16" hidden="1">
      <c r="A4354" t="s">
        <v>10164</v>
      </c>
      <c r="B4354" s="1">
        <v>42090</v>
      </c>
      <c r="C4354" t="s">
        <v>437</v>
      </c>
      <c r="D4354">
        <v>1</v>
      </c>
      <c r="E4354" t="s">
        <v>10165</v>
      </c>
      <c r="F4354" t="s">
        <v>13</v>
      </c>
      <c r="G4354" t="s">
        <v>4</v>
      </c>
      <c r="H4354" t="s">
        <v>10166</v>
      </c>
      <c r="J4354" s="5"/>
      <c r="K4354" s="2">
        <v>47000</v>
      </c>
      <c r="L4354" s="5" t="s">
        <v>36333</v>
      </c>
      <c r="M4354" s="2">
        <f t="shared" si="67"/>
        <v>-1221961.7299999991</v>
      </c>
      <c r="P4354"/>
    </row>
    <row r="4355" spans="1:16" hidden="1">
      <c r="A4355" t="s">
        <v>10170</v>
      </c>
      <c r="B4355" s="1">
        <v>42090</v>
      </c>
      <c r="C4355" t="s">
        <v>437</v>
      </c>
      <c r="D4355">
        <v>1</v>
      </c>
      <c r="E4355" t="s">
        <v>10176</v>
      </c>
      <c r="F4355" t="s">
        <v>13</v>
      </c>
      <c r="G4355" t="s">
        <v>4</v>
      </c>
      <c r="H4355" t="s">
        <v>10177</v>
      </c>
      <c r="J4355" s="5"/>
      <c r="K4355" s="2">
        <v>95000</v>
      </c>
      <c r="L4355" s="5" t="s">
        <v>36333</v>
      </c>
      <c r="M4355" s="2">
        <f t="shared" si="67"/>
        <v>-1316961.7299999991</v>
      </c>
      <c r="P4355"/>
    </row>
    <row r="4356" spans="1:16" hidden="1">
      <c r="A4356" t="s">
        <v>10210</v>
      </c>
      <c r="B4356" s="1">
        <v>42090</v>
      </c>
      <c r="C4356" t="s">
        <v>9421</v>
      </c>
      <c r="D4356">
        <v>1</v>
      </c>
      <c r="E4356" t="s">
        <v>10218</v>
      </c>
      <c r="F4356" t="s">
        <v>228</v>
      </c>
      <c r="G4356" t="s">
        <v>4</v>
      </c>
      <c r="H4356" t="s">
        <v>4606</v>
      </c>
      <c r="J4356" s="5"/>
      <c r="K4356" s="2">
        <v>81834.37</v>
      </c>
      <c r="L4356" s="5" t="s">
        <v>36333</v>
      </c>
      <c r="M4356" s="2">
        <f t="shared" si="67"/>
        <v>-1398796.0999999992</v>
      </c>
      <c r="P4356"/>
    </row>
    <row r="4357" spans="1:16" hidden="1">
      <c r="A4357" t="s">
        <v>10226</v>
      </c>
      <c r="B4357" s="1">
        <v>42090</v>
      </c>
      <c r="C4357" t="s">
        <v>195</v>
      </c>
      <c r="D4357">
        <v>1</v>
      </c>
      <c r="E4357" t="s">
        <v>10231</v>
      </c>
      <c r="F4357" t="s">
        <v>13</v>
      </c>
      <c r="G4357" t="s">
        <v>4</v>
      </c>
      <c r="H4357" t="s">
        <v>195</v>
      </c>
      <c r="J4357" s="5"/>
      <c r="K4357" s="2">
        <v>12165.11</v>
      </c>
      <c r="L4357" s="5">
        <v>2</v>
      </c>
      <c r="M4357" s="2">
        <f t="shared" si="67"/>
        <v>-1410961.2099999993</v>
      </c>
      <c r="P4357"/>
    </row>
    <row r="4358" spans="1:16" hidden="1">
      <c r="A4358" t="s">
        <v>10234</v>
      </c>
      <c r="B4358" s="1">
        <v>42090</v>
      </c>
      <c r="C4358" t="s">
        <v>200</v>
      </c>
      <c r="D4358">
        <v>1</v>
      </c>
      <c r="E4358" t="s">
        <v>10238</v>
      </c>
      <c r="F4358" t="s">
        <v>13</v>
      </c>
      <c r="G4358" t="s">
        <v>4</v>
      </c>
      <c r="H4358" t="s">
        <v>494</v>
      </c>
      <c r="J4358" s="5"/>
      <c r="K4358" s="2">
        <v>49355.9</v>
      </c>
      <c r="L4358" s="5">
        <v>3</v>
      </c>
      <c r="M4358" s="2">
        <f t="shared" si="67"/>
        <v>-1460317.1099999992</v>
      </c>
      <c r="P4358"/>
    </row>
    <row r="4359" spans="1:16" hidden="1">
      <c r="A4359" t="s">
        <v>10239</v>
      </c>
      <c r="B4359" s="1">
        <v>42090</v>
      </c>
      <c r="C4359" t="s">
        <v>18</v>
      </c>
      <c r="D4359">
        <v>1</v>
      </c>
      <c r="E4359" t="s">
        <v>10241</v>
      </c>
      <c r="F4359" t="s">
        <v>13</v>
      </c>
      <c r="G4359" t="s">
        <v>4</v>
      </c>
      <c r="H4359" t="s">
        <v>18</v>
      </c>
      <c r="J4359" s="5"/>
      <c r="K4359" s="2">
        <v>14315.32</v>
      </c>
      <c r="L4359" s="5">
        <v>1</v>
      </c>
      <c r="M4359" s="2">
        <f t="shared" si="67"/>
        <v>-1474632.4299999992</v>
      </c>
      <c r="P4359"/>
    </row>
    <row r="4360" spans="1:16" hidden="1">
      <c r="A4360" t="s">
        <v>29962</v>
      </c>
      <c r="B4360" s="1">
        <v>42090</v>
      </c>
      <c r="C4360" t="s">
        <v>29980</v>
      </c>
      <c r="D4360">
        <v>1</v>
      </c>
      <c r="E4360" t="s">
        <v>29981</v>
      </c>
      <c r="F4360" t="s">
        <v>13565</v>
      </c>
      <c r="G4360" t="s">
        <v>4</v>
      </c>
      <c r="H4360" t="s">
        <v>4443</v>
      </c>
      <c r="I4360" s="2">
        <v>26600.01</v>
      </c>
      <c r="J4360" s="5" t="s">
        <v>36333</v>
      </c>
      <c r="L4360" s="5"/>
      <c r="M4360" s="2">
        <f t="shared" si="67"/>
        <v>-1448032.4199999992</v>
      </c>
      <c r="P4360"/>
    </row>
    <row r="4361" spans="1:16" hidden="1">
      <c r="A4361" s="41" t="s">
        <v>29985</v>
      </c>
      <c r="B4361" s="40">
        <v>42090</v>
      </c>
      <c r="C4361" s="41" t="s">
        <v>1419</v>
      </c>
      <c r="D4361" s="41">
        <v>2</v>
      </c>
      <c r="E4361" s="41" t="s">
        <v>30001</v>
      </c>
      <c r="F4361" s="41" t="s">
        <v>13559</v>
      </c>
      <c r="G4361" s="41" t="s">
        <v>479</v>
      </c>
      <c r="H4361" s="41" t="s">
        <v>10476</v>
      </c>
      <c r="I4361" s="42">
        <v>4868.62</v>
      </c>
      <c r="J4361" s="46"/>
      <c r="K4361" s="42"/>
      <c r="L4361" s="46"/>
      <c r="M4361" s="42">
        <f t="shared" ref="M4361:M4424" si="68">+M4360+I4361-K4361</f>
        <v>-1443163.7999999991</v>
      </c>
      <c r="N4361" s="25" t="s">
        <v>36394</v>
      </c>
      <c r="P4361" s="34"/>
    </row>
    <row r="4362" spans="1:16" hidden="1">
      <c r="A4362" t="s">
        <v>30004</v>
      </c>
      <c r="B4362" s="1">
        <v>42090</v>
      </c>
      <c r="C4362" t="s">
        <v>30024</v>
      </c>
      <c r="D4362">
        <v>1</v>
      </c>
      <c r="E4362" t="s">
        <v>30025</v>
      </c>
      <c r="F4362" t="s">
        <v>13565</v>
      </c>
      <c r="G4362" t="s">
        <v>4</v>
      </c>
      <c r="H4362" t="s">
        <v>9633</v>
      </c>
      <c r="I4362" s="2">
        <v>10000</v>
      </c>
      <c r="J4362" s="5" t="s">
        <v>36333</v>
      </c>
      <c r="L4362" s="5"/>
      <c r="M4362" s="2">
        <f t="shared" si="68"/>
        <v>-1433163.7999999991</v>
      </c>
      <c r="P4362"/>
    </row>
    <row r="4363" spans="1:16" hidden="1">
      <c r="A4363" t="s">
        <v>30028</v>
      </c>
      <c r="B4363" s="1">
        <v>42090</v>
      </c>
      <c r="C4363" t="s">
        <v>30047</v>
      </c>
      <c r="D4363">
        <v>2</v>
      </c>
      <c r="E4363" t="s">
        <v>30048</v>
      </c>
      <c r="F4363" t="s">
        <v>7054</v>
      </c>
      <c r="G4363" t="s">
        <v>4</v>
      </c>
      <c r="H4363" t="s">
        <v>3746</v>
      </c>
      <c r="I4363" s="2">
        <v>1025</v>
      </c>
      <c r="J4363" s="5" t="s">
        <v>36333</v>
      </c>
      <c r="L4363" s="5"/>
      <c r="M4363" s="2">
        <f t="shared" si="68"/>
        <v>-1432138.7999999991</v>
      </c>
      <c r="P4363"/>
    </row>
    <row r="4364" spans="1:16" hidden="1">
      <c r="A4364" t="s">
        <v>30052</v>
      </c>
      <c r="B4364" s="1">
        <v>42090</v>
      </c>
      <c r="C4364" t="s">
        <v>30065</v>
      </c>
      <c r="D4364">
        <v>2</v>
      </c>
      <c r="E4364" t="s">
        <v>30066</v>
      </c>
      <c r="F4364" t="s">
        <v>7054</v>
      </c>
      <c r="G4364" t="s">
        <v>4</v>
      </c>
      <c r="H4364" t="s">
        <v>7954</v>
      </c>
      <c r="I4364" s="2">
        <v>1839.99</v>
      </c>
      <c r="J4364" s="5">
        <v>3</v>
      </c>
      <c r="L4364" s="5"/>
      <c r="M4364" s="2">
        <f t="shared" si="68"/>
        <v>-1430298.8099999991</v>
      </c>
      <c r="P4364"/>
    </row>
    <row r="4365" spans="1:16" hidden="1">
      <c r="A4365" t="s">
        <v>30069</v>
      </c>
      <c r="B4365" s="1">
        <v>42090</v>
      </c>
      <c r="C4365" t="s">
        <v>18</v>
      </c>
      <c r="D4365">
        <v>2</v>
      </c>
      <c r="E4365" t="s">
        <v>30085</v>
      </c>
      <c r="F4365" t="s">
        <v>13559</v>
      </c>
      <c r="G4365" t="s">
        <v>313</v>
      </c>
      <c r="H4365" t="s">
        <v>19849</v>
      </c>
      <c r="I4365" s="2">
        <v>466.91</v>
      </c>
      <c r="J4365" s="5">
        <v>1</v>
      </c>
      <c r="L4365" s="5"/>
      <c r="M4365" s="2">
        <f t="shared" si="68"/>
        <v>-1429831.8999999992</v>
      </c>
      <c r="P4365"/>
    </row>
    <row r="4366" spans="1:16" hidden="1">
      <c r="A4366" t="s">
        <v>30087</v>
      </c>
      <c r="B4366" s="1">
        <v>42090</v>
      </c>
      <c r="C4366" t="s">
        <v>30024</v>
      </c>
      <c r="D4366">
        <v>1</v>
      </c>
      <c r="E4366" t="s">
        <v>30025</v>
      </c>
      <c r="F4366" t="s">
        <v>13565</v>
      </c>
      <c r="G4366" t="s">
        <v>4</v>
      </c>
      <c r="H4366" t="s">
        <v>9683</v>
      </c>
      <c r="J4366" s="5"/>
      <c r="K4366" s="2">
        <v>10000</v>
      </c>
      <c r="L4366" s="5" t="s">
        <v>36333</v>
      </c>
      <c r="M4366" s="2">
        <f t="shared" si="68"/>
        <v>-1439831.8999999992</v>
      </c>
      <c r="P4366"/>
    </row>
    <row r="4367" spans="1:16" hidden="1">
      <c r="A4367" t="s">
        <v>30109</v>
      </c>
      <c r="B4367" s="1">
        <v>42090</v>
      </c>
      <c r="C4367" t="s">
        <v>30024</v>
      </c>
      <c r="D4367">
        <v>1</v>
      </c>
      <c r="E4367" t="s">
        <v>30126</v>
      </c>
      <c r="F4367" t="s">
        <v>13565</v>
      </c>
      <c r="G4367" t="s">
        <v>4</v>
      </c>
      <c r="H4367" t="s">
        <v>30127</v>
      </c>
      <c r="I4367" s="2">
        <v>10000</v>
      </c>
      <c r="J4367" s="5" t="s">
        <v>36333</v>
      </c>
      <c r="L4367" s="5"/>
      <c r="M4367" s="2">
        <f t="shared" si="68"/>
        <v>-1429831.8999999992</v>
      </c>
      <c r="P4367"/>
    </row>
    <row r="4368" spans="1:16" hidden="1">
      <c r="A4368" t="s">
        <v>30130</v>
      </c>
      <c r="B4368" s="1">
        <v>42090</v>
      </c>
      <c r="C4368" t="s">
        <v>18</v>
      </c>
      <c r="D4368">
        <v>2</v>
      </c>
      <c r="E4368" t="s">
        <v>30150</v>
      </c>
      <c r="F4368" t="s">
        <v>13559</v>
      </c>
      <c r="G4368" t="s">
        <v>479</v>
      </c>
      <c r="H4368" t="s">
        <v>30151</v>
      </c>
      <c r="I4368" s="2">
        <v>337.97</v>
      </c>
      <c r="J4368" s="5">
        <v>2</v>
      </c>
      <c r="L4368" s="5"/>
      <c r="M4368" s="2">
        <f t="shared" si="68"/>
        <v>-1429493.9299999992</v>
      </c>
      <c r="P4368"/>
    </row>
    <row r="4369" spans="1:16" hidden="1">
      <c r="A4369" t="s">
        <v>30153</v>
      </c>
      <c r="B4369" s="1">
        <v>42090</v>
      </c>
      <c r="C4369" t="s">
        <v>30171</v>
      </c>
      <c r="D4369">
        <v>1</v>
      </c>
      <c r="E4369" t="s">
        <v>30172</v>
      </c>
      <c r="F4369" t="s">
        <v>13565</v>
      </c>
      <c r="G4369" t="s">
        <v>4</v>
      </c>
      <c r="H4369" t="s">
        <v>9718</v>
      </c>
      <c r="I4369" s="2">
        <v>289920</v>
      </c>
      <c r="J4369" s="5" t="s">
        <v>36333</v>
      </c>
      <c r="L4369" s="5"/>
      <c r="M4369" s="2">
        <f t="shared" si="68"/>
        <v>-1139573.9299999992</v>
      </c>
      <c r="P4369"/>
    </row>
    <row r="4370" spans="1:16" hidden="1">
      <c r="A4370" t="s">
        <v>30175</v>
      </c>
      <c r="B4370" s="1">
        <v>42090</v>
      </c>
      <c r="C4370" t="s">
        <v>18</v>
      </c>
      <c r="D4370">
        <v>2</v>
      </c>
      <c r="E4370" t="s">
        <v>30191</v>
      </c>
      <c r="F4370" t="s">
        <v>13559</v>
      </c>
      <c r="G4370" t="s">
        <v>313</v>
      </c>
      <c r="H4370" t="s">
        <v>65</v>
      </c>
      <c r="I4370" s="2">
        <v>402.44</v>
      </c>
      <c r="J4370" s="5">
        <v>3</v>
      </c>
      <c r="L4370" s="5"/>
      <c r="M4370" s="2">
        <f t="shared" si="68"/>
        <v>-1139171.4899999993</v>
      </c>
      <c r="P4370"/>
    </row>
    <row r="4371" spans="1:16" hidden="1">
      <c r="A4371" t="s">
        <v>30194</v>
      </c>
      <c r="B4371" s="1">
        <v>42090</v>
      </c>
      <c r="C4371" t="s">
        <v>18</v>
      </c>
      <c r="D4371">
        <v>2</v>
      </c>
      <c r="E4371" t="s">
        <v>30212</v>
      </c>
      <c r="F4371" t="s">
        <v>13559</v>
      </c>
      <c r="G4371" t="s">
        <v>479</v>
      </c>
      <c r="H4371" t="s">
        <v>1037</v>
      </c>
      <c r="J4371" s="5"/>
      <c r="K4371" s="2">
        <v>200</v>
      </c>
      <c r="L4371" s="5">
        <v>1</v>
      </c>
      <c r="M4371" s="2">
        <f t="shared" si="68"/>
        <v>-1139371.4899999993</v>
      </c>
      <c r="N4371" t="s">
        <v>36332</v>
      </c>
      <c r="P4371"/>
    </row>
    <row r="4372" spans="1:16" hidden="1">
      <c r="A4372" t="s">
        <v>30194</v>
      </c>
      <c r="B4372" s="1">
        <v>42090</v>
      </c>
      <c r="C4372" t="s">
        <v>18</v>
      </c>
      <c r="D4372">
        <v>2</v>
      </c>
      <c r="E4372" t="s">
        <v>30212</v>
      </c>
      <c r="F4372" t="s">
        <v>13559</v>
      </c>
      <c r="G4372" t="s">
        <v>479</v>
      </c>
      <c r="H4372" t="s">
        <v>1037</v>
      </c>
      <c r="I4372" s="2">
        <v>420.42</v>
      </c>
      <c r="J4372" s="5">
        <v>1</v>
      </c>
      <c r="L4372" s="5"/>
      <c r="M4372" s="2">
        <f t="shared" si="68"/>
        <v>-1138951.0699999994</v>
      </c>
      <c r="N4372" t="s">
        <v>36332</v>
      </c>
      <c r="P4372"/>
    </row>
    <row r="4373" spans="1:16" hidden="1">
      <c r="A4373" t="s">
        <v>30214</v>
      </c>
      <c r="B4373" s="1">
        <v>42090</v>
      </c>
      <c r="C4373" t="s">
        <v>30236</v>
      </c>
      <c r="D4373">
        <v>2</v>
      </c>
      <c r="E4373" t="s">
        <v>30237</v>
      </c>
      <c r="F4373" t="s">
        <v>7054</v>
      </c>
      <c r="G4373" t="s">
        <v>4</v>
      </c>
      <c r="H4373" t="s">
        <v>1541</v>
      </c>
      <c r="I4373" s="2">
        <v>1025</v>
      </c>
      <c r="J4373" s="5" t="s">
        <v>36333</v>
      </c>
      <c r="L4373" s="5"/>
      <c r="M4373" s="2">
        <f t="shared" si="68"/>
        <v>-1137926.0699999994</v>
      </c>
      <c r="P4373"/>
    </row>
    <row r="4374" spans="1:16" hidden="1">
      <c r="A4374" t="s">
        <v>30240</v>
      </c>
      <c r="B4374" s="1">
        <v>42090</v>
      </c>
      <c r="C4374" t="s">
        <v>18</v>
      </c>
      <c r="D4374">
        <v>2</v>
      </c>
      <c r="E4374" t="s">
        <v>30259</v>
      </c>
      <c r="F4374" t="s">
        <v>13559</v>
      </c>
      <c r="G4374" t="s">
        <v>479</v>
      </c>
      <c r="H4374" t="s">
        <v>4017</v>
      </c>
      <c r="J4374" s="5"/>
      <c r="K4374" s="2">
        <v>521.15</v>
      </c>
      <c r="L4374" s="5" t="s">
        <v>36333</v>
      </c>
      <c r="M4374" s="2">
        <f t="shared" si="68"/>
        <v>-1138447.2199999993</v>
      </c>
      <c r="P4374"/>
    </row>
    <row r="4375" spans="1:16" hidden="1">
      <c r="A4375" t="s">
        <v>30240</v>
      </c>
      <c r="B4375" s="1">
        <v>42090</v>
      </c>
      <c r="C4375" t="s">
        <v>18</v>
      </c>
      <c r="D4375">
        <v>2</v>
      </c>
      <c r="E4375" t="s">
        <v>30259</v>
      </c>
      <c r="F4375" t="s">
        <v>13559</v>
      </c>
      <c r="G4375" t="s">
        <v>479</v>
      </c>
      <c r="H4375" t="s">
        <v>4017</v>
      </c>
      <c r="I4375" s="2">
        <v>521.15</v>
      </c>
      <c r="J4375" s="5" t="s">
        <v>36333</v>
      </c>
      <c r="L4375" s="5"/>
      <c r="M4375" s="2">
        <f t="shared" si="68"/>
        <v>-1137926.0699999994</v>
      </c>
      <c r="P4375"/>
    </row>
    <row r="4376" spans="1:16" hidden="1">
      <c r="A4376" t="s">
        <v>30262</v>
      </c>
      <c r="B4376" s="1">
        <v>42090</v>
      </c>
      <c r="C4376" t="s">
        <v>30279</v>
      </c>
      <c r="D4376">
        <v>2</v>
      </c>
      <c r="E4376" t="s">
        <v>30280</v>
      </c>
      <c r="F4376" t="s">
        <v>7054</v>
      </c>
      <c r="G4376" t="s">
        <v>4</v>
      </c>
      <c r="H4376" t="s">
        <v>120</v>
      </c>
      <c r="I4376" s="2">
        <v>550.01</v>
      </c>
      <c r="J4376" s="5" t="s">
        <v>36333</v>
      </c>
      <c r="L4376" s="5"/>
      <c r="M4376" s="2">
        <f t="shared" si="68"/>
        <v>-1137376.0599999994</v>
      </c>
      <c r="P4376"/>
    </row>
    <row r="4377" spans="1:16" hidden="1">
      <c r="A4377" t="s">
        <v>30284</v>
      </c>
      <c r="B4377" s="1">
        <v>42090</v>
      </c>
      <c r="C4377" t="s">
        <v>9795</v>
      </c>
      <c r="D4377">
        <v>2</v>
      </c>
      <c r="E4377" t="s">
        <v>30304</v>
      </c>
      <c r="F4377" t="s">
        <v>7054</v>
      </c>
      <c r="G4377" t="s">
        <v>4</v>
      </c>
      <c r="H4377" t="s">
        <v>285</v>
      </c>
      <c r="I4377" s="2">
        <v>990</v>
      </c>
      <c r="J4377" s="5" t="s">
        <v>36333</v>
      </c>
      <c r="L4377" s="5"/>
      <c r="M4377" s="2">
        <f t="shared" si="68"/>
        <v>-1136386.0599999994</v>
      </c>
      <c r="P4377"/>
    </row>
    <row r="4378" spans="1:16" hidden="1">
      <c r="A4378" t="s">
        <v>30306</v>
      </c>
      <c r="B4378" s="1">
        <v>42090</v>
      </c>
      <c r="C4378" t="s">
        <v>9795</v>
      </c>
      <c r="D4378">
        <v>2</v>
      </c>
      <c r="E4378" t="s">
        <v>30323</v>
      </c>
      <c r="F4378" t="s">
        <v>7054</v>
      </c>
      <c r="G4378" t="s">
        <v>4</v>
      </c>
      <c r="H4378" t="s">
        <v>285</v>
      </c>
      <c r="J4378" s="5"/>
      <c r="K4378" s="2">
        <v>400.2</v>
      </c>
      <c r="L4378" s="5" t="s">
        <v>36333</v>
      </c>
      <c r="M4378" s="2">
        <f t="shared" si="68"/>
        <v>-1136786.2599999993</v>
      </c>
      <c r="P4378"/>
    </row>
    <row r="4379" spans="1:16" hidden="1">
      <c r="A4379" t="s">
        <v>30306</v>
      </c>
      <c r="B4379" s="1">
        <v>42090</v>
      </c>
      <c r="C4379" t="s">
        <v>9795</v>
      </c>
      <c r="D4379">
        <v>2</v>
      </c>
      <c r="E4379" t="s">
        <v>30323</v>
      </c>
      <c r="F4379" t="s">
        <v>7054</v>
      </c>
      <c r="G4379" t="s">
        <v>4</v>
      </c>
      <c r="H4379" t="s">
        <v>285</v>
      </c>
      <c r="I4379" s="2">
        <v>990</v>
      </c>
      <c r="J4379" s="5" t="s">
        <v>36333</v>
      </c>
      <c r="L4379" s="5"/>
      <c r="M4379" s="2">
        <f t="shared" si="68"/>
        <v>-1135796.2599999993</v>
      </c>
      <c r="P4379"/>
    </row>
    <row r="4380" spans="1:16" hidden="1">
      <c r="A4380" t="s">
        <v>30325</v>
      </c>
      <c r="B4380" s="1">
        <v>42090</v>
      </c>
      <c r="C4380" t="s">
        <v>9803</v>
      </c>
      <c r="D4380">
        <v>2</v>
      </c>
      <c r="E4380" t="s">
        <v>30346</v>
      </c>
      <c r="F4380" t="s">
        <v>7054</v>
      </c>
      <c r="G4380" t="s">
        <v>4</v>
      </c>
      <c r="H4380" t="s">
        <v>285</v>
      </c>
      <c r="I4380" s="2">
        <v>3940</v>
      </c>
      <c r="J4380" s="5" t="s">
        <v>36333</v>
      </c>
      <c r="L4380" s="5"/>
      <c r="M4380" s="2">
        <f t="shared" si="68"/>
        <v>-1131856.2599999993</v>
      </c>
      <c r="P4380"/>
    </row>
    <row r="4381" spans="1:16" hidden="1">
      <c r="A4381" t="s">
        <v>30349</v>
      </c>
      <c r="B4381" s="1">
        <v>42090</v>
      </c>
      <c r="C4381" t="s">
        <v>30366</v>
      </c>
      <c r="D4381">
        <v>2</v>
      </c>
      <c r="E4381" t="s">
        <v>30367</v>
      </c>
      <c r="F4381" t="s">
        <v>7054</v>
      </c>
      <c r="G4381" t="s">
        <v>4</v>
      </c>
      <c r="H4381" t="s">
        <v>2401</v>
      </c>
      <c r="I4381" s="2">
        <v>8492.9699999999993</v>
      </c>
      <c r="J4381" s="5" t="s">
        <v>36333</v>
      </c>
      <c r="L4381" s="5"/>
      <c r="M4381" s="2">
        <f t="shared" si="68"/>
        <v>-1123363.2899999993</v>
      </c>
      <c r="P4381"/>
    </row>
    <row r="4382" spans="1:16" hidden="1">
      <c r="A4382" t="s">
        <v>30370</v>
      </c>
      <c r="B4382" s="1">
        <v>42090</v>
      </c>
      <c r="C4382" t="s">
        <v>30390</v>
      </c>
      <c r="D4382">
        <v>2</v>
      </c>
      <c r="E4382" t="s">
        <v>30391</v>
      </c>
      <c r="F4382" t="s">
        <v>7054</v>
      </c>
      <c r="G4382" t="s">
        <v>4</v>
      </c>
      <c r="H4382" t="s">
        <v>490</v>
      </c>
      <c r="I4382" s="2">
        <v>590</v>
      </c>
      <c r="J4382" s="5">
        <v>2</v>
      </c>
      <c r="L4382" s="5"/>
      <c r="M4382" s="2">
        <f t="shared" si="68"/>
        <v>-1122773.2899999993</v>
      </c>
      <c r="P4382"/>
    </row>
    <row r="4383" spans="1:16" hidden="1">
      <c r="A4383" t="s">
        <v>30393</v>
      </c>
      <c r="B4383" s="1">
        <v>42090</v>
      </c>
      <c r="C4383" t="s">
        <v>30410</v>
      </c>
      <c r="D4383">
        <v>2</v>
      </c>
      <c r="E4383" t="s">
        <v>30411</v>
      </c>
      <c r="F4383" t="s">
        <v>7054</v>
      </c>
      <c r="G4383" t="s">
        <v>4</v>
      </c>
      <c r="H4383" t="s">
        <v>365</v>
      </c>
      <c r="I4383" s="2">
        <v>1025</v>
      </c>
      <c r="J4383" s="5">
        <v>3</v>
      </c>
      <c r="L4383" s="5"/>
      <c r="M4383" s="2">
        <f t="shared" si="68"/>
        <v>-1121748.2899999993</v>
      </c>
      <c r="P4383"/>
    </row>
    <row r="4384" spans="1:16" hidden="1">
      <c r="A4384" t="s">
        <v>30413</v>
      </c>
      <c r="B4384" s="1">
        <v>42090</v>
      </c>
      <c r="C4384" t="s">
        <v>30432</v>
      </c>
      <c r="D4384">
        <v>1</v>
      </c>
      <c r="E4384" t="s">
        <v>30433</v>
      </c>
      <c r="F4384" t="s">
        <v>13565</v>
      </c>
      <c r="G4384" t="s">
        <v>4</v>
      </c>
      <c r="H4384" t="s">
        <v>30434</v>
      </c>
      <c r="I4384" s="2">
        <v>12000</v>
      </c>
      <c r="J4384" s="5" t="s">
        <v>36333</v>
      </c>
      <c r="L4384" s="5"/>
      <c r="M4384" s="2">
        <f t="shared" si="68"/>
        <v>-1109748.2899999993</v>
      </c>
      <c r="P4384"/>
    </row>
    <row r="4385" spans="1:16" hidden="1">
      <c r="A4385" t="s">
        <v>30436</v>
      </c>
      <c r="B4385" s="1">
        <v>42090</v>
      </c>
      <c r="C4385" t="s">
        <v>30452</v>
      </c>
      <c r="D4385">
        <v>2</v>
      </c>
      <c r="E4385" t="s">
        <v>30453</v>
      </c>
      <c r="F4385" t="s">
        <v>7054</v>
      </c>
      <c r="G4385" t="s">
        <v>4</v>
      </c>
      <c r="H4385" t="s">
        <v>17779</v>
      </c>
      <c r="I4385" s="2">
        <v>1025</v>
      </c>
      <c r="J4385" s="5">
        <v>1</v>
      </c>
      <c r="L4385" s="5"/>
      <c r="M4385" s="2">
        <f t="shared" si="68"/>
        <v>-1108723.2899999993</v>
      </c>
      <c r="P4385"/>
    </row>
    <row r="4386" spans="1:16" hidden="1">
      <c r="A4386" t="s">
        <v>30456</v>
      </c>
      <c r="B4386" s="1">
        <v>42090</v>
      </c>
      <c r="C4386" t="s">
        <v>30474</v>
      </c>
      <c r="D4386">
        <v>2</v>
      </c>
      <c r="E4386" t="s">
        <v>30475</v>
      </c>
      <c r="F4386" t="s">
        <v>7054</v>
      </c>
      <c r="G4386" t="s">
        <v>4</v>
      </c>
      <c r="H4386" t="s">
        <v>8387</v>
      </c>
      <c r="I4386" s="2">
        <v>1025</v>
      </c>
      <c r="J4386" s="5">
        <v>3</v>
      </c>
      <c r="L4386" s="5"/>
      <c r="M4386" s="2">
        <f t="shared" si="68"/>
        <v>-1107698.2899999993</v>
      </c>
      <c r="P4386"/>
    </row>
    <row r="4387" spans="1:16" hidden="1">
      <c r="A4387" t="s">
        <v>30477</v>
      </c>
      <c r="B4387" s="1">
        <v>42090</v>
      </c>
      <c r="C4387" t="s">
        <v>30494</v>
      </c>
      <c r="D4387">
        <v>2</v>
      </c>
      <c r="E4387" t="s">
        <v>30495</v>
      </c>
      <c r="F4387" t="s">
        <v>7054</v>
      </c>
      <c r="G4387" t="s">
        <v>4</v>
      </c>
      <c r="H4387" t="s">
        <v>6520</v>
      </c>
      <c r="I4387" s="2">
        <v>1025</v>
      </c>
      <c r="J4387" s="5">
        <v>3</v>
      </c>
      <c r="L4387" s="5"/>
      <c r="M4387" s="2">
        <f t="shared" si="68"/>
        <v>-1106673.2899999993</v>
      </c>
      <c r="P4387"/>
    </row>
    <row r="4388" spans="1:16" hidden="1">
      <c r="A4388" t="s">
        <v>30497</v>
      </c>
      <c r="B4388" s="1">
        <v>42090</v>
      </c>
      <c r="C4388" t="s">
        <v>18</v>
      </c>
      <c r="D4388">
        <v>2</v>
      </c>
      <c r="E4388" t="s">
        <v>30517</v>
      </c>
      <c r="F4388" t="s">
        <v>13559</v>
      </c>
      <c r="G4388" t="s">
        <v>479</v>
      </c>
      <c r="H4388" t="s">
        <v>583</v>
      </c>
      <c r="I4388" s="2">
        <v>64.47</v>
      </c>
      <c r="J4388" s="5">
        <v>1</v>
      </c>
      <c r="L4388" s="5"/>
      <c r="M4388" s="2">
        <f t="shared" si="68"/>
        <v>-1106608.8199999994</v>
      </c>
      <c r="P4388"/>
    </row>
    <row r="4389" spans="1:16" hidden="1">
      <c r="A4389" t="s">
        <v>30520</v>
      </c>
      <c r="B4389" s="1">
        <v>42090</v>
      </c>
      <c r="C4389" t="s">
        <v>30545</v>
      </c>
      <c r="D4389">
        <v>2</v>
      </c>
      <c r="E4389" t="s">
        <v>30546</v>
      </c>
      <c r="F4389" t="s">
        <v>7054</v>
      </c>
      <c r="G4389" t="s">
        <v>4</v>
      </c>
      <c r="H4389" t="s">
        <v>30547</v>
      </c>
      <c r="I4389" s="2">
        <v>2200</v>
      </c>
      <c r="J4389" s="5" t="s">
        <v>36333</v>
      </c>
      <c r="L4389" s="5"/>
      <c r="M4389" s="2">
        <f t="shared" si="68"/>
        <v>-1104408.8199999994</v>
      </c>
      <c r="P4389"/>
    </row>
    <row r="4390" spans="1:16" hidden="1">
      <c r="A4390" t="s">
        <v>30549</v>
      </c>
      <c r="B4390" s="1">
        <v>42090</v>
      </c>
      <c r="C4390" t="s">
        <v>30567</v>
      </c>
      <c r="D4390">
        <v>2</v>
      </c>
      <c r="E4390" t="s">
        <v>30568</v>
      </c>
      <c r="F4390" t="s">
        <v>13559</v>
      </c>
      <c r="G4390" t="s">
        <v>313</v>
      </c>
      <c r="H4390" t="s">
        <v>7954</v>
      </c>
      <c r="J4390" s="5"/>
      <c r="K4390" s="2">
        <v>2500</v>
      </c>
      <c r="L4390" s="5" t="s">
        <v>36333</v>
      </c>
      <c r="M4390" s="2">
        <f t="shared" si="68"/>
        <v>-1106908.8199999994</v>
      </c>
      <c r="P4390"/>
    </row>
    <row r="4391" spans="1:16" hidden="1">
      <c r="A4391" t="s">
        <v>30549</v>
      </c>
      <c r="B4391" s="1">
        <v>42090</v>
      </c>
      <c r="C4391" t="s">
        <v>30567</v>
      </c>
      <c r="D4391">
        <v>2</v>
      </c>
      <c r="E4391" t="s">
        <v>30568</v>
      </c>
      <c r="F4391" t="s">
        <v>13559</v>
      </c>
      <c r="G4391" t="s">
        <v>313</v>
      </c>
      <c r="H4391" t="s">
        <v>7954</v>
      </c>
      <c r="I4391" s="2">
        <v>2500</v>
      </c>
      <c r="J4391" s="5" t="s">
        <v>36333</v>
      </c>
      <c r="L4391" s="5"/>
      <c r="M4391" s="2">
        <f t="shared" si="68"/>
        <v>-1104408.8199999994</v>
      </c>
      <c r="P4391"/>
    </row>
    <row r="4392" spans="1:16" hidden="1">
      <c r="A4392" t="s">
        <v>30571</v>
      </c>
      <c r="B4392" s="1">
        <v>42090</v>
      </c>
      <c r="C4392" t="s">
        <v>30593</v>
      </c>
      <c r="D4392">
        <v>2</v>
      </c>
      <c r="E4392" t="s">
        <v>30594</v>
      </c>
      <c r="F4392" t="s">
        <v>7054</v>
      </c>
      <c r="G4392" t="s">
        <v>4</v>
      </c>
      <c r="H4392" t="s">
        <v>10124</v>
      </c>
      <c r="I4392" s="2">
        <v>1025</v>
      </c>
      <c r="J4392" s="5">
        <v>1</v>
      </c>
      <c r="L4392" s="5"/>
      <c r="M4392" s="2">
        <f t="shared" si="68"/>
        <v>-1103383.8199999994</v>
      </c>
      <c r="P4392"/>
    </row>
    <row r="4393" spans="1:16" hidden="1">
      <c r="A4393" t="s">
        <v>30598</v>
      </c>
      <c r="B4393" s="1">
        <v>42090</v>
      </c>
      <c r="C4393" t="s">
        <v>30619</v>
      </c>
      <c r="D4393">
        <v>1</v>
      </c>
      <c r="E4393" t="s">
        <v>30620</v>
      </c>
      <c r="F4393" t="s">
        <v>13565</v>
      </c>
      <c r="G4393" t="s">
        <v>4</v>
      </c>
      <c r="H4393" t="s">
        <v>2953</v>
      </c>
      <c r="I4393" s="2">
        <v>260000</v>
      </c>
      <c r="J4393" s="5" t="s">
        <v>36333</v>
      </c>
      <c r="L4393" s="5"/>
      <c r="M4393" s="2">
        <f t="shared" si="68"/>
        <v>-843383.81999999937</v>
      </c>
      <c r="P4393"/>
    </row>
    <row r="4394" spans="1:16" hidden="1">
      <c r="A4394" t="s">
        <v>30622</v>
      </c>
      <c r="B4394" s="1">
        <v>42090</v>
      </c>
      <c r="C4394" t="s">
        <v>27598</v>
      </c>
      <c r="D4394">
        <v>1</v>
      </c>
      <c r="E4394" t="s">
        <v>30641</v>
      </c>
      <c r="F4394" t="s">
        <v>13565</v>
      </c>
      <c r="G4394" t="s">
        <v>4</v>
      </c>
      <c r="H4394" t="s">
        <v>30642</v>
      </c>
      <c r="I4394" s="2">
        <v>5600</v>
      </c>
      <c r="J4394" s="5" t="s">
        <v>36333</v>
      </c>
      <c r="L4394" s="5"/>
      <c r="M4394" s="2">
        <f t="shared" si="68"/>
        <v>-837783.81999999937</v>
      </c>
      <c r="P4394"/>
    </row>
    <row r="4395" spans="1:16" hidden="1">
      <c r="A4395" t="s">
        <v>30645</v>
      </c>
      <c r="B4395" s="1">
        <v>42090</v>
      </c>
      <c r="C4395" t="s">
        <v>30663</v>
      </c>
      <c r="D4395">
        <v>2</v>
      </c>
      <c r="E4395" t="s">
        <v>30664</v>
      </c>
      <c r="F4395" t="s">
        <v>7054</v>
      </c>
      <c r="G4395" t="s">
        <v>4</v>
      </c>
      <c r="H4395" t="s">
        <v>9093</v>
      </c>
      <c r="I4395" s="2">
        <v>4300.1000000000004</v>
      </c>
      <c r="J4395" s="5">
        <v>2</v>
      </c>
      <c r="L4395" s="5"/>
      <c r="M4395" s="2">
        <f t="shared" si="68"/>
        <v>-833483.71999999939</v>
      </c>
      <c r="P4395"/>
    </row>
    <row r="4396" spans="1:16" hidden="1">
      <c r="A4396" t="s">
        <v>30666</v>
      </c>
      <c r="B4396" s="1">
        <v>42090</v>
      </c>
      <c r="C4396" t="s">
        <v>30685</v>
      </c>
      <c r="D4396">
        <v>2</v>
      </c>
      <c r="E4396" t="s">
        <v>30686</v>
      </c>
      <c r="F4396" t="s">
        <v>13559</v>
      </c>
      <c r="G4396" t="s">
        <v>313</v>
      </c>
      <c r="H4396" t="s">
        <v>564</v>
      </c>
      <c r="J4396" s="5"/>
      <c r="K4396" s="2">
        <v>116.3</v>
      </c>
      <c r="L4396" s="5">
        <v>3</v>
      </c>
      <c r="M4396" s="2">
        <f t="shared" si="68"/>
        <v>-833600.01999999944</v>
      </c>
      <c r="P4396"/>
    </row>
    <row r="4397" spans="1:16" hidden="1">
      <c r="A4397" t="s">
        <v>30666</v>
      </c>
      <c r="B4397" s="1">
        <v>42090</v>
      </c>
      <c r="C4397" t="s">
        <v>30685</v>
      </c>
      <c r="D4397">
        <v>2</v>
      </c>
      <c r="E4397" t="s">
        <v>30686</v>
      </c>
      <c r="F4397" t="s">
        <v>13559</v>
      </c>
      <c r="G4397" t="s">
        <v>313</v>
      </c>
      <c r="H4397" t="s">
        <v>564</v>
      </c>
      <c r="I4397" s="2">
        <v>405.44</v>
      </c>
      <c r="J4397" s="5">
        <v>3</v>
      </c>
      <c r="L4397" s="5"/>
      <c r="M4397" s="2">
        <f t="shared" si="68"/>
        <v>-833194.57999999949</v>
      </c>
      <c r="N4397" s="3">
        <f>+I4397-K4396</f>
        <v>289.14</v>
      </c>
      <c r="P4397"/>
    </row>
    <row r="4398" spans="1:16" hidden="1">
      <c r="A4398" t="s">
        <v>30689</v>
      </c>
      <c r="B4398" s="1">
        <v>42090</v>
      </c>
      <c r="C4398" t="s">
        <v>10662</v>
      </c>
      <c r="D4398">
        <v>1</v>
      </c>
      <c r="E4398" t="s">
        <v>30709</v>
      </c>
      <c r="F4398" t="s">
        <v>13565</v>
      </c>
      <c r="G4398" t="s">
        <v>4</v>
      </c>
      <c r="H4398" t="s">
        <v>10065</v>
      </c>
      <c r="I4398" s="2">
        <v>5030</v>
      </c>
      <c r="J4398" s="5" t="s">
        <v>36333</v>
      </c>
      <c r="L4398" s="5"/>
      <c r="M4398" s="2">
        <f t="shared" si="68"/>
        <v>-828164.57999999949</v>
      </c>
      <c r="P4398"/>
    </row>
    <row r="4399" spans="1:16" hidden="1">
      <c r="A4399" t="s">
        <v>30713</v>
      </c>
      <c r="B4399" s="1">
        <v>42090</v>
      </c>
      <c r="C4399" t="s">
        <v>30734</v>
      </c>
      <c r="D4399">
        <v>2</v>
      </c>
      <c r="E4399" t="s">
        <v>30735</v>
      </c>
      <c r="F4399" t="s">
        <v>7054</v>
      </c>
      <c r="G4399" t="s">
        <v>4</v>
      </c>
      <c r="H4399" t="s">
        <v>30736</v>
      </c>
      <c r="I4399" s="2">
        <v>1025</v>
      </c>
      <c r="J4399" s="5">
        <v>3</v>
      </c>
      <c r="L4399" s="5"/>
      <c r="M4399" s="2">
        <f t="shared" si="68"/>
        <v>-827139.57999999949</v>
      </c>
      <c r="P4399"/>
    </row>
    <row r="4400" spans="1:16" hidden="1">
      <c r="A4400" t="s">
        <v>30739</v>
      </c>
      <c r="B4400" s="1">
        <v>42090</v>
      </c>
      <c r="C4400" t="s">
        <v>30757</v>
      </c>
      <c r="D4400">
        <v>1</v>
      </c>
      <c r="E4400" t="s">
        <v>30758</v>
      </c>
      <c r="F4400" t="s">
        <v>13561</v>
      </c>
      <c r="G4400" t="s">
        <v>4</v>
      </c>
      <c r="H4400" t="s">
        <v>10100</v>
      </c>
      <c r="I4400" s="2">
        <v>130000</v>
      </c>
      <c r="J4400" s="5" t="s">
        <v>36333</v>
      </c>
      <c r="L4400" s="5"/>
      <c r="M4400" s="2">
        <f t="shared" si="68"/>
        <v>-697139.57999999949</v>
      </c>
      <c r="P4400"/>
    </row>
    <row r="4401" spans="1:16" hidden="1">
      <c r="A4401" t="s">
        <v>30761</v>
      </c>
      <c r="B4401" s="1">
        <v>42090</v>
      </c>
      <c r="C4401" t="s">
        <v>6</v>
      </c>
      <c r="D4401">
        <v>1</v>
      </c>
      <c r="E4401" t="s">
        <v>30780</v>
      </c>
      <c r="F4401" t="s">
        <v>13610</v>
      </c>
      <c r="G4401" t="s">
        <v>4</v>
      </c>
      <c r="H4401" t="s">
        <v>2811</v>
      </c>
      <c r="I4401" s="2">
        <v>6937.04</v>
      </c>
      <c r="J4401" s="5">
        <v>2</v>
      </c>
      <c r="L4401" s="5"/>
      <c r="M4401" s="2">
        <f t="shared" si="68"/>
        <v>-690202.53999999946</v>
      </c>
      <c r="P4401"/>
    </row>
    <row r="4402" spans="1:16" hidden="1">
      <c r="A4402" t="s">
        <v>30784</v>
      </c>
      <c r="B4402" s="1">
        <v>42090</v>
      </c>
      <c r="C4402" t="s">
        <v>30803</v>
      </c>
      <c r="D4402">
        <v>1</v>
      </c>
      <c r="E4402" t="s">
        <v>30804</v>
      </c>
      <c r="F4402" t="s">
        <v>13565</v>
      </c>
      <c r="G4402" t="s">
        <v>4</v>
      </c>
      <c r="H4402" t="s">
        <v>22187</v>
      </c>
      <c r="I4402" s="2">
        <v>144480</v>
      </c>
      <c r="J4402" s="5" t="s">
        <v>36333</v>
      </c>
      <c r="L4402" s="5"/>
      <c r="M4402" s="2">
        <f t="shared" si="68"/>
        <v>-545722.53999999946</v>
      </c>
      <c r="P4402"/>
    </row>
    <row r="4403" spans="1:16" hidden="1">
      <c r="A4403" t="s">
        <v>30807</v>
      </c>
      <c r="B4403" s="1">
        <v>42090</v>
      </c>
      <c r="C4403" t="s">
        <v>18</v>
      </c>
      <c r="D4403">
        <v>2</v>
      </c>
      <c r="E4403" t="s">
        <v>30823</v>
      </c>
      <c r="F4403" t="s">
        <v>13559</v>
      </c>
      <c r="G4403" t="s">
        <v>479</v>
      </c>
      <c r="H4403" t="s">
        <v>4292</v>
      </c>
      <c r="J4403" s="5"/>
      <c r="K4403" s="2">
        <v>431</v>
      </c>
      <c r="L4403" s="5">
        <v>1</v>
      </c>
      <c r="M4403" s="2">
        <f t="shared" si="68"/>
        <v>-546153.53999999946</v>
      </c>
      <c r="P4403"/>
    </row>
    <row r="4404" spans="1:16" hidden="1">
      <c r="A4404" t="s">
        <v>30807</v>
      </c>
      <c r="B4404" s="1">
        <v>42090</v>
      </c>
      <c r="C4404" t="s">
        <v>18</v>
      </c>
      <c r="D4404">
        <v>2</v>
      </c>
      <c r="E4404" t="s">
        <v>30823</v>
      </c>
      <c r="F4404" t="s">
        <v>13559</v>
      </c>
      <c r="G4404" t="s">
        <v>479</v>
      </c>
      <c r="H4404" t="s">
        <v>4292</v>
      </c>
      <c r="I4404" s="2">
        <v>771.55</v>
      </c>
      <c r="J4404" s="5">
        <v>1</v>
      </c>
      <c r="L4404" s="5"/>
      <c r="M4404" s="2">
        <f t="shared" si="68"/>
        <v>-545381.98999999941</v>
      </c>
      <c r="N4404" s="3">
        <f>+I4404-K4403</f>
        <v>340.54999999999995</v>
      </c>
      <c r="P4404"/>
    </row>
    <row r="4405" spans="1:16" hidden="1">
      <c r="A4405" t="s">
        <v>30825</v>
      </c>
      <c r="B4405" s="1">
        <v>42090</v>
      </c>
      <c r="C4405" t="s">
        <v>10120</v>
      </c>
      <c r="D4405">
        <v>2</v>
      </c>
      <c r="E4405" t="s">
        <v>30843</v>
      </c>
      <c r="F4405" t="s">
        <v>7054</v>
      </c>
      <c r="G4405" t="s">
        <v>4</v>
      </c>
      <c r="H4405" t="s">
        <v>14039</v>
      </c>
      <c r="I4405" s="2">
        <v>1025</v>
      </c>
      <c r="J4405" s="5" t="s">
        <v>36333</v>
      </c>
      <c r="L4405" s="5"/>
      <c r="M4405" s="2">
        <f t="shared" si="68"/>
        <v>-544356.98999999941</v>
      </c>
      <c r="P4405"/>
    </row>
    <row r="4406" spans="1:16" hidden="1">
      <c r="A4406" t="s">
        <v>30846</v>
      </c>
      <c r="B4406" s="1">
        <v>42090</v>
      </c>
      <c r="C4406" t="s">
        <v>18</v>
      </c>
      <c r="D4406">
        <v>2</v>
      </c>
      <c r="E4406" t="s">
        <v>30862</v>
      </c>
      <c r="F4406" t="s">
        <v>13559</v>
      </c>
      <c r="G4406" t="s">
        <v>479</v>
      </c>
      <c r="H4406" t="s">
        <v>30863</v>
      </c>
      <c r="I4406" s="2">
        <v>150</v>
      </c>
      <c r="J4406" s="5">
        <v>1</v>
      </c>
      <c r="L4406" s="5"/>
      <c r="M4406" s="2">
        <f t="shared" si="68"/>
        <v>-544206.98999999941</v>
      </c>
      <c r="P4406"/>
    </row>
    <row r="4407" spans="1:16" hidden="1">
      <c r="A4407" t="s">
        <v>30866</v>
      </c>
      <c r="B4407" s="1">
        <v>42090</v>
      </c>
      <c r="C4407" t="s">
        <v>30884</v>
      </c>
      <c r="D4407">
        <v>1</v>
      </c>
      <c r="E4407" t="s">
        <v>30885</v>
      </c>
      <c r="F4407" t="s">
        <v>13565</v>
      </c>
      <c r="G4407" t="s">
        <v>4</v>
      </c>
      <c r="H4407" t="s">
        <v>10149</v>
      </c>
      <c r="I4407" s="2">
        <v>40000</v>
      </c>
      <c r="J4407" s="5" t="s">
        <v>36333</v>
      </c>
      <c r="L4407" s="5"/>
      <c r="M4407" s="2">
        <f t="shared" si="68"/>
        <v>-504206.98999999941</v>
      </c>
      <c r="P4407"/>
    </row>
    <row r="4408" spans="1:16" hidden="1">
      <c r="A4408" t="s">
        <v>30891</v>
      </c>
      <c r="B4408" s="1">
        <v>42090</v>
      </c>
      <c r="C4408" t="s">
        <v>30907</v>
      </c>
      <c r="D4408">
        <v>2</v>
      </c>
      <c r="E4408" t="s">
        <v>30908</v>
      </c>
      <c r="F4408" t="s">
        <v>7054</v>
      </c>
      <c r="G4408" t="s">
        <v>4</v>
      </c>
      <c r="H4408" t="s">
        <v>24238</v>
      </c>
      <c r="I4408" s="2">
        <v>2040.01</v>
      </c>
      <c r="J4408" s="5">
        <v>3</v>
      </c>
      <c r="L4408" s="5"/>
      <c r="M4408" s="2">
        <f t="shared" si="68"/>
        <v>-502166.9799999994</v>
      </c>
      <c r="P4408"/>
    </row>
    <row r="4409" spans="1:16" hidden="1">
      <c r="A4409" t="s">
        <v>30912</v>
      </c>
      <c r="B4409" s="1">
        <v>42090</v>
      </c>
      <c r="C4409" t="s">
        <v>30928</v>
      </c>
      <c r="D4409">
        <v>2</v>
      </c>
      <c r="E4409" t="s">
        <v>30929</v>
      </c>
      <c r="F4409" t="s">
        <v>7054</v>
      </c>
      <c r="G4409" t="s">
        <v>4</v>
      </c>
      <c r="H4409" t="s">
        <v>30863</v>
      </c>
      <c r="I4409" s="2">
        <v>1025</v>
      </c>
      <c r="J4409" s="5">
        <v>1</v>
      </c>
      <c r="L4409" s="5"/>
      <c r="M4409" s="2">
        <f t="shared" si="68"/>
        <v>-501141.9799999994</v>
      </c>
      <c r="P4409"/>
    </row>
    <row r="4410" spans="1:16" hidden="1">
      <c r="A4410" t="s">
        <v>30934</v>
      </c>
      <c r="B4410" s="1">
        <v>42090</v>
      </c>
      <c r="C4410" t="s">
        <v>6</v>
      </c>
      <c r="D4410">
        <v>1</v>
      </c>
      <c r="E4410" t="s">
        <v>30951</v>
      </c>
      <c r="F4410" t="s">
        <v>13610</v>
      </c>
      <c r="G4410" t="s">
        <v>4</v>
      </c>
      <c r="H4410" t="s">
        <v>2116</v>
      </c>
      <c r="I4410" s="2">
        <v>8240.76</v>
      </c>
      <c r="J4410" s="5">
        <v>3</v>
      </c>
      <c r="L4410" s="5"/>
      <c r="M4410" s="2">
        <f t="shared" si="68"/>
        <v>-492901.21999999939</v>
      </c>
      <c r="P4410"/>
    </row>
    <row r="4411" spans="1:16" hidden="1">
      <c r="A4411" t="s">
        <v>30956</v>
      </c>
      <c r="B4411" s="1">
        <v>42090</v>
      </c>
      <c r="C4411" t="s">
        <v>6</v>
      </c>
      <c r="D4411">
        <v>1</v>
      </c>
      <c r="E4411" t="s">
        <v>30970</v>
      </c>
      <c r="F4411" t="s">
        <v>13610</v>
      </c>
      <c r="G4411" t="s">
        <v>4</v>
      </c>
      <c r="H4411" t="s">
        <v>29581</v>
      </c>
      <c r="I4411" s="2">
        <v>8718.77</v>
      </c>
      <c r="J4411" s="5">
        <v>3</v>
      </c>
      <c r="L4411" s="5"/>
      <c r="M4411" s="2">
        <f t="shared" si="68"/>
        <v>-484182.44999999937</v>
      </c>
      <c r="P4411"/>
    </row>
    <row r="4412" spans="1:16" hidden="1">
      <c r="A4412" t="s">
        <v>30974</v>
      </c>
      <c r="B4412" s="1">
        <v>42090</v>
      </c>
      <c r="C4412" t="s">
        <v>30993</v>
      </c>
      <c r="D4412">
        <v>1</v>
      </c>
      <c r="E4412" t="s">
        <v>30994</v>
      </c>
      <c r="F4412" t="s">
        <v>13561</v>
      </c>
      <c r="G4412" t="s">
        <v>4</v>
      </c>
      <c r="H4412" t="s">
        <v>30995</v>
      </c>
      <c r="I4412" s="2">
        <v>120000</v>
      </c>
      <c r="J4412" s="5" t="s">
        <v>36333</v>
      </c>
      <c r="L4412" s="5"/>
      <c r="M4412" s="2">
        <f t="shared" si="68"/>
        <v>-364182.44999999937</v>
      </c>
      <c r="P4412"/>
    </row>
    <row r="4413" spans="1:16" hidden="1">
      <c r="A4413" t="s">
        <v>31000</v>
      </c>
      <c r="B4413" s="1">
        <v>42090</v>
      </c>
      <c r="C4413" t="s">
        <v>30024</v>
      </c>
      <c r="D4413">
        <v>1</v>
      </c>
      <c r="E4413" t="s">
        <v>31018</v>
      </c>
      <c r="F4413" t="s">
        <v>13561</v>
      </c>
      <c r="G4413" t="s">
        <v>4</v>
      </c>
      <c r="H4413" t="s">
        <v>30127</v>
      </c>
      <c r="I4413" s="2">
        <v>10170.81</v>
      </c>
      <c r="J4413" s="5">
        <v>3</v>
      </c>
      <c r="L4413" s="5"/>
      <c r="M4413" s="2">
        <f t="shared" si="68"/>
        <v>-354011.63999999937</v>
      </c>
      <c r="P4413"/>
    </row>
    <row r="4414" spans="1:16" hidden="1">
      <c r="A4414" t="s">
        <v>31022</v>
      </c>
      <c r="B4414" s="1">
        <v>42090</v>
      </c>
      <c r="C4414" t="s">
        <v>26915</v>
      </c>
      <c r="D4414">
        <v>1</v>
      </c>
      <c r="E4414" t="s">
        <v>31040</v>
      </c>
      <c r="F4414" t="s">
        <v>13561</v>
      </c>
      <c r="G4414" t="s">
        <v>4</v>
      </c>
      <c r="H4414" t="s">
        <v>10162</v>
      </c>
      <c r="I4414" s="2">
        <v>125000</v>
      </c>
      <c r="J4414" s="5" t="s">
        <v>36333</v>
      </c>
      <c r="L4414" s="5"/>
      <c r="M4414" s="2">
        <f t="shared" si="68"/>
        <v>-229011.63999999937</v>
      </c>
      <c r="P4414"/>
    </row>
    <row r="4415" spans="1:16" hidden="1">
      <c r="A4415" t="s">
        <v>31044</v>
      </c>
      <c r="B4415" s="1">
        <v>42090</v>
      </c>
      <c r="C4415" t="s">
        <v>31063</v>
      </c>
      <c r="D4415">
        <v>1</v>
      </c>
      <c r="E4415" t="s">
        <v>31064</v>
      </c>
      <c r="F4415" t="s">
        <v>13561</v>
      </c>
      <c r="G4415" t="s">
        <v>4</v>
      </c>
      <c r="H4415" t="s">
        <v>10166</v>
      </c>
      <c r="I4415" s="2">
        <v>47000</v>
      </c>
      <c r="J4415" s="5" t="s">
        <v>36333</v>
      </c>
      <c r="L4415" s="5"/>
      <c r="M4415" s="2">
        <f t="shared" si="68"/>
        <v>-182011.63999999937</v>
      </c>
      <c r="P4415"/>
    </row>
    <row r="4416" spans="1:16" hidden="1">
      <c r="A4416" t="s">
        <v>31068</v>
      </c>
      <c r="B4416" s="1">
        <v>42090</v>
      </c>
      <c r="C4416" t="s">
        <v>31088</v>
      </c>
      <c r="D4416">
        <v>2</v>
      </c>
      <c r="E4416" t="s">
        <v>31089</v>
      </c>
      <c r="F4416" t="s">
        <v>7054</v>
      </c>
      <c r="G4416" t="s">
        <v>4</v>
      </c>
      <c r="H4416" t="s">
        <v>10507</v>
      </c>
      <c r="I4416" s="2">
        <v>1025</v>
      </c>
      <c r="J4416" s="5">
        <v>1</v>
      </c>
      <c r="L4416" s="5"/>
      <c r="M4416" s="2">
        <f t="shared" si="68"/>
        <v>-180986.63999999937</v>
      </c>
      <c r="P4416"/>
    </row>
    <row r="4417" spans="1:16" hidden="1">
      <c r="A4417" t="s">
        <v>31093</v>
      </c>
      <c r="B4417" s="1">
        <v>42090</v>
      </c>
      <c r="C4417" t="s">
        <v>23224</v>
      </c>
      <c r="D4417">
        <v>1</v>
      </c>
      <c r="E4417" t="s">
        <v>31108</v>
      </c>
      <c r="F4417" t="s">
        <v>13561</v>
      </c>
      <c r="G4417" t="s">
        <v>4</v>
      </c>
      <c r="H4417" t="s">
        <v>13868</v>
      </c>
      <c r="I4417" s="2">
        <v>95000</v>
      </c>
      <c r="J4417" s="5" t="s">
        <v>36333</v>
      </c>
      <c r="L4417" s="5"/>
      <c r="M4417" s="2">
        <f t="shared" si="68"/>
        <v>-85986.639999999374</v>
      </c>
      <c r="P4417"/>
    </row>
    <row r="4418" spans="1:16" hidden="1">
      <c r="A4418" t="s">
        <v>31115</v>
      </c>
      <c r="B4418" s="1">
        <v>42090</v>
      </c>
      <c r="C4418" t="s">
        <v>31131</v>
      </c>
      <c r="D4418">
        <v>2</v>
      </c>
      <c r="E4418" t="s">
        <v>31132</v>
      </c>
      <c r="F4418" t="s">
        <v>7054</v>
      </c>
      <c r="G4418" t="s">
        <v>4</v>
      </c>
      <c r="H4418" t="s">
        <v>21929</v>
      </c>
      <c r="I4418" s="2">
        <v>1840</v>
      </c>
      <c r="J4418" s="5">
        <v>3</v>
      </c>
      <c r="L4418" s="5"/>
      <c r="M4418" s="2">
        <f t="shared" si="68"/>
        <v>-84146.639999999374</v>
      </c>
      <c r="P4418"/>
    </row>
    <row r="4419" spans="1:16" hidden="1">
      <c r="A4419" t="s">
        <v>31139</v>
      </c>
      <c r="B4419" s="1">
        <v>42090</v>
      </c>
      <c r="C4419" t="s">
        <v>31152</v>
      </c>
      <c r="D4419">
        <v>2</v>
      </c>
      <c r="E4419" t="s">
        <v>31153</v>
      </c>
      <c r="F4419" t="s">
        <v>7054</v>
      </c>
      <c r="G4419" t="s">
        <v>4</v>
      </c>
      <c r="H4419" t="s">
        <v>31154</v>
      </c>
      <c r="I4419" s="2">
        <v>9213.98</v>
      </c>
      <c r="J4419" s="5">
        <v>3</v>
      </c>
      <c r="L4419" s="5"/>
      <c r="M4419" s="2">
        <f t="shared" si="68"/>
        <v>-74932.659999999378</v>
      </c>
      <c r="P4419"/>
    </row>
    <row r="4420" spans="1:16" hidden="1">
      <c r="A4420" t="s">
        <v>31161</v>
      </c>
      <c r="B4420" s="1">
        <v>42090</v>
      </c>
      <c r="C4420" t="s">
        <v>31178</v>
      </c>
      <c r="D4420">
        <v>2</v>
      </c>
      <c r="E4420" t="s">
        <v>31179</v>
      </c>
      <c r="F4420" t="s">
        <v>7054</v>
      </c>
      <c r="G4420" t="s">
        <v>4</v>
      </c>
      <c r="H4420" t="s">
        <v>1816</v>
      </c>
      <c r="I4420" s="2">
        <v>1025</v>
      </c>
      <c r="J4420" s="5">
        <v>1</v>
      </c>
      <c r="L4420" s="5"/>
      <c r="M4420" s="2">
        <f t="shared" si="68"/>
        <v>-73907.659999999378</v>
      </c>
      <c r="P4420"/>
    </row>
    <row r="4421" spans="1:16" hidden="1">
      <c r="A4421" t="s">
        <v>31186</v>
      </c>
      <c r="B4421" s="1">
        <v>42090</v>
      </c>
      <c r="C4421" t="s">
        <v>31199</v>
      </c>
      <c r="D4421">
        <v>2</v>
      </c>
      <c r="E4421" t="s">
        <v>31200</v>
      </c>
      <c r="F4421" t="s">
        <v>7054</v>
      </c>
      <c r="G4421" t="s">
        <v>4</v>
      </c>
      <c r="H4421" t="s">
        <v>594</v>
      </c>
      <c r="I4421" s="2">
        <v>1840</v>
      </c>
      <c r="J4421" s="5">
        <v>1</v>
      </c>
      <c r="L4421" s="5"/>
      <c r="M4421" s="2">
        <f t="shared" si="68"/>
        <v>-72067.659999999378</v>
      </c>
      <c r="P4421"/>
    </row>
    <row r="4422" spans="1:16" hidden="1">
      <c r="A4422" t="s">
        <v>31209</v>
      </c>
      <c r="B4422" s="1">
        <v>42090</v>
      </c>
      <c r="C4422" t="s">
        <v>31224</v>
      </c>
      <c r="D4422">
        <v>2</v>
      </c>
      <c r="E4422" t="s">
        <v>31225</v>
      </c>
      <c r="F4422" t="s">
        <v>7054</v>
      </c>
      <c r="G4422" t="s">
        <v>4</v>
      </c>
      <c r="H4422" t="s">
        <v>412</v>
      </c>
      <c r="I4422" s="2">
        <v>800.01</v>
      </c>
      <c r="J4422" s="5">
        <v>1</v>
      </c>
      <c r="L4422" s="5"/>
      <c r="M4422" s="2">
        <f t="shared" si="68"/>
        <v>-71267.649999999383</v>
      </c>
      <c r="P4422"/>
    </row>
    <row r="4423" spans="1:16" hidden="1">
      <c r="A4423" t="s">
        <v>31231</v>
      </c>
      <c r="B4423" s="1">
        <v>42090</v>
      </c>
      <c r="C4423" t="s">
        <v>25457</v>
      </c>
      <c r="D4423">
        <v>1</v>
      </c>
      <c r="E4423" t="s">
        <v>31248</v>
      </c>
      <c r="F4423" t="s">
        <v>13565</v>
      </c>
      <c r="G4423" t="s">
        <v>4</v>
      </c>
      <c r="H4423" t="s">
        <v>4606</v>
      </c>
      <c r="I4423" s="2">
        <v>81834.37</v>
      </c>
      <c r="J4423" s="5" t="s">
        <v>36333</v>
      </c>
      <c r="L4423" s="5"/>
      <c r="M4423" s="2">
        <f t="shared" si="68"/>
        <v>10566.720000000612</v>
      </c>
      <c r="N4423" s="3">
        <f>+M4323-M4423</f>
        <v>-4868.6299999998064</v>
      </c>
      <c r="P4423"/>
    </row>
    <row r="4424" spans="1:16" hidden="1">
      <c r="A4424" s="35" t="s">
        <v>10251</v>
      </c>
      <c r="B4424" s="36">
        <v>42091</v>
      </c>
      <c r="C4424" s="35" t="s">
        <v>4685</v>
      </c>
      <c r="D4424" s="35">
        <v>1</v>
      </c>
      <c r="E4424" s="35" t="s">
        <v>10255</v>
      </c>
      <c r="F4424" s="35" t="s">
        <v>13</v>
      </c>
      <c r="G4424" s="35" t="s">
        <v>4</v>
      </c>
      <c r="H4424" s="35" t="s">
        <v>10256</v>
      </c>
      <c r="I4424" s="11"/>
      <c r="J4424" s="12"/>
      <c r="K4424" s="11">
        <v>212800</v>
      </c>
      <c r="L4424" s="12"/>
      <c r="M4424" s="11">
        <f t="shared" si="68"/>
        <v>-202233.27999999939</v>
      </c>
      <c r="P4424"/>
    </row>
    <row r="4425" spans="1:16" hidden="1">
      <c r="A4425" t="s">
        <v>10257</v>
      </c>
      <c r="B4425" s="1">
        <v>42091</v>
      </c>
      <c r="C4425" t="s">
        <v>18</v>
      </c>
      <c r="D4425">
        <v>1</v>
      </c>
      <c r="E4425" t="s">
        <v>10262</v>
      </c>
      <c r="F4425" t="s">
        <v>13</v>
      </c>
      <c r="G4425" t="s">
        <v>4</v>
      </c>
      <c r="H4425" t="s">
        <v>10256</v>
      </c>
      <c r="J4425" s="5"/>
      <c r="K4425" s="2">
        <v>138000</v>
      </c>
      <c r="L4425" s="5"/>
      <c r="M4425" s="2">
        <f t="shared" ref="M4425:M4488" si="69">+M4424+I4425-K4425</f>
        <v>-340233.27999999939</v>
      </c>
      <c r="P4425"/>
    </row>
    <row r="4426" spans="1:16" hidden="1">
      <c r="A4426" t="s">
        <v>10263</v>
      </c>
      <c r="B4426" s="1">
        <v>42091</v>
      </c>
      <c r="C4426" t="s">
        <v>7388</v>
      </c>
      <c r="D4426">
        <v>1</v>
      </c>
      <c r="E4426" t="s">
        <v>10264</v>
      </c>
      <c r="F4426" t="s">
        <v>16</v>
      </c>
      <c r="G4426" t="s">
        <v>4</v>
      </c>
      <c r="H4426" t="s">
        <v>9691</v>
      </c>
      <c r="J4426" s="5"/>
      <c r="K4426" s="2">
        <v>62000</v>
      </c>
      <c r="L4426" s="5"/>
      <c r="M4426" s="2">
        <f t="shared" si="69"/>
        <v>-402233.27999999939</v>
      </c>
      <c r="P4426"/>
    </row>
    <row r="4427" spans="1:16" hidden="1">
      <c r="A4427" t="s">
        <v>10276</v>
      </c>
      <c r="B4427" s="1">
        <v>42091</v>
      </c>
      <c r="C4427" t="s">
        <v>11</v>
      </c>
      <c r="D4427">
        <v>2</v>
      </c>
      <c r="E4427" t="s">
        <v>10280</v>
      </c>
      <c r="F4427" t="s">
        <v>16</v>
      </c>
      <c r="G4427" t="s">
        <v>4</v>
      </c>
      <c r="H4427" t="s">
        <v>7289</v>
      </c>
      <c r="I4427" s="2">
        <v>180000</v>
      </c>
      <c r="J4427" s="5"/>
      <c r="L4427" s="5"/>
      <c r="M4427" s="2">
        <f t="shared" si="69"/>
        <v>-222233.27999999939</v>
      </c>
      <c r="P4427"/>
    </row>
    <row r="4428" spans="1:16" hidden="1">
      <c r="A4428" t="s">
        <v>10304</v>
      </c>
      <c r="B4428" s="1">
        <v>42091</v>
      </c>
      <c r="C4428" t="s">
        <v>11</v>
      </c>
      <c r="D4428">
        <v>2</v>
      </c>
      <c r="E4428" t="s">
        <v>10280</v>
      </c>
      <c r="F4428" t="s">
        <v>16</v>
      </c>
      <c r="G4428" t="s">
        <v>4</v>
      </c>
      <c r="H4428" t="s">
        <v>10307</v>
      </c>
      <c r="J4428" s="5"/>
      <c r="K4428" s="2">
        <v>180000</v>
      </c>
      <c r="L4428" s="5"/>
      <c r="M4428" s="2">
        <f t="shared" si="69"/>
        <v>-402233.27999999939</v>
      </c>
      <c r="P4428"/>
    </row>
    <row r="4429" spans="1:16" hidden="1">
      <c r="A4429" t="s">
        <v>10312</v>
      </c>
      <c r="B4429" s="1">
        <v>42091</v>
      </c>
      <c r="C4429" t="s">
        <v>11</v>
      </c>
      <c r="D4429">
        <v>1</v>
      </c>
      <c r="E4429" t="s">
        <v>10317</v>
      </c>
      <c r="F4429" t="s">
        <v>16</v>
      </c>
      <c r="G4429" t="s">
        <v>4</v>
      </c>
      <c r="H4429" t="s">
        <v>10318</v>
      </c>
      <c r="J4429" s="5"/>
      <c r="K4429" s="2">
        <v>180000</v>
      </c>
      <c r="L4429" s="5"/>
      <c r="M4429" s="2">
        <f t="shared" si="69"/>
        <v>-582233.27999999933</v>
      </c>
      <c r="P4429"/>
    </row>
    <row r="4430" spans="1:16" hidden="1">
      <c r="A4430" t="s">
        <v>10328</v>
      </c>
      <c r="B4430" s="1">
        <v>42091</v>
      </c>
      <c r="C4430" t="s">
        <v>11</v>
      </c>
      <c r="D4430">
        <v>1</v>
      </c>
      <c r="E4430" t="s">
        <v>10330</v>
      </c>
      <c r="F4430" t="s">
        <v>13</v>
      </c>
      <c r="G4430" t="s">
        <v>4</v>
      </c>
      <c r="H4430" t="s">
        <v>10331</v>
      </c>
      <c r="J4430" s="5"/>
      <c r="K4430" s="2">
        <v>1632.03</v>
      </c>
      <c r="L4430" s="5"/>
      <c r="M4430" s="2">
        <f t="shared" si="69"/>
        <v>-583865.30999999936</v>
      </c>
      <c r="P4430"/>
    </row>
    <row r="4431" spans="1:16" hidden="1">
      <c r="A4431" t="s">
        <v>10356</v>
      </c>
      <c r="B4431" s="1">
        <v>42091</v>
      </c>
      <c r="C4431" t="s">
        <v>11</v>
      </c>
      <c r="D4431">
        <v>1</v>
      </c>
      <c r="E4431" t="s">
        <v>10359</v>
      </c>
      <c r="F4431" t="s">
        <v>13</v>
      </c>
      <c r="G4431" t="s">
        <v>4</v>
      </c>
      <c r="H4431" t="s">
        <v>10272</v>
      </c>
      <c r="J4431" s="5"/>
      <c r="K4431" s="2">
        <v>3225</v>
      </c>
      <c r="L4431" s="5"/>
      <c r="M4431" s="2">
        <f t="shared" si="69"/>
        <v>-587090.30999999936</v>
      </c>
      <c r="P4431"/>
    </row>
    <row r="4432" spans="1:16" hidden="1">
      <c r="A4432" t="s">
        <v>10411</v>
      </c>
      <c r="B4432" s="1">
        <v>42091</v>
      </c>
      <c r="C4432" t="s">
        <v>6</v>
      </c>
      <c r="D4432">
        <v>1</v>
      </c>
      <c r="E4432" t="s">
        <v>10413</v>
      </c>
      <c r="F4432" t="s">
        <v>29</v>
      </c>
      <c r="G4432" t="s">
        <v>4</v>
      </c>
      <c r="H4432" t="s">
        <v>1943</v>
      </c>
      <c r="I4432" s="2">
        <v>244.04</v>
      </c>
      <c r="J4432" s="5"/>
      <c r="L4432" s="5"/>
      <c r="M4432" s="2">
        <f t="shared" si="69"/>
        <v>-586846.26999999932</v>
      </c>
      <c r="P4432"/>
    </row>
    <row r="4433" spans="1:16" hidden="1">
      <c r="A4433" t="s">
        <v>10431</v>
      </c>
      <c r="B4433" s="1">
        <v>42091</v>
      </c>
      <c r="C4433" t="s">
        <v>6</v>
      </c>
      <c r="D4433">
        <v>1</v>
      </c>
      <c r="E4433" t="s">
        <v>10432</v>
      </c>
      <c r="F4433" t="s">
        <v>29</v>
      </c>
      <c r="G4433" t="s">
        <v>4</v>
      </c>
      <c r="H4433" t="s">
        <v>676</v>
      </c>
      <c r="I4433" s="2">
        <v>2426.13</v>
      </c>
      <c r="J4433" s="5"/>
      <c r="L4433" s="5"/>
      <c r="M4433" s="2">
        <f t="shared" si="69"/>
        <v>-584420.13999999932</v>
      </c>
      <c r="P4433"/>
    </row>
    <row r="4434" spans="1:16" hidden="1">
      <c r="A4434" t="s">
        <v>10436</v>
      </c>
      <c r="B4434" s="1">
        <v>42091</v>
      </c>
      <c r="C4434" t="s">
        <v>11</v>
      </c>
      <c r="D4434">
        <v>1</v>
      </c>
      <c r="E4434" t="s">
        <v>10438</v>
      </c>
      <c r="F4434" t="s">
        <v>1439</v>
      </c>
      <c r="G4434" t="s">
        <v>4</v>
      </c>
      <c r="H4434" t="s">
        <v>9167</v>
      </c>
      <c r="J4434" s="5"/>
      <c r="K4434" s="2">
        <v>1500</v>
      </c>
      <c r="L4434" s="5"/>
      <c r="M4434" s="2">
        <f t="shared" si="69"/>
        <v>-585920.13999999932</v>
      </c>
      <c r="P4434"/>
    </row>
    <row r="4435" spans="1:16" hidden="1">
      <c r="A4435" t="s">
        <v>10441</v>
      </c>
      <c r="B4435" s="1">
        <v>42091</v>
      </c>
      <c r="C4435" t="s">
        <v>7388</v>
      </c>
      <c r="D4435">
        <v>1</v>
      </c>
      <c r="E4435" t="s">
        <v>10446</v>
      </c>
      <c r="F4435" t="s">
        <v>16</v>
      </c>
      <c r="G4435" t="s">
        <v>4</v>
      </c>
      <c r="H4435" t="s">
        <v>10447</v>
      </c>
      <c r="J4435" s="5"/>
      <c r="K4435" s="2">
        <v>4999.99</v>
      </c>
      <c r="L4435" s="5"/>
      <c r="M4435" s="2">
        <f t="shared" si="69"/>
        <v>-590920.12999999931</v>
      </c>
      <c r="P4435"/>
    </row>
    <row r="4436" spans="1:16" hidden="1">
      <c r="A4436" t="s">
        <v>10451</v>
      </c>
      <c r="B4436" s="1">
        <v>42091</v>
      </c>
      <c r="C4436" t="s">
        <v>43</v>
      </c>
      <c r="D4436">
        <v>1</v>
      </c>
      <c r="E4436" t="s">
        <v>10456</v>
      </c>
      <c r="F4436" t="s">
        <v>16</v>
      </c>
      <c r="G4436" t="s">
        <v>4</v>
      </c>
      <c r="H4436" t="s">
        <v>4097</v>
      </c>
      <c r="J4436" s="5"/>
      <c r="K4436" s="2">
        <v>145000</v>
      </c>
      <c r="L4436" s="5"/>
      <c r="M4436" s="2">
        <f t="shared" si="69"/>
        <v>-735920.12999999931</v>
      </c>
      <c r="P4436"/>
    </row>
    <row r="4437" spans="1:16" hidden="1">
      <c r="A4437" t="s">
        <v>10457</v>
      </c>
      <c r="B4437" s="1">
        <v>42091</v>
      </c>
      <c r="C4437" t="s">
        <v>437</v>
      </c>
      <c r="D4437">
        <v>1</v>
      </c>
      <c r="E4437" t="s">
        <v>10462</v>
      </c>
      <c r="F4437" t="s">
        <v>13</v>
      </c>
      <c r="G4437" t="s">
        <v>4</v>
      </c>
      <c r="H4437" t="s">
        <v>9321</v>
      </c>
      <c r="J4437" s="5"/>
      <c r="K4437" s="2">
        <v>2500</v>
      </c>
      <c r="L4437" s="5"/>
      <c r="M4437" s="2">
        <f t="shared" si="69"/>
        <v>-738420.12999999931</v>
      </c>
      <c r="P4437"/>
    </row>
    <row r="4438" spans="1:16" hidden="1">
      <c r="A4438" t="s">
        <v>10467</v>
      </c>
      <c r="B4438" s="1">
        <v>42091</v>
      </c>
      <c r="C4438" t="s">
        <v>437</v>
      </c>
      <c r="D4438">
        <v>1</v>
      </c>
      <c r="E4438" t="s">
        <v>10469</v>
      </c>
      <c r="F4438" t="s">
        <v>13</v>
      </c>
      <c r="G4438" t="s">
        <v>4</v>
      </c>
      <c r="H4438" t="s">
        <v>9321</v>
      </c>
      <c r="J4438" s="5"/>
      <c r="K4438" s="2">
        <v>14105.64</v>
      </c>
      <c r="L4438" s="5"/>
      <c r="M4438" s="2">
        <f t="shared" si="69"/>
        <v>-752525.76999999932</v>
      </c>
      <c r="P4438"/>
    </row>
    <row r="4439" spans="1:16" hidden="1">
      <c r="A4439" t="s">
        <v>10471</v>
      </c>
      <c r="B4439" s="1">
        <v>42091</v>
      </c>
      <c r="C4439" s="41" t="s">
        <v>1419</v>
      </c>
      <c r="D4439" s="41">
        <v>2</v>
      </c>
      <c r="E4439" s="41" t="s">
        <v>10475</v>
      </c>
      <c r="F4439" s="41" t="s">
        <v>312</v>
      </c>
      <c r="G4439" s="41" t="s">
        <v>479</v>
      </c>
      <c r="H4439" s="41" t="s">
        <v>10476</v>
      </c>
      <c r="I4439" s="42"/>
      <c r="J4439" s="46"/>
      <c r="K4439" s="42">
        <v>4868.62</v>
      </c>
      <c r="L4439" s="5"/>
      <c r="M4439" s="2">
        <f t="shared" si="69"/>
        <v>-757394.38999999932</v>
      </c>
      <c r="N4439" s="25" t="s">
        <v>36393</v>
      </c>
      <c r="P4439"/>
    </row>
    <row r="4440" spans="1:16" hidden="1">
      <c r="A4440" t="s">
        <v>10540</v>
      </c>
      <c r="B4440" s="1">
        <v>42091</v>
      </c>
      <c r="C4440" t="s">
        <v>18</v>
      </c>
      <c r="D4440">
        <v>1</v>
      </c>
      <c r="E4440" t="s">
        <v>10544</v>
      </c>
      <c r="F4440" t="s">
        <v>13</v>
      </c>
      <c r="G4440" t="s">
        <v>4</v>
      </c>
      <c r="H4440" t="s">
        <v>410</v>
      </c>
      <c r="J4440" s="5"/>
      <c r="K4440" s="2">
        <v>95000</v>
      </c>
      <c r="L4440" s="5"/>
      <c r="M4440" s="2">
        <f t="shared" si="69"/>
        <v>-852394.38999999932</v>
      </c>
      <c r="P4440"/>
    </row>
    <row r="4441" spans="1:16" hidden="1">
      <c r="A4441" t="s">
        <v>10550</v>
      </c>
      <c r="B4441" s="1">
        <v>42091</v>
      </c>
      <c r="C4441" t="s">
        <v>43</v>
      </c>
      <c r="D4441">
        <v>1</v>
      </c>
      <c r="E4441" t="s">
        <v>10554</v>
      </c>
      <c r="F4441" t="s">
        <v>13</v>
      </c>
      <c r="G4441" t="s">
        <v>4</v>
      </c>
      <c r="H4441" t="s">
        <v>10555</v>
      </c>
      <c r="J4441" s="5"/>
      <c r="K4441" s="2">
        <v>20103.45</v>
      </c>
      <c r="L4441" s="5"/>
      <c r="M4441" s="2">
        <f t="shared" si="69"/>
        <v>-872497.83999999927</v>
      </c>
      <c r="P4441"/>
    </row>
    <row r="4442" spans="1:16" hidden="1">
      <c r="A4442" t="s">
        <v>10577</v>
      </c>
      <c r="B4442" s="1">
        <v>42091</v>
      </c>
      <c r="C4442" t="s">
        <v>6</v>
      </c>
      <c r="D4442">
        <v>1</v>
      </c>
      <c r="E4442" t="s">
        <v>10581</v>
      </c>
      <c r="F4442" t="s">
        <v>29</v>
      </c>
      <c r="G4442" t="s">
        <v>4</v>
      </c>
      <c r="H4442" t="s">
        <v>716</v>
      </c>
      <c r="I4442" s="2">
        <v>2000</v>
      </c>
      <c r="J4442" s="5"/>
      <c r="L4442" s="5"/>
      <c r="M4442" s="2">
        <f t="shared" si="69"/>
        <v>-870497.83999999927</v>
      </c>
      <c r="P4442"/>
    </row>
    <row r="4443" spans="1:16" hidden="1">
      <c r="A4443" t="s">
        <v>10582</v>
      </c>
      <c r="B4443" s="1">
        <v>42091</v>
      </c>
      <c r="C4443" t="s">
        <v>6</v>
      </c>
      <c r="D4443">
        <v>1</v>
      </c>
      <c r="E4443" t="s">
        <v>10590</v>
      </c>
      <c r="F4443" t="s">
        <v>29</v>
      </c>
      <c r="G4443" t="s">
        <v>4</v>
      </c>
      <c r="H4443" t="s">
        <v>10591</v>
      </c>
      <c r="I4443" s="2">
        <v>550</v>
      </c>
      <c r="J4443" s="5"/>
      <c r="L4443" s="5"/>
      <c r="M4443" s="2">
        <f t="shared" si="69"/>
        <v>-869947.83999999927</v>
      </c>
      <c r="P4443"/>
    </row>
    <row r="4444" spans="1:16" hidden="1">
      <c r="A4444" t="s">
        <v>10603</v>
      </c>
      <c r="B4444" s="1">
        <v>42091</v>
      </c>
      <c r="C4444" t="s">
        <v>437</v>
      </c>
      <c r="D4444">
        <v>1</v>
      </c>
      <c r="E4444" t="s">
        <v>10610</v>
      </c>
      <c r="F4444" t="s">
        <v>67</v>
      </c>
      <c r="G4444" t="s">
        <v>4</v>
      </c>
      <c r="H4444" t="s">
        <v>9901</v>
      </c>
      <c r="J4444" s="5"/>
      <c r="K4444" s="2">
        <v>50000</v>
      </c>
      <c r="L4444" s="5"/>
      <c r="M4444" s="2">
        <f t="shared" si="69"/>
        <v>-919947.83999999927</v>
      </c>
      <c r="P4444"/>
    </row>
    <row r="4445" spans="1:16" hidden="1">
      <c r="A4445" t="s">
        <v>10614</v>
      </c>
      <c r="B4445" s="1">
        <v>42091</v>
      </c>
      <c r="C4445" t="s">
        <v>6120</v>
      </c>
      <c r="D4445">
        <v>1</v>
      </c>
      <c r="E4445" t="s">
        <v>10619</v>
      </c>
      <c r="F4445" t="s">
        <v>13</v>
      </c>
      <c r="G4445" t="s">
        <v>4</v>
      </c>
      <c r="H4445" t="s">
        <v>10620</v>
      </c>
      <c r="J4445" s="5"/>
      <c r="K4445" s="2">
        <v>28159.119999999999</v>
      </c>
      <c r="L4445" s="5"/>
      <c r="M4445" s="2">
        <f t="shared" si="69"/>
        <v>-948106.95999999926</v>
      </c>
      <c r="P4445"/>
    </row>
    <row r="4446" spans="1:16" hidden="1">
      <c r="A4446" t="s">
        <v>10624</v>
      </c>
      <c r="B4446" s="1">
        <v>42091</v>
      </c>
      <c r="C4446" t="s">
        <v>195</v>
      </c>
      <c r="D4446">
        <v>1</v>
      </c>
      <c r="E4446" t="s">
        <v>10627</v>
      </c>
      <c r="F4446" t="s">
        <v>13</v>
      </c>
      <c r="G4446" t="s">
        <v>4</v>
      </c>
      <c r="H4446" t="s">
        <v>195</v>
      </c>
      <c r="J4446" s="5"/>
      <c r="K4446" s="2">
        <v>14910.31</v>
      </c>
      <c r="L4446" s="5"/>
      <c r="M4446" s="2">
        <f t="shared" si="69"/>
        <v>-963017.26999999932</v>
      </c>
      <c r="P4446"/>
    </row>
    <row r="4447" spans="1:16" hidden="1">
      <c r="A4447" t="s">
        <v>10631</v>
      </c>
      <c r="B4447" s="1">
        <v>42091</v>
      </c>
      <c r="C4447" t="s">
        <v>18</v>
      </c>
      <c r="D4447">
        <v>1</v>
      </c>
      <c r="E4447" t="s">
        <v>10634</v>
      </c>
      <c r="F4447" t="s">
        <v>13</v>
      </c>
      <c r="G4447" t="s">
        <v>4</v>
      </c>
      <c r="H4447" t="s">
        <v>18</v>
      </c>
      <c r="J4447" s="5"/>
      <c r="K4447" s="2">
        <v>28646.06</v>
      </c>
      <c r="L4447" s="5"/>
      <c r="M4447" s="2">
        <f t="shared" si="69"/>
        <v>-991663.32999999938</v>
      </c>
      <c r="P4447"/>
    </row>
    <row r="4448" spans="1:16" hidden="1">
      <c r="A4448" t="s">
        <v>31255</v>
      </c>
      <c r="B4448" s="1">
        <v>42091</v>
      </c>
      <c r="C4448" t="s">
        <v>31272</v>
      </c>
      <c r="D4448">
        <v>1</v>
      </c>
      <c r="E4448" t="s">
        <v>31273</v>
      </c>
      <c r="F4448" t="s">
        <v>13565</v>
      </c>
      <c r="G4448" t="s">
        <v>4</v>
      </c>
      <c r="H4448" t="s">
        <v>9901</v>
      </c>
      <c r="I4448" s="2">
        <v>212800</v>
      </c>
      <c r="J4448" s="5"/>
      <c r="L4448" s="5"/>
      <c r="M4448" s="2">
        <f t="shared" si="69"/>
        <v>-778863.32999999938</v>
      </c>
      <c r="P4448"/>
    </row>
    <row r="4449" spans="1:16" hidden="1">
      <c r="A4449" t="s">
        <v>31276</v>
      </c>
      <c r="B4449" s="1">
        <v>42091</v>
      </c>
      <c r="C4449" t="s">
        <v>31272</v>
      </c>
      <c r="D4449">
        <v>1</v>
      </c>
      <c r="E4449" t="s">
        <v>31295</v>
      </c>
      <c r="F4449" t="s">
        <v>13565</v>
      </c>
      <c r="G4449" t="s">
        <v>4</v>
      </c>
      <c r="H4449" t="s">
        <v>9901</v>
      </c>
      <c r="I4449" s="2">
        <v>138000</v>
      </c>
      <c r="J4449" s="5"/>
      <c r="L4449" s="5"/>
      <c r="M4449" s="2">
        <f t="shared" si="69"/>
        <v>-640863.32999999938</v>
      </c>
      <c r="P4449"/>
    </row>
    <row r="4450" spans="1:16" hidden="1">
      <c r="A4450" t="s">
        <v>31298</v>
      </c>
      <c r="B4450" s="1">
        <v>42091</v>
      </c>
      <c r="C4450" t="s">
        <v>30024</v>
      </c>
      <c r="D4450">
        <v>1</v>
      </c>
      <c r="E4450" t="s">
        <v>31320</v>
      </c>
      <c r="F4450" t="s">
        <v>13565</v>
      </c>
      <c r="G4450" t="s">
        <v>4</v>
      </c>
      <c r="H4450" t="s">
        <v>30127</v>
      </c>
      <c r="I4450" s="2">
        <v>62000</v>
      </c>
      <c r="J4450" s="5"/>
      <c r="L4450" s="5"/>
      <c r="M4450" s="2">
        <f t="shared" si="69"/>
        <v>-578863.32999999938</v>
      </c>
      <c r="P4450"/>
    </row>
    <row r="4451" spans="1:16" hidden="1">
      <c r="A4451" t="s">
        <v>31323</v>
      </c>
      <c r="B4451" s="1">
        <v>42091</v>
      </c>
      <c r="C4451" t="s">
        <v>31339</v>
      </c>
      <c r="D4451">
        <v>1</v>
      </c>
      <c r="E4451" t="s">
        <v>31340</v>
      </c>
      <c r="F4451" t="s">
        <v>13561</v>
      </c>
      <c r="G4451" t="s">
        <v>4</v>
      </c>
      <c r="H4451" t="s">
        <v>7289</v>
      </c>
      <c r="I4451" s="2">
        <v>180000</v>
      </c>
      <c r="J4451" s="5"/>
      <c r="L4451" s="5"/>
      <c r="M4451" s="2">
        <f t="shared" si="69"/>
        <v>-398863.32999999938</v>
      </c>
      <c r="P4451"/>
    </row>
    <row r="4452" spans="1:16" hidden="1">
      <c r="A4452" t="s">
        <v>31343</v>
      </c>
      <c r="B4452" s="1">
        <v>42091</v>
      </c>
      <c r="C4452" t="s">
        <v>31339</v>
      </c>
      <c r="D4452">
        <v>1</v>
      </c>
      <c r="E4452" t="s">
        <v>31340</v>
      </c>
      <c r="F4452" t="s">
        <v>13561</v>
      </c>
      <c r="G4452" t="s">
        <v>4</v>
      </c>
      <c r="H4452" t="s">
        <v>10307</v>
      </c>
      <c r="J4452" s="5"/>
      <c r="K4452" s="2">
        <v>180000</v>
      </c>
      <c r="L4452" s="5"/>
      <c r="M4452" s="2">
        <f t="shared" si="69"/>
        <v>-578863.32999999938</v>
      </c>
      <c r="P4452"/>
    </row>
    <row r="4453" spans="1:16" hidden="1">
      <c r="A4453" t="s">
        <v>31360</v>
      </c>
      <c r="B4453" s="1">
        <v>42091</v>
      </c>
      <c r="C4453" t="s">
        <v>31339</v>
      </c>
      <c r="D4453">
        <v>1</v>
      </c>
      <c r="E4453" t="s">
        <v>31383</v>
      </c>
      <c r="F4453" t="s">
        <v>13561</v>
      </c>
      <c r="G4453" t="s">
        <v>4</v>
      </c>
      <c r="H4453" t="s">
        <v>10318</v>
      </c>
      <c r="I4453" s="2">
        <v>180000</v>
      </c>
      <c r="J4453" s="5"/>
      <c r="L4453" s="5"/>
      <c r="M4453" s="2">
        <f t="shared" si="69"/>
        <v>-398863.32999999938</v>
      </c>
      <c r="P4453"/>
    </row>
    <row r="4454" spans="1:16" hidden="1">
      <c r="A4454" t="s">
        <v>31386</v>
      </c>
      <c r="B4454" s="1">
        <v>42091</v>
      </c>
      <c r="C4454" t="s">
        <v>31409</v>
      </c>
      <c r="D4454">
        <v>2</v>
      </c>
      <c r="E4454" t="s">
        <v>31410</v>
      </c>
      <c r="F4454" t="s">
        <v>7054</v>
      </c>
      <c r="G4454" t="s">
        <v>4</v>
      </c>
      <c r="H4454" t="s">
        <v>28577</v>
      </c>
      <c r="I4454" s="2">
        <v>17482</v>
      </c>
      <c r="J4454" s="5"/>
      <c r="L4454" s="5"/>
      <c r="M4454" s="2">
        <f t="shared" si="69"/>
        <v>-381381.32999999938</v>
      </c>
      <c r="P4454"/>
    </row>
    <row r="4455" spans="1:16" hidden="1">
      <c r="A4455" t="s">
        <v>31413</v>
      </c>
      <c r="B4455" s="1">
        <v>42091</v>
      </c>
      <c r="C4455" t="s">
        <v>2828</v>
      </c>
      <c r="D4455">
        <v>2</v>
      </c>
      <c r="E4455" t="s">
        <v>31432</v>
      </c>
      <c r="F4455" t="s">
        <v>7054</v>
      </c>
      <c r="G4455" t="s">
        <v>4</v>
      </c>
      <c r="H4455" t="s">
        <v>2830</v>
      </c>
      <c r="I4455" s="2">
        <v>1632.03</v>
      </c>
      <c r="J4455" s="5"/>
      <c r="L4455" s="5"/>
      <c r="M4455" s="2">
        <f t="shared" si="69"/>
        <v>-379749.29999999935</v>
      </c>
      <c r="P4455"/>
    </row>
    <row r="4456" spans="1:16" hidden="1">
      <c r="A4456" t="s">
        <v>31435</v>
      </c>
      <c r="B4456" s="1">
        <v>42091</v>
      </c>
      <c r="C4456" t="s">
        <v>31455</v>
      </c>
      <c r="D4456">
        <v>2</v>
      </c>
      <c r="E4456" t="s">
        <v>31456</v>
      </c>
      <c r="F4456" t="s">
        <v>7054</v>
      </c>
      <c r="G4456" t="s">
        <v>4</v>
      </c>
      <c r="H4456" t="s">
        <v>10020</v>
      </c>
      <c r="I4456" s="2">
        <v>3225</v>
      </c>
      <c r="J4456" s="5"/>
      <c r="L4456" s="5"/>
      <c r="M4456" s="2">
        <f t="shared" si="69"/>
        <v>-376524.29999999935</v>
      </c>
      <c r="P4456"/>
    </row>
    <row r="4457" spans="1:16" hidden="1">
      <c r="A4457" t="s">
        <v>31460</v>
      </c>
      <c r="B4457" s="1">
        <v>42091</v>
      </c>
      <c r="C4457" t="s">
        <v>31477</v>
      </c>
      <c r="D4457">
        <v>2</v>
      </c>
      <c r="E4457" t="s">
        <v>31478</v>
      </c>
      <c r="F4457" t="s">
        <v>7054</v>
      </c>
      <c r="G4457" t="s">
        <v>4</v>
      </c>
      <c r="H4457" t="s">
        <v>5679</v>
      </c>
      <c r="I4457" s="2">
        <v>3030</v>
      </c>
      <c r="J4457" s="5"/>
      <c r="L4457" s="5"/>
      <c r="M4457" s="2">
        <f t="shared" si="69"/>
        <v>-373494.29999999935</v>
      </c>
      <c r="P4457"/>
    </row>
    <row r="4458" spans="1:16" hidden="1">
      <c r="A4458" t="s">
        <v>31483</v>
      </c>
      <c r="B4458" s="1">
        <v>42091</v>
      </c>
      <c r="C4458" t="s">
        <v>18</v>
      </c>
      <c r="D4458">
        <v>2</v>
      </c>
      <c r="E4458" t="s">
        <v>31495</v>
      </c>
      <c r="F4458" t="s">
        <v>13559</v>
      </c>
      <c r="G4458" t="s">
        <v>479</v>
      </c>
      <c r="H4458" t="s">
        <v>1979</v>
      </c>
      <c r="I4458" s="2">
        <v>814.33</v>
      </c>
      <c r="J4458" s="5"/>
      <c r="L4458" s="5"/>
      <c r="M4458" s="2">
        <f t="shared" si="69"/>
        <v>-372679.96999999933</v>
      </c>
      <c r="P4458"/>
    </row>
    <row r="4459" spans="1:16" hidden="1">
      <c r="A4459" t="s">
        <v>31500</v>
      </c>
      <c r="B4459" s="1">
        <v>42091</v>
      </c>
      <c r="C4459" t="s">
        <v>31512</v>
      </c>
      <c r="D4459">
        <v>1</v>
      </c>
      <c r="E4459" t="s">
        <v>31513</v>
      </c>
      <c r="F4459" t="s">
        <v>13565</v>
      </c>
      <c r="G4459" t="s">
        <v>4</v>
      </c>
      <c r="H4459" t="s">
        <v>9832</v>
      </c>
      <c r="I4459" s="2">
        <v>1500</v>
      </c>
      <c r="J4459" s="5"/>
      <c r="L4459" s="5"/>
      <c r="M4459" s="2">
        <f t="shared" si="69"/>
        <v>-371179.96999999933</v>
      </c>
      <c r="P4459"/>
    </row>
    <row r="4460" spans="1:16" hidden="1">
      <c r="A4460" t="s">
        <v>31517</v>
      </c>
      <c r="B4460" s="1">
        <v>42091</v>
      </c>
      <c r="C4460" t="s">
        <v>31530</v>
      </c>
      <c r="D4460">
        <v>2</v>
      </c>
      <c r="E4460" t="s">
        <v>31531</v>
      </c>
      <c r="F4460" t="s">
        <v>7054</v>
      </c>
      <c r="G4460" t="s">
        <v>4</v>
      </c>
      <c r="H4460" t="s">
        <v>31532</v>
      </c>
      <c r="I4460" s="2">
        <v>1865.01</v>
      </c>
      <c r="J4460" s="5"/>
      <c r="L4460" s="5"/>
      <c r="M4460" s="2">
        <f t="shared" si="69"/>
        <v>-369314.95999999932</v>
      </c>
      <c r="P4460"/>
    </row>
    <row r="4461" spans="1:16" hidden="1">
      <c r="A4461" t="s">
        <v>31536</v>
      </c>
      <c r="B4461" s="1">
        <v>42091</v>
      </c>
      <c r="C4461" t="s">
        <v>31551</v>
      </c>
      <c r="D4461">
        <v>2</v>
      </c>
      <c r="E4461" t="s">
        <v>31552</v>
      </c>
      <c r="F4461" t="s">
        <v>7054</v>
      </c>
      <c r="G4461" t="s">
        <v>4</v>
      </c>
      <c r="H4461" t="s">
        <v>676</v>
      </c>
      <c r="I4461" s="2">
        <v>1025</v>
      </c>
      <c r="J4461" s="5"/>
      <c r="L4461" s="5"/>
      <c r="M4461" s="2">
        <f t="shared" si="69"/>
        <v>-368289.95999999932</v>
      </c>
      <c r="P4461"/>
    </row>
    <row r="4462" spans="1:16" hidden="1">
      <c r="A4462" t="s">
        <v>31558</v>
      </c>
      <c r="B4462" s="1">
        <v>42091</v>
      </c>
      <c r="C4462" t="s">
        <v>31571</v>
      </c>
      <c r="D4462">
        <v>1</v>
      </c>
      <c r="E4462" t="s">
        <v>31572</v>
      </c>
      <c r="F4462" t="s">
        <v>13565</v>
      </c>
      <c r="G4462" t="s">
        <v>4</v>
      </c>
      <c r="H4462" t="s">
        <v>19333</v>
      </c>
      <c r="I4462" s="2">
        <v>145000</v>
      </c>
      <c r="J4462" s="5"/>
      <c r="L4462" s="5"/>
      <c r="M4462" s="2">
        <f t="shared" si="69"/>
        <v>-223289.95999999932</v>
      </c>
      <c r="P4462"/>
    </row>
    <row r="4463" spans="1:16" hidden="1">
      <c r="A4463" t="s">
        <v>31579</v>
      </c>
      <c r="B4463" s="1">
        <v>42091</v>
      </c>
      <c r="C4463" t="s">
        <v>31594</v>
      </c>
      <c r="D4463">
        <v>2</v>
      </c>
      <c r="E4463" t="s">
        <v>31595</v>
      </c>
      <c r="F4463" t="s">
        <v>7054</v>
      </c>
      <c r="G4463" t="s">
        <v>4</v>
      </c>
      <c r="H4463" t="s">
        <v>10447</v>
      </c>
      <c r="I4463" s="2">
        <v>4999.99</v>
      </c>
      <c r="J4463" s="5"/>
      <c r="L4463" s="5"/>
      <c r="M4463" s="2">
        <f t="shared" si="69"/>
        <v>-218289.96999999933</v>
      </c>
      <c r="P4463"/>
    </row>
    <row r="4464" spans="1:16" hidden="1">
      <c r="A4464" t="s">
        <v>31601</v>
      </c>
      <c r="B4464" s="1">
        <v>42091</v>
      </c>
      <c r="C4464" t="s">
        <v>18</v>
      </c>
      <c r="D4464">
        <v>2</v>
      </c>
      <c r="E4464" t="s">
        <v>31616</v>
      </c>
      <c r="F4464" t="s">
        <v>13559</v>
      </c>
      <c r="G4464" t="s">
        <v>479</v>
      </c>
      <c r="H4464" t="s">
        <v>8527</v>
      </c>
      <c r="I4464" s="2">
        <v>406</v>
      </c>
      <c r="J4464" s="5"/>
      <c r="L4464" s="5"/>
      <c r="M4464" s="2">
        <f t="shared" si="69"/>
        <v>-217883.96999999933</v>
      </c>
      <c r="P4464"/>
    </row>
    <row r="4465" spans="1:16" hidden="1">
      <c r="A4465" t="s">
        <v>31622</v>
      </c>
      <c r="B4465" s="1">
        <v>42091</v>
      </c>
      <c r="C4465" t="s">
        <v>29376</v>
      </c>
      <c r="D4465">
        <v>1</v>
      </c>
      <c r="E4465" t="s">
        <v>31637</v>
      </c>
      <c r="F4465" t="s">
        <v>13565</v>
      </c>
      <c r="G4465" t="s">
        <v>4</v>
      </c>
      <c r="H4465" t="s">
        <v>9321</v>
      </c>
      <c r="I4465" s="2">
        <v>2500</v>
      </c>
      <c r="J4465" s="5"/>
      <c r="L4465" s="5"/>
      <c r="M4465" s="2">
        <f t="shared" si="69"/>
        <v>-215383.96999999933</v>
      </c>
      <c r="P4465"/>
    </row>
    <row r="4466" spans="1:16" hidden="1">
      <c r="A4466" t="s">
        <v>31644</v>
      </c>
      <c r="B4466" s="1">
        <v>42091</v>
      </c>
      <c r="C4466" t="s">
        <v>6</v>
      </c>
      <c r="D4466">
        <v>1</v>
      </c>
      <c r="E4466" t="s">
        <v>31657</v>
      </c>
      <c r="F4466" t="s">
        <v>13610</v>
      </c>
      <c r="G4466" t="s">
        <v>4</v>
      </c>
      <c r="H4466" t="s">
        <v>9321</v>
      </c>
      <c r="I4466" s="2">
        <v>14105.64</v>
      </c>
      <c r="J4466" s="5"/>
      <c r="L4466" s="5"/>
      <c r="M4466" s="2">
        <f t="shared" si="69"/>
        <v>-201278.32999999932</v>
      </c>
      <c r="P4466"/>
    </row>
    <row r="4467" spans="1:16" hidden="1">
      <c r="A4467" t="s">
        <v>31662</v>
      </c>
      <c r="B4467" s="1">
        <v>42091</v>
      </c>
      <c r="C4467" t="s">
        <v>31675</v>
      </c>
      <c r="D4467">
        <v>2</v>
      </c>
      <c r="E4467" t="s">
        <v>31676</v>
      </c>
      <c r="F4467" t="s">
        <v>7054</v>
      </c>
      <c r="G4467" t="s">
        <v>4</v>
      </c>
      <c r="H4467" t="s">
        <v>13845</v>
      </c>
      <c r="I4467" s="2">
        <v>1840</v>
      </c>
      <c r="J4467" s="5"/>
      <c r="L4467" s="5"/>
      <c r="M4467" s="2">
        <f t="shared" si="69"/>
        <v>-199438.32999999932</v>
      </c>
      <c r="P4467"/>
    </row>
    <row r="4468" spans="1:16" hidden="1">
      <c r="A4468" t="s">
        <v>31683</v>
      </c>
      <c r="B4468" s="1">
        <v>42091</v>
      </c>
      <c r="C4468" t="s">
        <v>31698</v>
      </c>
      <c r="D4468">
        <v>2</v>
      </c>
      <c r="E4468" t="s">
        <v>31699</v>
      </c>
      <c r="F4468" t="s">
        <v>7054</v>
      </c>
      <c r="G4468" t="s">
        <v>4</v>
      </c>
      <c r="H4468" t="s">
        <v>1321</v>
      </c>
      <c r="I4468" s="2">
        <v>1800.01</v>
      </c>
      <c r="J4468" s="5"/>
      <c r="L4468" s="5"/>
      <c r="M4468" s="2">
        <f t="shared" si="69"/>
        <v>-197638.31999999931</v>
      </c>
      <c r="P4468"/>
    </row>
    <row r="4469" spans="1:16" hidden="1">
      <c r="A4469" t="s">
        <v>31705</v>
      </c>
      <c r="B4469" s="1">
        <v>42091</v>
      </c>
      <c r="C4469" t="s">
        <v>18</v>
      </c>
      <c r="D4469">
        <v>2</v>
      </c>
      <c r="E4469" t="s">
        <v>31718</v>
      </c>
      <c r="F4469" t="s">
        <v>13559</v>
      </c>
      <c r="G4469" t="s">
        <v>479</v>
      </c>
      <c r="H4469" t="s">
        <v>1321</v>
      </c>
      <c r="I4469" s="2">
        <v>180</v>
      </c>
      <c r="J4469" s="5"/>
      <c r="L4469" s="5"/>
      <c r="M4469" s="2">
        <f t="shared" si="69"/>
        <v>-197458.31999999931</v>
      </c>
      <c r="P4469"/>
    </row>
    <row r="4470" spans="1:16" hidden="1">
      <c r="A4470" t="s">
        <v>31723</v>
      </c>
      <c r="B4470" s="1">
        <v>42091</v>
      </c>
      <c r="C4470" t="s">
        <v>31739</v>
      </c>
      <c r="D4470">
        <v>2</v>
      </c>
      <c r="E4470" t="s">
        <v>31740</v>
      </c>
      <c r="F4470" t="s">
        <v>7054</v>
      </c>
      <c r="G4470" t="s">
        <v>4</v>
      </c>
      <c r="H4470" t="s">
        <v>3905</v>
      </c>
      <c r="I4470" s="2">
        <v>3298</v>
      </c>
      <c r="J4470" s="5"/>
      <c r="L4470" s="5"/>
      <c r="M4470" s="2">
        <f t="shared" si="69"/>
        <v>-194160.31999999931</v>
      </c>
      <c r="P4470"/>
    </row>
    <row r="4471" spans="1:16" hidden="1">
      <c r="A4471" t="s">
        <v>31750</v>
      </c>
      <c r="B4471" s="1">
        <v>42091</v>
      </c>
      <c r="C4471" t="s">
        <v>31766</v>
      </c>
      <c r="D4471">
        <v>2</v>
      </c>
      <c r="E4471" t="s">
        <v>31767</v>
      </c>
      <c r="F4471" t="s">
        <v>7054</v>
      </c>
      <c r="G4471" t="s">
        <v>4</v>
      </c>
      <c r="H4471" t="s">
        <v>31768</v>
      </c>
      <c r="I4471" s="2">
        <v>4070</v>
      </c>
      <c r="J4471" s="5"/>
      <c r="L4471" s="5"/>
      <c r="M4471" s="2">
        <f t="shared" si="69"/>
        <v>-190090.31999999931</v>
      </c>
      <c r="P4471"/>
    </row>
    <row r="4472" spans="1:16" hidden="1">
      <c r="A4472" t="s">
        <v>31774</v>
      </c>
      <c r="B4472" s="1">
        <v>42091</v>
      </c>
      <c r="C4472" t="s">
        <v>31791</v>
      </c>
      <c r="D4472">
        <v>2</v>
      </c>
      <c r="E4472" t="s">
        <v>31792</v>
      </c>
      <c r="F4472" t="s">
        <v>7054</v>
      </c>
      <c r="G4472" t="s">
        <v>4</v>
      </c>
      <c r="H4472" t="s">
        <v>26972</v>
      </c>
      <c r="I4472" s="2">
        <v>3030</v>
      </c>
      <c r="J4472" s="5"/>
      <c r="L4472" s="5"/>
      <c r="M4472" s="2">
        <f t="shared" si="69"/>
        <v>-187060.31999999931</v>
      </c>
      <c r="P4472"/>
    </row>
    <row r="4473" spans="1:16" hidden="1">
      <c r="A4473" t="s">
        <v>31798</v>
      </c>
      <c r="B4473" s="1">
        <v>42091</v>
      </c>
      <c r="C4473" t="s">
        <v>31813</v>
      </c>
      <c r="D4473">
        <v>1</v>
      </c>
      <c r="E4473" t="s">
        <v>31814</v>
      </c>
      <c r="F4473" t="s">
        <v>13565</v>
      </c>
      <c r="G4473" t="s">
        <v>4</v>
      </c>
      <c r="H4473" t="s">
        <v>31815</v>
      </c>
      <c r="I4473" s="2">
        <v>20103.45</v>
      </c>
      <c r="J4473" s="5"/>
      <c r="L4473" s="5"/>
      <c r="M4473" s="2">
        <f t="shared" si="69"/>
        <v>-166956.8699999993</v>
      </c>
      <c r="P4473"/>
    </row>
    <row r="4474" spans="1:16" hidden="1">
      <c r="A4474" t="s">
        <v>31821</v>
      </c>
      <c r="B4474" s="1">
        <v>42091</v>
      </c>
      <c r="C4474" t="s">
        <v>5811</v>
      </c>
      <c r="D4474">
        <v>1</v>
      </c>
      <c r="E4474" t="s">
        <v>31835</v>
      </c>
      <c r="F4474" t="s">
        <v>13610</v>
      </c>
      <c r="G4474" t="s">
        <v>4</v>
      </c>
      <c r="H4474" t="s">
        <v>22690</v>
      </c>
      <c r="I4474" s="2">
        <v>10389.98</v>
      </c>
      <c r="J4474" s="5"/>
      <c r="L4474" s="5"/>
      <c r="M4474" s="2">
        <f t="shared" si="69"/>
        <v>-156566.88999999929</v>
      </c>
      <c r="P4474"/>
    </row>
    <row r="4475" spans="1:16" hidden="1">
      <c r="A4475" t="s">
        <v>31842</v>
      </c>
      <c r="B4475" s="1">
        <v>42091</v>
      </c>
      <c r="C4475" t="s">
        <v>14070</v>
      </c>
      <c r="D4475">
        <v>1</v>
      </c>
      <c r="E4475" t="s">
        <v>31854</v>
      </c>
      <c r="F4475" t="s">
        <v>13561</v>
      </c>
      <c r="G4475" t="s">
        <v>4</v>
      </c>
      <c r="H4475" t="s">
        <v>410</v>
      </c>
      <c r="I4475" s="2">
        <v>95000</v>
      </c>
      <c r="J4475" s="5"/>
      <c r="L4475" s="5"/>
      <c r="M4475" s="2">
        <f t="shared" si="69"/>
        <v>-61566.889999999286</v>
      </c>
      <c r="P4475"/>
    </row>
    <row r="4476" spans="1:16" hidden="1">
      <c r="A4476" t="s">
        <v>31897</v>
      </c>
      <c r="B4476" s="1">
        <v>42091</v>
      </c>
      <c r="C4476" t="s">
        <v>31909</v>
      </c>
      <c r="D4476">
        <v>2</v>
      </c>
      <c r="E4476" t="s">
        <v>31910</v>
      </c>
      <c r="F4476" t="s">
        <v>7054</v>
      </c>
      <c r="G4476" t="s">
        <v>4</v>
      </c>
      <c r="H4476" t="s">
        <v>2947</v>
      </c>
      <c r="I4476" s="2">
        <v>4100</v>
      </c>
      <c r="J4476" s="5"/>
      <c r="L4476" s="5"/>
      <c r="M4476" s="2">
        <f t="shared" si="69"/>
        <v>-57466.889999999286</v>
      </c>
      <c r="P4476"/>
    </row>
    <row r="4477" spans="1:16" hidden="1">
      <c r="A4477" t="s">
        <v>31918</v>
      </c>
      <c r="B4477" s="1">
        <v>42091</v>
      </c>
      <c r="C4477" t="s">
        <v>31932</v>
      </c>
      <c r="D4477">
        <v>2</v>
      </c>
      <c r="E4477" t="s">
        <v>31933</v>
      </c>
      <c r="F4477" t="s">
        <v>7054</v>
      </c>
      <c r="G4477" t="s">
        <v>4</v>
      </c>
      <c r="H4477" t="s">
        <v>31934</v>
      </c>
      <c r="I4477" s="2">
        <v>470</v>
      </c>
      <c r="J4477" s="5"/>
      <c r="L4477" s="5"/>
      <c r="M4477" s="2">
        <f t="shared" si="69"/>
        <v>-56996.889999999286</v>
      </c>
      <c r="P4477"/>
    </row>
    <row r="4478" spans="1:16" hidden="1">
      <c r="A4478" t="s">
        <v>31959</v>
      </c>
      <c r="B4478" s="1">
        <v>42091</v>
      </c>
      <c r="C4478" t="s">
        <v>31972</v>
      </c>
      <c r="D4478">
        <v>2</v>
      </c>
      <c r="E4478" t="s">
        <v>31973</v>
      </c>
      <c r="F4478" t="s">
        <v>7054</v>
      </c>
      <c r="G4478" t="s">
        <v>4</v>
      </c>
      <c r="H4478" t="s">
        <v>31974</v>
      </c>
      <c r="I4478" s="2">
        <v>1025</v>
      </c>
      <c r="J4478" s="5"/>
      <c r="L4478" s="5"/>
      <c r="M4478" s="2">
        <f t="shared" si="69"/>
        <v>-55971.889999999286</v>
      </c>
      <c r="P4478"/>
    </row>
    <row r="4479" spans="1:16" hidden="1">
      <c r="A4479" t="s">
        <v>32003</v>
      </c>
      <c r="B4479" s="1">
        <v>42091</v>
      </c>
      <c r="C4479" t="s">
        <v>32017</v>
      </c>
      <c r="D4479">
        <v>2</v>
      </c>
      <c r="E4479" t="s">
        <v>32018</v>
      </c>
      <c r="F4479" t="s">
        <v>7054</v>
      </c>
      <c r="G4479" t="s">
        <v>4</v>
      </c>
      <c r="H4479" t="s">
        <v>32019</v>
      </c>
      <c r="I4479" s="2">
        <v>2990</v>
      </c>
      <c r="J4479" s="5"/>
      <c r="L4479" s="5"/>
      <c r="M4479" s="2">
        <f t="shared" si="69"/>
        <v>-52981.889999999286</v>
      </c>
      <c r="P4479"/>
    </row>
    <row r="4480" spans="1:16" hidden="1">
      <c r="A4480" t="s">
        <v>32028</v>
      </c>
      <c r="B4480" s="1">
        <v>42091</v>
      </c>
      <c r="C4480" t="s">
        <v>32042</v>
      </c>
      <c r="D4480">
        <v>2</v>
      </c>
      <c r="E4480" t="s">
        <v>32043</v>
      </c>
      <c r="F4480" t="s">
        <v>7054</v>
      </c>
      <c r="G4480" t="s">
        <v>4</v>
      </c>
      <c r="H4480" t="s">
        <v>20904</v>
      </c>
      <c r="I4480" s="2">
        <v>1839.99</v>
      </c>
      <c r="J4480" s="5"/>
      <c r="L4480" s="5"/>
      <c r="M4480" s="2">
        <f t="shared" si="69"/>
        <v>-51141.899999999288</v>
      </c>
      <c r="P4480"/>
    </row>
    <row r="4481" spans="1:16" hidden="1">
      <c r="A4481" t="s">
        <v>32071</v>
      </c>
      <c r="B4481" s="1">
        <v>42091</v>
      </c>
      <c r="C4481">
        <v>26721</v>
      </c>
      <c r="D4481">
        <v>1</v>
      </c>
      <c r="E4481" t="s">
        <v>32087</v>
      </c>
      <c r="F4481" t="s">
        <v>13565</v>
      </c>
      <c r="G4481" t="s">
        <v>4</v>
      </c>
      <c r="H4481" t="s">
        <v>32088</v>
      </c>
      <c r="I4481" s="2">
        <v>5000</v>
      </c>
      <c r="J4481" s="5"/>
      <c r="L4481" s="5"/>
      <c r="M4481" s="2">
        <f t="shared" si="69"/>
        <v>-46141.899999999288</v>
      </c>
      <c r="P4481"/>
    </row>
    <row r="4482" spans="1:16" hidden="1">
      <c r="A4482" t="s">
        <v>32116</v>
      </c>
      <c r="B4482" s="1">
        <v>42091</v>
      </c>
      <c r="C4482" t="s">
        <v>31272</v>
      </c>
      <c r="D4482">
        <v>1</v>
      </c>
      <c r="E4482" t="s">
        <v>32131</v>
      </c>
      <c r="F4482" t="s">
        <v>13565</v>
      </c>
      <c r="G4482" t="s">
        <v>4</v>
      </c>
      <c r="H4482" t="s">
        <v>9901</v>
      </c>
      <c r="I4482" s="2">
        <v>50000</v>
      </c>
      <c r="J4482" s="5"/>
      <c r="L4482" s="5"/>
      <c r="M4482" s="2">
        <f t="shared" si="69"/>
        <v>3858.1000000007116</v>
      </c>
      <c r="P4482"/>
    </row>
    <row r="4483" spans="1:16" hidden="1">
      <c r="A4483" t="s">
        <v>32139</v>
      </c>
      <c r="B4483" s="1">
        <v>42091</v>
      </c>
      <c r="C4483" t="s">
        <v>32152</v>
      </c>
      <c r="D4483">
        <v>2</v>
      </c>
      <c r="E4483" t="s">
        <v>32153</v>
      </c>
      <c r="F4483" t="s">
        <v>7054</v>
      </c>
      <c r="G4483" t="s">
        <v>4</v>
      </c>
      <c r="H4483" t="s">
        <v>11264</v>
      </c>
      <c r="I4483" s="2">
        <v>1839.99</v>
      </c>
      <c r="J4483" s="5"/>
      <c r="L4483" s="5"/>
      <c r="M4483" s="2">
        <f t="shared" si="69"/>
        <v>5698.0900000007114</v>
      </c>
      <c r="N4483" s="26">
        <f>+M4423-M4483</f>
        <v>4868.629999999901</v>
      </c>
      <c r="P4483"/>
    </row>
    <row r="4484" spans="1:16" hidden="1">
      <c r="A4484" s="35" t="s">
        <v>10964</v>
      </c>
      <c r="B4484" s="36">
        <v>42093</v>
      </c>
      <c r="C4484" s="35" t="s">
        <v>4685</v>
      </c>
      <c r="D4484" s="35">
        <v>1</v>
      </c>
      <c r="E4484" s="35" t="s">
        <v>10255</v>
      </c>
      <c r="F4484" s="35" t="s">
        <v>13</v>
      </c>
      <c r="G4484" s="35" t="s">
        <v>4</v>
      </c>
      <c r="H4484" s="35" t="s">
        <v>10968</v>
      </c>
      <c r="I4484" s="11">
        <v>212800</v>
      </c>
      <c r="J4484" s="12"/>
      <c r="K4484" s="11"/>
      <c r="L4484" s="12"/>
      <c r="M4484" s="11">
        <f t="shared" si="69"/>
        <v>218498.09000000072</v>
      </c>
      <c r="P4484"/>
    </row>
    <row r="4485" spans="1:16" hidden="1">
      <c r="A4485" t="s">
        <v>11025</v>
      </c>
      <c r="B4485" s="1">
        <v>42093</v>
      </c>
      <c r="C4485" t="s">
        <v>18</v>
      </c>
      <c r="D4485">
        <v>1</v>
      </c>
      <c r="E4485" t="s">
        <v>11030</v>
      </c>
      <c r="F4485" t="s">
        <v>13</v>
      </c>
      <c r="G4485" t="s">
        <v>4</v>
      </c>
      <c r="H4485" t="s">
        <v>9802</v>
      </c>
      <c r="J4485" s="5"/>
      <c r="K4485" s="2">
        <v>122300</v>
      </c>
      <c r="L4485" s="5"/>
      <c r="M4485" s="2">
        <f t="shared" si="69"/>
        <v>96198.090000000724</v>
      </c>
      <c r="P4485"/>
    </row>
    <row r="4486" spans="1:16" hidden="1">
      <c r="A4486" t="s">
        <v>11037</v>
      </c>
      <c r="B4486" s="1">
        <v>42093</v>
      </c>
      <c r="C4486" t="s">
        <v>43</v>
      </c>
      <c r="D4486">
        <v>1</v>
      </c>
      <c r="E4486" t="s">
        <v>11041</v>
      </c>
      <c r="F4486" t="s">
        <v>16</v>
      </c>
      <c r="G4486" t="s">
        <v>4</v>
      </c>
      <c r="H4486" t="s">
        <v>10686</v>
      </c>
      <c r="J4486" s="5"/>
      <c r="K4486" s="2">
        <v>1139.68</v>
      </c>
      <c r="L4486" s="5"/>
      <c r="M4486" s="2">
        <f t="shared" si="69"/>
        <v>95058.410000000731</v>
      </c>
      <c r="P4486"/>
    </row>
    <row r="4487" spans="1:16" hidden="1">
      <c r="A4487" t="s">
        <v>11150</v>
      </c>
      <c r="B4487" s="1">
        <v>42093</v>
      </c>
      <c r="C4487" t="s">
        <v>11</v>
      </c>
      <c r="D4487">
        <v>1</v>
      </c>
      <c r="E4487" t="s">
        <v>11153</v>
      </c>
      <c r="F4487" t="s">
        <v>16</v>
      </c>
      <c r="G4487" t="s">
        <v>4</v>
      </c>
      <c r="H4487" t="s">
        <v>2132</v>
      </c>
      <c r="J4487" s="5"/>
      <c r="K4487" s="2">
        <v>2990</v>
      </c>
      <c r="L4487" s="5"/>
      <c r="M4487" s="2">
        <f t="shared" si="69"/>
        <v>92068.410000000731</v>
      </c>
      <c r="P4487"/>
    </row>
    <row r="4488" spans="1:16" hidden="1">
      <c r="A4488" t="s">
        <v>11200</v>
      </c>
      <c r="B4488" s="1">
        <v>42093</v>
      </c>
      <c r="C4488" t="s">
        <v>6</v>
      </c>
      <c r="D4488">
        <v>1</v>
      </c>
      <c r="E4488" t="s">
        <v>11205</v>
      </c>
      <c r="F4488" t="s">
        <v>29</v>
      </c>
      <c r="G4488" t="s">
        <v>4</v>
      </c>
      <c r="H4488" t="s">
        <v>11206</v>
      </c>
      <c r="I4488" s="2">
        <v>5457</v>
      </c>
      <c r="J4488" s="5"/>
      <c r="L4488" s="5"/>
      <c r="M4488" s="2">
        <f t="shared" si="69"/>
        <v>97525.410000000731</v>
      </c>
      <c r="P4488"/>
    </row>
    <row r="4489" spans="1:16" hidden="1">
      <c r="A4489" t="s">
        <v>11215</v>
      </c>
      <c r="B4489" s="1">
        <v>42093</v>
      </c>
      <c r="C4489" t="s">
        <v>6</v>
      </c>
      <c r="D4489">
        <v>1</v>
      </c>
      <c r="E4489" t="s">
        <v>11216</v>
      </c>
      <c r="F4489" t="s">
        <v>8</v>
      </c>
      <c r="G4489" t="s">
        <v>4</v>
      </c>
      <c r="H4489" t="s">
        <v>11217</v>
      </c>
      <c r="I4489" s="2">
        <v>2710</v>
      </c>
      <c r="J4489" s="5"/>
      <c r="L4489" s="5"/>
      <c r="M4489" s="2">
        <f t="shared" ref="M4489:M4552" si="70">+M4488+I4489-K4489</f>
        <v>100235.41000000073</v>
      </c>
      <c r="P4489"/>
    </row>
    <row r="4490" spans="1:16" hidden="1">
      <c r="A4490" t="s">
        <v>11236</v>
      </c>
      <c r="B4490" s="1">
        <v>42093</v>
      </c>
      <c r="C4490" t="s">
        <v>11</v>
      </c>
      <c r="D4490">
        <v>1</v>
      </c>
      <c r="E4490" t="s">
        <v>11241</v>
      </c>
      <c r="F4490" t="s">
        <v>67</v>
      </c>
      <c r="G4490" t="s">
        <v>4</v>
      </c>
      <c r="H4490" t="s">
        <v>11206</v>
      </c>
      <c r="J4490" s="5"/>
      <c r="K4490" s="2">
        <v>5457</v>
      </c>
      <c r="L4490" s="5"/>
      <c r="M4490" s="2">
        <f t="shared" si="70"/>
        <v>94778.410000000731</v>
      </c>
      <c r="P4490"/>
    </row>
    <row r="4491" spans="1:16" hidden="1">
      <c r="A4491" t="s">
        <v>11259</v>
      </c>
      <c r="B4491" s="1">
        <v>42093</v>
      </c>
      <c r="C4491" t="s">
        <v>18</v>
      </c>
      <c r="D4491">
        <v>2</v>
      </c>
      <c r="E4491" t="s">
        <v>11260</v>
      </c>
      <c r="F4491" t="s">
        <v>312</v>
      </c>
      <c r="G4491" t="s">
        <v>313</v>
      </c>
      <c r="H4491" t="s">
        <v>11261</v>
      </c>
      <c r="J4491" s="5"/>
      <c r="K4491" s="2">
        <v>13230.29</v>
      </c>
      <c r="L4491" s="5"/>
      <c r="M4491" s="2">
        <f t="shared" si="70"/>
        <v>81548.120000000723</v>
      </c>
      <c r="P4491"/>
    </row>
    <row r="4492" spans="1:16" hidden="1">
      <c r="A4492" t="s">
        <v>11272</v>
      </c>
      <c r="B4492" s="1">
        <v>42093</v>
      </c>
      <c r="C4492" t="s">
        <v>11276</v>
      </c>
      <c r="D4492">
        <v>2</v>
      </c>
      <c r="E4492" t="s">
        <v>11277</v>
      </c>
      <c r="F4492" t="s">
        <v>78</v>
      </c>
      <c r="G4492" t="s">
        <v>4</v>
      </c>
      <c r="H4492" t="s">
        <v>575</v>
      </c>
      <c r="J4492" s="5"/>
      <c r="K4492" s="2">
        <v>4100</v>
      </c>
      <c r="L4492" s="5"/>
      <c r="M4492" s="2">
        <f t="shared" si="70"/>
        <v>77448.120000000723</v>
      </c>
      <c r="P4492"/>
    </row>
    <row r="4493" spans="1:16" hidden="1">
      <c r="A4493" t="s">
        <v>11281</v>
      </c>
      <c r="B4493" s="1">
        <v>42093</v>
      </c>
      <c r="C4493" t="s">
        <v>437</v>
      </c>
      <c r="D4493">
        <v>1</v>
      </c>
      <c r="E4493" t="s">
        <v>11285</v>
      </c>
      <c r="F4493" t="s">
        <v>16</v>
      </c>
      <c r="G4493" t="s">
        <v>4</v>
      </c>
      <c r="H4493" t="s">
        <v>1014</v>
      </c>
      <c r="J4493" s="5"/>
      <c r="K4493" s="2">
        <v>50000</v>
      </c>
      <c r="L4493" s="5"/>
      <c r="M4493" s="2">
        <f t="shared" si="70"/>
        <v>27448.120000000723</v>
      </c>
      <c r="P4493"/>
    </row>
    <row r="4494" spans="1:16" hidden="1">
      <c r="A4494" t="s">
        <v>11286</v>
      </c>
      <c r="B4494" s="1">
        <v>42093</v>
      </c>
      <c r="C4494" t="s">
        <v>18</v>
      </c>
      <c r="D4494">
        <v>1</v>
      </c>
      <c r="E4494" t="s">
        <v>11289</v>
      </c>
      <c r="F4494" t="s">
        <v>13</v>
      </c>
      <c r="G4494" t="s">
        <v>4</v>
      </c>
      <c r="H4494" t="s">
        <v>11290</v>
      </c>
      <c r="J4494" s="5"/>
      <c r="K4494" s="2">
        <v>14700</v>
      </c>
      <c r="L4494" s="5"/>
      <c r="M4494" s="2">
        <f t="shared" si="70"/>
        <v>12748.120000000723</v>
      </c>
      <c r="P4494"/>
    </row>
    <row r="4495" spans="1:16" hidden="1">
      <c r="A4495" t="s">
        <v>11291</v>
      </c>
      <c r="B4495" s="1">
        <v>42093</v>
      </c>
      <c r="C4495" t="s">
        <v>18</v>
      </c>
      <c r="D4495">
        <v>1</v>
      </c>
      <c r="E4495" t="s">
        <v>11295</v>
      </c>
      <c r="F4495" t="s">
        <v>13</v>
      </c>
      <c r="G4495" t="s">
        <v>4</v>
      </c>
      <c r="H4495" t="s">
        <v>11296</v>
      </c>
      <c r="J4495" s="5"/>
      <c r="K4495" s="2">
        <v>90000</v>
      </c>
      <c r="L4495" s="5"/>
      <c r="M4495" s="2">
        <f t="shared" si="70"/>
        <v>-77251.879999999277</v>
      </c>
      <c r="P4495"/>
    </row>
    <row r="4496" spans="1:16" hidden="1">
      <c r="A4496" t="s">
        <v>11299</v>
      </c>
      <c r="B4496" s="1">
        <v>42093</v>
      </c>
      <c r="C4496" t="s">
        <v>9076</v>
      </c>
      <c r="D4496">
        <v>2</v>
      </c>
      <c r="E4496" t="s">
        <v>11302</v>
      </c>
      <c r="F4496" t="s">
        <v>78</v>
      </c>
      <c r="G4496" t="s">
        <v>4</v>
      </c>
      <c r="H4496" t="s">
        <v>519</v>
      </c>
      <c r="J4496" s="5"/>
      <c r="K4496" s="2">
        <v>4100</v>
      </c>
      <c r="L4496" s="5"/>
      <c r="M4496" s="2">
        <f t="shared" si="70"/>
        <v>-81351.879999999277</v>
      </c>
      <c r="P4496"/>
    </row>
    <row r="4497" spans="1:16" hidden="1">
      <c r="A4497" t="s">
        <v>11303</v>
      </c>
      <c r="B4497" s="1">
        <v>42093</v>
      </c>
      <c r="C4497" t="s">
        <v>6395</v>
      </c>
      <c r="D4497">
        <v>2</v>
      </c>
      <c r="E4497" t="s">
        <v>11306</v>
      </c>
      <c r="F4497" t="s">
        <v>78</v>
      </c>
      <c r="G4497" t="s">
        <v>4</v>
      </c>
      <c r="H4497" t="s">
        <v>519</v>
      </c>
      <c r="J4497" s="5"/>
      <c r="K4497" s="2">
        <v>1025</v>
      </c>
      <c r="L4497" s="5"/>
      <c r="M4497" s="2">
        <f t="shared" si="70"/>
        <v>-82376.879999999277</v>
      </c>
      <c r="P4497"/>
    </row>
    <row r="4498" spans="1:16" hidden="1">
      <c r="A4498" t="s">
        <v>11307</v>
      </c>
      <c r="B4498" s="1">
        <v>42093</v>
      </c>
      <c r="C4498" t="s">
        <v>6388</v>
      </c>
      <c r="D4498">
        <v>2</v>
      </c>
      <c r="E4498" t="s">
        <v>11312</v>
      </c>
      <c r="F4498" t="s">
        <v>78</v>
      </c>
      <c r="G4498" t="s">
        <v>4</v>
      </c>
      <c r="H4498" t="s">
        <v>519</v>
      </c>
      <c r="J4498" s="5"/>
      <c r="K4498" s="2">
        <v>1025</v>
      </c>
      <c r="L4498" s="5"/>
      <c r="M4498" s="2">
        <f t="shared" si="70"/>
        <v>-83401.879999999277</v>
      </c>
      <c r="P4498"/>
    </row>
    <row r="4499" spans="1:16" hidden="1">
      <c r="A4499" t="s">
        <v>11313</v>
      </c>
      <c r="B4499" s="1">
        <v>42093</v>
      </c>
      <c r="C4499" t="s">
        <v>195</v>
      </c>
      <c r="D4499">
        <v>1</v>
      </c>
      <c r="E4499" t="s">
        <v>11316</v>
      </c>
      <c r="F4499" t="s">
        <v>13</v>
      </c>
      <c r="G4499" t="s">
        <v>4</v>
      </c>
      <c r="H4499" t="s">
        <v>195</v>
      </c>
      <c r="J4499" s="5"/>
      <c r="K4499" s="2">
        <v>18428.509999999998</v>
      </c>
      <c r="L4499" s="5"/>
      <c r="M4499" s="2">
        <f t="shared" si="70"/>
        <v>-101830.38999999927</v>
      </c>
      <c r="P4499"/>
    </row>
    <row r="4500" spans="1:16" hidden="1">
      <c r="A4500" t="s">
        <v>11318</v>
      </c>
      <c r="B4500" s="1">
        <v>42093</v>
      </c>
      <c r="C4500" t="s">
        <v>240</v>
      </c>
      <c r="D4500">
        <v>1</v>
      </c>
      <c r="E4500" t="s">
        <v>11321</v>
      </c>
      <c r="F4500" t="s">
        <v>13</v>
      </c>
      <c r="G4500" t="s">
        <v>4</v>
      </c>
      <c r="H4500" t="s">
        <v>240</v>
      </c>
      <c r="J4500" s="5"/>
      <c r="K4500" s="2">
        <v>2791</v>
      </c>
      <c r="L4500" s="5"/>
      <c r="M4500" s="2">
        <f t="shared" si="70"/>
        <v>-104621.38999999927</v>
      </c>
      <c r="P4500"/>
    </row>
    <row r="4501" spans="1:16" hidden="1">
      <c r="A4501" t="s">
        <v>11322</v>
      </c>
      <c r="B4501" s="1">
        <v>42093</v>
      </c>
      <c r="C4501" t="s">
        <v>200</v>
      </c>
      <c r="D4501">
        <v>1</v>
      </c>
      <c r="E4501" t="s">
        <v>11325</v>
      </c>
      <c r="F4501" t="s">
        <v>13</v>
      </c>
      <c r="G4501" t="s">
        <v>4</v>
      </c>
      <c r="H4501" t="s">
        <v>494</v>
      </c>
      <c r="J4501" s="5"/>
      <c r="K4501" s="2">
        <v>8517.76</v>
      </c>
      <c r="L4501" s="5"/>
      <c r="M4501" s="2">
        <f t="shared" si="70"/>
        <v>-113139.14999999927</v>
      </c>
      <c r="P4501"/>
    </row>
    <row r="4502" spans="1:16" hidden="1">
      <c r="A4502" t="s">
        <v>11326</v>
      </c>
      <c r="B4502" s="1">
        <v>42093</v>
      </c>
      <c r="C4502" t="s">
        <v>6</v>
      </c>
      <c r="D4502">
        <v>1</v>
      </c>
      <c r="E4502" t="s">
        <v>11216</v>
      </c>
      <c r="F4502" t="s">
        <v>8</v>
      </c>
      <c r="G4502" t="s">
        <v>4</v>
      </c>
      <c r="H4502" t="s">
        <v>11330</v>
      </c>
      <c r="J4502" s="5"/>
      <c r="K4502" s="2">
        <v>2710</v>
      </c>
      <c r="L4502" s="5"/>
      <c r="M4502" s="2">
        <f t="shared" si="70"/>
        <v>-115849.14999999927</v>
      </c>
      <c r="P4502"/>
    </row>
    <row r="4503" spans="1:16" hidden="1">
      <c r="A4503" t="s">
        <v>11331</v>
      </c>
      <c r="B4503" s="1">
        <v>42093</v>
      </c>
      <c r="C4503" t="s">
        <v>18</v>
      </c>
      <c r="D4503">
        <v>1</v>
      </c>
      <c r="E4503" t="s">
        <v>11336</v>
      </c>
      <c r="F4503" t="s">
        <v>13</v>
      </c>
      <c r="G4503" t="s">
        <v>4</v>
      </c>
      <c r="H4503" t="s">
        <v>18</v>
      </c>
      <c r="J4503" s="5"/>
      <c r="K4503" s="2">
        <v>32217.279999999999</v>
      </c>
      <c r="L4503" s="5"/>
      <c r="M4503" s="2">
        <f t="shared" si="70"/>
        <v>-148066.42999999927</v>
      </c>
      <c r="P4503"/>
    </row>
    <row r="4504" spans="1:16" hidden="1">
      <c r="A4504" t="s">
        <v>32159</v>
      </c>
      <c r="B4504" s="1">
        <v>42093</v>
      </c>
      <c r="C4504" t="s">
        <v>9076</v>
      </c>
      <c r="D4504">
        <v>2</v>
      </c>
      <c r="E4504" t="s">
        <v>32175</v>
      </c>
      <c r="F4504" t="s">
        <v>7054</v>
      </c>
      <c r="G4504" t="s">
        <v>4</v>
      </c>
      <c r="H4504" t="s">
        <v>519</v>
      </c>
      <c r="I4504" s="2">
        <v>4100</v>
      </c>
      <c r="J4504" s="5"/>
      <c r="L4504" s="5"/>
      <c r="M4504" s="2">
        <f t="shared" si="70"/>
        <v>-143966.42999999927</v>
      </c>
      <c r="P4504"/>
    </row>
    <row r="4505" spans="1:16" hidden="1">
      <c r="A4505" t="s">
        <v>32179</v>
      </c>
      <c r="B4505" s="1">
        <v>42093</v>
      </c>
      <c r="C4505" t="s">
        <v>6395</v>
      </c>
      <c r="D4505">
        <v>2</v>
      </c>
      <c r="E4505" t="s">
        <v>32192</v>
      </c>
      <c r="F4505" t="s">
        <v>7054</v>
      </c>
      <c r="G4505" t="s">
        <v>4</v>
      </c>
      <c r="H4505" t="s">
        <v>519</v>
      </c>
      <c r="I4505" s="2">
        <v>1025</v>
      </c>
      <c r="J4505" s="5"/>
      <c r="L4505" s="5"/>
      <c r="M4505" s="2">
        <f t="shared" si="70"/>
        <v>-142941.42999999927</v>
      </c>
      <c r="P4505"/>
    </row>
    <row r="4506" spans="1:16" hidden="1">
      <c r="A4506" t="s">
        <v>32195</v>
      </c>
      <c r="B4506" s="1">
        <v>42093</v>
      </c>
      <c r="C4506" t="s">
        <v>6388</v>
      </c>
      <c r="D4506">
        <v>2</v>
      </c>
      <c r="E4506" t="s">
        <v>32213</v>
      </c>
      <c r="F4506" t="s">
        <v>7054</v>
      </c>
      <c r="G4506" t="s">
        <v>4</v>
      </c>
      <c r="H4506" t="s">
        <v>519</v>
      </c>
      <c r="I4506" s="2">
        <v>1025</v>
      </c>
      <c r="J4506" s="5"/>
      <c r="L4506" s="5"/>
      <c r="M4506" s="2">
        <f t="shared" si="70"/>
        <v>-141916.42999999927</v>
      </c>
      <c r="P4506"/>
    </row>
    <row r="4507" spans="1:16" hidden="1">
      <c r="A4507" t="s">
        <v>32216</v>
      </c>
      <c r="B4507" s="1">
        <v>42093</v>
      </c>
      <c r="C4507" t="s">
        <v>6</v>
      </c>
      <c r="D4507">
        <v>1</v>
      </c>
      <c r="E4507" t="s">
        <v>32235</v>
      </c>
      <c r="F4507" t="s">
        <v>13610</v>
      </c>
      <c r="G4507" t="s">
        <v>4</v>
      </c>
      <c r="H4507" t="s">
        <v>6962</v>
      </c>
      <c r="I4507" s="2">
        <v>11010.14</v>
      </c>
      <c r="J4507" s="5"/>
      <c r="L4507" s="5"/>
      <c r="M4507" s="2">
        <f t="shared" si="70"/>
        <v>-130906.28999999927</v>
      </c>
      <c r="P4507"/>
    </row>
    <row r="4508" spans="1:16" hidden="1">
      <c r="A4508" t="s">
        <v>32238</v>
      </c>
      <c r="B4508" s="1">
        <v>42093</v>
      </c>
      <c r="C4508" t="s">
        <v>32257</v>
      </c>
      <c r="D4508">
        <v>2</v>
      </c>
      <c r="E4508" t="s">
        <v>32258</v>
      </c>
      <c r="F4508" t="s">
        <v>7054</v>
      </c>
      <c r="G4508" t="s">
        <v>4</v>
      </c>
      <c r="H4508" t="s">
        <v>18550</v>
      </c>
      <c r="I4508" s="2">
        <v>1025</v>
      </c>
      <c r="J4508" s="5"/>
      <c r="L4508" s="5"/>
      <c r="M4508" s="2">
        <f t="shared" si="70"/>
        <v>-129881.28999999927</v>
      </c>
      <c r="P4508"/>
    </row>
    <row r="4509" spans="1:16" hidden="1">
      <c r="A4509" t="s">
        <v>32261</v>
      </c>
      <c r="B4509" s="1">
        <v>42093</v>
      </c>
      <c r="C4509" t="s">
        <v>32278</v>
      </c>
      <c r="D4509">
        <v>2</v>
      </c>
      <c r="E4509" t="s">
        <v>32279</v>
      </c>
      <c r="F4509" t="s">
        <v>7054</v>
      </c>
      <c r="G4509" t="s">
        <v>4</v>
      </c>
      <c r="H4509" t="s">
        <v>19818</v>
      </c>
      <c r="I4509" s="2">
        <v>2200</v>
      </c>
      <c r="J4509" s="5"/>
      <c r="L4509" s="5"/>
      <c r="M4509" s="2">
        <f t="shared" si="70"/>
        <v>-127681.28999999927</v>
      </c>
      <c r="P4509"/>
    </row>
    <row r="4510" spans="1:16" hidden="1">
      <c r="A4510" t="s">
        <v>32283</v>
      </c>
      <c r="B4510" s="1">
        <v>42093</v>
      </c>
      <c r="C4510" t="s">
        <v>18</v>
      </c>
      <c r="D4510">
        <v>2</v>
      </c>
      <c r="E4510" t="s">
        <v>32299</v>
      </c>
      <c r="F4510" t="s">
        <v>13559</v>
      </c>
      <c r="G4510" t="s">
        <v>479</v>
      </c>
      <c r="H4510" t="s">
        <v>32300</v>
      </c>
      <c r="I4510" s="2">
        <v>809.1</v>
      </c>
      <c r="J4510" s="5"/>
      <c r="L4510" s="5"/>
      <c r="M4510" s="2">
        <f t="shared" si="70"/>
        <v>-126872.18999999926</v>
      </c>
      <c r="P4510"/>
    </row>
    <row r="4511" spans="1:16" hidden="1">
      <c r="A4511" t="s">
        <v>32304</v>
      </c>
      <c r="B4511" s="1">
        <v>42093</v>
      </c>
      <c r="C4511" t="s">
        <v>32319</v>
      </c>
      <c r="D4511">
        <v>2</v>
      </c>
      <c r="E4511" t="s">
        <v>32320</v>
      </c>
      <c r="F4511" t="s">
        <v>7054</v>
      </c>
      <c r="G4511" t="s">
        <v>4</v>
      </c>
      <c r="H4511" t="s">
        <v>32321</v>
      </c>
      <c r="I4511" s="2">
        <v>2200</v>
      </c>
      <c r="J4511" s="5"/>
      <c r="L4511" s="5"/>
      <c r="M4511" s="2">
        <f t="shared" si="70"/>
        <v>-124672.18999999926</v>
      </c>
      <c r="P4511"/>
    </row>
    <row r="4512" spans="1:16" hidden="1">
      <c r="A4512" t="s">
        <v>32325</v>
      </c>
      <c r="B4512" s="1">
        <v>42093</v>
      </c>
      <c r="C4512" t="s">
        <v>18</v>
      </c>
      <c r="D4512">
        <v>2</v>
      </c>
      <c r="E4512" t="s">
        <v>32344</v>
      </c>
      <c r="F4512" t="s">
        <v>13559</v>
      </c>
      <c r="G4512" t="s">
        <v>479</v>
      </c>
      <c r="H4512" t="s">
        <v>32345</v>
      </c>
      <c r="I4512" s="2">
        <v>874.65</v>
      </c>
      <c r="J4512" s="5"/>
      <c r="L4512" s="5"/>
      <c r="M4512" s="2">
        <f t="shared" si="70"/>
        <v>-123797.53999999927</v>
      </c>
      <c r="P4512"/>
    </row>
    <row r="4513" spans="1:16" hidden="1">
      <c r="A4513" t="s">
        <v>32350</v>
      </c>
      <c r="B4513" s="1">
        <v>42093</v>
      </c>
      <c r="C4513" t="s">
        <v>31272</v>
      </c>
      <c r="D4513">
        <v>1</v>
      </c>
      <c r="E4513" t="s">
        <v>31273</v>
      </c>
      <c r="F4513" t="s">
        <v>13565</v>
      </c>
      <c r="G4513" t="s">
        <v>4</v>
      </c>
      <c r="H4513" t="s">
        <v>32367</v>
      </c>
      <c r="J4513" s="5"/>
      <c r="K4513" s="2">
        <v>212800</v>
      </c>
      <c r="L4513" s="5"/>
      <c r="M4513" s="2">
        <f t="shared" si="70"/>
        <v>-336597.53999999928</v>
      </c>
      <c r="P4513"/>
    </row>
    <row r="4514" spans="1:16" hidden="1">
      <c r="A4514" t="s">
        <v>32372</v>
      </c>
      <c r="B4514" s="1">
        <v>42093</v>
      </c>
      <c r="C4514" t="s">
        <v>28294</v>
      </c>
      <c r="D4514">
        <v>1</v>
      </c>
      <c r="E4514" t="s">
        <v>32388</v>
      </c>
      <c r="F4514" t="s">
        <v>13565</v>
      </c>
      <c r="G4514" t="s">
        <v>4</v>
      </c>
      <c r="H4514" t="s">
        <v>9802</v>
      </c>
      <c r="I4514" s="2">
        <v>122300</v>
      </c>
      <c r="J4514" s="5"/>
      <c r="L4514" s="5"/>
      <c r="M4514" s="2">
        <f t="shared" si="70"/>
        <v>-214297.53999999928</v>
      </c>
      <c r="P4514"/>
    </row>
    <row r="4515" spans="1:16" hidden="1">
      <c r="A4515" t="s">
        <v>32392</v>
      </c>
      <c r="B4515" s="1">
        <v>42093</v>
      </c>
      <c r="C4515" t="s">
        <v>32405</v>
      </c>
      <c r="D4515">
        <v>2</v>
      </c>
      <c r="E4515" t="s">
        <v>32406</v>
      </c>
      <c r="F4515" t="s">
        <v>7054</v>
      </c>
      <c r="G4515" t="s">
        <v>4</v>
      </c>
      <c r="H4515" t="s">
        <v>514</v>
      </c>
      <c r="I4515" s="2">
        <v>1139.68</v>
      </c>
      <c r="J4515" s="5"/>
      <c r="L4515" s="5"/>
      <c r="M4515" s="2">
        <f t="shared" si="70"/>
        <v>-213157.85999999929</v>
      </c>
      <c r="P4515"/>
    </row>
    <row r="4516" spans="1:16" hidden="1">
      <c r="A4516" t="s">
        <v>32410</v>
      </c>
      <c r="B4516" s="1">
        <v>42093</v>
      </c>
      <c r="C4516" t="s">
        <v>18</v>
      </c>
      <c r="D4516">
        <v>2</v>
      </c>
      <c r="E4516" t="s">
        <v>32429</v>
      </c>
      <c r="F4516" t="s">
        <v>13559</v>
      </c>
      <c r="G4516" t="s">
        <v>313</v>
      </c>
      <c r="H4516" t="s">
        <v>74</v>
      </c>
      <c r="I4516" s="2">
        <v>1766</v>
      </c>
      <c r="J4516" s="5"/>
      <c r="L4516" s="5"/>
      <c r="M4516" s="2">
        <f t="shared" si="70"/>
        <v>-211391.85999999929</v>
      </c>
      <c r="P4516"/>
    </row>
    <row r="4517" spans="1:16" hidden="1">
      <c r="A4517" t="s">
        <v>32433</v>
      </c>
      <c r="B4517" s="1">
        <v>42093</v>
      </c>
      <c r="C4517" t="s">
        <v>18</v>
      </c>
      <c r="D4517">
        <v>2</v>
      </c>
      <c r="E4517" t="s">
        <v>32449</v>
      </c>
      <c r="F4517" t="s">
        <v>13559</v>
      </c>
      <c r="G4517" t="s">
        <v>479</v>
      </c>
      <c r="H4517" t="s">
        <v>65</v>
      </c>
      <c r="I4517" s="2">
        <v>549.09</v>
      </c>
      <c r="J4517" s="5"/>
      <c r="L4517" s="5"/>
      <c r="M4517" s="2">
        <f t="shared" si="70"/>
        <v>-210842.76999999929</v>
      </c>
      <c r="P4517"/>
    </row>
    <row r="4518" spans="1:16" hidden="1">
      <c r="A4518" t="s">
        <v>32452</v>
      </c>
      <c r="B4518" s="1">
        <v>42093</v>
      </c>
      <c r="C4518" t="s">
        <v>32468</v>
      </c>
      <c r="D4518">
        <v>2</v>
      </c>
      <c r="E4518" t="s">
        <v>32469</v>
      </c>
      <c r="F4518" t="s">
        <v>7054</v>
      </c>
      <c r="G4518" t="s">
        <v>4</v>
      </c>
      <c r="H4518" t="s">
        <v>32470</v>
      </c>
      <c r="I4518" s="2">
        <v>2989.99</v>
      </c>
      <c r="J4518" s="5"/>
      <c r="L4518" s="5"/>
      <c r="M4518" s="2">
        <f t="shared" si="70"/>
        <v>-207852.7799999993</v>
      </c>
      <c r="P4518"/>
    </row>
    <row r="4519" spans="1:16" hidden="1">
      <c r="A4519" t="s">
        <v>32473</v>
      </c>
      <c r="B4519" s="1">
        <v>42093</v>
      </c>
      <c r="C4519" t="s">
        <v>32489</v>
      </c>
      <c r="D4519">
        <v>2</v>
      </c>
      <c r="E4519" t="s">
        <v>32490</v>
      </c>
      <c r="F4519" t="s">
        <v>7054</v>
      </c>
      <c r="G4519" t="s">
        <v>4</v>
      </c>
      <c r="H4519" t="s">
        <v>5149</v>
      </c>
      <c r="I4519" s="2">
        <v>1025</v>
      </c>
      <c r="J4519" s="5"/>
      <c r="L4519" s="5"/>
      <c r="M4519" s="2">
        <f t="shared" si="70"/>
        <v>-206827.7799999993</v>
      </c>
      <c r="P4519"/>
    </row>
    <row r="4520" spans="1:16" hidden="1">
      <c r="A4520" t="s">
        <v>32493</v>
      </c>
      <c r="B4520" s="1">
        <v>42093</v>
      </c>
      <c r="C4520" t="s">
        <v>32513</v>
      </c>
      <c r="D4520">
        <v>2</v>
      </c>
      <c r="E4520" t="s">
        <v>32514</v>
      </c>
      <c r="F4520" t="s">
        <v>7054</v>
      </c>
      <c r="G4520" t="s">
        <v>4</v>
      </c>
      <c r="H4520" t="s">
        <v>23847</v>
      </c>
      <c r="I4520" s="2">
        <v>600.01</v>
      </c>
      <c r="J4520" s="5"/>
      <c r="L4520" s="5"/>
      <c r="M4520" s="2">
        <f t="shared" si="70"/>
        <v>-206227.76999999929</v>
      </c>
      <c r="P4520"/>
    </row>
    <row r="4521" spans="1:16" hidden="1">
      <c r="A4521" t="s">
        <v>32518</v>
      </c>
      <c r="B4521" s="1">
        <v>42093</v>
      </c>
      <c r="C4521" t="s">
        <v>32533</v>
      </c>
      <c r="D4521">
        <v>2</v>
      </c>
      <c r="E4521" t="s">
        <v>32534</v>
      </c>
      <c r="F4521" t="s">
        <v>7054</v>
      </c>
      <c r="G4521" t="s">
        <v>4</v>
      </c>
      <c r="H4521" t="s">
        <v>32535</v>
      </c>
      <c r="I4521" s="2">
        <v>1840</v>
      </c>
      <c r="J4521" s="5"/>
      <c r="L4521" s="5"/>
      <c r="M4521" s="2">
        <f t="shared" si="70"/>
        <v>-204387.76999999929</v>
      </c>
      <c r="P4521"/>
    </row>
    <row r="4522" spans="1:16" hidden="1">
      <c r="A4522" t="s">
        <v>32538</v>
      </c>
      <c r="B4522" s="1">
        <v>42093</v>
      </c>
      <c r="C4522" t="s">
        <v>18</v>
      </c>
      <c r="D4522">
        <v>2</v>
      </c>
      <c r="E4522" t="s">
        <v>32552</v>
      </c>
      <c r="F4522" t="s">
        <v>13559</v>
      </c>
      <c r="G4522" t="s">
        <v>479</v>
      </c>
      <c r="H4522" t="s">
        <v>32553</v>
      </c>
      <c r="I4522" s="2">
        <v>1203.3800000000001</v>
      </c>
      <c r="J4522" s="5"/>
      <c r="L4522" s="5"/>
      <c r="M4522" s="2">
        <f t="shared" si="70"/>
        <v>-203184.38999999929</v>
      </c>
      <c r="P4522"/>
    </row>
    <row r="4523" spans="1:16" hidden="1">
      <c r="A4523" t="s">
        <v>32558</v>
      </c>
      <c r="B4523" s="1">
        <v>42093</v>
      </c>
      <c r="C4523" t="s">
        <v>32570</v>
      </c>
      <c r="D4523">
        <v>2</v>
      </c>
      <c r="E4523" t="s">
        <v>32571</v>
      </c>
      <c r="F4523" t="s">
        <v>7054</v>
      </c>
      <c r="G4523" t="s">
        <v>4</v>
      </c>
      <c r="H4523" t="s">
        <v>8507</v>
      </c>
      <c r="I4523" s="2">
        <v>2990</v>
      </c>
      <c r="J4523" s="5"/>
      <c r="L4523" s="5"/>
      <c r="M4523" s="2">
        <f t="shared" si="70"/>
        <v>-200194.38999999929</v>
      </c>
      <c r="P4523"/>
    </row>
    <row r="4524" spans="1:16" hidden="1">
      <c r="A4524" t="s">
        <v>32574</v>
      </c>
      <c r="B4524" s="1">
        <v>42093</v>
      </c>
      <c r="C4524" t="s">
        <v>32590</v>
      </c>
      <c r="D4524">
        <v>2</v>
      </c>
      <c r="E4524" t="s">
        <v>32591</v>
      </c>
      <c r="F4524" t="s">
        <v>7054</v>
      </c>
      <c r="G4524" t="s">
        <v>4</v>
      </c>
      <c r="H4524" t="s">
        <v>359</v>
      </c>
      <c r="I4524" s="2">
        <v>1840</v>
      </c>
      <c r="J4524" s="5"/>
      <c r="L4524" s="5"/>
      <c r="M4524" s="2">
        <f t="shared" si="70"/>
        <v>-198354.38999999929</v>
      </c>
      <c r="P4524"/>
    </row>
    <row r="4525" spans="1:16" hidden="1">
      <c r="A4525" t="s">
        <v>32595</v>
      </c>
      <c r="B4525" s="1">
        <v>42093</v>
      </c>
      <c r="C4525" t="s">
        <v>32611</v>
      </c>
      <c r="D4525">
        <v>2</v>
      </c>
      <c r="E4525" t="s">
        <v>32612</v>
      </c>
      <c r="F4525" t="s">
        <v>7054</v>
      </c>
      <c r="G4525" t="s">
        <v>4</v>
      </c>
      <c r="H4525" t="s">
        <v>32613</v>
      </c>
      <c r="I4525" s="2">
        <v>1839.99</v>
      </c>
      <c r="J4525" s="5"/>
      <c r="L4525" s="5"/>
      <c r="M4525" s="2">
        <f t="shared" si="70"/>
        <v>-196514.3999999993</v>
      </c>
      <c r="P4525"/>
    </row>
    <row r="4526" spans="1:16" hidden="1">
      <c r="A4526" t="s">
        <v>32619</v>
      </c>
      <c r="B4526" s="1">
        <v>42093</v>
      </c>
      <c r="C4526" t="s">
        <v>6</v>
      </c>
      <c r="D4526">
        <v>1</v>
      </c>
      <c r="E4526" t="s">
        <v>32638</v>
      </c>
      <c r="F4526" t="s">
        <v>13610</v>
      </c>
      <c r="G4526" t="s">
        <v>4</v>
      </c>
      <c r="H4526" t="s">
        <v>13693</v>
      </c>
      <c r="I4526" s="2">
        <v>10182.93</v>
      </c>
      <c r="J4526" s="5"/>
      <c r="L4526" s="5"/>
      <c r="M4526" s="2">
        <f t="shared" si="70"/>
        <v>-186331.4699999993</v>
      </c>
      <c r="P4526"/>
    </row>
    <row r="4527" spans="1:16" hidden="1">
      <c r="A4527" t="s">
        <v>32642</v>
      </c>
      <c r="B4527" s="1">
        <v>42093</v>
      </c>
      <c r="C4527" t="s">
        <v>32660</v>
      </c>
      <c r="D4527">
        <v>2</v>
      </c>
      <c r="E4527" t="s">
        <v>32661</v>
      </c>
      <c r="F4527" t="s">
        <v>7054</v>
      </c>
      <c r="G4527" t="s">
        <v>4</v>
      </c>
      <c r="H4527" t="s">
        <v>15296</v>
      </c>
      <c r="I4527" s="2">
        <v>1025</v>
      </c>
      <c r="J4527" s="5"/>
      <c r="L4527" s="5"/>
      <c r="M4527" s="2">
        <f t="shared" si="70"/>
        <v>-185306.4699999993</v>
      </c>
      <c r="P4527"/>
    </row>
    <row r="4528" spans="1:16" hidden="1">
      <c r="A4528" t="s">
        <v>32665</v>
      </c>
      <c r="B4528" s="1">
        <v>42093</v>
      </c>
      <c r="C4528" t="s">
        <v>32683</v>
      </c>
      <c r="D4528">
        <v>2</v>
      </c>
      <c r="E4528" t="s">
        <v>32684</v>
      </c>
      <c r="F4528" t="s">
        <v>7054</v>
      </c>
      <c r="G4528" t="s">
        <v>4</v>
      </c>
      <c r="H4528" t="s">
        <v>1567</v>
      </c>
      <c r="I4528" s="2">
        <v>1025</v>
      </c>
      <c r="J4528" s="5"/>
      <c r="L4528" s="5"/>
      <c r="M4528" s="2">
        <f t="shared" si="70"/>
        <v>-184281.4699999993</v>
      </c>
      <c r="P4528"/>
    </row>
    <row r="4529" spans="1:16" hidden="1">
      <c r="A4529" t="s">
        <v>32689</v>
      </c>
      <c r="B4529" s="1">
        <v>42093</v>
      </c>
      <c r="C4529" t="s">
        <v>18</v>
      </c>
      <c r="D4529">
        <v>2</v>
      </c>
      <c r="E4529" t="s">
        <v>32706</v>
      </c>
      <c r="F4529" t="s">
        <v>13559</v>
      </c>
      <c r="G4529" t="s">
        <v>313</v>
      </c>
      <c r="H4529" t="s">
        <v>11261</v>
      </c>
      <c r="I4529" s="2">
        <v>13230.29</v>
      </c>
      <c r="J4529" s="5"/>
      <c r="L4529" s="5"/>
      <c r="M4529" s="2">
        <f t="shared" si="70"/>
        <v>-171051.17999999929</v>
      </c>
      <c r="P4529"/>
    </row>
    <row r="4530" spans="1:16" hidden="1">
      <c r="A4530" t="s">
        <v>32710</v>
      </c>
      <c r="B4530" s="1">
        <v>42093</v>
      </c>
      <c r="C4530" t="s">
        <v>32728</v>
      </c>
      <c r="D4530">
        <v>2</v>
      </c>
      <c r="E4530" t="s">
        <v>32729</v>
      </c>
      <c r="F4530" t="s">
        <v>13559</v>
      </c>
      <c r="G4530" t="s">
        <v>313</v>
      </c>
      <c r="H4530" t="s">
        <v>11261</v>
      </c>
      <c r="J4530" s="5"/>
      <c r="K4530" s="2">
        <v>6315.13</v>
      </c>
      <c r="L4530" s="5"/>
      <c r="M4530" s="2">
        <f t="shared" si="70"/>
        <v>-177366.3099999993</v>
      </c>
      <c r="P4530"/>
    </row>
    <row r="4531" spans="1:16" hidden="1">
      <c r="A4531" t="s">
        <v>32710</v>
      </c>
      <c r="B4531" s="1">
        <v>42093</v>
      </c>
      <c r="C4531" t="s">
        <v>32728</v>
      </c>
      <c r="D4531">
        <v>2</v>
      </c>
      <c r="E4531" t="s">
        <v>32729</v>
      </c>
      <c r="F4531" t="s">
        <v>13559</v>
      </c>
      <c r="G4531" t="s">
        <v>313</v>
      </c>
      <c r="H4531" t="s">
        <v>11261</v>
      </c>
      <c r="I4531" s="2">
        <v>13230.29</v>
      </c>
      <c r="J4531" s="5"/>
      <c r="L4531" s="5"/>
      <c r="M4531" s="2">
        <f t="shared" si="70"/>
        <v>-164136.01999999929</v>
      </c>
      <c r="P4531"/>
    </row>
    <row r="4532" spans="1:16" hidden="1">
      <c r="A4532" t="s">
        <v>32734</v>
      </c>
      <c r="B4532" s="1">
        <v>42093</v>
      </c>
      <c r="C4532" t="s">
        <v>32750</v>
      </c>
      <c r="D4532">
        <v>1</v>
      </c>
      <c r="E4532" t="s">
        <v>32751</v>
      </c>
      <c r="F4532" t="s">
        <v>13565</v>
      </c>
      <c r="G4532" t="s">
        <v>4</v>
      </c>
      <c r="H4532" t="s">
        <v>32752</v>
      </c>
      <c r="I4532" s="2">
        <v>90000</v>
      </c>
      <c r="J4532" s="5"/>
      <c r="L4532" s="5"/>
      <c r="M4532" s="2">
        <f t="shared" si="70"/>
        <v>-74136.019999999291</v>
      </c>
      <c r="P4532"/>
    </row>
    <row r="4533" spans="1:16" hidden="1">
      <c r="A4533" t="s">
        <v>32757</v>
      </c>
      <c r="B4533" s="1">
        <v>42093</v>
      </c>
      <c r="C4533" t="s">
        <v>5029</v>
      </c>
      <c r="D4533">
        <v>2</v>
      </c>
      <c r="E4533" t="s">
        <v>32774</v>
      </c>
      <c r="F4533" t="s">
        <v>13559</v>
      </c>
      <c r="G4533" t="s">
        <v>479</v>
      </c>
      <c r="H4533" t="s">
        <v>32775</v>
      </c>
      <c r="I4533" s="2">
        <v>737.77</v>
      </c>
      <c r="J4533" s="5"/>
      <c r="L4533" s="5"/>
      <c r="M4533" s="2">
        <f t="shared" si="70"/>
        <v>-73398.249999999287</v>
      </c>
      <c r="P4533"/>
    </row>
    <row r="4534" spans="1:16" hidden="1">
      <c r="A4534" t="s">
        <v>32779</v>
      </c>
      <c r="B4534" s="1">
        <v>42093</v>
      </c>
      <c r="C4534" t="s">
        <v>18</v>
      </c>
      <c r="D4534">
        <v>2</v>
      </c>
      <c r="E4534" t="s">
        <v>32796</v>
      </c>
      <c r="F4534" t="s">
        <v>13559</v>
      </c>
      <c r="G4534" t="s">
        <v>479</v>
      </c>
      <c r="H4534" t="s">
        <v>9834</v>
      </c>
      <c r="J4534" s="5"/>
      <c r="K4534" s="2">
        <v>250</v>
      </c>
      <c r="L4534" s="5"/>
      <c r="M4534" s="2">
        <f t="shared" si="70"/>
        <v>-73648.249999999287</v>
      </c>
      <c r="P4534"/>
    </row>
    <row r="4535" spans="1:16" hidden="1">
      <c r="A4535" t="s">
        <v>32779</v>
      </c>
      <c r="B4535" s="1">
        <v>42093</v>
      </c>
      <c r="C4535" t="s">
        <v>18</v>
      </c>
      <c r="D4535">
        <v>2</v>
      </c>
      <c r="E4535" t="s">
        <v>32796</v>
      </c>
      <c r="F4535" t="s">
        <v>13559</v>
      </c>
      <c r="G4535" t="s">
        <v>479</v>
      </c>
      <c r="H4535" t="s">
        <v>9834</v>
      </c>
      <c r="I4535" s="2">
        <v>421.34</v>
      </c>
      <c r="J4535" s="5"/>
      <c r="L4535" s="5"/>
      <c r="M4535" s="2">
        <f t="shared" si="70"/>
        <v>-73226.90999999929</v>
      </c>
      <c r="P4535"/>
    </row>
    <row r="4536" spans="1:16" hidden="1">
      <c r="A4536" t="s">
        <v>32801</v>
      </c>
      <c r="B4536" s="1">
        <v>42093</v>
      </c>
      <c r="C4536" t="s">
        <v>32819</v>
      </c>
      <c r="D4536">
        <v>2</v>
      </c>
      <c r="E4536" t="s">
        <v>32820</v>
      </c>
      <c r="F4536" t="s">
        <v>7054</v>
      </c>
      <c r="G4536" t="s">
        <v>4</v>
      </c>
      <c r="H4536" t="s">
        <v>28875</v>
      </c>
      <c r="I4536" s="2">
        <v>1025</v>
      </c>
      <c r="J4536" s="5"/>
      <c r="L4536" s="5"/>
      <c r="M4536" s="2">
        <f t="shared" si="70"/>
        <v>-72201.90999999929</v>
      </c>
      <c r="P4536"/>
    </row>
    <row r="4537" spans="1:16" hidden="1">
      <c r="A4537" t="s">
        <v>32825</v>
      </c>
      <c r="B4537" s="1">
        <v>42093</v>
      </c>
      <c r="C4537" t="s">
        <v>11276</v>
      </c>
      <c r="D4537">
        <v>2</v>
      </c>
      <c r="E4537" t="s">
        <v>32846</v>
      </c>
      <c r="F4537" t="s">
        <v>7054</v>
      </c>
      <c r="G4537" t="s">
        <v>4</v>
      </c>
      <c r="H4537" t="s">
        <v>575</v>
      </c>
      <c r="I4537" s="2">
        <v>4100</v>
      </c>
      <c r="J4537" s="5"/>
      <c r="L4537" s="5"/>
      <c r="M4537" s="2">
        <f t="shared" si="70"/>
        <v>-68101.90999999929</v>
      </c>
      <c r="P4537"/>
    </row>
    <row r="4538" spans="1:16" hidden="1">
      <c r="A4538" t="s">
        <v>32851</v>
      </c>
      <c r="B4538" s="1">
        <v>42093</v>
      </c>
      <c r="C4538" t="s">
        <v>28294</v>
      </c>
      <c r="D4538">
        <v>1</v>
      </c>
      <c r="E4538" t="s">
        <v>32867</v>
      </c>
      <c r="F4538" t="s">
        <v>13565</v>
      </c>
      <c r="G4538" t="s">
        <v>4</v>
      </c>
      <c r="H4538" t="s">
        <v>9802</v>
      </c>
      <c r="I4538" s="2">
        <v>14700</v>
      </c>
      <c r="J4538" s="5"/>
      <c r="L4538" s="5"/>
      <c r="M4538" s="2">
        <f t="shared" si="70"/>
        <v>-53401.90999999929</v>
      </c>
      <c r="P4538"/>
    </row>
    <row r="4539" spans="1:16" hidden="1">
      <c r="A4539" t="s">
        <v>32872</v>
      </c>
      <c r="B4539" s="1">
        <v>42093</v>
      </c>
      <c r="C4539" t="s">
        <v>15381</v>
      </c>
      <c r="D4539">
        <v>1</v>
      </c>
      <c r="E4539" t="s">
        <v>32890</v>
      </c>
      <c r="F4539" t="s">
        <v>13565</v>
      </c>
      <c r="G4539" t="s">
        <v>4</v>
      </c>
      <c r="H4539" t="s">
        <v>1014</v>
      </c>
      <c r="I4539" s="2">
        <v>50000</v>
      </c>
      <c r="J4539" s="5"/>
      <c r="L4539" s="5"/>
      <c r="M4539" s="2">
        <f t="shared" si="70"/>
        <v>-3401.9099999992904</v>
      </c>
      <c r="P4539"/>
    </row>
    <row r="4540" spans="1:16" hidden="1">
      <c r="A4540" t="s">
        <v>32896</v>
      </c>
      <c r="B4540" s="1">
        <v>42093</v>
      </c>
      <c r="C4540" t="s">
        <v>16950</v>
      </c>
      <c r="D4540">
        <v>1</v>
      </c>
      <c r="E4540" t="s">
        <v>32913</v>
      </c>
      <c r="F4540" t="s">
        <v>13561</v>
      </c>
      <c r="G4540" t="s">
        <v>4</v>
      </c>
      <c r="H4540" t="s">
        <v>32914</v>
      </c>
      <c r="I4540" s="2">
        <v>5000</v>
      </c>
      <c r="J4540" s="5"/>
      <c r="L4540" s="5"/>
      <c r="M4540" s="2">
        <f t="shared" si="70"/>
        <v>1598.0900000007096</v>
      </c>
      <c r="P4540"/>
    </row>
    <row r="4541" spans="1:16" hidden="1">
      <c r="A4541" t="s">
        <v>32918</v>
      </c>
      <c r="B4541" s="1">
        <v>42093</v>
      </c>
      <c r="C4541" t="s">
        <v>11276</v>
      </c>
      <c r="D4541">
        <v>2</v>
      </c>
      <c r="E4541" t="s">
        <v>32935</v>
      </c>
      <c r="F4541" t="s">
        <v>7054</v>
      </c>
      <c r="G4541" t="s">
        <v>4</v>
      </c>
      <c r="H4541" t="s">
        <v>575</v>
      </c>
      <c r="I4541" s="2">
        <v>4100</v>
      </c>
      <c r="J4541" s="5"/>
      <c r="L4541" s="5"/>
      <c r="M4541" s="2">
        <f t="shared" si="70"/>
        <v>5698.0900000007096</v>
      </c>
      <c r="P4541"/>
    </row>
    <row r="4542" spans="1:16" hidden="1">
      <c r="A4542" s="35" t="s">
        <v>11368</v>
      </c>
      <c r="B4542" s="36">
        <v>42094</v>
      </c>
      <c r="C4542" s="35" t="s">
        <v>437</v>
      </c>
      <c r="D4542" s="35">
        <v>1</v>
      </c>
      <c r="E4542" s="35" t="s">
        <v>11374</v>
      </c>
      <c r="F4542" s="35" t="s">
        <v>228</v>
      </c>
      <c r="G4542" s="35" t="s">
        <v>4</v>
      </c>
      <c r="H4542" s="35" t="s">
        <v>10256</v>
      </c>
      <c r="I4542" s="11"/>
      <c r="J4542" s="12"/>
      <c r="K4542" s="11">
        <v>212800</v>
      </c>
      <c r="L4542" s="12"/>
      <c r="M4542" s="11">
        <f t="shared" si="70"/>
        <v>-207101.90999999928</v>
      </c>
      <c r="P4542"/>
    </row>
    <row r="4543" spans="1:16" hidden="1">
      <c r="A4543" t="s">
        <v>11375</v>
      </c>
      <c r="B4543" s="1">
        <v>42094</v>
      </c>
      <c r="C4543" t="s">
        <v>6</v>
      </c>
      <c r="D4543">
        <v>1</v>
      </c>
      <c r="E4543" t="s">
        <v>11380</v>
      </c>
      <c r="F4543" t="s">
        <v>29</v>
      </c>
      <c r="G4543" t="s">
        <v>4</v>
      </c>
      <c r="H4543" t="s">
        <v>11381</v>
      </c>
      <c r="I4543" s="2">
        <v>600</v>
      </c>
      <c r="J4543" s="5"/>
      <c r="L4543" s="5"/>
      <c r="M4543" s="2">
        <f t="shared" si="70"/>
        <v>-206501.90999999928</v>
      </c>
      <c r="P4543"/>
    </row>
    <row r="4544" spans="1:16" hidden="1">
      <c r="A4544" t="s">
        <v>11434</v>
      </c>
      <c r="B4544" s="1">
        <v>42094</v>
      </c>
      <c r="C4544" t="s">
        <v>6</v>
      </c>
      <c r="D4544">
        <v>1</v>
      </c>
      <c r="E4544" t="s">
        <v>11435</v>
      </c>
      <c r="F4544" t="s">
        <v>29</v>
      </c>
      <c r="G4544" t="s">
        <v>4</v>
      </c>
      <c r="H4544" t="s">
        <v>263</v>
      </c>
      <c r="I4544" s="2">
        <v>350</v>
      </c>
      <c r="J4544" s="5"/>
      <c r="L4544" s="5"/>
      <c r="M4544" s="2">
        <f t="shared" si="70"/>
        <v>-206151.90999999928</v>
      </c>
      <c r="P4544"/>
    </row>
    <row r="4545" spans="1:16" hidden="1">
      <c r="A4545" t="s">
        <v>11478</v>
      </c>
      <c r="B4545" s="1">
        <v>42094</v>
      </c>
      <c r="C4545" t="s">
        <v>437</v>
      </c>
      <c r="D4545">
        <v>1</v>
      </c>
      <c r="E4545" t="s">
        <v>11480</v>
      </c>
      <c r="F4545" t="s">
        <v>13</v>
      </c>
      <c r="G4545" t="s">
        <v>4</v>
      </c>
      <c r="H4545" t="s">
        <v>8814</v>
      </c>
      <c r="J4545" s="5"/>
      <c r="K4545" s="2">
        <v>20000</v>
      </c>
      <c r="L4545" s="5"/>
      <c r="M4545" s="2">
        <f t="shared" si="70"/>
        <v>-226151.90999999928</v>
      </c>
      <c r="P4545"/>
    </row>
    <row r="4546" spans="1:16" hidden="1">
      <c r="A4546" t="s">
        <v>11516</v>
      </c>
      <c r="B4546" s="1">
        <v>42094</v>
      </c>
      <c r="C4546" t="s">
        <v>11</v>
      </c>
      <c r="D4546">
        <v>1</v>
      </c>
      <c r="E4546" t="s">
        <v>11524</v>
      </c>
      <c r="F4546" t="s">
        <v>16</v>
      </c>
      <c r="G4546" t="s">
        <v>4</v>
      </c>
      <c r="H4546" t="s">
        <v>564</v>
      </c>
      <c r="J4546" s="5"/>
      <c r="K4546" s="2">
        <v>4100</v>
      </c>
      <c r="L4546" s="5"/>
      <c r="M4546" s="2">
        <f t="shared" si="70"/>
        <v>-230251.90999999928</v>
      </c>
      <c r="P4546"/>
    </row>
    <row r="4547" spans="1:16" hidden="1">
      <c r="A4547" t="s">
        <v>11596</v>
      </c>
      <c r="B4547" s="1">
        <v>42094</v>
      </c>
      <c r="C4547" t="s">
        <v>6</v>
      </c>
      <c r="D4547">
        <v>1</v>
      </c>
      <c r="E4547" t="s">
        <v>11600</v>
      </c>
      <c r="F4547" t="s">
        <v>29</v>
      </c>
      <c r="G4547" t="s">
        <v>4</v>
      </c>
      <c r="H4547" t="s">
        <v>716</v>
      </c>
      <c r="I4547" s="2">
        <v>10183.69</v>
      </c>
      <c r="J4547" s="5"/>
      <c r="L4547" s="5"/>
      <c r="M4547" s="2">
        <f t="shared" si="70"/>
        <v>-220068.21999999927</v>
      </c>
      <c r="P4547"/>
    </row>
    <row r="4548" spans="1:16" hidden="1">
      <c r="A4548" t="s">
        <v>11608</v>
      </c>
      <c r="B4548" s="1">
        <v>42094</v>
      </c>
      <c r="C4548" t="s">
        <v>6</v>
      </c>
      <c r="D4548">
        <v>1</v>
      </c>
      <c r="E4548" t="s">
        <v>11613</v>
      </c>
      <c r="F4548" t="s">
        <v>29</v>
      </c>
      <c r="G4548" t="s">
        <v>4</v>
      </c>
      <c r="H4548" t="s">
        <v>716</v>
      </c>
      <c r="I4548" s="2">
        <v>1000</v>
      </c>
      <c r="J4548" s="5"/>
      <c r="L4548" s="5"/>
      <c r="M4548" s="2">
        <f t="shared" si="70"/>
        <v>-219068.21999999927</v>
      </c>
      <c r="P4548"/>
    </row>
    <row r="4549" spans="1:16" hidden="1">
      <c r="A4549" t="s">
        <v>11616</v>
      </c>
      <c r="B4549" s="1">
        <v>42094</v>
      </c>
      <c r="C4549" t="s">
        <v>1944</v>
      </c>
      <c r="D4549">
        <v>2</v>
      </c>
      <c r="E4549" t="s">
        <v>11618</v>
      </c>
      <c r="F4549" t="s">
        <v>51</v>
      </c>
      <c r="G4549" t="s">
        <v>4</v>
      </c>
      <c r="H4549" t="s">
        <v>7145</v>
      </c>
      <c r="I4549" s="2">
        <v>123435.31</v>
      </c>
      <c r="J4549" s="5"/>
      <c r="L4549" s="5"/>
      <c r="M4549" s="2">
        <f t="shared" si="70"/>
        <v>-95632.909999999276</v>
      </c>
      <c r="P4549"/>
    </row>
    <row r="4550" spans="1:16" hidden="1">
      <c r="A4550" t="s">
        <v>11619</v>
      </c>
      <c r="B4550" s="1">
        <v>42094</v>
      </c>
      <c r="C4550" t="s">
        <v>245</v>
      </c>
      <c r="D4550">
        <v>1</v>
      </c>
      <c r="E4550" t="s">
        <v>11622</v>
      </c>
      <c r="F4550" t="s">
        <v>13</v>
      </c>
      <c r="G4550" t="s">
        <v>4</v>
      </c>
      <c r="H4550" t="s">
        <v>1746</v>
      </c>
      <c r="J4550" s="5"/>
      <c r="K4550" s="2">
        <v>123435.31</v>
      </c>
      <c r="L4550" s="5"/>
      <c r="M4550" s="2">
        <f t="shared" si="70"/>
        <v>-219068.21999999927</v>
      </c>
      <c r="P4550"/>
    </row>
    <row r="4551" spans="1:16" hidden="1">
      <c r="A4551" t="s">
        <v>11623</v>
      </c>
      <c r="B4551" s="1">
        <v>42094</v>
      </c>
      <c r="C4551" t="s">
        <v>6</v>
      </c>
      <c r="D4551">
        <v>1</v>
      </c>
      <c r="E4551" t="s">
        <v>11626</v>
      </c>
      <c r="F4551" t="s">
        <v>29</v>
      </c>
      <c r="G4551" t="s">
        <v>4</v>
      </c>
      <c r="H4551" t="s">
        <v>11627</v>
      </c>
      <c r="I4551" s="2">
        <v>861.18</v>
      </c>
      <c r="J4551" s="5"/>
      <c r="L4551" s="5"/>
      <c r="M4551" s="2">
        <f t="shared" si="70"/>
        <v>-218207.03999999928</v>
      </c>
      <c r="P4551"/>
    </row>
    <row r="4552" spans="1:16" hidden="1">
      <c r="A4552" t="s">
        <v>11716</v>
      </c>
      <c r="B4552" s="1">
        <v>42094</v>
      </c>
      <c r="C4552" t="s">
        <v>6</v>
      </c>
      <c r="D4552">
        <v>1</v>
      </c>
      <c r="E4552" t="s">
        <v>11720</v>
      </c>
      <c r="F4552" t="s">
        <v>29</v>
      </c>
      <c r="G4552" t="s">
        <v>4</v>
      </c>
      <c r="H4552" t="s">
        <v>1053</v>
      </c>
      <c r="I4552" s="2">
        <v>3852.67</v>
      </c>
      <c r="J4552" s="5"/>
      <c r="L4552" s="5"/>
      <c r="M4552" s="2">
        <f t="shared" si="70"/>
        <v>-214354.36999999927</v>
      </c>
      <c r="P4552"/>
    </row>
    <row r="4553" spans="1:16" hidden="1">
      <c r="A4553" t="s">
        <v>11758</v>
      </c>
      <c r="B4553" s="1">
        <v>42094</v>
      </c>
      <c r="C4553" t="s">
        <v>43</v>
      </c>
      <c r="D4553">
        <v>1</v>
      </c>
      <c r="E4553" t="s">
        <v>11762</v>
      </c>
      <c r="F4553" t="s">
        <v>16</v>
      </c>
      <c r="G4553" t="s">
        <v>4</v>
      </c>
      <c r="H4553" t="s">
        <v>11763</v>
      </c>
      <c r="J4553" s="5"/>
      <c r="K4553" s="2">
        <v>58700.2</v>
      </c>
      <c r="L4553" s="5"/>
      <c r="M4553" s="2">
        <f t="shared" ref="M4553:M4616" si="71">+M4552+I4553-K4553</f>
        <v>-273054.56999999925</v>
      </c>
      <c r="P4553"/>
    </row>
    <row r="4554" spans="1:16" hidden="1">
      <c r="A4554" t="s">
        <v>11882</v>
      </c>
      <c r="B4554" s="1">
        <v>42094</v>
      </c>
      <c r="C4554" t="s">
        <v>6</v>
      </c>
      <c r="D4554">
        <v>1</v>
      </c>
      <c r="E4554" t="s">
        <v>11883</v>
      </c>
      <c r="F4554" t="s">
        <v>29</v>
      </c>
      <c r="G4554" t="s">
        <v>4</v>
      </c>
      <c r="H4554" t="s">
        <v>2357</v>
      </c>
      <c r="I4554" s="2">
        <v>300</v>
      </c>
      <c r="J4554" s="5"/>
      <c r="L4554" s="5"/>
      <c r="M4554" s="2">
        <f t="shared" si="71"/>
        <v>-272754.56999999925</v>
      </c>
      <c r="P4554"/>
    </row>
    <row r="4555" spans="1:16" hidden="1">
      <c r="A4555" t="s">
        <v>11923</v>
      </c>
      <c r="B4555" s="1">
        <v>42094</v>
      </c>
      <c r="C4555" t="s">
        <v>11926</v>
      </c>
      <c r="D4555">
        <v>2</v>
      </c>
      <c r="E4555" t="s">
        <v>11927</v>
      </c>
      <c r="F4555" t="s">
        <v>211</v>
      </c>
      <c r="G4555" t="s">
        <v>212</v>
      </c>
      <c r="H4555" t="s">
        <v>213</v>
      </c>
      <c r="J4555" s="5"/>
      <c r="K4555" s="2">
        <v>12255</v>
      </c>
      <c r="L4555" s="5"/>
      <c r="M4555" s="2">
        <f t="shared" si="71"/>
        <v>-285009.56999999925</v>
      </c>
      <c r="P4555"/>
    </row>
    <row r="4556" spans="1:16" hidden="1">
      <c r="A4556" t="s">
        <v>11938</v>
      </c>
      <c r="B4556" s="1">
        <v>42094</v>
      </c>
      <c r="C4556" t="s">
        <v>11946</v>
      </c>
      <c r="D4556">
        <v>2</v>
      </c>
      <c r="E4556" t="s">
        <v>11947</v>
      </c>
      <c r="F4556" t="s">
        <v>78</v>
      </c>
      <c r="G4556" t="s">
        <v>4</v>
      </c>
      <c r="H4556" t="s">
        <v>11948</v>
      </c>
      <c r="J4556" s="5"/>
      <c r="K4556" s="2">
        <v>1840</v>
      </c>
      <c r="L4556" s="5"/>
      <c r="M4556" s="2">
        <f t="shared" si="71"/>
        <v>-286849.56999999925</v>
      </c>
      <c r="P4556"/>
    </row>
    <row r="4557" spans="1:16" hidden="1">
      <c r="A4557" t="s">
        <v>11968</v>
      </c>
      <c r="B4557" s="1">
        <v>42094</v>
      </c>
      <c r="C4557" t="s">
        <v>43</v>
      </c>
      <c r="D4557">
        <v>1</v>
      </c>
      <c r="E4557" t="s">
        <v>11973</v>
      </c>
      <c r="F4557" t="s">
        <v>67</v>
      </c>
      <c r="G4557" t="s">
        <v>4</v>
      </c>
      <c r="H4557" t="s">
        <v>4651</v>
      </c>
      <c r="J4557" s="5"/>
      <c r="K4557" s="2">
        <v>1025</v>
      </c>
      <c r="L4557" s="5"/>
      <c r="M4557" s="2">
        <f t="shared" si="71"/>
        <v>-287874.56999999925</v>
      </c>
      <c r="P4557"/>
    </row>
    <row r="4558" spans="1:16" hidden="1">
      <c r="A4558" t="s">
        <v>12021</v>
      </c>
      <c r="B4558" s="1">
        <v>42094</v>
      </c>
      <c r="C4558" t="s">
        <v>1419</v>
      </c>
      <c r="D4558">
        <v>1</v>
      </c>
      <c r="E4558" t="s">
        <v>12023</v>
      </c>
      <c r="F4558" t="s">
        <v>16</v>
      </c>
      <c r="G4558" t="s">
        <v>4</v>
      </c>
      <c r="H4558" t="s">
        <v>5554</v>
      </c>
      <c r="J4558" s="5"/>
      <c r="K4558" s="2">
        <v>1025</v>
      </c>
      <c r="L4558" s="5"/>
      <c r="M4558" s="2">
        <f t="shared" si="71"/>
        <v>-288899.56999999925</v>
      </c>
      <c r="P4558"/>
    </row>
    <row r="4559" spans="1:16" hidden="1">
      <c r="A4559" t="s">
        <v>12033</v>
      </c>
      <c r="B4559" s="1">
        <v>42094</v>
      </c>
      <c r="C4559" t="s">
        <v>11</v>
      </c>
      <c r="D4559">
        <v>1</v>
      </c>
      <c r="E4559" t="s">
        <v>12038</v>
      </c>
      <c r="F4559" t="s">
        <v>13</v>
      </c>
      <c r="G4559" t="s">
        <v>4</v>
      </c>
      <c r="H4559" t="s">
        <v>1698</v>
      </c>
      <c r="J4559" s="5"/>
      <c r="K4559" s="2">
        <v>3030</v>
      </c>
      <c r="L4559" s="5"/>
      <c r="M4559" s="2">
        <f t="shared" si="71"/>
        <v>-291929.56999999925</v>
      </c>
      <c r="P4559"/>
    </row>
    <row r="4560" spans="1:16" hidden="1">
      <c r="A4560" t="s">
        <v>12044</v>
      </c>
      <c r="B4560" s="1">
        <v>42094</v>
      </c>
      <c r="C4560" t="s">
        <v>43</v>
      </c>
      <c r="D4560">
        <v>1</v>
      </c>
      <c r="E4560" t="s">
        <v>12049</v>
      </c>
      <c r="F4560" t="s">
        <v>16</v>
      </c>
      <c r="G4560" t="s">
        <v>4</v>
      </c>
      <c r="H4560" t="s">
        <v>12050</v>
      </c>
      <c r="J4560" s="5"/>
      <c r="K4560" s="2">
        <v>1840</v>
      </c>
      <c r="L4560" s="5"/>
      <c r="M4560" s="2">
        <f t="shared" si="71"/>
        <v>-293769.56999999925</v>
      </c>
      <c r="P4560"/>
    </row>
    <row r="4561" spans="1:16" hidden="1">
      <c r="A4561" t="s">
        <v>12055</v>
      </c>
      <c r="B4561" s="1">
        <v>42094</v>
      </c>
      <c r="C4561" t="s">
        <v>6</v>
      </c>
      <c r="D4561">
        <v>1</v>
      </c>
      <c r="E4561" t="s">
        <v>12057</v>
      </c>
      <c r="F4561" t="s">
        <v>29</v>
      </c>
      <c r="G4561" t="s">
        <v>4</v>
      </c>
      <c r="H4561" t="s">
        <v>12058</v>
      </c>
      <c r="I4561" s="2">
        <v>1500</v>
      </c>
      <c r="J4561" s="5"/>
      <c r="L4561" s="5"/>
      <c r="M4561" s="2">
        <f t="shared" si="71"/>
        <v>-292269.56999999925</v>
      </c>
      <c r="P4561"/>
    </row>
    <row r="4562" spans="1:16" hidden="1">
      <c r="A4562" t="s">
        <v>12059</v>
      </c>
      <c r="B4562" s="1">
        <v>42094</v>
      </c>
      <c r="C4562" t="s">
        <v>437</v>
      </c>
      <c r="D4562">
        <v>1</v>
      </c>
      <c r="E4562" t="s">
        <v>12062</v>
      </c>
      <c r="F4562" t="s">
        <v>13</v>
      </c>
      <c r="G4562" t="s">
        <v>4</v>
      </c>
      <c r="H4562" t="s">
        <v>10555</v>
      </c>
      <c r="J4562" s="5"/>
      <c r="K4562" s="2">
        <v>258000</v>
      </c>
      <c r="L4562" s="5"/>
      <c r="M4562" s="2">
        <f t="shared" si="71"/>
        <v>-550269.56999999925</v>
      </c>
      <c r="P4562"/>
    </row>
    <row r="4563" spans="1:16" hidden="1">
      <c r="A4563" t="s">
        <v>12063</v>
      </c>
      <c r="B4563" s="1">
        <v>42094</v>
      </c>
      <c r="C4563" t="s">
        <v>11</v>
      </c>
      <c r="D4563">
        <v>1</v>
      </c>
      <c r="E4563" t="s">
        <v>12065</v>
      </c>
      <c r="F4563" t="s">
        <v>16</v>
      </c>
      <c r="G4563" t="s">
        <v>4</v>
      </c>
      <c r="H4563" t="s">
        <v>1020</v>
      </c>
      <c r="J4563" s="5"/>
      <c r="K4563" s="2">
        <v>1025</v>
      </c>
      <c r="L4563" s="5"/>
      <c r="M4563" s="2">
        <f t="shared" si="71"/>
        <v>-551294.56999999925</v>
      </c>
      <c r="P4563"/>
    </row>
    <row r="4564" spans="1:16" hidden="1">
      <c r="A4564" t="s">
        <v>12068</v>
      </c>
      <c r="B4564" s="1">
        <v>42094</v>
      </c>
      <c r="C4564" t="s">
        <v>11</v>
      </c>
      <c r="D4564">
        <v>1</v>
      </c>
      <c r="E4564" t="s">
        <v>12070</v>
      </c>
      <c r="F4564" t="s">
        <v>16</v>
      </c>
      <c r="G4564" t="s">
        <v>4</v>
      </c>
      <c r="H4564" t="s">
        <v>3545</v>
      </c>
      <c r="J4564" s="5"/>
      <c r="K4564" s="2">
        <v>1528.58</v>
      </c>
      <c r="L4564" s="5"/>
      <c r="M4564" s="2">
        <f t="shared" si="71"/>
        <v>-552823.14999999921</v>
      </c>
      <c r="P4564"/>
    </row>
    <row r="4565" spans="1:16" hidden="1">
      <c r="A4565" t="s">
        <v>12071</v>
      </c>
      <c r="B4565" s="1">
        <v>42094</v>
      </c>
      <c r="C4565" t="s">
        <v>437</v>
      </c>
      <c r="D4565">
        <v>1</v>
      </c>
      <c r="E4565" t="s">
        <v>12076</v>
      </c>
      <c r="F4565" t="s">
        <v>16</v>
      </c>
      <c r="G4565" t="s">
        <v>4</v>
      </c>
      <c r="H4565" t="s">
        <v>12077</v>
      </c>
      <c r="J4565" s="5"/>
      <c r="K4565" s="2">
        <v>2758.5</v>
      </c>
      <c r="L4565" s="5"/>
      <c r="M4565" s="2">
        <f t="shared" si="71"/>
        <v>-555581.64999999921</v>
      </c>
      <c r="P4565"/>
    </row>
    <row r="4566" spans="1:16" hidden="1">
      <c r="A4566" t="s">
        <v>12080</v>
      </c>
      <c r="B4566" s="1">
        <v>42094</v>
      </c>
      <c r="C4566" t="s">
        <v>11</v>
      </c>
      <c r="D4566">
        <v>1</v>
      </c>
      <c r="E4566" t="s">
        <v>12083</v>
      </c>
      <c r="F4566" t="s">
        <v>16</v>
      </c>
      <c r="G4566" t="s">
        <v>4</v>
      </c>
      <c r="H4566" t="s">
        <v>564</v>
      </c>
      <c r="J4566" s="5"/>
      <c r="K4566" s="2">
        <v>1840</v>
      </c>
      <c r="L4566" s="5"/>
      <c r="M4566" s="2">
        <f t="shared" si="71"/>
        <v>-557421.64999999921</v>
      </c>
      <c r="P4566"/>
    </row>
    <row r="4567" spans="1:16" hidden="1">
      <c r="A4567" t="s">
        <v>12087</v>
      </c>
      <c r="B4567" s="1">
        <v>42094</v>
      </c>
      <c r="C4567" t="s">
        <v>43</v>
      </c>
      <c r="D4567">
        <v>1</v>
      </c>
      <c r="E4567" t="s">
        <v>12090</v>
      </c>
      <c r="F4567" t="s">
        <v>13</v>
      </c>
      <c r="G4567" t="s">
        <v>4</v>
      </c>
      <c r="H4567" t="s">
        <v>2098</v>
      </c>
      <c r="J4567" s="5"/>
      <c r="K4567" s="2">
        <v>430200</v>
      </c>
      <c r="L4567" s="5"/>
      <c r="M4567" s="2">
        <f t="shared" si="71"/>
        <v>-987621.64999999921</v>
      </c>
      <c r="P4567"/>
    </row>
    <row r="4568" spans="1:16" hidden="1">
      <c r="A4568" t="s">
        <v>12108</v>
      </c>
      <c r="B4568" s="1">
        <v>42094</v>
      </c>
      <c r="C4568" t="s">
        <v>11</v>
      </c>
      <c r="D4568">
        <v>1</v>
      </c>
      <c r="E4568" t="s">
        <v>12112</v>
      </c>
      <c r="F4568" t="s">
        <v>13</v>
      </c>
      <c r="G4568" t="s">
        <v>4</v>
      </c>
      <c r="H4568" t="s">
        <v>12113</v>
      </c>
      <c r="J4568" s="5"/>
      <c r="K4568" s="2">
        <v>4868.62</v>
      </c>
      <c r="L4568" s="5"/>
      <c r="M4568" s="2">
        <f t="shared" si="71"/>
        <v>-992490.2699999992</v>
      </c>
      <c r="P4568"/>
    </row>
    <row r="4569" spans="1:16" hidden="1">
      <c r="A4569" t="s">
        <v>12146</v>
      </c>
      <c r="B4569" s="1">
        <v>42094</v>
      </c>
      <c r="C4569" t="s">
        <v>18</v>
      </c>
      <c r="D4569">
        <v>1</v>
      </c>
      <c r="E4569" t="s">
        <v>12147</v>
      </c>
      <c r="F4569" t="s">
        <v>13</v>
      </c>
      <c r="G4569" t="s">
        <v>4</v>
      </c>
      <c r="H4569" t="s">
        <v>422</v>
      </c>
      <c r="J4569" s="5"/>
      <c r="K4569" s="2">
        <v>20000</v>
      </c>
      <c r="L4569" s="5"/>
      <c r="M4569" s="2">
        <f t="shared" si="71"/>
        <v>-1012490.2699999992</v>
      </c>
      <c r="P4569"/>
    </row>
    <row r="4570" spans="1:16" hidden="1">
      <c r="A4570" t="s">
        <v>12150</v>
      </c>
      <c r="B4570" s="1">
        <v>42094</v>
      </c>
      <c r="C4570" t="s">
        <v>200</v>
      </c>
      <c r="D4570">
        <v>1</v>
      </c>
      <c r="E4570" t="s">
        <v>12153</v>
      </c>
      <c r="F4570" t="s">
        <v>13</v>
      </c>
      <c r="G4570" t="s">
        <v>4</v>
      </c>
      <c r="H4570" t="s">
        <v>494</v>
      </c>
      <c r="J4570" s="5"/>
      <c r="K4570" s="2">
        <v>26525.01</v>
      </c>
      <c r="L4570" s="5"/>
      <c r="M4570" s="2">
        <f t="shared" si="71"/>
        <v>-1039015.2799999992</v>
      </c>
      <c r="P4570"/>
    </row>
    <row r="4571" spans="1:16" hidden="1">
      <c r="A4571" t="s">
        <v>12154</v>
      </c>
      <c r="B4571" s="1">
        <v>42094</v>
      </c>
      <c r="C4571" t="s">
        <v>195</v>
      </c>
      <c r="D4571">
        <v>1</v>
      </c>
      <c r="E4571" t="s">
        <v>12156</v>
      </c>
      <c r="F4571" t="s">
        <v>13</v>
      </c>
      <c r="G4571" t="s">
        <v>4</v>
      </c>
      <c r="H4571" t="s">
        <v>195</v>
      </c>
      <c r="J4571" s="5"/>
      <c r="K4571" s="2">
        <v>47262</v>
      </c>
      <c r="L4571" s="5"/>
      <c r="M4571" s="2">
        <f t="shared" si="71"/>
        <v>-1086277.2799999993</v>
      </c>
      <c r="P4571"/>
    </row>
    <row r="4572" spans="1:16" hidden="1">
      <c r="A4572" t="s">
        <v>12157</v>
      </c>
      <c r="B4572" s="1">
        <v>42094</v>
      </c>
      <c r="C4572" t="s">
        <v>18</v>
      </c>
      <c r="D4572">
        <v>1</v>
      </c>
      <c r="E4572" t="s">
        <v>12160</v>
      </c>
      <c r="F4572" t="s">
        <v>13</v>
      </c>
      <c r="G4572" t="s">
        <v>4</v>
      </c>
      <c r="H4572" t="s">
        <v>18</v>
      </c>
      <c r="J4572" s="5"/>
      <c r="K4572" s="2">
        <v>43911.4</v>
      </c>
      <c r="L4572" s="5"/>
      <c r="M4572" s="2">
        <f t="shared" si="71"/>
        <v>-1130188.6799999992</v>
      </c>
      <c r="P4572"/>
    </row>
    <row r="4573" spans="1:16" hidden="1">
      <c r="A4573" t="s">
        <v>12163</v>
      </c>
      <c r="B4573" s="1">
        <v>42094</v>
      </c>
      <c r="C4573" t="s">
        <v>11</v>
      </c>
      <c r="D4573">
        <v>1</v>
      </c>
      <c r="E4573" t="s">
        <v>12167</v>
      </c>
      <c r="F4573" t="s">
        <v>13</v>
      </c>
      <c r="G4573" t="s">
        <v>4</v>
      </c>
      <c r="H4573" t="s">
        <v>12168</v>
      </c>
      <c r="J4573" s="5"/>
      <c r="K4573" s="2">
        <v>762.51</v>
      </c>
      <c r="L4573" s="5"/>
      <c r="M4573" s="2">
        <f t="shared" si="71"/>
        <v>-1130951.1899999992</v>
      </c>
      <c r="P4573"/>
    </row>
    <row r="4574" spans="1:16" hidden="1">
      <c r="A4574" t="s">
        <v>12169</v>
      </c>
      <c r="B4574" s="1">
        <v>42094</v>
      </c>
      <c r="C4574" t="s">
        <v>245</v>
      </c>
      <c r="D4574">
        <v>1</v>
      </c>
      <c r="E4574" t="s">
        <v>12172</v>
      </c>
      <c r="F4574" t="s">
        <v>13</v>
      </c>
      <c r="G4574" t="s">
        <v>4</v>
      </c>
      <c r="H4574" t="s">
        <v>4936</v>
      </c>
      <c r="J4574" s="5"/>
      <c r="K4574" s="2">
        <v>92581.67</v>
      </c>
      <c r="L4574" s="5"/>
      <c r="M4574" s="2">
        <f t="shared" si="71"/>
        <v>-1223532.8599999992</v>
      </c>
      <c r="P4574"/>
    </row>
    <row r="4575" spans="1:16" hidden="1">
      <c r="A4575" t="s">
        <v>12372</v>
      </c>
      <c r="B4575" s="1">
        <v>42094</v>
      </c>
      <c r="C4575" t="s">
        <v>43</v>
      </c>
      <c r="D4575">
        <v>1</v>
      </c>
      <c r="E4575" t="s">
        <v>12375</v>
      </c>
      <c r="F4575" t="s">
        <v>13</v>
      </c>
      <c r="G4575" t="s">
        <v>52</v>
      </c>
      <c r="H4575" t="s">
        <v>12376</v>
      </c>
      <c r="J4575" s="5"/>
      <c r="K4575" s="2">
        <v>250000</v>
      </c>
      <c r="L4575" s="5"/>
      <c r="M4575" s="2">
        <f t="shared" si="71"/>
        <v>-1473532.8599999992</v>
      </c>
      <c r="P4575"/>
    </row>
    <row r="4576" spans="1:16" hidden="1">
      <c r="A4576" t="s">
        <v>12529</v>
      </c>
      <c r="B4576" s="1">
        <v>42094</v>
      </c>
      <c r="C4576" t="s">
        <v>12532</v>
      </c>
      <c r="I4576" s="2">
        <v>120256.09</v>
      </c>
      <c r="J4576" s="5"/>
      <c r="L4576" s="5"/>
      <c r="M4576" s="2">
        <f t="shared" si="71"/>
        <v>-1353276.7699999991</v>
      </c>
      <c r="P4576"/>
    </row>
    <row r="4577" spans="1:16" hidden="1">
      <c r="A4577" t="s">
        <v>12533</v>
      </c>
      <c r="B4577" s="1">
        <v>42094</v>
      </c>
      <c r="C4577" t="s">
        <v>948</v>
      </c>
      <c r="D4577">
        <v>2</v>
      </c>
      <c r="E4577" t="s">
        <v>12534</v>
      </c>
      <c r="F4577" t="s">
        <v>13</v>
      </c>
      <c r="G4577" t="s">
        <v>52</v>
      </c>
      <c r="H4577" t="s">
        <v>1772</v>
      </c>
      <c r="J4577" s="5"/>
      <c r="K4577" s="2">
        <v>120256.09</v>
      </c>
      <c r="L4577" s="5"/>
      <c r="M4577" s="2">
        <f t="shared" si="71"/>
        <v>-1473532.8599999992</v>
      </c>
      <c r="P4577"/>
    </row>
    <row r="4578" spans="1:16" hidden="1">
      <c r="A4578" t="s">
        <v>12535</v>
      </c>
      <c r="B4578" s="1">
        <v>42094</v>
      </c>
      <c r="C4578" t="s">
        <v>2056</v>
      </c>
      <c r="D4578">
        <v>2</v>
      </c>
      <c r="E4578" t="s">
        <v>12538</v>
      </c>
      <c r="F4578" t="s">
        <v>13</v>
      </c>
      <c r="G4578" t="s">
        <v>52</v>
      </c>
      <c r="H4578" t="s">
        <v>12539</v>
      </c>
      <c r="J4578" s="5"/>
      <c r="K4578" s="2">
        <v>161952.26</v>
      </c>
      <c r="L4578" s="5"/>
      <c r="M4578" s="2">
        <f t="shared" si="71"/>
        <v>-1635485.1199999992</v>
      </c>
      <c r="P4578"/>
    </row>
    <row r="4579" spans="1:16" hidden="1">
      <c r="A4579" t="s">
        <v>12540</v>
      </c>
      <c r="B4579" s="1">
        <v>42094</v>
      </c>
      <c r="C4579" t="s">
        <v>948</v>
      </c>
      <c r="D4579">
        <v>2</v>
      </c>
      <c r="E4579" t="s">
        <v>12544</v>
      </c>
      <c r="F4579" t="s">
        <v>13</v>
      </c>
      <c r="G4579" t="s">
        <v>52</v>
      </c>
      <c r="H4579" t="s">
        <v>12545</v>
      </c>
      <c r="J4579" s="5"/>
      <c r="K4579" s="2">
        <v>32335.22</v>
      </c>
      <c r="L4579" s="5"/>
      <c r="M4579" s="2">
        <f t="shared" si="71"/>
        <v>-1667820.3399999992</v>
      </c>
      <c r="P4579"/>
    </row>
    <row r="4580" spans="1:16" hidden="1">
      <c r="A4580" t="s">
        <v>12578</v>
      </c>
      <c r="B4580" s="1">
        <v>42094</v>
      </c>
      <c r="D4580">
        <v>2</v>
      </c>
      <c r="E4580" t="s">
        <v>12581</v>
      </c>
      <c r="F4580" t="s">
        <v>51</v>
      </c>
      <c r="G4580" t="s">
        <v>52</v>
      </c>
      <c r="H4580" t="s">
        <v>1987</v>
      </c>
      <c r="I4580" s="2">
        <v>101268.19</v>
      </c>
      <c r="J4580" s="5"/>
      <c r="L4580" s="5"/>
      <c r="M4580" s="2">
        <f t="shared" si="71"/>
        <v>-1566552.1499999992</v>
      </c>
      <c r="P4580"/>
    </row>
    <row r="4581" spans="1:16" hidden="1">
      <c r="A4581" t="s">
        <v>12582</v>
      </c>
      <c r="B4581" s="1">
        <v>42094</v>
      </c>
      <c r="C4581" t="s">
        <v>948</v>
      </c>
      <c r="D4581">
        <v>2</v>
      </c>
      <c r="E4581" t="s">
        <v>12585</v>
      </c>
      <c r="F4581" t="s">
        <v>13</v>
      </c>
      <c r="G4581" t="s">
        <v>52</v>
      </c>
      <c r="H4581" t="s">
        <v>1987</v>
      </c>
      <c r="J4581" s="5"/>
      <c r="K4581" s="2">
        <v>101268.19</v>
      </c>
      <c r="L4581" s="5"/>
      <c r="M4581" s="2">
        <f t="shared" si="71"/>
        <v>-1667820.3399999992</v>
      </c>
      <c r="P4581"/>
    </row>
    <row r="4582" spans="1:16" hidden="1">
      <c r="A4582" t="s">
        <v>12900</v>
      </c>
      <c r="B4582" s="1">
        <v>42094</v>
      </c>
      <c r="C4582" t="s">
        <v>1944</v>
      </c>
      <c r="D4582">
        <v>2</v>
      </c>
      <c r="E4582" t="s">
        <v>12903</v>
      </c>
      <c r="F4582" t="s">
        <v>51</v>
      </c>
      <c r="G4582" t="s">
        <v>52</v>
      </c>
      <c r="H4582" t="s">
        <v>1682</v>
      </c>
      <c r="I4582" s="2">
        <v>53102.21</v>
      </c>
      <c r="J4582" s="5"/>
      <c r="L4582" s="5"/>
      <c r="M4582" s="2">
        <f t="shared" si="71"/>
        <v>-1614718.1299999992</v>
      </c>
      <c r="P4582"/>
    </row>
    <row r="4583" spans="1:16" hidden="1">
      <c r="A4583" t="s">
        <v>12908</v>
      </c>
      <c r="B4583" s="1">
        <v>42094</v>
      </c>
      <c r="C4583" t="s">
        <v>948</v>
      </c>
      <c r="D4583">
        <v>2</v>
      </c>
      <c r="E4583" t="s">
        <v>12913</v>
      </c>
      <c r="F4583" t="s">
        <v>13</v>
      </c>
      <c r="G4583" t="s">
        <v>52</v>
      </c>
      <c r="H4583" t="s">
        <v>9114</v>
      </c>
      <c r="J4583" s="5"/>
      <c r="K4583" s="2">
        <v>53102.21</v>
      </c>
      <c r="L4583" s="5"/>
      <c r="M4583" s="2">
        <f t="shared" si="71"/>
        <v>-1667820.3399999992</v>
      </c>
      <c r="P4583"/>
    </row>
    <row r="4584" spans="1:16" hidden="1">
      <c r="A4584" t="s">
        <v>13053</v>
      </c>
      <c r="B4584" s="1">
        <v>42094</v>
      </c>
      <c r="C4584" t="s">
        <v>4637</v>
      </c>
      <c r="D4584">
        <v>1</v>
      </c>
      <c r="E4584" t="s">
        <v>13056</v>
      </c>
      <c r="F4584" t="s">
        <v>3342</v>
      </c>
      <c r="G4584" t="s">
        <v>52</v>
      </c>
      <c r="H4584" t="s">
        <v>4639</v>
      </c>
      <c r="I4584" s="2">
        <v>12255</v>
      </c>
      <c r="J4584" s="5"/>
      <c r="L4584" s="5"/>
      <c r="M4584" s="2">
        <f t="shared" si="71"/>
        <v>-1655565.3399999992</v>
      </c>
      <c r="P4584"/>
    </row>
    <row r="4585" spans="1:16" hidden="1">
      <c r="A4585" t="s">
        <v>13069</v>
      </c>
      <c r="B4585" s="1">
        <v>42094</v>
      </c>
      <c r="C4585" t="s">
        <v>1</v>
      </c>
      <c r="D4585">
        <v>2</v>
      </c>
      <c r="E4585" t="s">
        <v>13071</v>
      </c>
      <c r="F4585" t="s">
        <v>51</v>
      </c>
      <c r="G4585" t="s">
        <v>52</v>
      </c>
      <c r="H4585" t="s">
        <v>213</v>
      </c>
      <c r="I4585" s="2">
        <v>7006.64</v>
      </c>
      <c r="J4585" s="5"/>
      <c r="L4585" s="5"/>
      <c r="M4585" s="2">
        <f t="shared" si="71"/>
        <v>-1648558.6999999993</v>
      </c>
      <c r="P4585"/>
    </row>
    <row r="4586" spans="1:16" hidden="1">
      <c r="A4586" t="s">
        <v>13072</v>
      </c>
      <c r="B4586" s="1">
        <v>42094</v>
      </c>
      <c r="C4586" t="s">
        <v>1</v>
      </c>
      <c r="D4586">
        <v>1</v>
      </c>
      <c r="E4586" t="s">
        <v>13075</v>
      </c>
      <c r="F4586" t="s">
        <v>13</v>
      </c>
      <c r="G4586" t="s">
        <v>52</v>
      </c>
      <c r="H4586" t="s">
        <v>1772</v>
      </c>
      <c r="J4586" s="5"/>
      <c r="K4586" s="2">
        <v>7006.64</v>
      </c>
      <c r="L4586" s="5"/>
      <c r="M4586" s="2">
        <f t="shared" si="71"/>
        <v>-1655565.3399999992</v>
      </c>
      <c r="P4586"/>
    </row>
    <row r="4587" spans="1:16" hidden="1">
      <c r="A4587" t="s">
        <v>32940</v>
      </c>
      <c r="B4587" s="1">
        <v>42094</v>
      </c>
      <c r="C4587" t="s">
        <v>32961</v>
      </c>
      <c r="D4587">
        <v>2</v>
      </c>
      <c r="E4587" t="s">
        <v>32962</v>
      </c>
      <c r="F4587" t="s">
        <v>7054</v>
      </c>
      <c r="G4587" t="s">
        <v>4</v>
      </c>
      <c r="H4587" t="s">
        <v>1981</v>
      </c>
      <c r="I4587" s="2">
        <v>4100.01</v>
      </c>
      <c r="J4587" s="5"/>
      <c r="L4587" s="5"/>
      <c r="M4587" s="2">
        <f t="shared" si="71"/>
        <v>-1651465.3299999991</v>
      </c>
      <c r="P4587"/>
    </row>
    <row r="4588" spans="1:16" hidden="1">
      <c r="A4588" t="s">
        <v>32963</v>
      </c>
      <c r="B4588" s="1">
        <v>42094</v>
      </c>
      <c r="C4588" t="s">
        <v>31272</v>
      </c>
      <c r="D4588">
        <v>1</v>
      </c>
      <c r="E4588" t="s">
        <v>32984</v>
      </c>
      <c r="F4588" t="s">
        <v>13565</v>
      </c>
      <c r="G4588" t="s">
        <v>4</v>
      </c>
      <c r="H4588" t="s">
        <v>9901</v>
      </c>
      <c r="I4588" s="2">
        <v>212800</v>
      </c>
      <c r="J4588" s="5"/>
      <c r="L4588" s="5"/>
      <c r="M4588" s="2">
        <f t="shared" si="71"/>
        <v>-1438665.3299999991</v>
      </c>
      <c r="P4588"/>
    </row>
    <row r="4589" spans="1:16" hidden="1">
      <c r="A4589" t="s">
        <v>32985</v>
      </c>
      <c r="B4589" s="1">
        <v>42094</v>
      </c>
      <c r="C4589" t="s">
        <v>674</v>
      </c>
      <c r="D4589">
        <v>2</v>
      </c>
      <c r="E4589" t="s">
        <v>33006</v>
      </c>
      <c r="F4589" t="s">
        <v>13559</v>
      </c>
      <c r="G4589" t="s">
        <v>479</v>
      </c>
      <c r="H4589" t="s">
        <v>273</v>
      </c>
      <c r="J4589" s="5"/>
      <c r="K4589" s="2">
        <v>1655.04</v>
      </c>
      <c r="L4589" s="5"/>
      <c r="M4589" s="2">
        <f t="shared" si="71"/>
        <v>-1440320.3699999992</v>
      </c>
      <c r="P4589"/>
    </row>
    <row r="4590" spans="1:16" hidden="1">
      <c r="A4590" t="s">
        <v>32985</v>
      </c>
      <c r="B4590" s="1">
        <v>42094</v>
      </c>
      <c r="C4590" t="s">
        <v>674</v>
      </c>
      <c r="D4590">
        <v>2</v>
      </c>
      <c r="E4590" t="s">
        <v>33006</v>
      </c>
      <c r="F4590" t="s">
        <v>13559</v>
      </c>
      <c r="G4590" t="s">
        <v>479</v>
      </c>
      <c r="H4590" t="s">
        <v>273</v>
      </c>
      <c r="I4590" s="2">
        <v>1655.04</v>
      </c>
      <c r="J4590" s="5"/>
      <c r="L4590" s="5"/>
      <c r="M4590" s="2">
        <f t="shared" si="71"/>
        <v>-1438665.3299999991</v>
      </c>
      <c r="P4590"/>
    </row>
    <row r="4591" spans="1:16" hidden="1">
      <c r="A4591" t="s">
        <v>33007</v>
      </c>
      <c r="B4591" s="1">
        <v>42094</v>
      </c>
      <c r="C4591" t="s">
        <v>18</v>
      </c>
      <c r="D4591">
        <v>2</v>
      </c>
      <c r="E4591" t="s">
        <v>33027</v>
      </c>
      <c r="F4591" t="s">
        <v>13559</v>
      </c>
      <c r="G4591" t="s">
        <v>479</v>
      </c>
      <c r="H4591" t="s">
        <v>19939</v>
      </c>
      <c r="I4591" s="2">
        <v>782.41</v>
      </c>
      <c r="J4591" s="5"/>
      <c r="L4591" s="5"/>
      <c r="M4591" s="2">
        <f t="shared" si="71"/>
        <v>-1437882.9199999992</v>
      </c>
      <c r="P4591"/>
    </row>
    <row r="4592" spans="1:16" hidden="1">
      <c r="A4592" t="s">
        <v>33028</v>
      </c>
      <c r="B4592" s="1">
        <v>42094</v>
      </c>
      <c r="C4592" t="s">
        <v>33049</v>
      </c>
      <c r="D4592">
        <v>2</v>
      </c>
      <c r="E4592" t="s">
        <v>33050</v>
      </c>
      <c r="F4592" t="s">
        <v>7054</v>
      </c>
      <c r="G4592" t="s">
        <v>4</v>
      </c>
      <c r="H4592" t="s">
        <v>21953</v>
      </c>
      <c r="I4592" s="2">
        <v>1840</v>
      </c>
      <c r="J4592" s="5"/>
      <c r="L4592" s="5"/>
      <c r="M4592" s="2">
        <f t="shared" si="71"/>
        <v>-1436042.9199999992</v>
      </c>
      <c r="P4592"/>
    </row>
    <row r="4593" spans="1:16" hidden="1">
      <c r="A4593" t="s">
        <v>33051</v>
      </c>
      <c r="B4593" s="1">
        <v>42094</v>
      </c>
      <c r="C4593" t="s">
        <v>16077</v>
      </c>
      <c r="D4593">
        <v>1</v>
      </c>
      <c r="E4593" t="s">
        <v>33068</v>
      </c>
      <c r="F4593" t="s">
        <v>13561</v>
      </c>
      <c r="G4593" t="s">
        <v>4</v>
      </c>
      <c r="H4593" t="s">
        <v>1388</v>
      </c>
      <c r="I4593" s="2">
        <v>5000</v>
      </c>
      <c r="J4593" s="5"/>
      <c r="L4593" s="5"/>
      <c r="M4593" s="2">
        <f t="shared" si="71"/>
        <v>-1431042.9199999992</v>
      </c>
      <c r="P4593"/>
    </row>
    <row r="4594" spans="1:16" hidden="1">
      <c r="A4594" t="s">
        <v>33069</v>
      </c>
      <c r="B4594" s="1">
        <v>42094</v>
      </c>
      <c r="C4594" t="s">
        <v>33087</v>
      </c>
      <c r="D4594">
        <v>1</v>
      </c>
      <c r="E4594" t="s">
        <v>33088</v>
      </c>
      <c r="F4594" t="s">
        <v>13565</v>
      </c>
      <c r="G4594" t="s">
        <v>4</v>
      </c>
      <c r="H4594" t="s">
        <v>31208</v>
      </c>
      <c r="I4594" s="2">
        <v>20000</v>
      </c>
      <c r="J4594" s="5"/>
      <c r="L4594" s="5"/>
      <c r="M4594" s="2">
        <f t="shared" si="71"/>
        <v>-1411042.9199999992</v>
      </c>
      <c r="P4594"/>
    </row>
    <row r="4595" spans="1:16" hidden="1">
      <c r="A4595" t="s">
        <v>33089</v>
      </c>
      <c r="B4595" s="1">
        <v>42094</v>
      </c>
      <c r="C4595" t="s">
        <v>18</v>
      </c>
      <c r="D4595">
        <v>2</v>
      </c>
      <c r="E4595" t="s">
        <v>33108</v>
      </c>
      <c r="F4595" t="s">
        <v>13559</v>
      </c>
      <c r="G4595" t="s">
        <v>313</v>
      </c>
      <c r="H4595" t="s">
        <v>11848</v>
      </c>
      <c r="I4595" s="2">
        <v>639.26</v>
      </c>
      <c r="J4595" s="5"/>
      <c r="L4595" s="5"/>
      <c r="M4595" s="2">
        <f t="shared" si="71"/>
        <v>-1410403.6599999992</v>
      </c>
      <c r="P4595"/>
    </row>
    <row r="4596" spans="1:16" hidden="1">
      <c r="A4596" t="s">
        <v>33109</v>
      </c>
      <c r="B4596" s="1">
        <v>42094</v>
      </c>
      <c r="C4596" t="s">
        <v>18</v>
      </c>
      <c r="D4596">
        <v>2</v>
      </c>
      <c r="E4596" t="s">
        <v>33125</v>
      </c>
      <c r="F4596" t="s">
        <v>13559</v>
      </c>
      <c r="G4596" t="s">
        <v>479</v>
      </c>
      <c r="H4596" t="s">
        <v>33126</v>
      </c>
      <c r="I4596" s="2">
        <v>1274.33</v>
      </c>
      <c r="J4596" s="5"/>
      <c r="L4596" s="5"/>
      <c r="M4596" s="2">
        <f t="shared" si="71"/>
        <v>-1409129.3299999991</v>
      </c>
      <c r="P4596"/>
    </row>
    <row r="4597" spans="1:16" hidden="1">
      <c r="A4597" t="s">
        <v>33143</v>
      </c>
      <c r="B4597" s="1">
        <v>42094</v>
      </c>
      <c r="C4597" t="s">
        <v>33159</v>
      </c>
      <c r="D4597">
        <v>2</v>
      </c>
      <c r="E4597" t="s">
        <v>33160</v>
      </c>
      <c r="F4597" t="s">
        <v>7054</v>
      </c>
      <c r="G4597" t="s">
        <v>4</v>
      </c>
      <c r="H4597" t="s">
        <v>33161</v>
      </c>
      <c r="I4597" s="2">
        <v>1025</v>
      </c>
      <c r="J4597" s="5"/>
      <c r="L4597" s="5"/>
      <c r="M4597" s="2">
        <f t="shared" si="71"/>
        <v>-1408104.3299999991</v>
      </c>
      <c r="P4597"/>
    </row>
    <row r="4598" spans="1:16" hidden="1">
      <c r="A4598" t="s">
        <v>33206</v>
      </c>
      <c r="B4598" s="1">
        <v>42094</v>
      </c>
      <c r="C4598" t="s">
        <v>33222</v>
      </c>
      <c r="D4598">
        <v>2</v>
      </c>
      <c r="E4598" t="s">
        <v>33223</v>
      </c>
      <c r="F4598" t="s">
        <v>7054</v>
      </c>
      <c r="G4598" t="s">
        <v>4</v>
      </c>
      <c r="H4598" t="s">
        <v>564</v>
      </c>
      <c r="I4598" s="2">
        <v>4100</v>
      </c>
      <c r="J4598" s="5"/>
      <c r="L4598" s="5"/>
      <c r="M4598" s="2">
        <f t="shared" si="71"/>
        <v>-1404004.3299999991</v>
      </c>
      <c r="P4598"/>
    </row>
    <row r="4599" spans="1:16" hidden="1">
      <c r="A4599" t="s">
        <v>33224</v>
      </c>
      <c r="B4599" s="1">
        <v>42094</v>
      </c>
      <c r="C4599" t="s">
        <v>18</v>
      </c>
      <c r="D4599">
        <v>2</v>
      </c>
      <c r="E4599" t="s">
        <v>33243</v>
      </c>
      <c r="F4599" t="s">
        <v>13559</v>
      </c>
      <c r="G4599" t="s">
        <v>479</v>
      </c>
      <c r="H4599" t="s">
        <v>10034</v>
      </c>
      <c r="J4599" s="5"/>
      <c r="K4599" s="2">
        <v>200</v>
      </c>
      <c r="L4599" s="5"/>
      <c r="M4599" s="2">
        <f t="shared" si="71"/>
        <v>-1404204.3299999991</v>
      </c>
      <c r="P4599"/>
    </row>
    <row r="4600" spans="1:16" hidden="1">
      <c r="A4600" t="s">
        <v>33224</v>
      </c>
      <c r="B4600" s="1">
        <v>42094</v>
      </c>
      <c r="C4600" t="s">
        <v>18</v>
      </c>
      <c r="D4600">
        <v>2</v>
      </c>
      <c r="E4600" t="s">
        <v>33243</v>
      </c>
      <c r="F4600" t="s">
        <v>13559</v>
      </c>
      <c r="G4600" t="s">
        <v>479</v>
      </c>
      <c r="H4600" t="s">
        <v>10034</v>
      </c>
      <c r="I4600" s="2">
        <v>656.15</v>
      </c>
      <c r="J4600" s="5"/>
      <c r="L4600" s="5"/>
      <c r="M4600" s="2">
        <f t="shared" si="71"/>
        <v>-1403548.1799999992</v>
      </c>
      <c r="P4600"/>
    </row>
    <row r="4601" spans="1:16" hidden="1">
      <c r="A4601" t="s">
        <v>33244</v>
      </c>
      <c r="B4601" s="1">
        <v>42094</v>
      </c>
      <c r="C4601" t="s">
        <v>33260</v>
      </c>
      <c r="D4601">
        <v>2</v>
      </c>
      <c r="E4601" t="s">
        <v>33261</v>
      </c>
      <c r="F4601" t="s">
        <v>13559</v>
      </c>
      <c r="G4601" t="s">
        <v>313</v>
      </c>
      <c r="H4601" t="s">
        <v>10591</v>
      </c>
      <c r="J4601" s="5"/>
      <c r="K4601" s="2">
        <v>550</v>
      </c>
      <c r="L4601" s="5"/>
      <c r="M4601" s="2">
        <f t="shared" si="71"/>
        <v>-1404098.1799999992</v>
      </c>
      <c r="P4601"/>
    </row>
    <row r="4602" spans="1:16" hidden="1">
      <c r="A4602" t="s">
        <v>33244</v>
      </c>
      <c r="B4602" s="1">
        <v>42094</v>
      </c>
      <c r="C4602" t="s">
        <v>33260</v>
      </c>
      <c r="D4602">
        <v>2</v>
      </c>
      <c r="E4602" t="s">
        <v>33261</v>
      </c>
      <c r="F4602" t="s">
        <v>13559</v>
      </c>
      <c r="G4602" t="s">
        <v>313</v>
      </c>
      <c r="H4602" t="s">
        <v>10591</v>
      </c>
      <c r="I4602" s="2">
        <v>1108.19</v>
      </c>
      <c r="J4602" s="5"/>
      <c r="L4602" s="5"/>
      <c r="M4602" s="2">
        <f t="shared" si="71"/>
        <v>-1402989.9899999993</v>
      </c>
      <c r="P4602"/>
    </row>
    <row r="4603" spans="1:16" hidden="1">
      <c r="A4603" t="s">
        <v>33262</v>
      </c>
      <c r="B4603" s="1">
        <v>42094</v>
      </c>
      <c r="C4603" t="s">
        <v>33277</v>
      </c>
      <c r="D4603">
        <v>1</v>
      </c>
      <c r="E4603" t="s">
        <v>33278</v>
      </c>
      <c r="F4603" t="s">
        <v>13565</v>
      </c>
      <c r="G4603" t="s">
        <v>4</v>
      </c>
      <c r="H4603" t="s">
        <v>33279</v>
      </c>
      <c r="I4603" s="2">
        <v>5000</v>
      </c>
      <c r="J4603" s="5"/>
      <c r="L4603" s="5"/>
      <c r="M4603" s="2">
        <f t="shared" si="71"/>
        <v>-1397989.9899999993</v>
      </c>
      <c r="P4603"/>
    </row>
    <row r="4604" spans="1:16" hidden="1">
      <c r="A4604" t="s">
        <v>33280</v>
      </c>
      <c r="B4604" s="1">
        <v>42094</v>
      </c>
      <c r="C4604" t="s">
        <v>33300</v>
      </c>
      <c r="D4604">
        <v>2</v>
      </c>
      <c r="E4604" t="s">
        <v>33301</v>
      </c>
      <c r="F4604" t="s">
        <v>7054</v>
      </c>
      <c r="G4604" t="s">
        <v>4</v>
      </c>
      <c r="H4604" t="s">
        <v>13120</v>
      </c>
      <c r="I4604" s="2">
        <v>1025</v>
      </c>
      <c r="J4604" s="5"/>
      <c r="L4604" s="5"/>
      <c r="M4604" s="2">
        <f t="shared" si="71"/>
        <v>-1396964.9899999993</v>
      </c>
      <c r="P4604"/>
    </row>
    <row r="4605" spans="1:16" hidden="1">
      <c r="A4605" t="s">
        <v>33302</v>
      </c>
      <c r="B4605" s="1">
        <v>42094</v>
      </c>
      <c r="C4605" t="s">
        <v>20164</v>
      </c>
      <c r="D4605">
        <v>1</v>
      </c>
      <c r="E4605" t="s">
        <v>33317</v>
      </c>
      <c r="F4605" t="s">
        <v>13565</v>
      </c>
      <c r="G4605" t="s">
        <v>4</v>
      </c>
      <c r="H4605" t="s">
        <v>20166</v>
      </c>
      <c r="I4605" s="2">
        <v>20000</v>
      </c>
      <c r="J4605" s="5"/>
      <c r="L4605" s="5"/>
      <c r="M4605" s="2">
        <f t="shared" si="71"/>
        <v>-1376964.9899999993</v>
      </c>
      <c r="P4605"/>
    </row>
    <row r="4606" spans="1:16" hidden="1">
      <c r="A4606" t="s">
        <v>33318</v>
      </c>
      <c r="B4606" s="1">
        <v>42094</v>
      </c>
      <c r="C4606" t="s">
        <v>18</v>
      </c>
      <c r="D4606">
        <v>2</v>
      </c>
      <c r="E4606" t="s">
        <v>33336</v>
      </c>
      <c r="F4606" t="s">
        <v>13559</v>
      </c>
      <c r="G4606" t="s">
        <v>479</v>
      </c>
      <c r="H4606" t="s">
        <v>33337</v>
      </c>
      <c r="I4606" s="2">
        <v>685.39</v>
      </c>
      <c r="J4606" s="5"/>
      <c r="L4606" s="5"/>
      <c r="M4606" s="2">
        <f t="shared" si="71"/>
        <v>-1376279.5999999994</v>
      </c>
      <c r="P4606"/>
    </row>
    <row r="4607" spans="1:16" hidden="1">
      <c r="A4607" t="s">
        <v>33338</v>
      </c>
      <c r="B4607" s="1">
        <v>42094</v>
      </c>
      <c r="C4607" t="s">
        <v>18</v>
      </c>
      <c r="D4607">
        <v>2</v>
      </c>
      <c r="E4607" t="s">
        <v>33354</v>
      </c>
      <c r="F4607" t="s">
        <v>13559</v>
      </c>
      <c r="G4607" t="s">
        <v>479</v>
      </c>
      <c r="H4607" t="s">
        <v>65</v>
      </c>
      <c r="I4607" s="2">
        <v>322.36</v>
      </c>
      <c r="J4607" s="5"/>
      <c r="L4607" s="5"/>
      <c r="M4607" s="2">
        <f t="shared" si="71"/>
        <v>-1375957.2399999993</v>
      </c>
      <c r="P4607"/>
    </row>
    <row r="4608" spans="1:16" hidden="1">
      <c r="A4608" t="s">
        <v>33355</v>
      </c>
      <c r="B4608" s="1">
        <v>42094</v>
      </c>
      <c r="C4608" t="s">
        <v>33372</v>
      </c>
      <c r="D4608">
        <v>1</v>
      </c>
      <c r="E4608" t="s">
        <v>33373</v>
      </c>
      <c r="F4608" t="s">
        <v>13565</v>
      </c>
      <c r="G4608" t="s">
        <v>4</v>
      </c>
      <c r="H4608" t="s">
        <v>32088</v>
      </c>
      <c r="I4608" s="2">
        <v>58700.2</v>
      </c>
      <c r="J4608" s="5"/>
      <c r="L4608" s="5"/>
      <c r="M4608" s="2">
        <f t="shared" si="71"/>
        <v>-1317257.0399999993</v>
      </c>
      <c r="P4608"/>
    </row>
    <row r="4609" spans="1:16" hidden="1">
      <c r="A4609" t="s">
        <v>33374</v>
      </c>
      <c r="B4609" s="1">
        <v>42094</v>
      </c>
      <c r="C4609" t="s">
        <v>14070</v>
      </c>
      <c r="D4609">
        <v>1</v>
      </c>
      <c r="E4609" t="s">
        <v>33390</v>
      </c>
      <c r="F4609" t="s">
        <v>13561</v>
      </c>
      <c r="G4609" t="s">
        <v>4</v>
      </c>
      <c r="H4609" t="s">
        <v>410</v>
      </c>
      <c r="I4609" s="2">
        <v>51366.18</v>
      </c>
      <c r="J4609" s="5"/>
      <c r="L4609" s="5"/>
      <c r="M4609" s="2">
        <f t="shared" si="71"/>
        <v>-1265890.8599999994</v>
      </c>
      <c r="P4609"/>
    </row>
    <row r="4610" spans="1:16" hidden="1">
      <c r="A4610" t="s">
        <v>33410</v>
      </c>
      <c r="B4610" s="1">
        <v>42094</v>
      </c>
      <c r="C4610" t="s">
        <v>33426</v>
      </c>
      <c r="D4610">
        <v>2</v>
      </c>
      <c r="E4610" t="s">
        <v>33427</v>
      </c>
      <c r="F4610" t="s">
        <v>7054</v>
      </c>
      <c r="G4610" t="s">
        <v>4</v>
      </c>
      <c r="H4610" t="s">
        <v>30896</v>
      </c>
      <c r="I4610" s="2">
        <v>3030.01</v>
      </c>
      <c r="J4610" s="5"/>
      <c r="L4610" s="5"/>
      <c r="M4610" s="2">
        <f t="shared" si="71"/>
        <v>-1262860.8499999994</v>
      </c>
      <c r="P4610"/>
    </row>
    <row r="4611" spans="1:16" hidden="1">
      <c r="A4611" t="s">
        <v>33428</v>
      </c>
      <c r="B4611" s="1">
        <v>42094</v>
      </c>
      <c r="C4611" t="s">
        <v>33441</v>
      </c>
      <c r="D4611">
        <v>2</v>
      </c>
      <c r="E4611" t="s">
        <v>33442</v>
      </c>
      <c r="F4611" t="s">
        <v>7054</v>
      </c>
      <c r="G4611" t="s">
        <v>4</v>
      </c>
      <c r="H4611" t="s">
        <v>24106</v>
      </c>
      <c r="I4611" s="2">
        <v>1840</v>
      </c>
      <c r="J4611" s="5"/>
      <c r="L4611" s="5"/>
      <c r="M4611" s="2">
        <f t="shared" si="71"/>
        <v>-1261020.8499999994</v>
      </c>
      <c r="P4611"/>
    </row>
    <row r="4612" spans="1:16" hidden="1">
      <c r="A4612" t="s">
        <v>33443</v>
      </c>
      <c r="B4612" s="1">
        <v>42094</v>
      </c>
      <c r="C4612" t="s">
        <v>18</v>
      </c>
      <c r="D4612">
        <v>2</v>
      </c>
      <c r="E4612" t="s">
        <v>33460</v>
      </c>
      <c r="F4612" t="s">
        <v>13559</v>
      </c>
      <c r="G4612" t="s">
        <v>479</v>
      </c>
      <c r="H4612" t="s">
        <v>4626</v>
      </c>
      <c r="I4612" s="2">
        <v>325.68</v>
      </c>
      <c r="J4612" s="5"/>
      <c r="L4612" s="5"/>
      <c r="M4612" s="2">
        <f t="shared" si="71"/>
        <v>-1260695.1699999995</v>
      </c>
      <c r="P4612"/>
    </row>
    <row r="4613" spans="1:16" hidden="1">
      <c r="A4613" t="s">
        <v>33461</v>
      </c>
      <c r="B4613" s="1">
        <v>42094</v>
      </c>
      <c r="C4613" t="s">
        <v>33474</v>
      </c>
      <c r="D4613">
        <v>2</v>
      </c>
      <c r="E4613" t="s">
        <v>33475</v>
      </c>
      <c r="F4613" t="s">
        <v>7054</v>
      </c>
      <c r="G4613" t="s">
        <v>4</v>
      </c>
      <c r="H4613" t="s">
        <v>134</v>
      </c>
      <c r="I4613" s="2">
        <v>3030</v>
      </c>
      <c r="J4613" s="5"/>
      <c r="L4613" s="5"/>
      <c r="M4613" s="2">
        <f t="shared" si="71"/>
        <v>-1257665.1699999995</v>
      </c>
      <c r="P4613"/>
    </row>
    <row r="4614" spans="1:16" hidden="1">
      <c r="A4614" t="s">
        <v>33476</v>
      </c>
      <c r="B4614" s="1">
        <v>42094</v>
      </c>
      <c r="C4614" t="s">
        <v>11946</v>
      </c>
      <c r="D4614">
        <v>2</v>
      </c>
      <c r="E4614" t="s">
        <v>33491</v>
      </c>
      <c r="F4614" t="s">
        <v>7054</v>
      </c>
      <c r="G4614" t="s">
        <v>4</v>
      </c>
      <c r="H4614" t="s">
        <v>11948</v>
      </c>
      <c r="I4614" s="2">
        <v>1840</v>
      </c>
      <c r="J4614" s="5"/>
      <c r="L4614" s="5"/>
      <c r="M4614" s="2">
        <f t="shared" si="71"/>
        <v>-1255825.1699999995</v>
      </c>
      <c r="P4614"/>
    </row>
    <row r="4615" spans="1:16" hidden="1">
      <c r="A4615" t="s">
        <v>33492</v>
      </c>
      <c r="B4615" s="1">
        <v>42094</v>
      </c>
      <c r="C4615" t="s">
        <v>33507</v>
      </c>
      <c r="D4615">
        <v>2</v>
      </c>
      <c r="E4615" t="s">
        <v>33508</v>
      </c>
      <c r="F4615" t="s">
        <v>7054</v>
      </c>
      <c r="G4615" t="s">
        <v>4</v>
      </c>
      <c r="H4615" t="s">
        <v>11448</v>
      </c>
      <c r="I4615" s="2">
        <v>1025</v>
      </c>
      <c r="J4615" s="5"/>
      <c r="L4615" s="5"/>
      <c r="M4615" s="2">
        <f t="shared" si="71"/>
        <v>-1254800.1699999995</v>
      </c>
      <c r="P4615"/>
    </row>
    <row r="4616" spans="1:16" hidden="1">
      <c r="A4616" t="s">
        <v>33509</v>
      </c>
      <c r="B4616" s="1">
        <v>42094</v>
      </c>
      <c r="C4616" t="s">
        <v>33523</v>
      </c>
      <c r="D4616">
        <v>2</v>
      </c>
      <c r="E4616" t="s">
        <v>33524</v>
      </c>
      <c r="F4616" t="s">
        <v>7054</v>
      </c>
      <c r="G4616" t="s">
        <v>4</v>
      </c>
      <c r="H4616" t="s">
        <v>1633</v>
      </c>
      <c r="I4616" s="2">
        <v>1025</v>
      </c>
      <c r="J4616" s="5"/>
      <c r="L4616" s="5"/>
      <c r="M4616" s="2">
        <f t="shared" si="71"/>
        <v>-1253775.1699999995</v>
      </c>
      <c r="P4616"/>
    </row>
    <row r="4617" spans="1:16" hidden="1">
      <c r="A4617" t="s">
        <v>33525</v>
      </c>
      <c r="B4617" s="1">
        <v>42094</v>
      </c>
      <c r="C4617" t="s">
        <v>18</v>
      </c>
      <c r="D4617">
        <v>2</v>
      </c>
      <c r="E4617" t="s">
        <v>33540</v>
      </c>
      <c r="F4617" t="s">
        <v>13559</v>
      </c>
      <c r="G4617" t="s">
        <v>479</v>
      </c>
      <c r="H4617" t="s">
        <v>65</v>
      </c>
      <c r="I4617" s="2">
        <v>80.069999999999993</v>
      </c>
      <c r="J4617" s="5"/>
      <c r="L4617" s="5"/>
      <c r="M4617" s="2">
        <f t="shared" ref="M4617:M4680" si="72">+M4616+I4617-K4617</f>
        <v>-1253695.0999999994</v>
      </c>
      <c r="P4617"/>
    </row>
    <row r="4618" spans="1:16" hidden="1">
      <c r="A4618" t="s">
        <v>33541</v>
      </c>
      <c r="B4618" s="1">
        <v>42094</v>
      </c>
      <c r="C4618" t="s">
        <v>33556</v>
      </c>
      <c r="D4618">
        <v>2</v>
      </c>
      <c r="E4618" t="s">
        <v>33557</v>
      </c>
      <c r="F4618" t="s">
        <v>7054</v>
      </c>
      <c r="G4618" t="s">
        <v>4</v>
      </c>
      <c r="H4618" t="s">
        <v>19020</v>
      </c>
      <c r="I4618" s="2">
        <v>4100</v>
      </c>
      <c r="J4618" s="5"/>
      <c r="L4618" s="5"/>
      <c r="M4618" s="2">
        <f t="shared" si="72"/>
        <v>-1249595.0999999994</v>
      </c>
      <c r="P4618"/>
    </row>
    <row r="4619" spans="1:16" hidden="1">
      <c r="A4619" t="s">
        <v>33558</v>
      </c>
      <c r="B4619" s="1">
        <v>42094</v>
      </c>
      <c r="C4619" t="s">
        <v>33572</v>
      </c>
      <c r="D4619">
        <v>2</v>
      </c>
      <c r="E4619" t="s">
        <v>33573</v>
      </c>
      <c r="F4619" t="s">
        <v>7054</v>
      </c>
      <c r="G4619" t="s">
        <v>4</v>
      </c>
      <c r="H4619" t="s">
        <v>20039</v>
      </c>
      <c r="I4619" s="2">
        <v>1025</v>
      </c>
      <c r="J4619" s="5"/>
      <c r="L4619" s="5"/>
      <c r="M4619" s="2">
        <f t="shared" si="72"/>
        <v>-1248570.0999999994</v>
      </c>
      <c r="P4619"/>
    </row>
    <row r="4620" spans="1:16" hidden="1">
      <c r="A4620" t="s">
        <v>33574</v>
      </c>
      <c r="B4620" s="1">
        <v>42094</v>
      </c>
      <c r="C4620" t="s">
        <v>33586</v>
      </c>
      <c r="D4620">
        <v>2</v>
      </c>
      <c r="E4620" t="s">
        <v>33587</v>
      </c>
      <c r="F4620" t="s">
        <v>7054</v>
      </c>
      <c r="G4620" t="s">
        <v>4</v>
      </c>
      <c r="H4620" t="s">
        <v>1698</v>
      </c>
      <c r="I4620" s="2">
        <v>3030.01</v>
      </c>
      <c r="J4620" s="5"/>
      <c r="L4620" s="5"/>
      <c r="M4620" s="2">
        <f t="shared" si="72"/>
        <v>-1245540.0899999994</v>
      </c>
      <c r="P4620"/>
    </row>
    <row r="4621" spans="1:16" hidden="1">
      <c r="A4621" t="s">
        <v>33588</v>
      </c>
      <c r="B4621" s="1">
        <v>42094</v>
      </c>
      <c r="C4621" t="s">
        <v>33601</v>
      </c>
      <c r="D4621">
        <v>2</v>
      </c>
      <c r="E4621" t="s">
        <v>33602</v>
      </c>
      <c r="F4621" t="s">
        <v>7054</v>
      </c>
      <c r="G4621" t="s">
        <v>4</v>
      </c>
      <c r="H4621" t="s">
        <v>5554</v>
      </c>
      <c r="I4621" s="2">
        <v>1025</v>
      </c>
      <c r="J4621" s="5"/>
      <c r="L4621" s="5"/>
      <c r="M4621" s="2">
        <f t="shared" si="72"/>
        <v>-1244515.0899999994</v>
      </c>
      <c r="P4621"/>
    </row>
    <row r="4622" spans="1:16" hidden="1">
      <c r="A4622" t="s">
        <v>33603</v>
      </c>
      <c r="B4622" s="1">
        <v>42094</v>
      </c>
      <c r="C4622" t="s">
        <v>33617</v>
      </c>
      <c r="D4622">
        <v>2</v>
      </c>
      <c r="E4622" t="s">
        <v>33618</v>
      </c>
      <c r="F4622" t="s">
        <v>7054</v>
      </c>
      <c r="G4622" t="s">
        <v>4</v>
      </c>
      <c r="H4622" t="s">
        <v>21181</v>
      </c>
      <c r="I4622" s="2">
        <v>8675</v>
      </c>
      <c r="J4622" s="5"/>
      <c r="L4622" s="5"/>
      <c r="M4622" s="2">
        <f t="shared" si="72"/>
        <v>-1235840.0899999994</v>
      </c>
      <c r="P4622"/>
    </row>
    <row r="4623" spans="1:16" hidden="1">
      <c r="A4623" t="s">
        <v>33619</v>
      </c>
      <c r="B4623" s="1">
        <v>42094</v>
      </c>
      <c r="C4623" t="s">
        <v>33633</v>
      </c>
      <c r="D4623">
        <v>2</v>
      </c>
      <c r="E4623" t="s">
        <v>33634</v>
      </c>
      <c r="F4623" t="s">
        <v>7054</v>
      </c>
      <c r="G4623" t="s">
        <v>4</v>
      </c>
      <c r="H4623" t="s">
        <v>33635</v>
      </c>
      <c r="I4623" s="2">
        <v>4100</v>
      </c>
      <c r="J4623" s="5"/>
      <c r="L4623" s="5"/>
      <c r="M4623" s="2">
        <f t="shared" si="72"/>
        <v>-1231740.0899999994</v>
      </c>
      <c r="P4623"/>
    </row>
    <row r="4624" spans="1:16" hidden="1">
      <c r="A4624" t="s">
        <v>33636</v>
      </c>
      <c r="B4624" s="1">
        <v>42094</v>
      </c>
      <c r="C4624" t="s">
        <v>33650</v>
      </c>
      <c r="D4624">
        <v>2</v>
      </c>
      <c r="E4624" t="s">
        <v>33651</v>
      </c>
      <c r="F4624" t="s">
        <v>7054</v>
      </c>
      <c r="G4624" t="s">
        <v>4</v>
      </c>
      <c r="H4624" t="s">
        <v>11233</v>
      </c>
      <c r="I4624" s="2">
        <v>1840</v>
      </c>
      <c r="J4624" s="5"/>
      <c r="L4624" s="5"/>
      <c r="M4624" s="2">
        <f t="shared" si="72"/>
        <v>-1229900.0899999994</v>
      </c>
      <c r="P4624"/>
    </row>
    <row r="4625" spans="1:16" hidden="1">
      <c r="A4625" t="s">
        <v>33652</v>
      </c>
      <c r="B4625" s="1">
        <v>42094</v>
      </c>
      <c r="C4625" t="s">
        <v>33668</v>
      </c>
      <c r="D4625">
        <v>2</v>
      </c>
      <c r="E4625" t="s">
        <v>33669</v>
      </c>
      <c r="F4625" t="s">
        <v>7054</v>
      </c>
      <c r="G4625" t="s">
        <v>4</v>
      </c>
      <c r="H4625" t="s">
        <v>33670</v>
      </c>
      <c r="I4625" s="2">
        <v>1025</v>
      </c>
      <c r="J4625" s="5"/>
      <c r="L4625" s="5"/>
      <c r="M4625" s="2">
        <f t="shared" si="72"/>
        <v>-1228875.0899999994</v>
      </c>
      <c r="P4625"/>
    </row>
    <row r="4626" spans="1:16" hidden="1">
      <c r="A4626" t="s">
        <v>33671</v>
      </c>
      <c r="B4626" s="1">
        <v>42094</v>
      </c>
      <c r="C4626" t="s">
        <v>1419</v>
      </c>
      <c r="D4626">
        <v>2</v>
      </c>
      <c r="E4626" t="s">
        <v>33684</v>
      </c>
      <c r="F4626" t="s">
        <v>13559</v>
      </c>
      <c r="G4626" t="s">
        <v>479</v>
      </c>
      <c r="H4626" t="s">
        <v>3545</v>
      </c>
      <c r="I4626" s="2">
        <v>1528.58</v>
      </c>
      <c r="J4626" s="5"/>
      <c r="L4626" s="5"/>
      <c r="M4626" s="2">
        <f t="shared" si="72"/>
        <v>-1227346.5099999993</v>
      </c>
      <c r="P4626"/>
    </row>
    <row r="4627" spans="1:16" hidden="1">
      <c r="A4627" t="s">
        <v>33685</v>
      </c>
      <c r="B4627" s="1">
        <v>42094</v>
      </c>
      <c r="C4627" t="s">
        <v>33700</v>
      </c>
      <c r="D4627">
        <v>2</v>
      </c>
      <c r="E4627" t="s">
        <v>33701</v>
      </c>
      <c r="F4627" t="s">
        <v>7054</v>
      </c>
      <c r="G4627" t="s">
        <v>4</v>
      </c>
      <c r="H4627" t="s">
        <v>12058</v>
      </c>
      <c r="I4627" s="2">
        <v>1025</v>
      </c>
      <c r="J4627" s="5"/>
      <c r="L4627" s="5"/>
      <c r="M4627" s="2">
        <f t="shared" si="72"/>
        <v>-1226321.5099999993</v>
      </c>
      <c r="P4627"/>
    </row>
    <row r="4628" spans="1:16" hidden="1">
      <c r="A4628" t="s">
        <v>33702</v>
      </c>
      <c r="B4628" s="1">
        <v>42094</v>
      </c>
      <c r="C4628" t="s">
        <v>33713</v>
      </c>
      <c r="D4628">
        <v>2</v>
      </c>
      <c r="E4628" t="s">
        <v>33714</v>
      </c>
      <c r="F4628" t="s">
        <v>7054</v>
      </c>
      <c r="G4628" t="s">
        <v>4</v>
      </c>
      <c r="H4628" t="s">
        <v>31532</v>
      </c>
      <c r="I4628" s="2">
        <v>2230.0100000000002</v>
      </c>
      <c r="J4628" s="5"/>
      <c r="L4628" s="5"/>
      <c r="M4628" s="2">
        <f t="shared" si="72"/>
        <v>-1224091.4999999993</v>
      </c>
      <c r="P4628"/>
    </row>
    <row r="4629" spans="1:16" hidden="1">
      <c r="A4629" t="s">
        <v>33715</v>
      </c>
      <c r="B4629" s="1">
        <v>42094</v>
      </c>
      <c r="C4629" t="s">
        <v>1419</v>
      </c>
      <c r="D4629">
        <v>2</v>
      </c>
      <c r="E4629" t="s">
        <v>33728</v>
      </c>
      <c r="F4629" t="s">
        <v>13559</v>
      </c>
      <c r="G4629" t="s">
        <v>479</v>
      </c>
      <c r="H4629" t="s">
        <v>3531</v>
      </c>
      <c r="I4629" s="2">
        <v>2758.5</v>
      </c>
      <c r="J4629" s="5"/>
      <c r="L4629" s="5"/>
      <c r="M4629" s="2">
        <f t="shared" si="72"/>
        <v>-1221332.9999999993</v>
      </c>
      <c r="P4629"/>
    </row>
    <row r="4630" spans="1:16" hidden="1">
      <c r="A4630" t="s">
        <v>33729</v>
      </c>
      <c r="B4630" s="1">
        <v>42094</v>
      </c>
      <c r="C4630" t="s">
        <v>33744</v>
      </c>
      <c r="D4630">
        <v>2</v>
      </c>
      <c r="E4630" t="s">
        <v>33745</v>
      </c>
      <c r="F4630" t="s">
        <v>7054</v>
      </c>
      <c r="G4630" t="s">
        <v>4</v>
      </c>
      <c r="H4630" t="s">
        <v>13432</v>
      </c>
      <c r="I4630" s="2">
        <v>4832</v>
      </c>
      <c r="J4630" s="5"/>
      <c r="L4630" s="5"/>
      <c r="M4630" s="2">
        <f t="shared" si="72"/>
        <v>-1216500.9999999993</v>
      </c>
      <c r="N4630">
        <v>2</v>
      </c>
      <c r="P4630"/>
    </row>
    <row r="4631" spans="1:16" hidden="1">
      <c r="A4631" t="s">
        <v>33746</v>
      </c>
      <c r="B4631" s="1">
        <v>42094</v>
      </c>
      <c r="C4631" t="s">
        <v>31813</v>
      </c>
      <c r="D4631">
        <v>1</v>
      </c>
      <c r="E4631" t="s">
        <v>33761</v>
      </c>
      <c r="F4631" t="s">
        <v>13565</v>
      </c>
      <c r="G4631" t="s">
        <v>4</v>
      </c>
      <c r="H4631" t="s">
        <v>31815</v>
      </c>
      <c r="I4631" s="2">
        <v>258000</v>
      </c>
      <c r="J4631" s="5"/>
      <c r="L4631" s="5"/>
      <c r="M4631" s="2">
        <f t="shared" si="72"/>
        <v>-958500.9999999993</v>
      </c>
      <c r="P4631"/>
    </row>
    <row r="4632" spans="1:16" hidden="1">
      <c r="A4632" t="s">
        <v>33762</v>
      </c>
      <c r="B4632" s="1">
        <v>42094</v>
      </c>
      <c r="C4632" t="s">
        <v>33774</v>
      </c>
      <c r="D4632">
        <v>2</v>
      </c>
      <c r="E4632" t="s">
        <v>33775</v>
      </c>
      <c r="F4632" t="s">
        <v>7054</v>
      </c>
      <c r="G4632" t="s">
        <v>4</v>
      </c>
      <c r="H4632" t="s">
        <v>21053</v>
      </c>
      <c r="I4632" s="2">
        <v>1025</v>
      </c>
      <c r="J4632" s="5"/>
      <c r="L4632" s="5"/>
      <c r="M4632" s="2">
        <f t="shared" si="72"/>
        <v>-957475.9999999993</v>
      </c>
      <c r="P4632"/>
    </row>
    <row r="4633" spans="1:16" hidden="1">
      <c r="A4633" t="s">
        <v>33776</v>
      </c>
      <c r="B4633" s="1">
        <v>42094</v>
      </c>
      <c r="C4633" t="s">
        <v>33788</v>
      </c>
      <c r="D4633">
        <v>2</v>
      </c>
      <c r="E4633" t="s">
        <v>33789</v>
      </c>
      <c r="F4633" t="s">
        <v>7054</v>
      </c>
      <c r="G4633" t="s">
        <v>4</v>
      </c>
      <c r="H4633" t="s">
        <v>564</v>
      </c>
      <c r="I4633" s="2">
        <v>1840</v>
      </c>
      <c r="J4633" s="5"/>
      <c r="L4633" s="5"/>
      <c r="M4633" s="2">
        <f t="shared" si="72"/>
        <v>-955635.9999999993</v>
      </c>
      <c r="P4633"/>
    </row>
    <row r="4634" spans="1:16" hidden="1">
      <c r="A4634" t="s">
        <v>33790</v>
      </c>
      <c r="B4634" s="1">
        <v>42094</v>
      </c>
      <c r="C4634" t="s">
        <v>33277</v>
      </c>
      <c r="D4634">
        <v>1</v>
      </c>
      <c r="E4634" t="s">
        <v>33804</v>
      </c>
      <c r="F4634" t="s">
        <v>13565</v>
      </c>
      <c r="G4634" t="s">
        <v>4</v>
      </c>
      <c r="H4634" t="s">
        <v>33279</v>
      </c>
      <c r="I4634" s="2">
        <v>430200</v>
      </c>
      <c r="J4634" s="5"/>
      <c r="L4634" s="5"/>
      <c r="M4634" s="2">
        <f t="shared" si="72"/>
        <v>-525435.9999999993</v>
      </c>
      <c r="P4634"/>
    </row>
    <row r="4635" spans="1:16" hidden="1">
      <c r="A4635" t="s">
        <v>33805</v>
      </c>
      <c r="B4635" s="1">
        <v>42094</v>
      </c>
      <c r="C4635" t="s">
        <v>14070</v>
      </c>
      <c r="D4635">
        <v>1</v>
      </c>
      <c r="E4635" t="s">
        <v>33390</v>
      </c>
      <c r="F4635" t="s">
        <v>13561</v>
      </c>
      <c r="G4635" t="s">
        <v>4</v>
      </c>
      <c r="H4635" t="s">
        <v>33817</v>
      </c>
      <c r="J4635" s="5"/>
      <c r="K4635" s="2">
        <v>51366.18</v>
      </c>
      <c r="L4635" s="5"/>
      <c r="M4635" s="2">
        <f t="shared" si="72"/>
        <v>-576802.17999999935</v>
      </c>
      <c r="P4635"/>
    </row>
    <row r="4636" spans="1:16" hidden="1">
      <c r="A4636" t="s">
        <v>33818</v>
      </c>
      <c r="B4636" s="1">
        <v>42094</v>
      </c>
      <c r="C4636" t="s">
        <v>1419</v>
      </c>
      <c r="D4636">
        <v>2</v>
      </c>
      <c r="E4636" t="s">
        <v>33831</v>
      </c>
      <c r="F4636" t="s">
        <v>13559</v>
      </c>
      <c r="G4636" t="s">
        <v>479</v>
      </c>
      <c r="H4636" t="s">
        <v>10476</v>
      </c>
      <c r="I4636" s="2">
        <v>4868.62</v>
      </c>
      <c r="J4636" s="5"/>
      <c r="L4636" s="5"/>
      <c r="M4636" s="2">
        <f t="shared" si="72"/>
        <v>-571933.55999999936</v>
      </c>
      <c r="P4636"/>
    </row>
    <row r="4637" spans="1:16" hidden="1">
      <c r="A4637" t="s">
        <v>33832</v>
      </c>
      <c r="B4637" s="1">
        <v>42094</v>
      </c>
      <c r="C4637" t="s">
        <v>6</v>
      </c>
      <c r="D4637">
        <v>1</v>
      </c>
      <c r="E4637" t="s">
        <v>33845</v>
      </c>
      <c r="F4637" t="s">
        <v>13565</v>
      </c>
      <c r="G4637" t="s">
        <v>4</v>
      </c>
      <c r="H4637" t="s">
        <v>33846</v>
      </c>
      <c r="I4637" s="2">
        <v>20000</v>
      </c>
      <c r="J4637" s="5"/>
      <c r="L4637" s="5"/>
      <c r="M4637" s="2">
        <f t="shared" si="72"/>
        <v>-551933.55999999936</v>
      </c>
      <c r="P4637"/>
    </row>
    <row r="4638" spans="1:16" hidden="1">
      <c r="A4638" t="s">
        <v>33847</v>
      </c>
      <c r="B4638" s="1">
        <v>42094</v>
      </c>
      <c r="C4638" t="s">
        <v>33860</v>
      </c>
      <c r="D4638">
        <v>1</v>
      </c>
      <c r="E4638" t="s">
        <v>33861</v>
      </c>
      <c r="F4638" t="s">
        <v>13565</v>
      </c>
      <c r="G4638" t="s">
        <v>4</v>
      </c>
      <c r="H4638" t="s">
        <v>33862</v>
      </c>
      <c r="I4638" s="2">
        <v>20000</v>
      </c>
      <c r="J4638" s="5"/>
      <c r="L4638" s="5"/>
      <c r="M4638" s="2">
        <f t="shared" si="72"/>
        <v>-531933.55999999936</v>
      </c>
      <c r="P4638"/>
    </row>
    <row r="4639" spans="1:16" hidden="1">
      <c r="A4639" t="s">
        <v>33903</v>
      </c>
      <c r="B4639" s="1">
        <v>42094</v>
      </c>
      <c r="C4639" t="s">
        <v>33916</v>
      </c>
      <c r="D4639">
        <v>1</v>
      </c>
      <c r="E4639" t="s">
        <v>33917</v>
      </c>
      <c r="F4639" t="s">
        <v>13565</v>
      </c>
      <c r="G4639" t="s">
        <v>4</v>
      </c>
      <c r="H4639" t="s">
        <v>33918</v>
      </c>
      <c r="I4639" s="2">
        <v>762.51</v>
      </c>
      <c r="J4639" s="5"/>
      <c r="L4639" s="5"/>
      <c r="M4639" s="2">
        <f t="shared" si="72"/>
        <v>-531171.04999999935</v>
      </c>
      <c r="P4639"/>
    </row>
    <row r="4640" spans="1:16" hidden="1">
      <c r="A4640" t="s">
        <v>33919</v>
      </c>
      <c r="B4640" s="1">
        <v>42094</v>
      </c>
      <c r="C4640" t="s">
        <v>10640</v>
      </c>
      <c r="D4640">
        <v>1</v>
      </c>
      <c r="E4640" t="s">
        <v>33934</v>
      </c>
      <c r="F4640" t="s">
        <v>13565</v>
      </c>
      <c r="G4640" t="s">
        <v>4</v>
      </c>
      <c r="H4640" t="s">
        <v>13701</v>
      </c>
      <c r="I4640" s="2">
        <v>92581.67</v>
      </c>
      <c r="J4640" s="5"/>
      <c r="L4640" s="5"/>
      <c r="M4640" s="2">
        <f t="shared" si="72"/>
        <v>-438589.37999999936</v>
      </c>
      <c r="P4640"/>
    </row>
    <row r="4641" spans="1:16" hidden="1">
      <c r="A4641" t="s">
        <v>33959</v>
      </c>
      <c r="B4641" s="1">
        <v>42094</v>
      </c>
      <c r="C4641" t="s">
        <v>33972</v>
      </c>
      <c r="D4641">
        <v>1</v>
      </c>
      <c r="E4641" t="s">
        <v>33973</v>
      </c>
      <c r="F4641" t="s">
        <v>13565</v>
      </c>
      <c r="G4641" t="s">
        <v>52</v>
      </c>
      <c r="H4641" t="s">
        <v>12376</v>
      </c>
      <c r="I4641" s="2">
        <v>250000</v>
      </c>
      <c r="J4641" s="5"/>
      <c r="L4641" s="5"/>
      <c r="M4641" s="2">
        <f t="shared" si="72"/>
        <v>-188589.37999999936</v>
      </c>
      <c r="P4641"/>
    </row>
    <row r="4642" spans="1:16" hidden="1">
      <c r="A4642" t="s">
        <v>34015</v>
      </c>
      <c r="B4642" s="1">
        <v>42094</v>
      </c>
      <c r="C4642" t="s">
        <v>12532</v>
      </c>
      <c r="D4642">
        <v>2</v>
      </c>
      <c r="E4642" t="s">
        <v>34027</v>
      </c>
      <c r="F4642" t="s">
        <v>14391</v>
      </c>
      <c r="G4642" t="s">
        <v>52</v>
      </c>
      <c r="H4642" t="s">
        <v>32997</v>
      </c>
      <c r="I4642" s="2">
        <v>161952.26</v>
      </c>
      <c r="J4642" s="5"/>
      <c r="L4642" s="5"/>
      <c r="M4642" s="2">
        <f t="shared" si="72"/>
        <v>-26637.119999999355</v>
      </c>
      <c r="P4642"/>
    </row>
    <row r="4643" spans="1:16" hidden="1">
      <c r="A4643" t="s">
        <v>34028</v>
      </c>
      <c r="B4643" s="1">
        <v>42094</v>
      </c>
      <c r="C4643" t="s">
        <v>34045</v>
      </c>
      <c r="D4643">
        <v>2</v>
      </c>
      <c r="E4643" t="s">
        <v>34046</v>
      </c>
      <c r="F4643" t="s">
        <v>14391</v>
      </c>
      <c r="G4643" t="s">
        <v>52</v>
      </c>
      <c r="H4643" t="s">
        <v>12698</v>
      </c>
      <c r="I4643" s="2">
        <v>32335.22</v>
      </c>
      <c r="J4643" s="5"/>
      <c r="L4643" s="5"/>
      <c r="M4643" s="2">
        <f t="shared" si="72"/>
        <v>5698.1000000006461</v>
      </c>
      <c r="O4643">
        <v>4999.3599999999997</v>
      </c>
      <c r="P4643"/>
    </row>
    <row r="4644" spans="1:16" hidden="1">
      <c r="A4644" s="35" t="s">
        <v>145</v>
      </c>
      <c r="B4644" s="36">
        <v>42095</v>
      </c>
      <c r="C4644" s="35" t="s">
        <v>6</v>
      </c>
      <c r="D4644" s="35">
        <v>1</v>
      </c>
      <c r="E4644" s="35" t="s">
        <v>146</v>
      </c>
      <c r="F4644" s="35" t="s">
        <v>29</v>
      </c>
      <c r="G4644" s="35" t="s">
        <v>4</v>
      </c>
      <c r="H4644" s="35" t="s">
        <v>147</v>
      </c>
      <c r="I4644" s="11">
        <v>2224.09</v>
      </c>
      <c r="J4644" s="12"/>
      <c r="K4644" s="11"/>
      <c r="L4644" s="12"/>
      <c r="M4644" s="11">
        <f t="shared" si="72"/>
        <v>7922.1900000006463</v>
      </c>
      <c r="P4644"/>
    </row>
    <row r="4645" spans="1:16" hidden="1">
      <c r="A4645" t="s">
        <v>166</v>
      </c>
      <c r="B4645" s="1">
        <v>42095</v>
      </c>
      <c r="C4645" t="s">
        <v>6</v>
      </c>
      <c r="D4645">
        <v>1</v>
      </c>
      <c r="E4645" t="s">
        <v>167</v>
      </c>
      <c r="F4645" t="s">
        <v>29</v>
      </c>
      <c r="G4645" t="s">
        <v>4</v>
      </c>
      <c r="H4645" t="s">
        <v>168</v>
      </c>
      <c r="I4645" s="2">
        <v>1413.72</v>
      </c>
      <c r="J4645" s="5"/>
      <c r="L4645" s="5"/>
      <c r="M4645" s="2">
        <f t="shared" si="72"/>
        <v>9335.9100000006456</v>
      </c>
      <c r="P4645"/>
    </row>
    <row r="4646" spans="1:16" hidden="1">
      <c r="A4646" t="s">
        <v>232</v>
      </c>
      <c r="B4646" s="1">
        <v>42095</v>
      </c>
      <c r="C4646" t="s">
        <v>18</v>
      </c>
      <c r="D4646">
        <v>1</v>
      </c>
      <c r="E4646" t="s">
        <v>233</v>
      </c>
      <c r="F4646" t="s">
        <v>13</v>
      </c>
      <c r="G4646" t="s">
        <v>4</v>
      </c>
      <c r="H4646" t="s">
        <v>234</v>
      </c>
      <c r="J4646" s="5"/>
      <c r="K4646" s="2">
        <v>18358</v>
      </c>
      <c r="L4646" s="5"/>
      <c r="M4646" s="2">
        <f t="shared" si="72"/>
        <v>-9022.0899999993544</v>
      </c>
      <c r="P4646"/>
    </row>
    <row r="4647" spans="1:16" hidden="1">
      <c r="A4647" t="s">
        <v>244</v>
      </c>
      <c r="B4647" s="1">
        <v>42095</v>
      </c>
      <c r="C4647" t="s">
        <v>245</v>
      </c>
      <c r="D4647">
        <v>1</v>
      </c>
      <c r="E4647" t="s">
        <v>246</v>
      </c>
      <c r="F4647" t="s">
        <v>13</v>
      </c>
      <c r="G4647" t="s">
        <v>4</v>
      </c>
      <c r="H4647" t="s">
        <v>247</v>
      </c>
      <c r="J4647" s="5"/>
      <c r="K4647" s="2">
        <v>190164.5</v>
      </c>
      <c r="L4647" s="5"/>
      <c r="M4647" s="2">
        <f t="shared" si="72"/>
        <v>-199186.58999999936</v>
      </c>
      <c r="P4647"/>
    </row>
    <row r="4648" spans="1:16" hidden="1">
      <c r="A4648" t="s">
        <v>264</v>
      </c>
      <c r="B4648" s="1">
        <v>42095</v>
      </c>
      <c r="C4648" t="s">
        <v>6</v>
      </c>
      <c r="D4648">
        <v>1</v>
      </c>
      <c r="E4648" t="s">
        <v>265</v>
      </c>
      <c r="F4648" t="s">
        <v>8</v>
      </c>
      <c r="G4648" t="s">
        <v>4</v>
      </c>
      <c r="H4648" t="s">
        <v>110</v>
      </c>
      <c r="I4648" s="2">
        <v>794.92</v>
      </c>
      <c r="J4648" s="5"/>
      <c r="L4648" s="5"/>
      <c r="M4648" s="2">
        <f t="shared" si="72"/>
        <v>-198391.66999999934</v>
      </c>
      <c r="P4648"/>
    </row>
    <row r="4649" spans="1:16" hidden="1">
      <c r="A4649" t="s">
        <v>341</v>
      </c>
      <c r="B4649" s="1">
        <v>42095</v>
      </c>
      <c r="C4649" t="s">
        <v>1</v>
      </c>
      <c r="D4649">
        <v>1</v>
      </c>
      <c r="E4649" t="s">
        <v>342</v>
      </c>
      <c r="F4649" t="s">
        <v>13</v>
      </c>
      <c r="G4649" t="s">
        <v>4</v>
      </c>
      <c r="H4649" t="s">
        <v>343</v>
      </c>
      <c r="J4649" s="5"/>
      <c r="K4649" s="2">
        <v>1200</v>
      </c>
      <c r="L4649" s="5"/>
      <c r="M4649" s="2">
        <f t="shared" si="72"/>
        <v>-199591.66999999934</v>
      </c>
      <c r="P4649"/>
    </row>
    <row r="4650" spans="1:16" hidden="1">
      <c r="A4650" t="s">
        <v>408</v>
      </c>
      <c r="B4650" s="1">
        <v>42095</v>
      </c>
      <c r="C4650" t="s">
        <v>1</v>
      </c>
      <c r="D4650">
        <v>1</v>
      </c>
      <c r="E4650" t="s">
        <v>409</v>
      </c>
      <c r="F4650" t="s">
        <v>228</v>
      </c>
      <c r="G4650" t="s">
        <v>4</v>
      </c>
      <c r="H4650" t="s">
        <v>410</v>
      </c>
      <c r="J4650" s="5"/>
      <c r="K4650" s="2">
        <v>51366.18</v>
      </c>
      <c r="L4650" s="5"/>
      <c r="M4650" s="2">
        <f t="shared" si="72"/>
        <v>-250957.84999999934</v>
      </c>
      <c r="P4650"/>
    </row>
    <row r="4651" spans="1:16" hidden="1">
      <c r="A4651" t="s">
        <v>420</v>
      </c>
      <c r="B4651" s="1">
        <v>42095</v>
      </c>
      <c r="C4651" t="s">
        <v>1</v>
      </c>
      <c r="D4651">
        <v>1</v>
      </c>
      <c r="E4651" t="s">
        <v>421</v>
      </c>
      <c r="F4651" t="s">
        <v>13</v>
      </c>
      <c r="G4651" t="s">
        <v>4</v>
      </c>
      <c r="H4651" t="s">
        <v>422</v>
      </c>
      <c r="J4651" s="5"/>
      <c r="K4651" s="2">
        <v>180000</v>
      </c>
      <c r="L4651" s="5"/>
      <c r="M4651" s="2">
        <f t="shared" si="72"/>
        <v>-430957.84999999934</v>
      </c>
      <c r="P4651"/>
    </row>
    <row r="4652" spans="1:16" hidden="1">
      <c r="A4652" t="s">
        <v>450</v>
      </c>
      <c r="B4652" s="1">
        <v>42095</v>
      </c>
      <c r="C4652" t="s">
        <v>6</v>
      </c>
      <c r="D4652">
        <v>1</v>
      </c>
      <c r="E4652" t="s">
        <v>451</v>
      </c>
      <c r="F4652" t="s">
        <v>29</v>
      </c>
      <c r="G4652" t="s">
        <v>4</v>
      </c>
      <c r="H4652" t="s">
        <v>452</v>
      </c>
      <c r="I4652" s="2">
        <v>579.16</v>
      </c>
      <c r="J4652" s="5"/>
      <c r="L4652" s="5"/>
      <c r="M4652" s="2">
        <f t="shared" si="72"/>
        <v>-430378.68999999936</v>
      </c>
      <c r="P4652"/>
    </row>
    <row r="4653" spans="1:16" hidden="1">
      <c r="A4653" t="s">
        <v>463</v>
      </c>
      <c r="B4653" s="1">
        <v>42095</v>
      </c>
      <c r="C4653" t="s">
        <v>464</v>
      </c>
      <c r="D4653">
        <v>1</v>
      </c>
      <c r="E4653" t="s">
        <v>465</v>
      </c>
      <c r="F4653" t="s">
        <v>29</v>
      </c>
      <c r="G4653" t="s">
        <v>4</v>
      </c>
      <c r="H4653" t="s">
        <v>466</v>
      </c>
      <c r="I4653" s="2">
        <v>165.2</v>
      </c>
      <c r="J4653" s="5"/>
      <c r="L4653" s="5"/>
      <c r="M4653" s="2">
        <f t="shared" si="72"/>
        <v>-430213.48999999935</v>
      </c>
      <c r="P4653"/>
    </row>
    <row r="4654" spans="1:16" hidden="1">
      <c r="A4654" t="s">
        <v>481</v>
      </c>
      <c r="B4654" s="1">
        <v>42095</v>
      </c>
      <c r="C4654" t="s">
        <v>18</v>
      </c>
      <c r="D4654">
        <v>1</v>
      </c>
      <c r="E4654" t="s">
        <v>482</v>
      </c>
      <c r="F4654" t="s">
        <v>13</v>
      </c>
      <c r="G4654" t="s">
        <v>4</v>
      </c>
      <c r="H4654" t="s">
        <v>483</v>
      </c>
      <c r="J4654" s="5"/>
      <c r="K4654" s="2">
        <v>10719.03</v>
      </c>
      <c r="L4654" s="5"/>
      <c r="M4654" s="2">
        <f t="shared" si="72"/>
        <v>-440932.51999999938</v>
      </c>
      <c r="P4654"/>
    </row>
    <row r="4655" spans="1:16" hidden="1">
      <c r="A4655" t="s">
        <v>492</v>
      </c>
      <c r="B4655" s="1">
        <v>42095</v>
      </c>
      <c r="C4655" t="s">
        <v>200</v>
      </c>
      <c r="D4655">
        <v>1</v>
      </c>
      <c r="E4655" t="s">
        <v>493</v>
      </c>
      <c r="F4655" t="s">
        <v>13</v>
      </c>
      <c r="G4655" t="s">
        <v>4</v>
      </c>
      <c r="H4655" t="s">
        <v>494</v>
      </c>
      <c r="J4655" s="5"/>
      <c r="K4655" s="2">
        <v>8490.68</v>
      </c>
      <c r="L4655" s="5"/>
      <c r="M4655" s="2">
        <f t="shared" si="72"/>
        <v>-449423.19999999937</v>
      </c>
      <c r="P4655"/>
    </row>
    <row r="4656" spans="1:16" hidden="1">
      <c r="A4656" t="s">
        <v>506</v>
      </c>
      <c r="B4656" s="1">
        <v>42095</v>
      </c>
      <c r="C4656" t="s">
        <v>195</v>
      </c>
      <c r="D4656">
        <v>1</v>
      </c>
      <c r="E4656" t="s">
        <v>507</v>
      </c>
      <c r="F4656" t="s">
        <v>13</v>
      </c>
      <c r="G4656" t="s">
        <v>4</v>
      </c>
      <c r="H4656" t="s">
        <v>195</v>
      </c>
      <c r="J4656" s="5"/>
      <c r="K4656" s="2">
        <v>25499.93</v>
      </c>
      <c r="L4656" s="5"/>
      <c r="M4656" s="2">
        <f t="shared" si="72"/>
        <v>-474923.12999999936</v>
      </c>
      <c r="P4656"/>
    </row>
    <row r="4657" spans="1:16" hidden="1">
      <c r="A4657" t="s">
        <v>515</v>
      </c>
      <c r="B4657" s="1">
        <v>42095</v>
      </c>
      <c r="C4657" t="s">
        <v>18</v>
      </c>
      <c r="D4657">
        <v>1</v>
      </c>
      <c r="E4657" t="s">
        <v>516</v>
      </c>
      <c r="F4657" t="s">
        <v>13</v>
      </c>
      <c r="G4657" t="s">
        <v>4</v>
      </c>
      <c r="H4657" t="s">
        <v>18</v>
      </c>
      <c r="J4657" s="5"/>
      <c r="K4657" s="2">
        <v>12275.36</v>
      </c>
      <c r="L4657" s="5"/>
      <c r="M4657" s="2">
        <f t="shared" si="72"/>
        <v>-487198.48999999935</v>
      </c>
      <c r="P4657"/>
    </row>
    <row r="4658" spans="1:16" hidden="1">
      <c r="A4658" t="s">
        <v>13557</v>
      </c>
      <c r="B4658" s="1">
        <v>42095</v>
      </c>
      <c r="C4658" t="s">
        <v>5029</v>
      </c>
      <c r="D4658">
        <v>2</v>
      </c>
      <c r="E4658" t="s">
        <v>13558</v>
      </c>
      <c r="F4658" t="s">
        <v>13559</v>
      </c>
      <c r="G4658" t="s">
        <v>479</v>
      </c>
      <c r="H4658" t="s">
        <v>168</v>
      </c>
      <c r="I4658" s="2">
        <v>483.42</v>
      </c>
      <c r="J4658" s="5"/>
      <c r="L4658" s="5"/>
      <c r="M4658" s="2">
        <f t="shared" si="72"/>
        <v>-486715.06999999937</v>
      </c>
      <c r="P4658"/>
    </row>
    <row r="4659" spans="1:16" hidden="1">
      <c r="A4659" t="s">
        <v>13582</v>
      </c>
      <c r="B4659" s="1">
        <v>42095</v>
      </c>
      <c r="C4659" t="s">
        <v>13583</v>
      </c>
      <c r="D4659">
        <v>2</v>
      </c>
      <c r="E4659" t="s">
        <v>13584</v>
      </c>
      <c r="F4659" t="s">
        <v>7054</v>
      </c>
      <c r="G4659" t="s">
        <v>4</v>
      </c>
      <c r="H4659" t="s">
        <v>13585</v>
      </c>
      <c r="I4659" s="2">
        <v>1025</v>
      </c>
      <c r="J4659" s="5"/>
      <c r="L4659" s="5"/>
      <c r="M4659" s="2">
        <f t="shared" si="72"/>
        <v>-485690.06999999937</v>
      </c>
      <c r="P4659"/>
    </row>
    <row r="4660" spans="1:16" hidden="1">
      <c r="A4660" t="s">
        <v>13604</v>
      </c>
      <c r="B4660" s="1">
        <v>42095</v>
      </c>
      <c r="C4660" t="s">
        <v>18</v>
      </c>
      <c r="D4660">
        <v>2</v>
      </c>
      <c r="E4660" t="s">
        <v>13605</v>
      </c>
      <c r="F4660" t="s">
        <v>13559</v>
      </c>
      <c r="G4660" t="s">
        <v>479</v>
      </c>
      <c r="H4660" t="s">
        <v>13606</v>
      </c>
      <c r="I4660" s="2">
        <v>64.47</v>
      </c>
      <c r="J4660" s="5"/>
      <c r="L4660" s="5"/>
      <c r="M4660" s="2">
        <f t="shared" si="72"/>
        <v>-485625.59999999939</v>
      </c>
      <c r="P4660"/>
    </row>
    <row r="4661" spans="1:16" hidden="1">
      <c r="A4661" t="s">
        <v>13628</v>
      </c>
      <c r="B4661" s="1">
        <v>42095</v>
      </c>
      <c r="C4661" t="s">
        <v>13629</v>
      </c>
      <c r="D4661">
        <v>2</v>
      </c>
      <c r="E4661" t="s">
        <v>13630</v>
      </c>
      <c r="F4661" t="s">
        <v>7054</v>
      </c>
      <c r="G4661" t="s">
        <v>4</v>
      </c>
      <c r="H4661" t="s">
        <v>13631</v>
      </c>
      <c r="I4661" s="2">
        <v>1025</v>
      </c>
      <c r="J4661" s="5"/>
      <c r="L4661" s="5"/>
      <c r="M4661" s="2">
        <f t="shared" si="72"/>
        <v>-484600.59999999939</v>
      </c>
      <c r="P4661"/>
    </row>
    <row r="4662" spans="1:16" hidden="1">
      <c r="A4662" t="s">
        <v>13653</v>
      </c>
      <c r="B4662" s="1">
        <v>42095</v>
      </c>
      <c r="C4662" t="s">
        <v>13654</v>
      </c>
      <c r="D4662">
        <v>2</v>
      </c>
      <c r="E4662" t="s">
        <v>13655</v>
      </c>
      <c r="F4662" t="s">
        <v>7054</v>
      </c>
      <c r="G4662" t="s">
        <v>4</v>
      </c>
      <c r="H4662" t="s">
        <v>13656</v>
      </c>
      <c r="I4662" s="2">
        <v>1025</v>
      </c>
      <c r="J4662" s="5"/>
      <c r="L4662" s="5"/>
      <c r="M4662" s="2">
        <f t="shared" si="72"/>
        <v>-483575.59999999939</v>
      </c>
      <c r="P4662"/>
    </row>
    <row r="4663" spans="1:16" hidden="1">
      <c r="A4663" t="s">
        <v>13681</v>
      </c>
      <c r="B4663" s="1">
        <v>42095</v>
      </c>
      <c r="C4663" t="s">
        <v>13682</v>
      </c>
      <c r="D4663">
        <v>1</v>
      </c>
      <c r="E4663" t="s">
        <v>13683</v>
      </c>
      <c r="F4663" t="s">
        <v>13565</v>
      </c>
      <c r="G4663" t="s">
        <v>4</v>
      </c>
      <c r="H4663" t="s">
        <v>13684</v>
      </c>
      <c r="I4663" s="2">
        <v>18358</v>
      </c>
      <c r="J4663" s="5"/>
      <c r="L4663" s="5"/>
      <c r="M4663" s="2">
        <f t="shared" si="72"/>
        <v>-465217.59999999939</v>
      </c>
      <c r="P4663"/>
    </row>
    <row r="4664" spans="1:16" hidden="1">
      <c r="A4664" t="s">
        <v>13707</v>
      </c>
      <c r="B4664" s="1">
        <v>42095</v>
      </c>
      <c r="C4664" t="s">
        <v>13708</v>
      </c>
      <c r="D4664">
        <v>1</v>
      </c>
      <c r="E4664" t="s">
        <v>13709</v>
      </c>
      <c r="F4664" t="s">
        <v>13565</v>
      </c>
      <c r="G4664" t="s">
        <v>4</v>
      </c>
      <c r="H4664" t="s">
        <v>247</v>
      </c>
      <c r="I4664" s="2">
        <v>190164.5</v>
      </c>
      <c r="J4664" s="5"/>
      <c r="L4664" s="5"/>
      <c r="M4664" s="2">
        <f t="shared" si="72"/>
        <v>-275053.09999999939</v>
      </c>
      <c r="P4664"/>
    </row>
    <row r="4665" spans="1:16" hidden="1">
      <c r="A4665" t="s">
        <v>13733</v>
      </c>
      <c r="B4665" s="1">
        <v>42095</v>
      </c>
      <c r="C4665" t="s">
        <v>13734</v>
      </c>
      <c r="D4665">
        <v>2</v>
      </c>
      <c r="E4665" t="s">
        <v>13735</v>
      </c>
      <c r="F4665" t="s">
        <v>7054</v>
      </c>
      <c r="G4665" t="s">
        <v>4</v>
      </c>
      <c r="H4665" t="s">
        <v>2482</v>
      </c>
      <c r="I4665" s="2">
        <v>3030</v>
      </c>
      <c r="J4665" s="5"/>
      <c r="L4665" s="5"/>
      <c r="M4665" s="2">
        <f t="shared" si="72"/>
        <v>-272023.09999999939</v>
      </c>
      <c r="P4665"/>
    </row>
    <row r="4666" spans="1:16" hidden="1">
      <c r="A4666" t="s">
        <v>13761</v>
      </c>
      <c r="B4666" s="1">
        <v>42095</v>
      </c>
      <c r="C4666" t="s">
        <v>13762</v>
      </c>
      <c r="D4666">
        <v>2</v>
      </c>
      <c r="E4666" t="s">
        <v>13763</v>
      </c>
      <c r="F4666" t="s">
        <v>7054</v>
      </c>
      <c r="G4666" t="s">
        <v>4</v>
      </c>
      <c r="H4666" t="s">
        <v>13764</v>
      </c>
      <c r="I4666" s="2">
        <v>1025</v>
      </c>
      <c r="J4666" s="5"/>
      <c r="L4666" s="5"/>
      <c r="M4666" s="2">
        <f t="shared" si="72"/>
        <v>-270998.09999999939</v>
      </c>
      <c r="P4666"/>
    </row>
    <row r="4667" spans="1:16" hidden="1">
      <c r="A4667" t="s">
        <v>13786</v>
      </c>
      <c r="B4667" s="1">
        <v>42095</v>
      </c>
      <c r="C4667" t="s">
        <v>13787</v>
      </c>
      <c r="D4667">
        <v>2</v>
      </c>
      <c r="E4667" t="s">
        <v>13788</v>
      </c>
      <c r="F4667" t="s">
        <v>7054</v>
      </c>
      <c r="G4667" t="s">
        <v>4</v>
      </c>
      <c r="H4667" t="s">
        <v>110</v>
      </c>
      <c r="I4667" s="2">
        <v>4100.01</v>
      </c>
      <c r="J4667" s="5"/>
      <c r="L4667" s="5"/>
      <c r="M4667" s="2">
        <f t="shared" si="72"/>
        <v>-266898.08999999939</v>
      </c>
      <c r="P4667"/>
    </row>
    <row r="4668" spans="1:16" hidden="1">
      <c r="A4668" t="s">
        <v>13808</v>
      </c>
      <c r="B4668" s="1">
        <v>42095</v>
      </c>
      <c r="C4668" t="s">
        <v>18</v>
      </c>
      <c r="D4668">
        <v>2</v>
      </c>
      <c r="E4668" t="s">
        <v>13809</v>
      </c>
      <c r="F4668" t="s">
        <v>13559</v>
      </c>
      <c r="G4668" t="s">
        <v>479</v>
      </c>
      <c r="H4668" t="s">
        <v>13810</v>
      </c>
      <c r="I4668" s="2">
        <v>1392</v>
      </c>
      <c r="J4668" s="5"/>
      <c r="L4668" s="5"/>
      <c r="M4668" s="2">
        <f t="shared" si="72"/>
        <v>-265506.08999999939</v>
      </c>
      <c r="P4668"/>
    </row>
    <row r="4669" spans="1:16" hidden="1">
      <c r="A4669" t="s">
        <v>13835</v>
      </c>
      <c r="B4669" s="1">
        <v>42095</v>
      </c>
      <c r="C4669" t="s">
        <v>13836</v>
      </c>
      <c r="D4669">
        <v>2</v>
      </c>
      <c r="E4669" t="s">
        <v>13837</v>
      </c>
      <c r="F4669" t="s">
        <v>7054</v>
      </c>
      <c r="G4669" t="s">
        <v>4</v>
      </c>
      <c r="H4669" t="s">
        <v>1873</v>
      </c>
      <c r="I4669" s="2">
        <v>4100</v>
      </c>
      <c r="J4669" s="5"/>
      <c r="L4669" s="5"/>
      <c r="M4669" s="2">
        <f t="shared" si="72"/>
        <v>-261406.08999999939</v>
      </c>
      <c r="P4669"/>
    </row>
    <row r="4670" spans="1:16" hidden="1">
      <c r="A4670" t="s">
        <v>13861</v>
      </c>
      <c r="B4670" s="1">
        <v>42095</v>
      </c>
      <c r="C4670" t="s">
        <v>13862</v>
      </c>
      <c r="D4670">
        <v>2</v>
      </c>
      <c r="E4670" t="s">
        <v>13863</v>
      </c>
      <c r="F4670" t="s">
        <v>7054</v>
      </c>
      <c r="G4670" t="s">
        <v>4</v>
      </c>
      <c r="H4670" t="s">
        <v>13864</v>
      </c>
      <c r="I4670" s="2">
        <v>1025</v>
      </c>
      <c r="J4670" s="5"/>
      <c r="L4670" s="5"/>
      <c r="M4670" s="2">
        <f t="shared" si="72"/>
        <v>-260381.08999999939</v>
      </c>
      <c r="P4670"/>
    </row>
    <row r="4671" spans="1:16" hidden="1">
      <c r="A4671" t="s">
        <v>13887</v>
      </c>
      <c r="B4671" s="1">
        <v>42095</v>
      </c>
      <c r="C4671" t="s">
        <v>13888</v>
      </c>
      <c r="D4671">
        <v>2</v>
      </c>
      <c r="E4671" t="s">
        <v>13889</v>
      </c>
      <c r="F4671" t="s">
        <v>7054</v>
      </c>
      <c r="G4671" t="s">
        <v>4</v>
      </c>
      <c r="H4671" t="s">
        <v>3461</v>
      </c>
      <c r="I4671" s="2">
        <v>1025</v>
      </c>
      <c r="J4671" s="5"/>
      <c r="L4671" s="5"/>
      <c r="M4671" s="2">
        <f t="shared" si="72"/>
        <v>-259356.08999999939</v>
      </c>
      <c r="P4671"/>
    </row>
    <row r="4672" spans="1:16" hidden="1">
      <c r="A4672" t="s">
        <v>13912</v>
      </c>
      <c r="B4672" s="1">
        <v>42095</v>
      </c>
      <c r="C4672" t="s">
        <v>13913</v>
      </c>
      <c r="D4672">
        <v>2</v>
      </c>
      <c r="E4672" t="s">
        <v>13914</v>
      </c>
      <c r="F4672" t="s">
        <v>7054</v>
      </c>
      <c r="G4672" t="s">
        <v>4</v>
      </c>
      <c r="H4672" t="s">
        <v>13915</v>
      </c>
      <c r="I4672" s="2">
        <v>1025</v>
      </c>
      <c r="J4672" s="5"/>
      <c r="L4672" s="5"/>
      <c r="M4672" s="2">
        <f t="shared" si="72"/>
        <v>-258331.08999999939</v>
      </c>
      <c r="P4672"/>
    </row>
    <row r="4673" spans="1:16" hidden="1">
      <c r="A4673" t="s">
        <v>13937</v>
      </c>
      <c r="B4673" s="1">
        <v>42095</v>
      </c>
      <c r="C4673" t="s">
        <v>13938</v>
      </c>
      <c r="D4673">
        <v>2</v>
      </c>
      <c r="E4673" t="s">
        <v>13939</v>
      </c>
      <c r="F4673" t="s">
        <v>7054</v>
      </c>
      <c r="G4673" t="s">
        <v>4</v>
      </c>
      <c r="H4673" t="s">
        <v>13940</v>
      </c>
      <c r="I4673" s="2">
        <v>4100</v>
      </c>
      <c r="J4673" s="5"/>
      <c r="L4673" s="5"/>
      <c r="M4673" s="2">
        <f t="shared" si="72"/>
        <v>-254231.08999999939</v>
      </c>
      <c r="P4673"/>
    </row>
    <row r="4674" spans="1:16" hidden="1">
      <c r="A4674" t="s">
        <v>13961</v>
      </c>
      <c r="B4674" s="1">
        <v>42095</v>
      </c>
      <c r="C4674" t="s">
        <v>13962</v>
      </c>
      <c r="D4674">
        <v>2</v>
      </c>
      <c r="E4674" t="s">
        <v>13963</v>
      </c>
      <c r="F4674" t="s">
        <v>7054</v>
      </c>
      <c r="G4674" t="s">
        <v>4</v>
      </c>
      <c r="H4674" t="s">
        <v>11217</v>
      </c>
      <c r="I4674" s="2">
        <v>2710</v>
      </c>
      <c r="J4674" s="5"/>
      <c r="L4674" s="5"/>
      <c r="M4674" s="2">
        <f t="shared" si="72"/>
        <v>-251521.08999999939</v>
      </c>
      <c r="P4674"/>
    </row>
    <row r="4675" spans="1:16" hidden="1">
      <c r="A4675" t="s">
        <v>13987</v>
      </c>
      <c r="B4675" s="1">
        <v>42095</v>
      </c>
      <c r="C4675" t="s">
        <v>13988</v>
      </c>
      <c r="D4675">
        <v>2</v>
      </c>
      <c r="E4675" t="s">
        <v>13989</v>
      </c>
      <c r="F4675" t="s">
        <v>7054</v>
      </c>
      <c r="G4675" t="s">
        <v>4</v>
      </c>
      <c r="H4675" t="s">
        <v>13990</v>
      </c>
      <c r="I4675" s="2">
        <v>2200</v>
      </c>
      <c r="J4675" s="5"/>
      <c r="L4675" s="5"/>
      <c r="M4675" s="2">
        <f t="shared" si="72"/>
        <v>-249321.08999999939</v>
      </c>
      <c r="P4675"/>
    </row>
    <row r="4676" spans="1:16" hidden="1">
      <c r="A4676" t="s">
        <v>14017</v>
      </c>
      <c r="B4676" s="1">
        <v>42095</v>
      </c>
      <c r="C4676" t="s">
        <v>6</v>
      </c>
      <c r="D4676">
        <v>1</v>
      </c>
      <c r="E4676" t="s">
        <v>14018</v>
      </c>
      <c r="F4676" t="s">
        <v>13610</v>
      </c>
      <c r="G4676" t="s">
        <v>4</v>
      </c>
      <c r="H4676" t="s">
        <v>6442</v>
      </c>
      <c r="I4676" s="2">
        <v>1200</v>
      </c>
      <c r="J4676" s="5"/>
      <c r="L4676" s="5"/>
      <c r="M4676" s="2">
        <f t="shared" si="72"/>
        <v>-248121.08999999939</v>
      </c>
      <c r="P4676"/>
    </row>
    <row r="4677" spans="1:16" hidden="1">
      <c r="A4677" t="s">
        <v>14042</v>
      </c>
      <c r="B4677" s="1">
        <v>42095</v>
      </c>
      <c r="C4677" t="s">
        <v>14043</v>
      </c>
      <c r="D4677">
        <v>2</v>
      </c>
      <c r="E4677" t="s">
        <v>14044</v>
      </c>
      <c r="F4677" t="s">
        <v>7054</v>
      </c>
      <c r="G4677" t="s">
        <v>4</v>
      </c>
      <c r="H4677" t="s">
        <v>5554</v>
      </c>
      <c r="I4677" s="2">
        <v>1025</v>
      </c>
      <c r="J4677" s="5"/>
      <c r="L4677" s="5"/>
      <c r="M4677" s="2">
        <f t="shared" si="72"/>
        <v>-247096.08999999939</v>
      </c>
      <c r="P4677"/>
    </row>
    <row r="4678" spans="1:16" hidden="1">
      <c r="A4678" t="s">
        <v>14069</v>
      </c>
      <c r="B4678" s="1">
        <v>42095</v>
      </c>
      <c r="C4678" t="s">
        <v>14070</v>
      </c>
      <c r="D4678">
        <v>1</v>
      </c>
      <c r="E4678" t="s">
        <v>14071</v>
      </c>
      <c r="F4678" t="s">
        <v>13561</v>
      </c>
      <c r="G4678" t="s">
        <v>4</v>
      </c>
      <c r="H4678" t="s">
        <v>410</v>
      </c>
      <c r="I4678" s="2">
        <v>51366.18</v>
      </c>
      <c r="J4678" s="5"/>
      <c r="L4678" s="5"/>
      <c r="M4678" s="2">
        <f t="shared" si="72"/>
        <v>-195729.90999999939</v>
      </c>
      <c r="P4678"/>
    </row>
    <row r="4679" spans="1:16" hidden="1">
      <c r="A4679" t="s">
        <v>14095</v>
      </c>
      <c r="B4679" s="1">
        <v>42095</v>
      </c>
      <c r="C4679" t="s">
        <v>14096</v>
      </c>
      <c r="D4679">
        <v>1</v>
      </c>
      <c r="E4679" t="s">
        <v>14097</v>
      </c>
      <c r="F4679" t="s">
        <v>13565</v>
      </c>
      <c r="G4679" t="s">
        <v>4</v>
      </c>
      <c r="H4679" t="s">
        <v>14098</v>
      </c>
      <c r="I4679" s="2">
        <v>180000</v>
      </c>
      <c r="J4679" s="5"/>
      <c r="L4679" s="5"/>
      <c r="M4679" s="2">
        <f t="shared" si="72"/>
        <v>-15729.909999999392</v>
      </c>
      <c r="P4679"/>
    </row>
    <row r="4680" spans="1:16" hidden="1">
      <c r="A4680" t="s">
        <v>14117</v>
      </c>
      <c r="B4680" s="1">
        <v>42095</v>
      </c>
      <c r="C4680" t="s">
        <v>14118</v>
      </c>
      <c r="D4680">
        <v>2</v>
      </c>
      <c r="E4680" t="s">
        <v>14119</v>
      </c>
      <c r="F4680" t="s">
        <v>13559</v>
      </c>
      <c r="G4680" t="s">
        <v>313</v>
      </c>
      <c r="H4680" t="s">
        <v>12058</v>
      </c>
      <c r="J4680" s="5"/>
      <c r="K4680" s="2">
        <v>1500</v>
      </c>
      <c r="L4680" s="5"/>
      <c r="M4680" s="2">
        <f t="shared" si="72"/>
        <v>-17229.909999999392</v>
      </c>
      <c r="P4680"/>
    </row>
    <row r="4681" spans="1:16" hidden="1">
      <c r="A4681" t="s">
        <v>14117</v>
      </c>
      <c r="B4681" s="1">
        <v>42095</v>
      </c>
      <c r="C4681" t="s">
        <v>14118</v>
      </c>
      <c r="D4681">
        <v>2</v>
      </c>
      <c r="E4681" t="s">
        <v>14119</v>
      </c>
      <c r="F4681" t="s">
        <v>13559</v>
      </c>
      <c r="G4681" t="s">
        <v>313</v>
      </c>
      <c r="H4681" t="s">
        <v>12058</v>
      </c>
      <c r="I4681" s="2">
        <v>1959.67</v>
      </c>
      <c r="J4681" s="5"/>
      <c r="L4681" s="5"/>
      <c r="M4681" s="2">
        <f t="shared" ref="M4681:M4744" si="73">+M4680+I4681-K4681</f>
        <v>-15270.239999999392</v>
      </c>
      <c r="P4681"/>
    </row>
    <row r="4682" spans="1:16" hidden="1">
      <c r="A4682" t="s">
        <v>14141</v>
      </c>
      <c r="B4682" s="1">
        <v>42095</v>
      </c>
      <c r="C4682" t="s">
        <v>14142</v>
      </c>
      <c r="D4682">
        <v>2</v>
      </c>
      <c r="E4682" t="s">
        <v>14143</v>
      </c>
      <c r="F4682" t="s">
        <v>7054</v>
      </c>
      <c r="G4682" t="s">
        <v>4</v>
      </c>
      <c r="H4682" t="s">
        <v>1375</v>
      </c>
      <c r="I4682" s="2">
        <v>4100</v>
      </c>
      <c r="J4682" s="5"/>
      <c r="L4682" s="5"/>
      <c r="M4682" s="2">
        <f t="shared" si="73"/>
        <v>-11170.239999999392</v>
      </c>
      <c r="P4682"/>
    </row>
    <row r="4683" spans="1:16" hidden="1">
      <c r="A4683" t="s">
        <v>14169</v>
      </c>
      <c r="B4683" s="1">
        <v>42095</v>
      </c>
      <c r="C4683" t="s">
        <v>14170</v>
      </c>
      <c r="D4683">
        <v>2</v>
      </c>
      <c r="E4683" t="s">
        <v>14171</v>
      </c>
      <c r="F4683" t="s">
        <v>7054</v>
      </c>
      <c r="G4683" t="s">
        <v>4</v>
      </c>
      <c r="H4683" t="s">
        <v>452</v>
      </c>
      <c r="I4683" s="2">
        <v>1740.29</v>
      </c>
      <c r="J4683" s="5"/>
      <c r="L4683" s="5"/>
      <c r="M4683" s="2">
        <f t="shared" si="73"/>
        <v>-9429.9499999993932</v>
      </c>
      <c r="P4683"/>
    </row>
    <row r="4684" spans="1:16" hidden="1">
      <c r="A4684" t="s">
        <v>14192</v>
      </c>
      <c r="B4684" s="1">
        <v>42095</v>
      </c>
      <c r="C4684" t="s">
        <v>18</v>
      </c>
      <c r="D4684">
        <v>2</v>
      </c>
      <c r="E4684" t="s">
        <v>14193</v>
      </c>
      <c r="F4684" t="s">
        <v>13559</v>
      </c>
      <c r="G4684" t="s">
        <v>479</v>
      </c>
      <c r="H4684" t="s">
        <v>14194</v>
      </c>
      <c r="I4684" s="2">
        <v>309.02</v>
      </c>
      <c r="J4684" s="5"/>
      <c r="L4684" s="5"/>
      <c r="M4684" s="2">
        <f t="shared" si="73"/>
        <v>-9120.9299999993927</v>
      </c>
      <c r="P4684"/>
    </row>
    <row r="4685" spans="1:16" hidden="1">
      <c r="A4685" t="s">
        <v>14217</v>
      </c>
      <c r="B4685" s="1">
        <v>42095</v>
      </c>
      <c r="C4685" t="s">
        <v>14218</v>
      </c>
      <c r="D4685">
        <v>2</v>
      </c>
      <c r="E4685" t="s">
        <v>14219</v>
      </c>
      <c r="F4685" t="s">
        <v>13559</v>
      </c>
      <c r="G4685" t="s">
        <v>479</v>
      </c>
      <c r="H4685" t="s">
        <v>11627</v>
      </c>
      <c r="J4685" s="5"/>
      <c r="K4685" s="2">
        <v>861.18</v>
      </c>
      <c r="L4685" s="5"/>
      <c r="M4685" s="2">
        <f t="shared" si="73"/>
        <v>-9982.109999999393</v>
      </c>
      <c r="P4685"/>
    </row>
    <row r="4686" spans="1:16" hidden="1">
      <c r="A4686" t="s">
        <v>14217</v>
      </c>
      <c r="B4686" s="1">
        <v>42095</v>
      </c>
      <c r="C4686" t="s">
        <v>14218</v>
      </c>
      <c r="D4686">
        <v>2</v>
      </c>
      <c r="E4686" t="s">
        <v>14219</v>
      </c>
      <c r="F4686" t="s">
        <v>13559</v>
      </c>
      <c r="G4686" t="s">
        <v>479</v>
      </c>
      <c r="H4686" t="s">
        <v>11627</v>
      </c>
      <c r="I4686" s="2">
        <v>861.18</v>
      </c>
      <c r="J4686" s="5"/>
      <c r="L4686" s="5"/>
      <c r="M4686" s="2">
        <f t="shared" si="73"/>
        <v>-9120.9299999993927</v>
      </c>
      <c r="P4686"/>
    </row>
    <row r="4687" spans="1:16" hidden="1">
      <c r="A4687" t="s">
        <v>14246</v>
      </c>
      <c r="B4687" s="1">
        <v>42095</v>
      </c>
      <c r="C4687" t="s">
        <v>14247</v>
      </c>
      <c r="D4687">
        <v>2</v>
      </c>
      <c r="E4687" t="s">
        <v>14248</v>
      </c>
      <c r="F4687" t="s">
        <v>7054</v>
      </c>
      <c r="G4687" t="s">
        <v>4</v>
      </c>
      <c r="H4687" t="s">
        <v>3585</v>
      </c>
      <c r="I4687" s="2">
        <v>1025</v>
      </c>
      <c r="J4687" s="5"/>
      <c r="L4687" s="5"/>
      <c r="M4687" s="2">
        <f t="shared" si="73"/>
        <v>-8095.9299999993927</v>
      </c>
      <c r="P4687"/>
    </row>
    <row r="4688" spans="1:16" hidden="1">
      <c r="A4688" t="s">
        <v>14270</v>
      </c>
      <c r="B4688" s="1">
        <v>42095</v>
      </c>
      <c r="C4688" t="s">
        <v>14271</v>
      </c>
      <c r="D4688">
        <v>2</v>
      </c>
      <c r="E4688" t="s">
        <v>14272</v>
      </c>
      <c r="F4688" t="s">
        <v>7054</v>
      </c>
      <c r="G4688" t="s">
        <v>4</v>
      </c>
      <c r="H4688" t="s">
        <v>1791</v>
      </c>
      <c r="I4688" s="2">
        <v>1025</v>
      </c>
      <c r="J4688" s="5"/>
      <c r="L4688" s="5"/>
      <c r="M4688" s="2">
        <f t="shared" si="73"/>
        <v>-7070.9299999993927</v>
      </c>
      <c r="P4688"/>
    </row>
    <row r="4689" spans="1:16" hidden="1">
      <c r="A4689" t="s">
        <v>14297</v>
      </c>
      <c r="B4689" s="1">
        <v>42095</v>
      </c>
      <c r="C4689" t="s">
        <v>14298</v>
      </c>
      <c r="D4689">
        <v>2</v>
      </c>
      <c r="E4689" t="s">
        <v>14299</v>
      </c>
      <c r="F4689" t="s">
        <v>7054</v>
      </c>
      <c r="G4689" t="s">
        <v>4</v>
      </c>
      <c r="H4689" t="s">
        <v>9467</v>
      </c>
      <c r="I4689" s="2">
        <v>1025</v>
      </c>
      <c r="J4689" s="5"/>
      <c r="L4689" s="5"/>
      <c r="M4689" s="2">
        <f t="shared" si="73"/>
        <v>-6045.9299999993927</v>
      </c>
      <c r="P4689"/>
    </row>
    <row r="4690" spans="1:16" hidden="1">
      <c r="A4690" t="s">
        <v>14321</v>
      </c>
      <c r="B4690" s="1">
        <v>42095</v>
      </c>
      <c r="C4690" t="s">
        <v>14322</v>
      </c>
      <c r="D4690">
        <v>2</v>
      </c>
      <c r="E4690" t="s">
        <v>14323</v>
      </c>
      <c r="F4690" t="s">
        <v>7054</v>
      </c>
      <c r="G4690" t="s">
        <v>4</v>
      </c>
      <c r="H4690" t="s">
        <v>483</v>
      </c>
      <c r="I4690" s="2">
        <v>10719.03</v>
      </c>
      <c r="J4690" s="5"/>
      <c r="L4690" s="5"/>
      <c r="M4690" s="2">
        <f t="shared" si="73"/>
        <v>4673.1000000006079</v>
      </c>
      <c r="P4690"/>
    </row>
    <row r="4691" spans="1:16" hidden="1">
      <c r="A4691" s="77" t="s">
        <v>14343</v>
      </c>
      <c r="B4691" s="78">
        <v>42095</v>
      </c>
      <c r="C4691" s="77" t="s">
        <v>14344</v>
      </c>
      <c r="D4691" s="77">
        <v>2</v>
      </c>
      <c r="E4691" s="77" t="s">
        <v>14345</v>
      </c>
      <c r="F4691" s="77" t="s">
        <v>7054</v>
      </c>
      <c r="G4691" s="77" t="s">
        <v>4</v>
      </c>
      <c r="H4691" s="77" t="s">
        <v>14346</v>
      </c>
      <c r="I4691" s="79">
        <v>1025</v>
      </c>
      <c r="J4691" s="5"/>
      <c r="L4691" s="5"/>
      <c r="M4691" s="2">
        <f t="shared" si="73"/>
        <v>5698.1000000006079</v>
      </c>
      <c r="P4691"/>
    </row>
    <row r="4692" spans="1:16" hidden="1">
      <c r="A4692" s="74" t="s">
        <v>23110</v>
      </c>
      <c r="B4692" s="75">
        <v>42095</v>
      </c>
      <c r="C4692" s="74" t="s">
        <v>6</v>
      </c>
      <c r="D4692" s="74">
        <v>1</v>
      </c>
      <c r="E4692" s="74" t="s">
        <v>23111</v>
      </c>
      <c r="F4692" s="74" t="s">
        <v>13565</v>
      </c>
      <c r="G4692" s="74" t="s">
        <v>52</v>
      </c>
      <c r="H4692" s="74" t="s">
        <v>10824</v>
      </c>
      <c r="I4692" s="76">
        <v>302000</v>
      </c>
      <c r="J4692" s="5"/>
      <c r="L4692" s="5"/>
      <c r="M4692" s="2">
        <f t="shared" si="73"/>
        <v>307698.10000000062</v>
      </c>
      <c r="N4692" s="26">
        <f>+M4643-M4692</f>
        <v>-302000</v>
      </c>
      <c r="O4692" s="25" t="s">
        <v>36397</v>
      </c>
      <c r="P4692"/>
    </row>
    <row r="4693" spans="1:16" hidden="1">
      <c r="A4693" s="35" t="s">
        <v>526</v>
      </c>
      <c r="B4693" s="36">
        <v>42096</v>
      </c>
      <c r="C4693" s="35" t="s">
        <v>1</v>
      </c>
      <c r="D4693" s="35">
        <v>1</v>
      </c>
      <c r="E4693" s="35" t="s">
        <v>531</v>
      </c>
      <c r="F4693" s="35" t="s">
        <v>16</v>
      </c>
      <c r="G4693" s="35" t="s">
        <v>4</v>
      </c>
      <c r="H4693" s="35" t="s">
        <v>532</v>
      </c>
      <c r="I4693" s="11"/>
      <c r="J4693" s="12"/>
      <c r="K4693" s="11">
        <v>46200</v>
      </c>
      <c r="L4693" s="12"/>
      <c r="M4693" s="11">
        <f t="shared" si="73"/>
        <v>261498.10000000062</v>
      </c>
      <c r="P4693"/>
    </row>
    <row r="4694" spans="1:16" hidden="1">
      <c r="A4694" t="s">
        <v>599</v>
      </c>
      <c r="B4694" s="1">
        <v>42096</v>
      </c>
      <c r="C4694" t="s">
        <v>6</v>
      </c>
      <c r="D4694">
        <v>1</v>
      </c>
      <c r="E4694" t="s">
        <v>600</v>
      </c>
      <c r="F4694" t="s">
        <v>8</v>
      </c>
      <c r="G4694" t="s">
        <v>4</v>
      </c>
      <c r="H4694" t="s">
        <v>601</v>
      </c>
      <c r="I4694" s="2">
        <v>1025</v>
      </c>
      <c r="J4694" s="5"/>
      <c r="L4694" s="5"/>
      <c r="M4694" s="2">
        <f t="shared" si="73"/>
        <v>262523.10000000062</v>
      </c>
      <c r="P4694"/>
    </row>
    <row r="4695" spans="1:16" hidden="1">
      <c r="A4695" t="s">
        <v>618</v>
      </c>
      <c r="B4695" s="1">
        <v>42096</v>
      </c>
      <c r="C4695" t="s">
        <v>6</v>
      </c>
      <c r="D4695">
        <v>1</v>
      </c>
      <c r="E4695" t="s">
        <v>619</v>
      </c>
      <c r="F4695" t="s">
        <v>29</v>
      </c>
      <c r="G4695" t="s">
        <v>4</v>
      </c>
      <c r="H4695" t="s">
        <v>620</v>
      </c>
      <c r="I4695" s="2">
        <v>730</v>
      </c>
      <c r="J4695" s="5"/>
      <c r="L4695" s="5"/>
      <c r="M4695" s="2">
        <f t="shared" si="73"/>
        <v>263253.10000000062</v>
      </c>
      <c r="P4695"/>
    </row>
    <row r="4696" spans="1:16" hidden="1">
      <c r="A4696" t="s">
        <v>664</v>
      </c>
      <c r="B4696" s="1">
        <v>42096</v>
      </c>
      <c r="C4696" t="s">
        <v>1</v>
      </c>
      <c r="D4696">
        <v>1</v>
      </c>
      <c r="E4696" t="s">
        <v>665</v>
      </c>
      <c r="F4696" t="s">
        <v>13</v>
      </c>
      <c r="G4696" t="s">
        <v>4</v>
      </c>
      <c r="H4696" t="s">
        <v>666</v>
      </c>
      <c r="J4696" s="5"/>
      <c r="K4696" s="2">
        <v>1050</v>
      </c>
      <c r="L4696" s="5"/>
      <c r="M4696" s="2">
        <f t="shared" si="73"/>
        <v>262203.10000000062</v>
      </c>
      <c r="P4696"/>
    </row>
    <row r="4697" spans="1:16" hidden="1">
      <c r="A4697" t="s">
        <v>671</v>
      </c>
      <c r="B4697" s="1">
        <v>42096</v>
      </c>
      <c r="C4697" t="s">
        <v>674</v>
      </c>
      <c r="D4697">
        <v>2</v>
      </c>
      <c r="E4697" t="s">
        <v>675</v>
      </c>
      <c r="F4697" t="s">
        <v>312</v>
      </c>
      <c r="G4697" t="s">
        <v>479</v>
      </c>
      <c r="H4697" t="s">
        <v>676</v>
      </c>
      <c r="J4697" s="5"/>
      <c r="K4697" s="2">
        <v>2426.13</v>
      </c>
      <c r="L4697" s="5"/>
      <c r="M4697" s="2">
        <f t="shared" si="73"/>
        <v>259776.97000000061</v>
      </c>
      <c r="P4697"/>
    </row>
    <row r="4698" spans="1:16" hidden="1">
      <c r="A4698" t="s">
        <v>671</v>
      </c>
      <c r="B4698" s="1">
        <v>42096</v>
      </c>
      <c r="C4698" t="s">
        <v>674</v>
      </c>
      <c r="D4698">
        <v>2</v>
      </c>
      <c r="E4698" t="s">
        <v>675</v>
      </c>
      <c r="F4698" t="s">
        <v>312</v>
      </c>
      <c r="G4698" t="s">
        <v>479</v>
      </c>
      <c r="H4698" t="s">
        <v>676</v>
      </c>
      <c r="I4698" s="2">
        <v>2426.13</v>
      </c>
      <c r="J4698" s="5"/>
      <c r="L4698" s="5"/>
      <c r="M4698" s="2">
        <f t="shared" si="73"/>
        <v>262203.10000000062</v>
      </c>
      <c r="P4698"/>
    </row>
    <row r="4699" spans="1:16" hidden="1">
      <c r="A4699" t="s">
        <v>699</v>
      </c>
      <c r="B4699" s="1">
        <v>42096</v>
      </c>
      <c r="C4699" t="s">
        <v>6</v>
      </c>
      <c r="D4699">
        <v>1</v>
      </c>
      <c r="E4699" t="s">
        <v>700</v>
      </c>
      <c r="F4699" t="s">
        <v>8</v>
      </c>
      <c r="G4699" t="s">
        <v>4</v>
      </c>
      <c r="H4699" t="s">
        <v>701</v>
      </c>
      <c r="I4699" s="2">
        <v>3030</v>
      </c>
      <c r="J4699" s="5"/>
      <c r="L4699" s="5"/>
      <c r="M4699" s="2">
        <f t="shared" si="73"/>
        <v>265233.10000000062</v>
      </c>
      <c r="P4699"/>
    </row>
    <row r="4700" spans="1:16" hidden="1">
      <c r="A4700" t="s">
        <v>714</v>
      </c>
      <c r="B4700" s="1">
        <v>42096</v>
      </c>
      <c r="C4700" t="s">
        <v>6</v>
      </c>
      <c r="D4700">
        <v>1</v>
      </c>
      <c r="E4700" t="s">
        <v>715</v>
      </c>
      <c r="F4700" t="s">
        <v>29</v>
      </c>
      <c r="G4700" t="s">
        <v>4</v>
      </c>
      <c r="H4700" t="s">
        <v>716</v>
      </c>
      <c r="I4700" s="2">
        <v>1000</v>
      </c>
      <c r="J4700" s="5"/>
      <c r="L4700" s="5"/>
      <c r="M4700" s="2">
        <f t="shared" si="73"/>
        <v>266233.10000000062</v>
      </c>
      <c r="P4700"/>
    </row>
    <row r="4701" spans="1:16" hidden="1">
      <c r="A4701" t="s">
        <v>719</v>
      </c>
      <c r="B4701" s="1">
        <v>42096</v>
      </c>
      <c r="C4701" t="s">
        <v>43</v>
      </c>
      <c r="D4701">
        <v>1</v>
      </c>
      <c r="E4701" t="s">
        <v>720</v>
      </c>
      <c r="F4701" t="s">
        <v>16</v>
      </c>
      <c r="G4701" t="s">
        <v>4</v>
      </c>
      <c r="H4701" t="s">
        <v>721</v>
      </c>
      <c r="J4701" s="5"/>
      <c r="K4701" s="2">
        <v>22591.35</v>
      </c>
      <c r="L4701" s="5"/>
      <c r="M4701" s="2">
        <f t="shared" si="73"/>
        <v>243641.75000000061</v>
      </c>
      <c r="P4701"/>
    </row>
    <row r="4702" spans="1:16" hidden="1">
      <c r="A4702" t="s">
        <v>722</v>
      </c>
      <c r="B4702" s="1">
        <v>42096</v>
      </c>
      <c r="C4702" t="s">
        <v>43</v>
      </c>
      <c r="D4702">
        <v>1</v>
      </c>
      <c r="E4702" t="s">
        <v>723</v>
      </c>
      <c r="F4702" t="s">
        <v>13</v>
      </c>
      <c r="G4702" t="s">
        <v>4</v>
      </c>
      <c r="H4702" t="s">
        <v>724</v>
      </c>
      <c r="J4702" s="5"/>
      <c r="K4702" s="2">
        <v>1025</v>
      </c>
      <c r="L4702" s="5"/>
      <c r="M4702" s="2">
        <f t="shared" si="73"/>
        <v>242616.75000000061</v>
      </c>
      <c r="P4702"/>
    </row>
    <row r="4703" spans="1:16" hidden="1">
      <c r="A4703" t="s">
        <v>743</v>
      </c>
      <c r="B4703" s="1">
        <v>42096</v>
      </c>
      <c r="C4703" t="s">
        <v>43</v>
      </c>
      <c r="D4703">
        <v>1</v>
      </c>
      <c r="E4703" t="s">
        <v>744</v>
      </c>
      <c r="F4703" t="s">
        <v>13</v>
      </c>
      <c r="G4703" t="s">
        <v>4</v>
      </c>
      <c r="H4703" t="s">
        <v>745</v>
      </c>
      <c r="J4703" s="5"/>
      <c r="K4703" s="2">
        <v>3030</v>
      </c>
      <c r="L4703" s="5"/>
      <c r="M4703" s="2">
        <f t="shared" si="73"/>
        <v>239586.75000000061</v>
      </c>
      <c r="P4703"/>
    </row>
    <row r="4704" spans="1:16" hidden="1">
      <c r="A4704" t="s">
        <v>746</v>
      </c>
      <c r="B4704" s="1">
        <v>42096</v>
      </c>
      <c r="C4704" t="s">
        <v>747</v>
      </c>
      <c r="D4704">
        <v>2</v>
      </c>
      <c r="E4704" t="s">
        <v>748</v>
      </c>
      <c r="F4704" t="s">
        <v>78</v>
      </c>
      <c r="G4704" t="s">
        <v>4</v>
      </c>
      <c r="H4704" t="s">
        <v>749</v>
      </c>
      <c r="J4704" s="5"/>
      <c r="K4704" s="2">
        <v>1025</v>
      </c>
      <c r="L4704" s="5"/>
      <c r="M4704" s="2">
        <f t="shared" si="73"/>
        <v>238561.75000000061</v>
      </c>
      <c r="P4704"/>
    </row>
    <row r="4705" spans="1:16" hidden="1">
      <c r="A4705" t="s">
        <v>753</v>
      </c>
      <c r="B4705" s="1">
        <v>42096</v>
      </c>
      <c r="C4705" t="s">
        <v>195</v>
      </c>
      <c r="D4705">
        <v>1</v>
      </c>
      <c r="E4705" t="s">
        <v>754</v>
      </c>
      <c r="F4705" t="s">
        <v>13</v>
      </c>
      <c r="G4705" t="s">
        <v>4</v>
      </c>
      <c r="H4705" t="s">
        <v>195</v>
      </c>
      <c r="J4705" s="5"/>
      <c r="K4705" s="2">
        <v>24342.41</v>
      </c>
      <c r="L4705" s="5"/>
      <c r="M4705" s="2">
        <f t="shared" si="73"/>
        <v>214219.34000000061</v>
      </c>
      <c r="P4705"/>
    </row>
    <row r="4706" spans="1:16" hidden="1">
      <c r="A4706" t="s">
        <v>766</v>
      </c>
      <c r="B4706" s="1">
        <v>42096</v>
      </c>
      <c r="C4706" t="s">
        <v>200</v>
      </c>
      <c r="D4706">
        <v>1</v>
      </c>
      <c r="E4706" t="s">
        <v>767</v>
      </c>
      <c r="F4706" t="s">
        <v>13</v>
      </c>
      <c r="G4706" t="s">
        <v>4</v>
      </c>
      <c r="H4706" t="s">
        <v>494</v>
      </c>
      <c r="J4706" s="5"/>
      <c r="K4706" s="2">
        <v>9358.64</v>
      </c>
      <c r="L4706" s="5"/>
      <c r="M4706" s="2">
        <f t="shared" si="73"/>
        <v>204860.70000000059</v>
      </c>
      <c r="P4706"/>
    </row>
    <row r="4707" spans="1:16" hidden="1">
      <c r="A4707" t="s">
        <v>775</v>
      </c>
      <c r="B4707" s="1">
        <v>42096</v>
      </c>
      <c r="C4707" t="s">
        <v>776</v>
      </c>
      <c r="D4707">
        <v>2</v>
      </c>
      <c r="E4707" t="s">
        <v>777</v>
      </c>
      <c r="F4707" t="s">
        <v>78</v>
      </c>
      <c r="G4707" t="s">
        <v>4</v>
      </c>
      <c r="H4707" t="s">
        <v>701</v>
      </c>
      <c r="J4707" s="5"/>
      <c r="K4707" s="2">
        <v>3030</v>
      </c>
      <c r="L4707" s="5"/>
      <c r="M4707" s="2">
        <f t="shared" si="73"/>
        <v>201830.70000000059</v>
      </c>
      <c r="P4707"/>
    </row>
    <row r="4708" spans="1:16" hidden="1">
      <c r="A4708" t="s">
        <v>788</v>
      </c>
      <c r="B4708" s="1">
        <v>42096</v>
      </c>
      <c r="C4708" t="s">
        <v>18</v>
      </c>
      <c r="D4708">
        <v>1</v>
      </c>
      <c r="E4708" t="s">
        <v>789</v>
      </c>
      <c r="F4708" t="s">
        <v>13</v>
      </c>
      <c r="G4708" t="s">
        <v>4</v>
      </c>
      <c r="H4708" t="s">
        <v>18</v>
      </c>
      <c r="J4708" s="5"/>
      <c r="K4708" s="2">
        <v>33054.26</v>
      </c>
      <c r="L4708" s="5"/>
      <c r="M4708" s="2">
        <f t="shared" si="73"/>
        <v>168776.44000000058</v>
      </c>
      <c r="P4708"/>
    </row>
    <row r="4709" spans="1:16" hidden="1">
      <c r="A4709" t="s">
        <v>14371</v>
      </c>
      <c r="B4709" s="1">
        <v>42096</v>
      </c>
      <c r="C4709" t="s">
        <v>14385</v>
      </c>
      <c r="D4709">
        <v>1</v>
      </c>
      <c r="E4709" t="s">
        <v>14386</v>
      </c>
      <c r="F4709" t="s">
        <v>13565</v>
      </c>
      <c r="G4709" t="s">
        <v>4</v>
      </c>
      <c r="H4709" t="s">
        <v>14387</v>
      </c>
      <c r="I4709" s="2">
        <v>46200</v>
      </c>
      <c r="J4709" s="5"/>
      <c r="L4709" s="5"/>
      <c r="M4709" s="2">
        <f t="shared" si="73"/>
        <v>214976.44000000058</v>
      </c>
      <c r="P4709"/>
    </row>
    <row r="4710" spans="1:16" hidden="1">
      <c r="A4710" t="s">
        <v>14398</v>
      </c>
      <c r="B4710" s="1">
        <v>42096</v>
      </c>
      <c r="C4710" t="s">
        <v>14406</v>
      </c>
      <c r="D4710">
        <v>2</v>
      </c>
      <c r="E4710" t="s">
        <v>14407</v>
      </c>
      <c r="F4710" t="s">
        <v>7054</v>
      </c>
      <c r="G4710" t="s">
        <v>4</v>
      </c>
      <c r="H4710" t="s">
        <v>3436</v>
      </c>
      <c r="I4710" s="2">
        <v>11170.42</v>
      </c>
      <c r="J4710" s="5"/>
      <c r="L4710" s="5"/>
      <c r="M4710" s="2">
        <f t="shared" si="73"/>
        <v>226146.8600000006</v>
      </c>
      <c r="P4710"/>
    </row>
    <row r="4711" spans="1:16" hidden="1">
      <c r="A4711" t="s">
        <v>14421</v>
      </c>
      <c r="B4711" s="1">
        <v>42096</v>
      </c>
      <c r="C4711" t="s">
        <v>5029</v>
      </c>
      <c r="D4711">
        <v>2</v>
      </c>
      <c r="E4711" t="s">
        <v>14432</v>
      </c>
      <c r="F4711" t="s">
        <v>13559</v>
      </c>
      <c r="G4711" t="s">
        <v>479</v>
      </c>
      <c r="H4711" t="s">
        <v>14433</v>
      </c>
      <c r="I4711" s="2">
        <v>1508</v>
      </c>
      <c r="J4711" s="5"/>
      <c r="L4711" s="5"/>
      <c r="M4711" s="2">
        <f t="shared" si="73"/>
        <v>227654.8600000006</v>
      </c>
      <c r="P4711"/>
    </row>
    <row r="4712" spans="1:16" hidden="1">
      <c r="A4712" t="s">
        <v>14449</v>
      </c>
      <c r="B4712" s="1">
        <v>42096</v>
      </c>
      <c r="C4712" t="s">
        <v>18</v>
      </c>
      <c r="D4712">
        <v>2</v>
      </c>
      <c r="E4712" t="s">
        <v>14461</v>
      </c>
      <c r="F4712" t="s">
        <v>13559</v>
      </c>
      <c r="G4712" t="s">
        <v>479</v>
      </c>
      <c r="H4712" t="s">
        <v>14462</v>
      </c>
      <c r="I4712" s="2">
        <v>1016.62</v>
      </c>
      <c r="J4712" s="5"/>
      <c r="L4712" s="5"/>
      <c r="M4712" s="2">
        <f t="shared" si="73"/>
        <v>228671.48000000059</v>
      </c>
      <c r="P4712"/>
    </row>
    <row r="4713" spans="1:16" hidden="1">
      <c r="A4713" t="s">
        <v>14477</v>
      </c>
      <c r="B4713" s="1">
        <v>42096</v>
      </c>
      <c r="C4713" t="s">
        <v>14484</v>
      </c>
      <c r="D4713">
        <v>2</v>
      </c>
      <c r="E4713" t="s">
        <v>14485</v>
      </c>
      <c r="F4713" t="s">
        <v>7054</v>
      </c>
      <c r="G4713" t="s">
        <v>4</v>
      </c>
      <c r="H4713" t="s">
        <v>14486</v>
      </c>
      <c r="I4713" s="2">
        <v>1025</v>
      </c>
      <c r="J4713" s="5"/>
      <c r="L4713" s="5"/>
      <c r="M4713" s="2">
        <f t="shared" si="73"/>
        <v>229696.48000000059</v>
      </c>
      <c r="P4713"/>
    </row>
    <row r="4714" spans="1:16" hidden="1">
      <c r="A4714" t="s">
        <v>14501</v>
      </c>
      <c r="B4714" s="1">
        <v>42096</v>
      </c>
      <c r="C4714" t="s">
        <v>14509</v>
      </c>
      <c r="D4714">
        <v>2</v>
      </c>
      <c r="E4714" t="s">
        <v>14510</v>
      </c>
      <c r="F4714" t="s">
        <v>7054</v>
      </c>
      <c r="G4714" t="s">
        <v>4</v>
      </c>
      <c r="H4714" t="s">
        <v>14511</v>
      </c>
      <c r="I4714" s="2">
        <v>1025</v>
      </c>
      <c r="J4714" s="5"/>
      <c r="L4714" s="5"/>
      <c r="M4714" s="2">
        <f t="shared" si="73"/>
        <v>230721.48000000059</v>
      </c>
      <c r="P4714"/>
    </row>
    <row r="4715" spans="1:16" hidden="1">
      <c r="A4715" t="s">
        <v>14528</v>
      </c>
      <c r="B4715" s="1">
        <v>42096</v>
      </c>
      <c r="C4715" t="s">
        <v>14532</v>
      </c>
      <c r="D4715">
        <v>1</v>
      </c>
      <c r="E4715" t="s">
        <v>14533</v>
      </c>
      <c r="F4715" t="s">
        <v>13565</v>
      </c>
      <c r="G4715" t="s">
        <v>4</v>
      </c>
      <c r="H4715" t="s">
        <v>7543</v>
      </c>
      <c r="I4715" s="2">
        <v>2200</v>
      </c>
      <c r="J4715" s="5"/>
      <c r="L4715" s="5"/>
      <c r="M4715" s="2">
        <f t="shared" si="73"/>
        <v>232921.48000000059</v>
      </c>
      <c r="P4715"/>
    </row>
    <row r="4716" spans="1:16" hidden="1">
      <c r="A4716" t="s">
        <v>14548</v>
      </c>
      <c r="B4716" s="1">
        <v>42096</v>
      </c>
      <c r="C4716" t="s">
        <v>14552</v>
      </c>
      <c r="D4716">
        <v>2</v>
      </c>
      <c r="E4716" t="s">
        <v>14553</v>
      </c>
      <c r="F4716" t="s">
        <v>7054</v>
      </c>
      <c r="G4716" t="s">
        <v>4</v>
      </c>
      <c r="H4716" t="s">
        <v>3316</v>
      </c>
      <c r="I4716" s="2">
        <v>1025</v>
      </c>
      <c r="J4716" s="5"/>
      <c r="L4716" s="5"/>
      <c r="M4716" s="2">
        <f t="shared" si="73"/>
        <v>233946.48000000059</v>
      </c>
      <c r="P4716"/>
    </row>
    <row r="4717" spans="1:16" hidden="1">
      <c r="A4717" t="s">
        <v>14572</v>
      </c>
      <c r="B4717" s="1">
        <v>42096</v>
      </c>
      <c r="C4717" t="s">
        <v>14576</v>
      </c>
      <c r="D4717">
        <v>2</v>
      </c>
      <c r="E4717" t="s">
        <v>14577</v>
      </c>
      <c r="F4717" t="s">
        <v>7054</v>
      </c>
      <c r="G4717" t="s">
        <v>4</v>
      </c>
      <c r="H4717" t="s">
        <v>14578</v>
      </c>
      <c r="I4717" s="2">
        <v>3030</v>
      </c>
      <c r="J4717" s="5"/>
      <c r="L4717" s="5"/>
      <c r="M4717" s="2">
        <f t="shared" si="73"/>
        <v>236976.48000000059</v>
      </c>
      <c r="P4717"/>
    </row>
    <row r="4718" spans="1:16" hidden="1">
      <c r="A4718" t="s">
        <v>14596</v>
      </c>
      <c r="B4718" s="1">
        <v>42096</v>
      </c>
      <c r="C4718" t="s">
        <v>437</v>
      </c>
      <c r="D4718">
        <v>2</v>
      </c>
      <c r="E4718" t="s">
        <v>14599</v>
      </c>
      <c r="F4718" t="s">
        <v>13559</v>
      </c>
      <c r="G4718" t="s">
        <v>479</v>
      </c>
      <c r="H4718" t="s">
        <v>13992</v>
      </c>
      <c r="I4718" s="2">
        <v>1050</v>
      </c>
      <c r="J4718" s="5"/>
      <c r="L4718" s="5"/>
      <c r="M4718" s="2">
        <f t="shared" si="73"/>
        <v>238026.48000000059</v>
      </c>
      <c r="P4718"/>
    </row>
    <row r="4719" spans="1:16" hidden="1">
      <c r="A4719" t="s">
        <v>14618</v>
      </c>
      <c r="B4719" s="1">
        <v>42096</v>
      </c>
      <c r="C4719" t="s">
        <v>674</v>
      </c>
      <c r="D4719">
        <v>2</v>
      </c>
      <c r="E4719" t="s">
        <v>14620</v>
      </c>
      <c r="F4719" t="s">
        <v>13559</v>
      </c>
      <c r="G4719" t="s">
        <v>479</v>
      </c>
      <c r="H4719" t="s">
        <v>7464</v>
      </c>
      <c r="J4719" s="5"/>
      <c r="K4719" s="2">
        <v>2465.75</v>
      </c>
      <c r="L4719" s="5"/>
      <c r="M4719" s="2">
        <f t="shared" si="73"/>
        <v>235560.73000000059</v>
      </c>
      <c r="P4719"/>
    </row>
    <row r="4720" spans="1:16" hidden="1">
      <c r="A4720" t="s">
        <v>14618</v>
      </c>
      <c r="B4720" s="1">
        <v>42096</v>
      </c>
      <c r="C4720" t="s">
        <v>674</v>
      </c>
      <c r="D4720">
        <v>2</v>
      </c>
      <c r="E4720" t="s">
        <v>14620</v>
      </c>
      <c r="F4720" t="s">
        <v>13559</v>
      </c>
      <c r="G4720" t="s">
        <v>479</v>
      </c>
      <c r="H4720" t="s">
        <v>7464</v>
      </c>
      <c r="I4720" s="2">
        <v>2465.75</v>
      </c>
      <c r="J4720" s="5"/>
      <c r="L4720" s="5"/>
      <c r="M4720" s="2">
        <f t="shared" si="73"/>
        <v>238026.48000000059</v>
      </c>
      <c r="P4720"/>
    </row>
    <row r="4721" spans="1:16" hidden="1">
      <c r="A4721" t="s">
        <v>14643</v>
      </c>
      <c r="B4721" s="1">
        <v>42096</v>
      </c>
      <c r="C4721" t="s">
        <v>674</v>
      </c>
      <c r="D4721">
        <v>2</v>
      </c>
      <c r="E4721" t="s">
        <v>14646</v>
      </c>
      <c r="F4721" t="s">
        <v>13559</v>
      </c>
      <c r="G4721" t="s">
        <v>479</v>
      </c>
      <c r="H4721" t="s">
        <v>676</v>
      </c>
      <c r="J4721" s="5"/>
      <c r="K4721" s="2">
        <v>2426.13</v>
      </c>
      <c r="L4721" s="5"/>
      <c r="M4721" s="2">
        <f t="shared" si="73"/>
        <v>235600.35000000059</v>
      </c>
      <c r="P4721"/>
    </row>
    <row r="4722" spans="1:16" hidden="1">
      <c r="A4722" t="s">
        <v>14643</v>
      </c>
      <c r="B4722" s="1">
        <v>42096</v>
      </c>
      <c r="C4722" t="s">
        <v>674</v>
      </c>
      <c r="D4722">
        <v>2</v>
      </c>
      <c r="E4722" t="s">
        <v>14646</v>
      </c>
      <c r="F4722" t="s">
        <v>13559</v>
      </c>
      <c r="G4722" t="s">
        <v>479</v>
      </c>
      <c r="H4722" t="s">
        <v>676</v>
      </c>
      <c r="I4722" s="2">
        <v>2426.13</v>
      </c>
      <c r="J4722" s="5"/>
      <c r="L4722" s="5"/>
      <c r="M4722" s="2">
        <f t="shared" si="73"/>
        <v>238026.48000000059</v>
      </c>
      <c r="P4722"/>
    </row>
    <row r="4723" spans="1:16" hidden="1">
      <c r="A4723" t="s">
        <v>14667</v>
      </c>
      <c r="B4723" s="1">
        <v>42096</v>
      </c>
      <c r="C4723" t="s">
        <v>674</v>
      </c>
      <c r="D4723">
        <v>2</v>
      </c>
      <c r="E4723" t="s">
        <v>14668</v>
      </c>
      <c r="F4723" t="s">
        <v>13559</v>
      </c>
      <c r="G4723" t="s">
        <v>479</v>
      </c>
      <c r="H4723" t="s">
        <v>676</v>
      </c>
      <c r="J4723" s="5"/>
      <c r="K4723" s="2">
        <v>2426.13</v>
      </c>
      <c r="L4723" s="5"/>
      <c r="M4723" s="2">
        <f t="shared" si="73"/>
        <v>235600.35000000059</v>
      </c>
      <c r="P4723"/>
    </row>
    <row r="4724" spans="1:16" hidden="1">
      <c r="A4724" t="s">
        <v>14667</v>
      </c>
      <c r="B4724" s="1">
        <v>42096</v>
      </c>
      <c r="C4724" t="s">
        <v>674</v>
      </c>
      <c r="D4724">
        <v>2</v>
      </c>
      <c r="E4724" t="s">
        <v>14668</v>
      </c>
      <c r="F4724" t="s">
        <v>13559</v>
      </c>
      <c r="G4724" t="s">
        <v>479</v>
      </c>
      <c r="H4724" t="s">
        <v>676</v>
      </c>
      <c r="I4724" s="2">
        <v>2426.13</v>
      </c>
      <c r="J4724" s="5"/>
      <c r="L4724" s="5"/>
      <c r="M4724" s="2">
        <f t="shared" si="73"/>
        <v>238026.48000000059</v>
      </c>
      <c r="P4724"/>
    </row>
    <row r="4725" spans="1:16" hidden="1">
      <c r="A4725" t="s">
        <v>14690</v>
      </c>
      <c r="B4725" s="1">
        <v>42096</v>
      </c>
      <c r="C4725" t="s">
        <v>14691</v>
      </c>
      <c r="D4725">
        <v>2</v>
      </c>
      <c r="E4725" t="s">
        <v>14692</v>
      </c>
      <c r="F4725" t="s">
        <v>7054</v>
      </c>
      <c r="G4725" t="s">
        <v>4</v>
      </c>
      <c r="H4725" t="s">
        <v>6386</v>
      </c>
      <c r="I4725" s="2">
        <v>6229.99</v>
      </c>
      <c r="J4725" s="5"/>
      <c r="L4725" s="5"/>
      <c r="M4725" s="2">
        <f t="shared" si="73"/>
        <v>244256.47000000058</v>
      </c>
      <c r="P4725"/>
    </row>
    <row r="4726" spans="1:16" hidden="1">
      <c r="A4726" t="s">
        <v>14717</v>
      </c>
      <c r="B4726" s="1">
        <v>42096</v>
      </c>
      <c r="C4726" t="s">
        <v>18</v>
      </c>
      <c r="D4726">
        <v>2</v>
      </c>
      <c r="E4726" t="s">
        <v>14718</v>
      </c>
      <c r="F4726" t="s">
        <v>13559</v>
      </c>
      <c r="G4726" t="s">
        <v>479</v>
      </c>
      <c r="H4726" t="s">
        <v>349</v>
      </c>
      <c r="I4726" s="2">
        <v>462.81</v>
      </c>
      <c r="J4726" s="5"/>
      <c r="L4726" s="5"/>
      <c r="M4726" s="2">
        <f t="shared" si="73"/>
        <v>244719.28000000058</v>
      </c>
      <c r="P4726"/>
    </row>
    <row r="4727" spans="1:16" hidden="1">
      <c r="A4727" t="s">
        <v>14746</v>
      </c>
      <c r="B4727" s="1">
        <v>42096</v>
      </c>
      <c r="C4727" t="s">
        <v>18</v>
      </c>
      <c r="D4727">
        <v>2</v>
      </c>
      <c r="E4727" t="s">
        <v>14747</v>
      </c>
      <c r="F4727" t="s">
        <v>13559</v>
      </c>
      <c r="G4727" t="s">
        <v>479</v>
      </c>
      <c r="H4727" t="s">
        <v>14748</v>
      </c>
      <c r="I4727" s="2">
        <v>661.99</v>
      </c>
      <c r="J4727" s="5"/>
      <c r="L4727" s="5"/>
      <c r="M4727" s="2">
        <f t="shared" si="73"/>
        <v>245381.27000000057</v>
      </c>
      <c r="P4727"/>
    </row>
    <row r="4728" spans="1:16" hidden="1">
      <c r="A4728" t="s">
        <v>14770</v>
      </c>
      <c r="B4728" s="1">
        <v>42096</v>
      </c>
      <c r="C4728" t="s">
        <v>18</v>
      </c>
      <c r="D4728">
        <v>2</v>
      </c>
      <c r="E4728" t="s">
        <v>14771</v>
      </c>
      <c r="F4728" t="s">
        <v>13559</v>
      </c>
      <c r="G4728" t="s">
        <v>479</v>
      </c>
      <c r="H4728" t="s">
        <v>65</v>
      </c>
      <c r="I4728" s="2">
        <v>354.64</v>
      </c>
      <c r="J4728" s="5"/>
      <c r="L4728" s="5"/>
      <c r="M4728" s="2">
        <f t="shared" si="73"/>
        <v>245735.91000000059</v>
      </c>
      <c r="P4728"/>
    </row>
    <row r="4729" spans="1:16" hidden="1">
      <c r="A4729" t="s">
        <v>14793</v>
      </c>
      <c r="B4729" s="1">
        <v>42096</v>
      </c>
      <c r="C4729" t="s">
        <v>14794</v>
      </c>
      <c r="D4729">
        <v>2</v>
      </c>
      <c r="E4729" t="s">
        <v>14795</v>
      </c>
      <c r="F4729" t="s">
        <v>7054</v>
      </c>
      <c r="G4729" t="s">
        <v>4</v>
      </c>
      <c r="H4729" t="s">
        <v>14796</v>
      </c>
      <c r="I4729" s="2">
        <v>1200.01</v>
      </c>
      <c r="J4729" s="5"/>
      <c r="L4729" s="5"/>
      <c r="M4729" s="2">
        <f t="shared" si="73"/>
        <v>246935.92000000059</v>
      </c>
      <c r="P4729"/>
    </row>
    <row r="4730" spans="1:16" hidden="1">
      <c r="A4730" t="s">
        <v>14814</v>
      </c>
      <c r="B4730" s="1">
        <v>42096</v>
      </c>
      <c r="C4730" t="s">
        <v>14815</v>
      </c>
      <c r="D4730">
        <v>2</v>
      </c>
      <c r="E4730" t="s">
        <v>14816</v>
      </c>
      <c r="F4730" t="s">
        <v>13559</v>
      </c>
      <c r="G4730" t="s">
        <v>479</v>
      </c>
      <c r="H4730" t="s">
        <v>716</v>
      </c>
      <c r="J4730" s="5"/>
      <c r="K4730" s="2">
        <v>1000</v>
      </c>
      <c r="L4730" s="5"/>
      <c r="M4730" s="2">
        <f t="shared" si="73"/>
        <v>245935.92000000059</v>
      </c>
      <c r="P4730"/>
    </row>
    <row r="4731" spans="1:16" hidden="1">
      <c r="A4731" t="s">
        <v>14814</v>
      </c>
      <c r="B4731" s="1">
        <v>42096</v>
      </c>
      <c r="C4731" t="s">
        <v>14815</v>
      </c>
      <c r="D4731">
        <v>2</v>
      </c>
      <c r="E4731" t="s">
        <v>14816</v>
      </c>
      <c r="F4731" t="s">
        <v>13559</v>
      </c>
      <c r="G4731" t="s">
        <v>479</v>
      </c>
      <c r="H4731" t="s">
        <v>716</v>
      </c>
      <c r="I4731" s="2">
        <v>2859.49</v>
      </c>
      <c r="J4731" s="5"/>
      <c r="L4731" s="5"/>
      <c r="M4731" s="2">
        <f t="shared" si="73"/>
        <v>248795.41000000059</v>
      </c>
      <c r="P4731"/>
    </row>
    <row r="4732" spans="1:16" hidden="1">
      <c r="A4732" t="s">
        <v>14836</v>
      </c>
      <c r="B4732" s="1">
        <v>42096</v>
      </c>
      <c r="C4732" t="s">
        <v>14837</v>
      </c>
      <c r="D4732">
        <v>2</v>
      </c>
      <c r="E4732" t="s">
        <v>14838</v>
      </c>
      <c r="F4732" t="s">
        <v>7054</v>
      </c>
      <c r="G4732" t="s">
        <v>4</v>
      </c>
      <c r="H4732" t="s">
        <v>14796</v>
      </c>
      <c r="I4732" s="2">
        <v>5990</v>
      </c>
      <c r="J4732" s="5"/>
      <c r="L4732" s="5"/>
      <c r="M4732" s="2">
        <f t="shared" si="73"/>
        <v>254785.41000000059</v>
      </c>
      <c r="P4732"/>
    </row>
    <row r="4733" spans="1:16" hidden="1">
      <c r="A4733" t="s">
        <v>14862</v>
      </c>
      <c r="B4733" s="1">
        <v>42096</v>
      </c>
      <c r="C4733" t="s">
        <v>14863</v>
      </c>
      <c r="D4733">
        <v>2</v>
      </c>
      <c r="E4733" t="s">
        <v>14864</v>
      </c>
      <c r="F4733" t="s">
        <v>7054</v>
      </c>
      <c r="G4733" t="s">
        <v>4</v>
      </c>
      <c r="H4733" t="s">
        <v>460</v>
      </c>
      <c r="I4733" s="2">
        <v>2075.73</v>
      </c>
      <c r="J4733" s="5"/>
      <c r="L4733" s="5"/>
      <c r="M4733" s="2">
        <f t="shared" si="73"/>
        <v>256861.1400000006</v>
      </c>
      <c r="P4733"/>
    </row>
    <row r="4734" spans="1:16" hidden="1">
      <c r="A4734" t="s">
        <v>14890</v>
      </c>
      <c r="B4734" s="1">
        <v>42096</v>
      </c>
      <c r="C4734" t="s">
        <v>14891</v>
      </c>
      <c r="D4734">
        <v>2</v>
      </c>
      <c r="E4734" t="s">
        <v>14892</v>
      </c>
      <c r="F4734" t="s">
        <v>7054</v>
      </c>
      <c r="G4734" t="s">
        <v>4</v>
      </c>
      <c r="H4734" t="s">
        <v>721</v>
      </c>
      <c r="I4734" s="2">
        <v>22591.35</v>
      </c>
      <c r="J4734" s="5"/>
      <c r="L4734" s="5"/>
      <c r="M4734" s="2">
        <f t="shared" si="73"/>
        <v>279452.49000000057</v>
      </c>
      <c r="P4734"/>
    </row>
    <row r="4735" spans="1:16" hidden="1">
      <c r="A4735" t="s">
        <v>14917</v>
      </c>
      <c r="B4735" s="1">
        <v>42096</v>
      </c>
      <c r="C4735" t="s">
        <v>14918</v>
      </c>
      <c r="D4735">
        <v>2</v>
      </c>
      <c r="E4735" t="s">
        <v>14919</v>
      </c>
      <c r="F4735" t="s">
        <v>7054</v>
      </c>
      <c r="G4735" t="s">
        <v>4</v>
      </c>
      <c r="H4735" t="s">
        <v>14920</v>
      </c>
      <c r="I4735" s="2">
        <v>1025</v>
      </c>
      <c r="J4735" s="5"/>
      <c r="L4735" s="5"/>
      <c r="M4735" s="2">
        <f t="shared" si="73"/>
        <v>280477.49000000057</v>
      </c>
      <c r="P4735"/>
    </row>
    <row r="4736" spans="1:16" hidden="1">
      <c r="A4736" t="s">
        <v>14945</v>
      </c>
      <c r="B4736" s="1">
        <v>42096</v>
      </c>
      <c r="C4736" t="s">
        <v>14946</v>
      </c>
      <c r="D4736">
        <v>2</v>
      </c>
      <c r="E4736" t="s">
        <v>14947</v>
      </c>
      <c r="F4736" t="s">
        <v>7054</v>
      </c>
      <c r="G4736" t="s">
        <v>4</v>
      </c>
      <c r="H4736" t="s">
        <v>724</v>
      </c>
      <c r="I4736" s="2">
        <v>1025</v>
      </c>
      <c r="J4736" s="5"/>
      <c r="L4736" s="5"/>
      <c r="M4736" s="2">
        <f t="shared" si="73"/>
        <v>281502.49000000057</v>
      </c>
      <c r="P4736"/>
    </row>
    <row r="4737" spans="1:16" hidden="1">
      <c r="A4737" t="s">
        <v>14972</v>
      </c>
      <c r="B4737" s="1">
        <v>42096</v>
      </c>
      <c r="C4737" t="s">
        <v>14973</v>
      </c>
      <c r="D4737">
        <v>2</v>
      </c>
      <c r="E4737" t="s">
        <v>14974</v>
      </c>
      <c r="F4737" t="s">
        <v>7054</v>
      </c>
      <c r="G4737" t="s">
        <v>4</v>
      </c>
      <c r="H4737" t="s">
        <v>6520</v>
      </c>
      <c r="I4737" s="2">
        <v>691</v>
      </c>
      <c r="J4737" s="5"/>
      <c r="L4737" s="5"/>
      <c r="M4737" s="2">
        <f t="shared" si="73"/>
        <v>282193.49000000057</v>
      </c>
      <c r="P4737"/>
    </row>
    <row r="4738" spans="1:16" hidden="1">
      <c r="A4738" t="s">
        <v>15000</v>
      </c>
      <c r="B4738" s="1">
        <v>42096</v>
      </c>
      <c r="C4738" t="s">
        <v>15001</v>
      </c>
      <c r="D4738">
        <v>2</v>
      </c>
      <c r="E4738" t="s">
        <v>15002</v>
      </c>
      <c r="F4738" t="s">
        <v>7054</v>
      </c>
      <c r="G4738" t="s">
        <v>4</v>
      </c>
      <c r="H4738" t="s">
        <v>601</v>
      </c>
      <c r="J4738" s="5"/>
      <c r="K4738" s="2">
        <v>1025</v>
      </c>
      <c r="L4738" s="5"/>
      <c r="M4738" s="2">
        <f t="shared" si="73"/>
        <v>281168.49000000057</v>
      </c>
      <c r="P4738"/>
    </row>
    <row r="4739" spans="1:16" hidden="1">
      <c r="A4739" t="s">
        <v>15000</v>
      </c>
      <c r="B4739" s="1">
        <v>42096</v>
      </c>
      <c r="C4739" t="s">
        <v>15001</v>
      </c>
      <c r="D4739">
        <v>2</v>
      </c>
      <c r="E4739" t="s">
        <v>15002</v>
      </c>
      <c r="F4739" t="s">
        <v>7054</v>
      </c>
      <c r="G4739" t="s">
        <v>4</v>
      </c>
      <c r="H4739" t="s">
        <v>601</v>
      </c>
      <c r="I4739" s="2">
        <v>1025</v>
      </c>
      <c r="J4739" s="5"/>
      <c r="L4739" s="5"/>
      <c r="M4739" s="2">
        <f t="shared" si="73"/>
        <v>282193.49000000057</v>
      </c>
      <c r="P4739"/>
    </row>
    <row r="4740" spans="1:16" hidden="1">
      <c r="A4740" t="s">
        <v>15023</v>
      </c>
      <c r="B4740" s="1">
        <v>42096</v>
      </c>
      <c r="C4740" t="s">
        <v>15024</v>
      </c>
      <c r="D4740">
        <v>2</v>
      </c>
      <c r="E4740" t="s">
        <v>15025</v>
      </c>
      <c r="F4740" t="s">
        <v>7054</v>
      </c>
      <c r="G4740" t="s">
        <v>4</v>
      </c>
      <c r="H4740" t="s">
        <v>15026</v>
      </c>
      <c r="I4740" s="2">
        <v>1025</v>
      </c>
      <c r="J4740" s="5"/>
      <c r="L4740" s="5"/>
      <c r="M4740" s="2">
        <f t="shared" si="73"/>
        <v>283218.49000000057</v>
      </c>
      <c r="P4740"/>
    </row>
    <row r="4741" spans="1:16" hidden="1">
      <c r="A4741" t="s">
        <v>15045</v>
      </c>
      <c r="B4741" s="1">
        <v>42096</v>
      </c>
      <c r="C4741" t="s">
        <v>15046</v>
      </c>
      <c r="D4741">
        <v>2</v>
      </c>
      <c r="E4741" t="s">
        <v>15047</v>
      </c>
      <c r="F4741" t="s">
        <v>7054</v>
      </c>
      <c r="G4741" t="s">
        <v>4</v>
      </c>
      <c r="H4741" t="s">
        <v>15048</v>
      </c>
      <c r="I4741" s="2">
        <v>1025</v>
      </c>
      <c r="J4741" s="5"/>
      <c r="L4741" s="5"/>
      <c r="M4741" s="2">
        <f t="shared" si="73"/>
        <v>284243.49000000057</v>
      </c>
      <c r="P4741"/>
    </row>
    <row r="4742" spans="1:16" hidden="1">
      <c r="A4742" t="s">
        <v>15073</v>
      </c>
      <c r="B4742" s="1">
        <v>42096</v>
      </c>
      <c r="C4742" t="s">
        <v>15074</v>
      </c>
      <c r="D4742">
        <v>2</v>
      </c>
      <c r="E4742" t="s">
        <v>15075</v>
      </c>
      <c r="F4742" t="s">
        <v>7054</v>
      </c>
      <c r="G4742" t="s">
        <v>4</v>
      </c>
      <c r="H4742" t="s">
        <v>15076</v>
      </c>
      <c r="I4742" s="2">
        <v>3030</v>
      </c>
      <c r="J4742" s="5"/>
      <c r="L4742" s="5"/>
      <c r="M4742" s="2">
        <f t="shared" si="73"/>
        <v>287273.49000000057</v>
      </c>
      <c r="P4742"/>
    </row>
    <row r="4743" spans="1:16" hidden="1">
      <c r="A4743" t="s">
        <v>15093</v>
      </c>
      <c r="B4743" s="1">
        <v>42096</v>
      </c>
      <c r="C4743" t="s">
        <v>15094</v>
      </c>
      <c r="D4743">
        <v>2</v>
      </c>
      <c r="E4743" t="s">
        <v>15095</v>
      </c>
      <c r="F4743" t="s">
        <v>7054</v>
      </c>
      <c r="G4743" t="s">
        <v>4</v>
      </c>
      <c r="H4743" t="s">
        <v>15096</v>
      </c>
      <c r="I4743" s="2">
        <v>5230</v>
      </c>
      <c r="J4743" s="5"/>
      <c r="L4743" s="5"/>
      <c r="M4743" s="2">
        <f t="shared" si="73"/>
        <v>292503.49000000057</v>
      </c>
      <c r="P4743"/>
    </row>
    <row r="4744" spans="1:16" hidden="1">
      <c r="A4744" t="s">
        <v>15116</v>
      </c>
      <c r="B4744" s="1">
        <v>42096</v>
      </c>
      <c r="C4744" t="s">
        <v>15117</v>
      </c>
      <c r="D4744">
        <v>2</v>
      </c>
      <c r="E4744" t="s">
        <v>15118</v>
      </c>
      <c r="F4744" t="s">
        <v>7054</v>
      </c>
      <c r="G4744" t="s">
        <v>4</v>
      </c>
      <c r="H4744" t="s">
        <v>7464</v>
      </c>
      <c r="I4744" s="2">
        <v>3030</v>
      </c>
      <c r="J4744" s="5"/>
      <c r="L4744" s="5"/>
      <c r="M4744" s="2">
        <f t="shared" si="73"/>
        <v>295533.49000000057</v>
      </c>
      <c r="P4744"/>
    </row>
    <row r="4745" spans="1:16" hidden="1">
      <c r="A4745" t="s">
        <v>15141</v>
      </c>
      <c r="B4745" s="1">
        <v>42096</v>
      </c>
      <c r="C4745" t="s">
        <v>15142</v>
      </c>
      <c r="D4745">
        <v>2</v>
      </c>
      <c r="E4745" t="s">
        <v>15143</v>
      </c>
      <c r="F4745" t="s">
        <v>7054</v>
      </c>
      <c r="G4745" t="s">
        <v>4</v>
      </c>
      <c r="H4745" t="s">
        <v>745</v>
      </c>
      <c r="I4745" s="2">
        <v>3030</v>
      </c>
      <c r="J4745" s="5"/>
      <c r="L4745" s="5"/>
      <c r="M4745" s="2">
        <f t="shared" ref="M4745:M4808" si="74">+M4744+I4745-K4745</f>
        <v>298563.49000000057</v>
      </c>
      <c r="P4745"/>
    </row>
    <row r="4746" spans="1:16" hidden="1">
      <c r="A4746" t="s">
        <v>15168</v>
      </c>
      <c r="B4746" s="1">
        <v>42096</v>
      </c>
      <c r="C4746" t="s">
        <v>776</v>
      </c>
      <c r="D4746">
        <v>2</v>
      </c>
      <c r="E4746" t="s">
        <v>15169</v>
      </c>
      <c r="F4746" t="s">
        <v>7054</v>
      </c>
      <c r="G4746" t="s">
        <v>4</v>
      </c>
      <c r="H4746" t="s">
        <v>701</v>
      </c>
      <c r="I4746" s="2">
        <v>3030</v>
      </c>
      <c r="J4746" s="5"/>
      <c r="L4746" s="5"/>
      <c r="M4746" s="2">
        <f t="shared" si="74"/>
        <v>301593.49000000057</v>
      </c>
      <c r="P4746"/>
    </row>
    <row r="4747" spans="1:16" hidden="1">
      <c r="A4747" t="s">
        <v>15189</v>
      </c>
      <c r="B4747" s="1">
        <v>42096</v>
      </c>
      <c r="C4747" t="s">
        <v>15190</v>
      </c>
      <c r="D4747">
        <v>2</v>
      </c>
      <c r="E4747" t="s">
        <v>15191</v>
      </c>
      <c r="F4747" t="s">
        <v>7054</v>
      </c>
      <c r="G4747" t="s">
        <v>4</v>
      </c>
      <c r="H4747" t="s">
        <v>14614</v>
      </c>
      <c r="I4747" s="2">
        <v>3030</v>
      </c>
      <c r="J4747" s="5"/>
      <c r="L4747" s="5"/>
      <c r="M4747" s="2">
        <f t="shared" si="74"/>
        <v>304623.49000000057</v>
      </c>
      <c r="P4747"/>
    </row>
    <row r="4748" spans="1:16" hidden="1">
      <c r="A4748" t="s">
        <v>15217</v>
      </c>
      <c r="B4748" s="1">
        <v>42096</v>
      </c>
      <c r="C4748" t="s">
        <v>747</v>
      </c>
      <c r="D4748">
        <v>2</v>
      </c>
      <c r="E4748" t="s">
        <v>15218</v>
      </c>
      <c r="F4748" t="s">
        <v>7054</v>
      </c>
      <c r="G4748" t="s">
        <v>4</v>
      </c>
      <c r="H4748" t="s">
        <v>749</v>
      </c>
      <c r="I4748" s="2">
        <v>1025</v>
      </c>
      <c r="J4748" s="5"/>
      <c r="L4748" s="5"/>
      <c r="M4748" s="2">
        <f t="shared" si="74"/>
        <v>305648.49000000057</v>
      </c>
      <c r="P4748"/>
    </row>
    <row r="4749" spans="1:16" hidden="1">
      <c r="A4749" t="s">
        <v>15239</v>
      </c>
      <c r="B4749" s="1">
        <v>42096</v>
      </c>
      <c r="C4749" t="s">
        <v>747</v>
      </c>
      <c r="D4749">
        <v>2</v>
      </c>
      <c r="E4749" t="s">
        <v>15240</v>
      </c>
      <c r="F4749" t="s">
        <v>7054</v>
      </c>
      <c r="G4749" t="s">
        <v>4</v>
      </c>
      <c r="H4749" t="s">
        <v>749</v>
      </c>
      <c r="I4749" s="2">
        <v>1025</v>
      </c>
      <c r="J4749" s="5"/>
      <c r="L4749" s="5"/>
      <c r="M4749" s="2">
        <f t="shared" si="74"/>
        <v>306673.49000000057</v>
      </c>
      <c r="P4749"/>
    </row>
    <row r="4750" spans="1:16" hidden="1">
      <c r="A4750" t="s">
        <v>15261</v>
      </c>
      <c r="B4750" s="1">
        <v>42096</v>
      </c>
      <c r="C4750" t="s">
        <v>15262</v>
      </c>
      <c r="D4750">
        <v>2</v>
      </c>
      <c r="E4750" t="s">
        <v>15263</v>
      </c>
      <c r="F4750" t="s">
        <v>7054</v>
      </c>
      <c r="G4750" t="s">
        <v>4</v>
      </c>
      <c r="H4750" t="s">
        <v>15264</v>
      </c>
      <c r="I4750" s="2">
        <v>1025</v>
      </c>
      <c r="J4750" s="5"/>
      <c r="L4750" s="5"/>
      <c r="M4750" s="2">
        <f t="shared" si="74"/>
        <v>307698.49000000057</v>
      </c>
      <c r="P4750"/>
    </row>
    <row r="4751" spans="1:16" hidden="1">
      <c r="A4751" t="s">
        <v>15286</v>
      </c>
      <c r="B4751" s="1">
        <v>42096</v>
      </c>
      <c r="C4751" t="s">
        <v>776</v>
      </c>
      <c r="D4751">
        <v>2</v>
      </c>
      <c r="E4751" t="s">
        <v>15287</v>
      </c>
      <c r="F4751" t="s">
        <v>7054</v>
      </c>
      <c r="G4751" t="s">
        <v>4</v>
      </c>
      <c r="H4751" t="s">
        <v>701</v>
      </c>
      <c r="J4751" s="5"/>
      <c r="K4751" s="2">
        <v>3030</v>
      </c>
      <c r="L4751" s="5"/>
      <c r="M4751" s="2">
        <f t="shared" si="74"/>
        <v>304668.49000000057</v>
      </c>
      <c r="P4751"/>
    </row>
    <row r="4752" spans="1:16" hidden="1">
      <c r="A4752" t="s">
        <v>15286</v>
      </c>
      <c r="B4752" s="1">
        <v>42096</v>
      </c>
      <c r="C4752" t="s">
        <v>776</v>
      </c>
      <c r="D4752">
        <v>2</v>
      </c>
      <c r="E4752" t="s">
        <v>15287</v>
      </c>
      <c r="F4752" t="s">
        <v>7054</v>
      </c>
      <c r="G4752" t="s">
        <v>4</v>
      </c>
      <c r="H4752" t="s">
        <v>701</v>
      </c>
      <c r="I4752" s="2">
        <v>3030</v>
      </c>
      <c r="J4752" s="5"/>
      <c r="L4752" s="5"/>
      <c r="M4752" s="2">
        <f t="shared" si="74"/>
        <v>307698.49000000057</v>
      </c>
      <c r="N4752" s="3">
        <f>+M4692-M4752</f>
        <v>-0.38999999995576218</v>
      </c>
      <c r="P4752"/>
    </row>
    <row r="4753" spans="1:16" hidden="1">
      <c r="A4753" t="s">
        <v>844</v>
      </c>
      <c r="B4753" s="36">
        <v>42100</v>
      </c>
      <c r="C4753" s="35" t="s">
        <v>747</v>
      </c>
      <c r="D4753" s="35">
        <v>2</v>
      </c>
      <c r="E4753" s="35" t="s">
        <v>852</v>
      </c>
      <c r="F4753" s="35" t="s">
        <v>78</v>
      </c>
      <c r="G4753" s="35" t="s">
        <v>4</v>
      </c>
      <c r="H4753" s="35" t="s">
        <v>749</v>
      </c>
      <c r="I4753" s="11"/>
      <c r="J4753" s="12"/>
      <c r="K4753" s="11">
        <v>1025</v>
      </c>
      <c r="L4753" s="12"/>
      <c r="M4753" s="11">
        <f t="shared" si="74"/>
        <v>306673.49000000057</v>
      </c>
      <c r="P4753"/>
    </row>
    <row r="4754" spans="1:16" hidden="1">
      <c r="A4754" t="s">
        <v>1007</v>
      </c>
      <c r="B4754" s="1">
        <v>42100</v>
      </c>
      <c r="C4754" t="s">
        <v>1</v>
      </c>
      <c r="D4754">
        <v>1</v>
      </c>
      <c r="E4754" t="s">
        <v>1013</v>
      </c>
      <c r="F4754" t="s">
        <v>16</v>
      </c>
      <c r="G4754" t="s">
        <v>4</v>
      </c>
      <c r="H4754" t="s">
        <v>1014</v>
      </c>
      <c r="J4754" s="5"/>
      <c r="K4754" s="2">
        <v>150000</v>
      </c>
      <c r="L4754" s="5"/>
      <c r="M4754" s="2">
        <f t="shared" si="74"/>
        <v>156673.49000000057</v>
      </c>
      <c r="P4754"/>
    </row>
    <row r="4755" spans="1:16" hidden="1">
      <c r="A4755" t="s">
        <v>1015</v>
      </c>
      <c r="B4755" s="1">
        <v>42100</v>
      </c>
      <c r="C4755" t="s">
        <v>11</v>
      </c>
      <c r="D4755">
        <v>1</v>
      </c>
      <c r="E4755" t="s">
        <v>1019</v>
      </c>
      <c r="F4755" t="s">
        <v>16</v>
      </c>
      <c r="G4755" t="s">
        <v>4</v>
      </c>
      <c r="H4755" t="s">
        <v>1020</v>
      </c>
      <c r="J4755" s="5"/>
      <c r="K4755" s="2">
        <v>226000</v>
      </c>
      <c r="L4755" s="5"/>
      <c r="M4755" s="2">
        <f t="shared" si="74"/>
        <v>-69326.509999999427</v>
      </c>
      <c r="P4755"/>
    </row>
    <row r="4756" spans="1:16" hidden="1">
      <c r="A4756" t="s">
        <v>1082</v>
      </c>
      <c r="B4756" s="1">
        <v>42100</v>
      </c>
      <c r="C4756" t="s">
        <v>11</v>
      </c>
      <c r="D4756">
        <v>1</v>
      </c>
      <c r="E4756" t="s">
        <v>1090</v>
      </c>
      <c r="F4756" t="s">
        <v>13</v>
      </c>
      <c r="G4756" t="s">
        <v>4</v>
      </c>
      <c r="H4756" t="s">
        <v>1091</v>
      </c>
      <c r="J4756" s="5"/>
      <c r="K4756" s="2">
        <v>3030</v>
      </c>
      <c r="L4756" s="5"/>
      <c r="M4756" s="2">
        <f t="shared" si="74"/>
        <v>-72356.509999999427</v>
      </c>
      <c r="P4756"/>
    </row>
    <row r="4757" spans="1:16" hidden="1">
      <c r="A4757" t="s">
        <v>1165</v>
      </c>
      <c r="B4757" s="1">
        <v>42100</v>
      </c>
      <c r="C4757" t="s">
        <v>18</v>
      </c>
      <c r="D4757">
        <v>2</v>
      </c>
      <c r="E4757" t="s">
        <v>1169</v>
      </c>
      <c r="F4757" t="s">
        <v>312</v>
      </c>
      <c r="G4757" t="s">
        <v>313</v>
      </c>
      <c r="H4757" t="s">
        <v>519</v>
      </c>
      <c r="J4757" s="5"/>
      <c r="K4757" s="2">
        <v>7500</v>
      </c>
      <c r="L4757" s="5"/>
      <c r="M4757" s="2">
        <f t="shared" si="74"/>
        <v>-79856.509999999427</v>
      </c>
      <c r="P4757"/>
    </row>
    <row r="4758" spans="1:16" hidden="1">
      <c r="A4758" t="s">
        <v>1235</v>
      </c>
      <c r="B4758" s="1">
        <v>42100</v>
      </c>
      <c r="C4758" t="s">
        <v>11</v>
      </c>
      <c r="D4758">
        <v>1</v>
      </c>
      <c r="E4758" t="s">
        <v>1243</v>
      </c>
      <c r="F4758" t="s">
        <v>13</v>
      </c>
      <c r="G4758" t="s">
        <v>4</v>
      </c>
      <c r="H4758" t="s">
        <v>1244</v>
      </c>
      <c r="J4758" s="5"/>
      <c r="K4758" s="2">
        <v>1025</v>
      </c>
      <c r="L4758" s="5"/>
      <c r="M4758" s="2">
        <f t="shared" si="74"/>
        <v>-80881.509999999427</v>
      </c>
      <c r="P4758"/>
    </row>
    <row r="4759" spans="1:16" hidden="1">
      <c r="A4759" t="s">
        <v>1245</v>
      </c>
      <c r="B4759" s="1">
        <v>42100</v>
      </c>
      <c r="C4759" t="s">
        <v>11</v>
      </c>
      <c r="D4759">
        <v>1</v>
      </c>
      <c r="E4759" t="s">
        <v>1251</v>
      </c>
      <c r="F4759" t="s">
        <v>13</v>
      </c>
      <c r="G4759" t="s">
        <v>4</v>
      </c>
      <c r="H4759" t="s">
        <v>1244</v>
      </c>
      <c r="J4759" s="5"/>
      <c r="K4759" s="2">
        <v>4100</v>
      </c>
      <c r="L4759" s="5"/>
      <c r="M4759" s="2">
        <f t="shared" si="74"/>
        <v>-84981.509999999427</v>
      </c>
      <c r="P4759"/>
    </row>
    <row r="4760" spans="1:16" hidden="1">
      <c r="A4760" t="s">
        <v>1252</v>
      </c>
      <c r="B4760" s="1">
        <v>42100</v>
      </c>
      <c r="C4760" t="s">
        <v>11</v>
      </c>
      <c r="D4760">
        <v>1</v>
      </c>
      <c r="E4760" t="s">
        <v>1262</v>
      </c>
      <c r="F4760" t="s">
        <v>13</v>
      </c>
      <c r="G4760" t="s">
        <v>4</v>
      </c>
      <c r="H4760" t="s">
        <v>1244</v>
      </c>
      <c r="J4760" s="5"/>
      <c r="K4760" s="2">
        <v>1025</v>
      </c>
      <c r="L4760" s="5"/>
      <c r="M4760" s="2">
        <f t="shared" si="74"/>
        <v>-86006.509999999427</v>
      </c>
      <c r="P4760"/>
    </row>
    <row r="4761" spans="1:16" hidden="1">
      <c r="A4761" t="s">
        <v>1263</v>
      </c>
      <c r="B4761" s="1">
        <v>42100</v>
      </c>
      <c r="C4761" t="s">
        <v>11</v>
      </c>
      <c r="D4761">
        <v>1</v>
      </c>
      <c r="E4761" t="s">
        <v>1271</v>
      </c>
      <c r="F4761" t="s">
        <v>13</v>
      </c>
      <c r="G4761" t="s">
        <v>4</v>
      </c>
      <c r="H4761" t="s">
        <v>1244</v>
      </c>
      <c r="J4761" s="5"/>
      <c r="K4761" s="2">
        <v>1025</v>
      </c>
      <c r="L4761" s="5"/>
      <c r="M4761" s="2">
        <f t="shared" si="74"/>
        <v>-87031.509999999427</v>
      </c>
      <c r="P4761"/>
    </row>
    <row r="4762" spans="1:16" hidden="1">
      <c r="A4762" t="s">
        <v>1272</v>
      </c>
      <c r="B4762" s="1">
        <v>42100</v>
      </c>
      <c r="C4762" t="s">
        <v>11</v>
      </c>
      <c r="D4762">
        <v>1</v>
      </c>
      <c r="E4762" t="s">
        <v>1243</v>
      </c>
      <c r="F4762" t="s">
        <v>13</v>
      </c>
      <c r="G4762" t="s">
        <v>4</v>
      </c>
      <c r="H4762" t="s">
        <v>1279</v>
      </c>
      <c r="I4762" s="2">
        <v>1025</v>
      </c>
      <c r="J4762" s="5"/>
      <c r="L4762" s="5"/>
      <c r="M4762" s="2">
        <f t="shared" si="74"/>
        <v>-86006.509999999427</v>
      </c>
      <c r="P4762"/>
    </row>
    <row r="4763" spans="1:16" hidden="1">
      <c r="A4763" t="s">
        <v>1280</v>
      </c>
      <c r="B4763" s="1">
        <v>42100</v>
      </c>
      <c r="C4763" t="s">
        <v>1282</v>
      </c>
      <c r="D4763">
        <v>2</v>
      </c>
      <c r="E4763" t="s">
        <v>1283</v>
      </c>
      <c r="F4763" t="s">
        <v>78</v>
      </c>
      <c r="G4763" t="s">
        <v>4</v>
      </c>
      <c r="H4763" t="s">
        <v>1284</v>
      </c>
      <c r="J4763" s="5"/>
      <c r="K4763" s="2">
        <v>1839.99</v>
      </c>
      <c r="L4763" s="5"/>
      <c r="M4763" s="2">
        <f t="shared" si="74"/>
        <v>-87846.499999999432</v>
      </c>
      <c r="P4763"/>
    </row>
    <row r="4764" spans="1:16" hidden="1">
      <c r="A4764" t="s">
        <v>1298</v>
      </c>
      <c r="B4764" s="1">
        <v>42100</v>
      </c>
      <c r="C4764" t="s">
        <v>6</v>
      </c>
      <c r="D4764">
        <v>1</v>
      </c>
      <c r="E4764" t="s">
        <v>1301</v>
      </c>
      <c r="F4764" t="s">
        <v>29</v>
      </c>
      <c r="G4764" t="s">
        <v>4</v>
      </c>
      <c r="H4764" t="s">
        <v>1302</v>
      </c>
      <c r="I4764" s="2">
        <v>100</v>
      </c>
      <c r="J4764" s="5"/>
      <c r="L4764" s="5"/>
      <c r="M4764" s="2">
        <f t="shared" si="74"/>
        <v>-87746.499999999432</v>
      </c>
      <c r="P4764"/>
    </row>
    <row r="4765" spans="1:16" hidden="1">
      <c r="A4765" t="s">
        <v>1303</v>
      </c>
      <c r="B4765" s="1">
        <v>42100</v>
      </c>
      <c r="C4765" t="s">
        <v>43</v>
      </c>
      <c r="D4765">
        <v>1</v>
      </c>
      <c r="E4765" t="s">
        <v>1307</v>
      </c>
      <c r="F4765" t="s">
        <v>228</v>
      </c>
      <c r="G4765" t="s">
        <v>4</v>
      </c>
      <c r="H4765" t="s">
        <v>1308</v>
      </c>
      <c r="J4765" s="5"/>
      <c r="K4765" s="2">
        <v>1839.99</v>
      </c>
      <c r="L4765" s="5"/>
      <c r="M4765" s="2">
        <f t="shared" si="74"/>
        <v>-89586.489999999438</v>
      </c>
      <c r="P4765"/>
    </row>
    <row r="4766" spans="1:16" hidden="1">
      <c r="A4766" t="s">
        <v>1309</v>
      </c>
      <c r="B4766" s="1">
        <v>42100</v>
      </c>
      <c r="C4766" t="s">
        <v>6</v>
      </c>
      <c r="D4766">
        <v>1</v>
      </c>
      <c r="E4766" t="s">
        <v>1314</v>
      </c>
      <c r="F4766" t="s">
        <v>29</v>
      </c>
      <c r="G4766" t="s">
        <v>4</v>
      </c>
      <c r="H4766" t="s">
        <v>1315</v>
      </c>
      <c r="I4766" s="2">
        <v>770.52</v>
      </c>
      <c r="J4766" s="5"/>
      <c r="L4766" s="5"/>
      <c r="M4766" s="2">
        <f t="shared" si="74"/>
        <v>-88815.969999999434</v>
      </c>
      <c r="P4766"/>
    </row>
    <row r="4767" spans="1:16" hidden="1">
      <c r="A4767" t="s">
        <v>1316</v>
      </c>
      <c r="B4767" s="1">
        <v>42100</v>
      </c>
      <c r="C4767" t="s">
        <v>6</v>
      </c>
      <c r="D4767">
        <v>1</v>
      </c>
      <c r="E4767" t="s">
        <v>1326</v>
      </c>
      <c r="F4767" t="s">
        <v>29</v>
      </c>
      <c r="G4767" t="s">
        <v>4</v>
      </c>
      <c r="H4767" t="s">
        <v>1327</v>
      </c>
      <c r="I4767" s="2">
        <v>2046.74</v>
      </c>
      <c r="J4767" s="5"/>
      <c r="L4767" s="5"/>
      <c r="M4767" s="2">
        <f t="shared" si="74"/>
        <v>-86769.229999999428</v>
      </c>
      <c r="P4767"/>
    </row>
    <row r="4768" spans="1:16" hidden="1">
      <c r="A4768" t="s">
        <v>1328</v>
      </c>
      <c r="B4768" s="1">
        <v>42100</v>
      </c>
      <c r="C4768" t="s">
        <v>6</v>
      </c>
      <c r="D4768">
        <v>1</v>
      </c>
      <c r="E4768" t="s">
        <v>1334</v>
      </c>
      <c r="F4768" t="s">
        <v>29</v>
      </c>
      <c r="G4768" t="s">
        <v>4</v>
      </c>
      <c r="H4768" t="s">
        <v>1335</v>
      </c>
      <c r="I4768" s="2">
        <v>678.8</v>
      </c>
      <c r="J4768" s="5"/>
      <c r="L4768" s="5"/>
      <c r="M4768" s="2">
        <f t="shared" si="74"/>
        <v>-86090.429999999425</v>
      </c>
      <c r="P4768"/>
    </row>
    <row r="4769" spans="1:16" hidden="1">
      <c r="A4769" t="s">
        <v>1340</v>
      </c>
      <c r="B4769" s="1">
        <v>42100</v>
      </c>
      <c r="C4769" t="s">
        <v>1</v>
      </c>
      <c r="D4769">
        <v>1</v>
      </c>
      <c r="E4769" t="s">
        <v>1342</v>
      </c>
      <c r="F4769" t="s">
        <v>13</v>
      </c>
      <c r="G4769" t="s">
        <v>4</v>
      </c>
      <c r="H4769" t="s">
        <v>1343</v>
      </c>
      <c r="J4769" s="5"/>
      <c r="K4769" s="2">
        <v>85000</v>
      </c>
      <c r="L4769" s="5"/>
      <c r="M4769" s="2">
        <f t="shared" si="74"/>
        <v>-171090.42999999941</v>
      </c>
      <c r="P4769"/>
    </row>
    <row r="4770" spans="1:16" hidden="1">
      <c r="A4770" t="s">
        <v>1352</v>
      </c>
      <c r="B4770" s="1">
        <v>42100</v>
      </c>
      <c r="C4770" t="s">
        <v>1</v>
      </c>
      <c r="D4770">
        <v>1</v>
      </c>
      <c r="E4770" t="s">
        <v>1357</v>
      </c>
      <c r="F4770" t="s">
        <v>13</v>
      </c>
      <c r="G4770" t="s">
        <v>4</v>
      </c>
      <c r="H4770" t="s">
        <v>1358</v>
      </c>
      <c r="J4770" s="5"/>
      <c r="K4770" s="2">
        <v>660</v>
      </c>
      <c r="L4770" s="5"/>
      <c r="M4770" s="2">
        <f t="shared" si="74"/>
        <v>-171750.42999999941</v>
      </c>
      <c r="P4770"/>
    </row>
    <row r="4771" spans="1:16" hidden="1">
      <c r="A4771" t="s">
        <v>1370</v>
      </c>
      <c r="B4771" s="1">
        <v>42100</v>
      </c>
      <c r="C4771" t="s">
        <v>18</v>
      </c>
      <c r="D4771">
        <v>1</v>
      </c>
      <c r="E4771" t="s">
        <v>1377</v>
      </c>
      <c r="F4771" t="s">
        <v>13</v>
      </c>
      <c r="G4771" t="s">
        <v>4</v>
      </c>
      <c r="H4771" t="s">
        <v>1378</v>
      </c>
      <c r="J4771" s="5"/>
      <c r="K4771" s="2">
        <v>52819.75</v>
      </c>
      <c r="L4771" s="5"/>
      <c r="M4771" s="2">
        <f t="shared" si="74"/>
        <v>-224570.17999999941</v>
      </c>
      <c r="P4771"/>
    </row>
    <row r="4772" spans="1:16" hidden="1">
      <c r="A4772" t="s">
        <v>1381</v>
      </c>
      <c r="B4772" s="1">
        <v>42100</v>
      </c>
      <c r="C4772" t="s">
        <v>43</v>
      </c>
      <c r="D4772">
        <v>1</v>
      </c>
      <c r="E4772" t="s">
        <v>1387</v>
      </c>
      <c r="F4772" t="s">
        <v>13</v>
      </c>
      <c r="G4772" t="s">
        <v>4</v>
      </c>
      <c r="H4772" t="s">
        <v>1388</v>
      </c>
      <c r="J4772" s="5"/>
      <c r="K4772" s="2">
        <v>42140.92</v>
      </c>
      <c r="L4772" s="5"/>
      <c r="M4772" s="2">
        <f t="shared" si="74"/>
        <v>-266711.09999999939</v>
      </c>
      <c r="P4772"/>
    </row>
    <row r="4773" spans="1:16" hidden="1">
      <c r="A4773" t="s">
        <v>1389</v>
      </c>
      <c r="B4773" s="1">
        <v>42100</v>
      </c>
      <c r="C4773" t="s">
        <v>43</v>
      </c>
      <c r="D4773">
        <v>1</v>
      </c>
      <c r="E4773" t="s">
        <v>1391</v>
      </c>
      <c r="F4773" t="s">
        <v>13</v>
      </c>
      <c r="G4773" t="s">
        <v>4</v>
      </c>
      <c r="H4773" t="s">
        <v>1392</v>
      </c>
      <c r="J4773" s="5"/>
      <c r="K4773" s="2">
        <v>1840</v>
      </c>
      <c r="L4773" s="5"/>
      <c r="M4773" s="2">
        <f t="shared" si="74"/>
        <v>-268551.09999999939</v>
      </c>
      <c r="P4773"/>
    </row>
    <row r="4774" spans="1:16" hidden="1">
      <c r="A4774" t="s">
        <v>1409</v>
      </c>
      <c r="B4774" s="1">
        <v>42100</v>
      </c>
      <c r="C4774" t="s">
        <v>11</v>
      </c>
      <c r="D4774">
        <v>1</v>
      </c>
      <c r="E4774" t="s">
        <v>1411</v>
      </c>
      <c r="F4774" t="s">
        <v>13</v>
      </c>
      <c r="G4774" t="s">
        <v>4</v>
      </c>
      <c r="H4774" t="s">
        <v>1412</v>
      </c>
      <c r="J4774" s="5"/>
      <c r="K4774" s="2">
        <v>10000</v>
      </c>
      <c r="L4774" s="5"/>
      <c r="M4774" s="2">
        <f t="shared" si="74"/>
        <v>-278551.09999999939</v>
      </c>
      <c r="P4774"/>
    </row>
    <row r="4775" spans="1:16" hidden="1">
      <c r="A4775" t="s">
        <v>1413</v>
      </c>
      <c r="B4775" s="1">
        <v>42100</v>
      </c>
      <c r="C4775" t="s">
        <v>200</v>
      </c>
      <c r="D4775">
        <v>1</v>
      </c>
      <c r="E4775" t="s">
        <v>1422</v>
      </c>
      <c r="F4775" t="s">
        <v>13</v>
      </c>
      <c r="G4775" t="s">
        <v>4</v>
      </c>
      <c r="H4775" t="s">
        <v>494</v>
      </c>
      <c r="J4775" s="5"/>
      <c r="K4775" s="2">
        <v>3587.29</v>
      </c>
      <c r="L4775" s="5"/>
      <c r="M4775" s="2">
        <f t="shared" si="74"/>
        <v>-282138.38999999937</v>
      </c>
      <c r="P4775"/>
    </row>
    <row r="4776" spans="1:16" hidden="1">
      <c r="A4776" t="s">
        <v>1423</v>
      </c>
      <c r="B4776" s="1">
        <v>42100</v>
      </c>
      <c r="C4776" t="s">
        <v>195</v>
      </c>
      <c r="D4776">
        <v>1</v>
      </c>
      <c r="E4776" t="s">
        <v>1428</v>
      </c>
      <c r="F4776" t="s">
        <v>13</v>
      </c>
      <c r="G4776" t="s">
        <v>4</v>
      </c>
      <c r="H4776" t="s">
        <v>195</v>
      </c>
      <c r="J4776" s="5"/>
      <c r="K4776" s="2">
        <v>23444.75</v>
      </c>
      <c r="L4776" s="5"/>
      <c r="M4776" s="2">
        <f t="shared" si="74"/>
        <v>-305583.13999999937</v>
      </c>
      <c r="P4776"/>
    </row>
    <row r="4777" spans="1:16" hidden="1">
      <c r="A4777" t="s">
        <v>1429</v>
      </c>
      <c r="B4777" s="1">
        <v>42100</v>
      </c>
      <c r="C4777" t="s">
        <v>18</v>
      </c>
      <c r="D4777">
        <v>1</v>
      </c>
      <c r="E4777" t="s">
        <v>1434</v>
      </c>
      <c r="F4777" t="s">
        <v>13</v>
      </c>
      <c r="G4777" t="s">
        <v>4</v>
      </c>
      <c r="H4777" t="s">
        <v>18</v>
      </c>
      <c r="J4777" s="5"/>
      <c r="K4777" s="2">
        <v>18534.54</v>
      </c>
      <c r="L4777" s="5"/>
      <c r="M4777" s="2">
        <f t="shared" si="74"/>
        <v>-324117.67999999935</v>
      </c>
      <c r="P4777"/>
    </row>
    <row r="4778" spans="1:16" hidden="1">
      <c r="A4778" t="s">
        <v>15313</v>
      </c>
      <c r="B4778" s="1">
        <v>42100</v>
      </c>
      <c r="C4778" t="s">
        <v>18</v>
      </c>
      <c r="D4778">
        <v>2</v>
      </c>
      <c r="E4778" t="s">
        <v>15335</v>
      </c>
      <c r="F4778" t="s">
        <v>13559</v>
      </c>
      <c r="G4778" t="s">
        <v>479</v>
      </c>
      <c r="H4778" t="s">
        <v>3887</v>
      </c>
      <c r="I4778" s="2">
        <v>557.29</v>
      </c>
      <c r="J4778" s="5"/>
      <c r="L4778" s="5"/>
      <c r="M4778" s="2">
        <f t="shared" si="74"/>
        <v>-323560.38999999937</v>
      </c>
      <c r="P4778"/>
    </row>
    <row r="4779" spans="1:16" hidden="1">
      <c r="A4779" t="s">
        <v>15336</v>
      </c>
      <c r="B4779" s="1">
        <v>42100</v>
      </c>
      <c r="C4779" t="s">
        <v>747</v>
      </c>
      <c r="D4779">
        <v>2</v>
      </c>
      <c r="E4779" t="s">
        <v>15358</v>
      </c>
      <c r="F4779" t="s">
        <v>7054</v>
      </c>
      <c r="G4779" t="s">
        <v>4</v>
      </c>
      <c r="H4779" t="s">
        <v>15359</v>
      </c>
      <c r="I4779" s="2">
        <v>1025</v>
      </c>
      <c r="J4779" s="5"/>
      <c r="L4779" s="5"/>
      <c r="M4779" s="2">
        <f t="shared" si="74"/>
        <v>-322535.38999999937</v>
      </c>
      <c r="P4779"/>
    </row>
    <row r="4780" spans="1:16" hidden="1">
      <c r="A4780" t="s">
        <v>15360</v>
      </c>
      <c r="B4780" s="1">
        <v>42100</v>
      </c>
      <c r="C4780" t="s">
        <v>15381</v>
      </c>
      <c r="D4780">
        <v>1</v>
      </c>
      <c r="E4780" t="s">
        <v>15382</v>
      </c>
      <c r="F4780" t="s">
        <v>13565</v>
      </c>
      <c r="G4780" t="s">
        <v>4</v>
      </c>
      <c r="H4780" t="s">
        <v>1014</v>
      </c>
      <c r="I4780" s="2">
        <v>150000</v>
      </c>
      <c r="J4780" s="5"/>
      <c r="L4780" s="5"/>
      <c r="M4780" s="2">
        <f t="shared" si="74"/>
        <v>-172535.38999999937</v>
      </c>
      <c r="P4780"/>
    </row>
    <row r="4781" spans="1:16" hidden="1">
      <c r="A4781" t="s">
        <v>15383</v>
      </c>
      <c r="B4781" s="1">
        <v>42100</v>
      </c>
      <c r="C4781" t="s">
        <v>15401</v>
      </c>
      <c r="D4781">
        <v>1</v>
      </c>
      <c r="E4781" t="s">
        <v>15402</v>
      </c>
      <c r="F4781" t="s">
        <v>13565</v>
      </c>
      <c r="G4781" t="s">
        <v>4</v>
      </c>
      <c r="H4781" t="s">
        <v>15403</v>
      </c>
      <c r="I4781" s="2">
        <v>226000</v>
      </c>
      <c r="J4781" s="5"/>
      <c r="L4781" s="5"/>
      <c r="M4781" s="2">
        <f t="shared" si="74"/>
        <v>53464.610000000626</v>
      </c>
      <c r="P4781"/>
    </row>
    <row r="4782" spans="1:16" hidden="1">
      <c r="A4782" t="s">
        <v>15404</v>
      </c>
      <c r="B4782" s="1">
        <v>42100</v>
      </c>
      <c r="C4782" t="s">
        <v>15428</v>
      </c>
      <c r="D4782">
        <v>2</v>
      </c>
      <c r="E4782" t="s">
        <v>15429</v>
      </c>
      <c r="F4782" t="s">
        <v>7054</v>
      </c>
      <c r="G4782" t="s">
        <v>4</v>
      </c>
      <c r="H4782" t="s">
        <v>15430</v>
      </c>
      <c r="I4782" s="2">
        <v>590</v>
      </c>
      <c r="J4782" s="5"/>
      <c r="L4782" s="5"/>
      <c r="M4782" s="2">
        <f t="shared" si="74"/>
        <v>54054.610000000626</v>
      </c>
      <c r="P4782"/>
    </row>
    <row r="4783" spans="1:16" hidden="1">
      <c r="A4783" t="s">
        <v>15431</v>
      </c>
      <c r="B4783" s="1">
        <v>42100</v>
      </c>
      <c r="C4783" t="s">
        <v>18</v>
      </c>
      <c r="D4783">
        <v>2</v>
      </c>
      <c r="E4783" t="s">
        <v>15456</v>
      </c>
      <c r="F4783" t="s">
        <v>13559</v>
      </c>
      <c r="G4783" t="s">
        <v>479</v>
      </c>
      <c r="H4783" t="s">
        <v>15457</v>
      </c>
      <c r="I4783" s="2">
        <v>1508</v>
      </c>
      <c r="J4783" s="5"/>
      <c r="L4783" s="5"/>
      <c r="M4783" s="2">
        <f t="shared" si="74"/>
        <v>55562.610000000626</v>
      </c>
      <c r="P4783"/>
    </row>
    <row r="4784" spans="1:16" hidden="1">
      <c r="A4784" t="s">
        <v>15458</v>
      </c>
      <c r="B4784" s="1">
        <v>42100</v>
      </c>
      <c r="C4784" t="s">
        <v>15484</v>
      </c>
      <c r="D4784">
        <v>2</v>
      </c>
      <c r="E4784" t="s">
        <v>15485</v>
      </c>
      <c r="F4784" t="s">
        <v>7054</v>
      </c>
      <c r="G4784" t="s">
        <v>4</v>
      </c>
      <c r="H4784" t="s">
        <v>1541</v>
      </c>
      <c r="I4784" s="2">
        <v>3030</v>
      </c>
      <c r="J4784" s="5"/>
      <c r="L4784" s="5"/>
      <c r="M4784" s="2">
        <f t="shared" si="74"/>
        <v>58592.610000000626</v>
      </c>
      <c r="P4784"/>
    </row>
    <row r="4785" spans="1:16" hidden="1">
      <c r="A4785" t="s">
        <v>15486</v>
      </c>
      <c r="B4785" s="1">
        <v>42100</v>
      </c>
      <c r="C4785" t="s">
        <v>9076</v>
      </c>
      <c r="D4785">
        <v>2</v>
      </c>
      <c r="E4785" t="s">
        <v>15507</v>
      </c>
      <c r="F4785" t="s">
        <v>7054</v>
      </c>
      <c r="G4785" t="s">
        <v>4</v>
      </c>
      <c r="H4785" t="s">
        <v>519</v>
      </c>
      <c r="I4785" s="2">
        <v>4100</v>
      </c>
      <c r="J4785" s="5"/>
      <c r="L4785" s="5"/>
      <c r="M4785" s="2">
        <f t="shared" si="74"/>
        <v>62692.610000000626</v>
      </c>
      <c r="P4785"/>
    </row>
    <row r="4786" spans="1:16" hidden="1">
      <c r="A4786" t="s">
        <v>15508</v>
      </c>
      <c r="B4786" s="1">
        <v>42100</v>
      </c>
      <c r="C4786" t="s">
        <v>6395</v>
      </c>
      <c r="D4786">
        <v>2</v>
      </c>
      <c r="E4786" t="s">
        <v>15534</v>
      </c>
      <c r="F4786" t="s">
        <v>7054</v>
      </c>
      <c r="G4786" t="s">
        <v>4</v>
      </c>
      <c r="H4786" t="s">
        <v>519</v>
      </c>
      <c r="I4786" s="2">
        <v>1025</v>
      </c>
      <c r="J4786" s="5"/>
      <c r="L4786" s="5"/>
      <c r="M4786" s="2">
        <f t="shared" si="74"/>
        <v>63717.610000000626</v>
      </c>
      <c r="P4786"/>
    </row>
    <row r="4787" spans="1:16" hidden="1">
      <c r="A4787" t="s">
        <v>15535</v>
      </c>
      <c r="B4787" s="1">
        <v>42100</v>
      </c>
      <c r="C4787" t="s">
        <v>6388</v>
      </c>
      <c r="D4787">
        <v>2</v>
      </c>
      <c r="E4787" t="s">
        <v>15556</v>
      </c>
      <c r="F4787" t="s">
        <v>7054</v>
      </c>
      <c r="G4787" t="s">
        <v>4</v>
      </c>
      <c r="H4787" t="s">
        <v>519</v>
      </c>
      <c r="I4787" s="2">
        <v>1025</v>
      </c>
      <c r="J4787" s="5"/>
      <c r="L4787" s="5"/>
      <c r="M4787" s="2">
        <f t="shared" si="74"/>
        <v>64742.610000000626</v>
      </c>
      <c r="P4787"/>
    </row>
    <row r="4788" spans="1:16" hidden="1">
      <c r="A4788" t="s">
        <v>15557</v>
      </c>
      <c r="B4788" s="1">
        <v>42100</v>
      </c>
      <c r="C4788" t="s">
        <v>18</v>
      </c>
      <c r="D4788">
        <v>2</v>
      </c>
      <c r="E4788" t="s">
        <v>15579</v>
      </c>
      <c r="F4788" t="s">
        <v>13559</v>
      </c>
      <c r="G4788" t="s">
        <v>313</v>
      </c>
      <c r="H4788" t="s">
        <v>519</v>
      </c>
      <c r="I4788" s="2">
        <v>7500</v>
      </c>
      <c r="J4788" s="5"/>
      <c r="L4788" s="5"/>
      <c r="M4788" s="2">
        <f t="shared" si="74"/>
        <v>72242.610000000626</v>
      </c>
      <c r="P4788"/>
    </row>
    <row r="4789" spans="1:16" hidden="1">
      <c r="A4789" t="s">
        <v>15580</v>
      </c>
      <c r="B4789" s="1">
        <v>42100</v>
      </c>
      <c r="C4789" t="s">
        <v>1282</v>
      </c>
      <c r="D4789">
        <v>2</v>
      </c>
      <c r="E4789" t="s">
        <v>15602</v>
      </c>
      <c r="F4789" t="s">
        <v>7054</v>
      </c>
      <c r="G4789" t="s">
        <v>4</v>
      </c>
      <c r="H4789" t="s">
        <v>1284</v>
      </c>
      <c r="I4789" s="2">
        <v>1839.99</v>
      </c>
      <c r="J4789" s="5"/>
      <c r="L4789" s="5"/>
      <c r="M4789" s="2">
        <f t="shared" si="74"/>
        <v>74082.600000000632</v>
      </c>
      <c r="P4789"/>
    </row>
    <row r="4790" spans="1:16" hidden="1">
      <c r="A4790" t="s">
        <v>15603</v>
      </c>
      <c r="B4790" s="1">
        <v>42100</v>
      </c>
      <c r="C4790" t="s">
        <v>15627</v>
      </c>
      <c r="D4790">
        <v>2</v>
      </c>
      <c r="E4790" t="s">
        <v>15628</v>
      </c>
      <c r="F4790" t="s">
        <v>7054</v>
      </c>
      <c r="G4790" t="s">
        <v>4</v>
      </c>
      <c r="H4790" t="s">
        <v>15629</v>
      </c>
      <c r="I4790" s="2">
        <v>1025</v>
      </c>
      <c r="J4790" s="5"/>
      <c r="L4790" s="5"/>
      <c r="M4790" s="2">
        <f t="shared" si="74"/>
        <v>75107.600000000632</v>
      </c>
      <c r="P4790"/>
    </row>
    <row r="4791" spans="1:16" hidden="1">
      <c r="A4791" t="s">
        <v>15630</v>
      </c>
      <c r="B4791" s="1">
        <v>42100</v>
      </c>
      <c r="C4791" t="s">
        <v>15654</v>
      </c>
      <c r="D4791">
        <v>2</v>
      </c>
      <c r="E4791" t="s">
        <v>15655</v>
      </c>
      <c r="F4791" t="s">
        <v>7054</v>
      </c>
      <c r="G4791" t="s">
        <v>4</v>
      </c>
      <c r="H4791" t="s">
        <v>9060</v>
      </c>
      <c r="I4791" s="2">
        <v>1025</v>
      </c>
      <c r="J4791" s="5"/>
      <c r="L4791" s="5"/>
      <c r="M4791" s="2">
        <f t="shared" si="74"/>
        <v>76132.600000000632</v>
      </c>
      <c r="P4791"/>
    </row>
    <row r="4792" spans="1:16" hidden="1">
      <c r="A4792" t="s">
        <v>15656</v>
      </c>
      <c r="B4792" s="1">
        <v>42100</v>
      </c>
      <c r="C4792" t="s">
        <v>15680</v>
      </c>
      <c r="D4792">
        <v>2</v>
      </c>
      <c r="E4792" t="s">
        <v>15681</v>
      </c>
      <c r="F4792" t="s">
        <v>7054</v>
      </c>
      <c r="G4792" t="s">
        <v>4</v>
      </c>
      <c r="H4792" t="s">
        <v>6755</v>
      </c>
      <c r="I4792" s="2">
        <v>1025</v>
      </c>
      <c r="J4792" s="5"/>
      <c r="L4792" s="5"/>
      <c r="M4792" s="2">
        <f t="shared" si="74"/>
        <v>77157.600000000632</v>
      </c>
      <c r="P4792"/>
    </row>
    <row r="4793" spans="1:16" hidden="1">
      <c r="A4793" t="s">
        <v>15682</v>
      </c>
      <c r="B4793" s="1">
        <v>42100</v>
      </c>
      <c r="C4793" t="s">
        <v>15704</v>
      </c>
      <c r="D4793">
        <v>2</v>
      </c>
      <c r="E4793" t="s">
        <v>15705</v>
      </c>
      <c r="F4793" t="s">
        <v>7054</v>
      </c>
      <c r="G4793" t="s">
        <v>4</v>
      </c>
      <c r="H4793" t="s">
        <v>15706</v>
      </c>
      <c r="I4793" s="2">
        <v>1025</v>
      </c>
      <c r="J4793" s="5"/>
      <c r="L4793" s="5"/>
      <c r="M4793" s="2">
        <f t="shared" si="74"/>
        <v>78182.600000000632</v>
      </c>
      <c r="P4793"/>
    </row>
    <row r="4794" spans="1:16" hidden="1">
      <c r="A4794" t="s">
        <v>15707</v>
      </c>
      <c r="B4794" s="1">
        <v>42100</v>
      </c>
      <c r="C4794" t="s">
        <v>15732</v>
      </c>
      <c r="D4794">
        <v>2</v>
      </c>
      <c r="E4794" t="s">
        <v>15733</v>
      </c>
      <c r="F4794" t="s">
        <v>7054</v>
      </c>
      <c r="G4794" t="s">
        <v>4</v>
      </c>
      <c r="H4794" t="s">
        <v>7464</v>
      </c>
      <c r="I4794" s="2">
        <v>1025</v>
      </c>
      <c r="J4794" s="5"/>
      <c r="L4794" s="5"/>
      <c r="M4794" s="2">
        <f t="shared" si="74"/>
        <v>79207.600000000632</v>
      </c>
      <c r="P4794"/>
    </row>
    <row r="4795" spans="1:16" hidden="1">
      <c r="A4795" t="s">
        <v>15734</v>
      </c>
      <c r="B4795" s="1">
        <v>42100</v>
      </c>
      <c r="C4795" t="s">
        <v>18</v>
      </c>
      <c r="D4795">
        <v>2</v>
      </c>
      <c r="E4795" t="s">
        <v>15757</v>
      </c>
      <c r="F4795" t="s">
        <v>13559</v>
      </c>
      <c r="G4795" t="s">
        <v>479</v>
      </c>
      <c r="H4795" t="s">
        <v>5410</v>
      </c>
      <c r="I4795" s="2">
        <v>322.36</v>
      </c>
      <c r="J4795" s="5"/>
      <c r="L4795" s="5"/>
      <c r="M4795" s="2">
        <f t="shared" si="74"/>
        <v>79529.960000000632</v>
      </c>
      <c r="P4795"/>
    </row>
    <row r="4796" spans="1:16" hidden="1">
      <c r="A4796" t="s">
        <v>15758</v>
      </c>
      <c r="B4796" s="1">
        <v>42100</v>
      </c>
      <c r="C4796" t="s">
        <v>15782</v>
      </c>
      <c r="D4796">
        <v>2</v>
      </c>
      <c r="E4796" t="s">
        <v>15783</v>
      </c>
      <c r="F4796" t="s">
        <v>7054</v>
      </c>
      <c r="G4796" t="s">
        <v>4</v>
      </c>
      <c r="H4796" t="s">
        <v>10701</v>
      </c>
      <c r="I4796" s="2">
        <v>1025</v>
      </c>
      <c r="J4796" s="5"/>
      <c r="L4796" s="5"/>
      <c r="M4796" s="2">
        <f t="shared" si="74"/>
        <v>80554.960000000632</v>
      </c>
      <c r="P4796"/>
    </row>
    <row r="4797" spans="1:16" hidden="1">
      <c r="A4797" t="s">
        <v>15784</v>
      </c>
      <c r="B4797" s="1">
        <v>42100</v>
      </c>
      <c r="C4797" t="s">
        <v>18</v>
      </c>
      <c r="D4797">
        <v>2</v>
      </c>
      <c r="E4797" t="s">
        <v>15809</v>
      </c>
      <c r="F4797" t="s">
        <v>13559</v>
      </c>
      <c r="G4797" t="s">
        <v>479</v>
      </c>
      <c r="H4797" t="s">
        <v>620</v>
      </c>
      <c r="J4797" s="5"/>
      <c r="K4797" s="2">
        <v>730</v>
      </c>
      <c r="L4797" s="5"/>
      <c r="M4797" s="2">
        <f t="shared" si="74"/>
        <v>79824.960000000632</v>
      </c>
      <c r="P4797"/>
    </row>
    <row r="4798" spans="1:16" hidden="1">
      <c r="A4798" t="s">
        <v>15784</v>
      </c>
      <c r="B4798" s="1">
        <v>42100</v>
      </c>
      <c r="C4798" t="s">
        <v>18</v>
      </c>
      <c r="D4798">
        <v>2</v>
      </c>
      <c r="E4798" t="s">
        <v>15809</v>
      </c>
      <c r="F4798" t="s">
        <v>13559</v>
      </c>
      <c r="G4798" t="s">
        <v>479</v>
      </c>
      <c r="H4798" t="s">
        <v>620</v>
      </c>
      <c r="I4798" s="2">
        <v>1451.73</v>
      </c>
      <c r="J4798" s="5"/>
      <c r="L4798" s="5"/>
      <c r="M4798" s="2">
        <f t="shared" si="74"/>
        <v>81276.690000000628</v>
      </c>
      <c r="P4798"/>
    </row>
    <row r="4799" spans="1:16" hidden="1">
      <c r="A4799" t="s">
        <v>15810</v>
      </c>
      <c r="B4799" s="1">
        <v>42100</v>
      </c>
      <c r="C4799" t="s">
        <v>1282</v>
      </c>
      <c r="D4799">
        <v>2</v>
      </c>
      <c r="E4799" t="s">
        <v>15833</v>
      </c>
      <c r="F4799" t="s">
        <v>7054</v>
      </c>
      <c r="G4799" t="s">
        <v>4</v>
      </c>
      <c r="H4799" t="s">
        <v>15834</v>
      </c>
      <c r="I4799" s="2">
        <v>1839.99</v>
      </c>
      <c r="J4799" s="5"/>
      <c r="L4799" s="5"/>
      <c r="M4799" s="2">
        <f t="shared" si="74"/>
        <v>83116.680000000633</v>
      </c>
      <c r="P4799"/>
    </row>
    <row r="4800" spans="1:16" hidden="1">
      <c r="A4800" t="s">
        <v>15835</v>
      </c>
      <c r="B4800" s="1">
        <v>42100</v>
      </c>
      <c r="C4800" t="s">
        <v>15856</v>
      </c>
      <c r="D4800">
        <v>2</v>
      </c>
      <c r="E4800" t="s">
        <v>15857</v>
      </c>
      <c r="F4800" t="s">
        <v>7054</v>
      </c>
      <c r="G4800" t="s">
        <v>4</v>
      </c>
      <c r="H4800" t="s">
        <v>3531</v>
      </c>
      <c r="I4800" s="2">
        <v>1000.01</v>
      </c>
      <c r="J4800" s="5"/>
      <c r="L4800" s="5"/>
      <c r="M4800" s="2">
        <f t="shared" si="74"/>
        <v>84116.690000000628</v>
      </c>
      <c r="P4800"/>
    </row>
    <row r="4801" spans="1:16" hidden="1">
      <c r="A4801" t="s">
        <v>15858</v>
      </c>
      <c r="B4801" s="1">
        <v>42100</v>
      </c>
      <c r="C4801" t="s">
        <v>15878</v>
      </c>
      <c r="D4801">
        <v>2</v>
      </c>
      <c r="E4801" t="s">
        <v>15879</v>
      </c>
      <c r="F4801" t="s">
        <v>7054</v>
      </c>
      <c r="G4801" t="s">
        <v>4</v>
      </c>
      <c r="H4801" t="s">
        <v>1378</v>
      </c>
      <c r="I4801" s="2">
        <v>52819.75</v>
      </c>
      <c r="J4801" s="5"/>
      <c r="L4801" s="5"/>
      <c r="M4801" s="2">
        <f t="shared" si="74"/>
        <v>136936.44000000064</v>
      </c>
      <c r="P4801"/>
    </row>
    <row r="4802" spans="1:16" hidden="1">
      <c r="A4802" t="s">
        <v>15880</v>
      </c>
      <c r="B4802" s="1">
        <v>42100</v>
      </c>
      <c r="C4802" t="s">
        <v>15901</v>
      </c>
      <c r="D4802">
        <v>2</v>
      </c>
      <c r="E4802" t="s">
        <v>15902</v>
      </c>
      <c r="F4802" t="s">
        <v>7054</v>
      </c>
      <c r="G4802" t="s">
        <v>4</v>
      </c>
      <c r="H4802" t="s">
        <v>3920</v>
      </c>
      <c r="I4802" s="2">
        <v>3029.99</v>
      </c>
      <c r="J4802" s="5"/>
      <c r="L4802" s="5"/>
      <c r="M4802" s="2">
        <f t="shared" si="74"/>
        <v>139966.43000000063</v>
      </c>
      <c r="P4802"/>
    </row>
    <row r="4803" spans="1:16" hidden="1">
      <c r="A4803" t="s">
        <v>15903</v>
      </c>
      <c r="B4803" s="1">
        <v>42100</v>
      </c>
      <c r="C4803" t="s">
        <v>15921</v>
      </c>
      <c r="D4803">
        <v>1</v>
      </c>
      <c r="E4803" t="s">
        <v>15922</v>
      </c>
      <c r="F4803" t="s">
        <v>13561</v>
      </c>
      <c r="G4803" t="s">
        <v>4</v>
      </c>
      <c r="H4803" t="s">
        <v>4011</v>
      </c>
      <c r="I4803" s="2">
        <v>85000</v>
      </c>
      <c r="J4803" s="5"/>
      <c r="L4803" s="5"/>
      <c r="M4803" s="2">
        <f t="shared" si="74"/>
        <v>224966.43000000063</v>
      </c>
      <c r="P4803"/>
    </row>
    <row r="4804" spans="1:16" hidden="1">
      <c r="A4804" t="s">
        <v>15923</v>
      </c>
      <c r="B4804" s="1">
        <v>42100</v>
      </c>
      <c r="C4804" t="s">
        <v>437</v>
      </c>
      <c r="D4804">
        <v>2</v>
      </c>
      <c r="E4804" t="s">
        <v>15945</v>
      </c>
      <c r="F4804" t="s">
        <v>13559</v>
      </c>
      <c r="G4804" t="s">
        <v>479</v>
      </c>
      <c r="H4804" t="s">
        <v>15946</v>
      </c>
      <c r="I4804" s="2">
        <v>1319.67</v>
      </c>
      <c r="J4804" s="5"/>
      <c r="L4804" s="5"/>
      <c r="M4804" s="2">
        <f t="shared" si="74"/>
        <v>226286.10000000065</v>
      </c>
      <c r="P4804"/>
    </row>
    <row r="4805" spans="1:16" hidden="1">
      <c r="A4805" t="s">
        <v>15947</v>
      </c>
      <c r="B4805" s="1">
        <v>42100</v>
      </c>
      <c r="C4805" t="s">
        <v>15975</v>
      </c>
      <c r="D4805">
        <v>1</v>
      </c>
      <c r="E4805" t="s">
        <v>15976</v>
      </c>
      <c r="F4805" t="s">
        <v>13565</v>
      </c>
      <c r="G4805" t="s">
        <v>4</v>
      </c>
      <c r="H4805" t="s">
        <v>15977</v>
      </c>
      <c r="I4805" s="2">
        <v>15000</v>
      </c>
      <c r="J4805" s="5"/>
      <c r="L4805" s="5"/>
      <c r="M4805" s="2">
        <f t="shared" si="74"/>
        <v>241286.10000000065</v>
      </c>
      <c r="P4805"/>
    </row>
    <row r="4806" spans="1:16" hidden="1">
      <c r="A4806" t="s">
        <v>15978</v>
      </c>
      <c r="B4806" s="1">
        <v>42100</v>
      </c>
      <c r="C4806" t="s">
        <v>16004</v>
      </c>
      <c r="D4806">
        <v>2</v>
      </c>
      <c r="E4806" t="s">
        <v>16005</v>
      </c>
      <c r="F4806" t="s">
        <v>7054</v>
      </c>
      <c r="G4806" t="s">
        <v>4</v>
      </c>
      <c r="H4806" t="s">
        <v>16006</v>
      </c>
      <c r="I4806" s="2">
        <v>1025</v>
      </c>
      <c r="J4806" s="5"/>
      <c r="L4806" s="5"/>
      <c r="M4806" s="2">
        <f t="shared" si="74"/>
        <v>242311.10000000065</v>
      </c>
      <c r="P4806"/>
    </row>
    <row r="4807" spans="1:16" hidden="1">
      <c r="A4807" t="s">
        <v>16007</v>
      </c>
      <c r="B4807" s="1">
        <v>42100</v>
      </c>
      <c r="C4807" t="s">
        <v>18</v>
      </c>
      <c r="D4807">
        <v>2</v>
      </c>
      <c r="E4807" t="s">
        <v>16028</v>
      </c>
      <c r="F4807" t="s">
        <v>13559</v>
      </c>
      <c r="G4807" t="s">
        <v>479</v>
      </c>
      <c r="H4807" t="s">
        <v>1599</v>
      </c>
      <c r="I4807" s="2">
        <v>1188.8499999999999</v>
      </c>
      <c r="J4807" s="5"/>
      <c r="L4807" s="5"/>
      <c r="M4807" s="2">
        <f t="shared" si="74"/>
        <v>243499.95000000065</v>
      </c>
      <c r="P4807"/>
    </row>
    <row r="4808" spans="1:16" hidden="1">
      <c r="A4808" t="s">
        <v>16029</v>
      </c>
      <c r="B4808" s="1">
        <v>42100</v>
      </c>
      <c r="C4808" t="s">
        <v>18</v>
      </c>
      <c r="D4808">
        <v>2</v>
      </c>
      <c r="E4808" t="s">
        <v>16055</v>
      </c>
      <c r="F4808" t="s">
        <v>13559</v>
      </c>
      <c r="G4808" t="s">
        <v>479</v>
      </c>
      <c r="H4808" t="s">
        <v>1599</v>
      </c>
      <c r="I4808" s="2">
        <v>1862.6</v>
      </c>
      <c r="J4808" s="5"/>
      <c r="L4808" s="5"/>
      <c r="M4808" s="2">
        <f t="shared" si="74"/>
        <v>245362.55000000066</v>
      </c>
      <c r="P4808"/>
    </row>
    <row r="4809" spans="1:16" hidden="1">
      <c r="A4809" t="s">
        <v>16058</v>
      </c>
      <c r="B4809" s="1">
        <v>42100</v>
      </c>
      <c r="C4809" t="s">
        <v>16077</v>
      </c>
      <c r="D4809">
        <v>1</v>
      </c>
      <c r="E4809" t="s">
        <v>16078</v>
      </c>
      <c r="F4809" t="s">
        <v>13561</v>
      </c>
      <c r="G4809" t="s">
        <v>4</v>
      </c>
      <c r="H4809" t="s">
        <v>1388</v>
      </c>
      <c r="I4809" s="2">
        <v>42140.92</v>
      </c>
      <c r="J4809" s="5"/>
      <c r="L4809" s="5"/>
      <c r="M4809" s="2">
        <f t="shared" ref="M4809:M4872" si="75">+M4808+I4809-K4809</f>
        <v>287503.47000000067</v>
      </c>
      <c r="P4809"/>
    </row>
    <row r="4810" spans="1:16" hidden="1">
      <c r="A4810" t="s">
        <v>16080</v>
      </c>
      <c r="B4810" s="1">
        <v>42100</v>
      </c>
      <c r="C4810" t="s">
        <v>16100</v>
      </c>
      <c r="D4810">
        <v>2</v>
      </c>
      <c r="E4810" t="s">
        <v>16101</v>
      </c>
      <c r="F4810" t="s">
        <v>7054</v>
      </c>
      <c r="G4810" t="s">
        <v>4</v>
      </c>
      <c r="H4810" t="s">
        <v>5084</v>
      </c>
      <c r="I4810" s="2">
        <v>3030</v>
      </c>
      <c r="J4810" s="5"/>
      <c r="L4810" s="5"/>
      <c r="M4810" s="2">
        <f t="shared" si="75"/>
        <v>290533.47000000067</v>
      </c>
      <c r="P4810"/>
    </row>
    <row r="4811" spans="1:16" hidden="1">
      <c r="A4811" t="s">
        <v>16104</v>
      </c>
      <c r="B4811" s="1">
        <v>42100</v>
      </c>
      <c r="C4811" t="s">
        <v>16123</v>
      </c>
      <c r="D4811">
        <v>2</v>
      </c>
      <c r="E4811" t="s">
        <v>16124</v>
      </c>
      <c r="F4811" t="s">
        <v>7054</v>
      </c>
      <c r="G4811" t="s">
        <v>4</v>
      </c>
      <c r="H4811" t="s">
        <v>5447</v>
      </c>
      <c r="I4811" s="2">
        <v>1840</v>
      </c>
      <c r="J4811" s="5"/>
      <c r="L4811" s="5"/>
      <c r="M4811" s="2">
        <f t="shared" si="75"/>
        <v>292373.47000000067</v>
      </c>
      <c r="P4811"/>
    </row>
    <row r="4812" spans="1:16" hidden="1">
      <c r="A4812" t="s">
        <v>16127</v>
      </c>
      <c r="B4812" s="1">
        <v>42100</v>
      </c>
      <c r="C4812" t="s">
        <v>16146</v>
      </c>
      <c r="D4812">
        <v>2</v>
      </c>
      <c r="E4812" t="s">
        <v>16147</v>
      </c>
      <c r="F4812" t="s">
        <v>7054</v>
      </c>
      <c r="G4812" t="s">
        <v>4</v>
      </c>
      <c r="H4812" t="s">
        <v>349</v>
      </c>
      <c r="I4812" s="2">
        <v>1025</v>
      </c>
      <c r="J4812" s="5"/>
      <c r="L4812" s="5"/>
      <c r="M4812" s="2">
        <f t="shared" si="75"/>
        <v>293398.47000000067</v>
      </c>
      <c r="P4812"/>
    </row>
    <row r="4813" spans="1:16" hidden="1">
      <c r="A4813" t="s">
        <v>16151</v>
      </c>
      <c r="B4813" s="1">
        <v>42100</v>
      </c>
      <c r="C4813" t="s">
        <v>16170</v>
      </c>
      <c r="D4813">
        <v>2</v>
      </c>
      <c r="E4813" t="s">
        <v>16171</v>
      </c>
      <c r="F4813" t="s">
        <v>7054</v>
      </c>
      <c r="G4813" t="s">
        <v>4</v>
      </c>
      <c r="H4813" t="s">
        <v>7464</v>
      </c>
      <c r="I4813" s="2">
        <v>200.01</v>
      </c>
      <c r="J4813" s="5"/>
      <c r="L4813" s="5"/>
      <c r="M4813" s="2">
        <f t="shared" si="75"/>
        <v>293598.48000000068</v>
      </c>
      <c r="P4813"/>
    </row>
    <row r="4814" spans="1:16" hidden="1">
      <c r="A4814" t="s">
        <v>16174</v>
      </c>
      <c r="B4814" s="1">
        <v>42100</v>
      </c>
      <c r="C4814" t="s">
        <v>16196</v>
      </c>
      <c r="D4814">
        <v>1</v>
      </c>
      <c r="E4814" t="s">
        <v>16197</v>
      </c>
      <c r="F4814" t="s">
        <v>13565</v>
      </c>
      <c r="G4814" t="s">
        <v>4</v>
      </c>
      <c r="H4814" t="s">
        <v>16198</v>
      </c>
      <c r="I4814" s="2">
        <v>10000</v>
      </c>
      <c r="J4814" s="5"/>
      <c r="L4814" s="5"/>
      <c r="M4814" s="2">
        <f t="shared" si="75"/>
        <v>303598.48000000068</v>
      </c>
      <c r="P4814"/>
    </row>
    <row r="4815" spans="1:16" hidden="1">
      <c r="A4815" t="s">
        <v>16200</v>
      </c>
      <c r="B4815" s="1">
        <v>42100</v>
      </c>
      <c r="C4815" t="s">
        <v>16220</v>
      </c>
      <c r="D4815">
        <v>2</v>
      </c>
      <c r="E4815" t="s">
        <v>16221</v>
      </c>
      <c r="F4815" t="s">
        <v>7054</v>
      </c>
      <c r="G4815" t="s">
        <v>4</v>
      </c>
      <c r="H4815" t="s">
        <v>16222</v>
      </c>
      <c r="I4815" s="2">
        <v>4100.01</v>
      </c>
      <c r="J4815" s="5"/>
      <c r="L4815" s="5"/>
      <c r="M4815" s="2">
        <f t="shared" si="75"/>
        <v>307698.49000000069</v>
      </c>
      <c r="P4815"/>
    </row>
    <row r="4816" spans="1:16" hidden="1">
      <c r="A4816" t="s">
        <v>1511</v>
      </c>
      <c r="B4816" s="36">
        <v>42101</v>
      </c>
      <c r="C4816" s="35" t="s">
        <v>11</v>
      </c>
      <c r="D4816" s="35">
        <v>1</v>
      </c>
      <c r="E4816" s="35" t="s">
        <v>1517</v>
      </c>
      <c r="F4816" s="35" t="s">
        <v>16</v>
      </c>
      <c r="G4816" s="35" t="s">
        <v>4</v>
      </c>
      <c r="H4816" s="35" t="s">
        <v>1014</v>
      </c>
      <c r="I4816" s="11"/>
      <c r="J4816" s="12"/>
      <c r="K4816" s="11">
        <v>480300</v>
      </c>
      <c r="L4816" s="12"/>
      <c r="M4816" s="11">
        <f t="shared" si="75"/>
        <v>-172601.50999999931</v>
      </c>
      <c r="P4816"/>
    </row>
    <row r="4817" spans="1:16" hidden="1">
      <c r="A4817" t="s">
        <v>1518</v>
      </c>
      <c r="B4817" s="1">
        <v>42101</v>
      </c>
      <c r="C4817" t="s">
        <v>6</v>
      </c>
      <c r="D4817">
        <v>1</v>
      </c>
      <c r="E4817" t="s">
        <v>1521</v>
      </c>
      <c r="F4817" t="s">
        <v>29</v>
      </c>
      <c r="G4817" t="s">
        <v>4</v>
      </c>
      <c r="H4817" t="s">
        <v>1522</v>
      </c>
      <c r="I4817" s="2">
        <v>114.58</v>
      </c>
      <c r="J4817" s="5"/>
      <c r="L4817" s="5"/>
      <c r="M4817" s="2">
        <f t="shared" si="75"/>
        <v>-172486.92999999932</v>
      </c>
      <c r="P4817"/>
    </row>
    <row r="4818" spans="1:16" hidden="1">
      <c r="A4818" t="s">
        <v>1532</v>
      </c>
      <c r="B4818" s="1">
        <v>42101</v>
      </c>
      <c r="C4818" t="s">
        <v>6</v>
      </c>
      <c r="D4818">
        <v>1</v>
      </c>
      <c r="E4818" t="s">
        <v>1536</v>
      </c>
      <c r="F4818" t="s">
        <v>8</v>
      </c>
      <c r="G4818" t="s">
        <v>4</v>
      </c>
      <c r="H4818" t="s">
        <v>1537</v>
      </c>
      <c r="I4818" s="2">
        <v>3030</v>
      </c>
      <c r="J4818" s="5"/>
      <c r="L4818" s="5"/>
      <c r="M4818" s="2">
        <f t="shared" si="75"/>
        <v>-169456.92999999932</v>
      </c>
      <c r="P4818"/>
    </row>
    <row r="4819" spans="1:16" hidden="1">
      <c r="A4819" t="s">
        <v>1641</v>
      </c>
      <c r="B4819" s="1">
        <v>42101</v>
      </c>
      <c r="C4819" t="s">
        <v>43</v>
      </c>
      <c r="D4819">
        <v>1</v>
      </c>
      <c r="E4819" t="s">
        <v>1645</v>
      </c>
      <c r="F4819" t="s">
        <v>13</v>
      </c>
      <c r="G4819" t="s">
        <v>4</v>
      </c>
      <c r="H4819" t="s">
        <v>1646</v>
      </c>
      <c r="J4819" s="5"/>
      <c r="K4819" s="2">
        <v>76988.039999999994</v>
      </c>
      <c r="L4819" s="5"/>
      <c r="M4819" s="2">
        <f t="shared" si="75"/>
        <v>-246444.96999999933</v>
      </c>
      <c r="P4819"/>
    </row>
    <row r="4820" spans="1:16" hidden="1">
      <c r="A4820" t="s">
        <v>1647</v>
      </c>
      <c r="B4820" s="1">
        <v>42101</v>
      </c>
      <c r="C4820" t="s">
        <v>18</v>
      </c>
      <c r="D4820">
        <v>2</v>
      </c>
      <c r="E4820" t="s">
        <v>1654</v>
      </c>
      <c r="F4820" t="s">
        <v>312</v>
      </c>
      <c r="G4820" t="s">
        <v>479</v>
      </c>
      <c r="H4820" t="s">
        <v>263</v>
      </c>
      <c r="J4820" s="5"/>
      <c r="K4820" s="2">
        <v>675.49</v>
      </c>
      <c r="L4820" s="5"/>
      <c r="M4820" s="2">
        <f t="shared" si="75"/>
        <v>-247120.45999999932</v>
      </c>
      <c r="P4820"/>
    </row>
    <row r="4821" spans="1:16" hidden="1">
      <c r="A4821" t="s">
        <v>1647</v>
      </c>
      <c r="B4821" s="1">
        <v>42101</v>
      </c>
      <c r="C4821" t="s">
        <v>18</v>
      </c>
      <c r="D4821">
        <v>2</v>
      </c>
      <c r="E4821" t="s">
        <v>1654</v>
      </c>
      <c r="F4821" t="s">
        <v>312</v>
      </c>
      <c r="G4821" t="s">
        <v>479</v>
      </c>
      <c r="H4821" t="s">
        <v>263</v>
      </c>
      <c r="I4821" s="2">
        <v>350</v>
      </c>
      <c r="J4821" s="5"/>
      <c r="L4821" s="5"/>
      <c r="M4821" s="2">
        <f t="shared" si="75"/>
        <v>-246770.45999999932</v>
      </c>
      <c r="P4821"/>
    </row>
    <row r="4822" spans="1:16" hidden="1">
      <c r="A4822" t="s">
        <v>1655</v>
      </c>
      <c r="B4822" s="1">
        <v>42101</v>
      </c>
      <c r="C4822" t="s">
        <v>43</v>
      </c>
      <c r="D4822">
        <v>1</v>
      </c>
      <c r="E4822" t="s">
        <v>1658</v>
      </c>
      <c r="F4822" t="s">
        <v>16</v>
      </c>
      <c r="G4822" t="s">
        <v>4</v>
      </c>
      <c r="H4822" t="s">
        <v>1659</v>
      </c>
      <c r="J4822" s="5"/>
      <c r="K4822" s="2">
        <v>3030</v>
      </c>
      <c r="L4822" s="5"/>
      <c r="M4822" s="2">
        <f t="shared" si="75"/>
        <v>-249800.45999999932</v>
      </c>
      <c r="P4822"/>
    </row>
    <row r="4823" spans="1:16" hidden="1">
      <c r="A4823" t="s">
        <v>1669</v>
      </c>
      <c r="B4823" s="1">
        <v>42101</v>
      </c>
      <c r="C4823" t="s">
        <v>6</v>
      </c>
      <c r="D4823">
        <v>1</v>
      </c>
      <c r="E4823" t="s">
        <v>1676</v>
      </c>
      <c r="F4823" t="s">
        <v>29</v>
      </c>
      <c r="G4823" t="s">
        <v>4</v>
      </c>
      <c r="H4823" t="s">
        <v>1677</v>
      </c>
      <c r="I4823" s="2">
        <v>314.64999999999998</v>
      </c>
      <c r="J4823" s="5"/>
      <c r="L4823" s="5"/>
      <c r="M4823" s="2">
        <f t="shared" si="75"/>
        <v>-249485.80999999933</v>
      </c>
      <c r="P4823"/>
    </row>
    <row r="4824" spans="1:16" hidden="1">
      <c r="A4824" t="s">
        <v>1706</v>
      </c>
      <c r="B4824" s="1">
        <v>42101</v>
      </c>
      <c r="C4824" t="s">
        <v>6</v>
      </c>
      <c r="D4824">
        <v>1</v>
      </c>
      <c r="E4824" t="s">
        <v>1710</v>
      </c>
      <c r="F4824" t="s">
        <v>29</v>
      </c>
      <c r="G4824" t="s">
        <v>4</v>
      </c>
      <c r="H4824" t="s">
        <v>1711</v>
      </c>
      <c r="I4824" s="2">
        <v>241.78</v>
      </c>
      <c r="J4824" s="5"/>
      <c r="L4824" s="5"/>
      <c r="M4824" s="2">
        <f t="shared" si="75"/>
        <v>-249244.02999999933</v>
      </c>
      <c r="P4824"/>
    </row>
    <row r="4825" spans="1:16" hidden="1">
      <c r="A4825" t="s">
        <v>1712</v>
      </c>
      <c r="B4825" s="1">
        <v>42101</v>
      </c>
      <c r="C4825" t="s">
        <v>6</v>
      </c>
      <c r="D4825">
        <v>1</v>
      </c>
      <c r="E4825" t="s">
        <v>1717</v>
      </c>
      <c r="F4825" t="s">
        <v>29</v>
      </c>
      <c r="G4825" t="s">
        <v>4</v>
      </c>
      <c r="H4825" t="s">
        <v>1718</v>
      </c>
      <c r="I4825" s="2">
        <v>500</v>
      </c>
      <c r="J4825" s="5"/>
      <c r="L4825" s="5"/>
      <c r="M4825" s="2">
        <f t="shared" si="75"/>
        <v>-248744.02999999933</v>
      </c>
      <c r="P4825"/>
    </row>
    <row r="4826" spans="1:16" hidden="1">
      <c r="A4826" t="s">
        <v>1747</v>
      </c>
      <c r="B4826" s="1">
        <v>42101</v>
      </c>
      <c r="C4826" t="s">
        <v>1</v>
      </c>
      <c r="D4826">
        <v>1</v>
      </c>
      <c r="E4826" t="s">
        <v>1752</v>
      </c>
      <c r="F4826" t="s">
        <v>13</v>
      </c>
      <c r="G4826" t="s">
        <v>4</v>
      </c>
      <c r="H4826" t="s">
        <v>1343</v>
      </c>
      <c r="J4826" s="5"/>
      <c r="K4826" s="2">
        <v>80000</v>
      </c>
      <c r="L4826" s="5"/>
      <c r="M4826" s="2">
        <f t="shared" si="75"/>
        <v>-328744.02999999933</v>
      </c>
      <c r="P4826"/>
    </row>
    <row r="4827" spans="1:16" hidden="1">
      <c r="A4827" t="s">
        <v>1792</v>
      </c>
      <c r="B4827" s="1">
        <v>42101</v>
      </c>
      <c r="C4827" t="s">
        <v>6</v>
      </c>
      <c r="D4827">
        <v>1</v>
      </c>
      <c r="E4827" t="s">
        <v>1798</v>
      </c>
      <c r="F4827" t="s">
        <v>29</v>
      </c>
      <c r="G4827" t="s">
        <v>4</v>
      </c>
      <c r="H4827" t="s">
        <v>1799</v>
      </c>
      <c r="I4827" s="2">
        <v>510.21</v>
      </c>
      <c r="J4827" s="5"/>
      <c r="L4827" s="5"/>
      <c r="M4827" s="2">
        <f t="shared" si="75"/>
        <v>-328233.81999999931</v>
      </c>
      <c r="P4827"/>
    </row>
    <row r="4828" spans="1:16" hidden="1">
      <c r="A4828" t="s">
        <v>1805</v>
      </c>
      <c r="B4828" s="1">
        <v>42101</v>
      </c>
      <c r="C4828" t="s">
        <v>18</v>
      </c>
      <c r="D4828">
        <v>1</v>
      </c>
      <c r="E4828" t="s">
        <v>1811</v>
      </c>
      <c r="F4828" t="s">
        <v>13</v>
      </c>
      <c r="G4828" t="s">
        <v>4</v>
      </c>
      <c r="H4828" t="s">
        <v>1812</v>
      </c>
      <c r="J4828" s="5"/>
      <c r="K4828" s="2">
        <v>75000</v>
      </c>
      <c r="L4828" s="5"/>
      <c r="M4828" s="2">
        <f t="shared" si="75"/>
        <v>-403233.81999999931</v>
      </c>
      <c r="P4828"/>
    </row>
    <row r="4829" spans="1:16" hidden="1">
      <c r="A4829" t="s">
        <v>1823</v>
      </c>
      <c r="B4829" s="1">
        <v>42101</v>
      </c>
      <c r="C4829" t="s">
        <v>970</v>
      </c>
      <c r="D4829">
        <v>2</v>
      </c>
      <c r="E4829" t="s">
        <v>1829</v>
      </c>
      <c r="F4829" t="s">
        <v>78</v>
      </c>
      <c r="G4829" t="s">
        <v>4</v>
      </c>
      <c r="H4829" t="s">
        <v>972</v>
      </c>
      <c r="J4829" s="5"/>
      <c r="K4829" s="2">
        <v>1025</v>
      </c>
      <c r="L4829" s="5"/>
      <c r="M4829" s="2">
        <f t="shared" si="75"/>
        <v>-404258.81999999931</v>
      </c>
      <c r="P4829"/>
    </row>
    <row r="4830" spans="1:16" hidden="1">
      <c r="A4830" t="s">
        <v>1830</v>
      </c>
      <c r="B4830" s="1">
        <v>42101</v>
      </c>
      <c r="C4830" t="s">
        <v>1835</v>
      </c>
      <c r="D4830">
        <v>2</v>
      </c>
      <c r="E4830" t="s">
        <v>1836</v>
      </c>
      <c r="F4830" t="s">
        <v>78</v>
      </c>
      <c r="G4830" t="s">
        <v>4</v>
      </c>
      <c r="H4830" t="s">
        <v>972</v>
      </c>
      <c r="J4830" s="5"/>
      <c r="K4830" s="2">
        <v>4100</v>
      </c>
      <c r="L4830" s="5"/>
      <c r="M4830" s="2">
        <f t="shared" si="75"/>
        <v>-408358.81999999931</v>
      </c>
      <c r="P4830"/>
    </row>
    <row r="4831" spans="1:16" hidden="1">
      <c r="A4831" t="s">
        <v>1837</v>
      </c>
      <c r="B4831" s="1">
        <v>42101</v>
      </c>
      <c r="C4831" t="s">
        <v>1843</v>
      </c>
      <c r="D4831">
        <v>2</v>
      </c>
      <c r="E4831" t="s">
        <v>1844</v>
      </c>
      <c r="F4831" t="s">
        <v>78</v>
      </c>
      <c r="G4831" t="s">
        <v>4</v>
      </c>
      <c r="H4831" t="s">
        <v>1845</v>
      </c>
      <c r="J4831" s="5"/>
      <c r="K4831" s="2">
        <v>1025</v>
      </c>
      <c r="L4831" s="5"/>
      <c r="M4831" s="2">
        <f t="shared" si="75"/>
        <v>-409383.81999999931</v>
      </c>
      <c r="P4831"/>
    </row>
    <row r="4832" spans="1:16" hidden="1">
      <c r="A4832" t="s">
        <v>1846</v>
      </c>
      <c r="B4832" s="1">
        <v>42101</v>
      </c>
      <c r="C4832" t="s">
        <v>200</v>
      </c>
      <c r="D4832">
        <v>1</v>
      </c>
      <c r="E4832" t="s">
        <v>1858</v>
      </c>
      <c r="F4832" t="s">
        <v>13</v>
      </c>
      <c r="G4832" t="s">
        <v>4</v>
      </c>
      <c r="H4832" t="s">
        <v>494</v>
      </c>
      <c r="J4832" s="5"/>
      <c r="K4832" s="2">
        <v>7104</v>
      </c>
      <c r="L4832" s="5"/>
      <c r="M4832" s="2">
        <f t="shared" si="75"/>
        <v>-416487.81999999931</v>
      </c>
      <c r="P4832"/>
    </row>
    <row r="4833" spans="1:16" hidden="1">
      <c r="A4833" t="s">
        <v>1859</v>
      </c>
      <c r="B4833" s="1">
        <v>42101</v>
      </c>
      <c r="C4833" t="s">
        <v>195</v>
      </c>
      <c r="D4833">
        <v>1</v>
      </c>
      <c r="E4833" t="s">
        <v>1866</v>
      </c>
      <c r="F4833" t="s">
        <v>13</v>
      </c>
      <c r="G4833" t="s">
        <v>4</v>
      </c>
      <c r="H4833" t="s">
        <v>195</v>
      </c>
      <c r="J4833" s="5"/>
      <c r="K4833" s="2">
        <v>8590.08</v>
      </c>
      <c r="L4833" s="5"/>
      <c r="M4833" s="2">
        <f t="shared" si="75"/>
        <v>-425077.89999999932</v>
      </c>
      <c r="P4833"/>
    </row>
    <row r="4834" spans="1:16" hidden="1">
      <c r="A4834" t="s">
        <v>1867</v>
      </c>
      <c r="B4834" s="1">
        <v>42101</v>
      </c>
      <c r="C4834" t="s">
        <v>18</v>
      </c>
      <c r="D4834">
        <v>1</v>
      </c>
      <c r="E4834" t="s">
        <v>1878</v>
      </c>
      <c r="F4834" t="s">
        <v>13</v>
      </c>
      <c r="G4834" t="s">
        <v>4</v>
      </c>
      <c r="H4834" t="s">
        <v>18</v>
      </c>
      <c r="J4834" s="5"/>
      <c r="K4834" s="2">
        <v>21441.4</v>
      </c>
      <c r="L4834" s="5"/>
      <c r="M4834" s="2">
        <f t="shared" si="75"/>
        <v>-446519.29999999935</v>
      </c>
      <c r="P4834"/>
    </row>
    <row r="4835" spans="1:16" hidden="1">
      <c r="A4835" t="s">
        <v>16224</v>
      </c>
      <c r="B4835" s="1">
        <v>42101</v>
      </c>
      <c r="C4835" t="s">
        <v>16251</v>
      </c>
      <c r="D4835">
        <v>2</v>
      </c>
      <c r="E4835" t="s">
        <v>16252</v>
      </c>
      <c r="F4835" t="s">
        <v>7054</v>
      </c>
      <c r="G4835" t="s">
        <v>4</v>
      </c>
      <c r="H4835" t="s">
        <v>787</v>
      </c>
      <c r="I4835" s="2">
        <v>1025</v>
      </c>
      <c r="J4835" s="5"/>
      <c r="L4835" s="5"/>
      <c r="M4835" s="2">
        <f t="shared" si="75"/>
        <v>-445494.29999999935</v>
      </c>
      <c r="P4835"/>
    </row>
    <row r="4836" spans="1:16" hidden="1">
      <c r="A4836" t="s">
        <v>16253</v>
      </c>
      <c r="B4836" s="1">
        <v>42101</v>
      </c>
      <c r="C4836" t="s">
        <v>16277</v>
      </c>
      <c r="D4836">
        <v>2</v>
      </c>
      <c r="E4836" t="s">
        <v>16278</v>
      </c>
      <c r="F4836" t="s">
        <v>7054</v>
      </c>
      <c r="G4836" t="s">
        <v>4</v>
      </c>
      <c r="H4836" t="s">
        <v>16279</v>
      </c>
      <c r="I4836" s="2">
        <v>1025</v>
      </c>
      <c r="J4836" s="5"/>
      <c r="L4836" s="5"/>
      <c r="M4836" s="2">
        <f t="shared" si="75"/>
        <v>-444469.29999999935</v>
      </c>
      <c r="P4836"/>
    </row>
    <row r="4837" spans="1:16" hidden="1">
      <c r="A4837" t="s">
        <v>16280</v>
      </c>
      <c r="B4837" s="1">
        <v>42101</v>
      </c>
      <c r="C4837" t="s">
        <v>16301</v>
      </c>
      <c r="D4837">
        <v>2</v>
      </c>
      <c r="E4837" t="s">
        <v>16302</v>
      </c>
      <c r="F4837" t="s">
        <v>7054</v>
      </c>
      <c r="G4837" t="s">
        <v>4</v>
      </c>
      <c r="H4837" t="s">
        <v>5084</v>
      </c>
      <c r="I4837" s="2">
        <v>691</v>
      </c>
      <c r="J4837" s="5"/>
      <c r="L4837" s="5"/>
      <c r="M4837" s="2">
        <f t="shared" si="75"/>
        <v>-443778.29999999935</v>
      </c>
      <c r="P4837"/>
    </row>
    <row r="4838" spans="1:16" hidden="1">
      <c r="A4838" t="s">
        <v>16303</v>
      </c>
      <c r="B4838" s="1">
        <v>42101</v>
      </c>
      <c r="C4838" t="s">
        <v>15381</v>
      </c>
      <c r="D4838">
        <v>1</v>
      </c>
      <c r="E4838" t="s">
        <v>16328</v>
      </c>
      <c r="F4838" t="s">
        <v>13565</v>
      </c>
      <c r="G4838" t="s">
        <v>4</v>
      </c>
      <c r="H4838" t="s">
        <v>1014</v>
      </c>
      <c r="I4838" s="2">
        <v>480300</v>
      </c>
      <c r="J4838" s="5"/>
      <c r="L4838" s="5"/>
      <c r="M4838" s="2">
        <f t="shared" si="75"/>
        <v>36521.700000000652</v>
      </c>
      <c r="P4838"/>
    </row>
    <row r="4839" spans="1:16" hidden="1">
      <c r="A4839" t="s">
        <v>16329</v>
      </c>
      <c r="B4839" s="1">
        <v>42101</v>
      </c>
      <c r="C4839" t="s">
        <v>18</v>
      </c>
      <c r="D4839">
        <v>2</v>
      </c>
      <c r="E4839" t="s">
        <v>16352</v>
      </c>
      <c r="F4839" t="s">
        <v>13559</v>
      </c>
      <c r="G4839" t="s">
        <v>479</v>
      </c>
      <c r="H4839" t="s">
        <v>16353</v>
      </c>
      <c r="I4839" s="2">
        <v>80.13</v>
      </c>
      <c r="J4839" s="5"/>
      <c r="L4839" s="5"/>
      <c r="M4839" s="2">
        <f t="shared" si="75"/>
        <v>36601.830000000649</v>
      </c>
      <c r="P4839"/>
    </row>
    <row r="4840" spans="1:16" hidden="1">
      <c r="A4840" t="s">
        <v>16354</v>
      </c>
      <c r="B4840" s="1">
        <v>42101</v>
      </c>
      <c r="C4840" t="s">
        <v>18</v>
      </c>
      <c r="D4840">
        <v>2</v>
      </c>
      <c r="E4840" t="s">
        <v>16375</v>
      </c>
      <c r="F4840" t="s">
        <v>13559</v>
      </c>
      <c r="G4840" t="s">
        <v>479</v>
      </c>
      <c r="H4840" t="s">
        <v>5410</v>
      </c>
      <c r="I4840" s="2">
        <v>322.36</v>
      </c>
      <c r="J4840" s="5"/>
      <c r="L4840" s="5"/>
      <c r="M4840" s="2">
        <f t="shared" si="75"/>
        <v>36924.19000000065</v>
      </c>
      <c r="P4840"/>
    </row>
    <row r="4841" spans="1:16" hidden="1">
      <c r="A4841" t="s">
        <v>16376</v>
      </c>
      <c r="B4841" s="1">
        <v>42101</v>
      </c>
      <c r="C4841" t="s">
        <v>18</v>
      </c>
      <c r="D4841">
        <v>2</v>
      </c>
      <c r="E4841" t="s">
        <v>16403</v>
      </c>
      <c r="F4841" t="s">
        <v>13559</v>
      </c>
      <c r="G4841" t="s">
        <v>479</v>
      </c>
      <c r="H4841" t="s">
        <v>263</v>
      </c>
      <c r="J4841" s="5"/>
      <c r="K4841" s="2">
        <v>350</v>
      </c>
      <c r="L4841" s="5"/>
      <c r="M4841" s="2">
        <f t="shared" si="75"/>
        <v>36574.19000000065</v>
      </c>
      <c r="P4841"/>
    </row>
    <row r="4842" spans="1:16" hidden="1">
      <c r="A4842" t="s">
        <v>16376</v>
      </c>
      <c r="B4842" s="1">
        <v>42101</v>
      </c>
      <c r="C4842" t="s">
        <v>18</v>
      </c>
      <c r="D4842">
        <v>2</v>
      </c>
      <c r="E4842" t="s">
        <v>16403</v>
      </c>
      <c r="F4842" t="s">
        <v>13559</v>
      </c>
      <c r="G4842" t="s">
        <v>479</v>
      </c>
      <c r="H4842" t="s">
        <v>263</v>
      </c>
      <c r="I4842" s="2">
        <v>675.49</v>
      </c>
      <c r="J4842" s="5"/>
      <c r="L4842" s="5"/>
      <c r="M4842" s="2">
        <f t="shared" si="75"/>
        <v>37249.680000000648</v>
      </c>
      <c r="P4842"/>
    </row>
    <row r="4843" spans="1:16" hidden="1">
      <c r="A4843" t="s">
        <v>16404</v>
      </c>
      <c r="B4843" s="1">
        <v>42101</v>
      </c>
      <c r="C4843" t="s">
        <v>16427</v>
      </c>
      <c r="D4843">
        <v>1</v>
      </c>
      <c r="E4843" t="s">
        <v>16428</v>
      </c>
      <c r="F4843" t="s">
        <v>13565</v>
      </c>
      <c r="G4843" t="s">
        <v>4</v>
      </c>
      <c r="H4843" t="s">
        <v>7842</v>
      </c>
      <c r="I4843" s="2">
        <v>76988.039999999994</v>
      </c>
      <c r="J4843" s="5"/>
      <c r="L4843" s="5"/>
      <c r="M4843" s="2">
        <f t="shared" si="75"/>
        <v>114237.72000000064</v>
      </c>
      <c r="P4843"/>
    </row>
    <row r="4844" spans="1:16" hidden="1">
      <c r="A4844" t="s">
        <v>16429</v>
      </c>
      <c r="B4844" s="1">
        <v>42101</v>
      </c>
      <c r="C4844" t="s">
        <v>18</v>
      </c>
      <c r="D4844">
        <v>2</v>
      </c>
      <c r="E4844" t="s">
        <v>16452</v>
      </c>
      <c r="F4844" t="s">
        <v>13559</v>
      </c>
      <c r="G4844" t="s">
        <v>479</v>
      </c>
      <c r="H4844" t="s">
        <v>263</v>
      </c>
      <c r="J4844" s="5"/>
      <c r="K4844" s="2">
        <v>350</v>
      </c>
      <c r="L4844" s="5"/>
      <c r="M4844" s="2">
        <f t="shared" si="75"/>
        <v>113887.72000000064</v>
      </c>
      <c r="P4844"/>
    </row>
    <row r="4845" spans="1:16" hidden="1">
      <c r="A4845" t="s">
        <v>16429</v>
      </c>
      <c r="B4845" s="1">
        <v>42101</v>
      </c>
      <c r="C4845" t="s">
        <v>18</v>
      </c>
      <c r="D4845">
        <v>2</v>
      </c>
      <c r="E4845" t="s">
        <v>16452</v>
      </c>
      <c r="F4845" t="s">
        <v>13559</v>
      </c>
      <c r="G4845" t="s">
        <v>479</v>
      </c>
      <c r="H4845" t="s">
        <v>263</v>
      </c>
      <c r="I4845" s="2">
        <v>397.37</v>
      </c>
      <c r="J4845" s="5"/>
      <c r="L4845" s="5"/>
      <c r="M4845" s="2">
        <f t="shared" si="75"/>
        <v>114285.09000000064</v>
      </c>
      <c r="P4845"/>
    </row>
    <row r="4846" spans="1:16" hidden="1">
      <c r="A4846" t="s">
        <v>16453</v>
      </c>
      <c r="B4846" s="1">
        <v>42101</v>
      </c>
      <c r="C4846" t="s">
        <v>16478</v>
      </c>
      <c r="D4846">
        <v>2</v>
      </c>
      <c r="E4846" t="s">
        <v>16479</v>
      </c>
      <c r="F4846" t="s">
        <v>13559</v>
      </c>
      <c r="G4846" t="s">
        <v>479</v>
      </c>
      <c r="H4846" t="s">
        <v>716</v>
      </c>
      <c r="J4846" s="5"/>
      <c r="K4846" s="2">
        <v>1000</v>
      </c>
      <c r="L4846" s="5"/>
      <c r="M4846" s="2">
        <f t="shared" si="75"/>
        <v>113285.09000000064</v>
      </c>
      <c r="P4846"/>
    </row>
    <row r="4847" spans="1:16" hidden="1">
      <c r="A4847" t="s">
        <v>16453</v>
      </c>
      <c r="B4847" s="1">
        <v>42101</v>
      </c>
      <c r="C4847" t="s">
        <v>16478</v>
      </c>
      <c r="D4847">
        <v>2</v>
      </c>
      <c r="E4847" t="s">
        <v>16479</v>
      </c>
      <c r="F4847" t="s">
        <v>13559</v>
      </c>
      <c r="G4847" t="s">
        <v>479</v>
      </c>
      <c r="H4847" t="s">
        <v>716</v>
      </c>
      <c r="I4847" s="2">
        <v>3168.45</v>
      </c>
      <c r="J4847" s="5"/>
      <c r="L4847" s="5"/>
      <c r="M4847" s="2">
        <f t="shared" si="75"/>
        <v>116453.54000000063</v>
      </c>
      <c r="P4847"/>
    </row>
    <row r="4848" spans="1:16" hidden="1">
      <c r="A4848" t="s">
        <v>16480</v>
      </c>
      <c r="B4848" s="1">
        <v>42101</v>
      </c>
      <c r="C4848" t="s">
        <v>18</v>
      </c>
      <c r="D4848">
        <v>2</v>
      </c>
      <c r="E4848" t="s">
        <v>16506</v>
      </c>
      <c r="F4848" t="s">
        <v>13559</v>
      </c>
      <c r="G4848" t="s">
        <v>479</v>
      </c>
      <c r="H4848" t="s">
        <v>13942</v>
      </c>
      <c r="I4848" s="2">
        <v>30.46</v>
      </c>
      <c r="J4848" s="5"/>
      <c r="L4848" s="5"/>
      <c r="M4848" s="2">
        <f t="shared" si="75"/>
        <v>116484.00000000064</v>
      </c>
      <c r="P4848"/>
    </row>
    <row r="4849" spans="1:16" hidden="1">
      <c r="A4849" t="s">
        <v>16507</v>
      </c>
      <c r="B4849" s="1">
        <v>42101</v>
      </c>
      <c r="C4849" t="s">
        <v>16532</v>
      </c>
      <c r="D4849">
        <v>2</v>
      </c>
      <c r="E4849" t="s">
        <v>16533</v>
      </c>
      <c r="F4849" t="s">
        <v>7054</v>
      </c>
      <c r="G4849" t="s">
        <v>4</v>
      </c>
      <c r="H4849" t="s">
        <v>1659</v>
      </c>
      <c r="I4849" s="2">
        <v>3030</v>
      </c>
      <c r="J4849" s="5"/>
      <c r="L4849" s="5"/>
      <c r="M4849" s="2">
        <f t="shared" si="75"/>
        <v>119514.00000000064</v>
      </c>
      <c r="P4849"/>
    </row>
    <row r="4850" spans="1:16" hidden="1">
      <c r="A4850" t="s">
        <v>16534</v>
      </c>
      <c r="B4850" s="1">
        <v>42101</v>
      </c>
      <c r="C4850" t="s">
        <v>16561</v>
      </c>
      <c r="D4850">
        <v>2</v>
      </c>
      <c r="E4850" t="s">
        <v>16562</v>
      </c>
      <c r="F4850" t="s">
        <v>7054</v>
      </c>
      <c r="G4850" t="s">
        <v>4</v>
      </c>
      <c r="H4850" t="s">
        <v>15523</v>
      </c>
      <c r="I4850" s="2">
        <v>1025</v>
      </c>
      <c r="J4850" s="5"/>
      <c r="L4850" s="5"/>
      <c r="M4850" s="2">
        <f t="shared" si="75"/>
        <v>120539.00000000064</v>
      </c>
      <c r="P4850"/>
    </row>
    <row r="4851" spans="1:16" hidden="1">
      <c r="A4851" t="s">
        <v>16563</v>
      </c>
      <c r="B4851" s="1">
        <v>42101</v>
      </c>
      <c r="C4851" t="s">
        <v>16584</v>
      </c>
      <c r="D4851">
        <v>2</v>
      </c>
      <c r="E4851" t="s">
        <v>16585</v>
      </c>
      <c r="F4851" t="s">
        <v>7054</v>
      </c>
      <c r="G4851" t="s">
        <v>4</v>
      </c>
      <c r="H4851" t="s">
        <v>12858</v>
      </c>
      <c r="I4851" s="2">
        <v>2990</v>
      </c>
      <c r="J4851" s="5"/>
      <c r="L4851" s="5"/>
      <c r="M4851" s="2">
        <f t="shared" si="75"/>
        <v>123529.00000000064</v>
      </c>
      <c r="P4851"/>
    </row>
    <row r="4852" spans="1:16" hidden="1">
      <c r="A4852" t="s">
        <v>16586</v>
      </c>
      <c r="B4852" s="1">
        <v>42101</v>
      </c>
      <c r="C4852" t="s">
        <v>16607</v>
      </c>
      <c r="D4852">
        <v>2</v>
      </c>
      <c r="E4852" t="s">
        <v>16608</v>
      </c>
      <c r="F4852" t="s">
        <v>7054</v>
      </c>
      <c r="G4852" t="s">
        <v>4</v>
      </c>
      <c r="H4852" t="s">
        <v>12858</v>
      </c>
      <c r="I4852" s="2">
        <v>1025</v>
      </c>
      <c r="J4852" s="5"/>
      <c r="L4852" s="5"/>
      <c r="M4852" s="2">
        <f t="shared" si="75"/>
        <v>124554.00000000064</v>
      </c>
      <c r="P4852"/>
    </row>
    <row r="4853" spans="1:16" hidden="1">
      <c r="A4853" t="s">
        <v>16609</v>
      </c>
      <c r="B4853" s="1">
        <v>42101</v>
      </c>
      <c r="C4853" t="s">
        <v>18</v>
      </c>
      <c r="D4853">
        <v>2</v>
      </c>
      <c r="E4853" t="s">
        <v>16632</v>
      </c>
      <c r="F4853" t="s">
        <v>13559</v>
      </c>
      <c r="G4853" t="s">
        <v>479</v>
      </c>
      <c r="H4853" t="s">
        <v>65</v>
      </c>
      <c r="I4853" s="2">
        <v>273.42</v>
      </c>
      <c r="J4853" s="5"/>
      <c r="L4853" s="5"/>
      <c r="M4853" s="2">
        <f t="shared" si="75"/>
        <v>124827.42000000064</v>
      </c>
      <c r="P4853"/>
    </row>
    <row r="4854" spans="1:16" hidden="1">
      <c r="A4854" t="s">
        <v>16633</v>
      </c>
      <c r="B4854" s="1">
        <v>42101</v>
      </c>
      <c r="C4854" t="s">
        <v>16659</v>
      </c>
      <c r="D4854">
        <v>2</v>
      </c>
      <c r="E4854" t="s">
        <v>16660</v>
      </c>
      <c r="F4854" t="s">
        <v>7054</v>
      </c>
      <c r="G4854" t="s">
        <v>4</v>
      </c>
      <c r="H4854" t="s">
        <v>16661</v>
      </c>
      <c r="I4854" s="2">
        <v>450</v>
      </c>
      <c r="J4854" s="5"/>
      <c r="L4854" s="5"/>
      <c r="M4854" s="2">
        <f t="shared" si="75"/>
        <v>125277.42000000064</v>
      </c>
      <c r="P4854"/>
    </row>
    <row r="4855" spans="1:16" hidden="1">
      <c r="A4855" t="s">
        <v>16662</v>
      </c>
      <c r="B4855" s="1">
        <v>42101</v>
      </c>
      <c r="C4855" t="s">
        <v>16686</v>
      </c>
      <c r="D4855">
        <v>2</v>
      </c>
      <c r="E4855" t="s">
        <v>16687</v>
      </c>
      <c r="F4855" t="s">
        <v>7054</v>
      </c>
      <c r="G4855" t="s">
        <v>4</v>
      </c>
      <c r="H4855" t="s">
        <v>12858</v>
      </c>
      <c r="I4855" s="2">
        <v>1790.01</v>
      </c>
      <c r="J4855" s="5"/>
      <c r="L4855" s="5"/>
      <c r="M4855" s="2">
        <f t="shared" si="75"/>
        <v>127067.43000000063</v>
      </c>
      <c r="P4855"/>
    </row>
    <row r="4856" spans="1:16" hidden="1">
      <c r="A4856" t="s">
        <v>16688</v>
      </c>
      <c r="B4856" s="1">
        <v>42101</v>
      </c>
      <c r="C4856" t="s">
        <v>6</v>
      </c>
      <c r="D4856">
        <v>1</v>
      </c>
      <c r="E4856" t="s">
        <v>16710</v>
      </c>
      <c r="F4856" t="s">
        <v>13610</v>
      </c>
      <c r="G4856" t="s">
        <v>4</v>
      </c>
      <c r="H4856" t="s">
        <v>5149</v>
      </c>
      <c r="I4856" s="2">
        <v>476.44</v>
      </c>
      <c r="J4856" s="5"/>
      <c r="L4856" s="5"/>
      <c r="M4856" s="2">
        <f t="shared" si="75"/>
        <v>127543.87000000064</v>
      </c>
      <c r="P4856"/>
    </row>
    <row r="4857" spans="1:16" hidden="1">
      <c r="A4857" t="s">
        <v>16711</v>
      </c>
      <c r="B4857" s="1">
        <v>42101</v>
      </c>
      <c r="C4857" t="s">
        <v>16730</v>
      </c>
      <c r="D4857">
        <v>2</v>
      </c>
      <c r="E4857" t="s">
        <v>16731</v>
      </c>
      <c r="F4857" t="s">
        <v>7054</v>
      </c>
      <c r="G4857" t="s">
        <v>4</v>
      </c>
      <c r="H4857" t="s">
        <v>4234</v>
      </c>
      <c r="I4857" s="2">
        <v>3030</v>
      </c>
      <c r="J4857" s="5"/>
      <c r="L4857" s="5"/>
      <c r="M4857" s="2">
        <f t="shared" si="75"/>
        <v>130573.87000000064</v>
      </c>
      <c r="P4857"/>
    </row>
    <row r="4858" spans="1:16" hidden="1">
      <c r="A4858" t="s">
        <v>16732</v>
      </c>
      <c r="B4858" s="1">
        <v>42101</v>
      </c>
      <c r="C4858" t="s">
        <v>16756</v>
      </c>
      <c r="D4858">
        <v>1</v>
      </c>
      <c r="E4858" t="s">
        <v>16757</v>
      </c>
      <c r="F4858" t="s">
        <v>13561</v>
      </c>
      <c r="G4858" t="s">
        <v>4</v>
      </c>
      <c r="H4858" t="s">
        <v>16758</v>
      </c>
      <c r="I4858" s="2">
        <v>80000</v>
      </c>
      <c r="J4858" s="5"/>
      <c r="L4858" s="5"/>
      <c r="M4858" s="2">
        <f t="shared" si="75"/>
        <v>210573.87000000064</v>
      </c>
      <c r="P4858"/>
    </row>
    <row r="4859" spans="1:16" hidden="1">
      <c r="A4859" t="s">
        <v>16759</v>
      </c>
      <c r="B4859" s="1">
        <v>42101</v>
      </c>
      <c r="C4859" t="s">
        <v>16784</v>
      </c>
      <c r="D4859">
        <v>2</v>
      </c>
      <c r="E4859" t="s">
        <v>16785</v>
      </c>
      <c r="F4859" t="s">
        <v>7054</v>
      </c>
      <c r="G4859" t="s">
        <v>4</v>
      </c>
      <c r="H4859" t="s">
        <v>11978</v>
      </c>
      <c r="I4859" s="2">
        <v>1025</v>
      </c>
      <c r="J4859" s="5"/>
      <c r="L4859" s="5"/>
      <c r="M4859" s="2">
        <f t="shared" si="75"/>
        <v>211598.87000000064</v>
      </c>
      <c r="P4859"/>
    </row>
    <row r="4860" spans="1:16" hidden="1">
      <c r="A4860" t="s">
        <v>16786</v>
      </c>
      <c r="B4860" s="1">
        <v>42101</v>
      </c>
      <c r="C4860" t="s">
        <v>16812</v>
      </c>
      <c r="D4860">
        <v>2</v>
      </c>
      <c r="E4860" t="s">
        <v>16813</v>
      </c>
      <c r="F4860" t="s">
        <v>7054</v>
      </c>
      <c r="G4860" t="s">
        <v>4</v>
      </c>
      <c r="H4860" t="s">
        <v>6346</v>
      </c>
      <c r="I4860" s="2">
        <v>1025</v>
      </c>
      <c r="J4860" s="5"/>
      <c r="L4860" s="5"/>
      <c r="M4860" s="2">
        <f t="shared" si="75"/>
        <v>212623.87000000064</v>
      </c>
      <c r="P4860"/>
    </row>
    <row r="4861" spans="1:16" hidden="1">
      <c r="A4861" t="s">
        <v>16814</v>
      </c>
      <c r="B4861" s="1">
        <v>42101</v>
      </c>
      <c r="C4861" t="s">
        <v>16835</v>
      </c>
      <c r="D4861">
        <v>2</v>
      </c>
      <c r="E4861" t="s">
        <v>16836</v>
      </c>
      <c r="F4861" t="s">
        <v>7054</v>
      </c>
      <c r="G4861" t="s">
        <v>4</v>
      </c>
      <c r="H4861" t="s">
        <v>2277</v>
      </c>
      <c r="I4861" s="2">
        <v>600.01</v>
      </c>
      <c r="J4861" s="5"/>
      <c r="L4861" s="5"/>
      <c r="M4861" s="2">
        <f t="shared" si="75"/>
        <v>213223.88000000064</v>
      </c>
      <c r="P4861"/>
    </row>
    <row r="4862" spans="1:16" hidden="1">
      <c r="A4862" t="s">
        <v>16837</v>
      </c>
      <c r="B4862" s="1">
        <v>42101</v>
      </c>
      <c r="C4862" t="s">
        <v>6</v>
      </c>
      <c r="D4862">
        <v>1</v>
      </c>
      <c r="E4862" t="s">
        <v>16856</v>
      </c>
      <c r="F4862" t="s">
        <v>13610</v>
      </c>
      <c r="G4862" t="s">
        <v>4</v>
      </c>
      <c r="H4862" t="s">
        <v>16857</v>
      </c>
      <c r="I4862" s="2">
        <v>4150</v>
      </c>
      <c r="J4862" s="5"/>
      <c r="L4862" s="5"/>
      <c r="M4862" s="2">
        <f t="shared" si="75"/>
        <v>217373.88000000064</v>
      </c>
      <c r="P4862"/>
    </row>
    <row r="4863" spans="1:16" hidden="1">
      <c r="A4863" t="s">
        <v>16858</v>
      </c>
      <c r="B4863" s="1">
        <v>42101</v>
      </c>
      <c r="C4863" t="s">
        <v>16878</v>
      </c>
      <c r="D4863">
        <v>2</v>
      </c>
      <c r="E4863" t="s">
        <v>16879</v>
      </c>
      <c r="F4863" t="s">
        <v>7054</v>
      </c>
      <c r="G4863" t="s">
        <v>4</v>
      </c>
      <c r="H4863" t="s">
        <v>16825</v>
      </c>
      <c r="I4863" s="2">
        <v>1025</v>
      </c>
      <c r="J4863" s="5"/>
      <c r="L4863" s="5"/>
      <c r="M4863" s="2">
        <f t="shared" si="75"/>
        <v>218398.88000000064</v>
      </c>
      <c r="P4863"/>
    </row>
    <row r="4864" spans="1:16" hidden="1">
      <c r="A4864" t="s">
        <v>16880</v>
      </c>
      <c r="B4864" s="1">
        <v>42101</v>
      </c>
      <c r="C4864" t="s">
        <v>16903</v>
      </c>
      <c r="D4864">
        <v>2</v>
      </c>
      <c r="E4864" t="s">
        <v>16904</v>
      </c>
      <c r="F4864" t="s">
        <v>7054</v>
      </c>
      <c r="G4864" t="s">
        <v>4</v>
      </c>
      <c r="H4864" t="s">
        <v>10854</v>
      </c>
      <c r="I4864" s="2">
        <v>2024</v>
      </c>
      <c r="J4864" s="5"/>
      <c r="L4864" s="5"/>
      <c r="M4864" s="2">
        <f t="shared" si="75"/>
        <v>220422.88000000064</v>
      </c>
      <c r="P4864"/>
    </row>
    <row r="4865" spans="1:16" hidden="1">
      <c r="A4865" t="s">
        <v>16905</v>
      </c>
      <c r="B4865" s="1">
        <v>42101</v>
      </c>
      <c r="C4865" t="s">
        <v>16925</v>
      </c>
      <c r="D4865">
        <v>2</v>
      </c>
      <c r="E4865" t="s">
        <v>16926</v>
      </c>
      <c r="F4865" t="s">
        <v>7054</v>
      </c>
      <c r="G4865" t="s">
        <v>4</v>
      </c>
      <c r="H4865" t="s">
        <v>14664</v>
      </c>
      <c r="I4865" s="2">
        <v>1025</v>
      </c>
      <c r="J4865" s="5"/>
      <c r="L4865" s="5"/>
      <c r="M4865" s="2">
        <f t="shared" si="75"/>
        <v>221447.88000000064</v>
      </c>
      <c r="P4865"/>
    </row>
    <row r="4866" spans="1:16" hidden="1">
      <c r="A4866" t="s">
        <v>16927</v>
      </c>
      <c r="B4866" s="1">
        <v>42101</v>
      </c>
      <c r="C4866" t="s">
        <v>16950</v>
      </c>
      <c r="D4866">
        <v>1</v>
      </c>
      <c r="E4866" t="s">
        <v>16951</v>
      </c>
      <c r="F4866" t="s">
        <v>13561</v>
      </c>
      <c r="G4866" t="s">
        <v>4</v>
      </c>
      <c r="H4866" t="s">
        <v>1812</v>
      </c>
      <c r="I4866" s="2">
        <v>75000</v>
      </c>
      <c r="J4866" s="5"/>
      <c r="L4866" s="5"/>
      <c r="M4866" s="2">
        <f t="shared" si="75"/>
        <v>296447.88000000064</v>
      </c>
      <c r="P4866"/>
    </row>
    <row r="4867" spans="1:16" hidden="1">
      <c r="A4867" t="s">
        <v>16952</v>
      </c>
      <c r="B4867" s="1">
        <v>42101</v>
      </c>
      <c r="C4867" t="s">
        <v>16971</v>
      </c>
      <c r="D4867">
        <v>2</v>
      </c>
      <c r="E4867" t="s">
        <v>16972</v>
      </c>
      <c r="F4867" t="s">
        <v>7054</v>
      </c>
      <c r="G4867" t="s">
        <v>4</v>
      </c>
      <c r="H4867" t="s">
        <v>16973</v>
      </c>
      <c r="I4867" s="2">
        <v>1025</v>
      </c>
      <c r="J4867" s="5"/>
      <c r="L4867" s="5"/>
      <c r="M4867" s="2">
        <f t="shared" si="75"/>
        <v>297472.88000000064</v>
      </c>
      <c r="P4867"/>
    </row>
    <row r="4868" spans="1:16" hidden="1">
      <c r="A4868" t="s">
        <v>16974</v>
      </c>
      <c r="B4868" s="1">
        <v>42101</v>
      </c>
      <c r="C4868" t="s">
        <v>16996</v>
      </c>
      <c r="D4868">
        <v>2</v>
      </c>
      <c r="E4868" t="s">
        <v>16997</v>
      </c>
      <c r="F4868" t="s">
        <v>7054</v>
      </c>
      <c r="G4868" t="s">
        <v>4</v>
      </c>
      <c r="H4868" t="s">
        <v>1537</v>
      </c>
      <c r="J4868" s="5"/>
      <c r="K4868" s="2">
        <v>3030</v>
      </c>
      <c r="L4868" s="5"/>
      <c r="M4868" s="2">
        <f t="shared" si="75"/>
        <v>294442.88000000064</v>
      </c>
      <c r="P4868"/>
    </row>
    <row r="4869" spans="1:16" hidden="1">
      <c r="A4869" t="s">
        <v>16974</v>
      </c>
      <c r="B4869" s="1">
        <v>42101</v>
      </c>
      <c r="C4869" t="s">
        <v>16996</v>
      </c>
      <c r="D4869">
        <v>2</v>
      </c>
      <c r="E4869" t="s">
        <v>16997</v>
      </c>
      <c r="F4869" t="s">
        <v>7054</v>
      </c>
      <c r="G4869" t="s">
        <v>4</v>
      </c>
      <c r="H4869" t="s">
        <v>1537</v>
      </c>
      <c r="I4869" s="2">
        <v>3030</v>
      </c>
      <c r="J4869" s="5"/>
      <c r="L4869" s="5"/>
      <c r="M4869" s="2">
        <f t="shared" si="75"/>
        <v>297472.88000000064</v>
      </c>
      <c r="P4869"/>
    </row>
    <row r="4870" spans="1:16" hidden="1">
      <c r="A4870" t="s">
        <v>16998</v>
      </c>
      <c r="B4870" s="1">
        <v>42101</v>
      </c>
      <c r="C4870" t="s">
        <v>6</v>
      </c>
      <c r="D4870">
        <v>1</v>
      </c>
      <c r="E4870" t="s">
        <v>17020</v>
      </c>
      <c r="F4870" t="s">
        <v>13610</v>
      </c>
      <c r="G4870" t="s">
        <v>4</v>
      </c>
      <c r="H4870" t="s">
        <v>213</v>
      </c>
      <c r="I4870" s="2">
        <v>75.61</v>
      </c>
      <c r="J4870" s="5"/>
      <c r="L4870" s="5"/>
      <c r="M4870" s="2">
        <f t="shared" si="75"/>
        <v>297548.49000000063</v>
      </c>
      <c r="P4870"/>
    </row>
    <row r="4871" spans="1:16" hidden="1">
      <c r="A4871" t="s">
        <v>17022</v>
      </c>
      <c r="B4871" s="1">
        <v>42101</v>
      </c>
      <c r="C4871" t="s">
        <v>6</v>
      </c>
      <c r="D4871">
        <v>1</v>
      </c>
      <c r="E4871" t="s">
        <v>17040</v>
      </c>
      <c r="F4871" t="s">
        <v>13610</v>
      </c>
      <c r="G4871" t="s">
        <v>4</v>
      </c>
      <c r="H4871" t="s">
        <v>4011</v>
      </c>
      <c r="I4871" s="2">
        <v>4000</v>
      </c>
      <c r="J4871" s="5"/>
      <c r="L4871" s="5"/>
      <c r="M4871" s="2">
        <f t="shared" si="75"/>
        <v>301548.49000000063</v>
      </c>
      <c r="P4871"/>
    </row>
    <row r="4872" spans="1:16" hidden="1">
      <c r="A4872" t="s">
        <v>17043</v>
      </c>
      <c r="B4872" s="1">
        <v>42101</v>
      </c>
      <c r="C4872" t="s">
        <v>970</v>
      </c>
      <c r="D4872">
        <v>2</v>
      </c>
      <c r="E4872" t="s">
        <v>17065</v>
      </c>
      <c r="F4872" t="s">
        <v>7054</v>
      </c>
      <c r="G4872" t="s">
        <v>4</v>
      </c>
      <c r="H4872" t="s">
        <v>972</v>
      </c>
      <c r="I4872" s="2">
        <v>1025</v>
      </c>
      <c r="J4872" s="5"/>
      <c r="L4872" s="5"/>
      <c r="M4872" s="2">
        <f t="shared" si="75"/>
        <v>302573.49000000063</v>
      </c>
      <c r="P4872"/>
    </row>
    <row r="4873" spans="1:16" hidden="1">
      <c r="A4873" t="s">
        <v>17067</v>
      </c>
      <c r="B4873" s="1">
        <v>42101</v>
      </c>
      <c r="C4873" t="s">
        <v>1835</v>
      </c>
      <c r="D4873">
        <v>2</v>
      </c>
      <c r="E4873" t="s">
        <v>17085</v>
      </c>
      <c r="F4873" t="s">
        <v>7054</v>
      </c>
      <c r="G4873" t="s">
        <v>4</v>
      </c>
      <c r="H4873" t="s">
        <v>972</v>
      </c>
      <c r="I4873" s="2">
        <v>4100</v>
      </c>
      <c r="J4873" s="5"/>
      <c r="L4873" s="5"/>
      <c r="M4873" s="2">
        <f t="shared" ref="M4873:M4936" si="76">+M4872+I4873-K4873</f>
        <v>306673.49000000063</v>
      </c>
      <c r="P4873"/>
    </row>
    <row r="4874" spans="1:16" hidden="1">
      <c r="A4874" t="s">
        <v>17087</v>
      </c>
      <c r="B4874" s="1">
        <v>42101</v>
      </c>
      <c r="C4874" t="s">
        <v>1843</v>
      </c>
      <c r="D4874">
        <v>2</v>
      </c>
      <c r="E4874" t="s">
        <v>17108</v>
      </c>
      <c r="F4874" t="s">
        <v>7054</v>
      </c>
      <c r="G4874" t="s">
        <v>4</v>
      </c>
      <c r="H4874" t="s">
        <v>1845</v>
      </c>
      <c r="I4874" s="2">
        <v>1025</v>
      </c>
      <c r="J4874" s="5"/>
      <c r="L4874" s="5"/>
      <c r="M4874" s="2">
        <f t="shared" si="76"/>
        <v>307698.49000000063</v>
      </c>
      <c r="P4874"/>
    </row>
    <row r="4875" spans="1:16" hidden="1">
      <c r="A4875" t="s">
        <v>1923</v>
      </c>
      <c r="B4875" s="36">
        <v>42102</v>
      </c>
      <c r="C4875" s="35" t="s">
        <v>43</v>
      </c>
      <c r="D4875" s="35">
        <v>1</v>
      </c>
      <c r="E4875" s="35" t="s">
        <v>1930</v>
      </c>
      <c r="F4875" s="35" t="s">
        <v>16</v>
      </c>
      <c r="G4875" s="35" t="s">
        <v>4</v>
      </c>
      <c r="H4875" s="35" t="s">
        <v>1931</v>
      </c>
      <c r="I4875" s="11"/>
      <c r="J4875" s="12"/>
      <c r="K4875" s="11">
        <v>1740</v>
      </c>
      <c r="L4875" s="12"/>
      <c r="M4875" s="11">
        <f t="shared" si="76"/>
        <v>305958.49000000063</v>
      </c>
      <c r="P4875"/>
    </row>
    <row r="4876" spans="1:16" hidden="1">
      <c r="A4876" t="s">
        <v>1955</v>
      </c>
      <c r="B4876" s="1">
        <v>42102</v>
      </c>
      <c r="C4876" t="s">
        <v>11</v>
      </c>
      <c r="D4876">
        <v>1</v>
      </c>
      <c r="E4876" t="s">
        <v>1960</v>
      </c>
      <c r="F4876" t="s">
        <v>13</v>
      </c>
      <c r="G4876" t="s">
        <v>4</v>
      </c>
      <c r="H4876" t="s">
        <v>1812</v>
      </c>
      <c r="J4876" s="5"/>
      <c r="K4876" s="2">
        <v>100000</v>
      </c>
      <c r="L4876" s="5"/>
      <c r="M4876" s="2">
        <f t="shared" si="76"/>
        <v>205958.49000000063</v>
      </c>
      <c r="P4876"/>
    </row>
    <row r="4877" spans="1:16" hidden="1">
      <c r="A4877" t="s">
        <v>1961</v>
      </c>
      <c r="B4877" s="1">
        <v>42102</v>
      </c>
      <c r="C4877" t="s">
        <v>1969</v>
      </c>
      <c r="D4877">
        <v>2</v>
      </c>
      <c r="E4877" t="s">
        <v>1970</v>
      </c>
      <c r="F4877" t="s">
        <v>78</v>
      </c>
      <c r="G4877" t="s">
        <v>4</v>
      </c>
      <c r="H4877" t="s">
        <v>1971</v>
      </c>
      <c r="J4877" s="5"/>
      <c r="K4877" s="2">
        <v>3030</v>
      </c>
      <c r="L4877" s="5"/>
      <c r="M4877" s="2">
        <f t="shared" si="76"/>
        <v>202928.49000000063</v>
      </c>
      <c r="P4877"/>
    </row>
    <row r="4878" spans="1:16" hidden="1">
      <c r="A4878" t="s">
        <v>2001</v>
      </c>
      <c r="B4878" s="1">
        <v>42102</v>
      </c>
      <c r="C4878" t="s">
        <v>11</v>
      </c>
      <c r="D4878">
        <v>1</v>
      </c>
      <c r="E4878" t="s">
        <v>2009</v>
      </c>
      <c r="F4878" t="s">
        <v>13</v>
      </c>
      <c r="G4878" t="s">
        <v>4</v>
      </c>
      <c r="H4878" t="s">
        <v>1812</v>
      </c>
      <c r="J4878" s="5"/>
      <c r="K4878" s="2">
        <v>35000</v>
      </c>
      <c r="L4878" s="5"/>
      <c r="M4878" s="2">
        <f t="shared" si="76"/>
        <v>167928.49000000063</v>
      </c>
      <c r="P4878"/>
    </row>
    <row r="4879" spans="1:16" hidden="1">
      <c r="A4879" t="s">
        <v>2055</v>
      </c>
      <c r="B4879" s="1">
        <v>42102</v>
      </c>
      <c r="C4879" t="s">
        <v>6</v>
      </c>
      <c r="D4879">
        <v>1</v>
      </c>
      <c r="E4879" t="s">
        <v>2063</v>
      </c>
      <c r="F4879" t="s">
        <v>8</v>
      </c>
      <c r="G4879" t="s">
        <v>4</v>
      </c>
      <c r="H4879" t="s">
        <v>2064</v>
      </c>
      <c r="I4879" s="2">
        <v>1025</v>
      </c>
      <c r="J4879" s="5"/>
      <c r="L4879" s="5"/>
      <c r="M4879" s="2">
        <f t="shared" si="76"/>
        <v>168953.49000000063</v>
      </c>
      <c r="P4879"/>
    </row>
    <row r="4880" spans="1:16" hidden="1">
      <c r="A4880" t="s">
        <v>2094</v>
      </c>
      <c r="B4880" s="1">
        <v>42102</v>
      </c>
      <c r="C4880" t="s">
        <v>6</v>
      </c>
      <c r="D4880">
        <v>1</v>
      </c>
      <c r="E4880" t="s">
        <v>2097</v>
      </c>
      <c r="F4880" t="s">
        <v>29</v>
      </c>
      <c r="G4880" t="s">
        <v>4</v>
      </c>
      <c r="H4880" t="s">
        <v>2098</v>
      </c>
      <c r="I4880" s="2">
        <v>1771.2</v>
      </c>
      <c r="J4880" s="5"/>
      <c r="L4880" s="5"/>
      <c r="M4880" s="2">
        <f t="shared" si="76"/>
        <v>170724.69000000064</v>
      </c>
      <c r="P4880"/>
    </row>
    <row r="4881" spans="1:16" hidden="1">
      <c r="A4881" t="s">
        <v>2108</v>
      </c>
      <c r="B4881" s="1">
        <v>42102</v>
      </c>
      <c r="C4881" t="s">
        <v>11</v>
      </c>
      <c r="D4881">
        <v>1</v>
      </c>
      <c r="E4881" t="s">
        <v>2111</v>
      </c>
      <c r="F4881" t="s">
        <v>13</v>
      </c>
      <c r="G4881" t="s">
        <v>4</v>
      </c>
      <c r="H4881" t="s">
        <v>2112</v>
      </c>
      <c r="J4881" s="5"/>
      <c r="K4881" s="2">
        <v>800</v>
      </c>
      <c r="L4881" s="5"/>
      <c r="M4881" s="2">
        <f t="shared" si="76"/>
        <v>169924.69000000064</v>
      </c>
      <c r="P4881"/>
    </row>
    <row r="4882" spans="1:16" hidden="1">
      <c r="A4882" t="s">
        <v>2113</v>
      </c>
      <c r="B4882" s="1">
        <v>42102</v>
      </c>
      <c r="C4882" t="s">
        <v>6</v>
      </c>
      <c r="D4882">
        <v>1</v>
      </c>
      <c r="E4882" t="s">
        <v>2118</v>
      </c>
      <c r="F4882" t="s">
        <v>29</v>
      </c>
      <c r="G4882" t="s">
        <v>4</v>
      </c>
      <c r="H4882" t="s">
        <v>2119</v>
      </c>
      <c r="I4882" s="2">
        <v>972.72</v>
      </c>
      <c r="J4882" s="5"/>
      <c r="L4882" s="5"/>
      <c r="M4882" s="2">
        <f t="shared" si="76"/>
        <v>170897.41000000064</v>
      </c>
      <c r="P4882"/>
    </row>
    <row r="4883" spans="1:16" hidden="1">
      <c r="A4883" t="s">
        <v>2120</v>
      </c>
      <c r="B4883" s="1">
        <v>42102</v>
      </c>
      <c r="C4883" t="s">
        <v>11</v>
      </c>
      <c r="D4883">
        <v>1</v>
      </c>
      <c r="E4883" t="s">
        <v>2126</v>
      </c>
      <c r="F4883" t="s">
        <v>13</v>
      </c>
      <c r="G4883" t="s">
        <v>4</v>
      </c>
      <c r="H4883" t="s">
        <v>2127</v>
      </c>
      <c r="J4883" s="5"/>
      <c r="K4883" s="2">
        <v>116880.43</v>
      </c>
      <c r="L4883" s="5"/>
      <c r="M4883" s="2">
        <f t="shared" si="76"/>
        <v>54016.980000000651</v>
      </c>
      <c r="P4883"/>
    </row>
    <row r="4884" spans="1:16" hidden="1">
      <c r="A4884" t="s">
        <v>2134</v>
      </c>
      <c r="B4884" s="1">
        <v>42102</v>
      </c>
      <c r="C4884" t="s">
        <v>6</v>
      </c>
      <c r="D4884">
        <v>1</v>
      </c>
      <c r="E4884" t="s">
        <v>2137</v>
      </c>
      <c r="F4884" t="s">
        <v>29</v>
      </c>
      <c r="G4884" t="s">
        <v>4</v>
      </c>
      <c r="H4884" t="s">
        <v>2138</v>
      </c>
      <c r="I4884" s="2">
        <v>341.82</v>
      </c>
      <c r="J4884" s="5"/>
      <c r="L4884" s="5"/>
      <c r="M4884" s="2">
        <f t="shared" si="76"/>
        <v>54358.80000000065</v>
      </c>
      <c r="P4884"/>
    </row>
    <row r="4885" spans="1:16" hidden="1">
      <c r="A4885" t="s">
        <v>2139</v>
      </c>
      <c r="B4885" s="1">
        <v>42102</v>
      </c>
      <c r="C4885" t="s">
        <v>6</v>
      </c>
      <c r="D4885">
        <v>1</v>
      </c>
      <c r="E4885" t="s">
        <v>2141</v>
      </c>
      <c r="F4885" t="s">
        <v>29</v>
      </c>
      <c r="G4885" t="s">
        <v>4</v>
      </c>
      <c r="H4885" t="s">
        <v>2142</v>
      </c>
      <c r="I4885" s="2">
        <v>5000</v>
      </c>
      <c r="J4885" s="5"/>
      <c r="L4885" s="5"/>
      <c r="M4885" s="2">
        <f t="shared" si="76"/>
        <v>59358.80000000065</v>
      </c>
      <c r="P4885"/>
    </row>
    <row r="4886" spans="1:16" hidden="1">
      <c r="A4886" t="s">
        <v>2172</v>
      </c>
      <c r="B4886" s="1">
        <v>42102</v>
      </c>
      <c r="C4886" t="s">
        <v>1</v>
      </c>
      <c r="D4886">
        <v>1</v>
      </c>
      <c r="E4886" t="s">
        <v>2177</v>
      </c>
      <c r="F4886" t="s">
        <v>13</v>
      </c>
      <c r="G4886" t="s">
        <v>4</v>
      </c>
      <c r="H4886" t="s">
        <v>1212</v>
      </c>
      <c r="J4886" s="5"/>
      <c r="K4886" s="2">
        <v>40000</v>
      </c>
      <c r="L4886" s="5"/>
      <c r="M4886" s="2">
        <f t="shared" si="76"/>
        <v>19358.80000000065</v>
      </c>
      <c r="P4886"/>
    </row>
    <row r="4887" spans="1:16" hidden="1">
      <c r="A4887" t="s">
        <v>2200</v>
      </c>
      <c r="B4887" s="1">
        <v>42102</v>
      </c>
      <c r="C4887" t="s">
        <v>1</v>
      </c>
      <c r="D4887">
        <v>2</v>
      </c>
      <c r="E4887" t="s">
        <v>2204</v>
      </c>
      <c r="F4887" t="s">
        <v>3</v>
      </c>
      <c r="G4887" t="s">
        <v>4</v>
      </c>
      <c r="H4887" t="s">
        <v>5</v>
      </c>
      <c r="I4887" s="2">
        <v>27266.17</v>
      </c>
      <c r="J4887" s="5"/>
      <c r="L4887" s="5"/>
      <c r="M4887" s="2">
        <f t="shared" si="76"/>
        <v>46624.970000000649</v>
      </c>
      <c r="P4887"/>
    </row>
    <row r="4888" spans="1:16" hidden="1">
      <c r="A4888" t="s">
        <v>2205</v>
      </c>
      <c r="B4888" s="1">
        <v>42102</v>
      </c>
      <c r="C4888" t="s">
        <v>1</v>
      </c>
      <c r="D4888">
        <v>1</v>
      </c>
      <c r="E4888" t="s">
        <v>2209</v>
      </c>
      <c r="F4888" t="s">
        <v>13</v>
      </c>
      <c r="G4888" t="s">
        <v>4</v>
      </c>
      <c r="H4888" t="s">
        <v>1027</v>
      </c>
      <c r="J4888" s="5"/>
      <c r="K4888" s="2">
        <v>27266.17</v>
      </c>
      <c r="L4888" s="5"/>
      <c r="M4888" s="2">
        <f t="shared" si="76"/>
        <v>19358.80000000065</v>
      </c>
      <c r="P4888"/>
    </row>
    <row r="4889" spans="1:16" hidden="1">
      <c r="A4889" t="s">
        <v>2210</v>
      </c>
      <c r="B4889" s="1">
        <v>42102</v>
      </c>
      <c r="C4889" t="s">
        <v>240</v>
      </c>
      <c r="D4889">
        <v>1</v>
      </c>
      <c r="E4889" t="s">
        <v>2214</v>
      </c>
      <c r="F4889" t="s">
        <v>13</v>
      </c>
      <c r="G4889" t="s">
        <v>4</v>
      </c>
      <c r="H4889" t="s">
        <v>240</v>
      </c>
      <c r="J4889" s="5"/>
      <c r="K4889" s="2">
        <v>2130</v>
      </c>
      <c r="L4889" s="5"/>
      <c r="M4889" s="2">
        <f t="shared" si="76"/>
        <v>17228.80000000065</v>
      </c>
      <c r="P4889"/>
    </row>
    <row r="4890" spans="1:16" hidden="1">
      <c r="A4890" t="s">
        <v>2216</v>
      </c>
      <c r="B4890" s="1">
        <v>42102</v>
      </c>
      <c r="C4890" t="s">
        <v>293</v>
      </c>
      <c r="D4890">
        <v>1</v>
      </c>
      <c r="E4890" t="s">
        <v>2220</v>
      </c>
      <c r="F4890" t="s">
        <v>13</v>
      </c>
      <c r="G4890" t="s">
        <v>4</v>
      </c>
      <c r="H4890" t="s">
        <v>2125</v>
      </c>
      <c r="J4890" s="5"/>
      <c r="K4890" s="2">
        <v>1089.47</v>
      </c>
      <c r="L4890" s="5"/>
      <c r="M4890" s="2">
        <f t="shared" si="76"/>
        <v>16139.330000000651</v>
      </c>
      <c r="P4890"/>
    </row>
    <row r="4891" spans="1:16" hidden="1">
      <c r="A4891" t="s">
        <v>2221</v>
      </c>
      <c r="B4891" s="1">
        <v>42102</v>
      </c>
      <c r="C4891" t="s">
        <v>195</v>
      </c>
      <c r="D4891">
        <v>1</v>
      </c>
      <c r="E4891" t="s">
        <v>2229</v>
      </c>
      <c r="F4891" t="s">
        <v>13</v>
      </c>
      <c r="G4891" t="s">
        <v>4</v>
      </c>
      <c r="H4891" t="s">
        <v>195</v>
      </c>
      <c r="J4891" s="5"/>
      <c r="K4891" s="2">
        <v>18640.310000000001</v>
      </c>
      <c r="L4891" s="5"/>
      <c r="M4891" s="2">
        <f t="shared" si="76"/>
        <v>-2500.9799999993502</v>
      </c>
      <c r="P4891"/>
    </row>
    <row r="4892" spans="1:16" hidden="1">
      <c r="A4892" t="s">
        <v>2231</v>
      </c>
      <c r="B4892" s="1">
        <v>42102</v>
      </c>
      <c r="C4892" t="s">
        <v>18</v>
      </c>
      <c r="D4892">
        <v>1</v>
      </c>
      <c r="E4892" t="s">
        <v>2237</v>
      </c>
      <c r="F4892" t="s">
        <v>13</v>
      </c>
      <c r="G4892" t="s">
        <v>4</v>
      </c>
      <c r="H4892" t="s">
        <v>18</v>
      </c>
      <c r="J4892" s="5"/>
      <c r="K4892" s="2">
        <v>21319.99</v>
      </c>
      <c r="L4892" s="5"/>
      <c r="M4892" s="2">
        <f t="shared" si="76"/>
        <v>-23820.969999999354</v>
      </c>
      <c r="P4892"/>
    </row>
    <row r="4893" spans="1:16" hidden="1">
      <c r="A4893" t="s">
        <v>17111</v>
      </c>
      <c r="B4893" s="1">
        <v>42102</v>
      </c>
      <c r="C4893" t="s">
        <v>17134</v>
      </c>
      <c r="D4893">
        <v>2</v>
      </c>
      <c r="E4893" t="s">
        <v>17135</v>
      </c>
      <c r="F4893" t="s">
        <v>7054</v>
      </c>
      <c r="G4893" t="s">
        <v>4</v>
      </c>
      <c r="H4893" t="s">
        <v>17136</v>
      </c>
      <c r="I4893" s="2">
        <v>2989.99</v>
      </c>
      <c r="J4893" s="5"/>
      <c r="L4893" s="5"/>
      <c r="M4893" s="2">
        <f t="shared" si="76"/>
        <v>-20830.979999999356</v>
      </c>
      <c r="P4893"/>
    </row>
    <row r="4894" spans="1:16" hidden="1">
      <c r="A4894" t="s">
        <v>17137</v>
      </c>
      <c r="B4894" s="1">
        <v>42102</v>
      </c>
      <c r="C4894" t="s">
        <v>18</v>
      </c>
      <c r="D4894">
        <v>2</v>
      </c>
      <c r="E4894" t="s">
        <v>17158</v>
      </c>
      <c r="F4894" t="s">
        <v>13559</v>
      </c>
      <c r="G4894" t="s">
        <v>479</v>
      </c>
      <c r="H4894" t="s">
        <v>1931</v>
      </c>
      <c r="I4894" s="2">
        <v>1740</v>
      </c>
      <c r="J4894" s="5"/>
      <c r="L4894" s="5"/>
      <c r="M4894" s="2">
        <f t="shared" si="76"/>
        <v>-19090.979999999356</v>
      </c>
      <c r="P4894"/>
    </row>
    <row r="4895" spans="1:16" hidden="1">
      <c r="A4895" t="s">
        <v>17159</v>
      </c>
      <c r="B4895" s="1">
        <v>42102</v>
      </c>
      <c r="C4895" t="s">
        <v>18</v>
      </c>
      <c r="D4895">
        <v>2</v>
      </c>
      <c r="E4895" t="s">
        <v>17185</v>
      </c>
      <c r="F4895" t="s">
        <v>13559</v>
      </c>
      <c r="G4895" t="s">
        <v>479</v>
      </c>
      <c r="H4895" t="s">
        <v>1877</v>
      </c>
      <c r="I4895" s="2">
        <v>64.47</v>
      </c>
      <c r="J4895" s="5"/>
      <c r="L4895" s="5"/>
      <c r="M4895" s="2">
        <f t="shared" si="76"/>
        <v>-19026.509999999354</v>
      </c>
      <c r="P4895"/>
    </row>
    <row r="4896" spans="1:16" hidden="1">
      <c r="A4896" t="s">
        <v>17186</v>
      </c>
      <c r="B4896" s="1">
        <v>42102</v>
      </c>
      <c r="C4896" t="s">
        <v>17210</v>
      </c>
      <c r="D4896">
        <v>2</v>
      </c>
      <c r="E4896" t="s">
        <v>17211</v>
      </c>
      <c r="F4896" t="s">
        <v>7054</v>
      </c>
      <c r="G4896" t="s">
        <v>4</v>
      </c>
      <c r="H4896" t="s">
        <v>17212</v>
      </c>
      <c r="I4896" s="2">
        <v>1025</v>
      </c>
      <c r="J4896" s="5"/>
      <c r="L4896" s="5"/>
      <c r="M4896" s="2">
        <f t="shared" si="76"/>
        <v>-18001.509999999354</v>
      </c>
      <c r="P4896"/>
    </row>
    <row r="4897" spans="1:16" hidden="1">
      <c r="A4897" t="s">
        <v>17213</v>
      </c>
      <c r="B4897" s="1">
        <v>42102</v>
      </c>
      <c r="C4897" t="s">
        <v>16950</v>
      </c>
      <c r="D4897">
        <v>1</v>
      </c>
      <c r="E4897" t="s">
        <v>17233</v>
      </c>
      <c r="F4897" t="s">
        <v>13561</v>
      </c>
      <c r="G4897" t="s">
        <v>4</v>
      </c>
      <c r="H4897" t="s">
        <v>1812</v>
      </c>
      <c r="I4897" s="2">
        <v>100000</v>
      </c>
      <c r="J4897" s="5"/>
      <c r="L4897" s="5"/>
      <c r="M4897" s="2">
        <f t="shared" si="76"/>
        <v>81998.490000000646</v>
      </c>
      <c r="P4897"/>
    </row>
    <row r="4898" spans="1:16" hidden="1">
      <c r="A4898" t="s">
        <v>17234</v>
      </c>
      <c r="B4898" s="1">
        <v>42102</v>
      </c>
      <c r="C4898" t="s">
        <v>1969</v>
      </c>
      <c r="D4898">
        <v>2</v>
      </c>
      <c r="E4898" t="s">
        <v>17258</v>
      </c>
      <c r="F4898" t="s">
        <v>7054</v>
      </c>
      <c r="G4898" t="s">
        <v>4</v>
      </c>
      <c r="H4898" t="s">
        <v>1971</v>
      </c>
      <c r="I4898" s="2">
        <v>3030</v>
      </c>
      <c r="J4898" s="5"/>
      <c r="L4898" s="5"/>
      <c r="M4898" s="2">
        <f t="shared" si="76"/>
        <v>85028.490000000646</v>
      </c>
      <c r="P4898"/>
    </row>
    <row r="4899" spans="1:16" hidden="1">
      <c r="A4899" t="s">
        <v>17259</v>
      </c>
      <c r="B4899" s="1">
        <v>42102</v>
      </c>
      <c r="C4899" t="s">
        <v>17278</v>
      </c>
      <c r="D4899">
        <v>2</v>
      </c>
      <c r="E4899" t="s">
        <v>17279</v>
      </c>
      <c r="F4899" t="s">
        <v>7054</v>
      </c>
      <c r="G4899" t="s">
        <v>4</v>
      </c>
      <c r="H4899" t="s">
        <v>7176</v>
      </c>
      <c r="I4899" s="2">
        <v>1025</v>
      </c>
      <c r="J4899" s="5"/>
      <c r="L4899" s="5"/>
      <c r="M4899" s="2">
        <f t="shared" si="76"/>
        <v>86053.490000000646</v>
      </c>
      <c r="P4899"/>
    </row>
    <row r="4900" spans="1:16" hidden="1">
      <c r="A4900" t="s">
        <v>17280</v>
      </c>
      <c r="B4900" s="1">
        <v>42102</v>
      </c>
      <c r="C4900" t="s">
        <v>18</v>
      </c>
      <c r="D4900">
        <v>2</v>
      </c>
      <c r="E4900" t="s">
        <v>17303</v>
      </c>
      <c r="F4900" t="s">
        <v>13559</v>
      </c>
      <c r="G4900" t="s">
        <v>479</v>
      </c>
      <c r="H4900" t="s">
        <v>2732</v>
      </c>
      <c r="I4900" s="2">
        <v>1064.95</v>
      </c>
      <c r="J4900" s="5"/>
      <c r="L4900" s="5"/>
      <c r="M4900" s="2">
        <f t="shared" si="76"/>
        <v>87118.440000000643</v>
      </c>
      <c r="P4900"/>
    </row>
    <row r="4901" spans="1:16" hidden="1">
      <c r="A4901" t="s">
        <v>17304</v>
      </c>
      <c r="B4901" s="1">
        <v>42102</v>
      </c>
      <c r="C4901" t="s">
        <v>17326</v>
      </c>
      <c r="D4901">
        <v>2</v>
      </c>
      <c r="E4901" t="s">
        <v>17327</v>
      </c>
      <c r="F4901" t="s">
        <v>7054</v>
      </c>
      <c r="G4901" t="s">
        <v>4</v>
      </c>
      <c r="H4901" t="s">
        <v>16640</v>
      </c>
      <c r="I4901" s="2">
        <v>1025</v>
      </c>
      <c r="J4901" s="5"/>
      <c r="L4901" s="5"/>
      <c r="M4901" s="2">
        <f t="shared" si="76"/>
        <v>88143.440000000643</v>
      </c>
      <c r="P4901"/>
    </row>
    <row r="4902" spans="1:16" hidden="1">
      <c r="A4902" t="s">
        <v>17328</v>
      </c>
      <c r="B4902" s="1">
        <v>42102</v>
      </c>
      <c r="C4902" t="s">
        <v>17346</v>
      </c>
      <c r="D4902">
        <v>2</v>
      </c>
      <c r="E4902" t="s">
        <v>17347</v>
      </c>
      <c r="F4902" t="s">
        <v>7054</v>
      </c>
      <c r="G4902" t="s">
        <v>4</v>
      </c>
      <c r="H4902" t="s">
        <v>13741</v>
      </c>
      <c r="I4902" s="2">
        <v>999</v>
      </c>
      <c r="J4902" s="5"/>
      <c r="L4902" s="5"/>
      <c r="M4902" s="2">
        <f t="shared" si="76"/>
        <v>89142.440000000643</v>
      </c>
      <c r="P4902"/>
    </row>
    <row r="4903" spans="1:16" hidden="1">
      <c r="A4903" t="s">
        <v>17348</v>
      </c>
      <c r="B4903" s="1">
        <v>42102</v>
      </c>
      <c r="C4903" t="s">
        <v>16950</v>
      </c>
      <c r="D4903">
        <v>1</v>
      </c>
      <c r="E4903" t="s">
        <v>17372</v>
      </c>
      <c r="F4903" t="s">
        <v>13561</v>
      </c>
      <c r="G4903" t="s">
        <v>4</v>
      </c>
      <c r="H4903" t="s">
        <v>1812</v>
      </c>
      <c r="I4903" s="2">
        <v>35000</v>
      </c>
      <c r="J4903" s="5"/>
      <c r="L4903" s="5"/>
      <c r="M4903" s="2">
        <f t="shared" si="76"/>
        <v>124142.44000000064</v>
      </c>
      <c r="P4903"/>
    </row>
    <row r="4904" spans="1:16" hidden="1">
      <c r="A4904" t="s">
        <v>17373</v>
      </c>
      <c r="B4904" s="1">
        <v>42102</v>
      </c>
      <c r="C4904" t="s">
        <v>17397</v>
      </c>
      <c r="D4904">
        <v>2</v>
      </c>
      <c r="E4904" t="s">
        <v>17398</v>
      </c>
      <c r="F4904" t="s">
        <v>7054</v>
      </c>
      <c r="G4904" t="s">
        <v>4</v>
      </c>
      <c r="H4904" t="s">
        <v>17399</v>
      </c>
      <c r="I4904" s="2">
        <v>1025</v>
      </c>
      <c r="J4904" s="5"/>
      <c r="L4904" s="5"/>
      <c r="M4904" s="2">
        <f t="shared" si="76"/>
        <v>125167.44000000064</v>
      </c>
      <c r="P4904"/>
    </row>
    <row r="4905" spans="1:16" hidden="1">
      <c r="A4905" t="s">
        <v>17400</v>
      </c>
      <c r="B4905" s="1">
        <v>42102</v>
      </c>
      <c r="C4905" t="s">
        <v>18</v>
      </c>
      <c r="D4905">
        <v>2</v>
      </c>
      <c r="E4905" t="s">
        <v>17424</v>
      </c>
      <c r="F4905" t="s">
        <v>13559</v>
      </c>
      <c r="G4905" t="s">
        <v>479</v>
      </c>
      <c r="H4905" t="s">
        <v>1164</v>
      </c>
      <c r="I4905" s="2">
        <v>574.79</v>
      </c>
      <c r="J4905" s="5"/>
      <c r="L4905" s="5"/>
      <c r="M4905" s="2">
        <f t="shared" si="76"/>
        <v>125742.23000000064</v>
      </c>
      <c r="P4905"/>
    </row>
    <row r="4906" spans="1:16" hidden="1">
      <c r="A4906" t="s">
        <v>17425</v>
      </c>
      <c r="B4906" s="1">
        <v>42102</v>
      </c>
      <c r="C4906" t="s">
        <v>17446</v>
      </c>
      <c r="D4906">
        <v>2</v>
      </c>
      <c r="E4906" t="s">
        <v>17447</v>
      </c>
      <c r="F4906" t="s">
        <v>7054</v>
      </c>
      <c r="G4906" t="s">
        <v>4</v>
      </c>
      <c r="H4906" t="s">
        <v>17448</v>
      </c>
      <c r="I4906" s="2">
        <v>1025</v>
      </c>
      <c r="J4906" s="5"/>
      <c r="L4906" s="5"/>
      <c r="M4906" s="2">
        <f t="shared" si="76"/>
        <v>126767.23000000064</v>
      </c>
      <c r="P4906"/>
    </row>
    <row r="4907" spans="1:16" hidden="1">
      <c r="A4907" t="s">
        <v>17449</v>
      </c>
      <c r="B4907" s="1">
        <v>42102</v>
      </c>
      <c r="C4907" t="s">
        <v>17475</v>
      </c>
      <c r="D4907">
        <v>2</v>
      </c>
      <c r="E4907" t="s">
        <v>17476</v>
      </c>
      <c r="F4907" t="s">
        <v>7054</v>
      </c>
      <c r="G4907" t="s">
        <v>4</v>
      </c>
      <c r="H4907" t="s">
        <v>17477</v>
      </c>
      <c r="I4907" s="2">
        <v>1025</v>
      </c>
      <c r="J4907" s="5"/>
      <c r="L4907" s="5"/>
      <c r="M4907" s="2">
        <f t="shared" si="76"/>
        <v>127792.23000000064</v>
      </c>
      <c r="P4907"/>
    </row>
    <row r="4908" spans="1:16" hidden="1">
      <c r="A4908" t="s">
        <v>17478</v>
      </c>
      <c r="B4908" s="1">
        <v>42102</v>
      </c>
      <c r="C4908" t="s">
        <v>17504</v>
      </c>
      <c r="D4908">
        <v>2</v>
      </c>
      <c r="E4908" t="s">
        <v>17505</v>
      </c>
      <c r="F4908" t="s">
        <v>7054</v>
      </c>
      <c r="G4908" t="s">
        <v>4</v>
      </c>
      <c r="H4908" t="s">
        <v>17506</v>
      </c>
      <c r="I4908" s="2">
        <v>1840</v>
      </c>
      <c r="J4908" s="5"/>
      <c r="L4908" s="5"/>
      <c r="M4908" s="2">
        <f t="shared" si="76"/>
        <v>129632.23000000064</v>
      </c>
      <c r="P4908"/>
    </row>
    <row r="4909" spans="1:16" hidden="1">
      <c r="A4909" t="s">
        <v>17507</v>
      </c>
      <c r="B4909" s="1">
        <v>42102</v>
      </c>
      <c r="C4909" t="s">
        <v>18</v>
      </c>
      <c r="D4909">
        <v>2</v>
      </c>
      <c r="E4909" t="s">
        <v>17529</v>
      </c>
      <c r="F4909" t="s">
        <v>13559</v>
      </c>
      <c r="G4909" t="s">
        <v>479</v>
      </c>
      <c r="H4909" t="s">
        <v>1711</v>
      </c>
      <c r="J4909" s="5"/>
      <c r="K4909" s="2">
        <v>241.78</v>
      </c>
      <c r="L4909" s="5"/>
      <c r="M4909" s="2">
        <f t="shared" si="76"/>
        <v>129390.45000000064</v>
      </c>
      <c r="P4909"/>
    </row>
    <row r="4910" spans="1:16" hidden="1">
      <c r="A4910" t="s">
        <v>17507</v>
      </c>
      <c r="B4910" s="1">
        <v>42102</v>
      </c>
      <c r="C4910" t="s">
        <v>18</v>
      </c>
      <c r="D4910">
        <v>2</v>
      </c>
      <c r="E4910" t="s">
        <v>17529</v>
      </c>
      <c r="F4910" t="s">
        <v>13559</v>
      </c>
      <c r="G4910" t="s">
        <v>479</v>
      </c>
      <c r="H4910" t="s">
        <v>1711</v>
      </c>
      <c r="I4910" s="2">
        <v>241.78</v>
      </c>
      <c r="J4910" s="5"/>
      <c r="L4910" s="5"/>
      <c r="M4910" s="2">
        <f t="shared" si="76"/>
        <v>129632.23000000064</v>
      </c>
      <c r="P4910"/>
    </row>
    <row r="4911" spans="1:16" hidden="1">
      <c r="A4911" t="s">
        <v>17530</v>
      </c>
      <c r="B4911" s="1">
        <v>42102</v>
      </c>
      <c r="C4911" t="s">
        <v>17554</v>
      </c>
      <c r="D4911">
        <v>2</v>
      </c>
      <c r="E4911" t="s">
        <v>17555</v>
      </c>
      <c r="F4911" t="s">
        <v>7054</v>
      </c>
      <c r="G4911" t="s">
        <v>4</v>
      </c>
      <c r="H4911" t="s">
        <v>17556</v>
      </c>
      <c r="I4911" s="2">
        <v>1025</v>
      </c>
      <c r="J4911" s="5"/>
      <c r="L4911" s="5"/>
      <c r="M4911" s="2">
        <f t="shared" si="76"/>
        <v>130657.23000000064</v>
      </c>
      <c r="P4911"/>
    </row>
    <row r="4912" spans="1:16" hidden="1">
      <c r="A4912" t="s">
        <v>17557</v>
      </c>
      <c r="B4912" s="1">
        <v>42102</v>
      </c>
      <c r="C4912" t="s">
        <v>17584</v>
      </c>
      <c r="D4912">
        <v>2</v>
      </c>
      <c r="E4912" t="s">
        <v>17585</v>
      </c>
      <c r="F4912" t="s">
        <v>7054</v>
      </c>
      <c r="G4912" t="s">
        <v>4</v>
      </c>
      <c r="H4912" t="s">
        <v>2833</v>
      </c>
      <c r="I4912" s="2">
        <v>2130</v>
      </c>
      <c r="J4912" s="5"/>
      <c r="L4912" s="5"/>
      <c r="M4912" s="2">
        <f t="shared" si="76"/>
        <v>132787.23000000062</v>
      </c>
      <c r="P4912"/>
    </row>
    <row r="4913" spans="1:16" hidden="1">
      <c r="A4913" t="s">
        <v>17586</v>
      </c>
      <c r="B4913" s="1">
        <v>42102</v>
      </c>
      <c r="C4913" t="s">
        <v>17612</v>
      </c>
      <c r="D4913">
        <v>2</v>
      </c>
      <c r="E4913" t="s">
        <v>17613</v>
      </c>
      <c r="F4913" t="s">
        <v>7054</v>
      </c>
      <c r="G4913" t="s">
        <v>4</v>
      </c>
      <c r="H4913" t="s">
        <v>17614</v>
      </c>
      <c r="I4913" s="2">
        <v>4100</v>
      </c>
      <c r="J4913" s="5"/>
      <c r="L4913" s="5"/>
      <c r="M4913" s="2">
        <f t="shared" si="76"/>
        <v>136887.23000000062</v>
      </c>
      <c r="P4913"/>
    </row>
    <row r="4914" spans="1:16" hidden="1">
      <c r="A4914" t="s">
        <v>17615</v>
      </c>
      <c r="B4914" s="1">
        <v>42102</v>
      </c>
      <c r="C4914" t="s">
        <v>5029</v>
      </c>
      <c r="D4914">
        <v>2</v>
      </c>
      <c r="E4914" t="s">
        <v>17641</v>
      </c>
      <c r="F4914" t="s">
        <v>13559</v>
      </c>
      <c r="G4914" t="s">
        <v>479</v>
      </c>
      <c r="H4914" t="s">
        <v>1718</v>
      </c>
      <c r="J4914" s="5"/>
      <c r="K4914" s="2">
        <v>500</v>
      </c>
      <c r="L4914" s="5"/>
      <c r="M4914" s="2">
        <f t="shared" si="76"/>
        <v>136387.23000000062</v>
      </c>
      <c r="P4914"/>
    </row>
    <row r="4915" spans="1:16" hidden="1">
      <c r="A4915" t="s">
        <v>17615</v>
      </c>
      <c r="B4915" s="1">
        <v>42102</v>
      </c>
      <c r="C4915" t="s">
        <v>5029</v>
      </c>
      <c r="D4915">
        <v>2</v>
      </c>
      <c r="E4915" t="s">
        <v>17641</v>
      </c>
      <c r="F4915" t="s">
        <v>13559</v>
      </c>
      <c r="G4915" t="s">
        <v>479</v>
      </c>
      <c r="H4915" t="s">
        <v>1718</v>
      </c>
      <c r="I4915" s="2">
        <v>1621.83</v>
      </c>
      <c r="J4915" s="5"/>
      <c r="L4915" s="5"/>
      <c r="M4915" s="2">
        <f t="shared" si="76"/>
        <v>138009.06000000061</v>
      </c>
      <c r="P4915"/>
    </row>
    <row r="4916" spans="1:16" hidden="1">
      <c r="A4916" t="s">
        <v>17642</v>
      </c>
      <c r="B4916" s="1">
        <v>42102</v>
      </c>
      <c r="C4916" t="s">
        <v>17662</v>
      </c>
      <c r="D4916">
        <v>2</v>
      </c>
      <c r="E4916" t="s">
        <v>17663</v>
      </c>
      <c r="F4916" t="s">
        <v>7054</v>
      </c>
      <c r="G4916" t="s">
        <v>4</v>
      </c>
      <c r="H4916" t="s">
        <v>17664</v>
      </c>
      <c r="I4916" s="2">
        <v>2024</v>
      </c>
      <c r="J4916" s="5"/>
      <c r="L4916" s="5"/>
      <c r="M4916" s="2">
        <f t="shared" si="76"/>
        <v>140033.06000000061</v>
      </c>
      <c r="P4916"/>
    </row>
    <row r="4917" spans="1:16" hidden="1">
      <c r="A4917" t="s">
        <v>17665</v>
      </c>
      <c r="B4917" s="1">
        <v>42102</v>
      </c>
      <c r="C4917" t="s">
        <v>17688</v>
      </c>
      <c r="D4917">
        <v>2</v>
      </c>
      <c r="E4917" t="s">
        <v>17689</v>
      </c>
      <c r="F4917" t="s">
        <v>13559</v>
      </c>
      <c r="G4917" t="s">
        <v>313</v>
      </c>
      <c r="H4917" t="s">
        <v>8907</v>
      </c>
      <c r="J4917" s="5"/>
      <c r="K4917" s="2">
        <v>2500</v>
      </c>
      <c r="L4917" s="5"/>
      <c r="M4917" s="2">
        <f t="shared" si="76"/>
        <v>137533.06000000061</v>
      </c>
      <c r="P4917"/>
    </row>
    <row r="4918" spans="1:16" hidden="1">
      <c r="A4918" t="s">
        <v>17665</v>
      </c>
      <c r="B4918" s="1">
        <v>42102</v>
      </c>
      <c r="C4918" t="s">
        <v>17688</v>
      </c>
      <c r="D4918">
        <v>2</v>
      </c>
      <c r="E4918" t="s">
        <v>17689</v>
      </c>
      <c r="F4918" t="s">
        <v>13559</v>
      </c>
      <c r="G4918" t="s">
        <v>313</v>
      </c>
      <c r="H4918" t="s">
        <v>8907</v>
      </c>
      <c r="I4918" s="2">
        <v>2500</v>
      </c>
      <c r="J4918" s="5"/>
      <c r="L4918" s="5"/>
      <c r="M4918" s="2">
        <f t="shared" si="76"/>
        <v>140033.06000000061</v>
      </c>
      <c r="P4918"/>
    </row>
    <row r="4919" spans="1:16" hidden="1">
      <c r="A4919" t="s">
        <v>17690</v>
      </c>
      <c r="B4919" s="1">
        <v>42102</v>
      </c>
      <c r="C4919" t="s">
        <v>17712</v>
      </c>
      <c r="D4919">
        <v>2</v>
      </c>
      <c r="E4919" t="s">
        <v>17713</v>
      </c>
      <c r="F4919" t="s">
        <v>7054</v>
      </c>
      <c r="G4919" t="s">
        <v>4</v>
      </c>
      <c r="H4919" t="s">
        <v>7494</v>
      </c>
      <c r="I4919" s="2">
        <v>800.01</v>
      </c>
      <c r="J4919" s="5"/>
      <c r="L4919" s="5"/>
      <c r="M4919" s="2">
        <f t="shared" si="76"/>
        <v>140833.07000000062</v>
      </c>
      <c r="P4919"/>
    </row>
    <row r="4920" spans="1:16" hidden="1">
      <c r="A4920" t="s">
        <v>17714</v>
      </c>
      <c r="B4920" s="1">
        <v>42102</v>
      </c>
      <c r="C4920" t="s">
        <v>17738</v>
      </c>
      <c r="D4920">
        <v>2</v>
      </c>
      <c r="E4920" t="s">
        <v>17739</v>
      </c>
      <c r="F4920" t="s">
        <v>7054</v>
      </c>
      <c r="G4920" t="s">
        <v>4</v>
      </c>
      <c r="H4920" t="s">
        <v>17740</v>
      </c>
      <c r="I4920" s="2">
        <v>1840</v>
      </c>
      <c r="J4920" s="5"/>
      <c r="L4920" s="5"/>
      <c r="M4920" s="2">
        <f t="shared" si="76"/>
        <v>142673.07000000062</v>
      </c>
      <c r="P4920"/>
    </row>
    <row r="4921" spans="1:16" hidden="1">
      <c r="A4921" t="s">
        <v>17742</v>
      </c>
      <c r="B4921" s="1">
        <v>42102</v>
      </c>
      <c r="C4921" t="s">
        <v>17762</v>
      </c>
      <c r="D4921">
        <v>1</v>
      </c>
      <c r="E4921" t="s">
        <v>17763</v>
      </c>
      <c r="F4921" t="s">
        <v>13565</v>
      </c>
      <c r="G4921" t="s">
        <v>4</v>
      </c>
      <c r="H4921" t="s">
        <v>2127</v>
      </c>
      <c r="I4921" s="2">
        <v>116880.43</v>
      </c>
      <c r="J4921" s="5"/>
      <c r="L4921" s="5"/>
      <c r="M4921" s="2">
        <f t="shared" si="76"/>
        <v>259553.50000000061</v>
      </c>
      <c r="P4921"/>
    </row>
    <row r="4922" spans="1:16" hidden="1">
      <c r="A4922" t="s">
        <v>17766</v>
      </c>
      <c r="B4922" s="1">
        <v>42102</v>
      </c>
      <c r="C4922" t="s">
        <v>17785</v>
      </c>
      <c r="D4922">
        <v>2</v>
      </c>
      <c r="E4922" t="s">
        <v>17786</v>
      </c>
      <c r="F4922" t="s">
        <v>7054</v>
      </c>
      <c r="G4922" t="s">
        <v>4</v>
      </c>
      <c r="H4922" t="s">
        <v>13116</v>
      </c>
      <c r="I4922" s="2">
        <v>1025</v>
      </c>
      <c r="J4922" s="5"/>
      <c r="L4922" s="5"/>
      <c r="M4922" s="2">
        <f t="shared" si="76"/>
        <v>260578.50000000061</v>
      </c>
      <c r="P4922"/>
    </row>
    <row r="4923" spans="1:16" hidden="1">
      <c r="A4923" t="s">
        <v>17788</v>
      </c>
      <c r="B4923" s="1">
        <v>42102</v>
      </c>
      <c r="C4923" t="s">
        <v>18</v>
      </c>
      <c r="D4923">
        <v>2</v>
      </c>
      <c r="E4923" t="s">
        <v>17805</v>
      </c>
      <c r="F4923" t="s">
        <v>13559</v>
      </c>
      <c r="G4923" t="s">
        <v>479</v>
      </c>
      <c r="H4923" t="s">
        <v>1335</v>
      </c>
      <c r="J4923" s="5"/>
      <c r="K4923" s="2">
        <v>678.8</v>
      </c>
      <c r="L4923" s="5"/>
      <c r="M4923" s="2">
        <f t="shared" si="76"/>
        <v>259899.70000000062</v>
      </c>
      <c r="P4923"/>
    </row>
    <row r="4924" spans="1:16" hidden="1">
      <c r="A4924" t="s">
        <v>17788</v>
      </c>
      <c r="B4924" s="1">
        <v>42102</v>
      </c>
      <c r="C4924" t="s">
        <v>18</v>
      </c>
      <c r="D4924">
        <v>2</v>
      </c>
      <c r="E4924" t="s">
        <v>17805</v>
      </c>
      <c r="F4924" t="s">
        <v>13559</v>
      </c>
      <c r="G4924" t="s">
        <v>479</v>
      </c>
      <c r="H4924" t="s">
        <v>1335</v>
      </c>
      <c r="I4924" s="2">
        <v>678.8</v>
      </c>
      <c r="J4924" s="5"/>
      <c r="L4924" s="5"/>
      <c r="M4924" s="2">
        <f t="shared" si="76"/>
        <v>260578.50000000061</v>
      </c>
      <c r="P4924"/>
    </row>
    <row r="4925" spans="1:16" hidden="1">
      <c r="A4925" t="s">
        <v>17807</v>
      </c>
      <c r="B4925" s="1">
        <v>42102</v>
      </c>
      <c r="C4925" t="s">
        <v>17827</v>
      </c>
      <c r="D4925">
        <v>2</v>
      </c>
      <c r="E4925" t="s">
        <v>17828</v>
      </c>
      <c r="F4925" t="s">
        <v>7054</v>
      </c>
      <c r="G4925" t="s">
        <v>4</v>
      </c>
      <c r="H4925" t="s">
        <v>2473</v>
      </c>
      <c r="J4925" s="5"/>
      <c r="K4925" s="2">
        <v>2619.8200000000002</v>
      </c>
      <c r="L4925" s="5"/>
      <c r="M4925" s="2">
        <f t="shared" si="76"/>
        <v>257958.6800000006</v>
      </c>
      <c r="P4925"/>
    </row>
    <row r="4926" spans="1:16" hidden="1">
      <c r="A4926" t="s">
        <v>17807</v>
      </c>
      <c r="B4926" s="1">
        <v>42102</v>
      </c>
      <c r="C4926" t="s">
        <v>17827</v>
      </c>
      <c r="D4926">
        <v>2</v>
      </c>
      <c r="E4926" t="s">
        <v>17828</v>
      </c>
      <c r="F4926" t="s">
        <v>7054</v>
      </c>
      <c r="G4926" t="s">
        <v>4</v>
      </c>
      <c r="H4926" t="s">
        <v>2473</v>
      </c>
      <c r="I4926" s="2">
        <v>5849.82</v>
      </c>
      <c r="J4926" s="5"/>
      <c r="L4926" s="5"/>
      <c r="M4926" s="2">
        <f t="shared" si="76"/>
        <v>263808.50000000058</v>
      </c>
      <c r="P4926"/>
    </row>
    <row r="4927" spans="1:16" hidden="1">
      <c r="A4927" t="s">
        <v>17830</v>
      </c>
      <c r="B4927" s="1">
        <v>42102</v>
      </c>
      <c r="C4927" t="s">
        <v>17849</v>
      </c>
      <c r="D4927">
        <v>2</v>
      </c>
      <c r="E4927" t="s">
        <v>17850</v>
      </c>
      <c r="F4927" t="s">
        <v>7054</v>
      </c>
      <c r="G4927" t="s">
        <v>4</v>
      </c>
      <c r="H4927" t="s">
        <v>2064</v>
      </c>
      <c r="J4927" s="5"/>
      <c r="K4927" s="2">
        <v>1025</v>
      </c>
      <c r="L4927" s="5"/>
      <c r="M4927" s="2">
        <f t="shared" si="76"/>
        <v>262783.50000000058</v>
      </c>
      <c r="P4927"/>
    </row>
    <row r="4928" spans="1:16" hidden="1">
      <c r="A4928" t="s">
        <v>17830</v>
      </c>
      <c r="B4928" s="1">
        <v>42102</v>
      </c>
      <c r="C4928" t="s">
        <v>17849</v>
      </c>
      <c r="D4928">
        <v>2</v>
      </c>
      <c r="E4928" t="s">
        <v>17850</v>
      </c>
      <c r="F4928" t="s">
        <v>7054</v>
      </c>
      <c r="G4928" t="s">
        <v>4</v>
      </c>
      <c r="H4928" t="s">
        <v>2064</v>
      </c>
      <c r="I4928" s="2">
        <v>1025</v>
      </c>
      <c r="J4928" s="5"/>
      <c r="L4928" s="5"/>
      <c r="M4928" s="2">
        <f t="shared" si="76"/>
        <v>263808.50000000058</v>
      </c>
      <c r="P4928"/>
    </row>
    <row r="4929" spans="1:16" hidden="1">
      <c r="A4929" t="s">
        <v>17853</v>
      </c>
      <c r="B4929" s="1">
        <v>42102</v>
      </c>
      <c r="C4929" t="s">
        <v>17875</v>
      </c>
      <c r="D4929">
        <v>2</v>
      </c>
      <c r="E4929" t="s">
        <v>17876</v>
      </c>
      <c r="F4929" t="s">
        <v>7054</v>
      </c>
      <c r="G4929" t="s">
        <v>4</v>
      </c>
      <c r="H4929" t="s">
        <v>17877</v>
      </c>
      <c r="I4929" s="2">
        <v>1025</v>
      </c>
      <c r="J4929" s="5"/>
      <c r="L4929" s="5"/>
      <c r="M4929" s="2">
        <f t="shared" si="76"/>
        <v>264833.50000000058</v>
      </c>
      <c r="P4929"/>
    </row>
    <row r="4930" spans="1:16" hidden="1">
      <c r="A4930" t="s">
        <v>17880</v>
      </c>
      <c r="B4930" s="1">
        <v>42102</v>
      </c>
      <c r="C4930" t="s">
        <v>17896</v>
      </c>
      <c r="D4930">
        <v>2</v>
      </c>
      <c r="E4930" t="s">
        <v>17897</v>
      </c>
      <c r="F4930" t="s">
        <v>7054</v>
      </c>
      <c r="G4930" t="s">
        <v>4</v>
      </c>
      <c r="H4930" t="s">
        <v>17898</v>
      </c>
      <c r="I4930" s="2">
        <v>1840</v>
      </c>
      <c r="J4930" s="5"/>
      <c r="L4930" s="5"/>
      <c r="M4930" s="2">
        <f t="shared" si="76"/>
        <v>266673.50000000058</v>
      </c>
      <c r="P4930"/>
    </row>
    <row r="4931" spans="1:16" hidden="1">
      <c r="A4931" t="s">
        <v>17902</v>
      </c>
      <c r="B4931" s="1">
        <v>42102</v>
      </c>
      <c r="C4931" t="s">
        <v>17924</v>
      </c>
      <c r="D4931">
        <v>1</v>
      </c>
      <c r="E4931" t="s">
        <v>17925</v>
      </c>
      <c r="F4931" t="s">
        <v>13565</v>
      </c>
      <c r="G4931" t="s">
        <v>4</v>
      </c>
      <c r="H4931" t="s">
        <v>1212</v>
      </c>
      <c r="I4931" s="2">
        <v>40000</v>
      </c>
      <c r="J4931" s="5"/>
      <c r="L4931" s="5"/>
      <c r="M4931" s="2">
        <f t="shared" si="76"/>
        <v>306673.50000000058</v>
      </c>
      <c r="P4931"/>
    </row>
    <row r="4932" spans="1:16" hidden="1">
      <c r="A4932" t="s">
        <v>17928</v>
      </c>
      <c r="B4932" s="1">
        <v>42102</v>
      </c>
      <c r="C4932" t="s">
        <v>17948</v>
      </c>
      <c r="D4932">
        <v>2</v>
      </c>
      <c r="E4932" t="s">
        <v>17949</v>
      </c>
      <c r="F4932" t="s">
        <v>7054</v>
      </c>
      <c r="G4932" t="s">
        <v>4</v>
      </c>
      <c r="H4932" t="s">
        <v>17950</v>
      </c>
      <c r="I4932" s="2">
        <v>1025</v>
      </c>
      <c r="J4932" s="5"/>
      <c r="L4932" s="5"/>
      <c r="M4932" s="2">
        <f t="shared" si="76"/>
        <v>307698.50000000058</v>
      </c>
      <c r="P4932"/>
    </row>
    <row r="4933" spans="1:16" hidden="1">
      <c r="A4933" t="s">
        <v>2292</v>
      </c>
      <c r="B4933" s="36">
        <v>42103</v>
      </c>
      <c r="C4933" s="35" t="s">
        <v>1</v>
      </c>
      <c r="D4933" s="35">
        <v>1</v>
      </c>
      <c r="E4933" s="35" t="s">
        <v>2296</v>
      </c>
      <c r="F4933" s="35" t="s">
        <v>16</v>
      </c>
      <c r="G4933" s="35" t="s">
        <v>4</v>
      </c>
      <c r="H4933" s="35" t="s">
        <v>2297</v>
      </c>
      <c r="I4933" s="11"/>
      <c r="J4933" s="12"/>
      <c r="K4933" s="11">
        <v>318.11</v>
      </c>
      <c r="L4933" s="12"/>
      <c r="M4933" s="11">
        <f t="shared" si="76"/>
        <v>307380.3900000006</v>
      </c>
      <c r="P4933"/>
    </row>
    <row r="4934" spans="1:16" hidden="1">
      <c r="A4934" t="s">
        <v>2324</v>
      </c>
      <c r="B4934" s="1">
        <v>42103</v>
      </c>
      <c r="C4934" t="s">
        <v>6</v>
      </c>
      <c r="D4934">
        <v>1</v>
      </c>
      <c r="E4934" t="s">
        <v>2334</v>
      </c>
      <c r="F4934" t="s">
        <v>8</v>
      </c>
      <c r="G4934" t="s">
        <v>4</v>
      </c>
      <c r="H4934" t="s">
        <v>2335</v>
      </c>
      <c r="I4934" s="2">
        <v>1025</v>
      </c>
      <c r="J4934" s="5"/>
      <c r="L4934" s="5"/>
      <c r="M4934" s="2">
        <f t="shared" si="76"/>
        <v>308405.3900000006</v>
      </c>
      <c r="P4934"/>
    </row>
    <row r="4935" spans="1:16" hidden="1">
      <c r="A4935" t="s">
        <v>2348</v>
      </c>
      <c r="B4935" s="1">
        <v>42103</v>
      </c>
      <c r="C4935" t="s">
        <v>6</v>
      </c>
      <c r="D4935">
        <v>1</v>
      </c>
      <c r="E4935" t="s">
        <v>2356</v>
      </c>
      <c r="F4935" t="s">
        <v>29</v>
      </c>
      <c r="G4935" t="s">
        <v>4</v>
      </c>
      <c r="H4935" t="s">
        <v>2357</v>
      </c>
      <c r="I4935" s="2">
        <v>74.599999999999994</v>
      </c>
      <c r="J4935" s="5"/>
      <c r="L4935" s="5"/>
      <c r="M4935" s="2">
        <f t="shared" si="76"/>
        <v>308479.99000000057</v>
      </c>
      <c r="P4935"/>
    </row>
    <row r="4936" spans="1:16" hidden="1">
      <c r="A4936" t="s">
        <v>2435</v>
      </c>
      <c r="B4936" s="1">
        <v>42103</v>
      </c>
      <c r="C4936" t="s">
        <v>6</v>
      </c>
      <c r="D4936">
        <v>1</v>
      </c>
      <c r="E4936" t="s">
        <v>2440</v>
      </c>
      <c r="F4936" t="s">
        <v>8</v>
      </c>
      <c r="G4936" t="s">
        <v>4</v>
      </c>
      <c r="H4936" t="s">
        <v>2441</v>
      </c>
      <c r="I4936" s="2">
        <v>1025</v>
      </c>
      <c r="J4936" s="5"/>
      <c r="L4936" s="5"/>
      <c r="M4936" s="2">
        <f t="shared" si="76"/>
        <v>309504.99000000057</v>
      </c>
      <c r="P4936"/>
    </row>
    <row r="4937" spans="1:16" hidden="1">
      <c r="A4937" t="s">
        <v>2463</v>
      </c>
      <c r="B4937" s="1">
        <v>42103</v>
      </c>
      <c r="C4937" t="s">
        <v>6</v>
      </c>
      <c r="D4937">
        <v>1</v>
      </c>
      <c r="E4937" t="s">
        <v>2467</v>
      </c>
      <c r="F4937" t="s">
        <v>8</v>
      </c>
      <c r="G4937" t="s">
        <v>4</v>
      </c>
      <c r="H4937" t="s">
        <v>2468</v>
      </c>
      <c r="I4937" s="2">
        <v>3030</v>
      </c>
      <c r="J4937" s="5"/>
      <c r="L4937" s="5"/>
      <c r="M4937" s="2">
        <f t="shared" ref="M4937:M5000" si="77">+M4936+I4937-K4937</f>
        <v>312534.99000000057</v>
      </c>
      <c r="P4937"/>
    </row>
    <row r="4938" spans="1:16" hidden="1">
      <c r="A4938" t="s">
        <v>2478</v>
      </c>
      <c r="B4938" s="1">
        <v>42103</v>
      </c>
      <c r="C4938" t="s">
        <v>11</v>
      </c>
      <c r="D4938">
        <v>1</v>
      </c>
      <c r="E4938" t="s">
        <v>2481</v>
      </c>
      <c r="F4938" t="s">
        <v>13</v>
      </c>
      <c r="G4938" t="s">
        <v>4</v>
      </c>
      <c r="H4938" t="s">
        <v>2482</v>
      </c>
      <c r="J4938" s="5"/>
      <c r="K4938" s="2">
        <v>1061.0999999999999</v>
      </c>
      <c r="L4938" s="5"/>
      <c r="M4938" s="2">
        <f t="shared" si="77"/>
        <v>311473.8900000006</v>
      </c>
      <c r="P4938"/>
    </row>
    <row r="4939" spans="1:16" hidden="1">
      <c r="A4939" t="s">
        <v>2483</v>
      </c>
      <c r="B4939" s="1">
        <v>42103</v>
      </c>
      <c r="C4939" t="s">
        <v>11</v>
      </c>
      <c r="D4939">
        <v>1</v>
      </c>
      <c r="E4939" t="s">
        <v>2484</v>
      </c>
      <c r="F4939" t="s">
        <v>13</v>
      </c>
      <c r="G4939" t="s">
        <v>4</v>
      </c>
      <c r="H4939" t="s">
        <v>2485</v>
      </c>
      <c r="J4939" s="5"/>
      <c r="K4939" s="2">
        <v>605.58000000000004</v>
      </c>
      <c r="L4939" s="5"/>
      <c r="M4939" s="2">
        <f t="shared" si="77"/>
        <v>310868.31000000058</v>
      </c>
      <c r="P4939"/>
    </row>
    <row r="4940" spans="1:16" hidden="1">
      <c r="A4940" t="s">
        <v>2486</v>
      </c>
      <c r="B4940" s="1">
        <v>42103</v>
      </c>
      <c r="C4940" t="s">
        <v>6</v>
      </c>
      <c r="D4940">
        <v>1</v>
      </c>
      <c r="E4940" t="s">
        <v>2490</v>
      </c>
      <c r="F4940" t="s">
        <v>29</v>
      </c>
      <c r="G4940" t="s">
        <v>4</v>
      </c>
      <c r="H4940" t="s">
        <v>2491</v>
      </c>
      <c r="I4940" s="2">
        <v>318.11</v>
      </c>
      <c r="J4940" s="5"/>
      <c r="L4940" s="5"/>
      <c r="M4940" s="2">
        <f t="shared" si="77"/>
        <v>311186.42000000057</v>
      </c>
      <c r="P4940"/>
    </row>
    <row r="4941" spans="1:16" hidden="1">
      <c r="A4941" t="s">
        <v>2503</v>
      </c>
      <c r="B4941" s="1">
        <v>42103</v>
      </c>
      <c r="C4941" t="s">
        <v>2513</v>
      </c>
      <c r="D4941">
        <v>2</v>
      </c>
      <c r="E4941" t="s">
        <v>2514</v>
      </c>
      <c r="F4941" t="s">
        <v>78</v>
      </c>
      <c r="G4941" t="s">
        <v>4</v>
      </c>
      <c r="H4941" t="s">
        <v>2515</v>
      </c>
      <c r="J4941" s="5"/>
      <c r="K4941" s="2">
        <v>1840</v>
      </c>
      <c r="L4941" s="5"/>
      <c r="M4941" s="2">
        <f t="shared" si="77"/>
        <v>309346.42000000057</v>
      </c>
      <c r="P4941"/>
    </row>
    <row r="4942" spans="1:16" hidden="1">
      <c r="A4942" t="s">
        <v>2516</v>
      </c>
      <c r="B4942" s="1">
        <v>42103</v>
      </c>
      <c r="C4942" t="s">
        <v>2521</v>
      </c>
      <c r="D4942">
        <v>2</v>
      </c>
      <c r="E4942" t="s">
        <v>2522</v>
      </c>
      <c r="F4942" t="s">
        <v>78</v>
      </c>
      <c r="G4942" t="s">
        <v>4</v>
      </c>
      <c r="H4942" t="s">
        <v>1828</v>
      </c>
      <c r="J4942" s="5"/>
      <c r="K4942" s="2">
        <v>200.01</v>
      </c>
      <c r="L4942" s="5"/>
      <c r="M4942" s="2">
        <f t="shared" si="77"/>
        <v>309146.41000000056</v>
      </c>
      <c r="P4942"/>
    </row>
    <row r="4943" spans="1:16" hidden="1">
      <c r="A4943" t="s">
        <v>2560</v>
      </c>
      <c r="B4943" s="1">
        <v>42103</v>
      </c>
      <c r="C4943" t="s">
        <v>6</v>
      </c>
      <c r="D4943">
        <v>1</v>
      </c>
      <c r="E4943" t="s">
        <v>2570</v>
      </c>
      <c r="F4943" t="s">
        <v>29</v>
      </c>
      <c r="G4943" t="s">
        <v>4</v>
      </c>
      <c r="H4943" t="s">
        <v>2468</v>
      </c>
      <c r="I4943" s="2">
        <v>959.87</v>
      </c>
      <c r="J4943" s="5"/>
      <c r="L4943" s="5"/>
      <c r="M4943" s="2">
        <f t="shared" si="77"/>
        <v>310106.28000000055</v>
      </c>
      <c r="P4943"/>
    </row>
    <row r="4944" spans="1:16" hidden="1">
      <c r="A4944" t="s">
        <v>2571</v>
      </c>
      <c r="B4944" s="1">
        <v>42103</v>
      </c>
      <c r="C4944" t="s">
        <v>6</v>
      </c>
      <c r="D4944">
        <v>1</v>
      </c>
      <c r="E4944" t="s">
        <v>2578</v>
      </c>
      <c r="F4944" t="s">
        <v>29</v>
      </c>
      <c r="G4944" t="s">
        <v>4</v>
      </c>
      <c r="H4944" t="s">
        <v>263</v>
      </c>
      <c r="I4944" s="2">
        <v>427.78</v>
      </c>
      <c r="J4944" s="5"/>
      <c r="L4944" s="5"/>
      <c r="M4944" s="2">
        <f t="shared" si="77"/>
        <v>310534.06000000058</v>
      </c>
      <c r="P4944"/>
    </row>
    <row r="4945" spans="1:16" hidden="1">
      <c r="A4945" t="s">
        <v>2579</v>
      </c>
      <c r="B4945" s="1">
        <v>42103</v>
      </c>
      <c r="C4945" t="s">
        <v>43</v>
      </c>
      <c r="D4945">
        <v>1</v>
      </c>
      <c r="E4945" t="s">
        <v>2581</v>
      </c>
      <c r="F4945" t="s">
        <v>16</v>
      </c>
      <c r="G4945" t="s">
        <v>4</v>
      </c>
      <c r="H4945" t="s">
        <v>208</v>
      </c>
      <c r="J4945" s="5"/>
      <c r="K4945" s="2">
        <v>1025</v>
      </c>
      <c r="L4945" s="5">
        <v>9</v>
      </c>
      <c r="M4945" s="2">
        <f t="shared" si="77"/>
        <v>309509.06000000058</v>
      </c>
      <c r="P4945"/>
    </row>
    <row r="4946" spans="1:16" hidden="1">
      <c r="A4946" t="s">
        <v>2610</v>
      </c>
      <c r="B4946" s="1">
        <v>42103</v>
      </c>
      <c r="C4946" t="s">
        <v>11</v>
      </c>
      <c r="D4946">
        <v>1</v>
      </c>
      <c r="E4946" t="s">
        <v>2614</v>
      </c>
      <c r="F4946" t="s">
        <v>228</v>
      </c>
      <c r="G4946" t="s">
        <v>4</v>
      </c>
      <c r="H4946" t="s">
        <v>2615</v>
      </c>
      <c r="J4946" s="5"/>
      <c r="K4946" s="2">
        <v>1978.26</v>
      </c>
      <c r="L4946" s="5"/>
      <c r="M4946" s="2">
        <f t="shared" si="77"/>
        <v>307530.80000000057</v>
      </c>
      <c r="P4946"/>
    </row>
    <row r="4947" spans="1:16" hidden="1">
      <c r="A4947" t="s">
        <v>2616</v>
      </c>
      <c r="B4947" s="1">
        <v>42103</v>
      </c>
      <c r="C4947" t="s">
        <v>43</v>
      </c>
      <c r="D4947">
        <v>1</v>
      </c>
      <c r="E4947" t="s">
        <v>2619</v>
      </c>
      <c r="F4947" t="s">
        <v>16</v>
      </c>
      <c r="G4947" t="s">
        <v>4</v>
      </c>
      <c r="H4947" t="s">
        <v>208</v>
      </c>
      <c r="J4947" s="5"/>
      <c r="K4947" s="2">
        <v>1840</v>
      </c>
      <c r="L4947" s="5">
        <v>9</v>
      </c>
      <c r="M4947" s="2">
        <f t="shared" si="77"/>
        <v>305690.80000000057</v>
      </c>
      <c r="P4947"/>
    </row>
    <row r="4948" spans="1:16" hidden="1">
      <c r="A4948" t="s">
        <v>2620</v>
      </c>
      <c r="B4948" s="1">
        <v>42103</v>
      </c>
      <c r="C4948" t="s">
        <v>200</v>
      </c>
      <c r="D4948">
        <v>1</v>
      </c>
      <c r="E4948" t="s">
        <v>2631</v>
      </c>
      <c r="F4948" t="s">
        <v>13</v>
      </c>
      <c r="G4948" t="s">
        <v>4</v>
      </c>
      <c r="H4948" t="s">
        <v>494</v>
      </c>
      <c r="J4948" s="5"/>
      <c r="K4948" s="2">
        <v>6039.87</v>
      </c>
      <c r="L4948" s="5"/>
      <c r="M4948" s="2">
        <f t="shared" si="77"/>
        <v>299650.93000000058</v>
      </c>
      <c r="P4948"/>
    </row>
    <row r="4949" spans="1:16" hidden="1">
      <c r="A4949" t="s">
        <v>2632</v>
      </c>
      <c r="B4949" s="1">
        <v>42103</v>
      </c>
      <c r="C4949" t="s">
        <v>195</v>
      </c>
      <c r="D4949">
        <v>1</v>
      </c>
      <c r="E4949" t="s">
        <v>2638</v>
      </c>
      <c r="F4949" t="s">
        <v>13</v>
      </c>
      <c r="G4949" t="s">
        <v>4</v>
      </c>
      <c r="H4949" t="s">
        <v>195</v>
      </c>
      <c r="J4949" s="5"/>
      <c r="K4949" s="2">
        <v>11005</v>
      </c>
      <c r="L4949" s="5"/>
      <c r="M4949" s="2">
        <f t="shared" si="77"/>
        <v>288645.93000000058</v>
      </c>
      <c r="P4949"/>
    </row>
    <row r="4950" spans="1:16" hidden="1">
      <c r="A4950" t="s">
        <v>2639</v>
      </c>
      <c r="B4950" s="1">
        <v>42103</v>
      </c>
      <c r="C4950" t="s">
        <v>18</v>
      </c>
      <c r="D4950">
        <v>1</v>
      </c>
      <c r="E4950" t="s">
        <v>2645</v>
      </c>
      <c r="F4950" t="s">
        <v>13</v>
      </c>
      <c r="G4950" t="s">
        <v>4</v>
      </c>
      <c r="H4950" t="s">
        <v>18</v>
      </c>
      <c r="J4950" s="5"/>
      <c r="K4950" s="2">
        <v>16258.24</v>
      </c>
      <c r="L4950" s="5"/>
      <c r="M4950" s="2">
        <f t="shared" si="77"/>
        <v>272387.69000000058</v>
      </c>
      <c r="P4950"/>
    </row>
    <row r="4951" spans="1:16" hidden="1">
      <c r="A4951" t="s">
        <v>17953</v>
      </c>
      <c r="B4951" s="1">
        <v>42103</v>
      </c>
      <c r="C4951" t="s">
        <v>17974</v>
      </c>
      <c r="D4951">
        <v>2</v>
      </c>
      <c r="E4951" t="s">
        <v>17975</v>
      </c>
      <c r="F4951" t="s">
        <v>13559</v>
      </c>
      <c r="G4951" t="s">
        <v>313</v>
      </c>
      <c r="H4951" t="s">
        <v>412</v>
      </c>
      <c r="J4951" s="5"/>
      <c r="K4951" s="2">
        <v>1797.01</v>
      </c>
      <c r="L4951" s="5"/>
      <c r="M4951" s="2">
        <f t="shared" si="77"/>
        <v>270590.68000000058</v>
      </c>
      <c r="P4951"/>
    </row>
    <row r="4952" spans="1:16" hidden="1">
      <c r="A4952" t="s">
        <v>17953</v>
      </c>
      <c r="B4952" s="1">
        <v>42103</v>
      </c>
      <c r="C4952" t="s">
        <v>17974</v>
      </c>
      <c r="D4952">
        <v>2</v>
      </c>
      <c r="E4952" t="s">
        <v>17975</v>
      </c>
      <c r="F4952" t="s">
        <v>13559</v>
      </c>
      <c r="G4952" t="s">
        <v>313</v>
      </c>
      <c r="H4952" t="s">
        <v>412</v>
      </c>
      <c r="I4952" s="2">
        <v>1797.01</v>
      </c>
      <c r="J4952" s="5"/>
      <c r="L4952" s="5"/>
      <c r="M4952" s="2">
        <f t="shared" si="77"/>
        <v>272387.69000000058</v>
      </c>
      <c r="P4952"/>
    </row>
    <row r="4953" spans="1:16" hidden="1">
      <c r="A4953" t="s">
        <v>17976</v>
      </c>
      <c r="B4953" s="1">
        <v>42103</v>
      </c>
      <c r="C4953" t="s">
        <v>17992</v>
      </c>
      <c r="D4953">
        <v>2</v>
      </c>
      <c r="E4953" t="s">
        <v>17993</v>
      </c>
      <c r="F4953" t="s">
        <v>13559</v>
      </c>
      <c r="G4953" t="s">
        <v>313</v>
      </c>
      <c r="H4953" t="s">
        <v>4151</v>
      </c>
      <c r="J4953" s="5"/>
      <c r="K4953" s="2">
        <v>82.21</v>
      </c>
      <c r="L4953" s="5"/>
      <c r="M4953" s="2">
        <f t="shared" si="77"/>
        <v>272305.48000000056</v>
      </c>
      <c r="P4953"/>
    </row>
    <row r="4954" spans="1:16" hidden="1">
      <c r="A4954" t="s">
        <v>17976</v>
      </c>
      <c r="B4954" s="1">
        <v>42103</v>
      </c>
      <c r="C4954" t="s">
        <v>17992</v>
      </c>
      <c r="D4954">
        <v>2</v>
      </c>
      <c r="E4954" t="s">
        <v>17993</v>
      </c>
      <c r="F4954" t="s">
        <v>13559</v>
      </c>
      <c r="G4954" t="s">
        <v>313</v>
      </c>
      <c r="H4954" t="s">
        <v>4151</v>
      </c>
      <c r="I4954" s="2">
        <v>82.21</v>
      </c>
      <c r="J4954" s="5"/>
      <c r="L4954" s="5"/>
      <c r="M4954" s="2">
        <f t="shared" si="77"/>
        <v>272387.69000000058</v>
      </c>
      <c r="P4954"/>
    </row>
    <row r="4955" spans="1:16" hidden="1">
      <c r="A4955" t="s">
        <v>17994</v>
      </c>
      <c r="B4955" s="1">
        <v>42103</v>
      </c>
      <c r="C4955" t="s">
        <v>1</v>
      </c>
      <c r="D4955">
        <v>2</v>
      </c>
      <c r="E4955" t="s">
        <v>18015</v>
      </c>
      <c r="F4955" t="s">
        <v>13559</v>
      </c>
      <c r="G4955" t="s">
        <v>313</v>
      </c>
      <c r="H4955" t="s">
        <v>65</v>
      </c>
      <c r="I4955" s="2">
        <v>318.11</v>
      </c>
      <c r="J4955" s="5"/>
      <c r="L4955" s="5"/>
      <c r="M4955" s="2">
        <f t="shared" si="77"/>
        <v>272705.80000000057</v>
      </c>
      <c r="P4955"/>
    </row>
    <row r="4956" spans="1:16" hidden="1">
      <c r="A4956" t="s">
        <v>18016</v>
      </c>
      <c r="B4956" s="1">
        <v>42103</v>
      </c>
      <c r="C4956" t="s">
        <v>18041</v>
      </c>
      <c r="D4956">
        <v>2</v>
      </c>
      <c r="E4956" t="s">
        <v>18042</v>
      </c>
      <c r="F4956" t="s">
        <v>13559</v>
      </c>
      <c r="G4956" t="s">
        <v>313</v>
      </c>
      <c r="H4956" t="s">
        <v>6222</v>
      </c>
      <c r="J4956" s="5"/>
      <c r="K4956" s="2">
        <v>122.02</v>
      </c>
      <c r="L4956" s="5"/>
      <c r="M4956" s="2">
        <f t="shared" si="77"/>
        <v>272583.78000000055</v>
      </c>
      <c r="P4956"/>
    </row>
    <row r="4957" spans="1:16" hidden="1">
      <c r="A4957" t="s">
        <v>18016</v>
      </c>
      <c r="B4957" s="1">
        <v>42103</v>
      </c>
      <c r="C4957" t="s">
        <v>18041</v>
      </c>
      <c r="D4957">
        <v>2</v>
      </c>
      <c r="E4957" t="s">
        <v>18042</v>
      </c>
      <c r="F4957" t="s">
        <v>13559</v>
      </c>
      <c r="G4957" t="s">
        <v>313</v>
      </c>
      <c r="H4957" t="s">
        <v>6222</v>
      </c>
      <c r="I4957" s="2">
        <v>122.02</v>
      </c>
      <c r="J4957" s="5"/>
      <c r="L4957" s="5"/>
      <c r="M4957" s="2">
        <f t="shared" si="77"/>
        <v>272705.80000000057</v>
      </c>
      <c r="P4957"/>
    </row>
    <row r="4958" spans="1:16" hidden="1">
      <c r="A4958" t="s">
        <v>18043</v>
      </c>
      <c r="B4958" s="1">
        <v>42103</v>
      </c>
      <c r="C4958" t="s">
        <v>18064</v>
      </c>
      <c r="D4958">
        <v>2</v>
      </c>
      <c r="E4958" t="s">
        <v>18065</v>
      </c>
      <c r="F4958" t="s">
        <v>13559</v>
      </c>
      <c r="G4958" t="s">
        <v>313</v>
      </c>
      <c r="H4958" t="s">
        <v>3139</v>
      </c>
      <c r="J4958" s="5"/>
      <c r="K4958" s="2">
        <v>379.03</v>
      </c>
      <c r="L4958" s="5"/>
      <c r="M4958" s="2">
        <f t="shared" si="77"/>
        <v>272326.77000000054</v>
      </c>
      <c r="P4958"/>
    </row>
    <row r="4959" spans="1:16" hidden="1">
      <c r="A4959" t="s">
        <v>18043</v>
      </c>
      <c r="B4959" s="1">
        <v>42103</v>
      </c>
      <c r="C4959" t="s">
        <v>18064</v>
      </c>
      <c r="D4959">
        <v>2</v>
      </c>
      <c r="E4959" t="s">
        <v>18065</v>
      </c>
      <c r="F4959" t="s">
        <v>13559</v>
      </c>
      <c r="G4959" t="s">
        <v>313</v>
      </c>
      <c r="H4959" t="s">
        <v>3139</v>
      </c>
      <c r="I4959" s="2">
        <v>379.03</v>
      </c>
      <c r="J4959" s="5"/>
      <c r="L4959" s="5"/>
      <c r="M4959" s="2">
        <f t="shared" si="77"/>
        <v>272705.80000000057</v>
      </c>
      <c r="P4959"/>
    </row>
    <row r="4960" spans="1:16" hidden="1">
      <c r="A4960" t="s">
        <v>18066</v>
      </c>
      <c r="B4960" s="1">
        <v>42103</v>
      </c>
      <c r="C4960" t="s">
        <v>18086</v>
      </c>
      <c r="D4960">
        <v>2</v>
      </c>
      <c r="E4960" t="s">
        <v>18087</v>
      </c>
      <c r="F4960" t="s">
        <v>13559</v>
      </c>
      <c r="G4960" t="s">
        <v>313</v>
      </c>
      <c r="H4960" t="s">
        <v>1037</v>
      </c>
      <c r="J4960" s="5"/>
      <c r="K4960" s="4">
        <v>932.34</v>
      </c>
      <c r="L4960" s="6"/>
      <c r="M4960" s="2">
        <f t="shared" si="77"/>
        <v>271773.46000000054</v>
      </c>
      <c r="P4960"/>
    </row>
    <row r="4961" spans="1:16" hidden="1">
      <c r="A4961" t="s">
        <v>18066</v>
      </c>
      <c r="B4961" s="1">
        <v>42103</v>
      </c>
      <c r="C4961" t="s">
        <v>18086</v>
      </c>
      <c r="D4961">
        <v>2</v>
      </c>
      <c r="E4961" t="s">
        <v>18087</v>
      </c>
      <c r="F4961" t="s">
        <v>13559</v>
      </c>
      <c r="G4961" t="s">
        <v>313</v>
      </c>
      <c r="H4961" t="s">
        <v>1037</v>
      </c>
      <c r="I4961" s="4">
        <v>932.34</v>
      </c>
      <c r="J4961" s="6"/>
      <c r="L4961" s="5"/>
      <c r="M4961" s="2">
        <f t="shared" si="77"/>
        <v>272705.80000000057</v>
      </c>
      <c r="P4961"/>
    </row>
    <row r="4962" spans="1:16" hidden="1">
      <c r="A4962" t="s">
        <v>18088</v>
      </c>
      <c r="B4962" s="1">
        <v>42103</v>
      </c>
      <c r="C4962" t="s">
        <v>18110</v>
      </c>
      <c r="D4962">
        <v>2</v>
      </c>
      <c r="E4962" t="s">
        <v>18111</v>
      </c>
      <c r="F4962" t="s">
        <v>13559</v>
      </c>
      <c r="G4962" t="s">
        <v>313</v>
      </c>
      <c r="H4962" t="s">
        <v>1037</v>
      </c>
      <c r="J4962" s="5"/>
      <c r="K4962" s="4">
        <v>815.86</v>
      </c>
      <c r="L4962" s="6"/>
      <c r="M4962" s="2">
        <f t="shared" si="77"/>
        <v>271889.94000000058</v>
      </c>
      <c r="P4962"/>
    </row>
    <row r="4963" spans="1:16" hidden="1">
      <c r="A4963" t="s">
        <v>18088</v>
      </c>
      <c r="B4963" s="1">
        <v>42103</v>
      </c>
      <c r="C4963" t="s">
        <v>18110</v>
      </c>
      <c r="D4963">
        <v>2</v>
      </c>
      <c r="E4963" t="s">
        <v>18111</v>
      </c>
      <c r="F4963" t="s">
        <v>13559</v>
      </c>
      <c r="G4963" t="s">
        <v>313</v>
      </c>
      <c r="H4963" t="s">
        <v>1037</v>
      </c>
      <c r="I4963" s="4">
        <v>815.86</v>
      </c>
      <c r="J4963" s="6"/>
      <c r="L4963" s="5"/>
      <c r="M4963" s="2">
        <f t="shared" si="77"/>
        <v>272705.80000000057</v>
      </c>
      <c r="P4963"/>
    </row>
    <row r="4964" spans="1:16" hidden="1">
      <c r="A4964" t="s">
        <v>18112</v>
      </c>
      <c r="B4964" s="1">
        <v>42103</v>
      </c>
      <c r="C4964" t="s">
        <v>18131</v>
      </c>
      <c r="D4964">
        <v>2</v>
      </c>
      <c r="E4964" t="s">
        <v>18132</v>
      </c>
      <c r="F4964" t="s">
        <v>13559</v>
      </c>
      <c r="G4964" t="s">
        <v>313</v>
      </c>
      <c r="H4964" t="s">
        <v>824</v>
      </c>
      <c r="J4964" s="5"/>
      <c r="K4964" s="2">
        <v>26981.9</v>
      </c>
      <c r="L4964" s="5"/>
      <c r="M4964" s="2">
        <f t="shared" si="77"/>
        <v>245723.90000000058</v>
      </c>
      <c r="P4964"/>
    </row>
    <row r="4965" spans="1:16" hidden="1">
      <c r="A4965" t="s">
        <v>18112</v>
      </c>
      <c r="B4965" s="1">
        <v>42103</v>
      </c>
      <c r="C4965" t="s">
        <v>18131</v>
      </c>
      <c r="D4965">
        <v>2</v>
      </c>
      <c r="E4965" t="s">
        <v>18132</v>
      </c>
      <c r="F4965" t="s">
        <v>13559</v>
      </c>
      <c r="G4965" t="s">
        <v>313</v>
      </c>
      <c r="H4965" t="s">
        <v>824</v>
      </c>
      <c r="I4965" s="2">
        <v>26981.9</v>
      </c>
      <c r="J4965" s="5"/>
      <c r="L4965" s="5"/>
      <c r="M4965" s="2">
        <f t="shared" si="77"/>
        <v>272705.80000000057</v>
      </c>
      <c r="P4965"/>
    </row>
    <row r="4966" spans="1:16" hidden="1">
      <c r="A4966" t="s">
        <v>18133</v>
      </c>
      <c r="B4966" s="1">
        <v>42103</v>
      </c>
      <c r="C4966" t="s">
        <v>18153</v>
      </c>
      <c r="D4966">
        <v>2</v>
      </c>
      <c r="E4966" t="s">
        <v>18154</v>
      </c>
      <c r="F4966" t="s">
        <v>13559</v>
      </c>
      <c r="G4966" t="s">
        <v>313</v>
      </c>
      <c r="H4966" t="s">
        <v>1375</v>
      </c>
      <c r="J4966" s="5"/>
      <c r="K4966" s="2">
        <v>1568.73</v>
      </c>
      <c r="L4966" s="5"/>
      <c r="M4966" s="2">
        <f t="shared" si="77"/>
        <v>271137.07000000059</v>
      </c>
      <c r="P4966"/>
    </row>
    <row r="4967" spans="1:16" hidden="1">
      <c r="A4967" t="s">
        <v>18133</v>
      </c>
      <c r="B4967" s="1">
        <v>42103</v>
      </c>
      <c r="C4967" t="s">
        <v>18153</v>
      </c>
      <c r="D4967">
        <v>2</v>
      </c>
      <c r="E4967" t="s">
        <v>18154</v>
      </c>
      <c r="F4967" t="s">
        <v>13559</v>
      </c>
      <c r="G4967" t="s">
        <v>313</v>
      </c>
      <c r="H4967" t="s">
        <v>1375</v>
      </c>
      <c r="I4967" s="2">
        <v>1568.73</v>
      </c>
      <c r="J4967" s="5"/>
      <c r="L4967" s="5"/>
      <c r="M4967" s="2">
        <f t="shared" si="77"/>
        <v>272705.80000000057</v>
      </c>
      <c r="P4967"/>
    </row>
    <row r="4968" spans="1:16" hidden="1">
      <c r="A4968" t="s">
        <v>18155</v>
      </c>
      <c r="B4968" s="1">
        <v>42103</v>
      </c>
      <c r="C4968" t="s">
        <v>18174</v>
      </c>
      <c r="D4968">
        <v>2</v>
      </c>
      <c r="E4968" t="s">
        <v>18175</v>
      </c>
      <c r="F4968" t="s">
        <v>13559</v>
      </c>
      <c r="G4968" t="s">
        <v>313</v>
      </c>
      <c r="H4968" t="s">
        <v>11206</v>
      </c>
      <c r="J4968" s="5"/>
      <c r="K4968" s="2">
        <v>5456.99</v>
      </c>
      <c r="L4968" s="5"/>
      <c r="M4968" s="2">
        <f t="shared" si="77"/>
        <v>267248.81000000058</v>
      </c>
      <c r="P4968"/>
    </row>
    <row r="4969" spans="1:16" hidden="1">
      <c r="A4969" t="s">
        <v>18155</v>
      </c>
      <c r="B4969" s="1">
        <v>42103</v>
      </c>
      <c r="C4969" t="s">
        <v>18174</v>
      </c>
      <c r="D4969">
        <v>2</v>
      </c>
      <c r="E4969" t="s">
        <v>18175</v>
      </c>
      <c r="F4969" t="s">
        <v>13559</v>
      </c>
      <c r="G4969" t="s">
        <v>313</v>
      </c>
      <c r="H4969" t="s">
        <v>11206</v>
      </c>
      <c r="I4969" s="2">
        <v>5456.99</v>
      </c>
      <c r="J4969" s="5"/>
      <c r="L4969" s="5"/>
      <c r="M4969" s="2">
        <f t="shared" si="77"/>
        <v>272705.80000000057</v>
      </c>
      <c r="P4969"/>
    </row>
    <row r="4970" spans="1:16" hidden="1">
      <c r="A4970" t="s">
        <v>18176</v>
      </c>
      <c r="B4970" s="1">
        <v>42103</v>
      </c>
      <c r="C4970" t="s">
        <v>18197</v>
      </c>
      <c r="D4970">
        <v>2</v>
      </c>
      <c r="E4970" t="s">
        <v>18198</v>
      </c>
      <c r="F4970" t="s">
        <v>13559</v>
      </c>
      <c r="G4970" t="s">
        <v>313</v>
      </c>
      <c r="H4970" t="s">
        <v>7747</v>
      </c>
      <c r="J4970" s="5"/>
      <c r="K4970" s="2">
        <v>100.39</v>
      </c>
      <c r="L4970" s="5"/>
      <c r="M4970" s="2">
        <f t="shared" si="77"/>
        <v>272605.41000000056</v>
      </c>
      <c r="P4970"/>
    </row>
    <row r="4971" spans="1:16" hidden="1">
      <c r="A4971" t="s">
        <v>18176</v>
      </c>
      <c r="B4971" s="1">
        <v>42103</v>
      </c>
      <c r="C4971" t="s">
        <v>18197</v>
      </c>
      <c r="D4971">
        <v>2</v>
      </c>
      <c r="E4971" t="s">
        <v>18198</v>
      </c>
      <c r="F4971" t="s">
        <v>13559</v>
      </c>
      <c r="G4971" t="s">
        <v>313</v>
      </c>
      <c r="H4971" t="s">
        <v>7747</v>
      </c>
      <c r="I4971" s="2">
        <v>100.39</v>
      </c>
      <c r="J4971" s="5"/>
      <c r="L4971" s="5"/>
      <c r="M4971" s="2">
        <f t="shared" si="77"/>
        <v>272705.80000000057</v>
      </c>
      <c r="P4971"/>
    </row>
    <row r="4972" spans="1:16" hidden="1">
      <c r="A4972" t="s">
        <v>18199</v>
      </c>
      <c r="B4972" s="1">
        <v>42103</v>
      </c>
      <c r="C4972" t="s">
        <v>18215</v>
      </c>
      <c r="D4972">
        <v>2</v>
      </c>
      <c r="E4972" t="s">
        <v>18216</v>
      </c>
      <c r="F4972" t="s">
        <v>7054</v>
      </c>
      <c r="G4972" t="s">
        <v>4</v>
      </c>
      <c r="H4972" t="s">
        <v>13940</v>
      </c>
      <c r="I4972" s="2">
        <v>2230</v>
      </c>
      <c r="J4972" s="5"/>
      <c r="L4972" s="5"/>
      <c r="M4972" s="2">
        <f t="shared" si="77"/>
        <v>274935.80000000057</v>
      </c>
      <c r="P4972"/>
    </row>
    <row r="4973" spans="1:16" hidden="1">
      <c r="A4973" t="s">
        <v>18217</v>
      </c>
      <c r="B4973" s="1">
        <v>42103</v>
      </c>
      <c r="C4973" t="s">
        <v>18239</v>
      </c>
      <c r="D4973">
        <v>2</v>
      </c>
      <c r="E4973" t="s">
        <v>18240</v>
      </c>
      <c r="F4973" t="s">
        <v>7054</v>
      </c>
      <c r="G4973" t="s">
        <v>4</v>
      </c>
      <c r="H4973" t="s">
        <v>18241</v>
      </c>
      <c r="I4973" s="2">
        <v>1025</v>
      </c>
      <c r="J4973" s="5"/>
      <c r="L4973" s="5"/>
      <c r="M4973" s="2">
        <f t="shared" si="77"/>
        <v>275960.80000000057</v>
      </c>
      <c r="P4973"/>
    </row>
    <row r="4974" spans="1:16" hidden="1">
      <c r="A4974" t="s">
        <v>18242</v>
      </c>
      <c r="B4974" s="1">
        <v>42103</v>
      </c>
      <c r="C4974" t="s">
        <v>18262</v>
      </c>
      <c r="D4974">
        <v>2</v>
      </c>
      <c r="E4974" t="s">
        <v>18263</v>
      </c>
      <c r="F4974" t="s">
        <v>13559</v>
      </c>
      <c r="G4974" t="s">
        <v>313</v>
      </c>
      <c r="H4974" t="s">
        <v>6763</v>
      </c>
      <c r="J4974" s="5"/>
      <c r="K4974" s="2">
        <v>2826.33</v>
      </c>
      <c r="L4974" s="5"/>
      <c r="M4974" s="2">
        <f t="shared" si="77"/>
        <v>273134.47000000055</v>
      </c>
      <c r="P4974"/>
    </row>
    <row r="4975" spans="1:16" hidden="1">
      <c r="A4975" t="s">
        <v>18242</v>
      </c>
      <c r="B4975" s="1">
        <v>42103</v>
      </c>
      <c r="C4975" t="s">
        <v>18262</v>
      </c>
      <c r="D4975">
        <v>2</v>
      </c>
      <c r="E4975" t="s">
        <v>18263</v>
      </c>
      <c r="F4975" t="s">
        <v>13559</v>
      </c>
      <c r="G4975" t="s">
        <v>313</v>
      </c>
      <c r="H4975" t="s">
        <v>6763</v>
      </c>
      <c r="I4975" s="2">
        <v>2826.33</v>
      </c>
      <c r="J4975" s="5"/>
      <c r="L4975" s="5"/>
      <c r="M4975" s="2">
        <f t="shared" si="77"/>
        <v>275960.80000000057</v>
      </c>
      <c r="P4975"/>
    </row>
    <row r="4976" spans="1:16" hidden="1">
      <c r="A4976" t="s">
        <v>18264</v>
      </c>
      <c r="B4976" s="1">
        <v>42103</v>
      </c>
      <c r="C4976" t="s">
        <v>18280</v>
      </c>
      <c r="D4976">
        <v>2</v>
      </c>
      <c r="E4976" t="s">
        <v>18281</v>
      </c>
      <c r="F4976" t="s">
        <v>13559</v>
      </c>
      <c r="G4976" t="s">
        <v>313</v>
      </c>
      <c r="H4976" t="s">
        <v>716</v>
      </c>
      <c r="J4976" s="5"/>
      <c r="K4976" s="2">
        <v>12183.6</v>
      </c>
      <c r="L4976" s="5"/>
      <c r="M4976" s="2">
        <f t="shared" si="77"/>
        <v>263777.20000000059</v>
      </c>
      <c r="P4976"/>
    </row>
    <row r="4977" spans="1:16" hidden="1">
      <c r="A4977" t="s">
        <v>18264</v>
      </c>
      <c r="B4977" s="1">
        <v>42103</v>
      </c>
      <c r="C4977" t="s">
        <v>18280</v>
      </c>
      <c r="D4977">
        <v>2</v>
      </c>
      <c r="E4977" t="s">
        <v>18281</v>
      </c>
      <c r="F4977" t="s">
        <v>13559</v>
      </c>
      <c r="G4977" t="s">
        <v>313</v>
      </c>
      <c r="H4977" t="s">
        <v>716</v>
      </c>
      <c r="I4977" s="2">
        <v>12183.6</v>
      </c>
      <c r="J4977" s="5"/>
      <c r="L4977" s="5"/>
      <c r="M4977" s="2">
        <f t="shared" si="77"/>
        <v>275960.80000000057</v>
      </c>
      <c r="P4977"/>
    </row>
    <row r="4978" spans="1:16" hidden="1">
      <c r="A4978" t="s">
        <v>18282</v>
      </c>
      <c r="B4978" s="1">
        <v>42103</v>
      </c>
      <c r="C4978" t="s">
        <v>18306</v>
      </c>
      <c r="D4978">
        <v>2</v>
      </c>
      <c r="E4978" t="s">
        <v>18307</v>
      </c>
      <c r="F4978" t="s">
        <v>7054</v>
      </c>
      <c r="G4978" t="s">
        <v>4</v>
      </c>
      <c r="H4978" t="s">
        <v>662</v>
      </c>
      <c r="I4978" s="2">
        <v>1025</v>
      </c>
      <c r="J4978" s="5"/>
      <c r="L4978" s="5"/>
      <c r="M4978" s="2">
        <f t="shared" si="77"/>
        <v>276985.80000000057</v>
      </c>
      <c r="P4978"/>
    </row>
    <row r="4979" spans="1:16" hidden="1">
      <c r="A4979" t="s">
        <v>18308</v>
      </c>
      <c r="B4979" s="1">
        <v>42103</v>
      </c>
      <c r="C4979" t="s">
        <v>18330</v>
      </c>
      <c r="D4979">
        <v>2</v>
      </c>
      <c r="E4979" t="s">
        <v>18331</v>
      </c>
      <c r="F4979" t="s">
        <v>13559</v>
      </c>
      <c r="G4979" t="s">
        <v>313</v>
      </c>
      <c r="H4979" t="s">
        <v>1053</v>
      </c>
      <c r="J4979" s="5"/>
      <c r="K4979" s="2">
        <v>3852.59</v>
      </c>
      <c r="L4979" s="5"/>
      <c r="M4979" s="2">
        <f t="shared" si="77"/>
        <v>273133.21000000054</v>
      </c>
      <c r="P4979"/>
    </row>
    <row r="4980" spans="1:16" hidden="1">
      <c r="A4980" t="s">
        <v>18308</v>
      </c>
      <c r="B4980" s="1">
        <v>42103</v>
      </c>
      <c r="C4980" t="s">
        <v>18330</v>
      </c>
      <c r="D4980">
        <v>2</v>
      </c>
      <c r="E4980" t="s">
        <v>18331</v>
      </c>
      <c r="F4980" t="s">
        <v>13559</v>
      </c>
      <c r="G4980" t="s">
        <v>313</v>
      </c>
      <c r="H4980" t="s">
        <v>1053</v>
      </c>
      <c r="I4980" s="2">
        <v>3852.59</v>
      </c>
      <c r="J4980" s="5"/>
      <c r="L4980" s="5"/>
      <c r="M4980" s="2">
        <f t="shared" si="77"/>
        <v>276985.80000000057</v>
      </c>
      <c r="P4980"/>
    </row>
    <row r="4981" spans="1:16" hidden="1">
      <c r="A4981" t="s">
        <v>18332</v>
      </c>
      <c r="B4981" s="1">
        <v>42103</v>
      </c>
      <c r="C4981" t="s">
        <v>4654</v>
      </c>
      <c r="D4981">
        <v>2</v>
      </c>
      <c r="E4981" t="s">
        <v>18349</v>
      </c>
      <c r="F4981" t="s">
        <v>13559</v>
      </c>
      <c r="G4981" t="s">
        <v>313</v>
      </c>
      <c r="H4981" t="s">
        <v>2482</v>
      </c>
      <c r="I4981" s="2">
        <v>1061.0999999999999</v>
      </c>
      <c r="J4981" s="5"/>
      <c r="L4981" s="5"/>
      <c r="M4981" s="2">
        <f t="shared" si="77"/>
        <v>278046.90000000055</v>
      </c>
      <c r="P4981"/>
    </row>
    <row r="4982" spans="1:16" hidden="1">
      <c r="A4982" t="s">
        <v>18350</v>
      </c>
      <c r="B4982" s="1">
        <v>42103</v>
      </c>
      <c r="C4982" t="s">
        <v>18370</v>
      </c>
      <c r="D4982">
        <v>2</v>
      </c>
      <c r="E4982" t="s">
        <v>18371</v>
      </c>
      <c r="F4982" t="s">
        <v>13559</v>
      </c>
      <c r="G4982" t="s">
        <v>313</v>
      </c>
      <c r="H4982" t="s">
        <v>734</v>
      </c>
      <c r="J4982" s="5"/>
      <c r="K4982" s="2">
        <v>2500</v>
      </c>
      <c r="L4982" s="5"/>
      <c r="M4982" s="2">
        <f t="shared" si="77"/>
        <v>275546.90000000055</v>
      </c>
      <c r="P4982"/>
    </row>
    <row r="4983" spans="1:16" hidden="1">
      <c r="A4983" t="s">
        <v>18350</v>
      </c>
      <c r="B4983" s="1">
        <v>42103</v>
      </c>
      <c r="C4983" t="s">
        <v>18370</v>
      </c>
      <c r="D4983">
        <v>2</v>
      </c>
      <c r="E4983" t="s">
        <v>18371</v>
      </c>
      <c r="F4983" t="s">
        <v>13559</v>
      </c>
      <c r="G4983" t="s">
        <v>313</v>
      </c>
      <c r="H4983" t="s">
        <v>734</v>
      </c>
      <c r="I4983" s="2">
        <v>2500</v>
      </c>
      <c r="J4983" s="5"/>
      <c r="L4983" s="5"/>
      <c r="M4983" s="2">
        <f t="shared" si="77"/>
        <v>278046.90000000055</v>
      </c>
      <c r="P4983"/>
    </row>
    <row r="4984" spans="1:16" hidden="1">
      <c r="A4984" t="s">
        <v>18372</v>
      </c>
      <c r="B4984" s="1">
        <v>42103</v>
      </c>
      <c r="C4984" t="s">
        <v>18393</v>
      </c>
      <c r="D4984">
        <v>2</v>
      </c>
      <c r="E4984" t="s">
        <v>18394</v>
      </c>
      <c r="F4984" t="s">
        <v>13559</v>
      </c>
      <c r="G4984" t="s">
        <v>313</v>
      </c>
      <c r="H4984" t="s">
        <v>5247</v>
      </c>
      <c r="J4984" s="5"/>
      <c r="K4984" s="2">
        <v>4399.32</v>
      </c>
      <c r="L4984" s="5"/>
      <c r="M4984" s="2">
        <f t="shared" si="77"/>
        <v>273647.58000000054</v>
      </c>
      <c r="P4984"/>
    </row>
    <row r="4985" spans="1:16" hidden="1">
      <c r="A4985" t="s">
        <v>18372</v>
      </c>
      <c r="B4985" s="1">
        <v>42103</v>
      </c>
      <c r="C4985" t="s">
        <v>18393</v>
      </c>
      <c r="D4985">
        <v>2</v>
      </c>
      <c r="E4985" t="s">
        <v>18394</v>
      </c>
      <c r="F4985" t="s">
        <v>13559</v>
      </c>
      <c r="G4985" t="s">
        <v>313</v>
      </c>
      <c r="H4985" t="s">
        <v>5247</v>
      </c>
      <c r="I4985" s="2">
        <v>4399.32</v>
      </c>
      <c r="J4985" s="5"/>
      <c r="L4985" s="5"/>
      <c r="M4985" s="2">
        <f t="shared" si="77"/>
        <v>278046.90000000055</v>
      </c>
      <c r="P4985"/>
    </row>
    <row r="4986" spans="1:16" hidden="1">
      <c r="A4986" t="s">
        <v>18395</v>
      </c>
      <c r="B4986" s="1">
        <v>42103</v>
      </c>
      <c r="C4986" t="s">
        <v>18421</v>
      </c>
      <c r="D4986">
        <v>2</v>
      </c>
      <c r="E4986" t="s">
        <v>18422</v>
      </c>
      <c r="F4986" t="s">
        <v>13559</v>
      </c>
      <c r="G4986" t="s">
        <v>313</v>
      </c>
      <c r="H4986" t="s">
        <v>147</v>
      </c>
      <c r="J4986" s="5"/>
      <c r="K4986" s="2">
        <v>2223.98</v>
      </c>
      <c r="L4986" s="5"/>
      <c r="M4986" s="2">
        <f t="shared" si="77"/>
        <v>275822.92000000057</v>
      </c>
      <c r="P4986"/>
    </row>
    <row r="4987" spans="1:16" hidden="1">
      <c r="A4987" t="s">
        <v>18395</v>
      </c>
      <c r="B4987" s="1">
        <v>42103</v>
      </c>
      <c r="C4987" t="s">
        <v>18421</v>
      </c>
      <c r="D4987">
        <v>2</v>
      </c>
      <c r="E4987" t="s">
        <v>18422</v>
      </c>
      <c r="F4987" t="s">
        <v>13559</v>
      </c>
      <c r="G4987" t="s">
        <v>313</v>
      </c>
      <c r="H4987" t="s">
        <v>147</v>
      </c>
      <c r="I4987" s="2">
        <v>2223.98</v>
      </c>
      <c r="J4987" s="5"/>
      <c r="L4987" s="5"/>
      <c r="M4987" s="2">
        <f t="shared" si="77"/>
        <v>278046.90000000055</v>
      </c>
      <c r="P4987"/>
    </row>
    <row r="4988" spans="1:16" hidden="1">
      <c r="A4988" t="s">
        <v>18423</v>
      </c>
      <c r="B4988" s="1">
        <v>42103</v>
      </c>
      <c r="C4988" t="s">
        <v>18450</v>
      </c>
      <c r="D4988">
        <v>2</v>
      </c>
      <c r="E4988" t="s">
        <v>18451</v>
      </c>
      <c r="F4988" t="s">
        <v>13559</v>
      </c>
      <c r="G4988" t="s">
        <v>313</v>
      </c>
      <c r="H4988" t="s">
        <v>168</v>
      </c>
      <c r="J4988" s="5"/>
      <c r="K4988" s="2">
        <v>1412.58</v>
      </c>
      <c r="L4988" s="5"/>
      <c r="M4988" s="2">
        <f t="shared" si="77"/>
        <v>276634.32000000053</v>
      </c>
      <c r="P4988"/>
    </row>
    <row r="4989" spans="1:16" hidden="1">
      <c r="A4989" t="s">
        <v>18423</v>
      </c>
      <c r="B4989" s="1">
        <v>42103</v>
      </c>
      <c r="C4989" t="s">
        <v>18450</v>
      </c>
      <c r="D4989">
        <v>2</v>
      </c>
      <c r="E4989" t="s">
        <v>18451</v>
      </c>
      <c r="F4989" t="s">
        <v>13559</v>
      </c>
      <c r="G4989" t="s">
        <v>313</v>
      </c>
      <c r="H4989" t="s">
        <v>168</v>
      </c>
      <c r="I4989" s="2">
        <v>1412.58</v>
      </c>
      <c r="J4989" s="5"/>
      <c r="L4989" s="5"/>
      <c r="M4989" s="2">
        <f t="shared" si="77"/>
        <v>278046.90000000055</v>
      </c>
      <c r="P4989"/>
    </row>
    <row r="4990" spans="1:16" hidden="1">
      <c r="A4990" t="s">
        <v>18452</v>
      </c>
      <c r="B4990" s="1">
        <v>42103</v>
      </c>
      <c r="C4990" t="s">
        <v>17762</v>
      </c>
      <c r="D4990">
        <v>1</v>
      </c>
      <c r="E4990" t="s">
        <v>18478</v>
      </c>
      <c r="F4990" t="s">
        <v>13565</v>
      </c>
      <c r="G4990" t="s">
        <v>4</v>
      </c>
      <c r="H4990" t="s">
        <v>2127</v>
      </c>
      <c r="I4990" s="2">
        <v>3020</v>
      </c>
      <c r="J4990" s="5"/>
      <c r="L4990" s="5"/>
      <c r="M4990" s="2">
        <f t="shared" si="77"/>
        <v>281066.90000000055</v>
      </c>
      <c r="P4990"/>
    </row>
    <row r="4991" spans="1:16" hidden="1">
      <c r="A4991" t="s">
        <v>18479</v>
      </c>
      <c r="B4991" s="1">
        <v>42103</v>
      </c>
      <c r="C4991" t="s">
        <v>18</v>
      </c>
      <c r="D4991">
        <v>2</v>
      </c>
      <c r="E4991" t="s">
        <v>18498</v>
      </c>
      <c r="F4991" t="s">
        <v>13559</v>
      </c>
      <c r="G4991" t="s">
        <v>479</v>
      </c>
      <c r="H4991" t="s">
        <v>2357</v>
      </c>
      <c r="J4991" s="5"/>
      <c r="K4991" s="2">
        <v>300</v>
      </c>
      <c r="L4991" s="5"/>
      <c r="M4991" s="2">
        <f t="shared" si="77"/>
        <v>280766.90000000055</v>
      </c>
      <c r="P4991"/>
    </row>
    <row r="4992" spans="1:16" hidden="1">
      <c r="A4992" t="s">
        <v>18479</v>
      </c>
      <c r="B4992" s="1">
        <v>42103</v>
      </c>
      <c r="C4992" t="s">
        <v>18</v>
      </c>
      <c r="D4992">
        <v>2</v>
      </c>
      <c r="E4992" t="s">
        <v>18498</v>
      </c>
      <c r="F4992" t="s">
        <v>13559</v>
      </c>
      <c r="G4992" t="s">
        <v>479</v>
      </c>
      <c r="H4992" t="s">
        <v>2357</v>
      </c>
      <c r="I4992" s="2">
        <v>566.80999999999995</v>
      </c>
      <c r="J4992" s="5"/>
      <c r="L4992" s="5"/>
      <c r="M4992" s="2">
        <f t="shared" si="77"/>
        <v>281333.71000000054</v>
      </c>
      <c r="P4992"/>
    </row>
    <row r="4993" spans="1:16" hidden="1">
      <c r="A4993" t="s">
        <v>18499</v>
      </c>
      <c r="B4993" s="1">
        <v>42103</v>
      </c>
      <c r="C4993" t="s">
        <v>18520</v>
      </c>
      <c r="D4993">
        <v>2</v>
      </c>
      <c r="E4993" t="s">
        <v>18521</v>
      </c>
      <c r="F4993" t="s">
        <v>7054</v>
      </c>
      <c r="G4993" t="s">
        <v>4</v>
      </c>
      <c r="H4993" t="s">
        <v>2357</v>
      </c>
      <c r="I4993" s="2">
        <v>1120.6099999999999</v>
      </c>
      <c r="J4993" s="5"/>
      <c r="L4993" s="5"/>
      <c r="M4993" s="2">
        <f t="shared" si="77"/>
        <v>282454.32000000053</v>
      </c>
      <c r="P4993"/>
    </row>
    <row r="4994" spans="1:16" hidden="1">
      <c r="A4994" t="s">
        <v>18522</v>
      </c>
      <c r="B4994" s="1">
        <v>42103</v>
      </c>
      <c r="C4994" t="s">
        <v>18542</v>
      </c>
      <c r="D4994">
        <v>2</v>
      </c>
      <c r="E4994" t="s">
        <v>18543</v>
      </c>
      <c r="F4994" t="s">
        <v>7054</v>
      </c>
      <c r="G4994" t="s">
        <v>4</v>
      </c>
      <c r="H4994" t="s">
        <v>6077</v>
      </c>
      <c r="I4994" s="2">
        <v>3225</v>
      </c>
      <c r="J4994" s="5"/>
      <c r="L4994" s="5"/>
      <c r="M4994" s="2">
        <f t="shared" si="77"/>
        <v>285679.32000000053</v>
      </c>
      <c r="P4994"/>
    </row>
    <row r="4995" spans="1:16" hidden="1">
      <c r="A4995" t="s">
        <v>18544</v>
      </c>
      <c r="B4995" s="1">
        <v>42103</v>
      </c>
      <c r="C4995" t="s">
        <v>18</v>
      </c>
      <c r="D4995">
        <v>2</v>
      </c>
      <c r="E4995" t="s">
        <v>18564</v>
      </c>
      <c r="F4995" t="s">
        <v>13559</v>
      </c>
      <c r="G4995" t="s">
        <v>479</v>
      </c>
      <c r="H4995" t="s">
        <v>18565</v>
      </c>
      <c r="I4995" s="2">
        <v>128.94999999999999</v>
      </c>
      <c r="J4995" s="5"/>
      <c r="L4995" s="5"/>
      <c r="M4995" s="2">
        <f t="shared" si="77"/>
        <v>285808.27000000054</v>
      </c>
      <c r="P4995"/>
    </row>
    <row r="4996" spans="1:16" hidden="1">
      <c r="A4996" t="s">
        <v>18568</v>
      </c>
      <c r="B4996" s="1">
        <v>42103</v>
      </c>
      <c r="C4996" t="s">
        <v>18594</v>
      </c>
      <c r="D4996">
        <v>2</v>
      </c>
      <c r="E4996" t="s">
        <v>18595</v>
      </c>
      <c r="F4996" t="s">
        <v>13559</v>
      </c>
      <c r="G4996" t="s">
        <v>313</v>
      </c>
      <c r="H4996" t="s">
        <v>1315</v>
      </c>
      <c r="J4996" s="5"/>
      <c r="K4996" s="2">
        <v>770.52</v>
      </c>
      <c r="L4996" s="5"/>
      <c r="M4996" s="2">
        <f t="shared" si="77"/>
        <v>285037.75000000052</v>
      </c>
      <c r="P4996"/>
    </row>
    <row r="4997" spans="1:16" hidden="1">
      <c r="A4997" t="s">
        <v>18568</v>
      </c>
      <c r="B4997" s="1">
        <v>42103</v>
      </c>
      <c r="C4997" t="s">
        <v>18594</v>
      </c>
      <c r="D4997">
        <v>2</v>
      </c>
      <c r="E4997" t="s">
        <v>18595</v>
      </c>
      <c r="F4997" t="s">
        <v>13559</v>
      </c>
      <c r="G4997" t="s">
        <v>313</v>
      </c>
      <c r="H4997" t="s">
        <v>1315</v>
      </c>
      <c r="I4997" s="2">
        <v>770.52</v>
      </c>
      <c r="J4997" s="5"/>
      <c r="L4997" s="5"/>
      <c r="M4997" s="2">
        <f t="shared" si="77"/>
        <v>285808.27000000054</v>
      </c>
      <c r="P4997"/>
    </row>
    <row r="4998" spans="1:16" hidden="1">
      <c r="A4998" t="s">
        <v>18597</v>
      </c>
      <c r="B4998" s="1">
        <v>42103</v>
      </c>
      <c r="C4998" t="s">
        <v>18616</v>
      </c>
      <c r="D4998">
        <v>2</v>
      </c>
      <c r="E4998" t="s">
        <v>18617</v>
      </c>
      <c r="F4998" t="s">
        <v>13559</v>
      </c>
      <c r="G4998" t="s">
        <v>313</v>
      </c>
      <c r="H4998" t="s">
        <v>1943</v>
      </c>
      <c r="J4998" s="5"/>
      <c r="K4998" s="2">
        <v>244.04</v>
      </c>
      <c r="L4998" s="5"/>
      <c r="M4998" s="2">
        <f t="shared" si="77"/>
        <v>285564.23000000056</v>
      </c>
      <c r="P4998"/>
    </row>
    <row r="4999" spans="1:16" hidden="1">
      <c r="A4999" t="s">
        <v>18597</v>
      </c>
      <c r="B4999" s="1">
        <v>42103</v>
      </c>
      <c r="C4999" t="s">
        <v>18616</v>
      </c>
      <c r="D4999">
        <v>2</v>
      </c>
      <c r="E4999" t="s">
        <v>18617</v>
      </c>
      <c r="F4999" t="s">
        <v>13559</v>
      </c>
      <c r="G4999" t="s">
        <v>313</v>
      </c>
      <c r="H4999" t="s">
        <v>1943</v>
      </c>
      <c r="I4999" s="2">
        <v>244.04</v>
      </c>
      <c r="J4999" s="5"/>
      <c r="L4999" s="5"/>
      <c r="M4999" s="2">
        <f t="shared" si="77"/>
        <v>285808.27000000054</v>
      </c>
      <c r="P4999"/>
    </row>
    <row r="5000" spans="1:16" hidden="1">
      <c r="A5000" t="s">
        <v>18620</v>
      </c>
      <c r="B5000" s="1">
        <v>42103</v>
      </c>
      <c r="C5000" t="s">
        <v>18637</v>
      </c>
      <c r="D5000">
        <v>2</v>
      </c>
      <c r="E5000" t="s">
        <v>18638</v>
      </c>
      <c r="F5000" t="s">
        <v>13559</v>
      </c>
      <c r="G5000" t="s">
        <v>313</v>
      </c>
      <c r="H5000" t="s">
        <v>13432</v>
      </c>
      <c r="J5000" s="5"/>
      <c r="K5000" s="2">
        <v>533.75</v>
      </c>
      <c r="L5000" s="5"/>
      <c r="M5000" s="2">
        <f t="shared" si="77"/>
        <v>285274.52000000054</v>
      </c>
      <c r="N5000">
        <v>2</v>
      </c>
      <c r="P5000"/>
    </row>
    <row r="5001" spans="1:16" hidden="1">
      <c r="A5001" t="s">
        <v>18620</v>
      </c>
      <c r="B5001" s="1">
        <v>42103</v>
      </c>
      <c r="C5001" t="s">
        <v>18637</v>
      </c>
      <c r="D5001">
        <v>2</v>
      </c>
      <c r="E5001" t="s">
        <v>18638</v>
      </c>
      <c r="F5001" t="s">
        <v>13559</v>
      </c>
      <c r="G5001" t="s">
        <v>313</v>
      </c>
      <c r="H5001" t="s">
        <v>13432</v>
      </c>
      <c r="I5001" s="2">
        <v>533.75</v>
      </c>
      <c r="J5001" s="5"/>
      <c r="L5001" s="5"/>
      <c r="M5001" s="2">
        <f t="shared" ref="M5001:M5064" si="78">+M5000+I5001-K5001</f>
        <v>285808.27000000054</v>
      </c>
      <c r="N5001">
        <v>2</v>
      </c>
      <c r="P5001"/>
    </row>
    <row r="5002" spans="1:16" hidden="1">
      <c r="A5002" t="s">
        <v>18641</v>
      </c>
      <c r="B5002" s="1">
        <v>42103</v>
      </c>
      <c r="C5002" t="s">
        <v>4654</v>
      </c>
      <c r="D5002">
        <v>2</v>
      </c>
      <c r="E5002" t="s">
        <v>18661</v>
      </c>
      <c r="F5002" t="s">
        <v>13559</v>
      </c>
      <c r="G5002" t="s">
        <v>313</v>
      </c>
      <c r="H5002" t="s">
        <v>2485</v>
      </c>
      <c r="I5002" s="2">
        <v>605.58000000000004</v>
      </c>
      <c r="J5002" s="5"/>
      <c r="L5002" s="5"/>
      <c r="M5002" s="2">
        <f t="shared" si="78"/>
        <v>286413.85000000056</v>
      </c>
      <c r="P5002"/>
    </row>
    <row r="5003" spans="1:16" hidden="1">
      <c r="A5003" t="s">
        <v>18665</v>
      </c>
      <c r="B5003" s="1">
        <v>42103</v>
      </c>
      <c r="C5003" t="s">
        <v>18680</v>
      </c>
      <c r="D5003">
        <v>2</v>
      </c>
      <c r="E5003" t="s">
        <v>18681</v>
      </c>
      <c r="F5003" t="s">
        <v>13559</v>
      </c>
      <c r="G5003" t="s">
        <v>313</v>
      </c>
      <c r="H5003" t="s">
        <v>1799</v>
      </c>
      <c r="J5003" s="5"/>
      <c r="K5003" s="2">
        <v>510.21</v>
      </c>
      <c r="L5003" s="5"/>
      <c r="M5003" s="2">
        <f t="shared" si="78"/>
        <v>285903.64000000054</v>
      </c>
      <c r="P5003"/>
    </row>
    <row r="5004" spans="1:16" hidden="1">
      <c r="A5004" t="s">
        <v>18665</v>
      </c>
      <c r="B5004" s="1">
        <v>42103</v>
      </c>
      <c r="C5004" t="s">
        <v>18680</v>
      </c>
      <c r="D5004">
        <v>2</v>
      </c>
      <c r="E5004" t="s">
        <v>18681</v>
      </c>
      <c r="F5004" t="s">
        <v>13559</v>
      </c>
      <c r="G5004" t="s">
        <v>313</v>
      </c>
      <c r="H5004" t="s">
        <v>1799</v>
      </c>
      <c r="I5004" s="2">
        <v>510.21</v>
      </c>
      <c r="J5004" s="5"/>
      <c r="L5004" s="5"/>
      <c r="M5004" s="2">
        <f t="shared" si="78"/>
        <v>286413.85000000056</v>
      </c>
      <c r="P5004"/>
    </row>
    <row r="5005" spans="1:16" hidden="1">
      <c r="A5005" t="s">
        <v>18685</v>
      </c>
      <c r="B5005" s="1">
        <v>42103</v>
      </c>
      <c r="C5005" t="s">
        <v>18700</v>
      </c>
      <c r="D5005">
        <v>2</v>
      </c>
      <c r="E5005" t="s">
        <v>18701</v>
      </c>
      <c r="F5005" t="s">
        <v>13559</v>
      </c>
      <c r="G5005" t="s">
        <v>313</v>
      </c>
      <c r="H5005" t="s">
        <v>1522</v>
      </c>
      <c r="J5005" s="5"/>
      <c r="K5005" s="2">
        <v>114.58</v>
      </c>
      <c r="L5005" s="5"/>
      <c r="M5005" s="2">
        <f t="shared" si="78"/>
        <v>286299.27000000054</v>
      </c>
      <c r="P5005"/>
    </row>
    <row r="5006" spans="1:16" hidden="1">
      <c r="A5006" t="s">
        <v>18685</v>
      </c>
      <c r="B5006" s="1">
        <v>42103</v>
      </c>
      <c r="C5006" t="s">
        <v>18700</v>
      </c>
      <c r="D5006">
        <v>2</v>
      </c>
      <c r="E5006" t="s">
        <v>18701</v>
      </c>
      <c r="F5006" t="s">
        <v>13559</v>
      </c>
      <c r="G5006" t="s">
        <v>313</v>
      </c>
      <c r="H5006" t="s">
        <v>1522</v>
      </c>
      <c r="I5006" s="2">
        <v>114.58</v>
      </c>
      <c r="J5006" s="5"/>
      <c r="L5006" s="5"/>
      <c r="M5006" s="2">
        <f t="shared" si="78"/>
        <v>286413.85000000056</v>
      </c>
      <c r="P5006"/>
    </row>
    <row r="5007" spans="1:16" hidden="1">
      <c r="A5007" t="s">
        <v>18704</v>
      </c>
      <c r="B5007" s="1">
        <v>42103</v>
      </c>
      <c r="C5007" t="s">
        <v>18724</v>
      </c>
      <c r="D5007">
        <v>2</v>
      </c>
      <c r="E5007" t="s">
        <v>18725</v>
      </c>
      <c r="F5007" t="s">
        <v>7054</v>
      </c>
      <c r="G5007" t="s">
        <v>4</v>
      </c>
      <c r="H5007" t="s">
        <v>18726</v>
      </c>
      <c r="I5007" s="2">
        <v>1025</v>
      </c>
      <c r="J5007" s="5"/>
      <c r="L5007" s="5"/>
      <c r="M5007" s="2">
        <f t="shared" si="78"/>
        <v>287438.85000000056</v>
      </c>
      <c r="P5007"/>
    </row>
    <row r="5008" spans="1:16" hidden="1">
      <c r="A5008" t="s">
        <v>18730</v>
      </c>
      <c r="B5008" s="1">
        <v>42103</v>
      </c>
      <c r="C5008" t="s">
        <v>18749</v>
      </c>
      <c r="D5008">
        <v>2</v>
      </c>
      <c r="E5008" t="s">
        <v>18750</v>
      </c>
      <c r="F5008" t="s">
        <v>7054</v>
      </c>
      <c r="G5008" t="s">
        <v>4</v>
      </c>
      <c r="H5008" t="s">
        <v>2335</v>
      </c>
      <c r="J5008" s="5"/>
      <c r="K5008" s="2">
        <v>1025</v>
      </c>
      <c r="L5008" s="5"/>
      <c r="M5008" s="2">
        <f t="shared" si="78"/>
        <v>286413.85000000056</v>
      </c>
      <c r="P5008"/>
    </row>
    <row r="5009" spans="1:16" hidden="1">
      <c r="A5009" t="s">
        <v>18730</v>
      </c>
      <c r="B5009" s="1">
        <v>42103</v>
      </c>
      <c r="C5009" t="s">
        <v>18749</v>
      </c>
      <c r="D5009">
        <v>2</v>
      </c>
      <c r="E5009" t="s">
        <v>18750</v>
      </c>
      <c r="F5009" t="s">
        <v>7054</v>
      </c>
      <c r="G5009" t="s">
        <v>4</v>
      </c>
      <c r="H5009" t="s">
        <v>2335</v>
      </c>
      <c r="I5009" s="2">
        <v>1025</v>
      </c>
      <c r="J5009" s="5"/>
      <c r="L5009" s="5"/>
      <c r="M5009" s="2">
        <f t="shared" si="78"/>
        <v>287438.85000000056</v>
      </c>
      <c r="P5009"/>
    </row>
    <row r="5010" spans="1:16" hidden="1">
      <c r="A5010" t="s">
        <v>18754</v>
      </c>
      <c r="B5010" s="1">
        <v>42103</v>
      </c>
      <c r="C5010" t="s">
        <v>18773</v>
      </c>
      <c r="D5010">
        <v>2</v>
      </c>
      <c r="E5010" t="s">
        <v>18774</v>
      </c>
      <c r="F5010" t="s">
        <v>7054</v>
      </c>
      <c r="G5010" t="s">
        <v>4</v>
      </c>
      <c r="H5010" t="s">
        <v>435</v>
      </c>
      <c r="I5010" s="2">
        <v>3030</v>
      </c>
      <c r="J5010" s="5"/>
      <c r="L5010" s="5"/>
      <c r="M5010" s="2">
        <f t="shared" si="78"/>
        <v>290468.85000000056</v>
      </c>
      <c r="P5010"/>
    </row>
    <row r="5011" spans="1:16" hidden="1">
      <c r="A5011" t="s">
        <v>18780</v>
      </c>
      <c r="B5011" s="1">
        <v>42103</v>
      </c>
      <c r="C5011" t="s">
        <v>18797</v>
      </c>
      <c r="D5011">
        <v>2</v>
      </c>
      <c r="E5011" t="s">
        <v>18798</v>
      </c>
      <c r="F5011" t="s">
        <v>7054</v>
      </c>
      <c r="G5011" t="s">
        <v>4</v>
      </c>
      <c r="H5011" t="s">
        <v>2887</v>
      </c>
      <c r="I5011" s="2">
        <v>1840</v>
      </c>
      <c r="J5011" s="5"/>
      <c r="L5011" s="5"/>
      <c r="M5011" s="2">
        <f t="shared" si="78"/>
        <v>292308.85000000056</v>
      </c>
      <c r="P5011"/>
    </row>
    <row r="5012" spans="1:16" hidden="1">
      <c r="A5012" t="s">
        <v>18803</v>
      </c>
      <c r="B5012" s="1">
        <v>42103</v>
      </c>
      <c r="C5012" t="s">
        <v>18</v>
      </c>
      <c r="D5012">
        <v>2</v>
      </c>
      <c r="E5012" t="s">
        <v>18824</v>
      </c>
      <c r="F5012" t="s">
        <v>13559</v>
      </c>
      <c r="G5012" t="s">
        <v>479</v>
      </c>
      <c r="H5012" t="s">
        <v>18825</v>
      </c>
      <c r="I5012" s="2">
        <v>402.5</v>
      </c>
      <c r="J5012" s="5"/>
      <c r="L5012" s="5"/>
      <c r="M5012" s="2">
        <f t="shared" si="78"/>
        <v>292711.35000000056</v>
      </c>
      <c r="P5012"/>
    </row>
    <row r="5013" spans="1:16" hidden="1">
      <c r="A5013" t="s">
        <v>18830</v>
      </c>
      <c r="B5013" s="1">
        <v>42103</v>
      </c>
      <c r="C5013" t="s">
        <v>18849</v>
      </c>
      <c r="D5013">
        <v>2</v>
      </c>
      <c r="E5013" t="s">
        <v>18850</v>
      </c>
      <c r="F5013" t="s">
        <v>7054</v>
      </c>
      <c r="G5013" t="s">
        <v>4</v>
      </c>
      <c r="H5013" t="s">
        <v>18851</v>
      </c>
      <c r="I5013" s="2">
        <v>1025</v>
      </c>
      <c r="J5013" s="5"/>
      <c r="L5013" s="5"/>
      <c r="M5013" s="2">
        <f t="shared" si="78"/>
        <v>293736.35000000056</v>
      </c>
      <c r="P5013"/>
    </row>
    <row r="5014" spans="1:16" hidden="1">
      <c r="A5014" t="s">
        <v>18855</v>
      </c>
      <c r="B5014" s="1">
        <v>42103</v>
      </c>
      <c r="C5014" t="s">
        <v>18</v>
      </c>
      <c r="D5014">
        <v>2</v>
      </c>
      <c r="E5014" t="s">
        <v>18871</v>
      </c>
      <c r="F5014" t="s">
        <v>13559</v>
      </c>
      <c r="G5014" t="s">
        <v>479</v>
      </c>
      <c r="H5014" t="s">
        <v>2098</v>
      </c>
      <c r="J5014" s="5"/>
      <c r="K5014" s="2">
        <v>1771.2</v>
      </c>
      <c r="L5014" s="5"/>
      <c r="M5014" s="2">
        <f t="shared" si="78"/>
        <v>291965.15000000055</v>
      </c>
      <c r="P5014"/>
    </row>
    <row r="5015" spans="1:16" hidden="1">
      <c r="A5015" t="s">
        <v>18855</v>
      </c>
      <c r="B5015" s="1">
        <v>42103</v>
      </c>
      <c r="C5015" t="s">
        <v>18</v>
      </c>
      <c r="D5015">
        <v>2</v>
      </c>
      <c r="E5015" t="s">
        <v>18871</v>
      </c>
      <c r="F5015" t="s">
        <v>13559</v>
      </c>
      <c r="G5015" t="s">
        <v>479</v>
      </c>
      <c r="H5015" t="s">
        <v>2098</v>
      </c>
      <c r="I5015" s="2">
        <v>1771.2</v>
      </c>
      <c r="J5015" s="5"/>
      <c r="L5015" s="5"/>
      <c r="M5015" s="2">
        <f t="shared" si="78"/>
        <v>293736.35000000056</v>
      </c>
      <c r="P5015"/>
    </row>
    <row r="5016" spans="1:16" hidden="1">
      <c r="A5016" t="s">
        <v>18876</v>
      </c>
      <c r="B5016" s="1">
        <v>42103</v>
      </c>
      <c r="C5016" t="s">
        <v>18</v>
      </c>
      <c r="D5016">
        <v>2</v>
      </c>
      <c r="E5016" t="s">
        <v>18896</v>
      </c>
      <c r="F5016" t="s">
        <v>13559</v>
      </c>
      <c r="G5016" t="s">
        <v>479</v>
      </c>
      <c r="H5016" t="s">
        <v>1711</v>
      </c>
      <c r="I5016" s="2">
        <v>113.88</v>
      </c>
      <c r="J5016" s="5"/>
      <c r="L5016" s="5"/>
      <c r="M5016" s="2">
        <f t="shared" si="78"/>
        <v>293850.23000000056</v>
      </c>
      <c r="P5016"/>
    </row>
    <row r="5017" spans="1:16" hidden="1">
      <c r="A5017" t="s">
        <v>18900</v>
      </c>
      <c r="B5017" s="1">
        <v>42103</v>
      </c>
      <c r="C5017" t="s">
        <v>2513</v>
      </c>
      <c r="D5017">
        <v>2</v>
      </c>
      <c r="E5017" t="s">
        <v>18918</v>
      </c>
      <c r="F5017" t="s">
        <v>7054</v>
      </c>
      <c r="G5017" t="s">
        <v>4</v>
      </c>
      <c r="H5017" t="s">
        <v>2515</v>
      </c>
      <c r="I5017" s="2">
        <v>1840</v>
      </c>
      <c r="J5017" s="5"/>
      <c r="L5017" s="5"/>
      <c r="M5017" s="2">
        <f t="shared" si="78"/>
        <v>295690.23000000056</v>
      </c>
      <c r="P5017"/>
    </row>
    <row r="5018" spans="1:16" hidden="1">
      <c r="A5018" t="s">
        <v>18924</v>
      </c>
      <c r="B5018" s="1">
        <v>42103</v>
      </c>
      <c r="C5018" t="s">
        <v>2521</v>
      </c>
      <c r="D5018">
        <v>2</v>
      </c>
      <c r="E5018" t="s">
        <v>18943</v>
      </c>
      <c r="F5018" t="s">
        <v>7054</v>
      </c>
      <c r="G5018" t="s">
        <v>4</v>
      </c>
      <c r="H5018" t="s">
        <v>18944</v>
      </c>
      <c r="I5018" s="2">
        <v>200.01</v>
      </c>
      <c r="J5018" s="5"/>
      <c r="L5018" s="5"/>
      <c r="M5018" s="2">
        <f t="shared" si="78"/>
        <v>295890.24000000057</v>
      </c>
      <c r="P5018"/>
    </row>
    <row r="5019" spans="1:16" hidden="1">
      <c r="A5019" t="s">
        <v>18948</v>
      </c>
      <c r="B5019" s="1">
        <v>42103</v>
      </c>
      <c r="C5019" t="s">
        <v>18966</v>
      </c>
      <c r="D5019">
        <v>2</v>
      </c>
      <c r="E5019" t="s">
        <v>18967</v>
      </c>
      <c r="F5019" t="s">
        <v>7054</v>
      </c>
      <c r="G5019" t="s">
        <v>4</v>
      </c>
      <c r="H5019" t="s">
        <v>2468</v>
      </c>
      <c r="J5019" s="5"/>
      <c r="K5019" s="2">
        <v>3030</v>
      </c>
      <c r="L5019" s="5"/>
      <c r="M5019" s="2">
        <f t="shared" si="78"/>
        <v>292860.24000000057</v>
      </c>
      <c r="P5019"/>
    </row>
    <row r="5020" spans="1:16" hidden="1">
      <c r="A5020" t="s">
        <v>18948</v>
      </c>
      <c r="B5020" s="1">
        <v>42103</v>
      </c>
      <c r="C5020" t="s">
        <v>18966</v>
      </c>
      <c r="D5020">
        <v>2</v>
      </c>
      <c r="E5020" t="s">
        <v>18967</v>
      </c>
      <c r="F5020" t="s">
        <v>7054</v>
      </c>
      <c r="G5020" t="s">
        <v>4</v>
      </c>
      <c r="H5020" t="s">
        <v>2468</v>
      </c>
      <c r="I5020" s="2">
        <v>3030</v>
      </c>
      <c r="J5020" s="5"/>
      <c r="L5020" s="5"/>
      <c r="M5020" s="2">
        <f t="shared" si="78"/>
        <v>295890.24000000057</v>
      </c>
      <c r="P5020"/>
    </row>
    <row r="5021" spans="1:16" hidden="1">
      <c r="A5021" t="s">
        <v>18972</v>
      </c>
      <c r="B5021" s="1">
        <v>42103</v>
      </c>
      <c r="C5021" t="s">
        <v>7907</v>
      </c>
      <c r="D5021">
        <v>2</v>
      </c>
      <c r="E5021" t="s">
        <v>18990</v>
      </c>
      <c r="F5021" t="s">
        <v>7054</v>
      </c>
      <c r="G5021" t="s">
        <v>4</v>
      </c>
      <c r="H5021" t="s">
        <v>7909</v>
      </c>
      <c r="I5021" s="2">
        <v>1025</v>
      </c>
      <c r="J5021" s="5"/>
      <c r="L5021" s="5"/>
      <c r="M5021" s="2">
        <f t="shared" si="78"/>
        <v>296915.24000000057</v>
      </c>
      <c r="P5021"/>
    </row>
    <row r="5022" spans="1:16" hidden="1">
      <c r="A5022" t="s">
        <v>18995</v>
      </c>
      <c r="B5022" s="1">
        <v>42103</v>
      </c>
      <c r="C5022" t="s">
        <v>19016</v>
      </c>
      <c r="D5022">
        <v>2</v>
      </c>
      <c r="E5022" t="s">
        <v>19017</v>
      </c>
      <c r="F5022" t="s">
        <v>7054</v>
      </c>
      <c r="G5022" t="s">
        <v>4</v>
      </c>
      <c r="H5022" t="s">
        <v>5364</v>
      </c>
      <c r="I5022" s="2">
        <v>1025</v>
      </c>
      <c r="J5022" s="5"/>
      <c r="L5022" s="5"/>
      <c r="M5022" s="2">
        <f t="shared" si="78"/>
        <v>297940.24000000057</v>
      </c>
      <c r="P5022"/>
    </row>
    <row r="5023" spans="1:16" hidden="1">
      <c r="A5023" t="s">
        <v>19023</v>
      </c>
      <c r="B5023" s="1">
        <v>42103</v>
      </c>
      <c r="C5023" t="s">
        <v>19039</v>
      </c>
      <c r="D5023">
        <v>2</v>
      </c>
      <c r="E5023" t="s">
        <v>19040</v>
      </c>
      <c r="F5023" t="s">
        <v>7054</v>
      </c>
      <c r="G5023" t="s">
        <v>4</v>
      </c>
      <c r="H5023" t="s">
        <v>5430</v>
      </c>
      <c r="I5023" s="2">
        <v>1025</v>
      </c>
      <c r="J5023" s="5">
        <v>9</v>
      </c>
      <c r="L5023" s="5"/>
      <c r="M5023" s="2">
        <f t="shared" si="78"/>
        <v>298965.24000000057</v>
      </c>
      <c r="P5023"/>
    </row>
    <row r="5024" spans="1:16" hidden="1">
      <c r="A5024" t="s">
        <v>19050</v>
      </c>
      <c r="B5024" s="1">
        <v>42103</v>
      </c>
      <c r="C5024" t="s">
        <v>19063</v>
      </c>
      <c r="D5024">
        <v>2</v>
      </c>
      <c r="E5024" t="s">
        <v>19064</v>
      </c>
      <c r="F5024" t="s">
        <v>7054</v>
      </c>
      <c r="G5024" t="s">
        <v>4</v>
      </c>
      <c r="H5024" t="s">
        <v>2441</v>
      </c>
      <c r="J5024" s="5"/>
      <c r="K5024" s="2">
        <v>1025</v>
      </c>
      <c r="L5024" s="5"/>
      <c r="M5024" s="2">
        <f t="shared" si="78"/>
        <v>297940.24000000057</v>
      </c>
      <c r="P5024"/>
    </row>
    <row r="5025" spans="1:16" hidden="1">
      <c r="A5025" t="s">
        <v>19050</v>
      </c>
      <c r="B5025" s="1">
        <v>42103</v>
      </c>
      <c r="C5025" t="s">
        <v>19063</v>
      </c>
      <c r="D5025">
        <v>2</v>
      </c>
      <c r="E5025" t="s">
        <v>19064</v>
      </c>
      <c r="F5025" t="s">
        <v>7054</v>
      </c>
      <c r="G5025" t="s">
        <v>4</v>
      </c>
      <c r="H5025" t="s">
        <v>2441</v>
      </c>
      <c r="I5025" s="2">
        <v>1025</v>
      </c>
      <c r="J5025" s="5"/>
      <c r="L5025" s="5"/>
      <c r="M5025" s="2">
        <f t="shared" si="78"/>
        <v>298965.24000000057</v>
      </c>
      <c r="P5025"/>
    </row>
    <row r="5026" spans="1:16" hidden="1">
      <c r="A5026" t="s">
        <v>19072</v>
      </c>
      <c r="B5026" s="1">
        <v>42103</v>
      </c>
      <c r="C5026" t="s">
        <v>19084</v>
      </c>
      <c r="D5026">
        <v>2</v>
      </c>
      <c r="E5026" t="s">
        <v>19085</v>
      </c>
      <c r="F5026" t="s">
        <v>7054</v>
      </c>
      <c r="G5026" t="s">
        <v>4</v>
      </c>
      <c r="H5026" t="s">
        <v>19086</v>
      </c>
      <c r="I5026" s="2">
        <v>1025</v>
      </c>
      <c r="J5026" s="5"/>
      <c r="L5026" s="5"/>
      <c r="M5026" s="2">
        <f t="shared" si="78"/>
        <v>299990.24000000057</v>
      </c>
      <c r="P5026"/>
    </row>
    <row r="5027" spans="1:16" hidden="1">
      <c r="A5027" t="s">
        <v>19097</v>
      </c>
      <c r="B5027" s="1">
        <v>42103</v>
      </c>
      <c r="C5027" t="s">
        <v>19111</v>
      </c>
      <c r="D5027">
        <v>2</v>
      </c>
      <c r="E5027" t="s">
        <v>19112</v>
      </c>
      <c r="F5027" t="s">
        <v>7054</v>
      </c>
      <c r="G5027" t="s">
        <v>4</v>
      </c>
      <c r="H5027" t="s">
        <v>17488</v>
      </c>
      <c r="I5027" s="2">
        <v>1025</v>
      </c>
      <c r="J5027" s="5"/>
      <c r="L5027" s="5"/>
      <c r="M5027" s="2">
        <f t="shared" si="78"/>
        <v>301015.24000000057</v>
      </c>
      <c r="P5027"/>
    </row>
    <row r="5028" spans="1:16" hidden="1">
      <c r="A5028" t="s">
        <v>19120</v>
      </c>
      <c r="B5028" s="1">
        <v>42103</v>
      </c>
      <c r="C5028" t="s">
        <v>1500</v>
      </c>
      <c r="D5028">
        <v>2</v>
      </c>
      <c r="E5028" t="s">
        <v>19132</v>
      </c>
      <c r="F5028" t="s">
        <v>7054</v>
      </c>
      <c r="G5028" t="s">
        <v>4</v>
      </c>
      <c r="H5028" t="s">
        <v>1502</v>
      </c>
      <c r="I5028" s="2">
        <v>1978.26</v>
      </c>
      <c r="J5028" s="5"/>
      <c r="L5028" s="5"/>
      <c r="M5028" s="2">
        <f t="shared" si="78"/>
        <v>302993.50000000058</v>
      </c>
      <c r="P5028"/>
    </row>
    <row r="5029" spans="1:16" hidden="1">
      <c r="A5029" t="s">
        <v>19144</v>
      </c>
      <c r="B5029" s="1">
        <v>42103</v>
      </c>
      <c r="C5029" t="s">
        <v>19158</v>
      </c>
      <c r="D5029">
        <v>2</v>
      </c>
      <c r="E5029" t="s">
        <v>19159</v>
      </c>
      <c r="F5029" t="s">
        <v>7054</v>
      </c>
      <c r="G5029" t="s">
        <v>4</v>
      </c>
      <c r="H5029" t="s">
        <v>19160</v>
      </c>
      <c r="I5029" s="2">
        <v>1840</v>
      </c>
      <c r="J5029" s="5"/>
      <c r="L5029" s="5"/>
      <c r="M5029" s="2">
        <f t="shared" si="78"/>
        <v>304833.50000000058</v>
      </c>
      <c r="P5029"/>
    </row>
    <row r="5030" spans="1:16" hidden="1">
      <c r="A5030" t="s">
        <v>19174</v>
      </c>
      <c r="B5030" s="1">
        <v>42103</v>
      </c>
      <c r="C5030" t="s">
        <v>19184</v>
      </c>
      <c r="D5030">
        <v>2</v>
      </c>
      <c r="E5030" t="s">
        <v>19185</v>
      </c>
      <c r="F5030" t="s">
        <v>7054</v>
      </c>
      <c r="G5030" t="s">
        <v>4</v>
      </c>
      <c r="H5030" t="s">
        <v>19186</v>
      </c>
      <c r="I5030" s="2">
        <v>1025</v>
      </c>
      <c r="J5030" s="5"/>
      <c r="L5030" s="5"/>
      <c r="M5030" s="2">
        <f t="shared" si="78"/>
        <v>305858.50000000058</v>
      </c>
      <c r="P5030"/>
    </row>
    <row r="5031" spans="1:16" hidden="1">
      <c r="A5031" t="s">
        <v>19197</v>
      </c>
      <c r="B5031" s="1">
        <v>42103</v>
      </c>
      <c r="C5031" t="s">
        <v>19213</v>
      </c>
      <c r="D5031">
        <v>2</v>
      </c>
      <c r="E5031" t="s">
        <v>19214</v>
      </c>
      <c r="F5031" t="s">
        <v>7054</v>
      </c>
      <c r="G5031" t="s">
        <v>4</v>
      </c>
      <c r="H5031" t="s">
        <v>5430</v>
      </c>
      <c r="I5031" s="2">
        <v>1840</v>
      </c>
      <c r="J5031" s="5">
        <v>9</v>
      </c>
      <c r="L5031" s="5"/>
      <c r="M5031" s="2">
        <f t="shared" si="78"/>
        <v>307698.50000000058</v>
      </c>
      <c r="P5031"/>
    </row>
    <row r="5032" spans="1:16" hidden="1">
      <c r="A5032" t="s">
        <v>2677</v>
      </c>
      <c r="B5032" s="36">
        <v>42104</v>
      </c>
      <c r="C5032" s="35" t="s">
        <v>11</v>
      </c>
      <c r="D5032" s="35">
        <v>1</v>
      </c>
      <c r="E5032" s="35" t="s">
        <v>2687</v>
      </c>
      <c r="F5032" s="35" t="s">
        <v>67</v>
      </c>
      <c r="G5032" s="35" t="s">
        <v>4</v>
      </c>
      <c r="H5032" s="35" t="s">
        <v>2688</v>
      </c>
      <c r="I5032" s="11"/>
      <c r="J5032" s="12"/>
      <c r="K5032" s="11">
        <v>9523.39</v>
      </c>
      <c r="L5032" s="12"/>
      <c r="M5032" s="11">
        <f t="shared" si="78"/>
        <v>298175.11000000057</v>
      </c>
      <c r="P5032"/>
    </row>
    <row r="5033" spans="1:16" hidden="1">
      <c r="A5033" t="s">
        <v>2689</v>
      </c>
      <c r="B5033" s="1">
        <v>42104</v>
      </c>
      <c r="C5033" t="s">
        <v>6</v>
      </c>
      <c r="D5033">
        <v>1</v>
      </c>
      <c r="E5033" t="s">
        <v>2703</v>
      </c>
      <c r="F5033" t="s">
        <v>29</v>
      </c>
      <c r="G5033" t="s">
        <v>4</v>
      </c>
      <c r="H5033" t="s">
        <v>2704</v>
      </c>
      <c r="I5033" s="2">
        <v>710</v>
      </c>
      <c r="J5033" s="5"/>
      <c r="L5033" s="5"/>
      <c r="M5033" s="2">
        <f t="shared" si="78"/>
        <v>298885.11000000057</v>
      </c>
      <c r="P5033"/>
    </row>
    <row r="5034" spans="1:16" hidden="1">
      <c r="A5034" t="s">
        <v>2705</v>
      </c>
      <c r="B5034" s="1">
        <v>42104</v>
      </c>
      <c r="C5034" t="s">
        <v>2715</v>
      </c>
      <c r="D5034">
        <v>2</v>
      </c>
      <c r="E5034" t="s">
        <v>2716</v>
      </c>
      <c r="F5034" t="s">
        <v>211</v>
      </c>
      <c r="G5034" t="s">
        <v>212</v>
      </c>
      <c r="H5034" t="s">
        <v>213</v>
      </c>
      <c r="J5034" s="5"/>
      <c r="K5034" s="2">
        <v>552.04999999999995</v>
      </c>
      <c r="L5034" s="5"/>
      <c r="M5034" s="2">
        <f t="shared" si="78"/>
        <v>298333.06000000058</v>
      </c>
      <c r="P5034"/>
    </row>
    <row r="5035" spans="1:16" hidden="1">
      <c r="A5035" t="s">
        <v>2728</v>
      </c>
      <c r="B5035" s="1">
        <v>42104</v>
      </c>
      <c r="C5035" t="s">
        <v>6</v>
      </c>
      <c r="D5035">
        <v>1</v>
      </c>
      <c r="E5035" t="s">
        <v>2731</v>
      </c>
      <c r="F5035" t="s">
        <v>29</v>
      </c>
      <c r="G5035" t="s">
        <v>4</v>
      </c>
      <c r="H5035" t="s">
        <v>2732</v>
      </c>
      <c r="I5035" s="2">
        <v>667.88</v>
      </c>
      <c r="J5035" s="5"/>
      <c r="L5035" s="5"/>
      <c r="M5035" s="2">
        <f t="shared" si="78"/>
        <v>299000.94000000058</v>
      </c>
      <c r="P5035"/>
    </row>
    <row r="5036" spans="1:16" hidden="1">
      <c r="A5036" t="s">
        <v>2733</v>
      </c>
      <c r="B5036" s="1">
        <v>42104</v>
      </c>
      <c r="C5036" t="s">
        <v>11</v>
      </c>
      <c r="D5036">
        <v>1</v>
      </c>
      <c r="E5036" t="s">
        <v>2737</v>
      </c>
      <c r="F5036" t="s">
        <v>16</v>
      </c>
      <c r="G5036" t="s">
        <v>4</v>
      </c>
      <c r="H5036" t="s">
        <v>598</v>
      </c>
      <c r="J5036" s="5"/>
      <c r="K5036" s="2">
        <v>4756</v>
      </c>
      <c r="L5036" s="5"/>
      <c r="M5036" s="2">
        <f t="shared" si="78"/>
        <v>294244.94000000058</v>
      </c>
      <c r="P5036"/>
    </row>
    <row r="5037" spans="1:16" hidden="1">
      <c r="A5037" t="s">
        <v>2738</v>
      </c>
      <c r="B5037" s="1">
        <v>42104</v>
      </c>
      <c r="C5037" t="s">
        <v>11</v>
      </c>
      <c r="D5037">
        <v>1</v>
      </c>
      <c r="E5037" t="s">
        <v>2744</v>
      </c>
      <c r="F5037" t="s">
        <v>16</v>
      </c>
      <c r="G5037" t="s">
        <v>4</v>
      </c>
      <c r="H5037" t="s">
        <v>2745</v>
      </c>
      <c r="J5037" s="5"/>
      <c r="K5037" s="2">
        <v>1840</v>
      </c>
      <c r="L5037" s="5"/>
      <c r="M5037" s="2">
        <f t="shared" si="78"/>
        <v>292404.94000000058</v>
      </c>
      <c r="P5037"/>
    </row>
    <row r="5038" spans="1:16" hidden="1">
      <c r="A5038" t="s">
        <v>2746</v>
      </c>
      <c r="B5038" s="1">
        <v>42104</v>
      </c>
      <c r="C5038" t="s">
        <v>354</v>
      </c>
      <c r="D5038">
        <v>1</v>
      </c>
      <c r="E5038" t="s">
        <v>2749</v>
      </c>
      <c r="F5038" t="s">
        <v>13</v>
      </c>
      <c r="G5038" t="s">
        <v>4</v>
      </c>
      <c r="H5038" t="s">
        <v>1244</v>
      </c>
      <c r="J5038" s="5"/>
      <c r="K5038" s="2">
        <v>7500</v>
      </c>
      <c r="L5038" s="5"/>
      <c r="M5038" s="2">
        <f t="shared" si="78"/>
        <v>284904.94000000058</v>
      </c>
      <c r="P5038"/>
    </row>
    <row r="5039" spans="1:16" hidden="1">
      <c r="A5039" t="s">
        <v>2760</v>
      </c>
      <c r="B5039" s="1">
        <v>42104</v>
      </c>
      <c r="C5039" t="s">
        <v>43</v>
      </c>
      <c r="D5039">
        <v>2</v>
      </c>
      <c r="E5039" t="s">
        <v>2769</v>
      </c>
      <c r="F5039" t="s">
        <v>312</v>
      </c>
      <c r="G5039" t="s">
        <v>479</v>
      </c>
      <c r="H5039" t="s">
        <v>2770</v>
      </c>
      <c r="J5039" s="5"/>
      <c r="K5039" s="2">
        <v>52693.26</v>
      </c>
      <c r="L5039" s="5"/>
      <c r="M5039" s="2">
        <f t="shared" si="78"/>
        <v>232211.68000000058</v>
      </c>
      <c r="P5039"/>
    </row>
    <row r="5040" spans="1:16" hidden="1">
      <c r="A5040" t="s">
        <v>2760</v>
      </c>
      <c r="B5040" s="1">
        <v>42104</v>
      </c>
      <c r="C5040" t="s">
        <v>43</v>
      </c>
      <c r="D5040">
        <v>2</v>
      </c>
      <c r="E5040" t="s">
        <v>2769</v>
      </c>
      <c r="F5040" t="s">
        <v>312</v>
      </c>
      <c r="G5040" t="s">
        <v>479</v>
      </c>
      <c r="H5040" t="s">
        <v>2770</v>
      </c>
      <c r="I5040" s="2">
        <v>43307.27</v>
      </c>
      <c r="J5040" s="5"/>
      <c r="L5040" s="5"/>
      <c r="M5040" s="2">
        <f t="shared" si="78"/>
        <v>275518.95000000059</v>
      </c>
      <c r="P5040"/>
    </row>
    <row r="5041" spans="1:16" hidden="1">
      <c r="A5041" t="s">
        <v>2771</v>
      </c>
      <c r="B5041" s="1">
        <v>42104</v>
      </c>
      <c r="C5041" t="s">
        <v>43</v>
      </c>
      <c r="D5041">
        <v>2</v>
      </c>
      <c r="E5041" t="s">
        <v>2779</v>
      </c>
      <c r="F5041" t="s">
        <v>312</v>
      </c>
      <c r="G5041" t="s">
        <v>479</v>
      </c>
      <c r="H5041" t="s">
        <v>2780</v>
      </c>
      <c r="J5041" s="5"/>
      <c r="K5041" s="2">
        <v>52693.5</v>
      </c>
      <c r="L5041" s="5"/>
      <c r="M5041" s="2">
        <f t="shared" si="78"/>
        <v>222825.45000000059</v>
      </c>
      <c r="P5041"/>
    </row>
    <row r="5042" spans="1:16" hidden="1">
      <c r="A5042" t="s">
        <v>2820</v>
      </c>
      <c r="B5042" s="1">
        <v>42104</v>
      </c>
      <c r="C5042" t="s">
        <v>2828</v>
      </c>
      <c r="D5042">
        <v>2</v>
      </c>
      <c r="E5042" t="s">
        <v>2829</v>
      </c>
      <c r="F5042" t="s">
        <v>78</v>
      </c>
      <c r="G5042" t="s">
        <v>4</v>
      </c>
      <c r="H5042" t="s">
        <v>2830</v>
      </c>
      <c r="J5042" s="5"/>
      <c r="K5042" s="2">
        <v>1632.03</v>
      </c>
      <c r="L5042" s="5"/>
      <c r="M5042" s="2">
        <f t="shared" si="78"/>
        <v>221193.42000000059</v>
      </c>
      <c r="P5042"/>
    </row>
    <row r="5043" spans="1:16" hidden="1">
      <c r="A5043" t="s">
        <v>2837</v>
      </c>
      <c r="B5043" s="1">
        <v>42104</v>
      </c>
      <c r="C5043" t="s">
        <v>11</v>
      </c>
      <c r="D5043">
        <v>1</v>
      </c>
      <c r="E5043" t="s">
        <v>2846</v>
      </c>
      <c r="F5043" t="s">
        <v>16</v>
      </c>
      <c r="G5043" t="s">
        <v>4</v>
      </c>
      <c r="H5043" t="s">
        <v>2847</v>
      </c>
      <c r="J5043" s="5"/>
      <c r="K5043" s="2">
        <v>1840</v>
      </c>
      <c r="L5043" s="5"/>
      <c r="M5043" s="2">
        <f t="shared" si="78"/>
        <v>219353.42000000059</v>
      </c>
      <c r="P5043"/>
    </row>
    <row r="5044" spans="1:16" hidden="1">
      <c r="A5044" t="s">
        <v>2848</v>
      </c>
      <c r="B5044" s="1">
        <v>42104</v>
      </c>
      <c r="C5044" t="s">
        <v>1</v>
      </c>
      <c r="D5044">
        <v>1</v>
      </c>
      <c r="E5044" t="s">
        <v>2852</v>
      </c>
      <c r="F5044" t="s">
        <v>13</v>
      </c>
      <c r="G5044" t="s">
        <v>4</v>
      </c>
      <c r="H5044" t="s">
        <v>2853</v>
      </c>
      <c r="J5044" s="5"/>
      <c r="K5044" s="2">
        <v>100000</v>
      </c>
      <c r="L5044" s="5"/>
      <c r="M5044" s="2">
        <f t="shared" si="78"/>
        <v>119353.42000000059</v>
      </c>
      <c r="P5044"/>
    </row>
    <row r="5045" spans="1:16" hidden="1">
      <c r="A5045" t="s">
        <v>2885</v>
      </c>
      <c r="B5045" s="1">
        <v>42104</v>
      </c>
      <c r="C5045" t="s">
        <v>6</v>
      </c>
      <c r="D5045">
        <v>1</v>
      </c>
      <c r="E5045" t="s">
        <v>2886</v>
      </c>
      <c r="F5045" t="s">
        <v>29</v>
      </c>
      <c r="G5045" t="s">
        <v>4</v>
      </c>
      <c r="H5045" t="s">
        <v>2887</v>
      </c>
      <c r="I5045" s="2">
        <v>1529.1</v>
      </c>
      <c r="J5045" s="5"/>
      <c r="L5045" s="5"/>
      <c r="M5045" s="2">
        <f t="shared" si="78"/>
        <v>120882.5200000006</v>
      </c>
      <c r="P5045"/>
    </row>
    <row r="5046" spans="1:16" hidden="1">
      <c r="A5046" t="s">
        <v>2895</v>
      </c>
      <c r="B5046" s="1">
        <v>42104</v>
      </c>
      <c r="C5046" t="s">
        <v>6</v>
      </c>
      <c r="D5046">
        <v>1</v>
      </c>
      <c r="E5046" t="s">
        <v>2899</v>
      </c>
      <c r="F5046" t="s">
        <v>29</v>
      </c>
      <c r="G5046" t="s">
        <v>4</v>
      </c>
      <c r="H5046" t="s">
        <v>2900</v>
      </c>
      <c r="I5046" s="2">
        <v>3200</v>
      </c>
      <c r="J5046" s="5"/>
      <c r="L5046" s="5"/>
      <c r="M5046" s="2">
        <f t="shared" si="78"/>
        <v>124082.5200000006</v>
      </c>
      <c r="P5046"/>
    </row>
    <row r="5047" spans="1:16" hidden="1">
      <c r="A5047" t="s">
        <v>2915</v>
      </c>
      <c r="B5047" s="1">
        <v>42104</v>
      </c>
      <c r="C5047" t="s">
        <v>6</v>
      </c>
      <c r="D5047">
        <v>1</v>
      </c>
      <c r="E5047" t="s">
        <v>2929</v>
      </c>
      <c r="F5047" t="s">
        <v>8</v>
      </c>
      <c r="G5047" t="s">
        <v>4</v>
      </c>
      <c r="H5047" t="s">
        <v>2930</v>
      </c>
      <c r="I5047" s="2">
        <v>200</v>
      </c>
      <c r="J5047" s="5"/>
      <c r="L5047" s="5"/>
      <c r="M5047" s="2">
        <f t="shared" si="78"/>
        <v>124282.5200000006</v>
      </c>
      <c r="P5047"/>
    </row>
    <row r="5048" spans="1:16" hidden="1">
      <c r="A5048" t="s">
        <v>2965</v>
      </c>
      <c r="B5048" s="1">
        <v>42104</v>
      </c>
      <c r="C5048" t="s">
        <v>529</v>
      </c>
      <c r="D5048">
        <v>1</v>
      </c>
      <c r="E5048" t="s">
        <v>2971</v>
      </c>
      <c r="F5048" t="s">
        <v>13</v>
      </c>
      <c r="G5048" t="s">
        <v>4</v>
      </c>
      <c r="H5048" t="s">
        <v>2972</v>
      </c>
      <c r="J5048" s="5"/>
      <c r="K5048" s="2">
        <v>5000</v>
      </c>
      <c r="L5048" s="5"/>
      <c r="M5048" s="2">
        <f t="shared" si="78"/>
        <v>119282.5200000006</v>
      </c>
      <c r="P5048"/>
    </row>
    <row r="5049" spans="1:16" hidden="1">
      <c r="A5049" t="s">
        <v>2980</v>
      </c>
      <c r="B5049" s="1">
        <v>42104</v>
      </c>
      <c r="C5049" t="s">
        <v>11</v>
      </c>
      <c r="D5049">
        <v>1</v>
      </c>
      <c r="E5049" t="s">
        <v>2989</v>
      </c>
      <c r="F5049" t="s">
        <v>13</v>
      </c>
      <c r="G5049" t="s">
        <v>4</v>
      </c>
      <c r="H5049" t="s">
        <v>2990</v>
      </c>
      <c r="J5049" s="5"/>
      <c r="K5049" s="2">
        <v>1025</v>
      </c>
      <c r="L5049" s="5"/>
      <c r="M5049" s="2">
        <f t="shared" si="78"/>
        <v>118257.5200000006</v>
      </c>
      <c r="P5049"/>
    </row>
    <row r="5050" spans="1:16" hidden="1">
      <c r="A5050" t="s">
        <v>2998</v>
      </c>
      <c r="B5050" s="1">
        <v>42104</v>
      </c>
      <c r="C5050" t="s">
        <v>18</v>
      </c>
      <c r="D5050">
        <v>1</v>
      </c>
      <c r="E5050" t="s">
        <v>3001</v>
      </c>
      <c r="F5050" t="s">
        <v>13</v>
      </c>
      <c r="G5050" t="s">
        <v>4</v>
      </c>
      <c r="H5050" t="s">
        <v>3002</v>
      </c>
      <c r="J5050" s="5"/>
      <c r="K5050" s="2">
        <v>30000</v>
      </c>
      <c r="L5050" s="5"/>
      <c r="M5050" s="2">
        <f t="shared" si="78"/>
        <v>88257.520000000601</v>
      </c>
      <c r="P5050"/>
    </row>
    <row r="5051" spans="1:16" hidden="1">
      <c r="A5051" t="s">
        <v>3003</v>
      </c>
      <c r="B5051" s="1">
        <v>42104</v>
      </c>
      <c r="C5051" t="s">
        <v>200</v>
      </c>
      <c r="D5051">
        <v>1</v>
      </c>
      <c r="E5051" t="s">
        <v>3011</v>
      </c>
      <c r="F5051" t="s">
        <v>13</v>
      </c>
      <c r="G5051" t="s">
        <v>4</v>
      </c>
      <c r="H5051" t="s">
        <v>494</v>
      </c>
      <c r="J5051" s="5"/>
      <c r="K5051" s="2">
        <v>1840</v>
      </c>
      <c r="L5051" s="5"/>
      <c r="M5051" s="2">
        <f t="shared" si="78"/>
        <v>86417.520000000601</v>
      </c>
      <c r="P5051"/>
    </row>
    <row r="5052" spans="1:16" hidden="1">
      <c r="A5052" t="s">
        <v>3012</v>
      </c>
      <c r="B5052" s="1">
        <v>42104</v>
      </c>
      <c r="C5052" t="s">
        <v>195</v>
      </c>
      <c r="D5052">
        <v>1</v>
      </c>
      <c r="E5052" t="s">
        <v>3022</v>
      </c>
      <c r="F5052" t="s">
        <v>13</v>
      </c>
      <c r="G5052" t="s">
        <v>4</v>
      </c>
      <c r="H5052" t="s">
        <v>195</v>
      </c>
      <c r="J5052" s="5"/>
      <c r="K5052" s="2">
        <v>26455.26</v>
      </c>
      <c r="L5052" s="5"/>
      <c r="M5052" s="2">
        <f t="shared" si="78"/>
        <v>59962.260000000606</v>
      </c>
      <c r="P5052"/>
    </row>
    <row r="5053" spans="1:16" hidden="1">
      <c r="A5053" t="s">
        <v>3023</v>
      </c>
      <c r="B5053" s="1">
        <v>42104</v>
      </c>
      <c r="C5053" t="s">
        <v>43</v>
      </c>
      <c r="D5053">
        <v>2</v>
      </c>
      <c r="E5053" t="s">
        <v>3035</v>
      </c>
      <c r="F5053" t="s">
        <v>312</v>
      </c>
      <c r="G5053" t="s">
        <v>313</v>
      </c>
      <c r="H5053" t="s">
        <v>2780</v>
      </c>
      <c r="J5053" s="5"/>
      <c r="K5053" s="2">
        <v>52693.5</v>
      </c>
      <c r="L5053" s="5"/>
      <c r="M5053" s="2">
        <f t="shared" si="78"/>
        <v>7268.7600000006059</v>
      </c>
      <c r="P5053"/>
    </row>
    <row r="5054" spans="1:16" hidden="1">
      <c r="A5054" t="s">
        <v>3036</v>
      </c>
      <c r="B5054" s="1">
        <v>42104</v>
      </c>
      <c r="C5054" t="s">
        <v>43</v>
      </c>
      <c r="D5054">
        <v>2</v>
      </c>
      <c r="E5054" t="s">
        <v>3046</v>
      </c>
      <c r="F5054" t="s">
        <v>312</v>
      </c>
      <c r="G5054" t="s">
        <v>313</v>
      </c>
      <c r="H5054" t="s">
        <v>2770</v>
      </c>
      <c r="J5054" s="5"/>
      <c r="K5054" s="2">
        <v>52693.5</v>
      </c>
      <c r="L5054" s="5"/>
      <c r="M5054" s="2">
        <f t="shared" si="78"/>
        <v>-45424.739999999394</v>
      </c>
      <c r="P5054"/>
    </row>
    <row r="5055" spans="1:16" hidden="1">
      <c r="A5055" t="s">
        <v>3036</v>
      </c>
      <c r="B5055" s="1">
        <v>42104</v>
      </c>
      <c r="C5055" t="s">
        <v>43</v>
      </c>
      <c r="D5055">
        <v>2</v>
      </c>
      <c r="E5055" t="s">
        <v>3046</v>
      </c>
      <c r="F5055" t="s">
        <v>312</v>
      </c>
      <c r="G5055" t="s">
        <v>313</v>
      </c>
      <c r="H5055" t="s">
        <v>2770</v>
      </c>
      <c r="I5055" s="2">
        <v>52693.5</v>
      </c>
      <c r="J5055" s="5"/>
      <c r="L5055" s="5"/>
      <c r="M5055" s="2">
        <f t="shared" si="78"/>
        <v>7268.7600000006059</v>
      </c>
      <c r="P5055"/>
    </row>
    <row r="5056" spans="1:16" hidden="1">
      <c r="A5056" t="s">
        <v>3047</v>
      </c>
      <c r="B5056" s="1">
        <v>42104</v>
      </c>
      <c r="C5056" t="s">
        <v>18</v>
      </c>
      <c r="D5056">
        <v>1</v>
      </c>
      <c r="E5056" t="s">
        <v>3053</v>
      </c>
      <c r="F5056" t="s">
        <v>13</v>
      </c>
      <c r="G5056" t="s">
        <v>4</v>
      </c>
      <c r="H5056" t="s">
        <v>18</v>
      </c>
      <c r="J5056" s="5"/>
      <c r="K5056" s="2">
        <v>27764.05</v>
      </c>
      <c r="L5056" s="5"/>
      <c r="M5056" s="2">
        <f t="shared" si="78"/>
        <v>-20495.289999999393</v>
      </c>
      <c r="P5056"/>
    </row>
    <row r="5057" spans="1:16" hidden="1">
      <c r="A5057" t="s">
        <v>11387</v>
      </c>
      <c r="B5057" s="1">
        <v>42104</v>
      </c>
      <c r="C5057" t="s">
        <v>4637</v>
      </c>
      <c r="D5057">
        <v>1</v>
      </c>
      <c r="E5057" t="s">
        <v>11388</v>
      </c>
      <c r="F5057" t="s">
        <v>3342</v>
      </c>
      <c r="G5057" t="s">
        <v>52</v>
      </c>
      <c r="H5057" t="s">
        <v>4639</v>
      </c>
      <c r="I5057" s="2">
        <v>552.04999999999995</v>
      </c>
      <c r="J5057" s="5"/>
      <c r="L5057" s="5"/>
      <c r="M5057" s="2">
        <f t="shared" si="78"/>
        <v>-19943.239999999394</v>
      </c>
      <c r="P5057"/>
    </row>
    <row r="5058" spans="1:16" hidden="1">
      <c r="A5058" t="s">
        <v>19223</v>
      </c>
      <c r="B5058" s="1">
        <v>42104</v>
      </c>
      <c r="C5058" t="s">
        <v>4654</v>
      </c>
      <c r="D5058">
        <v>2</v>
      </c>
      <c r="E5058" t="s">
        <v>19241</v>
      </c>
      <c r="F5058" t="s">
        <v>13559</v>
      </c>
      <c r="G5058" t="s">
        <v>313</v>
      </c>
      <c r="H5058" t="s">
        <v>19242</v>
      </c>
      <c r="I5058" s="2">
        <v>9523.39</v>
      </c>
      <c r="J5058" s="5"/>
      <c r="L5058" s="5"/>
      <c r="M5058" s="2">
        <f t="shared" si="78"/>
        <v>-10419.849999999395</v>
      </c>
      <c r="P5058"/>
    </row>
    <row r="5059" spans="1:16" hidden="1">
      <c r="A5059" t="s">
        <v>19243</v>
      </c>
      <c r="B5059" s="1">
        <v>42104</v>
      </c>
      <c r="C5059" t="s">
        <v>18</v>
      </c>
      <c r="D5059">
        <v>2</v>
      </c>
      <c r="E5059" t="s">
        <v>19269</v>
      </c>
      <c r="F5059" t="s">
        <v>13559</v>
      </c>
      <c r="G5059" t="s">
        <v>479</v>
      </c>
      <c r="H5059" t="s">
        <v>8135</v>
      </c>
      <c r="I5059" s="2">
        <v>473.35</v>
      </c>
      <c r="J5059" s="5"/>
      <c r="L5059" s="5"/>
      <c r="M5059" s="2">
        <f t="shared" si="78"/>
        <v>-9946.4999999993943</v>
      </c>
      <c r="P5059"/>
    </row>
    <row r="5060" spans="1:16" hidden="1">
      <c r="A5060" t="s">
        <v>19270</v>
      </c>
      <c r="B5060" s="1">
        <v>42104</v>
      </c>
      <c r="C5060" t="s">
        <v>19291</v>
      </c>
      <c r="D5060">
        <v>2</v>
      </c>
      <c r="E5060" t="s">
        <v>19292</v>
      </c>
      <c r="F5060" t="s">
        <v>7054</v>
      </c>
      <c r="G5060" t="s">
        <v>4</v>
      </c>
      <c r="H5060" t="s">
        <v>18285</v>
      </c>
      <c r="I5060" s="2">
        <v>1025</v>
      </c>
      <c r="J5060" s="5"/>
      <c r="L5060" s="5"/>
      <c r="M5060" s="2">
        <f t="shared" si="78"/>
        <v>-8921.4999999993943</v>
      </c>
      <c r="P5060"/>
    </row>
    <row r="5061" spans="1:16" hidden="1">
      <c r="A5061" t="s">
        <v>19293</v>
      </c>
      <c r="B5061" s="1">
        <v>42104</v>
      </c>
      <c r="C5061" t="s">
        <v>19313</v>
      </c>
      <c r="D5061">
        <v>2</v>
      </c>
      <c r="E5061" t="s">
        <v>19314</v>
      </c>
      <c r="F5061" t="s">
        <v>7054</v>
      </c>
      <c r="G5061" t="s">
        <v>4</v>
      </c>
      <c r="H5061" t="s">
        <v>14235</v>
      </c>
      <c r="I5061" s="2">
        <v>4756</v>
      </c>
      <c r="J5061" s="5"/>
      <c r="L5061" s="5"/>
      <c r="M5061" s="2">
        <f t="shared" si="78"/>
        <v>-4165.4999999993943</v>
      </c>
      <c r="P5061"/>
    </row>
    <row r="5062" spans="1:16" hidden="1">
      <c r="A5062" t="s">
        <v>19315</v>
      </c>
      <c r="B5062" s="1">
        <v>42104</v>
      </c>
      <c r="C5062" t="s">
        <v>4654</v>
      </c>
      <c r="D5062">
        <v>2</v>
      </c>
      <c r="E5062" t="s">
        <v>19334</v>
      </c>
      <c r="F5062" t="s">
        <v>13559</v>
      </c>
      <c r="G5062" t="s">
        <v>313</v>
      </c>
      <c r="H5062" t="s">
        <v>519</v>
      </c>
      <c r="I5062" s="2">
        <v>7500</v>
      </c>
      <c r="J5062" s="5"/>
      <c r="L5062" s="5"/>
      <c r="M5062" s="2">
        <f t="shared" si="78"/>
        <v>3334.5000000006057</v>
      </c>
      <c r="P5062"/>
    </row>
    <row r="5063" spans="1:16" hidden="1">
      <c r="A5063" t="s">
        <v>19337</v>
      </c>
      <c r="B5063" s="1">
        <v>42104</v>
      </c>
      <c r="C5063" t="s">
        <v>19360</v>
      </c>
      <c r="D5063">
        <v>2</v>
      </c>
      <c r="E5063" t="s">
        <v>19361</v>
      </c>
      <c r="F5063" t="s">
        <v>7054</v>
      </c>
      <c r="G5063" t="s">
        <v>4</v>
      </c>
      <c r="H5063" t="s">
        <v>8323</v>
      </c>
      <c r="I5063" s="2">
        <v>1840</v>
      </c>
      <c r="J5063" s="5"/>
      <c r="L5063" s="5"/>
      <c r="M5063" s="2">
        <f t="shared" si="78"/>
        <v>5174.5000000006057</v>
      </c>
      <c r="P5063"/>
    </row>
    <row r="5064" spans="1:16" hidden="1">
      <c r="A5064" t="s">
        <v>19385</v>
      </c>
      <c r="B5064" s="1">
        <v>42104</v>
      </c>
      <c r="C5064" t="s">
        <v>19400</v>
      </c>
      <c r="D5064">
        <v>2</v>
      </c>
      <c r="E5064" t="s">
        <v>19401</v>
      </c>
      <c r="F5064" t="s">
        <v>7054</v>
      </c>
      <c r="G5064" t="s">
        <v>4</v>
      </c>
      <c r="H5064" t="s">
        <v>519</v>
      </c>
      <c r="J5064" s="5"/>
      <c r="K5064" s="2">
        <v>600.01</v>
      </c>
      <c r="L5064" s="5"/>
      <c r="M5064" s="2">
        <f t="shared" si="78"/>
        <v>4574.4900000006055</v>
      </c>
      <c r="P5064"/>
    </row>
    <row r="5065" spans="1:16" hidden="1">
      <c r="A5065" t="s">
        <v>19385</v>
      </c>
      <c r="B5065" s="1">
        <v>42104</v>
      </c>
      <c r="C5065" t="s">
        <v>19400</v>
      </c>
      <c r="D5065">
        <v>2</v>
      </c>
      <c r="E5065" t="s">
        <v>19401</v>
      </c>
      <c r="F5065" t="s">
        <v>7054</v>
      </c>
      <c r="G5065" t="s">
        <v>4</v>
      </c>
      <c r="H5065" t="s">
        <v>519</v>
      </c>
      <c r="I5065" s="2">
        <v>600.01</v>
      </c>
      <c r="J5065" s="5"/>
      <c r="L5065" s="5"/>
      <c r="M5065" s="2">
        <f t="shared" ref="M5065:M5128" si="79">+M5064+I5065-K5065</f>
        <v>5174.5000000006057</v>
      </c>
      <c r="P5065"/>
    </row>
    <row r="5066" spans="1:16" hidden="1">
      <c r="A5066" t="s">
        <v>19403</v>
      </c>
      <c r="B5066" s="1">
        <v>42104</v>
      </c>
      <c r="C5066" t="s">
        <v>43</v>
      </c>
      <c r="D5066">
        <v>2</v>
      </c>
      <c r="E5066" t="s">
        <v>19417</v>
      </c>
      <c r="F5066" t="s">
        <v>13559</v>
      </c>
      <c r="G5066" t="s">
        <v>479</v>
      </c>
      <c r="H5066" t="s">
        <v>2780</v>
      </c>
      <c r="I5066" s="2">
        <v>52693.5</v>
      </c>
      <c r="J5066" s="5"/>
      <c r="L5066" s="5"/>
      <c r="M5066" s="2">
        <f t="shared" si="79"/>
        <v>57868.000000000604</v>
      </c>
      <c r="P5066"/>
    </row>
    <row r="5067" spans="1:16" hidden="1">
      <c r="A5067" t="s">
        <v>19419</v>
      </c>
      <c r="B5067" s="1">
        <v>42104</v>
      </c>
      <c r="C5067" t="s">
        <v>18</v>
      </c>
      <c r="D5067">
        <v>2</v>
      </c>
      <c r="E5067" t="s">
        <v>19436</v>
      </c>
      <c r="F5067" t="s">
        <v>13559</v>
      </c>
      <c r="G5067" t="s">
        <v>479</v>
      </c>
      <c r="H5067" t="s">
        <v>11320</v>
      </c>
      <c r="I5067" s="2">
        <v>1691.09</v>
      </c>
      <c r="J5067" s="5"/>
      <c r="L5067" s="5"/>
      <c r="M5067" s="2">
        <f t="shared" si="79"/>
        <v>59559.0900000006</v>
      </c>
      <c r="P5067"/>
    </row>
    <row r="5068" spans="1:16" hidden="1">
      <c r="A5068" t="s">
        <v>19440</v>
      </c>
      <c r="B5068" s="1">
        <v>42104</v>
      </c>
      <c r="C5068" t="s">
        <v>19460</v>
      </c>
      <c r="D5068">
        <v>2</v>
      </c>
      <c r="E5068" t="s">
        <v>19461</v>
      </c>
      <c r="F5068" t="s">
        <v>7054</v>
      </c>
      <c r="G5068" t="s">
        <v>4</v>
      </c>
      <c r="H5068" t="s">
        <v>2847</v>
      </c>
      <c r="I5068" s="2">
        <v>1840</v>
      </c>
      <c r="J5068" s="5"/>
      <c r="L5068" s="5"/>
      <c r="M5068" s="2">
        <f t="shared" si="79"/>
        <v>61399.0900000006</v>
      </c>
      <c r="P5068"/>
    </row>
    <row r="5069" spans="1:16" hidden="1">
      <c r="A5069" t="s">
        <v>19465</v>
      </c>
      <c r="B5069" s="1">
        <v>42104</v>
      </c>
      <c r="C5069" t="s">
        <v>19487</v>
      </c>
      <c r="D5069">
        <v>1</v>
      </c>
      <c r="E5069" t="s">
        <v>19488</v>
      </c>
      <c r="F5069" t="s">
        <v>13565</v>
      </c>
      <c r="G5069" t="s">
        <v>4</v>
      </c>
      <c r="H5069" t="s">
        <v>19489</v>
      </c>
      <c r="I5069" s="2">
        <v>100000</v>
      </c>
      <c r="J5069" s="5"/>
      <c r="L5069" s="5"/>
      <c r="M5069" s="2">
        <f t="shared" si="79"/>
        <v>161399.09000000061</v>
      </c>
      <c r="P5069"/>
    </row>
    <row r="5070" spans="1:16" hidden="1">
      <c r="A5070" t="s">
        <v>19491</v>
      </c>
      <c r="B5070" s="1">
        <v>42104</v>
      </c>
      <c r="C5070" t="s">
        <v>18</v>
      </c>
      <c r="D5070">
        <v>2</v>
      </c>
      <c r="E5070" t="s">
        <v>19511</v>
      </c>
      <c r="F5070" t="s">
        <v>13559</v>
      </c>
      <c r="G5070" t="s">
        <v>479</v>
      </c>
      <c r="H5070" t="s">
        <v>19512</v>
      </c>
      <c r="I5070" s="2">
        <v>10250.41</v>
      </c>
      <c r="J5070" s="5"/>
      <c r="L5070" s="5"/>
      <c r="M5070" s="2">
        <f t="shared" si="79"/>
        <v>171649.50000000061</v>
      </c>
      <c r="P5070"/>
    </row>
    <row r="5071" spans="1:16" hidden="1">
      <c r="A5071" t="s">
        <v>19591</v>
      </c>
      <c r="B5071" s="1">
        <v>42104</v>
      </c>
      <c r="C5071" t="s">
        <v>19610</v>
      </c>
      <c r="D5071">
        <v>1</v>
      </c>
      <c r="E5071" t="s">
        <v>19611</v>
      </c>
      <c r="F5071" t="s">
        <v>13565</v>
      </c>
      <c r="G5071" t="s">
        <v>4</v>
      </c>
      <c r="H5071" t="s">
        <v>19612</v>
      </c>
      <c r="I5071" s="2">
        <v>7800</v>
      </c>
      <c r="J5071" s="5"/>
      <c r="L5071" s="5"/>
      <c r="M5071" s="2">
        <f t="shared" si="79"/>
        <v>179449.50000000061</v>
      </c>
      <c r="P5071"/>
    </row>
    <row r="5072" spans="1:16" hidden="1">
      <c r="A5072" t="s">
        <v>19662</v>
      </c>
      <c r="B5072" s="1">
        <v>42104</v>
      </c>
      <c r="C5072" t="s">
        <v>19681</v>
      </c>
      <c r="D5072">
        <v>2</v>
      </c>
      <c r="E5072" t="s">
        <v>19682</v>
      </c>
      <c r="F5072" t="s">
        <v>7054</v>
      </c>
      <c r="G5072" t="s">
        <v>4</v>
      </c>
      <c r="H5072" t="s">
        <v>2637</v>
      </c>
      <c r="I5072" s="2">
        <v>2990</v>
      </c>
      <c r="J5072" s="5"/>
      <c r="L5072" s="5"/>
      <c r="M5072" s="2">
        <f t="shared" si="79"/>
        <v>182439.50000000061</v>
      </c>
      <c r="P5072"/>
    </row>
    <row r="5073" spans="1:16" hidden="1">
      <c r="A5073" t="s">
        <v>19709</v>
      </c>
      <c r="B5073" s="1">
        <v>42104</v>
      </c>
      <c r="C5073" t="s">
        <v>18</v>
      </c>
      <c r="D5073">
        <v>2</v>
      </c>
      <c r="E5073" t="s">
        <v>19725</v>
      </c>
      <c r="F5073" t="s">
        <v>13559</v>
      </c>
      <c r="G5073" t="s">
        <v>313</v>
      </c>
      <c r="H5073" t="s">
        <v>19726</v>
      </c>
      <c r="I5073" s="2">
        <v>1203.52</v>
      </c>
      <c r="J5073" s="5"/>
      <c r="L5073" s="5"/>
      <c r="M5073" s="2">
        <f t="shared" si="79"/>
        <v>183643.0200000006</v>
      </c>
      <c r="P5073"/>
    </row>
    <row r="5074" spans="1:16" hidden="1">
      <c r="A5074" t="s">
        <v>19730</v>
      </c>
      <c r="B5074" s="1">
        <v>42104</v>
      </c>
      <c r="C5074" t="s">
        <v>19750</v>
      </c>
      <c r="D5074">
        <v>2</v>
      </c>
      <c r="E5074" t="s">
        <v>19751</v>
      </c>
      <c r="F5074" t="s">
        <v>7054</v>
      </c>
      <c r="G5074" t="s">
        <v>4</v>
      </c>
      <c r="H5074" t="s">
        <v>19752</v>
      </c>
      <c r="I5074" s="2">
        <v>1840</v>
      </c>
      <c r="J5074" s="5"/>
      <c r="L5074" s="5"/>
      <c r="M5074" s="2">
        <f t="shared" si="79"/>
        <v>185483.0200000006</v>
      </c>
      <c r="P5074"/>
    </row>
    <row r="5075" spans="1:16" hidden="1">
      <c r="A5075" t="s">
        <v>19758</v>
      </c>
      <c r="B5075" s="1">
        <v>42104</v>
      </c>
      <c r="C5075" t="s">
        <v>19776</v>
      </c>
      <c r="D5075">
        <v>2</v>
      </c>
      <c r="E5075" t="s">
        <v>19777</v>
      </c>
      <c r="F5075" t="s">
        <v>7054</v>
      </c>
      <c r="G5075" t="s">
        <v>4</v>
      </c>
      <c r="H5075" t="s">
        <v>989</v>
      </c>
      <c r="I5075" s="2">
        <v>2815.01</v>
      </c>
      <c r="J5075" s="5"/>
      <c r="L5075" s="5"/>
      <c r="M5075" s="2">
        <f t="shared" si="79"/>
        <v>188298.03000000061</v>
      </c>
      <c r="P5075"/>
    </row>
    <row r="5076" spans="1:16" hidden="1">
      <c r="A5076" t="s">
        <v>19783</v>
      </c>
      <c r="B5076" s="1">
        <v>42104</v>
      </c>
      <c r="C5076" t="s">
        <v>2828</v>
      </c>
      <c r="D5076">
        <v>2</v>
      </c>
      <c r="E5076" t="s">
        <v>19801</v>
      </c>
      <c r="F5076" t="s">
        <v>7054</v>
      </c>
      <c r="G5076" t="s">
        <v>4</v>
      </c>
      <c r="H5076" t="s">
        <v>2977</v>
      </c>
      <c r="I5076" s="2">
        <v>1632.03</v>
      </c>
      <c r="J5076" s="5"/>
      <c r="L5076" s="5"/>
      <c r="M5076" s="2">
        <f t="shared" si="79"/>
        <v>189930.06000000061</v>
      </c>
      <c r="P5076"/>
    </row>
    <row r="5077" spans="1:16" hidden="1">
      <c r="A5077" t="s">
        <v>19807</v>
      </c>
      <c r="B5077" s="1">
        <v>42104</v>
      </c>
      <c r="C5077" t="s">
        <v>19819</v>
      </c>
      <c r="D5077">
        <v>2</v>
      </c>
      <c r="E5077" t="s">
        <v>19820</v>
      </c>
      <c r="F5077" t="s">
        <v>7054</v>
      </c>
      <c r="G5077" t="s">
        <v>4</v>
      </c>
      <c r="H5077" t="s">
        <v>2704</v>
      </c>
      <c r="I5077" s="2">
        <v>1025</v>
      </c>
      <c r="J5077" s="5"/>
      <c r="L5077" s="5"/>
      <c r="M5077" s="2">
        <f t="shared" si="79"/>
        <v>190955.06000000061</v>
      </c>
      <c r="P5077"/>
    </row>
    <row r="5078" spans="1:16" hidden="1">
      <c r="A5078" t="s">
        <v>19828</v>
      </c>
      <c r="B5078" s="1">
        <v>42104</v>
      </c>
      <c r="C5078" t="s">
        <v>18</v>
      </c>
      <c r="D5078">
        <v>2</v>
      </c>
      <c r="E5078" t="s">
        <v>19843</v>
      </c>
      <c r="F5078" t="s">
        <v>13559</v>
      </c>
      <c r="G5078" t="s">
        <v>479</v>
      </c>
      <c r="H5078" t="s">
        <v>9389</v>
      </c>
      <c r="I5078" s="2">
        <v>1821.76</v>
      </c>
      <c r="J5078" s="5"/>
      <c r="L5078" s="5"/>
      <c r="M5078" s="2">
        <f t="shared" si="79"/>
        <v>192776.82000000062</v>
      </c>
      <c r="P5078"/>
    </row>
    <row r="5079" spans="1:16" hidden="1">
      <c r="A5079" t="s">
        <v>19852</v>
      </c>
      <c r="B5079" s="1">
        <v>42104</v>
      </c>
      <c r="C5079" t="s">
        <v>19865</v>
      </c>
      <c r="D5079">
        <v>2</v>
      </c>
      <c r="E5079" t="s">
        <v>19866</v>
      </c>
      <c r="F5079" t="s">
        <v>7054</v>
      </c>
      <c r="G5079" t="s">
        <v>4</v>
      </c>
      <c r="H5079" t="s">
        <v>435</v>
      </c>
      <c r="I5079" s="2">
        <v>1025</v>
      </c>
      <c r="J5079" s="5"/>
      <c r="L5079" s="5"/>
      <c r="M5079" s="2">
        <f t="shared" si="79"/>
        <v>193801.82000000062</v>
      </c>
      <c r="P5079"/>
    </row>
    <row r="5080" spans="1:16" hidden="1">
      <c r="A5080" t="s">
        <v>19873</v>
      </c>
      <c r="B5080" s="1">
        <v>42104</v>
      </c>
      <c r="C5080" t="s">
        <v>19886</v>
      </c>
      <c r="D5080">
        <v>2</v>
      </c>
      <c r="E5080" t="s">
        <v>19887</v>
      </c>
      <c r="F5080" t="s">
        <v>7054</v>
      </c>
      <c r="G5080" t="s">
        <v>4</v>
      </c>
      <c r="H5080" t="s">
        <v>2515</v>
      </c>
      <c r="I5080" s="2">
        <v>3030</v>
      </c>
      <c r="J5080" s="5"/>
      <c r="L5080" s="5"/>
      <c r="M5080" s="2">
        <f t="shared" si="79"/>
        <v>196831.82000000062</v>
      </c>
      <c r="P5080"/>
    </row>
    <row r="5081" spans="1:16" hidden="1">
      <c r="A5081" t="s">
        <v>19894</v>
      </c>
      <c r="B5081" s="1">
        <v>42104</v>
      </c>
      <c r="C5081" t="s">
        <v>19910</v>
      </c>
      <c r="D5081">
        <v>2</v>
      </c>
      <c r="E5081" t="s">
        <v>19911</v>
      </c>
      <c r="F5081" t="s">
        <v>7054</v>
      </c>
      <c r="G5081" t="s">
        <v>4</v>
      </c>
      <c r="H5081" t="s">
        <v>2441</v>
      </c>
      <c r="I5081" s="2">
        <v>1025</v>
      </c>
      <c r="J5081" s="5"/>
      <c r="L5081" s="5"/>
      <c r="M5081" s="2">
        <f t="shared" si="79"/>
        <v>197856.82000000062</v>
      </c>
      <c r="P5081"/>
    </row>
    <row r="5082" spans="1:16" hidden="1">
      <c r="A5082" t="s">
        <v>19918</v>
      </c>
      <c r="B5082" s="1">
        <v>42104</v>
      </c>
      <c r="C5082" t="s">
        <v>19931</v>
      </c>
      <c r="D5082">
        <v>1</v>
      </c>
      <c r="E5082" t="s">
        <v>19932</v>
      </c>
      <c r="F5082" t="s">
        <v>13565</v>
      </c>
      <c r="G5082" t="s">
        <v>4</v>
      </c>
      <c r="H5082" t="s">
        <v>19933</v>
      </c>
      <c r="I5082" s="2">
        <v>5000</v>
      </c>
      <c r="J5082" s="5"/>
      <c r="L5082" s="5"/>
      <c r="M5082" s="2">
        <f t="shared" si="79"/>
        <v>202856.82000000062</v>
      </c>
      <c r="P5082"/>
    </row>
    <row r="5083" spans="1:16" hidden="1">
      <c r="A5083" t="s">
        <v>19942</v>
      </c>
      <c r="B5083" s="1">
        <v>42104</v>
      </c>
      <c r="C5083" t="s">
        <v>19955</v>
      </c>
      <c r="D5083">
        <v>2</v>
      </c>
      <c r="E5083" t="s">
        <v>19956</v>
      </c>
      <c r="F5083" t="s">
        <v>7054</v>
      </c>
      <c r="G5083" t="s">
        <v>4</v>
      </c>
      <c r="H5083" t="s">
        <v>2990</v>
      </c>
      <c r="I5083" s="2">
        <v>1025</v>
      </c>
      <c r="J5083" s="5"/>
      <c r="L5083" s="5"/>
      <c r="M5083" s="2">
        <f t="shared" si="79"/>
        <v>203881.82000000062</v>
      </c>
      <c r="P5083"/>
    </row>
    <row r="5084" spans="1:16" hidden="1">
      <c r="A5084" t="s">
        <v>19963</v>
      </c>
      <c r="B5084" s="1">
        <v>42104</v>
      </c>
      <c r="C5084" t="s">
        <v>18</v>
      </c>
      <c r="D5084">
        <v>2</v>
      </c>
      <c r="E5084" t="s">
        <v>19978</v>
      </c>
      <c r="F5084" t="s">
        <v>13559</v>
      </c>
      <c r="G5084" t="s">
        <v>479</v>
      </c>
      <c r="H5084" t="s">
        <v>2491</v>
      </c>
      <c r="J5084" s="5"/>
      <c r="K5084" s="2">
        <v>318.11</v>
      </c>
      <c r="L5084" s="5"/>
      <c r="M5084" s="2">
        <f t="shared" si="79"/>
        <v>203563.71000000063</v>
      </c>
      <c r="P5084"/>
    </row>
    <row r="5085" spans="1:16" hidden="1">
      <c r="A5085" t="s">
        <v>19963</v>
      </c>
      <c r="B5085" s="1">
        <v>42104</v>
      </c>
      <c r="C5085" t="s">
        <v>18</v>
      </c>
      <c r="D5085">
        <v>2</v>
      </c>
      <c r="E5085" t="s">
        <v>19978</v>
      </c>
      <c r="F5085" t="s">
        <v>13559</v>
      </c>
      <c r="G5085" t="s">
        <v>479</v>
      </c>
      <c r="H5085" t="s">
        <v>2491</v>
      </c>
      <c r="I5085" s="2">
        <v>318.11</v>
      </c>
      <c r="J5085" s="5"/>
      <c r="L5085" s="5"/>
      <c r="M5085" s="2">
        <f t="shared" si="79"/>
        <v>203881.82000000062</v>
      </c>
      <c r="P5085"/>
    </row>
    <row r="5086" spans="1:16" hidden="1">
      <c r="A5086" t="s">
        <v>19987</v>
      </c>
      <c r="B5086" s="1">
        <v>42104</v>
      </c>
      <c r="C5086" t="s">
        <v>19997</v>
      </c>
      <c r="D5086">
        <v>2</v>
      </c>
      <c r="E5086" t="s">
        <v>19998</v>
      </c>
      <c r="F5086" t="s">
        <v>7054</v>
      </c>
      <c r="G5086" t="s">
        <v>4</v>
      </c>
      <c r="H5086" t="s">
        <v>19999</v>
      </c>
      <c r="I5086" s="2">
        <v>1839.99</v>
      </c>
      <c r="J5086" s="5"/>
      <c r="L5086" s="5"/>
      <c r="M5086" s="2">
        <f t="shared" si="79"/>
        <v>205721.81000000061</v>
      </c>
      <c r="P5086"/>
    </row>
    <row r="5087" spans="1:16" hidden="1">
      <c r="A5087" t="s">
        <v>20007</v>
      </c>
      <c r="B5087" s="1">
        <v>42104</v>
      </c>
      <c r="C5087" t="s">
        <v>43</v>
      </c>
      <c r="D5087">
        <v>2</v>
      </c>
      <c r="E5087" t="s">
        <v>20017</v>
      </c>
      <c r="F5087" t="s">
        <v>13559</v>
      </c>
      <c r="G5087" t="s">
        <v>479</v>
      </c>
      <c r="H5087" t="s">
        <v>2780</v>
      </c>
      <c r="I5087" s="2">
        <v>52693.5</v>
      </c>
      <c r="J5087" s="5"/>
      <c r="L5087" s="5"/>
      <c r="M5087" s="2">
        <f t="shared" si="79"/>
        <v>258415.31000000061</v>
      </c>
      <c r="P5087"/>
    </row>
    <row r="5088" spans="1:16" hidden="1">
      <c r="A5088" t="s">
        <v>20027</v>
      </c>
      <c r="B5088" s="1">
        <v>42104</v>
      </c>
      <c r="C5088" t="s">
        <v>18</v>
      </c>
      <c r="D5088">
        <v>2</v>
      </c>
      <c r="E5088" t="s">
        <v>20040</v>
      </c>
      <c r="F5088" t="s">
        <v>13559</v>
      </c>
      <c r="G5088" t="s">
        <v>313</v>
      </c>
      <c r="H5088" t="s">
        <v>929</v>
      </c>
      <c r="I5088" s="2">
        <v>882.21</v>
      </c>
      <c r="J5088" s="5"/>
      <c r="L5088" s="5"/>
      <c r="M5088" s="2">
        <f t="shared" si="79"/>
        <v>259297.5200000006</v>
      </c>
      <c r="P5088"/>
    </row>
    <row r="5089" spans="1:16" hidden="1">
      <c r="A5089" t="s">
        <v>20052</v>
      </c>
      <c r="B5089" s="1">
        <v>42104</v>
      </c>
      <c r="C5089" t="s">
        <v>20065</v>
      </c>
      <c r="D5089">
        <v>1</v>
      </c>
      <c r="E5089" t="s">
        <v>20066</v>
      </c>
      <c r="F5089" t="s">
        <v>13561</v>
      </c>
      <c r="G5089" t="s">
        <v>4</v>
      </c>
      <c r="H5089" t="s">
        <v>5171</v>
      </c>
      <c r="I5089" s="2">
        <v>5000</v>
      </c>
      <c r="J5089" s="5"/>
      <c r="L5089" s="5"/>
      <c r="M5089" s="2">
        <f t="shared" si="79"/>
        <v>264297.5200000006</v>
      </c>
      <c r="P5089"/>
    </row>
    <row r="5090" spans="1:16" hidden="1">
      <c r="A5090" t="s">
        <v>20078</v>
      </c>
      <c r="B5090" s="1">
        <v>42104</v>
      </c>
      <c r="C5090" t="s">
        <v>20090</v>
      </c>
      <c r="D5090">
        <v>2</v>
      </c>
      <c r="E5090" t="s">
        <v>20091</v>
      </c>
      <c r="F5090" t="s">
        <v>7054</v>
      </c>
      <c r="G5090" t="s">
        <v>4</v>
      </c>
      <c r="H5090" t="s">
        <v>4745</v>
      </c>
      <c r="I5090" s="2">
        <v>1025</v>
      </c>
      <c r="J5090" s="5"/>
      <c r="L5090" s="5"/>
      <c r="M5090" s="2">
        <f t="shared" si="79"/>
        <v>265322.5200000006</v>
      </c>
      <c r="P5090"/>
    </row>
    <row r="5091" spans="1:16" hidden="1">
      <c r="A5091" t="s">
        <v>20101</v>
      </c>
      <c r="B5091" s="1">
        <v>42104</v>
      </c>
      <c r="C5091" t="s">
        <v>20114</v>
      </c>
      <c r="D5091">
        <v>2</v>
      </c>
      <c r="E5091" t="s">
        <v>20115</v>
      </c>
      <c r="F5091" t="s">
        <v>7054</v>
      </c>
      <c r="G5091" t="s">
        <v>4</v>
      </c>
      <c r="H5091" t="s">
        <v>19250</v>
      </c>
      <c r="I5091" s="2">
        <v>2989.99</v>
      </c>
      <c r="J5091" s="5"/>
      <c r="L5091" s="5"/>
      <c r="M5091" s="2">
        <f t="shared" si="79"/>
        <v>268312.51000000059</v>
      </c>
      <c r="P5091"/>
    </row>
    <row r="5092" spans="1:16" hidden="1">
      <c r="A5092" t="s">
        <v>20125</v>
      </c>
      <c r="B5092" s="1">
        <v>42104</v>
      </c>
      <c r="C5092" t="s">
        <v>20140</v>
      </c>
      <c r="D5092">
        <v>2</v>
      </c>
      <c r="E5092" t="s">
        <v>20141</v>
      </c>
      <c r="F5092" t="s">
        <v>7054</v>
      </c>
      <c r="G5092" t="s">
        <v>4</v>
      </c>
      <c r="H5092" t="s">
        <v>8323</v>
      </c>
      <c r="J5092" s="5"/>
      <c r="K5092" s="2">
        <v>2594</v>
      </c>
      <c r="L5092" s="5"/>
      <c r="M5092" s="2">
        <f t="shared" si="79"/>
        <v>265718.51000000059</v>
      </c>
      <c r="P5092"/>
    </row>
    <row r="5093" spans="1:16" hidden="1">
      <c r="A5093" t="s">
        <v>20125</v>
      </c>
      <c r="B5093" s="1">
        <v>42104</v>
      </c>
      <c r="C5093" t="s">
        <v>20140</v>
      </c>
      <c r="D5093">
        <v>2</v>
      </c>
      <c r="E5093" t="s">
        <v>20141</v>
      </c>
      <c r="F5093" t="s">
        <v>7054</v>
      </c>
      <c r="G5093" t="s">
        <v>4</v>
      </c>
      <c r="H5093" t="s">
        <v>8323</v>
      </c>
      <c r="I5093" s="2">
        <v>2594</v>
      </c>
      <c r="J5093" s="5"/>
      <c r="L5093" s="5"/>
      <c r="M5093" s="2">
        <f t="shared" si="79"/>
        <v>268312.51000000059</v>
      </c>
      <c r="P5093"/>
    </row>
    <row r="5094" spans="1:16" hidden="1">
      <c r="A5094" t="s">
        <v>20152</v>
      </c>
      <c r="B5094" s="1">
        <v>42104</v>
      </c>
      <c r="C5094" t="s">
        <v>20164</v>
      </c>
      <c r="D5094">
        <v>1</v>
      </c>
      <c r="E5094" t="s">
        <v>20165</v>
      </c>
      <c r="F5094" t="s">
        <v>13565</v>
      </c>
      <c r="G5094" t="s">
        <v>4</v>
      </c>
      <c r="H5094" t="s">
        <v>20166</v>
      </c>
      <c r="I5094" s="2">
        <v>30000</v>
      </c>
      <c r="J5094" s="5"/>
      <c r="L5094" s="5"/>
      <c r="M5094" s="2">
        <f t="shared" si="79"/>
        <v>298312.51000000059</v>
      </c>
      <c r="P5094"/>
    </row>
    <row r="5095" spans="1:16" hidden="1">
      <c r="A5095" t="s">
        <v>20177</v>
      </c>
      <c r="B5095" s="1">
        <v>42104</v>
      </c>
      <c r="C5095" t="s">
        <v>43</v>
      </c>
      <c r="D5095">
        <v>2</v>
      </c>
      <c r="E5095" t="s">
        <v>20192</v>
      </c>
      <c r="F5095" t="s">
        <v>13559</v>
      </c>
      <c r="G5095" t="s">
        <v>313</v>
      </c>
      <c r="H5095" t="s">
        <v>2770</v>
      </c>
      <c r="J5095" s="5"/>
      <c r="K5095" s="2">
        <v>52693.5</v>
      </c>
      <c r="L5095" s="5"/>
      <c r="M5095" s="2">
        <f t="shared" si="79"/>
        <v>245619.01000000059</v>
      </c>
      <c r="P5095"/>
    </row>
    <row r="5096" spans="1:16" hidden="1">
      <c r="A5096" t="s">
        <v>20177</v>
      </c>
      <c r="B5096" s="1">
        <v>42104</v>
      </c>
      <c r="C5096" t="s">
        <v>43</v>
      </c>
      <c r="D5096">
        <v>2</v>
      </c>
      <c r="E5096" t="s">
        <v>20192</v>
      </c>
      <c r="F5096" t="s">
        <v>13559</v>
      </c>
      <c r="G5096" t="s">
        <v>313</v>
      </c>
      <c r="H5096" t="s">
        <v>2770</v>
      </c>
      <c r="I5096" s="2">
        <v>52693.5</v>
      </c>
      <c r="J5096" s="5"/>
      <c r="L5096" s="5"/>
      <c r="M5096" s="2">
        <f t="shared" si="79"/>
        <v>298312.51000000059</v>
      </c>
      <c r="P5096"/>
    </row>
    <row r="5097" spans="1:16" hidden="1">
      <c r="A5097" t="s">
        <v>20202</v>
      </c>
      <c r="B5097" s="1">
        <v>42104</v>
      </c>
      <c r="C5097" t="s">
        <v>43</v>
      </c>
      <c r="D5097">
        <v>2</v>
      </c>
      <c r="E5097" t="s">
        <v>20216</v>
      </c>
      <c r="F5097" t="s">
        <v>13559</v>
      </c>
      <c r="G5097" t="s">
        <v>313</v>
      </c>
      <c r="H5097" t="s">
        <v>2780</v>
      </c>
      <c r="J5097" s="5"/>
      <c r="K5097" s="2">
        <v>43307.27</v>
      </c>
      <c r="L5097" s="5"/>
      <c r="M5097" s="2">
        <f t="shared" si="79"/>
        <v>255005.2400000006</v>
      </c>
      <c r="P5097"/>
    </row>
    <row r="5098" spans="1:16" hidden="1">
      <c r="A5098" t="s">
        <v>20202</v>
      </c>
      <c r="B5098" s="1">
        <v>42104</v>
      </c>
      <c r="C5098" t="s">
        <v>43</v>
      </c>
      <c r="D5098">
        <v>2</v>
      </c>
      <c r="E5098" t="s">
        <v>20216</v>
      </c>
      <c r="F5098" t="s">
        <v>13559</v>
      </c>
      <c r="G5098" t="s">
        <v>313</v>
      </c>
      <c r="H5098" t="s">
        <v>2780</v>
      </c>
      <c r="I5098" s="2">
        <v>52693.26</v>
      </c>
      <c r="J5098" s="5"/>
      <c r="L5098" s="5"/>
      <c r="M5098" s="2">
        <f t="shared" si="79"/>
        <v>307698.50000000058</v>
      </c>
      <c r="P5098"/>
    </row>
    <row r="5099" spans="1:16" hidden="1">
      <c r="A5099" s="41" t="s">
        <v>23060</v>
      </c>
      <c r="B5099" s="40">
        <v>42104</v>
      </c>
      <c r="C5099" s="41" t="s">
        <v>6</v>
      </c>
      <c r="D5099" s="41">
        <v>1</v>
      </c>
      <c r="E5099" s="41" t="s">
        <v>23061</v>
      </c>
      <c r="F5099" s="41" t="s">
        <v>13565</v>
      </c>
      <c r="G5099" s="41" t="s">
        <v>52</v>
      </c>
      <c r="H5099" s="41" t="s">
        <v>10873</v>
      </c>
      <c r="I5099" s="42">
        <v>431700</v>
      </c>
      <c r="J5099" s="5"/>
      <c r="L5099" s="5"/>
      <c r="M5099" s="2">
        <f t="shared" si="79"/>
        <v>739398.50000000058</v>
      </c>
      <c r="N5099" s="26">
        <f>+M5031-M5099</f>
        <v>-431700</v>
      </c>
      <c r="O5099" s="25" t="s">
        <v>36397</v>
      </c>
      <c r="P5099"/>
    </row>
    <row r="5100" spans="1:16" hidden="1">
      <c r="A5100" s="35" t="s">
        <v>3102</v>
      </c>
      <c r="B5100" s="36">
        <v>42105</v>
      </c>
      <c r="C5100" s="35" t="s">
        <v>6</v>
      </c>
      <c r="D5100" s="35">
        <v>1</v>
      </c>
      <c r="E5100" s="35" t="s">
        <v>3104</v>
      </c>
      <c r="F5100" s="35" t="s">
        <v>29</v>
      </c>
      <c r="G5100" s="35" t="s">
        <v>4</v>
      </c>
      <c r="H5100" s="35" t="s">
        <v>447</v>
      </c>
      <c r="I5100" s="11">
        <v>2100</v>
      </c>
      <c r="J5100" s="12"/>
      <c r="K5100" s="11"/>
      <c r="L5100" s="12"/>
      <c r="M5100" s="11">
        <f t="shared" si="79"/>
        <v>741498.50000000058</v>
      </c>
      <c r="P5100"/>
    </row>
    <row r="5101" spans="1:16" hidden="1">
      <c r="A5101" t="s">
        <v>3105</v>
      </c>
      <c r="B5101" s="1">
        <v>42105</v>
      </c>
      <c r="C5101" t="s">
        <v>43</v>
      </c>
      <c r="D5101">
        <v>1</v>
      </c>
      <c r="E5101" t="s">
        <v>3110</v>
      </c>
      <c r="F5101" t="s">
        <v>16</v>
      </c>
      <c r="G5101" t="s">
        <v>4</v>
      </c>
      <c r="H5101" t="s">
        <v>3111</v>
      </c>
      <c r="J5101" s="5"/>
      <c r="K5101" s="2">
        <v>195000</v>
      </c>
      <c r="L5101" s="5"/>
      <c r="M5101" s="2">
        <f t="shared" si="79"/>
        <v>546498.50000000058</v>
      </c>
      <c r="P5101"/>
    </row>
    <row r="5102" spans="1:16" hidden="1">
      <c r="A5102" t="s">
        <v>3112</v>
      </c>
      <c r="B5102" s="1">
        <v>42105</v>
      </c>
      <c r="C5102" t="s">
        <v>6</v>
      </c>
      <c r="D5102">
        <v>1</v>
      </c>
      <c r="E5102" t="s">
        <v>3117</v>
      </c>
      <c r="F5102" t="s">
        <v>29</v>
      </c>
      <c r="G5102" t="s">
        <v>4</v>
      </c>
      <c r="H5102" t="s">
        <v>3118</v>
      </c>
      <c r="I5102" s="2">
        <v>1099.0899999999999</v>
      </c>
      <c r="J5102" s="5"/>
      <c r="L5102" s="5"/>
      <c r="M5102" s="2">
        <f t="shared" si="79"/>
        <v>547597.59000000055</v>
      </c>
      <c r="P5102"/>
    </row>
    <row r="5103" spans="1:16" hidden="1">
      <c r="A5103" t="s">
        <v>3148</v>
      </c>
      <c r="B5103" s="1">
        <v>42105</v>
      </c>
      <c r="C5103" t="s">
        <v>11</v>
      </c>
      <c r="D5103">
        <v>1</v>
      </c>
      <c r="E5103" t="s">
        <v>3151</v>
      </c>
      <c r="F5103" t="s">
        <v>45</v>
      </c>
      <c r="G5103" t="s">
        <v>4</v>
      </c>
      <c r="H5103" t="s">
        <v>3152</v>
      </c>
      <c r="J5103" s="5"/>
      <c r="K5103" s="2">
        <v>1966</v>
      </c>
      <c r="L5103" s="5"/>
      <c r="M5103" s="2">
        <f t="shared" si="79"/>
        <v>545631.59000000055</v>
      </c>
      <c r="P5103"/>
    </row>
    <row r="5104" spans="1:16" hidden="1">
      <c r="A5104" t="s">
        <v>3162</v>
      </c>
      <c r="B5104" s="1">
        <v>42105</v>
      </c>
      <c r="C5104" t="s">
        <v>6</v>
      </c>
      <c r="D5104">
        <v>1</v>
      </c>
      <c r="E5104" t="s">
        <v>3168</v>
      </c>
      <c r="F5104" t="s">
        <v>8</v>
      </c>
      <c r="G5104" t="s">
        <v>4</v>
      </c>
      <c r="H5104" t="s">
        <v>3169</v>
      </c>
      <c r="I5104" s="2">
        <v>2600</v>
      </c>
      <c r="J5104" s="5"/>
      <c r="L5104" s="5"/>
      <c r="M5104" s="2">
        <f t="shared" si="79"/>
        <v>548231.59000000055</v>
      </c>
      <c r="P5104"/>
    </row>
    <row r="5105" spans="1:16" hidden="1">
      <c r="A5105" t="s">
        <v>3206</v>
      </c>
      <c r="B5105" s="1">
        <v>42105</v>
      </c>
      <c r="C5105" t="s">
        <v>11</v>
      </c>
      <c r="D5105">
        <v>1</v>
      </c>
      <c r="E5105" t="s">
        <v>3212</v>
      </c>
      <c r="F5105" t="s">
        <v>13</v>
      </c>
      <c r="G5105" t="s">
        <v>4</v>
      </c>
      <c r="H5105" t="s">
        <v>3213</v>
      </c>
      <c r="J5105" s="5"/>
      <c r="K5105" s="2">
        <v>31203.65</v>
      </c>
      <c r="L5105" s="5"/>
      <c r="M5105" s="2">
        <f t="shared" si="79"/>
        <v>517027.94000000053</v>
      </c>
      <c r="P5105"/>
    </row>
    <row r="5106" spans="1:16" hidden="1">
      <c r="A5106" t="s">
        <v>3237</v>
      </c>
      <c r="B5106" s="1">
        <v>42105</v>
      </c>
      <c r="C5106" t="s">
        <v>18</v>
      </c>
      <c r="D5106">
        <v>1</v>
      </c>
      <c r="E5106" t="s">
        <v>3245</v>
      </c>
      <c r="F5106" t="s">
        <v>13</v>
      </c>
      <c r="G5106" t="s">
        <v>4</v>
      </c>
      <c r="H5106" t="s">
        <v>3246</v>
      </c>
      <c r="J5106" s="5"/>
      <c r="K5106" s="2">
        <v>70000</v>
      </c>
      <c r="L5106" s="5"/>
      <c r="M5106" s="2">
        <f t="shared" si="79"/>
        <v>447027.94000000053</v>
      </c>
      <c r="P5106"/>
    </row>
    <row r="5107" spans="1:16" hidden="1">
      <c r="A5107" t="s">
        <v>3271</v>
      </c>
      <c r="B5107" s="1">
        <v>42105</v>
      </c>
      <c r="C5107" t="s">
        <v>195</v>
      </c>
      <c r="D5107">
        <v>1</v>
      </c>
      <c r="E5107" t="s">
        <v>3275</v>
      </c>
      <c r="F5107" t="s">
        <v>13</v>
      </c>
      <c r="G5107" t="s">
        <v>4</v>
      </c>
      <c r="H5107" t="s">
        <v>195</v>
      </c>
      <c r="J5107" s="5"/>
      <c r="K5107" s="2">
        <v>9219.19</v>
      </c>
      <c r="L5107" s="5"/>
      <c r="M5107" s="2">
        <f t="shared" si="79"/>
        <v>437808.75000000052</v>
      </c>
      <c r="P5107"/>
    </row>
    <row r="5108" spans="1:16" hidden="1">
      <c r="A5108" t="s">
        <v>3276</v>
      </c>
      <c r="B5108" s="1">
        <v>42105</v>
      </c>
      <c r="C5108" t="s">
        <v>240</v>
      </c>
      <c r="D5108">
        <v>1</v>
      </c>
      <c r="E5108" t="s">
        <v>3279</v>
      </c>
      <c r="F5108" t="s">
        <v>13</v>
      </c>
      <c r="G5108" t="s">
        <v>4</v>
      </c>
      <c r="H5108" t="s">
        <v>240</v>
      </c>
      <c r="J5108" s="5"/>
      <c r="K5108" s="2">
        <v>1025</v>
      </c>
      <c r="L5108" s="5"/>
      <c r="M5108" s="2">
        <f t="shared" si="79"/>
        <v>436783.75000000052</v>
      </c>
      <c r="P5108"/>
    </row>
    <row r="5109" spans="1:16" hidden="1">
      <c r="A5109" t="s">
        <v>3280</v>
      </c>
      <c r="B5109" s="1">
        <v>42105</v>
      </c>
      <c r="C5109" t="s">
        <v>200</v>
      </c>
      <c r="D5109">
        <v>1</v>
      </c>
      <c r="E5109" t="s">
        <v>3288</v>
      </c>
      <c r="F5109" t="s">
        <v>16</v>
      </c>
      <c r="G5109" t="s">
        <v>4</v>
      </c>
      <c r="H5109" t="s">
        <v>200</v>
      </c>
      <c r="J5109" s="5"/>
      <c r="K5109" s="2">
        <v>3029.99</v>
      </c>
      <c r="L5109" s="5"/>
      <c r="M5109" s="2">
        <f t="shared" si="79"/>
        <v>433753.76000000053</v>
      </c>
      <c r="P5109"/>
    </row>
    <row r="5110" spans="1:16" hidden="1">
      <c r="A5110" t="s">
        <v>3289</v>
      </c>
      <c r="B5110" s="1">
        <v>42105</v>
      </c>
      <c r="C5110" t="s">
        <v>18</v>
      </c>
      <c r="D5110">
        <v>1</v>
      </c>
      <c r="E5110" t="s">
        <v>3297</v>
      </c>
      <c r="F5110" t="s">
        <v>13</v>
      </c>
      <c r="G5110" t="s">
        <v>4</v>
      </c>
      <c r="H5110" t="s">
        <v>18</v>
      </c>
      <c r="J5110" s="5"/>
      <c r="K5110" s="2">
        <v>9382.59</v>
      </c>
      <c r="L5110" s="5"/>
      <c r="M5110" s="2">
        <f t="shared" si="79"/>
        <v>424371.17000000051</v>
      </c>
      <c r="P5110"/>
    </row>
    <row r="5111" spans="1:16" hidden="1">
      <c r="A5111" t="s">
        <v>3298</v>
      </c>
      <c r="B5111" s="1">
        <v>42105</v>
      </c>
      <c r="C5111" t="s">
        <v>437</v>
      </c>
      <c r="D5111">
        <v>1</v>
      </c>
      <c r="E5111" t="s">
        <v>3302</v>
      </c>
      <c r="F5111" t="s">
        <v>228</v>
      </c>
      <c r="G5111" t="s">
        <v>4</v>
      </c>
      <c r="H5111" t="s">
        <v>3303</v>
      </c>
      <c r="J5111" s="5"/>
      <c r="K5111" s="2">
        <v>400</v>
      </c>
      <c r="L5111" s="5"/>
      <c r="M5111" s="2">
        <f t="shared" si="79"/>
        <v>423971.17000000051</v>
      </c>
      <c r="P5111"/>
    </row>
    <row r="5112" spans="1:16" hidden="1">
      <c r="A5112" t="s">
        <v>20250</v>
      </c>
      <c r="B5112" s="1">
        <v>42105</v>
      </c>
      <c r="C5112" t="s">
        <v>20270</v>
      </c>
      <c r="D5112">
        <v>2</v>
      </c>
      <c r="E5112" t="s">
        <v>20271</v>
      </c>
      <c r="F5112" t="s">
        <v>7054</v>
      </c>
      <c r="G5112" t="s">
        <v>4</v>
      </c>
      <c r="H5112" t="s">
        <v>20272</v>
      </c>
      <c r="I5112" s="2">
        <v>470</v>
      </c>
      <c r="J5112" s="5"/>
      <c r="L5112" s="5"/>
      <c r="M5112" s="2">
        <f t="shared" si="79"/>
        <v>424441.17000000051</v>
      </c>
      <c r="P5112"/>
    </row>
    <row r="5113" spans="1:16" hidden="1">
      <c r="A5113" t="s">
        <v>20275</v>
      </c>
      <c r="B5113" s="1">
        <v>42105</v>
      </c>
      <c r="C5113" t="s">
        <v>20293</v>
      </c>
      <c r="D5113">
        <v>2</v>
      </c>
      <c r="E5113" t="s">
        <v>20294</v>
      </c>
      <c r="F5113" t="s">
        <v>7054</v>
      </c>
      <c r="G5113" t="s">
        <v>4</v>
      </c>
      <c r="H5113" t="s">
        <v>17227</v>
      </c>
      <c r="I5113" s="2">
        <v>1025</v>
      </c>
      <c r="J5113" s="5"/>
      <c r="L5113" s="5"/>
      <c r="M5113" s="2">
        <f t="shared" si="79"/>
        <v>425466.17000000051</v>
      </c>
      <c r="P5113"/>
    </row>
    <row r="5114" spans="1:16" hidden="1">
      <c r="A5114" t="s">
        <v>20300</v>
      </c>
      <c r="B5114" s="1">
        <v>42105</v>
      </c>
      <c r="C5114" t="s">
        <v>20318</v>
      </c>
      <c r="D5114">
        <v>2</v>
      </c>
      <c r="E5114" t="s">
        <v>20319</v>
      </c>
      <c r="F5114" t="s">
        <v>7054</v>
      </c>
      <c r="G5114" t="s">
        <v>4</v>
      </c>
      <c r="H5114" t="s">
        <v>447</v>
      </c>
      <c r="I5114" s="2">
        <v>1025</v>
      </c>
      <c r="J5114" s="5"/>
      <c r="L5114" s="5"/>
      <c r="M5114" s="2">
        <f t="shared" si="79"/>
        <v>426491.17000000051</v>
      </c>
      <c r="P5114"/>
    </row>
    <row r="5115" spans="1:16" hidden="1">
      <c r="A5115" t="s">
        <v>20325</v>
      </c>
      <c r="B5115" s="1">
        <v>42105</v>
      </c>
      <c r="C5115" t="s">
        <v>20341</v>
      </c>
      <c r="D5115">
        <v>1</v>
      </c>
      <c r="E5115" t="s">
        <v>20342</v>
      </c>
      <c r="F5115" t="s">
        <v>13561</v>
      </c>
      <c r="G5115" t="s">
        <v>4</v>
      </c>
      <c r="H5115" t="s">
        <v>3111</v>
      </c>
      <c r="I5115" s="2">
        <v>195000</v>
      </c>
      <c r="J5115" s="5"/>
      <c r="L5115" s="5"/>
      <c r="M5115" s="2">
        <f t="shared" si="79"/>
        <v>621491.17000000051</v>
      </c>
      <c r="P5115"/>
    </row>
    <row r="5116" spans="1:16" hidden="1">
      <c r="A5116" t="s">
        <v>20348</v>
      </c>
      <c r="B5116" s="1">
        <v>42105</v>
      </c>
      <c r="C5116" t="s">
        <v>18</v>
      </c>
      <c r="D5116">
        <v>2</v>
      </c>
      <c r="E5116" t="s">
        <v>20361</v>
      </c>
      <c r="F5116" t="s">
        <v>13559</v>
      </c>
      <c r="G5116" t="s">
        <v>479</v>
      </c>
      <c r="H5116" t="s">
        <v>3550</v>
      </c>
      <c r="I5116" s="2">
        <v>345.11</v>
      </c>
      <c r="J5116" s="5"/>
      <c r="L5116" s="5"/>
      <c r="M5116" s="2">
        <f t="shared" si="79"/>
        <v>621836.28000000049</v>
      </c>
      <c r="P5116"/>
    </row>
    <row r="5117" spans="1:16" hidden="1">
      <c r="A5117" t="s">
        <v>20370</v>
      </c>
      <c r="B5117" s="1">
        <v>42105</v>
      </c>
      <c r="C5117" t="s">
        <v>20392</v>
      </c>
      <c r="D5117">
        <v>2</v>
      </c>
      <c r="E5117" t="s">
        <v>20393</v>
      </c>
      <c r="F5117" t="s">
        <v>7054</v>
      </c>
      <c r="G5117" t="s">
        <v>4</v>
      </c>
      <c r="H5117" t="s">
        <v>20394</v>
      </c>
      <c r="I5117" s="2">
        <v>1025</v>
      </c>
      <c r="J5117" s="5"/>
      <c r="L5117" s="5"/>
      <c r="M5117" s="2">
        <f t="shared" si="79"/>
        <v>622861.28000000049</v>
      </c>
      <c r="P5117"/>
    </row>
    <row r="5118" spans="1:16" hidden="1">
      <c r="A5118" t="s">
        <v>20402</v>
      </c>
      <c r="B5118" s="1">
        <v>42105</v>
      </c>
      <c r="C5118" t="s">
        <v>20416</v>
      </c>
      <c r="D5118">
        <v>2</v>
      </c>
      <c r="E5118" t="s">
        <v>20417</v>
      </c>
      <c r="F5118" t="s">
        <v>7054</v>
      </c>
      <c r="G5118" t="s">
        <v>4</v>
      </c>
      <c r="H5118" t="s">
        <v>8108</v>
      </c>
      <c r="J5118" s="5"/>
      <c r="K5118" s="2">
        <v>200</v>
      </c>
      <c r="L5118" s="5"/>
      <c r="M5118" s="2">
        <f t="shared" si="79"/>
        <v>622661.28000000049</v>
      </c>
      <c r="P5118"/>
    </row>
    <row r="5119" spans="1:16" hidden="1">
      <c r="A5119" t="s">
        <v>20402</v>
      </c>
      <c r="B5119" s="1">
        <v>42105</v>
      </c>
      <c r="C5119" t="s">
        <v>20416</v>
      </c>
      <c r="D5119">
        <v>2</v>
      </c>
      <c r="E5119" t="s">
        <v>20417</v>
      </c>
      <c r="F5119" t="s">
        <v>7054</v>
      </c>
      <c r="G5119" t="s">
        <v>4</v>
      </c>
      <c r="H5119" t="s">
        <v>8108</v>
      </c>
      <c r="I5119" s="2">
        <v>200.01</v>
      </c>
      <c r="J5119" s="5"/>
      <c r="L5119" s="5"/>
      <c r="M5119" s="2">
        <f t="shared" si="79"/>
        <v>622861.2900000005</v>
      </c>
      <c r="P5119"/>
    </row>
    <row r="5120" spans="1:16" hidden="1">
      <c r="A5120" t="s">
        <v>20425</v>
      </c>
      <c r="B5120" s="1">
        <v>42105</v>
      </c>
      <c r="C5120" t="s">
        <v>20437</v>
      </c>
      <c r="D5120">
        <v>2</v>
      </c>
      <c r="E5120" t="s">
        <v>20438</v>
      </c>
      <c r="F5120" t="s">
        <v>7054</v>
      </c>
      <c r="G5120" t="s">
        <v>4</v>
      </c>
      <c r="H5120" t="s">
        <v>3017</v>
      </c>
      <c r="I5120" s="2">
        <v>1966</v>
      </c>
      <c r="J5120" s="5"/>
      <c r="L5120" s="5"/>
      <c r="M5120" s="2">
        <f t="shared" si="79"/>
        <v>624827.2900000005</v>
      </c>
      <c r="P5120"/>
    </row>
    <row r="5121" spans="1:16" hidden="1">
      <c r="A5121" t="s">
        <v>20445</v>
      </c>
      <c r="B5121" s="1">
        <v>42105</v>
      </c>
      <c r="C5121" t="s">
        <v>20462</v>
      </c>
      <c r="D5121">
        <v>2</v>
      </c>
      <c r="E5121" t="s">
        <v>20463</v>
      </c>
      <c r="F5121" t="s">
        <v>7054</v>
      </c>
      <c r="G5121" t="s">
        <v>4</v>
      </c>
      <c r="H5121" t="s">
        <v>20464</v>
      </c>
      <c r="I5121" s="2">
        <v>1840</v>
      </c>
      <c r="J5121" s="5"/>
      <c r="L5121" s="5"/>
      <c r="M5121" s="2">
        <f t="shared" si="79"/>
        <v>626667.2900000005</v>
      </c>
      <c r="P5121"/>
    </row>
    <row r="5122" spans="1:16" hidden="1">
      <c r="A5122" t="s">
        <v>20472</v>
      </c>
      <c r="B5122" s="1">
        <v>42105</v>
      </c>
      <c r="C5122" t="s">
        <v>20483</v>
      </c>
      <c r="D5122">
        <v>2</v>
      </c>
      <c r="E5122" t="s">
        <v>20484</v>
      </c>
      <c r="F5122" t="s">
        <v>7054</v>
      </c>
      <c r="G5122" t="s">
        <v>4</v>
      </c>
      <c r="H5122" t="s">
        <v>488</v>
      </c>
      <c r="I5122" s="2">
        <v>1025</v>
      </c>
      <c r="J5122" s="5"/>
      <c r="L5122" s="5"/>
      <c r="M5122" s="2">
        <f t="shared" si="79"/>
        <v>627692.2900000005</v>
      </c>
      <c r="P5122"/>
    </row>
    <row r="5123" spans="1:16" hidden="1">
      <c r="A5123" t="s">
        <v>20491</v>
      </c>
      <c r="B5123" s="1">
        <v>42105</v>
      </c>
      <c r="C5123" t="s">
        <v>20503</v>
      </c>
      <c r="D5123">
        <v>2</v>
      </c>
      <c r="E5123" t="s">
        <v>20504</v>
      </c>
      <c r="F5123" t="s">
        <v>7054</v>
      </c>
      <c r="G5123" t="s">
        <v>4</v>
      </c>
      <c r="H5123" t="s">
        <v>435</v>
      </c>
      <c r="I5123" s="2">
        <v>1025</v>
      </c>
      <c r="J5123" s="5"/>
      <c r="L5123" s="5"/>
      <c r="M5123" s="2">
        <f t="shared" si="79"/>
        <v>628717.2900000005</v>
      </c>
      <c r="P5123"/>
    </row>
    <row r="5124" spans="1:16" hidden="1">
      <c r="A5124" t="s">
        <v>20511</v>
      </c>
      <c r="B5124" s="1">
        <v>42105</v>
      </c>
      <c r="C5124" t="s">
        <v>20525</v>
      </c>
      <c r="D5124">
        <v>2</v>
      </c>
      <c r="E5124" t="s">
        <v>20526</v>
      </c>
      <c r="F5124" t="s">
        <v>7054</v>
      </c>
      <c r="G5124" t="s">
        <v>4</v>
      </c>
      <c r="H5124" t="s">
        <v>20527</v>
      </c>
      <c r="I5124" s="2">
        <v>1839.99</v>
      </c>
      <c r="J5124" s="5"/>
      <c r="L5124" s="5"/>
      <c r="M5124" s="2">
        <f t="shared" si="79"/>
        <v>630557.28000000049</v>
      </c>
      <c r="P5124"/>
    </row>
    <row r="5125" spans="1:16" hidden="1">
      <c r="A5125" t="s">
        <v>20537</v>
      </c>
      <c r="B5125" s="1">
        <v>42105</v>
      </c>
      <c r="C5125" t="s">
        <v>20551</v>
      </c>
      <c r="D5125">
        <v>2</v>
      </c>
      <c r="E5125" t="s">
        <v>20552</v>
      </c>
      <c r="F5125" t="s">
        <v>7054</v>
      </c>
      <c r="G5125" t="s">
        <v>4</v>
      </c>
      <c r="H5125" t="s">
        <v>18707</v>
      </c>
      <c r="I5125" s="2">
        <v>1025</v>
      </c>
      <c r="J5125" s="5"/>
      <c r="L5125" s="5"/>
      <c r="M5125" s="2">
        <f t="shared" si="79"/>
        <v>631582.28000000049</v>
      </c>
      <c r="P5125"/>
    </row>
    <row r="5126" spans="1:16" hidden="1">
      <c r="A5126" t="s">
        <v>20564</v>
      </c>
      <c r="B5126" s="1">
        <v>42105</v>
      </c>
      <c r="C5126" t="s">
        <v>18</v>
      </c>
      <c r="D5126">
        <v>2</v>
      </c>
      <c r="E5126" t="s">
        <v>20575</v>
      </c>
      <c r="F5126" t="s">
        <v>13559</v>
      </c>
      <c r="G5126" t="s">
        <v>479</v>
      </c>
      <c r="H5126" t="s">
        <v>638</v>
      </c>
      <c r="I5126" s="2">
        <v>723.03</v>
      </c>
      <c r="J5126" s="5"/>
      <c r="L5126" s="5"/>
      <c r="M5126" s="2">
        <f t="shared" si="79"/>
        <v>632305.31000000052</v>
      </c>
      <c r="P5126"/>
    </row>
    <row r="5127" spans="1:16" hidden="1">
      <c r="A5127" t="s">
        <v>20586</v>
      </c>
      <c r="B5127" s="1">
        <v>42105</v>
      </c>
      <c r="C5127" t="s">
        <v>4654</v>
      </c>
      <c r="D5127">
        <v>2</v>
      </c>
      <c r="E5127" t="s">
        <v>20599</v>
      </c>
      <c r="F5127" t="s">
        <v>13559</v>
      </c>
      <c r="G5127" t="s">
        <v>313</v>
      </c>
      <c r="H5127" t="s">
        <v>4626</v>
      </c>
      <c r="I5127" s="2">
        <v>31203.65</v>
      </c>
      <c r="J5127" s="5"/>
      <c r="L5127" s="5"/>
      <c r="M5127" s="2">
        <f t="shared" si="79"/>
        <v>663508.96000000054</v>
      </c>
      <c r="P5127"/>
    </row>
    <row r="5128" spans="1:16" hidden="1">
      <c r="A5128" t="s">
        <v>20610</v>
      </c>
      <c r="B5128" s="1">
        <v>42105</v>
      </c>
      <c r="C5128" t="s">
        <v>20625</v>
      </c>
      <c r="D5128">
        <v>1</v>
      </c>
      <c r="E5128" t="s">
        <v>20626</v>
      </c>
      <c r="F5128" t="s">
        <v>13565</v>
      </c>
      <c r="G5128" t="s">
        <v>4</v>
      </c>
      <c r="H5128" t="s">
        <v>20627</v>
      </c>
      <c r="I5128" s="2">
        <v>70000</v>
      </c>
      <c r="J5128" s="5"/>
      <c r="L5128" s="5"/>
      <c r="M5128" s="2">
        <f t="shared" si="79"/>
        <v>733508.96000000054</v>
      </c>
      <c r="P5128"/>
    </row>
    <row r="5129" spans="1:16" hidden="1">
      <c r="A5129" t="s">
        <v>20636</v>
      </c>
      <c r="B5129" s="1">
        <v>42105</v>
      </c>
      <c r="C5129" t="s">
        <v>20647</v>
      </c>
      <c r="D5129">
        <v>2</v>
      </c>
      <c r="E5129" t="s">
        <v>20648</v>
      </c>
      <c r="F5129" t="s">
        <v>7054</v>
      </c>
      <c r="G5129" t="s">
        <v>4</v>
      </c>
      <c r="H5129" t="s">
        <v>19439</v>
      </c>
      <c r="I5129" s="2">
        <v>3029.99</v>
      </c>
      <c r="J5129" s="5"/>
      <c r="L5129" s="5"/>
      <c r="M5129" s="2">
        <f t="shared" ref="M5129:M5192" si="80">+M5128+I5129-K5129</f>
        <v>736538.95000000054</v>
      </c>
      <c r="P5129"/>
    </row>
    <row r="5130" spans="1:16" hidden="1">
      <c r="A5130" t="s">
        <v>20658</v>
      </c>
      <c r="B5130" s="1">
        <v>42105</v>
      </c>
      <c r="C5130" t="s">
        <v>20669</v>
      </c>
      <c r="D5130">
        <v>2</v>
      </c>
      <c r="E5130" t="s">
        <v>20670</v>
      </c>
      <c r="F5130" t="s">
        <v>7054</v>
      </c>
      <c r="G5130" t="s">
        <v>4</v>
      </c>
      <c r="H5130" t="s">
        <v>20671</v>
      </c>
      <c r="I5130" s="2">
        <v>1088.69</v>
      </c>
      <c r="J5130" s="5"/>
      <c r="L5130" s="5"/>
      <c r="M5130" s="2">
        <f t="shared" si="80"/>
        <v>737627.64000000048</v>
      </c>
      <c r="P5130"/>
    </row>
    <row r="5131" spans="1:16" hidden="1">
      <c r="A5131" t="s">
        <v>20681</v>
      </c>
      <c r="B5131" s="1">
        <v>42105</v>
      </c>
      <c r="C5131" t="s">
        <v>18</v>
      </c>
      <c r="D5131">
        <v>2</v>
      </c>
      <c r="E5131" t="s">
        <v>20694</v>
      </c>
      <c r="F5131" t="s">
        <v>13559</v>
      </c>
      <c r="G5131" t="s">
        <v>479</v>
      </c>
      <c r="H5131" t="s">
        <v>3303</v>
      </c>
      <c r="I5131" s="2">
        <v>1770.87</v>
      </c>
      <c r="J5131" s="5"/>
      <c r="L5131" s="5"/>
      <c r="M5131" s="2">
        <f t="shared" si="80"/>
        <v>739398.51000000047</v>
      </c>
      <c r="N5131" s="3">
        <f>+M5099-M5131</f>
        <v>-9.9999998928979039E-3</v>
      </c>
      <c r="P5131"/>
    </row>
    <row r="5132" spans="1:16" hidden="1">
      <c r="A5132" t="s">
        <v>3361</v>
      </c>
      <c r="B5132" s="36">
        <v>42107</v>
      </c>
      <c r="C5132" s="35" t="s">
        <v>6</v>
      </c>
      <c r="D5132" s="35">
        <v>1</v>
      </c>
      <c r="E5132" s="35" t="s">
        <v>3364</v>
      </c>
      <c r="F5132" s="35" t="s">
        <v>29</v>
      </c>
      <c r="G5132" s="35" t="s">
        <v>4</v>
      </c>
      <c r="H5132" s="35" t="s">
        <v>3365</v>
      </c>
      <c r="I5132" s="11">
        <v>3317.29</v>
      </c>
      <c r="J5132" s="12"/>
      <c r="K5132" s="11"/>
      <c r="L5132" s="12"/>
      <c r="M5132" s="11">
        <f t="shared" si="80"/>
        <v>742715.80000000051</v>
      </c>
      <c r="P5132"/>
    </row>
    <row r="5133" spans="1:16" hidden="1">
      <c r="A5133" t="s">
        <v>3386</v>
      </c>
      <c r="B5133" s="1">
        <v>42107</v>
      </c>
      <c r="C5133" t="s">
        <v>6</v>
      </c>
      <c r="D5133">
        <v>1</v>
      </c>
      <c r="E5133" t="s">
        <v>3364</v>
      </c>
      <c r="F5133" t="s">
        <v>29</v>
      </c>
      <c r="G5133" t="s">
        <v>4</v>
      </c>
      <c r="H5133" t="s">
        <v>3393</v>
      </c>
      <c r="J5133" s="5"/>
      <c r="K5133" s="2">
        <v>3317.29</v>
      </c>
      <c r="L5133" s="5"/>
      <c r="M5133" s="2">
        <f t="shared" si="80"/>
        <v>739398.51000000047</v>
      </c>
      <c r="P5133"/>
    </row>
    <row r="5134" spans="1:16" hidden="1">
      <c r="A5134" t="s">
        <v>3394</v>
      </c>
      <c r="B5134" s="1">
        <v>42107</v>
      </c>
      <c r="C5134" t="s">
        <v>6</v>
      </c>
      <c r="D5134">
        <v>1</v>
      </c>
      <c r="E5134" t="s">
        <v>3399</v>
      </c>
      <c r="F5134" t="s">
        <v>29</v>
      </c>
      <c r="G5134" t="s">
        <v>4</v>
      </c>
      <c r="H5134" t="s">
        <v>3365</v>
      </c>
      <c r="I5134" s="2">
        <v>989.46</v>
      </c>
      <c r="J5134" s="5"/>
      <c r="L5134" s="5"/>
      <c r="M5134" s="2">
        <f t="shared" si="80"/>
        <v>740387.97000000044</v>
      </c>
      <c r="P5134"/>
    </row>
    <row r="5135" spans="1:16" hidden="1">
      <c r="A5135" t="s">
        <v>3483</v>
      </c>
      <c r="B5135" s="1">
        <v>42107</v>
      </c>
      <c r="C5135" t="s">
        <v>1</v>
      </c>
      <c r="D5135">
        <v>1</v>
      </c>
      <c r="E5135" t="s">
        <v>3489</v>
      </c>
      <c r="F5135" t="s">
        <v>13</v>
      </c>
      <c r="G5135" t="s">
        <v>4</v>
      </c>
      <c r="H5135" t="s">
        <v>3490</v>
      </c>
      <c r="J5135" s="5"/>
      <c r="K5135" s="2">
        <v>10000</v>
      </c>
      <c r="L5135" s="5"/>
      <c r="M5135" s="2">
        <f t="shared" si="80"/>
        <v>730387.97000000044</v>
      </c>
      <c r="P5135"/>
    </row>
    <row r="5136" spans="1:16" hidden="1">
      <c r="A5136" t="s">
        <v>3491</v>
      </c>
      <c r="B5136" s="1">
        <v>42107</v>
      </c>
      <c r="C5136" t="s">
        <v>1</v>
      </c>
      <c r="D5136">
        <v>1</v>
      </c>
      <c r="E5136" t="s">
        <v>3495</v>
      </c>
      <c r="F5136" t="s">
        <v>45</v>
      </c>
      <c r="G5136" t="s">
        <v>4</v>
      </c>
      <c r="H5136" t="s">
        <v>3490</v>
      </c>
      <c r="J5136" s="5"/>
      <c r="K5136" s="2">
        <v>10000</v>
      </c>
      <c r="L5136" s="5"/>
      <c r="M5136" s="2">
        <f t="shared" si="80"/>
        <v>720387.97000000044</v>
      </c>
      <c r="P5136"/>
    </row>
    <row r="5137" spans="1:16" hidden="1">
      <c r="A5137" t="s">
        <v>3496</v>
      </c>
      <c r="B5137" s="1">
        <v>42107</v>
      </c>
      <c r="C5137" t="s">
        <v>1</v>
      </c>
      <c r="D5137">
        <v>1</v>
      </c>
      <c r="E5137" t="s">
        <v>3489</v>
      </c>
      <c r="F5137" t="s">
        <v>13</v>
      </c>
      <c r="G5137" t="s">
        <v>4</v>
      </c>
      <c r="H5137" t="s">
        <v>3500</v>
      </c>
      <c r="I5137" s="2">
        <v>10000</v>
      </c>
      <c r="J5137" s="5"/>
      <c r="L5137" s="5"/>
      <c r="M5137" s="2">
        <f t="shared" si="80"/>
        <v>730387.97000000044</v>
      </c>
      <c r="P5137"/>
    </row>
    <row r="5138" spans="1:16" hidden="1">
      <c r="A5138" t="s">
        <v>3501</v>
      </c>
      <c r="B5138" s="1">
        <v>42107</v>
      </c>
      <c r="C5138" t="s">
        <v>6</v>
      </c>
      <c r="D5138">
        <v>1</v>
      </c>
      <c r="E5138" t="s">
        <v>3506</v>
      </c>
      <c r="F5138" t="s">
        <v>29</v>
      </c>
      <c r="G5138" t="s">
        <v>4</v>
      </c>
      <c r="H5138" t="s">
        <v>3507</v>
      </c>
      <c r="I5138" s="2">
        <v>1500</v>
      </c>
      <c r="J5138" s="5"/>
      <c r="L5138" s="5"/>
      <c r="M5138" s="2">
        <f t="shared" si="80"/>
        <v>731887.97000000044</v>
      </c>
      <c r="P5138"/>
    </row>
    <row r="5139" spans="1:16" hidden="1">
      <c r="A5139" t="s">
        <v>3508</v>
      </c>
      <c r="B5139" s="1">
        <v>42107</v>
      </c>
      <c r="C5139" t="s">
        <v>6</v>
      </c>
      <c r="D5139">
        <v>1</v>
      </c>
      <c r="E5139" t="s">
        <v>3511</v>
      </c>
      <c r="F5139" t="s">
        <v>29</v>
      </c>
      <c r="G5139" t="s">
        <v>4</v>
      </c>
      <c r="H5139" t="s">
        <v>3512</v>
      </c>
      <c r="I5139" s="2">
        <v>382.31</v>
      </c>
      <c r="J5139" s="5"/>
      <c r="L5139" s="5"/>
      <c r="M5139" s="2">
        <f t="shared" si="80"/>
        <v>732270.28000000049</v>
      </c>
      <c r="P5139"/>
    </row>
    <row r="5140" spans="1:16" hidden="1">
      <c r="A5140" t="s">
        <v>3526</v>
      </c>
      <c r="B5140" s="1">
        <v>42107</v>
      </c>
      <c r="C5140" t="s">
        <v>6</v>
      </c>
      <c r="D5140">
        <v>1</v>
      </c>
      <c r="E5140" t="s">
        <v>3530</v>
      </c>
      <c r="F5140" t="s">
        <v>29</v>
      </c>
      <c r="G5140" t="s">
        <v>4</v>
      </c>
      <c r="H5140" t="s">
        <v>3531</v>
      </c>
      <c r="I5140" s="2">
        <v>1516.8</v>
      </c>
      <c r="J5140" s="5"/>
      <c r="L5140" s="5"/>
      <c r="M5140" s="2">
        <f t="shared" si="80"/>
        <v>733787.08000000054</v>
      </c>
      <c r="P5140"/>
    </row>
    <row r="5141" spans="1:16" hidden="1">
      <c r="A5141" t="s">
        <v>3532</v>
      </c>
      <c r="B5141" s="1">
        <v>42107</v>
      </c>
      <c r="C5141" t="s">
        <v>6</v>
      </c>
      <c r="D5141">
        <v>1</v>
      </c>
      <c r="E5141" t="s">
        <v>3539</v>
      </c>
      <c r="F5141" t="s">
        <v>29</v>
      </c>
      <c r="G5141" t="s">
        <v>4</v>
      </c>
      <c r="H5141" t="s">
        <v>3540</v>
      </c>
      <c r="I5141" s="2">
        <v>947.4</v>
      </c>
      <c r="J5141" s="5"/>
      <c r="L5141" s="5"/>
      <c r="M5141" s="2">
        <f t="shared" si="80"/>
        <v>734734.48000000056</v>
      </c>
      <c r="P5141"/>
    </row>
    <row r="5142" spans="1:16" hidden="1">
      <c r="A5142" t="s">
        <v>3543</v>
      </c>
      <c r="B5142" s="1">
        <v>42107</v>
      </c>
      <c r="C5142" t="s">
        <v>6</v>
      </c>
      <c r="D5142">
        <v>1</v>
      </c>
      <c r="E5142" t="s">
        <v>3546</v>
      </c>
      <c r="F5142" t="s">
        <v>29</v>
      </c>
      <c r="G5142" t="s">
        <v>4</v>
      </c>
      <c r="H5142" t="s">
        <v>3547</v>
      </c>
      <c r="I5142" s="2">
        <v>500</v>
      </c>
      <c r="J5142" s="5"/>
      <c r="L5142" s="5"/>
      <c r="M5142" s="2">
        <f t="shared" si="80"/>
        <v>735234.48000000056</v>
      </c>
      <c r="P5142"/>
    </row>
    <row r="5143" spans="1:16" hidden="1">
      <c r="A5143" t="s">
        <v>3548</v>
      </c>
      <c r="B5143" s="1">
        <v>42107</v>
      </c>
      <c r="C5143" t="s">
        <v>43</v>
      </c>
      <c r="D5143">
        <v>1</v>
      </c>
      <c r="E5143" t="s">
        <v>3556</v>
      </c>
      <c r="F5143" t="s">
        <v>16</v>
      </c>
      <c r="G5143" t="s">
        <v>4</v>
      </c>
      <c r="H5143" t="s">
        <v>3557</v>
      </c>
      <c r="J5143" s="5"/>
      <c r="K5143" s="2">
        <v>1025</v>
      </c>
      <c r="L5143" s="5"/>
      <c r="M5143" s="2">
        <f t="shared" si="80"/>
        <v>734209.48000000056</v>
      </c>
      <c r="P5143"/>
    </row>
    <row r="5144" spans="1:16" hidden="1">
      <c r="A5144" t="s">
        <v>3597</v>
      </c>
      <c r="B5144" s="1">
        <v>42107</v>
      </c>
      <c r="C5144" t="s">
        <v>18</v>
      </c>
      <c r="D5144">
        <v>1</v>
      </c>
      <c r="E5144" t="s">
        <v>3602</v>
      </c>
      <c r="F5144" t="s">
        <v>13</v>
      </c>
      <c r="G5144" t="s">
        <v>4</v>
      </c>
      <c r="H5144" t="s">
        <v>3002</v>
      </c>
      <c r="J5144" s="5"/>
      <c r="K5144" s="2">
        <v>20000</v>
      </c>
      <c r="L5144" s="5"/>
      <c r="M5144" s="2">
        <f t="shared" si="80"/>
        <v>714209.48000000056</v>
      </c>
      <c r="P5144"/>
    </row>
    <row r="5145" spans="1:16" hidden="1">
      <c r="A5145" t="s">
        <v>3615</v>
      </c>
      <c r="B5145" s="1">
        <v>42107</v>
      </c>
      <c r="C5145" t="s">
        <v>6</v>
      </c>
      <c r="D5145">
        <v>1</v>
      </c>
      <c r="E5145" t="s">
        <v>3627</v>
      </c>
      <c r="F5145" t="s">
        <v>29</v>
      </c>
      <c r="G5145" t="s">
        <v>4</v>
      </c>
      <c r="H5145" t="s">
        <v>583</v>
      </c>
      <c r="I5145" s="2">
        <v>957.09</v>
      </c>
      <c r="J5145" s="5"/>
      <c r="L5145" s="5"/>
      <c r="M5145" s="2">
        <f t="shared" si="80"/>
        <v>715166.57000000053</v>
      </c>
      <c r="P5145"/>
    </row>
    <row r="5146" spans="1:16" hidden="1">
      <c r="A5146" t="s">
        <v>3651</v>
      </c>
      <c r="B5146" s="1">
        <v>42107</v>
      </c>
      <c r="C5146" t="s">
        <v>1</v>
      </c>
      <c r="D5146">
        <v>1</v>
      </c>
      <c r="E5146" t="s">
        <v>3656</v>
      </c>
      <c r="F5146" t="s">
        <v>67</v>
      </c>
      <c r="G5146" t="s">
        <v>4</v>
      </c>
      <c r="H5146" t="s">
        <v>3657</v>
      </c>
      <c r="J5146" s="5"/>
      <c r="K5146" s="2">
        <v>6893.08</v>
      </c>
      <c r="L5146" s="5"/>
      <c r="M5146" s="2">
        <f t="shared" si="80"/>
        <v>708273.49000000057</v>
      </c>
      <c r="P5146"/>
    </row>
    <row r="5147" spans="1:16" hidden="1">
      <c r="A5147" t="s">
        <v>3658</v>
      </c>
      <c r="B5147" s="1">
        <v>42107</v>
      </c>
      <c r="C5147" t="s">
        <v>1</v>
      </c>
      <c r="D5147">
        <v>1</v>
      </c>
      <c r="E5147" t="s">
        <v>3665</v>
      </c>
      <c r="F5147" t="s">
        <v>13</v>
      </c>
      <c r="G5147" t="s">
        <v>4</v>
      </c>
      <c r="H5147" t="s">
        <v>3666</v>
      </c>
      <c r="J5147" s="5"/>
      <c r="K5147" s="2">
        <v>5279.34</v>
      </c>
      <c r="L5147" s="5"/>
      <c r="M5147" s="2">
        <f t="shared" si="80"/>
        <v>702994.15000000061</v>
      </c>
      <c r="P5147"/>
    </row>
    <row r="5148" spans="1:16" hidden="1">
      <c r="A5148" t="s">
        <v>3725</v>
      </c>
      <c r="B5148" s="1">
        <v>42107</v>
      </c>
      <c r="C5148" t="s">
        <v>6</v>
      </c>
      <c r="D5148">
        <v>1</v>
      </c>
      <c r="E5148" t="s">
        <v>3734</v>
      </c>
      <c r="F5148" t="s">
        <v>29</v>
      </c>
      <c r="G5148" t="s">
        <v>4</v>
      </c>
      <c r="H5148" t="s">
        <v>3735</v>
      </c>
      <c r="I5148" s="2">
        <v>425.58</v>
      </c>
      <c r="J5148" s="5"/>
      <c r="L5148" s="5"/>
      <c r="M5148" s="2">
        <f t="shared" si="80"/>
        <v>703419.73000000056</v>
      </c>
      <c r="P5148"/>
    </row>
    <row r="5149" spans="1:16" hidden="1">
      <c r="A5149" t="s">
        <v>3736</v>
      </c>
      <c r="B5149" s="1">
        <v>42107</v>
      </c>
      <c r="C5149" t="s">
        <v>3744</v>
      </c>
      <c r="D5149">
        <v>2</v>
      </c>
      <c r="E5149" t="s">
        <v>3745</v>
      </c>
      <c r="F5149" t="s">
        <v>78</v>
      </c>
      <c r="G5149" t="s">
        <v>4</v>
      </c>
      <c r="H5149" t="s">
        <v>3746</v>
      </c>
      <c r="J5149" s="5"/>
      <c r="K5149" s="2">
        <v>1025</v>
      </c>
      <c r="L5149" s="5"/>
      <c r="M5149" s="2">
        <f t="shared" si="80"/>
        <v>702394.73000000056</v>
      </c>
      <c r="P5149"/>
    </row>
    <row r="5150" spans="1:16" hidden="1">
      <c r="A5150" t="s">
        <v>3747</v>
      </c>
      <c r="B5150" s="1">
        <v>42107</v>
      </c>
      <c r="C5150" t="s">
        <v>195</v>
      </c>
      <c r="D5150">
        <v>1</v>
      </c>
      <c r="E5150" t="s">
        <v>3753</v>
      </c>
      <c r="F5150" t="s">
        <v>13</v>
      </c>
      <c r="G5150" t="s">
        <v>4</v>
      </c>
      <c r="H5150" t="s">
        <v>195</v>
      </c>
      <c r="J5150" s="5"/>
      <c r="K5150" s="2">
        <v>48273.9</v>
      </c>
      <c r="L5150" s="5"/>
      <c r="M5150" s="2">
        <f t="shared" si="80"/>
        <v>654120.83000000054</v>
      </c>
      <c r="P5150"/>
    </row>
    <row r="5151" spans="1:16" hidden="1">
      <c r="A5151" t="s">
        <v>3754</v>
      </c>
      <c r="B5151" s="1">
        <v>42107</v>
      </c>
      <c r="C5151" t="s">
        <v>200</v>
      </c>
      <c r="D5151">
        <v>1</v>
      </c>
      <c r="E5151" t="s">
        <v>3758</v>
      </c>
      <c r="F5151" t="s">
        <v>16</v>
      </c>
      <c r="G5151" t="s">
        <v>4</v>
      </c>
      <c r="H5151" t="s">
        <v>200</v>
      </c>
      <c r="J5151" s="5"/>
      <c r="K5151" s="2">
        <v>3412.31</v>
      </c>
      <c r="L5151" s="5"/>
      <c r="M5151" s="2">
        <f t="shared" si="80"/>
        <v>650708.52000000048</v>
      </c>
      <c r="P5151"/>
    </row>
    <row r="5152" spans="1:16" hidden="1">
      <c r="A5152" t="s">
        <v>3759</v>
      </c>
      <c r="B5152" s="1">
        <v>42107</v>
      </c>
      <c r="C5152" t="s">
        <v>18</v>
      </c>
      <c r="D5152">
        <v>1</v>
      </c>
      <c r="E5152" t="s">
        <v>3766</v>
      </c>
      <c r="F5152" t="s">
        <v>13</v>
      </c>
      <c r="G5152" t="s">
        <v>4</v>
      </c>
      <c r="H5152" t="s">
        <v>18</v>
      </c>
      <c r="J5152" s="5"/>
      <c r="K5152" s="2">
        <v>18377.11</v>
      </c>
      <c r="L5152" s="5"/>
      <c r="M5152" s="2">
        <f t="shared" si="80"/>
        <v>632331.4100000005</v>
      </c>
      <c r="P5152"/>
    </row>
    <row r="5153" spans="1:16" hidden="1">
      <c r="A5153" t="s">
        <v>20704</v>
      </c>
      <c r="B5153" s="1">
        <v>42107</v>
      </c>
      <c r="C5153" t="s">
        <v>18</v>
      </c>
      <c r="D5153">
        <v>2</v>
      </c>
      <c r="E5153" t="s">
        <v>20728</v>
      </c>
      <c r="F5153" t="s">
        <v>13559</v>
      </c>
      <c r="G5153" t="s">
        <v>479</v>
      </c>
      <c r="H5153" t="s">
        <v>3365</v>
      </c>
      <c r="I5153" s="2">
        <v>2327.83</v>
      </c>
      <c r="J5153" s="5"/>
      <c r="L5153" s="5"/>
      <c r="M5153" s="2">
        <f t="shared" si="80"/>
        <v>634659.24000000046</v>
      </c>
      <c r="P5153"/>
    </row>
    <row r="5154" spans="1:16" hidden="1">
      <c r="A5154" t="s">
        <v>20729</v>
      </c>
      <c r="B5154" s="1">
        <v>42107</v>
      </c>
      <c r="C5154" t="s">
        <v>20750</v>
      </c>
      <c r="D5154">
        <v>1</v>
      </c>
      <c r="E5154" t="s">
        <v>20751</v>
      </c>
      <c r="F5154" t="s">
        <v>13565</v>
      </c>
      <c r="G5154" t="s">
        <v>4</v>
      </c>
      <c r="H5154" t="s">
        <v>20752</v>
      </c>
      <c r="I5154" s="2">
        <v>19000</v>
      </c>
      <c r="J5154" s="5"/>
      <c r="L5154" s="5"/>
      <c r="M5154" s="2">
        <f t="shared" si="80"/>
        <v>653659.24000000046</v>
      </c>
      <c r="P5154"/>
    </row>
    <row r="5155" spans="1:16" hidden="1">
      <c r="A5155" t="s">
        <v>20753</v>
      </c>
      <c r="B5155" s="1">
        <v>42107</v>
      </c>
      <c r="C5155" t="s">
        <v>20778</v>
      </c>
      <c r="D5155">
        <v>2</v>
      </c>
      <c r="E5155" t="s">
        <v>20779</v>
      </c>
      <c r="F5155" t="s">
        <v>7054</v>
      </c>
      <c r="G5155" t="s">
        <v>4</v>
      </c>
      <c r="H5155" t="s">
        <v>435</v>
      </c>
      <c r="I5155" s="2">
        <v>1025</v>
      </c>
      <c r="J5155" s="5"/>
      <c r="L5155" s="5"/>
      <c r="M5155" s="2">
        <f t="shared" si="80"/>
        <v>654684.24000000046</v>
      </c>
      <c r="P5155"/>
    </row>
    <row r="5156" spans="1:16" hidden="1">
      <c r="A5156" t="s">
        <v>20780</v>
      </c>
      <c r="B5156" s="1">
        <v>42107</v>
      </c>
      <c r="C5156" t="s">
        <v>20802</v>
      </c>
      <c r="D5156">
        <v>1</v>
      </c>
      <c r="E5156" t="s">
        <v>20803</v>
      </c>
      <c r="F5156" t="s">
        <v>13565</v>
      </c>
      <c r="G5156" t="s">
        <v>4</v>
      </c>
      <c r="H5156" t="s">
        <v>546</v>
      </c>
      <c r="I5156" s="2">
        <v>10000</v>
      </c>
      <c r="J5156" s="5"/>
      <c r="L5156" s="5"/>
      <c r="M5156" s="2">
        <f t="shared" si="80"/>
        <v>664684.24000000046</v>
      </c>
      <c r="P5156"/>
    </row>
    <row r="5157" spans="1:16" hidden="1">
      <c r="A5157" t="s">
        <v>20804</v>
      </c>
      <c r="B5157" s="1">
        <v>42107</v>
      </c>
      <c r="C5157" t="s">
        <v>6</v>
      </c>
      <c r="D5157">
        <v>1</v>
      </c>
      <c r="E5157" t="s">
        <v>20826</v>
      </c>
      <c r="F5157" t="s">
        <v>13610</v>
      </c>
      <c r="G5157" t="s">
        <v>4</v>
      </c>
      <c r="H5157" t="s">
        <v>213</v>
      </c>
      <c r="I5157" s="2">
        <v>9370</v>
      </c>
      <c r="J5157" s="5"/>
      <c r="L5157" s="5"/>
      <c r="M5157" s="2">
        <f t="shared" si="80"/>
        <v>674054.24000000046</v>
      </c>
      <c r="P5157"/>
    </row>
    <row r="5158" spans="1:16" hidden="1">
      <c r="A5158" t="s">
        <v>20827</v>
      </c>
      <c r="B5158" s="1">
        <v>42107</v>
      </c>
      <c r="C5158" t="s">
        <v>18</v>
      </c>
      <c r="D5158">
        <v>2</v>
      </c>
      <c r="E5158" t="s">
        <v>20847</v>
      </c>
      <c r="F5158" t="s">
        <v>13559</v>
      </c>
      <c r="G5158" t="s">
        <v>479</v>
      </c>
      <c r="H5158" t="s">
        <v>5410</v>
      </c>
      <c r="I5158" s="2">
        <v>193.42</v>
      </c>
      <c r="J5158" s="5"/>
      <c r="L5158" s="5"/>
      <c r="M5158" s="2">
        <f t="shared" si="80"/>
        <v>674247.6600000005</v>
      </c>
      <c r="P5158"/>
    </row>
    <row r="5159" spans="1:16" hidden="1">
      <c r="A5159" t="s">
        <v>20850</v>
      </c>
      <c r="B5159" s="1">
        <v>42107</v>
      </c>
      <c r="C5159" t="s">
        <v>20872</v>
      </c>
      <c r="D5159">
        <v>2</v>
      </c>
      <c r="E5159" t="s">
        <v>20873</v>
      </c>
      <c r="F5159" t="s">
        <v>7054</v>
      </c>
      <c r="G5159" t="s">
        <v>4</v>
      </c>
      <c r="H5159" t="s">
        <v>19849</v>
      </c>
      <c r="I5159" s="2">
        <v>3030</v>
      </c>
      <c r="J5159" s="5"/>
      <c r="L5159" s="5"/>
      <c r="M5159" s="2">
        <f t="shared" si="80"/>
        <v>677277.6600000005</v>
      </c>
      <c r="P5159"/>
    </row>
    <row r="5160" spans="1:16" hidden="1">
      <c r="A5160" t="s">
        <v>20876</v>
      </c>
      <c r="B5160" s="1">
        <v>42107</v>
      </c>
      <c r="C5160" t="s">
        <v>20895</v>
      </c>
      <c r="D5160">
        <v>2</v>
      </c>
      <c r="E5160" t="s">
        <v>20896</v>
      </c>
      <c r="F5160" t="s">
        <v>7054</v>
      </c>
      <c r="G5160" t="s">
        <v>4</v>
      </c>
      <c r="H5160" t="s">
        <v>20897</v>
      </c>
      <c r="I5160" s="2">
        <v>1025</v>
      </c>
      <c r="J5160" s="5"/>
      <c r="L5160" s="5"/>
      <c r="M5160" s="2">
        <f t="shared" si="80"/>
        <v>678302.6600000005</v>
      </c>
      <c r="P5160"/>
    </row>
    <row r="5161" spans="1:16" hidden="1">
      <c r="A5161" t="s">
        <v>20901</v>
      </c>
      <c r="B5161" s="1">
        <v>42107</v>
      </c>
      <c r="C5161" t="s">
        <v>20920</v>
      </c>
      <c r="D5161">
        <v>2</v>
      </c>
      <c r="E5161" t="s">
        <v>20921</v>
      </c>
      <c r="F5161" t="s">
        <v>7054</v>
      </c>
      <c r="G5161" t="s">
        <v>4</v>
      </c>
      <c r="H5161" t="s">
        <v>12858</v>
      </c>
      <c r="I5161" s="2">
        <v>1840</v>
      </c>
      <c r="J5161" s="5"/>
      <c r="L5161" s="5"/>
      <c r="M5161" s="2">
        <f t="shared" si="80"/>
        <v>680142.6600000005</v>
      </c>
      <c r="P5161"/>
    </row>
    <row r="5162" spans="1:16" hidden="1">
      <c r="A5162" t="s">
        <v>20923</v>
      </c>
      <c r="B5162" s="1">
        <v>42107</v>
      </c>
      <c r="C5162" t="s">
        <v>18</v>
      </c>
      <c r="D5162">
        <v>2</v>
      </c>
      <c r="E5162" t="s">
        <v>20947</v>
      </c>
      <c r="F5162" t="s">
        <v>13559</v>
      </c>
      <c r="G5162" t="s">
        <v>479</v>
      </c>
      <c r="H5162" t="s">
        <v>20948</v>
      </c>
      <c r="I5162" s="2">
        <v>1216.53</v>
      </c>
      <c r="J5162" s="5"/>
      <c r="L5162" s="5"/>
      <c r="M5162" s="2">
        <f t="shared" si="80"/>
        <v>681359.19000000053</v>
      </c>
      <c r="P5162"/>
    </row>
    <row r="5163" spans="1:16" hidden="1">
      <c r="A5163" t="s">
        <v>20950</v>
      </c>
      <c r="B5163" s="1">
        <v>42107</v>
      </c>
      <c r="C5163" t="s">
        <v>20967</v>
      </c>
      <c r="D5163">
        <v>2</v>
      </c>
      <c r="E5163" t="s">
        <v>20968</v>
      </c>
      <c r="F5163" t="s">
        <v>7054</v>
      </c>
      <c r="G5163" t="s">
        <v>4</v>
      </c>
      <c r="H5163" t="s">
        <v>8323</v>
      </c>
      <c r="I5163" s="2">
        <v>1025</v>
      </c>
      <c r="J5163" s="5"/>
      <c r="L5163" s="5"/>
      <c r="M5163" s="2">
        <f t="shared" si="80"/>
        <v>682384.19000000053</v>
      </c>
      <c r="P5163"/>
    </row>
    <row r="5164" spans="1:16" hidden="1">
      <c r="A5164" t="s">
        <v>20970</v>
      </c>
      <c r="B5164" s="1">
        <v>42107</v>
      </c>
      <c r="C5164" t="s">
        <v>20991</v>
      </c>
      <c r="D5164">
        <v>2</v>
      </c>
      <c r="E5164" t="s">
        <v>20992</v>
      </c>
      <c r="F5164" t="s">
        <v>7054</v>
      </c>
      <c r="G5164" t="s">
        <v>4</v>
      </c>
      <c r="H5164" t="s">
        <v>10505</v>
      </c>
      <c r="I5164" s="2">
        <v>1025</v>
      </c>
      <c r="J5164" s="5"/>
      <c r="L5164" s="5"/>
      <c r="M5164" s="2">
        <f t="shared" si="80"/>
        <v>683409.19000000053</v>
      </c>
      <c r="P5164"/>
    </row>
    <row r="5165" spans="1:16" hidden="1">
      <c r="A5165" t="s">
        <v>20994</v>
      </c>
      <c r="B5165" s="1">
        <v>42107</v>
      </c>
      <c r="C5165" t="s">
        <v>21016</v>
      </c>
      <c r="D5165">
        <v>2</v>
      </c>
      <c r="E5165" t="s">
        <v>21017</v>
      </c>
      <c r="F5165" t="s">
        <v>7054</v>
      </c>
      <c r="G5165" t="s">
        <v>4</v>
      </c>
      <c r="H5165" t="s">
        <v>751</v>
      </c>
      <c r="I5165" s="2">
        <v>4100</v>
      </c>
      <c r="J5165" s="5"/>
      <c r="L5165" s="5"/>
      <c r="M5165" s="2">
        <f t="shared" si="80"/>
        <v>687509.19000000053</v>
      </c>
      <c r="P5165"/>
    </row>
    <row r="5166" spans="1:16" hidden="1">
      <c r="A5166" t="s">
        <v>21019</v>
      </c>
      <c r="B5166" s="1">
        <v>42107</v>
      </c>
      <c r="C5166" t="s">
        <v>20164</v>
      </c>
      <c r="D5166">
        <v>1</v>
      </c>
      <c r="E5166" t="s">
        <v>21036</v>
      </c>
      <c r="F5166" t="s">
        <v>13565</v>
      </c>
      <c r="G5166" t="s">
        <v>4</v>
      </c>
      <c r="H5166" t="s">
        <v>20166</v>
      </c>
      <c r="I5166" s="2">
        <v>20000</v>
      </c>
      <c r="J5166" s="5"/>
      <c r="L5166" s="5"/>
      <c r="M5166" s="2">
        <f t="shared" si="80"/>
        <v>707509.19000000053</v>
      </c>
      <c r="P5166"/>
    </row>
    <row r="5167" spans="1:16" hidden="1">
      <c r="A5167" t="s">
        <v>21039</v>
      </c>
      <c r="B5167" s="1">
        <v>42107</v>
      </c>
      <c r="C5167" t="s">
        <v>674</v>
      </c>
      <c r="D5167">
        <v>2</v>
      </c>
      <c r="E5167" t="s">
        <v>21060</v>
      </c>
      <c r="F5167" t="s">
        <v>13559</v>
      </c>
      <c r="G5167" t="s">
        <v>479</v>
      </c>
      <c r="H5167" t="s">
        <v>2468</v>
      </c>
      <c r="J5167" s="5"/>
      <c r="K5167" s="2">
        <v>959.87</v>
      </c>
      <c r="L5167" s="5"/>
      <c r="M5167" s="2">
        <f t="shared" si="80"/>
        <v>706549.32000000053</v>
      </c>
      <c r="P5167"/>
    </row>
    <row r="5168" spans="1:16" hidden="1">
      <c r="A5168" t="s">
        <v>21039</v>
      </c>
      <c r="B5168" s="1">
        <v>42107</v>
      </c>
      <c r="C5168" t="s">
        <v>674</v>
      </c>
      <c r="D5168">
        <v>2</v>
      </c>
      <c r="E5168" t="s">
        <v>21060</v>
      </c>
      <c r="F5168" t="s">
        <v>13559</v>
      </c>
      <c r="G5168" t="s">
        <v>479</v>
      </c>
      <c r="H5168" t="s">
        <v>2468</v>
      </c>
      <c r="I5168" s="2">
        <v>959.87</v>
      </c>
      <c r="J5168" s="5"/>
      <c r="L5168" s="5"/>
      <c r="M5168" s="2">
        <f t="shared" si="80"/>
        <v>707509.19000000053</v>
      </c>
      <c r="P5168"/>
    </row>
    <row r="5169" spans="1:16" hidden="1">
      <c r="A5169" t="s">
        <v>21062</v>
      </c>
      <c r="B5169" s="1">
        <v>42107</v>
      </c>
      <c r="C5169" t="s">
        <v>21082</v>
      </c>
      <c r="D5169">
        <v>2</v>
      </c>
      <c r="E5169" t="s">
        <v>21083</v>
      </c>
      <c r="F5169" t="s">
        <v>7054</v>
      </c>
      <c r="G5169" t="s">
        <v>4</v>
      </c>
      <c r="H5169" t="s">
        <v>14016</v>
      </c>
      <c r="I5169" s="2">
        <v>3230.02</v>
      </c>
      <c r="J5169" s="5"/>
      <c r="L5169" s="5"/>
      <c r="M5169" s="2">
        <f t="shared" si="80"/>
        <v>710739.21000000054</v>
      </c>
      <c r="P5169"/>
    </row>
    <row r="5170" spans="1:16" hidden="1">
      <c r="A5170" t="s">
        <v>21086</v>
      </c>
      <c r="B5170" s="1">
        <v>42107</v>
      </c>
      <c r="C5170" t="s">
        <v>674</v>
      </c>
      <c r="D5170">
        <v>2</v>
      </c>
      <c r="E5170" t="s">
        <v>21103</v>
      </c>
      <c r="F5170" t="s">
        <v>13559</v>
      </c>
      <c r="G5170" t="s">
        <v>479</v>
      </c>
      <c r="H5170" t="s">
        <v>2732</v>
      </c>
      <c r="J5170" s="5"/>
      <c r="K5170" s="2">
        <v>667.88</v>
      </c>
      <c r="L5170" s="5"/>
      <c r="M5170" s="2">
        <f t="shared" si="80"/>
        <v>710071.33000000054</v>
      </c>
      <c r="P5170"/>
    </row>
    <row r="5171" spans="1:16" hidden="1">
      <c r="A5171" t="s">
        <v>21086</v>
      </c>
      <c r="B5171" s="1">
        <v>42107</v>
      </c>
      <c r="C5171" t="s">
        <v>674</v>
      </c>
      <c r="D5171">
        <v>2</v>
      </c>
      <c r="E5171" t="s">
        <v>21103</v>
      </c>
      <c r="F5171" t="s">
        <v>13559</v>
      </c>
      <c r="G5171" t="s">
        <v>479</v>
      </c>
      <c r="H5171" t="s">
        <v>2732</v>
      </c>
      <c r="I5171" s="2">
        <v>667.88</v>
      </c>
      <c r="J5171" s="5"/>
      <c r="L5171" s="5"/>
      <c r="M5171" s="2">
        <f t="shared" si="80"/>
        <v>710739.21000000054</v>
      </c>
      <c r="P5171"/>
    </row>
    <row r="5172" spans="1:16" hidden="1">
      <c r="A5172" t="s">
        <v>21105</v>
      </c>
      <c r="B5172" s="1">
        <v>42107</v>
      </c>
      <c r="C5172" t="s">
        <v>21121</v>
      </c>
      <c r="D5172">
        <v>2</v>
      </c>
      <c r="E5172" t="s">
        <v>21122</v>
      </c>
      <c r="F5172" t="s">
        <v>7054</v>
      </c>
      <c r="G5172" t="s">
        <v>4</v>
      </c>
      <c r="H5172" t="s">
        <v>177</v>
      </c>
      <c r="I5172" s="2">
        <v>450</v>
      </c>
      <c r="J5172" s="5"/>
      <c r="L5172" s="5"/>
      <c r="M5172" s="2">
        <f t="shared" si="80"/>
        <v>711189.21000000054</v>
      </c>
      <c r="P5172"/>
    </row>
    <row r="5173" spans="1:16" hidden="1">
      <c r="A5173" t="s">
        <v>21125</v>
      </c>
      <c r="B5173" s="1">
        <v>42107</v>
      </c>
      <c r="C5173" t="s">
        <v>21142</v>
      </c>
      <c r="D5173">
        <v>2</v>
      </c>
      <c r="E5173" t="s">
        <v>21143</v>
      </c>
      <c r="F5173" t="s">
        <v>7054</v>
      </c>
      <c r="G5173" t="s">
        <v>4</v>
      </c>
      <c r="H5173" t="s">
        <v>21144</v>
      </c>
      <c r="I5173" s="2">
        <v>1025</v>
      </c>
      <c r="J5173" s="5"/>
      <c r="L5173" s="5"/>
      <c r="M5173" s="2">
        <f t="shared" si="80"/>
        <v>712214.21000000054</v>
      </c>
      <c r="P5173"/>
    </row>
    <row r="5174" spans="1:16" hidden="1">
      <c r="A5174" t="s">
        <v>21147</v>
      </c>
      <c r="B5174" s="1">
        <v>42107</v>
      </c>
      <c r="C5174" t="s">
        <v>21167</v>
      </c>
      <c r="D5174">
        <v>2</v>
      </c>
      <c r="E5174" t="s">
        <v>21168</v>
      </c>
      <c r="F5174" t="s">
        <v>7054</v>
      </c>
      <c r="G5174" t="s">
        <v>4</v>
      </c>
      <c r="H5174" t="s">
        <v>3540</v>
      </c>
      <c r="I5174" s="2">
        <v>1025</v>
      </c>
      <c r="J5174" s="5"/>
      <c r="L5174" s="5"/>
      <c r="M5174" s="2">
        <f t="shared" si="80"/>
        <v>713239.21000000054</v>
      </c>
      <c r="P5174"/>
    </row>
    <row r="5175" spans="1:16" hidden="1">
      <c r="A5175" t="s">
        <v>21172</v>
      </c>
      <c r="B5175" s="1">
        <v>42107</v>
      </c>
      <c r="C5175" t="s">
        <v>21194</v>
      </c>
      <c r="D5175">
        <v>2</v>
      </c>
      <c r="E5175" t="s">
        <v>21195</v>
      </c>
      <c r="F5175" t="s">
        <v>7054</v>
      </c>
      <c r="G5175" t="s">
        <v>4</v>
      </c>
      <c r="H5175" t="s">
        <v>10141</v>
      </c>
      <c r="I5175" s="2">
        <v>1025</v>
      </c>
      <c r="J5175" s="5"/>
      <c r="L5175" s="5"/>
      <c r="M5175" s="2">
        <f t="shared" si="80"/>
        <v>714264.21000000054</v>
      </c>
      <c r="P5175"/>
    </row>
    <row r="5176" spans="1:16" hidden="1">
      <c r="A5176" t="s">
        <v>21198</v>
      </c>
      <c r="B5176" s="1">
        <v>42107</v>
      </c>
      <c r="C5176" t="s">
        <v>21215</v>
      </c>
      <c r="D5176">
        <v>2</v>
      </c>
      <c r="E5176" t="s">
        <v>21216</v>
      </c>
      <c r="F5176" t="s">
        <v>13559</v>
      </c>
      <c r="G5176" t="s">
        <v>479</v>
      </c>
      <c r="H5176" t="s">
        <v>6592</v>
      </c>
      <c r="I5176" s="2">
        <v>6893.11</v>
      </c>
      <c r="J5176" s="5"/>
      <c r="L5176" s="5"/>
      <c r="M5176" s="2">
        <f t="shared" si="80"/>
        <v>721157.32000000053</v>
      </c>
      <c r="P5176"/>
    </row>
    <row r="5177" spans="1:16" hidden="1">
      <c r="A5177" t="s">
        <v>21219</v>
      </c>
      <c r="B5177" s="1">
        <v>42107</v>
      </c>
      <c r="C5177" t="s">
        <v>18</v>
      </c>
      <c r="D5177">
        <v>2</v>
      </c>
      <c r="E5177" t="s">
        <v>21238</v>
      </c>
      <c r="F5177" t="s">
        <v>13559</v>
      </c>
      <c r="G5177" t="s">
        <v>479</v>
      </c>
      <c r="H5177" t="s">
        <v>10141</v>
      </c>
      <c r="I5177" s="2">
        <v>74.599999999999994</v>
      </c>
      <c r="J5177" s="5"/>
      <c r="L5177" s="5"/>
      <c r="M5177" s="2">
        <f t="shared" si="80"/>
        <v>721231.92000000051</v>
      </c>
      <c r="P5177"/>
    </row>
    <row r="5178" spans="1:16" hidden="1">
      <c r="A5178" t="s">
        <v>21242</v>
      </c>
      <c r="B5178" s="1">
        <v>42107</v>
      </c>
      <c r="C5178" t="s">
        <v>6</v>
      </c>
      <c r="D5178">
        <v>1</v>
      </c>
      <c r="E5178" t="s">
        <v>21264</v>
      </c>
      <c r="F5178" t="s">
        <v>13565</v>
      </c>
      <c r="G5178" t="s">
        <v>4</v>
      </c>
      <c r="H5178" t="s">
        <v>3666</v>
      </c>
      <c r="I5178" s="2">
        <v>5279.34</v>
      </c>
      <c r="J5178" s="5"/>
      <c r="L5178" s="5"/>
      <c r="M5178" s="2">
        <f t="shared" si="80"/>
        <v>726511.26000000047</v>
      </c>
      <c r="P5178"/>
    </row>
    <row r="5179" spans="1:16" hidden="1">
      <c r="A5179" t="s">
        <v>21267</v>
      </c>
      <c r="B5179" s="1">
        <v>42107</v>
      </c>
      <c r="C5179" t="s">
        <v>21288</v>
      </c>
      <c r="D5179">
        <v>2</v>
      </c>
      <c r="E5179" t="s">
        <v>21289</v>
      </c>
      <c r="F5179" t="s">
        <v>7054</v>
      </c>
      <c r="G5179" t="s">
        <v>4</v>
      </c>
      <c r="H5179" t="s">
        <v>8797</v>
      </c>
      <c r="I5179" s="2">
        <v>1025</v>
      </c>
      <c r="J5179" s="5"/>
      <c r="L5179" s="5"/>
      <c r="M5179" s="2">
        <f t="shared" si="80"/>
        <v>727536.26000000047</v>
      </c>
      <c r="P5179"/>
    </row>
    <row r="5180" spans="1:16" hidden="1">
      <c r="A5180" t="s">
        <v>21292</v>
      </c>
      <c r="B5180" s="1">
        <v>42107</v>
      </c>
      <c r="C5180" t="s">
        <v>21313</v>
      </c>
      <c r="D5180">
        <v>2</v>
      </c>
      <c r="E5180" t="s">
        <v>21314</v>
      </c>
      <c r="F5180" t="s">
        <v>13559</v>
      </c>
      <c r="G5180" t="s">
        <v>313</v>
      </c>
      <c r="H5180" t="s">
        <v>2142</v>
      </c>
      <c r="J5180" s="5"/>
      <c r="K5180" s="2">
        <v>5000</v>
      </c>
      <c r="L5180" s="5"/>
      <c r="M5180" s="2">
        <f t="shared" si="80"/>
        <v>722536.26000000047</v>
      </c>
      <c r="P5180"/>
    </row>
    <row r="5181" spans="1:16" hidden="1">
      <c r="A5181" t="s">
        <v>21292</v>
      </c>
      <c r="B5181" s="1">
        <v>42107</v>
      </c>
      <c r="C5181" t="s">
        <v>21313</v>
      </c>
      <c r="D5181">
        <v>2</v>
      </c>
      <c r="E5181" t="s">
        <v>21314</v>
      </c>
      <c r="F5181" t="s">
        <v>13559</v>
      </c>
      <c r="G5181" t="s">
        <v>313</v>
      </c>
      <c r="H5181" t="s">
        <v>2142</v>
      </c>
      <c r="I5181" s="2">
        <v>13612.29</v>
      </c>
      <c r="J5181" s="5"/>
      <c r="L5181" s="5"/>
      <c r="M5181" s="2">
        <f t="shared" si="80"/>
        <v>736148.55000000051</v>
      </c>
      <c r="P5181"/>
    </row>
    <row r="5182" spans="1:16" hidden="1">
      <c r="A5182" t="s">
        <v>21317</v>
      </c>
      <c r="B5182" s="1">
        <v>42107</v>
      </c>
      <c r="C5182" t="s">
        <v>21338</v>
      </c>
      <c r="D5182">
        <v>2</v>
      </c>
      <c r="E5182" t="s">
        <v>21339</v>
      </c>
      <c r="F5182" t="s">
        <v>7054</v>
      </c>
      <c r="G5182" t="s">
        <v>4</v>
      </c>
      <c r="H5182" t="s">
        <v>21340</v>
      </c>
      <c r="I5182" s="2">
        <v>1025</v>
      </c>
      <c r="J5182" s="5"/>
      <c r="L5182" s="5"/>
      <c r="M5182" s="2">
        <f t="shared" si="80"/>
        <v>737173.55000000051</v>
      </c>
      <c r="P5182"/>
    </row>
    <row r="5183" spans="1:16" hidden="1">
      <c r="A5183" t="s">
        <v>21343</v>
      </c>
      <c r="B5183" s="1">
        <v>42107</v>
      </c>
      <c r="C5183" t="s">
        <v>21365</v>
      </c>
      <c r="D5183">
        <v>2</v>
      </c>
      <c r="E5183" t="s">
        <v>21366</v>
      </c>
      <c r="F5183" t="s">
        <v>7054</v>
      </c>
      <c r="G5183" t="s">
        <v>4</v>
      </c>
      <c r="H5183" t="s">
        <v>2142</v>
      </c>
      <c r="I5183" s="2">
        <v>1199.99</v>
      </c>
      <c r="J5183" s="5"/>
      <c r="L5183" s="5"/>
      <c r="M5183" s="2">
        <f t="shared" si="80"/>
        <v>738373.5400000005</v>
      </c>
      <c r="P5183"/>
    </row>
    <row r="5184" spans="1:16" hidden="1">
      <c r="A5184" t="s">
        <v>21369</v>
      </c>
      <c r="B5184" s="1">
        <v>42107</v>
      </c>
      <c r="C5184" t="s">
        <v>3744</v>
      </c>
      <c r="D5184">
        <v>2</v>
      </c>
      <c r="E5184" t="s">
        <v>21389</v>
      </c>
      <c r="F5184" t="s">
        <v>7054</v>
      </c>
      <c r="G5184" t="s">
        <v>4</v>
      </c>
      <c r="H5184" t="s">
        <v>3746</v>
      </c>
      <c r="I5184" s="2">
        <v>1025</v>
      </c>
      <c r="J5184" s="5"/>
      <c r="L5184" s="5"/>
      <c r="M5184" s="2">
        <f t="shared" si="80"/>
        <v>739398.5400000005</v>
      </c>
      <c r="P5184"/>
    </row>
    <row r="5185" spans="1:16" hidden="1">
      <c r="A5185" t="s">
        <v>3777</v>
      </c>
      <c r="B5185" s="36">
        <v>42108</v>
      </c>
      <c r="C5185" s="35" t="s">
        <v>11</v>
      </c>
      <c r="D5185" s="35">
        <v>1</v>
      </c>
      <c r="E5185" s="35" t="s">
        <v>3780</v>
      </c>
      <c r="F5185" s="35" t="s">
        <v>13</v>
      </c>
      <c r="G5185" s="35" t="s">
        <v>4</v>
      </c>
      <c r="H5185" s="35" t="s">
        <v>3781</v>
      </c>
      <c r="I5185" s="11"/>
      <c r="J5185" s="12"/>
      <c r="K5185" s="11">
        <v>4100</v>
      </c>
      <c r="L5185" s="12"/>
      <c r="M5185" s="11">
        <f t="shared" si="80"/>
        <v>735298.5400000005</v>
      </c>
      <c r="P5185"/>
    </row>
    <row r="5186" spans="1:16" hidden="1">
      <c r="A5186" t="s">
        <v>3855</v>
      </c>
      <c r="B5186" s="1">
        <v>42108</v>
      </c>
      <c r="C5186" t="s">
        <v>11</v>
      </c>
      <c r="D5186">
        <v>1</v>
      </c>
      <c r="E5186" t="s">
        <v>3861</v>
      </c>
      <c r="F5186" t="s">
        <v>13</v>
      </c>
      <c r="G5186" t="s">
        <v>4</v>
      </c>
      <c r="H5186" t="s">
        <v>3862</v>
      </c>
      <c r="J5186" s="5"/>
      <c r="K5186" s="2">
        <v>1025</v>
      </c>
      <c r="L5186" s="5"/>
      <c r="M5186" s="2">
        <f t="shared" si="80"/>
        <v>734273.5400000005</v>
      </c>
      <c r="P5186"/>
    </row>
    <row r="5187" spans="1:16" hidden="1">
      <c r="A5187" t="s">
        <v>3880</v>
      </c>
      <c r="B5187" s="1">
        <v>42108</v>
      </c>
      <c r="C5187" t="s">
        <v>6</v>
      </c>
      <c r="D5187">
        <v>1</v>
      </c>
      <c r="E5187" t="s">
        <v>3886</v>
      </c>
      <c r="F5187" t="s">
        <v>29</v>
      </c>
      <c r="G5187" t="s">
        <v>4</v>
      </c>
      <c r="H5187" t="s">
        <v>3887</v>
      </c>
      <c r="I5187" s="2">
        <v>982.2</v>
      </c>
      <c r="J5187" s="5"/>
      <c r="L5187" s="5"/>
      <c r="M5187" s="2">
        <f t="shared" si="80"/>
        <v>735255.74000000046</v>
      </c>
      <c r="P5187"/>
    </row>
    <row r="5188" spans="1:16" hidden="1">
      <c r="A5188" t="s">
        <v>3910</v>
      </c>
      <c r="B5188" s="1">
        <v>42108</v>
      </c>
      <c r="C5188" t="s">
        <v>1944</v>
      </c>
      <c r="D5188">
        <v>2</v>
      </c>
      <c r="E5188" t="s">
        <v>3912</v>
      </c>
      <c r="F5188" t="s">
        <v>51</v>
      </c>
      <c r="G5188" t="s">
        <v>212</v>
      </c>
      <c r="H5188" t="s">
        <v>1674</v>
      </c>
      <c r="I5188" s="2">
        <v>104845.42</v>
      </c>
      <c r="J5188" s="5"/>
      <c r="L5188" s="5"/>
      <c r="M5188" s="2">
        <f t="shared" si="80"/>
        <v>840101.1600000005</v>
      </c>
      <c r="P5188"/>
    </row>
    <row r="5189" spans="1:16" hidden="1">
      <c r="A5189" t="s">
        <v>3913</v>
      </c>
      <c r="B5189" s="1">
        <v>42108</v>
      </c>
      <c r="C5189" t="s">
        <v>2056</v>
      </c>
      <c r="D5189">
        <v>1</v>
      </c>
      <c r="E5189" t="s">
        <v>3916</v>
      </c>
      <c r="F5189" t="s">
        <v>13</v>
      </c>
      <c r="G5189" t="s">
        <v>4</v>
      </c>
      <c r="H5189" t="s">
        <v>1746</v>
      </c>
      <c r="J5189" s="5"/>
      <c r="K5189" s="2">
        <v>105995.7</v>
      </c>
      <c r="L5189" s="5"/>
      <c r="M5189" s="2">
        <f t="shared" si="80"/>
        <v>734105.46000000054</v>
      </c>
      <c r="P5189"/>
    </row>
    <row r="5190" spans="1:16" hidden="1">
      <c r="A5190" t="s">
        <v>3917</v>
      </c>
      <c r="B5190" s="1">
        <v>42108</v>
      </c>
      <c r="C5190" t="s">
        <v>43</v>
      </c>
      <c r="D5190">
        <v>1</v>
      </c>
      <c r="E5190" t="s">
        <v>3925</v>
      </c>
      <c r="F5190" t="s">
        <v>45</v>
      </c>
      <c r="G5190" t="s">
        <v>4</v>
      </c>
      <c r="H5190" t="s">
        <v>3926</v>
      </c>
      <c r="J5190" s="5"/>
      <c r="K5190" s="2">
        <v>4800</v>
      </c>
      <c r="L5190" s="5"/>
      <c r="M5190" s="2">
        <f t="shared" si="80"/>
        <v>729305.46000000054</v>
      </c>
      <c r="P5190"/>
    </row>
    <row r="5191" spans="1:16" hidden="1">
      <c r="A5191" t="s">
        <v>3927</v>
      </c>
      <c r="B5191" s="1">
        <v>42108</v>
      </c>
      <c r="C5191" t="s">
        <v>1944</v>
      </c>
      <c r="I5191" s="2">
        <v>1150.28</v>
      </c>
      <c r="J5191" s="5"/>
      <c r="L5191" s="5"/>
      <c r="M5191" s="2">
        <f t="shared" si="80"/>
        <v>730455.74000000057</v>
      </c>
      <c r="P5191"/>
    </row>
    <row r="5192" spans="1:16" hidden="1">
      <c r="A5192" t="s">
        <v>3981</v>
      </c>
      <c r="B5192" s="1">
        <v>42108</v>
      </c>
      <c r="C5192" t="s">
        <v>6</v>
      </c>
      <c r="D5192">
        <v>1</v>
      </c>
      <c r="E5192" t="s">
        <v>3984</v>
      </c>
      <c r="F5192" t="s">
        <v>29</v>
      </c>
      <c r="G5192" t="s">
        <v>4</v>
      </c>
      <c r="H5192" t="s">
        <v>3985</v>
      </c>
      <c r="I5192" s="2">
        <v>612.15</v>
      </c>
      <c r="J5192" s="5"/>
      <c r="L5192" s="5"/>
      <c r="M5192" s="2">
        <f t="shared" si="80"/>
        <v>731067.8900000006</v>
      </c>
      <c r="P5192"/>
    </row>
    <row r="5193" spans="1:16" hidden="1">
      <c r="A5193" t="s">
        <v>3986</v>
      </c>
      <c r="B5193" s="1">
        <v>42108</v>
      </c>
      <c r="C5193" t="s">
        <v>11</v>
      </c>
      <c r="D5193">
        <v>1</v>
      </c>
      <c r="E5193" t="s">
        <v>3991</v>
      </c>
      <c r="F5193" t="s">
        <v>16</v>
      </c>
      <c r="G5193" t="s">
        <v>4</v>
      </c>
      <c r="H5193" t="s">
        <v>3992</v>
      </c>
      <c r="J5193" s="5"/>
      <c r="K5193" s="2">
        <v>1086.9000000000001</v>
      </c>
      <c r="L5193" s="5"/>
      <c r="M5193" s="2">
        <f t="shared" ref="M5193:M5256" si="81">+M5192+I5193-K5193</f>
        <v>729980.99000000057</v>
      </c>
      <c r="P5193"/>
    </row>
    <row r="5194" spans="1:16" hidden="1">
      <c r="A5194" t="s">
        <v>4000</v>
      </c>
      <c r="B5194" s="1">
        <v>42108</v>
      </c>
      <c r="C5194" t="s">
        <v>6</v>
      </c>
      <c r="D5194">
        <v>1</v>
      </c>
      <c r="E5194" t="s">
        <v>4004</v>
      </c>
      <c r="F5194" t="s">
        <v>29</v>
      </c>
      <c r="G5194" t="s">
        <v>4</v>
      </c>
      <c r="H5194" t="s">
        <v>452</v>
      </c>
      <c r="I5194" s="2">
        <v>3203.27</v>
      </c>
      <c r="J5194" s="5"/>
      <c r="L5194" s="5"/>
      <c r="M5194" s="2">
        <f t="shared" si="81"/>
        <v>733184.26000000059</v>
      </c>
      <c r="P5194"/>
    </row>
    <row r="5195" spans="1:16" hidden="1">
      <c r="A5195" t="s">
        <v>4007</v>
      </c>
      <c r="B5195" s="1">
        <v>42108</v>
      </c>
      <c r="C5195" t="s">
        <v>1</v>
      </c>
      <c r="D5195">
        <v>1</v>
      </c>
      <c r="E5195" t="s">
        <v>4010</v>
      </c>
      <c r="F5195" t="s">
        <v>13</v>
      </c>
      <c r="G5195" t="s">
        <v>4</v>
      </c>
      <c r="H5195" t="s">
        <v>4011</v>
      </c>
      <c r="J5195" s="5"/>
      <c r="K5195" s="2">
        <v>3547</v>
      </c>
      <c r="L5195" s="5"/>
      <c r="M5195" s="2">
        <f t="shared" si="81"/>
        <v>729637.26000000059</v>
      </c>
      <c r="P5195"/>
    </row>
    <row r="5196" spans="1:16" hidden="1">
      <c r="A5196" t="s">
        <v>4012</v>
      </c>
      <c r="B5196" s="1">
        <v>42108</v>
      </c>
      <c r="C5196" t="s">
        <v>6</v>
      </c>
      <c r="D5196">
        <v>1</v>
      </c>
      <c r="E5196" t="s">
        <v>4016</v>
      </c>
      <c r="F5196" t="s">
        <v>29</v>
      </c>
      <c r="G5196" t="s">
        <v>4</v>
      </c>
      <c r="H5196" t="s">
        <v>4017</v>
      </c>
      <c r="I5196" s="2">
        <v>328.61</v>
      </c>
      <c r="J5196" s="5"/>
      <c r="L5196" s="5"/>
      <c r="M5196" s="2">
        <f t="shared" si="81"/>
        <v>729965.87000000058</v>
      </c>
      <c r="P5196"/>
    </row>
    <row r="5197" spans="1:16" hidden="1">
      <c r="A5197" t="s">
        <v>4046</v>
      </c>
      <c r="B5197" s="1">
        <v>42108</v>
      </c>
      <c r="C5197" t="s">
        <v>200</v>
      </c>
      <c r="D5197">
        <v>1</v>
      </c>
      <c r="E5197" t="s">
        <v>4055</v>
      </c>
      <c r="F5197" t="s">
        <v>16</v>
      </c>
      <c r="G5197" t="s">
        <v>4</v>
      </c>
      <c r="H5197" t="s">
        <v>200</v>
      </c>
      <c r="J5197" s="5"/>
      <c r="K5197" s="2">
        <v>13860.44</v>
      </c>
      <c r="L5197" s="5"/>
      <c r="M5197" s="2">
        <f t="shared" si="81"/>
        <v>716105.43000000063</v>
      </c>
      <c r="P5197"/>
    </row>
    <row r="5198" spans="1:16" hidden="1">
      <c r="A5198" t="s">
        <v>4056</v>
      </c>
      <c r="B5198" s="1">
        <v>42108</v>
      </c>
      <c r="C5198" t="s">
        <v>195</v>
      </c>
      <c r="D5198">
        <v>1</v>
      </c>
      <c r="E5198" t="s">
        <v>4057</v>
      </c>
      <c r="F5198" t="s">
        <v>13</v>
      </c>
      <c r="G5198" t="s">
        <v>4</v>
      </c>
      <c r="H5198" t="s">
        <v>195</v>
      </c>
      <c r="J5198" s="5"/>
      <c r="K5198" s="2">
        <v>6793.93</v>
      </c>
      <c r="L5198" s="5"/>
      <c r="M5198" s="2">
        <f t="shared" si="81"/>
        <v>709311.50000000058</v>
      </c>
      <c r="P5198"/>
    </row>
    <row r="5199" spans="1:16" hidden="1">
      <c r="A5199" t="s">
        <v>4058</v>
      </c>
      <c r="B5199" s="1">
        <v>42108</v>
      </c>
      <c r="C5199" t="s">
        <v>18</v>
      </c>
      <c r="D5199">
        <v>1</v>
      </c>
      <c r="E5199" t="s">
        <v>4061</v>
      </c>
      <c r="F5199" t="s">
        <v>13</v>
      </c>
      <c r="G5199" t="s">
        <v>4</v>
      </c>
      <c r="H5199" t="s">
        <v>18</v>
      </c>
      <c r="J5199" s="5"/>
      <c r="K5199" s="2">
        <v>5936.94</v>
      </c>
      <c r="L5199" s="5"/>
      <c r="M5199" s="2">
        <f t="shared" si="81"/>
        <v>703374.56000000064</v>
      </c>
      <c r="P5199"/>
    </row>
    <row r="5200" spans="1:16" hidden="1">
      <c r="A5200" t="s">
        <v>21391</v>
      </c>
      <c r="B5200" s="1">
        <v>42108</v>
      </c>
      <c r="C5200" t="s">
        <v>21412</v>
      </c>
      <c r="D5200">
        <v>2</v>
      </c>
      <c r="E5200" t="s">
        <v>21413</v>
      </c>
      <c r="F5200" t="s">
        <v>7054</v>
      </c>
      <c r="G5200" t="s">
        <v>4</v>
      </c>
      <c r="H5200" t="s">
        <v>13617</v>
      </c>
      <c r="I5200" s="2">
        <v>4100</v>
      </c>
      <c r="J5200" s="5"/>
      <c r="L5200" s="5"/>
      <c r="M5200" s="2">
        <f t="shared" si="81"/>
        <v>707474.56000000064</v>
      </c>
      <c r="P5200"/>
    </row>
    <row r="5201" spans="1:16" hidden="1">
      <c r="A5201" t="s">
        <v>21414</v>
      </c>
      <c r="B5201" s="1">
        <v>42108</v>
      </c>
      <c r="C5201" t="s">
        <v>18</v>
      </c>
      <c r="D5201">
        <v>2</v>
      </c>
      <c r="E5201" t="s">
        <v>21434</v>
      </c>
      <c r="F5201" t="s">
        <v>13559</v>
      </c>
      <c r="G5201" t="s">
        <v>479</v>
      </c>
      <c r="H5201" t="s">
        <v>14186</v>
      </c>
      <c r="I5201" s="2">
        <v>122.02</v>
      </c>
      <c r="J5201" s="5"/>
      <c r="L5201" s="5"/>
      <c r="M5201" s="2">
        <f t="shared" si="81"/>
        <v>707596.58000000066</v>
      </c>
      <c r="P5201"/>
    </row>
    <row r="5202" spans="1:16" hidden="1">
      <c r="A5202" t="s">
        <v>21435</v>
      </c>
      <c r="B5202" s="1">
        <v>42108</v>
      </c>
      <c r="C5202" t="s">
        <v>21456</v>
      </c>
      <c r="D5202">
        <v>2</v>
      </c>
      <c r="E5202" t="s">
        <v>21457</v>
      </c>
      <c r="F5202" t="s">
        <v>7054</v>
      </c>
      <c r="G5202" t="s">
        <v>4</v>
      </c>
      <c r="H5202" t="s">
        <v>3169</v>
      </c>
      <c r="J5202" s="5"/>
      <c r="K5202" s="2">
        <v>2600</v>
      </c>
      <c r="L5202" s="5"/>
      <c r="M5202" s="2">
        <f t="shared" si="81"/>
        <v>704996.58000000066</v>
      </c>
      <c r="P5202"/>
    </row>
    <row r="5203" spans="1:16" hidden="1">
      <c r="A5203" t="s">
        <v>21435</v>
      </c>
      <c r="B5203" s="1">
        <v>42108</v>
      </c>
      <c r="C5203" t="s">
        <v>21456</v>
      </c>
      <c r="D5203">
        <v>2</v>
      </c>
      <c r="E5203" t="s">
        <v>21457</v>
      </c>
      <c r="F5203" t="s">
        <v>7054</v>
      </c>
      <c r="G5203" t="s">
        <v>4</v>
      </c>
      <c r="H5203" t="s">
        <v>3169</v>
      </c>
      <c r="I5203" s="2">
        <v>2600</v>
      </c>
      <c r="J5203" s="5"/>
      <c r="L5203" s="5"/>
      <c r="M5203" s="2">
        <f t="shared" si="81"/>
        <v>707596.58000000066</v>
      </c>
      <c r="P5203"/>
    </row>
    <row r="5204" spans="1:16" hidden="1">
      <c r="A5204" t="s">
        <v>21458</v>
      </c>
      <c r="B5204" s="1">
        <v>42108</v>
      </c>
      <c r="C5204" t="s">
        <v>18</v>
      </c>
      <c r="D5204">
        <v>2</v>
      </c>
      <c r="E5204" t="s">
        <v>21479</v>
      </c>
      <c r="F5204" t="s">
        <v>13559</v>
      </c>
      <c r="G5204" t="s">
        <v>479</v>
      </c>
      <c r="H5204" t="s">
        <v>21480</v>
      </c>
      <c r="I5204" s="2">
        <v>612.53</v>
      </c>
      <c r="J5204" s="5"/>
      <c r="L5204" s="5"/>
      <c r="M5204" s="2">
        <f t="shared" si="81"/>
        <v>708209.11000000068</v>
      </c>
      <c r="P5204"/>
    </row>
    <row r="5205" spans="1:16" hidden="1">
      <c r="A5205" t="s">
        <v>21481</v>
      </c>
      <c r="B5205" s="1">
        <v>42108</v>
      </c>
      <c r="C5205" t="s">
        <v>21503</v>
      </c>
      <c r="D5205">
        <v>2</v>
      </c>
      <c r="E5205" t="s">
        <v>21504</v>
      </c>
      <c r="F5205" t="s">
        <v>7054</v>
      </c>
      <c r="G5205" t="s">
        <v>4</v>
      </c>
      <c r="H5205" t="s">
        <v>16572</v>
      </c>
      <c r="I5205" s="2">
        <v>1025</v>
      </c>
      <c r="J5205" s="5"/>
      <c r="L5205" s="5"/>
      <c r="M5205" s="2">
        <f t="shared" si="81"/>
        <v>709234.11000000068</v>
      </c>
      <c r="P5205"/>
    </row>
    <row r="5206" spans="1:16" hidden="1">
      <c r="A5206" t="s">
        <v>21505</v>
      </c>
      <c r="B5206" s="1">
        <v>42108</v>
      </c>
      <c r="C5206" t="s">
        <v>21530</v>
      </c>
      <c r="D5206">
        <v>2</v>
      </c>
      <c r="E5206" t="s">
        <v>21531</v>
      </c>
      <c r="F5206" t="s">
        <v>13559</v>
      </c>
      <c r="G5206" t="s">
        <v>313</v>
      </c>
      <c r="H5206" t="s">
        <v>1327</v>
      </c>
      <c r="J5206" s="5"/>
      <c r="K5206" s="2">
        <v>2046.74</v>
      </c>
      <c r="L5206" s="5"/>
      <c r="M5206" s="2">
        <f t="shared" si="81"/>
        <v>707187.37000000069</v>
      </c>
      <c r="P5206"/>
    </row>
    <row r="5207" spans="1:16" hidden="1">
      <c r="A5207" t="s">
        <v>21505</v>
      </c>
      <c r="B5207" s="1">
        <v>42108</v>
      </c>
      <c r="C5207" t="s">
        <v>21530</v>
      </c>
      <c r="D5207">
        <v>2</v>
      </c>
      <c r="E5207" t="s">
        <v>21531</v>
      </c>
      <c r="F5207" t="s">
        <v>13559</v>
      </c>
      <c r="G5207" t="s">
        <v>313</v>
      </c>
      <c r="H5207" t="s">
        <v>1327</v>
      </c>
      <c r="I5207" s="2">
        <v>2046.74</v>
      </c>
      <c r="J5207" s="5"/>
      <c r="L5207" s="5"/>
      <c r="M5207" s="2">
        <f t="shared" si="81"/>
        <v>709234.11000000068</v>
      </c>
      <c r="P5207"/>
    </row>
    <row r="5208" spans="1:16" hidden="1">
      <c r="A5208" t="s">
        <v>21532</v>
      </c>
      <c r="B5208" s="1">
        <v>42108</v>
      </c>
      <c r="C5208" t="s">
        <v>1419</v>
      </c>
      <c r="D5208">
        <v>2</v>
      </c>
      <c r="E5208" t="s">
        <v>21549</v>
      </c>
      <c r="F5208" t="s">
        <v>13559</v>
      </c>
      <c r="G5208" t="s">
        <v>479</v>
      </c>
      <c r="H5208" t="s">
        <v>8602</v>
      </c>
      <c r="I5208" s="2">
        <v>1086.9000000000001</v>
      </c>
      <c r="J5208" s="5"/>
      <c r="L5208" s="5"/>
      <c r="M5208" s="2">
        <f t="shared" si="81"/>
        <v>710321.01000000071</v>
      </c>
      <c r="P5208"/>
    </row>
    <row r="5209" spans="1:16" hidden="1">
      <c r="A5209" t="s">
        <v>21550</v>
      </c>
      <c r="B5209" s="1">
        <v>42108</v>
      </c>
      <c r="C5209" t="s">
        <v>674</v>
      </c>
      <c r="D5209">
        <v>2</v>
      </c>
      <c r="E5209" t="s">
        <v>21570</v>
      </c>
      <c r="F5209" t="s">
        <v>13559</v>
      </c>
      <c r="G5209" t="s">
        <v>479</v>
      </c>
      <c r="H5209" t="s">
        <v>2138</v>
      </c>
      <c r="J5209" s="5"/>
      <c r="K5209" s="2">
        <v>341.82</v>
      </c>
      <c r="L5209" s="5"/>
      <c r="M5209" s="2">
        <f t="shared" si="81"/>
        <v>709979.19000000076</v>
      </c>
      <c r="P5209"/>
    </row>
    <row r="5210" spans="1:16" hidden="1">
      <c r="A5210" t="s">
        <v>21550</v>
      </c>
      <c r="B5210" s="1">
        <v>42108</v>
      </c>
      <c r="C5210" t="s">
        <v>674</v>
      </c>
      <c r="D5210">
        <v>2</v>
      </c>
      <c r="E5210" t="s">
        <v>21570</v>
      </c>
      <c r="F5210" t="s">
        <v>13559</v>
      </c>
      <c r="G5210" t="s">
        <v>479</v>
      </c>
      <c r="H5210" t="s">
        <v>2138</v>
      </c>
      <c r="I5210" s="2">
        <v>341.82</v>
      </c>
      <c r="J5210" s="5"/>
      <c r="L5210" s="5"/>
      <c r="M5210" s="2">
        <f t="shared" si="81"/>
        <v>710321.01000000071</v>
      </c>
      <c r="P5210"/>
    </row>
    <row r="5211" spans="1:16" hidden="1">
      <c r="A5211" t="s">
        <v>21571</v>
      </c>
      <c r="B5211" s="1">
        <v>42108</v>
      </c>
      <c r="C5211" t="s">
        <v>18</v>
      </c>
      <c r="D5211">
        <v>2</v>
      </c>
      <c r="E5211" t="s">
        <v>21595</v>
      </c>
      <c r="F5211" t="s">
        <v>13559</v>
      </c>
      <c r="G5211" t="s">
        <v>479</v>
      </c>
      <c r="H5211" t="s">
        <v>2357</v>
      </c>
      <c r="J5211" s="5"/>
      <c r="K5211" s="2">
        <v>74.599999999999994</v>
      </c>
      <c r="L5211" s="5"/>
      <c r="M5211" s="2">
        <f t="shared" si="81"/>
        <v>710246.41000000073</v>
      </c>
      <c r="P5211"/>
    </row>
    <row r="5212" spans="1:16" hidden="1">
      <c r="A5212" t="s">
        <v>21571</v>
      </c>
      <c r="B5212" s="1">
        <v>42108</v>
      </c>
      <c r="C5212" t="s">
        <v>18</v>
      </c>
      <c r="D5212">
        <v>2</v>
      </c>
      <c r="E5212" t="s">
        <v>21595</v>
      </c>
      <c r="F5212" t="s">
        <v>13559</v>
      </c>
      <c r="G5212" t="s">
        <v>479</v>
      </c>
      <c r="H5212" t="s">
        <v>2357</v>
      </c>
      <c r="I5212" s="2">
        <v>74.599999999999994</v>
      </c>
      <c r="J5212" s="5"/>
      <c r="L5212" s="5"/>
      <c r="M5212" s="2">
        <f t="shared" si="81"/>
        <v>710321.01000000071</v>
      </c>
      <c r="P5212"/>
    </row>
    <row r="5213" spans="1:16" hidden="1">
      <c r="A5213" t="s">
        <v>21596</v>
      </c>
      <c r="B5213" s="1">
        <v>42108</v>
      </c>
      <c r="C5213" t="s">
        <v>18</v>
      </c>
      <c r="D5213">
        <v>2</v>
      </c>
      <c r="E5213" t="s">
        <v>21615</v>
      </c>
      <c r="F5213" t="s">
        <v>13559</v>
      </c>
      <c r="G5213" t="s">
        <v>479</v>
      </c>
      <c r="H5213" t="s">
        <v>3118</v>
      </c>
      <c r="J5213" s="5"/>
      <c r="K5213" s="2">
        <v>1099.0899999999999</v>
      </c>
      <c r="L5213" s="5"/>
      <c r="M5213" s="2">
        <f t="shared" si="81"/>
        <v>709221.92000000074</v>
      </c>
      <c r="P5213"/>
    </row>
    <row r="5214" spans="1:16" hidden="1">
      <c r="A5214" t="s">
        <v>21596</v>
      </c>
      <c r="B5214" s="1">
        <v>42108</v>
      </c>
      <c r="C5214" t="s">
        <v>18</v>
      </c>
      <c r="D5214">
        <v>2</v>
      </c>
      <c r="E5214" t="s">
        <v>21615</v>
      </c>
      <c r="F5214" t="s">
        <v>13559</v>
      </c>
      <c r="G5214" t="s">
        <v>479</v>
      </c>
      <c r="H5214" t="s">
        <v>3118</v>
      </c>
      <c r="I5214" s="2">
        <v>1099.0899999999999</v>
      </c>
      <c r="J5214" s="5"/>
      <c r="L5214" s="5"/>
      <c r="M5214" s="2">
        <f t="shared" si="81"/>
        <v>710321.01000000071</v>
      </c>
      <c r="P5214"/>
    </row>
    <row r="5215" spans="1:16" hidden="1">
      <c r="A5215" t="s">
        <v>21616</v>
      </c>
      <c r="B5215" s="1">
        <v>42108</v>
      </c>
      <c r="C5215" t="s">
        <v>21639</v>
      </c>
      <c r="D5215">
        <v>2</v>
      </c>
      <c r="E5215" t="s">
        <v>21640</v>
      </c>
      <c r="F5215" t="s">
        <v>7054</v>
      </c>
      <c r="G5215" t="s">
        <v>4</v>
      </c>
      <c r="H5215" t="s">
        <v>21641</v>
      </c>
      <c r="I5215" s="2">
        <v>400</v>
      </c>
      <c r="J5215" s="5"/>
      <c r="L5215" s="5"/>
      <c r="M5215" s="2">
        <f t="shared" si="81"/>
        <v>710721.01000000071</v>
      </c>
      <c r="P5215"/>
    </row>
    <row r="5216" spans="1:16" hidden="1">
      <c r="A5216" t="s">
        <v>21642</v>
      </c>
      <c r="B5216" s="1">
        <v>42108</v>
      </c>
      <c r="C5216" t="s">
        <v>21663</v>
      </c>
      <c r="D5216">
        <v>2</v>
      </c>
      <c r="E5216" t="s">
        <v>21664</v>
      </c>
      <c r="F5216" t="s">
        <v>7054</v>
      </c>
      <c r="G5216" t="s">
        <v>4</v>
      </c>
      <c r="H5216" t="s">
        <v>277</v>
      </c>
      <c r="I5216" s="2">
        <v>1840</v>
      </c>
      <c r="J5216" s="5"/>
      <c r="L5216" s="5"/>
      <c r="M5216" s="2">
        <f t="shared" si="81"/>
        <v>712561.01000000071</v>
      </c>
      <c r="P5216"/>
    </row>
    <row r="5217" spans="1:16" hidden="1">
      <c r="A5217" t="s">
        <v>21667</v>
      </c>
      <c r="B5217" s="1">
        <v>42108</v>
      </c>
      <c r="C5217" t="s">
        <v>21687</v>
      </c>
      <c r="D5217">
        <v>1</v>
      </c>
      <c r="E5217" t="s">
        <v>21688</v>
      </c>
      <c r="F5217" t="s">
        <v>13565</v>
      </c>
      <c r="G5217" t="s">
        <v>4</v>
      </c>
      <c r="H5217" t="s">
        <v>21689</v>
      </c>
      <c r="I5217" s="2">
        <v>2000</v>
      </c>
      <c r="J5217" s="5"/>
      <c r="L5217" s="5"/>
      <c r="M5217" s="2">
        <f t="shared" si="81"/>
        <v>714561.01000000071</v>
      </c>
      <c r="P5217"/>
    </row>
    <row r="5218" spans="1:16" hidden="1">
      <c r="A5218" t="s">
        <v>21692</v>
      </c>
      <c r="B5218" s="1">
        <v>42108</v>
      </c>
      <c r="C5218" t="s">
        <v>21714</v>
      </c>
      <c r="D5218">
        <v>2</v>
      </c>
      <c r="E5218" t="s">
        <v>21715</v>
      </c>
      <c r="F5218" t="s">
        <v>7054</v>
      </c>
      <c r="G5218" t="s">
        <v>4</v>
      </c>
      <c r="H5218" t="s">
        <v>11978</v>
      </c>
      <c r="I5218" s="2">
        <v>2831.91</v>
      </c>
      <c r="J5218" s="5"/>
      <c r="L5218" s="5"/>
      <c r="M5218" s="2">
        <f t="shared" si="81"/>
        <v>717392.92000000074</v>
      </c>
      <c r="P5218"/>
    </row>
    <row r="5219" spans="1:16" hidden="1">
      <c r="A5219" t="s">
        <v>21717</v>
      </c>
      <c r="B5219" s="1">
        <v>42108</v>
      </c>
      <c r="C5219" t="s">
        <v>18</v>
      </c>
      <c r="D5219">
        <v>2</v>
      </c>
      <c r="E5219" t="s">
        <v>21739</v>
      </c>
      <c r="F5219" t="s">
        <v>13559</v>
      </c>
      <c r="G5219" t="s">
        <v>479</v>
      </c>
      <c r="H5219" t="s">
        <v>273</v>
      </c>
      <c r="I5219" s="2">
        <v>4800</v>
      </c>
      <c r="J5219" s="5"/>
      <c r="L5219" s="5"/>
      <c r="M5219" s="2">
        <f t="shared" si="81"/>
        <v>722192.92000000074</v>
      </c>
      <c r="P5219"/>
    </row>
    <row r="5220" spans="1:16" hidden="1">
      <c r="A5220" t="s">
        <v>21741</v>
      </c>
      <c r="B5220" s="1">
        <v>42108</v>
      </c>
      <c r="C5220" t="s">
        <v>21759</v>
      </c>
      <c r="D5220">
        <v>2</v>
      </c>
      <c r="E5220" t="s">
        <v>21760</v>
      </c>
      <c r="F5220" t="s">
        <v>13559</v>
      </c>
      <c r="G5220" t="s">
        <v>479</v>
      </c>
      <c r="H5220" t="s">
        <v>3531</v>
      </c>
      <c r="J5220" s="5"/>
      <c r="K5220" s="2">
        <v>1516.8</v>
      </c>
      <c r="L5220" s="5"/>
      <c r="M5220" s="2">
        <f t="shared" si="81"/>
        <v>720676.12000000069</v>
      </c>
      <c r="P5220"/>
    </row>
    <row r="5221" spans="1:16" hidden="1">
      <c r="A5221" t="s">
        <v>21741</v>
      </c>
      <c r="B5221" s="1">
        <v>42108</v>
      </c>
      <c r="C5221" t="s">
        <v>21759</v>
      </c>
      <c r="D5221">
        <v>2</v>
      </c>
      <c r="E5221" t="s">
        <v>21760</v>
      </c>
      <c r="F5221" t="s">
        <v>13559</v>
      </c>
      <c r="G5221" t="s">
        <v>479</v>
      </c>
      <c r="H5221" t="s">
        <v>3531</v>
      </c>
      <c r="I5221" s="2">
        <v>1516.8</v>
      </c>
      <c r="J5221" s="5"/>
      <c r="L5221" s="5"/>
      <c r="M5221" s="2">
        <f t="shared" si="81"/>
        <v>722192.92000000074</v>
      </c>
      <c r="P5221"/>
    </row>
    <row r="5222" spans="1:16" hidden="1">
      <c r="A5222" t="s">
        <v>21762</v>
      </c>
      <c r="B5222" s="1">
        <v>42108</v>
      </c>
      <c r="C5222" t="s">
        <v>21784</v>
      </c>
      <c r="D5222">
        <v>2</v>
      </c>
      <c r="E5222" t="s">
        <v>21785</v>
      </c>
      <c r="F5222" t="s">
        <v>7054</v>
      </c>
      <c r="G5222" t="s">
        <v>4</v>
      </c>
      <c r="H5222" t="s">
        <v>21786</v>
      </c>
      <c r="I5222" s="2">
        <v>1025</v>
      </c>
      <c r="J5222" s="5"/>
      <c r="L5222" s="5"/>
      <c r="M5222" s="2">
        <f t="shared" si="81"/>
        <v>723217.92000000074</v>
      </c>
      <c r="P5222"/>
    </row>
    <row r="5223" spans="1:16" hidden="1">
      <c r="A5223" t="s">
        <v>21789</v>
      </c>
      <c r="B5223" s="1">
        <v>42108</v>
      </c>
      <c r="C5223" t="s">
        <v>21809</v>
      </c>
      <c r="D5223">
        <v>2</v>
      </c>
      <c r="E5223" t="s">
        <v>21810</v>
      </c>
      <c r="F5223" t="s">
        <v>7054</v>
      </c>
      <c r="G5223" t="s">
        <v>4</v>
      </c>
      <c r="H5223" t="s">
        <v>435</v>
      </c>
      <c r="I5223" s="2">
        <v>1025</v>
      </c>
      <c r="J5223" s="5"/>
      <c r="L5223" s="5"/>
      <c r="M5223" s="2">
        <f t="shared" si="81"/>
        <v>724242.92000000074</v>
      </c>
      <c r="P5223"/>
    </row>
    <row r="5224" spans="1:16" hidden="1">
      <c r="A5224" t="s">
        <v>21812</v>
      </c>
      <c r="B5224" s="1">
        <v>42108</v>
      </c>
      <c r="C5224" t="s">
        <v>21827</v>
      </c>
      <c r="D5224">
        <v>2</v>
      </c>
      <c r="E5224" t="s">
        <v>21828</v>
      </c>
      <c r="F5224" t="s">
        <v>7054</v>
      </c>
      <c r="G5224" t="s">
        <v>4</v>
      </c>
      <c r="H5224" t="s">
        <v>21829</v>
      </c>
      <c r="I5224" s="2">
        <v>200.01</v>
      </c>
      <c r="J5224" s="5"/>
      <c r="L5224" s="5"/>
      <c r="M5224" s="2">
        <f t="shared" si="81"/>
        <v>724442.93000000075</v>
      </c>
      <c r="P5224"/>
    </row>
    <row r="5225" spans="1:16" hidden="1">
      <c r="A5225" t="s">
        <v>21831</v>
      </c>
      <c r="B5225" s="1">
        <v>42108</v>
      </c>
      <c r="C5225" t="s">
        <v>18</v>
      </c>
      <c r="D5225">
        <v>2</v>
      </c>
      <c r="E5225" t="s">
        <v>21851</v>
      </c>
      <c r="F5225" t="s">
        <v>13559</v>
      </c>
      <c r="G5225" t="s">
        <v>479</v>
      </c>
      <c r="H5225" t="s">
        <v>3547</v>
      </c>
      <c r="J5225" s="5"/>
      <c r="K5225" s="2">
        <v>500</v>
      </c>
      <c r="L5225" s="5"/>
      <c r="M5225" s="2">
        <f t="shared" si="81"/>
        <v>723942.93000000075</v>
      </c>
      <c r="P5225"/>
    </row>
    <row r="5226" spans="1:16" hidden="1">
      <c r="A5226" t="s">
        <v>21831</v>
      </c>
      <c r="B5226" s="1">
        <v>42108</v>
      </c>
      <c r="C5226" t="s">
        <v>18</v>
      </c>
      <c r="D5226">
        <v>2</v>
      </c>
      <c r="E5226" t="s">
        <v>21851</v>
      </c>
      <c r="F5226" t="s">
        <v>13559</v>
      </c>
      <c r="G5226" t="s">
        <v>479</v>
      </c>
      <c r="H5226" t="s">
        <v>3547</v>
      </c>
      <c r="I5226" s="2">
        <v>1000.88</v>
      </c>
      <c r="J5226" s="5"/>
      <c r="L5226" s="5"/>
      <c r="M5226" s="2">
        <f t="shared" si="81"/>
        <v>724943.81000000075</v>
      </c>
      <c r="P5226"/>
    </row>
    <row r="5227" spans="1:16" hidden="1">
      <c r="A5227" t="s">
        <v>21853</v>
      </c>
      <c r="B5227" s="1">
        <v>42108</v>
      </c>
      <c r="C5227" t="s">
        <v>18</v>
      </c>
      <c r="D5227">
        <v>2</v>
      </c>
      <c r="E5227" t="s">
        <v>21871</v>
      </c>
      <c r="F5227" t="s">
        <v>13559</v>
      </c>
      <c r="G5227" t="s">
        <v>479</v>
      </c>
      <c r="H5227" t="s">
        <v>3507</v>
      </c>
      <c r="J5227" s="5"/>
      <c r="K5227" s="2">
        <v>1500</v>
      </c>
      <c r="L5227" s="5"/>
      <c r="M5227" s="2">
        <f t="shared" si="81"/>
        <v>723443.81000000075</v>
      </c>
      <c r="P5227"/>
    </row>
    <row r="5228" spans="1:16" hidden="1">
      <c r="A5228" t="s">
        <v>21853</v>
      </c>
      <c r="B5228" s="1">
        <v>42108</v>
      </c>
      <c r="C5228" t="s">
        <v>18</v>
      </c>
      <c r="D5228">
        <v>2</v>
      </c>
      <c r="E5228" t="s">
        <v>21871</v>
      </c>
      <c r="F5228" t="s">
        <v>13559</v>
      </c>
      <c r="G5228" t="s">
        <v>479</v>
      </c>
      <c r="H5228" t="s">
        <v>3507</v>
      </c>
      <c r="I5228" s="2">
        <v>3387.71</v>
      </c>
      <c r="J5228" s="5"/>
      <c r="L5228" s="5"/>
      <c r="M5228" s="2">
        <f t="shared" si="81"/>
        <v>726831.52000000072</v>
      </c>
      <c r="P5228"/>
    </row>
    <row r="5229" spans="1:16" hidden="1">
      <c r="A5229" t="s">
        <v>21875</v>
      </c>
      <c r="B5229" s="1">
        <v>42108</v>
      </c>
      <c r="C5229" t="s">
        <v>21899</v>
      </c>
      <c r="D5229">
        <v>2</v>
      </c>
      <c r="E5229" t="s">
        <v>21900</v>
      </c>
      <c r="F5229" t="s">
        <v>7054</v>
      </c>
      <c r="G5229" t="s">
        <v>4</v>
      </c>
      <c r="H5229" t="s">
        <v>3985</v>
      </c>
      <c r="I5229" s="2">
        <v>3030.01</v>
      </c>
      <c r="J5229" s="5"/>
      <c r="L5229" s="5"/>
      <c r="M5229" s="2">
        <f t="shared" si="81"/>
        <v>729861.53000000073</v>
      </c>
      <c r="P5229"/>
    </row>
    <row r="5230" spans="1:16" hidden="1">
      <c r="A5230" t="s">
        <v>21902</v>
      </c>
      <c r="B5230" s="1">
        <v>42108</v>
      </c>
      <c r="C5230" t="s">
        <v>21921</v>
      </c>
      <c r="D5230">
        <v>2</v>
      </c>
      <c r="E5230" t="s">
        <v>21922</v>
      </c>
      <c r="F5230" t="s">
        <v>7054</v>
      </c>
      <c r="G5230" t="s">
        <v>4</v>
      </c>
      <c r="H5230" t="s">
        <v>4658</v>
      </c>
      <c r="I5230" s="2">
        <v>1025</v>
      </c>
      <c r="J5230" s="5"/>
      <c r="L5230" s="5"/>
      <c r="M5230" s="2">
        <f t="shared" si="81"/>
        <v>730886.53000000073</v>
      </c>
      <c r="P5230"/>
    </row>
    <row r="5231" spans="1:16" hidden="1">
      <c r="A5231" t="s">
        <v>21924</v>
      </c>
      <c r="B5231" s="1">
        <v>42108</v>
      </c>
      <c r="C5231" t="s">
        <v>21943</v>
      </c>
      <c r="D5231">
        <v>2</v>
      </c>
      <c r="E5231" t="s">
        <v>21944</v>
      </c>
      <c r="F5231" t="s">
        <v>7054</v>
      </c>
      <c r="G5231" t="s">
        <v>4</v>
      </c>
      <c r="H5231" t="s">
        <v>21945</v>
      </c>
      <c r="I5231" s="2">
        <v>1025</v>
      </c>
      <c r="J5231" s="5"/>
      <c r="L5231" s="5"/>
      <c r="M5231" s="2">
        <f t="shared" si="81"/>
        <v>731911.53000000073</v>
      </c>
      <c r="P5231"/>
    </row>
    <row r="5232" spans="1:16" hidden="1">
      <c r="A5232" t="s">
        <v>21947</v>
      </c>
      <c r="B5232" s="1">
        <v>42108</v>
      </c>
      <c r="C5232" t="s">
        <v>6</v>
      </c>
      <c r="D5232">
        <v>1</v>
      </c>
      <c r="E5232" t="s">
        <v>21963</v>
      </c>
      <c r="F5232" t="s">
        <v>13610</v>
      </c>
      <c r="G5232" t="s">
        <v>4</v>
      </c>
      <c r="H5232" t="s">
        <v>4011</v>
      </c>
      <c r="I5232" s="2">
        <v>3547</v>
      </c>
      <c r="J5232" s="5"/>
      <c r="L5232" s="5"/>
      <c r="M5232" s="2">
        <f t="shared" si="81"/>
        <v>735458.53000000073</v>
      </c>
      <c r="P5232"/>
    </row>
    <row r="5233" spans="1:16" hidden="1">
      <c r="A5233" t="s">
        <v>21965</v>
      </c>
      <c r="B5233" s="1">
        <v>42108</v>
      </c>
      <c r="C5233" t="s">
        <v>21985</v>
      </c>
      <c r="D5233">
        <v>2</v>
      </c>
      <c r="E5233" t="s">
        <v>21986</v>
      </c>
      <c r="F5233" t="s">
        <v>7054</v>
      </c>
      <c r="G5233" t="s">
        <v>4</v>
      </c>
      <c r="H5233" t="s">
        <v>11185</v>
      </c>
      <c r="I5233" s="2">
        <v>3940.01</v>
      </c>
      <c r="J5233" s="5"/>
      <c r="L5233" s="5"/>
      <c r="M5233" s="2">
        <f t="shared" si="81"/>
        <v>739398.54000000074</v>
      </c>
      <c r="P5233"/>
    </row>
    <row r="5234" spans="1:16" hidden="1">
      <c r="A5234" t="s">
        <v>4086</v>
      </c>
      <c r="B5234" s="36">
        <v>42109</v>
      </c>
      <c r="C5234" s="35" t="s">
        <v>4089</v>
      </c>
      <c r="D5234" s="35">
        <v>2</v>
      </c>
      <c r="E5234" s="35" t="s">
        <v>4090</v>
      </c>
      <c r="F5234" s="35" t="s">
        <v>78</v>
      </c>
      <c r="G5234" s="35" t="s">
        <v>4</v>
      </c>
      <c r="H5234" s="35" t="s">
        <v>4091</v>
      </c>
      <c r="I5234" s="11"/>
      <c r="J5234" s="12"/>
      <c r="K5234" s="11">
        <v>1025</v>
      </c>
      <c r="L5234" s="12"/>
      <c r="M5234" s="11">
        <f t="shared" si="81"/>
        <v>738373.54000000074</v>
      </c>
      <c r="P5234"/>
    </row>
    <row r="5235" spans="1:16" hidden="1">
      <c r="A5235" t="s">
        <v>4144</v>
      </c>
      <c r="B5235" s="14">
        <v>42109</v>
      </c>
      <c r="C5235" s="13" t="s">
        <v>1</v>
      </c>
      <c r="D5235" s="13">
        <v>1</v>
      </c>
      <c r="E5235" s="13" t="s">
        <v>4148</v>
      </c>
      <c r="F5235" s="13" t="s">
        <v>13</v>
      </c>
      <c r="G5235" s="13" t="s">
        <v>4</v>
      </c>
      <c r="H5235" s="13" t="s">
        <v>3002</v>
      </c>
      <c r="I5235" s="15"/>
      <c r="J5235" s="16"/>
      <c r="K5235" s="15">
        <v>80000</v>
      </c>
      <c r="L5235" s="16"/>
      <c r="M5235" s="15">
        <f t="shared" si="81"/>
        <v>658373.54000000074</v>
      </c>
      <c r="P5235"/>
    </row>
    <row r="5236" spans="1:16" hidden="1">
      <c r="A5236" t="s">
        <v>4161</v>
      </c>
      <c r="B5236" s="1">
        <v>42109</v>
      </c>
      <c r="C5236" t="s">
        <v>43</v>
      </c>
      <c r="D5236">
        <v>1</v>
      </c>
      <c r="E5236" t="s">
        <v>4164</v>
      </c>
      <c r="F5236" t="s">
        <v>16</v>
      </c>
      <c r="G5236" t="s">
        <v>4</v>
      </c>
      <c r="H5236" t="s">
        <v>4097</v>
      </c>
      <c r="J5236" s="5"/>
      <c r="K5236" s="2">
        <v>8934.5400000000009</v>
      </c>
      <c r="L5236" s="5"/>
      <c r="M5236" s="2">
        <f t="shared" si="81"/>
        <v>649439.0000000007</v>
      </c>
      <c r="P5236"/>
    </row>
    <row r="5237" spans="1:16" hidden="1">
      <c r="A5237" t="s">
        <v>4165</v>
      </c>
      <c r="B5237" s="1">
        <v>42109</v>
      </c>
      <c r="C5237" t="s">
        <v>11</v>
      </c>
      <c r="D5237">
        <v>1</v>
      </c>
      <c r="E5237" t="s">
        <v>4173</v>
      </c>
      <c r="F5237" t="s">
        <v>13</v>
      </c>
      <c r="G5237" t="s">
        <v>4</v>
      </c>
      <c r="H5237" t="s">
        <v>2075</v>
      </c>
      <c r="J5237" s="5"/>
      <c r="K5237" s="2">
        <v>10641.78</v>
      </c>
      <c r="L5237" s="5"/>
      <c r="M5237" s="2">
        <f t="shared" si="81"/>
        <v>638797.22000000067</v>
      </c>
      <c r="P5237"/>
    </row>
    <row r="5238" spans="1:16" hidden="1">
      <c r="A5238" t="s">
        <v>4174</v>
      </c>
      <c r="B5238" s="1">
        <v>42109</v>
      </c>
      <c r="C5238" t="s">
        <v>1</v>
      </c>
      <c r="D5238">
        <v>1</v>
      </c>
      <c r="E5238" t="s">
        <v>4176</v>
      </c>
      <c r="F5238" t="s">
        <v>16</v>
      </c>
      <c r="G5238" t="s">
        <v>4</v>
      </c>
      <c r="H5238" t="s">
        <v>4097</v>
      </c>
      <c r="J5238" s="5"/>
      <c r="K5238" s="2">
        <v>145000</v>
      </c>
      <c r="L5238" s="5"/>
      <c r="M5238" s="2">
        <f t="shared" si="81"/>
        <v>493797.22000000067</v>
      </c>
      <c r="P5238"/>
    </row>
    <row r="5239" spans="1:16" hidden="1">
      <c r="A5239" t="s">
        <v>4177</v>
      </c>
      <c r="B5239" s="1">
        <v>42109</v>
      </c>
      <c r="C5239" t="s">
        <v>1</v>
      </c>
      <c r="D5239">
        <v>1</v>
      </c>
      <c r="E5239" t="s">
        <v>4186</v>
      </c>
      <c r="F5239" t="s">
        <v>13</v>
      </c>
      <c r="G5239" t="s">
        <v>4</v>
      </c>
      <c r="H5239" t="s">
        <v>3866</v>
      </c>
      <c r="J5239" s="5"/>
      <c r="K5239" s="2">
        <v>169800</v>
      </c>
      <c r="L5239" s="5"/>
      <c r="M5239" s="2">
        <f t="shared" si="81"/>
        <v>323997.22000000067</v>
      </c>
      <c r="P5239"/>
    </row>
    <row r="5240" spans="1:16" hidden="1">
      <c r="A5240" t="s">
        <v>4187</v>
      </c>
      <c r="B5240" s="1">
        <v>42109</v>
      </c>
      <c r="C5240" t="s">
        <v>1</v>
      </c>
      <c r="D5240">
        <v>1</v>
      </c>
      <c r="E5240" t="s">
        <v>4176</v>
      </c>
      <c r="F5240" t="s">
        <v>16</v>
      </c>
      <c r="G5240" t="s">
        <v>4</v>
      </c>
      <c r="H5240" t="s">
        <v>4193</v>
      </c>
      <c r="I5240" s="2">
        <v>145000</v>
      </c>
      <c r="J5240" s="5"/>
      <c r="L5240" s="5"/>
      <c r="M5240" s="2">
        <f t="shared" si="81"/>
        <v>468997.22000000067</v>
      </c>
      <c r="P5240"/>
    </row>
    <row r="5241" spans="1:16" hidden="1">
      <c r="A5241" t="s">
        <v>4197</v>
      </c>
      <c r="B5241" s="1">
        <v>42109</v>
      </c>
      <c r="C5241" t="s">
        <v>6</v>
      </c>
      <c r="D5241">
        <v>1</v>
      </c>
      <c r="E5241" t="s">
        <v>4205</v>
      </c>
      <c r="F5241" t="s">
        <v>29</v>
      </c>
      <c r="G5241" t="s">
        <v>4</v>
      </c>
      <c r="H5241" t="s">
        <v>2732</v>
      </c>
      <c r="I5241" s="2">
        <v>1533.59</v>
      </c>
      <c r="J5241" s="5"/>
      <c r="L5241" s="5"/>
      <c r="M5241" s="2">
        <f t="shared" si="81"/>
        <v>470530.8100000007</v>
      </c>
      <c r="P5241"/>
    </row>
    <row r="5242" spans="1:16" hidden="1">
      <c r="A5242" t="s">
        <v>4206</v>
      </c>
      <c r="B5242" s="1">
        <v>42109</v>
      </c>
      <c r="C5242" t="s">
        <v>6</v>
      </c>
      <c r="D5242">
        <v>1</v>
      </c>
      <c r="E5242" t="s">
        <v>4210</v>
      </c>
      <c r="F5242" t="s">
        <v>29</v>
      </c>
      <c r="G5242" t="s">
        <v>4</v>
      </c>
      <c r="H5242" t="s">
        <v>2515</v>
      </c>
      <c r="I5242" s="2">
        <v>2084.83</v>
      </c>
      <c r="J5242" s="5"/>
      <c r="L5242" s="5"/>
      <c r="M5242" s="2">
        <f t="shared" si="81"/>
        <v>472615.64000000071</v>
      </c>
      <c r="P5242"/>
    </row>
    <row r="5243" spans="1:16" hidden="1">
      <c r="A5243" t="s">
        <v>4223</v>
      </c>
      <c r="B5243" s="1">
        <v>42109</v>
      </c>
      <c r="C5243" t="s">
        <v>6</v>
      </c>
      <c r="D5243">
        <v>1</v>
      </c>
      <c r="E5243" t="s">
        <v>4227</v>
      </c>
      <c r="F5243" t="s">
        <v>29</v>
      </c>
      <c r="G5243" t="s">
        <v>4</v>
      </c>
      <c r="H5243" t="s">
        <v>4228</v>
      </c>
      <c r="I5243" s="2">
        <v>4678.8</v>
      </c>
      <c r="J5243" s="5"/>
      <c r="L5243" s="5"/>
      <c r="M5243" s="2">
        <f t="shared" si="81"/>
        <v>477294.4400000007</v>
      </c>
      <c r="P5243"/>
    </row>
    <row r="5244" spans="1:16" hidden="1">
      <c r="A5244" t="s">
        <v>4237</v>
      </c>
      <c r="B5244" s="1">
        <v>42109</v>
      </c>
      <c r="C5244" t="s">
        <v>6</v>
      </c>
      <c r="D5244">
        <v>1</v>
      </c>
      <c r="E5244" t="s">
        <v>4241</v>
      </c>
      <c r="F5244" t="s">
        <v>8</v>
      </c>
      <c r="G5244" t="s">
        <v>4</v>
      </c>
      <c r="H5244" t="s">
        <v>4242</v>
      </c>
      <c r="I5244" s="2">
        <v>2990</v>
      </c>
      <c r="J5244" s="5"/>
      <c r="L5244" s="5"/>
      <c r="M5244" s="2">
        <f t="shared" si="81"/>
        <v>480284.4400000007</v>
      </c>
      <c r="P5244"/>
    </row>
    <row r="5245" spans="1:16" hidden="1">
      <c r="A5245" t="s">
        <v>4246</v>
      </c>
      <c r="B5245" s="1">
        <v>42109</v>
      </c>
      <c r="C5245" t="s">
        <v>6</v>
      </c>
      <c r="D5245">
        <v>1</v>
      </c>
      <c r="E5245" t="s">
        <v>4254</v>
      </c>
      <c r="F5245" t="s">
        <v>8</v>
      </c>
      <c r="G5245" t="s">
        <v>4</v>
      </c>
      <c r="H5245" t="s">
        <v>4255</v>
      </c>
      <c r="I5245" s="2">
        <v>1025</v>
      </c>
      <c r="J5245" s="5"/>
      <c r="L5245" s="5"/>
      <c r="M5245" s="2">
        <f t="shared" si="81"/>
        <v>481309.4400000007</v>
      </c>
      <c r="P5245"/>
    </row>
    <row r="5246" spans="1:16" hidden="1">
      <c r="A5246" t="s">
        <v>4290</v>
      </c>
      <c r="B5246" s="1">
        <v>42109</v>
      </c>
      <c r="C5246" t="s">
        <v>11</v>
      </c>
      <c r="D5246">
        <v>1</v>
      </c>
      <c r="E5246" t="s">
        <v>4296</v>
      </c>
      <c r="F5246" t="s">
        <v>16</v>
      </c>
      <c r="G5246" t="s">
        <v>4</v>
      </c>
      <c r="H5246" t="s">
        <v>4297</v>
      </c>
      <c r="J5246" s="5"/>
      <c r="K5246" s="2">
        <v>130000</v>
      </c>
      <c r="L5246" s="5"/>
      <c r="M5246" s="2">
        <f t="shared" si="81"/>
        <v>351309.4400000007</v>
      </c>
      <c r="P5246"/>
    </row>
    <row r="5247" spans="1:16" hidden="1">
      <c r="A5247" t="s">
        <v>4298</v>
      </c>
      <c r="B5247" s="1">
        <v>42109</v>
      </c>
      <c r="C5247" t="s">
        <v>11</v>
      </c>
      <c r="D5247">
        <v>1</v>
      </c>
      <c r="E5247" t="s">
        <v>4301</v>
      </c>
      <c r="F5247" t="s">
        <v>13</v>
      </c>
      <c r="G5247" t="s">
        <v>4</v>
      </c>
      <c r="H5247" t="s">
        <v>2510</v>
      </c>
      <c r="J5247" s="5"/>
      <c r="K5247" s="2">
        <v>8672.9599999999991</v>
      </c>
      <c r="L5247" s="5"/>
      <c r="M5247" s="2">
        <f t="shared" si="81"/>
        <v>342636.48000000068</v>
      </c>
      <c r="P5247"/>
    </row>
    <row r="5248" spans="1:16" hidden="1">
      <c r="A5248" t="s">
        <v>4302</v>
      </c>
      <c r="B5248" s="1">
        <v>42109</v>
      </c>
      <c r="C5248" t="s">
        <v>11</v>
      </c>
      <c r="D5248">
        <v>1</v>
      </c>
      <c r="E5248" t="s">
        <v>4306</v>
      </c>
      <c r="F5248" t="s">
        <v>16</v>
      </c>
      <c r="G5248" t="s">
        <v>4</v>
      </c>
      <c r="H5248" t="s">
        <v>4307</v>
      </c>
      <c r="J5248" s="5"/>
      <c r="K5248" s="2">
        <v>19260</v>
      </c>
      <c r="L5248" s="5"/>
      <c r="M5248" s="2">
        <f t="shared" si="81"/>
        <v>323376.48000000068</v>
      </c>
      <c r="P5248"/>
    </row>
    <row r="5249" spans="1:16" hidden="1">
      <c r="A5249" t="s">
        <v>4344</v>
      </c>
      <c r="B5249" s="1">
        <v>42109</v>
      </c>
      <c r="C5249" t="s">
        <v>6</v>
      </c>
      <c r="D5249">
        <v>1</v>
      </c>
      <c r="E5249" t="s">
        <v>4356</v>
      </c>
      <c r="F5249" t="s">
        <v>29</v>
      </c>
      <c r="G5249" t="s">
        <v>4</v>
      </c>
      <c r="H5249" t="s">
        <v>4357</v>
      </c>
      <c r="I5249" s="2">
        <v>600</v>
      </c>
      <c r="J5249" s="5"/>
      <c r="L5249" s="5"/>
      <c r="M5249" s="2">
        <f t="shared" si="81"/>
        <v>323976.48000000068</v>
      </c>
      <c r="P5249"/>
    </row>
    <row r="5250" spans="1:16" hidden="1">
      <c r="A5250" t="s">
        <v>4358</v>
      </c>
      <c r="B5250" s="1">
        <v>42109</v>
      </c>
      <c r="C5250" t="s">
        <v>195</v>
      </c>
      <c r="D5250">
        <v>1</v>
      </c>
      <c r="E5250" t="s">
        <v>4367</v>
      </c>
      <c r="F5250" t="s">
        <v>13</v>
      </c>
      <c r="G5250" t="s">
        <v>4</v>
      </c>
      <c r="H5250" t="s">
        <v>195</v>
      </c>
      <c r="J5250" s="5"/>
      <c r="K5250" s="2">
        <v>18365.900000000001</v>
      </c>
      <c r="L5250" s="5"/>
      <c r="M5250" s="2">
        <f t="shared" si="81"/>
        <v>305610.58000000066</v>
      </c>
      <c r="P5250"/>
    </row>
    <row r="5251" spans="1:16" hidden="1">
      <c r="A5251" t="s">
        <v>4368</v>
      </c>
      <c r="B5251" s="1">
        <v>42109</v>
      </c>
      <c r="C5251" t="s">
        <v>200</v>
      </c>
      <c r="D5251">
        <v>1</v>
      </c>
      <c r="E5251" t="s">
        <v>4372</v>
      </c>
      <c r="F5251" t="s">
        <v>16</v>
      </c>
      <c r="G5251" t="s">
        <v>4</v>
      </c>
      <c r="H5251" t="s">
        <v>200</v>
      </c>
      <c r="J5251" s="5"/>
      <c r="K5251" s="2">
        <v>5199.6000000000004</v>
      </c>
      <c r="L5251" s="5"/>
      <c r="M5251" s="2">
        <f t="shared" si="81"/>
        <v>300410.98000000068</v>
      </c>
      <c r="P5251"/>
    </row>
    <row r="5252" spans="1:16" hidden="1">
      <c r="A5252" t="s">
        <v>4373</v>
      </c>
      <c r="B5252" s="1">
        <v>42109</v>
      </c>
      <c r="C5252" t="s">
        <v>18</v>
      </c>
      <c r="D5252">
        <v>1</v>
      </c>
      <c r="E5252" t="s">
        <v>4380</v>
      </c>
      <c r="F5252" t="s">
        <v>13</v>
      </c>
      <c r="G5252" t="s">
        <v>4</v>
      </c>
      <c r="H5252" t="s">
        <v>18</v>
      </c>
      <c r="J5252" s="5"/>
      <c r="K5252" s="2">
        <v>23220.13</v>
      </c>
      <c r="L5252" s="5"/>
      <c r="M5252" s="2">
        <f t="shared" si="81"/>
        <v>277190.85000000068</v>
      </c>
      <c r="P5252"/>
    </row>
    <row r="5253" spans="1:16" hidden="1">
      <c r="A5253" t="s">
        <v>21989</v>
      </c>
      <c r="B5253" s="1">
        <v>42109</v>
      </c>
      <c r="C5253" t="s">
        <v>18</v>
      </c>
      <c r="D5253">
        <v>2</v>
      </c>
      <c r="E5253" t="s">
        <v>22011</v>
      </c>
      <c r="F5253" t="s">
        <v>13559</v>
      </c>
      <c r="G5253" t="s">
        <v>479</v>
      </c>
      <c r="H5253" t="s">
        <v>263</v>
      </c>
      <c r="J5253" s="5"/>
      <c r="K5253" s="2">
        <v>427.78</v>
      </c>
      <c r="L5253" s="5"/>
      <c r="M5253" s="2">
        <f t="shared" si="81"/>
        <v>276763.07000000065</v>
      </c>
      <c r="P5253"/>
    </row>
    <row r="5254" spans="1:16" hidden="1">
      <c r="A5254" t="s">
        <v>21989</v>
      </c>
      <c r="B5254" s="1">
        <v>42109</v>
      </c>
      <c r="C5254" t="s">
        <v>18</v>
      </c>
      <c r="D5254">
        <v>2</v>
      </c>
      <c r="E5254" t="s">
        <v>22011</v>
      </c>
      <c r="F5254" t="s">
        <v>13559</v>
      </c>
      <c r="G5254" t="s">
        <v>479</v>
      </c>
      <c r="H5254" t="s">
        <v>263</v>
      </c>
      <c r="I5254" s="2">
        <v>427.78</v>
      </c>
      <c r="J5254" s="5"/>
      <c r="L5254" s="5"/>
      <c r="M5254" s="2">
        <f t="shared" si="81"/>
        <v>277190.85000000068</v>
      </c>
      <c r="P5254"/>
    </row>
    <row r="5255" spans="1:16" hidden="1">
      <c r="A5255" t="s">
        <v>22012</v>
      </c>
      <c r="B5255" s="1">
        <v>42109</v>
      </c>
      <c r="C5255" t="s">
        <v>4089</v>
      </c>
      <c r="D5255">
        <v>2</v>
      </c>
      <c r="E5255" t="s">
        <v>22034</v>
      </c>
      <c r="F5255" t="s">
        <v>7054</v>
      </c>
      <c r="G5255" t="s">
        <v>4</v>
      </c>
      <c r="H5255" t="s">
        <v>4091</v>
      </c>
      <c r="I5255" s="2">
        <v>1025</v>
      </c>
      <c r="J5255" s="5"/>
      <c r="L5255" s="5"/>
      <c r="M5255" s="2">
        <f t="shared" si="81"/>
        <v>278215.85000000068</v>
      </c>
      <c r="P5255"/>
    </row>
    <row r="5256" spans="1:16" hidden="1">
      <c r="A5256" t="s">
        <v>22035</v>
      </c>
      <c r="B5256" s="1">
        <v>42109</v>
      </c>
      <c r="C5256" t="s">
        <v>22058</v>
      </c>
      <c r="D5256">
        <v>2</v>
      </c>
      <c r="E5256" t="s">
        <v>22059</v>
      </c>
      <c r="F5256" t="s">
        <v>7054</v>
      </c>
      <c r="G5256" t="s">
        <v>4</v>
      </c>
      <c r="H5256" t="s">
        <v>20186</v>
      </c>
      <c r="I5256" s="2">
        <v>1025</v>
      </c>
      <c r="J5256" s="5"/>
      <c r="L5256" s="5"/>
      <c r="M5256" s="2">
        <f t="shared" si="81"/>
        <v>279240.85000000068</v>
      </c>
      <c r="P5256"/>
    </row>
    <row r="5257" spans="1:16" hidden="1">
      <c r="A5257" t="s">
        <v>22060</v>
      </c>
      <c r="B5257" s="1">
        <v>42109</v>
      </c>
      <c r="C5257" t="s">
        <v>22083</v>
      </c>
      <c r="D5257">
        <v>1</v>
      </c>
      <c r="E5257" t="s">
        <v>22084</v>
      </c>
      <c r="F5257" t="s">
        <v>13565</v>
      </c>
      <c r="G5257" t="s">
        <v>4</v>
      </c>
      <c r="H5257" t="s">
        <v>3002</v>
      </c>
      <c r="I5257" s="2">
        <v>80000</v>
      </c>
      <c r="J5257" s="5"/>
      <c r="L5257" s="5"/>
      <c r="M5257" s="2">
        <f t="shared" ref="M5257:M5320" si="82">+M5256+I5257-K5257</f>
        <v>359240.85000000068</v>
      </c>
      <c r="P5257"/>
    </row>
    <row r="5258" spans="1:16" hidden="1">
      <c r="A5258" t="s">
        <v>22085</v>
      </c>
      <c r="B5258" s="1">
        <v>42109</v>
      </c>
      <c r="C5258" t="s">
        <v>4089</v>
      </c>
      <c r="D5258">
        <v>2</v>
      </c>
      <c r="E5258" t="s">
        <v>22107</v>
      </c>
      <c r="F5258" t="s">
        <v>7054</v>
      </c>
      <c r="G5258" t="s">
        <v>4</v>
      </c>
      <c r="H5258" t="s">
        <v>10018</v>
      </c>
      <c r="I5258" s="2">
        <v>1025</v>
      </c>
      <c r="J5258" s="5"/>
      <c r="L5258" s="5"/>
      <c r="M5258" s="2">
        <f t="shared" si="82"/>
        <v>360265.85000000068</v>
      </c>
      <c r="P5258"/>
    </row>
    <row r="5259" spans="1:16" hidden="1">
      <c r="A5259" t="s">
        <v>22108</v>
      </c>
      <c r="B5259" s="1">
        <v>42109</v>
      </c>
      <c r="C5259" t="s">
        <v>6</v>
      </c>
      <c r="D5259">
        <v>1</v>
      </c>
      <c r="E5259" t="s">
        <v>22131</v>
      </c>
      <c r="F5259" t="s">
        <v>13610</v>
      </c>
      <c r="G5259" t="s">
        <v>4</v>
      </c>
      <c r="H5259" t="s">
        <v>18614</v>
      </c>
      <c r="I5259" s="2">
        <v>8934.5400000000009</v>
      </c>
      <c r="J5259" s="5"/>
      <c r="L5259" s="5"/>
      <c r="M5259" s="2">
        <f t="shared" si="82"/>
        <v>369200.39000000065</v>
      </c>
      <c r="P5259"/>
    </row>
    <row r="5260" spans="1:16" hidden="1">
      <c r="A5260" t="s">
        <v>22132</v>
      </c>
      <c r="B5260" s="1">
        <v>42109</v>
      </c>
      <c r="C5260" t="s">
        <v>6</v>
      </c>
      <c r="D5260">
        <v>1</v>
      </c>
      <c r="E5260" t="s">
        <v>22157</v>
      </c>
      <c r="F5260" t="s">
        <v>13610</v>
      </c>
      <c r="G5260" t="s">
        <v>4</v>
      </c>
      <c r="H5260" t="s">
        <v>2075</v>
      </c>
      <c r="I5260" s="2">
        <v>10641.78</v>
      </c>
      <c r="J5260" s="5"/>
      <c r="L5260" s="5"/>
      <c r="M5260" s="2">
        <f t="shared" si="82"/>
        <v>379842.17000000068</v>
      </c>
      <c r="P5260"/>
    </row>
    <row r="5261" spans="1:16" hidden="1">
      <c r="A5261" t="s">
        <v>22158</v>
      </c>
      <c r="B5261" s="1">
        <v>42109</v>
      </c>
      <c r="C5261" t="s">
        <v>22176</v>
      </c>
      <c r="D5261">
        <v>1</v>
      </c>
      <c r="E5261" t="s">
        <v>22177</v>
      </c>
      <c r="F5261" t="s">
        <v>13565</v>
      </c>
      <c r="G5261" t="s">
        <v>4</v>
      </c>
      <c r="H5261" t="s">
        <v>18614</v>
      </c>
      <c r="I5261" s="2">
        <v>145000</v>
      </c>
      <c r="J5261" s="5"/>
      <c r="L5261" s="5"/>
      <c r="M5261" s="2">
        <f t="shared" si="82"/>
        <v>524842.17000000062</v>
      </c>
      <c r="P5261"/>
    </row>
    <row r="5262" spans="1:16" hidden="1">
      <c r="A5262" t="s">
        <v>22178</v>
      </c>
      <c r="B5262" s="1">
        <v>42109</v>
      </c>
      <c r="C5262" t="s">
        <v>22198</v>
      </c>
      <c r="D5262">
        <v>1</v>
      </c>
      <c r="E5262" t="s">
        <v>22199</v>
      </c>
      <c r="F5262" t="s">
        <v>13565</v>
      </c>
      <c r="G5262" t="s">
        <v>4</v>
      </c>
      <c r="H5262" t="s">
        <v>22200</v>
      </c>
      <c r="I5262" s="2">
        <v>2000</v>
      </c>
      <c r="J5262" s="5"/>
      <c r="L5262" s="5"/>
      <c r="M5262" s="2">
        <f t="shared" si="82"/>
        <v>526842.17000000062</v>
      </c>
      <c r="P5262"/>
    </row>
    <row r="5263" spans="1:16" hidden="1">
      <c r="A5263" t="s">
        <v>22201</v>
      </c>
      <c r="B5263" s="1">
        <v>42109</v>
      </c>
      <c r="C5263" t="s">
        <v>22221</v>
      </c>
      <c r="D5263">
        <v>1</v>
      </c>
      <c r="E5263" t="s">
        <v>22222</v>
      </c>
      <c r="F5263" t="s">
        <v>13565</v>
      </c>
      <c r="G5263" t="s">
        <v>4</v>
      </c>
      <c r="H5263" t="s">
        <v>3866</v>
      </c>
      <c r="I5263" s="2">
        <v>169800</v>
      </c>
      <c r="J5263" s="5"/>
      <c r="L5263" s="5"/>
      <c r="M5263" s="2">
        <f t="shared" si="82"/>
        <v>696642.17000000062</v>
      </c>
      <c r="P5263"/>
    </row>
    <row r="5264" spans="1:16" hidden="1">
      <c r="A5264" t="s">
        <v>22223</v>
      </c>
      <c r="B5264" s="1">
        <v>42109</v>
      </c>
      <c r="C5264" t="s">
        <v>22176</v>
      </c>
      <c r="D5264">
        <v>1</v>
      </c>
      <c r="E5264" t="s">
        <v>22177</v>
      </c>
      <c r="F5264" t="s">
        <v>13565</v>
      </c>
      <c r="G5264" t="s">
        <v>4</v>
      </c>
      <c r="H5264" t="s">
        <v>22246</v>
      </c>
      <c r="J5264" s="5"/>
      <c r="K5264" s="2">
        <v>145000</v>
      </c>
      <c r="L5264" s="5"/>
      <c r="M5264" s="2">
        <f t="shared" si="82"/>
        <v>551642.17000000062</v>
      </c>
      <c r="P5264"/>
    </row>
    <row r="5265" spans="1:16" hidden="1">
      <c r="A5265" t="s">
        <v>22247</v>
      </c>
      <c r="B5265" s="1">
        <v>42109</v>
      </c>
      <c r="C5265" t="s">
        <v>22269</v>
      </c>
      <c r="D5265">
        <v>2</v>
      </c>
      <c r="E5265" t="s">
        <v>22270</v>
      </c>
      <c r="F5265" t="s">
        <v>7054</v>
      </c>
      <c r="G5265" t="s">
        <v>4</v>
      </c>
      <c r="H5265" t="s">
        <v>20799</v>
      </c>
      <c r="I5265" s="2">
        <v>1025</v>
      </c>
      <c r="J5265" s="5"/>
      <c r="L5265" s="5"/>
      <c r="M5265" s="2">
        <f t="shared" si="82"/>
        <v>552667.17000000062</v>
      </c>
      <c r="P5265"/>
    </row>
    <row r="5266" spans="1:16" hidden="1">
      <c r="A5266" t="s">
        <v>22271</v>
      </c>
      <c r="B5266" s="1">
        <v>42109</v>
      </c>
      <c r="C5266" t="s">
        <v>22291</v>
      </c>
      <c r="D5266">
        <v>1</v>
      </c>
      <c r="E5266" t="s">
        <v>22292</v>
      </c>
      <c r="F5266" t="s">
        <v>13565</v>
      </c>
      <c r="G5266" t="s">
        <v>4</v>
      </c>
      <c r="H5266" t="s">
        <v>22293</v>
      </c>
      <c r="I5266" s="2">
        <v>4.16</v>
      </c>
      <c r="J5266" s="5"/>
      <c r="L5266" s="5"/>
      <c r="M5266" s="2">
        <f t="shared" si="82"/>
        <v>552671.33000000066</v>
      </c>
      <c r="P5266"/>
    </row>
    <row r="5267" spans="1:16" hidden="1">
      <c r="A5267" t="s">
        <v>22294</v>
      </c>
      <c r="B5267" s="1">
        <v>42109</v>
      </c>
      <c r="C5267" t="s">
        <v>18</v>
      </c>
      <c r="D5267">
        <v>2</v>
      </c>
      <c r="E5267" t="s">
        <v>22320</v>
      </c>
      <c r="F5267" t="s">
        <v>13559</v>
      </c>
      <c r="G5267" t="s">
        <v>479</v>
      </c>
      <c r="H5267" t="s">
        <v>13606</v>
      </c>
      <c r="I5267" s="2">
        <v>128.94999999999999</v>
      </c>
      <c r="J5267" s="5"/>
      <c r="L5267" s="5"/>
      <c r="M5267" s="2">
        <f t="shared" si="82"/>
        <v>552800.28000000061</v>
      </c>
      <c r="P5267"/>
    </row>
    <row r="5268" spans="1:16" hidden="1">
      <c r="A5268" t="s">
        <v>22321</v>
      </c>
      <c r="B5268" s="1">
        <v>42109</v>
      </c>
      <c r="C5268" t="s">
        <v>22343</v>
      </c>
      <c r="D5268">
        <v>2</v>
      </c>
      <c r="E5268" t="s">
        <v>22344</v>
      </c>
      <c r="F5268" t="s">
        <v>13559</v>
      </c>
      <c r="G5268" t="s">
        <v>479</v>
      </c>
      <c r="H5268" t="s">
        <v>3365</v>
      </c>
      <c r="J5268" s="5"/>
      <c r="K5268" s="2">
        <v>989.46</v>
      </c>
      <c r="L5268" s="5"/>
      <c r="M5268" s="2">
        <f t="shared" si="82"/>
        <v>551810.82000000065</v>
      </c>
      <c r="P5268"/>
    </row>
    <row r="5269" spans="1:16" hidden="1">
      <c r="A5269" t="s">
        <v>22321</v>
      </c>
      <c r="B5269" s="1">
        <v>42109</v>
      </c>
      <c r="C5269" t="s">
        <v>22343</v>
      </c>
      <c r="D5269">
        <v>2</v>
      </c>
      <c r="E5269" t="s">
        <v>22344</v>
      </c>
      <c r="F5269" t="s">
        <v>13559</v>
      </c>
      <c r="G5269" t="s">
        <v>479</v>
      </c>
      <c r="H5269" t="s">
        <v>3365</v>
      </c>
      <c r="I5269" s="2">
        <v>989.46</v>
      </c>
      <c r="J5269" s="5"/>
      <c r="L5269" s="5"/>
      <c r="M5269" s="2">
        <f t="shared" si="82"/>
        <v>552800.28000000061</v>
      </c>
      <c r="P5269"/>
    </row>
    <row r="5270" spans="1:16" hidden="1">
      <c r="A5270" t="s">
        <v>22345</v>
      </c>
      <c r="B5270" s="1">
        <v>42109</v>
      </c>
      <c r="C5270" t="s">
        <v>18</v>
      </c>
      <c r="D5270">
        <v>2</v>
      </c>
      <c r="E5270" t="s">
        <v>22366</v>
      </c>
      <c r="F5270" t="s">
        <v>13559</v>
      </c>
      <c r="G5270" t="s">
        <v>479</v>
      </c>
      <c r="H5270" t="s">
        <v>3365</v>
      </c>
      <c r="I5270" s="2">
        <v>336.45</v>
      </c>
      <c r="J5270" s="5"/>
      <c r="L5270" s="5"/>
      <c r="M5270" s="2">
        <f t="shared" si="82"/>
        <v>553136.73000000056</v>
      </c>
      <c r="P5270"/>
    </row>
    <row r="5271" spans="1:16" hidden="1">
      <c r="A5271" t="s">
        <v>22367</v>
      </c>
      <c r="B5271" s="1">
        <v>42109</v>
      </c>
      <c r="C5271" t="s">
        <v>22393</v>
      </c>
      <c r="D5271">
        <v>2</v>
      </c>
      <c r="E5271" t="s">
        <v>22394</v>
      </c>
      <c r="F5271" t="s">
        <v>13559</v>
      </c>
      <c r="G5271" t="s">
        <v>479</v>
      </c>
      <c r="H5271" t="s">
        <v>2900</v>
      </c>
      <c r="J5271" s="5"/>
      <c r="K5271" s="2">
        <v>3200</v>
      </c>
      <c r="L5271" s="5"/>
      <c r="M5271" s="2">
        <f t="shared" si="82"/>
        <v>549936.73000000056</v>
      </c>
      <c r="P5271"/>
    </row>
    <row r="5272" spans="1:16" hidden="1">
      <c r="A5272" t="s">
        <v>22367</v>
      </c>
      <c r="B5272" s="1">
        <v>42109</v>
      </c>
      <c r="C5272" t="s">
        <v>22393</v>
      </c>
      <c r="D5272">
        <v>2</v>
      </c>
      <c r="E5272" t="s">
        <v>22394</v>
      </c>
      <c r="F5272" t="s">
        <v>13559</v>
      </c>
      <c r="G5272" t="s">
        <v>479</v>
      </c>
      <c r="H5272" t="s">
        <v>2900</v>
      </c>
      <c r="I5272" s="2">
        <v>6546.45</v>
      </c>
      <c r="J5272" s="5"/>
      <c r="L5272" s="5"/>
      <c r="M5272" s="2">
        <f t="shared" si="82"/>
        <v>556483.18000000052</v>
      </c>
      <c r="P5272"/>
    </row>
    <row r="5273" spans="1:16" hidden="1">
      <c r="A5273" t="s">
        <v>22395</v>
      </c>
      <c r="B5273" s="1">
        <v>42109</v>
      </c>
      <c r="C5273" t="s">
        <v>22417</v>
      </c>
      <c r="D5273">
        <v>2</v>
      </c>
      <c r="E5273" t="s">
        <v>22418</v>
      </c>
      <c r="F5273" t="s">
        <v>7054</v>
      </c>
      <c r="G5273" t="s">
        <v>4</v>
      </c>
      <c r="H5273" t="s">
        <v>19657</v>
      </c>
      <c r="I5273" s="2">
        <v>649.15</v>
      </c>
      <c r="J5273" s="5"/>
      <c r="L5273" s="5"/>
      <c r="M5273" s="2">
        <f t="shared" si="82"/>
        <v>557132.33000000054</v>
      </c>
      <c r="P5273"/>
    </row>
    <row r="5274" spans="1:16" hidden="1">
      <c r="A5274" t="s">
        <v>22419</v>
      </c>
      <c r="B5274" s="1">
        <v>42109</v>
      </c>
      <c r="C5274" t="s">
        <v>18</v>
      </c>
      <c r="D5274">
        <v>2</v>
      </c>
      <c r="E5274" t="s">
        <v>22441</v>
      </c>
      <c r="F5274" t="s">
        <v>13559</v>
      </c>
      <c r="G5274" t="s">
        <v>479</v>
      </c>
      <c r="H5274" t="s">
        <v>65</v>
      </c>
      <c r="I5274" s="2">
        <v>150</v>
      </c>
      <c r="J5274" s="5"/>
      <c r="L5274" s="5"/>
      <c r="M5274" s="2">
        <f t="shared" si="82"/>
        <v>557282.33000000054</v>
      </c>
      <c r="P5274"/>
    </row>
    <row r="5275" spans="1:16" hidden="1">
      <c r="A5275" t="s">
        <v>22442</v>
      </c>
      <c r="B5275" s="1">
        <v>42109</v>
      </c>
      <c r="C5275" t="s">
        <v>22459</v>
      </c>
      <c r="D5275">
        <v>2</v>
      </c>
      <c r="E5275" t="s">
        <v>22460</v>
      </c>
      <c r="F5275" t="s">
        <v>7054</v>
      </c>
      <c r="G5275" t="s">
        <v>4</v>
      </c>
      <c r="H5275" t="s">
        <v>22461</v>
      </c>
      <c r="I5275" s="2">
        <v>4100</v>
      </c>
      <c r="J5275" s="5"/>
      <c r="L5275" s="5"/>
      <c r="M5275" s="2">
        <f t="shared" si="82"/>
        <v>561382.33000000054</v>
      </c>
      <c r="P5275"/>
    </row>
    <row r="5276" spans="1:16" hidden="1">
      <c r="A5276" t="s">
        <v>22462</v>
      </c>
      <c r="B5276" s="1">
        <v>42109</v>
      </c>
      <c r="C5276" t="s">
        <v>18</v>
      </c>
      <c r="D5276">
        <v>2</v>
      </c>
      <c r="E5276" t="s">
        <v>22485</v>
      </c>
      <c r="F5276" t="s">
        <v>13559</v>
      </c>
      <c r="G5276" t="s">
        <v>479</v>
      </c>
      <c r="H5276" t="s">
        <v>65</v>
      </c>
      <c r="I5276" s="2">
        <v>737.46</v>
      </c>
      <c r="J5276" s="5"/>
      <c r="L5276" s="5"/>
      <c r="M5276" s="2">
        <f t="shared" si="82"/>
        <v>562119.7900000005</v>
      </c>
      <c r="P5276"/>
    </row>
    <row r="5277" spans="1:16" hidden="1">
      <c r="A5277" t="s">
        <v>22486</v>
      </c>
      <c r="B5277" s="1">
        <v>42109</v>
      </c>
      <c r="C5277" t="s">
        <v>22511</v>
      </c>
      <c r="D5277">
        <v>2</v>
      </c>
      <c r="E5277" t="s">
        <v>22512</v>
      </c>
      <c r="F5277" t="s">
        <v>7054</v>
      </c>
      <c r="G5277" t="s">
        <v>4</v>
      </c>
      <c r="H5277" t="s">
        <v>435</v>
      </c>
      <c r="I5277" s="2">
        <v>3030</v>
      </c>
      <c r="J5277" s="5"/>
      <c r="L5277" s="5"/>
      <c r="M5277" s="2">
        <f t="shared" si="82"/>
        <v>565149.7900000005</v>
      </c>
      <c r="P5277"/>
    </row>
    <row r="5278" spans="1:16" hidden="1">
      <c r="A5278" t="s">
        <v>22513</v>
      </c>
      <c r="B5278" s="1">
        <v>42109</v>
      </c>
      <c r="C5278" t="s">
        <v>18</v>
      </c>
      <c r="D5278">
        <v>2</v>
      </c>
      <c r="E5278" t="s">
        <v>22534</v>
      </c>
      <c r="F5278" t="s">
        <v>13559</v>
      </c>
      <c r="G5278" t="s">
        <v>479</v>
      </c>
      <c r="H5278" t="s">
        <v>22535</v>
      </c>
      <c r="I5278" s="2">
        <v>1217.8599999999999</v>
      </c>
      <c r="J5278" s="5"/>
      <c r="L5278" s="5"/>
      <c r="M5278" s="2">
        <f t="shared" si="82"/>
        <v>566367.65000000049</v>
      </c>
      <c r="P5278"/>
    </row>
    <row r="5279" spans="1:16" hidden="1">
      <c r="A5279" t="s">
        <v>22536</v>
      </c>
      <c r="B5279" s="1">
        <v>42109</v>
      </c>
      <c r="C5279" t="s">
        <v>22559</v>
      </c>
      <c r="D5279">
        <v>2</v>
      </c>
      <c r="E5279" t="s">
        <v>22560</v>
      </c>
      <c r="F5279" t="s">
        <v>7054</v>
      </c>
      <c r="G5279" t="s">
        <v>4</v>
      </c>
      <c r="H5279" t="s">
        <v>4242</v>
      </c>
      <c r="J5279" s="5"/>
      <c r="K5279" s="2">
        <v>2990</v>
      </c>
      <c r="L5279" s="5"/>
      <c r="M5279" s="2">
        <f t="shared" si="82"/>
        <v>563377.65000000049</v>
      </c>
      <c r="P5279"/>
    </row>
    <row r="5280" spans="1:16" hidden="1">
      <c r="A5280" t="s">
        <v>22536</v>
      </c>
      <c r="B5280" s="1">
        <v>42109</v>
      </c>
      <c r="C5280" t="s">
        <v>22559</v>
      </c>
      <c r="D5280">
        <v>2</v>
      </c>
      <c r="E5280" t="s">
        <v>22560</v>
      </c>
      <c r="F5280" t="s">
        <v>7054</v>
      </c>
      <c r="G5280" t="s">
        <v>4</v>
      </c>
      <c r="H5280" t="s">
        <v>4242</v>
      </c>
      <c r="I5280" s="2">
        <v>2990</v>
      </c>
      <c r="J5280" s="5"/>
      <c r="L5280" s="5"/>
      <c r="M5280" s="2">
        <f t="shared" si="82"/>
        <v>566367.65000000049</v>
      </c>
      <c r="P5280"/>
    </row>
    <row r="5281" spans="1:16" hidden="1">
      <c r="A5281" t="s">
        <v>22561</v>
      </c>
      <c r="B5281" s="1">
        <v>42109</v>
      </c>
      <c r="C5281" t="s">
        <v>22587</v>
      </c>
      <c r="D5281">
        <v>2</v>
      </c>
      <c r="E5281" t="s">
        <v>22588</v>
      </c>
      <c r="F5281" t="s">
        <v>7054</v>
      </c>
      <c r="G5281" t="s">
        <v>4</v>
      </c>
      <c r="H5281" t="s">
        <v>15127</v>
      </c>
      <c r="I5281" s="2">
        <v>1025</v>
      </c>
      <c r="J5281" s="5"/>
      <c r="L5281" s="5"/>
      <c r="M5281" s="2">
        <f t="shared" si="82"/>
        <v>567392.65000000049</v>
      </c>
      <c r="P5281"/>
    </row>
    <row r="5282" spans="1:16" hidden="1">
      <c r="A5282" t="s">
        <v>22589</v>
      </c>
      <c r="B5282" s="1">
        <v>42109</v>
      </c>
      <c r="C5282" t="s">
        <v>674</v>
      </c>
      <c r="D5282">
        <v>2</v>
      </c>
      <c r="E5282" t="s">
        <v>22611</v>
      </c>
      <c r="F5282" t="s">
        <v>13559</v>
      </c>
      <c r="G5282" t="s">
        <v>479</v>
      </c>
      <c r="H5282" t="s">
        <v>3512</v>
      </c>
      <c r="J5282" s="5"/>
      <c r="K5282" s="2">
        <v>382.31</v>
      </c>
      <c r="L5282" s="5"/>
      <c r="M5282" s="2">
        <f t="shared" si="82"/>
        <v>567010.34000000043</v>
      </c>
      <c r="P5282"/>
    </row>
    <row r="5283" spans="1:16" hidden="1">
      <c r="A5283" t="s">
        <v>22589</v>
      </c>
      <c r="B5283" s="1">
        <v>42109</v>
      </c>
      <c r="C5283" t="s">
        <v>674</v>
      </c>
      <c r="D5283">
        <v>2</v>
      </c>
      <c r="E5283" t="s">
        <v>22611</v>
      </c>
      <c r="F5283" t="s">
        <v>13559</v>
      </c>
      <c r="G5283" t="s">
        <v>479</v>
      </c>
      <c r="H5283" t="s">
        <v>3512</v>
      </c>
      <c r="I5283" s="2">
        <v>382.31</v>
      </c>
      <c r="J5283" s="5"/>
      <c r="L5283" s="5"/>
      <c r="M5283" s="2">
        <f t="shared" si="82"/>
        <v>567392.65000000049</v>
      </c>
      <c r="P5283"/>
    </row>
    <row r="5284" spans="1:16" hidden="1">
      <c r="A5284" t="s">
        <v>22613</v>
      </c>
      <c r="B5284" s="1">
        <v>42109</v>
      </c>
      <c r="C5284" t="s">
        <v>18</v>
      </c>
      <c r="D5284">
        <v>2</v>
      </c>
      <c r="E5284" t="s">
        <v>22633</v>
      </c>
      <c r="F5284" t="s">
        <v>13559</v>
      </c>
      <c r="G5284" t="s">
        <v>479</v>
      </c>
      <c r="H5284" t="s">
        <v>3512</v>
      </c>
      <c r="I5284" s="2">
        <v>74.599999999999994</v>
      </c>
      <c r="J5284" s="5"/>
      <c r="L5284" s="5"/>
      <c r="M5284" s="2">
        <f t="shared" si="82"/>
        <v>567467.25000000047</v>
      </c>
      <c r="P5284"/>
    </row>
    <row r="5285" spans="1:16" hidden="1">
      <c r="A5285" t="s">
        <v>22636</v>
      </c>
      <c r="B5285" s="1">
        <v>42109</v>
      </c>
      <c r="C5285" t="s">
        <v>22659</v>
      </c>
      <c r="D5285">
        <v>1</v>
      </c>
      <c r="E5285" t="s">
        <v>22660</v>
      </c>
      <c r="F5285" t="s">
        <v>13565</v>
      </c>
      <c r="G5285" t="s">
        <v>4</v>
      </c>
      <c r="H5285" t="s">
        <v>4297</v>
      </c>
      <c r="I5285" s="2">
        <v>130000</v>
      </c>
      <c r="J5285" s="5"/>
      <c r="L5285" s="5"/>
      <c r="M5285" s="2">
        <f t="shared" si="82"/>
        <v>697467.25000000047</v>
      </c>
      <c r="P5285"/>
    </row>
    <row r="5286" spans="1:16" hidden="1">
      <c r="A5286" t="s">
        <v>22664</v>
      </c>
      <c r="B5286" s="1">
        <v>42109</v>
      </c>
      <c r="C5286" t="s">
        <v>22684</v>
      </c>
      <c r="D5286">
        <v>2</v>
      </c>
      <c r="E5286" t="s">
        <v>22685</v>
      </c>
      <c r="F5286" t="s">
        <v>7054</v>
      </c>
      <c r="G5286" t="s">
        <v>4</v>
      </c>
      <c r="H5286" t="s">
        <v>2119</v>
      </c>
      <c r="J5286" s="5"/>
      <c r="K5286" s="2">
        <v>972.72</v>
      </c>
      <c r="L5286" s="5"/>
      <c r="M5286" s="2">
        <f t="shared" si="82"/>
        <v>696494.53000000049</v>
      </c>
      <c r="P5286"/>
    </row>
    <row r="5287" spans="1:16" hidden="1">
      <c r="A5287" t="s">
        <v>22664</v>
      </c>
      <c r="B5287" s="1">
        <v>42109</v>
      </c>
      <c r="C5287" t="s">
        <v>22684</v>
      </c>
      <c r="D5287">
        <v>2</v>
      </c>
      <c r="E5287" t="s">
        <v>22685</v>
      </c>
      <c r="F5287" t="s">
        <v>7054</v>
      </c>
      <c r="G5287" t="s">
        <v>4</v>
      </c>
      <c r="H5287" t="s">
        <v>2119</v>
      </c>
      <c r="I5287" s="2">
        <v>972.73</v>
      </c>
      <c r="J5287" s="5"/>
      <c r="L5287" s="5"/>
      <c r="M5287" s="2">
        <f t="shared" si="82"/>
        <v>697467.26000000047</v>
      </c>
      <c r="P5287"/>
    </row>
    <row r="5288" spans="1:16" hidden="1">
      <c r="A5288" t="s">
        <v>22691</v>
      </c>
      <c r="B5288" s="1">
        <v>42109</v>
      </c>
      <c r="C5288" t="s">
        <v>22708</v>
      </c>
      <c r="D5288">
        <v>2</v>
      </c>
      <c r="E5288" t="s">
        <v>22709</v>
      </c>
      <c r="F5288" t="s">
        <v>7054</v>
      </c>
      <c r="G5288" t="s">
        <v>4</v>
      </c>
      <c r="H5288" t="s">
        <v>2138</v>
      </c>
      <c r="I5288" s="2">
        <v>100</v>
      </c>
      <c r="J5288" s="5"/>
      <c r="L5288" s="5"/>
      <c r="M5288" s="2">
        <f t="shared" si="82"/>
        <v>697567.26000000047</v>
      </c>
      <c r="P5288"/>
    </row>
    <row r="5289" spans="1:16" hidden="1">
      <c r="A5289" t="s">
        <v>22713</v>
      </c>
      <c r="B5289" s="1">
        <v>42109</v>
      </c>
      <c r="C5289" t="s">
        <v>4654</v>
      </c>
      <c r="D5289">
        <v>2</v>
      </c>
      <c r="E5289" t="s">
        <v>22731</v>
      </c>
      <c r="F5289" t="s">
        <v>13559</v>
      </c>
      <c r="G5289" t="s">
        <v>313</v>
      </c>
      <c r="H5289" t="s">
        <v>4626</v>
      </c>
      <c r="I5289" s="2">
        <v>8672.9599999999991</v>
      </c>
      <c r="J5289" s="5"/>
      <c r="L5289" s="5"/>
      <c r="M5289" s="2">
        <f t="shared" si="82"/>
        <v>706240.22000000044</v>
      </c>
      <c r="P5289"/>
    </row>
    <row r="5290" spans="1:16" hidden="1">
      <c r="A5290" t="s">
        <v>22735</v>
      </c>
      <c r="B5290" s="1">
        <v>42109</v>
      </c>
      <c r="C5290" t="s">
        <v>22751</v>
      </c>
      <c r="D5290">
        <v>1</v>
      </c>
      <c r="E5290" t="s">
        <v>22752</v>
      </c>
      <c r="F5290" t="s">
        <v>13565</v>
      </c>
      <c r="G5290" t="s">
        <v>4</v>
      </c>
      <c r="H5290" t="s">
        <v>4307</v>
      </c>
      <c r="I5290" s="2">
        <v>19260</v>
      </c>
      <c r="J5290" s="5"/>
      <c r="L5290" s="5"/>
      <c r="M5290" s="2">
        <f t="shared" si="82"/>
        <v>725500.22000000044</v>
      </c>
      <c r="P5290"/>
    </row>
    <row r="5291" spans="1:16" hidden="1">
      <c r="A5291" t="s">
        <v>22756</v>
      </c>
      <c r="B5291" s="1">
        <v>42109</v>
      </c>
      <c r="C5291" t="s">
        <v>22771</v>
      </c>
      <c r="D5291">
        <v>2</v>
      </c>
      <c r="E5291" t="s">
        <v>22772</v>
      </c>
      <c r="F5291" t="s">
        <v>7054</v>
      </c>
      <c r="G5291" t="s">
        <v>4</v>
      </c>
      <c r="H5291" t="s">
        <v>1327</v>
      </c>
      <c r="I5291" s="2">
        <v>9408.33</v>
      </c>
      <c r="J5291" s="5"/>
      <c r="L5291" s="5"/>
      <c r="M5291" s="2">
        <f t="shared" si="82"/>
        <v>734908.5500000004</v>
      </c>
      <c r="P5291"/>
    </row>
    <row r="5292" spans="1:16" hidden="1">
      <c r="A5292" t="s">
        <v>22776</v>
      </c>
      <c r="B5292" s="1">
        <v>42109</v>
      </c>
      <c r="C5292" t="s">
        <v>22795</v>
      </c>
      <c r="D5292">
        <v>2</v>
      </c>
      <c r="E5292" t="s">
        <v>22796</v>
      </c>
      <c r="F5292" t="s">
        <v>7054</v>
      </c>
      <c r="G5292" t="s">
        <v>4</v>
      </c>
      <c r="H5292" t="s">
        <v>22797</v>
      </c>
      <c r="I5292" s="2">
        <v>1840</v>
      </c>
      <c r="J5292" s="5"/>
      <c r="L5292" s="5"/>
      <c r="M5292" s="2">
        <f t="shared" si="82"/>
        <v>736748.5500000004</v>
      </c>
      <c r="P5292"/>
    </row>
    <row r="5293" spans="1:16" hidden="1">
      <c r="A5293" t="s">
        <v>22800</v>
      </c>
      <c r="B5293" s="1">
        <v>42109</v>
      </c>
      <c r="C5293" t="s">
        <v>22819</v>
      </c>
      <c r="D5293">
        <v>2</v>
      </c>
      <c r="E5293" t="s">
        <v>22820</v>
      </c>
      <c r="F5293" t="s">
        <v>7054</v>
      </c>
      <c r="G5293" t="s">
        <v>4</v>
      </c>
      <c r="H5293" t="s">
        <v>22821</v>
      </c>
      <c r="I5293" s="2">
        <v>1025</v>
      </c>
      <c r="J5293" s="5"/>
      <c r="L5293" s="5"/>
      <c r="M5293" s="2">
        <f t="shared" si="82"/>
        <v>737773.5500000004</v>
      </c>
      <c r="P5293"/>
    </row>
    <row r="5294" spans="1:16" hidden="1">
      <c r="A5294" t="s">
        <v>22826</v>
      </c>
      <c r="B5294" s="1">
        <v>42109</v>
      </c>
      <c r="C5294" t="s">
        <v>22843</v>
      </c>
      <c r="D5294">
        <v>2</v>
      </c>
      <c r="E5294" t="s">
        <v>22844</v>
      </c>
      <c r="F5294" t="s">
        <v>7054</v>
      </c>
      <c r="G5294" t="s">
        <v>4</v>
      </c>
      <c r="H5294" t="s">
        <v>1677</v>
      </c>
      <c r="I5294" s="2">
        <v>1025</v>
      </c>
      <c r="J5294" s="5"/>
      <c r="L5294" s="5"/>
      <c r="M5294" s="2">
        <f t="shared" si="82"/>
        <v>738798.5500000004</v>
      </c>
      <c r="P5294"/>
    </row>
    <row r="5295" spans="1:16" hidden="1">
      <c r="A5295" t="s">
        <v>22849</v>
      </c>
      <c r="B5295" s="1">
        <v>42109</v>
      </c>
      <c r="C5295" t="s">
        <v>22868</v>
      </c>
      <c r="D5295">
        <v>2</v>
      </c>
      <c r="E5295" t="s">
        <v>22869</v>
      </c>
      <c r="F5295" t="s">
        <v>7054</v>
      </c>
      <c r="G5295" t="s">
        <v>4</v>
      </c>
      <c r="H5295" t="s">
        <v>22870</v>
      </c>
      <c r="J5295" s="5"/>
      <c r="K5295" s="2">
        <v>1025</v>
      </c>
      <c r="L5295" s="5"/>
      <c r="M5295" s="2">
        <f t="shared" si="82"/>
        <v>737773.5500000004</v>
      </c>
      <c r="P5295"/>
    </row>
    <row r="5296" spans="1:16" hidden="1">
      <c r="A5296" t="s">
        <v>22849</v>
      </c>
      <c r="B5296" s="1">
        <v>42109</v>
      </c>
      <c r="C5296" t="s">
        <v>22868</v>
      </c>
      <c r="D5296">
        <v>2</v>
      </c>
      <c r="E5296" t="s">
        <v>22869</v>
      </c>
      <c r="F5296" t="s">
        <v>7054</v>
      </c>
      <c r="G5296" t="s">
        <v>4</v>
      </c>
      <c r="H5296" t="s">
        <v>22870</v>
      </c>
      <c r="I5296" s="2">
        <v>1025</v>
      </c>
      <c r="J5296" s="5"/>
      <c r="L5296" s="5"/>
      <c r="M5296" s="2">
        <f t="shared" si="82"/>
        <v>738798.5500000004</v>
      </c>
      <c r="P5296"/>
    </row>
    <row r="5297" spans="1:16" hidden="1">
      <c r="A5297" t="s">
        <v>22873</v>
      </c>
      <c r="B5297" s="1">
        <v>42109</v>
      </c>
      <c r="C5297" t="s">
        <v>22890</v>
      </c>
      <c r="D5297">
        <v>2</v>
      </c>
      <c r="E5297" t="s">
        <v>22891</v>
      </c>
      <c r="F5297" t="s">
        <v>7054</v>
      </c>
      <c r="G5297" t="s">
        <v>4</v>
      </c>
      <c r="H5297" t="s">
        <v>4357</v>
      </c>
      <c r="I5297" s="2">
        <v>600.01</v>
      </c>
      <c r="J5297" s="5"/>
      <c r="L5297" s="5"/>
      <c r="M5297" s="2">
        <f t="shared" si="82"/>
        <v>739398.56000000041</v>
      </c>
      <c r="P5297"/>
    </row>
    <row r="5298" spans="1:16" hidden="1">
      <c r="A5298" t="s">
        <v>4391</v>
      </c>
      <c r="B5298" s="36">
        <v>42110</v>
      </c>
      <c r="C5298" s="35" t="s">
        <v>1</v>
      </c>
      <c r="D5298" s="35">
        <v>1</v>
      </c>
      <c r="E5298" s="35" t="s">
        <v>4395</v>
      </c>
      <c r="F5298" s="35" t="s">
        <v>67</v>
      </c>
      <c r="G5298" s="35" t="s">
        <v>4</v>
      </c>
      <c r="H5298" s="35" t="s">
        <v>4396</v>
      </c>
      <c r="I5298" s="11"/>
      <c r="J5298" s="12"/>
      <c r="K5298" s="11">
        <v>3030</v>
      </c>
      <c r="L5298" s="12"/>
      <c r="M5298" s="11">
        <f t="shared" si="82"/>
        <v>736368.56000000041</v>
      </c>
      <c r="P5298"/>
    </row>
    <row r="5299" spans="1:16" hidden="1">
      <c r="A5299" t="s">
        <v>4404</v>
      </c>
      <c r="B5299" s="1">
        <v>42110</v>
      </c>
      <c r="C5299" t="s">
        <v>6</v>
      </c>
      <c r="D5299">
        <v>1</v>
      </c>
      <c r="E5299" t="s">
        <v>4407</v>
      </c>
      <c r="F5299" t="s">
        <v>29</v>
      </c>
      <c r="G5299" t="s">
        <v>4</v>
      </c>
      <c r="H5299" t="s">
        <v>2900</v>
      </c>
      <c r="I5299" s="2">
        <v>1722.37</v>
      </c>
      <c r="J5299" s="5"/>
      <c r="L5299" s="5"/>
      <c r="M5299" s="2">
        <f t="shared" si="82"/>
        <v>738090.9300000004</v>
      </c>
      <c r="P5299"/>
    </row>
    <row r="5300" spans="1:16" hidden="1">
      <c r="A5300" t="s">
        <v>4412</v>
      </c>
      <c r="B5300" s="1">
        <v>42110</v>
      </c>
      <c r="C5300" t="s">
        <v>1</v>
      </c>
      <c r="D5300">
        <v>1</v>
      </c>
      <c r="E5300" t="s">
        <v>4413</v>
      </c>
      <c r="F5300" t="s">
        <v>13</v>
      </c>
      <c r="G5300" t="s">
        <v>4</v>
      </c>
      <c r="H5300" t="s">
        <v>4414</v>
      </c>
      <c r="J5300" s="5"/>
      <c r="K5300" s="2">
        <v>131000</v>
      </c>
      <c r="L5300" s="5"/>
      <c r="M5300" s="2">
        <f t="shared" si="82"/>
        <v>607090.9300000004</v>
      </c>
      <c r="P5300"/>
    </row>
    <row r="5301" spans="1:16" hidden="1">
      <c r="A5301" t="s">
        <v>4505</v>
      </c>
      <c r="B5301" s="1">
        <v>42110</v>
      </c>
      <c r="C5301" t="s">
        <v>11</v>
      </c>
      <c r="D5301">
        <v>1</v>
      </c>
      <c r="E5301" t="s">
        <v>4511</v>
      </c>
      <c r="F5301" t="s">
        <v>13</v>
      </c>
      <c r="G5301" t="s">
        <v>4</v>
      </c>
      <c r="H5301" t="s">
        <v>4512</v>
      </c>
      <c r="J5301" s="5"/>
      <c r="K5301" s="2">
        <v>1840</v>
      </c>
      <c r="L5301" s="5"/>
      <c r="M5301" s="2">
        <f t="shared" si="82"/>
        <v>605250.9300000004</v>
      </c>
      <c r="P5301"/>
    </row>
    <row r="5302" spans="1:16" hidden="1">
      <c r="A5302" t="s">
        <v>4553</v>
      </c>
      <c r="B5302" s="1">
        <v>42110</v>
      </c>
      <c r="C5302" t="s">
        <v>18</v>
      </c>
      <c r="D5302">
        <v>1</v>
      </c>
      <c r="E5302" t="s">
        <v>4562</v>
      </c>
      <c r="F5302" t="s">
        <v>13</v>
      </c>
      <c r="G5302" t="s">
        <v>4</v>
      </c>
      <c r="H5302" t="s">
        <v>4563</v>
      </c>
      <c r="J5302" s="5"/>
      <c r="K5302" s="2">
        <v>25000</v>
      </c>
      <c r="L5302" s="5"/>
      <c r="M5302" s="2">
        <f t="shared" si="82"/>
        <v>580250.9300000004</v>
      </c>
      <c r="P5302"/>
    </row>
    <row r="5303" spans="1:16" hidden="1">
      <c r="A5303" t="s">
        <v>4564</v>
      </c>
      <c r="B5303" s="1">
        <v>42110</v>
      </c>
      <c r="C5303" t="s">
        <v>18</v>
      </c>
      <c r="D5303">
        <v>1</v>
      </c>
      <c r="E5303" t="s">
        <v>4567</v>
      </c>
      <c r="F5303" t="s">
        <v>13</v>
      </c>
      <c r="G5303" t="s">
        <v>4</v>
      </c>
      <c r="H5303" t="s">
        <v>4568</v>
      </c>
      <c r="J5303" s="5"/>
      <c r="K5303" s="2">
        <v>98000</v>
      </c>
      <c r="L5303" s="5"/>
      <c r="M5303" s="2">
        <f t="shared" si="82"/>
        <v>482250.9300000004</v>
      </c>
      <c r="P5303"/>
    </row>
    <row r="5304" spans="1:16" hidden="1">
      <c r="A5304" t="s">
        <v>4569</v>
      </c>
      <c r="B5304" s="1">
        <v>42110</v>
      </c>
      <c r="C5304" t="s">
        <v>11</v>
      </c>
      <c r="D5304">
        <v>1</v>
      </c>
      <c r="E5304" t="s">
        <v>4574</v>
      </c>
      <c r="F5304" t="s">
        <v>13</v>
      </c>
      <c r="G5304" t="s">
        <v>4</v>
      </c>
      <c r="H5304" t="s">
        <v>4575</v>
      </c>
      <c r="J5304" s="5"/>
      <c r="K5304" s="2">
        <v>1025</v>
      </c>
      <c r="L5304" s="5"/>
      <c r="M5304" s="2">
        <f t="shared" si="82"/>
        <v>481225.9300000004</v>
      </c>
      <c r="P5304"/>
    </row>
    <row r="5305" spans="1:16" hidden="1">
      <c r="A5305" t="s">
        <v>4645</v>
      </c>
      <c r="B5305" s="1">
        <v>42110</v>
      </c>
      <c r="C5305" t="s">
        <v>43</v>
      </c>
      <c r="D5305">
        <v>1</v>
      </c>
      <c r="E5305" t="s">
        <v>4650</v>
      </c>
      <c r="F5305" t="s">
        <v>67</v>
      </c>
      <c r="G5305" t="s">
        <v>4</v>
      </c>
      <c r="H5305" t="s">
        <v>4651</v>
      </c>
      <c r="J5305" s="5"/>
      <c r="K5305" s="2">
        <v>6960</v>
      </c>
      <c r="L5305" s="5"/>
      <c r="M5305" s="2">
        <f t="shared" si="82"/>
        <v>474265.9300000004</v>
      </c>
      <c r="P5305"/>
    </row>
    <row r="5306" spans="1:16" hidden="1">
      <c r="A5306" t="s">
        <v>4684</v>
      </c>
      <c r="B5306" s="1">
        <v>42110</v>
      </c>
      <c r="C5306" t="s">
        <v>6</v>
      </c>
      <c r="D5306">
        <v>1</v>
      </c>
      <c r="E5306" t="s">
        <v>4694</v>
      </c>
      <c r="F5306" t="s">
        <v>29</v>
      </c>
      <c r="G5306" t="s">
        <v>4</v>
      </c>
      <c r="H5306" t="s">
        <v>4695</v>
      </c>
      <c r="I5306" s="2">
        <v>3939.81</v>
      </c>
      <c r="J5306" s="5"/>
      <c r="L5306" s="5"/>
      <c r="M5306" s="2">
        <f t="shared" si="82"/>
        <v>478205.7400000004</v>
      </c>
      <c r="P5306"/>
    </row>
    <row r="5307" spans="1:16" hidden="1">
      <c r="A5307" t="s">
        <v>4727</v>
      </c>
      <c r="B5307" s="1">
        <v>42110</v>
      </c>
      <c r="C5307" t="s">
        <v>1</v>
      </c>
      <c r="D5307">
        <v>1</v>
      </c>
      <c r="E5307" t="s">
        <v>4733</v>
      </c>
      <c r="F5307" t="s">
        <v>13</v>
      </c>
      <c r="G5307" t="s">
        <v>4</v>
      </c>
      <c r="H5307" t="s">
        <v>666</v>
      </c>
      <c r="J5307" s="5"/>
      <c r="K5307" s="2">
        <v>2645.72</v>
      </c>
      <c r="L5307" s="5"/>
      <c r="M5307" s="2">
        <f t="shared" si="82"/>
        <v>475560.02000000043</v>
      </c>
      <c r="P5307"/>
    </row>
    <row r="5308" spans="1:16" hidden="1">
      <c r="A5308" t="s">
        <v>4750</v>
      </c>
      <c r="B5308" s="1">
        <v>42110</v>
      </c>
      <c r="C5308" t="s">
        <v>11</v>
      </c>
      <c r="D5308">
        <v>1</v>
      </c>
      <c r="E5308" t="s">
        <v>4755</v>
      </c>
      <c r="F5308" t="s">
        <v>45</v>
      </c>
      <c r="G5308" t="s">
        <v>4</v>
      </c>
      <c r="H5308" t="s">
        <v>984</v>
      </c>
      <c r="J5308" s="5"/>
      <c r="K5308" s="2">
        <v>1025</v>
      </c>
      <c r="L5308" s="5"/>
      <c r="M5308" s="2">
        <f t="shared" si="82"/>
        <v>474535.02000000043</v>
      </c>
      <c r="P5308"/>
    </row>
    <row r="5309" spans="1:16" hidden="1">
      <c r="A5309" t="s">
        <v>4756</v>
      </c>
      <c r="B5309" s="1">
        <v>42110</v>
      </c>
      <c r="C5309" t="s">
        <v>6</v>
      </c>
      <c r="D5309">
        <v>1</v>
      </c>
      <c r="E5309" t="s">
        <v>4762</v>
      </c>
      <c r="F5309" t="s">
        <v>29</v>
      </c>
      <c r="G5309" t="s">
        <v>4</v>
      </c>
      <c r="H5309" t="s">
        <v>4763</v>
      </c>
      <c r="I5309" s="2">
        <v>353.24</v>
      </c>
      <c r="J5309" s="5"/>
      <c r="L5309" s="5"/>
      <c r="M5309" s="2">
        <f t="shared" si="82"/>
        <v>474888.26000000042</v>
      </c>
      <c r="P5309"/>
    </row>
    <row r="5310" spans="1:16" hidden="1">
      <c r="A5310" t="s">
        <v>4766</v>
      </c>
      <c r="B5310" s="1">
        <v>42110</v>
      </c>
      <c r="C5310" t="s">
        <v>6</v>
      </c>
      <c r="D5310">
        <v>1</v>
      </c>
      <c r="E5310" t="s">
        <v>4769</v>
      </c>
      <c r="F5310" t="s">
        <v>29</v>
      </c>
      <c r="G5310" t="s">
        <v>4</v>
      </c>
      <c r="H5310" t="s">
        <v>4770</v>
      </c>
      <c r="I5310" s="2">
        <v>2200</v>
      </c>
      <c r="J5310" s="5"/>
      <c r="L5310" s="5"/>
      <c r="M5310" s="2">
        <f t="shared" si="82"/>
        <v>477088.26000000042</v>
      </c>
      <c r="P5310"/>
    </row>
    <row r="5311" spans="1:16" hidden="1">
      <c r="A5311" t="s">
        <v>4771</v>
      </c>
      <c r="B5311" s="1">
        <v>42110</v>
      </c>
      <c r="C5311" t="s">
        <v>6</v>
      </c>
      <c r="D5311">
        <v>1</v>
      </c>
      <c r="E5311" t="s">
        <v>4775</v>
      </c>
      <c r="F5311" t="s">
        <v>29</v>
      </c>
      <c r="G5311" t="s">
        <v>4</v>
      </c>
      <c r="H5311" t="s">
        <v>4776</v>
      </c>
      <c r="I5311" s="2">
        <v>700</v>
      </c>
      <c r="J5311" s="5"/>
      <c r="L5311" s="5"/>
      <c r="M5311" s="2">
        <f t="shared" si="82"/>
        <v>477788.26000000042</v>
      </c>
      <c r="P5311"/>
    </row>
    <row r="5312" spans="1:16" hidden="1">
      <c r="A5312" t="s">
        <v>4777</v>
      </c>
      <c r="B5312" s="1">
        <v>42110</v>
      </c>
      <c r="C5312" t="s">
        <v>43</v>
      </c>
      <c r="D5312">
        <v>1</v>
      </c>
      <c r="E5312" t="s">
        <v>4784</v>
      </c>
      <c r="F5312" t="s">
        <v>13</v>
      </c>
      <c r="G5312" t="s">
        <v>4</v>
      </c>
      <c r="H5312" t="s">
        <v>4785</v>
      </c>
      <c r="J5312" s="5"/>
      <c r="K5312" s="2">
        <v>4100.01</v>
      </c>
      <c r="L5312" s="5"/>
      <c r="M5312" s="2">
        <f t="shared" si="82"/>
        <v>473688.25000000041</v>
      </c>
      <c r="P5312"/>
    </row>
    <row r="5313" spans="1:16" hidden="1">
      <c r="A5313" t="s">
        <v>4821</v>
      </c>
      <c r="B5313" s="1">
        <v>42110</v>
      </c>
      <c r="C5313" t="s">
        <v>1</v>
      </c>
      <c r="D5313">
        <v>1</v>
      </c>
      <c r="E5313" t="s">
        <v>4826</v>
      </c>
      <c r="F5313" t="s">
        <v>45</v>
      </c>
      <c r="G5313" t="s">
        <v>4</v>
      </c>
      <c r="H5313" t="s">
        <v>3490</v>
      </c>
      <c r="J5313" s="5"/>
      <c r="K5313" s="2">
        <v>140000</v>
      </c>
      <c r="L5313" s="5"/>
      <c r="M5313" s="2">
        <f t="shared" si="82"/>
        <v>333688.25000000041</v>
      </c>
      <c r="P5313"/>
    </row>
    <row r="5314" spans="1:16" hidden="1">
      <c r="A5314" t="s">
        <v>4861</v>
      </c>
      <c r="B5314" s="1">
        <v>42110</v>
      </c>
      <c r="C5314" t="s">
        <v>195</v>
      </c>
      <c r="D5314">
        <v>1</v>
      </c>
      <c r="E5314" t="s">
        <v>4864</v>
      </c>
      <c r="F5314" t="s">
        <v>13</v>
      </c>
      <c r="G5314" t="s">
        <v>4</v>
      </c>
      <c r="H5314" t="s">
        <v>195</v>
      </c>
      <c r="J5314" s="5"/>
      <c r="K5314" s="2">
        <v>12722.48</v>
      </c>
      <c r="L5314" s="5"/>
      <c r="M5314" s="2">
        <f t="shared" si="82"/>
        <v>320965.77000000043</v>
      </c>
      <c r="P5314"/>
    </row>
    <row r="5315" spans="1:16" hidden="1">
      <c r="A5315" t="s">
        <v>4865</v>
      </c>
      <c r="B5315" s="1">
        <v>42110</v>
      </c>
      <c r="C5315" t="s">
        <v>200</v>
      </c>
      <c r="D5315">
        <v>1</v>
      </c>
      <c r="E5315" t="s">
        <v>4866</v>
      </c>
      <c r="F5315" t="s">
        <v>16</v>
      </c>
      <c r="G5315" t="s">
        <v>4</v>
      </c>
      <c r="H5315" t="s">
        <v>200</v>
      </c>
      <c r="J5315" s="5"/>
      <c r="K5315" s="2">
        <v>2961.41</v>
      </c>
      <c r="L5315" s="5"/>
      <c r="M5315" s="2">
        <f t="shared" si="82"/>
        <v>318004.36000000045</v>
      </c>
      <c r="P5315"/>
    </row>
    <row r="5316" spans="1:16" hidden="1">
      <c r="A5316" t="s">
        <v>4867</v>
      </c>
      <c r="B5316" s="1">
        <v>42110</v>
      </c>
      <c r="C5316" t="s">
        <v>18</v>
      </c>
      <c r="D5316">
        <v>1</v>
      </c>
      <c r="E5316" t="s">
        <v>4870</v>
      </c>
      <c r="F5316" t="s">
        <v>13</v>
      </c>
      <c r="G5316" t="s">
        <v>4</v>
      </c>
      <c r="H5316" t="s">
        <v>18</v>
      </c>
      <c r="J5316" s="5"/>
      <c r="K5316" s="2">
        <v>20195.28</v>
      </c>
      <c r="L5316" s="5"/>
      <c r="M5316" s="2">
        <f t="shared" si="82"/>
        <v>297809.08000000042</v>
      </c>
      <c r="P5316"/>
    </row>
    <row r="5317" spans="1:16" hidden="1">
      <c r="A5317" t="s">
        <v>22896</v>
      </c>
      <c r="B5317" s="1">
        <v>42110</v>
      </c>
      <c r="C5317" t="s">
        <v>22915</v>
      </c>
      <c r="D5317">
        <v>2</v>
      </c>
      <c r="E5317" t="s">
        <v>22916</v>
      </c>
      <c r="F5317" t="s">
        <v>7054</v>
      </c>
      <c r="G5317" t="s">
        <v>4</v>
      </c>
      <c r="H5317" t="s">
        <v>17458</v>
      </c>
      <c r="I5317" s="2">
        <v>3030</v>
      </c>
      <c r="J5317" s="5"/>
      <c r="L5317" s="5"/>
      <c r="M5317" s="2">
        <f t="shared" si="82"/>
        <v>300839.08000000042</v>
      </c>
      <c r="P5317"/>
    </row>
    <row r="5318" spans="1:16" hidden="1">
      <c r="A5318" t="s">
        <v>22918</v>
      </c>
      <c r="B5318" s="1">
        <v>42110</v>
      </c>
      <c r="C5318" t="s">
        <v>22935</v>
      </c>
      <c r="D5318">
        <v>1</v>
      </c>
      <c r="E5318" t="s">
        <v>22936</v>
      </c>
      <c r="F5318" t="s">
        <v>13565</v>
      </c>
      <c r="G5318" t="s">
        <v>4</v>
      </c>
      <c r="H5318" t="s">
        <v>4414</v>
      </c>
      <c r="I5318" s="2">
        <v>131000</v>
      </c>
      <c r="J5318" s="5"/>
      <c r="L5318" s="5"/>
      <c r="M5318" s="2">
        <f t="shared" si="82"/>
        <v>431839.08000000042</v>
      </c>
      <c r="P5318"/>
    </row>
    <row r="5319" spans="1:16" hidden="1">
      <c r="A5319" t="s">
        <v>22939</v>
      </c>
      <c r="B5319" s="1">
        <v>42110</v>
      </c>
      <c r="C5319" t="s">
        <v>18</v>
      </c>
      <c r="D5319">
        <v>2</v>
      </c>
      <c r="E5319" t="s">
        <v>22959</v>
      </c>
      <c r="F5319" t="s">
        <v>13559</v>
      </c>
      <c r="G5319" t="s">
        <v>479</v>
      </c>
      <c r="H5319" t="s">
        <v>22960</v>
      </c>
      <c r="I5319" s="2">
        <v>64.47</v>
      </c>
      <c r="J5319" s="5"/>
      <c r="L5319" s="5"/>
      <c r="M5319" s="2">
        <f t="shared" si="82"/>
        <v>431903.5500000004</v>
      </c>
      <c r="P5319"/>
    </row>
    <row r="5320" spans="1:16" hidden="1">
      <c r="A5320" t="s">
        <v>22963</v>
      </c>
      <c r="B5320" s="1">
        <v>42110</v>
      </c>
      <c r="C5320" t="s">
        <v>22980</v>
      </c>
      <c r="D5320">
        <v>2</v>
      </c>
      <c r="E5320" t="s">
        <v>22981</v>
      </c>
      <c r="F5320" t="s">
        <v>7054</v>
      </c>
      <c r="G5320" t="s">
        <v>4</v>
      </c>
      <c r="H5320" t="s">
        <v>14376</v>
      </c>
      <c r="I5320" s="2">
        <v>470</v>
      </c>
      <c r="J5320" s="5"/>
      <c r="L5320" s="5"/>
      <c r="M5320" s="2">
        <f t="shared" si="82"/>
        <v>432373.5500000004</v>
      </c>
      <c r="P5320"/>
    </row>
    <row r="5321" spans="1:16" hidden="1">
      <c r="A5321" t="s">
        <v>22983</v>
      </c>
      <c r="B5321" s="1">
        <v>42110</v>
      </c>
      <c r="C5321" t="s">
        <v>18</v>
      </c>
      <c r="D5321">
        <v>2</v>
      </c>
      <c r="E5321" t="s">
        <v>23006</v>
      </c>
      <c r="F5321" t="s">
        <v>13559</v>
      </c>
      <c r="G5321" t="s">
        <v>313</v>
      </c>
      <c r="H5321" t="s">
        <v>17729</v>
      </c>
      <c r="I5321" s="2">
        <v>224.3</v>
      </c>
      <c r="J5321" s="5"/>
      <c r="L5321" s="5"/>
      <c r="M5321" s="2">
        <f t="shared" ref="M5321:M5384" si="83">+M5320+I5321-K5321</f>
        <v>432597.85000000038</v>
      </c>
      <c r="P5321"/>
    </row>
    <row r="5322" spans="1:16" hidden="1">
      <c r="A5322" t="s">
        <v>23009</v>
      </c>
      <c r="B5322" s="1">
        <v>42110</v>
      </c>
      <c r="C5322" t="s">
        <v>23029</v>
      </c>
      <c r="D5322">
        <v>2</v>
      </c>
      <c r="E5322" t="s">
        <v>23030</v>
      </c>
      <c r="F5322" t="s">
        <v>7054</v>
      </c>
      <c r="G5322" t="s">
        <v>4</v>
      </c>
      <c r="H5322" t="s">
        <v>452</v>
      </c>
      <c r="J5322" s="5"/>
      <c r="K5322" s="2">
        <v>3203.27</v>
      </c>
      <c r="L5322" s="5"/>
      <c r="M5322" s="2">
        <f t="shared" si="83"/>
        <v>429394.58000000037</v>
      </c>
      <c r="P5322"/>
    </row>
    <row r="5323" spans="1:16" hidden="1">
      <c r="A5323" t="s">
        <v>23009</v>
      </c>
      <c r="B5323" s="1">
        <v>42110</v>
      </c>
      <c r="C5323" t="s">
        <v>23029</v>
      </c>
      <c r="D5323">
        <v>2</v>
      </c>
      <c r="E5323" t="s">
        <v>23030</v>
      </c>
      <c r="F5323" t="s">
        <v>7054</v>
      </c>
      <c r="G5323" t="s">
        <v>4</v>
      </c>
      <c r="H5323" t="s">
        <v>452</v>
      </c>
      <c r="I5323" s="2">
        <v>3403.27</v>
      </c>
      <c r="J5323" s="5"/>
      <c r="L5323" s="5"/>
      <c r="M5323" s="2">
        <f t="shared" si="83"/>
        <v>432797.85000000038</v>
      </c>
      <c r="P5323"/>
    </row>
    <row r="5324" spans="1:16" hidden="1">
      <c r="A5324" t="s">
        <v>23033</v>
      </c>
      <c r="B5324" s="1">
        <v>42110</v>
      </c>
      <c r="C5324" t="s">
        <v>23056</v>
      </c>
      <c r="D5324">
        <v>2</v>
      </c>
      <c r="E5324" t="s">
        <v>23057</v>
      </c>
      <c r="F5324" t="s">
        <v>7054</v>
      </c>
      <c r="G5324" t="s">
        <v>4</v>
      </c>
      <c r="H5324" t="s">
        <v>4512</v>
      </c>
      <c r="I5324" s="2">
        <v>1840</v>
      </c>
      <c r="J5324" s="5"/>
      <c r="L5324" s="5"/>
      <c r="M5324" s="2">
        <f t="shared" si="83"/>
        <v>434637.85000000038</v>
      </c>
      <c r="P5324"/>
    </row>
    <row r="5325" spans="1:16" hidden="1">
      <c r="A5325" t="s">
        <v>23087</v>
      </c>
      <c r="B5325" s="1">
        <v>42110</v>
      </c>
      <c r="C5325" t="s">
        <v>23106</v>
      </c>
      <c r="D5325">
        <v>2</v>
      </c>
      <c r="E5325" t="s">
        <v>23107</v>
      </c>
      <c r="F5325" t="s">
        <v>7054</v>
      </c>
      <c r="G5325" t="s">
        <v>4</v>
      </c>
      <c r="H5325" t="s">
        <v>22195</v>
      </c>
      <c r="I5325" s="2">
        <v>1025</v>
      </c>
      <c r="J5325" s="5"/>
      <c r="L5325" s="5"/>
      <c r="M5325" s="2">
        <f t="shared" si="83"/>
        <v>435662.85000000038</v>
      </c>
      <c r="P5325"/>
    </row>
    <row r="5326" spans="1:16" hidden="1">
      <c r="A5326" t="s">
        <v>23135</v>
      </c>
      <c r="B5326" s="1">
        <v>42110</v>
      </c>
      <c r="C5326" t="s">
        <v>23157</v>
      </c>
      <c r="D5326">
        <v>2</v>
      </c>
      <c r="E5326" t="s">
        <v>23158</v>
      </c>
      <c r="F5326" t="s">
        <v>7054</v>
      </c>
      <c r="G5326" t="s">
        <v>4</v>
      </c>
      <c r="H5326" t="s">
        <v>3534</v>
      </c>
      <c r="I5326" s="2">
        <v>3029.99</v>
      </c>
      <c r="J5326" s="5"/>
      <c r="L5326" s="5"/>
      <c r="M5326" s="2">
        <f t="shared" si="83"/>
        <v>438692.84000000037</v>
      </c>
      <c r="P5326"/>
    </row>
    <row r="5327" spans="1:16" hidden="1">
      <c r="A5327" t="s">
        <v>23161</v>
      </c>
      <c r="B5327" s="1">
        <v>42110</v>
      </c>
      <c r="C5327" t="s">
        <v>20065</v>
      </c>
      <c r="D5327">
        <v>1</v>
      </c>
      <c r="E5327" t="s">
        <v>23180</v>
      </c>
      <c r="F5327" t="s">
        <v>13561</v>
      </c>
      <c r="G5327" t="s">
        <v>4</v>
      </c>
      <c r="H5327" t="s">
        <v>5171</v>
      </c>
      <c r="I5327" s="2">
        <v>25000</v>
      </c>
      <c r="J5327" s="5"/>
      <c r="L5327" s="5"/>
      <c r="M5327" s="2">
        <f t="shared" si="83"/>
        <v>463692.84000000037</v>
      </c>
      <c r="P5327"/>
    </row>
    <row r="5328" spans="1:16" hidden="1">
      <c r="A5328" t="s">
        <v>23182</v>
      </c>
      <c r="B5328" s="1">
        <v>42110</v>
      </c>
      <c r="C5328" t="s">
        <v>4969</v>
      </c>
      <c r="D5328">
        <v>2</v>
      </c>
      <c r="E5328" t="s">
        <v>23201</v>
      </c>
      <c r="F5328" t="s">
        <v>7054</v>
      </c>
      <c r="G5328" t="s">
        <v>4</v>
      </c>
      <c r="H5328" t="s">
        <v>4971</v>
      </c>
      <c r="I5328" s="2">
        <v>1025</v>
      </c>
      <c r="J5328" s="5"/>
      <c r="L5328" s="5"/>
      <c r="M5328" s="2">
        <f t="shared" si="83"/>
        <v>464717.84000000037</v>
      </c>
      <c r="P5328"/>
    </row>
    <row r="5329" spans="1:16" hidden="1">
      <c r="A5329" t="s">
        <v>23203</v>
      </c>
      <c r="B5329" s="1">
        <v>42110</v>
      </c>
      <c r="C5329" t="s">
        <v>22198</v>
      </c>
      <c r="D5329">
        <v>1</v>
      </c>
      <c r="E5329" t="s">
        <v>23226</v>
      </c>
      <c r="F5329" t="s">
        <v>13565</v>
      </c>
      <c r="G5329" t="s">
        <v>4</v>
      </c>
      <c r="H5329" t="s">
        <v>22200</v>
      </c>
      <c r="I5329" s="2">
        <v>98000</v>
      </c>
      <c r="J5329" s="5"/>
      <c r="L5329" s="5"/>
      <c r="M5329" s="2">
        <f t="shared" si="83"/>
        <v>562717.84000000032</v>
      </c>
      <c r="P5329"/>
    </row>
    <row r="5330" spans="1:16" hidden="1">
      <c r="A5330" t="s">
        <v>23229</v>
      </c>
      <c r="B5330" s="1">
        <v>42110</v>
      </c>
      <c r="C5330" t="s">
        <v>23247</v>
      </c>
      <c r="D5330">
        <v>2</v>
      </c>
      <c r="E5330" t="s">
        <v>23248</v>
      </c>
      <c r="F5330" t="s">
        <v>7054</v>
      </c>
      <c r="G5330" t="s">
        <v>4</v>
      </c>
      <c r="H5330" t="s">
        <v>1716</v>
      </c>
      <c r="I5330" s="2">
        <v>2240.0100000000002</v>
      </c>
      <c r="J5330" s="5"/>
      <c r="L5330" s="5"/>
      <c r="M5330" s="2">
        <f t="shared" si="83"/>
        <v>564957.85000000033</v>
      </c>
      <c r="P5330"/>
    </row>
    <row r="5331" spans="1:16" hidden="1">
      <c r="A5331" t="s">
        <v>23251</v>
      </c>
      <c r="B5331" s="1">
        <v>42110</v>
      </c>
      <c r="C5331" t="s">
        <v>23267</v>
      </c>
      <c r="D5331">
        <v>2</v>
      </c>
      <c r="E5331" t="s">
        <v>23268</v>
      </c>
      <c r="F5331" t="s">
        <v>7054</v>
      </c>
      <c r="G5331" t="s">
        <v>4</v>
      </c>
      <c r="H5331" t="s">
        <v>23269</v>
      </c>
      <c r="I5331" s="2">
        <v>1025</v>
      </c>
      <c r="J5331" s="5"/>
      <c r="L5331" s="5"/>
      <c r="M5331" s="2">
        <f t="shared" si="83"/>
        <v>565982.85000000033</v>
      </c>
      <c r="P5331"/>
    </row>
    <row r="5332" spans="1:16" hidden="1">
      <c r="A5332" t="s">
        <v>23273</v>
      </c>
      <c r="B5332" s="1">
        <v>42110</v>
      </c>
      <c r="C5332" t="s">
        <v>18</v>
      </c>
      <c r="D5332">
        <v>2</v>
      </c>
      <c r="E5332" t="s">
        <v>23291</v>
      </c>
      <c r="F5332" t="s">
        <v>13559</v>
      </c>
      <c r="G5332" t="s">
        <v>479</v>
      </c>
      <c r="H5332" t="s">
        <v>1716</v>
      </c>
      <c r="J5332" s="5"/>
      <c r="K5332" s="2">
        <v>500</v>
      </c>
      <c r="L5332" s="5"/>
      <c r="M5332" s="2">
        <f t="shared" si="83"/>
        <v>565482.85000000033</v>
      </c>
      <c r="P5332"/>
    </row>
    <row r="5333" spans="1:16" hidden="1">
      <c r="A5333" t="s">
        <v>23273</v>
      </c>
      <c r="B5333" s="1">
        <v>42110</v>
      </c>
      <c r="C5333" t="s">
        <v>18</v>
      </c>
      <c r="D5333">
        <v>2</v>
      </c>
      <c r="E5333" t="s">
        <v>23291</v>
      </c>
      <c r="F5333" t="s">
        <v>13559</v>
      </c>
      <c r="G5333" t="s">
        <v>479</v>
      </c>
      <c r="H5333" t="s">
        <v>1716</v>
      </c>
      <c r="I5333" s="2">
        <v>1700</v>
      </c>
      <c r="J5333" s="5"/>
      <c r="L5333" s="5"/>
      <c r="M5333" s="2">
        <f t="shared" si="83"/>
        <v>567182.85000000033</v>
      </c>
      <c r="P5333"/>
    </row>
    <row r="5334" spans="1:16" hidden="1">
      <c r="A5334" t="s">
        <v>23338</v>
      </c>
      <c r="B5334" s="1">
        <v>42110</v>
      </c>
      <c r="C5334" t="s">
        <v>23353</v>
      </c>
      <c r="D5334">
        <v>2</v>
      </c>
      <c r="E5334" t="s">
        <v>23354</v>
      </c>
      <c r="F5334" t="s">
        <v>7054</v>
      </c>
      <c r="G5334" t="s">
        <v>4</v>
      </c>
      <c r="H5334" t="s">
        <v>1633</v>
      </c>
      <c r="I5334" s="2">
        <v>6959.99</v>
      </c>
      <c r="J5334" s="5"/>
      <c r="L5334" s="5"/>
      <c r="M5334" s="2">
        <f t="shared" si="83"/>
        <v>574142.84000000032</v>
      </c>
      <c r="P5334"/>
    </row>
    <row r="5335" spans="1:16" hidden="1">
      <c r="A5335" t="s">
        <v>23414</v>
      </c>
      <c r="B5335" s="1">
        <v>42110</v>
      </c>
      <c r="C5335" t="s">
        <v>18</v>
      </c>
      <c r="D5335">
        <v>2</v>
      </c>
      <c r="E5335" t="s">
        <v>23429</v>
      </c>
      <c r="F5335" t="s">
        <v>13559</v>
      </c>
      <c r="G5335" t="s">
        <v>479</v>
      </c>
      <c r="H5335" t="s">
        <v>65</v>
      </c>
      <c r="I5335" s="2">
        <v>402.5</v>
      </c>
      <c r="J5335" s="5"/>
      <c r="L5335" s="5"/>
      <c r="M5335" s="2">
        <f t="shared" si="83"/>
        <v>574545.34000000032</v>
      </c>
      <c r="P5335"/>
    </row>
    <row r="5336" spans="1:16" hidden="1">
      <c r="A5336" t="s">
        <v>23433</v>
      </c>
      <c r="B5336" s="1">
        <v>42110</v>
      </c>
      <c r="C5336" t="s">
        <v>18</v>
      </c>
      <c r="D5336">
        <v>2</v>
      </c>
      <c r="E5336" t="s">
        <v>23446</v>
      </c>
      <c r="F5336" t="s">
        <v>13559</v>
      </c>
      <c r="G5336" t="s">
        <v>479</v>
      </c>
      <c r="H5336" t="s">
        <v>65</v>
      </c>
      <c r="I5336" s="2">
        <v>473.35</v>
      </c>
      <c r="J5336" s="5"/>
      <c r="L5336" s="5"/>
      <c r="M5336" s="2">
        <f t="shared" si="83"/>
        <v>575018.69000000029</v>
      </c>
      <c r="P5336"/>
    </row>
    <row r="5337" spans="1:16" hidden="1">
      <c r="A5337" t="s">
        <v>23448</v>
      </c>
      <c r="B5337" s="1">
        <v>42110</v>
      </c>
      <c r="C5337" t="s">
        <v>23465</v>
      </c>
      <c r="D5337">
        <v>2</v>
      </c>
      <c r="E5337" t="s">
        <v>23466</v>
      </c>
      <c r="F5337" t="s">
        <v>7054</v>
      </c>
      <c r="G5337" t="s">
        <v>4</v>
      </c>
      <c r="H5337" t="s">
        <v>23467</v>
      </c>
      <c r="I5337" s="2">
        <v>1025</v>
      </c>
      <c r="J5337" s="5"/>
      <c r="L5337" s="5"/>
      <c r="M5337" s="2">
        <f t="shared" si="83"/>
        <v>576043.69000000029</v>
      </c>
      <c r="P5337"/>
    </row>
    <row r="5338" spans="1:16" hidden="1">
      <c r="A5338" t="s">
        <v>23470</v>
      </c>
      <c r="B5338" s="1">
        <v>42110</v>
      </c>
      <c r="C5338" t="s">
        <v>18</v>
      </c>
      <c r="D5338">
        <v>2</v>
      </c>
      <c r="E5338" t="s">
        <v>23492</v>
      </c>
      <c r="F5338" t="s">
        <v>13559</v>
      </c>
      <c r="G5338" t="s">
        <v>479</v>
      </c>
      <c r="H5338" t="s">
        <v>23493</v>
      </c>
      <c r="I5338" s="2">
        <v>911.41</v>
      </c>
      <c r="J5338" s="5"/>
      <c r="L5338" s="5"/>
      <c r="M5338" s="2">
        <f t="shared" si="83"/>
        <v>576955.10000000033</v>
      </c>
      <c r="P5338"/>
    </row>
    <row r="5339" spans="1:16" hidden="1">
      <c r="A5339" t="s">
        <v>23496</v>
      </c>
      <c r="B5339" s="40">
        <v>42110</v>
      </c>
      <c r="C5339" s="41" t="s">
        <v>6</v>
      </c>
      <c r="D5339" s="41">
        <v>1</v>
      </c>
      <c r="E5339" s="41" t="s">
        <v>23111</v>
      </c>
      <c r="F5339" s="41" t="s">
        <v>13565</v>
      </c>
      <c r="G5339" s="41" t="s">
        <v>52</v>
      </c>
      <c r="H5339" s="41" t="s">
        <v>23514</v>
      </c>
      <c r="I5339" s="42"/>
      <c r="J5339" s="46"/>
      <c r="K5339" s="42">
        <v>302000</v>
      </c>
      <c r="L5339" s="5"/>
      <c r="M5339" s="2">
        <f t="shared" si="83"/>
        <v>274955.10000000033</v>
      </c>
      <c r="N5339" s="25" t="s">
        <v>36395</v>
      </c>
      <c r="P5339"/>
    </row>
    <row r="5340" spans="1:16" hidden="1">
      <c r="A5340" t="s">
        <v>23518</v>
      </c>
      <c r="B5340" s="40">
        <v>42110</v>
      </c>
      <c r="C5340" s="41" t="s">
        <v>6</v>
      </c>
      <c r="D5340" s="41">
        <v>1</v>
      </c>
      <c r="E5340" s="41" t="s">
        <v>23061</v>
      </c>
      <c r="F5340" s="41" t="s">
        <v>13565</v>
      </c>
      <c r="G5340" s="41" t="s">
        <v>52</v>
      </c>
      <c r="H5340" s="41" t="s">
        <v>23533</v>
      </c>
      <c r="I5340" s="42"/>
      <c r="J5340" s="46"/>
      <c r="K5340" s="42">
        <v>431700</v>
      </c>
      <c r="L5340" s="5"/>
      <c r="M5340" s="2">
        <f t="shared" si="83"/>
        <v>-156744.89999999967</v>
      </c>
      <c r="N5340" s="25" t="s">
        <v>36396</v>
      </c>
      <c r="P5340"/>
    </row>
    <row r="5341" spans="1:16" hidden="1">
      <c r="A5341" t="s">
        <v>23538</v>
      </c>
      <c r="B5341" s="1">
        <v>42110</v>
      </c>
      <c r="C5341" t="s">
        <v>23553</v>
      </c>
      <c r="D5341">
        <v>2</v>
      </c>
      <c r="E5341" t="s">
        <v>23554</v>
      </c>
      <c r="F5341" t="s">
        <v>7054</v>
      </c>
      <c r="G5341" t="s">
        <v>4</v>
      </c>
      <c r="H5341" t="s">
        <v>6625</v>
      </c>
      <c r="I5341" s="2">
        <v>1025</v>
      </c>
      <c r="J5341" s="5"/>
      <c r="L5341" s="5"/>
      <c r="M5341" s="2">
        <f t="shared" si="83"/>
        <v>-155719.89999999967</v>
      </c>
      <c r="P5341"/>
    </row>
    <row r="5342" spans="1:16" hidden="1">
      <c r="A5342" t="s">
        <v>23557</v>
      </c>
      <c r="B5342" s="1">
        <v>42110</v>
      </c>
      <c r="C5342" t="s">
        <v>23573</v>
      </c>
      <c r="D5342">
        <v>2</v>
      </c>
      <c r="E5342" t="s">
        <v>23574</v>
      </c>
      <c r="F5342" t="s">
        <v>7054</v>
      </c>
      <c r="G5342" t="s">
        <v>4</v>
      </c>
      <c r="H5342" t="s">
        <v>110</v>
      </c>
      <c r="J5342" s="5"/>
      <c r="K5342" s="2">
        <v>794.92</v>
      </c>
      <c r="L5342" s="5"/>
      <c r="M5342" s="2">
        <f t="shared" si="83"/>
        <v>-156514.81999999969</v>
      </c>
      <c r="P5342"/>
    </row>
    <row r="5343" spans="1:16" hidden="1">
      <c r="A5343" t="s">
        <v>23557</v>
      </c>
      <c r="B5343" s="1">
        <v>42110</v>
      </c>
      <c r="C5343" t="s">
        <v>23573</v>
      </c>
      <c r="D5343">
        <v>2</v>
      </c>
      <c r="E5343" t="s">
        <v>23574</v>
      </c>
      <c r="F5343" t="s">
        <v>7054</v>
      </c>
      <c r="G5343" t="s">
        <v>4</v>
      </c>
      <c r="H5343" t="s">
        <v>110</v>
      </c>
      <c r="I5343" s="2">
        <v>794.74</v>
      </c>
      <c r="J5343" s="5"/>
      <c r="L5343" s="5"/>
      <c r="M5343" s="2">
        <f t="shared" si="83"/>
        <v>-155720.0799999997</v>
      </c>
      <c r="P5343"/>
    </row>
    <row r="5344" spans="1:16" hidden="1">
      <c r="A5344" t="s">
        <v>23580</v>
      </c>
      <c r="B5344" s="1">
        <v>42110</v>
      </c>
      <c r="C5344" t="s">
        <v>5029</v>
      </c>
      <c r="D5344">
        <v>2</v>
      </c>
      <c r="E5344" t="s">
        <v>23596</v>
      </c>
      <c r="F5344" t="s">
        <v>13559</v>
      </c>
      <c r="G5344" t="s">
        <v>479</v>
      </c>
      <c r="H5344" t="s">
        <v>2732</v>
      </c>
      <c r="J5344" s="5"/>
      <c r="K5344" s="2">
        <v>1533.59</v>
      </c>
      <c r="L5344" s="5"/>
      <c r="M5344" s="2">
        <f t="shared" si="83"/>
        <v>-157253.66999999969</v>
      </c>
      <c r="P5344"/>
    </row>
    <row r="5345" spans="1:16" hidden="1">
      <c r="A5345" t="s">
        <v>23580</v>
      </c>
      <c r="B5345" s="1">
        <v>42110</v>
      </c>
      <c r="C5345" t="s">
        <v>5029</v>
      </c>
      <c r="D5345">
        <v>2</v>
      </c>
      <c r="E5345" t="s">
        <v>23596</v>
      </c>
      <c r="F5345" t="s">
        <v>13559</v>
      </c>
      <c r="G5345" t="s">
        <v>479</v>
      </c>
      <c r="H5345" t="s">
        <v>2732</v>
      </c>
      <c r="I5345" s="2">
        <v>1533.59</v>
      </c>
      <c r="J5345" s="5"/>
      <c r="L5345" s="5"/>
      <c r="M5345" s="2">
        <f t="shared" si="83"/>
        <v>-155720.0799999997</v>
      </c>
      <c r="P5345"/>
    </row>
    <row r="5346" spans="1:16" hidden="1">
      <c r="A5346" t="s">
        <v>23600</v>
      </c>
      <c r="B5346" s="1">
        <v>42110</v>
      </c>
      <c r="C5346" t="s">
        <v>23614</v>
      </c>
      <c r="D5346">
        <v>2</v>
      </c>
      <c r="E5346" t="s">
        <v>23615</v>
      </c>
      <c r="F5346" t="s">
        <v>13559</v>
      </c>
      <c r="G5346" t="s">
        <v>479</v>
      </c>
      <c r="H5346" t="s">
        <v>13992</v>
      </c>
      <c r="I5346" s="2">
        <v>2645.72</v>
      </c>
      <c r="J5346" s="5"/>
      <c r="L5346" s="5"/>
      <c r="M5346" s="2">
        <f t="shared" si="83"/>
        <v>-153074.35999999969</v>
      </c>
      <c r="P5346"/>
    </row>
    <row r="5347" spans="1:16" hidden="1">
      <c r="A5347" t="s">
        <v>23618</v>
      </c>
      <c r="B5347" s="1">
        <v>42110</v>
      </c>
      <c r="C5347" t="s">
        <v>23631</v>
      </c>
      <c r="D5347">
        <v>2</v>
      </c>
      <c r="E5347" t="s">
        <v>23632</v>
      </c>
      <c r="F5347" t="s">
        <v>7054</v>
      </c>
      <c r="G5347" t="s">
        <v>4</v>
      </c>
      <c r="H5347" t="s">
        <v>15043</v>
      </c>
      <c r="I5347" s="2">
        <v>1025</v>
      </c>
      <c r="J5347" s="5"/>
      <c r="L5347" s="5"/>
      <c r="M5347" s="2">
        <f t="shared" si="83"/>
        <v>-152049.35999999969</v>
      </c>
      <c r="P5347"/>
    </row>
    <row r="5348" spans="1:16" hidden="1">
      <c r="A5348" t="s">
        <v>23636</v>
      </c>
      <c r="B5348" s="1">
        <v>42110</v>
      </c>
      <c r="C5348" t="s">
        <v>18</v>
      </c>
      <c r="D5348">
        <v>2</v>
      </c>
      <c r="E5348" t="s">
        <v>23653</v>
      </c>
      <c r="F5348" t="s">
        <v>13559</v>
      </c>
      <c r="G5348" t="s">
        <v>313</v>
      </c>
      <c r="H5348" t="s">
        <v>4776</v>
      </c>
      <c r="I5348" s="2">
        <v>402.74</v>
      </c>
      <c r="J5348" s="5"/>
      <c r="L5348" s="5"/>
      <c r="M5348" s="2">
        <f t="shared" si="83"/>
        <v>-151646.6199999997</v>
      </c>
      <c r="P5348"/>
    </row>
    <row r="5349" spans="1:16" hidden="1">
      <c r="A5349" t="s">
        <v>23658</v>
      </c>
      <c r="B5349" s="1">
        <v>42110</v>
      </c>
      <c r="C5349" t="s">
        <v>23677</v>
      </c>
      <c r="D5349">
        <v>2</v>
      </c>
      <c r="E5349" t="s">
        <v>23678</v>
      </c>
      <c r="F5349" t="s">
        <v>7054</v>
      </c>
      <c r="G5349" t="s">
        <v>4</v>
      </c>
      <c r="H5349" t="s">
        <v>4770</v>
      </c>
      <c r="I5349" s="2">
        <v>1025</v>
      </c>
      <c r="J5349" s="5"/>
      <c r="L5349" s="5"/>
      <c r="M5349" s="2">
        <f t="shared" si="83"/>
        <v>-150621.6199999997</v>
      </c>
      <c r="P5349"/>
    </row>
    <row r="5350" spans="1:16" hidden="1">
      <c r="A5350" t="s">
        <v>23682</v>
      </c>
      <c r="B5350" s="1">
        <v>42110</v>
      </c>
      <c r="C5350" t="s">
        <v>23700</v>
      </c>
      <c r="D5350">
        <v>2</v>
      </c>
      <c r="E5350" t="s">
        <v>23701</v>
      </c>
      <c r="F5350" t="s">
        <v>7054</v>
      </c>
      <c r="G5350" t="s">
        <v>4</v>
      </c>
      <c r="H5350" t="s">
        <v>23702</v>
      </c>
      <c r="I5350" s="2">
        <v>4100.01</v>
      </c>
      <c r="J5350" s="5"/>
      <c r="L5350" s="5"/>
      <c r="M5350" s="2">
        <f t="shared" si="83"/>
        <v>-146521.60999999969</v>
      </c>
      <c r="P5350"/>
    </row>
    <row r="5351" spans="1:16" hidden="1">
      <c r="A5351" t="s">
        <v>23709</v>
      </c>
      <c r="B5351" s="1">
        <v>42110</v>
      </c>
      <c r="C5351" t="s">
        <v>23729</v>
      </c>
      <c r="D5351">
        <v>2</v>
      </c>
      <c r="E5351" t="s">
        <v>23730</v>
      </c>
      <c r="F5351" t="s">
        <v>7054</v>
      </c>
      <c r="G5351" t="s">
        <v>4</v>
      </c>
      <c r="H5351" t="s">
        <v>23731</v>
      </c>
      <c r="I5351" s="2">
        <v>1025</v>
      </c>
      <c r="J5351" s="5"/>
      <c r="L5351" s="5"/>
      <c r="M5351" s="2">
        <f t="shared" si="83"/>
        <v>-145496.60999999969</v>
      </c>
      <c r="P5351"/>
    </row>
    <row r="5352" spans="1:16" hidden="1">
      <c r="A5352" t="s">
        <v>23735</v>
      </c>
      <c r="B5352" s="1">
        <v>42110</v>
      </c>
      <c r="C5352" t="s">
        <v>544</v>
      </c>
      <c r="D5352">
        <v>1</v>
      </c>
      <c r="E5352" t="s">
        <v>23750</v>
      </c>
      <c r="F5352" t="s">
        <v>13565</v>
      </c>
      <c r="G5352" t="s">
        <v>4</v>
      </c>
      <c r="H5352" t="s">
        <v>3490</v>
      </c>
      <c r="I5352" s="2">
        <v>140000</v>
      </c>
      <c r="J5352" s="5"/>
      <c r="L5352" s="5"/>
      <c r="M5352" s="2">
        <f t="shared" si="83"/>
        <v>-5496.609999999695</v>
      </c>
      <c r="P5352"/>
    </row>
    <row r="5353" spans="1:16" hidden="1">
      <c r="A5353" t="s">
        <v>23754</v>
      </c>
      <c r="B5353" s="1">
        <v>42110</v>
      </c>
      <c r="C5353" t="s">
        <v>23772</v>
      </c>
      <c r="D5353">
        <v>2</v>
      </c>
      <c r="E5353" t="s">
        <v>23773</v>
      </c>
      <c r="F5353" t="s">
        <v>7054</v>
      </c>
      <c r="G5353" t="s">
        <v>4</v>
      </c>
      <c r="H5353" t="s">
        <v>273</v>
      </c>
      <c r="I5353" s="2">
        <v>1025</v>
      </c>
      <c r="J5353" s="5"/>
      <c r="L5353" s="5"/>
      <c r="M5353" s="2">
        <f t="shared" si="83"/>
        <v>-4471.609999999695</v>
      </c>
      <c r="P5353"/>
    </row>
    <row r="5354" spans="1:16" hidden="1">
      <c r="A5354" t="s">
        <v>23775</v>
      </c>
      <c r="B5354" s="1">
        <v>42110</v>
      </c>
      <c r="C5354" t="s">
        <v>23792</v>
      </c>
      <c r="D5354">
        <v>2</v>
      </c>
      <c r="E5354" t="s">
        <v>23793</v>
      </c>
      <c r="F5354" t="s">
        <v>7054</v>
      </c>
      <c r="G5354" t="s">
        <v>4</v>
      </c>
      <c r="H5354" t="s">
        <v>23794</v>
      </c>
      <c r="I5354" s="2">
        <v>1025</v>
      </c>
      <c r="J5354" s="5"/>
      <c r="L5354" s="5"/>
      <c r="M5354" s="2">
        <f t="shared" si="83"/>
        <v>-3446.609999999695</v>
      </c>
      <c r="P5354"/>
    </row>
    <row r="5355" spans="1:16" hidden="1">
      <c r="A5355" t="s">
        <v>23797</v>
      </c>
      <c r="B5355" s="1">
        <v>42110</v>
      </c>
      <c r="C5355" t="s">
        <v>23812</v>
      </c>
      <c r="D5355">
        <v>2</v>
      </c>
      <c r="E5355" t="s">
        <v>23813</v>
      </c>
      <c r="F5355" t="s">
        <v>7054</v>
      </c>
      <c r="G5355" t="s">
        <v>4</v>
      </c>
      <c r="H5355" t="s">
        <v>23814</v>
      </c>
      <c r="I5355" s="2">
        <v>1025</v>
      </c>
      <c r="J5355" s="5"/>
      <c r="L5355" s="5"/>
      <c r="M5355" s="2">
        <f t="shared" si="83"/>
        <v>-2421.609999999695</v>
      </c>
      <c r="P5355"/>
    </row>
    <row r="5356" spans="1:16" hidden="1">
      <c r="A5356" t="s">
        <v>23817</v>
      </c>
      <c r="B5356" s="1">
        <v>42110</v>
      </c>
      <c r="C5356" t="s">
        <v>674</v>
      </c>
      <c r="D5356">
        <v>2</v>
      </c>
      <c r="E5356" t="s">
        <v>23836</v>
      </c>
      <c r="F5356" t="s">
        <v>13559</v>
      </c>
      <c r="G5356" t="s">
        <v>479</v>
      </c>
      <c r="H5356" t="s">
        <v>2277</v>
      </c>
      <c r="J5356" s="5"/>
      <c r="K5356" s="2">
        <v>425.58</v>
      </c>
      <c r="L5356" s="5"/>
      <c r="M5356" s="2">
        <f t="shared" si="83"/>
        <v>-2847.1899999996949</v>
      </c>
      <c r="P5356"/>
    </row>
    <row r="5357" spans="1:16" hidden="1">
      <c r="A5357" t="s">
        <v>23817</v>
      </c>
      <c r="B5357" s="1">
        <v>42110</v>
      </c>
      <c r="C5357" t="s">
        <v>674</v>
      </c>
      <c r="D5357">
        <v>2</v>
      </c>
      <c r="E5357" t="s">
        <v>23836</v>
      </c>
      <c r="F5357" t="s">
        <v>13559</v>
      </c>
      <c r="G5357" t="s">
        <v>479</v>
      </c>
      <c r="H5357" t="s">
        <v>2277</v>
      </c>
      <c r="I5357" s="2">
        <v>425.58</v>
      </c>
      <c r="J5357" s="5"/>
      <c r="L5357" s="5"/>
      <c r="M5357" s="2">
        <f t="shared" si="83"/>
        <v>-2421.609999999695</v>
      </c>
      <c r="P5357"/>
    </row>
    <row r="5358" spans="1:16" hidden="1">
      <c r="A5358" t="s">
        <v>23841</v>
      </c>
      <c r="B5358" s="1">
        <v>42110</v>
      </c>
      <c r="C5358" t="s">
        <v>23859</v>
      </c>
      <c r="D5358">
        <v>1</v>
      </c>
      <c r="E5358" t="s">
        <v>23860</v>
      </c>
      <c r="F5358" t="s">
        <v>13565</v>
      </c>
      <c r="G5358" t="s">
        <v>4</v>
      </c>
      <c r="H5358" t="s">
        <v>23861</v>
      </c>
      <c r="I5358" s="2">
        <v>3000</v>
      </c>
      <c r="J5358" s="5"/>
      <c r="L5358" s="5"/>
      <c r="M5358" s="2">
        <f t="shared" si="83"/>
        <v>578.39000000030501</v>
      </c>
      <c r="P5358"/>
    </row>
    <row r="5359" spans="1:16" hidden="1">
      <c r="A5359" t="s">
        <v>23864</v>
      </c>
      <c r="B5359" s="1">
        <v>42110</v>
      </c>
      <c r="C5359" t="s">
        <v>23884</v>
      </c>
      <c r="D5359">
        <v>2</v>
      </c>
      <c r="E5359" t="s">
        <v>23885</v>
      </c>
      <c r="F5359" t="s">
        <v>7054</v>
      </c>
      <c r="G5359" t="s">
        <v>4</v>
      </c>
      <c r="H5359" t="s">
        <v>19350</v>
      </c>
      <c r="I5359" s="2">
        <v>2989.99</v>
      </c>
      <c r="J5359" s="5"/>
      <c r="L5359" s="5"/>
      <c r="M5359" s="2">
        <f t="shared" si="83"/>
        <v>3568.3800000003048</v>
      </c>
      <c r="P5359"/>
    </row>
    <row r="5360" spans="1:16" hidden="1">
      <c r="A5360" t="s">
        <v>23891</v>
      </c>
      <c r="B5360" s="1">
        <v>42110</v>
      </c>
      <c r="C5360" t="s">
        <v>23908</v>
      </c>
      <c r="D5360">
        <v>2</v>
      </c>
      <c r="E5360" t="s">
        <v>23909</v>
      </c>
      <c r="F5360" t="s">
        <v>7054</v>
      </c>
      <c r="G5360" t="s">
        <v>4</v>
      </c>
      <c r="H5360" t="s">
        <v>23910</v>
      </c>
      <c r="I5360" s="2">
        <v>2129.9899999999998</v>
      </c>
      <c r="J5360" s="5"/>
      <c r="L5360" s="5"/>
      <c r="M5360" s="2">
        <f t="shared" si="83"/>
        <v>5698.3700000003046</v>
      </c>
      <c r="N5360" s="26">
        <f>+M5297-M5360</f>
        <v>733700.19000000006</v>
      </c>
      <c r="P5360"/>
    </row>
    <row r="5361" spans="1:16" hidden="1">
      <c r="A5361" s="35" t="s">
        <v>4871</v>
      </c>
      <c r="B5361" s="36">
        <v>42111</v>
      </c>
      <c r="C5361" s="35" t="s">
        <v>1</v>
      </c>
      <c r="D5361" s="35">
        <v>1</v>
      </c>
      <c r="E5361" s="35" t="s">
        <v>4874</v>
      </c>
      <c r="F5361" s="35" t="s">
        <v>13</v>
      </c>
      <c r="G5361" s="35" t="s">
        <v>4</v>
      </c>
      <c r="H5361" s="35" t="s">
        <v>2297</v>
      </c>
      <c r="I5361" s="11"/>
      <c r="J5361" s="12"/>
      <c r="K5361" s="11">
        <v>8502.5</v>
      </c>
      <c r="L5361" s="12"/>
      <c r="M5361" s="11">
        <f t="shared" si="83"/>
        <v>-2804.1299999996954</v>
      </c>
      <c r="P5361"/>
    </row>
    <row r="5362" spans="1:16" hidden="1">
      <c r="A5362" t="s">
        <v>4910</v>
      </c>
      <c r="B5362" s="1">
        <v>42111</v>
      </c>
      <c r="C5362" t="s">
        <v>6</v>
      </c>
      <c r="D5362">
        <v>1</v>
      </c>
      <c r="E5362" t="s">
        <v>4915</v>
      </c>
      <c r="F5362" t="s">
        <v>29</v>
      </c>
      <c r="G5362" t="s">
        <v>4</v>
      </c>
      <c r="H5362" t="s">
        <v>4916</v>
      </c>
      <c r="I5362" s="2">
        <v>157.91</v>
      </c>
      <c r="J5362" s="5"/>
      <c r="L5362" s="5"/>
      <c r="M5362" s="2">
        <f t="shared" si="83"/>
        <v>-2646.2199999996956</v>
      </c>
      <c r="P5362"/>
    </row>
    <row r="5363" spans="1:16" hidden="1">
      <c r="A5363" t="s">
        <v>4934</v>
      </c>
      <c r="B5363" s="1">
        <v>42111</v>
      </c>
      <c r="C5363" t="s">
        <v>18</v>
      </c>
      <c r="D5363">
        <v>1</v>
      </c>
      <c r="E5363" t="s">
        <v>4937</v>
      </c>
      <c r="F5363" t="s">
        <v>13</v>
      </c>
      <c r="G5363" t="s">
        <v>4</v>
      </c>
      <c r="H5363" t="s">
        <v>4568</v>
      </c>
      <c r="J5363" s="5"/>
      <c r="K5363" s="2">
        <v>10000</v>
      </c>
      <c r="L5363" s="5"/>
      <c r="M5363" s="2">
        <f t="shared" si="83"/>
        <v>-12646.219999999696</v>
      </c>
      <c r="P5363"/>
    </row>
    <row r="5364" spans="1:16" hidden="1">
      <c r="A5364" t="s">
        <v>4953</v>
      </c>
      <c r="B5364" s="1">
        <v>42111</v>
      </c>
      <c r="C5364" t="s">
        <v>6</v>
      </c>
      <c r="D5364">
        <v>1</v>
      </c>
      <c r="E5364" t="s">
        <v>4958</v>
      </c>
      <c r="F5364" t="s">
        <v>29</v>
      </c>
      <c r="G5364" t="s">
        <v>4</v>
      </c>
      <c r="H5364" t="s">
        <v>4959</v>
      </c>
      <c r="I5364" s="2">
        <v>1840.97</v>
      </c>
      <c r="J5364" s="5"/>
      <c r="L5364" s="5"/>
      <c r="M5364" s="2">
        <f t="shared" si="83"/>
        <v>-10805.249999999696</v>
      </c>
      <c r="P5364"/>
    </row>
    <row r="5365" spans="1:16" hidden="1">
      <c r="A5365" t="s">
        <v>4960</v>
      </c>
      <c r="B5365" s="1">
        <v>42111</v>
      </c>
      <c r="C5365" t="s">
        <v>6</v>
      </c>
      <c r="D5365">
        <v>1</v>
      </c>
      <c r="E5365" t="s">
        <v>4963</v>
      </c>
      <c r="F5365" t="s">
        <v>29</v>
      </c>
      <c r="G5365" t="s">
        <v>4</v>
      </c>
      <c r="H5365" t="s">
        <v>4964</v>
      </c>
      <c r="I5365" s="2">
        <v>3000</v>
      </c>
      <c r="J5365" s="5"/>
      <c r="L5365" s="5"/>
      <c r="M5365" s="2">
        <f t="shared" si="83"/>
        <v>-7805.2499999996962</v>
      </c>
      <c r="P5365"/>
    </row>
    <row r="5366" spans="1:16" hidden="1">
      <c r="A5366" t="s">
        <v>4965</v>
      </c>
      <c r="B5366" s="1">
        <v>42111</v>
      </c>
      <c r="C5366" t="s">
        <v>4969</v>
      </c>
      <c r="D5366">
        <v>2</v>
      </c>
      <c r="E5366" t="s">
        <v>4970</v>
      </c>
      <c r="F5366" t="s">
        <v>78</v>
      </c>
      <c r="G5366" t="s">
        <v>4</v>
      </c>
      <c r="H5366" t="s">
        <v>4971</v>
      </c>
      <c r="J5366" s="5"/>
      <c r="K5366" s="2">
        <v>1025</v>
      </c>
      <c r="L5366" s="5"/>
      <c r="M5366" s="2">
        <f t="shared" si="83"/>
        <v>-8830.2499999996962</v>
      </c>
      <c r="P5366"/>
    </row>
    <row r="5367" spans="1:16" hidden="1">
      <c r="A5367" t="s">
        <v>5010</v>
      </c>
      <c r="B5367" s="1">
        <v>42111</v>
      </c>
      <c r="C5367" t="s">
        <v>6</v>
      </c>
      <c r="D5367">
        <v>1</v>
      </c>
      <c r="E5367" t="s">
        <v>5013</v>
      </c>
      <c r="F5367" t="s">
        <v>8</v>
      </c>
      <c r="G5367" t="s">
        <v>4</v>
      </c>
      <c r="H5367" t="s">
        <v>273</v>
      </c>
      <c r="I5367" s="2">
        <v>3030</v>
      </c>
      <c r="J5367" s="5"/>
      <c r="L5367" s="5"/>
      <c r="M5367" s="2">
        <f t="shared" si="83"/>
        <v>-5800.2499999996962</v>
      </c>
      <c r="P5367"/>
    </row>
    <row r="5368" spans="1:16" hidden="1">
      <c r="A5368" t="s">
        <v>5147</v>
      </c>
      <c r="B5368" s="1">
        <v>42111</v>
      </c>
      <c r="C5368" t="s">
        <v>5150</v>
      </c>
      <c r="D5368">
        <v>2</v>
      </c>
      <c r="E5368" t="s">
        <v>5151</v>
      </c>
      <c r="F5368" t="s">
        <v>78</v>
      </c>
      <c r="G5368" t="s">
        <v>4</v>
      </c>
      <c r="H5368" t="s">
        <v>5152</v>
      </c>
      <c r="J5368" s="5"/>
      <c r="K5368" s="2">
        <v>450</v>
      </c>
      <c r="L5368" s="5"/>
      <c r="M5368" s="2">
        <f t="shared" si="83"/>
        <v>-6250.2499999996962</v>
      </c>
      <c r="P5368"/>
    </row>
    <row r="5369" spans="1:16" hidden="1">
      <c r="A5369" t="s">
        <v>5165</v>
      </c>
      <c r="B5369" s="1">
        <v>42111</v>
      </c>
      <c r="C5369" t="s">
        <v>11</v>
      </c>
      <c r="D5369">
        <v>1</v>
      </c>
      <c r="E5369" t="s">
        <v>5170</v>
      </c>
      <c r="F5369" t="s">
        <v>13</v>
      </c>
      <c r="G5369" t="s">
        <v>4</v>
      </c>
      <c r="H5369" t="s">
        <v>5171</v>
      </c>
      <c r="J5369" s="5"/>
      <c r="K5369" s="2">
        <v>50000</v>
      </c>
      <c r="L5369" s="5"/>
      <c r="M5369" s="2">
        <f t="shared" si="83"/>
        <v>-56250.249999999694</v>
      </c>
      <c r="P5369"/>
    </row>
    <row r="5370" spans="1:16" hidden="1">
      <c r="A5370" t="s">
        <v>5172</v>
      </c>
      <c r="B5370" s="1">
        <v>42111</v>
      </c>
      <c r="C5370" t="s">
        <v>18</v>
      </c>
      <c r="D5370">
        <v>1</v>
      </c>
      <c r="E5370" t="s">
        <v>5179</v>
      </c>
      <c r="F5370" t="s">
        <v>13</v>
      </c>
      <c r="G5370" t="s">
        <v>4</v>
      </c>
      <c r="H5370" t="s">
        <v>4563</v>
      </c>
      <c r="J5370" s="5"/>
      <c r="K5370" s="2">
        <v>15000</v>
      </c>
      <c r="L5370" s="5"/>
      <c r="M5370" s="2">
        <f t="shared" si="83"/>
        <v>-71250.249999999694</v>
      </c>
      <c r="P5370"/>
    </row>
    <row r="5371" spans="1:16" hidden="1">
      <c r="A5371" t="s">
        <v>5200</v>
      </c>
      <c r="B5371" s="1">
        <v>42111</v>
      </c>
      <c r="C5371" t="s">
        <v>6</v>
      </c>
      <c r="D5371">
        <v>1</v>
      </c>
      <c r="E5371" t="s">
        <v>5205</v>
      </c>
      <c r="F5371" t="s">
        <v>29</v>
      </c>
      <c r="G5371" t="s">
        <v>4</v>
      </c>
      <c r="H5371" t="s">
        <v>5206</v>
      </c>
      <c r="I5371" s="2">
        <v>430.6</v>
      </c>
      <c r="J5371" s="5"/>
      <c r="L5371" s="5"/>
      <c r="M5371" s="2">
        <f t="shared" si="83"/>
        <v>-70819.649999999689</v>
      </c>
      <c r="P5371"/>
    </row>
    <row r="5372" spans="1:16" hidden="1">
      <c r="A5372" t="s">
        <v>5222</v>
      </c>
      <c r="B5372" s="1">
        <v>42111</v>
      </c>
      <c r="C5372" t="s">
        <v>11</v>
      </c>
      <c r="D5372">
        <v>1</v>
      </c>
      <c r="E5372" t="s">
        <v>5224</v>
      </c>
      <c r="F5372" t="s">
        <v>13</v>
      </c>
      <c r="G5372" t="s">
        <v>4</v>
      </c>
      <c r="H5372" t="s">
        <v>1476</v>
      </c>
      <c r="J5372" s="5"/>
      <c r="K5372" s="2">
        <v>290000</v>
      </c>
      <c r="L5372" s="5"/>
      <c r="M5372" s="2">
        <f t="shared" si="83"/>
        <v>-360819.64999999967</v>
      </c>
      <c r="P5372"/>
    </row>
    <row r="5373" spans="1:16" hidden="1">
      <c r="A5373" t="s">
        <v>5225</v>
      </c>
      <c r="B5373" s="1">
        <v>42111</v>
      </c>
      <c r="C5373" t="s">
        <v>5227</v>
      </c>
      <c r="D5373">
        <v>2</v>
      </c>
      <c r="E5373" t="s">
        <v>5228</v>
      </c>
      <c r="F5373" t="s">
        <v>78</v>
      </c>
      <c r="G5373" t="s">
        <v>4</v>
      </c>
      <c r="H5373" t="s">
        <v>5229</v>
      </c>
      <c r="J5373" s="5"/>
      <c r="K5373" s="2">
        <v>1839.99</v>
      </c>
      <c r="L5373" s="5"/>
      <c r="M5373" s="2">
        <f t="shared" si="83"/>
        <v>-362659.63999999966</v>
      </c>
      <c r="P5373"/>
    </row>
    <row r="5374" spans="1:16" hidden="1">
      <c r="A5374" t="s">
        <v>5241</v>
      </c>
      <c r="B5374" s="1">
        <v>42111</v>
      </c>
      <c r="C5374" t="s">
        <v>6</v>
      </c>
      <c r="D5374">
        <v>1</v>
      </c>
      <c r="E5374" t="s">
        <v>5243</v>
      </c>
      <c r="F5374" t="s">
        <v>8</v>
      </c>
      <c r="G5374" t="s">
        <v>4</v>
      </c>
      <c r="H5374" t="s">
        <v>5244</v>
      </c>
      <c r="I5374" s="2">
        <v>6972</v>
      </c>
      <c r="J5374" s="5"/>
      <c r="L5374" s="5"/>
      <c r="M5374" s="2">
        <f t="shared" si="83"/>
        <v>-355687.63999999966</v>
      </c>
      <c r="P5374"/>
    </row>
    <row r="5375" spans="1:16" hidden="1">
      <c r="A5375" t="s">
        <v>5245</v>
      </c>
      <c r="B5375" s="1">
        <v>42111</v>
      </c>
      <c r="C5375" t="s">
        <v>43</v>
      </c>
      <c r="D5375">
        <v>1</v>
      </c>
      <c r="E5375" t="s">
        <v>5250</v>
      </c>
      <c r="F5375" t="s">
        <v>16</v>
      </c>
      <c r="G5375" t="s">
        <v>4</v>
      </c>
      <c r="H5375" t="s">
        <v>208</v>
      </c>
      <c r="J5375" s="5"/>
      <c r="K5375" s="2">
        <v>1025</v>
      </c>
      <c r="L5375" s="5">
        <v>10</v>
      </c>
      <c r="M5375" s="2">
        <f t="shared" si="83"/>
        <v>-356712.63999999966</v>
      </c>
      <c r="P5375"/>
    </row>
    <row r="5376" spans="1:16" hidden="1">
      <c r="A5376" t="s">
        <v>5251</v>
      </c>
      <c r="B5376" s="1">
        <v>42111</v>
      </c>
      <c r="C5376" t="s">
        <v>43</v>
      </c>
      <c r="D5376">
        <v>1</v>
      </c>
      <c r="E5376" t="s">
        <v>5254</v>
      </c>
      <c r="F5376" t="s">
        <v>13</v>
      </c>
      <c r="G5376" t="s">
        <v>4</v>
      </c>
      <c r="H5376" t="s">
        <v>5255</v>
      </c>
      <c r="J5376" s="5"/>
      <c r="K5376" s="2">
        <v>6972</v>
      </c>
      <c r="L5376" s="5"/>
      <c r="M5376" s="2">
        <f t="shared" si="83"/>
        <v>-363684.63999999966</v>
      </c>
      <c r="P5376"/>
    </row>
    <row r="5377" spans="1:16" hidden="1">
      <c r="A5377" t="s">
        <v>5256</v>
      </c>
      <c r="B5377" s="1">
        <v>42111</v>
      </c>
      <c r="C5377" t="s">
        <v>195</v>
      </c>
      <c r="D5377">
        <v>1</v>
      </c>
      <c r="E5377" t="s">
        <v>5259</v>
      </c>
      <c r="F5377" t="s">
        <v>13</v>
      </c>
      <c r="G5377" t="s">
        <v>4</v>
      </c>
      <c r="H5377" t="s">
        <v>195</v>
      </c>
      <c r="J5377" s="5"/>
      <c r="K5377" s="2">
        <v>8244.83</v>
      </c>
      <c r="L5377" s="5"/>
      <c r="M5377" s="2">
        <f t="shared" si="83"/>
        <v>-371929.46999999968</v>
      </c>
      <c r="P5377"/>
    </row>
    <row r="5378" spans="1:16" hidden="1">
      <c r="A5378" t="s">
        <v>5260</v>
      </c>
      <c r="B5378" s="1">
        <v>42111</v>
      </c>
      <c r="C5378" t="s">
        <v>200</v>
      </c>
      <c r="D5378">
        <v>1</v>
      </c>
      <c r="E5378" t="s">
        <v>5263</v>
      </c>
      <c r="F5378" t="s">
        <v>16</v>
      </c>
      <c r="G5378" t="s">
        <v>4</v>
      </c>
      <c r="H5378" t="s">
        <v>200</v>
      </c>
      <c r="J5378" s="5"/>
      <c r="K5378" s="2">
        <v>7779.99</v>
      </c>
      <c r="L5378" s="5"/>
      <c r="M5378" s="2">
        <f t="shared" si="83"/>
        <v>-379709.45999999967</v>
      </c>
      <c r="P5378"/>
    </row>
    <row r="5379" spans="1:16" hidden="1">
      <c r="A5379" t="s">
        <v>5266</v>
      </c>
      <c r="B5379" s="1">
        <v>42111</v>
      </c>
      <c r="C5379" t="s">
        <v>240</v>
      </c>
      <c r="D5379">
        <v>1</v>
      </c>
      <c r="E5379" t="s">
        <v>5267</v>
      </c>
      <c r="F5379" t="s">
        <v>13</v>
      </c>
      <c r="G5379" t="s">
        <v>4</v>
      </c>
      <c r="H5379" t="s">
        <v>240</v>
      </c>
      <c r="J5379" s="5"/>
      <c r="K5379" s="2">
        <v>1025</v>
      </c>
      <c r="L5379" s="5"/>
      <c r="M5379" s="2">
        <f t="shared" si="83"/>
        <v>-380734.45999999967</v>
      </c>
      <c r="P5379"/>
    </row>
    <row r="5380" spans="1:16" hidden="1">
      <c r="A5380" t="s">
        <v>5268</v>
      </c>
      <c r="B5380" s="1">
        <v>42111</v>
      </c>
      <c r="C5380" t="s">
        <v>5273</v>
      </c>
      <c r="D5380">
        <v>2</v>
      </c>
      <c r="E5380" t="s">
        <v>5274</v>
      </c>
      <c r="F5380" t="s">
        <v>78</v>
      </c>
      <c r="G5380" t="s">
        <v>4</v>
      </c>
      <c r="H5380" t="s">
        <v>2277</v>
      </c>
      <c r="J5380" s="5"/>
      <c r="K5380" s="2">
        <v>70.180000000000007</v>
      </c>
      <c r="L5380" s="5"/>
      <c r="M5380" s="2">
        <f t="shared" si="83"/>
        <v>-380804.63999999966</v>
      </c>
      <c r="P5380"/>
    </row>
    <row r="5381" spans="1:16" hidden="1">
      <c r="A5381" t="s">
        <v>5281</v>
      </c>
      <c r="B5381" s="1">
        <v>42111</v>
      </c>
      <c r="C5381" t="s">
        <v>5287</v>
      </c>
      <c r="D5381">
        <v>2</v>
      </c>
      <c r="E5381" t="s">
        <v>5288</v>
      </c>
      <c r="F5381" t="s">
        <v>78</v>
      </c>
      <c r="G5381" t="s">
        <v>4</v>
      </c>
      <c r="H5381" t="s">
        <v>273</v>
      </c>
      <c r="J5381" s="5"/>
      <c r="K5381" s="2">
        <v>1378</v>
      </c>
      <c r="L5381" s="5"/>
      <c r="M5381" s="2">
        <f t="shared" si="83"/>
        <v>-382182.63999999966</v>
      </c>
      <c r="P5381"/>
    </row>
    <row r="5382" spans="1:16" hidden="1">
      <c r="A5382" t="s">
        <v>5289</v>
      </c>
      <c r="B5382" s="1">
        <v>42111</v>
      </c>
      <c r="C5382" t="s">
        <v>18</v>
      </c>
      <c r="D5382">
        <v>1</v>
      </c>
      <c r="E5382" t="s">
        <v>5295</v>
      </c>
      <c r="F5382" t="s">
        <v>13</v>
      </c>
      <c r="G5382" t="s">
        <v>4</v>
      </c>
      <c r="H5382" t="s">
        <v>18</v>
      </c>
      <c r="J5382" s="5"/>
      <c r="K5382" s="2">
        <v>29369.39</v>
      </c>
      <c r="L5382" s="5"/>
      <c r="M5382" s="2">
        <f t="shared" si="83"/>
        <v>-411552.02999999968</v>
      </c>
      <c r="P5382"/>
    </row>
    <row r="5383" spans="1:16" hidden="1">
      <c r="A5383" t="s">
        <v>23915</v>
      </c>
      <c r="B5383" s="1">
        <v>42111</v>
      </c>
      <c r="C5383" t="s">
        <v>1</v>
      </c>
      <c r="D5383">
        <v>2</v>
      </c>
      <c r="E5383" t="s">
        <v>23930</v>
      </c>
      <c r="F5383" t="s">
        <v>13559</v>
      </c>
      <c r="G5383" t="s">
        <v>479</v>
      </c>
      <c r="H5383" t="s">
        <v>65</v>
      </c>
      <c r="I5383" s="2">
        <v>8502.5</v>
      </c>
      <c r="J5383" s="5"/>
      <c r="L5383" s="5"/>
      <c r="M5383" s="2">
        <f t="shared" si="83"/>
        <v>-403049.52999999968</v>
      </c>
      <c r="P5383"/>
    </row>
    <row r="5384" spans="1:16" hidden="1">
      <c r="A5384" t="s">
        <v>23957</v>
      </c>
      <c r="B5384" s="1">
        <v>42111</v>
      </c>
      <c r="C5384" t="s">
        <v>18</v>
      </c>
      <c r="D5384">
        <v>2</v>
      </c>
      <c r="E5384" t="s">
        <v>23979</v>
      </c>
      <c r="F5384" t="s">
        <v>13559</v>
      </c>
      <c r="G5384" t="s">
        <v>479</v>
      </c>
      <c r="H5384" t="s">
        <v>23980</v>
      </c>
      <c r="I5384" s="2">
        <v>707.88</v>
      </c>
      <c r="J5384" s="5"/>
      <c r="L5384" s="5"/>
      <c r="M5384" s="2">
        <f t="shared" si="83"/>
        <v>-402341.64999999967</v>
      </c>
      <c r="P5384"/>
    </row>
    <row r="5385" spans="1:16" hidden="1">
      <c r="A5385" t="s">
        <v>23983</v>
      </c>
      <c r="B5385" s="1">
        <v>42111</v>
      </c>
      <c r="C5385" t="s">
        <v>18</v>
      </c>
      <c r="D5385">
        <v>2</v>
      </c>
      <c r="E5385" t="s">
        <v>24000</v>
      </c>
      <c r="F5385" t="s">
        <v>13559</v>
      </c>
      <c r="G5385" t="s">
        <v>479</v>
      </c>
      <c r="H5385" t="s">
        <v>24001</v>
      </c>
      <c r="I5385" s="2">
        <v>782.65</v>
      </c>
      <c r="J5385" s="5"/>
      <c r="L5385" s="5"/>
      <c r="M5385" s="2">
        <f t="shared" ref="M5385:M5448" si="84">+M5384+I5385-K5385</f>
        <v>-401558.99999999965</v>
      </c>
      <c r="P5385"/>
    </row>
    <row r="5386" spans="1:16" hidden="1">
      <c r="A5386" t="s">
        <v>24003</v>
      </c>
      <c r="B5386" s="1">
        <v>42111</v>
      </c>
      <c r="C5386" t="s">
        <v>24021</v>
      </c>
      <c r="D5386">
        <v>2</v>
      </c>
      <c r="E5386" t="s">
        <v>24022</v>
      </c>
      <c r="F5386" t="s">
        <v>7054</v>
      </c>
      <c r="G5386" t="s">
        <v>4</v>
      </c>
      <c r="H5386" t="s">
        <v>24023</v>
      </c>
      <c r="I5386" s="2">
        <v>1025</v>
      </c>
      <c r="J5386" s="5"/>
      <c r="L5386" s="5"/>
      <c r="M5386" s="2">
        <f t="shared" si="84"/>
        <v>-400533.99999999965</v>
      </c>
      <c r="P5386"/>
    </row>
    <row r="5387" spans="1:16" hidden="1">
      <c r="A5387" t="s">
        <v>24025</v>
      </c>
      <c r="B5387" s="1">
        <v>42111</v>
      </c>
      <c r="C5387" t="s">
        <v>22198</v>
      </c>
      <c r="D5387">
        <v>1</v>
      </c>
      <c r="E5387" t="s">
        <v>24049</v>
      </c>
      <c r="F5387" t="s">
        <v>13565</v>
      </c>
      <c r="G5387" t="s">
        <v>4</v>
      </c>
      <c r="H5387" t="s">
        <v>22200</v>
      </c>
      <c r="I5387" s="2">
        <v>10000</v>
      </c>
      <c r="J5387" s="5"/>
      <c r="L5387" s="5"/>
      <c r="M5387" s="2">
        <f t="shared" si="84"/>
        <v>-390533.99999999965</v>
      </c>
      <c r="P5387"/>
    </row>
    <row r="5388" spans="1:16" hidden="1">
      <c r="A5388" t="s">
        <v>24050</v>
      </c>
      <c r="B5388" s="1">
        <v>42111</v>
      </c>
      <c r="C5388" t="s">
        <v>24071</v>
      </c>
      <c r="D5388">
        <v>2</v>
      </c>
      <c r="E5388" t="s">
        <v>24072</v>
      </c>
      <c r="F5388" t="s">
        <v>7054</v>
      </c>
      <c r="G5388" t="s">
        <v>4</v>
      </c>
      <c r="H5388" t="s">
        <v>19740</v>
      </c>
      <c r="I5388" s="2">
        <v>1025</v>
      </c>
      <c r="J5388" s="5"/>
      <c r="L5388" s="5"/>
      <c r="M5388" s="2">
        <f t="shared" si="84"/>
        <v>-389508.99999999965</v>
      </c>
      <c r="P5388"/>
    </row>
    <row r="5389" spans="1:16" hidden="1">
      <c r="A5389" t="s">
        <v>24076</v>
      </c>
      <c r="B5389" s="1">
        <v>42111</v>
      </c>
      <c r="C5389" t="s">
        <v>24094</v>
      </c>
      <c r="D5389">
        <v>2</v>
      </c>
      <c r="E5389" t="s">
        <v>24095</v>
      </c>
      <c r="F5389" t="s">
        <v>7054</v>
      </c>
      <c r="G5389" t="s">
        <v>4</v>
      </c>
      <c r="H5389" t="s">
        <v>22878</v>
      </c>
      <c r="I5389" s="2">
        <v>1025</v>
      </c>
      <c r="J5389" s="5"/>
      <c r="L5389" s="5"/>
      <c r="M5389" s="2">
        <f t="shared" si="84"/>
        <v>-388483.99999999965</v>
      </c>
      <c r="P5389"/>
    </row>
    <row r="5390" spans="1:16" hidden="1">
      <c r="A5390" t="s">
        <v>24098</v>
      </c>
      <c r="B5390" s="1">
        <v>42111</v>
      </c>
      <c r="C5390" t="s">
        <v>18</v>
      </c>
      <c r="D5390">
        <v>2</v>
      </c>
      <c r="E5390" t="s">
        <v>24120</v>
      </c>
      <c r="F5390" t="s">
        <v>13559</v>
      </c>
      <c r="G5390" t="s">
        <v>479</v>
      </c>
      <c r="H5390" t="s">
        <v>16061</v>
      </c>
      <c r="I5390" s="2">
        <v>89.83</v>
      </c>
      <c r="J5390" s="5"/>
      <c r="L5390" s="5"/>
      <c r="M5390" s="2">
        <f t="shared" si="84"/>
        <v>-388394.16999999963</v>
      </c>
      <c r="P5390"/>
    </row>
    <row r="5391" spans="1:16" hidden="1">
      <c r="A5391" t="s">
        <v>24122</v>
      </c>
      <c r="B5391" s="1">
        <v>42111</v>
      </c>
      <c r="C5391" t="s">
        <v>24141</v>
      </c>
      <c r="D5391">
        <v>2</v>
      </c>
      <c r="E5391" t="s">
        <v>24142</v>
      </c>
      <c r="F5391" t="s">
        <v>7054</v>
      </c>
      <c r="G5391" t="s">
        <v>4</v>
      </c>
      <c r="H5391" t="s">
        <v>18923</v>
      </c>
      <c r="I5391" s="2">
        <v>1025</v>
      </c>
      <c r="J5391" s="5"/>
      <c r="L5391" s="5"/>
      <c r="M5391" s="2">
        <f t="shared" si="84"/>
        <v>-387369.16999999963</v>
      </c>
      <c r="P5391"/>
    </row>
    <row r="5392" spans="1:16" hidden="1">
      <c r="A5392" t="s">
        <v>24145</v>
      </c>
      <c r="B5392" s="1">
        <v>42111</v>
      </c>
      <c r="C5392" t="s">
        <v>4969</v>
      </c>
      <c r="D5392">
        <v>2</v>
      </c>
      <c r="E5392" t="s">
        <v>24166</v>
      </c>
      <c r="F5392" t="s">
        <v>7054</v>
      </c>
      <c r="G5392" t="s">
        <v>4</v>
      </c>
      <c r="H5392" t="s">
        <v>4971</v>
      </c>
      <c r="I5392" s="2">
        <v>1025</v>
      </c>
      <c r="J5392" s="5"/>
      <c r="L5392" s="5"/>
      <c r="M5392" s="2">
        <f t="shared" si="84"/>
        <v>-386344.16999999963</v>
      </c>
      <c r="P5392"/>
    </row>
    <row r="5393" spans="1:16" hidden="1">
      <c r="A5393" t="s">
        <v>24169</v>
      </c>
      <c r="B5393" s="1">
        <v>42111</v>
      </c>
      <c r="C5393" t="s">
        <v>24186</v>
      </c>
      <c r="D5393">
        <v>2</v>
      </c>
      <c r="E5393" t="s">
        <v>24187</v>
      </c>
      <c r="F5393" t="s">
        <v>7054</v>
      </c>
      <c r="G5393" t="s">
        <v>4</v>
      </c>
      <c r="H5393" t="s">
        <v>24188</v>
      </c>
      <c r="I5393" s="2">
        <v>1840</v>
      </c>
      <c r="J5393" s="5"/>
      <c r="L5393" s="5"/>
      <c r="M5393" s="2">
        <f t="shared" si="84"/>
        <v>-384504.16999999963</v>
      </c>
      <c r="P5393"/>
    </row>
    <row r="5394" spans="1:16" hidden="1">
      <c r="A5394" t="s">
        <v>24190</v>
      </c>
      <c r="B5394" s="1">
        <v>42111</v>
      </c>
      <c r="C5394" t="s">
        <v>18</v>
      </c>
      <c r="D5394">
        <v>2</v>
      </c>
      <c r="E5394" t="s">
        <v>24209</v>
      </c>
      <c r="F5394" t="s">
        <v>13559</v>
      </c>
      <c r="G5394" t="s">
        <v>479</v>
      </c>
      <c r="H5394" t="s">
        <v>17274</v>
      </c>
      <c r="I5394" s="2">
        <v>64.47</v>
      </c>
      <c r="J5394" s="5"/>
      <c r="L5394" s="5"/>
      <c r="M5394" s="2">
        <f t="shared" si="84"/>
        <v>-384439.69999999966</v>
      </c>
      <c r="P5394"/>
    </row>
    <row r="5395" spans="1:16" hidden="1">
      <c r="A5395" t="s">
        <v>24211</v>
      </c>
      <c r="B5395" s="1">
        <v>42111</v>
      </c>
      <c r="C5395" t="s">
        <v>5273</v>
      </c>
      <c r="D5395">
        <v>2</v>
      </c>
      <c r="E5395" t="s">
        <v>24229</v>
      </c>
      <c r="F5395" t="s">
        <v>7054</v>
      </c>
      <c r="G5395" t="s">
        <v>4</v>
      </c>
      <c r="H5395" t="s">
        <v>2277</v>
      </c>
      <c r="I5395" s="2">
        <v>70.180000000000007</v>
      </c>
      <c r="J5395" s="5"/>
      <c r="L5395" s="5"/>
      <c r="M5395" s="2">
        <f t="shared" si="84"/>
        <v>-384369.51999999967</v>
      </c>
      <c r="P5395"/>
    </row>
    <row r="5396" spans="1:16" hidden="1">
      <c r="A5396" t="s">
        <v>24232</v>
      </c>
      <c r="B5396" s="1">
        <v>42111</v>
      </c>
      <c r="C5396" t="s">
        <v>5150</v>
      </c>
      <c r="D5396">
        <v>2</v>
      </c>
      <c r="E5396" t="s">
        <v>24253</v>
      </c>
      <c r="F5396" t="s">
        <v>7054</v>
      </c>
      <c r="G5396" t="s">
        <v>4</v>
      </c>
      <c r="H5396" t="s">
        <v>5152</v>
      </c>
      <c r="I5396" s="2">
        <v>450</v>
      </c>
      <c r="J5396" s="5"/>
      <c r="L5396" s="5"/>
      <c r="M5396" s="2">
        <f t="shared" si="84"/>
        <v>-383919.51999999967</v>
      </c>
      <c r="P5396"/>
    </row>
    <row r="5397" spans="1:16" hidden="1">
      <c r="A5397" t="s">
        <v>24255</v>
      </c>
      <c r="B5397" s="1">
        <v>42111</v>
      </c>
      <c r="C5397" t="s">
        <v>5150</v>
      </c>
      <c r="D5397">
        <v>2</v>
      </c>
      <c r="E5397" t="s">
        <v>24279</v>
      </c>
      <c r="F5397" t="s">
        <v>7054</v>
      </c>
      <c r="G5397" t="s">
        <v>4</v>
      </c>
      <c r="H5397" t="s">
        <v>24280</v>
      </c>
      <c r="I5397" s="2">
        <v>450</v>
      </c>
      <c r="J5397" s="5"/>
      <c r="L5397" s="5"/>
      <c r="M5397" s="2">
        <f t="shared" si="84"/>
        <v>-383469.51999999967</v>
      </c>
      <c r="P5397"/>
    </row>
    <row r="5398" spans="1:16" hidden="1">
      <c r="A5398" t="s">
        <v>24283</v>
      </c>
      <c r="B5398" s="1">
        <v>42111</v>
      </c>
      <c r="C5398" t="s">
        <v>20065</v>
      </c>
      <c r="D5398">
        <v>1</v>
      </c>
      <c r="E5398" t="s">
        <v>24302</v>
      </c>
      <c r="F5398" t="s">
        <v>13561</v>
      </c>
      <c r="G5398" t="s">
        <v>4</v>
      </c>
      <c r="H5398" t="s">
        <v>5171</v>
      </c>
      <c r="I5398" s="2">
        <v>15000</v>
      </c>
      <c r="J5398" s="5"/>
      <c r="L5398" s="5"/>
      <c r="M5398" s="2">
        <f t="shared" si="84"/>
        <v>-368469.51999999967</v>
      </c>
      <c r="P5398"/>
    </row>
    <row r="5399" spans="1:16" hidden="1">
      <c r="A5399" t="s">
        <v>24305</v>
      </c>
      <c r="B5399" s="1">
        <v>42111</v>
      </c>
      <c r="C5399" t="s">
        <v>20065</v>
      </c>
      <c r="D5399">
        <v>1</v>
      </c>
      <c r="E5399" t="s">
        <v>24323</v>
      </c>
      <c r="F5399" t="s">
        <v>13561</v>
      </c>
      <c r="G5399" t="s">
        <v>4</v>
      </c>
      <c r="H5399" t="s">
        <v>5171</v>
      </c>
      <c r="I5399" s="2">
        <v>50000</v>
      </c>
      <c r="J5399" s="5"/>
      <c r="L5399" s="5"/>
      <c r="M5399" s="2">
        <f t="shared" si="84"/>
        <v>-318469.51999999967</v>
      </c>
      <c r="P5399"/>
    </row>
    <row r="5400" spans="1:16" hidden="1">
      <c r="A5400" t="s">
        <v>24327</v>
      </c>
      <c r="B5400" s="1">
        <v>42111</v>
      </c>
      <c r="C5400" t="s">
        <v>18</v>
      </c>
      <c r="D5400">
        <v>2</v>
      </c>
      <c r="E5400" t="s">
        <v>24345</v>
      </c>
      <c r="F5400" t="s">
        <v>13559</v>
      </c>
      <c r="G5400" t="s">
        <v>479</v>
      </c>
      <c r="H5400" t="s">
        <v>103</v>
      </c>
      <c r="I5400" s="2">
        <v>354.64</v>
      </c>
      <c r="J5400" s="5"/>
      <c r="L5400" s="5"/>
      <c r="M5400" s="2">
        <f t="shared" si="84"/>
        <v>-318114.87999999966</v>
      </c>
      <c r="P5400"/>
    </row>
    <row r="5401" spans="1:16" hidden="1">
      <c r="A5401" t="s">
        <v>24351</v>
      </c>
      <c r="B5401" s="1">
        <v>42111</v>
      </c>
      <c r="C5401" t="s">
        <v>24367</v>
      </c>
      <c r="D5401">
        <v>2</v>
      </c>
      <c r="E5401" t="s">
        <v>24368</v>
      </c>
      <c r="F5401" t="s">
        <v>7054</v>
      </c>
      <c r="G5401" t="s">
        <v>4</v>
      </c>
      <c r="H5401" t="s">
        <v>3853</v>
      </c>
      <c r="I5401" s="2">
        <v>1025</v>
      </c>
      <c r="J5401" s="5"/>
      <c r="L5401" s="5"/>
      <c r="M5401" s="2">
        <f t="shared" si="84"/>
        <v>-317089.87999999966</v>
      </c>
      <c r="P5401"/>
    </row>
    <row r="5402" spans="1:16" hidden="1">
      <c r="A5402" t="s">
        <v>24376</v>
      </c>
      <c r="B5402" s="1">
        <v>42111</v>
      </c>
      <c r="C5402" t="s">
        <v>18</v>
      </c>
      <c r="D5402">
        <v>2</v>
      </c>
      <c r="E5402" t="s">
        <v>24393</v>
      </c>
      <c r="F5402" t="s">
        <v>13559</v>
      </c>
      <c r="G5402" t="s">
        <v>479</v>
      </c>
      <c r="H5402" t="s">
        <v>4776</v>
      </c>
      <c r="J5402" s="5"/>
      <c r="K5402" s="2">
        <v>700</v>
      </c>
      <c r="L5402" s="5"/>
      <c r="M5402" s="2">
        <f t="shared" si="84"/>
        <v>-317789.87999999966</v>
      </c>
      <c r="P5402"/>
    </row>
    <row r="5403" spans="1:16" hidden="1">
      <c r="A5403" t="s">
        <v>24376</v>
      </c>
      <c r="B5403" s="1">
        <v>42111</v>
      </c>
      <c r="C5403" t="s">
        <v>18</v>
      </c>
      <c r="D5403">
        <v>2</v>
      </c>
      <c r="E5403" t="s">
        <v>24393</v>
      </c>
      <c r="F5403" t="s">
        <v>13559</v>
      </c>
      <c r="G5403" t="s">
        <v>479</v>
      </c>
      <c r="H5403" t="s">
        <v>4776</v>
      </c>
      <c r="I5403" s="2">
        <v>1595.9</v>
      </c>
      <c r="J5403" s="5"/>
      <c r="L5403" s="5"/>
      <c r="M5403" s="2">
        <f t="shared" si="84"/>
        <v>-316193.97999999963</v>
      </c>
      <c r="P5403"/>
    </row>
    <row r="5404" spans="1:16" hidden="1">
      <c r="A5404" t="s">
        <v>24398</v>
      </c>
      <c r="B5404" s="1">
        <v>42111</v>
      </c>
      <c r="C5404" t="s">
        <v>24414</v>
      </c>
      <c r="D5404">
        <v>2</v>
      </c>
      <c r="E5404" t="s">
        <v>24415</v>
      </c>
      <c r="F5404" t="s">
        <v>7054</v>
      </c>
      <c r="G5404" t="s">
        <v>4</v>
      </c>
      <c r="H5404" t="s">
        <v>273</v>
      </c>
      <c r="J5404" s="5"/>
      <c r="K5404" s="2">
        <v>1652</v>
      </c>
      <c r="L5404" s="5"/>
      <c r="M5404" s="2">
        <f t="shared" si="84"/>
        <v>-317845.97999999963</v>
      </c>
      <c r="P5404"/>
    </row>
    <row r="5405" spans="1:16" hidden="1">
      <c r="A5405" t="s">
        <v>24398</v>
      </c>
      <c r="B5405" s="1">
        <v>42111</v>
      </c>
      <c r="C5405" t="s">
        <v>24414</v>
      </c>
      <c r="D5405">
        <v>2</v>
      </c>
      <c r="E5405" t="s">
        <v>24415</v>
      </c>
      <c r="F5405" t="s">
        <v>7054</v>
      </c>
      <c r="G5405" t="s">
        <v>4</v>
      </c>
      <c r="H5405" t="s">
        <v>273</v>
      </c>
      <c r="I5405" s="2">
        <v>1652</v>
      </c>
      <c r="J5405" s="5"/>
      <c r="L5405" s="5"/>
      <c r="M5405" s="2">
        <f t="shared" si="84"/>
        <v>-316193.97999999963</v>
      </c>
      <c r="P5405"/>
    </row>
    <row r="5406" spans="1:16" hidden="1">
      <c r="A5406" t="s">
        <v>24419</v>
      </c>
      <c r="B5406" s="1">
        <v>42111</v>
      </c>
      <c r="C5406" t="s">
        <v>5287</v>
      </c>
      <c r="D5406">
        <v>2</v>
      </c>
      <c r="E5406" t="s">
        <v>24434</v>
      </c>
      <c r="F5406" t="s">
        <v>7054</v>
      </c>
      <c r="G5406" t="s">
        <v>4</v>
      </c>
      <c r="H5406" t="s">
        <v>273</v>
      </c>
      <c r="I5406" s="2">
        <v>1378</v>
      </c>
      <c r="J5406" s="5"/>
      <c r="L5406" s="5"/>
      <c r="M5406" s="2">
        <f t="shared" si="84"/>
        <v>-314815.97999999963</v>
      </c>
      <c r="P5406"/>
    </row>
    <row r="5407" spans="1:16" hidden="1">
      <c r="A5407" t="s">
        <v>24439</v>
      </c>
      <c r="B5407" s="1">
        <v>42111</v>
      </c>
      <c r="C5407" t="s">
        <v>24452</v>
      </c>
      <c r="D5407">
        <v>2</v>
      </c>
      <c r="E5407" t="s">
        <v>24453</v>
      </c>
      <c r="F5407" t="s">
        <v>7054</v>
      </c>
      <c r="G5407" t="s">
        <v>4</v>
      </c>
      <c r="H5407" t="s">
        <v>24454</v>
      </c>
      <c r="I5407" s="2">
        <v>3029.99</v>
      </c>
      <c r="J5407" s="5"/>
      <c r="L5407" s="5"/>
      <c r="M5407" s="2">
        <f t="shared" si="84"/>
        <v>-311785.98999999964</v>
      </c>
      <c r="P5407"/>
    </row>
    <row r="5408" spans="1:16" hidden="1">
      <c r="A5408" t="s">
        <v>24459</v>
      </c>
      <c r="B5408" s="1">
        <v>42111</v>
      </c>
      <c r="C5408" t="s">
        <v>24475</v>
      </c>
      <c r="D5408">
        <v>2</v>
      </c>
      <c r="E5408" t="s">
        <v>24476</v>
      </c>
      <c r="F5408" t="s">
        <v>7054</v>
      </c>
      <c r="G5408" t="s">
        <v>4</v>
      </c>
      <c r="H5408" t="s">
        <v>3169</v>
      </c>
      <c r="I5408" s="2">
        <v>1404.37</v>
      </c>
      <c r="J5408" s="5"/>
      <c r="L5408" s="5"/>
      <c r="M5408" s="2">
        <f t="shared" si="84"/>
        <v>-310381.61999999965</v>
      </c>
      <c r="P5408"/>
    </row>
    <row r="5409" spans="1:16" hidden="1">
      <c r="A5409" t="s">
        <v>24480</v>
      </c>
      <c r="B5409" s="1">
        <v>42111</v>
      </c>
      <c r="C5409" t="s">
        <v>24500</v>
      </c>
      <c r="D5409">
        <v>2</v>
      </c>
      <c r="E5409" t="s">
        <v>24501</v>
      </c>
      <c r="F5409" t="s">
        <v>7054</v>
      </c>
      <c r="G5409" t="s">
        <v>4</v>
      </c>
      <c r="H5409" t="s">
        <v>1084</v>
      </c>
      <c r="I5409" s="2">
        <v>1025</v>
      </c>
      <c r="J5409" s="5"/>
      <c r="L5409" s="5"/>
      <c r="M5409" s="2">
        <f t="shared" si="84"/>
        <v>-309356.61999999965</v>
      </c>
      <c r="P5409"/>
    </row>
    <row r="5410" spans="1:16" hidden="1">
      <c r="A5410" t="s">
        <v>24506</v>
      </c>
      <c r="B5410" s="1">
        <v>42111</v>
      </c>
      <c r="C5410" t="s">
        <v>24524</v>
      </c>
      <c r="D5410">
        <v>2</v>
      </c>
      <c r="E5410" t="s">
        <v>24525</v>
      </c>
      <c r="F5410" t="s">
        <v>7054</v>
      </c>
      <c r="G5410" t="s">
        <v>4</v>
      </c>
      <c r="H5410" t="s">
        <v>24526</v>
      </c>
      <c r="I5410" s="2">
        <v>4100</v>
      </c>
      <c r="J5410" s="5"/>
      <c r="L5410" s="5"/>
      <c r="M5410" s="2">
        <f t="shared" si="84"/>
        <v>-305256.61999999965</v>
      </c>
      <c r="P5410"/>
    </row>
    <row r="5411" spans="1:16" hidden="1">
      <c r="A5411" t="s">
        <v>24532</v>
      </c>
      <c r="B5411" s="1">
        <v>42111</v>
      </c>
      <c r="C5411" t="s">
        <v>24551</v>
      </c>
      <c r="D5411">
        <v>2</v>
      </c>
      <c r="E5411" t="s">
        <v>24552</v>
      </c>
      <c r="F5411" t="s">
        <v>7054</v>
      </c>
      <c r="G5411" t="s">
        <v>4</v>
      </c>
      <c r="H5411" t="s">
        <v>74</v>
      </c>
      <c r="I5411" s="2">
        <v>1025</v>
      </c>
      <c r="J5411" s="5"/>
      <c r="L5411" s="5"/>
      <c r="M5411" s="2">
        <f t="shared" si="84"/>
        <v>-304231.61999999965</v>
      </c>
      <c r="P5411"/>
    </row>
    <row r="5412" spans="1:16" hidden="1">
      <c r="A5412" t="s">
        <v>24556</v>
      </c>
      <c r="B5412" s="1">
        <v>42111</v>
      </c>
      <c r="C5412" t="s">
        <v>24571</v>
      </c>
      <c r="D5412">
        <v>1</v>
      </c>
      <c r="E5412" t="s">
        <v>24572</v>
      </c>
      <c r="F5412" t="s">
        <v>13565</v>
      </c>
      <c r="G5412" t="s">
        <v>4</v>
      </c>
      <c r="H5412" t="s">
        <v>4920</v>
      </c>
      <c r="I5412" s="2">
        <v>290000</v>
      </c>
      <c r="J5412" s="5"/>
      <c r="L5412" s="5"/>
      <c r="M5412" s="2">
        <f t="shared" si="84"/>
        <v>-14231.619999999646</v>
      </c>
      <c r="P5412"/>
    </row>
    <row r="5413" spans="1:16" hidden="1">
      <c r="A5413" t="s">
        <v>24578</v>
      </c>
      <c r="B5413" s="1">
        <v>42111</v>
      </c>
      <c r="C5413" t="s">
        <v>5227</v>
      </c>
      <c r="D5413">
        <v>2</v>
      </c>
      <c r="E5413" t="s">
        <v>24588</v>
      </c>
      <c r="F5413" t="s">
        <v>7054</v>
      </c>
      <c r="G5413" t="s">
        <v>4</v>
      </c>
      <c r="H5413" t="s">
        <v>5229</v>
      </c>
      <c r="I5413" s="2">
        <v>1839.99</v>
      </c>
      <c r="J5413" s="5"/>
      <c r="L5413" s="5"/>
      <c r="M5413" s="2">
        <f t="shared" si="84"/>
        <v>-12391.629999999646</v>
      </c>
      <c r="P5413"/>
    </row>
    <row r="5414" spans="1:16" hidden="1">
      <c r="A5414" t="s">
        <v>24595</v>
      </c>
      <c r="B5414" s="1">
        <v>42111</v>
      </c>
      <c r="C5414" t="s">
        <v>24609</v>
      </c>
      <c r="D5414">
        <v>2</v>
      </c>
      <c r="E5414" t="s">
        <v>24610</v>
      </c>
      <c r="F5414" t="s">
        <v>7054</v>
      </c>
      <c r="G5414" t="s">
        <v>4</v>
      </c>
      <c r="H5414" t="s">
        <v>24611</v>
      </c>
      <c r="I5414" s="2">
        <v>4100</v>
      </c>
      <c r="J5414" s="5"/>
      <c r="L5414" s="5"/>
      <c r="M5414" s="2">
        <f t="shared" si="84"/>
        <v>-8291.6299999996463</v>
      </c>
      <c r="P5414"/>
    </row>
    <row r="5415" spans="1:16" hidden="1">
      <c r="A5415" t="s">
        <v>24616</v>
      </c>
      <c r="B5415" s="1">
        <v>42111</v>
      </c>
      <c r="C5415" t="s">
        <v>5227</v>
      </c>
      <c r="D5415">
        <v>2</v>
      </c>
      <c r="E5415" t="s">
        <v>24631</v>
      </c>
      <c r="F5415" t="s">
        <v>7054</v>
      </c>
      <c r="G5415" t="s">
        <v>4</v>
      </c>
      <c r="H5415" t="s">
        <v>5229</v>
      </c>
      <c r="I5415" s="2">
        <v>1839.99</v>
      </c>
      <c r="J5415" s="5"/>
      <c r="L5415" s="5"/>
      <c r="M5415" s="2">
        <f t="shared" si="84"/>
        <v>-6451.6399999996465</v>
      </c>
      <c r="P5415"/>
    </row>
    <row r="5416" spans="1:16" hidden="1">
      <c r="A5416" t="s">
        <v>24638</v>
      </c>
      <c r="B5416" s="1">
        <v>42111</v>
      </c>
      <c r="C5416" t="s">
        <v>24652</v>
      </c>
      <c r="D5416">
        <v>1</v>
      </c>
      <c r="E5416" t="s">
        <v>24653</v>
      </c>
      <c r="F5416" t="s">
        <v>13565</v>
      </c>
      <c r="G5416" t="s">
        <v>4</v>
      </c>
      <c r="H5416" t="s">
        <v>24654</v>
      </c>
      <c r="I5416" s="2">
        <v>6000</v>
      </c>
      <c r="J5416" s="5"/>
      <c r="L5416" s="5"/>
      <c r="M5416" s="2">
        <f t="shared" si="84"/>
        <v>-451.63999999964653</v>
      </c>
      <c r="P5416"/>
    </row>
    <row r="5417" spans="1:16" hidden="1">
      <c r="A5417" t="s">
        <v>24662</v>
      </c>
      <c r="B5417" s="1">
        <v>42111</v>
      </c>
      <c r="C5417" t="s">
        <v>24679</v>
      </c>
      <c r="D5417">
        <v>2</v>
      </c>
      <c r="E5417" t="s">
        <v>24680</v>
      </c>
      <c r="F5417" t="s">
        <v>7054</v>
      </c>
      <c r="G5417" t="s">
        <v>4</v>
      </c>
      <c r="H5417" t="s">
        <v>23284</v>
      </c>
      <c r="I5417" s="2">
        <v>4100.01</v>
      </c>
      <c r="J5417" s="5"/>
      <c r="L5417" s="5"/>
      <c r="M5417" s="2">
        <f t="shared" si="84"/>
        <v>3648.3700000003537</v>
      </c>
      <c r="P5417"/>
    </row>
    <row r="5418" spans="1:16" hidden="1">
      <c r="A5418" t="s">
        <v>24689</v>
      </c>
      <c r="B5418" s="1">
        <v>42111</v>
      </c>
      <c r="C5418" t="s">
        <v>24705</v>
      </c>
      <c r="D5418">
        <v>2</v>
      </c>
      <c r="E5418" t="s">
        <v>24706</v>
      </c>
      <c r="F5418" t="s">
        <v>7054</v>
      </c>
      <c r="G5418" t="s">
        <v>4</v>
      </c>
      <c r="H5418" t="s">
        <v>5430</v>
      </c>
      <c r="I5418" s="2">
        <v>1025</v>
      </c>
      <c r="J5418" s="5">
        <v>10</v>
      </c>
      <c r="L5418" s="5"/>
      <c r="M5418" s="2">
        <f t="shared" si="84"/>
        <v>4673.3700000003537</v>
      </c>
      <c r="P5418"/>
    </row>
    <row r="5419" spans="1:16" hidden="1">
      <c r="A5419" t="s">
        <v>24712</v>
      </c>
      <c r="B5419" s="1">
        <v>42111</v>
      </c>
      <c r="C5419" t="s">
        <v>24725</v>
      </c>
      <c r="D5419">
        <v>2</v>
      </c>
      <c r="E5419" t="s">
        <v>24726</v>
      </c>
      <c r="F5419" t="s">
        <v>7054</v>
      </c>
      <c r="G5419" t="s">
        <v>4</v>
      </c>
      <c r="H5419" t="s">
        <v>5034</v>
      </c>
      <c r="I5419" s="2">
        <v>1025</v>
      </c>
      <c r="J5419" s="5"/>
      <c r="L5419" s="5"/>
      <c r="M5419" s="2">
        <f t="shared" si="84"/>
        <v>5698.3700000003537</v>
      </c>
      <c r="P5419"/>
    </row>
    <row r="5420" spans="1:16" hidden="1">
      <c r="A5420" t="s">
        <v>24733</v>
      </c>
      <c r="B5420" s="1">
        <v>42111</v>
      </c>
      <c r="C5420" t="s">
        <v>5287</v>
      </c>
      <c r="D5420">
        <v>2</v>
      </c>
      <c r="E5420" t="s">
        <v>24744</v>
      </c>
      <c r="F5420" t="s">
        <v>7054</v>
      </c>
      <c r="G5420" t="s">
        <v>4</v>
      </c>
      <c r="H5420" t="s">
        <v>273</v>
      </c>
      <c r="J5420" s="5"/>
      <c r="K5420" s="2">
        <v>1378</v>
      </c>
      <c r="L5420" s="5"/>
      <c r="M5420" s="2">
        <f t="shared" si="84"/>
        <v>4320.3700000003537</v>
      </c>
      <c r="P5420"/>
    </row>
    <row r="5421" spans="1:16" hidden="1">
      <c r="A5421" t="s">
        <v>24733</v>
      </c>
      <c r="B5421" s="1">
        <v>42111</v>
      </c>
      <c r="C5421" t="s">
        <v>5287</v>
      </c>
      <c r="D5421">
        <v>2</v>
      </c>
      <c r="E5421" t="s">
        <v>24744</v>
      </c>
      <c r="F5421" t="s">
        <v>7054</v>
      </c>
      <c r="G5421" t="s">
        <v>4</v>
      </c>
      <c r="H5421" t="s">
        <v>273</v>
      </c>
      <c r="I5421" s="2">
        <v>1378</v>
      </c>
      <c r="J5421" s="5"/>
      <c r="L5421" s="5"/>
      <c r="M5421" s="2">
        <f t="shared" si="84"/>
        <v>5698.3700000003537</v>
      </c>
      <c r="P5421"/>
    </row>
    <row r="5422" spans="1:16" hidden="1">
      <c r="A5422" s="35" t="s">
        <v>5405</v>
      </c>
      <c r="B5422" s="36">
        <v>42112</v>
      </c>
      <c r="C5422" s="35" t="s">
        <v>43</v>
      </c>
      <c r="D5422" s="35">
        <v>1</v>
      </c>
      <c r="E5422" s="35" t="s">
        <v>5411</v>
      </c>
      <c r="F5422" s="35" t="s">
        <v>67</v>
      </c>
      <c r="G5422" s="35" t="s">
        <v>4</v>
      </c>
      <c r="H5422" s="35" t="s">
        <v>5412</v>
      </c>
      <c r="I5422" s="11"/>
      <c r="J5422" s="12"/>
      <c r="K5422" s="11">
        <v>1025</v>
      </c>
      <c r="L5422" s="12"/>
      <c r="M5422" s="11">
        <f t="shared" si="84"/>
        <v>4673.3700000003537</v>
      </c>
      <c r="P5422"/>
    </row>
    <row r="5423" spans="1:16" hidden="1">
      <c r="A5423" t="s">
        <v>5413</v>
      </c>
      <c r="B5423" s="1">
        <v>42112</v>
      </c>
      <c r="C5423" t="s">
        <v>6</v>
      </c>
      <c r="D5423">
        <v>1</v>
      </c>
      <c r="E5423" t="s">
        <v>5416</v>
      </c>
      <c r="F5423" t="s">
        <v>29</v>
      </c>
      <c r="G5423" t="s">
        <v>4</v>
      </c>
      <c r="H5423" t="s">
        <v>5417</v>
      </c>
      <c r="I5423" s="2">
        <v>1748.37</v>
      </c>
      <c r="J5423" s="5"/>
      <c r="L5423" s="5"/>
      <c r="M5423" s="2">
        <f t="shared" si="84"/>
        <v>6421.7400000003536</v>
      </c>
      <c r="P5423"/>
    </row>
    <row r="5424" spans="1:16" hidden="1">
      <c r="A5424" t="s">
        <v>5433</v>
      </c>
      <c r="B5424" s="1">
        <v>42112</v>
      </c>
      <c r="C5424" t="s">
        <v>43</v>
      </c>
      <c r="D5424">
        <v>1</v>
      </c>
      <c r="E5424" t="s">
        <v>5439</v>
      </c>
      <c r="F5424" t="s">
        <v>13</v>
      </c>
      <c r="G5424" t="s">
        <v>4</v>
      </c>
      <c r="H5424" t="s">
        <v>5440</v>
      </c>
      <c r="J5424" s="5"/>
      <c r="K5424" s="2">
        <v>40000</v>
      </c>
      <c r="L5424" s="5"/>
      <c r="M5424" s="2">
        <f t="shared" si="84"/>
        <v>-33578.259999999646</v>
      </c>
      <c r="P5424"/>
    </row>
    <row r="5425" spans="1:16" hidden="1">
      <c r="A5425" t="s">
        <v>5448</v>
      </c>
      <c r="B5425" s="1">
        <v>42112</v>
      </c>
      <c r="C5425" t="s">
        <v>5456</v>
      </c>
      <c r="D5425">
        <v>2</v>
      </c>
      <c r="E5425" t="s">
        <v>5457</v>
      </c>
      <c r="F5425" t="s">
        <v>78</v>
      </c>
      <c r="G5425" t="s">
        <v>4</v>
      </c>
      <c r="H5425" t="s">
        <v>1399</v>
      </c>
      <c r="J5425" s="5"/>
      <c r="K5425" s="2">
        <v>1025</v>
      </c>
      <c r="L5425" s="5"/>
      <c r="M5425" s="2">
        <f t="shared" si="84"/>
        <v>-34603.259999999646</v>
      </c>
      <c r="P5425"/>
    </row>
    <row r="5426" spans="1:16" hidden="1">
      <c r="A5426" t="s">
        <v>5458</v>
      </c>
      <c r="B5426" s="1">
        <v>42112</v>
      </c>
      <c r="C5426" t="s">
        <v>240</v>
      </c>
      <c r="D5426">
        <v>1</v>
      </c>
      <c r="E5426" t="s">
        <v>5464</v>
      </c>
      <c r="F5426" t="s">
        <v>13</v>
      </c>
      <c r="G5426" t="s">
        <v>4</v>
      </c>
      <c r="H5426" t="s">
        <v>240</v>
      </c>
      <c r="J5426" s="5"/>
      <c r="K5426" s="2">
        <v>9199.99</v>
      </c>
      <c r="L5426" s="5"/>
      <c r="M5426" s="2">
        <f t="shared" si="84"/>
        <v>-43803.249999999643</v>
      </c>
      <c r="P5426"/>
    </row>
    <row r="5427" spans="1:16" hidden="1">
      <c r="A5427" t="s">
        <v>5465</v>
      </c>
      <c r="B5427" s="1">
        <v>42112</v>
      </c>
      <c r="C5427" t="s">
        <v>200</v>
      </c>
      <c r="D5427">
        <v>1</v>
      </c>
      <c r="E5427" t="s">
        <v>5477</v>
      </c>
      <c r="F5427" t="s">
        <v>16</v>
      </c>
      <c r="G5427" t="s">
        <v>4</v>
      </c>
      <c r="H5427" t="s">
        <v>200</v>
      </c>
      <c r="J5427" s="5"/>
      <c r="K5427" s="2">
        <v>1025</v>
      </c>
      <c r="L5427" s="5"/>
      <c r="M5427" s="2">
        <f t="shared" si="84"/>
        <v>-44828.249999999643</v>
      </c>
      <c r="P5427"/>
    </row>
    <row r="5428" spans="1:16" hidden="1">
      <c r="A5428" t="s">
        <v>5480</v>
      </c>
      <c r="B5428" s="1">
        <v>42112</v>
      </c>
      <c r="C5428" t="s">
        <v>195</v>
      </c>
      <c r="D5428">
        <v>1</v>
      </c>
      <c r="E5428" t="s">
        <v>5486</v>
      </c>
      <c r="F5428" t="s">
        <v>13</v>
      </c>
      <c r="G5428" t="s">
        <v>4</v>
      </c>
      <c r="H5428" t="s">
        <v>195</v>
      </c>
      <c r="J5428" s="5"/>
      <c r="K5428" s="2">
        <v>45274.29</v>
      </c>
      <c r="L5428" s="5"/>
      <c r="M5428" s="2">
        <f t="shared" si="84"/>
        <v>-90102.539999999644</v>
      </c>
      <c r="P5428"/>
    </row>
    <row r="5429" spans="1:16" hidden="1">
      <c r="A5429" t="s">
        <v>5487</v>
      </c>
      <c r="B5429" s="1">
        <v>42112</v>
      </c>
      <c r="C5429" t="s">
        <v>18</v>
      </c>
      <c r="D5429">
        <v>1</v>
      </c>
      <c r="E5429" t="s">
        <v>5492</v>
      </c>
      <c r="F5429" t="s">
        <v>13</v>
      </c>
      <c r="G5429" t="s">
        <v>4</v>
      </c>
      <c r="H5429" t="s">
        <v>18</v>
      </c>
      <c r="J5429" s="5"/>
      <c r="K5429" s="2">
        <v>40729.199999999997</v>
      </c>
      <c r="L5429" s="5"/>
      <c r="M5429" s="2">
        <f t="shared" si="84"/>
        <v>-130831.73999999964</v>
      </c>
      <c r="P5429"/>
    </row>
    <row r="5430" spans="1:16" hidden="1">
      <c r="A5430" t="s">
        <v>24752</v>
      </c>
      <c r="B5430" s="1">
        <v>42112</v>
      </c>
      <c r="C5430" t="s">
        <v>24769</v>
      </c>
      <c r="D5430">
        <v>2</v>
      </c>
      <c r="E5430" t="s">
        <v>24770</v>
      </c>
      <c r="F5430" t="s">
        <v>7054</v>
      </c>
      <c r="G5430" t="s">
        <v>4</v>
      </c>
      <c r="H5430" t="s">
        <v>12476</v>
      </c>
      <c r="I5430" s="2">
        <v>9199.99</v>
      </c>
      <c r="J5430" s="5"/>
      <c r="L5430" s="5"/>
      <c r="M5430" s="2">
        <f t="shared" si="84"/>
        <v>-121631.74999999964</v>
      </c>
      <c r="P5430"/>
    </row>
    <row r="5431" spans="1:16" hidden="1">
      <c r="A5431" t="s">
        <v>24773</v>
      </c>
      <c r="B5431" s="1">
        <v>42112</v>
      </c>
      <c r="C5431" t="s">
        <v>22083</v>
      </c>
      <c r="D5431">
        <v>1</v>
      </c>
      <c r="E5431" t="s">
        <v>24791</v>
      </c>
      <c r="F5431" t="s">
        <v>13565</v>
      </c>
      <c r="G5431" t="s">
        <v>4</v>
      </c>
      <c r="H5431" t="s">
        <v>3002</v>
      </c>
      <c r="I5431" s="2">
        <v>900</v>
      </c>
      <c r="J5431" s="5"/>
      <c r="L5431" s="5"/>
      <c r="M5431" s="2">
        <f t="shared" si="84"/>
        <v>-120731.74999999964</v>
      </c>
      <c r="P5431"/>
    </row>
    <row r="5432" spans="1:16" hidden="1">
      <c r="A5432" t="s">
        <v>24798</v>
      </c>
      <c r="B5432" s="1">
        <v>42112</v>
      </c>
      <c r="C5432" t="s">
        <v>24818</v>
      </c>
      <c r="D5432">
        <v>2</v>
      </c>
      <c r="E5432" t="s">
        <v>24819</v>
      </c>
      <c r="F5432" t="s">
        <v>7054</v>
      </c>
      <c r="G5432" t="s">
        <v>4</v>
      </c>
      <c r="H5432" t="s">
        <v>9518</v>
      </c>
      <c r="I5432" s="2">
        <v>3030</v>
      </c>
      <c r="J5432" s="5"/>
      <c r="L5432" s="5"/>
      <c r="M5432" s="2">
        <f t="shared" si="84"/>
        <v>-117701.74999999964</v>
      </c>
      <c r="P5432"/>
    </row>
    <row r="5433" spans="1:16" hidden="1">
      <c r="A5433" t="s">
        <v>24824</v>
      </c>
      <c r="B5433" s="1">
        <v>42112</v>
      </c>
      <c r="C5433" t="s">
        <v>24842</v>
      </c>
      <c r="D5433">
        <v>1</v>
      </c>
      <c r="E5433" t="s">
        <v>24843</v>
      </c>
      <c r="F5433" t="s">
        <v>13565</v>
      </c>
      <c r="G5433" t="s">
        <v>4</v>
      </c>
      <c r="H5433" t="s">
        <v>4658</v>
      </c>
      <c r="I5433" s="2">
        <v>5000</v>
      </c>
      <c r="J5433" s="5"/>
      <c r="L5433" s="5"/>
      <c r="M5433" s="2">
        <f t="shared" si="84"/>
        <v>-112701.74999999964</v>
      </c>
      <c r="P5433"/>
    </row>
    <row r="5434" spans="1:16" hidden="1">
      <c r="A5434" t="s">
        <v>24846</v>
      </c>
      <c r="B5434" s="1">
        <v>42112</v>
      </c>
      <c r="C5434" t="s">
        <v>24864</v>
      </c>
      <c r="D5434">
        <v>1</v>
      </c>
      <c r="E5434" t="s">
        <v>24865</v>
      </c>
      <c r="F5434" t="s">
        <v>13565</v>
      </c>
      <c r="G5434" t="s">
        <v>4</v>
      </c>
      <c r="H5434" t="s">
        <v>5440</v>
      </c>
      <c r="I5434" s="2">
        <v>48000</v>
      </c>
      <c r="J5434" s="5"/>
      <c r="L5434" s="5"/>
      <c r="M5434" s="2">
        <f t="shared" si="84"/>
        <v>-64701.749999999636</v>
      </c>
      <c r="P5434"/>
    </row>
    <row r="5435" spans="1:16" hidden="1">
      <c r="A5435" t="s">
        <v>24869</v>
      </c>
      <c r="B5435" s="1">
        <v>42112</v>
      </c>
      <c r="C5435" t="s">
        <v>24890</v>
      </c>
      <c r="D5435">
        <v>1</v>
      </c>
      <c r="E5435" t="s">
        <v>24891</v>
      </c>
      <c r="F5435" t="s">
        <v>13565</v>
      </c>
      <c r="G5435" t="s">
        <v>4</v>
      </c>
      <c r="H5435" t="s">
        <v>24892</v>
      </c>
      <c r="I5435" s="2">
        <v>20000</v>
      </c>
      <c r="J5435" s="5"/>
      <c r="L5435" s="5"/>
      <c r="M5435" s="2">
        <f t="shared" si="84"/>
        <v>-44701.749999999636</v>
      </c>
      <c r="P5435"/>
    </row>
    <row r="5436" spans="1:16" hidden="1">
      <c r="A5436" t="s">
        <v>24898</v>
      </c>
      <c r="B5436" s="1">
        <v>42112</v>
      </c>
      <c r="C5436" t="s">
        <v>24914</v>
      </c>
      <c r="D5436">
        <v>1</v>
      </c>
      <c r="E5436" t="s">
        <v>24653</v>
      </c>
      <c r="F5436" t="s">
        <v>13565</v>
      </c>
      <c r="G5436" t="s">
        <v>4</v>
      </c>
      <c r="H5436" t="s">
        <v>24915</v>
      </c>
      <c r="J5436" s="5"/>
      <c r="K5436" s="2">
        <v>6000</v>
      </c>
      <c r="L5436" s="5"/>
      <c r="M5436" s="2">
        <f t="shared" si="84"/>
        <v>-50701.749999999636</v>
      </c>
      <c r="P5436"/>
    </row>
    <row r="5437" spans="1:16" hidden="1">
      <c r="A5437" t="s">
        <v>24920</v>
      </c>
      <c r="B5437" s="1">
        <v>42112</v>
      </c>
      <c r="C5437" t="s">
        <v>24914</v>
      </c>
      <c r="D5437">
        <v>1</v>
      </c>
      <c r="E5437" t="s">
        <v>24936</v>
      </c>
      <c r="F5437" t="s">
        <v>13565</v>
      </c>
      <c r="G5437" t="s">
        <v>4</v>
      </c>
      <c r="H5437" t="s">
        <v>24654</v>
      </c>
      <c r="I5437" s="2">
        <v>6000</v>
      </c>
      <c r="J5437" s="5"/>
      <c r="L5437" s="5"/>
      <c r="M5437" s="2">
        <f t="shared" si="84"/>
        <v>-44701.749999999636</v>
      </c>
      <c r="P5437"/>
    </row>
    <row r="5438" spans="1:16" hidden="1">
      <c r="A5438" t="s">
        <v>24941</v>
      </c>
      <c r="B5438" s="1">
        <v>42112</v>
      </c>
      <c r="C5438" t="s">
        <v>18</v>
      </c>
      <c r="D5438">
        <v>2</v>
      </c>
      <c r="E5438" t="s">
        <v>24961</v>
      </c>
      <c r="F5438" t="s">
        <v>13559</v>
      </c>
      <c r="G5438" t="s">
        <v>479</v>
      </c>
      <c r="H5438" t="s">
        <v>1943</v>
      </c>
      <c r="I5438" s="2">
        <v>58.15</v>
      </c>
      <c r="J5438" s="5"/>
      <c r="L5438" s="5"/>
      <c r="M5438" s="2">
        <f t="shared" si="84"/>
        <v>-44643.599999999635</v>
      </c>
      <c r="P5438"/>
    </row>
    <row r="5439" spans="1:16" hidden="1">
      <c r="A5439" t="s">
        <v>24967</v>
      </c>
      <c r="B5439" s="1">
        <v>42112</v>
      </c>
      <c r="C5439" t="s">
        <v>24982</v>
      </c>
      <c r="D5439">
        <v>2</v>
      </c>
      <c r="E5439" t="s">
        <v>24983</v>
      </c>
      <c r="F5439" t="s">
        <v>7054</v>
      </c>
      <c r="G5439" t="s">
        <v>4</v>
      </c>
      <c r="H5439" t="s">
        <v>24984</v>
      </c>
      <c r="I5439" s="2">
        <v>3030</v>
      </c>
      <c r="J5439" s="5"/>
      <c r="L5439" s="5"/>
      <c r="M5439" s="2">
        <f t="shared" si="84"/>
        <v>-41613.599999999635</v>
      </c>
      <c r="P5439"/>
    </row>
    <row r="5440" spans="1:16" hidden="1">
      <c r="A5440" t="s">
        <v>24989</v>
      </c>
      <c r="B5440" s="1">
        <v>42112</v>
      </c>
      <c r="C5440" t="s">
        <v>6</v>
      </c>
      <c r="D5440">
        <v>1</v>
      </c>
      <c r="E5440" t="s">
        <v>25006</v>
      </c>
      <c r="F5440" t="s">
        <v>13610</v>
      </c>
      <c r="G5440" t="s">
        <v>4</v>
      </c>
      <c r="H5440" t="s">
        <v>213</v>
      </c>
      <c r="I5440" s="2">
        <v>6051</v>
      </c>
      <c r="J5440" s="5"/>
      <c r="L5440" s="5"/>
      <c r="M5440" s="2">
        <f t="shared" si="84"/>
        <v>-35562.599999999635</v>
      </c>
      <c r="P5440"/>
    </row>
    <row r="5441" spans="1:16" hidden="1">
      <c r="A5441" t="s">
        <v>25012</v>
      </c>
      <c r="B5441" s="1">
        <v>42112</v>
      </c>
      <c r="C5441" t="s">
        <v>25031</v>
      </c>
      <c r="D5441">
        <v>2</v>
      </c>
      <c r="E5441" t="s">
        <v>25032</v>
      </c>
      <c r="F5441" t="s">
        <v>7054</v>
      </c>
      <c r="G5441" t="s">
        <v>4</v>
      </c>
      <c r="H5441" t="s">
        <v>25033</v>
      </c>
      <c r="I5441" s="2">
        <v>1025</v>
      </c>
      <c r="J5441" s="5"/>
      <c r="L5441" s="5"/>
      <c r="M5441" s="2">
        <f t="shared" si="84"/>
        <v>-34537.599999999635</v>
      </c>
      <c r="P5441"/>
    </row>
    <row r="5442" spans="1:16" hidden="1">
      <c r="A5442" t="s">
        <v>25038</v>
      </c>
      <c r="B5442" s="1">
        <v>42112</v>
      </c>
      <c r="C5442" t="s">
        <v>25055</v>
      </c>
      <c r="D5442">
        <v>2</v>
      </c>
      <c r="E5442" t="s">
        <v>25056</v>
      </c>
      <c r="F5442" t="s">
        <v>7054</v>
      </c>
      <c r="G5442" t="s">
        <v>4</v>
      </c>
      <c r="H5442" t="s">
        <v>13663</v>
      </c>
      <c r="I5442" s="2">
        <v>4100</v>
      </c>
      <c r="J5442" s="5"/>
      <c r="L5442" s="5"/>
      <c r="M5442" s="2">
        <f t="shared" si="84"/>
        <v>-30437.599999999635</v>
      </c>
      <c r="P5442"/>
    </row>
    <row r="5443" spans="1:16" hidden="1">
      <c r="A5443" t="s">
        <v>25062</v>
      </c>
      <c r="B5443" s="1">
        <v>42112</v>
      </c>
      <c r="C5443" t="s">
        <v>25078</v>
      </c>
      <c r="D5443">
        <v>2</v>
      </c>
      <c r="E5443" t="s">
        <v>25079</v>
      </c>
      <c r="F5443" t="s">
        <v>7054</v>
      </c>
      <c r="G5443" t="s">
        <v>4</v>
      </c>
      <c r="H5443" t="s">
        <v>25080</v>
      </c>
      <c r="I5443" s="2">
        <v>4100.01</v>
      </c>
      <c r="J5443" s="5"/>
      <c r="L5443" s="5"/>
      <c r="M5443" s="2">
        <f t="shared" si="84"/>
        <v>-26337.589999999633</v>
      </c>
      <c r="P5443"/>
    </row>
    <row r="5444" spans="1:16" hidden="1">
      <c r="A5444" t="s">
        <v>25084</v>
      </c>
      <c r="B5444" s="1">
        <v>42112</v>
      </c>
      <c r="C5444" t="s">
        <v>25100</v>
      </c>
      <c r="D5444">
        <v>2</v>
      </c>
      <c r="E5444" t="s">
        <v>25101</v>
      </c>
      <c r="F5444" t="s">
        <v>7054</v>
      </c>
      <c r="G5444" t="s">
        <v>4</v>
      </c>
      <c r="H5444" t="s">
        <v>3929</v>
      </c>
      <c r="I5444" s="2">
        <v>1025</v>
      </c>
      <c r="J5444" s="5"/>
      <c r="L5444" s="5"/>
      <c r="M5444" s="2">
        <f t="shared" si="84"/>
        <v>-25312.589999999633</v>
      </c>
      <c r="P5444"/>
    </row>
    <row r="5445" spans="1:16" hidden="1">
      <c r="A5445" t="s">
        <v>25106</v>
      </c>
      <c r="B5445" s="1">
        <v>42112</v>
      </c>
      <c r="C5445" t="s">
        <v>25120</v>
      </c>
      <c r="D5445">
        <v>2</v>
      </c>
      <c r="E5445" t="s">
        <v>25121</v>
      </c>
      <c r="F5445" t="s">
        <v>7054</v>
      </c>
      <c r="G5445" t="s">
        <v>4</v>
      </c>
      <c r="H5445" t="s">
        <v>1187</v>
      </c>
      <c r="I5445" s="2">
        <v>13763.91</v>
      </c>
      <c r="J5445" s="5"/>
      <c r="L5445" s="5"/>
      <c r="M5445" s="2">
        <f t="shared" si="84"/>
        <v>-11548.679999999633</v>
      </c>
      <c r="P5445"/>
    </row>
    <row r="5446" spans="1:16" hidden="1">
      <c r="A5446" t="s">
        <v>25127</v>
      </c>
      <c r="B5446" s="1">
        <v>42112</v>
      </c>
      <c r="C5446" t="s">
        <v>25146</v>
      </c>
      <c r="D5446">
        <v>2</v>
      </c>
      <c r="E5446" t="s">
        <v>25147</v>
      </c>
      <c r="F5446" t="s">
        <v>7054</v>
      </c>
      <c r="G5446" t="s">
        <v>4</v>
      </c>
      <c r="H5446" t="s">
        <v>15953</v>
      </c>
      <c r="I5446" s="2">
        <v>4100.01</v>
      </c>
      <c r="J5446" s="5"/>
      <c r="L5446" s="5"/>
      <c r="M5446" s="2">
        <f t="shared" si="84"/>
        <v>-7448.6699999996326</v>
      </c>
      <c r="P5446"/>
    </row>
    <row r="5447" spans="1:16" hidden="1">
      <c r="A5447" t="s">
        <v>25152</v>
      </c>
      <c r="B5447" s="1">
        <v>42112</v>
      </c>
      <c r="C5447" t="s">
        <v>25170</v>
      </c>
      <c r="D5447">
        <v>2</v>
      </c>
      <c r="E5447" t="s">
        <v>25171</v>
      </c>
      <c r="F5447" t="s">
        <v>7054</v>
      </c>
      <c r="G5447" t="s">
        <v>4</v>
      </c>
      <c r="H5447" t="s">
        <v>25172</v>
      </c>
      <c r="I5447" s="2">
        <v>1839.99</v>
      </c>
      <c r="J5447" s="5"/>
      <c r="L5447" s="5"/>
      <c r="M5447" s="2">
        <f t="shared" si="84"/>
        <v>-5608.6799999996329</v>
      </c>
      <c r="P5447"/>
    </row>
    <row r="5448" spans="1:16" hidden="1">
      <c r="A5448" t="s">
        <v>25177</v>
      </c>
      <c r="B5448" s="1">
        <v>42112</v>
      </c>
      <c r="C5448" t="s">
        <v>25194</v>
      </c>
      <c r="D5448">
        <v>2</v>
      </c>
      <c r="E5448" t="s">
        <v>25195</v>
      </c>
      <c r="F5448" t="s">
        <v>7054</v>
      </c>
      <c r="G5448" t="s">
        <v>4</v>
      </c>
      <c r="H5448" t="s">
        <v>19139</v>
      </c>
      <c r="I5448" s="2">
        <v>200.01</v>
      </c>
      <c r="J5448" s="5"/>
      <c r="L5448" s="5"/>
      <c r="M5448" s="2">
        <f t="shared" si="84"/>
        <v>-5408.6699999996326</v>
      </c>
      <c r="P5448"/>
    </row>
    <row r="5449" spans="1:16" hidden="1">
      <c r="A5449" t="s">
        <v>25199</v>
      </c>
      <c r="B5449" s="1">
        <v>42112</v>
      </c>
      <c r="C5449" t="s">
        <v>25217</v>
      </c>
      <c r="D5449">
        <v>2</v>
      </c>
      <c r="E5449" t="s">
        <v>25218</v>
      </c>
      <c r="F5449" t="s">
        <v>7054</v>
      </c>
      <c r="G5449" t="s">
        <v>4</v>
      </c>
      <c r="H5449" t="s">
        <v>25219</v>
      </c>
      <c r="I5449" s="2">
        <v>1225.01</v>
      </c>
      <c r="J5449" s="5"/>
      <c r="L5449" s="5"/>
      <c r="M5449" s="2">
        <f t="shared" ref="M5449:M5512" si="85">+M5448+I5449-K5449</f>
        <v>-4183.6599999996324</v>
      </c>
      <c r="P5449"/>
    </row>
    <row r="5450" spans="1:16" hidden="1">
      <c r="A5450" t="s">
        <v>25226</v>
      </c>
      <c r="B5450" s="1">
        <v>42112</v>
      </c>
      <c r="C5450" t="s">
        <v>25246</v>
      </c>
      <c r="D5450">
        <v>2</v>
      </c>
      <c r="E5450" t="s">
        <v>25247</v>
      </c>
      <c r="F5450" t="s">
        <v>7054</v>
      </c>
      <c r="G5450" t="s">
        <v>4</v>
      </c>
      <c r="H5450" t="s">
        <v>12863</v>
      </c>
      <c r="I5450" s="2">
        <v>1840</v>
      </c>
      <c r="J5450" s="5"/>
      <c r="L5450" s="5"/>
      <c r="M5450" s="2">
        <f t="shared" si="85"/>
        <v>-2343.6599999996324</v>
      </c>
      <c r="P5450"/>
    </row>
    <row r="5451" spans="1:16" hidden="1">
      <c r="A5451" t="s">
        <v>25252</v>
      </c>
      <c r="B5451" s="1">
        <v>42112</v>
      </c>
      <c r="C5451" t="s">
        <v>25270</v>
      </c>
      <c r="D5451">
        <v>2</v>
      </c>
      <c r="E5451" t="s">
        <v>25271</v>
      </c>
      <c r="F5451" t="s">
        <v>7054</v>
      </c>
      <c r="G5451" t="s">
        <v>4</v>
      </c>
      <c r="H5451" t="s">
        <v>20464</v>
      </c>
      <c r="I5451" s="2">
        <v>672.01</v>
      </c>
      <c r="J5451" s="5"/>
      <c r="L5451" s="5"/>
      <c r="M5451" s="2">
        <f t="shared" si="85"/>
        <v>-1671.6499999996324</v>
      </c>
      <c r="P5451"/>
    </row>
    <row r="5452" spans="1:16" hidden="1">
      <c r="A5452" t="s">
        <v>25274</v>
      </c>
      <c r="B5452" s="1">
        <v>42112</v>
      </c>
      <c r="C5452" t="s">
        <v>25297</v>
      </c>
      <c r="D5452">
        <v>2</v>
      </c>
      <c r="E5452" t="s">
        <v>25298</v>
      </c>
      <c r="F5452" t="s">
        <v>7054</v>
      </c>
      <c r="G5452" t="s">
        <v>4</v>
      </c>
      <c r="H5452" t="s">
        <v>5189</v>
      </c>
      <c r="I5452" s="2">
        <v>1025</v>
      </c>
      <c r="J5452" s="5"/>
      <c r="L5452" s="5"/>
      <c r="M5452" s="2">
        <f t="shared" si="85"/>
        <v>-646.64999999963243</v>
      </c>
      <c r="P5452"/>
    </row>
    <row r="5453" spans="1:16" hidden="1">
      <c r="A5453" t="s">
        <v>25304</v>
      </c>
      <c r="B5453" s="1">
        <v>42112</v>
      </c>
      <c r="C5453" t="s">
        <v>25317</v>
      </c>
      <c r="D5453">
        <v>2</v>
      </c>
      <c r="E5453" t="s">
        <v>25318</v>
      </c>
      <c r="F5453" t="s">
        <v>7054</v>
      </c>
      <c r="G5453" t="s">
        <v>4</v>
      </c>
      <c r="H5453" t="s">
        <v>1399</v>
      </c>
      <c r="I5453" s="2">
        <v>1515.01</v>
      </c>
      <c r="J5453" s="5"/>
      <c r="L5453" s="5"/>
      <c r="M5453" s="2">
        <f t="shared" si="85"/>
        <v>868.36000000036756</v>
      </c>
      <c r="P5453"/>
    </row>
    <row r="5454" spans="1:16" hidden="1">
      <c r="A5454" t="s">
        <v>25324</v>
      </c>
      <c r="B5454" s="1">
        <v>42112</v>
      </c>
      <c r="C5454" t="s">
        <v>25336</v>
      </c>
      <c r="D5454">
        <v>2</v>
      </c>
      <c r="E5454" t="s">
        <v>25337</v>
      </c>
      <c r="F5454" t="s">
        <v>7054</v>
      </c>
      <c r="G5454" t="s">
        <v>4</v>
      </c>
      <c r="H5454" t="s">
        <v>1399</v>
      </c>
      <c r="I5454" s="2">
        <v>1515.01</v>
      </c>
      <c r="J5454" s="5"/>
      <c r="L5454" s="5"/>
      <c r="M5454" s="2">
        <f t="shared" si="85"/>
        <v>2383.3700000003673</v>
      </c>
      <c r="P5454"/>
    </row>
    <row r="5455" spans="1:16" hidden="1">
      <c r="A5455" t="s">
        <v>25347</v>
      </c>
      <c r="B5455" s="1">
        <v>42112</v>
      </c>
      <c r="C5455" t="s">
        <v>5456</v>
      </c>
      <c r="D5455">
        <v>2</v>
      </c>
      <c r="E5455" t="s">
        <v>25359</v>
      </c>
      <c r="F5455" t="s">
        <v>7054</v>
      </c>
      <c r="G5455" t="s">
        <v>4</v>
      </c>
      <c r="H5455" t="s">
        <v>1399</v>
      </c>
      <c r="I5455" s="2">
        <v>1025</v>
      </c>
      <c r="J5455" s="5"/>
      <c r="L5455" s="5"/>
      <c r="M5455" s="2">
        <f t="shared" si="85"/>
        <v>3408.3700000003673</v>
      </c>
      <c r="P5455"/>
    </row>
    <row r="5456" spans="1:16" hidden="1">
      <c r="A5456" t="s">
        <v>25366</v>
      </c>
      <c r="B5456" s="1">
        <v>42112</v>
      </c>
      <c r="C5456" t="s">
        <v>25378</v>
      </c>
      <c r="D5456">
        <v>2</v>
      </c>
      <c r="E5456" t="s">
        <v>25379</v>
      </c>
      <c r="F5456" t="s">
        <v>7054</v>
      </c>
      <c r="G5456" t="s">
        <v>4</v>
      </c>
      <c r="H5456" t="s">
        <v>1399</v>
      </c>
      <c r="I5456" s="2">
        <v>1145</v>
      </c>
      <c r="J5456" s="5"/>
      <c r="L5456" s="5"/>
      <c r="M5456" s="2">
        <f t="shared" si="85"/>
        <v>4553.3700000003673</v>
      </c>
      <c r="P5456"/>
    </row>
    <row r="5457" spans="1:16" hidden="1">
      <c r="A5457" t="s">
        <v>25385</v>
      </c>
      <c r="B5457" s="1">
        <v>42112</v>
      </c>
      <c r="C5457" t="s">
        <v>25401</v>
      </c>
      <c r="D5457">
        <v>2</v>
      </c>
      <c r="E5457" t="s">
        <v>25402</v>
      </c>
      <c r="F5457" t="s">
        <v>7054</v>
      </c>
      <c r="G5457" t="s">
        <v>4</v>
      </c>
      <c r="H5457" t="s">
        <v>1399</v>
      </c>
      <c r="I5457" s="2">
        <v>1145</v>
      </c>
      <c r="J5457" s="5"/>
      <c r="L5457" s="5"/>
      <c r="M5457" s="2">
        <f t="shared" si="85"/>
        <v>5698.3700000003673</v>
      </c>
      <c r="P5457"/>
    </row>
    <row r="5458" spans="1:16" hidden="1">
      <c r="A5458" s="35" t="s">
        <v>5522</v>
      </c>
      <c r="B5458" s="36">
        <v>42114</v>
      </c>
      <c r="C5458" s="35" t="s">
        <v>195</v>
      </c>
      <c r="D5458" s="35">
        <v>1</v>
      </c>
      <c r="E5458" s="35" t="s">
        <v>5525</v>
      </c>
      <c r="F5458" s="35" t="s">
        <v>13</v>
      </c>
      <c r="G5458" s="35" t="s">
        <v>4</v>
      </c>
      <c r="H5458" s="35" t="s">
        <v>5526</v>
      </c>
      <c r="I5458" s="11"/>
      <c r="J5458" s="12"/>
      <c r="K5458" s="11">
        <v>20000</v>
      </c>
      <c r="L5458" s="12"/>
      <c r="M5458" s="11">
        <f t="shared" si="85"/>
        <v>-14301.629999999634</v>
      </c>
      <c r="P5458"/>
    </row>
    <row r="5459" spans="1:16" hidden="1">
      <c r="A5459" t="s">
        <v>5534</v>
      </c>
      <c r="B5459" s="1">
        <v>42114</v>
      </c>
      <c r="C5459" t="s">
        <v>11</v>
      </c>
      <c r="D5459">
        <v>1</v>
      </c>
      <c r="E5459" t="s">
        <v>5536</v>
      </c>
      <c r="F5459" t="s">
        <v>16</v>
      </c>
      <c r="G5459" t="s">
        <v>4</v>
      </c>
      <c r="H5459" t="s">
        <v>5537</v>
      </c>
      <c r="J5459" s="5"/>
      <c r="K5459" s="2">
        <v>600</v>
      </c>
      <c r="L5459" s="5"/>
      <c r="M5459" s="2">
        <f t="shared" si="85"/>
        <v>-14901.629999999634</v>
      </c>
      <c r="P5459"/>
    </row>
    <row r="5460" spans="1:16" hidden="1">
      <c r="A5460" t="s">
        <v>5538</v>
      </c>
      <c r="B5460" s="1">
        <v>42114</v>
      </c>
      <c r="C5460" t="s">
        <v>11</v>
      </c>
      <c r="D5460">
        <v>1</v>
      </c>
      <c r="E5460" t="s">
        <v>5543</v>
      </c>
      <c r="F5460" t="s">
        <v>13</v>
      </c>
      <c r="G5460" t="s">
        <v>4</v>
      </c>
      <c r="H5460" t="s">
        <v>5544</v>
      </c>
      <c r="J5460" s="5"/>
      <c r="K5460" s="2">
        <v>8401.08</v>
      </c>
      <c r="L5460" s="5"/>
      <c r="M5460" s="2">
        <f t="shared" si="85"/>
        <v>-23302.709999999635</v>
      </c>
      <c r="P5460"/>
    </row>
    <row r="5461" spans="1:16" hidden="1">
      <c r="A5461" t="s">
        <v>5545</v>
      </c>
      <c r="B5461" s="1">
        <v>42114</v>
      </c>
      <c r="C5461" t="s">
        <v>6</v>
      </c>
      <c r="D5461">
        <v>1</v>
      </c>
      <c r="E5461" t="s">
        <v>5551</v>
      </c>
      <c r="F5461" t="s">
        <v>29</v>
      </c>
      <c r="G5461" t="s">
        <v>4</v>
      </c>
      <c r="H5461" t="s">
        <v>668</v>
      </c>
      <c r="I5461" s="2">
        <v>2385.11</v>
      </c>
      <c r="J5461" s="5"/>
      <c r="L5461" s="5"/>
      <c r="M5461" s="2">
        <f t="shared" si="85"/>
        <v>-20917.599999999635</v>
      </c>
      <c r="P5461"/>
    </row>
    <row r="5462" spans="1:16" hidden="1">
      <c r="A5462" t="s">
        <v>5552</v>
      </c>
      <c r="B5462" s="1">
        <v>42114</v>
      </c>
      <c r="C5462" t="s">
        <v>11</v>
      </c>
      <c r="D5462">
        <v>1</v>
      </c>
      <c r="E5462" t="s">
        <v>5556</v>
      </c>
      <c r="F5462" t="s">
        <v>13</v>
      </c>
      <c r="G5462" t="s">
        <v>4</v>
      </c>
      <c r="H5462" t="s">
        <v>5557</v>
      </c>
      <c r="J5462" s="5"/>
      <c r="K5462" s="2">
        <v>4131</v>
      </c>
      <c r="L5462" s="5"/>
      <c r="M5462" s="2">
        <f t="shared" si="85"/>
        <v>-25048.599999999635</v>
      </c>
      <c r="P5462"/>
    </row>
    <row r="5463" spans="1:16" hidden="1">
      <c r="A5463" t="s">
        <v>5648</v>
      </c>
      <c r="B5463" s="1">
        <v>42114</v>
      </c>
      <c r="C5463" t="s">
        <v>6</v>
      </c>
      <c r="D5463">
        <v>1</v>
      </c>
      <c r="E5463" t="s">
        <v>5654</v>
      </c>
      <c r="F5463" t="s">
        <v>29</v>
      </c>
      <c r="G5463" t="s">
        <v>4</v>
      </c>
      <c r="H5463" t="s">
        <v>562</v>
      </c>
      <c r="I5463" s="2">
        <v>209.76</v>
      </c>
      <c r="J5463" s="5"/>
      <c r="L5463" s="5"/>
      <c r="M5463" s="2">
        <f t="shared" si="85"/>
        <v>-24838.839999999636</v>
      </c>
      <c r="P5463"/>
    </row>
    <row r="5464" spans="1:16" hidden="1">
      <c r="A5464" t="s">
        <v>5671</v>
      </c>
      <c r="B5464" s="1">
        <v>42114</v>
      </c>
      <c r="C5464" t="s">
        <v>5677</v>
      </c>
      <c r="D5464">
        <v>1</v>
      </c>
      <c r="E5464" t="s">
        <v>5678</v>
      </c>
      <c r="F5464" t="s">
        <v>16</v>
      </c>
      <c r="G5464" t="s">
        <v>4</v>
      </c>
      <c r="H5464" t="s">
        <v>5679</v>
      </c>
      <c r="J5464" s="5"/>
      <c r="K5464" s="2">
        <v>47000</v>
      </c>
      <c r="L5464" s="5"/>
      <c r="M5464" s="2">
        <f t="shared" si="85"/>
        <v>-71838.839999999633</v>
      </c>
      <c r="P5464"/>
    </row>
    <row r="5465" spans="1:16" hidden="1">
      <c r="A5465" t="s">
        <v>5680</v>
      </c>
      <c r="B5465" s="1">
        <v>42114</v>
      </c>
      <c r="C5465" t="s">
        <v>18</v>
      </c>
      <c r="D5465">
        <v>2</v>
      </c>
      <c r="E5465" t="s">
        <v>5690</v>
      </c>
      <c r="F5465" t="s">
        <v>312</v>
      </c>
      <c r="G5465" t="s">
        <v>479</v>
      </c>
      <c r="H5465" t="s">
        <v>4959</v>
      </c>
      <c r="J5465" s="5"/>
      <c r="K5465" s="2">
        <v>1840.97</v>
      </c>
      <c r="L5465" s="5"/>
      <c r="M5465" s="2">
        <f t="shared" si="85"/>
        <v>-73679.809999999634</v>
      </c>
      <c r="P5465"/>
    </row>
    <row r="5466" spans="1:16" hidden="1">
      <c r="A5466" t="s">
        <v>5680</v>
      </c>
      <c r="B5466" s="1">
        <v>42114</v>
      </c>
      <c r="C5466" t="s">
        <v>18</v>
      </c>
      <c r="D5466">
        <v>2</v>
      </c>
      <c r="E5466" t="s">
        <v>5690</v>
      </c>
      <c r="F5466" t="s">
        <v>312</v>
      </c>
      <c r="G5466" t="s">
        <v>479</v>
      </c>
      <c r="H5466" t="s">
        <v>4959</v>
      </c>
      <c r="I5466" s="2">
        <v>1840.97</v>
      </c>
      <c r="J5466" s="5"/>
      <c r="L5466" s="5"/>
      <c r="M5466" s="2">
        <f t="shared" si="85"/>
        <v>-71838.839999999633</v>
      </c>
      <c r="P5466"/>
    </row>
    <row r="5467" spans="1:16" hidden="1">
      <c r="A5467" t="s">
        <v>5747</v>
      </c>
      <c r="B5467" s="1">
        <v>42114</v>
      </c>
      <c r="C5467" t="s">
        <v>6</v>
      </c>
      <c r="D5467">
        <v>1</v>
      </c>
      <c r="E5467" t="s">
        <v>5749</v>
      </c>
      <c r="F5467" t="s">
        <v>29</v>
      </c>
      <c r="G5467" t="s">
        <v>4</v>
      </c>
      <c r="H5467" t="s">
        <v>5750</v>
      </c>
      <c r="I5467" s="2">
        <v>2391.17</v>
      </c>
      <c r="J5467" s="5"/>
      <c r="L5467" s="5"/>
      <c r="M5467" s="2">
        <f t="shared" si="85"/>
        <v>-69447.669999999634</v>
      </c>
      <c r="P5467"/>
    </row>
    <row r="5468" spans="1:16" hidden="1">
      <c r="A5468" t="s">
        <v>5751</v>
      </c>
      <c r="B5468" s="1">
        <v>42114</v>
      </c>
      <c r="C5468" t="s">
        <v>11</v>
      </c>
      <c r="D5468">
        <v>1</v>
      </c>
      <c r="E5468" t="s">
        <v>5754</v>
      </c>
      <c r="F5468" t="s">
        <v>13</v>
      </c>
      <c r="G5468" t="s">
        <v>4</v>
      </c>
      <c r="H5468" t="s">
        <v>5755</v>
      </c>
      <c r="J5468" s="5"/>
      <c r="K5468" s="2">
        <v>396288</v>
      </c>
      <c r="L5468" s="5"/>
      <c r="M5468" s="2">
        <f t="shared" si="85"/>
        <v>-465735.66999999963</v>
      </c>
      <c r="P5468"/>
    </row>
    <row r="5469" spans="1:16" hidden="1">
      <c r="A5469" t="s">
        <v>5756</v>
      </c>
      <c r="B5469" s="1">
        <v>42114</v>
      </c>
      <c r="C5469" t="s">
        <v>43</v>
      </c>
      <c r="D5469">
        <v>1</v>
      </c>
      <c r="E5469" t="s">
        <v>5764</v>
      </c>
      <c r="F5469" t="s">
        <v>45</v>
      </c>
      <c r="G5469" t="s">
        <v>4</v>
      </c>
      <c r="H5469" t="s">
        <v>5765</v>
      </c>
      <c r="J5469" s="5"/>
      <c r="K5469" s="2">
        <v>3030</v>
      </c>
      <c r="L5469" s="5"/>
      <c r="M5469" s="2">
        <f t="shared" si="85"/>
        <v>-468765.66999999963</v>
      </c>
      <c r="P5469"/>
    </row>
    <row r="5470" spans="1:16" hidden="1">
      <c r="A5470" t="s">
        <v>5766</v>
      </c>
      <c r="B5470" s="1">
        <v>42114</v>
      </c>
      <c r="C5470" t="s">
        <v>11</v>
      </c>
      <c r="D5470">
        <v>1</v>
      </c>
      <c r="E5470" t="s">
        <v>5775</v>
      </c>
      <c r="F5470" t="s">
        <v>13</v>
      </c>
      <c r="G5470" t="s">
        <v>4</v>
      </c>
      <c r="H5470" t="s">
        <v>1412</v>
      </c>
      <c r="J5470" s="5"/>
      <c r="K5470" s="2">
        <v>11500</v>
      </c>
      <c r="L5470" s="5"/>
      <c r="M5470" s="2">
        <f t="shared" si="85"/>
        <v>-480265.66999999963</v>
      </c>
      <c r="P5470"/>
    </row>
    <row r="5471" spans="1:16" hidden="1">
      <c r="A5471" t="s">
        <v>5776</v>
      </c>
      <c r="B5471" s="1">
        <v>42114</v>
      </c>
      <c r="C5471" t="s">
        <v>686</v>
      </c>
      <c r="D5471">
        <v>2</v>
      </c>
      <c r="E5471" t="s">
        <v>5785</v>
      </c>
      <c r="F5471" t="s">
        <v>78</v>
      </c>
      <c r="G5471" t="s">
        <v>4</v>
      </c>
      <c r="H5471" t="s">
        <v>519</v>
      </c>
      <c r="J5471" s="5"/>
      <c r="K5471" s="2">
        <v>3029.99</v>
      </c>
      <c r="L5471" s="5"/>
      <c r="M5471" s="2">
        <f t="shared" si="85"/>
        <v>-483295.65999999963</v>
      </c>
      <c r="P5471"/>
    </row>
    <row r="5472" spans="1:16" hidden="1">
      <c r="A5472" t="s">
        <v>5786</v>
      </c>
      <c r="B5472" s="1">
        <v>42114</v>
      </c>
      <c r="C5472" t="s">
        <v>200</v>
      </c>
      <c r="D5472">
        <v>1</v>
      </c>
      <c r="E5472" t="s">
        <v>5791</v>
      </c>
      <c r="F5472" t="s">
        <v>16</v>
      </c>
      <c r="G5472" t="s">
        <v>4</v>
      </c>
      <c r="H5472" t="s">
        <v>200</v>
      </c>
      <c r="J5472" s="5"/>
      <c r="K5472" s="2">
        <v>14894.06</v>
      </c>
      <c r="L5472" s="5"/>
      <c r="M5472" s="2">
        <f t="shared" si="85"/>
        <v>-498189.71999999962</v>
      </c>
      <c r="P5472"/>
    </row>
    <row r="5473" spans="1:16" hidden="1">
      <c r="A5473" t="s">
        <v>5792</v>
      </c>
      <c r="B5473" s="1">
        <v>42114</v>
      </c>
      <c r="C5473" t="s">
        <v>195</v>
      </c>
      <c r="D5473">
        <v>1</v>
      </c>
      <c r="E5473" t="s">
        <v>5798</v>
      </c>
      <c r="F5473" t="s">
        <v>13</v>
      </c>
      <c r="G5473" t="s">
        <v>4</v>
      </c>
      <c r="H5473" t="s">
        <v>195</v>
      </c>
      <c r="J5473" s="5"/>
      <c r="K5473" s="2">
        <v>10702</v>
      </c>
      <c r="L5473" s="5"/>
      <c r="M5473" s="2">
        <f t="shared" si="85"/>
        <v>-508891.71999999962</v>
      </c>
      <c r="P5473"/>
    </row>
    <row r="5474" spans="1:16" hidden="1">
      <c r="A5474" t="s">
        <v>5799</v>
      </c>
      <c r="B5474" s="1">
        <v>42114</v>
      </c>
      <c r="C5474" t="s">
        <v>18</v>
      </c>
      <c r="D5474">
        <v>1</v>
      </c>
      <c r="E5474" t="s">
        <v>5807</v>
      </c>
      <c r="F5474" t="s">
        <v>13</v>
      </c>
      <c r="G5474" t="s">
        <v>4</v>
      </c>
      <c r="H5474" t="s">
        <v>18</v>
      </c>
      <c r="J5474" s="5"/>
      <c r="K5474" s="2">
        <v>22532.68</v>
      </c>
      <c r="L5474" s="5"/>
      <c r="M5474" s="2">
        <f t="shared" si="85"/>
        <v>-531424.39999999967</v>
      </c>
      <c r="P5474"/>
    </row>
    <row r="5475" spans="1:16" hidden="1">
      <c r="A5475" t="s">
        <v>25410</v>
      </c>
      <c r="B5475" s="1">
        <v>42114</v>
      </c>
      <c r="C5475" t="s">
        <v>25431</v>
      </c>
      <c r="D5475">
        <v>1</v>
      </c>
      <c r="E5475" t="s">
        <v>25432</v>
      </c>
      <c r="F5475" t="s">
        <v>13565</v>
      </c>
      <c r="G5475" t="s">
        <v>4</v>
      </c>
      <c r="H5475" t="s">
        <v>25433</v>
      </c>
      <c r="I5475" s="2">
        <v>10000</v>
      </c>
      <c r="J5475" s="5"/>
      <c r="L5475" s="5"/>
      <c r="M5475" s="2">
        <f t="shared" si="85"/>
        <v>-521424.39999999967</v>
      </c>
      <c r="P5475"/>
    </row>
    <row r="5476" spans="1:16" hidden="1">
      <c r="A5476" t="s">
        <v>25434</v>
      </c>
      <c r="B5476" s="1">
        <v>42114</v>
      </c>
      <c r="C5476" t="s">
        <v>25457</v>
      </c>
      <c r="D5476">
        <v>1</v>
      </c>
      <c r="E5476" t="s">
        <v>25458</v>
      </c>
      <c r="F5476" t="s">
        <v>13565</v>
      </c>
      <c r="G5476" t="s">
        <v>4</v>
      </c>
      <c r="H5476" t="s">
        <v>25459</v>
      </c>
      <c r="I5476" s="2">
        <v>3500</v>
      </c>
      <c r="J5476" s="5"/>
      <c r="L5476" s="5"/>
      <c r="M5476" s="2">
        <f t="shared" si="85"/>
        <v>-517924.39999999967</v>
      </c>
      <c r="P5476"/>
    </row>
    <row r="5477" spans="1:16" hidden="1">
      <c r="A5477" t="s">
        <v>25460</v>
      </c>
      <c r="B5477" s="1">
        <v>42114</v>
      </c>
      <c r="C5477" t="s">
        <v>25478</v>
      </c>
      <c r="D5477">
        <v>1</v>
      </c>
      <c r="E5477" t="s">
        <v>25479</v>
      </c>
      <c r="F5477" t="s">
        <v>13561</v>
      </c>
      <c r="G5477" t="s">
        <v>4</v>
      </c>
      <c r="H5477" t="s">
        <v>25480</v>
      </c>
      <c r="I5477" s="2">
        <v>10000</v>
      </c>
      <c r="J5477" s="5"/>
      <c r="L5477" s="5"/>
      <c r="M5477" s="2">
        <f t="shared" si="85"/>
        <v>-507924.39999999967</v>
      </c>
      <c r="P5477"/>
    </row>
    <row r="5478" spans="1:16" hidden="1">
      <c r="A5478" t="s">
        <v>25481</v>
      </c>
      <c r="B5478" s="1">
        <v>42114</v>
      </c>
      <c r="C5478" t="s">
        <v>686</v>
      </c>
      <c r="D5478">
        <v>2</v>
      </c>
      <c r="E5478" t="s">
        <v>25500</v>
      </c>
      <c r="F5478" t="s">
        <v>7054</v>
      </c>
      <c r="G5478" t="s">
        <v>4</v>
      </c>
      <c r="H5478" t="s">
        <v>519</v>
      </c>
      <c r="I5478" s="2">
        <v>3029.99</v>
      </c>
      <c r="J5478" s="5"/>
      <c r="L5478" s="5"/>
      <c r="M5478" s="2">
        <f t="shared" si="85"/>
        <v>-504894.40999999968</v>
      </c>
      <c r="P5478"/>
    </row>
    <row r="5479" spans="1:16" hidden="1">
      <c r="A5479" t="s">
        <v>25501</v>
      </c>
      <c r="B5479" s="1">
        <v>42114</v>
      </c>
      <c r="C5479" t="s">
        <v>25520</v>
      </c>
      <c r="D5479">
        <v>2</v>
      </c>
      <c r="E5479" t="s">
        <v>25521</v>
      </c>
      <c r="F5479" t="s">
        <v>7054</v>
      </c>
      <c r="G5479" t="s">
        <v>4</v>
      </c>
      <c r="H5479" t="s">
        <v>8602</v>
      </c>
      <c r="I5479" s="2">
        <v>600</v>
      </c>
      <c r="J5479" s="5"/>
      <c r="L5479" s="5"/>
      <c r="M5479" s="2">
        <f t="shared" si="85"/>
        <v>-504294.40999999968</v>
      </c>
      <c r="P5479"/>
    </row>
    <row r="5480" spans="1:16" hidden="1">
      <c r="A5480" t="s">
        <v>25522</v>
      </c>
      <c r="B5480" s="1">
        <v>42114</v>
      </c>
      <c r="C5480" t="s">
        <v>6</v>
      </c>
      <c r="D5480">
        <v>1</v>
      </c>
      <c r="E5480" t="s">
        <v>25542</v>
      </c>
      <c r="F5480" t="s">
        <v>13610</v>
      </c>
      <c r="G5480" t="s">
        <v>4</v>
      </c>
      <c r="H5480" t="s">
        <v>18707</v>
      </c>
      <c r="I5480" s="2">
        <v>8401.08</v>
      </c>
      <c r="J5480" s="5"/>
      <c r="L5480" s="5"/>
      <c r="M5480" s="2">
        <f t="shared" si="85"/>
        <v>-495893.32999999967</v>
      </c>
      <c r="P5480"/>
    </row>
    <row r="5481" spans="1:16" hidden="1">
      <c r="A5481" t="s">
        <v>25543</v>
      </c>
      <c r="B5481" s="1">
        <v>42114</v>
      </c>
      <c r="C5481" t="s">
        <v>25562</v>
      </c>
      <c r="D5481">
        <v>2</v>
      </c>
      <c r="E5481" t="s">
        <v>25563</v>
      </c>
      <c r="F5481" t="s">
        <v>7054</v>
      </c>
      <c r="G5481" t="s">
        <v>4</v>
      </c>
      <c r="H5481" t="s">
        <v>5557</v>
      </c>
      <c r="I5481" s="2">
        <v>4131</v>
      </c>
      <c r="J5481" s="5"/>
      <c r="L5481" s="5"/>
      <c r="M5481" s="2">
        <f t="shared" si="85"/>
        <v>-491762.32999999967</v>
      </c>
      <c r="P5481"/>
    </row>
    <row r="5482" spans="1:16" hidden="1">
      <c r="A5482" t="s">
        <v>25564</v>
      </c>
      <c r="B5482" s="1">
        <v>42114</v>
      </c>
      <c r="C5482" t="s">
        <v>18</v>
      </c>
      <c r="D5482">
        <v>2</v>
      </c>
      <c r="E5482" t="s">
        <v>25581</v>
      </c>
      <c r="F5482" t="s">
        <v>13559</v>
      </c>
      <c r="G5482" t="s">
        <v>479</v>
      </c>
      <c r="H5482" t="s">
        <v>4776</v>
      </c>
      <c r="I5482" s="2">
        <v>273.42</v>
      </c>
      <c r="J5482" s="5"/>
      <c r="L5482" s="5"/>
      <c r="M5482" s="2">
        <f t="shared" si="85"/>
        <v>-491488.90999999968</v>
      </c>
      <c r="P5482"/>
    </row>
    <row r="5483" spans="1:16" hidden="1">
      <c r="A5483" t="s">
        <v>25582</v>
      </c>
      <c r="B5483" s="1">
        <v>42114</v>
      </c>
      <c r="C5483" t="s">
        <v>25601</v>
      </c>
      <c r="D5483">
        <v>2</v>
      </c>
      <c r="E5483" t="s">
        <v>25602</v>
      </c>
      <c r="F5483" t="s">
        <v>7054</v>
      </c>
      <c r="G5483" t="s">
        <v>4</v>
      </c>
      <c r="H5483" t="s">
        <v>25603</v>
      </c>
      <c r="I5483" s="2">
        <v>3026.63</v>
      </c>
      <c r="J5483" s="5"/>
      <c r="L5483" s="5"/>
      <c r="M5483" s="2">
        <f t="shared" si="85"/>
        <v>-488462.27999999968</v>
      </c>
      <c r="P5483"/>
    </row>
    <row r="5484" spans="1:16" hidden="1">
      <c r="A5484" t="s">
        <v>25604</v>
      </c>
      <c r="B5484" s="1">
        <v>42114</v>
      </c>
      <c r="C5484" t="s">
        <v>25625</v>
      </c>
      <c r="D5484">
        <v>2</v>
      </c>
      <c r="E5484" t="s">
        <v>25626</v>
      </c>
      <c r="F5484" t="s">
        <v>7054</v>
      </c>
      <c r="G5484" t="s">
        <v>4</v>
      </c>
      <c r="H5484" t="s">
        <v>25627</v>
      </c>
      <c r="I5484" s="2">
        <v>1025</v>
      </c>
      <c r="J5484" s="5"/>
      <c r="L5484" s="5"/>
      <c r="M5484" s="2">
        <f t="shared" si="85"/>
        <v>-487437.27999999968</v>
      </c>
      <c r="P5484"/>
    </row>
    <row r="5485" spans="1:16" hidden="1">
      <c r="A5485" t="s">
        <v>25628</v>
      </c>
      <c r="B5485" s="1">
        <v>42114</v>
      </c>
      <c r="C5485" t="s">
        <v>6</v>
      </c>
      <c r="D5485">
        <v>1</v>
      </c>
      <c r="E5485" t="s">
        <v>25648</v>
      </c>
      <c r="F5485" t="s">
        <v>13610</v>
      </c>
      <c r="G5485" t="s">
        <v>4</v>
      </c>
      <c r="H5485" t="s">
        <v>10706</v>
      </c>
      <c r="I5485" s="2">
        <v>10605.64</v>
      </c>
      <c r="J5485" s="5"/>
      <c r="L5485" s="5"/>
      <c r="M5485" s="2">
        <f t="shared" si="85"/>
        <v>-476831.63999999966</v>
      </c>
      <c r="P5485"/>
    </row>
    <row r="5486" spans="1:16" hidden="1">
      <c r="A5486" t="s">
        <v>25649</v>
      </c>
      <c r="B5486" s="1">
        <v>42114</v>
      </c>
      <c r="C5486" t="s">
        <v>25665</v>
      </c>
      <c r="D5486">
        <v>2</v>
      </c>
      <c r="E5486" t="s">
        <v>25666</v>
      </c>
      <c r="F5486" t="s">
        <v>7054</v>
      </c>
      <c r="G5486" t="s">
        <v>4</v>
      </c>
      <c r="H5486" t="s">
        <v>14222</v>
      </c>
      <c r="I5486" s="2">
        <v>1025</v>
      </c>
      <c r="J5486" s="5"/>
      <c r="L5486" s="5"/>
      <c r="M5486" s="2">
        <f t="shared" si="85"/>
        <v>-475806.63999999966</v>
      </c>
      <c r="P5486"/>
    </row>
    <row r="5487" spans="1:16" hidden="1">
      <c r="A5487" t="s">
        <v>25667</v>
      </c>
      <c r="B5487" s="1">
        <v>42114</v>
      </c>
      <c r="C5487" t="s">
        <v>25686</v>
      </c>
      <c r="D5487">
        <v>2</v>
      </c>
      <c r="E5487" t="s">
        <v>25687</v>
      </c>
      <c r="F5487" t="s">
        <v>7054</v>
      </c>
      <c r="G5487" t="s">
        <v>4</v>
      </c>
      <c r="H5487" t="s">
        <v>5034</v>
      </c>
      <c r="I5487" s="2">
        <v>2990</v>
      </c>
      <c r="J5487" s="5"/>
      <c r="L5487" s="5"/>
      <c r="M5487" s="2">
        <f t="shared" si="85"/>
        <v>-472816.63999999966</v>
      </c>
      <c r="P5487"/>
    </row>
    <row r="5488" spans="1:16" hidden="1">
      <c r="A5488" t="s">
        <v>25688</v>
      </c>
      <c r="B5488" s="1">
        <v>42114</v>
      </c>
      <c r="C5488" t="s">
        <v>25706</v>
      </c>
      <c r="D5488">
        <v>2</v>
      </c>
      <c r="E5488" t="s">
        <v>25707</v>
      </c>
      <c r="F5488" t="s">
        <v>7054</v>
      </c>
      <c r="G5488" t="s">
        <v>4</v>
      </c>
      <c r="H5488" t="s">
        <v>24373</v>
      </c>
      <c r="I5488" s="2">
        <v>1840</v>
      </c>
      <c r="J5488" s="5"/>
      <c r="L5488" s="5"/>
      <c r="M5488" s="2">
        <f t="shared" si="85"/>
        <v>-470976.63999999966</v>
      </c>
      <c r="P5488"/>
    </row>
    <row r="5489" spans="1:16" hidden="1">
      <c r="A5489" t="s">
        <v>25708</v>
      </c>
      <c r="B5489" s="1">
        <v>42114</v>
      </c>
      <c r="C5489" t="s">
        <v>25726</v>
      </c>
      <c r="D5489">
        <v>2</v>
      </c>
      <c r="E5489" t="s">
        <v>25727</v>
      </c>
      <c r="F5489" t="s">
        <v>7054</v>
      </c>
      <c r="G5489" t="s">
        <v>4</v>
      </c>
      <c r="H5489" t="s">
        <v>23222</v>
      </c>
      <c r="I5489" s="2">
        <v>1840</v>
      </c>
      <c r="J5489" s="5"/>
      <c r="L5489" s="5"/>
      <c r="M5489" s="2">
        <f t="shared" si="85"/>
        <v>-469136.63999999966</v>
      </c>
      <c r="P5489"/>
    </row>
    <row r="5490" spans="1:16" hidden="1">
      <c r="A5490" t="s">
        <v>25728</v>
      </c>
      <c r="B5490" s="1">
        <v>42114</v>
      </c>
      <c r="C5490" t="s">
        <v>25749</v>
      </c>
      <c r="D5490">
        <v>1</v>
      </c>
      <c r="E5490" t="s">
        <v>25750</v>
      </c>
      <c r="F5490" t="s">
        <v>13565</v>
      </c>
      <c r="G5490" t="s">
        <v>4</v>
      </c>
      <c r="H5490" t="s">
        <v>5679</v>
      </c>
      <c r="I5490" s="2">
        <v>47000</v>
      </c>
      <c r="J5490" s="5"/>
      <c r="L5490" s="5"/>
      <c r="M5490" s="2">
        <f t="shared" si="85"/>
        <v>-422136.63999999966</v>
      </c>
      <c r="P5490"/>
    </row>
    <row r="5491" spans="1:16" hidden="1">
      <c r="A5491" t="s">
        <v>25751</v>
      </c>
      <c r="B5491" s="1">
        <v>42114</v>
      </c>
      <c r="C5491" t="s">
        <v>25770</v>
      </c>
      <c r="D5491">
        <v>2</v>
      </c>
      <c r="E5491" t="s">
        <v>25771</v>
      </c>
      <c r="F5491" t="s">
        <v>7054</v>
      </c>
      <c r="G5491" t="s">
        <v>4</v>
      </c>
      <c r="H5491" t="s">
        <v>285</v>
      </c>
      <c r="I5491" s="2">
        <v>1025</v>
      </c>
      <c r="J5491" s="5"/>
      <c r="L5491" s="5"/>
      <c r="M5491" s="2">
        <f t="shared" si="85"/>
        <v>-421111.63999999966</v>
      </c>
      <c r="P5491"/>
    </row>
    <row r="5492" spans="1:16" hidden="1">
      <c r="A5492" t="s">
        <v>25772</v>
      </c>
      <c r="B5492" s="1">
        <v>42114</v>
      </c>
      <c r="C5492" t="s">
        <v>18</v>
      </c>
      <c r="D5492">
        <v>2</v>
      </c>
      <c r="E5492" t="s">
        <v>25794</v>
      </c>
      <c r="F5492" t="s">
        <v>13559</v>
      </c>
      <c r="G5492" t="s">
        <v>479</v>
      </c>
      <c r="H5492" t="s">
        <v>4959</v>
      </c>
      <c r="J5492" s="5"/>
      <c r="K5492" s="2">
        <v>1840.97</v>
      </c>
      <c r="L5492" s="5"/>
      <c r="M5492" s="2">
        <f t="shared" si="85"/>
        <v>-422952.60999999964</v>
      </c>
      <c r="P5492"/>
    </row>
    <row r="5493" spans="1:16" hidden="1">
      <c r="A5493" t="s">
        <v>25772</v>
      </c>
      <c r="B5493" s="1">
        <v>42114</v>
      </c>
      <c r="C5493" t="s">
        <v>18</v>
      </c>
      <c r="D5493">
        <v>2</v>
      </c>
      <c r="E5493" t="s">
        <v>25794</v>
      </c>
      <c r="F5493" t="s">
        <v>13559</v>
      </c>
      <c r="G5493" t="s">
        <v>479</v>
      </c>
      <c r="H5493" t="s">
        <v>4959</v>
      </c>
      <c r="I5493" s="2">
        <v>1840.97</v>
      </c>
      <c r="J5493" s="5"/>
      <c r="L5493" s="5"/>
      <c r="M5493" s="2">
        <f t="shared" si="85"/>
        <v>-421111.63999999966</v>
      </c>
      <c r="P5493"/>
    </row>
    <row r="5494" spans="1:16" hidden="1">
      <c r="A5494" t="s">
        <v>25795</v>
      </c>
      <c r="B5494" s="1">
        <v>42114</v>
      </c>
      <c r="C5494" t="s">
        <v>25817</v>
      </c>
      <c r="D5494">
        <v>2</v>
      </c>
      <c r="E5494" t="s">
        <v>25818</v>
      </c>
      <c r="F5494" t="s">
        <v>7054</v>
      </c>
      <c r="G5494" t="s">
        <v>4</v>
      </c>
      <c r="H5494" t="s">
        <v>2930</v>
      </c>
      <c r="J5494" s="5"/>
      <c r="K5494" s="2">
        <v>200</v>
      </c>
      <c r="L5494" s="5"/>
      <c r="M5494" s="2">
        <f t="shared" si="85"/>
        <v>-421311.63999999966</v>
      </c>
      <c r="P5494"/>
    </row>
    <row r="5495" spans="1:16" hidden="1">
      <c r="A5495" t="s">
        <v>25795</v>
      </c>
      <c r="B5495" s="1">
        <v>42114</v>
      </c>
      <c r="C5495" t="s">
        <v>25817</v>
      </c>
      <c r="D5495">
        <v>2</v>
      </c>
      <c r="E5495" t="s">
        <v>25818</v>
      </c>
      <c r="F5495" t="s">
        <v>7054</v>
      </c>
      <c r="G5495" t="s">
        <v>4</v>
      </c>
      <c r="H5495" t="s">
        <v>2930</v>
      </c>
      <c r="I5495" s="2">
        <v>200.1</v>
      </c>
      <c r="J5495" s="5"/>
      <c r="L5495" s="5"/>
      <c r="M5495" s="2">
        <f t="shared" si="85"/>
        <v>-421111.53999999969</v>
      </c>
      <c r="P5495"/>
    </row>
    <row r="5496" spans="1:16" hidden="1">
      <c r="A5496" t="s">
        <v>25819</v>
      </c>
      <c r="B5496" s="1">
        <v>42114</v>
      </c>
      <c r="C5496" t="s">
        <v>25840</v>
      </c>
      <c r="D5496">
        <v>2</v>
      </c>
      <c r="E5496" t="s">
        <v>25841</v>
      </c>
      <c r="F5496" t="s">
        <v>7054</v>
      </c>
      <c r="G5496" t="s">
        <v>4</v>
      </c>
      <c r="H5496" t="s">
        <v>376</v>
      </c>
      <c r="I5496" s="2">
        <v>1790.01</v>
      </c>
      <c r="J5496" s="5"/>
      <c r="L5496" s="5"/>
      <c r="M5496" s="2">
        <f t="shared" si="85"/>
        <v>-419321.52999999968</v>
      </c>
      <c r="P5496"/>
    </row>
    <row r="5497" spans="1:16" hidden="1">
      <c r="A5497" t="s">
        <v>25842</v>
      </c>
      <c r="B5497" s="1">
        <v>42114</v>
      </c>
      <c r="C5497" t="s">
        <v>25868</v>
      </c>
      <c r="D5497">
        <v>2</v>
      </c>
      <c r="E5497" t="s">
        <v>25869</v>
      </c>
      <c r="F5497" t="s">
        <v>7054</v>
      </c>
      <c r="G5497" t="s">
        <v>4</v>
      </c>
      <c r="H5497" t="s">
        <v>2887</v>
      </c>
      <c r="J5497" s="5"/>
      <c r="K5497" s="2">
        <v>1529.1</v>
      </c>
      <c r="L5497" s="5"/>
      <c r="M5497" s="2">
        <f t="shared" si="85"/>
        <v>-420850.62999999966</v>
      </c>
      <c r="P5497"/>
    </row>
    <row r="5498" spans="1:16" hidden="1">
      <c r="A5498" t="s">
        <v>25842</v>
      </c>
      <c r="B5498" s="1">
        <v>42114</v>
      </c>
      <c r="C5498" t="s">
        <v>25868</v>
      </c>
      <c r="D5498">
        <v>2</v>
      </c>
      <c r="E5498" t="s">
        <v>25869</v>
      </c>
      <c r="F5498" t="s">
        <v>7054</v>
      </c>
      <c r="G5498" t="s">
        <v>4</v>
      </c>
      <c r="H5498" t="s">
        <v>2887</v>
      </c>
      <c r="I5498" s="2">
        <v>2329.09</v>
      </c>
      <c r="J5498" s="5"/>
      <c r="L5498" s="5"/>
      <c r="M5498" s="2">
        <f t="shared" si="85"/>
        <v>-418521.53999999963</v>
      </c>
      <c r="P5498"/>
    </row>
    <row r="5499" spans="1:16" hidden="1">
      <c r="A5499" t="s">
        <v>25870</v>
      </c>
      <c r="B5499" s="1">
        <v>42114</v>
      </c>
      <c r="C5499" t="s">
        <v>25888</v>
      </c>
      <c r="D5499">
        <v>2</v>
      </c>
      <c r="E5499" t="s">
        <v>25889</v>
      </c>
      <c r="F5499" t="s">
        <v>7054</v>
      </c>
      <c r="G5499" t="s">
        <v>4</v>
      </c>
      <c r="H5499" t="s">
        <v>10827</v>
      </c>
      <c r="I5499" s="2">
        <v>672.01</v>
      </c>
      <c r="J5499" s="5"/>
      <c r="L5499" s="5"/>
      <c r="M5499" s="2">
        <f t="shared" si="85"/>
        <v>-417849.52999999962</v>
      </c>
      <c r="P5499"/>
    </row>
    <row r="5500" spans="1:16" hidden="1">
      <c r="A5500" t="s">
        <v>25890</v>
      </c>
      <c r="B5500" s="1">
        <v>42114</v>
      </c>
      <c r="C5500" t="s">
        <v>25912</v>
      </c>
      <c r="D5500">
        <v>2</v>
      </c>
      <c r="E5500" t="s">
        <v>25913</v>
      </c>
      <c r="F5500" t="s">
        <v>7054</v>
      </c>
      <c r="G5500" t="s">
        <v>4</v>
      </c>
      <c r="H5500" t="s">
        <v>18144</v>
      </c>
      <c r="I5500" s="2">
        <v>1025</v>
      </c>
      <c r="J5500" s="5"/>
      <c r="L5500" s="5"/>
      <c r="M5500" s="2">
        <f t="shared" si="85"/>
        <v>-416824.52999999962</v>
      </c>
      <c r="P5500"/>
    </row>
    <row r="5501" spans="1:16" hidden="1">
      <c r="A5501" t="s">
        <v>25914</v>
      </c>
      <c r="B5501" s="1">
        <v>42114</v>
      </c>
      <c r="C5501" t="s">
        <v>23859</v>
      </c>
      <c r="D5501">
        <v>1</v>
      </c>
      <c r="E5501" t="s">
        <v>25933</v>
      </c>
      <c r="F5501" t="s">
        <v>13565</v>
      </c>
      <c r="G5501" t="s">
        <v>4</v>
      </c>
      <c r="H5501" t="s">
        <v>23861</v>
      </c>
      <c r="I5501" s="2">
        <v>7000</v>
      </c>
      <c r="J5501" s="5"/>
      <c r="L5501" s="5"/>
      <c r="M5501" s="2">
        <f t="shared" si="85"/>
        <v>-409824.52999999962</v>
      </c>
      <c r="P5501"/>
    </row>
    <row r="5502" spans="1:16" hidden="1">
      <c r="A5502" t="s">
        <v>25934</v>
      </c>
      <c r="B5502" s="1">
        <v>42114</v>
      </c>
      <c r="C5502" t="s">
        <v>25955</v>
      </c>
      <c r="D5502">
        <v>2</v>
      </c>
      <c r="E5502" t="s">
        <v>25956</v>
      </c>
      <c r="F5502" t="s">
        <v>7054</v>
      </c>
      <c r="G5502" t="s">
        <v>4</v>
      </c>
      <c r="H5502" t="s">
        <v>18511</v>
      </c>
      <c r="I5502" s="2">
        <v>1025</v>
      </c>
      <c r="J5502" s="5"/>
      <c r="L5502" s="5"/>
      <c r="M5502" s="2">
        <f t="shared" si="85"/>
        <v>-408799.52999999962</v>
      </c>
      <c r="P5502"/>
    </row>
    <row r="5503" spans="1:16" hidden="1">
      <c r="A5503" t="s">
        <v>25957</v>
      </c>
      <c r="B5503" s="1">
        <v>42114</v>
      </c>
      <c r="C5503" t="s">
        <v>25977</v>
      </c>
      <c r="D5503">
        <v>1</v>
      </c>
      <c r="E5503" t="s">
        <v>25978</v>
      </c>
      <c r="F5503" t="s">
        <v>13565</v>
      </c>
      <c r="G5503" t="s">
        <v>4</v>
      </c>
      <c r="H5503" t="s">
        <v>9718</v>
      </c>
      <c r="I5503" s="2">
        <v>396288</v>
      </c>
      <c r="J5503" s="5"/>
      <c r="L5503" s="5"/>
      <c r="M5503" s="2">
        <f t="shared" si="85"/>
        <v>-12511.52999999962</v>
      </c>
      <c r="P5503"/>
    </row>
    <row r="5504" spans="1:16" hidden="1">
      <c r="A5504" t="s">
        <v>25979</v>
      </c>
      <c r="B5504" s="1">
        <v>42114</v>
      </c>
      <c r="C5504" t="s">
        <v>25996</v>
      </c>
      <c r="D5504">
        <v>2</v>
      </c>
      <c r="E5504" t="s">
        <v>25997</v>
      </c>
      <c r="F5504" t="s">
        <v>7054</v>
      </c>
      <c r="G5504" t="s">
        <v>4</v>
      </c>
      <c r="H5504" t="s">
        <v>21000</v>
      </c>
      <c r="I5504" s="2">
        <v>3030</v>
      </c>
      <c r="J5504" s="5"/>
      <c r="L5504" s="5"/>
      <c r="M5504" s="2">
        <f t="shared" si="85"/>
        <v>-9481.5299999996205</v>
      </c>
      <c r="P5504"/>
    </row>
    <row r="5505" spans="1:16" hidden="1">
      <c r="A5505" t="s">
        <v>25998</v>
      </c>
      <c r="B5505" s="1">
        <v>42114</v>
      </c>
      <c r="C5505" t="s">
        <v>16196</v>
      </c>
      <c r="D5505">
        <v>1</v>
      </c>
      <c r="E5505" t="s">
        <v>26019</v>
      </c>
      <c r="F5505" t="s">
        <v>13565</v>
      </c>
      <c r="G5505" t="s">
        <v>4</v>
      </c>
      <c r="H5505" t="s">
        <v>26020</v>
      </c>
      <c r="I5505" s="2">
        <v>11500</v>
      </c>
      <c r="J5505" s="5"/>
      <c r="L5505" s="5"/>
      <c r="M5505" s="2">
        <f t="shared" si="85"/>
        <v>2018.4700000003795</v>
      </c>
      <c r="P5505"/>
    </row>
    <row r="5506" spans="1:16" hidden="1">
      <c r="A5506" t="s">
        <v>26021</v>
      </c>
      <c r="B5506" s="1">
        <v>42114</v>
      </c>
      <c r="C5506" t="s">
        <v>26044</v>
      </c>
      <c r="D5506">
        <v>2</v>
      </c>
      <c r="E5506" t="s">
        <v>26045</v>
      </c>
      <c r="F5506" t="s">
        <v>7054</v>
      </c>
      <c r="G5506" t="s">
        <v>4</v>
      </c>
      <c r="H5506" t="s">
        <v>5063</v>
      </c>
      <c r="I5506" s="2">
        <v>1840</v>
      </c>
      <c r="J5506" s="5"/>
      <c r="L5506" s="5"/>
      <c r="M5506" s="2">
        <f t="shared" si="85"/>
        <v>3858.4700000003795</v>
      </c>
      <c r="P5506"/>
    </row>
    <row r="5507" spans="1:16" hidden="1">
      <c r="A5507" t="s">
        <v>26046</v>
      </c>
      <c r="B5507" s="1">
        <v>42114</v>
      </c>
      <c r="C5507" t="s">
        <v>26065</v>
      </c>
      <c r="D5507">
        <v>2</v>
      </c>
      <c r="E5507" t="s">
        <v>26066</v>
      </c>
      <c r="F5507" t="s">
        <v>7054</v>
      </c>
      <c r="G5507" t="s">
        <v>4</v>
      </c>
      <c r="H5507" t="s">
        <v>3922</v>
      </c>
      <c r="I5507" s="2">
        <v>1840</v>
      </c>
      <c r="J5507" s="5"/>
      <c r="L5507" s="5"/>
      <c r="M5507" s="2">
        <f t="shared" si="85"/>
        <v>5698.4700000003795</v>
      </c>
      <c r="P5507"/>
    </row>
    <row r="5508" spans="1:16" hidden="1">
      <c r="A5508" s="35" t="s">
        <v>5846</v>
      </c>
      <c r="B5508" s="36">
        <v>42115</v>
      </c>
      <c r="C5508" s="35" t="s">
        <v>11</v>
      </c>
      <c r="D5508" s="35">
        <v>1</v>
      </c>
      <c r="E5508" s="35" t="s">
        <v>5848</v>
      </c>
      <c r="F5508" s="35" t="s">
        <v>16</v>
      </c>
      <c r="G5508" s="35" t="s">
        <v>4</v>
      </c>
      <c r="H5508" s="35" t="s">
        <v>5849</v>
      </c>
      <c r="I5508" s="11"/>
      <c r="J5508" s="12"/>
      <c r="K5508" s="11">
        <v>1025</v>
      </c>
      <c r="L5508" s="12"/>
      <c r="M5508" s="11">
        <f t="shared" si="85"/>
        <v>4673.4700000003795</v>
      </c>
      <c r="P5508"/>
    </row>
    <row r="5509" spans="1:16" hidden="1">
      <c r="A5509" t="s">
        <v>5873</v>
      </c>
      <c r="B5509" s="1">
        <v>42115</v>
      </c>
      <c r="C5509" t="s">
        <v>6</v>
      </c>
      <c r="D5509">
        <v>1</v>
      </c>
      <c r="E5509" t="s">
        <v>5878</v>
      </c>
      <c r="F5509" t="s">
        <v>8</v>
      </c>
      <c r="G5509" t="s">
        <v>4</v>
      </c>
      <c r="H5509" t="s">
        <v>435</v>
      </c>
      <c r="I5509" s="2">
        <v>1025</v>
      </c>
      <c r="J5509" s="5"/>
      <c r="L5509" s="5"/>
      <c r="M5509" s="2">
        <f t="shared" si="85"/>
        <v>5698.4700000003795</v>
      </c>
      <c r="P5509"/>
    </row>
    <row r="5510" spans="1:16" hidden="1">
      <c r="A5510" t="s">
        <v>5900</v>
      </c>
      <c r="B5510" s="1">
        <v>42115</v>
      </c>
      <c r="C5510" t="s">
        <v>6</v>
      </c>
      <c r="D5510">
        <v>1</v>
      </c>
      <c r="E5510" t="s">
        <v>5905</v>
      </c>
      <c r="F5510" t="s">
        <v>29</v>
      </c>
      <c r="G5510" t="s">
        <v>4</v>
      </c>
      <c r="H5510" t="s">
        <v>2856</v>
      </c>
      <c r="I5510" s="2">
        <v>13330</v>
      </c>
      <c r="J5510" s="5"/>
      <c r="L5510" s="5"/>
      <c r="M5510" s="2">
        <f t="shared" si="85"/>
        <v>19028.47000000038</v>
      </c>
      <c r="P5510"/>
    </row>
    <row r="5511" spans="1:16" hidden="1">
      <c r="A5511" t="s">
        <v>5910</v>
      </c>
      <c r="B5511" s="1">
        <v>42115</v>
      </c>
      <c r="C5511" t="s">
        <v>6</v>
      </c>
      <c r="D5511">
        <v>1</v>
      </c>
      <c r="E5511" t="s">
        <v>5913</v>
      </c>
      <c r="F5511" t="s">
        <v>8</v>
      </c>
      <c r="G5511" t="s">
        <v>4</v>
      </c>
      <c r="H5511" t="s">
        <v>3540</v>
      </c>
      <c r="I5511" s="2">
        <v>600.20000000000005</v>
      </c>
      <c r="J5511" s="5"/>
      <c r="L5511" s="5"/>
      <c r="M5511" s="2">
        <f t="shared" si="85"/>
        <v>19628.67000000038</v>
      </c>
      <c r="P5511"/>
    </row>
    <row r="5512" spans="1:16" hidden="1">
      <c r="A5512" t="s">
        <v>5923</v>
      </c>
      <c r="B5512" s="1">
        <v>42115</v>
      </c>
      <c r="C5512" t="s">
        <v>6</v>
      </c>
      <c r="D5512">
        <v>1</v>
      </c>
      <c r="E5512" t="s">
        <v>5929</v>
      </c>
      <c r="F5512" t="s">
        <v>29</v>
      </c>
      <c r="G5512" t="s">
        <v>4</v>
      </c>
      <c r="H5512" t="s">
        <v>5930</v>
      </c>
      <c r="I5512" s="2">
        <v>96.76</v>
      </c>
      <c r="J5512" s="5"/>
      <c r="L5512" s="5"/>
      <c r="M5512" s="2">
        <f t="shared" si="85"/>
        <v>19725.430000000379</v>
      </c>
      <c r="P5512"/>
    </row>
    <row r="5513" spans="1:16" hidden="1">
      <c r="A5513" t="s">
        <v>6104</v>
      </c>
      <c r="B5513" s="1">
        <v>42115</v>
      </c>
      <c r="C5513" t="s">
        <v>6</v>
      </c>
      <c r="D5513">
        <v>1</v>
      </c>
      <c r="E5513" t="s">
        <v>6110</v>
      </c>
      <c r="F5513" t="s">
        <v>29</v>
      </c>
      <c r="G5513" t="s">
        <v>4</v>
      </c>
      <c r="H5513" t="s">
        <v>6111</v>
      </c>
      <c r="I5513" s="2">
        <v>1000</v>
      </c>
      <c r="J5513" s="5"/>
      <c r="L5513" s="5"/>
      <c r="M5513" s="2">
        <f t="shared" ref="M5513:M5576" si="86">+M5512+I5513-K5513</f>
        <v>20725.430000000379</v>
      </c>
      <c r="P5513"/>
    </row>
    <row r="5514" spans="1:16" hidden="1">
      <c r="A5514" t="s">
        <v>6117</v>
      </c>
      <c r="B5514" s="1">
        <v>42115</v>
      </c>
      <c r="C5514" t="s">
        <v>43</v>
      </c>
      <c r="D5514">
        <v>1</v>
      </c>
      <c r="E5514" t="s">
        <v>6128</v>
      </c>
      <c r="F5514" t="s">
        <v>16</v>
      </c>
      <c r="G5514" t="s">
        <v>4</v>
      </c>
      <c r="H5514" t="s">
        <v>444</v>
      </c>
      <c r="J5514" s="5"/>
      <c r="K5514" s="2">
        <v>4100</v>
      </c>
      <c r="L5514" s="5"/>
      <c r="M5514" s="2">
        <f t="shared" si="86"/>
        <v>16625.430000000379</v>
      </c>
      <c r="P5514"/>
    </row>
    <row r="5515" spans="1:16" hidden="1">
      <c r="A5515" t="s">
        <v>6142</v>
      </c>
      <c r="B5515" s="1">
        <v>42115</v>
      </c>
      <c r="C5515" t="s">
        <v>6</v>
      </c>
      <c r="D5515">
        <v>1</v>
      </c>
      <c r="E5515" t="s">
        <v>6148</v>
      </c>
      <c r="F5515" t="s">
        <v>29</v>
      </c>
      <c r="G5515" t="s">
        <v>4</v>
      </c>
      <c r="H5515" t="s">
        <v>4776</v>
      </c>
      <c r="I5515" s="2">
        <v>5207.3999999999996</v>
      </c>
      <c r="J5515" s="5"/>
      <c r="L5515" s="5"/>
      <c r="M5515" s="2">
        <f t="shared" si="86"/>
        <v>21832.83000000038</v>
      </c>
      <c r="P5515"/>
    </row>
    <row r="5516" spans="1:16" hidden="1">
      <c r="A5516" t="s">
        <v>6149</v>
      </c>
      <c r="B5516" s="1">
        <v>42115</v>
      </c>
      <c r="C5516" t="s">
        <v>1</v>
      </c>
      <c r="D5516">
        <v>1</v>
      </c>
      <c r="E5516" t="s">
        <v>6159</v>
      </c>
      <c r="F5516" t="s">
        <v>67</v>
      </c>
      <c r="G5516" t="s">
        <v>4</v>
      </c>
      <c r="H5516" t="s">
        <v>6160</v>
      </c>
      <c r="J5516" s="5"/>
      <c r="K5516" s="2">
        <v>100000</v>
      </c>
      <c r="L5516" s="5"/>
      <c r="M5516" s="2">
        <f t="shared" si="86"/>
        <v>-78167.16999999962</v>
      </c>
      <c r="P5516"/>
    </row>
    <row r="5517" spans="1:16" hidden="1">
      <c r="A5517" t="s">
        <v>6194</v>
      </c>
      <c r="B5517" s="1">
        <v>42115</v>
      </c>
      <c r="C5517" t="s">
        <v>6200</v>
      </c>
      <c r="D5517">
        <v>2</v>
      </c>
      <c r="E5517" t="s">
        <v>6201</v>
      </c>
      <c r="F5517" t="s">
        <v>211</v>
      </c>
      <c r="G5517" t="s">
        <v>212</v>
      </c>
      <c r="H5517" t="s">
        <v>213</v>
      </c>
      <c r="J5517" s="5"/>
      <c r="K5517" s="2">
        <v>9370</v>
      </c>
      <c r="L5517" s="5"/>
      <c r="M5517" s="2">
        <f t="shared" si="86"/>
        <v>-87537.16999999962</v>
      </c>
      <c r="P5517"/>
    </row>
    <row r="5518" spans="1:16" hidden="1">
      <c r="A5518" t="s">
        <v>6236</v>
      </c>
      <c r="B5518" s="1">
        <v>42115</v>
      </c>
      <c r="C5518" t="s">
        <v>11</v>
      </c>
      <c r="D5518">
        <v>1</v>
      </c>
      <c r="E5518" t="s">
        <v>6243</v>
      </c>
      <c r="F5518" t="s">
        <v>13</v>
      </c>
      <c r="G5518" t="s">
        <v>4</v>
      </c>
      <c r="H5518" t="s">
        <v>6244</v>
      </c>
      <c r="J5518" s="5"/>
      <c r="K5518" s="2">
        <v>1778.36</v>
      </c>
      <c r="L5518" s="5"/>
      <c r="M5518" s="2">
        <f t="shared" si="86"/>
        <v>-89315.52999999962</v>
      </c>
      <c r="P5518"/>
    </row>
    <row r="5519" spans="1:16" hidden="1">
      <c r="A5519" t="s">
        <v>6250</v>
      </c>
      <c r="B5519" s="1">
        <v>42115</v>
      </c>
      <c r="C5519" t="s">
        <v>11</v>
      </c>
      <c r="D5519">
        <v>1</v>
      </c>
      <c r="E5519" t="s">
        <v>6256</v>
      </c>
      <c r="F5519" t="s">
        <v>13</v>
      </c>
      <c r="G5519" t="s">
        <v>4</v>
      </c>
      <c r="H5519" t="s">
        <v>2096</v>
      </c>
      <c r="J5519" s="5"/>
      <c r="K5519" s="2">
        <v>1778.36</v>
      </c>
      <c r="L5519" s="5"/>
      <c r="M5519" s="2">
        <f t="shared" si="86"/>
        <v>-91093.889999999621</v>
      </c>
      <c r="P5519"/>
    </row>
    <row r="5520" spans="1:16" hidden="1">
      <c r="A5520" t="s">
        <v>6289</v>
      </c>
      <c r="B5520" s="1">
        <v>42115</v>
      </c>
      <c r="C5520" t="s">
        <v>200</v>
      </c>
      <c r="D5520">
        <v>1</v>
      </c>
      <c r="E5520" t="s">
        <v>6293</v>
      </c>
      <c r="F5520" t="s">
        <v>16</v>
      </c>
      <c r="G5520" t="s">
        <v>4</v>
      </c>
      <c r="H5520" t="s">
        <v>200</v>
      </c>
      <c r="J5520" s="5"/>
      <c r="K5520" s="2">
        <v>20867.2</v>
      </c>
      <c r="L5520" s="5"/>
      <c r="M5520" s="2">
        <f t="shared" si="86"/>
        <v>-111961.08999999962</v>
      </c>
      <c r="P5520"/>
    </row>
    <row r="5521" spans="1:16" hidden="1">
      <c r="A5521" t="s">
        <v>6294</v>
      </c>
      <c r="B5521" s="1">
        <v>42115</v>
      </c>
      <c r="C5521" t="s">
        <v>240</v>
      </c>
      <c r="D5521">
        <v>1</v>
      </c>
      <c r="E5521" t="s">
        <v>6299</v>
      </c>
      <c r="F5521" t="s">
        <v>13</v>
      </c>
      <c r="G5521" t="s">
        <v>4</v>
      </c>
      <c r="H5521" t="s">
        <v>240</v>
      </c>
      <c r="J5521" s="5"/>
      <c r="K5521" s="2">
        <v>2990</v>
      </c>
      <c r="L5521" s="5"/>
      <c r="M5521" s="2">
        <f t="shared" si="86"/>
        <v>-114951.08999999962</v>
      </c>
      <c r="P5521"/>
    </row>
    <row r="5522" spans="1:16" hidden="1">
      <c r="A5522" t="s">
        <v>6300</v>
      </c>
      <c r="B5522" s="1">
        <v>42115</v>
      </c>
      <c r="C5522" t="s">
        <v>195</v>
      </c>
      <c r="D5522">
        <v>1</v>
      </c>
      <c r="E5522" t="s">
        <v>6301</v>
      </c>
      <c r="F5522" t="s">
        <v>13</v>
      </c>
      <c r="G5522" t="s">
        <v>4</v>
      </c>
      <c r="H5522" t="s">
        <v>195</v>
      </c>
      <c r="J5522" s="5"/>
      <c r="K5522" s="2">
        <v>37236.85</v>
      </c>
      <c r="L5522" s="5"/>
      <c r="M5522" s="2">
        <f t="shared" si="86"/>
        <v>-152187.93999999962</v>
      </c>
      <c r="P5522"/>
    </row>
    <row r="5523" spans="1:16" hidden="1">
      <c r="A5523" t="s">
        <v>6320</v>
      </c>
      <c r="B5523" s="1">
        <v>42115</v>
      </c>
      <c r="C5523" t="s">
        <v>18</v>
      </c>
      <c r="D5523">
        <v>1</v>
      </c>
      <c r="E5523" t="s">
        <v>6326</v>
      </c>
      <c r="F5523" t="s">
        <v>13</v>
      </c>
      <c r="G5523" t="s">
        <v>4</v>
      </c>
      <c r="H5523" t="s">
        <v>18</v>
      </c>
      <c r="J5523" s="5"/>
      <c r="K5523" s="2">
        <v>11258.53</v>
      </c>
      <c r="L5523" s="5"/>
      <c r="M5523" s="2">
        <f t="shared" si="86"/>
        <v>-163446.46999999962</v>
      </c>
      <c r="P5523"/>
    </row>
    <row r="5524" spans="1:16" hidden="1">
      <c r="A5524" t="s">
        <v>11392</v>
      </c>
      <c r="B5524" s="1">
        <v>42115</v>
      </c>
      <c r="C5524" t="s">
        <v>4637</v>
      </c>
      <c r="D5524">
        <v>1</v>
      </c>
      <c r="E5524" t="s">
        <v>11393</v>
      </c>
      <c r="F5524" t="s">
        <v>3342</v>
      </c>
      <c r="G5524" t="s">
        <v>52</v>
      </c>
      <c r="H5524" t="s">
        <v>4639</v>
      </c>
      <c r="I5524" s="2">
        <v>9370</v>
      </c>
      <c r="J5524" s="5"/>
      <c r="L5524" s="5"/>
      <c r="M5524" s="2">
        <f t="shared" si="86"/>
        <v>-154076.46999999962</v>
      </c>
      <c r="P5524"/>
    </row>
    <row r="5525" spans="1:16" hidden="1">
      <c r="A5525" t="s">
        <v>26067</v>
      </c>
      <c r="B5525" s="1">
        <v>42115</v>
      </c>
      <c r="C5525" t="s">
        <v>26087</v>
      </c>
      <c r="D5525">
        <v>2</v>
      </c>
      <c r="E5525" t="s">
        <v>26088</v>
      </c>
      <c r="F5525" t="s">
        <v>7054</v>
      </c>
      <c r="G5525" t="s">
        <v>4</v>
      </c>
      <c r="H5525" t="s">
        <v>26089</v>
      </c>
      <c r="I5525" s="2">
        <v>1025</v>
      </c>
      <c r="J5525" s="5"/>
      <c r="L5525" s="5"/>
      <c r="M5525" s="2">
        <f t="shared" si="86"/>
        <v>-153051.46999999962</v>
      </c>
      <c r="P5525"/>
    </row>
    <row r="5526" spans="1:16" hidden="1">
      <c r="A5526" t="s">
        <v>26090</v>
      </c>
      <c r="B5526" s="1">
        <v>42115</v>
      </c>
      <c r="C5526" t="s">
        <v>24890</v>
      </c>
      <c r="D5526">
        <v>1</v>
      </c>
      <c r="E5526" t="s">
        <v>26110</v>
      </c>
      <c r="F5526" t="s">
        <v>13565</v>
      </c>
      <c r="G5526" t="s">
        <v>4</v>
      </c>
      <c r="H5526" t="s">
        <v>24892</v>
      </c>
      <c r="I5526" s="2">
        <v>20000</v>
      </c>
      <c r="J5526" s="5"/>
      <c r="L5526" s="5"/>
      <c r="M5526" s="2">
        <f t="shared" si="86"/>
        <v>-133051.46999999962</v>
      </c>
      <c r="P5526"/>
    </row>
    <row r="5527" spans="1:16" hidden="1">
      <c r="A5527" t="s">
        <v>26111</v>
      </c>
      <c r="B5527" s="1">
        <v>42115</v>
      </c>
      <c r="C5527" t="s">
        <v>26130</v>
      </c>
      <c r="D5527">
        <v>2</v>
      </c>
      <c r="E5527" t="s">
        <v>26131</v>
      </c>
      <c r="F5527" t="s">
        <v>13559</v>
      </c>
      <c r="G5527" t="s">
        <v>479</v>
      </c>
      <c r="H5527" t="s">
        <v>5206</v>
      </c>
      <c r="J5527" s="5"/>
      <c r="K5527" s="2">
        <v>430.6</v>
      </c>
      <c r="L5527" s="5"/>
      <c r="M5527" s="2">
        <f t="shared" si="86"/>
        <v>-133482.06999999963</v>
      </c>
      <c r="P5527"/>
    </row>
    <row r="5528" spans="1:16" hidden="1">
      <c r="A5528" t="s">
        <v>26111</v>
      </c>
      <c r="B5528" s="1">
        <v>42115</v>
      </c>
      <c r="C5528" t="s">
        <v>26130</v>
      </c>
      <c r="D5528">
        <v>2</v>
      </c>
      <c r="E5528" t="s">
        <v>26131</v>
      </c>
      <c r="F5528" t="s">
        <v>13559</v>
      </c>
      <c r="G5528" t="s">
        <v>479</v>
      </c>
      <c r="H5528" t="s">
        <v>5206</v>
      </c>
      <c r="I5528" s="2">
        <v>430.6</v>
      </c>
      <c r="J5528" s="5"/>
      <c r="L5528" s="5"/>
      <c r="M5528" s="2">
        <f t="shared" si="86"/>
        <v>-133051.46999999962</v>
      </c>
      <c r="P5528"/>
    </row>
    <row r="5529" spans="1:16" hidden="1">
      <c r="A5529" t="s">
        <v>26132</v>
      </c>
      <c r="B5529" s="1">
        <v>42115</v>
      </c>
      <c r="C5529" t="s">
        <v>26153</v>
      </c>
      <c r="D5529">
        <v>2</v>
      </c>
      <c r="E5529" t="s">
        <v>26154</v>
      </c>
      <c r="F5529" t="s">
        <v>7054</v>
      </c>
      <c r="G5529" t="s">
        <v>4</v>
      </c>
      <c r="H5529" t="s">
        <v>26155</v>
      </c>
      <c r="I5529" s="2">
        <v>1025</v>
      </c>
      <c r="J5529" s="5"/>
      <c r="L5529" s="5"/>
      <c r="M5529" s="2">
        <f t="shared" si="86"/>
        <v>-132026.46999999962</v>
      </c>
      <c r="P5529"/>
    </row>
    <row r="5530" spans="1:16" hidden="1">
      <c r="A5530" t="s">
        <v>26156</v>
      </c>
      <c r="B5530" s="1">
        <v>42115</v>
      </c>
      <c r="C5530" t="s">
        <v>26176</v>
      </c>
      <c r="D5530">
        <v>2</v>
      </c>
      <c r="E5530" t="s">
        <v>26177</v>
      </c>
      <c r="F5530" t="s">
        <v>7054</v>
      </c>
      <c r="G5530" t="s">
        <v>4</v>
      </c>
      <c r="H5530" t="s">
        <v>10398</v>
      </c>
      <c r="I5530" s="2">
        <v>600.01</v>
      </c>
      <c r="J5530" s="5"/>
      <c r="L5530" s="5"/>
      <c r="M5530" s="2">
        <f t="shared" si="86"/>
        <v>-131426.45999999961</v>
      </c>
      <c r="P5530"/>
    </row>
    <row r="5531" spans="1:16" hidden="1">
      <c r="A5531" t="s">
        <v>26178</v>
      </c>
      <c r="B5531" s="1">
        <v>42115</v>
      </c>
      <c r="C5531" t="s">
        <v>26200</v>
      </c>
      <c r="D5531">
        <v>1</v>
      </c>
      <c r="E5531" t="s">
        <v>26201</v>
      </c>
      <c r="F5531" t="s">
        <v>13561</v>
      </c>
      <c r="G5531" t="s">
        <v>4</v>
      </c>
      <c r="H5531" t="s">
        <v>26202</v>
      </c>
      <c r="I5531" s="2">
        <v>5000</v>
      </c>
      <c r="J5531" s="5"/>
      <c r="L5531" s="5"/>
      <c r="M5531" s="2">
        <f t="shared" si="86"/>
        <v>-126426.45999999961</v>
      </c>
      <c r="P5531"/>
    </row>
    <row r="5532" spans="1:16" hidden="1">
      <c r="A5532" t="s">
        <v>26203</v>
      </c>
      <c r="B5532" s="1">
        <v>42115</v>
      </c>
      <c r="C5532" t="s">
        <v>26222</v>
      </c>
      <c r="D5532">
        <v>2</v>
      </c>
      <c r="E5532" t="s">
        <v>26223</v>
      </c>
      <c r="F5532" t="s">
        <v>13559</v>
      </c>
      <c r="G5532" t="s">
        <v>313</v>
      </c>
      <c r="H5532" t="s">
        <v>3540</v>
      </c>
      <c r="J5532" s="5"/>
      <c r="K5532" s="2">
        <v>947.4</v>
      </c>
      <c r="L5532" s="5"/>
      <c r="M5532" s="2">
        <f t="shared" si="86"/>
        <v>-127373.85999999961</v>
      </c>
      <c r="P5532"/>
    </row>
    <row r="5533" spans="1:16" hidden="1">
      <c r="A5533" t="s">
        <v>26203</v>
      </c>
      <c r="B5533" s="1">
        <v>42115</v>
      </c>
      <c r="C5533" t="s">
        <v>26222</v>
      </c>
      <c r="D5533">
        <v>2</v>
      </c>
      <c r="E5533" t="s">
        <v>26223</v>
      </c>
      <c r="F5533" t="s">
        <v>13559</v>
      </c>
      <c r="G5533" t="s">
        <v>313</v>
      </c>
      <c r="H5533" t="s">
        <v>3540</v>
      </c>
      <c r="I5533" s="2">
        <v>947.4</v>
      </c>
      <c r="J5533" s="5"/>
      <c r="L5533" s="5"/>
      <c r="M5533" s="2">
        <f t="shared" si="86"/>
        <v>-126426.45999999961</v>
      </c>
      <c r="P5533"/>
    </row>
    <row r="5534" spans="1:16" hidden="1">
      <c r="A5534" t="s">
        <v>26224</v>
      </c>
      <c r="B5534" s="1">
        <v>42115</v>
      </c>
      <c r="C5534" t="s">
        <v>26251</v>
      </c>
      <c r="D5534">
        <v>2</v>
      </c>
      <c r="E5534" t="s">
        <v>26252</v>
      </c>
      <c r="F5534" t="s">
        <v>7054</v>
      </c>
      <c r="G5534" t="s">
        <v>4</v>
      </c>
      <c r="H5534" t="s">
        <v>3887</v>
      </c>
      <c r="J5534" s="5"/>
      <c r="K5534" s="2">
        <v>982.2</v>
      </c>
      <c r="L5534" s="5"/>
      <c r="M5534" s="2">
        <f t="shared" si="86"/>
        <v>-127408.65999999961</v>
      </c>
      <c r="P5534"/>
    </row>
    <row r="5535" spans="1:16" hidden="1">
      <c r="A5535" t="s">
        <v>26224</v>
      </c>
      <c r="B5535" s="1">
        <v>42115</v>
      </c>
      <c r="C5535" t="s">
        <v>26251</v>
      </c>
      <c r="D5535">
        <v>2</v>
      </c>
      <c r="E5535" t="s">
        <v>26252</v>
      </c>
      <c r="F5535" t="s">
        <v>7054</v>
      </c>
      <c r="G5535" t="s">
        <v>4</v>
      </c>
      <c r="H5535" t="s">
        <v>3887</v>
      </c>
      <c r="I5535" s="2">
        <v>1262</v>
      </c>
      <c r="J5535" s="5"/>
      <c r="L5535" s="5"/>
      <c r="M5535" s="2">
        <f t="shared" si="86"/>
        <v>-126146.65999999961</v>
      </c>
      <c r="P5535"/>
    </row>
    <row r="5536" spans="1:16" hidden="1">
      <c r="A5536" t="s">
        <v>26253</v>
      </c>
      <c r="B5536" s="1">
        <v>42115</v>
      </c>
      <c r="C5536" t="s">
        <v>6</v>
      </c>
      <c r="D5536">
        <v>1</v>
      </c>
      <c r="E5536" t="s">
        <v>26274</v>
      </c>
      <c r="F5536" t="s">
        <v>13610</v>
      </c>
      <c r="G5536" t="s">
        <v>4</v>
      </c>
      <c r="H5536" t="s">
        <v>23652</v>
      </c>
      <c r="I5536" s="2">
        <v>11555.85</v>
      </c>
      <c r="J5536" s="5"/>
      <c r="L5536" s="5"/>
      <c r="M5536" s="2">
        <f t="shared" si="86"/>
        <v>-114590.8099999996</v>
      </c>
      <c r="P5536"/>
    </row>
    <row r="5537" spans="1:16" hidden="1">
      <c r="A5537" t="s">
        <v>26275</v>
      </c>
      <c r="B5537" s="1">
        <v>42115</v>
      </c>
      <c r="C5537" t="s">
        <v>18</v>
      </c>
      <c r="D5537">
        <v>2</v>
      </c>
      <c r="E5537" t="s">
        <v>26296</v>
      </c>
      <c r="F5537" t="s">
        <v>13559</v>
      </c>
      <c r="G5537" t="s">
        <v>479</v>
      </c>
      <c r="H5537" t="s">
        <v>4776</v>
      </c>
      <c r="I5537" s="2">
        <v>91.14</v>
      </c>
      <c r="J5537" s="5"/>
      <c r="L5537" s="5"/>
      <c r="M5537" s="2">
        <f t="shared" si="86"/>
        <v>-114499.66999999961</v>
      </c>
      <c r="P5537"/>
    </row>
    <row r="5538" spans="1:16" hidden="1">
      <c r="A5538" t="s">
        <v>26297</v>
      </c>
      <c r="B5538" s="1">
        <v>42115</v>
      </c>
      <c r="C5538" t="s">
        <v>26320</v>
      </c>
      <c r="D5538">
        <v>2</v>
      </c>
      <c r="E5538" t="s">
        <v>26321</v>
      </c>
      <c r="F5538" t="s">
        <v>7054</v>
      </c>
      <c r="G5538" t="s">
        <v>4</v>
      </c>
      <c r="H5538" t="s">
        <v>3540</v>
      </c>
      <c r="J5538" s="5"/>
      <c r="K5538" s="2">
        <v>600</v>
      </c>
      <c r="L5538" s="5"/>
      <c r="M5538" s="2">
        <f t="shared" si="86"/>
        <v>-115099.66999999961</v>
      </c>
      <c r="P5538"/>
    </row>
    <row r="5539" spans="1:16" hidden="1">
      <c r="A5539" t="s">
        <v>26297</v>
      </c>
      <c r="B5539" s="1">
        <v>42115</v>
      </c>
      <c r="C5539" t="s">
        <v>26320</v>
      </c>
      <c r="D5539">
        <v>2</v>
      </c>
      <c r="E5539" t="s">
        <v>26321</v>
      </c>
      <c r="F5539" t="s">
        <v>7054</v>
      </c>
      <c r="G5539" t="s">
        <v>4</v>
      </c>
      <c r="H5539" t="s">
        <v>3540</v>
      </c>
      <c r="I5539" s="2">
        <v>600</v>
      </c>
      <c r="J5539" s="5"/>
      <c r="L5539" s="5"/>
      <c r="M5539" s="2">
        <f t="shared" si="86"/>
        <v>-114499.66999999961</v>
      </c>
      <c r="P5539"/>
    </row>
    <row r="5540" spans="1:16" hidden="1">
      <c r="A5540" t="s">
        <v>26322</v>
      </c>
      <c r="B5540" s="1">
        <v>42115</v>
      </c>
      <c r="C5540" t="s">
        <v>26341</v>
      </c>
      <c r="D5540">
        <v>2</v>
      </c>
      <c r="E5540" t="s">
        <v>26342</v>
      </c>
      <c r="F5540" t="s">
        <v>13559</v>
      </c>
      <c r="G5540" t="s">
        <v>479</v>
      </c>
      <c r="H5540" t="s">
        <v>4763</v>
      </c>
      <c r="J5540" s="5"/>
      <c r="K5540" s="2">
        <v>353.24</v>
      </c>
      <c r="L5540" s="5"/>
      <c r="M5540" s="2">
        <f t="shared" si="86"/>
        <v>-114852.90999999961</v>
      </c>
      <c r="P5540"/>
    </row>
    <row r="5541" spans="1:16" hidden="1">
      <c r="A5541" t="s">
        <v>26322</v>
      </c>
      <c r="B5541" s="1">
        <v>42115</v>
      </c>
      <c r="C5541" t="s">
        <v>26341</v>
      </c>
      <c r="D5541">
        <v>2</v>
      </c>
      <c r="E5541" t="s">
        <v>26342</v>
      </c>
      <c r="F5541" t="s">
        <v>13559</v>
      </c>
      <c r="G5541" t="s">
        <v>479</v>
      </c>
      <c r="H5541" t="s">
        <v>4763</v>
      </c>
      <c r="I5541" s="2">
        <v>353.24</v>
      </c>
      <c r="J5541" s="5"/>
      <c r="L5541" s="5"/>
      <c r="M5541" s="2">
        <f t="shared" si="86"/>
        <v>-114499.66999999961</v>
      </c>
      <c r="P5541"/>
    </row>
    <row r="5542" spans="1:16" hidden="1">
      <c r="A5542" t="s">
        <v>26343</v>
      </c>
      <c r="B5542" s="1">
        <v>42115</v>
      </c>
      <c r="C5542" t="s">
        <v>26365</v>
      </c>
      <c r="D5542">
        <v>2</v>
      </c>
      <c r="E5542" t="s">
        <v>26366</v>
      </c>
      <c r="F5542" t="s">
        <v>7054</v>
      </c>
      <c r="G5542" t="s">
        <v>4</v>
      </c>
      <c r="H5542" t="s">
        <v>26367</v>
      </c>
      <c r="I5542" s="2">
        <v>1840</v>
      </c>
      <c r="J5542" s="5"/>
      <c r="L5542" s="5"/>
      <c r="M5542" s="2">
        <f t="shared" si="86"/>
        <v>-112659.66999999961</v>
      </c>
      <c r="P5542"/>
    </row>
    <row r="5543" spans="1:16" hidden="1">
      <c r="A5543" t="s">
        <v>26368</v>
      </c>
      <c r="B5543" s="1">
        <v>42115</v>
      </c>
      <c r="C5543" t="s">
        <v>26388</v>
      </c>
      <c r="D5543">
        <v>2</v>
      </c>
      <c r="E5543" t="s">
        <v>26389</v>
      </c>
      <c r="F5543" t="s">
        <v>7054</v>
      </c>
      <c r="G5543" t="s">
        <v>4</v>
      </c>
      <c r="H5543" t="s">
        <v>444</v>
      </c>
      <c r="I5543" s="2">
        <v>4100</v>
      </c>
      <c r="J5543" s="5"/>
      <c r="L5543" s="5"/>
      <c r="M5543" s="2">
        <f t="shared" si="86"/>
        <v>-108559.66999999961</v>
      </c>
      <c r="P5543"/>
    </row>
    <row r="5544" spans="1:16" hidden="1">
      <c r="A5544" t="s">
        <v>26390</v>
      </c>
      <c r="B5544" s="1">
        <v>42115</v>
      </c>
      <c r="C5544" t="s">
        <v>18</v>
      </c>
      <c r="D5544">
        <v>2</v>
      </c>
      <c r="E5544" t="s">
        <v>26415</v>
      </c>
      <c r="F5544" t="s">
        <v>13559</v>
      </c>
      <c r="G5544" t="s">
        <v>479</v>
      </c>
      <c r="H5544" t="s">
        <v>25691</v>
      </c>
      <c r="I5544" s="2">
        <v>224.3</v>
      </c>
      <c r="J5544" s="5"/>
      <c r="L5544" s="5"/>
      <c r="M5544" s="2">
        <f t="shared" si="86"/>
        <v>-108335.3699999996</v>
      </c>
      <c r="P5544"/>
    </row>
    <row r="5545" spans="1:16" hidden="1">
      <c r="A5545" t="s">
        <v>26416</v>
      </c>
      <c r="B5545" s="1">
        <v>42115</v>
      </c>
      <c r="C5545" t="s">
        <v>18</v>
      </c>
      <c r="D5545">
        <v>2</v>
      </c>
      <c r="E5545" t="s">
        <v>26433</v>
      </c>
      <c r="F5545" t="s">
        <v>13559</v>
      </c>
      <c r="G5545" t="s">
        <v>479</v>
      </c>
      <c r="H5545" t="s">
        <v>4776</v>
      </c>
      <c r="I5545" s="2">
        <v>91.14</v>
      </c>
      <c r="J5545" s="5"/>
      <c r="L5545" s="5"/>
      <c r="M5545" s="2">
        <f t="shared" si="86"/>
        <v>-108244.2299999996</v>
      </c>
      <c r="P5545"/>
    </row>
    <row r="5546" spans="1:16" hidden="1">
      <c r="A5546" t="s">
        <v>26434</v>
      </c>
      <c r="B5546" s="1">
        <v>42115</v>
      </c>
      <c r="C5546" t="s">
        <v>18</v>
      </c>
      <c r="D5546">
        <v>2</v>
      </c>
      <c r="E5546" t="s">
        <v>26454</v>
      </c>
      <c r="F5546" t="s">
        <v>13559</v>
      </c>
      <c r="G5546" t="s">
        <v>479</v>
      </c>
      <c r="H5546" t="s">
        <v>26455</v>
      </c>
      <c r="I5546" s="2">
        <v>171.34</v>
      </c>
      <c r="J5546" s="5"/>
      <c r="L5546" s="5"/>
      <c r="M5546" s="2">
        <f t="shared" si="86"/>
        <v>-108072.88999999961</v>
      </c>
      <c r="P5546"/>
    </row>
    <row r="5547" spans="1:16" hidden="1">
      <c r="A5547" t="s">
        <v>26456</v>
      </c>
      <c r="B5547" s="1">
        <v>42115</v>
      </c>
      <c r="C5547" t="s">
        <v>18</v>
      </c>
      <c r="D5547">
        <v>2</v>
      </c>
      <c r="E5547" t="s">
        <v>26475</v>
      </c>
      <c r="F5547" t="s">
        <v>13559</v>
      </c>
      <c r="G5547" t="s">
        <v>479</v>
      </c>
      <c r="H5547" t="s">
        <v>10564</v>
      </c>
      <c r="I5547" s="2">
        <v>402.5</v>
      </c>
      <c r="J5547" s="5"/>
      <c r="L5547" s="5"/>
      <c r="M5547" s="2">
        <f t="shared" si="86"/>
        <v>-107670.38999999961</v>
      </c>
      <c r="P5547"/>
    </row>
    <row r="5548" spans="1:16" hidden="1">
      <c r="A5548" t="s">
        <v>26476</v>
      </c>
      <c r="B5548" s="1">
        <v>42115</v>
      </c>
      <c r="C5548" t="s">
        <v>26496</v>
      </c>
      <c r="D5548">
        <v>2</v>
      </c>
      <c r="E5548" t="s">
        <v>26497</v>
      </c>
      <c r="F5548" t="s">
        <v>7054</v>
      </c>
      <c r="G5548" t="s">
        <v>4</v>
      </c>
      <c r="H5548" t="s">
        <v>435</v>
      </c>
      <c r="J5548" s="5"/>
      <c r="K5548" s="2">
        <v>1025</v>
      </c>
      <c r="L5548" s="5"/>
      <c r="M5548" s="2">
        <f t="shared" si="86"/>
        <v>-108695.38999999961</v>
      </c>
      <c r="P5548"/>
    </row>
    <row r="5549" spans="1:16" hidden="1">
      <c r="A5549" t="s">
        <v>26476</v>
      </c>
      <c r="B5549" s="1">
        <v>42115</v>
      </c>
      <c r="C5549" t="s">
        <v>26496</v>
      </c>
      <c r="D5549">
        <v>2</v>
      </c>
      <c r="E5549" t="s">
        <v>26497</v>
      </c>
      <c r="F5549" t="s">
        <v>7054</v>
      </c>
      <c r="G5549" t="s">
        <v>4</v>
      </c>
      <c r="H5549" t="s">
        <v>435</v>
      </c>
      <c r="I5549" s="2">
        <v>1025</v>
      </c>
      <c r="J5549" s="5"/>
      <c r="L5549" s="5"/>
      <c r="M5549" s="2">
        <f t="shared" si="86"/>
        <v>-107670.38999999961</v>
      </c>
      <c r="P5549"/>
    </row>
    <row r="5550" spans="1:16" hidden="1">
      <c r="A5550" t="s">
        <v>26498</v>
      </c>
      <c r="B5550" s="1">
        <v>42115</v>
      </c>
      <c r="C5550" t="s">
        <v>18</v>
      </c>
      <c r="D5550">
        <v>2</v>
      </c>
      <c r="E5550" t="s">
        <v>26515</v>
      </c>
      <c r="F5550" t="s">
        <v>13559</v>
      </c>
      <c r="G5550" t="s">
        <v>479</v>
      </c>
      <c r="H5550" t="s">
        <v>668</v>
      </c>
      <c r="J5550" s="5"/>
      <c r="K5550" s="2">
        <v>2385.11</v>
      </c>
      <c r="L5550" s="5"/>
      <c r="M5550" s="2">
        <f t="shared" si="86"/>
        <v>-110055.49999999961</v>
      </c>
      <c r="P5550"/>
    </row>
    <row r="5551" spans="1:16" hidden="1">
      <c r="A5551" t="s">
        <v>26498</v>
      </c>
      <c r="B5551" s="1">
        <v>42115</v>
      </c>
      <c r="C5551" t="s">
        <v>18</v>
      </c>
      <c r="D5551">
        <v>2</v>
      </c>
      <c r="E5551" t="s">
        <v>26515</v>
      </c>
      <c r="F5551" t="s">
        <v>13559</v>
      </c>
      <c r="G5551" t="s">
        <v>479</v>
      </c>
      <c r="H5551" t="s">
        <v>668</v>
      </c>
      <c r="I5551" s="2">
        <v>2385.11</v>
      </c>
      <c r="J5551" s="5"/>
      <c r="L5551" s="5"/>
      <c r="M5551" s="2">
        <f t="shared" si="86"/>
        <v>-107670.38999999961</v>
      </c>
      <c r="P5551"/>
    </row>
    <row r="5552" spans="1:16" hidden="1">
      <c r="A5552" t="s">
        <v>26516</v>
      </c>
      <c r="B5552" s="1">
        <v>42115</v>
      </c>
      <c r="C5552" t="s">
        <v>26541</v>
      </c>
      <c r="D5552">
        <v>2</v>
      </c>
      <c r="E5552" t="s">
        <v>26542</v>
      </c>
      <c r="F5552" t="s">
        <v>7054</v>
      </c>
      <c r="G5552" t="s">
        <v>4</v>
      </c>
      <c r="H5552" t="s">
        <v>12610</v>
      </c>
      <c r="I5552" s="2">
        <v>2990</v>
      </c>
      <c r="J5552" s="5"/>
      <c r="L5552" s="5"/>
      <c r="M5552" s="2">
        <f t="shared" si="86"/>
        <v>-104680.38999999961</v>
      </c>
      <c r="P5552"/>
    </row>
    <row r="5553" spans="1:16" hidden="1">
      <c r="A5553" t="s">
        <v>26543</v>
      </c>
      <c r="B5553" s="1">
        <v>42115</v>
      </c>
      <c r="C5553" t="s">
        <v>26563</v>
      </c>
      <c r="D5553">
        <v>2</v>
      </c>
      <c r="E5553" t="s">
        <v>26564</v>
      </c>
      <c r="F5553" t="s">
        <v>7054</v>
      </c>
      <c r="G5553" t="s">
        <v>4</v>
      </c>
      <c r="H5553" t="s">
        <v>26565</v>
      </c>
      <c r="I5553" s="2">
        <v>1840</v>
      </c>
      <c r="J5553" s="5"/>
      <c r="L5553" s="5"/>
      <c r="M5553" s="2">
        <f t="shared" si="86"/>
        <v>-102840.38999999961</v>
      </c>
      <c r="P5553"/>
    </row>
    <row r="5554" spans="1:16" hidden="1">
      <c r="A5554" t="s">
        <v>26566</v>
      </c>
      <c r="B5554" s="1">
        <v>42115</v>
      </c>
      <c r="C5554" t="s">
        <v>18</v>
      </c>
      <c r="D5554">
        <v>2</v>
      </c>
      <c r="E5554" t="s">
        <v>26586</v>
      </c>
      <c r="F5554" t="s">
        <v>13559</v>
      </c>
      <c r="G5554" t="s">
        <v>479</v>
      </c>
      <c r="H5554" t="s">
        <v>4776</v>
      </c>
      <c r="I5554" s="2">
        <v>91.14</v>
      </c>
      <c r="J5554" s="5"/>
      <c r="L5554" s="5"/>
      <c r="M5554" s="2">
        <f t="shared" si="86"/>
        <v>-102749.24999999961</v>
      </c>
      <c r="P5554"/>
    </row>
    <row r="5555" spans="1:16" hidden="1">
      <c r="A5555" t="s">
        <v>26587</v>
      </c>
      <c r="B5555" s="1">
        <v>42115</v>
      </c>
      <c r="C5555" t="s">
        <v>25478</v>
      </c>
      <c r="D5555">
        <v>1</v>
      </c>
      <c r="E5555" t="s">
        <v>26610</v>
      </c>
      <c r="F5555" t="s">
        <v>13561</v>
      </c>
      <c r="G5555" t="s">
        <v>4</v>
      </c>
      <c r="H5555" t="s">
        <v>25480</v>
      </c>
      <c r="I5555" s="2">
        <v>100000</v>
      </c>
      <c r="J5555" s="5"/>
      <c r="L5555" s="5"/>
      <c r="M5555" s="2">
        <f t="shared" si="86"/>
        <v>-2749.2499999996071</v>
      </c>
      <c r="P5555"/>
    </row>
    <row r="5556" spans="1:16" hidden="1">
      <c r="A5556" t="s">
        <v>26611</v>
      </c>
      <c r="B5556" s="1">
        <v>42115</v>
      </c>
      <c r="C5556" t="s">
        <v>26635</v>
      </c>
      <c r="D5556">
        <v>2</v>
      </c>
      <c r="E5556" t="s">
        <v>26636</v>
      </c>
      <c r="F5556" t="s">
        <v>7054</v>
      </c>
      <c r="G5556" t="s">
        <v>4</v>
      </c>
      <c r="H5556" t="s">
        <v>22835</v>
      </c>
      <c r="I5556" s="2">
        <v>1816</v>
      </c>
      <c r="J5556" s="5"/>
      <c r="L5556" s="5"/>
      <c r="M5556" s="2">
        <f t="shared" si="86"/>
        <v>-933.2499999996071</v>
      </c>
      <c r="P5556"/>
    </row>
    <row r="5557" spans="1:16" hidden="1">
      <c r="A5557" t="s">
        <v>26637</v>
      </c>
      <c r="B5557" s="1">
        <v>42115</v>
      </c>
      <c r="C5557" t="s">
        <v>26658</v>
      </c>
      <c r="D5557">
        <v>2</v>
      </c>
      <c r="E5557" t="s">
        <v>26659</v>
      </c>
      <c r="F5557" t="s">
        <v>7054</v>
      </c>
      <c r="G5557" t="s">
        <v>4</v>
      </c>
      <c r="H5557" t="s">
        <v>18647</v>
      </c>
      <c r="I5557" s="2">
        <v>1025</v>
      </c>
      <c r="J5557" s="5"/>
      <c r="L5557" s="5"/>
      <c r="M5557" s="2">
        <f t="shared" si="86"/>
        <v>91.750000000392902</v>
      </c>
      <c r="P5557"/>
    </row>
    <row r="5558" spans="1:16" hidden="1">
      <c r="A5558" t="s">
        <v>26660</v>
      </c>
      <c r="B5558" s="1">
        <v>42115</v>
      </c>
      <c r="C5558" t="s">
        <v>6430</v>
      </c>
      <c r="D5558">
        <v>2</v>
      </c>
      <c r="E5558" t="s">
        <v>26678</v>
      </c>
      <c r="F5558" t="s">
        <v>7054</v>
      </c>
      <c r="G5558" t="s">
        <v>4</v>
      </c>
      <c r="H5558" t="s">
        <v>2830</v>
      </c>
      <c r="I5558" s="2">
        <v>1778.36</v>
      </c>
      <c r="J5558" s="5"/>
      <c r="L5558" s="5"/>
      <c r="M5558" s="2">
        <f t="shared" si="86"/>
        <v>1870.1100000003928</v>
      </c>
      <c r="P5558"/>
    </row>
    <row r="5559" spans="1:16" hidden="1">
      <c r="A5559" t="s">
        <v>26679</v>
      </c>
      <c r="B5559" s="1">
        <v>42115</v>
      </c>
      <c r="C5559" t="s">
        <v>26699</v>
      </c>
      <c r="D5559">
        <v>2</v>
      </c>
      <c r="E5559" t="s">
        <v>26700</v>
      </c>
      <c r="F5559" t="s">
        <v>7054</v>
      </c>
      <c r="G5559" t="s">
        <v>4</v>
      </c>
      <c r="H5559" t="s">
        <v>15463</v>
      </c>
      <c r="I5559" s="2">
        <v>1025</v>
      </c>
      <c r="J5559" s="5"/>
      <c r="L5559" s="5"/>
      <c r="M5559" s="2">
        <f t="shared" si="86"/>
        <v>2895.1100000003926</v>
      </c>
      <c r="P5559"/>
    </row>
    <row r="5560" spans="1:16" hidden="1">
      <c r="A5560" t="s">
        <v>26701</v>
      </c>
      <c r="B5560" s="1">
        <v>42115</v>
      </c>
      <c r="C5560" t="s">
        <v>26724</v>
      </c>
      <c r="D5560">
        <v>2</v>
      </c>
      <c r="E5560" t="s">
        <v>26725</v>
      </c>
      <c r="F5560" t="s">
        <v>7054</v>
      </c>
      <c r="G5560" t="s">
        <v>4</v>
      </c>
      <c r="H5560" t="s">
        <v>26726</v>
      </c>
      <c r="I5560" s="2">
        <v>1025</v>
      </c>
      <c r="J5560" s="5"/>
      <c r="L5560" s="5"/>
      <c r="M5560" s="2">
        <f t="shared" si="86"/>
        <v>3920.1100000003926</v>
      </c>
      <c r="P5560"/>
    </row>
    <row r="5561" spans="1:16" hidden="1">
      <c r="A5561" t="s">
        <v>26727</v>
      </c>
      <c r="B5561" s="1">
        <v>42115</v>
      </c>
      <c r="C5561" t="s">
        <v>6426</v>
      </c>
      <c r="D5561">
        <v>2</v>
      </c>
      <c r="E5561" t="s">
        <v>26749</v>
      </c>
      <c r="F5561" t="s">
        <v>7054</v>
      </c>
      <c r="G5561" t="s">
        <v>4</v>
      </c>
      <c r="H5561" t="s">
        <v>2830</v>
      </c>
      <c r="I5561" s="2">
        <v>1778.36</v>
      </c>
      <c r="J5561" s="5"/>
      <c r="L5561" s="5"/>
      <c r="M5561" s="2">
        <f t="shared" si="86"/>
        <v>5698.4700000003922</v>
      </c>
      <c r="P5561"/>
    </row>
    <row r="5562" spans="1:16" hidden="1">
      <c r="A5562" s="35" t="s">
        <v>6408</v>
      </c>
      <c r="B5562" s="36">
        <v>42116</v>
      </c>
      <c r="C5562" s="35" t="s">
        <v>6413</v>
      </c>
      <c r="D5562" s="35">
        <v>2</v>
      </c>
      <c r="E5562" s="35" t="s">
        <v>6414</v>
      </c>
      <c r="F5562" s="35" t="s">
        <v>211</v>
      </c>
      <c r="G5562" s="35" t="s">
        <v>212</v>
      </c>
      <c r="H5562" s="35" t="s">
        <v>213</v>
      </c>
      <c r="I5562" s="11"/>
      <c r="J5562" s="12"/>
      <c r="K5562" s="11">
        <v>6051</v>
      </c>
      <c r="L5562" s="12"/>
      <c r="M5562" s="11">
        <f t="shared" si="86"/>
        <v>-352.52999999960775</v>
      </c>
      <c r="P5562"/>
    </row>
    <row r="5563" spans="1:16" hidden="1">
      <c r="A5563" t="s">
        <v>6424</v>
      </c>
      <c r="B5563" s="1">
        <v>42116</v>
      </c>
      <c r="C5563" t="s">
        <v>6426</v>
      </c>
      <c r="D5563">
        <v>2</v>
      </c>
      <c r="E5563" t="s">
        <v>6427</v>
      </c>
      <c r="F5563" t="s">
        <v>78</v>
      </c>
      <c r="G5563" t="s">
        <v>4</v>
      </c>
      <c r="H5563" t="s">
        <v>2830</v>
      </c>
      <c r="J5563" s="5"/>
      <c r="K5563" s="2">
        <v>1778.36</v>
      </c>
      <c r="L5563" s="5"/>
      <c r="M5563" s="2">
        <f t="shared" si="86"/>
        <v>-2130.8899999996074</v>
      </c>
      <c r="P5563"/>
    </row>
    <row r="5564" spans="1:16" hidden="1">
      <c r="A5564" t="s">
        <v>6428</v>
      </c>
      <c r="B5564" s="1">
        <v>42116</v>
      </c>
      <c r="C5564" t="s">
        <v>6430</v>
      </c>
      <c r="D5564">
        <v>2</v>
      </c>
      <c r="E5564" t="s">
        <v>6431</v>
      </c>
      <c r="F5564" t="s">
        <v>78</v>
      </c>
      <c r="G5564" t="s">
        <v>4</v>
      </c>
      <c r="H5564" t="s">
        <v>2830</v>
      </c>
      <c r="J5564" s="5"/>
      <c r="K5564" s="2">
        <v>1778.36</v>
      </c>
      <c r="L5564" s="5"/>
      <c r="M5564" s="2">
        <f t="shared" si="86"/>
        <v>-3909.2499999996071</v>
      </c>
      <c r="P5564"/>
    </row>
    <row r="5565" spans="1:16" hidden="1">
      <c r="A5565" t="s">
        <v>6436</v>
      </c>
      <c r="B5565" s="1">
        <v>42116</v>
      </c>
      <c r="C5565" t="s">
        <v>6443</v>
      </c>
      <c r="D5565">
        <v>1</v>
      </c>
      <c r="E5565" t="s">
        <v>6444</v>
      </c>
      <c r="F5565" t="s">
        <v>29</v>
      </c>
      <c r="G5565" t="s">
        <v>4</v>
      </c>
      <c r="H5565" t="s">
        <v>562</v>
      </c>
      <c r="I5565" s="2">
        <v>1379.05</v>
      </c>
      <c r="J5565" s="5"/>
      <c r="L5565" s="5"/>
      <c r="M5565" s="2">
        <f t="shared" si="86"/>
        <v>-2530.1999999996069</v>
      </c>
      <c r="P5565"/>
    </row>
    <row r="5566" spans="1:16" hidden="1">
      <c r="A5566" t="s">
        <v>6462</v>
      </c>
      <c r="B5566" s="1">
        <v>42116</v>
      </c>
      <c r="C5566" t="s">
        <v>6</v>
      </c>
      <c r="D5566">
        <v>1</v>
      </c>
      <c r="E5566" t="s">
        <v>6471</v>
      </c>
      <c r="F5566" t="s">
        <v>29</v>
      </c>
      <c r="G5566" t="s">
        <v>4</v>
      </c>
      <c r="H5566" t="s">
        <v>2098</v>
      </c>
      <c r="I5566" s="2">
        <v>4150.6099999999997</v>
      </c>
      <c r="J5566" s="5"/>
      <c r="L5566" s="5"/>
      <c r="M5566" s="2">
        <f t="shared" si="86"/>
        <v>1620.4100000003928</v>
      </c>
      <c r="P5566"/>
    </row>
    <row r="5567" spans="1:16" hidden="1">
      <c r="A5567" t="s">
        <v>6516</v>
      </c>
      <c r="B5567" s="1">
        <v>42116</v>
      </c>
      <c r="C5567" t="s">
        <v>6</v>
      </c>
      <c r="D5567">
        <v>1</v>
      </c>
      <c r="E5567" t="s">
        <v>6523</v>
      </c>
      <c r="F5567" t="s">
        <v>29</v>
      </c>
      <c r="G5567" t="s">
        <v>4</v>
      </c>
      <c r="H5567" t="s">
        <v>4763</v>
      </c>
      <c r="I5567" s="2">
        <v>408.1</v>
      </c>
      <c r="J5567" s="5"/>
      <c r="L5567" s="5"/>
      <c r="M5567" s="2">
        <f t="shared" si="86"/>
        <v>2028.5100000003927</v>
      </c>
      <c r="P5567"/>
    </row>
    <row r="5568" spans="1:16" hidden="1">
      <c r="A5568" t="s">
        <v>6530</v>
      </c>
      <c r="B5568" s="1">
        <v>42116</v>
      </c>
      <c r="C5568" t="s">
        <v>43</v>
      </c>
      <c r="D5568">
        <v>1</v>
      </c>
      <c r="E5568" t="s">
        <v>6535</v>
      </c>
      <c r="F5568" t="s">
        <v>67</v>
      </c>
      <c r="G5568" t="s">
        <v>4</v>
      </c>
      <c r="H5568" t="s">
        <v>6536</v>
      </c>
      <c r="J5568" s="5"/>
      <c r="K5568" s="2">
        <v>19000.009999999998</v>
      </c>
      <c r="L5568" s="5"/>
      <c r="M5568" s="2">
        <f t="shared" si="86"/>
        <v>-16971.499999999607</v>
      </c>
      <c r="P5568"/>
    </row>
    <row r="5569" spans="1:16" hidden="1">
      <c r="A5569" t="s">
        <v>6572</v>
      </c>
      <c r="B5569" s="1">
        <v>42116</v>
      </c>
      <c r="C5569" t="s">
        <v>18</v>
      </c>
      <c r="D5569">
        <v>1</v>
      </c>
      <c r="E5569" t="s">
        <v>6576</v>
      </c>
      <c r="F5569" t="s">
        <v>13</v>
      </c>
      <c r="G5569" t="s">
        <v>4</v>
      </c>
      <c r="H5569" t="s">
        <v>6577</v>
      </c>
      <c r="J5569" s="5"/>
      <c r="K5569" s="2">
        <v>70000</v>
      </c>
      <c r="L5569" s="5"/>
      <c r="M5569" s="2">
        <f t="shared" si="86"/>
        <v>-86971.499999999607</v>
      </c>
      <c r="P5569"/>
    </row>
    <row r="5570" spans="1:16" hidden="1">
      <c r="A5570" t="s">
        <v>6578</v>
      </c>
      <c r="B5570" s="1">
        <v>42116</v>
      </c>
      <c r="C5570" t="s">
        <v>11</v>
      </c>
      <c r="D5570">
        <v>1</v>
      </c>
      <c r="E5570" t="s">
        <v>6581</v>
      </c>
      <c r="F5570" t="s">
        <v>13</v>
      </c>
      <c r="G5570" t="s">
        <v>4</v>
      </c>
      <c r="H5570" t="s">
        <v>2967</v>
      </c>
      <c r="J5570" s="5"/>
      <c r="K5570" s="2">
        <v>1840</v>
      </c>
      <c r="L5570" s="5"/>
      <c r="M5570" s="2">
        <f t="shared" si="86"/>
        <v>-88811.499999999607</v>
      </c>
      <c r="P5570"/>
    </row>
    <row r="5571" spans="1:16" hidden="1">
      <c r="A5571" t="s">
        <v>6599</v>
      </c>
      <c r="B5571" s="1">
        <v>42116</v>
      </c>
      <c r="C5571" t="s">
        <v>43</v>
      </c>
      <c r="D5571">
        <v>1</v>
      </c>
      <c r="E5571" t="s">
        <v>6606</v>
      </c>
      <c r="F5571" t="s">
        <v>13</v>
      </c>
      <c r="G5571" t="s">
        <v>4</v>
      </c>
      <c r="H5571" t="s">
        <v>6607</v>
      </c>
      <c r="J5571" s="5"/>
      <c r="K5571" s="2">
        <v>35000</v>
      </c>
      <c r="L5571" s="5"/>
      <c r="M5571" s="2">
        <f t="shared" si="86"/>
        <v>-123811.49999999961</v>
      </c>
      <c r="P5571"/>
    </row>
    <row r="5572" spans="1:16" hidden="1">
      <c r="A5572" t="s">
        <v>6608</v>
      </c>
      <c r="B5572" s="1">
        <v>42116</v>
      </c>
      <c r="C5572" t="s">
        <v>11</v>
      </c>
      <c r="D5572">
        <v>1</v>
      </c>
      <c r="E5572" t="s">
        <v>6610</v>
      </c>
      <c r="F5572" t="s">
        <v>45</v>
      </c>
      <c r="G5572" t="s">
        <v>4</v>
      </c>
      <c r="H5572" t="s">
        <v>6611</v>
      </c>
      <c r="J5572" s="5"/>
      <c r="K5572" s="2">
        <v>1025</v>
      </c>
      <c r="L5572" s="5"/>
      <c r="M5572" s="2">
        <f t="shared" si="86"/>
        <v>-124836.49999999961</v>
      </c>
      <c r="P5572"/>
    </row>
    <row r="5573" spans="1:16" hidden="1">
      <c r="A5573" t="s">
        <v>6612</v>
      </c>
      <c r="B5573" s="1">
        <v>42116</v>
      </c>
      <c r="C5573" t="s">
        <v>6</v>
      </c>
      <c r="D5573">
        <v>1</v>
      </c>
      <c r="E5573" t="s">
        <v>6618</v>
      </c>
      <c r="F5573" t="s">
        <v>8</v>
      </c>
      <c r="G5573" t="s">
        <v>4</v>
      </c>
      <c r="H5573" t="s">
        <v>6619</v>
      </c>
      <c r="I5573" s="2">
        <v>1840</v>
      </c>
      <c r="J5573" s="5"/>
      <c r="L5573" s="5"/>
      <c r="M5573" s="2">
        <f t="shared" si="86"/>
        <v>-122996.49999999961</v>
      </c>
      <c r="P5573"/>
    </row>
    <row r="5574" spans="1:16" hidden="1">
      <c r="A5574" t="s">
        <v>6620</v>
      </c>
      <c r="B5574" s="1">
        <v>42116</v>
      </c>
      <c r="C5574" t="s">
        <v>1</v>
      </c>
      <c r="D5574">
        <v>1</v>
      </c>
      <c r="E5574" t="s">
        <v>6624</v>
      </c>
      <c r="F5574" t="s">
        <v>1439</v>
      </c>
      <c r="G5574" t="s">
        <v>4</v>
      </c>
      <c r="H5574" t="s">
        <v>6625</v>
      </c>
      <c r="J5574" s="5"/>
      <c r="K5574" s="2">
        <v>209600</v>
      </c>
      <c r="L5574" s="5"/>
      <c r="M5574" s="2">
        <f t="shared" si="86"/>
        <v>-332596.49999999959</v>
      </c>
      <c r="P5574"/>
    </row>
    <row r="5575" spans="1:16" hidden="1">
      <c r="A5575" t="s">
        <v>6626</v>
      </c>
      <c r="B5575" s="1">
        <v>42116</v>
      </c>
      <c r="C5575" t="s">
        <v>200</v>
      </c>
      <c r="D5575">
        <v>1</v>
      </c>
      <c r="E5575" t="s">
        <v>6631</v>
      </c>
      <c r="F5575" t="s">
        <v>16</v>
      </c>
      <c r="G5575" t="s">
        <v>4</v>
      </c>
      <c r="H5575" t="s">
        <v>200</v>
      </c>
      <c r="J5575" s="5"/>
      <c r="K5575" s="2">
        <v>1840</v>
      </c>
      <c r="L5575" s="5"/>
      <c r="M5575" s="2">
        <f t="shared" si="86"/>
        <v>-334436.49999999959</v>
      </c>
      <c r="P5575"/>
    </row>
    <row r="5576" spans="1:16" hidden="1">
      <c r="A5576" t="s">
        <v>6632</v>
      </c>
      <c r="B5576" s="1">
        <v>42116</v>
      </c>
      <c r="C5576" t="s">
        <v>195</v>
      </c>
      <c r="D5576">
        <v>1</v>
      </c>
      <c r="E5576" t="s">
        <v>6636</v>
      </c>
      <c r="F5576" t="s">
        <v>13</v>
      </c>
      <c r="G5576" t="s">
        <v>4</v>
      </c>
      <c r="H5576" t="s">
        <v>195</v>
      </c>
      <c r="J5576" s="5"/>
      <c r="K5576" s="2">
        <v>23520</v>
      </c>
      <c r="L5576" s="5"/>
      <c r="M5576" s="2">
        <f t="shared" si="86"/>
        <v>-357956.49999999959</v>
      </c>
      <c r="P5576"/>
    </row>
    <row r="5577" spans="1:16" hidden="1">
      <c r="A5577" t="s">
        <v>6637</v>
      </c>
      <c r="B5577" s="1">
        <v>42116</v>
      </c>
      <c r="C5577" t="s">
        <v>18</v>
      </c>
      <c r="D5577">
        <v>1</v>
      </c>
      <c r="E5577" t="s">
        <v>6645</v>
      </c>
      <c r="F5577" t="s">
        <v>13</v>
      </c>
      <c r="G5577" t="s">
        <v>4</v>
      </c>
      <c r="H5577" t="s">
        <v>18</v>
      </c>
      <c r="J5577" s="5"/>
      <c r="K5577" s="2">
        <v>36427.050000000003</v>
      </c>
      <c r="L5577" s="5"/>
      <c r="M5577" s="2">
        <f t="shared" ref="M5577:M5640" si="87">+M5576+I5577-K5577</f>
        <v>-394383.54999999958</v>
      </c>
      <c r="P5577"/>
    </row>
    <row r="5578" spans="1:16" hidden="1">
      <c r="A5578" t="s">
        <v>11400</v>
      </c>
      <c r="B5578" s="1">
        <v>42116</v>
      </c>
      <c r="C5578" t="s">
        <v>4637</v>
      </c>
      <c r="D5578">
        <v>1</v>
      </c>
      <c r="E5578" t="s">
        <v>11401</v>
      </c>
      <c r="F5578" t="s">
        <v>3342</v>
      </c>
      <c r="G5578" t="s">
        <v>52</v>
      </c>
      <c r="H5578" t="s">
        <v>4639</v>
      </c>
      <c r="I5578" s="2">
        <v>6051</v>
      </c>
      <c r="J5578" s="5"/>
      <c r="L5578" s="5"/>
      <c r="M5578" s="2">
        <f t="shared" si="87"/>
        <v>-388332.54999999958</v>
      </c>
      <c r="P5578"/>
    </row>
    <row r="5579" spans="1:16" hidden="1">
      <c r="A5579" t="s">
        <v>26750</v>
      </c>
      <c r="B5579" s="1">
        <v>42116</v>
      </c>
      <c r="C5579" t="s">
        <v>26775</v>
      </c>
      <c r="D5579">
        <v>2</v>
      </c>
      <c r="E5579" t="s">
        <v>26776</v>
      </c>
      <c r="F5579" t="s">
        <v>7054</v>
      </c>
      <c r="G5579" t="s">
        <v>4</v>
      </c>
      <c r="H5579" t="s">
        <v>22332</v>
      </c>
      <c r="I5579" s="2">
        <v>3899.99</v>
      </c>
      <c r="J5579" s="5"/>
      <c r="L5579" s="5"/>
      <c r="M5579" s="2">
        <f t="shared" si="87"/>
        <v>-384432.55999999959</v>
      </c>
      <c r="P5579"/>
    </row>
    <row r="5580" spans="1:16" hidden="1">
      <c r="A5580" t="s">
        <v>26796</v>
      </c>
      <c r="B5580" s="1">
        <v>42116</v>
      </c>
      <c r="C5580" t="s">
        <v>6443</v>
      </c>
      <c r="D5580">
        <v>1</v>
      </c>
      <c r="E5580" t="s">
        <v>26813</v>
      </c>
      <c r="F5580" t="s">
        <v>13565</v>
      </c>
      <c r="G5580" t="s">
        <v>4</v>
      </c>
      <c r="H5580" t="s">
        <v>4568</v>
      </c>
      <c r="I5580" s="2">
        <v>8089.09</v>
      </c>
      <c r="J5580" s="5"/>
      <c r="L5580" s="5"/>
      <c r="M5580" s="2">
        <f t="shared" si="87"/>
        <v>-376343.46999999956</v>
      </c>
      <c r="P5580"/>
    </row>
    <row r="5581" spans="1:16" hidden="1">
      <c r="A5581" t="s">
        <v>26815</v>
      </c>
      <c r="B5581" s="1">
        <v>42116</v>
      </c>
      <c r="C5581" t="s">
        <v>18</v>
      </c>
      <c r="D5581">
        <v>2</v>
      </c>
      <c r="E5581" t="s">
        <v>26831</v>
      </c>
      <c r="F5581" t="s">
        <v>13559</v>
      </c>
      <c r="G5581" t="s">
        <v>479</v>
      </c>
      <c r="H5581" t="s">
        <v>745</v>
      </c>
      <c r="I5581" s="2">
        <v>1625</v>
      </c>
      <c r="J5581" s="5"/>
      <c r="L5581" s="5"/>
      <c r="M5581" s="2">
        <f t="shared" si="87"/>
        <v>-374718.46999999956</v>
      </c>
      <c r="P5581"/>
    </row>
    <row r="5582" spans="1:16" hidden="1">
      <c r="A5582" t="s">
        <v>26869</v>
      </c>
      <c r="B5582" s="1">
        <v>42116</v>
      </c>
      <c r="C5582" t="s">
        <v>6426</v>
      </c>
      <c r="D5582">
        <v>2</v>
      </c>
      <c r="E5582" t="s">
        <v>26881</v>
      </c>
      <c r="F5582" t="s">
        <v>7054</v>
      </c>
      <c r="G5582" t="s">
        <v>4</v>
      </c>
      <c r="H5582" t="s">
        <v>2977</v>
      </c>
      <c r="I5582" s="2">
        <v>1778.36</v>
      </c>
      <c r="J5582" s="5"/>
      <c r="L5582" s="5"/>
      <c r="M5582" s="2">
        <f t="shared" si="87"/>
        <v>-372940.10999999958</v>
      </c>
      <c r="P5582"/>
    </row>
    <row r="5583" spans="1:16" hidden="1">
      <c r="A5583" t="s">
        <v>26883</v>
      </c>
      <c r="B5583" s="1">
        <v>42116</v>
      </c>
      <c r="C5583" t="s">
        <v>6430</v>
      </c>
      <c r="D5583">
        <v>2</v>
      </c>
      <c r="E5583" t="s">
        <v>26901</v>
      </c>
      <c r="F5583" t="s">
        <v>7054</v>
      </c>
      <c r="G5583" t="s">
        <v>4</v>
      </c>
      <c r="H5583" t="s">
        <v>2977</v>
      </c>
      <c r="I5583" s="2">
        <v>1778.36</v>
      </c>
      <c r="J5583" s="5"/>
      <c r="L5583" s="5"/>
      <c r="M5583" s="2">
        <f t="shared" si="87"/>
        <v>-371161.74999999959</v>
      </c>
      <c r="P5583"/>
    </row>
    <row r="5584" spans="1:16" hidden="1">
      <c r="A5584" t="s">
        <v>26903</v>
      </c>
      <c r="B5584" s="1">
        <v>42116</v>
      </c>
      <c r="C5584" t="s">
        <v>18</v>
      </c>
      <c r="D5584">
        <v>2</v>
      </c>
      <c r="E5584" t="s">
        <v>26921</v>
      </c>
      <c r="F5584" t="s">
        <v>13559</v>
      </c>
      <c r="G5584" t="s">
        <v>479</v>
      </c>
      <c r="H5584" t="s">
        <v>562</v>
      </c>
      <c r="J5584" s="5"/>
      <c r="K5584" s="2">
        <v>209.76</v>
      </c>
      <c r="L5584" s="5"/>
      <c r="M5584" s="2">
        <f t="shared" si="87"/>
        <v>-371371.5099999996</v>
      </c>
      <c r="P5584"/>
    </row>
    <row r="5585" spans="1:16" hidden="1">
      <c r="A5585" t="s">
        <v>26903</v>
      </c>
      <c r="B5585" s="1">
        <v>42116</v>
      </c>
      <c r="C5585" t="s">
        <v>18</v>
      </c>
      <c r="D5585">
        <v>2</v>
      </c>
      <c r="E5585" t="s">
        <v>26921</v>
      </c>
      <c r="F5585" t="s">
        <v>13559</v>
      </c>
      <c r="G5585" t="s">
        <v>479</v>
      </c>
      <c r="H5585" t="s">
        <v>562</v>
      </c>
      <c r="I5585" s="2">
        <v>209.76</v>
      </c>
      <c r="J5585" s="5"/>
      <c r="L5585" s="5"/>
      <c r="M5585" s="2">
        <f t="shared" si="87"/>
        <v>-371161.74999999959</v>
      </c>
      <c r="P5585"/>
    </row>
    <row r="5586" spans="1:16" hidden="1">
      <c r="A5586" t="s">
        <v>26923</v>
      </c>
      <c r="B5586" s="40">
        <v>42116</v>
      </c>
      <c r="C5586" s="41" t="s">
        <v>8870</v>
      </c>
      <c r="D5586" s="41">
        <v>2</v>
      </c>
      <c r="E5586" s="41" t="s">
        <v>26941</v>
      </c>
      <c r="F5586" s="41" t="s">
        <v>7054</v>
      </c>
      <c r="G5586" s="41" t="s">
        <v>26942</v>
      </c>
      <c r="H5586" s="41" t="s">
        <v>5</v>
      </c>
      <c r="I5586" s="42">
        <v>2290.4299999999998</v>
      </c>
      <c r="J5586" s="5"/>
      <c r="L5586" s="5"/>
      <c r="M5586" s="2">
        <f t="shared" si="87"/>
        <v>-368871.3199999996</v>
      </c>
      <c r="N5586" s="25" t="s">
        <v>36398</v>
      </c>
      <c r="P5586"/>
    </row>
    <row r="5587" spans="1:16" hidden="1">
      <c r="A5587" t="s">
        <v>26944</v>
      </c>
      <c r="B5587" s="1">
        <v>42116</v>
      </c>
      <c r="C5587" t="s">
        <v>18</v>
      </c>
      <c r="D5587">
        <v>2</v>
      </c>
      <c r="E5587" t="s">
        <v>26964</v>
      </c>
      <c r="F5587" t="s">
        <v>13559</v>
      </c>
      <c r="G5587" t="s">
        <v>479</v>
      </c>
      <c r="H5587" t="s">
        <v>1178</v>
      </c>
      <c r="I5587" s="2">
        <v>598.14</v>
      </c>
      <c r="J5587" s="5"/>
      <c r="L5587" s="5"/>
      <c r="M5587" s="2">
        <f t="shared" si="87"/>
        <v>-368273.17999999959</v>
      </c>
      <c r="P5587"/>
    </row>
    <row r="5588" spans="1:16" hidden="1">
      <c r="A5588" t="s">
        <v>26967</v>
      </c>
      <c r="B5588" s="1">
        <v>42116</v>
      </c>
      <c r="C5588" t="s">
        <v>43</v>
      </c>
      <c r="D5588">
        <v>2</v>
      </c>
      <c r="E5588" t="s">
        <v>26986</v>
      </c>
      <c r="F5588" t="s">
        <v>13559</v>
      </c>
      <c r="G5588" t="s">
        <v>313</v>
      </c>
      <c r="H5588" t="s">
        <v>8525</v>
      </c>
      <c r="I5588" s="2">
        <v>17800</v>
      </c>
      <c r="J5588" s="5"/>
      <c r="L5588" s="5"/>
      <c r="M5588" s="2">
        <f t="shared" si="87"/>
        <v>-350473.17999999959</v>
      </c>
      <c r="P5588"/>
    </row>
    <row r="5589" spans="1:16" hidden="1">
      <c r="A5589" t="s">
        <v>26988</v>
      </c>
      <c r="B5589" s="1">
        <v>42116</v>
      </c>
      <c r="C5589" t="s">
        <v>27010</v>
      </c>
      <c r="D5589">
        <v>2</v>
      </c>
      <c r="E5589" t="s">
        <v>27011</v>
      </c>
      <c r="F5589" t="s">
        <v>7054</v>
      </c>
      <c r="G5589" t="s">
        <v>4</v>
      </c>
      <c r="H5589" t="s">
        <v>27012</v>
      </c>
      <c r="I5589" s="2">
        <v>4000.03</v>
      </c>
      <c r="J5589" s="5"/>
      <c r="L5589" s="5"/>
      <c r="M5589" s="2">
        <f t="shared" si="87"/>
        <v>-346473.14999999956</v>
      </c>
      <c r="P5589"/>
    </row>
    <row r="5590" spans="1:16" hidden="1">
      <c r="A5590" t="s">
        <v>27015</v>
      </c>
      <c r="B5590" s="1">
        <v>42116</v>
      </c>
      <c r="C5590" t="s">
        <v>27036</v>
      </c>
      <c r="D5590">
        <v>2</v>
      </c>
      <c r="E5590" t="s">
        <v>27037</v>
      </c>
      <c r="F5590" t="s">
        <v>7054</v>
      </c>
      <c r="G5590" t="s">
        <v>4</v>
      </c>
      <c r="H5590" t="s">
        <v>771</v>
      </c>
      <c r="I5590" s="2">
        <v>1840</v>
      </c>
      <c r="J5590" s="5"/>
      <c r="L5590" s="5"/>
      <c r="M5590" s="2">
        <f t="shared" si="87"/>
        <v>-344633.14999999956</v>
      </c>
      <c r="P5590"/>
    </row>
    <row r="5591" spans="1:16" hidden="1">
      <c r="A5591" t="s">
        <v>27039</v>
      </c>
      <c r="B5591" s="1">
        <v>42116</v>
      </c>
      <c r="C5591" t="s">
        <v>27057</v>
      </c>
      <c r="D5591">
        <v>2</v>
      </c>
      <c r="E5591" t="s">
        <v>27058</v>
      </c>
      <c r="F5591" t="s">
        <v>7054</v>
      </c>
      <c r="G5591" t="s">
        <v>4</v>
      </c>
      <c r="H5591" t="s">
        <v>1000</v>
      </c>
      <c r="I5591" s="2">
        <v>1840</v>
      </c>
      <c r="J5591" s="5"/>
      <c r="L5591" s="5"/>
      <c r="M5591" s="2">
        <f t="shared" si="87"/>
        <v>-342793.14999999956</v>
      </c>
      <c r="P5591"/>
    </row>
    <row r="5592" spans="1:16" hidden="1">
      <c r="A5592" t="s">
        <v>27061</v>
      </c>
      <c r="B5592" s="1">
        <v>42116</v>
      </c>
      <c r="C5592" t="s">
        <v>27079</v>
      </c>
      <c r="D5592">
        <v>2</v>
      </c>
      <c r="E5592" t="s">
        <v>27080</v>
      </c>
      <c r="F5592" t="s">
        <v>7054</v>
      </c>
      <c r="G5592" t="s">
        <v>4</v>
      </c>
      <c r="H5592" t="s">
        <v>435</v>
      </c>
      <c r="I5592" s="2">
        <v>1025</v>
      </c>
      <c r="J5592" s="5"/>
      <c r="L5592" s="5"/>
      <c r="M5592" s="2">
        <f t="shared" si="87"/>
        <v>-341768.14999999956</v>
      </c>
      <c r="P5592"/>
    </row>
    <row r="5593" spans="1:16" hidden="1">
      <c r="A5593" t="s">
        <v>27083</v>
      </c>
      <c r="B5593" s="1">
        <v>42116</v>
      </c>
      <c r="C5593" t="s">
        <v>27099</v>
      </c>
      <c r="D5593">
        <v>2</v>
      </c>
      <c r="E5593" t="s">
        <v>27100</v>
      </c>
      <c r="F5593" t="s">
        <v>7054</v>
      </c>
      <c r="G5593" t="s">
        <v>4</v>
      </c>
      <c r="H5593" t="s">
        <v>25188</v>
      </c>
      <c r="I5593" s="2">
        <v>2990</v>
      </c>
      <c r="J5593" s="5"/>
      <c r="L5593" s="5"/>
      <c r="M5593" s="2">
        <f t="shared" si="87"/>
        <v>-338778.14999999956</v>
      </c>
      <c r="P5593"/>
    </row>
    <row r="5594" spans="1:16" hidden="1">
      <c r="A5594" t="s">
        <v>27104</v>
      </c>
      <c r="B5594" s="1">
        <v>42116</v>
      </c>
      <c r="C5594" t="s">
        <v>18</v>
      </c>
      <c r="D5594">
        <v>2</v>
      </c>
      <c r="E5594" t="s">
        <v>27124</v>
      </c>
      <c r="F5594" t="s">
        <v>13559</v>
      </c>
      <c r="G5594" t="s">
        <v>479</v>
      </c>
      <c r="H5594" t="s">
        <v>4776</v>
      </c>
      <c r="J5594" s="5"/>
      <c r="K5594" s="2">
        <v>5207.3999999999996</v>
      </c>
      <c r="L5594" s="5"/>
      <c r="M5594" s="2">
        <f t="shared" si="87"/>
        <v>-343985.54999999958</v>
      </c>
      <c r="P5594"/>
    </row>
    <row r="5595" spans="1:16" hidden="1">
      <c r="A5595" t="s">
        <v>27104</v>
      </c>
      <c r="B5595" s="1">
        <v>42116</v>
      </c>
      <c r="C5595" t="s">
        <v>18</v>
      </c>
      <c r="D5595">
        <v>2</v>
      </c>
      <c r="E5595" t="s">
        <v>27124</v>
      </c>
      <c r="F5595" t="s">
        <v>13559</v>
      </c>
      <c r="G5595" t="s">
        <v>479</v>
      </c>
      <c r="H5595" t="s">
        <v>4776</v>
      </c>
      <c r="I5595" s="2">
        <v>5207.3999999999996</v>
      </c>
      <c r="J5595" s="5"/>
      <c r="L5595" s="5"/>
      <c r="M5595" s="2">
        <f t="shared" si="87"/>
        <v>-338778.14999999956</v>
      </c>
      <c r="P5595"/>
    </row>
    <row r="5596" spans="1:16" hidden="1">
      <c r="A5596" t="s">
        <v>27127</v>
      </c>
      <c r="B5596" s="1">
        <v>42116</v>
      </c>
      <c r="C5596" t="s">
        <v>18</v>
      </c>
      <c r="D5596">
        <v>2</v>
      </c>
      <c r="E5596" t="s">
        <v>27146</v>
      </c>
      <c r="F5596" t="s">
        <v>13559</v>
      </c>
      <c r="G5596" t="s">
        <v>479</v>
      </c>
      <c r="H5596" t="s">
        <v>27147</v>
      </c>
      <c r="I5596" s="2">
        <v>224.3</v>
      </c>
      <c r="J5596" s="5"/>
      <c r="L5596" s="5"/>
      <c r="M5596" s="2">
        <f t="shared" si="87"/>
        <v>-338553.84999999957</v>
      </c>
      <c r="P5596"/>
    </row>
    <row r="5597" spans="1:16" hidden="1">
      <c r="A5597" t="s">
        <v>27149</v>
      </c>
      <c r="B5597" s="1">
        <v>42116</v>
      </c>
      <c r="C5597" t="s">
        <v>27171</v>
      </c>
      <c r="D5597">
        <v>2</v>
      </c>
      <c r="E5597" t="s">
        <v>27172</v>
      </c>
      <c r="F5597" t="s">
        <v>7054</v>
      </c>
      <c r="G5597" t="s">
        <v>4</v>
      </c>
      <c r="H5597" t="s">
        <v>27173</v>
      </c>
      <c r="I5597" s="2">
        <v>1840</v>
      </c>
      <c r="J5597" s="5"/>
      <c r="L5597" s="5"/>
      <c r="M5597" s="2">
        <f t="shared" si="87"/>
        <v>-336713.84999999957</v>
      </c>
      <c r="P5597"/>
    </row>
    <row r="5598" spans="1:16" hidden="1">
      <c r="A5598" t="s">
        <v>27177</v>
      </c>
      <c r="B5598" s="1">
        <v>42116</v>
      </c>
      <c r="C5598" t="s">
        <v>18</v>
      </c>
      <c r="D5598">
        <v>2</v>
      </c>
      <c r="E5598" t="s">
        <v>27197</v>
      </c>
      <c r="F5598" t="s">
        <v>13559</v>
      </c>
      <c r="G5598" t="s">
        <v>479</v>
      </c>
      <c r="H5598" t="s">
        <v>103</v>
      </c>
      <c r="I5598" s="2">
        <v>483.58</v>
      </c>
      <c r="J5598" s="5"/>
      <c r="L5598" s="5"/>
      <c r="M5598" s="2">
        <f t="shared" si="87"/>
        <v>-336230.26999999955</v>
      </c>
      <c r="P5598"/>
    </row>
    <row r="5599" spans="1:16" hidden="1">
      <c r="A5599" t="s">
        <v>27200</v>
      </c>
      <c r="B5599" s="1">
        <v>42116</v>
      </c>
      <c r="C5599" t="s">
        <v>27219</v>
      </c>
      <c r="D5599">
        <v>2</v>
      </c>
      <c r="E5599" t="s">
        <v>27220</v>
      </c>
      <c r="F5599" t="s">
        <v>7054</v>
      </c>
      <c r="G5599" t="s">
        <v>4</v>
      </c>
      <c r="H5599" t="s">
        <v>8525</v>
      </c>
      <c r="I5599" s="2">
        <v>1200.01</v>
      </c>
      <c r="J5599" s="5"/>
      <c r="L5599" s="5"/>
      <c r="M5599" s="2">
        <f t="shared" si="87"/>
        <v>-335030.25999999954</v>
      </c>
      <c r="P5599"/>
    </row>
    <row r="5600" spans="1:16" hidden="1">
      <c r="A5600" t="s">
        <v>27222</v>
      </c>
      <c r="B5600" s="1">
        <v>42116</v>
      </c>
      <c r="C5600" t="s">
        <v>26200</v>
      </c>
      <c r="D5600">
        <v>1</v>
      </c>
      <c r="E5600" t="s">
        <v>27242</v>
      </c>
      <c r="F5600" t="s">
        <v>13561</v>
      </c>
      <c r="G5600" t="s">
        <v>4</v>
      </c>
      <c r="H5600" t="s">
        <v>26202</v>
      </c>
      <c r="I5600" s="2">
        <v>70000</v>
      </c>
      <c r="J5600" s="5"/>
      <c r="L5600" s="5"/>
      <c r="M5600" s="2">
        <f t="shared" si="87"/>
        <v>-265030.25999999954</v>
      </c>
      <c r="P5600"/>
    </row>
    <row r="5601" spans="1:16" hidden="1">
      <c r="A5601" t="s">
        <v>27245</v>
      </c>
      <c r="B5601" s="1">
        <v>42116</v>
      </c>
      <c r="C5601" t="s">
        <v>27264</v>
      </c>
      <c r="D5601">
        <v>2</v>
      </c>
      <c r="E5601" t="s">
        <v>27265</v>
      </c>
      <c r="F5601" t="s">
        <v>7054</v>
      </c>
      <c r="G5601" t="s">
        <v>4</v>
      </c>
      <c r="H5601" t="s">
        <v>2967</v>
      </c>
      <c r="I5601" s="2">
        <v>1840</v>
      </c>
      <c r="J5601" s="5"/>
      <c r="L5601" s="5"/>
      <c r="M5601" s="2">
        <f t="shared" si="87"/>
        <v>-263190.25999999954</v>
      </c>
      <c r="P5601"/>
    </row>
    <row r="5602" spans="1:16" hidden="1">
      <c r="A5602" t="s">
        <v>27267</v>
      </c>
      <c r="B5602" s="1">
        <v>42116</v>
      </c>
      <c r="C5602" t="s">
        <v>27289</v>
      </c>
      <c r="D5602">
        <v>2</v>
      </c>
      <c r="E5602" t="s">
        <v>27290</v>
      </c>
      <c r="F5602" t="s">
        <v>7054</v>
      </c>
      <c r="G5602" t="s">
        <v>4</v>
      </c>
      <c r="H5602" t="s">
        <v>23119</v>
      </c>
      <c r="I5602" s="2">
        <v>1840</v>
      </c>
      <c r="J5602" s="5"/>
      <c r="L5602" s="5"/>
      <c r="M5602" s="2">
        <f t="shared" si="87"/>
        <v>-261350.25999999954</v>
      </c>
      <c r="P5602"/>
    </row>
    <row r="5603" spans="1:16" hidden="1">
      <c r="A5603" t="s">
        <v>27292</v>
      </c>
      <c r="B5603" s="1">
        <v>42116</v>
      </c>
      <c r="C5603" t="s">
        <v>27311</v>
      </c>
      <c r="D5603">
        <v>1</v>
      </c>
      <c r="E5603" t="s">
        <v>27312</v>
      </c>
      <c r="F5603" t="s">
        <v>13565</v>
      </c>
      <c r="G5603" t="s">
        <v>4</v>
      </c>
      <c r="H5603" t="s">
        <v>20748</v>
      </c>
      <c r="I5603" s="2">
        <v>50000</v>
      </c>
      <c r="J5603" s="5"/>
      <c r="L5603" s="5"/>
      <c r="M5603" s="2">
        <f t="shared" si="87"/>
        <v>-211350.25999999954</v>
      </c>
      <c r="P5603"/>
    </row>
    <row r="5604" spans="1:16" hidden="1">
      <c r="A5604" t="s">
        <v>27314</v>
      </c>
      <c r="B5604" s="1">
        <v>42116</v>
      </c>
      <c r="C5604" t="s">
        <v>1802</v>
      </c>
      <c r="D5604">
        <v>2</v>
      </c>
      <c r="E5604" t="s">
        <v>27334</v>
      </c>
      <c r="F5604" t="s">
        <v>13559</v>
      </c>
      <c r="G5604" t="s">
        <v>479</v>
      </c>
      <c r="H5604" t="s">
        <v>6111</v>
      </c>
      <c r="J5604" s="5"/>
      <c r="K5604" s="2">
        <v>1000</v>
      </c>
      <c r="L5604" s="5"/>
      <c r="M5604" s="2">
        <f t="shared" si="87"/>
        <v>-212350.25999999954</v>
      </c>
      <c r="P5604"/>
    </row>
    <row r="5605" spans="1:16" hidden="1">
      <c r="A5605" t="s">
        <v>27314</v>
      </c>
      <c r="B5605" s="1">
        <v>42116</v>
      </c>
      <c r="C5605" t="s">
        <v>1802</v>
      </c>
      <c r="D5605">
        <v>2</v>
      </c>
      <c r="E5605" t="s">
        <v>27334</v>
      </c>
      <c r="F5605" t="s">
        <v>13559</v>
      </c>
      <c r="G5605" t="s">
        <v>479</v>
      </c>
      <c r="H5605" t="s">
        <v>6111</v>
      </c>
      <c r="I5605" s="2">
        <v>1635.19</v>
      </c>
      <c r="J5605" s="5"/>
      <c r="L5605" s="5"/>
      <c r="M5605" s="2">
        <f t="shared" si="87"/>
        <v>-210715.06999999954</v>
      </c>
      <c r="P5605"/>
    </row>
    <row r="5606" spans="1:16" hidden="1">
      <c r="A5606" t="s">
        <v>27336</v>
      </c>
      <c r="B5606" s="1">
        <v>42116</v>
      </c>
      <c r="C5606" t="s">
        <v>13682</v>
      </c>
      <c r="D5606">
        <v>1</v>
      </c>
      <c r="E5606" t="s">
        <v>27354</v>
      </c>
      <c r="F5606" t="s">
        <v>13565</v>
      </c>
      <c r="G5606" t="s">
        <v>4</v>
      </c>
      <c r="H5606" t="s">
        <v>234</v>
      </c>
      <c r="I5606" s="2">
        <v>14</v>
      </c>
      <c r="J5606" s="5"/>
      <c r="L5606" s="5"/>
      <c r="M5606" s="2">
        <f t="shared" si="87"/>
        <v>-210701.06999999954</v>
      </c>
      <c r="P5606"/>
    </row>
    <row r="5607" spans="1:16" hidden="1">
      <c r="A5607" t="s">
        <v>27357</v>
      </c>
      <c r="B5607" s="1">
        <v>42116</v>
      </c>
      <c r="C5607" t="s">
        <v>27379</v>
      </c>
      <c r="D5607">
        <v>2</v>
      </c>
      <c r="E5607" t="s">
        <v>27380</v>
      </c>
      <c r="F5607" t="s">
        <v>7054</v>
      </c>
      <c r="G5607" t="s">
        <v>4</v>
      </c>
      <c r="H5607" t="s">
        <v>6111</v>
      </c>
      <c r="I5607" s="2">
        <v>3015</v>
      </c>
      <c r="J5607" s="5"/>
      <c r="L5607" s="5"/>
      <c r="M5607" s="2">
        <f t="shared" si="87"/>
        <v>-207686.06999999954</v>
      </c>
      <c r="P5607"/>
    </row>
    <row r="5608" spans="1:16" hidden="1">
      <c r="A5608" t="s">
        <v>27384</v>
      </c>
      <c r="B5608" s="1">
        <v>42116</v>
      </c>
      <c r="C5608" t="s">
        <v>27402</v>
      </c>
      <c r="D5608">
        <v>2</v>
      </c>
      <c r="E5608" t="s">
        <v>27403</v>
      </c>
      <c r="F5608" t="s">
        <v>7054</v>
      </c>
      <c r="G5608" t="s">
        <v>4</v>
      </c>
      <c r="H5608" t="s">
        <v>5442</v>
      </c>
      <c r="I5608" s="2">
        <v>1025</v>
      </c>
      <c r="J5608" s="5"/>
      <c r="L5608" s="5"/>
      <c r="M5608" s="2">
        <f t="shared" si="87"/>
        <v>-206661.06999999954</v>
      </c>
      <c r="P5608"/>
    </row>
    <row r="5609" spans="1:16" hidden="1">
      <c r="A5609" t="s">
        <v>27405</v>
      </c>
      <c r="B5609" s="1">
        <v>42116</v>
      </c>
      <c r="C5609" t="s">
        <v>27428</v>
      </c>
      <c r="D5609">
        <v>2</v>
      </c>
      <c r="E5609" t="s">
        <v>27429</v>
      </c>
      <c r="F5609" t="s">
        <v>7054</v>
      </c>
      <c r="G5609" t="s">
        <v>4</v>
      </c>
      <c r="H5609" t="s">
        <v>18817</v>
      </c>
      <c r="I5609" s="2">
        <v>1025</v>
      </c>
      <c r="J5609" s="5"/>
      <c r="L5609" s="5"/>
      <c r="M5609" s="2">
        <f t="shared" si="87"/>
        <v>-205636.06999999954</v>
      </c>
      <c r="P5609"/>
    </row>
    <row r="5610" spans="1:16" hidden="1">
      <c r="A5610" t="s">
        <v>27432</v>
      </c>
      <c r="B5610" s="1">
        <v>42116</v>
      </c>
      <c r="C5610" t="s">
        <v>27454</v>
      </c>
      <c r="D5610">
        <v>2</v>
      </c>
      <c r="E5610" t="s">
        <v>27455</v>
      </c>
      <c r="F5610" t="s">
        <v>7054</v>
      </c>
      <c r="G5610" t="s">
        <v>4</v>
      </c>
      <c r="H5610" t="s">
        <v>27456</v>
      </c>
      <c r="I5610" s="2">
        <v>1025</v>
      </c>
      <c r="J5610" s="5"/>
      <c r="L5610" s="5"/>
      <c r="M5610" s="2">
        <f t="shared" si="87"/>
        <v>-204611.06999999954</v>
      </c>
      <c r="P5610"/>
    </row>
    <row r="5611" spans="1:16" hidden="1">
      <c r="A5611" t="s">
        <v>27458</v>
      </c>
      <c r="B5611" s="1">
        <v>42116</v>
      </c>
      <c r="C5611" t="s">
        <v>27480</v>
      </c>
      <c r="D5611">
        <v>1</v>
      </c>
      <c r="E5611" t="s">
        <v>27481</v>
      </c>
      <c r="F5611" t="s">
        <v>13565</v>
      </c>
      <c r="G5611" t="s">
        <v>4</v>
      </c>
      <c r="H5611" t="s">
        <v>6625</v>
      </c>
      <c r="I5611" s="2">
        <v>209600</v>
      </c>
      <c r="J5611" s="5"/>
      <c r="L5611" s="5"/>
      <c r="M5611" s="2">
        <f t="shared" si="87"/>
        <v>4988.9300000004587</v>
      </c>
      <c r="P5611"/>
    </row>
    <row r="5612" spans="1:16" hidden="1">
      <c r="A5612" t="s">
        <v>27483</v>
      </c>
      <c r="B5612" s="1">
        <v>42116</v>
      </c>
      <c r="C5612" t="s">
        <v>27505</v>
      </c>
      <c r="D5612">
        <v>1</v>
      </c>
      <c r="E5612" t="s">
        <v>27506</v>
      </c>
      <c r="F5612" t="s">
        <v>13565</v>
      </c>
      <c r="G5612" t="s">
        <v>4</v>
      </c>
      <c r="H5612" t="s">
        <v>27507</v>
      </c>
      <c r="I5612" s="2">
        <v>3000</v>
      </c>
      <c r="J5612" s="5"/>
      <c r="L5612" s="5"/>
      <c r="M5612" s="2">
        <f t="shared" si="87"/>
        <v>7988.9300000004587</v>
      </c>
      <c r="N5612" s="26">
        <f>+M5561-M5612</f>
        <v>-2290.4600000000664</v>
      </c>
      <c r="P5612"/>
    </row>
    <row r="5613" spans="1:16" hidden="1">
      <c r="A5613" s="35" t="s">
        <v>6671</v>
      </c>
      <c r="B5613" s="36">
        <v>42117</v>
      </c>
      <c r="C5613" s="35" t="s">
        <v>18</v>
      </c>
      <c r="D5613" s="35">
        <v>1</v>
      </c>
      <c r="E5613" s="35" t="s">
        <v>6674</v>
      </c>
      <c r="F5613" s="35" t="s">
        <v>13</v>
      </c>
      <c r="G5613" s="35" t="s">
        <v>4</v>
      </c>
      <c r="H5613" s="35" t="s">
        <v>6675</v>
      </c>
      <c r="I5613" s="11"/>
      <c r="J5613" s="12"/>
      <c r="K5613" s="11">
        <v>78000</v>
      </c>
      <c r="L5613" s="12"/>
      <c r="M5613" s="11">
        <f t="shared" si="87"/>
        <v>-70011.069999999541</v>
      </c>
      <c r="P5613"/>
    </row>
    <row r="5614" spans="1:16" hidden="1">
      <c r="A5614" t="s">
        <v>6676</v>
      </c>
      <c r="B5614" s="1">
        <v>42117</v>
      </c>
      <c r="C5614" t="s">
        <v>529</v>
      </c>
      <c r="D5614">
        <v>1</v>
      </c>
      <c r="E5614" t="s">
        <v>6678</v>
      </c>
      <c r="F5614" t="s">
        <v>13</v>
      </c>
      <c r="G5614" t="s">
        <v>4</v>
      </c>
      <c r="H5614" t="s">
        <v>6679</v>
      </c>
      <c r="J5614" s="5"/>
      <c r="K5614" s="2">
        <v>20000</v>
      </c>
      <c r="L5614" s="5"/>
      <c r="M5614" s="2">
        <f t="shared" si="87"/>
        <v>-90011.069999999541</v>
      </c>
      <c r="P5614"/>
    </row>
    <row r="5615" spans="1:16" hidden="1">
      <c r="A5615" t="s">
        <v>6698</v>
      </c>
      <c r="B5615" s="1">
        <v>42117</v>
      </c>
      <c r="C5615" t="s">
        <v>6701</v>
      </c>
      <c r="D5615">
        <v>2</v>
      </c>
      <c r="E5615" t="s">
        <v>6702</v>
      </c>
      <c r="F5615" t="s">
        <v>78</v>
      </c>
      <c r="G5615" t="s">
        <v>4</v>
      </c>
      <c r="H5615" t="s">
        <v>6703</v>
      </c>
      <c r="J5615" s="5"/>
      <c r="K5615" s="2">
        <v>1025</v>
      </c>
      <c r="L5615" s="5"/>
      <c r="M5615" s="2">
        <f t="shared" si="87"/>
        <v>-91036.069999999541</v>
      </c>
      <c r="P5615"/>
    </row>
    <row r="5616" spans="1:16" hidden="1">
      <c r="A5616" t="s">
        <v>6734</v>
      </c>
      <c r="B5616" s="1">
        <v>42117</v>
      </c>
      <c r="C5616" t="s">
        <v>6</v>
      </c>
      <c r="D5616">
        <v>1</v>
      </c>
      <c r="E5616" t="s">
        <v>6742</v>
      </c>
      <c r="F5616" t="s">
        <v>29</v>
      </c>
      <c r="G5616" t="s">
        <v>4</v>
      </c>
      <c r="H5616" t="s">
        <v>6743</v>
      </c>
      <c r="I5616" s="2">
        <v>2679.88</v>
      </c>
      <c r="J5616" s="5"/>
      <c r="L5616" s="5"/>
      <c r="M5616" s="2">
        <f t="shared" si="87"/>
        <v>-88356.189999999537</v>
      </c>
      <c r="P5616"/>
    </row>
    <row r="5617" spans="1:16" hidden="1">
      <c r="A5617" t="s">
        <v>6786</v>
      </c>
      <c r="B5617" s="1">
        <v>42117</v>
      </c>
      <c r="C5617" t="s">
        <v>11</v>
      </c>
      <c r="D5617">
        <v>1</v>
      </c>
      <c r="E5617" t="s">
        <v>6788</v>
      </c>
      <c r="F5617" t="s">
        <v>13</v>
      </c>
      <c r="G5617" t="s">
        <v>4</v>
      </c>
      <c r="H5617" t="s">
        <v>1010</v>
      </c>
      <c r="J5617" s="5"/>
      <c r="K5617" s="2">
        <v>1025</v>
      </c>
      <c r="L5617" s="5"/>
      <c r="M5617" s="2">
        <f t="shared" si="87"/>
        <v>-89381.189999999537</v>
      </c>
      <c r="P5617"/>
    </row>
    <row r="5618" spans="1:16" hidden="1">
      <c r="A5618" t="s">
        <v>6795</v>
      </c>
      <c r="B5618" s="1">
        <v>42117</v>
      </c>
      <c r="C5618" t="s">
        <v>6</v>
      </c>
      <c r="D5618">
        <v>1</v>
      </c>
      <c r="E5618" t="s">
        <v>6800</v>
      </c>
      <c r="F5618" t="s">
        <v>8</v>
      </c>
      <c r="G5618" t="s">
        <v>4</v>
      </c>
      <c r="H5618" t="s">
        <v>435</v>
      </c>
      <c r="I5618" s="2">
        <v>1840</v>
      </c>
      <c r="J5618" s="5"/>
      <c r="L5618" s="5"/>
      <c r="M5618" s="2">
        <f t="shared" si="87"/>
        <v>-87541.189999999537</v>
      </c>
      <c r="P5618"/>
    </row>
    <row r="5619" spans="1:16" hidden="1">
      <c r="A5619" t="s">
        <v>6801</v>
      </c>
      <c r="B5619" s="1">
        <v>42117</v>
      </c>
      <c r="C5619" t="s">
        <v>11</v>
      </c>
      <c r="D5619">
        <v>1</v>
      </c>
      <c r="E5619" t="s">
        <v>6788</v>
      </c>
      <c r="F5619" t="s">
        <v>13</v>
      </c>
      <c r="G5619" t="s">
        <v>4</v>
      </c>
      <c r="H5619" t="s">
        <v>6808</v>
      </c>
      <c r="I5619" s="2">
        <v>1025</v>
      </c>
      <c r="J5619" s="5"/>
      <c r="L5619" s="5"/>
      <c r="M5619" s="2">
        <f t="shared" si="87"/>
        <v>-86516.189999999537</v>
      </c>
      <c r="P5619"/>
    </row>
    <row r="5620" spans="1:16" hidden="1">
      <c r="A5620" t="s">
        <v>6809</v>
      </c>
      <c r="B5620" s="1">
        <v>42117</v>
      </c>
      <c r="C5620" t="s">
        <v>11</v>
      </c>
      <c r="D5620">
        <v>1</v>
      </c>
      <c r="E5620" t="s">
        <v>6814</v>
      </c>
      <c r="F5620" t="s">
        <v>45</v>
      </c>
      <c r="G5620" t="s">
        <v>4</v>
      </c>
      <c r="H5620" t="s">
        <v>6815</v>
      </c>
      <c r="J5620" s="5"/>
      <c r="K5620" s="2">
        <v>1025</v>
      </c>
      <c r="L5620" s="5"/>
      <c r="M5620" s="2">
        <f t="shared" si="87"/>
        <v>-87541.189999999537</v>
      </c>
      <c r="P5620"/>
    </row>
    <row r="5621" spans="1:16" hidden="1">
      <c r="A5621" t="s">
        <v>6824</v>
      </c>
      <c r="B5621" s="1">
        <v>42117</v>
      </c>
      <c r="C5621" t="s">
        <v>1944</v>
      </c>
      <c r="D5621">
        <v>2</v>
      </c>
      <c r="E5621" t="s">
        <v>6831</v>
      </c>
      <c r="F5621" t="s">
        <v>51</v>
      </c>
      <c r="G5621" t="s">
        <v>4</v>
      </c>
      <c r="H5621" t="s">
        <v>1674</v>
      </c>
      <c r="I5621" s="2">
        <v>78557.23</v>
      </c>
      <c r="J5621" s="5"/>
      <c r="L5621" s="5"/>
      <c r="M5621" s="2">
        <f t="shared" si="87"/>
        <v>-8983.9599999995407</v>
      </c>
      <c r="P5621"/>
    </row>
    <row r="5622" spans="1:16" hidden="1">
      <c r="A5622" t="s">
        <v>6832</v>
      </c>
      <c r="B5622" s="1">
        <v>42117</v>
      </c>
      <c r="C5622" t="s">
        <v>1944</v>
      </c>
      <c r="D5622">
        <v>1</v>
      </c>
      <c r="E5622" t="s">
        <v>6837</v>
      </c>
      <c r="F5622" t="s">
        <v>13</v>
      </c>
      <c r="G5622" t="s">
        <v>4</v>
      </c>
      <c r="H5622" t="s">
        <v>1746</v>
      </c>
      <c r="J5622" s="5"/>
      <c r="K5622" s="2">
        <v>78557.23</v>
      </c>
      <c r="L5622" s="5"/>
      <c r="M5622" s="2">
        <f t="shared" si="87"/>
        <v>-87541.189999999537</v>
      </c>
      <c r="P5622"/>
    </row>
    <row r="5623" spans="1:16" hidden="1">
      <c r="A5623" t="s">
        <v>6877</v>
      </c>
      <c r="B5623" s="1">
        <v>42117</v>
      </c>
      <c r="C5623" t="s">
        <v>6</v>
      </c>
      <c r="D5623">
        <v>1</v>
      </c>
      <c r="E5623" t="s">
        <v>6887</v>
      </c>
      <c r="F5623" t="s">
        <v>29</v>
      </c>
      <c r="G5623" t="s">
        <v>4</v>
      </c>
      <c r="H5623" t="s">
        <v>678</v>
      </c>
      <c r="I5623" s="2">
        <v>1000.88</v>
      </c>
      <c r="J5623" s="5"/>
      <c r="L5623" s="5"/>
      <c r="M5623" s="2">
        <f t="shared" si="87"/>
        <v>-86540.309999999532</v>
      </c>
      <c r="P5623"/>
    </row>
    <row r="5624" spans="1:16" hidden="1">
      <c r="A5624" t="s">
        <v>6888</v>
      </c>
      <c r="B5624" s="1">
        <v>42117</v>
      </c>
      <c r="C5624" t="s">
        <v>18</v>
      </c>
      <c r="D5624">
        <v>2</v>
      </c>
      <c r="E5624" t="s">
        <v>6893</v>
      </c>
      <c r="F5624" t="s">
        <v>312</v>
      </c>
      <c r="G5624" t="s">
        <v>479</v>
      </c>
      <c r="H5624" t="s">
        <v>678</v>
      </c>
      <c r="J5624" s="5"/>
      <c r="K5624" s="2">
        <v>4150.6099999999997</v>
      </c>
      <c r="L5624" s="5"/>
      <c r="M5624" s="2">
        <f t="shared" si="87"/>
        <v>-90690.919999999533</v>
      </c>
      <c r="P5624"/>
    </row>
    <row r="5625" spans="1:16" hidden="1">
      <c r="A5625" t="s">
        <v>6888</v>
      </c>
      <c r="B5625" s="1">
        <v>42117</v>
      </c>
      <c r="C5625" t="s">
        <v>18</v>
      </c>
      <c r="D5625">
        <v>2</v>
      </c>
      <c r="E5625" t="s">
        <v>6893</v>
      </c>
      <c r="F5625" t="s">
        <v>312</v>
      </c>
      <c r="G5625" t="s">
        <v>479</v>
      </c>
      <c r="H5625" t="s">
        <v>678</v>
      </c>
      <c r="I5625" s="2">
        <v>4150.6099999999997</v>
      </c>
      <c r="J5625" s="5"/>
      <c r="L5625" s="5"/>
      <c r="M5625" s="2">
        <f t="shared" si="87"/>
        <v>-86540.309999999532</v>
      </c>
      <c r="P5625"/>
    </row>
    <row r="5626" spans="1:16" hidden="1">
      <c r="A5626" t="s">
        <v>6894</v>
      </c>
      <c r="B5626" s="1">
        <v>42117</v>
      </c>
      <c r="C5626" t="s">
        <v>18</v>
      </c>
      <c r="D5626">
        <v>1</v>
      </c>
      <c r="E5626" t="s">
        <v>6900</v>
      </c>
      <c r="F5626" t="s">
        <v>13</v>
      </c>
      <c r="G5626" t="s">
        <v>4</v>
      </c>
      <c r="H5626" t="s">
        <v>6901</v>
      </c>
      <c r="J5626" s="5"/>
      <c r="K5626" s="2">
        <v>120000</v>
      </c>
      <c r="L5626" s="5"/>
      <c r="M5626" s="2">
        <f t="shared" si="87"/>
        <v>-206540.30999999953</v>
      </c>
      <c r="P5626"/>
    </row>
    <row r="5627" spans="1:16" hidden="1">
      <c r="A5627" t="s">
        <v>6913</v>
      </c>
      <c r="B5627" s="1">
        <v>42117</v>
      </c>
      <c r="C5627" t="s">
        <v>6920</v>
      </c>
      <c r="D5627">
        <v>2</v>
      </c>
      <c r="E5627" t="s">
        <v>6921</v>
      </c>
      <c r="F5627" t="s">
        <v>78</v>
      </c>
      <c r="G5627" t="s">
        <v>4</v>
      </c>
      <c r="H5627" t="s">
        <v>972</v>
      </c>
      <c r="J5627" s="5"/>
      <c r="K5627" s="2">
        <v>1840</v>
      </c>
      <c r="L5627" s="5"/>
      <c r="M5627" s="2">
        <f t="shared" si="87"/>
        <v>-208380.30999999953</v>
      </c>
      <c r="P5627"/>
    </row>
    <row r="5628" spans="1:16" hidden="1">
      <c r="A5628" t="s">
        <v>6937</v>
      </c>
      <c r="B5628" s="1">
        <v>42117</v>
      </c>
      <c r="C5628" t="s">
        <v>43</v>
      </c>
      <c r="D5628">
        <v>1</v>
      </c>
      <c r="E5628" t="s">
        <v>6941</v>
      </c>
      <c r="F5628" t="s">
        <v>13</v>
      </c>
      <c r="G5628" t="s">
        <v>4</v>
      </c>
      <c r="H5628" t="s">
        <v>3929</v>
      </c>
      <c r="J5628" s="5"/>
      <c r="K5628" s="2">
        <v>1840</v>
      </c>
      <c r="L5628" s="5"/>
      <c r="M5628" s="2">
        <f t="shared" si="87"/>
        <v>-210220.30999999953</v>
      </c>
      <c r="P5628"/>
    </row>
    <row r="5629" spans="1:16" hidden="1">
      <c r="A5629" t="s">
        <v>6952</v>
      </c>
      <c r="B5629" s="1">
        <v>42117</v>
      </c>
      <c r="C5629" t="s">
        <v>1</v>
      </c>
      <c r="D5629">
        <v>1</v>
      </c>
      <c r="E5629" t="s">
        <v>6954</v>
      </c>
      <c r="F5629" t="s">
        <v>13</v>
      </c>
      <c r="G5629" t="s">
        <v>4</v>
      </c>
      <c r="H5629" t="s">
        <v>6955</v>
      </c>
      <c r="J5629" s="5"/>
      <c r="K5629" s="2">
        <v>80000</v>
      </c>
      <c r="L5629" s="5"/>
      <c r="M5629" s="2">
        <f t="shared" si="87"/>
        <v>-290220.30999999953</v>
      </c>
      <c r="P5629"/>
    </row>
    <row r="5630" spans="1:16" hidden="1">
      <c r="A5630" t="s">
        <v>6960</v>
      </c>
      <c r="B5630" s="1">
        <v>42117</v>
      </c>
      <c r="C5630" t="s">
        <v>1</v>
      </c>
      <c r="D5630">
        <v>1</v>
      </c>
      <c r="E5630" t="s">
        <v>6965</v>
      </c>
      <c r="F5630" t="s">
        <v>13</v>
      </c>
      <c r="G5630" t="s">
        <v>4</v>
      </c>
      <c r="H5630" t="s">
        <v>3474</v>
      </c>
      <c r="J5630" s="5"/>
      <c r="K5630" s="2">
        <v>50000</v>
      </c>
      <c r="L5630" s="5"/>
      <c r="M5630" s="2">
        <f t="shared" si="87"/>
        <v>-340220.30999999953</v>
      </c>
      <c r="P5630"/>
    </row>
    <row r="5631" spans="1:16" hidden="1">
      <c r="A5631" t="s">
        <v>6966</v>
      </c>
      <c r="B5631" s="1">
        <v>42117</v>
      </c>
      <c r="C5631" t="s">
        <v>1</v>
      </c>
      <c r="D5631">
        <v>2</v>
      </c>
      <c r="E5631" t="s">
        <v>6967</v>
      </c>
      <c r="F5631" t="s">
        <v>312</v>
      </c>
      <c r="G5631" t="s">
        <v>313</v>
      </c>
      <c r="H5631" t="s">
        <v>6968</v>
      </c>
      <c r="J5631" s="5"/>
      <c r="K5631" s="2">
        <v>7400</v>
      </c>
      <c r="L5631" s="5"/>
      <c r="M5631" s="2">
        <f t="shared" si="87"/>
        <v>-347620.30999999953</v>
      </c>
      <c r="P5631"/>
    </row>
    <row r="5632" spans="1:16" hidden="1">
      <c r="A5632" t="s">
        <v>6969</v>
      </c>
      <c r="B5632" s="1">
        <v>42117</v>
      </c>
      <c r="C5632" t="s">
        <v>1</v>
      </c>
      <c r="D5632">
        <v>1</v>
      </c>
      <c r="E5632" t="s">
        <v>6976</v>
      </c>
      <c r="F5632" t="s">
        <v>13</v>
      </c>
      <c r="G5632" t="s">
        <v>4</v>
      </c>
      <c r="H5632" t="s">
        <v>6977</v>
      </c>
      <c r="J5632" s="5"/>
      <c r="K5632" s="2">
        <v>7400</v>
      </c>
      <c r="L5632" s="5"/>
      <c r="M5632" s="2">
        <f t="shared" si="87"/>
        <v>-355020.30999999953</v>
      </c>
      <c r="P5632"/>
    </row>
    <row r="5633" spans="1:16" hidden="1">
      <c r="A5633" t="s">
        <v>6983</v>
      </c>
      <c r="B5633" s="1">
        <v>42117</v>
      </c>
      <c r="C5633" t="s">
        <v>4654</v>
      </c>
      <c r="D5633">
        <v>2</v>
      </c>
      <c r="E5633" t="s">
        <v>6987</v>
      </c>
      <c r="F5633" t="s">
        <v>312</v>
      </c>
      <c r="G5633" t="s">
        <v>313</v>
      </c>
      <c r="H5633" t="s">
        <v>1855</v>
      </c>
      <c r="J5633" s="5"/>
      <c r="K5633" s="2">
        <v>1459.09</v>
      </c>
      <c r="L5633" s="5"/>
      <c r="M5633" s="2">
        <f t="shared" si="87"/>
        <v>-356479.39999999956</v>
      </c>
      <c r="P5633"/>
    </row>
    <row r="5634" spans="1:16" hidden="1">
      <c r="A5634" t="s">
        <v>6988</v>
      </c>
      <c r="B5634" s="1">
        <v>42117</v>
      </c>
      <c r="C5634" t="s">
        <v>11</v>
      </c>
      <c r="D5634">
        <v>1</v>
      </c>
      <c r="E5634" t="s">
        <v>6992</v>
      </c>
      <c r="F5634" t="s">
        <v>13</v>
      </c>
      <c r="G5634" t="s">
        <v>4</v>
      </c>
      <c r="H5634" t="s">
        <v>1855</v>
      </c>
      <c r="J5634" s="5"/>
      <c r="K5634" s="2">
        <v>1659.09</v>
      </c>
      <c r="L5634" s="5"/>
      <c r="M5634" s="2">
        <f t="shared" si="87"/>
        <v>-358138.48999999958</v>
      </c>
      <c r="P5634"/>
    </row>
    <row r="5635" spans="1:16" hidden="1">
      <c r="A5635" t="s">
        <v>7015</v>
      </c>
      <c r="B5635" s="1">
        <v>42117</v>
      </c>
      <c r="C5635" t="s">
        <v>7020</v>
      </c>
      <c r="D5635">
        <v>2</v>
      </c>
      <c r="E5635" t="s">
        <v>7021</v>
      </c>
      <c r="F5635" t="s">
        <v>78</v>
      </c>
      <c r="G5635" t="s">
        <v>4</v>
      </c>
      <c r="H5635" t="s">
        <v>435</v>
      </c>
      <c r="J5635" s="5"/>
      <c r="K5635" s="2">
        <v>1840</v>
      </c>
      <c r="L5635" s="5"/>
      <c r="M5635" s="2">
        <f t="shared" si="87"/>
        <v>-359978.48999999958</v>
      </c>
      <c r="P5635"/>
    </row>
    <row r="5636" spans="1:16" hidden="1">
      <c r="A5636" t="s">
        <v>7022</v>
      </c>
      <c r="B5636" s="1">
        <v>42117</v>
      </c>
      <c r="C5636" t="s">
        <v>11</v>
      </c>
      <c r="D5636">
        <v>1</v>
      </c>
      <c r="E5636" t="s">
        <v>7028</v>
      </c>
      <c r="F5636" t="s">
        <v>13</v>
      </c>
      <c r="G5636" t="s">
        <v>4</v>
      </c>
      <c r="H5636" t="s">
        <v>7029</v>
      </c>
      <c r="J5636" s="5"/>
      <c r="K5636" s="2">
        <v>3030</v>
      </c>
      <c r="L5636" s="5"/>
      <c r="M5636" s="2">
        <f t="shared" si="87"/>
        <v>-363008.48999999958</v>
      </c>
      <c r="P5636"/>
    </row>
    <row r="5637" spans="1:16" hidden="1">
      <c r="A5637" t="s">
        <v>7030</v>
      </c>
      <c r="B5637" s="1">
        <v>42117</v>
      </c>
      <c r="C5637" t="s">
        <v>11</v>
      </c>
      <c r="D5637">
        <v>1</v>
      </c>
      <c r="E5637" t="s">
        <v>7035</v>
      </c>
      <c r="F5637" t="s">
        <v>45</v>
      </c>
      <c r="G5637" t="s">
        <v>4</v>
      </c>
      <c r="H5637" t="s">
        <v>1010</v>
      </c>
      <c r="J5637" s="5"/>
      <c r="K5637" s="2">
        <v>1840</v>
      </c>
      <c r="L5637" s="5"/>
      <c r="M5637" s="2">
        <f t="shared" si="87"/>
        <v>-364848.48999999958</v>
      </c>
      <c r="P5637"/>
    </row>
    <row r="5638" spans="1:16" hidden="1">
      <c r="A5638" t="s">
        <v>7036</v>
      </c>
      <c r="B5638" s="1">
        <v>42117</v>
      </c>
      <c r="C5638" t="s">
        <v>11</v>
      </c>
      <c r="D5638">
        <v>1</v>
      </c>
      <c r="E5638" t="s">
        <v>7045</v>
      </c>
      <c r="F5638" t="s">
        <v>13</v>
      </c>
      <c r="G5638" t="s">
        <v>4</v>
      </c>
      <c r="H5638" t="s">
        <v>7046</v>
      </c>
      <c r="J5638" s="5"/>
      <c r="K5638" s="2">
        <v>1025</v>
      </c>
      <c r="L5638" s="5"/>
      <c r="M5638" s="2">
        <f t="shared" si="87"/>
        <v>-365873.48999999958</v>
      </c>
      <c r="P5638"/>
    </row>
    <row r="5639" spans="1:16" hidden="1">
      <c r="A5639" t="s">
        <v>7047</v>
      </c>
      <c r="B5639" s="1">
        <v>42117</v>
      </c>
      <c r="C5639" t="s">
        <v>195</v>
      </c>
      <c r="D5639">
        <v>1</v>
      </c>
      <c r="E5639" t="s">
        <v>7057</v>
      </c>
      <c r="F5639" t="s">
        <v>13</v>
      </c>
      <c r="G5639" t="s">
        <v>4</v>
      </c>
      <c r="H5639" t="s">
        <v>195</v>
      </c>
      <c r="J5639" s="5"/>
      <c r="K5639" s="2">
        <v>10160.56</v>
      </c>
      <c r="L5639" s="5"/>
      <c r="M5639" s="2">
        <f t="shared" si="87"/>
        <v>-376034.04999999958</v>
      </c>
      <c r="P5639"/>
    </row>
    <row r="5640" spans="1:16" hidden="1">
      <c r="A5640" t="s">
        <v>7058</v>
      </c>
      <c r="B5640" s="1">
        <v>42117</v>
      </c>
      <c r="C5640" t="s">
        <v>200</v>
      </c>
      <c r="D5640">
        <v>1</v>
      </c>
      <c r="E5640" t="s">
        <v>7061</v>
      </c>
      <c r="F5640" t="s">
        <v>16</v>
      </c>
      <c r="G5640" t="s">
        <v>4</v>
      </c>
      <c r="H5640" t="s">
        <v>200</v>
      </c>
      <c r="J5640" s="5"/>
      <c r="K5640" s="2">
        <v>3944.57</v>
      </c>
      <c r="L5640" s="5"/>
      <c r="M5640" s="2">
        <f t="shared" si="87"/>
        <v>-379978.61999999959</v>
      </c>
      <c r="P5640"/>
    </row>
    <row r="5641" spans="1:16" hidden="1">
      <c r="A5641" t="s">
        <v>7062</v>
      </c>
      <c r="B5641" s="1">
        <v>42117</v>
      </c>
      <c r="C5641" t="s">
        <v>18</v>
      </c>
      <c r="D5641">
        <v>1</v>
      </c>
      <c r="E5641" t="s">
        <v>7064</v>
      </c>
      <c r="F5641" t="s">
        <v>13</v>
      </c>
      <c r="G5641" t="s">
        <v>4</v>
      </c>
      <c r="H5641" t="s">
        <v>18</v>
      </c>
      <c r="J5641" s="5"/>
      <c r="K5641" s="2">
        <v>18648.54</v>
      </c>
      <c r="L5641" s="5"/>
      <c r="M5641" s="2">
        <f t="shared" ref="M5641:M5704" si="88">+M5640+I5641-K5641</f>
        <v>-398627.15999999957</v>
      </c>
      <c r="P5641"/>
    </row>
    <row r="5642" spans="1:16" hidden="1">
      <c r="A5642" t="s">
        <v>27510</v>
      </c>
      <c r="B5642" s="1">
        <v>42117</v>
      </c>
      <c r="C5642" t="s">
        <v>18</v>
      </c>
      <c r="D5642">
        <v>2</v>
      </c>
      <c r="E5642" t="s">
        <v>27527</v>
      </c>
      <c r="F5642" t="s">
        <v>13559</v>
      </c>
      <c r="G5642" t="s">
        <v>479</v>
      </c>
      <c r="H5642" t="s">
        <v>19203</v>
      </c>
      <c r="I5642" s="2">
        <v>64.47</v>
      </c>
      <c r="J5642" s="5"/>
      <c r="L5642" s="5"/>
      <c r="M5642" s="2">
        <f t="shared" si="88"/>
        <v>-398562.68999999959</v>
      </c>
      <c r="P5642"/>
    </row>
    <row r="5643" spans="1:16" hidden="1">
      <c r="A5643" t="s">
        <v>27530</v>
      </c>
      <c r="B5643" s="1">
        <v>42117</v>
      </c>
      <c r="C5643" t="s">
        <v>27552</v>
      </c>
      <c r="D5643">
        <v>1</v>
      </c>
      <c r="E5643" t="s">
        <v>27553</v>
      </c>
      <c r="F5643" t="s">
        <v>14703</v>
      </c>
      <c r="G5643" t="s">
        <v>4</v>
      </c>
      <c r="H5643" t="s">
        <v>21241</v>
      </c>
      <c r="I5643" s="2">
        <v>175</v>
      </c>
      <c r="J5643" s="5"/>
      <c r="L5643" s="5"/>
      <c r="M5643" s="2">
        <f t="shared" si="88"/>
        <v>-398387.68999999959</v>
      </c>
      <c r="P5643"/>
    </row>
    <row r="5644" spans="1:16" hidden="1">
      <c r="A5644" t="s">
        <v>27556</v>
      </c>
      <c r="B5644" s="1">
        <v>42117</v>
      </c>
      <c r="C5644" t="s">
        <v>20792</v>
      </c>
      <c r="D5644">
        <v>1</v>
      </c>
      <c r="E5644" t="s">
        <v>27576</v>
      </c>
      <c r="F5644" t="s">
        <v>13565</v>
      </c>
      <c r="G5644" t="s">
        <v>4</v>
      </c>
      <c r="H5644" t="s">
        <v>6675</v>
      </c>
      <c r="I5644" s="2">
        <v>78000</v>
      </c>
      <c r="J5644" s="5"/>
      <c r="L5644" s="5"/>
      <c r="M5644" s="2">
        <f t="shared" si="88"/>
        <v>-320387.68999999959</v>
      </c>
      <c r="P5644"/>
    </row>
    <row r="5645" spans="1:16" hidden="1">
      <c r="A5645" t="s">
        <v>27578</v>
      </c>
      <c r="B5645" s="1">
        <v>42117</v>
      </c>
      <c r="C5645" t="s">
        <v>27596</v>
      </c>
      <c r="D5645">
        <v>1</v>
      </c>
      <c r="E5645" t="s">
        <v>27597</v>
      </c>
      <c r="F5645" t="s">
        <v>13565</v>
      </c>
      <c r="G5645" t="s">
        <v>4</v>
      </c>
      <c r="H5645" t="s">
        <v>6679</v>
      </c>
      <c r="I5645" s="2">
        <v>20000</v>
      </c>
      <c r="J5645" s="5"/>
      <c r="L5645" s="5"/>
      <c r="M5645" s="2">
        <f t="shared" si="88"/>
        <v>-300387.68999999959</v>
      </c>
      <c r="P5645"/>
    </row>
    <row r="5646" spans="1:16" hidden="1">
      <c r="A5646" t="s">
        <v>27600</v>
      </c>
      <c r="B5646" s="1">
        <v>42117</v>
      </c>
      <c r="C5646" t="s">
        <v>18</v>
      </c>
      <c r="D5646">
        <v>2</v>
      </c>
      <c r="E5646" t="s">
        <v>27617</v>
      </c>
      <c r="F5646" t="s">
        <v>13559</v>
      </c>
      <c r="G5646" t="s">
        <v>479</v>
      </c>
      <c r="H5646" t="s">
        <v>65</v>
      </c>
      <c r="I5646" s="2">
        <v>128.94999999999999</v>
      </c>
      <c r="J5646" s="5"/>
      <c r="L5646" s="5"/>
      <c r="M5646" s="2">
        <f t="shared" si="88"/>
        <v>-300258.73999999958</v>
      </c>
      <c r="P5646"/>
    </row>
    <row r="5647" spans="1:16" hidden="1">
      <c r="A5647" t="s">
        <v>27620</v>
      </c>
      <c r="B5647" s="1">
        <v>42117</v>
      </c>
      <c r="C5647" t="s">
        <v>6701</v>
      </c>
      <c r="D5647">
        <v>2</v>
      </c>
      <c r="E5647" t="s">
        <v>27637</v>
      </c>
      <c r="F5647" t="s">
        <v>7054</v>
      </c>
      <c r="G5647" t="s">
        <v>4</v>
      </c>
      <c r="H5647" t="s">
        <v>488</v>
      </c>
      <c r="I5647" s="2">
        <v>1025</v>
      </c>
      <c r="J5647" s="5"/>
      <c r="L5647" s="5"/>
      <c r="M5647" s="2">
        <f t="shared" si="88"/>
        <v>-299233.73999999958</v>
      </c>
      <c r="P5647"/>
    </row>
    <row r="5648" spans="1:16" hidden="1">
      <c r="A5648" t="s">
        <v>27639</v>
      </c>
      <c r="B5648" s="1">
        <v>42117</v>
      </c>
      <c r="C5648" t="s">
        <v>27660</v>
      </c>
      <c r="D5648">
        <v>2</v>
      </c>
      <c r="E5648" t="s">
        <v>27661</v>
      </c>
      <c r="F5648" t="s">
        <v>7054</v>
      </c>
      <c r="G5648" t="s">
        <v>4</v>
      </c>
      <c r="H5648" t="s">
        <v>972</v>
      </c>
      <c r="I5648" s="2">
        <v>1025</v>
      </c>
      <c r="J5648" s="5"/>
      <c r="L5648" s="5"/>
      <c r="M5648" s="2">
        <f t="shared" si="88"/>
        <v>-298208.73999999958</v>
      </c>
      <c r="P5648"/>
    </row>
    <row r="5649" spans="1:16" hidden="1">
      <c r="A5649" t="s">
        <v>27665</v>
      </c>
      <c r="B5649" s="1">
        <v>42117</v>
      </c>
      <c r="C5649" t="s">
        <v>7020</v>
      </c>
      <c r="D5649">
        <v>2</v>
      </c>
      <c r="E5649" t="s">
        <v>27684</v>
      </c>
      <c r="F5649" t="s">
        <v>7054</v>
      </c>
      <c r="G5649" t="s">
        <v>4</v>
      </c>
      <c r="H5649" t="s">
        <v>435</v>
      </c>
      <c r="I5649" s="2">
        <v>1840</v>
      </c>
      <c r="J5649" s="5"/>
      <c r="L5649" s="5"/>
      <c r="M5649" s="2">
        <f t="shared" si="88"/>
        <v>-296368.73999999958</v>
      </c>
      <c r="P5649"/>
    </row>
    <row r="5650" spans="1:16" hidden="1">
      <c r="A5650" t="s">
        <v>27688</v>
      </c>
      <c r="B5650" s="1">
        <v>42117</v>
      </c>
      <c r="C5650" t="s">
        <v>27708</v>
      </c>
      <c r="D5650">
        <v>2</v>
      </c>
      <c r="E5650" t="s">
        <v>27709</v>
      </c>
      <c r="F5650" t="s">
        <v>13559</v>
      </c>
      <c r="G5650" t="s">
        <v>479</v>
      </c>
      <c r="H5650" t="s">
        <v>5750</v>
      </c>
      <c r="J5650" s="5"/>
      <c r="K5650" s="2">
        <v>2391.17</v>
      </c>
      <c r="L5650" s="5"/>
      <c r="M5650" s="2">
        <f t="shared" si="88"/>
        <v>-298759.90999999957</v>
      </c>
      <c r="P5650"/>
    </row>
    <row r="5651" spans="1:16" hidden="1">
      <c r="A5651" t="s">
        <v>27688</v>
      </c>
      <c r="B5651" s="1">
        <v>42117</v>
      </c>
      <c r="C5651" t="s">
        <v>27708</v>
      </c>
      <c r="D5651">
        <v>2</v>
      </c>
      <c r="E5651" t="s">
        <v>27709</v>
      </c>
      <c r="F5651" t="s">
        <v>13559</v>
      </c>
      <c r="G5651" t="s">
        <v>479</v>
      </c>
      <c r="H5651" t="s">
        <v>5750</v>
      </c>
      <c r="I5651" s="2">
        <v>2391.17</v>
      </c>
      <c r="J5651" s="5"/>
      <c r="L5651" s="5"/>
      <c r="M5651" s="2">
        <f t="shared" si="88"/>
        <v>-296368.73999999958</v>
      </c>
      <c r="P5651"/>
    </row>
    <row r="5652" spans="1:16" hidden="1">
      <c r="A5652" t="s">
        <v>27713</v>
      </c>
      <c r="B5652" s="1">
        <v>42117</v>
      </c>
      <c r="C5652" t="s">
        <v>18</v>
      </c>
      <c r="D5652">
        <v>2</v>
      </c>
      <c r="E5652" t="s">
        <v>27731</v>
      </c>
      <c r="F5652" t="s">
        <v>13559</v>
      </c>
      <c r="G5652" t="s">
        <v>479</v>
      </c>
      <c r="H5652" t="s">
        <v>829</v>
      </c>
      <c r="I5652" s="2">
        <v>1389.68</v>
      </c>
      <c r="J5652" s="5"/>
      <c r="L5652" s="5"/>
      <c r="M5652" s="2">
        <f t="shared" si="88"/>
        <v>-294979.05999999959</v>
      </c>
      <c r="P5652"/>
    </row>
    <row r="5653" spans="1:16" hidden="1">
      <c r="A5653" t="s">
        <v>27734</v>
      </c>
      <c r="B5653" s="1">
        <v>42117</v>
      </c>
      <c r="C5653" t="s">
        <v>27750</v>
      </c>
      <c r="D5653">
        <v>2</v>
      </c>
      <c r="E5653" t="s">
        <v>27751</v>
      </c>
      <c r="F5653" t="s">
        <v>7054</v>
      </c>
      <c r="G5653" t="s">
        <v>4</v>
      </c>
      <c r="H5653" t="s">
        <v>3337</v>
      </c>
      <c r="I5653" s="2">
        <v>1672.02</v>
      </c>
      <c r="J5653" s="5"/>
      <c r="L5653" s="5"/>
      <c r="M5653" s="2">
        <f t="shared" si="88"/>
        <v>-293307.03999999957</v>
      </c>
      <c r="P5653"/>
    </row>
    <row r="5654" spans="1:16" hidden="1">
      <c r="A5654" t="s">
        <v>27754</v>
      </c>
      <c r="B5654" s="1">
        <v>42117</v>
      </c>
      <c r="C5654" t="s">
        <v>27770</v>
      </c>
      <c r="D5654">
        <v>2</v>
      </c>
      <c r="E5654" t="s">
        <v>27771</v>
      </c>
      <c r="F5654" t="s">
        <v>7054</v>
      </c>
      <c r="G5654" t="s">
        <v>4</v>
      </c>
      <c r="H5654" t="s">
        <v>17376</v>
      </c>
      <c r="I5654" s="2">
        <v>1025</v>
      </c>
      <c r="J5654" s="5"/>
      <c r="L5654" s="5"/>
      <c r="M5654" s="2">
        <f t="shared" si="88"/>
        <v>-292282.03999999957</v>
      </c>
      <c r="P5654"/>
    </row>
    <row r="5655" spans="1:16" hidden="1">
      <c r="A5655" t="s">
        <v>27774</v>
      </c>
      <c r="B5655" s="1">
        <v>42117</v>
      </c>
      <c r="C5655" t="s">
        <v>18</v>
      </c>
      <c r="D5655">
        <v>2</v>
      </c>
      <c r="E5655" t="s">
        <v>27793</v>
      </c>
      <c r="F5655" t="s">
        <v>13559</v>
      </c>
      <c r="G5655" t="s">
        <v>479</v>
      </c>
      <c r="H5655" t="s">
        <v>678</v>
      </c>
      <c r="J5655" s="5"/>
      <c r="K5655" s="2">
        <v>4150.6099999999997</v>
      </c>
      <c r="L5655" s="5"/>
      <c r="M5655" s="2">
        <f t="shared" si="88"/>
        <v>-296432.64999999956</v>
      </c>
      <c r="P5655"/>
    </row>
    <row r="5656" spans="1:16" hidden="1">
      <c r="A5656" t="s">
        <v>27774</v>
      </c>
      <c r="B5656" s="1">
        <v>42117</v>
      </c>
      <c r="C5656" t="s">
        <v>18</v>
      </c>
      <c r="D5656">
        <v>2</v>
      </c>
      <c r="E5656" t="s">
        <v>27793</v>
      </c>
      <c r="F5656" t="s">
        <v>13559</v>
      </c>
      <c r="G5656" t="s">
        <v>479</v>
      </c>
      <c r="H5656" t="s">
        <v>678</v>
      </c>
      <c r="I5656" s="2">
        <v>4150.6099999999997</v>
      </c>
      <c r="J5656" s="5"/>
      <c r="L5656" s="5"/>
      <c r="M5656" s="2">
        <f t="shared" si="88"/>
        <v>-292282.03999999957</v>
      </c>
      <c r="P5656"/>
    </row>
    <row r="5657" spans="1:16" hidden="1">
      <c r="A5657" t="s">
        <v>27795</v>
      </c>
      <c r="B5657" s="1">
        <v>42117</v>
      </c>
      <c r="C5657" t="s">
        <v>18</v>
      </c>
      <c r="D5657">
        <v>2</v>
      </c>
      <c r="E5657" t="s">
        <v>27817</v>
      </c>
      <c r="F5657" t="s">
        <v>13559</v>
      </c>
      <c r="G5657" t="s">
        <v>479</v>
      </c>
      <c r="H5657" t="s">
        <v>2098</v>
      </c>
      <c r="J5657" s="5"/>
      <c r="K5657" s="2">
        <v>4150.6099999999997</v>
      </c>
      <c r="L5657" s="5"/>
      <c r="M5657" s="2">
        <f t="shared" si="88"/>
        <v>-296432.64999999956</v>
      </c>
      <c r="P5657"/>
    </row>
    <row r="5658" spans="1:16" hidden="1">
      <c r="A5658" t="s">
        <v>27795</v>
      </c>
      <c r="B5658" s="1">
        <v>42117</v>
      </c>
      <c r="C5658" t="s">
        <v>18</v>
      </c>
      <c r="D5658">
        <v>2</v>
      </c>
      <c r="E5658" t="s">
        <v>27817</v>
      </c>
      <c r="F5658" t="s">
        <v>13559</v>
      </c>
      <c r="G5658" t="s">
        <v>479</v>
      </c>
      <c r="H5658" t="s">
        <v>2098</v>
      </c>
      <c r="I5658" s="2">
        <v>4150.6099999999997</v>
      </c>
      <c r="J5658" s="5"/>
      <c r="L5658" s="5"/>
      <c r="M5658" s="2">
        <f t="shared" si="88"/>
        <v>-292282.03999999957</v>
      </c>
      <c r="P5658"/>
    </row>
    <row r="5659" spans="1:16" hidden="1">
      <c r="A5659" t="s">
        <v>27819</v>
      </c>
      <c r="B5659" s="1">
        <v>42117</v>
      </c>
      <c r="C5659" t="s">
        <v>27838</v>
      </c>
      <c r="D5659">
        <v>2</v>
      </c>
      <c r="E5659" t="s">
        <v>27839</v>
      </c>
      <c r="F5659" t="s">
        <v>7054</v>
      </c>
      <c r="G5659" t="s">
        <v>4</v>
      </c>
      <c r="H5659" t="s">
        <v>27840</v>
      </c>
      <c r="I5659" s="2">
        <v>1025</v>
      </c>
      <c r="J5659" s="5"/>
      <c r="L5659" s="5"/>
      <c r="M5659" s="2">
        <f t="shared" si="88"/>
        <v>-291257.03999999957</v>
      </c>
      <c r="P5659"/>
    </row>
    <row r="5660" spans="1:16" hidden="1">
      <c r="A5660" t="s">
        <v>27843</v>
      </c>
      <c r="B5660" s="1">
        <v>42117</v>
      </c>
      <c r="C5660" t="s">
        <v>27860</v>
      </c>
      <c r="D5660">
        <v>2</v>
      </c>
      <c r="E5660" t="s">
        <v>27861</v>
      </c>
      <c r="F5660" t="s">
        <v>7054</v>
      </c>
      <c r="G5660" t="s">
        <v>4</v>
      </c>
      <c r="H5660" t="s">
        <v>474</v>
      </c>
      <c r="I5660" s="2">
        <v>200.01</v>
      </c>
      <c r="J5660" s="5"/>
      <c r="L5660" s="5"/>
      <c r="M5660" s="2">
        <f t="shared" si="88"/>
        <v>-291057.02999999956</v>
      </c>
      <c r="P5660"/>
    </row>
    <row r="5661" spans="1:16" hidden="1">
      <c r="A5661" t="s">
        <v>27863</v>
      </c>
      <c r="B5661" s="1">
        <v>42117</v>
      </c>
      <c r="C5661" t="s">
        <v>27881</v>
      </c>
      <c r="D5661">
        <v>1</v>
      </c>
      <c r="E5661" t="s">
        <v>27882</v>
      </c>
      <c r="F5661" t="s">
        <v>13565</v>
      </c>
      <c r="G5661" t="s">
        <v>4</v>
      </c>
      <c r="H5661" t="s">
        <v>7324</v>
      </c>
      <c r="I5661" s="2">
        <v>120000</v>
      </c>
      <c r="J5661" s="5"/>
      <c r="L5661" s="5"/>
      <c r="M5661" s="2">
        <f t="shared" si="88"/>
        <v>-171057.02999999956</v>
      </c>
      <c r="P5661"/>
    </row>
    <row r="5662" spans="1:16" hidden="1">
      <c r="A5662" t="s">
        <v>27885</v>
      </c>
      <c r="B5662" s="1">
        <v>42117</v>
      </c>
      <c r="C5662" t="s">
        <v>27906</v>
      </c>
      <c r="D5662">
        <v>2</v>
      </c>
      <c r="E5662" t="s">
        <v>27907</v>
      </c>
      <c r="F5662" t="s">
        <v>7054</v>
      </c>
      <c r="G5662" t="s">
        <v>4</v>
      </c>
      <c r="H5662" t="s">
        <v>27908</v>
      </c>
      <c r="I5662" s="2">
        <v>1840</v>
      </c>
      <c r="J5662" s="5"/>
      <c r="L5662" s="5"/>
      <c r="M5662" s="2">
        <f t="shared" si="88"/>
        <v>-169217.02999999956</v>
      </c>
      <c r="P5662"/>
    </row>
    <row r="5663" spans="1:16" hidden="1">
      <c r="A5663" t="s">
        <v>27910</v>
      </c>
      <c r="B5663" s="1">
        <v>42117</v>
      </c>
      <c r="C5663" t="s">
        <v>27926</v>
      </c>
      <c r="D5663">
        <v>2</v>
      </c>
      <c r="E5663" t="s">
        <v>27927</v>
      </c>
      <c r="F5663" t="s">
        <v>7054</v>
      </c>
      <c r="G5663" t="s">
        <v>4</v>
      </c>
      <c r="H5663" t="s">
        <v>27928</v>
      </c>
      <c r="I5663" s="2">
        <v>1025</v>
      </c>
      <c r="J5663" s="5"/>
      <c r="L5663" s="5"/>
      <c r="M5663" s="2">
        <f t="shared" si="88"/>
        <v>-168192.02999999956</v>
      </c>
      <c r="P5663"/>
    </row>
    <row r="5664" spans="1:16" hidden="1">
      <c r="A5664" t="s">
        <v>27931</v>
      </c>
      <c r="B5664" s="1">
        <v>42117</v>
      </c>
      <c r="C5664" t="s">
        <v>18</v>
      </c>
      <c r="D5664">
        <v>2</v>
      </c>
      <c r="E5664" t="s">
        <v>27947</v>
      </c>
      <c r="F5664" t="s">
        <v>13559</v>
      </c>
      <c r="G5664" t="s">
        <v>479</v>
      </c>
      <c r="H5664" t="s">
        <v>27928</v>
      </c>
      <c r="I5664" s="2">
        <v>34.61</v>
      </c>
      <c r="J5664" s="5"/>
      <c r="L5664" s="5"/>
      <c r="M5664" s="2">
        <f t="shared" si="88"/>
        <v>-168157.41999999958</v>
      </c>
      <c r="P5664"/>
    </row>
    <row r="5665" spans="1:16" hidden="1">
      <c r="A5665" t="s">
        <v>27949</v>
      </c>
      <c r="B5665" s="1">
        <v>42117</v>
      </c>
      <c r="C5665" t="s">
        <v>27968</v>
      </c>
      <c r="D5665">
        <v>2</v>
      </c>
      <c r="E5665" t="s">
        <v>27969</v>
      </c>
      <c r="F5665" t="s">
        <v>7054</v>
      </c>
      <c r="G5665" t="s">
        <v>4</v>
      </c>
      <c r="H5665" t="s">
        <v>4213</v>
      </c>
      <c r="I5665" s="2">
        <v>200.01</v>
      </c>
      <c r="J5665" s="5"/>
      <c r="L5665" s="5"/>
      <c r="M5665" s="2">
        <f t="shared" si="88"/>
        <v>-167957.40999999957</v>
      </c>
      <c r="P5665"/>
    </row>
    <row r="5666" spans="1:16" hidden="1">
      <c r="A5666" t="s">
        <v>27972</v>
      </c>
      <c r="B5666" s="1">
        <v>42117</v>
      </c>
      <c r="C5666" t="s">
        <v>27992</v>
      </c>
      <c r="D5666">
        <v>2</v>
      </c>
      <c r="E5666" t="s">
        <v>27993</v>
      </c>
      <c r="F5666" t="s">
        <v>7054</v>
      </c>
      <c r="G5666" t="s">
        <v>4</v>
      </c>
      <c r="H5666" t="s">
        <v>564</v>
      </c>
      <c r="I5666" s="2">
        <v>200.1</v>
      </c>
      <c r="J5666" s="5"/>
      <c r="L5666" s="5"/>
      <c r="M5666" s="2">
        <f t="shared" si="88"/>
        <v>-167757.30999999956</v>
      </c>
      <c r="P5666"/>
    </row>
    <row r="5667" spans="1:16" hidden="1">
      <c r="A5667" t="s">
        <v>27996</v>
      </c>
      <c r="B5667" s="1">
        <v>42117</v>
      </c>
      <c r="C5667" t="s">
        <v>6920</v>
      </c>
      <c r="D5667">
        <v>2</v>
      </c>
      <c r="E5667" t="s">
        <v>28016</v>
      </c>
      <c r="F5667" t="s">
        <v>7054</v>
      </c>
      <c r="G5667" t="s">
        <v>4</v>
      </c>
      <c r="H5667" t="s">
        <v>972</v>
      </c>
      <c r="I5667" s="2">
        <v>1840</v>
      </c>
      <c r="J5667" s="5"/>
      <c r="L5667" s="5"/>
      <c r="M5667" s="2">
        <f t="shared" si="88"/>
        <v>-165917.30999999956</v>
      </c>
      <c r="P5667"/>
    </row>
    <row r="5668" spans="1:16" hidden="1">
      <c r="A5668" t="s">
        <v>28020</v>
      </c>
      <c r="B5668" s="1">
        <v>42117</v>
      </c>
      <c r="C5668" t="s">
        <v>28038</v>
      </c>
      <c r="D5668">
        <v>2</v>
      </c>
      <c r="E5668" t="s">
        <v>28039</v>
      </c>
      <c r="F5668" t="s">
        <v>7054</v>
      </c>
      <c r="G5668" t="s">
        <v>4</v>
      </c>
      <c r="H5668" t="s">
        <v>17919</v>
      </c>
      <c r="I5668" s="2">
        <v>1025</v>
      </c>
      <c r="J5668" s="5"/>
      <c r="L5668" s="5"/>
      <c r="M5668" s="2">
        <f t="shared" si="88"/>
        <v>-164892.30999999956</v>
      </c>
      <c r="P5668"/>
    </row>
    <row r="5669" spans="1:16" hidden="1">
      <c r="A5669" t="s">
        <v>28041</v>
      </c>
      <c r="B5669" s="1">
        <v>42117</v>
      </c>
      <c r="C5669" t="s">
        <v>18</v>
      </c>
      <c r="D5669">
        <v>2</v>
      </c>
      <c r="E5669" t="s">
        <v>28063</v>
      </c>
      <c r="F5669" t="s">
        <v>13559</v>
      </c>
      <c r="G5669" t="s">
        <v>479</v>
      </c>
      <c r="H5669" t="s">
        <v>4763</v>
      </c>
      <c r="J5669" s="5"/>
      <c r="K5669" s="2">
        <v>408.1</v>
      </c>
      <c r="L5669" s="5"/>
      <c r="M5669" s="2">
        <f t="shared" si="88"/>
        <v>-165300.40999999957</v>
      </c>
      <c r="P5669"/>
    </row>
    <row r="5670" spans="1:16" hidden="1">
      <c r="A5670" t="s">
        <v>28041</v>
      </c>
      <c r="B5670" s="1">
        <v>42117</v>
      </c>
      <c r="C5670" t="s">
        <v>18</v>
      </c>
      <c r="D5670">
        <v>2</v>
      </c>
      <c r="E5670" t="s">
        <v>28063</v>
      </c>
      <c r="F5670" t="s">
        <v>13559</v>
      </c>
      <c r="G5670" t="s">
        <v>479</v>
      </c>
      <c r="H5670" t="s">
        <v>4763</v>
      </c>
      <c r="I5670" s="2">
        <v>408.1</v>
      </c>
      <c r="J5670" s="5"/>
      <c r="L5670" s="5"/>
      <c r="M5670" s="2">
        <f t="shared" si="88"/>
        <v>-164892.30999999956</v>
      </c>
      <c r="P5670"/>
    </row>
    <row r="5671" spans="1:16" hidden="1">
      <c r="A5671" t="s">
        <v>28066</v>
      </c>
      <c r="B5671" s="1">
        <v>42117</v>
      </c>
      <c r="C5671" t="s">
        <v>28087</v>
      </c>
      <c r="D5671">
        <v>2</v>
      </c>
      <c r="E5671" t="s">
        <v>28088</v>
      </c>
      <c r="F5671" t="s">
        <v>7054</v>
      </c>
      <c r="G5671" t="s">
        <v>4</v>
      </c>
      <c r="H5671" t="s">
        <v>6977</v>
      </c>
      <c r="I5671" s="2">
        <v>3480</v>
      </c>
      <c r="J5671" s="5"/>
      <c r="L5671" s="5"/>
      <c r="M5671" s="2">
        <f t="shared" si="88"/>
        <v>-161412.30999999956</v>
      </c>
      <c r="P5671"/>
    </row>
    <row r="5672" spans="1:16" hidden="1">
      <c r="A5672" t="s">
        <v>28090</v>
      </c>
      <c r="B5672" s="1">
        <v>42117</v>
      </c>
      <c r="C5672" t="s">
        <v>28113</v>
      </c>
      <c r="D5672">
        <v>2</v>
      </c>
      <c r="E5672" t="s">
        <v>28114</v>
      </c>
      <c r="F5672" t="s">
        <v>7054</v>
      </c>
      <c r="G5672" t="s">
        <v>4</v>
      </c>
      <c r="H5672" t="s">
        <v>3929</v>
      </c>
      <c r="I5672" s="2">
        <v>1840</v>
      </c>
      <c r="J5672" s="5"/>
      <c r="L5672" s="5"/>
      <c r="M5672" s="2">
        <f t="shared" si="88"/>
        <v>-159572.30999999956</v>
      </c>
      <c r="P5672"/>
    </row>
    <row r="5673" spans="1:16" hidden="1">
      <c r="A5673" t="s">
        <v>28117</v>
      </c>
      <c r="B5673" s="1">
        <v>42117</v>
      </c>
      <c r="C5673" t="s">
        <v>18</v>
      </c>
      <c r="D5673">
        <v>2</v>
      </c>
      <c r="E5673" t="s">
        <v>28135</v>
      </c>
      <c r="F5673" t="s">
        <v>13559</v>
      </c>
      <c r="G5673" t="s">
        <v>479</v>
      </c>
      <c r="H5673" t="s">
        <v>4964</v>
      </c>
      <c r="J5673" s="5"/>
      <c r="K5673" s="2">
        <v>3000</v>
      </c>
      <c r="L5673" s="5"/>
      <c r="M5673" s="2">
        <f t="shared" si="88"/>
        <v>-162572.30999999956</v>
      </c>
      <c r="P5673"/>
    </row>
    <row r="5674" spans="1:16" hidden="1">
      <c r="A5674" t="s">
        <v>28117</v>
      </c>
      <c r="B5674" s="1">
        <v>42117</v>
      </c>
      <c r="C5674" t="s">
        <v>18</v>
      </c>
      <c r="D5674">
        <v>2</v>
      </c>
      <c r="E5674" t="s">
        <v>28135</v>
      </c>
      <c r="F5674" t="s">
        <v>13559</v>
      </c>
      <c r="G5674" t="s">
        <v>479</v>
      </c>
      <c r="H5674" t="s">
        <v>4964</v>
      </c>
      <c r="I5674" s="2">
        <v>6870.78</v>
      </c>
      <c r="J5674" s="5"/>
      <c r="L5674" s="5"/>
      <c r="M5674" s="2">
        <f t="shared" si="88"/>
        <v>-155701.52999999956</v>
      </c>
      <c r="P5674"/>
    </row>
    <row r="5675" spans="1:16" hidden="1">
      <c r="A5675" t="s">
        <v>28138</v>
      </c>
      <c r="B5675" s="1">
        <v>42117</v>
      </c>
      <c r="C5675" t="s">
        <v>28158</v>
      </c>
      <c r="D5675">
        <v>1</v>
      </c>
      <c r="E5675" t="s">
        <v>28159</v>
      </c>
      <c r="F5675" t="s">
        <v>13565</v>
      </c>
      <c r="G5675" t="s">
        <v>4</v>
      </c>
      <c r="H5675" t="s">
        <v>6955</v>
      </c>
      <c r="I5675" s="2">
        <v>80000</v>
      </c>
      <c r="J5675" s="5"/>
      <c r="L5675" s="5"/>
      <c r="M5675" s="2">
        <f t="shared" si="88"/>
        <v>-75701.529999999562</v>
      </c>
      <c r="P5675"/>
    </row>
    <row r="5676" spans="1:16" hidden="1">
      <c r="A5676" t="s">
        <v>28163</v>
      </c>
      <c r="B5676" s="1">
        <v>42117</v>
      </c>
      <c r="C5676" t="s">
        <v>28183</v>
      </c>
      <c r="D5676">
        <v>2</v>
      </c>
      <c r="E5676" t="s">
        <v>28184</v>
      </c>
      <c r="F5676" t="s">
        <v>7054</v>
      </c>
      <c r="G5676" t="s">
        <v>4</v>
      </c>
      <c r="H5676" t="s">
        <v>4234</v>
      </c>
      <c r="J5676" s="5"/>
      <c r="K5676" s="2">
        <v>200</v>
      </c>
      <c r="L5676" s="5"/>
      <c r="M5676" s="2">
        <f t="shared" si="88"/>
        <v>-75901.529999999562</v>
      </c>
      <c r="P5676"/>
    </row>
    <row r="5677" spans="1:16" hidden="1">
      <c r="A5677" t="s">
        <v>28163</v>
      </c>
      <c r="B5677" s="1">
        <v>42117</v>
      </c>
      <c r="C5677" t="s">
        <v>28183</v>
      </c>
      <c r="D5677">
        <v>2</v>
      </c>
      <c r="E5677" t="s">
        <v>28184</v>
      </c>
      <c r="F5677" t="s">
        <v>7054</v>
      </c>
      <c r="G5677" t="s">
        <v>4</v>
      </c>
      <c r="H5677" t="s">
        <v>4234</v>
      </c>
      <c r="I5677" s="2">
        <v>200.01</v>
      </c>
      <c r="J5677" s="5"/>
      <c r="L5677" s="5"/>
      <c r="M5677" s="2">
        <f t="shared" si="88"/>
        <v>-75701.519999999568</v>
      </c>
      <c r="P5677"/>
    </row>
    <row r="5678" spans="1:16" hidden="1">
      <c r="A5678" t="s">
        <v>28188</v>
      </c>
      <c r="B5678" s="1">
        <v>42117</v>
      </c>
      <c r="C5678" t="s">
        <v>18</v>
      </c>
      <c r="D5678">
        <v>2</v>
      </c>
      <c r="E5678" t="s">
        <v>28209</v>
      </c>
      <c r="F5678" t="s">
        <v>13559</v>
      </c>
      <c r="G5678" t="s">
        <v>479</v>
      </c>
      <c r="H5678" t="s">
        <v>65</v>
      </c>
      <c r="I5678" s="2">
        <v>557.29</v>
      </c>
      <c r="J5678" s="5"/>
      <c r="L5678" s="5"/>
      <c r="M5678" s="2">
        <f t="shared" si="88"/>
        <v>-75144.229999999574</v>
      </c>
      <c r="P5678"/>
    </row>
    <row r="5679" spans="1:16" hidden="1">
      <c r="A5679" t="s">
        <v>28212</v>
      </c>
      <c r="B5679" s="1">
        <v>42117</v>
      </c>
      <c r="C5679" t="s">
        <v>28229</v>
      </c>
      <c r="D5679">
        <v>2</v>
      </c>
      <c r="E5679" t="s">
        <v>28230</v>
      </c>
      <c r="F5679" t="s">
        <v>7054</v>
      </c>
      <c r="G5679" t="s">
        <v>4</v>
      </c>
      <c r="H5679" t="s">
        <v>28231</v>
      </c>
      <c r="I5679" s="2">
        <v>1840</v>
      </c>
      <c r="J5679" s="5"/>
      <c r="L5679" s="5"/>
      <c r="M5679" s="2">
        <f t="shared" si="88"/>
        <v>-73304.229999999574</v>
      </c>
      <c r="P5679"/>
    </row>
    <row r="5680" spans="1:16" hidden="1">
      <c r="A5680" t="s">
        <v>28235</v>
      </c>
      <c r="B5680" s="1">
        <v>42117</v>
      </c>
      <c r="C5680" t="s">
        <v>28250</v>
      </c>
      <c r="D5680">
        <v>2</v>
      </c>
      <c r="E5680" t="s">
        <v>28251</v>
      </c>
      <c r="F5680" t="s">
        <v>7054</v>
      </c>
      <c r="G5680" t="s">
        <v>4</v>
      </c>
      <c r="H5680" t="s">
        <v>28252</v>
      </c>
      <c r="I5680" s="2">
        <v>400</v>
      </c>
      <c r="J5680" s="5"/>
      <c r="L5680" s="5"/>
      <c r="M5680" s="2">
        <f t="shared" si="88"/>
        <v>-72904.229999999574</v>
      </c>
      <c r="P5680"/>
    </row>
    <row r="5681" spans="1:16" hidden="1">
      <c r="A5681" t="s">
        <v>28255</v>
      </c>
      <c r="B5681" s="1">
        <v>42117</v>
      </c>
      <c r="C5681" t="s">
        <v>1</v>
      </c>
      <c r="D5681">
        <v>2</v>
      </c>
      <c r="E5681" t="s">
        <v>28273</v>
      </c>
      <c r="F5681" t="s">
        <v>13559</v>
      </c>
      <c r="G5681" t="s">
        <v>313</v>
      </c>
      <c r="H5681" t="s">
        <v>6968</v>
      </c>
      <c r="I5681" s="2">
        <v>7400</v>
      </c>
      <c r="J5681" s="5"/>
      <c r="L5681" s="5"/>
      <c r="M5681" s="2">
        <f t="shared" si="88"/>
        <v>-65504.229999999574</v>
      </c>
      <c r="P5681"/>
    </row>
    <row r="5682" spans="1:16" hidden="1">
      <c r="A5682" t="s">
        <v>28277</v>
      </c>
      <c r="B5682" s="1">
        <v>42117</v>
      </c>
      <c r="C5682" t="s">
        <v>19164</v>
      </c>
      <c r="D5682">
        <v>1</v>
      </c>
      <c r="E5682" t="s">
        <v>28293</v>
      </c>
      <c r="F5682" t="s">
        <v>13565</v>
      </c>
      <c r="G5682" t="s">
        <v>4</v>
      </c>
      <c r="H5682" t="s">
        <v>19166</v>
      </c>
      <c r="I5682" s="2">
        <v>50000</v>
      </c>
      <c r="J5682" s="5"/>
      <c r="L5682" s="5"/>
      <c r="M5682" s="2">
        <f t="shared" si="88"/>
        <v>-15504.229999999574</v>
      </c>
      <c r="P5682"/>
    </row>
    <row r="5683" spans="1:16" hidden="1">
      <c r="A5683" t="s">
        <v>28296</v>
      </c>
      <c r="B5683" s="1">
        <v>42117</v>
      </c>
      <c r="C5683" t="s">
        <v>28313</v>
      </c>
      <c r="D5683">
        <v>2</v>
      </c>
      <c r="E5683" t="s">
        <v>28314</v>
      </c>
      <c r="F5683" t="s">
        <v>7054</v>
      </c>
      <c r="G5683" t="s">
        <v>4</v>
      </c>
      <c r="H5683" t="s">
        <v>28315</v>
      </c>
      <c r="I5683" s="2">
        <v>1025</v>
      </c>
      <c r="J5683" s="5"/>
      <c r="L5683" s="5"/>
      <c r="M5683" s="2">
        <f t="shared" si="88"/>
        <v>-14479.229999999574</v>
      </c>
      <c r="P5683"/>
    </row>
    <row r="5684" spans="1:16" hidden="1">
      <c r="A5684" t="s">
        <v>28317</v>
      </c>
      <c r="B5684" s="1">
        <v>42117</v>
      </c>
      <c r="C5684" t="s">
        <v>28338</v>
      </c>
      <c r="D5684">
        <v>2</v>
      </c>
      <c r="E5684" t="s">
        <v>28339</v>
      </c>
      <c r="F5684" t="s">
        <v>7054</v>
      </c>
      <c r="G5684" t="s">
        <v>4</v>
      </c>
      <c r="H5684" t="s">
        <v>28340</v>
      </c>
      <c r="I5684" s="2">
        <v>1840</v>
      </c>
      <c r="J5684" s="5"/>
      <c r="L5684" s="5"/>
      <c r="M5684" s="2">
        <f t="shared" si="88"/>
        <v>-12639.229999999574</v>
      </c>
      <c r="P5684"/>
    </row>
    <row r="5685" spans="1:16" hidden="1">
      <c r="A5685" t="s">
        <v>28342</v>
      </c>
      <c r="B5685" s="1">
        <v>42117</v>
      </c>
      <c r="C5685" t="s">
        <v>28363</v>
      </c>
      <c r="D5685">
        <v>2</v>
      </c>
      <c r="E5685" t="s">
        <v>28364</v>
      </c>
      <c r="F5685" t="s">
        <v>7054</v>
      </c>
      <c r="G5685" t="s">
        <v>4</v>
      </c>
      <c r="H5685" t="s">
        <v>28365</v>
      </c>
      <c r="I5685" s="2">
        <v>2990</v>
      </c>
      <c r="J5685" s="5"/>
      <c r="L5685" s="5"/>
      <c r="M5685" s="2">
        <f t="shared" si="88"/>
        <v>-9649.2299999995739</v>
      </c>
      <c r="P5685"/>
    </row>
    <row r="5686" spans="1:16" hidden="1">
      <c r="A5686" t="s">
        <v>28367</v>
      </c>
      <c r="B5686" s="1">
        <v>42117</v>
      </c>
      <c r="C5686" t="s">
        <v>1</v>
      </c>
      <c r="D5686">
        <v>2</v>
      </c>
      <c r="E5686" t="s">
        <v>28386</v>
      </c>
      <c r="F5686" t="s">
        <v>13559</v>
      </c>
      <c r="G5686" t="s">
        <v>313</v>
      </c>
      <c r="H5686" t="s">
        <v>6977</v>
      </c>
      <c r="I5686" s="2">
        <v>7400</v>
      </c>
      <c r="J5686" s="5"/>
      <c r="L5686" s="5"/>
      <c r="M5686" s="2">
        <f t="shared" si="88"/>
        <v>-2249.2299999995739</v>
      </c>
      <c r="P5686"/>
    </row>
    <row r="5687" spans="1:16" hidden="1">
      <c r="A5687" t="s">
        <v>28388</v>
      </c>
      <c r="B5687" s="1">
        <v>42117</v>
      </c>
      <c r="C5687" t="s">
        <v>4654</v>
      </c>
      <c r="D5687">
        <v>2</v>
      </c>
      <c r="E5687" t="s">
        <v>28406</v>
      </c>
      <c r="F5687" t="s">
        <v>13559</v>
      </c>
      <c r="G5687" t="s">
        <v>313</v>
      </c>
      <c r="H5687" t="s">
        <v>1855</v>
      </c>
      <c r="I5687" s="2">
        <v>1459.09</v>
      </c>
      <c r="J5687" s="5"/>
      <c r="L5687" s="5"/>
      <c r="M5687" s="2">
        <f t="shared" si="88"/>
        <v>-790.139999999574</v>
      </c>
      <c r="P5687"/>
    </row>
    <row r="5688" spans="1:16" hidden="1">
      <c r="A5688" t="s">
        <v>28408</v>
      </c>
      <c r="B5688" s="1">
        <v>42117</v>
      </c>
      <c r="C5688" t="s">
        <v>4654</v>
      </c>
      <c r="D5688">
        <v>2</v>
      </c>
      <c r="E5688" t="s">
        <v>28426</v>
      </c>
      <c r="F5688" t="s">
        <v>13559</v>
      </c>
      <c r="G5688" t="s">
        <v>313</v>
      </c>
      <c r="H5688" t="s">
        <v>1855</v>
      </c>
      <c r="I5688" s="2">
        <v>1659.09</v>
      </c>
      <c r="J5688" s="5"/>
      <c r="L5688" s="5"/>
      <c r="M5688" s="2">
        <f t="shared" si="88"/>
        <v>868.95000000042592</v>
      </c>
      <c r="P5688"/>
    </row>
    <row r="5689" spans="1:16" hidden="1">
      <c r="A5689" t="s">
        <v>28429</v>
      </c>
      <c r="B5689" s="1">
        <v>42117</v>
      </c>
      <c r="C5689" t="s">
        <v>28447</v>
      </c>
      <c r="D5689">
        <v>2</v>
      </c>
      <c r="E5689" t="s">
        <v>28448</v>
      </c>
      <c r="F5689" t="s">
        <v>7054</v>
      </c>
      <c r="G5689" t="s">
        <v>4</v>
      </c>
      <c r="H5689" t="s">
        <v>10466</v>
      </c>
      <c r="I5689" s="2">
        <v>1225.01</v>
      </c>
      <c r="J5689" s="5"/>
      <c r="L5689" s="5"/>
      <c r="M5689" s="2">
        <f t="shared" si="88"/>
        <v>2093.9600000004257</v>
      </c>
      <c r="P5689"/>
    </row>
    <row r="5690" spans="1:16" hidden="1">
      <c r="A5690" t="s">
        <v>28451</v>
      </c>
      <c r="B5690" s="1">
        <v>42117</v>
      </c>
      <c r="C5690" t="s">
        <v>7020</v>
      </c>
      <c r="D5690">
        <v>2</v>
      </c>
      <c r="E5690" t="s">
        <v>28468</v>
      </c>
      <c r="F5690" t="s">
        <v>7054</v>
      </c>
      <c r="G5690" t="s">
        <v>4</v>
      </c>
      <c r="H5690" t="s">
        <v>435</v>
      </c>
      <c r="J5690" s="5"/>
      <c r="K5690" s="2">
        <v>1840</v>
      </c>
      <c r="L5690" s="5"/>
      <c r="M5690" s="2">
        <f t="shared" si="88"/>
        <v>253.96000000042568</v>
      </c>
      <c r="P5690"/>
    </row>
    <row r="5691" spans="1:16" hidden="1">
      <c r="A5691" t="s">
        <v>28451</v>
      </c>
      <c r="B5691" s="1">
        <v>42117</v>
      </c>
      <c r="C5691" t="s">
        <v>7020</v>
      </c>
      <c r="D5691">
        <v>2</v>
      </c>
      <c r="E5691" t="s">
        <v>28468</v>
      </c>
      <c r="F5691" t="s">
        <v>7054</v>
      </c>
      <c r="G5691" t="s">
        <v>4</v>
      </c>
      <c r="H5691" t="s">
        <v>435</v>
      </c>
      <c r="I5691" s="2">
        <v>1840</v>
      </c>
      <c r="J5691" s="5"/>
      <c r="L5691" s="5"/>
      <c r="M5691" s="2">
        <f t="shared" si="88"/>
        <v>2093.9600000004257</v>
      </c>
      <c r="P5691"/>
    </row>
    <row r="5692" spans="1:16" hidden="1">
      <c r="A5692" t="s">
        <v>28471</v>
      </c>
      <c r="B5692" s="1">
        <v>42117</v>
      </c>
      <c r="C5692" t="s">
        <v>28490</v>
      </c>
      <c r="D5692">
        <v>2</v>
      </c>
      <c r="E5692" t="s">
        <v>28491</v>
      </c>
      <c r="F5692" t="s">
        <v>7054</v>
      </c>
      <c r="G5692" t="s">
        <v>4</v>
      </c>
      <c r="H5692" t="s">
        <v>14</v>
      </c>
      <c r="I5692" s="2">
        <v>1025</v>
      </c>
      <c r="J5692" s="5"/>
      <c r="L5692" s="5"/>
      <c r="M5692" s="2">
        <f t="shared" si="88"/>
        <v>3118.9600000004257</v>
      </c>
      <c r="P5692"/>
    </row>
    <row r="5693" spans="1:16" hidden="1">
      <c r="A5693" t="s">
        <v>28496</v>
      </c>
      <c r="B5693" s="1">
        <v>42117</v>
      </c>
      <c r="C5693" t="s">
        <v>28512</v>
      </c>
      <c r="D5693">
        <v>2</v>
      </c>
      <c r="E5693" t="s">
        <v>28513</v>
      </c>
      <c r="F5693" t="s">
        <v>7054</v>
      </c>
      <c r="G5693" t="s">
        <v>4</v>
      </c>
      <c r="H5693" t="s">
        <v>972</v>
      </c>
      <c r="I5693" s="2">
        <v>1840</v>
      </c>
      <c r="J5693" s="5"/>
      <c r="L5693" s="5"/>
      <c r="M5693" s="2">
        <f t="shared" si="88"/>
        <v>4958.9600000004257</v>
      </c>
      <c r="P5693"/>
    </row>
    <row r="5694" spans="1:16" hidden="1">
      <c r="A5694" t="s">
        <v>28517</v>
      </c>
      <c r="B5694" s="1">
        <v>42117</v>
      </c>
      <c r="C5694" t="s">
        <v>28535</v>
      </c>
      <c r="D5694">
        <v>2</v>
      </c>
      <c r="E5694" t="s">
        <v>28536</v>
      </c>
      <c r="F5694" t="s">
        <v>7054</v>
      </c>
      <c r="G5694" t="s">
        <v>4</v>
      </c>
      <c r="H5694" t="s">
        <v>4920</v>
      </c>
      <c r="I5694" s="2">
        <v>3030</v>
      </c>
      <c r="J5694" s="5"/>
      <c r="L5694" s="5"/>
      <c r="M5694" s="2">
        <f t="shared" si="88"/>
        <v>7988.9600000004257</v>
      </c>
      <c r="N5694" s="3">
        <f>+M5612-M5694</f>
        <v>-2.9999999967003532E-2</v>
      </c>
      <c r="P5694"/>
    </row>
    <row r="5695" spans="1:16" hidden="1">
      <c r="A5695" t="s">
        <v>7065</v>
      </c>
      <c r="B5695" s="36">
        <v>42118</v>
      </c>
      <c r="C5695" s="35" t="s">
        <v>6</v>
      </c>
      <c r="D5695" s="35">
        <v>1</v>
      </c>
      <c r="E5695" s="35" t="s">
        <v>7066</v>
      </c>
      <c r="F5695" s="35" t="s">
        <v>29</v>
      </c>
      <c r="G5695" s="35" t="s">
        <v>4</v>
      </c>
      <c r="H5695" s="35" t="s">
        <v>3002</v>
      </c>
      <c r="I5695" s="11">
        <v>180.86</v>
      </c>
      <c r="J5695" s="12"/>
      <c r="K5695" s="11"/>
      <c r="L5695" s="12"/>
      <c r="M5695" s="11">
        <f t="shared" si="88"/>
        <v>8169.8200000004254</v>
      </c>
      <c r="P5695"/>
    </row>
    <row r="5696" spans="1:16" hidden="1">
      <c r="A5696" t="s">
        <v>7148</v>
      </c>
      <c r="B5696" s="1">
        <v>42118</v>
      </c>
      <c r="C5696" t="s">
        <v>6</v>
      </c>
      <c r="D5696">
        <v>1</v>
      </c>
      <c r="E5696" t="s">
        <v>7154</v>
      </c>
      <c r="F5696" t="s">
        <v>29</v>
      </c>
      <c r="G5696" t="s">
        <v>4</v>
      </c>
      <c r="H5696" t="s">
        <v>7155</v>
      </c>
      <c r="I5696" s="2">
        <v>895.65</v>
      </c>
      <c r="J5696" s="5"/>
      <c r="L5696" s="5"/>
      <c r="M5696" s="2">
        <f t="shared" si="88"/>
        <v>9065.470000000425</v>
      </c>
      <c r="P5696"/>
    </row>
    <row r="5697" spans="1:16" hidden="1">
      <c r="A5697" t="s">
        <v>7208</v>
      </c>
      <c r="B5697" s="1">
        <v>42118</v>
      </c>
      <c r="C5697" t="s">
        <v>6</v>
      </c>
      <c r="D5697">
        <v>1</v>
      </c>
      <c r="E5697" t="s">
        <v>7214</v>
      </c>
      <c r="F5697" t="s">
        <v>29</v>
      </c>
      <c r="G5697" t="s">
        <v>4</v>
      </c>
      <c r="H5697" t="s">
        <v>7215</v>
      </c>
      <c r="I5697" s="2">
        <v>1664.82</v>
      </c>
      <c r="J5697" s="5"/>
      <c r="L5697" s="5"/>
      <c r="M5697" s="2">
        <f t="shared" si="88"/>
        <v>10730.290000000425</v>
      </c>
      <c r="P5697"/>
    </row>
    <row r="5698" spans="1:16" hidden="1">
      <c r="A5698" t="s">
        <v>7234</v>
      </c>
      <c r="B5698" s="1">
        <v>42118</v>
      </c>
      <c r="C5698" t="s">
        <v>1944</v>
      </c>
      <c r="D5698">
        <v>1</v>
      </c>
      <c r="E5698" t="s">
        <v>7242</v>
      </c>
      <c r="F5698" t="s">
        <v>13</v>
      </c>
      <c r="G5698" t="s">
        <v>4</v>
      </c>
      <c r="H5698" t="s">
        <v>4501</v>
      </c>
      <c r="J5698" s="5"/>
      <c r="K5698" s="2">
        <v>4058.13</v>
      </c>
      <c r="L5698" s="5"/>
      <c r="M5698" s="2">
        <f t="shared" si="88"/>
        <v>6672.1600000004246</v>
      </c>
      <c r="P5698"/>
    </row>
    <row r="5699" spans="1:16" hidden="1">
      <c r="A5699" t="s">
        <v>7243</v>
      </c>
      <c r="B5699" s="1">
        <v>42118</v>
      </c>
      <c r="C5699" t="s">
        <v>6</v>
      </c>
      <c r="D5699">
        <v>1</v>
      </c>
      <c r="E5699" t="s">
        <v>7248</v>
      </c>
      <c r="F5699" t="s">
        <v>29</v>
      </c>
      <c r="G5699" t="s">
        <v>4</v>
      </c>
      <c r="H5699" t="s">
        <v>695</v>
      </c>
      <c r="I5699" s="2">
        <v>710.21</v>
      </c>
      <c r="J5699" s="5"/>
      <c r="L5699" s="5"/>
      <c r="M5699" s="2">
        <f t="shared" si="88"/>
        <v>7382.3700000004246</v>
      </c>
      <c r="P5699"/>
    </row>
    <row r="5700" spans="1:16" hidden="1">
      <c r="A5700" t="s">
        <v>7282</v>
      </c>
      <c r="B5700" s="1">
        <v>42118</v>
      </c>
      <c r="C5700" t="s">
        <v>11</v>
      </c>
      <c r="D5700">
        <v>1</v>
      </c>
      <c r="E5700" t="s">
        <v>7291</v>
      </c>
      <c r="F5700" t="s">
        <v>13</v>
      </c>
      <c r="G5700" t="s">
        <v>4</v>
      </c>
      <c r="H5700" t="s">
        <v>7292</v>
      </c>
      <c r="J5700" s="5"/>
      <c r="K5700" s="2">
        <v>7377.72</v>
      </c>
      <c r="L5700" s="5"/>
      <c r="M5700" s="2">
        <f t="shared" si="88"/>
        <v>4.6500000004243702</v>
      </c>
      <c r="P5700"/>
    </row>
    <row r="5701" spans="1:16" hidden="1">
      <c r="A5701" t="s">
        <v>7293</v>
      </c>
      <c r="B5701" s="1">
        <v>42118</v>
      </c>
      <c r="C5701" t="s">
        <v>7299</v>
      </c>
      <c r="D5701">
        <v>1</v>
      </c>
      <c r="E5701" t="s">
        <v>7300</v>
      </c>
      <c r="F5701" t="s">
        <v>13</v>
      </c>
      <c r="G5701" t="s">
        <v>4</v>
      </c>
      <c r="H5701" t="s">
        <v>7301</v>
      </c>
      <c r="J5701" s="5"/>
      <c r="K5701" s="2">
        <v>15000</v>
      </c>
      <c r="L5701" s="5"/>
      <c r="M5701" s="2">
        <f t="shared" si="88"/>
        <v>-14995.349999999577</v>
      </c>
      <c r="P5701"/>
    </row>
    <row r="5702" spans="1:16" hidden="1">
      <c r="A5702" t="s">
        <v>7315</v>
      </c>
      <c r="B5702" s="1">
        <v>42118</v>
      </c>
      <c r="C5702" t="s">
        <v>18</v>
      </c>
      <c r="D5702">
        <v>1</v>
      </c>
      <c r="E5702" t="s">
        <v>7323</v>
      </c>
      <c r="F5702" t="s">
        <v>13</v>
      </c>
      <c r="G5702" t="s">
        <v>4</v>
      </c>
      <c r="H5702" t="s">
        <v>7324</v>
      </c>
      <c r="J5702" s="5"/>
      <c r="K5702" s="2">
        <v>10000</v>
      </c>
      <c r="L5702" s="5"/>
      <c r="M5702" s="2">
        <f t="shared" si="88"/>
        <v>-24995.349999999577</v>
      </c>
      <c r="P5702"/>
    </row>
    <row r="5703" spans="1:16" hidden="1">
      <c r="A5703" t="s">
        <v>7404</v>
      </c>
      <c r="B5703" s="1">
        <v>42118</v>
      </c>
      <c r="C5703" t="s">
        <v>6</v>
      </c>
      <c r="D5703">
        <v>1</v>
      </c>
      <c r="E5703" t="s">
        <v>7408</v>
      </c>
      <c r="F5703" t="s">
        <v>29</v>
      </c>
      <c r="G5703" t="s">
        <v>4</v>
      </c>
      <c r="H5703" t="s">
        <v>7409</v>
      </c>
      <c r="I5703" s="2">
        <v>3287.33</v>
      </c>
      <c r="J5703" s="5"/>
      <c r="L5703" s="5"/>
      <c r="M5703" s="2">
        <f t="shared" si="88"/>
        <v>-21708.019999999575</v>
      </c>
      <c r="P5703"/>
    </row>
    <row r="5704" spans="1:16" hidden="1">
      <c r="A5704" t="s">
        <v>7410</v>
      </c>
      <c r="B5704" s="1">
        <v>42118</v>
      </c>
      <c r="C5704" t="s">
        <v>6</v>
      </c>
      <c r="D5704">
        <v>1</v>
      </c>
      <c r="E5704" t="s">
        <v>7412</v>
      </c>
      <c r="F5704" t="s">
        <v>29</v>
      </c>
      <c r="G5704" t="s">
        <v>4</v>
      </c>
      <c r="H5704" t="s">
        <v>829</v>
      </c>
      <c r="I5704" s="2">
        <v>3746.16</v>
      </c>
      <c r="J5704" s="5"/>
      <c r="L5704" s="5"/>
      <c r="M5704" s="2">
        <f t="shared" si="88"/>
        <v>-17961.859999999575</v>
      </c>
      <c r="P5704"/>
    </row>
    <row r="5705" spans="1:16" hidden="1">
      <c r="A5705" t="s">
        <v>7413</v>
      </c>
      <c r="B5705" s="1">
        <v>42118</v>
      </c>
      <c r="C5705" t="s">
        <v>6</v>
      </c>
      <c r="D5705">
        <v>1</v>
      </c>
      <c r="E5705" t="s">
        <v>7418</v>
      </c>
      <c r="F5705" t="s">
        <v>8</v>
      </c>
      <c r="G5705" t="s">
        <v>4</v>
      </c>
      <c r="H5705" t="s">
        <v>1053</v>
      </c>
      <c r="I5705" s="2">
        <v>2600</v>
      </c>
      <c r="J5705" s="5"/>
      <c r="L5705" s="5"/>
      <c r="M5705" s="2">
        <f t="shared" ref="M5705:M5768" si="89">+M5704+I5705-K5705</f>
        <v>-15361.859999999575</v>
      </c>
      <c r="P5705"/>
    </row>
    <row r="5706" spans="1:16" hidden="1">
      <c r="A5706" t="s">
        <v>7429</v>
      </c>
      <c r="B5706" s="1">
        <v>42118</v>
      </c>
      <c r="C5706" t="s">
        <v>6</v>
      </c>
      <c r="D5706">
        <v>1</v>
      </c>
      <c r="E5706" t="s">
        <v>7432</v>
      </c>
      <c r="F5706" t="s">
        <v>29</v>
      </c>
      <c r="G5706" t="s">
        <v>4</v>
      </c>
      <c r="H5706" t="s">
        <v>7433</v>
      </c>
      <c r="I5706" s="2">
        <v>332.82</v>
      </c>
      <c r="J5706" s="5"/>
      <c r="L5706" s="5"/>
      <c r="M5706" s="2">
        <f t="shared" si="89"/>
        <v>-15029.039999999575</v>
      </c>
      <c r="P5706"/>
    </row>
    <row r="5707" spans="1:16" hidden="1">
      <c r="A5707" t="s">
        <v>7443</v>
      </c>
      <c r="B5707" s="1">
        <v>42118</v>
      </c>
      <c r="C5707" t="s">
        <v>200</v>
      </c>
      <c r="D5707">
        <v>1</v>
      </c>
      <c r="E5707" t="s">
        <v>7446</v>
      </c>
      <c r="F5707" t="s">
        <v>13</v>
      </c>
      <c r="G5707" t="s">
        <v>4</v>
      </c>
      <c r="H5707" t="s">
        <v>494</v>
      </c>
      <c r="J5707" s="5"/>
      <c r="K5707" s="2">
        <v>1840</v>
      </c>
      <c r="L5707" s="5"/>
      <c r="M5707" s="2">
        <f t="shared" si="89"/>
        <v>-16869.039999999575</v>
      </c>
      <c r="P5707"/>
    </row>
    <row r="5708" spans="1:16" hidden="1">
      <c r="A5708" t="s">
        <v>7447</v>
      </c>
      <c r="B5708" s="1">
        <v>42118</v>
      </c>
      <c r="C5708" t="s">
        <v>195</v>
      </c>
      <c r="D5708">
        <v>1</v>
      </c>
      <c r="E5708" t="s">
        <v>7453</v>
      </c>
      <c r="F5708" t="s">
        <v>13</v>
      </c>
      <c r="G5708" t="s">
        <v>4</v>
      </c>
      <c r="H5708" t="s">
        <v>195</v>
      </c>
      <c r="J5708" s="5"/>
      <c r="K5708" s="2">
        <v>21270.01</v>
      </c>
      <c r="L5708" s="5"/>
      <c r="M5708" s="2">
        <f t="shared" si="89"/>
        <v>-38139.049999999574</v>
      </c>
      <c r="P5708"/>
    </row>
    <row r="5709" spans="1:16" hidden="1">
      <c r="A5709" t="s">
        <v>7454</v>
      </c>
      <c r="B5709" s="1">
        <v>42118</v>
      </c>
      <c r="C5709" t="s">
        <v>18</v>
      </c>
      <c r="D5709">
        <v>1</v>
      </c>
      <c r="E5709" t="s">
        <v>7456</v>
      </c>
      <c r="F5709" t="s">
        <v>13</v>
      </c>
      <c r="G5709" t="s">
        <v>4</v>
      </c>
      <c r="H5709" t="s">
        <v>18</v>
      </c>
      <c r="J5709" s="5"/>
      <c r="K5709" s="2">
        <v>23428.78</v>
      </c>
      <c r="L5709" s="5"/>
      <c r="M5709" s="2">
        <f t="shared" si="89"/>
        <v>-61567.829999999572</v>
      </c>
      <c r="P5709"/>
    </row>
    <row r="5710" spans="1:16" hidden="1">
      <c r="A5710" t="s">
        <v>28539</v>
      </c>
      <c r="B5710" s="1">
        <v>42118</v>
      </c>
      <c r="C5710" t="s">
        <v>18</v>
      </c>
      <c r="D5710">
        <v>2</v>
      </c>
      <c r="E5710" t="s">
        <v>28558</v>
      </c>
      <c r="F5710" t="s">
        <v>13559</v>
      </c>
      <c r="G5710" t="s">
        <v>479</v>
      </c>
      <c r="H5710" t="s">
        <v>19786</v>
      </c>
      <c r="I5710" s="2">
        <v>244.04</v>
      </c>
      <c r="J5710" s="5"/>
      <c r="L5710" s="5"/>
      <c r="M5710" s="2">
        <f t="shared" si="89"/>
        <v>-61323.789999999572</v>
      </c>
      <c r="P5710"/>
    </row>
    <row r="5711" spans="1:16" hidden="1">
      <c r="A5711" t="s">
        <v>28560</v>
      </c>
      <c r="B5711" s="1">
        <v>42118</v>
      </c>
      <c r="C5711" t="s">
        <v>18</v>
      </c>
      <c r="D5711">
        <v>2</v>
      </c>
      <c r="E5711" t="s">
        <v>28581</v>
      </c>
      <c r="F5711" t="s">
        <v>13559</v>
      </c>
      <c r="G5711" t="s">
        <v>479</v>
      </c>
      <c r="H5711" t="s">
        <v>7155</v>
      </c>
      <c r="I5711" s="2">
        <v>733.33</v>
      </c>
      <c r="J5711" s="5"/>
      <c r="L5711" s="5"/>
      <c r="M5711" s="2">
        <f t="shared" si="89"/>
        <v>-60590.45999999957</v>
      </c>
      <c r="P5711"/>
    </row>
    <row r="5712" spans="1:16" hidden="1">
      <c r="A5712" t="s">
        <v>28583</v>
      </c>
      <c r="B5712" s="1">
        <v>42118</v>
      </c>
      <c r="C5712" t="s">
        <v>28600</v>
      </c>
      <c r="D5712">
        <v>2</v>
      </c>
      <c r="E5712" t="s">
        <v>28601</v>
      </c>
      <c r="F5712" t="s">
        <v>7054</v>
      </c>
      <c r="G5712" t="s">
        <v>4</v>
      </c>
      <c r="H5712" t="s">
        <v>1037</v>
      </c>
      <c r="J5712" s="5"/>
      <c r="K5712" s="4">
        <v>200.01</v>
      </c>
      <c r="L5712" s="6"/>
      <c r="M5712" s="2">
        <f t="shared" si="89"/>
        <v>-60790.469999999572</v>
      </c>
      <c r="P5712"/>
    </row>
    <row r="5713" spans="1:16" hidden="1">
      <c r="A5713" t="s">
        <v>28583</v>
      </c>
      <c r="B5713" s="1">
        <v>42118</v>
      </c>
      <c r="C5713" t="s">
        <v>28600</v>
      </c>
      <c r="D5713">
        <v>2</v>
      </c>
      <c r="E5713" t="s">
        <v>28601</v>
      </c>
      <c r="F5713" t="s">
        <v>7054</v>
      </c>
      <c r="G5713" t="s">
        <v>4</v>
      </c>
      <c r="H5713" t="s">
        <v>1037</v>
      </c>
      <c r="I5713" s="4">
        <v>200.01</v>
      </c>
      <c r="J5713" s="6"/>
      <c r="L5713" s="5"/>
      <c r="M5713" s="2">
        <f t="shared" si="89"/>
        <v>-60590.45999999957</v>
      </c>
      <c r="P5713"/>
    </row>
    <row r="5714" spans="1:16" hidden="1">
      <c r="A5714" t="s">
        <v>28603</v>
      </c>
      <c r="B5714" s="1">
        <v>42118</v>
      </c>
      <c r="C5714" t="s">
        <v>28625</v>
      </c>
      <c r="D5714">
        <v>2</v>
      </c>
      <c r="E5714" t="s">
        <v>28626</v>
      </c>
      <c r="F5714" t="s">
        <v>7054</v>
      </c>
      <c r="G5714" t="s">
        <v>4</v>
      </c>
      <c r="H5714" t="s">
        <v>1855</v>
      </c>
      <c r="J5714" s="5"/>
      <c r="K5714" s="2">
        <v>200.01</v>
      </c>
      <c r="L5714" s="5"/>
      <c r="M5714" s="2">
        <f t="shared" si="89"/>
        <v>-60790.469999999572</v>
      </c>
      <c r="P5714"/>
    </row>
    <row r="5715" spans="1:16" hidden="1">
      <c r="A5715" t="s">
        <v>28603</v>
      </c>
      <c r="B5715" s="1">
        <v>42118</v>
      </c>
      <c r="C5715" t="s">
        <v>28625</v>
      </c>
      <c r="D5715">
        <v>2</v>
      </c>
      <c r="E5715" t="s">
        <v>28626</v>
      </c>
      <c r="F5715" t="s">
        <v>7054</v>
      </c>
      <c r="G5715" t="s">
        <v>4</v>
      </c>
      <c r="H5715" t="s">
        <v>1855</v>
      </c>
      <c r="I5715" s="2">
        <v>200.01</v>
      </c>
      <c r="J5715" s="5"/>
      <c r="L5715" s="5"/>
      <c r="M5715" s="2">
        <f t="shared" si="89"/>
        <v>-60590.45999999957</v>
      </c>
      <c r="P5715"/>
    </row>
    <row r="5716" spans="1:16" hidden="1">
      <c r="A5716" t="s">
        <v>28628</v>
      </c>
      <c r="B5716" s="1">
        <v>42118</v>
      </c>
      <c r="C5716" t="s">
        <v>28645</v>
      </c>
      <c r="D5716">
        <v>2</v>
      </c>
      <c r="E5716" t="s">
        <v>28646</v>
      </c>
      <c r="F5716" t="s">
        <v>7054</v>
      </c>
      <c r="G5716" t="s">
        <v>4</v>
      </c>
      <c r="H5716" t="s">
        <v>28647</v>
      </c>
      <c r="I5716" s="2">
        <v>1839.99</v>
      </c>
      <c r="J5716" s="5"/>
      <c r="L5716" s="5"/>
      <c r="M5716" s="2">
        <f t="shared" si="89"/>
        <v>-58750.469999999572</v>
      </c>
      <c r="P5716"/>
    </row>
    <row r="5717" spans="1:16" hidden="1">
      <c r="A5717" t="s">
        <v>28649</v>
      </c>
      <c r="B5717" s="1">
        <v>42118</v>
      </c>
      <c r="C5717" t="s">
        <v>4654</v>
      </c>
      <c r="D5717">
        <v>2</v>
      </c>
      <c r="E5717" t="s">
        <v>28672</v>
      </c>
      <c r="F5717" t="s">
        <v>13559</v>
      </c>
      <c r="G5717" t="s">
        <v>313</v>
      </c>
      <c r="H5717" t="s">
        <v>6512</v>
      </c>
      <c r="I5717" s="2">
        <v>7377.72</v>
      </c>
      <c r="J5717" s="5"/>
      <c r="L5717" s="5"/>
      <c r="M5717" s="2">
        <f t="shared" si="89"/>
        <v>-51372.749999999571</v>
      </c>
      <c r="P5717"/>
    </row>
    <row r="5718" spans="1:16" hidden="1">
      <c r="A5718" t="s">
        <v>28675</v>
      </c>
      <c r="B5718" s="1">
        <v>42118</v>
      </c>
      <c r="C5718" t="s">
        <v>28698</v>
      </c>
      <c r="D5718">
        <v>2</v>
      </c>
      <c r="E5718" t="s">
        <v>28699</v>
      </c>
      <c r="F5718" t="s">
        <v>7054</v>
      </c>
      <c r="G5718" t="s">
        <v>4</v>
      </c>
      <c r="H5718" t="s">
        <v>2477</v>
      </c>
      <c r="I5718" s="2">
        <v>4100</v>
      </c>
      <c r="J5718" s="5"/>
      <c r="L5718" s="5"/>
      <c r="M5718" s="2">
        <f t="shared" si="89"/>
        <v>-47272.749999999571</v>
      </c>
      <c r="P5718"/>
    </row>
    <row r="5719" spans="1:16" hidden="1">
      <c r="A5719" t="s">
        <v>28701</v>
      </c>
      <c r="B5719" s="1">
        <v>42118</v>
      </c>
      <c r="C5719" t="s">
        <v>28720</v>
      </c>
      <c r="D5719">
        <v>2</v>
      </c>
      <c r="E5719" t="s">
        <v>28721</v>
      </c>
      <c r="F5719" t="s">
        <v>13559</v>
      </c>
      <c r="G5719" t="s">
        <v>313</v>
      </c>
      <c r="H5719" t="s">
        <v>1561</v>
      </c>
      <c r="J5719" s="5"/>
      <c r="K5719" s="2">
        <v>3000</v>
      </c>
      <c r="L5719" s="5"/>
      <c r="M5719" s="2">
        <f t="shared" si="89"/>
        <v>-50272.749999999571</v>
      </c>
      <c r="P5719"/>
    </row>
    <row r="5720" spans="1:16" hidden="1">
      <c r="A5720" t="s">
        <v>28701</v>
      </c>
      <c r="B5720" s="1">
        <v>42118</v>
      </c>
      <c r="C5720" t="s">
        <v>28720</v>
      </c>
      <c r="D5720">
        <v>2</v>
      </c>
      <c r="E5720" t="s">
        <v>28721</v>
      </c>
      <c r="F5720" t="s">
        <v>13559</v>
      </c>
      <c r="G5720" t="s">
        <v>313</v>
      </c>
      <c r="H5720" t="s">
        <v>1561</v>
      </c>
      <c r="I5720" s="2">
        <v>3000</v>
      </c>
      <c r="J5720" s="5"/>
      <c r="L5720" s="5"/>
      <c r="M5720" s="2">
        <f t="shared" si="89"/>
        <v>-47272.749999999571</v>
      </c>
      <c r="P5720"/>
    </row>
    <row r="5721" spans="1:16" hidden="1">
      <c r="A5721" t="s">
        <v>28723</v>
      </c>
      <c r="B5721" s="1">
        <v>42118</v>
      </c>
      <c r="C5721" t="s">
        <v>1944</v>
      </c>
      <c r="D5721">
        <v>2</v>
      </c>
      <c r="E5721" t="s">
        <v>28741</v>
      </c>
      <c r="F5721" t="s">
        <v>14391</v>
      </c>
      <c r="G5721" t="s">
        <v>4</v>
      </c>
      <c r="H5721" t="s">
        <v>28742</v>
      </c>
      <c r="I5721" s="2">
        <v>4058.13</v>
      </c>
      <c r="J5721" s="5"/>
      <c r="L5721" s="5"/>
      <c r="M5721" s="2">
        <f t="shared" si="89"/>
        <v>-43214.619999999573</v>
      </c>
      <c r="P5721"/>
    </row>
    <row r="5722" spans="1:16" hidden="1">
      <c r="A5722" t="s">
        <v>28744</v>
      </c>
      <c r="B5722" s="1">
        <v>42118</v>
      </c>
      <c r="C5722" t="s">
        <v>28762</v>
      </c>
      <c r="D5722">
        <v>2</v>
      </c>
      <c r="E5722" t="s">
        <v>28763</v>
      </c>
      <c r="F5722" t="s">
        <v>7054</v>
      </c>
      <c r="G5722" t="s">
        <v>4</v>
      </c>
      <c r="H5722" t="s">
        <v>28764</v>
      </c>
      <c r="I5722" s="2">
        <v>3130</v>
      </c>
      <c r="J5722" s="5"/>
      <c r="L5722" s="5"/>
      <c r="M5722" s="2">
        <f t="shared" si="89"/>
        <v>-40084.619999999573</v>
      </c>
      <c r="P5722"/>
    </row>
    <row r="5723" spans="1:16" hidden="1">
      <c r="A5723" t="s">
        <v>28766</v>
      </c>
      <c r="B5723" s="1">
        <v>42118</v>
      </c>
      <c r="C5723" t="s">
        <v>18</v>
      </c>
      <c r="D5723">
        <v>2</v>
      </c>
      <c r="E5723" t="s">
        <v>28783</v>
      </c>
      <c r="F5723" t="s">
        <v>13559</v>
      </c>
      <c r="G5723" t="s">
        <v>479</v>
      </c>
      <c r="H5723" t="s">
        <v>562</v>
      </c>
      <c r="J5723" s="5"/>
      <c r="K5723" s="2">
        <v>1379.05</v>
      </c>
      <c r="L5723" s="5"/>
      <c r="M5723" s="2">
        <f t="shared" si="89"/>
        <v>-41463.669999999576</v>
      </c>
      <c r="P5723"/>
    </row>
    <row r="5724" spans="1:16" hidden="1">
      <c r="A5724" t="s">
        <v>28766</v>
      </c>
      <c r="B5724" s="1">
        <v>42118</v>
      </c>
      <c r="C5724" t="s">
        <v>18</v>
      </c>
      <c r="D5724">
        <v>2</v>
      </c>
      <c r="E5724" t="s">
        <v>28783</v>
      </c>
      <c r="F5724" t="s">
        <v>13559</v>
      </c>
      <c r="G5724" t="s">
        <v>479</v>
      </c>
      <c r="H5724" t="s">
        <v>562</v>
      </c>
      <c r="I5724" s="2">
        <v>1379.05</v>
      </c>
      <c r="J5724" s="5"/>
      <c r="L5724" s="5"/>
      <c r="M5724" s="2">
        <f t="shared" si="89"/>
        <v>-40084.619999999573</v>
      </c>
      <c r="P5724"/>
    </row>
    <row r="5725" spans="1:16" hidden="1">
      <c r="A5725" t="s">
        <v>28785</v>
      </c>
      <c r="B5725" s="1">
        <v>42118</v>
      </c>
      <c r="C5725" t="s">
        <v>18</v>
      </c>
      <c r="D5725">
        <v>2</v>
      </c>
      <c r="E5725" t="s">
        <v>28801</v>
      </c>
      <c r="F5725" t="s">
        <v>13559</v>
      </c>
      <c r="G5725" t="s">
        <v>479</v>
      </c>
      <c r="H5725" t="s">
        <v>678</v>
      </c>
      <c r="J5725" s="5"/>
      <c r="K5725" s="2">
        <v>1000.88</v>
      </c>
      <c r="L5725" s="5"/>
      <c r="M5725" s="2">
        <f t="shared" si="89"/>
        <v>-41085.499999999571</v>
      </c>
      <c r="P5725"/>
    </row>
    <row r="5726" spans="1:16" hidden="1">
      <c r="A5726" t="s">
        <v>28785</v>
      </c>
      <c r="B5726" s="1">
        <v>42118</v>
      </c>
      <c r="C5726" t="s">
        <v>18</v>
      </c>
      <c r="D5726">
        <v>2</v>
      </c>
      <c r="E5726" t="s">
        <v>28801</v>
      </c>
      <c r="F5726" t="s">
        <v>13559</v>
      </c>
      <c r="G5726" t="s">
        <v>479</v>
      </c>
      <c r="H5726" t="s">
        <v>678</v>
      </c>
      <c r="I5726" s="2">
        <v>1000.88</v>
      </c>
      <c r="J5726" s="5"/>
      <c r="L5726" s="5"/>
      <c r="M5726" s="2">
        <f t="shared" si="89"/>
        <v>-40084.619999999573</v>
      </c>
      <c r="P5726"/>
    </row>
    <row r="5727" spans="1:16" hidden="1">
      <c r="A5727" t="s">
        <v>28803</v>
      </c>
      <c r="B5727" s="1">
        <v>42118</v>
      </c>
      <c r="C5727" t="s">
        <v>28820</v>
      </c>
      <c r="D5727">
        <v>2</v>
      </c>
      <c r="E5727" t="s">
        <v>28821</v>
      </c>
      <c r="F5727" t="s">
        <v>7054</v>
      </c>
      <c r="G5727" t="s">
        <v>4</v>
      </c>
      <c r="H5727" t="s">
        <v>26459</v>
      </c>
      <c r="I5727" s="2">
        <v>1025</v>
      </c>
      <c r="J5727" s="5"/>
      <c r="L5727" s="5"/>
      <c r="M5727" s="2">
        <f t="shared" si="89"/>
        <v>-39059.619999999573</v>
      </c>
      <c r="P5727"/>
    </row>
    <row r="5728" spans="1:16" hidden="1">
      <c r="A5728" t="s">
        <v>28823</v>
      </c>
      <c r="B5728" s="1">
        <v>42118</v>
      </c>
      <c r="C5728" t="s">
        <v>28844</v>
      </c>
      <c r="D5728">
        <v>2</v>
      </c>
      <c r="E5728" t="s">
        <v>28845</v>
      </c>
      <c r="F5728" t="s">
        <v>7054</v>
      </c>
      <c r="G5728" t="s">
        <v>4</v>
      </c>
      <c r="H5728" t="s">
        <v>14082</v>
      </c>
      <c r="I5728" s="2">
        <v>1840</v>
      </c>
      <c r="J5728" s="5"/>
      <c r="L5728" s="5"/>
      <c r="M5728" s="2">
        <f t="shared" si="89"/>
        <v>-37219.619999999573</v>
      </c>
      <c r="P5728"/>
    </row>
    <row r="5729" spans="1:16" hidden="1">
      <c r="A5729" t="s">
        <v>28847</v>
      </c>
      <c r="B5729" s="1">
        <v>42118</v>
      </c>
      <c r="C5729" t="s">
        <v>28864</v>
      </c>
      <c r="D5729">
        <v>1</v>
      </c>
      <c r="E5729" t="s">
        <v>28865</v>
      </c>
      <c r="F5729" t="s">
        <v>13565</v>
      </c>
      <c r="G5729" t="s">
        <v>4</v>
      </c>
      <c r="H5729" t="s">
        <v>7301</v>
      </c>
      <c r="I5729" s="2">
        <v>15000</v>
      </c>
      <c r="J5729" s="5"/>
      <c r="L5729" s="5"/>
      <c r="M5729" s="2">
        <f t="shared" si="89"/>
        <v>-22219.619999999573</v>
      </c>
      <c r="P5729"/>
    </row>
    <row r="5730" spans="1:16" hidden="1">
      <c r="A5730" t="s">
        <v>28868</v>
      </c>
      <c r="B5730" s="1">
        <v>42118</v>
      </c>
      <c r="C5730" t="s">
        <v>28889</v>
      </c>
      <c r="D5730">
        <v>2</v>
      </c>
      <c r="E5730" t="s">
        <v>28890</v>
      </c>
      <c r="F5730" t="s">
        <v>7054</v>
      </c>
      <c r="G5730" t="s">
        <v>4</v>
      </c>
      <c r="H5730" t="s">
        <v>28891</v>
      </c>
      <c r="I5730" s="2">
        <v>10970.56</v>
      </c>
      <c r="J5730" s="5"/>
      <c r="L5730" s="5"/>
      <c r="M5730" s="2">
        <f t="shared" si="89"/>
        <v>-11249.059999999574</v>
      </c>
      <c r="P5730"/>
    </row>
    <row r="5731" spans="1:16" hidden="1">
      <c r="A5731" t="s">
        <v>28895</v>
      </c>
      <c r="B5731" s="1">
        <v>42118</v>
      </c>
      <c r="C5731" t="s">
        <v>27881</v>
      </c>
      <c r="D5731">
        <v>1</v>
      </c>
      <c r="E5731" t="s">
        <v>28915</v>
      </c>
      <c r="F5731" t="s">
        <v>13565</v>
      </c>
      <c r="G5731" t="s">
        <v>4</v>
      </c>
      <c r="H5731" t="s">
        <v>7324</v>
      </c>
      <c r="I5731" s="2">
        <v>10000</v>
      </c>
      <c r="J5731" s="5"/>
      <c r="L5731" s="5"/>
      <c r="M5731" s="2">
        <f t="shared" si="89"/>
        <v>-1249.0599999995738</v>
      </c>
      <c r="P5731"/>
    </row>
    <row r="5732" spans="1:16" hidden="1">
      <c r="A5732" t="s">
        <v>28917</v>
      </c>
      <c r="B5732" s="1">
        <v>42118</v>
      </c>
      <c r="C5732" t="s">
        <v>28933</v>
      </c>
      <c r="D5732">
        <v>2</v>
      </c>
      <c r="E5732" t="s">
        <v>28934</v>
      </c>
      <c r="F5732" t="s">
        <v>7054</v>
      </c>
      <c r="G5732" t="s">
        <v>4</v>
      </c>
      <c r="H5732" t="s">
        <v>2482</v>
      </c>
      <c r="I5732" s="2">
        <v>200.1</v>
      </c>
      <c r="J5732" s="5"/>
      <c r="L5732" s="5"/>
      <c r="M5732" s="2">
        <f t="shared" si="89"/>
        <v>-1048.9599999995739</v>
      </c>
      <c r="P5732"/>
    </row>
    <row r="5733" spans="1:16" hidden="1">
      <c r="A5733" t="s">
        <v>28936</v>
      </c>
      <c r="B5733" s="1">
        <v>42118</v>
      </c>
      <c r="C5733" t="s">
        <v>28953</v>
      </c>
      <c r="D5733">
        <v>2</v>
      </c>
      <c r="E5733" t="s">
        <v>28954</v>
      </c>
      <c r="F5733" t="s">
        <v>7054</v>
      </c>
      <c r="G5733" t="s">
        <v>4</v>
      </c>
      <c r="H5733" t="s">
        <v>1749</v>
      </c>
      <c r="I5733" s="2">
        <v>1025</v>
      </c>
      <c r="J5733" s="5"/>
      <c r="L5733" s="5"/>
      <c r="M5733" s="2">
        <f t="shared" si="89"/>
        <v>-23.959999999573938</v>
      </c>
      <c r="P5733"/>
    </row>
    <row r="5734" spans="1:16" hidden="1">
      <c r="A5734" t="s">
        <v>28957</v>
      </c>
      <c r="B5734" s="1">
        <v>42118</v>
      </c>
      <c r="C5734" t="s">
        <v>28978</v>
      </c>
      <c r="D5734">
        <v>2</v>
      </c>
      <c r="E5734" t="s">
        <v>28979</v>
      </c>
      <c r="F5734" t="s">
        <v>7054</v>
      </c>
      <c r="G5734" t="s">
        <v>4</v>
      </c>
      <c r="H5734" t="s">
        <v>6866</v>
      </c>
      <c r="I5734" s="2">
        <v>1025</v>
      </c>
      <c r="J5734" s="5"/>
      <c r="L5734" s="5"/>
      <c r="M5734" s="2">
        <f t="shared" si="89"/>
        <v>1001.0400000004261</v>
      </c>
      <c r="P5734"/>
    </row>
    <row r="5735" spans="1:16" hidden="1">
      <c r="A5735" t="s">
        <v>28983</v>
      </c>
      <c r="B5735" s="1">
        <v>42118</v>
      </c>
      <c r="C5735" t="s">
        <v>29000</v>
      </c>
      <c r="D5735">
        <v>2</v>
      </c>
      <c r="E5735" t="s">
        <v>29001</v>
      </c>
      <c r="F5735" t="s">
        <v>7054</v>
      </c>
      <c r="G5735" t="s">
        <v>4</v>
      </c>
      <c r="H5735" t="s">
        <v>19569</v>
      </c>
      <c r="I5735" s="2">
        <v>1350.04</v>
      </c>
      <c r="J5735" s="5"/>
      <c r="L5735" s="5"/>
      <c r="M5735" s="2">
        <f t="shared" si="89"/>
        <v>2351.080000000426</v>
      </c>
      <c r="P5735"/>
    </row>
    <row r="5736" spans="1:16" hidden="1">
      <c r="A5736" t="s">
        <v>29004</v>
      </c>
      <c r="B5736" s="1">
        <v>42118</v>
      </c>
      <c r="C5736" t="s">
        <v>18</v>
      </c>
      <c r="D5736">
        <v>2</v>
      </c>
      <c r="E5736" t="s">
        <v>29022</v>
      </c>
      <c r="F5736" t="s">
        <v>13559</v>
      </c>
      <c r="G5736" t="s">
        <v>479</v>
      </c>
      <c r="H5736" t="s">
        <v>829</v>
      </c>
      <c r="I5736" s="2">
        <v>1847.87</v>
      </c>
      <c r="J5736" s="5"/>
      <c r="L5736" s="5"/>
      <c r="M5736" s="2">
        <f t="shared" si="89"/>
        <v>4198.9500000004264</v>
      </c>
      <c r="P5736"/>
    </row>
    <row r="5737" spans="1:16" hidden="1">
      <c r="A5737" t="s">
        <v>29024</v>
      </c>
      <c r="B5737" s="1">
        <v>42118</v>
      </c>
      <c r="C5737" t="s">
        <v>29041</v>
      </c>
      <c r="D5737">
        <v>2</v>
      </c>
      <c r="E5737" t="s">
        <v>29042</v>
      </c>
      <c r="F5737" t="s">
        <v>7054</v>
      </c>
      <c r="G5737" t="s">
        <v>4</v>
      </c>
      <c r="H5737" t="s">
        <v>29043</v>
      </c>
      <c r="I5737" s="2">
        <v>2990</v>
      </c>
      <c r="J5737" s="5"/>
      <c r="L5737" s="5"/>
      <c r="M5737" s="2">
        <f t="shared" si="89"/>
        <v>7188.9500000004264</v>
      </c>
      <c r="P5737"/>
    </row>
    <row r="5738" spans="1:16" hidden="1">
      <c r="A5738" t="s">
        <v>29045</v>
      </c>
      <c r="B5738" s="1">
        <v>42118</v>
      </c>
      <c r="C5738" t="s">
        <v>29064</v>
      </c>
      <c r="D5738">
        <v>2</v>
      </c>
      <c r="E5738" t="s">
        <v>29065</v>
      </c>
      <c r="F5738" t="s">
        <v>7054</v>
      </c>
      <c r="G5738" t="s">
        <v>4</v>
      </c>
      <c r="H5738" t="s">
        <v>2340</v>
      </c>
      <c r="I5738" s="2">
        <v>800.01</v>
      </c>
      <c r="J5738" s="5"/>
      <c r="L5738" s="5"/>
      <c r="M5738" s="2">
        <f t="shared" si="89"/>
        <v>7988.9600000004266</v>
      </c>
      <c r="P5738"/>
    </row>
    <row r="5739" spans="1:16" hidden="1">
      <c r="A5739" t="s">
        <v>7457</v>
      </c>
      <c r="B5739" s="36">
        <v>42119</v>
      </c>
      <c r="C5739" s="35" t="s">
        <v>6</v>
      </c>
      <c r="D5739" s="35">
        <v>1</v>
      </c>
      <c r="E5739" s="35" t="s">
        <v>7459</v>
      </c>
      <c r="F5739" s="35" t="s">
        <v>29</v>
      </c>
      <c r="G5739" s="35" t="s">
        <v>4</v>
      </c>
      <c r="H5739" s="35" t="s">
        <v>1751</v>
      </c>
      <c r="I5739" s="11">
        <v>590.14</v>
      </c>
      <c r="J5739" s="12"/>
      <c r="K5739" s="11"/>
      <c r="L5739" s="12"/>
      <c r="M5739" s="11">
        <f t="shared" si="89"/>
        <v>8579.100000000426</v>
      </c>
      <c r="P5739"/>
    </row>
    <row r="5740" spans="1:16" hidden="1">
      <c r="A5740" t="s">
        <v>7473</v>
      </c>
      <c r="B5740" s="1">
        <v>42119</v>
      </c>
      <c r="C5740" t="s">
        <v>11</v>
      </c>
      <c r="D5740">
        <v>1</v>
      </c>
      <c r="E5740" t="s">
        <v>7478</v>
      </c>
      <c r="F5740" t="s">
        <v>13</v>
      </c>
      <c r="G5740" t="s">
        <v>4</v>
      </c>
      <c r="H5740" t="s">
        <v>1541</v>
      </c>
      <c r="J5740" s="5"/>
      <c r="K5740" s="2">
        <v>1025</v>
      </c>
      <c r="L5740" s="5"/>
      <c r="M5740" s="2">
        <f t="shared" si="89"/>
        <v>7554.100000000426</v>
      </c>
      <c r="P5740"/>
    </row>
    <row r="5741" spans="1:16" hidden="1">
      <c r="A5741" t="s">
        <v>7497</v>
      </c>
      <c r="B5741" s="1">
        <v>42119</v>
      </c>
      <c r="C5741" t="s">
        <v>1</v>
      </c>
      <c r="D5741">
        <v>1</v>
      </c>
      <c r="E5741" t="s">
        <v>7501</v>
      </c>
      <c r="F5741" t="s">
        <v>13</v>
      </c>
      <c r="G5741" t="s">
        <v>4</v>
      </c>
      <c r="H5741" t="s">
        <v>6577</v>
      </c>
      <c r="J5741" s="5"/>
      <c r="K5741" s="2">
        <v>40000</v>
      </c>
      <c r="L5741" s="5"/>
      <c r="M5741" s="2">
        <f t="shared" si="89"/>
        <v>-32445.899999999572</v>
      </c>
      <c r="P5741"/>
    </row>
    <row r="5742" spans="1:16" hidden="1">
      <c r="A5742" t="s">
        <v>7516</v>
      </c>
      <c r="B5742" s="1">
        <v>42119</v>
      </c>
      <c r="C5742" t="s">
        <v>6</v>
      </c>
      <c r="D5742">
        <v>1</v>
      </c>
      <c r="E5742" t="s">
        <v>7520</v>
      </c>
      <c r="F5742" t="s">
        <v>29</v>
      </c>
      <c r="G5742" t="s">
        <v>4</v>
      </c>
      <c r="H5742" t="s">
        <v>7521</v>
      </c>
      <c r="I5742" s="2">
        <v>96.93</v>
      </c>
      <c r="J5742" s="5"/>
      <c r="L5742" s="5"/>
      <c r="M5742" s="2">
        <f t="shared" si="89"/>
        <v>-32348.969999999572</v>
      </c>
      <c r="P5742"/>
    </row>
    <row r="5743" spans="1:16" hidden="1">
      <c r="A5743" t="s">
        <v>7532</v>
      </c>
      <c r="B5743" s="1">
        <v>42119</v>
      </c>
      <c r="C5743" t="s">
        <v>6</v>
      </c>
      <c r="D5743">
        <v>1</v>
      </c>
      <c r="E5743" t="s">
        <v>7537</v>
      </c>
      <c r="F5743" t="s">
        <v>29</v>
      </c>
      <c r="G5743" t="s">
        <v>4</v>
      </c>
      <c r="H5743" t="s">
        <v>1164</v>
      </c>
      <c r="I5743" s="2">
        <v>209.08</v>
      </c>
      <c r="J5743" s="5"/>
      <c r="L5743" s="5"/>
      <c r="M5743" s="2">
        <f t="shared" si="89"/>
        <v>-32139.88999999957</v>
      </c>
      <c r="P5743"/>
    </row>
    <row r="5744" spans="1:16" hidden="1">
      <c r="A5744" t="s">
        <v>7556</v>
      </c>
      <c r="B5744" s="1">
        <v>42119</v>
      </c>
      <c r="C5744" t="s">
        <v>6</v>
      </c>
      <c r="D5744">
        <v>1</v>
      </c>
      <c r="E5744" t="s">
        <v>7565</v>
      </c>
      <c r="F5744" t="s">
        <v>29</v>
      </c>
      <c r="G5744" t="s">
        <v>4</v>
      </c>
      <c r="H5744" t="s">
        <v>519</v>
      </c>
      <c r="I5744" s="2">
        <v>500</v>
      </c>
      <c r="J5744" s="5"/>
      <c r="L5744" s="5"/>
      <c r="M5744" s="2">
        <f t="shared" si="89"/>
        <v>-31639.88999999957</v>
      </c>
      <c r="P5744"/>
    </row>
    <row r="5745" spans="1:16" hidden="1">
      <c r="A5745" t="s">
        <v>7566</v>
      </c>
      <c r="B5745" s="1">
        <v>42119</v>
      </c>
      <c r="C5745" t="s">
        <v>11</v>
      </c>
      <c r="D5745">
        <v>1</v>
      </c>
      <c r="E5745" t="s">
        <v>7572</v>
      </c>
      <c r="F5745" t="s">
        <v>13</v>
      </c>
      <c r="G5745" t="s">
        <v>4</v>
      </c>
      <c r="H5745" t="s">
        <v>2497</v>
      </c>
      <c r="J5745" s="5"/>
      <c r="K5745" s="2">
        <v>2886</v>
      </c>
      <c r="L5745" s="5"/>
      <c r="M5745" s="2">
        <f t="shared" si="89"/>
        <v>-34525.88999999957</v>
      </c>
      <c r="P5745"/>
    </row>
    <row r="5746" spans="1:16" hidden="1">
      <c r="A5746" t="s">
        <v>7630</v>
      </c>
      <c r="B5746" s="1">
        <v>42119</v>
      </c>
      <c r="C5746" t="s">
        <v>529</v>
      </c>
      <c r="D5746">
        <v>1</v>
      </c>
      <c r="E5746" t="s">
        <v>7637</v>
      </c>
      <c r="F5746" t="s">
        <v>13</v>
      </c>
      <c r="G5746" t="s">
        <v>4</v>
      </c>
      <c r="H5746" t="s">
        <v>3482</v>
      </c>
      <c r="J5746" s="5"/>
      <c r="K5746" s="2">
        <v>5000</v>
      </c>
      <c r="L5746" s="5"/>
      <c r="M5746" s="2">
        <f t="shared" si="89"/>
        <v>-39525.88999999957</v>
      </c>
      <c r="P5746"/>
    </row>
    <row r="5747" spans="1:16" hidden="1">
      <c r="A5747" t="s">
        <v>7638</v>
      </c>
      <c r="B5747" s="1">
        <v>42119</v>
      </c>
      <c r="D5747">
        <v>1</v>
      </c>
      <c r="E5747" t="s">
        <v>7644</v>
      </c>
      <c r="F5747" t="s">
        <v>13</v>
      </c>
      <c r="G5747" t="s">
        <v>4</v>
      </c>
      <c r="H5747" t="s">
        <v>494</v>
      </c>
      <c r="J5747" s="5"/>
      <c r="K5747" s="2">
        <v>18124.310000000001</v>
      </c>
      <c r="L5747" s="5"/>
      <c r="M5747" s="2">
        <f t="shared" si="89"/>
        <v>-57650.199999999575</v>
      </c>
      <c r="P5747"/>
    </row>
    <row r="5748" spans="1:16" hidden="1">
      <c r="A5748" t="s">
        <v>7645</v>
      </c>
      <c r="B5748" s="1">
        <v>42119</v>
      </c>
      <c r="C5748" t="s">
        <v>195</v>
      </c>
      <c r="D5748">
        <v>1</v>
      </c>
      <c r="E5748" t="s">
        <v>7650</v>
      </c>
      <c r="F5748" t="s">
        <v>13</v>
      </c>
      <c r="G5748" t="s">
        <v>4</v>
      </c>
      <c r="H5748" t="s">
        <v>195</v>
      </c>
      <c r="J5748" s="5"/>
      <c r="K5748" s="2">
        <v>12578.15</v>
      </c>
      <c r="L5748" s="5"/>
      <c r="M5748" s="2">
        <f t="shared" si="89"/>
        <v>-70228.349999999569</v>
      </c>
      <c r="P5748"/>
    </row>
    <row r="5749" spans="1:16" hidden="1">
      <c r="A5749" t="s">
        <v>7651</v>
      </c>
      <c r="B5749" s="1">
        <v>42119</v>
      </c>
      <c r="C5749" t="s">
        <v>18</v>
      </c>
      <c r="D5749">
        <v>1</v>
      </c>
      <c r="E5749" t="s">
        <v>7655</v>
      </c>
      <c r="F5749" t="s">
        <v>13</v>
      </c>
      <c r="G5749" t="s">
        <v>4</v>
      </c>
      <c r="H5749" t="s">
        <v>18</v>
      </c>
      <c r="J5749" s="5"/>
      <c r="K5749" s="2">
        <v>20707.64</v>
      </c>
      <c r="L5749" s="5"/>
      <c r="M5749" s="2">
        <f t="shared" si="89"/>
        <v>-90935.989999999569</v>
      </c>
      <c r="P5749"/>
    </row>
    <row r="5750" spans="1:16" hidden="1">
      <c r="A5750" t="s">
        <v>29068</v>
      </c>
      <c r="B5750" s="1">
        <v>42119</v>
      </c>
      <c r="C5750" t="s">
        <v>18</v>
      </c>
      <c r="D5750">
        <v>2</v>
      </c>
      <c r="E5750" t="s">
        <v>29091</v>
      </c>
      <c r="F5750" t="s">
        <v>13559</v>
      </c>
      <c r="G5750" t="s">
        <v>479</v>
      </c>
      <c r="H5750" t="s">
        <v>1751</v>
      </c>
      <c r="I5750" s="2">
        <v>841.41</v>
      </c>
      <c r="J5750" s="5"/>
      <c r="L5750" s="5"/>
      <c r="M5750" s="2">
        <f t="shared" si="89"/>
        <v>-90094.579999999565</v>
      </c>
      <c r="P5750"/>
    </row>
    <row r="5751" spans="1:16" hidden="1">
      <c r="A5751" t="s">
        <v>29092</v>
      </c>
      <c r="B5751" s="1">
        <v>42119</v>
      </c>
      <c r="C5751" t="s">
        <v>29113</v>
      </c>
      <c r="D5751">
        <v>2</v>
      </c>
      <c r="E5751" t="s">
        <v>29114</v>
      </c>
      <c r="F5751" t="s">
        <v>7054</v>
      </c>
      <c r="G5751" t="s">
        <v>4</v>
      </c>
      <c r="H5751" t="s">
        <v>14518</v>
      </c>
      <c r="I5751" s="2">
        <v>3430.2</v>
      </c>
      <c r="J5751" s="5"/>
      <c r="L5751" s="5"/>
      <c r="M5751" s="2">
        <f t="shared" si="89"/>
        <v>-86664.379999999568</v>
      </c>
      <c r="P5751"/>
    </row>
    <row r="5752" spans="1:16" hidden="1">
      <c r="A5752" t="s">
        <v>29115</v>
      </c>
      <c r="B5752" s="1">
        <v>42119</v>
      </c>
      <c r="C5752" t="s">
        <v>26200</v>
      </c>
      <c r="D5752">
        <v>1</v>
      </c>
      <c r="E5752" t="s">
        <v>29136</v>
      </c>
      <c r="F5752" t="s">
        <v>13561</v>
      </c>
      <c r="G5752" t="s">
        <v>4</v>
      </c>
      <c r="H5752" t="s">
        <v>26202</v>
      </c>
      <c r="I5752" s="2">
        <v>5000</v>
      </c>
      <c r="J5752" s="5"/>
      <c r="L5752" s="5"/>
      <c r="M5752" s="2">
        <f t="shared" si="89"/>
        <v>-81664.379999999568</v>
      </c>
      <c r="P5752"/>
    </row>
    <row r="5753" spans="1:16" hidden="1">
      <c r="A5753" t="s">
        <v>29137</v>
      </c>
      <c r="B5753" s="1">
        <v>42119</v>
      </c>
      <c r="C5753" t="s">
        <v>29160</v>
      </c>
      <c r="D5753">
        <v>2</v>
      </c>
      <c r="E5753" t="s">
        <v>29161</v>
      </c>
      <c r="F5753" t="s">
        <v>7054</v>
      </c>
      <c r="G5753" t="s">
        <v>4</v>
      </c>
      <c r="H5753" t="s">
        <v>1541</v>
      </c>
      <c r="I5753" s="2">
        <v>1025</v>
      </c>
      <c r="J5753" s="5"/>
      <c r="L5753" s="5"/>
      <c r="M5753" s="2">
        <f t="shared" si="89"/>
        <v>-80639.379999999568</v>
      </c>
      <c r="P5753"/>
    </row>
    <row r="5754" spans="1:16" hidden="1">
      <c r="A5754" t="s">
        <v>29251</v>
      </c>
      <c r="B5754" s="1">
        <v>42119</v>
      </c>
      <c r="C5754" t="s">
        <v>21162</v>
      </c>
      <c r="D5754">
        <v>1</v>
      </c>
      <c r="E5754" t="s">
        <v>29268</v>
      </c>
      <c r="F5754" t="s">
        <v>13561</v>
      </c>
      <c r="G5754" t="s">
        <v>4</v>
      </c>
      <c r="H5754" t="s">
        <v>3482</v>
      </c>
      <c r="I5754" s="2">
        <v>5000</v>
      </c>
      <c r="J5754" s="5"/>
      <c r="L5754" s="5"/>
      <c r="M5754" s="2">
        <f t="shared" si="89"/>
        <v>-75639.379999999568</v>
      </c>
      <c r="P5754"/>
    </row>
    <row r="5755" spans="1:16" hidden="1">
      <c r="A5755" t="s">
        <v>29271</v>
      </c>
      <c r="B5755" s="1">
        <v>42119</v>
      </c>
      <c r="C5755" t="s">
        <v>29288</v>
      </c>
      <c r="D5755">
        <v>2</v>
      </c>
      <c r="E5755" t="s">
        <v>29289</v>
      </c>
      <c r="F5755" t="s">
        <v>7054</v>
      </c>
      <c r="G5755" t="s">
        <v>4</v>
      </c>
      <c r="H5755" t="s">
        <v>8020</v>
      </c>
      <c r="I5755" s="2">
        <v>2990</v>
      </c>
      <c r="J5755" s="5"/>
      <c r="L5755" s="5"/>
      <c r="M5755" s="2">
        <f t="shared" si="89"/>
        <v>-72649.379999999568</v>
      </c>
      <c r="P5755"/>
    </row>
    <row r="5756" spans="1:16" hidden="1">
      <c r="A5756" t="s">
        <v>29292</v>
      </c>
      <c r="B5756" s="1">
        <v>42119</v>
      </c>
      <c r="C5756" t="s">
        <v>18</v>
      </c>
      <c r="D5756">
        <v>2</v>
      </c>
      <c r="E5756" t="s">
        <v>29309</v>
      </c>
      <c r="F5756" t="s">
        <v>13559</v>
      </c>
      <c r="G5756" t="s">
        <v>479</v>
      </c>
      <c r="H5756" t="s">
        <v>29310</v>
      </c>
      <c r="I5756" s="2">
        <v>224.3</v>
      </c>
      <c r="J5756" s="5"/>
      <c r="L5756" s="5"/>
      <c r="M5756" s="2">
        <f t="shared" si="89"/>
        <v>-72425.079999999565</v>
      </c>
      <c r="P5756"/>
    </row>
    <row r="5757" spans="1:16" hidden="1">
      <c r="A5757" t="s">
        <v>29312</v>
      </c>
      <c r="B5757" s="1">
        <v>42119</v>
      </c>
      <c r="C5757" t="s">
        <v>29332</v>
      </c>
      <c r="D5757">
        <v>2</v>
      </c>
      <c r="E5757" t="s">
        <v>29333</v>
      </c>
      <c r="F5757" t="s">
        <v>7054</v>
      </c>
      <c r="G5757" t="s">
        <v>4</v>
      </c>
      <c r="H5757" t="s">
        <v>22078</v>
      </c>
      <c r="I5757" s="2">
        <v>400.2</v>
      </c>
      <c r="J5757" s="5"/>
      <c r="L5757" s="5"/>
      <c r="M5757" s="2">
        <f t="shared" si="89"/>
        <v>-72024.879999999568</v>
      </c>
      <c r="P5757"/>
    </row>
    <row r="5758" spans="1:16" hidden="1">
      <c r="A5758" t="s">
        <v>29335</v>
      </c>
      <c r="B5758" s="1">
        <v>42119</v>
      </c>
      <c r="C5758" t="s">
        <v>18</v>
      </c>
      <c r="D5758">
        <v>2</v>
      </c>
      <c r="E5758" t="s">
        <v>29354</v>
      </c>
      <c r="F5758" t="s">
        <v>13559</v>
      </c>
      <c r="G5758" t="s">
        <v>479</v>
      </c>
      <c r="H5758" t="s">
        <v>65</v>
      </c>
      <c r="I5758" s="2">
        <v>595.91999999999996</v>
      </c>
      <c r="J5758" s="5"/>
      <c r="L5758" s="5"/>
      <c r="M5758" s="2">
        <f t="shared" si="89"/>
        <v>-71428.95999999957</v>
      </c>
      <c r="P5758"/>
    </row>
    <row r="5759" spans="1:16" hidden="1">
      <c r="A5759" t="s">
        <v>29356</v>
      </c>
      <c r="B5759" s="1">
        <v>42119</v>
      </c>
      <c r="C5759" t="s">
        <v>26200</v>
      </c>
      <c r="D5759">
        <v>1</v>
      </c>
      <c r="E5759" t="s">
        <v>29375</v>
      </c>
      <c r="F5759" t="s">
        <v>13561</v>
      </c>
      <c r="G5759" t="s">
        <v>4</v>
      </c>
      <c r="H5759" t="s">
        <v>26202</v>
      </c>
      <c r="I5759" s="2">
        <v>40000</v>
      </c>
      <c r="J5759" s="5"/>
      <c r="L5759" s="5"/>
      <c r="M5759" s="2">
        <f t="shared" si="89"/>
        <v>-31428.95999999957</v>
      </c>
      <c r="P5759"/>
    </row>
    <row r="5760" spans="1:16" hidden="1">
      <c r="A5760" t="s">
        <v>29378</v>
      </c>
      <c r="B5760" s="1">
        <v>42119</v>
      </c>
      <c r="C5760" t="s">
        <v>29398</v>
      </c>
      <c r="D5760">
        <v>2</v>
      </c>
      <c r="E5760" t="s">
        <v>29399</v>
      </c>
      <c r="F5760" t="s">
        <v>7054</v>
      </c>
      <c r="G5760" t="s">
        <v>4</v>
      </c>
      <c r="H5760" t="s">
        <v>12580</v>
      </c>
      <c r="I5760" s="2">
        <v>4100.01</v>
      </c>
      <c r="J5760" s="5"/>
      <c r="L5760" s="5"/>
      <c r="M5760" s="2">
        <f t="shared" si="89"/>
        <v>-27328.949999999568</v>
      </c>
      <c r="P5760"/>
    </row>
    <row r="5761" spans="1:16" hidden="1">
      <c r="A5761" t="s">
        <v>29402</v>
      </c>
      <c r="B5761" s="1">
        <v>42119</v>
      </c>
      <c r="C5761" t="s">
        <v>18</v>
      </c>
      <c r="D5761">
        <v>2</v>
      </c>
      <c r="E5761" t="s">
        <v>29426</v>
      </c>
      <c r="F5761" t="s">
        <v>13559</v>
      </c>
      <c r="G5761" t="s">
        <v>479</v>
      </c>
      <c r="H5761" t="s">
        <v>8020</v>
      </c>
      <c r="I5761" s="2">
        <v>150</v>
      </c>
      <c r="J5761" s="5"/>
      <c r="L5761" s="5"/>
      <c r="M5761" s="2">
        <f t="shared" si="89"/>
        <v>-27178.949999999568</v>
      </c>
      <c r="P5761"/>
    </row>
    <row r="5762" spans="1:16" hidden="1">
      <c r="A5762" t="s">
        <v>29429</v>
      </c>
      <c r="B5762" s="1">
        <v>42119</v>
      </c>
      <c r="C5762" t="s">
        <v>18</v>
      </c>
      <c r="D5762">
        <v>2</v>
      </c>
      <c r="E5762" t="s">
        <v>29446</v>
      </c>
      <c r="F5762" t="s">
        <v>13559</v>
      </c>
      <c r="G5762" t="s">
        <v>479</v>
      </c>
      <c r="H5762" t="s">
        <v>20601</v>
      </c>
      <c r="I5762" s="2">
        <v>629.46</v>
      </c>
      <c r="J5762" s="5"/>
      <c r="L5762" s="5"/>
      <c r="M5762" s="2">
        <f t="shared" si="89"/>
        <v>-26549.489999999569</v>
      </c>
      <c r="P5762"/>
    </row>
    <row r="5763" spans="1:16" hidden="1">
      <c r="A5763" t="s">
        <v>29449</v>
      </c>
      <c r="B5763" s="1">
        <v>42119</v>
      </c>
      <c r="C5763" t="s">
        <v>18</v>
      </c>
      <c r="D5763">
        <v>2</v>
      </c>
      <c r="E5763" t="s">
        <v>29470</v>
      </c>
      <c r="F5763" t="s">
        <v>13559</v>
      </c>
      <c r="G5763" t="s">
        <v>479</v>
      </c>
      <c r="H5763" t="s">
        <v>1875</v>
      </c>
      <c r="I5763" s="2">
        <v>128.94999999999999</v>
      </c>
      <c r="J5763" s="5"/>
      <c r="L5763" s="5"/>
      <c r="M5763" s="2">
        <f t="shared" si="89"/>
        <v>-26420.539999999568</v>
      </c>
      <c r="P5763"/>
    </row>
    <row r="5764" spans="1:16" hidden="1">
      <c r="A5764" t="s">
        <v>29472</v>
      </c>
      <c r="B5764" s="1">
        <v>42119</v>
      </c>
      <c r="C5764" t="s">
        <v>18</v>
      </c>
      <c r="D5764">
        <v>2</v>
      </c>
      <c r="E5764" t="s">
        <v>29492</v>
      </c>
      <c r="F5764" t="s">
        <v>13559</v>
      </c>
      <c r="G5764" t="s">
        <v>479</v>
      </c>
      <c r="H5764" t="s">
        <v>20601</v>
      </c>
      <c r="I5764" s="2">
        <v>483.58</v>
      </c>
      <c r="J5764" s="5"/>
      <c r="L5764" s="5"/>
      <c r="M5764" s="2">
        <f t="shared" si="89"/>
        <v>-25936.959999999566</v>
      </c>
      <c r="P5764"/>
    </row>
    <row r="5765" spans="1:16" hidden="1">
      <c r="A5765" t="s">
        <v>29495</v>
      </c>
      <c r="B5765" s="1">
        <v>42119</v>
      </c>
      <c r="C5765" t="s">
        <v>29516</v>
      </c>
      <c r="D5765">
        <v>1</v>
      </c>
      <c r="E5765" t="s">
        <v>29517</v>
      </c>
      <c r="F5765" t="s">
        <v>13565</v>
      </c>
      <c r="G5765" t="s">
        <v>4</v>
      </c>
      <c r="H5765" t="s">
        <v>29518</v>
      </c>
      <c r="I5765" s="2">
        <v>16900</v>
      </c>
      <c r="J5765" s="5"/>
      <c r="L5765" s="5"/>
      <c r="M5765" s="2">
        <f t="shared" si="89"/>
        <v>-9036.9599999995662</v>
      </c>
      <c r="P5765"/>
    </row>
    <row r="5766" spans="1:16" hidden="1">
      <c r="A5766" t="s">
        <v>29521</v>
      </c>
      <c r="B5766" s="1">
        <v>42119</v>
      </c>
      <c r="C5766" t="s">
        <v>29536</v>
      </c>
      <c r="D5766">
        <v>2</v>
      </c>
      <c r="E5766" t="s">
        <v>29537</v>
      </c>
      <c r="F5766" t="s">
        <v>7054</v>
      </c>
      <c r="G5766" t="s">
        <v>4</v>
      </c>
      <c r="H5766" t="s">
        <v>13566</v>
      </c>
      <c r="I5766" s="2">
        <v>3030</v>
      </c>
      <c r="J5766" s="5"/>
      <c r="L5766" s="5"/>
      <c r="M5766" s="2">
        <f t="shared" si="89"/>
        <v>-6006.9599999995662</v>
      </c>
      <c r="P5766"/>
    </row>
    <row r="5767" spans="1:16" hidden="1">
      <c r="A5767" t="s">
        <v>29542</v>
      </c>
      <c r="B5767" s="1">
        <v>42119</v>
      </c>
      <c r="C5767" t="s">
        <v>29558</v>
      </c>
      <c r="D5767">
        <v>2</v>
      </c>
      <c r="E5767" t="s">
        <v>29559</v>
      </c>
      <c r="F5767" t="s">
        <v>7054</v>
      </c>
      <c r="G5767" t="s">
        <v>4</v>
      </c>
      <c r="H5767" t="s">
        <v>29560</v>
      </c>
      <c r="I5767" s="2">
        <v>1025</v>
      </c>
      <c r="J5767" s="5"/>
      <c r="L5767" s="5"/>
      <c r="M5767" s="2">
        <f t="shared" si="89"/>
        <v>-4981.9599999995662</v>
      </c>
      <c r="P5767"/>
    </row>
    <row r="5768" spans="1:16" hidden="1">
      <c r="A5768" t="s">
        <v>29564</v>
      </c>
      <c r="B5768" s="1">
        <v>42119</v>
      </c>
      <c r="C5768" t="s">
        <v>29579</v>
      </c>
      <c r="D5768">
        <v>2</v>
      </c>
      <c r="E5768" t="s">
        <v>29580</v>
      </c>
      <c r="F5768" t="s">
        <v>7054</v>
      </c>
      <c r="G5768" t="s">
        <v>4</v>
      </c>
      <c r="H5768" t="s">
        <v>29581</v>
      </c>
      <c r="I5768" s="2">
        <v>1840</v>
      </c>
      <c r="J5768" s="5"/>
      <c r="L5768" s="5"/>
      <c r="M5768" s="2">
        <f t="shared" si="89"/>
        <v>-3141.9599999995662</v>
      </c>
      <c r="P5768"/>
    </row>
    <row r="5769" spans="1:16" hidden="1">
      <c r="A5769" t="s">
        <v>29585</v>
      </c>
      <c r="B5769" s="1">
        <v>42119</v>
      </c>
      <c r="C5769" t="s">
        <v>29601</v>
      </c>
      <c r="D5769">
        <v>2</v>
      </c>
      <c r="E5769" t="s">
        <v>29602</v>
      </c>
      <c r="F5769" t="s">
        <v>7054</v>
      </c>
      <c r="G5769" t="s">
        <v>4</v>
      </c>
      <c r="H5769" t="s">
        <v>168</v>
      </c>
      <c r="I5769" s="2">
        <v>1000.01</v>
      </c>
      <c r="J5769" s="5"/>
      <c r="L5769" s="5"/>
      <c r="M5769" s="2">
        <f t="shared" ref="M5769:M5832" si="90">+M5768+I5769-K5769</f>
        <v>-2141.949999999566</v>
      </c>
      <c r="P5769"/>
    </row>
    <row r="5770" spans="1:16" ht="15.75" hidden="1" customHeight="1">
      <c r="A5770" t="s">
        <v>29607</v>
      </c>
      <c r="B5770" s="1">
        <v>42119</v>
      </c>
      <c r="C5770" t="s">
        <v>18</v>
      </c>
      <c r="D5770">
        <v>2</v>
      </c>
      <c r="E5770" t="s">
        <v>29625</v>
      </c>
      <c r="F5770" t="s">
        <v>13559</v>
      </c>
      <c r="G5770" t="s">
        <v>479</v>
      </c>
      <c r="H5770" t="s">
        <v>29626</v>
      </c>
      <c r="I5770" s="2">
        <v>483.58</v>
      </c>
      <c r="J5770" s="5"/>
      <c r="L5770" s="5"/>
      <c r="M5770" s="2">
        <f t="shared" si="90"/>
        <v>-1658.3699999995661</v>
      </c>
      <c r="P5770"/>
    </row>
    <row r="5771" spans="1:16" hidden="1">
      <c r="A5771" t="s">
        <v>29629</v>
      </c>
      <c r="B5771" s="1">
        <v>42119</v>
      </c>
      <c r="C5771" t="s">
        <v>29644</v>
      </c>
      <c r="D5771">
        <v>2</v>
      </c>
      <c r="E5771" t="s">
        <v>29645</v>
      </c>
      <c r="F5771" t="s">
        <v>7054</v>
      </c>
      <c r="G5771" t="s">
        <v>4</v>
      </c>
      <c r="H5771" t="s">
        <v>5417</v>
      </c>
      <c r="I5771" s="2">
        <v>2040.01</v>
      </c>
      <c r="J5771" s="5"/>
      <c r="L5771" s="5"/>
      <c r="M5771" s="2">
        <f t="shared" si="90"/>
        <v>381.64000000043393</v>
      </c>
      <c r="P5771"/>
    </row>
    <row r="5772" spans="1:16" hidden="1">
      <c r="A5772" t="s">
        <v>29649</v>
      </c>
      <c r="B5772" s="1">
        <v>42119</v>
      </c>
      <c r="C5772" t="s">
        <v>4654</v>
      </c>
      <c r="D5772">
        <v>2</v>
      </c>
      <c r="E5772" t="s">
        <v>29664</v>
      </c>
      <c r="F5772" t="s">
        <v>13559</v>
      </c>
      <c r="G5772" t="s">
        <v>313</v>
      </c>
      <c r="H5772" t="s">
        <v>2497</v>
      </c>
      <c r="I5772" s="2">
        <v>2886.32</v>
      </c>
      <c r="J5772" s="5"/>
      <c r="L5772" s="5"/>
      <c r="M5772" s="2">
        <f t="shared" si="90"/>
        <v>3267.9600000004339</v>
      </c>
      <c r="P5772"/>
    </row>
    <row r="5773" spans="1:16" hidden="1">
      <c r="A5773" t="s">
        <v>29667</v>
      </c>
      <c r="B5773" s="1">
        <v>42119</v>
      </c>
      <c r="C5773" t="s">
        <v>29683</v>
      </c>
      <c r="D5773">
        <v>2</v>
      </c>
      <c r="E5773" t="s">
        <v>29684</v>
      </c>
      <c r="F5773" t="s">
        <v>7054</v>
      </c>
      <c r="G5773" t="s">
        <v>4</v>
      </c>
      <c r="H5773" t="s">
        <v>29685</v>
      </c>
      <c r="I5773" s="2">
        <v>2881</v>
      </c>
      <c r="J5773" s="5"/>
      <c r="L5773" s="5"/>
      <c r="M5773" s="2">
        <f t="shared" si="90"/>
        <v>6148.9600000004339</v>
      </c>
      <c r="P5773"/>
    </row>
    <row r="5774" spans="1:16" hidden="1">
      <c r="A5774" t="s">
        <v>29689</v>
      </c>
      <c r="B5774" s="1">
        <v>42119</v>
      </c>
      <c r="C5774" t="s">
        <v>29705</v>
      </c>
      <c r="D5774">
        <v>2</v>
      </c>
      <c r="E5774" t="s">
        <v>29706</v>
      </c>
      <c r="F5774" t="s">
        <v>7054</v>
      </c>
      <c r="G5774" t="s">
        <v>4</v>
      </c>
      <c r="H5774" t="s">
        <v>29707</v>
      </c>
      <c r="I5774" s="2">
        <v>1840</v>
      </c>
      <c r="J5774" s="5"/>
      <c r="L5774" s="5"/>
      <c r="M5774" s="2">
        <f t="shared" si="90"/>
        <v>7988.9600000004339</v>
      </c>
      <c r="P5774"/>
    </row>
    <row r="5775" spans="1:16" hidden="1">
      <c r="A5775" t="s">
        <v>7658</v>
      </c>
      <c r="B5775" s="36">
        <v>42121</v>
      </c>
      <c r="C5775" s="35" t="s">
        <v>529</v>
      </c>
      <c r="D5775" s="35">
        <v>1</v>
      </c>
      <c r="E5775" s="35" t="s">
        <v>7661</v>
      </c>
      <c r="F5775" s="35" t="s">
        <v>13</v>
      </c>
      <c r="G5775" s="35" t="s">
        <v>4</v>
      </c>
      <c r="H5775" s="35" t="s">
        <v>5130</v>
      </c>
      <c r="I5775" s="11"/>
      <c r="J5775" s="12"/>
      <c r="K5775" s="11">
        <v>4000</v>
      </c>
      <c r="L5775" s="12"/>
      <c r="M5775" s="11">
        <f t="shared" si="90"/>
        <v>3988.9600000004339</v>
      </c>
      <c r="P5775"/>
    </row>
    <row r="5776" spans="1:16" hidden="1">
      <c r="A5776" t="s">
        <v>7696</v>
      </c>
      <c r="B5776" s="1">
        <v>42121</v>
      </c>
      <c r="C5776" t="s">
        <v>6</v>
      </c>
      <c r="D5776">
        <v>1</v>
      </c>
      <c r="E5776" t="s">
        <v>7704</v>
      </c>
      <c r="F5776" t="s">
        <v>29</v>
      </c>
      <c r="G5776" t="s">
        <v>4</v>
      </c>
      <c r="H5776" t="s">
        <v>6930</v>
      </c>
      <c r="I5776" s="2">
        <v>1015.07</v>
      </c>
      <c r="J5776" s="5"/>
      <c r="L5776" s="5"/>
      <c r="M5776" s="2">
        <f t="shared" si="90"/>
        <v>5004.0300000004336</v>
      </c>
      <c r="P5776"/>
    </row>
    <row r="5777" spans="1:16" hidden="1">
      <c r="A5777" t="s">
        <v>7753</v>
      </c>
      <c r="B5777" s="1">
        <v>42121</v>
      </c>
      <c r="C5777" t="s">
        <v>6</v>
      </c>
      <c r="D5777">
        <v>1</v>
      </c>
      <c r="E5777" t="s">
        <v>7757</v>
      </c>
      <c r="F5777" t="s">
        <v>29</v>
      </c>
      <c r="G5777" t="s">
        <v>4</v>
      </c>
      <c r="H5777" t="s">
        <v>1791</v>
      </c>
      <c r="I5777" s="2">
        <v>669.78</v>
      </c>
      <c r="J5777" s="5"/>
      <c r="L5777" s="5"/>
      <c r="M5777" s="2">
        <f t="shared" si="90"/>
        <v>5673.8100000004333</v>
      </c>
      <c r="P5777"/>
    </row>
    <row r="5778" spans="1:16" hidden="1">
      <c r="A5778" t="s">
        <v>7847</v>
      </c>
      <c r="B5778" s="1">
        <v>42121</v>
      </c>
      <c r="C5778" t="s">
        <v>18</v>
      </c>
      <c r="D5778">
        <v>1</v>
      </c>
      <c r="E5778" t="s">
        <v>7856</v>
      </c>
      <c r="F5778" t="s">
        <v>13</v>
      </c>
      <c r="G5778" t="s">
        <v>4</v>
      </c>
      <c r="H5778" t="s">
        <v>2897</v>
      </c>
      <c r="J5778" s="5"/>
      <c r="K5778" s="2">
        <v>56975</v>
      </c>
      <c r="L5778" s="5"/>
      <c r="M5778" s="2">
        <f t="shared" si="90"/>
        <v>-51301.189999999566</v>
      </c>
      <c r="P5778"/>
    </row>
    <row r="5779" spans="1:16" hidden="1">
      <c r="A5779" t="s">
        <v>7902</v>
      </c>
      <c r="B5779" s="1">
        <v>42121</v>
      </c>
      <c r="C5779" t="s">
        <v>7907</v>
      </c>
      <c r="D5779">
        <v>2</v>
      </c>
      <c r="E5779" t="s">
        <v>7908</v>
      </c>
      <c r="F5779" t="s">
        <v>78</v>
      </c>
      <c r="G5779" t="s">
        <v>4</v>
      </c>
      <c r="H5779" t="s">
        <v>7909</v>
      </c>
      <c r="J5779" s="5"/>
      <c r="K5779" s="2">
        <v>1025</v>
      </c>
      <c r="L5779" s="5"/>
      <c r="M5779" s="2">
        <f t="shared" si="90"/>
        <v>-52326.189999999566</v>
      </c>
      <c r="P5779"/>
    </row>
    <row r="5780" spans="1:16" hidden="1">
      <c r="A5780" t="s">
        <v>7928</v>
      </c>
      <c r="B5780" s="1">
        <v>42121</v>
      </c>
      <c r="C5780" t="s">
        <v>18</v>
      </c>
      <c r="D5780">
        <v>1</v>
      </c>
      <c r="E5780" t="s">
        <v>7930</v>
      </c>
      <c r="F5780" t="s">
        <v>13</v>
      </c>
      <c r="G5780" t="s">
        <v>4</v>
      </c>
      <c r="H5780" t="s">
        <v>7931</v>
      </c>
      <c r="J5780" s="5"/>
      <c r="K5780" s="2">
        <v>36703.25</v>
      </c>
      <c r="L5780" s="5"/>
      <c r="M5780" s="2">
        <f t="shared" si="90"/>
        <v>-89029.439999999566</v>
      </c>
      <c r="P5780"/>
    </row>
    <row r="5781" spans="1:16" hidden="1">
      <c r="A5781" t="s">
        <v>7941</v>
      </c>
      <c r="B5781" s="1">
        <v>42121</v>
      </c>
      <c r="C5781" t="s">
        <v>6</v>
      </c>
      <c r="D5781">
        <v>1</v>
      </c>
      <c r="E5781" t="s">
        <v>7948</v>
      </c>
      <c r="F5781" t="s">
        <v>29</v>
      </c>
      <c r="G5781" t="s">
        <v>4</v>
      </c>
      <c r="H5781" t="s">
        <v>5828</v>
      </c>
      <c r="I5781" s="2">
        <v>1593.82</v>
      </c>
      <c r="J5781" s="5"/>
      <c r="L5781" s="5"/>
      <c r="M5781" s="2">
        <f t="shared" si="90"/>
        <v>-87435.619999999559</v>
      </c>
      <c r="P5781"/>
    </row>
    <row r="5782" spans="1:16" hidden="1">
      <c r="A5782" t="s">
        <v>7949</v>
      </c>
      <c r="B5782" s="1">
        <v>42121</v>
      </c>
      <c r="C5782" t="s">
        <v>1</v>
      </c>
      <c r="D5782">
        <v>1</v>
      </c>
      <c r="E5782" t="s">
        <v>7958</v>
      </c>
      <c r="F5782" t="s">
        <v>228</v>
      </c>
      <c r="G5782" t="s">
        <v>4</v>
      </c>
      <c r="H5782" t="s">
        <v>7959</v>
      </c>
      <c r="J5782" s="5"/>
      <c r="K5782" s="2">
        <v>3399.99</v>
      </c>
      <c r="L5782" s="5"/>
      <c r="M5782" s="2">
        <f t="shared" si="90"/>
        <v>-90835.609999999564</v>
      </c>
      <c r="P5782"/>
    </row>
    <row r="5783" spans="1:16" hidden="1">
      <c r="A5783" t="s">
        <v>7988</v>
      </c>
      <c r="B5783" s="1">
        <v>42121</v>
      </c>
      <c r="C5783" t="s">
        <v>6</v>
      </c>
      <c r="D5783">
        <v>1</v>
      </c>
      <c r="E5783" t="s">
        <v>7993</v>
      </c>
      <c r="F5783" t="s">
        <v>29</v>
      </c>
      <c r="G5783" t="s">
        <v>4</v>
      </c>
      <c r="H5783" t="s">
        <v>1495</v>
      </c>
      <c r="I5783" s="2">
        <v>33.57</v>
      </c>
      <c r="J5783" s="5"/>
      <c r="L5783" s="5"/>
      <c r="M5783" s="2">
        <f t="shared" si="90"/>
        <v>-90802.039999999557</v>
      </c>
      <c r="P5783"/>
    </row>
    <row r="5784" spans="1:16" hidden="1">
      <c r="A5784" t="s">
        <v>7994</v>
      </c>
      <c r="B5784" s="1">
        <v>42121</v>
      </c>
      <c r="C5784" t="s">
        <v>11</v>
      </c>
      <c r="D5784">
        <v>1</v>
      </c>
      <c r="E5784" t="s">
        <v>8004</v>
      </c>
      <c r="F5784" t="s">
        <v>13</v>
      </c>
      <c r="G5784" t="s">
        <v>4</v>
      </c>
      <c r="H5784" t="s">
        <v>8005</v>
      </c>
      <c r="J5784" s="5"/>
      <c r="K5784" s="2">
        <v>1025</v>
      </c>
      <c r="L5784" s="5"/>
      <c r="M5784" s="2">
        <f t="shared" si="90"/>
        <v>-91827.039999999557</v>
      </c>
      <c r="P5784"/>
    </row>
    <row r="5785" spans="1:16" hidden="1">
      <c r="A5785" t="s">
        <v>8080</v>
      </c>
      <c r="B5785" s="1">
        <v>42121</v>
      </c>
      <c r="C5785" t="s">
        <v>455</v>
      </c>
      <c r="D5785">
        <v>1</v>
      </c>
      <c r="E5785" t="s">
        <v>8084</v>
      </c>
      <c r="F5785" t="s">
        <v>16</v>
      </c>
      <c r="G5785" t="s">
        <v>4</v>
      </c>
      <c r="H5785" t="s">
        <v>455</v>
      </c>
      <c r="J5785" s="5"/>
      <c r="K5785" s="2">
        <v>10487.33</v>
      </c>
      <c r="L5785" s="5"/>
      <c r="M5785" s="2">
        <f t="shared" si="90"/>
        <v>-102314.36999999956</v>
      </c>
      <c r="P5785"/>
    </row>
    <row r="5786" spans="1:16" hidden="1">
      <c r="A5786" t="s">
        <v>8085</v>
      </c>
      <c r="B5786" s="1">
        <v>42121</v>
      </c>
      <c r="C5786" t="s">
        <v>195</v>
      </c>
      <c r="D5786">
        <v>1</v>
      </c>
      <c r="E5786" t="s">
        <v>8091</v>
      </c>
      <c r="F5786" t="s">
        <v>13</v>
      </c>
      <c r="G5786" t="s">
        <v>4</v>
      </c>
      <c r="H5786" t="s">
        <v>195</v>
      </c>
      <c r="J5786" s="5"/>
      <c r="K5786" s="2">
        <v>26754.52</v>
      </c>
      <c r="L5786" s="5"/>
      <c r="M5786" s="2">
        <f t="shared" si="90"/>
        <v>-129068.88999999956</v>
      </c>
      <c r="P5786"/>
    </row>
    <row r="5787" spans="1:16" hidden="1">
      <c r="A5787" t="s">
        <v>8092</v>
      </c>
      <c r="B5787" s="1">
        <v>42121</v>
      </c>
      <c r="C5787" t="s">
        <v>18</v>
      </c>
      <c r="D5787">
        <v>1</v>
      </c>
      <c r="E5787" t="s">
        <v>8097</v>
      </c>
      <c r="F5787" t="s">
        <v>13</v>
      </c>
      <c r="G5787" t="s">
        <v>4</v>
      </c>
      <c r="H5787" t="s">
        <v>18</v>
      </c>
      <c r="J5787" s="5"/>
      <c r="K5787" s="2">
        <v>9100.84</v>
      </c>
      <c r="L5787" s="5"/>
      <c r="M5787" s="2">
        <f t="shared" si="90"/>
        <v>-138169.72999999957</v>
      </c>
      <c r="P5787"/>
    </row>
    <row r="5788" spans="1:16" hidden="1">
      <c r="A5788" t="s">
        <v>29711</v>
      </c>
      <c r="B5788" s="1">
        <v>42121</v>
      </c>
      <c r="C5788" t="s">
        <v>29729</v>
      </c>
      <c r="D5788">
        <v>1</v>
      </c>
      <c r="E5788" t="s">
        <v>29730</v>
      </c>
      <c r="F5788" t="s">
        <v>13565</v>
      </c>
      <c r="G5788" t="s">
        <v>4</v>
      </c>
      <c r="H5788" t="s">
        <v>24410</v>
      </c>
      <c r="I5788" s="2">
        <v>4000</v>
      </c>
      <c r="J5788" s="5"/>
      <c r="L5788" s="5"/>
      <c r="M5788" s="2">
        <f t="shared" si="90"/>
        <v>-134169.72999999957</v>
      </c>
      <c r="P5788"/>
    </row>
    <row r="5789" spans="1:16" hidden="1">
      <c r="A5789" t="s">
        <v>29731</v>
      </c>
      <c r="B5789" s="1">
        <v>42121</v>
      </c>
      <c r="C5789" t="s">
        <v>29755</v>
      </c>
      <c r="D5789">
        <v>2</v>
      </c>
      <c r="E5789" t="s">
        <v>29756</v>
      </c>
      <c r="F5789" t="s">
        <v>7054</v>
      </c>
      <c r="G5789" t="s">
        <v>4</v>
      </c>
      <c r="H5789" t="s">
        <v>3585</v>
      </c>
      <c r="I5789" s="2">
        <v>1025</v>
      </c>
      <c r="J5789" s="5"/>
      <c r="L5789" s="5"/>
      <c r="M5789" s="2">
        <f t="shared" si="90"/>
        <v>-133144.72999999957</v>
      </c>
      <c r="P5789"/>
    </row>
    <row r="5790" spans="1:16" hidden="1">
      <c r="A5790" t="s">
        <v>29757</v>
      </c>
      <c r="B5790" s="1">
        <v>42121</v>
      </c>
      <c r="C5790" t="s">
        <v>18</v>
      </c>
      <c r="D5790">
        <v>2</v>
      </c>
      <c r="E5790" t="s">
        <v>29776</v>
      </c>
      <c r="F5790" t="s">
        <v>13559</v>
      </c>
      <c r="G5790" t="s">
        <v>479</v>
      </c>
      <c r="H5790" t="s">
        <v>4770</v>
      </c>
      <c r="J5790" s="5"/>
      <c r="K5790" s="2">
        <v>2000</v>
      </c>
      <c r="L5790" s="5"/>
      <c r="M5790" s="2">
        <f t="shared" si="90"/>
        <v>-135144.72999999957</v>
      </c>
      <c r="P5790"/>
    </row>
    <row r="5791" spans="1:16" hidden="1">
      <c r="A5791" t="s">
        <v>29757</v>
      </c>
      <c r="B5791" s="1">
        <v>42121</v>
      </c>
      <c r="C5791" t="s">
        <v>18</v>
      </c>
      <c r="D5791">
        <v>2</v>
      </c>
      <c r="E5791" t="s">
        <v>29776</v>
      </c>
      <c r="F5791" t="s">
        <v>13559</v>
      </c>
      <c r="G5791" t="s">
        <v>479</v>
      </c>
      <c r="H5791" t="s">
        <v>4770</v>
      </c>
      <c r="I5791" s="2">
        <v>2000</v>
      </c>
      <c r="J5791" s="5"/>
      <c r="L5791" s="5"/>
      <c r="M5791" s="2">
        <f t="shared" si="90"/>
        <v>-133144.72999999957</v>
      </c>
      <c r="P5791"/>
    </row>
    <row r="5792" spans="1:16" hidden="1">
      <c r="A5792" t="s">
        <v>29777</v>
      </c>
      <c r="B5792" s="1">
        <v>42121</v>
      </c>
      <c r="C5792" t="s">
        <v>29799</v>
      </c>
      <c r="D5792">
        <v>2</v>
      </c>
      <c r="E5792" t="s">
        <v>29800</v>
      </c>
      <c r="F5792" t="s">
        <v>7054</v>
      </c>
      <c r="G5792" t="s">
        <v>4</v>
      </c>
      <c r="H5792" t="s">
        <v>4770</v>
      </c>
      <c r="J5792" s="5"/>
      <c r="K5792" s="2">
        <v>200.01</v>
      </c>
      <c r="L5792" s="5"/>
      <c r="M5792" s="2">
        <f t="shared" si="90"/>
        <v>-133344.73999999958</v>
      </c>
      <c r="P5792"/>
    </row>
    <row r="5793" spans="1:16" hidden="1">
      <c r="A5793" t="s">
        <v>29777</v>
      </c>
      <c r="B5793" s="1">
        <v>42121</v>
      </c>
      <c r="C5793" t="s">
        <v>29799</v>
      </c>
      <c r="D5793">
        <v>2</v>
      </c>
      <c r="E5793" t="s">
        <v>29800</v>
      </c>
      <c r="F5793" t="s">
        <v>7054</v>
      </c>
      <c r="G5793" t="s">
        <v>4</v>
      </c>
      <c r="H5793" t="s">
        <v>4770</v>
      </c>
      <c r="I5793" s="2">
        <v>200.01</v>
      </c>
      <c r="J5793" s="5"/>
      <c r="L5793" s="5"/>
      <c r="M5793" s="2">
        <f t="shared" si="90"/>
        <v>-133144.72999999957</v>
      </c>
      <c r="P5793"/>
    </row>
    <row r="5794" spans="1:16" hidden="1">
      <c r="A5794" t="s">
        <v>29801</v>
      </c>
      <c r="B5794" s="1">
        <v>42121</v>
      </c>
      <c r="C5794" t="s">
        <v>24652</v>
      </c>
      <c r="D5794">
        <v>1</v>
      </c>
      <c r="E5794" t="s">
        <v>29824</v>
      </c>
      <c r="F5794" t="s">
        <v>13565</v>
      </c>
      <c r="G5794" t="s">
        <v>4</v>
      </c>
      <c r="H5794" t="s">
        <v>24654</v>
      </c>
      <c r="I5794" s="2">
        <v>56975</v>
      </c>
      <c r="J5794" s="5"/>
      <c r="L5794" s="5"/>
      <c r="M5794" s="2">
        <f t="shared" si="90"/>
        <v>-76169.729999999574</v>
      </c>
      <c r="P5794"/>
    </row>
    <row r="5795" spans="1:16" hidden="1">
      <c r="A5795" t="s">
        <v>29825</v>
      </c>
      <c r="B5795" s="1">
        <v>42121</v>
      </c>
      <c r="C5795" t="s">
        <v>29849</v>
      </c>
      <c r="D5795">
        <v>2</v>
      </c>
      <c r="E5795" t="s">
        <v>29850</v>
      </c>
      <c r="F5795" t="s">
        <v>7054</v>
      </c>
      <c r="G5795" t="s">
        <v>4</v>
      </c>
      <c r="H5795" t="s">
        <v>891</v>
      </c>
      <c r="I5795" s="2">
        <v>3030</v>
      </c>
      <c r="J5795" s="5"/>
      <c r="L5795" s="5"/>
      <c r="M5795" s="2">
        <f t="shared" si="90"/>
        <v>-73139.729999999574</v>
      </c>
      <c r="P5795"/>
    </row>
    <row r="5796" spans="1:16" hidden="1">
      <c r="A5796" t="s">
        <v>29851</v>
      </c>
      <c r="B5796" s="1">
        <v>42121</v>
      </c>
      <c r="C5796" t="s">
        <v>29871</v>
      </c>
      <c r="D5796">
        <v>2</v>
      </c>
      <c r="E5796" t="s">
        <v>29872</v>
      </c>
      <c r="F5796" t="s">
        <v>7054</v>
      </c>
      <c r="G5796" t="s">
        <v>4</v>
      </c>
      <c r="H5796" t="s">
        <v>4403</v>
      </c>
      <c r="I5796" s="2">
        <v>4100.01</v>
      </c>
      <c r="J5796" s="5"/>
      <c r="L5796" s="5"/>
      <c r="M5796" s="2">
        <f t="shared" si="90"/>
        <v>-69039.719999999579</v>
      </c>
      <c r="P5796"/>
    </row>
    <row r="5797" spans="1:16" hidden="1">
      <c r="A5797" t="s">
        <v>29873</v>
      </c>
      <c r="B5797" s="1">
        <v>42121</v>
      </c>
      <c r="C5797" t="s">
        <v>29892</v>
      </c>
      <c r="D5797">
        <v>2</v>
      </c>
      <c r="E5797" t="s">
        <v>29893</v>
      </c>
      <c r="F5797" t="s">
        <v>7054</v>
      </c>
      <c r="G5797" t="s">
        <v>4</v>
      </c>
      <c r="H5797" t="s">
        <v>1614</v>
      </c>
      <c r="I5797" s="2">
        <v>1840</v>
      </c>
      <c r="J5797" s="5"/>
      <c r="L5797" s="5"/>
      <c r="M5797" s="2">
        <f t="shared" si="90"/>
        <v>-67199.719999999579</v>
      </c>
      <c r="P5797"/>
    </row>
    <row r="5798" spans="1:16" hidden="1">
      <c r="A5798" t="s">
        <v>29894</v>
      </c>
      <c r="B5798" s="1">
        <v>42121</v>
      </c>
      <c r="C5798" t="s">
        <v>29919</v>
      </c>
      <c r="D5798">
        <v>2</v>
      </c>
      <c r="E5798" t="s">
        <v>29920</v>
      </c>
      <c r="F5798" t="s">
        <v>7054</v>
      </c>
      <c r="G5798" t="s">
        <v>4</v>
      </c>
      <c r="H5798" t="s">
        <v>21539</v>
      </c>
      <c r="I5798" s="2">
        <v>3030</v>
      </c>
      <c r="J5798" s="5"/>
      <c r="L5798" s="5"/>
      <c r="M5798" s="2">
        <f t="shared" si="90"/>
        <v>-64169.719999999579</v>
      </c>
      <c r="P5798"/>
    </row>
    <row r="5799" spans="1:16" hidden="1">
      <c r="A5799" t="s">
        <v>29921</v>
      </c>
      <c r="B5799" s="1">
        <v>42121</v>
      </c>
      <c r="C5799" t="s">
        <v>7907</v>
      </c>
      <c r="D5799">
        <v>2</v>
      </c>
      <c r="E5799" t="s">
        <v>29941</v>
      </c>
      <c r="F5799" t="s">
        <v>7054</v>
      </c>
      <c r="G5799" t="s">
        <v>4</v>
      </c>
      <c r="H5799" t="s">
        <v>29942</v>
      </c>
      <c r="I5799" s="2">
        <v>1025</v>
      </c>
      <c r="J5799" s="5"/>
      <c r="L5799" s="5"/>
      <c r="M5799" s="2">
        <f t="shared" si="90"/>
        <v>-63144.719999999579</v>
      </c>
      <c r="P5799"/>
    </row>
    <row r="5800" spans="1:16" hidden="1">
      <c r="A5800" t="s">
        <v>29943</v>
      </c>
      <c r="B5800" s="1">
        <v>42121</v>
      </c>
      <c r="C5800" t="s">
        <v>18</v>
      </c>
      <c r="D5800">
        <v>2</v>
      </c>
      <c r="E5800" t="s">
        <v>29961</v>
      </c>
      <c r="F5800" t="s">
        <v>13559</v>
      </c>
      <c r="G5800" t="s">
        <v>479</v>
      </c>
      <c r="H5800" t="s">
        <v>20601</v>
      </c>
      <c r="I5800" s="2">
        <v>162.4</v>
      </c>
      <c r="J5800" s="5"/>
      <c r="L5800" s="5"/>
      <c r="M5800" s="2">
        <f t="shared" si="90"/>
        <v>-62982.319999999578</v>
      </c>
      <c r="P5800"/>
    </row>
    <row r="5801" spans="1:16" hidden="1">
      <c r="A5801" t="s">
        <v>29962</v>
      </c>
      <c r="B5801" s="1">
        <v>42121</v>
      </c>
      <c r="C5801" t="s">
        <v>29982</v>
      </c>
      <c r="D5801">
        <v>2</v>
      </c>
      <c r="E5801" t="s">
        <v>29983</v>
      </c>
      <c r="F5801" t="s">
        <v>7054</v>
      </c>
      <c r="G5801" t="s">
        <v>4</v>
      </c>
      <c r="H5801" t="s">
        <v>29984</v>
      </c>
      <c r="I5801" s="2">
        <v>4100.01</v>
      </c>
      <c r="J5801" s="5"/>
      <c r="L5801" s="5"/>
      <c r="M5801" s="2">
        <f t="shared" si="90"/>
        <v>-58882.309999999576</v>
      </c>
      <c r="P5801"/>
    </row>
    <row r="5802" spans="1:16" hidden="1">
      <c r="A5802" t="s">
        <v>29985</v>
      </c>
      <c r="B5802" s="1">
        <v>42121</v>
      </c>
      <c r="C5802" t="s">
        <v>30002</v>
      </c>
      <c r="D5802">
        <v>2</v>
      </c>
      <c r="E5802" t="s">
        <v>30003</v>
      </c>
      <c r="F5802" t="s">
        <v>7054</v>
      </c>
      <c r="G5802" t="s">
        <v>4</v>
      </c>
      <c r="H5802" t="s">
        <v>4920</v>
      </c>
      <c r="I5802" s="2">
        <v>5142.04</v>
      </c>
      <c r="J5802" s="5"/>
      <c r="L5802" s="5"/>
      <c r="M5802" s="2">
        <f t="shared" si="90"/>
        <v>-53740.269999999575</v>
      </c>
      <c r="P5802"/>
    </row>
    <row r="5803" spans="1:16" hidden="1">
      <c r="A5803" t="s">
        <v>30004</v>
      </c>
      <c r="B5803" s="1">
        <v>42121</v>
      </c>
      <c r="C5803" t="s">
        <v>30026</v>
      </c>
      <c r="D5803">
        <v>2</v>
      </c>
      <c r="E5803" t="s">
        <v>30027</v>
      </c>
      <c r="F5803" t="s">
        <v>7054</v>
      </c>
      <c r="G5803" t="s">
        <v>4</v>
      </c>
      <c r="H5803" t="s">
        <v>8204</v>
      </c>
      <c r="J5803" s="5"/>
      <c r="K5803" s="2">
        <v>2636.9</v>
      </c>
      <c r="L5803" s="5"/>
      <c r="M5803" s="2">
        <f t="shared" si="90"/>
        <v>-56377.169999999576</v>
      </c>
      <c r="P5803"/>
    </row>
    <row r="5804" spans="1:16" hidden="1">
      <c r="A5804" t="s">
        <v>30004</v>
      </c>
      <c r="B5804" s="1">
        <v>42121</v>
      </c>
      <c r="C5804" t="s">
        <v>30026</v>
      </c>
      <c r="D5804">
        <v>2</v>
      </c>
      <c r="E5804" t="s">
        <v>30027</v>
      </c>
      <c r="F5804" t="s">
        <v>7054</v>
      </c>
      <c r="G5804" t="s">
        <v>4</v>
      </c>
      <c r="H5804" t="s">
        <v>8204</v>
      </c>
      <c r="I5804" s="2">
        <v>4952.1899999999996</v>
      </c>
      <c r="J5804" s="5"/>
      <c r="L5804" s="5"/>
      <c r="M5804" s="2">
        <f t="shared" si="90"/>
        <v>-51424.979999999574</v>
      </c>
      <c r="P5804"/>
    </row>
    <row r="5805" spans="1:16" hidden="1">
      <c r="A5805" t="s">
        <v>30028</v>
      </c>
      <c r="B5805" s="1">
        <v>42121</v>
      </c>
      <c r="C5805" t="s">
        <v>30049</v>
      </c>
      <c r="D5805">
        <v>2</v>
      </c>
      <c r="E5805" t="s">
        <v>30050</v>
      </c>
      <c r="F5805" t="s">
        <v>7054</v>
      </c>
      <c r="G5805" t="s">
        <v>4</v>
      </c>
      <c r="H5805" t="s">
        <v>30051</v>
      </c>
      <c r="I5805" s="2">
        <v>1025</v>
      </c>
      <c r="J5805" s="5"/>
      <c r="L5805" s="5"/>
      <c r="M5805" s="2">
        <f t="shared" si="90"/>
        <v>-50399.979999999574</v>
      </c>
      <c r="P5805"/>
    </row>
    <row r="5806" spans="1:16" hidden="1">
      <c r="A5806" t="s">
        <v>30052</v>
      </c>
      <c r="B5806" s="1">
        <v>42121</v>
      </c>
      <c r="C5806" t="s">
        <v>30067</v>
      </c>
      <c r="D5806">
        <v>1</v>
      </c>
      <c r="E5806" t="s">
        <v>30068</v>
      </c>
      <c r="F5806" t="s">
        <v>13565</v>
      </c>
      <c r="G5806" t="s">
        <v>4</v>
      </c>
      <c r="H5806" t="s">
        <v>7931</v>
      </c>
      <c r="I5806" s="2">
        <v>36703.25</v>
      </c>
      <c r="J5806" s="5"/>
      <c r="L5806" s="5"/>
      <c r="M5806" s="2">
        <f t="shared" si="90"/>
        <v>-13696.729999999574</v>
      </c>
      <c r="P5806"/>
    </row>
    <row r="5807" spans="1:16" hidden="1">
      <c r="A5807" t="s">
        <v>30069</v>
      </c>
      <c r="B5807" s="1">
        <v>42121</v>
      </c>
      <c r="C5807" t="s">
        <v>18</v>
      </c>
      <c r="D5807">
        <v>2</v>
      </c>
      <c r="E5807" t="s">
        <v>30086</v>
      </c>
      <c r="F5807" t="s">
        <v>13559</v>
      </c>
      <c r="G5807" t="s">
        <v>479</v>
      </c>
      <c r="H5807" t="s">
        <v>3002</v>
      </c>
      <c r="J5807" s="5"/>
      <c r="K5807" s="2">
        <v>180.86</v>
      </c>
      <c r="L5807" s="5"/>
      <c r="M5807" s="2">
        <f t="shared" si="90"/>
        <v>-13877.589999999575</v>
      </c>
      <c r="P5807"/>
    </row>
    <row r="5808" spans="1:16" hidden="1">
      <c r="A5808" t="s">
        <v>30069</v>
      </c>
      <c r="B5808" s="1">
        <v>42121</v>
      </c>
      <c r="C5808" t="s">
        <v>18</v>
      </c>
      <c r="D5808">
        <v>2</v>
      </c>
      <c r="E5808" t="s">
        <v>30086</v>
      </c>
      <c r="F5808" t="s">
        <v>13559</v>
      </c>
      <c r="G5808" t="s">
        <v>479</v>
      </c>
      <c r="H5808" t="s">
        <v>3002</v>
      </c>
      <c r="I5808" s="2">
        <v>180.86</v>
      </c>
      <c r="J5808" s="5"/>
      <c r="L5808" s="5"/>
      <c r="M5808" s="2">
        <f t="shared" si="90"/>
        <v>-13696.729999999574</v>
      </c>
      <c r="P5808"/>
    </row>
    <row r="5809" spans="1:16" hidden="1">
      <c r="A5809" t="s">
        <v>30087</v>
      </c>
      <c r="B5809" s="1">
        <v>42121</v>
      </c>
      <c r="C5809" t="s">
        <v>30107</v>
      </c>
      <c r="D5809">
        <v>2</v>
      </c>
      <c r="E5809" t="s">
        <v>30108</v>
      </c>
      <c r="F5809" t="s">
        <v>7054</v>
      </c>
      <c r="G5809" t="s">
        <v>4</v>
      </c>
      <c r="H5809" t="s">
        <v>2515</v>
      </c>
      <c r="J5809" s="5"/>
      <c r="K5809" s="2">
        <v>2084.8200000000002</v>
      </c>
      <c r="L5809" s="5"/>
      <c r="M5809" s="2">
        <f t="shared" si="90"/>
        <v>-15781.549999999574</v>
      </c>
      <c r="P5809"/>
    </row>
    <row r="5810" spans="1:16" hidden="1">
      <c r="A5810" t="s">
        <v>30087</v>
      </c>
      <c r="B5810" s="1">
        <v>42121</v>
      </c>
      <c r="C5810" t="s">
        <v>30107</v>
      </c>
      <c r="D5810">
        <v>2</v>
      </c>
      <c r="E5810" t="s">
        <v>30108</v>
      </c>
      <c r="F5810" t="s">
        <v>7054</v>
      </c>
      <c r="G5810" t="s">
        <v>4</v>
      </c>
      <c r="H5810" t="s">
        <v>2515</v>
      </c>
      <c r="I5810" s="2">
        <v>2084.8200000000002</v>
      </c>
      <c r="J5810" s="5"/>
      <c r="L5810" s="5"/>
      <c r="M5810" s="2">
        <f t="shared" si="90"/>
        <v>-13696.729999999574</v>
      </c>
      <c r="P5810"/>
    </row>
    <row r="5811" spans="1:16" hidden="1">
      <c r="A5811" t="s">
        <v>30109</v>
      </c>
      <c r="B5811" s="1">
        <v>42121</v>
      </c>
      <c r="C5811" t="s">
        <v>30128</v>
      </c>
      <c r="D5811">
        <v>2</v>
      </c>
      <c r="E5811" t="s">
        <v>30129</v>
      </c>
      <c r="F5811" t="s">
        <v>7054</v>
      </c>
      <c r="G5811" t="s">
        <v>4</v>
      </c>
      <c r="H5811" t="s">
        <v>2515</v>
      </c>
      <c r="I5811" s="2">
        <v>3399.99</v>
      </c>
      <c r="J5811" s="5"/>
      <c r="L5811" s="5"/>
      <c r="M5811" s="2">
        <f t="shared" si="90"/>
        <v>-10296.739999999574</v>
      </c>
      <c r="P5811"/>
    </row>
    <row r="5812" spans="1:16" hidden="1">
      <c r="A5812" t="s">
        <v>30130</v>
      </c>
      <c r="B5812" s="1">
        <v>42121</v>
      </c>
      <c r="C5812" t="s">
        <v>18</v>
      </c>
      <c r="D5812">
        <v>2</v>
      </c>
      <c r="E5812" t="s">
        <v>30152</v>
      </c>
      <c r="F5812" t="s">
        <v>13559</v>
      </c>
      <c r="G5812" t="s">
        <v>479</v>
      </c>
      <c r="H5812" t="s">
        <v>1164</v>
      </c>
      <c r="J5812" s="5"/>
      <c r="K5812" s="2">
        <v>209.08</v>
      </c>
      <c r="L5812" s="5"/>
      <c r="M5812" s="2">
        <f t="shared" si="90"/>
        <v>-10505.819999999574</v>
      </c>
      <c r="P5812"/>
    </row>
    <row r="5813" spans="1:16" hidden="1">
      <c r="A5813" t="s">
        <v>30130</v>
      </c>
      <c r="B5813" s="1">
        <v>42121</v>
      </c>
      <c r="C5813" t="s">
        <v>18</v>
      </c>
      <c r="D5813">
        <v>2</v>
      </c>
      <c r="E5813" t="s">
        <v>30152</v>
      </c>
      <c r="F5813" t="s">
        <v>13559</v>
      </c>
      <c r="G5813" t="s">
        <v>479</v>
      </c>
      <c r="H5813" t="s">
        <v>1164</v>
      </c>
      <c r="I5813" s="2">
        <v>209.08</v>
      </c>
      <c r="J5813" s="5"/>
      <c r="L5813" s="5"/>
      <c r="M5813" s="2">
        <f t="shared" si="90"/>
        <v>-10296.739999999574</v>
      </c>
      <c r="P5813"/>
    </row>
    <row r="5814" spans="1:16" hidden="1">
      <c r="A5814" t="s">
        <v>30153</v>
      </c>
      <c r="B5814" s="1">
        <v>42121</v>
      </c>
      <c r="C5814" t="s">
        <v>30173</v>
      </c>
      <c r="D5814">
        <v>2</v>
      </c>
      <c r="E5814" t="s">
        <v>30174</v>
      </c>
      <c r="F5814" t="s">
        <v>7054</v>
      </c>
      <c r="G5814" t="s">
        <v>4</v>
      </c>
      <c r="H5814" t="s">
        <v>285</v>
      </c>
      <c r="I5814" s="2">
        <v>1025</v>
      </c>
      <c r="J5814" s="5"/>
      <c r="L5814" s="5"/>
      <c r="M5814" s="2">
        <f t="shared" si="90"/>
        <v>-9271.7399999995741</v>
      </c>
      <c r="P5814"/>
    </row>
    <row r="5815" spans="1:16" hidden="1">
      <c r="A5815" t="s">
        <v>30175</v>
      </c>
      <c r="B5815" s="1">
        <v>42121</v>
      </c>
      <c r="C5815" t="s">
        <v>30192</v>
      </c>
      <c r="D5815">
        <v>2</v>
      </c>
      <c r="E5815" t="s">
        <v>30193</v>
      </c>
      <c r="F5815" t="s">
        <v>7054</v>
      </c>
      <c r="G5815" t="s">
        <v>4</v>
      </c>
      <c r="H5815" t="s">
        <v>25850</v>
      </c>
      <c r="I5815" s="2">
        <v>3030.01</v>
      </c>
      <c r="J5815" s="5"/>
      <c r="L5815" s="5"/>
      <c r="M5815" s="2">
        <f t="shared" si="90"/>
        <v>-6241.7299999995739</v>
      </c>
      <c r="P5815"/>
    </row>
    <row r="5816" spans="1:16" hidden="1">
      <c r="A5816" t="s">
        <v>30194</v>
      </c>
      <c r="B5816" s="1">
        <v>42121</v>
      </c>
      <c r="C5816" t="s">
        <v>18</v>
      </c>
      <c r="D5816">
        <v>2</v>
      </c>
      <c r="E5816" t="s">
        <v>30213</v>
      </c>
      <c r="F5816" t="s">
        <v>13559</v>
      </c>
      <c r="G5816" t="s">
        <v>479</v>
      </c>
      <c r="H5816" t="s">
        <v>1495</v>
      </c>
      <c r="I5816" s="2">
        <v>80.13</v>
      </c>
      <c r="J5816" s="5"/>
      <c r="L5816" s="5"/>
      <c r="M5816" s="2">
        <f t="shared" si="90"/>
        <v>-6161.5999999995738</v>
      </c>
      <c r="P5816"/>
    </row>
    <row r="5817" spans="1:16" hidden="1">
      <c r="A5817" t="s">
        <v>30214</v>
      </c>
      <c r="B5817" s="1">
        <v>42121</v>
      </c>
      <c r="C5817" t="s">
        <v>30238</v>
      </c>
      <c r="D5817">
        <v>2</v>
      </c>
      <c r="E5817" t="s">
        <v>30239</v>
      </c>
      <c r="F5817" t="s">
        <v>7054</v>
      </c>
      <c r="G5817" t="s">
        <v>4</v>
      </c>
      <c r="H5817" t="s">
        <v>6077</v>
      </c>
      <c r="I5817" s="2">
        <v>7310.61</v>
      </c>
      <c r="J5817" s="5"/>
      <c r="L5817" s="5"/>
      <c r="M5817" s="2">
        <f t="shared" si="90"/>
        <v>1149.0100000004259</v>
      </c>
      <c r="P5817"/>
    </row>
    <row r="5818" spans="1:16" hidden="1">
      <c r="A5818" t="s">
        <v>30240</v>
      </c>
      <c r="B5818" s="1">
        <v>42121</v>
      </c>
      <c r="C5818" t="s">
        <v>30260</v>
      </c>
      <c r="D5818">
        <v>2</v>
      </c>
      <c r="E5818" t="s">
        <v>30261</v>
      </c>
      <c r="F5818" t="s">
        <v>7054</v>
      </c>
      <c r="G5818" t="s">
        <v>4</v>
      </c>
      <c r="H5818" t="s">
        <v>17452</v>
      </c>
      <c r="I5818" s="2">
        <v>1840</v>
      </c>
      <c r="J5818" s="5"/>
      <c r="L5818" s="5"/>
      <c r="M5818" s="2">
        <f t="shared" si="90"/>
        <v>2989.0100000004259</v>
      </c>
      <c r="P5818"/>
    </row>
    <row r="5819" spans="1:16" hidden="1">
      <c r="A5819" t="s">
        <v>30262</v>
      </c>
      <c r="B5819" s="1">
        <v>42121</v>
      </c>
      <c r="C5819" t="s">
        <v>30281</v>
      </c>
      <c r="D5819">
        <v>1</v>
      </c>
      <c r="E5819" t="s">
        <v>30282</v>
      </c>
      <c r="F5819" t="s">
        <v>13565</v>
      </c>
      <c r="G5819" t="s">
        <v>4</v>
      </c>
      <c r="H5819" t="s">
        <v>30283</v>
      </c>
      <c r="I5819" s="2">
        <v>5000</v>
      </c>
      <c r="J5819" s="5"/>
      <c r="L5819" s="5"/>
      <c r="M5819" s="2">
        <f t="shared" si="90"/>
        <v>7989.0100000004259</v>
      </c>
      <c r="P5819"/>
    </row>
    <row r="5820" spans="1:16" hidden="1">
      <c r="A5820" t="s">
        <v>8136</v>
      </c>
      <c r="B5820" s="36">
        <v>42122</v>
      </c>
      <c r="C5820" s="35" t="s">
        <v>1</v>
      </c>
      <c r="D5820" s="35">
        <v>1</v>
      </c>
      <c r="E5820" s="35" t="s">
        <v>8140</v>
      </c>
      <c r="F5820" s="35" t="s">
        <v>16</v>
      </c>
      <c r="G5820" s="35" t="s">
        <v>4</v>
      </c>
      <c r="H5820" s="35" t="s">
        <v>299</v>
      </c>
      <c r="I5820" s="11"/>
      <c r="J5820" s="12"/>
      <c r="K5820" s="11">
        <v>60000</v>
      </c>
      <c r="L5820" s="12"/>
      <c r="M5820" s="11">
        <f t="shared" si="90"/>
        <v>-52010.989999999576</v>
      </c>
      <c r="P5820"/>
    </row>
    <row r="5821" spans="1:16" hidden="1">
      <c r="A5821" t="s">
        <v>8167</v>
      </c>
      <c r="B5821" s="1">
        <v>42122</v>
      </c>
      <c r="C5821" t="s">
        <v>1</v>
      </c>
      <c r="D5821">
        <v>1</v>
      </c>
      <c r="E5821" t="s">
        <v>8176</v>
      </c>
      <c r="F5821" t="s">
        <v>13</v>
      </c>
      <c r="G5821" t="s">
        <v>4</v>
      </c>
      <c r="H5821" t="s">
        <v>8177</v>
      </c>
      <c r="J5821" s="5"/>
      <c r="K5821" s="2">
        <v>632000</v>
      </c>
      <c r="L5821" s="5"/>
      <c r="M5821" s="2">
        <f t="shared" si="90"/>
        <v>-684010.98999999953</v>
      </c>
      <c r="P5821"/>
    </row>
    <row r="5822" spans="1:16" hidden="1">
      <c r="A5822" t="s">
        <v>8186</v>
      </c>
      <c r="B5822" s="1">
        <v>42122</v>
      </c>
      <c r="C5822" t="s">
        <v>6</v>
      </c>
      <c r="D5822">
        <v>1</v>
      </c>
      <c r="E5822" t="s">
        <v>8194</v>
      </c>
      <c r="F5822" t="s">
        <v>29</v>
      </c>
      <c r="G5822" t="s">
        <v>4</v>
      </c>
      <c r="H5822" t="s">
        <v>8195</v>
      </c>
      <c r="I5822" s="2">
        <v>100</v>
      </c>
      <c r="J5822" s="5"/>
      <c r="L5822" s="5"/>
      <c r="M5822" s="2">
        <f t="shared" si="90"/>
        <v>-683910.98999999953</v>
      </c>
      <c r="P5822"/>
    </row>
    <row r="5823" spans="1:16" hidden="1">
      <c r="A5823" t="s">
        <v>8196</v>
      </c>
      <c r="B5823" s="1">
        <v>42122</v>
      </c>
      <c r="C5823" t="s">
        <v>1</v>
      </c>
      <c r="D5823">
        <v>1</v>
      </c>
      <c r="E5823" t="s">
        <v>8199</v>
      </c>
      <c r="F5823" t="s">
        <v>13</v>
      </c>
      <c r="G5823" t="s">
        <v>4</v>
      </c>
      <c r="H5823" t="s">
        <v>8177</v>
      </c>
      <c r="J5823" s="5"/>
      <c r="K5823" s="2">
        <v>12977.24</v>
      </c>
      <c r="L5823" s="5"/>
      <c r="M5823" s="2">
        <f t="shared" si="90"/>
        <v>-696888.22999999952</v>
      </c>
      <c r="P5823"/>
    </row>
    <row r="5824" spans="1:16" hidden="1">
      <c r="A5824" t="s">
        <v>8205</v>
      </c>
      <c r="B5824" s="1">
        <v>42122</v>
      </c>
      <c r="C5824" t="s">
        <v>1</v>
      </c>
      <c r="D5824">
        <v>1</v>
      </c>
      <c r="E5824" t="s">
        <v>8207</v>
      </c>
      <c r="F5824" t="s">
        <v>13</v>
      </c>
      <c r="G5824" t="s">
        <v>4</v>
      </c>
      <c r="H5824" t="s">
        <v>8208</v>
      </c>
      <c r="J5824" s="5"/>
      <c r="K5824" s="2">
        <v>180000</v>
      </c>
      <c r="L5824" s="5"/>
      <c r="M5824" s="2">
        <f t="shared" si="90"/>
        <v>-876888.22999999952</v>
      </c>
      <c r="P5824"/>
    </row>
    <row r="5825" spans="1:16" hidden="1">
      <c r="A5825" t="s">
        <v>8209</v>
      </c>
      <c r="B5825" s="1">
        <v>42122</v>
      </c>
      <c r="C5825" t="s">
        <v>1</v>
      </c>
      <c r="D5825">
        <v>1</v>
      </c>
      <c r="E5825" t="s">
        <v>8210</v>
      </c>
      <c r="F5825" t="s">
        <v>13</v>
      </c>
      <c r="G5825" t="s">
        <v>4</v>
      </c>
      <c r="H5825" t="s">
        <v>8208</v>
      </c>
      <c r="J5825" s="5"/>
      <c r="K5825" s="2">
        <v>76700</v>
      </c>
      <c r="L5825" s="5"/>
      <c r="M5825" s="2">
        <f t="shared" si="90"/>
        <v>-953588.22999999952</v>
      </c>
      <c r="P5825"/>
    </row>
    <row r="5826" spans="1:16" hidden="1">
      <c r="A5826" t="s">
        <v>8216</v>
      </c>
      <c r="B5826" s="1">
        <v>42122</v>
      </c>
      <c r="C5826" t="s">
        <v>1</v>
      </c>
      <c r="D5826">
        <v>1</v>
      </c>
      <c r="E5826" t="s">
        <v>8217</v>
      </c>
      <c r="F5826" t="s">
        <v>13</v>
      </c>
      <c r="G5826" t="s">
        <v>4</v>
      </c>
      <c r="H5826" t="s">
        <v>5442</v>
      </c>
      <c r="J5826" s="5"/>
      <c r="K5826" s="2">
        <v>192000</v>
      </c>
      <c r="L5826" s="5"/>
      <c r="M5826" s="2">
        <f t="shared" si="90"/>
        <v>-1145588.2299999995</v>
      </c>
      <c r="P5826"/>
    </row>
    <row r="5827" spans="1:16" hidden="1">
      <c r="A5827" t="s">
        <v>8222</v>
      </c>
      <c r="B5827" s="1">
        <v>42122</v>
      </c>
      <c r="C5827" t="s">
        <v>1</v>
      </c>
      <c r="D5827">
        <v>1</v>
      </c>
      <c r="E5827" t="s">
        <v>8229</v>
      </c>
      <c r="F5827" t="s">
        <v>16</v>
      </c>
      <c r="G5827" t="s">
        <v>4</v>
      </c>
      <c r="H5827" t="s">
        <v>8230</v>
      </c>
      <c r="J5827" s="5"/>
      <c r="K5827" s="2">
        <v>210000</v>
      </c>
      <c r="L5827" s="5"/>
      <c r="M5827" s="2">
        <f t="shared" si="90"/>
        <v>-1355588.2299999995</v>
      </c>
      <c r="P5827"/>
    </row>
    <row r="5828" spans="1:16" hidden="1">
      <c r="A5828" t="s">
        <v>8251</v>
      </c>
      <c r="B5828" s="1">
        <v>42122</v>
      </c>
      <c r="C5828" t="s">
        <v>1</v>
      </c>
      <c r="D5828">
        <v>1</v>
      </c>
      <c r="E5828" t="s">
        <v>8254</v>
      </c>
      <c r="F5828" t="s">
        <v>13</v>
      </c>
      <c r="G5828" t="s">
        <v>4</v>
      </c>
      <c r="H5828" t="s">
        <v>8255</v>
      </c>
      <c r="J5828" s="5"/>
      <c r="K5828" s="2">
        <v>53000</v>
      </c>
      <c r="L5828" s="5"/>
      <c r="M5828" s="2">
        <f t="shared" si="90"/>
        <v>-1408588.2299999995</v>
      </c>
      <c r="P5828"/>
    </row>
    <row r="5829" spans="1:16" hidden="1">
      <c r="A5829" t="s">
        <v>8265</v>
      </c>
      <c r="B5829" s="1">
        <v>42122</v>
      </c>
      <c r="C5829" t="s">
        <v>1</v>
      </c>
      <c r="D5829">
        <v>1</v>
      </c>
      <c r="E5829" t="s">
        <v>8268</v>
      </c>
      <c r="F5829" t="s">
        <v>16</v>
      </c>
      <c r="G5829" t="s">
        <v>4</v>
      </c>
      <c r="H5829" t="s">
        <v>8255</v>
      </c>
      <c r="J5829" s="5"/>
      <c r="K5829" s="2">
        <v>22000</v>
      </c>
      <c r="L5829" s="5"/>
      <c r="M5829" s="2">
        <f t="shared" si="90"/>
        <v>-1430588.2299999995</v>
      </c>
      <c r="P5829"/>
    </row>
    <row r="5830" spans="1:16" hidden="1">
      <c r="A5830" t="s">
        <v>8278</v>
      </c>
      <c r="B5830" s="1">
        <v>42122</v>
      </c>
      <c r="C5830" t="s">
        <v>11</v>
      </c>
      <c r="D5830">
        <v>1</v>
      </c>
      <c r="E5830" t="s">
        <v>8281</v>
      </c>
      <c r="F5830" t="s">
        <v>13</v>
      </c>
      <c r="G5830" t="s">
        <v>4</v>
      </c>
      <c r="H5830" t="s">
        <v>8282</v>
      </c>
      <c r="J5830" s="5"/>
      <c r="K5830" s="2">
        <v>209600</v>
      </c>
      <c r="L5830" s="5"/>
      <c r="M5830" s="2">
        <f t="shared" si="90"/>
        <v>-1640188.2299999995</v>
      </c>
      <c r="P5830"/>
    </row>
    <row r="5831" spans="1:16" hidden="1">
      <c r="A5831" t="s">
        <v>8301</v>
      </c>
      <c r="B5831" s="1">
        <v>42122</v>
      </c>
      <c r="C5831" t="s">
        <v>18</v>
      </c>
      <c r="D5831">
        <v>1</v>
      </c>
      <c r="E5831" t="s">
        <v>8306</v>
      </c>
      <c r="F5831" t="s">
        <v>13</v>
      </c>
      <c r="G5831" t="s">
        <v>4</v>
      </c>
      <c r="H5831" t="s">
        <v>1506</v>
      </c>
      <c r="J5831" s="5"/>
      <c r="K5831" s="2">
        <v>20000</v>
      </c>
      <c r="L5831" s="5"/>
      <c r="M5831" s="2">
        <f t="shared" si="90"/>
        <v>-1660188.2299999995</v>
      </c>
      <c r="P5831"/>
    </row>
    <row r="5832" spans="1:16" hidden="1">
      <c r="A5832" t="s">
        <v>8314</v>
      </c>
      <c r="B5832" s="1">
        <v>42122</v>
      </c>
      <c r="C5832" t="s">
        <v>6</v>
      </c>
      <c r="D5832">
        <v>1</v>
      </c>
      <c r="E5832" t="s">
        <v>8318</v>
      </c>
      <c r="F5832" t="s">
        <v>29</v>
      </c>
      <c r="G5832" t="s">
        <v>4</v>
      </c>
      <c r="H5832" t="s">
        <v>7409</v>
      </c>
      <c r="I5832" s="2">
        <v>171.34</v>
      </c>
      <c r="J5832" s="5"/>
      <c r="L5832" s="5"/>
      <c r="M5832" s="2">
        <f t="shared" si="90"/>
        <v>-1660016.8899999994</v>
      </c>
      <c r="P5832"/>
    </row>
    <row r="5833" spans="1:16" hidden="1">
      <c r="A5833" t="s">
        <v>8319</v>
      </c>
      <c r="B5833" s="1">
        <v>42122</v>
      </c>
      <c r="C5833" t="s">
        <v>1</v>
      </c>
      <c r="D5833">
        <v>1</v>
      </c>
      <c r="E5833" t="s">
        <v>8324</v>
      </c>
      <c r="F5833" t="s">
        <v>1439</v>
      </c>
      <c r="G5833" t="s">
        <v>4</v>
      </c>
      <c r="H5833" t="s">
        <v>2500</v>
      </c>
      <c r="J5833" s="5"/>
      <c r="K5833" s="2">
        <v>20000</v>
      </c>
      <c r="L5833" s="5"/>
      <c r="M5833" s="2">
        <f t="shared" ref="M5833:M5896" si="91">+M5832+I5833-K5833</f>
        <v>-1680016.8899999994</v>
      </c>
      <c r="P5833"/>
    </row>
    <row r="5834" spans="1:16" hidden="1">
      <c r="A5834" t="s">
        <v>8325</v>
      </c>
      <c r="B5834" s="1">
        <v>42122</v>
      </c>
      <c r="C5834" t="s">
        <v>18</v>
      </c>
      <c r="D5834">
        <v>1</v>
      </c>
      <c r="E5834" t="s">
        <v>8329</v>
      </c>
      <c r="F5834" t="s">
        <v>13</v>
      </c>
      <c r="G5834" t="s">
        <v>4</v>
      </c>
      <c r="H5834" t="s">
        <v>8330</v>
      </c>
      <c r="J5834" s="5"/>
      <c r="K5834" s="2">
        <v>200000</v>
      </c>
      <c r="L5834" s="5"/>
      <c r="M5834" s="2">
        <f t="shared" si="91"/>
        <v>-1880016.8899999994</v>
      </c>
      <c r="P5834"/>
    </row>
    <row r="5835" spans="1:16" hidden="1">
      <c r="A5835" t="s">
        <v>8340</v>
      </c>
      <c r="B5835" s="1">
        <v>42122</v>
      </c>
      <c r="C5835" t="s">
        <v>18</v>
      </c>
      <c r="D5835">
        <v>1</v>
      </c>
      <c r="E5835" t="s">
        <v>8345</v>
      </c>
      <c r="F5835" t="s">
        <v>13</v>
      </c>
      <c r="G5835" t="s">
        <v>4</v>
      </c>
      <c r="H5835" t="s">
        <v>1506</v>
      </c>
      <c r="J5835" s="5"/>
      <c r="K5835" s="2">
        <v>20000</v>
      </c>
      <c r="L5835" s="5"/>
      <c r="M5835" s="2">
        <f t="shared" si="91"/>
        <v>-1900016.8899999994</v>
      </c>
      <c r="P5835"/>
    </row>
    <row r="5836" spans="1:16" hidden="1">
      <c r="A5836" t="s">
        <v>8360</v>
      </c>
      <c r="B5836" s="1">
        <v>42122</v>
      </c>
      <c r="C5836" t="s">
        <v>18</v>
      </c>
      <c r="D5836">
        <v>1</v>
      </c>
      <c r="E5836" t="s">
        <v>8363</v>
      </c>
      <c r="F5836" t="s">
        <v>13</v>
      </c>
      <c r="G5836" t="s">
        <v>4</v>
      </c>
      <c r="H5836" t="s">
        <v>8364</v>
      </c>
      <c r="J5836" s="5"/>
      <c r="K5836" s="2">
        <v>40000</v>
      </c>
      <c r="L5836" s="5"/>
      <c r="M5836" s="2">
        <f t="shared" si="91"/>
        <v>-1940016.8899999994</v>
      </c>
      <c r="P5836"/>
    </row>
    <row r="5837" spans="1:16" hidden="1">
      <c r="A5837" t="s">
        <v>8376</v>
      </c>
      <c r="B5837" s="1">
        <v>42122</v>
      </c>
      <c r="C5837" t="s">
        <v>43</v>
      </c>
      <c r="D5837">
        <v>1</v>
      </c>
      <c r="E5837" t="s">
        <v>8379</v>
      </c>
      <c r="F5837" t="s">
        <v>16</v>
      </c>
      <c r="G5837" t="s">
        <v>4</v>
      </c>
      <c r="H5837" t="s">
        <v>8380</v>
      </c>
      <c r="J5837" s="5"/>
      <c r="K5837" s="2">
        <v>1025</v>
      </c>
      <c r="L5837" s="5"/>
      <c r="M5837" s="2">
        <f t="shared" si="91"/>
        <v>-1941041.8899999994</v>
      </c>
      <c r="P5837"/>
    </row>
    <row r="5838" spans="1:16" hidden="1">
      <c r="A5838" t="s">
        <v>8581</v>
      </c>
      <c r="B5838" s="1">
        <v>42122</v>
      </c>
      <c r="C5838" t="s">
        <v>6</v>
      </c>
      <c r="D5838">
        <v>1</v>
      </c>
      <c r="E5838" t="s">
        <v>8586</v>
      </c>
      <c r="F5838" t="s">
        <v>29</v>
      </c>
      <c r="G5838" t="s">
        <v>4</v>
      </c>
      <c r="H5838" t="s">
        <v>2079</v>
      </c>
      <c r="I5838" s="2">
        <v>100</v>
      </c>
      <c r="J5838" s="5"/>
      <c r="L5838" s="5"/>
      <c r="M5838" s="2">
        <f t="shared" si="91"/>
        <v>-1940941.8899999994</v>
      </c>
      <c r="P5838"/>
    </row>
    <row r="5839" spans="1:16" hidden="1">
      <c r="A5839" t="s">
        <v>8590</v>
      </c>
      <c r="B5839" s="1">
        <v>42122</v>
      </c>
      <c r="C5839" t="s">
        <v>6</v>
      </c>
      <c r="D5839">
        <v>1</v>
      </c>
      <c r="E5839" t="s">
        <v>8592</v>
      </c>
      <c r="F5839" t="s">
        <v>29</v>
      </c>
      <c r="G5839" t="s">
        <v>4</v>
      </c>
      <c r="H5839" t="s">
        <v>6975</v>
      </c>
      <c r="I5839" s="2">
        <v>244.04</v>
      </c>
      <c r="J5839" s="5"/>
      <c r="L5839" s="5"/>
      <c r="M5839" s="2">
        <f t="shared" si="91"/>
        <v>-1940697.8499999994</v>
      </c>
      <c r="P5839"/>
    </row>
    <row r="5840" spans="1:16" hidden="1">
      <c r="A5840" t="s">
        <v>8600</v>
      </c>
      <c r="B5840" s="1">
        <v>42122</v>
      </c>
      <c r="C5840" t="s">
        <v>18</v>
      </c>
      <c r="D5840">
        <v>1</v>
      </c>
      <c r="E5840" t="s">
        <v>8306</v>
      </c>
      <c r="F5840" t="s">
        <v>13</v>
      </c>
      <c r="G5840" t="s">
        <v>4</v>
      </c>
      <c r="H5840" t="s">
        <v>8603</v>
      </c>
      <c r="I5840" s="2">
        <v>20000</v>
      </c>
      <c r="J5840" s="5"/>
      <c r="L5840" s="5"/>
      <c r="M5840" s="2">
        <f t="shared" si="91"/>
        <v>-1920697.8499999994</v>
      </c>
      <c r="P5840"/>
    </row>
    <row r="5841" spans="1:16" hidden="1">
      <c r="A5841" t="s">
        <v>8604</v>
      </c>
      <c r="B5841" s="1">
        <v>42122</v>
      </c>
      <c r="C5841" t="s">
        <v>1</v>
      </c>
      <c r="D5841">
        <v>1</v>
      </c>
      <c r="E5841" t="s">
        <v>8607</v>
      </c>
      <c r="F5841" t="s">
        <v>13</v>
      </c>
      <c r="G5841" t="s">
        <v>4</v>
      </c>
      <c r="H5841" t="s">
        <v>299</v>
      </c>
      <c r="J5841" s="5"/>
      <c r="K5841" s="2">
        <v>40000</v>
      </c>
      <c r="L5841" s="5"/>
      <c r="M5841" s="2">
        <f t="shared" si="91"/>
        <v>-1960697.8499999994</v>
      </c>
      <c r="P5841"/>
    </row>
    <row r="5842" spans="1:16" hidden="1">
      <c r="A5842" t="s">
        <v>8608</v>
      </c>
      <c r="B5842" s="1">
        <v>42122</v>
      </c>
      <c r="C5842" t="s">
        <v>195</v>
      </c>
      <c r="D5842">
        <v>1</v>
      </c>
      <c r="E5842" t="s">
        <v>8610</v>
      </c>
      <c r="F5842" t="s">
        <v>13</v>
      </c>
      <c r="G5842" t="s">
        <v>4</v>
      </c>
      <c r="H5842" t="s">
        <v>195</v>
      </c>
      <c r="J5842" s="5"/>
      <c r="K5842" s="2">
        <v>30529.97</v>
      </c>
      <c r="L5842" s="5"/>
      <c r="M5842" s="2">
        <f t="shared" si="91"/>
        <v>-1991227.8199999994</v>
      </c>
      <c r="P5842"/>
    </row>
    <row r="5843" spans="1:16" hidden="1">
      <c r="A5843" t="s">
        <v>8611</v>
      </c>
      <c r="B5843" s="1">
        <v>42122</v>
      </c>
      <c r="C5843" t="s">
        <v>924</v>
      </c>
      <c r="D5843">
        <v>1</v>
      </c>
      <c r="E5843" t="s">
        <v>8617</v>
      </c>
      <c r="F5843" t="s">
        <v>16</v>
      </c>
      <c r="G5843" t="s">
        <v>4</v>
      </c>
      <c r="H5843" t="s">
        <v>924</v>
      </c>
      <c r="J5843" s="5"/>
      <c r="K5843" s="2">
        <v>31980.1</v>
      </c>
      <c r="L5843" s="5"/>
      <c r="M5843" s="2">
        <f t="shared" si="91"/>
        <v>-2023207.9199999995</v>
      </c>
      <c r="P5843"/>
    </row>
    <row r="5844" spans="1:16" hidden="1">
      <c r="A5844" t="s">
        <v>8618</v>
      </c>
      <c r="B5844" s="1">
        <v>42122</v>
      </c>
      <c r="C5844" t="s">
        <v>18</v>
      </c>
      <c r="D5844">
        <v>1</v>
      </c>
      <c r="E5844" t="s">
        <v>8625</v>
      </c>
      <c r="F5844" t="s">
        <v>13</v>
      </c>
      <c r="G5844" t="s">
        <v>4</v>
      </c>
      <c r="H5844" t="s">
        <v>18</v>
      </c>
      <c r="J5844" s="5"/>
      <c r="K5844" s="2">
        <v>7772.14</v>
      </c>
      <c r="L5844" s="5"/>
      <c r="M5844" s="2">
        <f t="shared" si="91"/>
        <v>-2030980.0599999994</v>
      </c>
      <c r="P5844"/>
    </row>
    <row r="5845" spans="1:16" hidden="1">
      <c r="A5845" t="s">
        <v>30284</v>
      </c>
      <c r="B5845" s="1">
        <v>42122</v>
      </c>
      <c r="C5845" t="s">
        <v>19164</v>
      </c>
      <c r="D5845">
        <v>1</v>
      </c>
      <c r="E5845" t="s">
        <v>30305</v>
      </c>
      <c r="F5845" t="s">
        <v>13565</v>
      </c>
      <c r="G5845" t="s">
        <v>4</v>
      </c>
      <c r="H5845" t="s">
        <v>19166</v>
      </c>
      <c r="I5845" s="2">
        <v>632000</v>
      </c>
      <c r="J5845" s="5"/>
      <c r="L5845" s="5"/>
      <c r="M5845" s="2">
        <f t="shared" si="91"/>
        <v>-1398980.0599999994</v>
      </c>
      <c r="P5845"/>
    </row>
    <row r="5846" spans="1:16" hidden="1">
      <c r="A5846" t="s">
        <v>30306</v>
      </c>
      <c r="B5846" s="1">
        <v>42122</v>
      </c>
      <c r="C5846" t="s">
        <v>13900</v>
      </c>
      <c r="D5846">
        <v>1</v>
      </c>
      <c r="E5846" t="s">
        <v>30324</v>
      </c>
      <c r="F5846" t="s">
        <v>13565</v>
      </c>
      <c r="G5846" t="s">
        <v>4</v>
      </c>
      <c r="H5846" t="s">
        <v>299</v>
      </c>
      <c r="I5846" s="2">
        <v>60000</v>
      </c>
      <c r="J5846" s="5"/>
      <c r="L5846" s="5"/>
      <c r="M5846" s="2">
        <f t="shared" si="91"/>
        <v>-1338980.0599999994</v>
      </c>
      <c r="P5846"/>
    </row>
    <row r="5847" spans="1:16" hidden="1">
      <c r="A5847" t="s">
        <v>30325</v>
      </c>
      <c r="B5847" s="1">
        <v>42122</v>
      </c>
      <c r="C5847" t="s">
        <v>30347</v>
      </c>
      <c r="D5847">
        <v>2</v>
      </c>
      <c r="E5847" t="s">
        <v>30348</v>
      </c>
      <c r="F5847" t="s">
        <v>7054</v>
      </c>
      <c r="G5847" t="s">
        <v>4</v>
      </c>
      <c r="H5847" t="s">
        <v>14992</v>
      </c>
      <c r="I5847" s="2">
        <v>1025</v>
      </c>
      <c r="J5847" s="5"/>
      <c r="L5847" s="5"/>
      <c r="M5847" s="2">
        <f t="shared" si="91"/>
        <v>-1337955.0599999994</v>
      </c>
      <c r="P5847"/>
    </row>
    <row r="5848" spans="1:16" hidden="1">
      <c r="A5848" t="s">
        <v>30349</v>
      </c>
      <c r="B5848" s="1">
        <v>42122</v>
      </c>
      <c r="C5848" t="s">
        <v>30368</v>
      </c>
      <c r="D5848">
        <v>1</v>
      </c>
      <c r="E5848" t="s">
        <v>30369</v>
      </c>
      <c r="F5848" t="s">
        <v>13565</v>
      </c>
      <c r="G5848" t="s">
        <v>4</v>
      </c>
      <c r="H5848" t="s">
        <v>8208</v>
      </c>
      <c r="I5848" s="2">
        <v>76700</v>
      </c>
      <c r="J5848" s="5"/>
      <c r="L5848" s="5"/>
      <c r="M5848" s="2">
        <f t="shared" si="91"/>
        <v>-1261255.0599999994</v>
      </c>
      <c r="P5848"/>
    </row>
    <row r="5849" spans="1:16" hidden="1">
      <c r="A5849" t="s">
        <v>30370</v>
      </c>
      <c r="B5849" s="1">
        <v>42122</v>
      </c>
      <c r="C5849" t="s">
        <v>30368</v>
      </c>
      <c r="D5849">
        <v>1</v>
      </c>
      <c r="E5849" t="s">
        <v>30392</v>
      </c>
      <c r="F5849" t="s">
        <v>13565</v>
      </c>
      <c r="G5849" t="s">
        <v>4</v>
      </c>
      <c r="H5849" t="s">
        <v>8208</v>
      </c>
      <c r="I5849" s="2">
        <v>180000</v>
      </c>
      <c r="J5849" s="5"/>
      <c r="L5849" s="5"/>
      <c r="M5849" s="2">
        <f t="shared" si="91"/>
        <v>-1081255.0599999994</v>
      </c>
      <c r="P5849"/>
    </row>
    <row r="5850" spans="1:16" hidden="1">
      <c r="A5850" t="s">
        <v>30393</v>
      </c>
      <c r="B5850" s="1">
        <v>42122</v>
      </c>
      <c r="C5850" t="s">
        <v>6</v>
      </c>
      <c r="D5850">
        <v>1</v>
      </c>
      <c r="E5850" t="s">
        <v>30412</v>
      </c>
      <c r="F5850" t="s">
        <v>13610</v>
      </c>
      <c r="G5850" t="s">
        <v>4</v>
      </c>
      <c r="H5850" t="s">
        <v>19166</v>
      </c>
      <c r="I5850" s="2">
        <v>12977.24</v>
      </c>
      <c r="J5850" s="5"/>
      <c r="L5850" s="5"/>
      <c r="M5850" s="2">
        <f t="shared" si="91"/>
        <v>-1068277.8199999994</v>
      </c>
      <c r="P5850"/>
    </row>
    <row r="5851" spans="1:16" hidden="1">
      <c r="A5851" t="s">
        <v>30413</v>
      </c>
      <c r="B5851" s="1">
        <v>42122</v>
      </c>
      <c r="C5851" t="s">
        <v>28864</v>
      </c>
      <c r="D5851">
        <v>1</v>
      </c>
      <c r="E5851" t="s">
        <v>30435</v>
      </c>
      <c r="F5851" t="s">
        <v>13565</v>
      </c>
      <c r="G5851" t="s">
        <v>4</v>
      </c>
      <c r="H5851" t="s">
        <v>5442</v>
      </c>
      <c r="I5851" s="2">
        <v>192000</v>
      </c>
      <c r="J5851" s="5"/>
      <c r="L5851" s="5"/>
      <c r="M5851" s="2">
        <f t="shared" si="91"/>
        <v>-876277.81999999937</v>
      </c>
      <c r="P5851"/>
    </row>
    <row r="5852" spans="1:16" hidden="1">
      <c r="A5852" t="s">
        <v>30436</v>
      </c>
      <c r="B5852" s="1">
        <v>42122</v>
      </c>
      <c r="C5852" t="s">
        <v>30454</v>
      </c>
      <c r="D5852">
        <v>1</v>
      </c>
      <c r="E5852" t="s">
        <v>30455</v>
      </c>
      <c r="F5852" t="s">
        <v>13565</v>
      </c>
      <c r="G5852" t="s">
        <v>4</v>
      </c>
      <c r="H5852" t="s">
        <v>8230</v>
      </c>
      <c r="I5852" s="2">
        <v>210000</v>
      </c>
      <c r="J5852" s="5"/>
      <c r="L5852" s="5"/>
      <c r="M5852" s="2">
        <f t="shared" si="91"/>
        <v>-666277.81999999937</v>
      </c>
      <c r="P5852"/>
    </row>
    <row r="5853" spans="1:16" hidden="1">
      <c r="A5853" t="s">
        <v>30456</v>
      </c>
      <c r="B5853" s="1">
        <v>42122</v>
      </c>
      <c r="C5853" t="s">
        <v>9494</v>
      </c>
      <c r="D5853">
        <v>2</v>
      </c>
      <c r="E5853" t="s">
        <v>30476</v>
      </c>
      <c r="F5853" t="s">
        <v>7054</v>
      </c>
      <c r="G5853" t="s">
        <v>4</v>
      </c>
      <c r="H5853" t="s">
        <v>4788</v>
      </c>
      <c r="I5853" s="2">
        <v>1840</v>
      </c>
      <c r="J5853" s="5"/>
      <c r="L5853" s="5"/>
      <c r="M5853" s="2">
        <f t="shared" si="91"/>
        <v>-664437.81999999937</v>
      </c>
      <c r="P5853"/>
    </row>
    <row r="5854" spans="1:16" hidden="1">
      <c r="A5854" t="s">
        <v>30477</v>
      </c>
      <c r="B5854" s="1">
        <v>42122</v>
      </c>
      <c r="C5854" t="s">
        <v>18</v>
      </c>
      <c r="D5854">
        <v>2</v>
      </c>
      <c r="E5854" t="s">
        <v>30496</v>
      </c>
      <c r="F5854" t="s">
        <v>13559</v>
      </c>
      <c r="G5854" t="s">
        <v>479</v>
      </c>
      <c r="H5854" t="s">
        <v>7521</v>
      </c>
      <c r="J5854" s="5"/>
      <c r="K5854" s="2">
        <v>96.93</v>
      </c>
      <c r="L5854" s="5"/>
      <c r="M5854" s="2">
        <f t="shared" si="91"/>
        <v>-664534.74999999942</v>
      </c>
      <c r="P5854"/>
    </row>
    <row r="5855" spans="1:16" hidden="1">
      <c r="A5855" t="s">
        <v>30477</v>
      </c>
      <c r="B5855" s="1">
        <v>42122</v>
      </c>
      <c r="C5855" t="s">
        <v>18</v>
      </c>
      <c r="D5855">
        <v>2</v>
      </c>
      <c r="E5855" t="s">
        <v>30496</v>
      </c>
      <c r="F5855" t="s">
        <v>13559</v>
      </c>
      <c r="G5855" t="s">
        <v>479</v>
      </c>
      <c r="H5855" t="s">
        <v>7521</v>
      </c>
      <c r="I5855" s="2">
        <v>96.93</v>
      </c>
      <c r="J5855" s="5"/>
      <c r="L5855" s="5"/>
      <c r="M5855" s="2">
        <f t="shared" si="91"/>
        <v>-664437.81999999937</v>
      </c>
      <c r="P5855"/>
    </row>
    <row r="5856" spans="1:16" hidden="1">
      <c r="A5856" t="s">
        <v>30497</v>
      </c>
      <c r="B5856" s="1">
        <v>42122</v>
      </c>
      <c r="C5856" t="s">
        <v>30518</v>
      </c>
      <c r="D5856">
        <v>1</v>
      </c>
      <c r="E5856" t="s">
        <v>30519</v>
      </c>
      <c r="F5856" t="s">
        <v>13565</v>
      </c>
      <c r="G5856" t="s">
        <v>4</v>
      </c>
      <c r="H5856" t="s">
        <v>8255</v>
      </c>
      <c r="I5856" s="2">
        <v>284600</v>
      </c>
      <c r="J5856" s="5"/>
      <c r="L5856" s="5"/>
      <c r="M5856" s="2">
        <f t="shared" si="91"/>
        <v>-379837.81999999937</v>
      </c>
      <c r="P5856"/>
    </row>
    <row r="5857" spans="1:16" hidden="1">
      <c r="A5857" t="s">
        <v>30520</v>
      </c>
      <c r="B5857" s="1">
        <v>42122</v>
      </c>
      <c r="C5857" t="s">
        <v>18</v>
      </c>
      <c r="D5857">
        <v>2</v>
      </c>
      <c r="E5857" t="s">
        <v>30548</v>
      </c>
      <c r="F5857" t="s">
        <v>13559</v>
      </c>
      <c r="G5857" t="s">
        <v>479</v>
      </c>
      <c r="H5857" t="s">
        <v>16792</v>
      </c>
      <c r="J5857" s="5"/>
      <c r="K5857" s="2">
        <v>2679.88</v>
      </c>
      <c r="L5857" s="5"/>
      <c r="M5857" s="2">
        <f t="shared" si="91"/>
        <v>-382517.69999999937</v>
      </c>
      <c r="P5857"/>
    </row>
    <row r="5858" spans="1:16" hidden="1">
      <c r="A5858" t="s">
        <v>30520</v>
      </c>
      <c r="B5858" s="1">
        <v>42122</v>
      </c>
      <c r="C5858" t="s">
        <v>18</v>
      </c>
      <c r="D5858">
        <v>2</v>
      </c>
      <c r="E5858" t="s">
        <v>30548</v>
      </c>
      <c r="F5858" t="s">
        <v>13559</v>
      </c>
      <c r="G5858" t="s">
        <v>479</v>
      </c>
      <c r="H5858" t="s">
        <v>16792</v>
      </c>
      <c r="I5858" s="2">
        <v>5299.84</v>
      </c>
      <c r="J5858" s="5"/>
      <c r="L5858" s="5"/>
      <c r="M5858" s="2">
        <f t="shared" si="91"/>
        <v>-377217.85999999935</v>
      </c>
      <c r="P5858"/>
    </row>
    <row r="5859" spans="1:16" hidden="1">
      <c r="A5859" t="s">
        <v>30549</v>
      </c>
      <c r="B5859" s="1">
        <v>42122</v>
      </c>
      <c r="C5859" t="s">
        <v>30569</v>
      </c>
      <c r="D5859">
        <v>1</v>
      </c>
      <c r="E5859" t="s">
        <v>30570</v>
      </c>
      <c r="F5859" t="s">
        <v>13565</v>
      </c>
      <c r="G5859" t="s">
        <v>4</v>
      </c>
      <c r="H5859" t="s">
        <v>16327</v>
      </c>
      <c r="I5859" s="2">
        <v>20000</v>
      </c>
      <c r="J5859" s="5"/>
      <c r="L5859" s="5"/>
      <c r="M5859" s="2">
        <f t="shared" si="91"/>
        <v>-357217.85999999935</v>
      </c>
      <c r="P5859"/>
    </row>
    <row r="5860" spans="1:16" hidden="1">
      <c r="A5860" t="s">
        <v>30571</v>
      </c>
      <c r="B5860" s="1">
        <v>42122</v>
      </c>
      <c r="C5860" t="s">
        <v>30595</v>
      </c>
      <c r="D5860">
        <v>1</v>
      </c>
      <c r="E5860" t="s">
        <v>30596</v>
      </c>
      <c r="F5860" t="s">
        <v>13561</v>
      </c>
      <c r="G5860" t="s">
        <v>4</v>
      </c>
      <c r="H5860" t="s">
        <v>30597</v>
      </c>
      <c r="I5860" s="2">
        <v>200000</v>
      </c>
      <c r="J5860" s="5"/>
      <c r="L5860" s="5"/>
      <c r="M5860" s="2">
        <f t="shared" si="91"/>
        <v>-157217.85999999935</v>
      </c>
      <c r="P5860"/>
    </row>
    <row r="5861" spans="1:16" hidden="1">
      <c r="A5861" t="s">
        <v>30598</v>
      </c>
      <c r="B5861" s="1">
        <v>42122</v>
      </c>
      <c r="C5861" t="s">
        <v>6</v>
      </c>
      <c r="D5861">
        <v>1</v>
      </c>
      <c r="E5861" t="s">
        <v>30621</v>
      </c>
      <c r="F5861" t="s">
        <v>13610</v>
      </c>
      <c r="G5861" t="s">
        <v>4</v>
      </c>
      <c r="H5861" t="s">
        <v>8230</v>
      </c>
      <c r="I5861" s="2">
        <v>9239.0499999999993</v>
      </c>
      <c r="J5861" s="5"/>
      <c r="L5861" s="5"/>
      <c r="M5861" s="2">
        <f t="shared" si="91"/>
        <v>-147978.80999999936</v>
      </c>
      <c r="P5861"/>
    </row>
    <row r="5862" spans="1:16" hidden="1">
      <c r="A5862" t="s">
        <v>30622</v>
      </c>
      <c r="B5862" s="1">
        <v>42122</v>
      </c>
      <c r="C5862" t="s">
        <v>30643</v>
      </c>
      <c r="D5862">
        <v>2</v>
      </c>
      <c r="E5862" t="s">
        <v>30644</v>
      </c>
      <c r="F5862" t="s">
        <v>7054</v>
      </c>
      <c r="G5862" t="s">
        <v>4</v>
      </c>
      <c r="H5862" t="s">
        <v>17919</v>
      </c>
      <c r="I5862" s="2">
        <v>3940</v>
      </c>
      <c r="J5862" s="5"/>
      <c r="L5862" s="5"/>
      <c r="M5862" s="2">
        <f t="shared" si="91"/>
        <v>-144038.80999999936</v>
      </c>
      <c r="P5862"/>
    </row>
    <row r="5863" spans="1:16" hidden="1">
      <c r="A5863" t="s">
        <v>30645</v>
      </c>
      <c r="B5863" s="1">
        <v>42122</v>
      </c>
      <c r="C5863" t="s">
        <v>19345</v>
      </c>
      <c r="D5863">
        <v>1</v>
      </c>
      <c r="E5863" t="s">
        <v>30665</v>
      </c>
      <c r="F5863" t="s">
        <v>13565</v>
      </c>
      <c r="G5863" t="s">
        <v>4</v>
      </c>
      <c r="H5863" t="s">
        <v>19347</v>
      </c>
      <c r="I5863" s="2">
        <v>20000</v>
      </c>
      <c r="J5863" s="5"/>
      <c r="L5863" s="5"/>
      <c r="M5863" s="2">
        <f t="shared" si="91"/>
        <v>-124038.80999999936</v>
      </c>
      <c r="P5863"/>
    </row>
    <row r="5864" spans="1:16" hidden="1">
      <c r="A5864" t="s">
        <v>30666</v>
      </c>
      <c r="B5864" s="1">
        <v>42122</v>
      </c>
      <c r="C5864" t="s">
        <v>30687</v>
      </c>
      <c r="D5864">
        <v>1</v>
      </c>
      <c r="E5864" t="s">
        <v>30688</v>
      </c>
      <c r="F5864" t="s">
        <v>13561</v>
      </c>
      <c r="G5864" t="s">
        <v>4</v>
      </c>
      <c r="H5864" t="s">
        <v>8364</v>
      </c>
      <c r="I5864" s="2">
        <v>40000</v>
      </c>
      <c r="J5864" s="5"/>
      <c r="L5864" s="5"/>
      <c r="M5864" s="2">
        <f t="shared" si="91"/>
        <v>-84038.809999999357</v>
      </c>
      <c r="P5864"/>
    </row>
    <row r="5865" spans="1:16" hidden="1">
      <c r="A5865" t="s">
        <v>30689</v>
      </c>
      <c r="B5865" s="1">
        <v>42122</v>
      </c>
      <c r="C5865" t="s">
        <v>30710</v>
      </c>
      <c r="D5865">
        <v>1</v>
      </c>
      <c r="E5865" t="s">
        <v>30711</v>
      </c>
      <c r="F5865" t="s">
        <v>13561</v>
      </c>
      <c r="G5865" t="s">
        <v>4</v>
      </c>
      <c r="H5865" t="s">
        <v>30712</v>
      </c>
      <c r="I5865" s="2">
        <v>19000</v>
      </c>
      <c r="J5865" s="5"/>
      <c r="L5865" s="5"/>
      <c r="M5865" s="2">
        <f t="shared" si="91"/>
        <v>-65038.809999999357</v>
      </c>
      <c r="P5865"/>
    </row>
    <row r="5866" spans="1:16" hidden="1">
      <c r="A5866" t="s">
        <v>30713</v>
      </c>
      <c r="B5866" s="1">
        <v>42122</v>
      </c>
      <c r="C5866" t="s">
        <v>30737</v>
      </c>
      <c r="D5866">
        <v>1</v>
      </c>
      <c r="E5866" t="s">
        <v>30738</v>
      </c>
      <c r="F5866" t="s">
        <v>13565</v>
      </c>
      <c r="G5866" t="s">
        <v>4</v>
      </c>
      <c r="H5866" t="s">
        <v>13902</v>
      </c>
      <c r="I5866" s="2">
        <v>40000</v>
      </c>
      <c r="J5866" s="5"/>
      <c r="L5866" s="5"/>
      <c r="M5866" s="2">
        <f t="shared" si="91"/>
        <v>-25038.809999999357</v>
      </c>
      <c r="P5866"/>
    </row>
    <row r="5867" spans="1:16" hidden="1">
      <c r="A5867" t="s">
        <v>30739</v>
      </c>
      <c r="B5867" s="1">
        <v>42122</v>
      </c>
      <c r="C5867" t="s">
        <v>30759</v>
      </c>
      <c r="D5867">
        <v>2</v>
      </c>
      <c r="E5867" t="s">
        <v>30760</v>
      </c>
      <c r="F5867" t="s">
        <v>13559</v>
      </c>
      <c r="G5867" t="s">
        <v>313</v>
      </c>
      <c r="H5867" t="s">
        <v>2900</v>
      </c>
      <c r="J5867" s="5"/>
      <c r="K5867" s="2">
        <v>1722.37</v>
      </c>
      <c r="L5867" s="5"/>
      <c r="M5867" s="2">
        <f t="shared" si="91"/>
        <v>-26761.179999999356</v>
      </c>
      <c r="P5867"/>
    </row>
    <row r="5868" spans="1:16" hidden="1">
      <c r="A5868" t="s">
        <v>30739</v>
      </c>
      <c r="B5868" s="1">
        <v>42122</v>
      </c>
      <c r="C5868" t="s">
        <v>30759</v>
      </c>
      <c r="D5868">
        <v>2</v>
      </c>
      <c r="E5868" t="s">
        <v>30760</v>
      </c>
      <c r="F5868" t="s">
        <v>13559</v>
      </c>
      <c r="G5868" t="s">
        <v>313</v>
      </c>
      <c r="H5868" t="s">
        <v>2900</v>
      </c>
      <c r="I5868" s="2">
        <v>1722.37</v>
      </c>
      <c r="J5868" s="5"/>
      <c r="L5868" s="5"/>
      <c r="M5868" s="2">
        <f t="shared" si="91"/>
        <v>-25038.809999999357</v>
      </c>
      <c r="P5868"/>
    </row>
    <row r="5869" spans="1:16" hidden="1">
      <c r="A5869" t="s">
        <v>30761</v>
      </c>
      <c r="B5869" s="1">
        <v>42122</v>
      </c>
      <c r="C5869" t="s">
        <v>30781</v>
      </c>
      <c r="D5869">
        <v>2</v>
      </c>
      <c r="E5869" t="s">
        <v>30782</v>
      </c>
      <c r="F5869" t="s">
        <v>7054</v>
      </c>
      <c r="G5869" t="s">
        <v>4</v>
      </c>
      <c r="H5869" t="s">
        <v>30783</v>
      </c>
      <c r="I5869" s="2">
        <v>1025</v>
      </c>
      <c r="J5869" s="5"/>
      <c r="L5869" s="5"/>
      <c r="M5869" s="2">
        <f t="shared" si="91"/>
        <v>-24013.809999999357</v>
      </c>
      <c r="P5869"/>
    </row>
    <row r="5870" spans="1:16" hidden="1">
      <c r="A5870" t="s">
        <v>30784</v>
      </c>
      <c r="B5870" s="1">
        <v>42122</v>
      </c>
      <c r="C5870" t="s">
        <v>30805</v>
      </c>
      <c r="D5870">
        <v>2</v>
      </c>
      <c r="E5870" t="s">
        <v>30806</v>
      </c>
      <c r="F5870" t="s">
        <v>7054</v>
      </c>
      <c r="G5870" t="s">
        <v>4</v>
      </c>
      <c r="H5870" t="s">
        <v>8380</v>
      </c>
      <c r="I5870" s="2">
        <v>1025</v>
      </c>
      <c r="J5870" s="5"/>
      <c r="L5870" s="5"/>
      <c r="M5870" s="2">
        <f t="shared" si="91"/>
        <v>-22988.809999999357</v>
      </c>
      <c r="P5870"/>
    </row>
    <row r="5871" spans="1:16" hidden="1">
      <c r="A5871" t="s">
        <v>30807</v>
      </c>
      <c r="B5871" s="1">
        <v>42122</v>
      </c>
      <c r="C5871" t="s">
        <v>674</v>
      </c>
      <c r="D5871">
        <v>2</v>
      </c>
      <c r="E5871" t="s">
        <v>30824</v>
      </c>
      <c r="F5871" t="s">
        <v>13559</v>
      </c>
      <c r="G5871" t="s">
        <v>479</v>
      </c>
      <c r="H5871" t="s">
        <v>5828</v>
      </c>
      <c r="J5871" s="5"/>
      <c r="K5871" s="2">
        <v>1593.82</v>
      </c>
      <c r="L5871" s="5"/>
      <c r="M5871" s="2">
        <f t="shared" si="91"/>
        <v>-24582.629999999357</v>
      </c>
      <c r="P5871"/>
    </row>
    <row r="5872" spans="1:16" hidden="1">
      <c r="A5872" t="s">
        <v>30807</v>
      </c>
      <c r="B5872" s="1">
        <v>42122</v>
      </c>
      <c r="C5872" t="s">
        <v>674</v>
      </c>
      <c r="D5872">
        <v>2</v>
      </c>
      <c r="E5872" t="s">
        <v>30824</v>
      </c>
      <c r="F5872" t="s">
        <v>13559</v>
      </c>
      <c r="G5872" t="s">
        <v>479</v>
      </c>
      <c r="H5872" t="s">
        <v>5828</v>
      </c>
      <c r="I5872" s="2">
        <v>1593.82</v>
      </c>
      <c r="J5872" s="5"/>
      <c r="L5872" s="5"/>
      <c r="M5872" s="2">
        <f t="shared" si="91"/>
        <v>-22988.809999999357</v>
      </c>
      <c r="P5872"/>
    </row>
    <row r="5873" spans="1:16" hidden="1">
      <c r="A5873" t="s">
        <v>30825</v>
      </c>
      <c r="B5873" s="1">
        <v>42122</v>
      </c>
      <c r="C5873" t="s">
        <v>30844</v>
      </c>
      <c r="D5873">
        <v>2</v>
      </c>
      <c r="E5873" t="s">
        <v>30845</v>
      </c>
      <c r="F5873" t="s">
        <v>7054</v>
      </c>
      <c r="G5873" t="s">
        <v>4</v>
      </c>
      <c r="H5873" t="s">
        <v>2545</v>
      </c>
      <c r="I5873" s="2">
        <v>14315.07</v>
      </c>
      <c r="J5873" s="5"/>
      <c r="L5873" s="5"/>
      <c r="M5873" s="2">
        <f t="shared" si="91"/>
        <v>-8673.7399999993577</v>
      </c>
      <c r="P5873"/>
    </row>
    <row r="5874" spans="1:16" hidden="1">
      <c r="A5874" t="s">
        <v>30846</v>
      </c>
      <c r="B5874" s="1">
        <v>42122</v>
      </c>
      <c r="C5874" t="s">
        <v>30864</v>
      </c>
      <c r="D5874">
        <v>2</v>
      </c>
      <c r="E5874" t="s">
        <v>30865</v>
      </c>
      <c r="F5874" t="s">
        <v>7054</v>
      </c>
      <c r="G5874" t="s">
        <v>4</v>
      </c>
      <c r="H5874" t="s">
        <v>21981</v>
      </c>
      <c r="I5874" s="2">
        <v>3030</v>
      </c>
      <c r="J5874" s="5"/>
      <c r="L5874" s="5"/>
      <c r="M5874" s="2">
        <f t="shared" si="91"/>
        <v>-5643.7399999993577</v>
      </c>
      <c r="P5874"/>
    </row>
    <row r="5875" spans="1:16" hidden="1">
      <c r="A5875" t="s">
        <v>30866</v>
      </c>
      <c r="B5875" s="1">
        <v>42122</v>
      </c>
      <c r="C5875" t="s">
        <v>30889</v>
      </c>
      <c r="D5875">
        <v>2</v>
      </c>
      <c r="E5875" t="s">
        <v>30890</v>
      </c>
      <c r="F5875" t="s">
        <v>7054</v>
      </c>
      <c r="G5875" t="s">
        <v>4</v>
      </c>
      <c r="H5875" t="s">
        <v>18768</v>
      </c>
      <c r="I5875" s="2">
        <v>1025</v>
      </c>
      <c r="J5875" s="5"/>
      <c r="L5875" s="5"/>
      <c r="M5875" s="2">
        <f t="shared" si="91"/>
        <v>-4618.7399999993577</v>
      </c>
      <c r="P5875"/>
    </row>
    <row r="5876" spans="1:16" hidden="1">
      <c r="A5876" t="s">
        <v>30891</v>
      </c>
      <c r="B5876" s="1">
        <v>42122</v>
      </c>
      <c r="C5876" t="s">
        <v>30910</v>
      </c>
      <c r="D5876">
        <v>2</v>
      </c>
      <c r="E5876" t="s">
        <v>30911</v>
      </c>
      <c r="F5876" t="s">
        <v>7054</v>
      </c>
      <c r="G5876" t="s">
        <v>4</v>
      </c>
      <c r="H5876" t="s">
        <v>19572</v>
      </c>
      <c r="I5876" s="2">
        <v>1025</v>
      </c>
      <c r="J5876" s="5"/>
      <c r="L5876" s="5"/>
      <c r="M5876" s="2">
        <f t="shared" si="91"/>
        <v>-3593.7399999993577</v>
      </c>
      <c r="P5876"/>
    </row>
    <row r="5877" spans="1:16" hidden="1">
      <c r="A5877" t="s">
        <v>30912</v>
      </c>
      <c r="B5877" s="1">
        <v>42122</v>
      </c>
      <c r="C5877" t="s">
        <v>30932</v>
      </c>
      <c r="D5877">
        <v>2</v>
      </c>
      <c r="E5877" t="s">
        <v>30933</v>
      </c>
      <c r="F5877" t="s">
        <v>7054</v>
      </c>
      <c r="G5877" t="s">
        <v>4</v>
      </c>
      <c r="H5877" t="s">
        <v>16848</v>
      </c>
      <c r="I5877" s="2">
        <v>1839.99</v>
      </c>
      <c r="J5877" s="5"/>
      <c r="L5877" s="5"/>
      <c r="M5877" s="2">
        <f t="shared" si="91"/>
        <v>-1753.7499999993577</v>
      </c>
      <c r="P5877"/>
    </row>
    <row r="5878" spans="1:16" hidden="1">
      <c r="A5878" t="s">
        <v>30934</v>
      </c>
      <c r="B5878" s="1">
        <v>42122</v>
      </c>
      <c r="C5878" t="s">
        <v>30954</v>
      </c>
      <c r="D5878">
        <v>2</v>
      </c>
      <c r="E5878" t="s">
        <v>30955</v>
      </c>
      <c r="F5878" t="s">
        <v>7054</v>
      </c>
      <c r="G5878" t="s">
        <v>4</v>
      </c>
      <c r="H5878" t="s">
        <v>22398</v>
      </c>
      <c r="I5878" s="2">
        <v>2990</v>
      </c>
      <c r="J5878" s="5"/>
      <c r="L5878" s="5"/>
      <c r="M5878" s="2">
        <f t="shared" si="91"/>
        <v>1236.2500000006423</v>
      </c>
      <c r="P5878"/>
    </row>
    <row r="5879" spans="1:16" hidden="1">
      <c r="A5879" t="s">
        <v>30956</v>
      </c>
      <c r="B5879" s="1">
        <v>42122</v>
      </c>
      <c r="C5879" t="s">
        <v>30972</v>
      </c>
      <c r="D5879">
        <v>2</v>
      </c>
      <c r="E5879" t="s">
        <v>30973</v>
      </c>
      <c r="F5879" t="s">
        <v>7054</v>
      </c>
      <c r="G5879" t="s">
        <v>4</v>
      </c>
      <c r="H5879" t="s">
        <v>19464</v>
      </c>
      <c r="I5879" s="2">
        <v>1716</v>
      </c>
      <c r="J5879" s="5"/>
      <c r="L5879" s="5"/>
      <c r="M5879" s="2">
        <f t="shared" si="91"/>
        <v>2952.2500000006421</v>
      </c>
      <c r="P5879"/>
    </row>
    <row r="5880" spans="1:16" hidden="1">
      <c r="A5880" t="s">
        <v>30974</v>
      </c>
      <c r="B5880" s="1">
        <v>42122</v>
      </c>
      <c r="C5880" t="s">
        <v>30998</v>
      </c>
      <c r="D5880">
        <v>2</v>
      </c>
      <c r="E5880" t="s">
        <v>30999</v>
      </c>
      <c r="F5880" t="s">
        <v>7054</v>
      </c>
      <c r="G5880" t="s">
        <v>4</v>
      </c>
      <c r="H5880" t="s">
        <v>8797</v>
      </c>
      <c r="J5880" s="5"/>
      <c r="K5880" s="2">
        <v>26929.32</v>
      </c>
      <c r="L5880" s="5"/>
      <c r="M5880" s="2">
        <f t="shared" si="91"/>
        <v>-23977.069999999359</v>
      </c>
      <c r="P5880"/>
    </row>
    <row r="5881" spans="1:16" hidden="1">
      <c r="A5881" t="s">
        <v>30974</v>
      </c>
      <c r="B5881" s="1">
        <v>42122</v>
      </c>
      <c r="C5881" t="s">
        <v>30998</v>
      </c>
      <c r="D5881">
        <v>2</v>
      </c>
      <c r="E5881" t="s">
        <v>30999</v>
      </c>
      <c r="F5881" t="s">
        <v>7054</v>
      </c>
      <c r="G5881" t="s">
        <v>4</v>
      </c>
      <c r="H5881" t="s">
        <v>8797</v>
      </c>
      <c r="I5881" s="2">
        <v>26929.32</v>
      </c>
      <c r="J5881" s="5"/>
      <c r="L5881" s="5"/>
      <c r="M5881" s="2">
        <f t="shared" si="91"/>
        <v>2952.2500000006403</v>
      </c>
      <c r="P5881"/>
    </row>
    <row r="5882" spans="1:16" hidden="1">
      <c r="A5882" t="s">
        <v>31000</v>
      </c>
      <c r="B5882" s="1">
        <v>42122</v>
      </c>
      <c r="C5882" t="s">
        <v>31020</v>
      </c>
      <c r="D5882">
        <v>2</v>
      </c>
      <c r="E5882" t="s">
        <v>31021</v>
      </c>
      <c r="F5882" t="s">
        <v>7054</v>
      </c>
      <c r="G5882" t="s">
        <v>4</v>
      </c>
      <c r="H5882" t="s">
        <v>28071</v>
      </c>
      <c r="I5882" s="2">
        <v>1839.99</v>
      </c>
      <c r="J5882" s="5"/>
      <c r="L5882" s="5"/>
      <c r="M5882" s="2">
        <f t="shared" si="91"/>
        <v>4792.2400000006401</v>
      </c>
      <c r="P5882"/>
    </row>
    <row r="5883" spans="1:16" hidden="1">
      <c r="A5883" t="s">
        <v>31022</v>
      </c>
      <c r="B5883" s="1">
        <v>42122</v>
      </c>
      <c r="C5883" t="s">
        <v>31042</v>
      </c>
      <c r="D5883">
        <v>2</v>
      </c>
      <c r="E5883" t="s">
        <v>31043</v>
      </c>
      <c r="F5883" t="s">
        <v>7054</v>
      </c>
      <c r="G5883" t="s">
        <v>4</v>
      </c>
      <c r="H5883" t="s">
        <v>6975</v>
      </c>
      <c r="I5883" s="2">
        <v>1025</v>
      </c>
      <c r="J5883" s="5"/>
      <c r="L5883" s="5"/>
      <c r="M5883" s="2">
        <f t="shared" si="91"/>
        <v>5817.2400000006401</v>
      </c>
      <c r="P5883"/>
    </row>
    <row r="5884" spans="1:16" hidden="1">
      <c r="A5884" t="s">
        <v>31044</v>
      </c>
      <c r="B5884" s="1">
        <v>42122</v>
      </c>
      <c r="C5884" t="s">
        <v>31066</v>
      </c>
      <c r="D5884">
        <v>2</v>
      </c>
      <c r="E5884" t="s">
        <v>31067</v>
      </c>
      <c r="F5884" t="s">
        <v>7054</v>
      </c>
      <c r="G5884" t="s">
        <v>4</v>
      </c>
      <c r="H5884" t="s">
        <v>2856</v>
      </c>
      <c r="J5884" s="5"/>
      <c r="K5884" s="2">
        <v>13330</v>
      </c>
      <c r="L5884" s="5"/>
      <c r="M5884" s="2">
        <f t="shared" si="91"/>
        <v>-7512.7599999993599</v>
      </c>
      <c r="P5884"/>
    </row>
    <row r="5885" spans="1:16" hidden="1">
      <c r="A5885" t="s">
        <v>31044</v>
      </c>
      <c r="B5885" s="1">
        <v>42122</v>
      </c>
      <c r="C5885" t="s">
        <v>31066</v>
      </c>
      <c r="D5885">
        <v>2</v>
      </c>
      <c r="E5885" t="s">
        <v>31067</v>
      </c>
      <c r="F5885" t="s">
        <v>7054</v>
      </c>
      <c r="G5885" t="s">
        <v>4</v>
      </c>
      <c r="H5885" t="s">
        <v>2856</v>
      </c>
      <c r="I5885" s="2">
        <v>13396.76</v>
      </c>
      <c r="J5885" s="5"/>
      <c r="L5885" s="5"/>
      <c r="M5885" s="2">
        <f t="shared" si="91"/>
        <v>5884.0000000006403</v>
      </c>
      <c r="P5885"/>
    </row>
    <row r="5886" spans="1:16" hidden="1">
      <c r="A5886" t="s">
        <v>31068</v>
      </c>
      <c r="B5886" s="1">
        <v>42122</v>
      </c>
      <c r="C5886" t="s">
        <v>31091</v>
      </c>
      <c r="D5886">
        <v>2</v>
      </c>
      <c r="E5886" t="s">
        <v>31092</v>
      </c>
      <c r="F5886" t="s">
        <v>7054</v>
      </c>
      <c r="G5886" t="s">
        <v>4</v>
      </c>
      <c r="H5886" t="s">
        <v>1828</v>
      </c>
      <c r="I5886" s="2">
        <v>2105.0100000000002</v>
      </c>
      <c r="J5886" s="5"/>
      <c r="L5886" s="5"/>
      <c r="M5886" s="2">
        <f t="shared" si="91"/>
        <v>7989.0100000006405</v>
      </c>
      <c r="P5886"/>
    </row>
    <row r="5887" spans="1:16" hidden="1">
      <c r="A5887" t="s">
        <v>8687</v>
      </c>
      <c r="B5887" s="36">
        <v>42123</v>
      </c>
      <c r="C5887" s="35" t="s">
        <v>11</v>
      </c>
      <c r="D5887" s="35">
        <v>1</v>
      </c>
      <c r="E5887" s="35" t="s">
        <v>8691</v>
      </c>
      <c r="F5887" s="35" t="s">
        <v>13</v>
      </c>
      <c r="G5887" s="35" t="s">
        <v>4</v>
      </c>
      <c r="H5887" s="35" t="s">
        <v>8692</v>
      </c>
      <c r="I5887" s="11"/>
      <c r="J5887" s="12"/>
      <c r="K5887" s="11">
        <v>40000</v>
      </c>
      <c r="L5887" s="12"/>
      <c r="M5887" s="11">
        <f t="shared" si="91"/>
        <v>-32010.989999999358</v>
      </c>
      <c r="P5887"/>
    </row>
    <row r="5888" spans="1:16" hidden="1">
      <c r="A5888" t="s">
        <v>8745</v>
      </c>
      <c r="B5888" s="1">
        <v>42123</v>
      </c>
      <c r="C5888" t="s">
        <v>11</v>
      </c>
      <c r="D5888">
        <v>1</v>
      </c>
      <c r="E5888" t="s">
        <v>8749</v>
      </c>
      <c r="F5888" t="s">
        <v>13</v>
      </c>
      <c r="G5888" t="s">
        <v>4</v>
      </c>
      <c r="H5888" t="s">
        <v>8750</v>
      </c>
      <c r="J5888" s="5"/>
      <c r="K5888" s="2">
        <v>38000</v>
      </c>
      <c r="L5888" s="5"/>
      <c r="M5888" s="2">
        <f t="shared" si="91"/>
        <v>-70010.98999999935</v>
      </c>
      <c r="P5888"/>
    </row>
    <row r="5889" spans="1:16" hidden="1">
      <c r="A5889" t="s">
        <v>8772</v>
      </c>
      <c r="B5889" s="1">
        <v>42123</v>
      </c>
      <c r="C5889" t="s">
        <v>11</v>
      </c>
      <c r="D5889">
        <v>1</v>
      </c>
      <c r="E5889" t="s">
        <v>8749</v>
      </c>
      <c r="F5889" t="s">
        <v>13</v>
      </c>
      <c r="G5889" t="s">
        <v>4</v>
      </c>
      <c r="H5889" t="s">
        <v>8779</v>
      </c>
      <c r="I5889" s="2">
        <v>38000</v>
      </c>
      <c r="J5889" s="5"/>
      <c r="L5889" s="5"/>
      <c r="M5889" s="2">
        <f t="shared" si="91"/>
        <v>-32010.98999999935</v>
      </c>
      <c r="P5889"/>
    </row>
    <row r="5890" spans="1:16" hidden="1">
      <c r="A5890" t="s">
        <v>8794</v>
      </c>
      <c r="B5890" s="1">
        <v>42123</v>
      </c>
      <c r="C5890" t="s">
        <v>11</v>
      </c>
      <c r="D5890">
        <v>1</v>
      </c>
      <c r="E5890" t="s">
        <v>8799</v>
      </c>
      <c r="F5890" t="s">
        <v>228</v>
      </c>
      <c r="G5890" t="s">
        <v>4</v>
      </c>
      <c r="H5890" t="s">
        <v>8750</v>
      </c>
      <c r="J5890" s="5"/>
      <c r="K5890" s="2">
        <v>38000</v>
      </c>
      <c r="L5890" s="5"/>
      <c r="M5890" s="2">
        <f t="shared" si="91"/>
        <v>-70010.98999999935</v>
      </c>
      <c r="P5890"/>
    </row>
    <row r="5891" spans="1:16" hidden="1">
      <c r="A5891" t="s">
        <v>8804</v>
      </c>
      <c r="B5891" s="1">
        <v>42123</v>
      </c>
      <c r="C5891" t="s">
        <v>11</v>
      </c>
      <c r="D5891">
        <v>1</v>
      </c>
      <c r="E5891" t="s">
        <v>8806</v>
      </c>
      <c r="F5891" t="s">
        <v>13</v>
      </c>
      <c r="G5891" t="s">
        <v>4</v>
      </c>
      <c r="H5891" t="s">
        <v>8807</v>
      </c>
      <c r="J5891" s="5"/>
      <c r="K5891" s="2">
        <v>395900</v>
      </c>
      <c r="L5891" s="5"/>
      <c r="M5891" s="2">
        <f t="shared" si="91"/>
        <v>-465910.98999999935</v>
      </c>
      <c r="P5891"/>
    </row>
    <row r="5892" spans="1:16" hidden="1">
      <c r="A5892" t="s">
        <v>8808</v>
      </c>
      <c r="B5892" s="1">
        <v>42123</v>
      </c>
      <c r="C5892" t="s">
        <v>11</v>
      </c>
      <c r="D5892">
        <v>1</v>
      </c>
      <c r="E5892" t="s">
        <v>8813</v>
      </c>
      <c r="F5892" t="s">
        <v>13</v>
      </c>
      <c r="G5892" t="s">
        <v>4</v>
      </c>
      <c r="H5892" t="s">
        <v>8814</v>
      </c>
      <c r="J5892" s="5"/>
      <c r="K5892" s="2">
        <v>10961</v>
      </c>
      <c r="L5892" s="5"/>
      <c r="M5892" s="2">
        <f t="shared" si="91"/>
        <v>-476871.98999999935</v>
      </c>
      <c r="P5892"/>
    </row>
    <row r="5893" spans="1:16" hidden="1">
      <c r="A5893" t="s">
        <v>8837</v>
      </c>
      <c r="B5893" s="1">
        <v>42123</v>
      </c>
      <c r="C5893" t="s">
        <v>6</v>
      </c>
      <c r="D5893">
        <v>1</v>
      </c>
      <c r="E5893" t="s">
        <v>8842</v>
      </c>
      <c r="F5893" t="s">
        <v>29</v>
      </c>
      <c r="G5893" t="s">
        <v>4</v>
      </c>
      <c r="H5893" t="s">
        <v>8843</v>
      </c>
      <c r="I5893" s="2">
        <v>150</v>
      </c>
      <c r="J5893" s="5"/>
      <c r="L5893" s="5"/>
      <c r="M5893" s="2">
        <f t="shared" si="91"/>
        <v>-476721.98999999935</v>
      </c>
      <c r="P5893"/>
    </row>
    <row r="5894" spans="1:16" hidden="1">
      <c r="A5894" t="s">
        <v>8864</v>
      </c>
      <c r="B5894" s="40">
        <v>42123</v>
      </c>
      <c r="C5894" s="41" t="s">
        <v>8870</v>
      </c>
      <c r="D5894" s="41">
        <v>2</v>
      </c>
      <c r="E5894" s="41" t="s">
        <v>8871</v>
      </c>
      <c r="F5894" s="41" t="s">
        <v>78</v>
      </c>
      <c r="G5894" s="41" t="s">
        <v>4</v>
      </c>
      <c r="H5894" s="41" t="s">
        <v>5</v>
      </c>
      <c r="I5894" s="42"/>
      <c r="J5894" s="46"/>
      <c r="K5894" s="42">
        <v>2290.4299999999998</v>
      </c>
      <c r="L5894" s="5"/>
      <c r="M5894" s="2">
        <f t="shared" si="91"/>
        <v>-479012.41999999934</v>
      </c>
      <c r="N5894" s="25" t="s">
        <v>36399</v>
      </c>
      <c r="P5894"/>
    </row>
    <row r="5895" spans="1:16" hidden="1">
      <c r="A5895" t="s">
        <v>8877</v>
      </c>
      <c r="B5895" s="1">
        <v>42123</v>
      </c>
      <c r="C5895" t="s">
        <v>11</v>
      </c>
      <c r="D5895">
        <v>1</v>
      </c>
      <c r="E5895" t="s">
        <v>8883</v>
      </c>
      <c r="F5895" t="s">
        <v>13</v>
      </c>
      <c r="G5895" t="s">
        <v>4</v>
      </c>
      <c r="H5895" t="s">
        <v>1993</v>
      </c>
      <c r="J5895" s="5"/>
      <c r="K5895" s="2">
        <v>100000</v>
      </c>
      <c r="L5895" s="5"/>
      <c r="M5895" s="2">
        <f t="shared" si="91"/>
        <v>-579012.41999999934</v>
      </c>
      <c r="P5895"/>
    </row>
    <row r="5896" spans="1:16" hidden="1">
      <c r="A5896" t="s">
        <v>8884</v>
      </c>
      <c r="B5896" s="1">
        <v>42123</v>
      </c>
      <c r="C5896" t="s">
        <v>1</v>
      </c>
      <c r="D5896">
        <v>2</v>
      </c>
      <c r="E5896" t="s">
        <v>8891</v>
      </c>
      <c r="F5896" t="s">
        <v>3</v>
      </c>
      <c r="G5896" t="s">
        <v>4</v>
      </c>
      <c r="H5896" t="s">
        <v>5</v>
      </c>
      <c r="I5896" s="2">
        <v>24183.62</v>
      </c>
      <c r="J5896" s="5"/>
      <c r="L5896" s="5"/>
      <c r="M5896" s="2">
        <f t="shared" si="91"/>
        <v>-554828.79999999935</v>
      </c>
      <c r="P5896"/>
    </row>
    <row r="5897" spans="1:16" hidden="1">
      <c r="A5897" t="s">
        <v>8892</v>
      </c>
      <c r="B5897" s="1">
        <v>42123</v>
      </c>
      <c r="C5897" t="s">
        <v>8895</v>
      </c>
      <c r="D5897">
        <v>1</v>
      </c>
      <c r="E5897" t="s">
        <v>8896</v>
      </c>
      <c r="F5897" t="s">
        <v>13</v>
      </c>
      <c r="G5897" t="s">
        <v>4</v>
      </c>
      <c r="H5897" t="s">
        <v>1027</v>
      </c>
      <c r="J5897" s="5"/>
      <c r="K5897" s="2">
        <v>24183.62</v>
      </c>
      <c r="L5897" s="5"/>
      <c r="M5897" s="2">
        <f t="shared" ref="M5897:M5960" si="92">+M5896+I5897-K5897</f>
        <v>-579012.41999999934</v>
      </c>
      <c r="P5897"/>
    </row>
    <row r="5898" spans="1:16" hidden="1">
      <c r="A5898" t="s">
        <v>8920</v>
      </c>
      <c r="B5898" s="1">
        <v>42123</v>
      </c>
      <c r="C5898" t="s">
        <v>4654</v>
      </c>
      <c r="D5898">
        <v>2</v>
      </c>
      <c r="E5898" t="s">
        <v>8929</v>
      </c>
      <c r="F5898" t="s">
        <v>312</v>
      </c>
      <c r="G5898" t="s">
        <v>313</v>
      </c>
      <c r="H5898" t="s">
        <v>519</v>
      </c>
      <c r="J5898" s="5"/>
      <c r="K5898" s="2">
        <v>2144.02</v>
      </c>
      <c r="L5898" s="5"/>
      <c r="M5898" s="2">
        <f t="shared" si="92"/>
        <v>-581156.43999999936</v>
      </c>
      <c r="P5898"/>
    </row>
    <row r="5899" spans="1:16" hidden="1">
      <c r="A5899" t="s">
        <v>8946</v>
      </c>
      <c r="B5899" s="1">
        <v>42123</v>
      </c>
      <c r="C5899" t="s">
        <v>8159</v>
      </c>
      <c r="D5899">
        <v>1</v>
      </c>
      <c r="E5899" t="s">
        <v>8948</v>
      </c>
      <c r="F5899" t="s">
        <v>13</v>
      </c>
      <c r="G5899" t="s">
        <v>4</v>
      </c>
      <c r="H5899" t="s">
        <v>8949</v>
      </c>
      <c r="J5899" s="5"/>
      <c r="K5899" s="2">
        <v>1840</v>
      </c>
      <c r="L5899" s="5"/>
      <c r="M5899" s="2">
        <f t="shared" si="92"/>
        <v>-582996.43999999936</v>
      </c>
      <c r="P5899"/>
    </row>
    <row r="5900" spans="1:16" hidden="1">
      <c r="A5900" t="s">
        <v>8985</v>
      </c>
      <c r="B5900" s="1">
        <v>42123</v>
      </c>
      <c r="C5900" t="s">
        <v>6</v>
      </c>
      <c r="D5900">
        <v>1</v>
      </c>
      <c r="E5900" t="s">
        <v>8992</v>
      </c>
      <c r="F5900" t="s">
        <v>29</v>
      </c>
      <c r="G5900" t="s">
        <v>4</v>
      </c>
      <c r="H5900" t="s">
        <v>8993</v>
      </c>
      <c r="I5900" s="2">
        <v>284.01</v>
      </c>
      <c r="J5900" s="5"/>
      <c r="L5900" s="5"/>
      <c r="M5900" s="2">
        <f t="shared" si="92"/>
        <v>-582712.42999999935</v>
      </c>
      <c r="P5900"/>
    </row>
    <row r="5901" spans="1:16" hidden="1">
      <c r="A5901" t="s">
        <v>9084</v>
      </c>
      <c r="B5901" s="1">
        <v>42123</v>
      </c>
      <c r="C5901" t="s">
        <v>43</v>
      </c>
      <c r="D5901">
        <v>1</v>
      </c>
      <c r="E5901" t="s">
        <v>9085</v>
      </c>
      <c r="F5901" t="s">
        <v>16</v>
      </c>
      <c r="G5901" t="s">
        <v>4</v>
      </c>
      <c r="H5901" t="s">
        <v>9086</v>
      </c>
      <c r="J5901" s="5"/>
      <c r="K5901" s="2">
        <v>3030</v>
      </c>
      <c r="L5901" s="5"/>
      <c r="M5901" s="2">
        <f t="shared" si="92"/>
        <v>-585742.42999999935</v>
      </c>
      <c r="P5901"/>
    </row>
    <row r="5902" spans="1:16" hidden="1">
      <c r="A5902" t="s">
        <v>9094</v>
      </c>
      <c r="B5902" s="1">
        <v>42123</v>
      </c>
      <c r="C5902" t="s">
        <v>6</v>
      </c>
      <c r="D5902">
        <v>1</v>
      </c>
      <c r="E5902" t="s">
        <v>9102</v>
      </c>
      <c r="F5902" t="s">
        <v>8</v>
      </c>
      <c r="G5902" t="s">
        <v>4</v>
      </c>
      <c r="H5902" t="s">
        <v>9103</v>
      </c>
      <c r="I5902" s="2">
        <v>1840</v>
      </c>
      <c r="J5902" s="5"/>
      <c r="L5902" s="5"/>
      <c r="M5902" s="2">
        <f t="shared" si="92"/>
        <v>-583902.42999999935</v>
      </c>
      <c r="P5902"/>
    </row>
    <row r="5903" spans="1:16" hidden="1">
      <c r="A5903" t="s">
        <v>9104</v>
      </c>
      <c r="B5903" s="1">
        <v>42123</v>
      </c>
      <c r="C5903" t="s">
        <v>6</v>
      </c>
      <c r="D5903">
        <v>1</v>
      </c>
      <c r="E5903" t="s">
        <v>9107</v>
      </c>
      <c r="F5903" t="s">
        <v>29</v>
      </c>
      <c r="G5903" t="s">
        <v>4</v>
      </c>
      <c r="H5903" t="s">
        <v>4077</v>
      </c>
      <c r="I5903" s="2">
        <v>198.68</v>
      </c>
      <c r="J5903" s="5"/>
      <c r="L5903" s="5"/>
      <c r="M5903" s="2">
        <f t="shared" si="92"/>
        <v>-583703.7499999993</v>
      </c>
      <c r="P5903"/>
    </row>
    <row r="5904" spans="1:16" hidden="1">
      <c r="A5904" t="s">
        <v>9140</v>
      </c>
      <c r="B5904" s="1">
        <v>42123</v>
      </c>
      <c r="C5904" t="s">
        <v>43</v>
      </c>
      <c r="D5904">
        <v>1</v>
      </c>
      <c r="E5904" t="s">
        <v>9143</v>
      </c>
      <c r="F5904" t="s">
        <v>13</v>
      </c>
      <c r="G5904" t="s">
        <v>4</v>
      </c>
      <c r="H5904" t="s">
        <v>2347</v>
      </c>
      <c r="J5904" s="5"/>
      <c r="K5904" s="2">
        <v>80000</v>
      </c>
      <c r="L5904" s="5"/>
      <c r="M5904" s="2">
        <f t="shared" si="92"/>
        <v>-663703.7499999993</v>
      </c>
      <c r="P5904"/>
    </row>
    <row r="5905" spans="1:16" hidden="1">
      <c r="A5905" t="s">
        <v>9168</v>
      </c>
      <c r="B5905" s="1">
        <v>42123</v>
      </c>
      <c r="C5905" t="s">
        <v>6</v>
      </c>
      <c r="D5905">
        <v>1</v>
      </c>
      <c r="E5905" t="s">
        <v>9175</v>
      </c>
      <c r="F5905" t="s">
        <v>29</v>
      </c>
      <c r="G5905" t="s">
        <v>4</v>
      </c>
      <c r="H5905" t="s">
        <v>5442</v>
      </c>
      <c r="I5905" s="2">
        <v>947.4</v>
      </c>
      <c r="J5905" s="5"/>
      <c r="L5905" s="5"/>
      <c r="M5905" s="2">
        <f t="shared" si="92"/>
        <v>-662756.34999999928</v>
      </c>
      <c r="P5905"/>
    </row>
    <row r="5906" spans="1:16" hidden="1">
      <c r="A5906" t="s">
        <v>9185</v>
      </c>
      <c r="B5906" s="1">
        <v>42123</v>
      </c>
      <c r="C5906" t="s">
        <v>11</v>
      </c>
      <c r="D5906">
        <v>1</v>
      </c>
      <c r="E5906" t="s">
        <v>9191</v>
      </c>
      <c r="F5906" t="s">
        <v>13</v>
      </c>
      <c r="G5906" t="s">
        <v>4</v>
      </c>
      <c r="H5906" t="s">
        <v>9192</v>
      </c>
      <c r="J5906" s="5"/>
      <c r="K5906" s="2">
        <v>70000</v>
      </c>
      <c r="L5906" s="5"/>
      <c r="M5906" s="2">
        <f t="shared" si="92"/>
        <v>-732756.34999999928</v>
      </c>
      <c r="P5906"/>
    </row>
    <row r="5907" spans="1:16" hidden="1">
      <c r="A5907" t="s">
        <v>9197</v>
      </c>
      <c r="B5907" s="1">
        <v>42123</v>
      </c>
      <c r="C5907" t="s">
        <v>6</v>
      </c>
      <c r="D5907">
        <v>1</v>
      </c>
      <c r="E5907" t="s">
        <v>9202</v>
      </c>
      <c r="F5907" t="s">
        <v>29</v>
      </c>
      <c r="G5907" t="s">
        <v>4</v>
      </c>
      <c r="H5907" t="s">
        <v>3416</v>
      </c>
      <c r="I5907" s="2">
        <v>7058.22</v>
      </c>
      <c r="J5907" s="5"/>
      <c r="L5907" s="5"/>
      <c r="M5907" s="2">
        <f t="shared" si="92"/>
        <v>-725698.12999999931</v>
      </c>
      <c r="P5907"/>
    </row>
    <row r="5908" spans="1:16" hidden="1">
      <c r="A5908" t="s">
        <v>9203</v>
      </c>
      <c r="B5908" s="1">
        <v>42123</v>
      </c>
      <c r="C5908" t="s">
        <v>1</v>
      </c>
      <c r="D5908">
        <v>1</v>
      </c>
      <c r="E5908" t="s">
        <v>9210</v>
      </c>
      <c r="F5908" t="s">
        <v>13</v>
      </c>
      <c r="G5908" t="s">
        <v>4</v>
      </c>
      <c r="H5908" t="s">
        <v>3416</v>
      </c>
      <c r="J5908" s="5"/>
      <c r="K5908" s="2">
        <v>7058.22</v>
      </c>
      <c r="L5908" s="5"/>
      <c r="M5908" s="2">
        <f t="shared" si="92"/>
        <v>-732756.34999999928</v>
      </c>
      <c r="P5908"/>
    </row>
    <row r="5909" spans="1:16" hidden="1">
      <c r="A5909" t="s">
        <v>9215</v>
      </c>
      <c r="B5909" s="1">
        <v>42123</v>
      </c>
      <c r="C5909" t="s">
        <v>6</v>
      </c>
      <c r="D5909">
        <v>1</v>
      </c>
      <c r="E5909" t="s">
        <v>9221</v>
      </c>
      <c r="F5909" t="s">
        <v>29</v>
      </c>
      <c r="G5909" t="s">
        <v>4</v>
      </c>
      <c r="H5909" t="s">
        <v>824</v>
      </c>
      <c r="I5909" s="2">
        <v>3694.37</v>
      </c>
      <c r="J5909" s="5"/>
      <c r="L5909" s="5"/>
      <c r="M5909" s="2">
        <f t="shared" si="92"/>
        <v>-729061.97999999928</v>
      </c>
      <c r="P5909"/>
    </row>
    <row r="5910" spans="1:16" hidden="1">
      <c r="A5910" t="s">
        <v>9225</v>
      </c>
      <c r="B5910" s="1">
        <v>42123</v>
      </c>
      <c r="C5910" t="s">
        <v>1</v>
      </c>
      <c r="D5910">
        <v>1</v>
      </c>
      <c r="E5910" t="s">
        <v>9227</v>
      </c>
      <c r="F5910" t="s">
        <v>45</v>
      </c>
      <c r="G5910" t="s">
        <v>4</v>
      </c>
      <c r="H5910" t="s">
        <v>9228</v>
      </c>
      <c r="J5910" s="5"/>
      <c r="K5910" s="2">
        <v>3694.37</v>
      </c>
      <c r="L5910" s="5"/>
      <c r="M5910" s="2">
        <f t="shared" si="92"/>
        <v>-732756.34999999928</v>
      </c>
      <c r="P5910"/>
    </row>
    <row r="5911" spans="1:16" hidden="1">
      <c r="A5911" t="s">
        <v>9242</v>
      </c>
      <c r="B5911" s="1">
        <v>42123</v>
      </c>
      <c r="C5911" t="s">
        <v>1</v>
      </c>
      <c r="D5911">
        <v>1</v>
      </c>
      <c r="E5911" t="s">
        <v>9245</v>
      </c>
      <c r="F5911" t="s">
        <v>13</v>
      </c>
      <c r="G5911" t="s">
        <v>4</v>
      </c>
      <c r="H5911" t="s">
        <v>9246</v>
      </c>
      <c r="J5911" s="5"/>
      <c r="K5911" s="2">
        <v>206000</v>
      </c>
      <c r="L5911" s="5"/>
      <c r="M5911" s="2">
        <f t="shared" si="92"/>
        <v>-938756.34999999928</v>
      </c>
      <c r="P5911"/>
    </row>
    <row r="5912" spans="1:16" hidden="1">
      <c r="A5912" t="s">
        <v>9251</v>
      </c>
      <c r="B5912" s="1">
        <v>42123</v>
      </c>
      <c r="C5912" t="s">
        <v>1</v>
      </c>
      <c r="D5912">
        <v>1</v>
      </c>
      <c r="E5912" t="s">
        <v>9255</v>
      </c>
      <c r="F5912" t="s">
        <v>13</v>
      </c>
      <c r="G5912" t="s">
        <v>4</v>
      </c>
      <c r="H5912" t="s">
        <v>9256</v>
      </c>
      <c r="J5912" s="5"/>
      <c r="K5912" s="2">
        <v>5096.8999999999996</v>
      </c>
      <c r="L5912" s="5"/>
      <c r="M5912" s="2">
        <f t="shared" si="92"/>
        <v>-943853.2499999993</v>
      </c>
      <c r="P5912"/>
    </row>
    <row r="5913" spans="1:16" hidden="1">
      <c r="A5913" t="s">
        <v>9257</v>
      </c>
      <c r="B5913" s="1">
        <v>42123</v>
      </c>
      <c r="C5913" t="s">
        <v>1</v>
      </c>
      <c r="D5913">
        <v>1</v>
      </c>
      <c r="E5913" t="s">
        <v>9255</v>
      </c>
      <c r="F5913" t="s">
        <v>13</v>
      </c>
      <c r="G5913" t="s">
        <v>4</v>
      </c>
      <c r="H5913" t="s">
        <v>9262</v>
      </c>
      <c r="I5913" s="2">
        <v>5096.8999999999996</v>
      </c>
      <c r="J5913" s="5"/>
      <c r="L5913" s="5"/>
      <c r="M5913" s="2">
        <f t="shared" si="92"/>
        <v>-938756.34999999928</v>
      </c>
      <c r="P5913"/>
    </row>
    <row r="5914" spans="1:16" hidden="1">
      <c r="A5914" t="s">
        <v>9263</v>
      </c>
      <c r="B5914" s="1">
        <v>42123</v>
      </c>
      <c r="C5914" t="s">
        <v>9266</v>
      </c>
      <c r="D5914">
        <v>1</v>
      </c>
      <c r="E5914" t="s">
        <v>9267</v>
      </c>
      <c r="F5914" t="s">
        <v>228</v>
      </c>
      <c r="G5914" t="s">
        <v>4</v>
      </c>
      <c r="H5914" t="s">
        <v>9256</v>
      </c>
      <c r="J5914" s="5"/>
      <c r="K5914" s="2">
        <v>5096.8999999999996</v>
      </c>
      <c r="L5914" s="5"/>
      <c r="M5914" s="2">
        <f t="shared" si="92"/>
        <v>-943853.2499999993</v>
      </c>
      <c r="P5914"/>
    </row>
    <row r="5915" spans="1:16" hidden="1">
      <c r="A5915" t="s">
        <v>9325</v>
      </c>
      <c r="B5915" s="1">
        <v>42123</v>
      </c>
      <c r="C5915" t="s">
        <v>195</v>
      </c>
      <c r="D5915">
        <v>1</v>
      </c>
      <c r="E5915" t="s">
        <v>9330</v>
      </c>
      <c r="F5915" t="s">
        <v>13</v>
      </c>
      <c r="G5915" t="s">
        <v>4</v>
      </c>
      <c r="H5915" t="s">
        <v>195</v>
      </c>
      <c r="J5915" s="5"/>
      <c r="K5915" s="2">
        <v>31345.01</v>
      </c>
      <c r="L5915" s="5"/>
      <c r="M5915" s="2">
        <f t="shared" si="92"/>
        <v>-975198.25999999931</v>
      </c>
      <c r="P5915"/>
    </row>
    <row r="5916" spans="1:16" hidden="1">
      <c r="A5916" t="s">
        <v>9331</v>
      </c>
      <c r="B5916" s="1">
        <v>42123</v>
      </c>
      <c r="C5916" t="s">
        <v>924</v>
      </c>
      <c r="D5916">
        <v>1</v>
      </c>
      <c r="E5916" t="s">
        <v>9332</v>
      </c>
      <c r="F5916" t="s">
        <v>16</v>
      </c>
      <c r="G5916" t="s">
        <v>4</v>
      </c>
      <c r="H5916" t="s">
        <v>924</v>
      </c>
      <c r="J5916" s="5"/>
      <c r="K5916" s="2">
        <v>9055</v>
      </c>
      <c r="L5916" s="5"/>
      <c r="M5916" s="2">
        <f t="shared" si="92"/>
        <v>-984253.25999999931</v>
      </c>
      <c r="P5916"/>
    </row>
    <row r="5917" spans="1:16" hidden="1">
      <c r="A5917" t="s">
        <v>9333</v>
      </c>
      <c r="B5917" s="1">
        <v>42123</v>
      </c>
      <c r="C5917" t="s">
        <v>18</v>
      </c>
      <c r="D5917">
        <v>1</v>
      </c>
      <c r="E5917" t="s">
        <v>9334</v>
      </c>
      <c r="F5917" t="s">
        <v>13</v>
      </c>
      <c r="G5917" t="s">
        <v>4</v>
      </c>
      <c r="H5917" t="s">
        <v>18</v>
      </c>
      <c r="J5917" s="5"/>
      <c r="K5917" s="2">
        <v>18237.490000000002</v>
      </c>
      <c r="L5917" s="5"/>
      <c r="M5917" s="2">
        <f t="shared" si="92"/>
        <v>-1002490.7499999993</v>
      </c>
      <c r="P5917"/>
    </row>
    <row r="5918" spans="1:16" hidden="1">
      <c r="A5918" t="s">
        <v>31093</v>
      </c>
      <c r="B5918" s="1">
        <v>42123</v>
      </c>
      <c r="C5918" t="s">
        <v>18</v>
      </c>
      <c r="D5918">
        <v>2</v>
      </c>
      <c r="E5918" t="s">
        <v>31113</v>
      </c>
      <c r="F5918" t="s">
        <v>13559</v>
      </c>
      <c r="G5918" t="s">
        <v>479</v>
      </c>
      <c r="H5918" t="s">
        <v>31114</v>
      </c>
      <c r="I5918" s="2">
        <v>923.68</v>
      </c>
      <c r="J5918" s="5"/>
      <c r="L5918" s="5"/>
      <c r="M5918" s="2">
        <f t="shared" si="92"/>
        <v>-1001567.0699999993</v>
      </c>
      <c r="P5918"/>
    </row>
    <row r="5919" spans="1:16" hidden="1">
      <c r="A5919" t="s">
        <v>31115</v>
      </c>
      <c r="B5919" s="1">
        <v>42123</v>
      </c>
      <c r="C5919" t="s">
        <v>31136</v>
      </c>
      <c r="D5919">
        <v>1</v>
      </c>
      <c r="E5919" t="s">
        <v>31137</v>
      </c>
      <c r="F5919" t="s">
        <v>13565</v>
      </c>
      <c r="G5919" t="s">
        <v>4</v>
      </c>
      <c r="H5919" t="s">
        <v>31138</v>
      </c>
      <c r="I5919" s="2">
        <v>40000</v>
      </c>
      <c r="J5919" s="5"/>
      <c r="L5919" s="5"/>
      <c r="M5919" s="2">
        <f t="shared" si="92"/>
        <v>-961567.06999999925</v>
      </c>
      <c r="P5919"/>
    </row>
    <row r="5920" spans="1:16" hidden="1">
      <c r="A5920" t="s">
        <v>31139</v>
      </c>
      <c r="B5920" s="1">
        <v>42123</v>
      </c>
      <c r="C5920" t="s">
        <v>30595</v>
      </c>
      <c r="D5920">
        <v>1</v>
      </c>
      <c r="E5920" t="s">
        <v>31160</v>
      </c>
      <c r="F5920" t="s">
        <v>13561</v>
      </c>
      <c r="G5920" t="s">
        <v>4</v>
      </c>
      <c r="H5920" t="s">
        <v>30597</v>
      </c>
      <c r="I5920" s="2">
        <v>38000</v>
      </c>
      <c r="J5920" s="5"/>
      <c r="L5920" s="5"/>
      <c r="M5920" s="2">
        <f t="shared" si="92"/>
        <v>-923567.06999999925</v>
      </c>
      <c r="P5920"/>
    </row>
    <row r="5921" spans="1:16" hidden="1">
      <c r="A5921" t="s">
        <v>31161</v>
      </c>
      <c r="B5921" s="1">
        <v>42123</v>
      </c>
      <c r="C5921" t="s">
        <v>31184</v>
      </c>
      <c r="D5921">
        <v>1</v>
      </c>
      <c r="E5921" t="s">
        <v>31185</v>
      </c>
      <c r="F5921" t="s">
        <v>13565</v>
      </c>
      <c r="G5921" t="s">
        <v>4</v>
      </c>
      <c r="H5921" t="s">
        <v>15370</v>
      </c>
      <c r="I5921" s="2">
        <v>395900</v>
      </c>
      <c r="J5921" s="5"/>
      <c r="L5921" s="5"/>
      <c r="M5921" s="2">
        <f t="shared" si="92"/>
        <v>-527667.06999999925</v>
      </c>
      <c r="P5921"/>
    </row>
    <row r="5922" spans="1:16" hidden="1">
      <c r="A5922" t="s">
        <v>31186</v>
      </c>
      <c r="B5922" s="1">
        <v>42123</v>
      </c>
      <c r="C5922" t="s">
        <v>31206</v>
      </c>
      <c r="D5922">
        <v>1</v>
      </c>
      <c r="E5922" t="s">
        <v>31207</v>
      </c>
      <c r="F5922" t="s">
        <v>13565</v>
      </c>
      <c r="G5922" t="s">
        <v>4</v>
      </c>
      <c r="H5922" t="s">
        <v>31208</v>
      </c>
      <c r="I5922" s="2">
        <v>10961</v>
      </c>
      <c r="J5922" s="5"/>
      <c r="L5922" s="5"/>
      <c r="M5922" s="2">
        <f t="shared" si="92"/>
        <v>-516706.06999999925</v>
      </c>
      <c r="P5922"/>
    </row>
    <row r="5923" spans="1:16" hidden="1">
      <c r="A5923" t="s">
        <v>31209</v>
      </c>
      <c r="B5923" s="1">
        <v>42123</v>
      </c>
      <c r="C5923" t="s">
        <v>17470</v>
      </c>
      <c r="D5923">
        <v>1</v>
      </c>
      <c r="E5923" t="s">
        <v>31230</v>
      </c>
      <c r="F5923" t="s">
        <v>13565</v>
      </c>
      <c r="G5923" t="s">
        <v>4</v>
      </c>
      <c r="H5923" t="s">
        <v>17472</v>
      </c>
      <c r="I5923" s="2">
        <v>100000</v>
      </c>
      <c r="J5923" s="5"/>
      <c r="L5923" s="5"/>
      <c r="M5923" s="2">
        <f t="shared" si="92"/>
        <v>-416706.06999999925</v>
      </c>
      <c r="P5923"/>
    </row>
    <row r="5924" spans="1:16" hidden="1">
      <c r="A5924" t="s">
        <v>31231</v>
      </c>
      <c r="B5924" s="1">
        <v>42123</v>
      </c>
      <c r="C5924" t="s">
        <v>4654</v>
      </c>
      <c r="D5924">
        <v>2</v>
      </c>
      <c r="E5924" t="s">
        <v>31254</v>
      </c>
      <c r="F5924" t="s">
        <v>13559</v>
      </c>
      <c r="G5924" t="s">
        <v>313</v>
      </c>
      <c r="H5924" t="s">
        <v>519</v>
      </c>
      <c r="I5924" s="2">
        <v>2144.02</v>
      </c>
      <c r="J5924" s="5"/>
      <c r="L5924" s="5"/>
      <c r="M5924" s="2">
        <f t="shared" si="92"/>
        <v>-414562.04999999923</v>
      </c>
      <c r="P5924"/>
    </row>
    <row r="5925" spans="1:16" hidden="1">
      <c r="A5925" t="s">
        <v>31255</v>
      </c>
      <c r="B5925" s="1">
        <v>42123</v>
      </c>
      <c r="C5925" t="s">
        <v>31274</v>
      </c>
      <c r="D5925">
        <v>2</v>
      </c>
      <c r="E5925" t="s">
        <v>31275</v>
      </c>
      <c r="F5925" t="s">
        <v>7054</v>
      </c>
      <c r="G5925" t="s">
        <v>4</v>
      </c>
      <c r="H5925" t="s">
        <v>7155</v>
      </c>
      <c r="I5925" s="2">
        <v>1840</v>
      </c>
      <c r="J5925" s="5"/>
      <c r="L5925" s="5"/>
      <c r="M5925" s="2">
        <f t="shared" si="92"/>
        <v>-412722.04999999923</v>
      </c>
      <c r="P5925"/>
    </row>
    <row r="5926" spans="1:16" hidden="1">
      <c r="A5926" t="s">
        <v>31276</v>
      </c>
      <c r="B5926" s="1">
        <v>42123</v>
      </c>
      <c r="C5926" t="s">
        <v>31296</v>
      </c>
      <c r="D5926">
        <v>2</v>
      </c>
      <c r="E5926" t="s">
        <v>31297</v>
      </c>
      <c r="F5926" t="s">
        <v>7054</v>
      </c>
      <c r="G5926" t="s">
        <v>4</v>
      </c>
      <c r="H5926" t="s">
        <v>3985</v>
      </c>
      <c r="J5926" s="5"/>
      <c r="K5926" s="2">
        <v>612.15</v>
      </c>
      <c r="L5926" s="5"/>
      <c r="M5926" s="2">
        <f t="shared" si="92"/>
        <v>-413334.19999999925</v>
      </c>
      <c r="P5926"/>
    </row>
    <row r="5927" spans="1:16" hidden="1">
      <c r="A5927" t="s">
        <v>31276</v>
      </c>
      <c r="B5927" s="1">
        <v>42123</v>
      </c>
      <c r="C5927" t="s">
        <v>31296</v>
      </c>
      <c r="D5927">
        <v>2</v>
      </c>
      <c r="E5927" t="s">
        <v>31297</v>
      </c>
      <c r="F5927" t="s">
        <v>7054</v>
      </c>
      <c r="G5927" t="s">
        <v>4</v>
      </c>
      <c r="H5927" t="s">
        <v>3985</v>
      </c>
      <c r="I5927" s="2">
        <v>712.15</v>
      </c>
      <c r="J5927" s="5"/>
      <c r="L5927" s="5"/>
      <c r="M5927" s="2">
        <f t="shared" si="92"/>
        <v>-412622.04999999923</v>
      </c>
      <c r="P5927"/>
    </row>
    <row r="5928" spans="1:16" hidden="1">
      <c r="A5928" t="s">
        <v>31298</v>
      </c>
      <c r="B5928" s="1">
        <v>42123</v>
      </c>
      <c r="C5928" t="s">
        <v>31321</v>
      </c>
      <c r="D5928">
        <v>2</v>
      </c>
      <c r="E5928" t="s">
        <v>31322</v>
      </c>
      <c r="F5928" t="s">
        <v>13559</v>
      </c>
      <c r="G5928" t="s">
        <v>479</v>
      </c>
      <c r="H5928" t="s">
        <v>7155</v>
      </c>
      <c r="J5928" s="5"/>
      <c r="K5928" s="2">
        <v>895.65</v>
      </c>
      <c r="L5928" s="5"/>
      <c r="M5928" s="2">
        <f t="shared" si="92"/>
        <v>-413517.69999999925</v>
      </c>
      <c r="P5928"/>
    </row>
    <row r="5929" spans="1:16" hidden="1">
      <c r="A5929" t="s">
        <v>31298</v>
      </c>
      <c r="B5929" s="1">
        <v>42123</v>
      </c>
      <c r="C5929" t="s">
        <v>31321</v>
      </c>
      <c r="D5929">
        <v>2</v>
      </c>
      <c r="E5929" t="s">
        <v>31322</v>
      </c>
      <c r="F5929" t="s">
        <v>13559</v>
      </c>
      <c r="G5929" t="s">
        <v>479</v>
      </c>
      <c r="H5929" t="s">
        <v>7155</v>
      </c>
      <c r="I5929" s="2">
        <v>954.81</v>
      </c>
      <c r="J5929" s="5"/>
      <c r="L5929" s="5"/>
      <c r="M5929" s="2">
        <f t="shared" si="92"/>
        <v>-412562.88999999926</v>
      </c>
      <c r="P5929"/>
    </row>
    <row r="5930" spans="1:16" hidden="1">
      <c r="A5930" t="s">
        <v>31323</v>
      </c>
      <c r="B5930" s="1">
        <v>42123</v>
      </c>
      <c r="C5930" t="s">
        <v>31341</v>
      </c>
      <c r="D5930">
        <v>2</v>
      </c>
      <c r="E5930" t="s">
        <v>31342</v>
      </c>
      <c r="F5930" t="s">
        <v>7054</v>
      </c>
      <c r="G5930" t="s">
        <v>4</v>
      </c>
      <c r="H5930" t="s">
        <v>3376</v>
      </c>
      <c r="I5930" s="2">
        <v>1840</v>
      </c>
      <c r="J5930" s="5"/>
      <c r="L5930" s="5"/>
      <c r="M5930" s="2">
        <f t="shared" si="92"/>
        <v>-410722.88999999926</v>
      </c>
      <c r="P5930"/>
    </row>
    <row r="5931" spans="1:16" hidden="1">
      <c r="A5931" t="s">
        <v>31343</v>
      </c>
      <c r="B5931" s="1">
        <v>42123</v>
      </c>
      <c r="C5931" t="s">
        <v>31358</v>
      </c>
      <c r="D5931">
        <v>2</v>
      </c>
      <c r="E5931" t="s">
        <v>31359</v>
      </c>
      <c r="F5931" t="s">
        <v>7054</v>
      </c>
      <c r="G5931" t="s">
        <v>4</v>
      </c>
      <c r="H5931" t="s">
        <v>734</v>
      </c>
      <c r="I5931" s="2">
        <v>3030.01</v>
      </c>
      <c r="J5931" s="5"/>
      <c r="L5931" s="5"/>
      <c r="M5931" s="2">
        <f t="shared" si="92"/>
        <v>-407692.87999999925</v>
      </c>
      <c r="P5931"/>
    </row>
    <row r="5932" spans="1:16" hidden="1">
      <c r="A5932" t="s">
        <v>31360</v>
      </c>
      <c r="B5932" s="1">
        <v>42123</v>
      </c>
      <c r="C5932" t="s">
        <v>31384</v>
      </c>
      <c r="D5932">
        <v>2</v>
      </c>
      <c r="E5932" t="s">
        <v>31385</v>
      </c>
      <c r="F5932" t="s">
        <v>7054</v>
      </c>
      <c r="G5932" t="s">
        <v>4</v>
      </c>
      <c r="H5932" t="s">
        <v>9205</v>
      </c>
      <c r="I5932" s="2">
        <v>1025</v>
      </c>
      <c r="J5932" s="5"/>
      <c r="L5932" s="5"/>
      <c r="M5932" s="2">
        <f t="shared" si="92"/>
        <v>-406667.87999999925</v>
      </c>
      <c r="P5932"/>
    </row>
    <row r="5933" spans="1:16" hidden="1">
      <c r="A5933" t="s">
        <v>31386</v>
      </c>
      <c r="B5933" s="1">
        <v>42123</v>
      </c>
      <c r="C5933" t="s">
        <v>31411</v>
      </c>
      <c r="D5933">
        <v>2</v>
      </c>
      <c r="E5933" t="s">
        <v>31412</v>
      </c>
      <c r="F5933" t="s">
        <v>7054</v>
      </c>
      <c r="G5933" t="s">
        <v>4</v>
      </c>
      <c r="H5933" t="s">
        <v>8648</v>
      </c>
      <c r="I5933" s="2">
        <v>1025</v>
      </c>
      <c r="J5933" s="5"/>
      <c r="L5933" s="5"/>
      <c r="M5933" s="2">
        <f t="shared" si="92"/>
        <v>-405642.87999999925</v>
      </c>
      <c r="P5933"/>
    </row>
    <row r="5934" spans="1:16" hidden="1">
      <c r="A5934" t="s">
        <v>31413</v>
      </c>
      <c r="B5934" s="1">
        <v>42123</v>
      </c>
      <c r="C5934" t="s">
        <v>31433</v>
      </c>
      <c r="D5934">
        <v>2</v>
      </c>
      <c r="E5934" t="s">
        <v>31434</v>
      </c>
      <c r="F5934" t="s">
        <v>7054</v>
      </c>
      <c r="G5934" t="s">
        <v>4</v>
      </c>
      <c r="H5934" t="s">
        <v>61</v>
      </c>
      <c r="I5934" s="2">
        <v>1025</v>
      </c>
      <c r="J5934" s="5"/>
      <c r="L5934" s="5"/>
      <c r="M5934" s="2">
        <f t="shared" si="92"/>
        <v>-404617.87999999925</v>
      </c>
      <c r="P5934"/>
    </row>
    <row r="5935" spans="1:16" hidden="1">
      <c r="A5935" t="s">
        <v>31435</v>
      </c>
      <c r="B5935" s="1">
        <v>42123</v>
      </c>
      <c r="C5935" t="s">
        <v>31457</v>
      </c>
      <c r="D5935">
        <v>2</v>
      </c>
      <c r="E5935" t="s">
        <v>31458</v>
      </c>
      <c r="F5935" t="s">
        <v>7054</v>
      </c>
      <c r="G5935" t="s">
        <v>4</v>
      </c>
      <c r="H5935" t="s">
        <v>31459</v>
      </c>
      <c r="I5935" s="2">
        <v>3030</v>
      </c>
      <c r="J5935" s="5"/>
      <c r="L5935" s="5"/>
      <c r="M5935" s="2">
        <f t="shared" si="92"/>
        <v>-401587.87999999925</v>
      </c>
      <c r="P5935"/>
    </row>
    <row r="5936" spans="1:16" hidden="1">
      <c r="A5936" t="s">
        <v>31460</v>
      </c>
      <c r="B5936" s="1">
        <v>42123</v>
      </c>
      <c r="C5936" t="s">
        <v>31481</v>
      </c>
      <c r="D5936">
        <v>1</v>
      </c>
      <c r="E5936" t="s">
        <v>31482</v>
      </c>
      <c r="F5936" t="s">
        <v>13565</v>
      </c>
      <c r="G5936" t="s">
        <v>4</v>
      </c>
      <c r="H5936" t="s">
        <v>25294</v>
      </c>
      <c r="I5936" s="2">
        <v>80000</v>
      </c>
      <c r="J5936" s="5"/>
      <c r="L5936" s="5"/>
      <c r="M5936" s="2">
        <f t="shared" si="92"/>
        <v>-321587.87999999925</v>
      </c>
      <c r="P5936"/>
    </row>
    <row r="5937" spans="1:16" hidden="1">
      <c r="A5937" t="s">
        <v>31483</v>
      </c>
      <c r="B5937" s="1">
        <v>42123</v>
      </c>
      <c r="C5937" t="s">
        <v>31498</v>
      </c>
      <c r="D5937">
        <v>2</v>
      </c>
      <c r="E5937" t="s">
        <v>31499</v>
      </c>
      <c r="F5937" t="s">
        <v>7054</v>
      </c>
      <c r="G5937" t="s">
        <v>4</v>
      </c>
      <c r="H5937" t="s">
        <v>5442</v>
      </c>
      <c r="I5937" s="2">
        <v>2200</v>
      </c>
      <c r="J5937" s="5"/>
      <c r="L5937" s="5"/>
      <c r="M5937" s="2">
        <f t="shared" si="92"/>
        <v>-319387.87999999925</v>
      </c>
      <c r="P5937"/>
    </row>
    <row r="5938" spans="1:16" hidden="1">
      <c r="A5938" t="s">
        <v>31500</v>
      </c>
      <c r="B5938" s="1">
        <v>42123</v>
      </c>
      <c r="C5938" t="s">
        <v>31515</v>
      </c>
      <c r="D5938">
        <v>2</v>
      </c>
      <c r="E5938" t="s">
        <v>31516</v>
      </c>
      <c r="F5938" t="s">
        <v>7054</v>
      </c>
      <c r="G5938" t="s">
        <v>4</v>
      </c>
      <c r="H5938" t="s">
        <v>17098</v>
      </c>
      <c r="I5938" s="2">
        <v>1025</v>
      </c>
      <c r="J5938" s="5"/>
      <c r="L5938" s="5"/>
      <c r="M5938" s="2">
        <f t="shared" si="92"/>
        <v>-318362.87999999925</v>
      </c>
      <c r="P5938"/>
    </row>
    <row r="5939" spans="1:16" hidden="1">
      <c r="A5939" t="s">
        <v>31517</v>
      </c>
      <c r="B5939" s="1">
        <v>42123</v>
      </c>
      <c r="C5939" t="s">
        <v>17470</v>
      </c>
      <c r="D5939">
        <v>1</v>
      </c>
      <c r="E5939" t="s">
        <v>31535</v>
      </c>
      <c r="F5939" t="s">
        <v>13565</v>
      </c>
      <c r="G5939" t="s">
        <v>4</v>
      </c>
      <c r="H5939" t="s">
        <v>17472</v>
      </c>
      <c r="I5939" s="2">
        <v>70000</v>
      </c>
      <c r="J5939" s="5"/>
      <c r="L5939" s="5"/>
      <c r="M5939" s="2">
        <f t="shared" si="92"/>
        <v>-248362.87999999925</v>
      </c>
      <c r="P5939"/>
    </row>
    <row r="5940" spans="1:16" hidden="1">
      <c r="A5940" t="s">
        <v>31536</v>
      </c>
      <c r="B5940" s="1">
        <v>42123</v>
      </c>
      <c r="C5940" t="s">
        <v>30710</v>
      </c>
      <c r="D5940">
        <v>1</v>
      </c>
      <c r="E5940" t="s">
        <v>31557</v>
      </c>
      <c r="F5940" t="s">
        <v>13561</v>
      </c>
      <c r="G5940" t="s">
        <v>4</v>
      </c>
      <c r="H5940" t="s">
        <v>30712</v>
      </c>
      <c r="I5940" s="2">
        <v>206000</v>
      </c>
      <c r="J5940" s="5"/>
      <c r="L5940" s="5"/>
      <c r="M5940" s="2">
        <f t="shared" si="92"/>
        <v>-42362.879999999248</v>
      </c>
      <c r="P5940"/>
    </row>
    <row r="5941" spans="1:16" hidden="1">
      <c r="A5941" t="s">
        <v>31558</v>
      </c>
      <c r="B5941" s="1">
        <v>42123</v>
      </c>
      <c r="C5941" t="s">
        <v>31577</v>
      </c>
      <c r="D5941">
        <v>2</v>
      </c>
      <c r="E5941" t="s">
        <v>31578</v>
      </c>
      <c r="F5941" t="s">
        <v>7054</v>
      </c>
      <c r="G5941" t="s">
        <v>4</v>
      </c>
      <c r="H5941" t="s">
        <v>11428</v>
      </c>
      <c r="I5941" s="2">
        <v>1025</v>
      </c>
      <c r="J5941" s="5"/>
      <c r="L5941" s="5"/>
      <c r="M5941" s="2">
        <f t="shared" si="92"/>
        <v>-41337.879999999248</v>
      </c>
      <c r="P5941"/>
    </row>
    <row r="5942" spans="1:16" hidden="1">
      <c r="A5942" t="s">
        <v>31579</v>
      </c>
      <c r="B5942" s="1">
        <v>42123</v>
      </c>
      <c r="C5942" t="s">
        <v>31599</v>
      </c>
      <c r="D5942">
        <v>2</v>
      </c>
      <c r="E5942" t="s">
        <v>31600</v>
      </c>
      <c r="F5942" t="s">
        <v>7054</v>
      </c>
      <c r="G5942" t="s">
        <v>4</v>
      </c>
      <c r="H5942" t="s">
        <v>15528</v>
      </c>
      <c r="I5942" s="2">
        <v>4100.01</v>
      </c>
      <c r="J5942" s="5"/>
      <c r="L5942" s="5"/>
      <c r="M5942" s="2">
        <f t="shared" si="92"/>
        <v>-37237.869999999246</v>
      </c>
      <c r="P5942"/>
    </row>
    <row r="5943" spans="1:16" hidden="1">
      <c r="A5943" t="s">
        <v>31601</v>
      </c>
      <c r="B5943" s="1">
        <v>42123</v>
      </c>
      <c r="C5943" t="s">
        <v>31620</v>
      </c>
      <c r="D5943">
        <v>2</v>
      </c>
      <c r="E5943" t="s">
        <v>31621</v>
      </c>
      <c r="F5943" t="s">
        <v>7054</v>
      </c>
      <c r="G5943" t="s">
        <v>4</v>
      </c>
      <c r="H5943" t="s">
        <v>13292</v>
      </c>
      <c r="I5943" s="2">
        <v>1025</v>
      </c>
      <c r="J5943" s="5"/>
      <c r="L5943" s="5"/>
      <c r="M5943" s="2">
        <f t="shared" si="92"/>
        <v>-36212.869999999246</v>
      </c>
      <c r="P5943"/>
    </row>
    <row r="5944" spans="1:16" hidden="1">
      <c r="A5944" t="s">
        <v>31622</v>
      </c>
      <c r="B5944" s="1">
        <v>42123</v>
      </c>
      <c r="C5944" t="s">
        <v>31641</v>
      </c>
      <c r="D5944">
        <v>2</v>
      </c>
      <c r="E5944" t="s">
        <v>31642</v>
      </c>
      <c r="F5944" t="s">
        <v>7054</v>
      </c>
      <c r="G5944" t="s">
        <v>4</v>
      </c>
      <c r="H5944" t="s">
        <v>31643</v>
      </c>
      <c r="I5944" s="2">
        <v>1025</v>
      </c>
      <c r="J5944" s="5"/>
      <c r="L5944" s="5"/>
      <c r="M5944" s="2">
        <f t="shared" si="92"/>
        <v>-35187.869999999246</v>
      </c>
      <c r="P5944"/>
    </row>
    <row r="5945" spans="1:16" hidden="1">
      <c r="A5945" t="s">
        <v>31644</v>
      </c>
      <c r="B5945" s="1">
        <v>42123</v>
      </c>
      <c r="C5945" t="s">
        <v>6</v>
      </c>
      <c r="D5945">
        <v>1</v>
      </c>
      <c r="E5945" t="s">
        <v>31661</v>
      </c>
      <c r="F5945" t="s">
        <v>14703</v>
      </c>
      <c r="G5945" t="s">
        <v>4</v>
      </c>
      <c r="H5945" t="s">
        <v>16986</v>
      </c>
      <c r="I5945" s="2">
        <v>175</v>
      </c>
      <c r="J5945" s="5"/>
      <c r="L5945" s="5"/>
      <c r="M5945" s="2">
        <f t="shared" si="92"/>
        <v>-35012.869999999246</v>
      </c>
      <c r="P5945"/>
    </row>
    <row r="5946" spans="1:16" hidden="1">
      <c r="A5946" t="s">
        <v>31662</v>
      </c>
      <c r="B5946" s="1">
        <v>42123</v>
      </c>
      <c r="C5946" t="s">
        <v>31681</v>
      </c>
      <c r="D5946">
        <v>2</v>
      </c>
      <c r="E5946" t="s">
        <v>31682</v>
      </c>
      <c r="F5946" t="s">
        <v>7054</v>
      </c>
      <c r="G5946" t="s">
        <v>4</v>
      </c>
      <c r="H5946" t="s">
        <v>9256</v>
      </c>
      <c r="I5946" s="2">
        <v>5096.91</v>
      </c>
      <c r="J5946" s="5"/>
      <c r="L5946" s="5"/>
      <c r="M5946" s="2">
        <f t="shared" si="92"/>
        <v>-29915.959999999246</v>
      </c>
      <c r="P5946"/>
    </row>
    <row r="5947" spans="1:16" hidden="1">
      <c r="A5947" t="s">
        <v>31683</v>
      </c>
      <c r="B5947" s="1">
        <v>42123</v>
      </c>
      <c r="C5947" t="s">
        <v>31703</v>
      </c>
      <c r="D5947">
        <v>2</v>
      </c>
      <c r="E5947" t="s">
        <v>31704</v>
      </c>
      <c r="F5947" t="s">
        <v>13559</v>
      </c>
      <c r="G5947" t="s">
        <v>479</v>
      </c>
      <c r="H5947" t="s">
        <v>583</v>
      </c>
      <c r="J5947" s="5"/>
      <c r="K5947" s="2">
        <v>957.09</v>
      </c>
      <c r="L5947" s="5"/>
      <c r="M5947" s="2">
        <f t="shared" si="92"/>
        <v>-30873.049999999246</v>
      </c>
      <c r="P5947"/>
    </row>
    <row r="5948" spans="1:16" hidden="1">
      <c r="A5948" t="s">
        <v>31683</v>
      </c>
      <c r="B5948" s="1">
        <v>42123</v>
      </c>
      <c r="C5948" t="s">
        <v>31703</v>
      </c>
      <c r="D5948">
        <v>2</v>
      </c>
      <c r="E5948" t="s">
        <v>31704</v>
      </c>
      <c r="F5948" t="s">
        <v>13559</v>
      </c>
      <c r="G5948" t="s">
        <v>479</v>
      </c>
      <c r="H5948" t="s">
        <v>583</v>
      </c>
      <c r="I5948" s="2">
        <v>957.09</v>
      </c>
      <c r="J5948" s="5"/>
      <c r="L5948" s="5"/>
      <c r="M5948" s="2">
        <f t="shared" si="92"/>
        <v>-29915.959999999246</v>
      </c>
      <c r="P5948"/>
    </row>
    <row r="5949" spans="1:16" hidden="1">
      <c r="A5949" t="s">
        <v>31705</v>
      </c>
      <c r="B5949" s="1">
        <v>42123</v>
      </c>
      <c r="C5949" t="s">
        <v>31721</v>
      </c>
      <c r="D5949">
        <v>2</v>
      </c>
      <c r="E5949" t="s">
        <v>31722</v>
      </c>
      <c r="F5949" t="s">
        <v>7054</v>
      </c>
      <c r="G5949" t="s">
        <v>4</v>
      </c>
      <c r="H5949" t="s">
        <v>9103</v>
      </c>
      <c r="J5949" s="5"/>
      <c r="K5949" s="2">
        <v>1840</v>
      </c>
      <c r="L5949" s="5"/>
      <c r="M5949" s="2">
        <f t="shared" si="92"/>
        <v>-31755.959999999246</v>
      </c>
      <c r="P5949"/>
    </row>
    <row r="5950" spans="1:16" hidden="1">
      <c r="A5950" t="s">
        <v>31705</v>
      </c>
      <c r="B5950" s="1">
        <v>42123</v>
      </c>
      <c r="C5950" t="s">
        <v>31721</v>
      </c>
      <c r="D5950">
        <v>2</v>
      </c>
      <c r="E5950" t="s">
        <v>31722</v>
      </c>
      <c r="F5950" t="s">
        <v>7054</v>
      </c>
      <c r="G5950" t="s">
        <v>4</v>
      </c>
      <c r="H5950" t="s">
        <v>9103</v>
      </c>
      <c r="I5950" s="2">
        <v>1840</v>
      </c>
      <c r="J5950" s="5"/>
      <c r="L5950" s="5"/>
      <c r="M5950" s="2">
        <f t="shared" si="92"/>
        <v>-29915.959999999246</v>
      </c>
      <c r="P5950"/>
    </row>
    <row r="5951" spans="1:16" hidden="1">
      <c r="A5951" t="s">
        <v>31723</v>
      </c>
      <c r="B5951" s="1">
        <v>42123</v>
      </c>
      <c r="C5951" t="s">
        <v>31747</v>
      </c>
      <c r="D5951">
        <v>2</v>
      </c>
      <c r="E5951" t="s">
        <v>31748</v>
      </c>
      <c r="F5951" t="s">
        <v>7054</v>
      </c>
      <c r="G5951" t="s">
        <v>4</v>
      </c>
      <c r="H5951" t="s">
        <v>31749</v>
      </c>
      <c r="I5951" s="2">
        <v>5360.01</v>
      </c>
      <c r="J5951" s="5"/>
      <c r="L5951" s="5"/>
      <c r="M5951" s="2">
        <f t="shared" si="92"/>
        <v>-24555.949999999248</v>
      </c>
      <c r="P5951"/>
    </row>
    <row r="5952" spans="1:16" hidden="1">
      <c r="A5952" t="s">
        <v>31750</v>
      </c>
      <c r="B5952" s="1">
        <v>42123</v>
      </c>
      <c r="C5952" t="s">
        <v>31772</v>
      </c>
      <c r="D5952">
        <v>2</v>
      </c>
      <c r="E5952" t="s">
        <v>31773</v>
      </c>
      <c r="F5952" t="s">
        <v>7054</v>
      </c>
      <c r="G5952" t="s">
        <v>4</v>
      </c>
      <c r="H5952" t="s">
        <v>11249</v>
      </c>
      <c r="I5952" s="2">
        <v>1025</v>
      </c>
      <c r="J5952" s="5"/>
      <c r="L5952" s="5"/>
      <c r="M5952" s="2">
        <f t="shared" si="92"/>
        <v>-23530.949999999248</v>
      </c>
      <c r="P5952"/>
    </row>
    <row r="5953" spans="1:16" hidden="1">
      <c r="A5953" t="s">
        <v>31774</v>
      </c>
      <c r="B5953" s="1">
        <v>42123</v>
      </c>
      <c r="C5953" t="s">
        <v>31796</v>
      </c>
      <c r="D5953">
        <v>2</v>
      </c>
      <c r="E5953" t="s">
        <v>31797</v>
      </c>
      <c r="F5953" t="s">
        <v>7054</v>
      </c>
      <c r="G5953" t="s">
        <v>4</v>
      </c>
      <c r="H5953" t="s">
        <v>25679</v>
      </c>
      <c r="I5953" s="2">
        <v>1025</v>
      </c>
      <c r="J5953" s="5"/>
      <c r="L5953" s="5"/>
      <c r="M5953" s="2">
        <f t="shared" si="92"/>
        <v>-22505.949999999248</v>
      </c>
      <c r="P5953"/>
    </row>
    <row r="5954" spans="1:16" hidden="1">
      <c r="A5954" t="s">
        <v>31798</v>
      </c>
      <c r="B5954" s="1">
        <v>42123</v>
      </c>
      <c r="C5954" t="s">
        <v>31819</v>
      </c>
      <c r="D5954">
        <v>2</v>
      </c>
      <c r="E5954" t="s">
        <v>31820</v>
      </c>
      <c r="F5954" t="s">
        <v>7054</v>
      </c>
      <c r="G5954" t="s">
        <v>4</v>
      </c>
      <c r="H5954" t="s">
        <v>14082</v>
      </c>
      <c r="I5954" s="2">
        <v>1025</v>
      </c>
      <c r="J5954" s="5"/>
      <c r="L5954" s="5"/>
      <c r="M5954" s="2">
        <f t="shared" si="92"/>
        <v>-21480.949999999248</v>
      </c>
      <c r="P5954"/>
    </row>
    <row r="5955" spans="1:16" hidden="1">
      <c r="A5955" t="s">
        <v>31821</v>
      </c>
      <c r="B5955" s="1">
        <v>42123</v>
      </c>
      <c r="C5955" t="s">
        <v>31840</v>
      </c>
      <c r="D5955">
        <v>2</v>
      </c>
      <c r="E5955" t="s">
        <v>31841</v>
      </c>
      <c r="F5955" t="s">
        <v>7054</v>
      </c>
      <c r="G5955" t="s">
        <v>4</v>
      </c>
      <c r="H5955" t="s">
        <v>22370</v>
      </c>
      <c r="I5955" s="2">
        <v>1840</v>
      </c>
      <c r="J5955" s="5"/>
      <c r="L5955" s="5"/>
      <c r="M5955" s="2">
        <f t="shared" si="92"/>
        <v>-19640.949999999248</v>
      </c>
      <c r="P5955"/>
    </row>
    <row r="5956" spans="1:16" hidden="1">
      <c r="A5956" t="s">
        <v>31842</v>
      </c>
      <c r="B5956" s="1">
        <v>42123</v>
      </c>
      <c r="C5956" t="s">
        <v>31860</v>
      </c>
      <c r="D5956">
        <v>2</v>
      </c>
      <c r="E5956" t="s">
        <v>31861</v>
      </c>
      <c r="F5956" t="s">
        <v>7054</v>
      </c>
      <c r="G5956" t="s">
        <v>4</v>
      </c>
      <c r="H5956" t="s">
        <v>435</v>
      </c>
      <c r="I5956" s="2">
        <v>1225.0999999999999</v>
      </c>
      <c r="J5956" s="5"/>
      <c r="L5956" s="5"/>
      <c r="M5956" s="2">
        <f t="shared" si="92"/>
        <v>-18415.849999999249</v>
      </c>
      <c r="P5956"/>
    </row>
    <row r="5957" spans="1:16" hidden="1">
      <c r="A5957" t="s">
        <v>31862</v>
      </c>
      <c r="B5957" s="1">
        <v>42123</v>
      </c>
      <c r="C5957" t="s">
        <v>31878</v>
      </c>
      <c r="D5957">
        <v>2</v>
      </c>
      <c r="E5957" t="s">
        <v>31879</v>
      </c>
      <c r="F5957" t="s">
        <v>7054</v>
      </c>
      <c r="G5957" t="s">
        <v>4</v>
      </c>
      <c r="H5957" t="s">
        <v>8224</v>
      </c>
      <c r="I5957" s="2">
        <v>4040</v>
      </c>
      <c r="J5957" s="5"/>
      <c r="L5957" s="5"/>
      <c r="M5957" s="2">
        <f t="shared" si="92"/>
        <v>-14375.849999999249</v>
      </c>
      <c r="P5957"/>
    </row>
    <row r="5958" spans="1:16" hidden="1">
      <c r="A5958" t="s">
        <v>31881</v>
      </c>
      <c r="B5958" s="1">
        <v>42123</v>
      </c>
      <c r="C5958" t="s">
        <v>31894</v>
      </c>
      <c r="D5958">
        <v>2</v>
      </c>
      <c r="E5958" t="s">
        <v>31895</v>
      </c>
      <c r="F5958" t="s">
        <v>13559</v>
      </c>
      <c r="G5958" t="s">
        <v>313</v>
      </c>
      <c r="H5958" t="s">
        <v>2079</v>
      </c>
      <c r="J5958" s="5"/>
      <c r="K5958" s="2">
        <v>100</v>
      </c>
      <c r="L5958" s="5"/>
      <c r="M5958" s="2">
        <f t="shared" si="92"/>
        <v>-14475.849999999249</v>
      </c>
      <c r="P5958"/>
    </row>
    <row r="5959" spans="1:16" hidden="1">
      <c r="A5959" t="s">
        <v>31881</v>
      </c>
      <c r="B5959" s="1">
        <v>42123</v>
      </c>
      <c r="C5959" t="s">
        <v>31894</v>
      </c>
      <c r="D5959">
        <v>2</v>
      </c>
      <c r="E5959" t="s">
        <v>31895</v>
      </c>
      <c r="F5959" t="s">
        <v>13559</v>
      </c>
      <c r="G5959" t="s">
        <v>313</v>
      </c>
      <c r="H5959" t="s">
        <v>2079</v>
      </c>
      <c r="I5959" s="2">
        <v>174.45</v>
      </c>
      <c r="J5959" s="5"/>
      <c r="L5959" s="5"/>
      <c r="M5959" s="2">
        <f t="shared" si="92"/>
        <v>-14301.399999999248</v>
      </c>
      <c r="P5959"/>
    </row>
    <row r="5960" spans="1:16" hidden="1">
      <c r="A5960" t="s">
        <v>31897</v>
      </c>
      <c r="B5960" s="1">
        <v>42123</v>
      </c>
      <c r="C5960" t="s">
        <v>14110</v>
      </c>
      <c r="D5960">
        <v>1</v>
      </c>
      <c r="E5960" t="s">
        <v>31915</v>
      </c>
      <c r="F5960" t="s">
        <v>13565</v>
      </c>
      <c r="G5960" t="s">
        <v>4</v>
      </c>
      <c r="H5960" t="s">
        <v>870</v>
      </c>
      <c r="I5960" s="2">
        <v>20000</v>
      </c>
      <c r="J5960" s="5"/>
      <c r="L5960" s="5"/>
      <c r="M5960" s="2">
        <f t="shared" si="92"/>
        <v>5698.6000000007516</v>
      </c>
      <c r="N5960" s="26">
        <f>+M5886-M5960</f>
        <v>2290.4099999998889</v>
      </c>
      <c r="P5960"/>
    </row>
    <row r="5961" spans="1:16" hidden="1">
      <c r="A5961" t="s">
        <v>9385</v>
      </c>
      <c r="B5961" s="36">
        <v>42124</v>
      </c>
      <c r="C5961" s="35" t="s">
        <v>6</v>
      </c>
      <c r="D5961" s="35">
        <v>1</v>
      </c>
      <c r="E5961" s="35" t="s">
        <v>9390</v>
      </c>
      <c r="F5961" s="35" t="s">
        <v>29</v>
      </c>
      <c r="G5961" s="35" t="s">
        <v>4</v>
      </c>
      <c r="H5961" s="35" t="s">
        <v>9391</v>
      </c>
      <c r="I5961" s="11">
        <v>951.5</v>
      </c>
      <c r="J5961" s="12"/>
      <c r="K5961" s="11"/>
      <c r="L5961" s="12"/>
      <c r="M5961" s="11">
        <f t="shared" ref="M5961:M6024" si="93">+M5960+I5961-K5961</f>
        <v>6650.1000000007516</v>
      </c>
      <c r="P5961"/>
    </row>
    <row r="5962" spans="1:16" hidden="1">
      <c r="A5962" t="s">
        <v>9428</v>
      </c>
      <c r="B5962" s="1">
        <v>42124</v>
      </c>
      <c r="C5962" t="s">
        <v>6</v>
      </c>
      <c r="D5962">
        <v>1</v>
      </c>
      <c r="E5962" t="s">
        <v>9432</v>
      </c>
      <c r="F5962" t="s">
        <v>8</v>
      </c>
      <c r="G5962" t="s">
        <v>4</v>
      </c>
      <c r="H5962" t="s">
        <v>6002</v>
      </c>
      <c r="I5962" s="2">
        <v>1840</v>
      </c>
      <c r="J5962" s="5"/>
      <c r="L5962" s="5"/>
      <c r="M5962" s="2">
        <f t="shared" si="93"/>
        <v>8490.1000000007516</v>
      </c>
      <c r="P5962"/>
    </row>
    <row r="5963" spans="1:16" hidden="1">
      <c r="A5963" t="s">
        <v>9457</v>
      </c>
      <c r="B5963" s="1">
        <v>42124</v>
      </c>
      <c r="C5963" t="s">
        <v>43</v>
      </c>
      <c r="D5963">
        <v>1</v>
      </c>
      <c r="E5963" t="s">
        <v>9463</v>
      </c>
      <c r="F5963" t="s">
        <v>3605</v>
      </c>
      <c r="G5963" t="s">
        <v>4</v>
      </c>
      <c r="H5963" t="s">
        <v>9464</v>
      </c>
      <c r="J5963" s="5"/>
      <c r="K5963" s="2">
        <v>13345.37</v>
      </c>
      <c r="L5963" s="5"/>
      <c r="M5963" s="2">
        <f t="shared" si="93"/>
        <v>-4855.2699999992492</v>
      </c>
      <c r="P5963"/>
    </row>
    <row r="5964" spans="1:16" hidden="1">
      <c r="A5964" t="s">
        <v>9485</v>
      </c>
      <c r="B5964" s="1">
        <v>42124</v>
      </c>
      <c r="C5964" t="s">
        <v>9494</v>
      </c>
      <c r="D5964">
        <v>2</v>
      </c>
      <c r="E5964" t="s">
        <v>9495</v>
      </c>
      <c r="F5964" t="s">
        <v>78</v>
      </c>
      <c r="G5964" t="s">
        <v>4</v>
      </c>
      <c r="H5964" t="s">
        <v>4788</v>
      </c>
      <c r="J5964" s="5"/>
      <c r="K5964" s="2">
        <v>1840</v>
      </c>
      <c r="L5964" s="5"/>
      <c r="M5964" s="2">
        <f t="shared" si="93"/>
        <v>-6695.2699999992492</v>
      </c>
      <c r="P5964"/>
    </row>
    <row r="5965" spans="1:16" hidden="1">
      <c r="A5965" t="s">
        <v>9500</v>
      </c>
      <c r="B5965" s="1">
        <v>42124</v>
      </c>
      <c r="C5965" t="s">
        <v>18</v>
      </c>
      <c r="D5965">
        <v>2</v>
      </c>
      <c r="E5965" t="s">
        <v>9507</v>
      </c>
      <c r="F5965" t="s">
        <v>312</v>
      </c>
      <c r="G5965" t="s">
        <v>479</v>
      </c>
      <c r="H5965" t="s">
        <v>9508</v>
      </c>
      <c r="J5965" s="5"/>
      <c r="K5965" s="2">
        <v>3458.68</v>
      </c>
      <c r="L5965" s="5"/>
      <c r="M5965" s="2">
        <f t="shared" si="93"/>
        <v>-10153.949999999249</v>
      </c>
      <c r="P5965"/>
    </row>
    <row r="5966" spans="1:16" hidden="1">
      <c r="A5966" t="s">
        <v>9500</v>
      </c>
      <c r="B5966" s="1">
        <v>42124</v>
      </c>
      <c r="C5966" t="s">
        <v>18</v>
      </c>
      <c r="D5966">
        <v>2</v>
      </c>
      <c r="E5966" t="s">
        <v>9507</v>
      </c>
      <c r="F5966" t="s">
        <v>312</v>
      </c>
      <c r="G5966" t="s">
        <v>479</v>
      </c>
      <c r="H5966" t="s">
        <v>9508</v>
      </c>
      <c r="I5966" s="2">
        <v>3458.68</v>
      </c>
      <c r="J5966" s="5"/>
      <c r="L5966" s="5"/>
      <c r="M5966" s="2">
        <f t="shared" si="93"/>
        <v>-6695.2699999992492</v>
      </c>
      <c r="P5966"/>
    </row>
    <row r="5967" spans="1:16" hidden="1">
      <c r="A5967" t="s">
        <v>9520</v>
      </c>
      <c r="B5967" s="1">
        <v>42124</v>
      </c>
      <c r="C5967" t="s">
        <v>6</v>
      </c>
      <c r="D5967">
        <v>1</v>
      </c>
      <c r="E5967" t="s">
        <v>9526</v>
      </c>
      <c r="F5967" t="s">
        <v>29</v>
      </c>
      <c r="G5967" t="s">
        <v>4</v>
      </c>
      <c r="H5967" t="s">
        <v>9527</v>
      </c>
      <c r="I5967" s="2">
        <v>222.02</v>
      </c>
      <c r="J5967" s="5"/>
      <c r="L5967" s="5"/>
      <c r="M5967" s="2">
        <f t="shared" si="93"/>
        <v>-6473.2499999992488</v>
      </c>
      <c r="P5967"/>
    </row>
    <row r="5968" spans="1:16" hidden="1">
      <c r="A5968" t="s">
        <v>9560</v>
      </c>
      <c r="B5968" s="1">
        <v>42124</v>
      </c>
      <c r="C5968" t="s">
        <v>6</v>
      </c>
      <c r="D5968">
        <v>1</v>
      </c>
      <c r="E5968" t="s">
        <v>9565</v>
      </c>
      <c r="F5968" t="s">
        <v>29</v>
      </c>
      <c r="G5968" t="s">
        <v>4</v>
      </c>
      <c r="H5968" t="s">
        <v>9527</v>
      </c>
      <c r="I5968" s="2">
        <v>122.02</v>
      </c>
      <c r="J5968" s="5"/>
      <c r="L5968" s="5"/>
      <c r="M5968" s="2">
        <f t="shared" si="93"/>
        <v>-6351.2299999992483</v>
      </c>
      <c r="P5968"/>
    </row>
    <row r="5969" spans="1:16" hidden="1">
      <c r="A5969" t="s">
        <v>9566</v>
      </c>
      <c r="B5969" s="1">
        <v>42124</v>
      </c>
      <c r="C5969" t="s">
        <v>9572</v>
      </c>
      <c r="D5969">
        <v>1</v>
      </c>
      <c r="E5969" t="s">
        <v>9573</v>
      </c>
      <c r="F5969" t="s">
        <v>13</v>
      </c>
      <c r="G5969" t="s">
        <v>52</v>
      </c>
      <c r="H5969" t="s">
        <v>6886</v>
      </c>
      <c r="J5969" s="5"/>
      <c r="K5969" s="2">
        <v>71.989999999999995</v>
      </c>
      <c r="L5969" s="5"/>
      <c r="M5969" s="2">
        <f t="shared" si="93"/>
        <v>-6423.2199999992481</v>
      </c>
      <c r="P5969"/>
    </row>
    <row r="5970" spans="1:16" hidden="1">
      <c r="A5970" t="s">
        <v>9574</v>
      </c>
      <c r="B5970" s="1">
        <v>42124</v>
      </c>
      <c r="C5970" t="s">
        <v>6</v>
      </c>
      <c r="D5970">
        <v>1</v>
      </c>
      <c r="E5970" t="s">
        <v>9580</v>
      </c>
      <c r="F5970" t="s">
        <v>29</v>
      </c>
      <c r="G5970" t="s">
        <v>4</v>
      </c>
      <c r="H5970" t="s">
        <v>2382</v>
      </c>
      <c r="I5970" s="2">
        <v>2000</v>
      </c>
      <c r="J5970" s="5"/>
      <c r="L5970" s="5"/>
      <c r="M5970" s="2">
        <f t="shared" si="93"/>
        <v>-4423.2199999992481</v>
      </c>
      <c r="P5970"/>
    </row>
    <row r="5971" spans="1:16" hidden="1">
      <c r="A5971" t="s">
        <v>9581</v>
      </c>
      <c r="B5971" s="1">
        <v>42124</v>
      </c>
      <c r="C5971" t="s">
        <v>6</v>
      </c>
      <c r="D5971">
        <v>1</v>
      </c>
      <c r="E5971" t="s">
        <v>9584</v>
      </c>
      <c r="F5971" t="s">
        <v>29</v>
      </c>
      <c r="G5971" t="s">
        <v>4</v>
      </c>
      <c r="H5971" t="s">
        <v>5704</v>
      </c>
      <c r="I5971" s="2">
        <v>668.86</v>
      </c>
      <c r="J5971" s="5"/>
      <c r="L5971" s="5"/>
      <c r="M5971" s="2">
        <f t="shared" si="93"/>
        <v>-3754.359999999248</v>
      </c>
      <c r="P5971"/>
    </row>
    <row r="5972" spans="1:16" hidden="1">
      <c r="A5972" t="s">
        <v>9592</v>
      </c>
      <c r="B5972" s="1">
        <v>42124</v>
      </c>
      <c r="C5972" t="s">
        <v>6</v>
      </c>
      <c r="D5972">
        <v>1</v>
      </c>
      <c r="E5972" t="s">
        <v>9565</v>
      </c>
      <c r="F5972" t="s">
        <v>29</v>
      </c>
      <c r="G5972" t="s">
        <v>4</v>
      </c>
      <c r="H5972" t="s">
        <v>9598</v>
      </c>
      <c r="J5972" s="5"/>
      <c r="K5972" s="2">
        <v>122.02</v>
      </c>
      <c r="L5972" s="5"/>
      <c r="M5972" s="2">
        <f t="shared" si="93"/>
        <v>-3876.379999999248</v>
      </c>
      <c r="P5972"/>
    </row>
    <row r="5973" spans="1:16" hidden="1">
      <c r="A5973" t="s">
        <v>9606</v>
      </c>
      <c r="B5973" s="1">
        <v>42124</v>
      </c>
      <c r="C5973" t="s">
        <v>6</v>
      </c>
      <c r="D5973">
        <v>1</v>
      </c>
      <c r="E5973" t="s">
        <v>9611</v>
      </c>
      <c r="F5973" t="s">
        <v>29</v>
      </c>
      <c r="G5973" t="s">
        <v>4</v>
      </c>
      <c r="H5973" t="s">
        <v>9612</v>
      </c>
      <c r="I5973" s="2">
        <v>244.04</v>
      </c>
      <c r="J5973" s="5"/>
      <c r="L5973" s="5"/>
      <c r="M5973" s="2">
        <f t="shared" si="93"/>
        <v>-3632.339999999248</v>
      </c>
      <c r="P5973"/>
    </row>
    <row r="5974" spans="1:16" hidden="1">
      <c r="A5974" t="s">
        <v>9618</v>
      </c>
      <c r="B5974" s="1">
        <v>42124</v>
      </c>
      <c r="C5974" t="s">
        <v>18</v>
      </c>
      <c r="D5974">
        <v>1</v>
      </c>
      <c r="E5974" t="s">
        <v>9620</v>
      </c>
      <c r="F5974" t="s">
        <v>13</v>
      </c>
      <c r="G5974" t="s">
        <v>4</v>
      </c>
      <c r="H5974" t="s">
        <v>9621</v>
      </c>
      <c r="J5974" s="5"/>
      <c r="K5974" s="2">
        <v>50000</v>
      </c>
      <c r="L5974" s="5"/>
      <c r="M5974" s="2">
        <f t="shared" si="93"/>
        <v>-53632.339999999247</v>
      </c>
      <c r="P5974"/>
    </row>
    <row r="5975" spans="1:16" hidden="1">
      <c r="A5975" t="s">
        <v>9622</v>
      </c>
      <c r="B5975" s="1">
        <v>42124</v>
      </c>
      <c r="C5975" t="s">
        <v>18</v>
      </c>
      <c r="D5975">
        <v>1</v>
      </c>
      <c r="E5975" t="s">
        <v>9625</v>
      </c>
      <c r="F5975" t="s">
        <v>13</v>
      </c>
      <c r="G5975" t="s">
        <v>4</v>
      </c>
      <c r="H5975" t="s">
        <v>739</v>
      </c>
      <c r="J5975" s="5"/>
      <c r="K5975" s="2">
        <v>50000</v>
      </c>
      <c r="L5975" s="5"/>
      <c r="M5975" s="2">
        <f t="shared" si="93"/>
        <v>-103632.33999999924</v>
      </c>
      <c r="P5975"/>
    </row>
    <row r="5976" spans="1:16" hidden="1">
      <c r="A5976" t="s">
        <v>9635</v>
      </c>
      <c r="B5976" s="1">
        <v>42124</v>
      </c>
      <c r="C5976" t="s">
        <v>1</v>
      </c>
      <c r="D5976">
        <v>1</v>
      </c>
      <c r="E5976" t="s">
        <v>9638</v>
      </c>
      <c r="F5976" t="s">
        <v>13</v>
      </c>
      <c r="G5976" t="s">
        <v>4</v>
      </c>
      <c r="H5976" t="s">
        <v>9639</v>
      </c>
      <c r="J5976" s="5"/>
      <c r="K5976" s="2">
        <v>23000</v>
      </c>
      <c r="L5976" s="5"/>
      <c r="M5976" s="2">
        <f t="shared" si="93"/>
        <v>-126632.33999999924</v>
      </c>
      <c r="P5976"/>
    </row>
    <row r="5977" spans="1:16" hidden="1">
      <c r="A5977" t="s">
        <v>9640</v>
      </c>
      <c r="B5977" s="1">
        <v>42124</v>
      </c>
      <c r="C5977" t="s">
        <v>1</v>
      </c>
      <c r="D5977">
        <v>1</v>
      </c>
      <c r="E5977" t="s">
        <v>9646</v>
      </c>
      <c r="F5977" t="s">
        <v>13</v>
      </c>
      <c r="G5977" t="s">
        <v>4</v>
      </c>
      <c r="H5977" t="s">
        <v>9639</v>
      </c>
      <c r="J5977" s="5"/>
      <c r="K5977" s="2">
        <v>50000</v>
      </c>
      <c r="L5977" s="5"/>
      <c r="M5977" s="2">
        <f t="shared" si="93"/>
        <v>-176632.33999999924</v>
      </c>
      <c r="P5977"/>
    </row>
    <row r="5978" spans="1:16" hidden="1">
      <c r="A5978" t="s">
        <v>9653</v>
      </c>
      <c r="B5978" s="1">
        <v>42124</v>
      </c>
      <c r="C5978" t="s">
        <v>9655</v>
      </c>
      <c r="D5978">
        <v>1</v>
      </c>
      <c r="E5978" t="s">
        <v>9656</v>
      </c>
      <c r="F5978" t="s">
        <v>13</v>
      </c>
      <c r="G5978" t="s">
        <v>52</v>
      </c>
      <c r="H5978" t="s">
        <v>927</v>
      </c>
      <c r="J5978" s="5"/>
      <c r="K5978" s="2">
        <v>72</v>
      </c>
      <c r="L5978" s="5"/>
      <c r="M5978" s="2">
        <f t="shared" si="93"/>
        <v>-176704.33999999924</v>
      </c>
      <c r="P5978"/>
    </row>
    <row r="5979" spans="1:16" hidden="1">
      <c r="A5979" t="s">
        <v>9660</v>
      </c>
      <c r="B5979" s="1">
        <v>42124</v>
      </c>
      <c r="C5979" t="s">
        <v>9661</v>
      </c>
      <c r="D5979">
        <v>1</v>
      </c>
      <c r="E5979" t="s">
        <v>9662</v>
      </c>
      <c r="F5979" t="s">
        <v>13</v>
      </c>
      <c r="G5979" t="s">
        <v>52</v>
      </c>
      <c r="H5979" t="s">
        <v>9663</v>
      </c>
      <c r="J5979" s="5"/>
      <c r="K5979" s="2">
        <v>1524.11</v>
      </c>
      <c r="L5979" s="5"/>
      <c r="M5979" s="2">
        <f t="shared" si="93"/>
        <v>-178228.44999999923</v>
      </c>
      <c r="P5979"/>
    </row>
    <row r="5980" spans="1:16" hidden="1">
      <c r="A5980" t="s">
        <v>9676</v>
      </c>
      <c r="B5980" s="1">
        <v>42124</v>
      </c>
      <c r="C5980" t="s">
        <v>9678</v>
      </c>
      <c r="D5980">
        <v>1</v>
      </c>
      <c r="E5980" t="s">
        <v>9679</v>
      </c>
      <c r="F5980" t="s">
        <v>13</v>
      </c>
      <c r="G5980" t="s">
        <v>52</v>
      </c>
      <c r="H5980" t="s">
        <v>9680</v>
      </c>
      <c r="J5980" s="5"/>
      <c r="K5980" s="2">
        <v>454.76</v>
      </c>
      <c r="L5980" s="5"/>
      <c r="M5980" s="2">
        <f t="shared" si="93"/>
        <v>-178683.20999999924</v>
      </c>
      <c r="P5980"/>
    </row>
    <row r="5981" spans="1:16" hidden="1">
      <c r="A5981" t="s">
        <v>9719</v>
      </c>
      <c r="B5981" s="1">
        <v>42124</v>
      </c>
      <c r="C5981" t="s">
        <v>9723</v>
      </c>
      <c r="D5981">
        <v>1</v>
      </c>
      <c r="E5981" t="s">
        <v>9724</v>
      </c>
      <c r="F5981" t="s">
        <v>13</v>
      </c>
      <c r="G5981" t="s">
        <v>52</v>
      </c>
      <c r="H5981" t="s">
        <v>4476</v>
      </c>
      <c r="J5981" s="5"/>
      <c r="K5981" s="2">
        <v>1819</v>
      </c>
      <c r="L5981" s="5"/>
      <c r="M5981" s="2">
        <f t="shared" si="93"/>
        <v>-180502.20999999924</v>
      </c>
      <c r="P5981"/>
    </row>
    <row r="5982" spans="1:16" hidden="1">
      <c r="A5982" t="s">
        <v>9814</v>
      </c>
      <c r="B5982" s="1">
        <v>42124</v>
      </c>
      <c r="C5982" t="s">
        <v>6</v>
      </c>
      <c r="D5982">
        <v>1</v>
      </c>
      <c r="E5982" t="s">
        <v>9823</v>
      </c>
      <c r="F5982" t="s">
        <v>29</v>
      </c>
      <c r="G5982" t="s">
        <v>4</v>
      </c>
      <c r="H5982" t="s">
        <v>9824</v>
      </c>
      <c r="I5982" s="2">
        <v>249.4</v>
      </c>
      <c r="J5982" s="5"/>
      <c r="L5982" s="5"/>
      <c r="M5982" s="2">
        <f t="shared" si="93"/>
        <v>-180252.80999999924</v>
      </c>
      <c r="P5982"/>
    </row>
    <row r="5983" spans="1:16" hidden="1">
      <c r="A5983" t="s">
        <v>9872</v>
      </c>
      <c r="B5983" s="1">
        <v>42124</v>
      </c>
      <c r="C5983" t="s">
        <v>6</v>
      </c>
      <c r="D5983">
        <v>1</v>
      </c>
      <c r="E5983" t="s">
        <v>9877</v>
      </c>
      <c r="F5983" t="s">
        <v>29</v>
      </c>
      <c r="G5983" t="s">
        <v>4</v>
      </c>
      <c r="H5983" t="s">
        <v>6962</v>
      </c>
      <c r="I5983" s="2">
        <v>557.29</v>
      </c>
      <c r="J5983" s="5"/>
      <c r="L5983" s="5"/>
      <c r="M5983" s="2">
        <f t="shared" si="93"/>
        <v>-179695.51999999923</v>
      </c>
      <c r="P5983"/>
    </row>
    <row r="5984" spans="1:16" hidden="1">
      <c r="A5984" t="s">
        <v>9902</v>
      </c>
      <c r="B5984" s="1">
        <v>42124</v>
      </c>
      <c r="C5984" t="s">
        <v>6</v>
      </c>
      <c r="D5984">
        <v>1</v>
      </c>
      <c r="E5984" t="s">
        <v>9907</v>
      </c>
      <c r="F5984" t="s">
        <v>29</v>
      </c>
      <c r="G5984" t="s">
        <v>4</v>
      </c>
      <c r="H5984" t="s">
        <v>9908</v>
      </c>
      <c r="I5984" s="2">
        <v>2031.87</v>
      </c>
      <c r="J5984" s="5"/>
      <c r="L5984" s="5"/>
      <c r="M5984" s="2">
        <f t="shared" si="93"/>
        <v>-177663.64999999924</v>
      </c>
      <c r="P5984"/>
    </row>
    <row r="5985" spans="1:16" hidden="1">
      <c r="A5985" t="s">
        <v>9909</v>
      </c>
      <c r="B5985" s="1">
        <v>42124</v>
      </c>
      <c r="C5985" t="s">
        <v>6</v>
      </c>
      <c r="D5985">
        <v>1</v>
      </c>
      <c r="E5985" t="s">
        <v>9911</v>
      </c>
      <c r="F5985" t="s">
        <v>29</v>
      </c>
      <c r="G5985" t="s">
        <v>4</v>
      </c>
      <c r="H5985" t="s">
        <v>9912</v>
      </c>
      <c r="I5985" s="2">
        <v>1963.67</v>
      </c>
      <c r="J5985" s="5"/>
      <c r="L5985" s="5"/>
      <c r="M5985" s="2">
        <f t="shared" si="93"/>
        <v>-175699.97999999922</v>
      </c>
      <c r="P5985"/>
    </row>
    <row r="5986" spans="1:16" hidden="1">
      <c r="A5986" t="s">
        <v>9924</v>
      </c>
      <c r="B5986" s="1">
        <v>42124</v>
      </c>
      <c r="C5986" t="s">
        <v>11</v>
      </c>
      <c r="D5986">
        <v>1</v>
      </c>
      <c r="E5986" t="s">
        <v>9926</v>
      </c>
      <c r="F5986" t="s">
        <v>13</v>
      </c>
      <c r="G5986" t="s">
        <v>4</v>
      </c>
      <c r="H5986" t="s">
        <v>9927</v>
      </c>
      <c r="J5986" s="5"/>
      <c r="K5986" s="2">
        <v>88000</v>
      </c>
      <c r="L5986" s="5"/>
      <c r="M5986" s="2">
        <f t="shared" si="93"/>
        <v>-263699.97999999922</v>
      </c>
      <c r="P5986"/>
    </row>
    <row r="5987" spans="1:16" hidden="1">
      <c r="A5987" t="s">
        <v>9938</v>
      </c>
      <c r="B5987" s="1">
        <v>42124</v>
      </c>
      <c r="C5987" t="s">
        <v>11</v>
      </c>
      <c r="D5987">
        <v>1</v>
      </c>
      <c r="E5987" t="s">
        <v>9940</v>
      </c>
      <c r="F5987" t="s">
        <v>13</v>
      </c>
      <c r="G5987" t="s">
        <v>4</v>
      </c>
      <c r="H5987" t="s">
        <v>2497</v>
      </c>
      <c r="J5987" s="5"/>
      <c r="K5987" s="2">
        <v>2945</v>
      </c>
      <c r="L5987" s="5"/>
      <c r="M5987" s="2">
        <f t="shared" si="93"/>
        <v>-266644.97999999922</v>
      </c>
      <c r="P5987"/>
    </row>
    <row r="5988" spans="1:16" hidden="1">
      <c r="A5988" t="s">
        <v>9947</v>
      </c>
      <c r="B5988" s="1">
        <v>42124</v>
      </c>
      <c r="C5988" t="s">
        <v>11</v>
      </c>
      <c r="D5988">
        <v>1</v>
      </c>
      <c r="E5988" t="s">
        <v>9951</v>
      </c>
      <c r="F5988" t="s">
        <v>13</v>
      </c>
      <c r="G5988" t="s">
        <v>4</v>
      </c>
      <c r="H5988" t="s">
        <v>2497</v>
      </c>
      <c r="J5988" s="5"/>
      <c r="K5988" s="2">
        <v>1310.85</v>
      </c>
      <c r="L5988" s="5"/>
      <c r="M5988" s="2">
        <f t="shared" si="93"/>
        <v>-267955.8299999992</v>
      </c>
      <c r="P5988"/>
    </row>
    <row r="5989" spans="1:16" hidden="1">
      <c r="A5989" t="s">
        <v>9957</v>
      </c>
      <c r="B5989" s="1">
        <v>42124</v>
      </c>
      <c r="C5989" t="s">
        <v>11</v>
      </c>
      <c r="D5989">
        <v>1</v>
      </c>
      <c r="E5989" t="s">
        <v>9960</v>
      </c>
      <c r="F5989" t="s">
        <v>13</v>
      </c>
      <c r="G5989" t="s">
        <v>4</v>
      </c>
      <c r="H5989" t="s">
        <v>2497</v>
      </c>
      <c r="J5989" s="5"/>
      <c r="K5989" s="2">
        <v>1305</v>
      </c>
      <c r="L5989" s="5"/>
      <c r="M5989" s="2">
        <f t="shared" si="93"/>
        <v>-269260.8299999992</v>
      </c>
      <c r="P5989"/>
    </row>
    <row r="5990" spans="1:16" hidden="1">
      <c r="A5990" t="s">
        <v>9968</v>
      </c>
      <c r="B5990" s="1">
        <v>42124</v>
      </c>
      <c r="C5990" t="s">
        <v>11</v>
      </c>
      <c r="D5990">
        <v>1</v>
      </c>
      <c r="E5990" t="s">
        <v>9972</v>
      </c>
      <c r="F5990" t="s">
        <v>13</v>
      </c>
      <c r="G5990" t="s">
        <v>4</v>
      </c>
      <c r="H5990" t="s">
        <v>9973</v>
      </c>
      <c r="J5990" s="5"/>
      <c r="K5990" s="2">
        <v>2619.96</v>
      </c>
      <c r="L5990" s="5"/>
      <c r="M5990" s="2">
        <f t="shared" si="93"/>
        <v>-271880.78999999922</v>
      </c>
      <c r="P5990"/>
    </row>
    <row r="5991" spans="1:16" hidden="1">
      <c r="A5991" t="s">
        <v>9974</v>
      </c>
      <c r="B5991" s="1">
        <v>42124</v>
      </c>
      <c r="C5991" t="s">
        <v>11</v>
      </c>
      <c r="D5991">
        <v>1</v>
      </c>
      <c r="E5991" t="s">
        <v>9977</v>
      </c>
      <c r="F5991" t="s">
        <v>13</v>
      </c>
      <c r="G5991" t="s">
        <v>4</v>
      </c>
      <c r="H5991" t="s">
        <v>1476</v>
      </c>
      <c r="J5991" s="5"/>
      <c r="K5991" s="2">
        <v>4100</v>
      </c>
      <c r="L5991" s="5"/>
      <c r="M5991" s="2">
        <f t="shared" si="93"/>
        <v>-275980.78999999922</v>
      </c>
      <c r="P5991"/>
    </row>
    <row r="5992" spans="1:16" hidden="1">
      <c r="A5992" t="s">
        <v>9981</v>
      </c>
      <c r="B5992" s="1">
        <v>42124</v>
      </c>
      <c r="C5992" t="s">
        <v>11</v>
      </c>
      <c r="D5992">
        <v>1</v>
      </c>
      <c r="E5992" t="s">
        <v>9986</v>
      </c>
      <c r="F5992" t="s">
        <v>13</v>
      </c>
      <c r="G5992" t="s">
        <v>4</v>
      </c>
      <c r="H5992" t="s">
        <v>9987</v>
      </c>
      <c r="J5992" s="5"/>
      <c r="K5992" s="2">
        <v>1840</v>
      </c>
      <c r="L5992" s="5"/>
      <c r="M5992" s="2">
        <f t="shared" si="93"/>
        <v>-277820.78999999922</v>
      </c>
      <c r="P5992"/>
    </row>
    <row r="5993" spans="1:16" hidden="1">
      <c r="A5993" t="s">
        <v>9990</v>
      </c>
      <c r="B5993" s="1">
        <v>42124</v>
      </c>
      <c r="C5993" t="s">
        <v>195</v>
      </c>
      <c r="D5993">
        <v>1</v>
      </c>
      <c r="E5993" t="s">
        <v>9991</v>
      </c>
      <c r="F5993" t="s">
        <v>13</v>
      </c>
      <c r="G5993" t="s">
        <v>4</v>
      </c>
      <c r="H5993" t="s">
        <v>195</v>
      </c>
      <c r="J5993" s="5"/>
      <c r="K5993" s="2">
        <v>53365.34</v>
      </c>
      <c r="L5993" s="5"/>
      <c r="M5993" s="2">
        <f t="shared" si="93"/>
        <v>-331186.12999999919</v>
      </c>
      <c r="P5993"/>
    </row>
    <row r="5994" spans="1:16" hidden="1">
      <c r="A5994" t="s">
        <v>9992</v>
      </c>
      <c r="B5994" s="1">
        <v>42124</v>
      </c>
      <c r="C5994" t="s">
        <v>200</v>
      </c>
      <c r="D5994">
        <v>1</v>
      </c>
      <c r="E5994" t="s">
        <v>9997</v>
      </c>
      <c r="F5994" t="s">
        <v>16</v>
      </c>
      <c r="G5994" t="s">
        <v>4</v>
      </c>
      <c r="H5994" t="s">
        <v>200</v>
      </c>
      <c r="J5994" s="5"/>
      <c r="K5994" s="2">
        <v>44114.48</v>
      </c>
      <c r="L5994" s="5"/>
      <c r="M5994" s="2">
        <f t="shared" si="93"/>
        <v>-375300.60999999917</v>
      </c>
      <c r="P5994"/>
    </row>
    <row r="5995" spans="1:16" hidden="1">
      <c r="A5995" t="s">
        <v>9998</v>
      </c>
      <c r="B5995" s="1">
        <v>42124</v>
      </c>
      <c r="C5995" t="s">
        <v>18</v>
      </c>
      <c r="D5995">
        <v>1</v>
      </c>
      <c r="E5995" t="s">
        <v>10001</v>
      </c>
      <c r="F5995" t="s">
        <v>13</v>
      </c>
      <c r="G5995" t="s">
        <v>4</v>
      </c>
      <c r="H5995" t="s">
        <v>18</v>
      </c>
      <c r="J5995" s="5"/>
      <c r="K5995" s="2">
        <v>26558.959999999999</v>
      </c>
      <c r="L5995" s="5"/>
      <c r="M5995" s="2">
        <f t="shared" si="93"/>
        <v>-401859.56999999919</v>
      </c>
      <c r="P5995"/>
    </row>
    <row r="5996" spans="1:16" hidden="1">
      <c r="A5996" t="s">
        <v>10109</v>
      </c>
      <c r="B5996" s="1">
        <v>42124</v>
      </c>
      <c r="C5996" t="s">
        <v>11</v>
      </c>
      <c r="D5996">
        <v>1</v>
      </c>
      <c r="E5996" t="s">
        <v>10113</v>
      </c>
      <c r="F5996" t="s">
        <v>67</v>
      </c>
      <c r="G5996" t="s">
        <v>4</v>
      </c>
      <c r="H5996" t="s">
        <v>10114</v>
      </c>
      <c r="J5996" s="5"/>
      <c r="K5996" s="2">
        <v>417792</v>
      </c>
      <c r="L5996" s="5"/>
      <c r="M5996" s="2">
        <f t="shared" si="93"/>
        <v>-819651.56999999913</v>
      </c>
      <c r="P5996"/>
    </row>
    <row r="5997" spans="1:16" hidden="1">
      <c r="A5997" t="s">
        <v>10281</v>
      </c>
      <c r="B5997" s="1">
        <v>42124</v>
      </c>
      <c r="C5997" t="s">
        <v>1</v>
      </c>
      <c r="D5997">
        <v>1</v>
      </c>
      <c r="E5997" t="s">
        <v>10282</v>
      </c>
      <c r="F5997" t="s">
        <v>13</v>
      </c>
      <c r="G5997" t="s">
        <v>4</v>
      </c>
      <c r="H5997" t="s">
        <v>10283</v>
      </c>
      <c r="J5997" s="5"/>
      <c r="K5997" s="2">
        <v>12000</v>
      </c>
      <c r="L5997" s="5"/>
      <c r="M5997" s="2">
        <f t="shared" si="93"/>
        <v>-831651.56999999913</v>
      </c>
      <c r="P5997"/>
    </row>
    <row r="5998" spans="1:16" hidden="1">
      <c r="A5998" t="s">
        <v>10386</v>
      </c>
      <c r="B5998" s="1">
        <v>42124</v>
      </c>
      <c r="C5998" t="s">
        <v>1944</v>
      </c>
      <c r="D5998">
        <v>2</v>
      </c>
      <c r="E5998" t="s">
        <v>10391</v>
      </c>
      <c r="F5998" t="s">
        <v>51</v>
      </c>
      <c r="G5998" t="s">
        <v>52</v>
      </c>
      <c r="H5998" t="s">
        <v>1674</v>
      </c>
      <c r="I5998" s="2">
        <v>86008.83</v>
      </c>
      <c r="J5998" s="5"/>
      <c r="L5998" s="5"/>
      <c r="M5998" s="2">
        <f t="shared" si="93"/>
        <v>-745642.73999999918</v>
      </c>
      <c r="P5998"/>
    </row>
    <row r="5999" spans="1:16" hidden="1">
      <c r="A5999" t="s">
        <v>10392</v>
      </c>
      <c r="B5999" s="1">
        <v>42124</v>
      </c>
      <c r="C5999" t="s">
        <v>1944</v>
      </c>
      <c r="D5999">
        <v>2</v>
      </c>
      <c r="E5999" t="s">
        <v>10394</v>
      </c>
      <c r="F5999" t="s">
        <v>13</v>
      </c>
      <c r="G5999" t="s">
        <v>52</v>
      </c>
      <c r="H5999" t="s">
        <v>1746</v>
      </c>
      <c r="J5999" s="5"/>
      <c r="K5999" s="2">
        <v>86008.83</v>
      </c>
      <c r="L5999" s="5"/>
      <c r="M5999" s="2">
        <f t="shared" si="93"/>
        <v>-831651.56999999913</v>
      </c>
      <c r="P5999"/>
    </row>
    <row r="6000" spans="1:16" hidden="1">
      <c r="A6000" t="s">
        <v>10592</v>
      </c>
      <c r="B6000" s="1">
        <v>42124</v>
      </c>
      <c r="C6000" t="s">
        <v>10601</v>
      </c>
      <c r="D6000">
        <v>1</v>
      </c>
      <c r="E6000" t="s">
        <v>10602</v>
      </c>
      <c r="F6000" t="s">
        <v>16</v>
      </c>
      <c r="G6000" t="s">
        <v>52</v>
      </c>
      <c r="H6000" t="s">
        <v>1917</v>
      </c>
      <c r="J6000" s="5"/>
      <c r="K6000" s="2">
        <v>2613.6799999999998</v>
      </c>
      <c r="L6000" s="5"/>
      <c r="M6000" s="2">
        <f t="shared" si="93"/>
        <v>-834265.24999999919</v>
      </c>
      <c r="P6000"/>
    </row>
    <row r="6001" spans="1:16" hidden="1">
      <c r="A6001" t="s">
        <v>10603</v>
      </c>
      <c r="B6001" s="1">
        <v>42124</v>
      </c>
      <c r="C6001" t="s">
        <v>10612</v>
      </c>
      <c r="D6001">
        <v>1</v>
      </c>
      <c r="E6001" t="s">
        <v>10613</v>
      </c>
      <c r="F6001" t="s">
        <v>13</v>
      </c>
      <c r="G6001" t="s">
        <v>52</v>
      </c>
      <c r="H6001" t="s">
        <v>9680</v>
      </c>
      <c r="J6001" s="5"/>
      <c r="K6001" s="2">
        <v>4525.6899999999996</v>
      </c>
      <c r="L6001" s="5"/>
      <c r="M6001" s="2">
        <f t="shared" si="93"/>
        <v>-838790.93999999913</v>
      </c>
      <c r="P6001"/>
    </row>
    <row r="6002" spans="1:16" hidden="1">
      <c r="A6002" t="s">
        <v>10614</v>
      </c>
      <c r="B6002" s="1">
        <v>42124</v>
      </c>
      <c r="C6002" t="s">
        <v>10621</v>
      </c>
      <c r="D6002">
        <v>1</v>
      </c>
      <c r="E6002" t="s">
        <v>10622</v>
      </c>
      <c r="F6002" t="s">
        <v>13</v>
      </c>
      <c r="G6002" t="s">
        <v>52</v>
      </c>
      <c r="H6002" t="s">
        <v>10623</v>
      </c>
      <c r="J6002" s="5"/>
      <c r="K6002" s="2">
        <v>3834.61</v>
      </c>
      <c r="L6002" s="5"/>
      <c r="M6002" s="2">
        <f t="shared" si="93"/>
        <v>-842625.54999999912</v>
      </c>
      <c r="P6002"/>
    </row>
    <row r="6003" spans="1:16" hidden="1">
      <c r="A6003" t="s">
        <v>10624</v>
      </c>
      <c r="B6003" s="1">
        <v>42124</v>
      </c>
      <c r="C6003" t="s">
        <v>10628</v>
      </c>
      <c r="D6003">
        <v>1</v>
      </c>
      <c r="E6003" t="s">
        <v>10629</v>
      </c>
      <c r="F6003" t="s">
        <v>13</v>
      </c>
      <c r="G6003" t="s">
        <v>52</v>
      </c>
      <c r="H6003" t="s">
        <v>10630</v>
      </c>
      <c r="J6003" s="5"/>
      <c r="K6003" s="2">
        <v>94315</v>
      </c>
      <c r="L6003" s="5"/>
      <c r="M6003" s="2">
        <f t="shared" si="93"/>
        <v>-936940.54999999912</v>
      </c>
      <c r="P6003"/>
    </row>
    <row r="6004" spans="1:16" hidden="1">
      <c r="A6004" t="s">
        <v>10631</v>
      </c>
      <c r="B6004" s="1">
        <v>42124</v>
      </c>
      <c r="C6004" t="s">
        <v>10635</v>
      </c>
      <c r="D6004">
        <v>1</v>
      </c>
      <c r="E6004" t="s">
        <v>10636</v>
      </c>
      <c r="F6004" t="s">
        <v>13</v>
      </c>
      <c r="G6004" t="s">
        <v>52</v>
      </c>
      <c r="H6004" t="s">
        <v>10637</v>
      </c>
      <c r="J6004" s="5"/>
      <c r="K6004" s="2">
        <v>188630</v>
      </c>
      <c r="L6004" s="5"/>
      <c r="M6004" s="2">
        <f t="shared" si="93"/>
        <v>-1125570.5499999991</v>
      </c>
      <c r="P6004"/>
    </row>
    <row r="6005" spans="1:16" hidden="1">
      <c r="A6005" t="s">
        <v>10638</v>
      </c>
      <c r="B6005" s="1">
        <v>42124</v>
      </c>
      <c r="C6005" t="s">
        <v>10640</v>
      </c>
      <c r="D6005">
        <v>1</v>
      </c>
      <c r="E6005" t="s">
        <v>10641</v>
      </c>
      <c r="F6005" t="s">
        <v>13</v>
      </c>
      <c r="G6005" t="s">
        <v>52</v>
      </c>
      <c r="H6005" t="s">
        <v>10630</v>
      </c>
      <c r="J6005" s="5"/>
      <c r="K6005" s="2">
        <v>92581.67</v>
      </c>
      <c r="L6005" s="5"/>
      <c r="M6005" s="2">
        <f t="shared" si="93"/>
        <v>-1218152.219999999</v>
      </c>
      <c r="P6005"/>
    </row>
    <row r="6006" spans="1:16" hidden="1">
      <c r="A6006" t="s">
        <v>10642</v>
      </c>
      <c r="B6006" s="1">
        <v>42124</v>
      </c>
      <c r="C6006" t="s">
        <v>10640</v>
      </c>
      <c r="D6006">
        <v>1</v>
      </c>
      <c r="E6006" t="s">
        <v>10646</v>
      </c>
      <c r="F6006" t="s">
        <v>13</v>
      </c>
      <c r="G6006" t="s">
        <v>52</v>
      </c>
      <c r="H6006" t="s">
        <v>10630</v>
      </c>
      <c r="J6006" s="5"/>
      <c r="K6006" s="2">
        <v>92581.67</v>
      </c>
      <c r="L6006" s="5"/>
      <c r="M6006" s="2">
        <f t="shared" si="93"/>
        <v>-1310733.889999999</v>
      </c>
      <c r="P6006"/>
    </row>
    <row r="6007" spans="1:16" hidden="1">
      <c r="A6007" t="s">
        <v>10647</v>
      </c>
      <c r="B6007" s="1">
        <v>42124</v>
      </c>
      <c r="C6007" t="s">
        <v>10653</v>
      </c>
      <c r="D6007">
        <v>1</v>
      </c>
      <c r="E6007" t="s">
        <v>10654</v>
      </c>
      <c r="F6007" t="s">
        <v>13</v>
      </c>
      <c r="G6007" t="s">
        <v>52</v>
      </c>
      <c r="H6007" t="s">
        <v>10655</v>
      </c>
      <c r="J6007" s="5"/>
      <c r="K6007" s="2">
        <v>16659</v>
      </c>
      <c r="L6007" s="5"/>
      <c r="M6007" s="2">
        <f t="shared" si="93"/>
        <v>-1327392.889999999</v>
      </c>
      <c r="P6007"/>
    </row>
    <row r="6008" spans="1:16" hidden="1">
      <c r="A6008" t="s">
        <v>10656</v>
      </c>
      <c r="B6008" s="1">
        <v>42124</v>
      </c>
      <c r="C6008" t="s">
        <v>10662</v>
      </c>
      <c r="D6008">
        <v>1</v>
      </c>
      <c r="E6008" t="s">
        <v>10663</v>
      </c>
      <c r="F6008" t="s">
        <v>13</v>
      </c>
      <c r="G6008" t="s">
        <v>52</v>
      </c>
      <c r="H6008" t="s">
        <v>10664</v>
      </c>
      <c r="J6008" s="5"/>
      <c r="K6008" s="2">
        <v>5030</v>
      </c>
      <c r="L6008" s="5"/>
      <c r="M6008" s="2">
        <f t="shared" si="93"/>
        <v>-1332422.889999999</v>
      </c>
      <c r="P6008"/>
    </row>
    <row r="6009" spans="1:16" hidden="1">
      <c r="A6009" t="s">
        <v>10687</v>
      </c>
      <c r="B6009" s="1">
        <v>42124</v>
      </c>
      <c r="C6009" t="s">
        <v>10635</v>
      </c>
      <c r="D6009">
        <v>1</v>
      </c>
      <c r="E6009" t="s">
        <v>10689</v>
      </c>
      <c r="F6009" t="s">
        <v>16</v>
      </c>
      <c r="G6009" t="s">
        <v>52</v>
      </c>
      <c r="H6009" t="s">
        <v>10630</v>
      </c>
      <c r="J6009" s="5"/>
      <c r="K6009" s="2">
        <v>94315</v>
      </c>
      <c r="L6009" s="5"/>
      <c r="M6009" s="2">
        <f t="shared" si="93"/>
        <v>-1426737.889999999</v>
      </c>
      <c r="P6009"/>
    </row>
    <row r="6010" spans="1:16" hidden="1">
      <c r="A6010" t="s">
        <v>10744</v>
      </c>
      <c r="B6010" s="1">
        <v>42124</v>
      </c>
      <c r="C6010" t="s">
        <v>1944</v>
      </c>
      <c r="D6010">
        <v>2</v>
      </c>
      <c r="E6010" t="s">
        <v>10751</v>
      </c>
      <c r="F6010" t="s">
        <v>51</v>
      </c>
      <c r="G6010" t="s">
        <v>52</v>
      </c>
      <c r="H6010" t="s">
        <v>213</v>
      </c>
      <c r="I6010" s="2">
        <v>78472.850000000006</v>
      </c>
      <c r="J6010" s="5"/>
      <c r="L6010" s="5"/>
      <c r="M6010" s="2">
        <f t="shared" si="93"/>
        <v>-1348265.0399999989</v>
      </c>
      <c r="P6010"/>
    </row>
    <row r="6011" spans="1:16" hidden="1">
      <c r="A6011" t="s">
        <v>10752</v>
      </c>
      <c r="B6011" s="1">
        <v>42124</v>
      </c>
      <c r="C6011" t="s">
        <v>1944</v>
      </c>
      <c r="D6011">
        <v>2</v>
      </c>
      <c r="E6011" t="s">
        <v>10758</v>
      </c>
      <c r="F6011" t="s">
        <v>13</v>
      </c>
      <c r="G6011" t="s">
        <v>52</v>
      </c>
      <c r="H6011" t="s">
        <v>1772</v>
      </c>
      <c r="J6011" s="5"/>
      <c r="K6011" s="2">
        <v>78472.850000000006</v>
      </c>
      <c r="L6011" s="5"/>
      <c r="M6011" s="2">
        <f t="shared" si="93"/>
        <v>-1426737.889999999</v>
      </c>
      <c r="P6011"/>
    </row>
    <row r="6012" spans="1:16" hidden="1">
      <c r="A6012" t="s">
        <v>10759</v>
      </c>
      <c r="B6012" s="1">
        <v>42124</v>
      </c>
      <c r="C6012" t="s">
        <v>1944</v>
      </c>
      <c r="D6012">
        <v>2</v>
      </c>
      <c r="E6012" t="s">
        <v>10765</v>
      </c>
      <c r="F6012" t="s">
        <v>51</v>
      </c>
      <c r="G6012" t="s">
        <v>52</v>
      </c>
      <c r="H6012" t="s">
        <v>1682</v>
      </c>
      <c r="I6012" s="2">
        <v>19485.84</v>
      </c>
      <c r="J6012" s="5"/>
      <c r="L6012" s="5"/>
      <c r="M6012" s="2">
        <f t="shared" si="93"/>
        <v>-1407252.0499999989</v>
      </c>
      <c r="P6012"/>
    </row>
    <row r="6013" spans="1:16" hidden="1">
      <c r="A6013" t="s">
        <v>10766</v>
      </c>
      <c r="B6013" s="1">
        <v>42124</v>
      </c>
      <c r="C6013" t="s">
        <v>8159</v>
      </c>
      <c r="D6013">
        <v>2</v>
      </c>
      <c r="E6013" t="s">
        <v>10770</v>
      </c>
      <c r="F6013" t="s">
        <v>13</v>
      </c>
      <c r="G6013" t="s">
        <v>52</v>
      </c>
      <c r="H6013" t="s">
        <v>10771</v>
      </c>
      <c r="J6013" s="5"/>
      <c r="K6013" s="2">
        <v>19485.84</v>
      </c>
      <c r="L6013" s="5"/>
      <c r="M6013" s="2">
        <f t="shared" si="93"/>
        <v>-1426737.889999999</v>
      </c>
      <c r="P6013"/>
    </row>
    <row r="6014" spans="1:16" hidden="1">
      <c r="A6014" t="s">
        <v>10841</v>
      </c>
      <c r="B6014" s="1">
        <v>42124</v>
      </c>
      <c r="C6014" t="s">
        <v>10847</v>
      </c>
      <c r="D6014">
        <v>2</v>
      </c>
      <c r="E6014" t="s">
        <v>10848</v>
      </c>
      <c r="F6014" t="s">
        <v>51</v>
      </c>
      <c r="G6014" t="s">
        <v>52</v>
      </c>
      <c r="H6014" t="s">
        <v>10849</v>
      </c>
      <c r="I6014" s="2">
        <v>1290.43</v>
      </c>
      <c r="J6014" s="5"/>
      <c r="L6014" s="5"/>
      <c r="M6014" s="2">
        <f t="shared" si="93"/>
        <v>-1425447.459999999</v>
      </c>
      <c r="P6014"/>
    </row>
    <row r="6015" spans="1:16" hidden="1">
      <c r="A6015" t="s">
        <v>10850</v>
      </c>
      <c r="B6015" s="1">
        <v>42124</v>
      </c>
      <c r="C6015" t="s">
        <v>10857</v>
      </c>
      <c r="D6015">
        <v>2</v>
      </c>
      <c r="E6015" t="s">
        <v>10858</v>
      </c>
      <c r="F6015" t="s">
        <v>51</v>
      </c>
      <c r="G6015" t="s">
        <v>52</v>
      </c>
      <c r="H6015" t="s">
        <v>1702</v>
      </c>
      <c r="I6015" s="2">
        <v>18933.099999999999</v>
      </c>
      <c r="J6015" s="5"/>
      <c r="L6015" s="5"/>
      <c r="M6015" s="2">
        <f t="shared" si="93"/>
        <v>-1406514.3599999989</v>
      </c>
      <c r="P6015"/>
    </row>
    <row r="6016" spans="1:16" hidden="1">
      <c r="A6016" t="s">
        <v>10859</v>
      </c>
      <c r="B6016" s="1">
        <v>42124</v>
      </c>
      <c r="C6016" t="s">
        <v>1944</v>
      </c>
      <c r="D6016">
        <v>2</v>
      </c>
      <c r="E6016" t="s">
        <v>10868</v>
      </c>
      <c r="F6016" t="s">
        <v>51</v>
      </c>
      <c r="G6016" t="s">
        <v>52</v>
      </c>
      <c r="H6016" t="s">
        <v>1987</v>
      </c>
      <c r="I6016" s="2">
        <v>9949.99</v>
      </c>
      <c r="J6016" s="5"/>
      <c r="L6016" s="5"/>
      <c r="M6016" s="2">
        <f t="shared" si="93"/>
        <v>-1396564.3699999989</v>
      </c>
      <c r="P6016"/>
    </row>
    <row r="6017" spans="1:16" hidden="1">
      <c r="A6017" t="s">
        <v>10869</v>
      </c>
      <c r="B6017" s="1">
        <v>42124</v>
      </c>
      <c r="C6017" t="s">
        <v>1944</v>
      </c>
      <c r="D6017">
        <v>2</v>
      </c>
      <c r="E6017" t="s">
        <v>10874</v>
      </c>
      <c r="F6017" t="s">
        <v>13</v>
      </c>
      <c r="G6017" t="s">
        <v>52</v>
      </c>
      <c r="H6017" t="s">
        <v>10875</v>
      </c>
      <c r="J6017" s="5"/>
      <c r="K6017" s="2">
        <v>1290.43</v>
      </c>
      <c r="L6017" s="5"/>
      <c r="M6017" s="2">
        <f t="shared" si="93"/>
        <v>-1397854.7999999989</v>
      </c>
      <c r="P6017"/>
    </row>
    <row r="6018" spans="1:16" hidden="1">
      <c r="A6018" t="s">
        <v>10876</v>
      </c>
      <c r="B6018" s="1">
        <v>42124</v>
      </c>
      <c r="C6018" t="s">
        <v>1944</v>
      </c>
      <c r="D6018">
        <v>2</v>
      </c>
      <c r="E6018" t="s">
        <v>10882</v>
      </c>
      <c r="F6018" t="s">
        <v>13</v>
      </c>
      <c r="G6018" t="s">
        <v>52</v>
      </c>
      <c r="H6018" t="s">
        <v>4501</v>
      </c>
      <c r="J6018" s="5"/>
      <c r="K6018" s="2">
        <v>18933.099999999999</v>
      </c>
      <c r="L6018" s="5"/>
      <c r="M6018" s="2">
        <f t="shared" si="93"/>
        <v>-1416787.899999999</v>
      </c>
      <c r="P6018"/>
    </row>
    <row r="6019" spans="1:16" hidden="1">
      <c r="A6019" t="s">
        <v>10883</v>
      </c>
      <c r="B6019" s="1">
        <v>42124</v>
      </c>
      <c r="C6019" t="s">
        <v>1944</v>
      </c>
      <c r="D6019">
        <v>2</v>
      </c>
      <c r="E6019" t="s">
        <v>10891</v>
      </c>
      <c r="F6019" t="s">
        <v>13</v>
      </c>
      <c r="G6019" t="s">
        <v>52</v>
      </c>
      <c r="H6019" t="s">
        <v>1987</v>
      </c>
      <c r="J6019" s="5"/>
      <c r="K6019" s="2">
        <v>9949.99</v>
      </c>
      <c r="L6019" s="5"/>
      <c r="M6019" s="2">
        <f t="shared" si="93"/>
        <v>-1426737.889999999</v>
      </c>
      <c r="P6019"/>
    </row>
    <row r="6020" spans="1:16" hidden="1">
      <c r="A6020" t="s">
        <v>10892</v>
      </c>
      <c r="B6020" s="1">
        <v>42124</v>
      </c>
      <c r="C6020" t="s">
        <v>1</v>
      </c>
      <c r="D6020">
        <v>2</v>
      </c>
      <c r="E6020" t="s">
        <v>10897</v>
      </c>
      <c r="F6020" t="s">
        <v>3</v>
      </c>
      <c r="G6020" t="s">
        <v>52</v>
      </c>
      <c r="H6020" t="s">
        <v>5</v>
      </c>
      <c r="I6020" s="2">
        <v>3198.56</v>
      </c>
      <c r="J6020" s="5"/>
      <c r="L6020" s="5"/>
      <c r="M6020" s="2">
        <f t="shared" si="93"/>
        <v>-1423539.3299999989</v>
      </c>
      <c r="P6020"/>
    </row>
    <row r="6021" spans="1:16" hidden="1">
      <c r="A6021" t="s">
        <v>10898</v>
      </c>
      <c r="B6021" s="1">
        <v>42124</v>
      </c>
      <c r="C6021" t="s">
        <v>5317</v>
      </c>
      <c r="D6021">
        <v>2</v>
      </c>
      <c r="E6021" t="s">
        <v>10905</v>
      </c>
      <c r="F6021" t="s">
        <v>13</v>
      </c>
      <c r="G6021" t="s">
        <v>52</v>
      </c>
      <c r="H6021" t="s">
        <v>1027</v>
      </c>
      <c r="J6021" s="5"/>
      <c r="K6021" s="2">
        <v>3198.56</v>
      </c>
      <c r="L6021" s="5"/>
      <c r="M6021" s="2">
        <f t="shared" si="93"/>
        <v>-1426737.889999999</v>
      </c>
      <c r="P6021"/>
    </row>
    <row r="6022" spans="1:16" hidden="1">
      <c r="A6022" t="s">
        <v>10906</v>
      </c>
      <c r="B6022" s="1">
        <v>42124</v>
      </c>
      <c r="C6022" t="s">
        <v>1</v>
      </c>
      <c r="D6022">
        <v>2</v>
      </c>
      <c r="E6022" t="s">
        <v>10909</v>
      </c>
      <c r="F6022" t="s">
        <v>3</v>
      </c>
      <c r="G6022" t="s">
        <v>52</v>
      </c>
      <c r="H6022" t="s">
        <v>5</v>
      </c>
      <c r="I6022" s="2">
        <v>81345.7</v>
      </c>
      <c r="J6022" s="5"/>
      <c r="L6022" s="5"/>
      <c r="M6022" s="2">
        <f t="shared" si="93"/>
        <v>-1345392.189999999</v>
      </c>
      <c r="P6022"/>
    </row>
    <row r="6023" spans="1:16" hidden="1">
      <c r="A6023" t="s">
        <v>10910</v>
      </c>
      <c r="B6023" s="1">
        <v>42124</v>
      </c>
      <c r="C6023" t="s">
        <v>1</v>
      </c>
      <c r="D6023">
        <v>2</v>
      </c>
      <c r="E6023" t="s">
        <v>10916</v>
      </c>
      <c r="F6023" t="s">
        <v>13</v>
      </c>
      <c r="G6023" t="s">
        <v>52</v>
      </c>
      <c r="H6023" t="s">
        <v>1027</v>
      </c>
      <c r="J6023" s="5"/>
      <c r="K6023" s="2">
        <v>81345.7</v>
      </c>
      <c r="L6023" s="5"/>
      <c r="M6023" s="2">
        <f t="shared" si="93"/>
        <v>-1426737.889999999</v>
      </c>
      <c r="P6023"/>
    </row>
    <row r="6024" spans="1:16" hidden="1">
      <c r="A6024" t="s">
        <v>10918</v>
      </c>
      <c r="B6024" s="1">
        <v>42124</v>
      </c>
      <c r="C6024" t="s">
        <v>948</v>
      </c>
      <c r="D6024">
        <v>2</v>
      </c>
      <c r="E6024" t="s">
        <v>10921</v>
      </c>
      <c r="F6024" t="s">
        <v>13</v>
      </c>
      <c r="G6024" t="s">
        <v>52</v>
      </c>
      <c r="H6024" t="s">
        <v>5837</v>
      </c>
      <c r="J6024" s="5"/>
      <c r="K6024" s="2">
        <v>76901.86</v>
      </c>
      <c r="L6024" s="5"/>
      <c r="M6024" s="2">
        <f t="shared" si="93"/>
        <v>-1503639.7499999991</v>
      </c>
      <c r="P6024"/>
    </row>
    <row r="6025" spans="1:16" hidden="1">
      <c r="A6025" t="s">
        <v>31918</v>
      </c>
      <c r="B6025" s="1">
        <v>42124</v>
      </c>
      <c r="C6025" t="s">
        <v>18</v>
      </c>
      <c r="D6025">
        <v>2</v>
      </c>
      <c r="E6025" t="s">
        <v>31940</v>
      </c>
      <c r="F6025" t="s">
        <v>13559</v>
      </c>
      <c r="G6025" t="s">
        <v>479</v>
      </c>
      <c r="H6025" t="s">
        <v>8195</v>
      </c>
      <c r="J6025" s="5"/>
      <c r="K6025" s="2">
        <v>100</v>
      </c>
      <c r="L6025" s="5"/>
      <c r="M6025" s="2">
        <f t="shared" ref="M6025:M6088" si="94">+M6024+I6025-K6025</f>
        <v>-1503739.7499999991</v>
      </c>
      <c r="P6025"/>
    </row>
    <row r="6026" spans="1:16" hidden="1">
      <c r="A6026" t="s">
        <v>31918</v>
      </c>
      <c r="B6026" s="1">
        <v>42124</v>
      </c>
      <c r="C6026" t="s">
        <v>18</v>
      </c>
      <c r="D6026">
        <v>2</v>
      </c>
      <c r="E6026" t="s">
        <v>31940</v>
      </c>
      <c r="F6026" t="s">
        <v>13559</v>
      </c>
      <c r="G6026" t="s">
        <v>479</v>
      </c>
      <c r="H6026" t="s">
        <v>8195</v>
      </c>
      <c r="I6026" s="2">
        <v>272.07</v>
      </c>
      <c r="J6026" s="5"/>
      <c r="L6026" s="5"/>
      <c r="M6026" s="2">
        <f t="shared" si="94"/>
        <v>-1503467.679999999</v>
      </c>
      <c r="P6026"/>
    </row>
    <row r="6027" spans="1:16" hidden="1">
      <c r="A6027" t="s">
        <v>31941</v>
      </c>
      <c r="B6027" s="1">
        <v>42124</v>
      </c>
      <c r="C6027" t="s">
        <v>31957</v>
      </c>
      <c r="D6027">
        <v>2</v>
      </c>
      <c r="E6027" t="s">
        <v>31958</v>
      </c>
      <c r="F6027" t="s">
        <v>7054</v>
      </c>
      <c r="G6027" t="s">
        <v>4</v>
      </c>
      <c r="H6027" t="s">
        <v>29349</v>
      </c>
      <c r="I6027" s="2">
        <v>4620.88</v>
      </c>
      <c r="J6027" s="5"/>
      <c r="L6027" s="5"/>
      <c r="M6027" s="2">
        <f t="shared" si="94"/>
        <v>-1498846.7999999991</v>
      </c>
      <c r="P6027"/>
    </row>
    <row r="6028" spans="1:16" hidden="1">
      <c r="A6028" t="s">
        <v>31979</v>
      </c>
      <c r="B6028" s="1">
        <v>42124</v>
      </c>
      <c r="C6028" t="s">
        <v>32000</v>
      </c>
      <c r="D6028">
        <v>1</v>
      </c>
      <c r="E6028" t="s">
        <v>32001</v>
      </c>
      <c r="F6028" t="s">
        <v>13561</v>
      </c>
      <c r="G6028" t="s">
        <v>4</v>
      </c>
      <c r="H6028" t="s">
        <v>32002</v>
      </c>
      <c r="I6028" s="2">
        <v>5000</v>
      </c>
      <c r="J6028" s="5"/>
      <c r="L6028" s="5"/>
      <c r="M6028" s="2">
        <f t="shared" si="94"/>
        <v>-1493846.7999999991</v>
      </c>
      <c r="P6028"/>
    </row>
    <row r="6029" spans="1:16" hidden="1">
      <c r="A6029" t="s">
        <v>32003</v>
      </c>
      <c r="B6029" s="1">
        <v>42124</v>
      </c>
      <c r="C6029" t="s">
        <v>32025</v>
      </c>
      <c r="D6029">
        <v>2</v>
      </c>
      <c r="E6029" t="s">
        <v>32026</v>
      </c>
      <c r="F6029" t="s">
        <v>7054</v>
      </c>
      <c r="G6029" t="s">
        <v>4</v>
      </c>
      <c r="H6029" t="s">
        <v>32027</v>
      </c>
      <c r="I6029" s="2">
        <v>13345.37</v>
      </c>
      <c r="J6029" s="5"/>
      <c r="L6029" s="5"/>
      <c r="M6029" s="2">
        <f t="shared" si="94"/>
        <v>-1480501.429999999</v>
      </c>
      <c r="P6029"/>
    </row>
    <row r="6030" spans="1:16" hidden="1">
      <c r="A6030" t="s">
        <v>32028</v>
      </c>
      <c r="B6030" s="1">
        <v>42124</v>
      </c>
      <c r="C6030" t="s">
        <v>32048</v>
      </c>
      <c r="D6030">
        <v>2</v>
      </c>
      <c r="E6030" t="s">
        <v>32049</v>
      </c>
      <c r="F6030" t="s">
        <v>7054</v>
      </c>
      <c r="G6030" t="s">
        <v>4</v>
      </c>
      <c r="H6030" t="s">
        <v>32050</v>
      </c>
      <c r="I6030" s="2">
        <v>10570.53</v>
      </c>
      <c r="J6030" s="5"/>
      <c r="L6030" s="5"/>
      <c r="M6030" s="2">
        <f t="shared" si="94"/>
        <v>-1469930.899999999</v>
      </c>
      <c r="P6030"/>
    </row>
    <row r="6031" spans="1:16" hidden="1">
      <c r="A6031" t="s">
        <v>32051</v>
      </c>
      <c r="B6031" s="1">
        <v>42124</v>
      </c>
      <c r="C6031" t="s">
        <v>29729</v>
      </c>
      <c r="D6031">
        <v>1</v>
      </c>
      <c r="E6031" t="s">
        <v>32069</v>
      </c>
      <c r="F6031" t="s">
        <v>13565</v>
      </c>
      <c r="G6031" t="s">
        <v>4</v>
      </c>
      <c r="H6031" t="s">
        <v>24410</v>
      </c>
      <c r="I6031" s="2">
        <v>23000</v>
      </c>
      <c r="J6031" s="5"/>
      <c r="L6031" s="5"/>
      <c r="M6031" s="2">
        <f t="shared" si="94"/>
        <v>-1446930.899999999</v>
      </c>
      <c r="P6031"/>
    </row>
    <row r="6032" spans="1:16" hidden="1">
      <c r="A6032" t="s">
        <v>32071</v>
      </c>
      <c r="B6032" s="1">
        <v>42124</v>
      </c>
      <c r="C6032" t="s">
        <v>32093</v>
      </c>
      <c r="D6032">
        <v>2</v>
      </c>
      <c r="E6032" t="s">
        <v>32094</v>
      </c>
      <c r="F6032" t="s">
        <v>7054</v>
      </c>
      <c r="G6032" t="s">
        <v>4</v>
      </c>
      <c r="H6032" t="s">
        <v>1372</v>
      </c>
      <c r="I6032" s="2">
        <v>1840</v>
      </c>
      <c r="J6032" s="5"/>
      <c r="L6032" s="5"/>
      <c r="M6032" s="2">
        <f t="shared" si="94"/>
        <v>-1445090.899999999</v>
      </c>
      <c r="P6032"/>
    </row>
    <row r="6033" spans="1:16" hidden="1">
      <c r="A6033" t="s">
        <v>32097</v>
      </c>
      <c r="B6033" s="1">
        <v>42124</v>
      </c>
      <c r="C6033" t="s">
        <v>32113</v>
      </c>
      <c r="D6033">
        <v>2</v>
      </c>
      <c r="E6033" t="s">
        <v>32114</v>
      </c>
      <c r="F6033" t="s">
        <v>7054</v>
      </c>
      <c r="G6033" t="s">
        <v>4</v>
      </c>
      <c r="H6033" t="s">
        <v>15653</v>
      </c>
      <c r="I6033" s="2">
        <v>1840</v>
      </c>
      <c r="J6033" s="5"/>
      <c r="L6033" s="5"/>
      <c r="M6033" s="2">
        <f t="shared" si="94"/>
        <v>-1443250.899999999</v>
      </c>
      <c r="P6033"/>
    </row>
    <row r="6034" spans="1:16" hidden="1">
      <c r="A6034" t="s">
        <v>32116</v>
      </c>
      <c r="B6034" s="1">
        <v>42124</v>
      </c>
      <c r="C6034" t="s">
        <v>18</v>
      </c>
      <c r="D6034">
        <v>2</v>
      </c>
      <c r="E6034" t="s">
        <v>32136</v>
      </c>
      <c r="F6034" t="s">
        <v>13559</v>
      </c>
      <c r="G6034" t="s">
        <v>479</v>
      </c>
      <c r="H6034" t="s">
        <v>65</v>
      </c>
      <c r="I6034" s="2">
        <v>1625</v>
      </c>
      <c r="J6034" s="5"/>
      <c r="L6034" s="5"/>
      <c r="M6034" s="2">
        <f t="shared" si="94"/>
        <v>-1441625.899999999</v>
      </c>
      <c r="P6034"/>
    </row>
    <row r="6035" spans="1:16" hidden="1">
      <c r="A6035" t="s">
        <v>32139</v>
      </c>
      <c r="B6035" s="1">
        <v>42124</v>
      </c>
      <c r="C6035" t="s">
        <v>9494</v>
      </c>
      <c r="D6035">
        <v>2</v>
      </c>
      <c r="E6035" t="s">
        <v>32157</v>
      </c>
      <c r="F6035" t="s">
        <v>7054</v>
      </c>
      <c r="G6035" t="s">
        <v>4</v>
      </c>
      <c r="H6035" t="s">
        <v>4788</v>
      </c>
      <c r="I6035" s="2">
        <v>1840</v>
      </c>
      <c r="J6035" s="5"/>
      <c r="L6035" s="5"/>
      <c r="M6035" s="2">
        <f t="shared" si="94"/>
        <v>-1439785.899999999</v>
      </c>
      <c r="P6035"/>
    </row>
    <row r="6036" spans="1:16" hidden="1">
      <c r="A6036" t="s">
        <v>32159</v>
      </c>
      <c r="B6036" s="1">
        <v>42124</v>
      </c>
      <c r="C6036" t="s">
        <v>18</v>
      </c>
      <c r="D6036">
        <v>2</v>
      </c>
      <c r="E6036" t="s">
        <v>32176</v>
      </c>
      <c r="F6036" t="s">
        <v>13559</v>
      </c>
      <c r="G6036" t="s">
        <v>479</v>
      </c>
      <c r="H6036" t="s">
        <v>9508</v>
      </c>
      <c r="J6036" s="5"/>
      <c r="K6036" s="2">
        <v>3458.68</v>
      </c>
      <c r="L6036" s="5"/>
      <c r="M6036" s="2">
        <f t="shared" si="94"/>
        <v>-1443244.5799999989</v>
      </c>
      <c r="P6036"/>
    </row>
    <row r="6037" spans="1:16" hidden="1">
      <c r="A6037" t="s">
        <v>32159</v>
      </c>
      <c r="B6037" s="1">
        <v>42124</v>
      </c>
      <c r="C6037" t="s">
        <v>18</v>
      </c>
      <c r="D6037">
        <v>2</v>
      </c>
      <c r="E6037" t="s">
        <v>32176</v>
      </c>
      <c r="F6037" t="s">
        <v>13559</v>
      </c>
      <c r="G6037" t="s">
        <v>479</v>
      </c>
      <c r="H6037" t="s">
        <v>9508</v>
      </c>
      <c r="I6037" s="2">
        <v>3458.68</v>
      </c>
      <c r="J6037" s="5"/>
      <c r="L6037" s="5"/>
      <c r="M6037" s="2">
        <f t="shared" si="94"/>
        <v>-1439785.899999999</v>
      </c>
      <c r="P6037"/>
    </row>
    <row r="6038" spans="1:16" hidden="1">
      <c r="A6038" t="s">
        <v>32179</v>
      </c>
      <c r="B6038" s="1">
        <v>42124</v>
      </c>
      <c r="C6038" t="s">
        <v>18</v>
      </c>
      <c r="D6038">
        <v>2</v>
      </c>
      <c r="E6038" t="s">
        <v>32193</v>
      </c>
      <c r="F6038" t="s">
        <v>13559</v>
      </c>
      <c r="G6038" t="s">
        <v>479</v>
      </c>
      <c r="H6038" t="s">
        <v>9508</v>
      </c>
      <c r="J6038" s="5"/>
      <c r="K6038" s="2">
        <v>983.92</v>
      </c>
      <c r="L6038" s="5"/>
      <c r="M6038" s="2">
        <f t="shared" si="94"/>
        <v>-1440769.8199999989</v>
      </c>
      <c r="P6038"/>
    </row>
    <row r="6039" spans="1:16" hidden="1">
      <c r="A6039" t="s">
        <v>32179</v>
      </c>
      <c r="B6039" s="1">
        <v>42124</v>
      </c>
      <c r="C6039" t="s">
        <v>18</v>
      </c>
      <c r="D6039">
        <v>2</v>
      </c>
      <c r="E6039" t="s">
        <v>32193</v>
      </c>
      <c r="F6039" t="s">
        <v>13559</v>
      </c>
      <c r="G6039" t="s">
        <v>479</v>
      </c>
      <c r="H6039" t="s">
        <v>9508</v>
      </c>
      <c r="I6039" s="2">
        <v>983.92</v>
      </c>
      <c r="J6039" s="5"/>
      <c r="L6039" s="5"/>
      <c r="M6039" s="2">
        <f t="shared" si="94"/>
        <v>-1439785.899999999</v>
      </c>
      <c r="P6039"/>
    </row>
    <row r="6040" spans="1:16" hidden="1">
      <c r="A6040" t="s">
        <v>32195</v>
      </c>
      <c r="B6040" s="1">
        <v>42124</v>
      </c>
      <c r="C6040" t="s">
        <v>18</v>
      </c>
      <c r="D6040">
        <v>2</v>
      </c>
      <c r="E6040" t="s">
        <v>32214</v>
      </c>
      <c r="F6040" t="s">
        <v>13559</v>
      </c>
      <c r="G6040" t="s">
        <v>479</v>
      </c>
      <c r="H6040" t="s">
        <v>9508</v>
      </c>
      <c r="J6040" s="5"/>
      <c r="K6040" s="2">
        <v>2474.7600000000002</v>
      </c>
      <c r="L6040" s="5"/>
      <c r="M6040" s="2">
        <f t="shared" si="94"/>
        <v>-1442260.659999999</v>
      </c>
      <c r="P6040"/>
    </row>
    <row r="6041" spans="1:16" hidden="1">
      <c r="A6041" t="s">
        <v>32195</v>
      </c>
      <c r="B6041" s="1">
        <v>42124</v>
      </c>
      <c r="C6041" t="s">
        <v>18</v>
      </c>
      <c r="D6041">
        <v>2</v>
      </c>
      <c r="E6041" t="s">
        <v>32214</v>
      </c>
      <c r="F6041" t="s">
        <v>13559</v>
      </c>
      <c r="G6041" t="s">
        <v>479</v>
      </c>
      <c r="H6041" t="s">
        <v>9508</v>
      </c>
      <c r="I6041" s="2">
        <v>2474.7600000000002</v>
      </c>
      <c r="J6041" s="5"/>
      <c r="L6041" s="5"/>
      <c r="M6041" s="2">
        <f t="shared" si="94"/>
        <v>-1439785.899999999</v>
      </c>
      <c r="P6041"/>
    </row>
    <row r="6042" spans="1:16" hidden="1">
      <c r="A6042" t="s">
        <v>32216</v>
      </c>
      <c r="B6042" s="1">
        <v>42124</v>
      </c>
      <c r="C6042" t="s">
        <v>18</v>
      </c>
      <c r="D6042">
        <v>2</v>
      </c>
      <c r="E6042" t="s">
        <v>32236</v>
      </c>
      <c r="F6042" t="s">
        <v>13559</v>
      </c>
      <c r="G6042" t="s">
        <v>313</v>
      </c>
      <c r="H6042" t="s">
        <v>65</v>
      </c>
      <c r="I6042" s="2">
        <v>122.02</v>
      </c>
      <c r="J6042" s="5"/>
      <c r="L6042" s="5"/>
      <c r="M6042" s="2">
        <f t="shared" si="94"/>
        <v>-1439663.879999999</v>
      </c>
      <c r="P6042"/>
    </row>
    <row r="6043" spans="1:16" hidden="1">
      <c r="A6043" t="s">
        <v>32238</v>
      </c>
      <c r="B6043" s="1">
        <v>42124</v>
      </c>
      <c r="C6043" t="s">
        <v>18</v>
      </c>
      <c r="D6043">
        <v>2</v>
      </c>
      <c r="E6043" t="s">
        <v>32259</v>
      </c>
      <c r="F6043" t="s">
        <v>13559</v>
      </c>
      <c r="G6043" t="s">
        <v>479</v>
      </c>
      <c r="H6043" t="s">
        <v>1178</v>
      </c>
      <c r="I6043" s="2">
        <v>299.07</v>
      </c>
      <c r="J6043" s="5"/>
      <c r="L6043" s="5"/>
      <c r="M6043" s="2">
        <f t="shared" si="94"/>
        <v>-1439364.8099999989</v>
      </c>
      <c r="P6043"/>
    </row>
    <row r="6044" spans="1:16" hidden="1">
      <c r="A6044" t="s">
        <v>32261</v>
      </c>
      <c r="B6044" s="1">
        <v>42124</v>
      </c>
      <c r="C6044" t="s">
        <v>9572</v>
      </c>
      <c r="D6044">
        <v>1</v>
      </c>
      <c r="E6044" t="s">
        <v>32280</v>
      </c>
      <c r="F6044" t="s">
        <v>13565</v>
      </c>
      <c r="G6044" t="s">
        <v>52</v>
      </c>
      <c r="H6044" t="s">
        <v>26743</v>
      </c>
      <c r="I6044" s="2">
        <v>71.989999999999995</v>
      </c>
      <c r="J6044" s="5"/>
      <c r="L6044" s="5"/>
      <c r="M6044" s="2">
        <f t="shared" si="94"/>
        <v>-1439292.8199999989</v>
      </c>
      <c r="P6044"/>
    </row>
    <row r="6045" spans="1:16" hidden="1">
      <c r="A6045" t="s">
        <v>32283</v>
      </c>
      <c r="B6045" s="1">
        <v>42124</v>
      </c>
      <c r="C6045" t="s">
        <v>32301</v>
      </c>
      <c r="D6045">
        <v>2</v>
      </c>
      <c r="E6045" t="s">
        <v>32302</v>
      </c>
      <c r="F6045" t="s">
        <v>7054</v>
      </c>
      <c r="G6045" t="s">
        <v>4</v>
      </c>
      <c r="H6045" t="s">
        <v>6002</v>
      </c>
      <c r="J6045" s="5"/>
      <c r="K6045" s="2">
        <v>1840</v>
      </c>
      <c r="L6045" s="5"/>
      <c r="M6045" s="2">
        <f t="shared" si="94"/>
        <v>-1441132.8199999989</v>
      </c>
      <c r="P6045"/>
    </row>
    <row r="6046" spans="1:16" hidden="1">
      <c r="A6046" t="s">
        <v>32283</v>
      </c>
      <c r="B6046" s="1">
        <v>42124</v>
      </c>
      <c r="C6046" t="s">
        <v>32301</v>
      </c>
      <c r="D6046">
        <v>2</v>
      </c>
      <c r="E6046" t="s">
        <v>32302</v>
      </c>
      <c r="F6046" t="s">
        <v>7054</v>
      </c>
      <c r="G6046" t="s">
        <v>4</v>
      </c>
      <c r="H6046" t="s">
        <v>6002</v>
      </c>
      <c r="I6046" s="2">
        <v>1840</v>
      </c>
      <c r="J6046" s="5"/>
      <c r="L6046" s="5"/>
      <c r="M6046" s="2">
        <f t="shared" si="94"/>
        <v>-1439292.8199999989</v>
      </c>
      <c r="P6046"/>
    </row>
    <row r="6047" spans="1:16" hidden="1">
      <c r="A6047" t="s">
        <v>32304</v>
      </c>
      <c r="B6047" s="1">
        <v>42124</v>
      </c>
      <c r="C6047" t="s">
        <v>32322</v>
      </c>
      <c r="D6047">
        <v>2</v>
      </c>
      <c r="E6047" t="s">
        <v>32323</v>
      </c>
      <c r="F6047" t="s">
        <v>7054</v>
      </c>
      <c r="G6047" t="s">
        <v>4</v>
      </c>
      <c r="H6047" t="s">
        <v>9612</v>
      </c>
      <c r="I6047" s="2">
        <v>3030</v>
      </c>
      <c r="J6047" s="5"/>
      <c r="L6047" s="5"/>
      <c r="M6047" s="2">
        <f t="shared" si="94"/>
        <v>-1436262.8199999989</v>
      </c>
      <c r="P6047"/>
    </row>
    <row r="6048" spans="1:16" hidden="1">
      <c r="A6048" t="s">
        <v>32325</v>
      </c>
      <c r="B6048" s="1">
        <v>42124</v>
      </c>
      <c r="C6048" t="s">
        <v>32346</v>
      </c>
      <c r="D6048">
        <v>2</v>
      </c>
      <c r="E6048" t="s">
        <v>32347</v>
      </c>
      <c r="F6048" t="s">
        <v>7054</v>
      </c>
      <c r="G6048" t="s">
        <v>4</v>
      </c>
      <c r="H6048" t="s">
        <v>2304</v>
      </c>
      <c r="I6048" s="2">
        <v>3030</v>
      </c>
      <c r="J6048" s="5"/>
      <c r="L6048" s="5"/>
      <c r="M6048" s="2">
        <f t="shared" si="94"/>
        <v>-1433232.8199999989</v>
      </c>
      <c r="P6048"/>
    </row>
    <row r="6049" spans="1:16" hidden="1">
      <c r="A6049" t="s">
        <v>32350</v>
      </c>
      <c r="B6049" s="1">
        <v>42124</v>
      </c>
      <c r="C6049" t="s">
        <v>32368</v>
      </c>
      <c r="D6049">
        <v>1</v>
      </c>
      <c r="E6049" t="s">
        <v>32369</v>
      </c>
      <c r="F6049" t="s">
        <v>13565</v>
      </c>
      <c r="G6049" t="s">
        <v>4</v>
      </c>
      <c r="H6049" t="s">
        <v>32370</v>
      </c>
      <c r="I6049" s="2">
        <v>50000</v>
      </c>
      <c r="J6049" s="5"/>
      <c r="L6049" s="5"/>
      <c r="M6049" s="2">
        <f t="shared" si="94"/>
        <v>-1383232.8199999989</v>
      </c>
      <c r="P6049"/>
    </row>
    <row r="6050" spans="1:16" hidden="1">
      <c r="A6050" t="s">
        <v>32372</v>
      </c>
      <c r="B6050" s="1">
        <v>42124</v>
      </c>
      <c r="D6050">
        <v>2</v>
      </c>
      <c r="E6050" t="s">
        <v>32389</v>
      </c>
      <c r="F6050" t="s">
        <v>13559</v>
      </c>
      <c r="G6050" t="s">
        <v>479</v>
      </c>
      <c r="H6050" t="s">
        <v>6997</v>
      </c>
      <c r="I6050" s="2">
        <v>2619.96</v>
      </c>
      <c r="J6050" s="5"/>
      <c r="L6050" s="5"/>
      <c r="M6050" s="2">
        <f t="shared" si="94"/>
        <v>-1380612.8599999989</v>
      </c>
      <c r="P6050"/>
    </row>
    <row r="6051" spans="1:16" hidden="1">
      <c r="A6051" t="s">
        <v>32392</v>
      </c>
      <c r="B6051" s="1">
        <v>42124</v>
      </c>
      <c r="C6051" t="s">
        <v>15258</v>
      </c>
      <c r="D6051">
        <v>1</v>
      </c>
      <c r="E6051" t="s">
        <v>32407</v>
      </c>
      <c r="F6051" t="s">
        <v>13565</v>
      </c>
      <c r="G6051" t="s">
        <v>4</v>
      </c>
      <c r="H6051" t="s">
        <v>15260</v>
      </c>
      <c r="I6051" s="2">
        <v>50000</v>
      </c>
      <c r="J6051" s="5"/>
      <c r="L6051" s="5"/>
      <c r="M6051" s="2">
        <f t="shared" si="94"/>
        <v>-1330612.8599999989</v>
      </c>
      <c r="P6051"/>
    </row>
    <row r="6052" spans="1:16" hidden="1">
      <c r="A6052" t="s">
        <v>32410</v>
      </c>
      <c r="B6052" s="1">
        <v>42124</v>
      </c>
      <c r="C6052" t="s">
        <v>30687</v>
      </c>
      <c r="D6052">
        <v>1</v>
      </c>
      <c r="E6052" t="s">
        <v>32430</v>
      </c>
      <c r="F6052" t="s">
        <v>13561</v>
      </c>
      <c r="G6052" t="s">
        <v>4</v>
      </c>
      <c r="H6052" t="s">
        <v>8364</v>
      </c>
      <c r="I6052" s="2">
        <v>23000</v>
      </c>
      <c r="J6052" s="5"/>
      <c r="L6052" s="5"/>
      <c r="M6052" s="2">
        <f t="shared" si="94"/>
        <v>-1307612.8599999989</v>
      </c>
      <c r="P6052"/>
    </row>
    <row r="6053" spans="1:16" hidden="1">
      <c r="A6053" t="s">
        <v>32433</v>
      </c>
      <c r="B6053" s="1">
        <v>42124</v>
      </c>
      <c r="C6053" t="s">
        <v>30687</v>
      </c>
      <c r="D6053">
        <v>1</v>
      </c>
      <c r="E6053" t="s">
        <v>32450</v>
      </c>
      <c r="F6053" t="s">
        <v>13561</v>
      </c>
      <c r="G6053" t="s">
        <v>4</v>
      </c>
      <c r="H6053" t="s">
        <v>8364</v>
      </c>
      <c r="I6053" s="2">
        <v>50000</v>
      </c>
      <c r="J6053" s="5"/>
      <c r="L6053" s="5"/>
      <c r="M6053" s="2">
        <f t="shared" si="94"/>
        <v>-1257612.8599999989</v>
      </c>
      <c r="P6053"/>
    </row>
    <row r="6054" spans="1:16" hidden="1">
      <c r="A6054" t="s">
        <v>32452</v>
      </c>
      <c r="B6054" s="1">
        <v>42124</v>
      </c>
      <c r="C6054" t="s">
        <v>9655</v>
      </c>
      <c r="D6054">
        <v>1</v>
      </c>
      <c r="E6054" t="s">
        <v>32471</v>
      </c>
      <c r="F6054" t="s">
        <v>13565</v>
      </c>
      <c r="G6054" t="s">
        <v>52</v>
      </c>
      <c r="H6054" t="s">
        <v>14760</v>
      </c>
      <c r="I6054" s="2">
        <v>72</v>
      </c>
      <c r="J6054" s="5"/>
      <c r="L6054" s="5"/>
      <c r="M6054" s="2">
        <f t="shared" si="94"/>
        <v>-1257540.8599999989</v>
      </c>
      <c r="P6054"/>
    </row>
    <row r="6055" spans="1:16" hidden="1">
      <c r="A6055" t="s">
        <v>32473</v>
      </c>
      <c r="B6055" s="1">
        <v>42124</v>
      </c>
      <c r="C6055" t="s">
        <v>18</v>
      </c>
      <c r="D6055">
        <v>2</v>
      </c>
      <c r="E6055" t="s">
        <v>32491</v>
      </c>
      <c r="F6055" t="s">
        <v>13559</v>
      </c>
      <c r="G6055" t="s">
        <v>479</v>
      </c>
      <c r="H6055" t="s">
        <v>4606</v>
      </c>
      <c r="I6055" s="2">
        <v>1748.38</v>
      </c>
      <c r="J6055" s="5"/>
      <c r="L6055" s="5"/>
      <c r="M6055" s="2">
        <f t="shared" si="94"/>
        <v>-1255792.4799999991</v>
      </c>
      <c r="P6055"/>
    </row>
    <row r="6056" spans="1:16" hidden="1">
      <c r="A6056" t="s">
        <v>32493</v>
      </c>
      <c r="B6056" s="1">
        <v>42124</v>
      </c>
      <c r="C6056" t="s">
        <v>32515</v>
      </c>
      <c r="D6056">
        <v>2</v>
      </c>
      <c r="E6056" t="s">
        <v>32516</v>
      </c>
      <c r="F6056" t="s">
        <v>7054</v>
      </c>
      <c r="G6056" t="s">
        <v>4</v>
      </c>
      <c r="H6056" t="s">
        <v>6930</v>
      </c>
      <c r="I6056" s="2">
        <v>2370.2199999999998</v>
      </c>
      <c r="J6056" s="5"/>
      <c r="L6056" s="5"/>
      <c r="M6056" s="2">
        <f t="shared" si="94"/>
        <v>-1253422.2599999991</v>
      </c>
      <c r="P6056"/>
    </row>
    <row r="6057" spans="1:16" hidden="1">
      <c r="A6057" t="s">
        <v>32518</v>
      </c>
      <c r="B6057" s="1">
        <v>42124</v>
      </c>
      <c r="C6057" t="s">
        <v>9661</v>
      </c>
      <c r="D6057">
        <v>1</v>
      </c>
      <c r="E6057" t="s">
        <v>32536</v>
      </c>
      <c r="F6057" t="s">
        <v>13565</v>
      </c>
      <c r="G6057" t="s">
        <v>52</v>
      </c>
      <c r="H6057" t="s">
        <v>32537</v>
      </c>
      <c r="I6057" s="2">
        <v>1524.11</v>
      </c>
      <c r="J6057" s="5"/>
      <c r="L6057" s="5"/>
      <c r="M6057" s="2">
        <f t="shared" si="94"/>
        <v>-1251898.149999999</v>
      </c>
      <c r="P6057"/>
    </row>
    <row r="6058" spans="1:16" hidden="1">
      <c r="A6058" t="s">
        <v>32538</v>
      </c>
      <c r="B6058" s="1">
        <v>42124</v>
      </c>
      <c r="C6058" t="s">
        <v>9678</v>
      </c>
      <c r="D6058">
        <v>1</v>
      </c>
      <c r="E6058" t="s">
        <v>32554</v>
      </c>
      <c r="F6058" t="s">
        <v>13565</v>
      </c>
      <c r="G6058" t="s">
        <v>52</v>
      </c>
      <c r="H6058" t="s">
        <v>32555</v>
      </c>
      <c r="I6058" s="2">
        <v>454.76</v>
      </c>
      <c r="J6058" s="5"/>
      <c r="L6058" s="5"/>
      <c r="M6058" s="2">
        <f t="shared" si="94"/>
        <v>-1251443.389999999</v>
      </c>
      <c r="P6058"/>
    </row>
    <row r="6059" spans="1:16" hidden="1">
      <c r="A6059" t="s">
        <v>32558</v>
      </c>
      <c r="B6059" s="1">
        <v>42124</v>
      </c>
      <c r="C6059" t="s">
        <v>18</v>
      </c>
      <c r="D6059">
        <v>2</v>
      </c>
      <c r="E6059" t="s">
        <v>32572</v>
      </c>
      <c r="F6059" t="s">
        <v>13559</v>
      </c>
      <c r="G6059" t="s">
        <v>479</v>
      </c>
      <c r="H6059" t="s">
        <v>6930</v>
      </c>
      <c r="J6059" s="5"/>
      <c r="K6059" s="2">
        <v>1015.07</v>
      </c>
      <c r="L6059" s="5"/>
      <c r="M6059" s="2">
        <f t="shared" si="94"/>
        <v>-1252458.459999999</v>
      </c>
      <c r="P6059"/>
    </row>
    <row r="6060" spans="1:16" hidden="1">
      <c r="A6060" t="s">
        <v>32558</v>
      </c>
      <c r="B6060" s="1">
        <v>42124</v>
      </c>
      <c r="C6060" t="s">
        <v>18</v>
      </c>
      <c r="D6060">
        <v>2</v>
      </c>
      <c r="E6060" t="s">
        <v>32572</v>
      </c>
      <c r="F6060" t="s">
        <v>13559</v>
      </c>
      <c r="G6060" t="s">
        <v>479</v>
      </c>
      <c r="H6060" t="s">
        <v>6930</v>
      </c>
      <c r="I6060" s="2">
        <v>1015.07</v>
      </c>
      <c r="J6060" s="5"/>
      <c r="L6060" s="5"/>
      <c r="M6060" s="2">
        <f t="shared" si="94"/>
        <v>-1251443.389999999</v>
      </c>
      <c r="P6060"/>
    </row>
    <row r="6061" spans="1:16" hidden="1">
      <c r="A6061" t="s">
        <v>32574</v>
      </c>
      <c r="B6061" s="1">
        <v>42124</v>
      </c>
      <c r="C6061" t="s">
        <v>9723</v>
      </c>
      <c r="D6061">
        <v>1</v>
      </c>
      <c r="E6061" t="s">
        <v>32592</v>
      </c>
      <c r="F6061" t="s">
        <v>13565</v>
      </c>
      <c r="G6061" t="s">
        <v>52</v>
      </c>
      <c r="H6061" t="s">
        <v>19917</v>
      </c>
      <c r="I6061" s="2">
        <v>1819</v>
      </c>
      <c r="J6061" s="5"/>
      <c r="L6061" s="5"/>
      <c r="M6061" s="2">
        <f t="shared" si="94"/>
        <v>-1249624.389999999</v>
      </c>
      <c r="P6061"/>
    </row>
    <row r="6062" spans="1:16" hidden="1">
      <c r="A6062" t="s">
        <v>32595</v>
      </c>
      <c r="B6062" s="1">
        <v>42124</v>
      </c>
      <c r="C6062" t="s">
        <v>32614</v>
      </c>
      <c r="D6062">
        <v>2</v>
      </c>
      <c r="E6062" t="s">
        <v>32615</v>
      </c>
      <c r="F6062" t="s">
        <v>7054</v>
      </c>
      <c r="G6062" t="s">
        <v>4</v>
      </c>
      <c r="H6062" t="s">
        <v>8525</v>
      </c>
      <c r="I6062" s="2">
        <v>10305</v>
      </c>
      <c r="J6062" s="5"/>
      <c r="L6062" s="5"/>
      <c r="M6062" s="2">
        <f t="shared" si="94"/>
        <v>-1239319.389999999</v>
      </c>
      <c r="P6062"/>
    </row>
    <row r="6063" spans="1:16" hidden="1">
      <c r="A6063" t="s">
        <v>32619</v>
      </c>
      <c r="B6063" s="1">
        <v>42124</v>
      </c>
      <c r="C6063" t="s">
        <v>4654</v>
      </c>
      <c r="D6063">
        <v>2</v>
      </c>
      <c r="E6063" t="s">
        <v>32639</v>
      </c>
      <c r="F6063" t="s">
        <v>13559</v>
      </c>
      <c r="G6063" t="s">
        <v>313</v>
      </c>
      <c r="H6063" t="s">
        <v>2497</v>
      </c>
      <c r="I6063" s="2">
        <v>1305</v>
      </c>
      <c r="J6063" s="5"/>
      <c r="L6063" s="5"/>
      <c r="M6063" s="2">
        <f t="shared" si="94"/>
        <v>-1238014.389999999</v>
      </c>
      <c r="P6063"/>
    </row>
    <row r="6064" spans="1:16" hidden="1">
      <c r="A6064" t="s">
        <v>32642</v>
      </c>
      <c r="B6064" s="1">
        <v>42124</v>
      </c>
      <c r="C6064" t="s">
        <v>4654</v>
      </c>
      <c r="D6064">
        <v>2</v>
      </c>
      <c r="E6064" t="s">
        <v>32662</v>
      </c>
      <c r="F6064" t="s">
        <v>13559</v>
      </c>
      <c r="G6064" t="s">
        <v>313</v>
      </c>
      <c r="H6064" t="s">
        <v>2497</v>
      </c>
      <c r="I6064" s="2">
        <v>1310.85</v>
      </c>
      <c r="J6064" s="5"/>
      <c r="L6064" s="5"/>
      <c r="M6064" s="2">
        <f t="shared" si="94"/>
        <v>-1236703.5399999989</v>
      </c>
      <c r="P6064"/>
    </row>
    <row r="6065" spans="1:16" hidden="1">
      <c r="A6065" t="s">
        <v>32665</v>
      </c>
      <c r="B6065" s="1">
        <v>42124</v>
      </c>
      <c r="C6065" t="s">
        <v>32685</v>
      </c>
      <c r="D6065">
        <v>2</v>
      </c>
      <c r="E6065" t="s">
        <v>32686</v>
      </c>
      <c r="F6065" t="s">
        <v>7054</v>
      </c>
      <c r="G6065" t="s">
        <v>4</v>
      </c>
      <c r="H6065" t="s">
        <v>16677</v>
      </c>
      <c r="I6065" s="2">
        <v>1840</v>
      </c>
      <c r="J6065" s="5"/>
      <c r="L6065" s="5"/>
      <c r="M6065" s="2">
        <f t="shared" si="94"/>
        <v>-1234863.5399999989</v>
      </c>
      <c r="P6065"/>
    </row>
    <row r="6066" spans="1:16" hidden="1">
      <c r="A6066" t="s">
        <v>32689</v>
      </c>
      <c r="B6066" s="1">
        <v>42124</v>
      </c>
      <c r="C6066" t="s">
        <v>4654</v>
      </c>
      <c r="D6066">
        <v>2</v>
      </c>
      <c r="E6066" t="s">
        <v>32707</v>
      </c>
      <c r="F6066" t="s">
        <v>13559</v>
      </c>
      <c r="G6066" t="s">
        <v>313</v>
      </c>
      <c r="H6066" t="s">
        <v>2497</v>
      </c>
      <c r="I6066" s="2">
        <v>2945.01</v>
      </c>
      <c r="J6066" s="5"/>
      <c r="L6066" s="5"/>
      <c r="M6066" s="2">
        <f t="shared" si="94"/>
        <v>-1231918.5299999989</v>
      </c>
      <c r="P6066"/>
    </row>
    <row r="6067" spans="1:16" hidden="1">
      <c r="A6067" t="s">
        <v>32710</v>
      </c>
      <c r="B6067" s="1">
        <v>42124</v>
      </c>
      <c r="C6067" t="s">
        <v>32730</v>
      </c>
      <c r="D6067">
        <v>2</v>
      </c>
      <c r="E6067" t="s">
        <v>32731</v>
      </c>
      <c r="F6067" t="s">
        <v>7054</v>
      </c>
      <c r="G6067" t="s">
        <v>4</v>
      </c>
      <c r="H6067" t="s">
        <v>8923</v>
      </c>
      <c r="I6067" s="2">
        <v>1839.99</v>
      </c>
      <c r="J6067" s="5"/>
      <c r="L6067" s="5"/>
      <c r="M6067" s="2">
        <f t="shared" si="94"/>
        <v>-1230078.5399999989</v>
      </c>
      <c r="P6067"/>
    </row>
    <row r="6068" spans="1:16" hidden="1">
      <c r="A6068" t="s">
        <v>32734</v>
      </c>
      <c r="B6068" s="1">
        <v>42124</v>
      </c>
      <c r="C6068" t="s">
        <v>32753</v>
      </c>
      <c r="D6068">
        <v>2</v>
      </c>
      <c r="E6068" t="s">
        <v>32754</v>
      </c>
      <c r="F6068" t="s">
        <v>7054</v>
      </c>
      <c r="G6068" t="s">
        <v>4</v>
      </c>
      <c r="H6068" t="s">
        <v>13566</v>
      </c>
      <c r="I6068" s="2">
        <v>1025</v>
      </c>
      <c r="J6068" s="5"/>
      <c r="L6068" s="5"/>
      <c r="M6068" s="2">
        <f t="shared" si="94"/>
        <v>-1229053.5399999989</v>
      </c>
      <c r="P6068"/>
    </row>
    <row r="6069" spans="1:16" hidden="1">
      <c r="A6069" t="s">
        <v>32757</v>
      </c>
      <c r="B6069" s="1">
        <v>42124</v>
      </c>
      <c r="C6069" t="s">
        <v>6</v>
      </c>
      <c r="D6069">
        <v>1</v>
      </c>
      <c r="E6069" t="s">
        <v>32776</v>
      </c>
      <c r="F6069" t="s">
        <v>13610</v>
      </c>
      <c r="G6069" t="s">
        <v>4</v>
      </c>
      <c r="H6069" t="s">
        <v>9246</v>
      </c>
      <c r="I6069" s="2">
        <v>9145.17</v>
      </c>
      <c r="J6069" s="5"/>
      <c r="L6069" s="5"/>
      <c r="M6069" s="2">
        <f t="shared" si="94"/>
        <v>-1219908.3699999989</v>
      </c>
      <c r="P6069"/>
    </row>
    <row r="6070" spans="1:16" hidden="1">
      <c r="A6070" t="s">
        <v>32779</v>
      </c>
      <c r="B6070" s="1">
        <v>42124</v>
      </c>
      <c r="C6070" t="s">
        <v>32797</v>
      </c>
      <c r="D6070">
        <v>2</v>
      </c>
      <c r="E6070" t="s">
        <v>32798</v>
      </c>
      <c r="F6070" t="s">
        <v>7054</v>
      </c>
      <c r="G6070" t="s">
        <v>4</v>
      </c>
      <c r="H6070" t="s">
        <v>2967</v>
      </c>
      <c r="I6070" s="2">
        <v>1025</v>
      </c>
      <c r="J6070" s="5"/>
      <c r="L6070" s="5"/>
      <c r="M6070" s="2">
        <f t="shared" si="94"/>
        <v>-1218883.3699999989</v>
      </c>
      <c r="P6070"/>
    </row>
    <row r="6071" spans="1:16" hidden="1">
      <c r="A6071" t="s">
        <v>32801</v>
      </c>
      <c r="B6071" s="1">
        <v>42124</v>
      </c>
      <c r="C6071" t="s">
        <v>18</v>
      </c>
      <c r="D6071">
        <v>2</v>
      </c>
      <c r="E6071" t="s">
        <v>32821</v>
      </c>
      <c r="F6071" t="s">
        <v>13559</v>
      </c>
      <c r="G6071" t="s">
        <v>479</v>
      </c>
      <c r="H6071" t="s">
        <v>32822</v>
      </c>
      <c r="I6071" s="2">
        <v>496.77</v>
      </c>
      <c r="J6071" s="5"/>
      <c r="L6071" s="5"/>
      <c r="M6071" s="2">
        <f t="shared" si="94"/>
        <v>-1218386.5999999989</v>
      </c>
      <c r="P6071"/>
    </row>
    <row r="6072" spans="1:16" hidden="1">
      <c r="A6072" t="s">
        <v>32825</v>
      </c>
      <c r="B6072" s="1">
        <v>42124</v>
      </c>
      <c r="C6072" t="s">
        <v>32847</v>
      </c>
      <c r="D6072">
        <v>2</v>
      </c>
      <c r="E6072" t="s">
        <v>32848</v>
      </c>
      <c r="F6072" t="s">
        <v>7054</v>
      </c>
      <c r="G6072" t="s">
        <v>4</v>
      </c>
      <c r="H6072" t="s">
        <v>21213</v>
      </c>
      <c r="I6072" s="2">
        <v>1025</v>
      </c>
      <c r="J6072" s="5"/>
      <c r="L6072" s="5"/>
      <c r="M6072" s="2">
        <f t="shared" si="94"/>
        <v>-1217361.5999999989</v>
      </c>
      <c r="P6072"/>
    </row>
    <row r="6073" spans="1:16" hidden="1">
      <c r="A6073" t="s">
        <v>32851</v>
      </c>
      <c r="B6073" s="1">
        <v>42124</v>
      </c>
      <c r="C6073" t="s">
        <v>32868</v>
      </c>
      <c r="D6073">
        <v>2</v>
      </c>
      <c r="E6073" t="s">
        <v>32869</v>
      </c>
      <c r="F6073" t="s">
        <v>7054</v>
      </c>
      <c r="G6073" t="s">
        <v>4</v>
      </c>
      <c r="H6073" t="s">
        <v>24696</v>
      </c>
      <c r="I6073" s="2">
        <v>3030</v>
      </c>
      <c r="J6073" s="5"/>
      <c r="L6073" s="5"/>
      <c r="M6073" s="2">
        <f t="shared" si="94"/>
        <v>-1214331.5999999989</v>
      </c>
      <c r="P6073"/>
    </row>
    <row r="6074" spans="1:16" hidden="1">
      <c r="A6074" t="s">
        <v>32872</v>
      </c>
      <c r="B6074" s="1">
        <v>42124</v>
      </c>
      <c r="C6074" t="s">
        <v>32891</v>
      </c>
      <c r="D6074">
        <v>1</v>
      </c>
      <c r="E6074" t="s">
        <v>32892</v>
      </c>
      <c r="F6074" t="s">
        <v>13565</v>
      </c>
      <c r="G6074" t="s">
        <v>4</v>
      </c>
      <c r="H6074" t="s">
        <v>32893</v>
      </c>
      <c r="I6074" s="2">
        <v>12137.93</v>
      </c>
      <c r="J6074" s="5"/>
      <c r="L6074" s="5"/>
      <c r="M6074" s="2">
        <f t="shared" si="94"/>
        <v>-1202193.669999999</v>
      </c>
      <c r="P6074"/>
    </row>
    <row r="6075" spans="1:16" hidden="1">
      <c r="A6075" t="s">
        <v>32896</v>
      </c>
      <c r="B6075" s="1">
        <v>42124</v>
      </c>
      <c r="C6075" t="s">
        <v>32891</v>
      </c>
      <c r="D6075">
        <v>1</v>
      </c>
      <c r="E6075" t="s">
        <v>32915</v>
      </c>
      <c r="F6075" t="s">
        <v>13565</v>
      </c>
      <c r="G6075" t="s">
        <v>4</v>
      </c>
      <c r="H6075" t="s">
        <v>32893</v>
      </c>
      <c r="I6075" s="2">
        <v>88000</v>
      </c>
      <c r="J6075" s="5"/>
      <c r="L6075" s="5"/>
      <c r="M6075" s="2">
        <f t="shared" si="94"/>
        <v>-1114193.669999999</v>
      </c>
      <c r="P6075"/>
    </row>
    <row r="6076" spans="1:16" hidden="1">
      <c r="A6076" t="s">
        <v>32918</v>
      </c>
      <c r="B6076" s="1">
        <v>42124</v>
      </c>
      <c r="C6076" t="s">
        <v>32936</v>
      </c>
      <c r="D6076">
        <v>2</v>
      </c>
      <c r="E6076" t="s">
        <v>32937</v>
      </c>
      <c r="F6076" t="s">
        <v>7054</v>
      </c>
      <c r="G6076" t="s">
        <v>4</v>
      </c>
      <c r="H6076" t="s">
        <v>9908</v>
      </c>
      <c r="I6076" s="2">
        <v>1025</v>
      </c>
      <c r="J6076" s="5"/>
      <c r="L6076" s="5"/>
      <c r="M6076" s="2">
        <f t="shared" si="94"/>
        <v>-1113168.669999999</v>
      </c>
      <c r="P6076"/>
    </row>
    <row r="6077" spans="1:16" hidden="1">
      <c r="A6077" t="s">
        <v>32940</v>
      </c>
      <c r="B6077" s="1">
        <v>42124</v>
      </c>
      <c r="C6077" t="s">
        <v>32956</v>
      </c>
      <c r="D6077">
        <v>2</v>
      </c>
      <c r="E6077" t="s">
        <v>32957</v>
      </c>
      <c r="F6077" t="s">
        <v>7054</v>
      </c>
      <c r="G6077" t="s">
        <v>4</v>
      </c>
      <c r="H6077" t="s">
        <v>32958</v>
      </c>
      <c r="I6077" s="2">
        <v>4100.01</v>
      </c>
      <c r="J6077" s="5"/>
      <c r="L6077" s="5"/>
      <c r="M6077" s="2">
        <f t="shared" si="94"/>
        <v>-1109068.659999999</v>
      </c>
      <c r="P6077"/>
    </row>
    <row r="6078" spans="1:16" hidden="1">
      <c r="A6078" t="s">
        <v>32963</v>
      </c>
      <c r="B6078" s="1">
        <v>42124</v>
      </c>
      <c r="C6078" t="s">
        <v>32980</v>
      </c>
      <c r="D6078">
        <v>2</v>
      </c>
      <c r="E6078" t="s">
        <v>32981</v>
      </c>
      <c r="F6078" t="s">
        <v>7054</v>
      </c>
      <c r="G6078" t="s">
        <v>4</v>
      </c>
      <c r="H6078" t="s">
        <v>2774</v>
      </c>
      <c r="I6078" s="2">
        <v>1025</v>
      </c>
      <c r="J6078" s="5"/>
      <c r="L6078" s="5"/>
      <c r="M6078" s="2">
        <f t="shared" si="94"/>
        <v>-1108043.659999999</v>
      </c>
      <c r="P6078"/>
    </row>
    <row r="6079" spans="1:16" hidden="1">
      <c r="A6079" t="s">
        <v>32985</v>
      </c>
      <c r="B6079" s="1">
        <v>42124</v>
      </c>
      <c r="C6079" t="s">
        <v>14110</v>
      </c>
      <c r="D6079">
        <v>1</v>
      </c>
      <c r="E6079" t="s">
        <v>33003</v>
      </c>
      <c r="F6079" t="s">
        <v>13565</v>
      </c>
      <c r="G6079" t="s">
        <v>4</v>
      </c>
      <c r="H6079" t="s">
        <v>870</v>
      </c>
      <c r="I6079" s="2">
        <v>20000</v>
      </c>
      <c r="J6079" s="5"/>
      <c r="L6079" s="5"/>
      <c r="M6079" s="2">
        <f t="shared" si="94"/>
        <v>-1088043.659999999</v>
      </c>
      <c r="P6079"/>
    </row>
    <row r="6080" spans="1:16" hidden="1">
      <c r="A6080" t="s">
        <v>33007</v>
      </c>
      <c r="B6080" s="1">
        <v>42124</v>
      </c>
      <c r="C6080" t="s">
        <v>33023</v>
      </c>
      <c r="D6080">
        <v>2</v>
      </c>
      <c r="E6080" t="s">
        <v>33024</v>
      </c>
      <c r="F6080" t="s">
        <v>7054</v>
      </c>
      <c r="G6080" t="s">
        <v>4</v>
      </c>
      <c r="H6080" t="s">
        <v>7215</v>
      </c>
      <c r="J6080" s="5"/>
      <c r="K6080" s="2">
        <v>400</v>
      </c>
      <c r="L6080" s="5"/>
      <c r="M6080" s="2">
        <f t="shared" si="94"/>
        <v>-1088443.659999999</v>
      </c>
      <c r="P6080"/>
    </row>
    <row r="6081" spans="1:16" hidden="1">
      <c r="A6081" t="s">
        <v>33007</v>
      </c>
      <c r="B6081" s="1">
        <v>42124</v>
      </c>
      <c r="C6081" t="s">
        <v>33023</v>
      </c>
      <c r="D6081">
        <v>2</v>
      </c>
      <c r="E6081" t="s">
        <v>33024</v>
      </c>
      <c r="F6081" t="s">
        <v>7054</v>
      </c>
      <c r="G6081" t="s">
        <v>4</v>
      </c>
      <c r="H6081" t="s">
        <v>7215</v>
      </c>
      <c r="I6081" s="2">
        <v>400</v>
      </c>
      <c r="J6081" s="5"/>
      <c r="L6081" s="5"/>
      <c r="M6081" s="2">
        <f t="shared" si="94"/>
        <v>-1088043.659999999</v>
      </c>
      <c r="P6081"/>
    </row>
    <row r="6082" spans="1:16" hidden="1">
      <c r="A6082" t="s">
        <v>33028</v>
      </c>
      <c r="B6082" s="1">
        <v>42124</v>
      </c>
      <c r="C6082" t="s">
        <v>33045</v>
      </c>
      <c r="D6082">
        <v>2</v>
      </c>
      <c r="E6082" t="s">
        <v>33046</v>
      </c>
      <c r="F6082" t="s">
        <v>7054</v>
      </c>
      <c r="G6082" t="s">
        <v>4</v>
      </c>
      <c r="H6082" t="s">
        <v>4920</v>
      </c>
      <c r="I6082" s="2">
        <v>4100</v>
      </c>
      <c r="J6082" s="5"/>
      <c r="L6082" s="5"/>
      <c r="M6082" s="2">
        <f t="shared" si="94"/>
        <v>-1083943.659999999</v>
      </c>
      <c r="P6082"/>
    </row>
    <row r="6083" spans="1:16" hidden="1">
      <c r="A6083" t="s">
        <v>33051</v>
      </c>
      <c r="B6083" s="1">
        <v>42124</v>
      </c>
      <c r="C6083" t="s">
        <v>32891</v>
      </c>
      <c r="D6083">
        <v>1</v>
      </c>
      <c r="E6083" t="s">
        <v>32892</v>
      </c>
      <c r="F6083" t="s">
        <v>13565</v>
      </c>
      <c r="G6083" t="s">
        <v>4</v>
      </c>
      <c r="H6083" t="s">
        <v>33065</v>
      </c>
      <c r="J6083" s="5"/>
      <c r="K6083" s="2">
        <v>12137.93</v>
      </c>
      <c r="L6083" s="5"/>
      <c r="M6083" s="2">
        <f t="shared" si="94"/>
        <v>-1096081.5899999989</v>
      </c>
      <c r="P6083"/>
    </row>
    <row r="6084" spans="1:16" hidden="1">
      <c r="A6084" t="s">
        <v>33069</v>
      </c>
      <c r="B6084" s="1">
        <v>42124</v>
      </c>
      <c r="C6084" t="s">
        <v>33084</v>
      </c>
      <c r="D6084">
        <v>1</v>
      </c>
      <c r="E6084" t="s">
        <v>33085</v>
      </c>
      <c r="F6084" t="s">
        <v>13565</v>
      </c>
      <c r="G6084" t="s">
        <v>4</v>
      </c>
      <c r="H6084" t="s">
        <v>5540</v>
      </c>
      <c r="I6084" s="2">
        <v>417792</v>
      </c>
      <c r="J6084" s="5"/>
      <c r="L6084" s="5"/>
      <c r="M6084" s="2">
        <f t="shared" si="94"/>
        <v>-678289.58999999892</v>
      </c>
      <c r="P6084"/>
    </row>
    <row r="6085" spans="1:16" hidden="1">
      <c r="A6085" t="s">
        <v>33089</v>
      </c>
      <c r="B6085" s="1">
        <v>42124</v>
      </c>
      <c r="C6085" t="s">
        <v>32891</v>
      </c>
      <c r="D6085">
        <v>1</v>
      </c>
      <c r="E6085" t="s">
        <v>33105</v>
      </c>
      <c r="F6085" t="s">
        <v>13565</v>
      </c>
      <c r="G6085" t="s">
        <v>52</v>
      </c>
      <c r="H6085" t="s">
        <v>16336</v>
      </c>
      <c r="I6085" s="2">
        <v>12000</v>
      </c>
      <c r="J6085" s="5"/>
      <c r="L6085" s="5"/>
      <c r="M6085" s="2">
        <f t="shared" si="94"/>
        <v>-666289.58999999892</v>
      </c>
      <c r="P6085"/>
    </row>
    <row r="6086" spans="1:16" hidden="1">
      <c r="A6086" t="s">
        <v>33127</v>
      </c>
      <c r="B6086" s="1">
        <v>42124</v>
      </c>
      <c r="C6086" t="s">
        <v>10601</v>
      </c>
      <c r="D6086">
        <v>1</v>
      </c>
      <c r="E6086" t="s">
        <v>33138</v>
      </c>
      <c r="F6086" t="s">
        <v>13565</v>
      </c>
      <c r="G6086" t="s">
        <v>52</v>
      </c>
      <c r="H6086" t="s">
        <v>1917</v>
      </c>
      <c r="I6086" s="2">
        <v>2613.6799999999998</v>
      </c>
      <c r="J6086" s="5"/>
      <c r="L6086" s="5"/>
      <c r="M6086" s="2">
        <f t="shared" si="94"/>
        <v>-663675.90999999887</v>
      </c>
      <c r="P6086"/>
    </row>
    <row r="6087" spans="1:16" hidden="1">
      <c r="A6087" t="s">
        <v>33143</v>
      </c>
      <c r="B6087" s="1">
        <v>42124</v>
      </c>
      <c r="C6087" t="s">
        <v>10612</v>
      </c>
      <c r="D6087">
        <v>1</v>
      </c>
      <c r="E6087" t="s">
        <v>33156</v>
      </c>
      <c r="F6087" t="s">
        <v>13565</v>
      </c>
      <c r="G6087" t="s">
        <v>52</v>
      </c>
      <c r="H6087" t="s">
        <v>1605</v>
      </c>
      <c r="I6087" s="2">
        <v>4525.6899999999996</v>
      </c>
      <c r="J6087" s="5"/>
      <c r="L6087" s="5"/>
      <c r="M6087" s="2">
        <f t="shared" si="94"/>
        <v>-659150.21999999892</v>
      </c>
      <c r="P6087"/>
    </row>
    <row r="6088" spans="1:16" hidden="1">
      <c r="A6088" t="s">
        <v>33162</v>
      </c>
      <c r="B6088" s="1">
        <v>42124</v>
      </c>
      <c r="C6088" t="s">
        <v>10621</v>
      </c>
      <c r="D6088">
        <v>1</v>
      </c>
      <c r="E6088" t="s">
        <v>33174</v>
      </c>
      <c r="F6088" t="s">
        <v>13565</v>
      </c>
      <c r="G6088" t="s">
        <v>52</v>
      </c>
      <c r="H6088" t="s">
        <v>33175</v>
      </c>
      <c r="I6088" s="2">
        <v>3834.61</v>
      </c>
      <c r="J6088" s="5"/>
      <c r="L6088" s="5"/>
      <c r="M6088" s="2">
        <f t="shared" si="94"/>
        <v>-655315.60999999894</v>
      </c>
      <c r="P6088"/>
    </row>
    <row r="6089" spans="1:16" hidden="1">
      <c r="A6089" t="s">
        <v>33177</v>
      </c>
      <c r="B6089" s="1">
        <v>42124</v>
      </c>
      <c r="C6089" t="s">
        <v>10628</v>
      </c>
      <c r="D6089">
        <v>1</v>
      </c>
      <c r="E6089" t="s">
        <v>33189</v>
      </c>
      <c r="F6089" t="s">
        <v>13565</v>
      </c>
      <c r="G6089" t="s">
        <v>52</v>
      </c>
      <c r="H6089" t="s">
        <v>22187</v>
      </c>
      <c r="I6089" s="2">
        <v>94315</v>
      </c>
      <c r="J6089" s="5"/>
      <c r="L6089" s="5"/>
      <c r="M6089" s="2">
        <f t="shared" ref="M6089:M6152" si="95">+M6088+I6089-K6089</f>
        <v>-561000.60999999894</v>
      </c>
      <c r="P6089"/>
    </row>
    <row r="6090" spans="1:16" hidden="1">
      <c r="A6090" t="s">
        <v>33193</v>
      </c>
      <c r="B6090" s="1">
        <v>42124</v>
      </c>
      <c r="C6090" t="s">
        <v>10635</v>
      </c>
      <c r="D6090">
        <v>1</v>
      </c>
      <c r="E6090" t="s">
        <v>33203</v>
      </c>
      <c r="F6090" t="s">
        <v>13565</v>
      </c>
      <c r="G6090" t="s">
        <v>52</v>
      </c>
      <c r="H6090" t="s">
        <v>22187</v>
      </c>
      <c r="I6090" s="2">
        <v>188630</v>
      </c>
      <c r="J6090" s="5"/>
      <c r="L6090" s="5"/>
      <c r="M6090" s="2">
        <f t="shared" si="95"/>
        <v>-372370.60999999894</v>
      </c>
      <c r="P6090"/>
    </row>
    <row r="6091" spans="1:16" hidden="1">
      <c r="A6091" t="s">
        <v>33206</v>
      </c>
      <c r="B6091" s="1">
        <v>42124</v>
      </c>
      <c r="C6091" t="s">
        <v>10640</v>
      </c>
      <c r="D6091">
        <v>1</v>
      </c>
      <c r="E6091" t="s">
        <v>33218</v>
      </c>
      <c r="F6091" t="s">
        <v>13565</v>
      </c>
      <c r="G6091" t="s">
        <v>52</v>
      </c>
      <c r="H6091" t="s">
        <v>22187</v>
      </c>
      <c r="I6091" s="2">
        <v>92581.67</v>
      </c>
      <c r="J6091" s="5"/>
      <c r="L6091" s="5"/>
      <c r="M6091" s="2">
        <f t="shared" si="95"/>
        <v>-279788.93999999895</v>
      </c>
      <c r="P6091"/>
    </row>
    <row r="6092" spans="1:16" hidden="1">
      <c r="A6092" t="s">
        <v>33224</v>
      </c>
      <c r="B6092" s="1">
        <v>42124</v>
      </c>
      <c r="C6092" t="s">
        <v>10640</v>
      </c>
      <c r="D6092">
        <v>1</v>
      </c>
      <c r="E6092" t="s">
        <v>33239</v>
      </c>
      <c r="F6092" t="s">
        <v>13565</v>
      </c>
      <c r="G6092" t="s">
        <v>52</v>
      </c>
      <c r="H6092" t="s">
        <v>22187</v>
      </c>
      <c r="I6092" s="2">
        <v>92581.67</v>
      </c>
      <c r="J6092" s="5"/>
      <c r="L6092" s="5"/>
      <c r="M6092" s="2">
        <f t="shared" si="95"/>
        <v>-187207.26999999897</v>
      </c>
      <c r="P6092"/>
    </row>
    <row r="6093" spans="1:16" hidden="1">
      <c r="A6093" t="s">
        <v>33244</v>
      </c>
      <c r="B6093" s="1">
        <v>42124</v>
      </c>
      <c r="C6093" t="s">
        <v>10653</v>
      </c>
      <c r="D6093">
        <v>1</v>
      </c>
      <c r="E6093" t="s">
        <v>33257</v>
      </c>
      <c r="F6093" t="s">
        <v>13565</v>
      </c>
      <c r="G6093" t="s">
        <v>52</v>
      </c>
      <c r="H6093" t="s">
        <v>10655</v>
      </c>
      <c r="I6093" s="2">
        <v>16659</v>
      </c>
      <c r="J6093" s="5"/>
      <c r="L6093" s="5"/>
      <c r="M6093" s="2">
        <f t="shared" si="95"/>
        <v>-170548.26999999897</v>
      </c>
      <c r="P6093"/>
    </row>
    <row r="6094" spans="1:16" hidden="1">
      <c r="A6094" t="s">
        <v>33262</v>
      </c>
      <c r="B6094" s="1">
        <v>42124</v>
      </c>
      <c r="C6094" t="s">
        <v>10662</v>
      </c>
      <c r="D6094">
        <v>1</v>
      </c>
      <c r="E6094" t="s">
        <v>33275</v>
      </c>
      <c r="F6094" t="s">
        <v>13561</v>
      </c>
      <c r="G6094" t="s">
        <v>52</v>
      </c>
      <c r="H6094" t="s">
        <v>10065</v>
      </c>
      <c r="I6094" s="2">
        <v>5030</v>
      </c>
      <c r="J6094" s="5"/>
      <c r="L6094" s="5"/>
      <c r="M6094" s="2">
        <f t="shared" si="95"/>
        <v>-165518.26999999897</v>
      </c>
      <c r="P6094"/>
    </row>
    <row r="6095" spans="1:16" hidden="1">
      <c r="A6095" t="s">
        <v>33280</v>
      </c>
      <c r="B6095" s="1">
        <v>42124</v>
      </c>
      <c r="C6095" t="s">
        <v>10635</v>
      </c>
      <c r="D6095">
        <v>1</v>
      </c>
      <c r="E6095" t="s">
        <v>33297</v>
      </c>
      <c r="F6095" t="s">
        <v>13565</v>
      </c>
      <c r="G6095" t="s">
        <v>52</v>
      </c>
      <c r="H6095" t="s">
        <v>22187</v>
      </c>
      <c r="I6095" s="2">
        <v>94315</v>
      </c>
      <c r="J6095" s="5"/>
      <c r="L6095" s="5"/>
      <c r="M6095" s="2">
        <f t="shared" si="95"/>
        <v>-71203.269999998971</v>
      </c>
      <c r="P6095"/>
    </row>
    <row r="6096" spans="1:16" hidden="1">
      <c r="A6096" t="s">
        <v>33302</v>
      </c>
      <c r="B6096" s="1">
        <v>42124</v>
      </c>
      <c r="C6096" t="s">
        <v>948</v>
      </c>
      <c r="D6096">
        <v>2</v>
      </c>
      <c r="E6096" t="s">
        <v>33314</v>
      </c>
      <c r="F6096" t="s">
        <v>14391</v>
      </c>
      <c r="G6096" t="s">
        <v>52</v>
      </c>
      <c r="H6096" t="s">
        <v>33315</v>
      </c>
      <c r="I6096" s="2">
        <v>76901.86</v>
      </c>
      <c r="J6096" s="5"/>
      <c r="L6096" s="5"/>
      <c r="M6096" s="2">
        <f t="shared" si="95"/>
        <v>5698.5900000010297</v>
      </c>
      <c r="P6096"/>
    </row>
    <row r="6097" spans="1:16" hidden="1">
      <c r="A6097" t="s">
        <v>25</v>
      </c>
      <c r="B6097" s="36">
        <v>42125</v>
      </c>
      <c r="C6097" s="35" t="s">
        <v>18</v>
      </c>
      <c r="D6097" s="35">
        <v>1</v>
      </c>
      <c r="E6097" s="35" t="s">
        <v>26</v>
      </c>
      <c r="F6097" s="35" t="s">
        <v>13</v>
      </c>
      <c r="G6097" s="35" t="s">
        <v>4</v>
      </c>
      <c r="H6097" s="35" t="s">
        <v>27</v>
      </c>
      <c r="I6097" s="11"/>
      <c r="J6097" s="12"/>
      <c r="K6097" s="11">
        <v>85000</v>
      </c>
      <c r="L6097" s="12"/>
      <c r="M6097" s="11">
        <f t="shared" si="95"/>
        <v>-79301.40999999897</v>
      </c>
      <c r="P6097"/>
    </row>
    <row r="6098" spans="1:16" hidden="1">
      <c r="A6098" t="s">
        <v>13557</v>
      </c>
      <c r="B6098" s="1">
        <v>42125</v>
      </c>
      <c r="C6098" t="s">
        <v>6</v>
      </c>
      <c r="D6098">
        <v>1</v>
      </c>
      <c r="E6098" t="s">
        <v>13560</v>
      </c>
      <c r="F6098" t="s">
        <v>13561</v>
      </c>
      <c r="G6098" t="s">
        <v>4</v>
      </c>
      <c r="H6098" t="s">
        <v>27</v>
      </c>
      <c r="I6098" s="2">
        <v>85000</v>
      </c>
      <c r="J6098" s="5"/>
      <c r="L6098" s="5"/>
      <c r="M6098" s="2">
        <f t="shared" si="95"/>
        <v>5698.5900000010297</v>
      </c>
      <c r="P6098"/>
    </row>
    <row r="6099" spans="1:16" hidden="1">
      <c r="A6099" t="s">
        <v>69</v>
      </c>
      <c r="B6099" s="36">
        <v>42126</v>
      </c>
      <c r="C6099" s="35" t="s">
        <v>6</v>
      </c>
      <c r="D6099" s="35">
        <v>1</v>
      </c>
      <c r="E6099" s="35" t="s">
        <v>73</v>
      </c>
      <c r="F6099" s="35" t="s">
        <v>29</v>
      </c>
      <c r="G6099" s="35" t="s">
        <v>4</v>
      </c>
      <c r="H6099" s="35" t="s">
        <v>74</v>
      </c>
      <c r="I6099" s="11">
        <v>1455.2</v>
      </c>
      <c r="J6099" s="12"/>
      <c r="K6099" s="11"/>
      <c r="L6099" s="12"/>
      <c r="M6099" s="11">
        <f t="shared" si="95"/>
        <v>7153.7900000010295</v>
      </c>
      <c r="P6099"/>
    </row>
    <row r="6100" spans="1:16" hidden="1">
      <c r="A6100" t="s">
        <v>87</v>
      </c>
      <c r="B6100" s="1">
        <v>42126</v>
      </c>
      <c r="C6100" t="s">
        <v>6</v>
      </c>
      <c r="D6100">
        <v>1</v>
      </c>
      <c r="E6100" t="s">
        <v>73</v>
      </c>
      <c r="F6100" t="s">
        <v>29</v>
      </c>
      <c r="G6100" t="s">
        <v>4</v>
      </c>
      <c r="H6100" t="s">
        <v>92</v>
      </c>
      <c r="J6100" s="5"/>
      <c r="K6100" s="2">
        <v>1455.2</v>
      </c>
      <c r="L6100" s="5"/>
      <c r="M6100" s="2">
        <f t="shared" si="95"/>
        <v>5698.5900000010297</v>
      </c>
      <c r="P6100"/>
    </row>
    <row r="6101" spans="1:16" hidden="1">
      <c r="A6101" t="s">
        <v>93</v>
      </c>
      <c r="B6101" s="1">
        <v>42126</v>
      </c>
      <c r="C6101" t="s">
        <v>6</v>
      </c>
      <c r="D6101">
        <v>1</v>
      </c>
      <c r="E6101" t="s">
        <v>100</v>
      </c>
      <c r="F6101" t="s">
        <v>29</v>
      </c>
      <c r="G6101" t="s">
        <v>4</v>
      </c>
      <c r="H6101" t="s">
        <v>74</v>
      </c>
      <c r="I6101" s="2">
        <v>1455.2</v>
      </c>
      <c r="J6101" s="5"/>
      <c r="L6101" s="5"/>
      <c r="M6101" s="2">
        <f t="shared" si="95"/>
        <v>7153.7900000010295</v>
      </c>
      <c r="P6101"/>
    </row>
    <row r="6102" spans="1:16" hidden="1">
      <c r="A6102" t="s">
        <v>151</v>
      </c>
      <c r="B6102" s="1">
        <v>42126</v>
      </c>
      <c r="C6102" t="s">
        <v>6</v>
      </c>
      <c r="D6102">
        <v>1</v>
      </c>
      <c r="E6102" t="s">
        <v>156</v>
      </c>
      <c r="F6102" t="s">
        <v>29</v>
      </c>
      <c r="G6102" t="s">
        <v>4</v>
      </c>
      <c r="H6102" t="s">
        <v>157</v>
      </c>
      <c r="I6102" s="2">
        <v>2200</v>
      </c>
      <c r="J6102" s="5"/>
      <c r="L6102" s="5"/>
      <c r="M6102" s="2">
        <f t="shared" si="95"/>
        <v>9353.7900000010304</v>
      </c>
      <c r="P6102"/>
    </row>
    <row r="6103" spans="1:16" hidden="1">
      <c r="A6103" t="s">
        <v>183</v>
      </c>
      <c r="B6103" s="1">
        <v>42126</v>
      </c>
      <c r="C6103" t="s">
        <v>6</v>
      </c>
      <c r="D6103">
        <v>1</v>
      </c>
      <c r="E6103" t="s">
        <v>191</v>
      </c>
      <c r="F6103" t="s">
        <v>29</v>
      </c>
      <c r="G6103" t="s">
        <v>4</v>
      </c>
      <c r="H6103" t="s">
        <v>192</v>
      </c>
      <c r="I6103" s="2">
        <v>2491.71</v>
      </c>
      <c r="J6103" s="5"/>
      <c r="L6103" s="5"/>
      <c r="M6103" s="2">
        <f t="shared" si="95"/>
        <v>11845.50000000103</v>
      </c>
      <c r="P6103"/>
    </row>
    <row r="6104" spans="1:16" hidden="1">
      <c r="A6104" t="s">
        <v>216</v>
      </c>
      <c r="B6104" s="1">
        <v>42126</v>
      </c>
      <c r="C6104" t="s">
        <v>11</v>
      </c>
      <c r="D6104">
        <v>1</v>
      </c>
      <c r="E6104" t="s">
        <v>222</v>
      </c>
      <c r="F6104" t="s">
        <v>13</v>
      </c>
      <c r="G6104" t="s">
        <v>4</v>
      </c>
      <c r="H6104" t="s">
        <v>223</v>
      </c>
      <c r="J6104" s="5"/>
      <c r="K6104" s="2">
        <v>2260</v>
      </c>
      <c r="L6104" s="5"/>
      <c r="M6104" s="2">
        <f t="shared" si="95"/>
        <v>9585.5000000010295</v>
      </c>
      <c r="P6104"/>
    </row>
    <row r="6105" spans="1:16" hidden="1">
      <c r="A6105" t="s">
        <v>224</v>
      </c>
      <c r="B6105" s="1">
        <v>42126</v>
      </c>
      <c r="C6105" t="s">
        <v>6</v>
      </c>
      <c r="D6105">
        <v>1</v>
      </c>
      <c r="E6105" t="s">
        <v>230</v>
      </c>
      <c r="F6105" t="s">
        <v>29</v>
      </c>
      <c r="G6105" t="s">
        <v>4</v>
      </c>
      <c r="H6105" t="s">
        <v>231</v>
      </c>
      <c r="I6105" s="2">
        <v>400</v>
      </c>
      <c r="J6105" s="5"/>
      <c r="L6105" s="5"/>
      <c r="M6105" s="2">
        <f t="shared" si="95"/>
        <v>9985.5000000010295</v>
      </c>
      <c r="P6105"/>
    </row>
    <row r="6106" spans="1:16" hidden="1">
      <c r="A6106" t="s">
        <v>232</v>
      </c>
      <c r="B6106" s="1">
        <v>42126</v>
      </c>
      <c r="C6106" t="s">
        <v>240</v>
      </c>
      <c r="D6106">
        <v>1</v>
      </c>
      <c r="E6106" t="s">
        <v>241</v>
      </c>
      <c r="F6106" t="s">
        <v>13</v>
      </c>
      <c r="G6106" t="s">
        <v>4</v>
      </c>
      <c r="H6106" t="s">
        <v>240</v>
      </c>
      <c r="J6106" s="5"/>
      <c r="K6106" s="2">
        <v>1455.2</v>
      </c>
      <c r="L6106" s="5"/>
      <c r="M6106" s="2">
        <f t="shared" si="95"/>
        <v>8530.3000000010288</v>
      </c>
      <c r="P6106"/>
    </row>
    <row r="6107" spans="1:16" hidden="1">
      <c r="A6107" t="s">
        <v>244</v>
      </c>
      <c r="B6107" s="1">
        <v>42126</v>
      </c>
      <c r="C6107" t="s">
        <v>200</v>
      </c>
      <c r="D6107">
        <v>1</v>
      </c>
      <c r="E6107" t="s">
        <v>251</v>
      </c>
      <c r="F6107" t="s">
        <v>16</v>
      </c>
      <c r="G6107" t="s">
        <v>4</v>
      </c>
      <c r="H6107" t="s">
        <v>200</v>
      </c>
      <c r="J6107" s="5"/>
      <c r="K6107" s="2">
        <v>2485.21</v>
      </c>
      <c r="L6107" s="5"/>
      <c r="M6107" s="2">
        <f t="shared" si="95"/>
        <v>6045.0900000010288</v>
      </c>
      <c r="P6107"/>
    </row>
    <row r="6108" spans="1:16" hidden="1">
      <c r="A6108" t="s">
        <v>254</v>
      </c>
      <c r="B6108" s="1">
        <v>42126</v>
      </c>
      <c r="C6108" t="s">
        <v>195</v>
      </c>
      <c r="D6108">
        <v>1</v>
      </c>
      <c r="E6108" t="s">
        <v>259</v>
      </c>
      <c r="F6108" t="s">
        <v>13</v>
      </c>
      <c r="G6108" t="s">
        <v>4</v>
      </c>
      <c r="H6108" t="s">
        <v>195</v>
      </c>
      <c r="J6108" s="5"/>
      <c r="K6108" s="2">
        <v>22876.25</v>
      </c>
      <c r="L6108" s="5"/>
      <c r="M6108" s="2">
        <f t="shared" si="95"/>
        <v>-16831.15999999897</v>
      </c>
      <c r="P6108"/>
    </row>
    <row r="6109" spans="1:16" hidden="1">
      <c r="A6109" t="s">
        <v>264</v>
      </c>
      <c r="B6109" s="1">
        <v>42126</v>
      </c>
      <c r="C6109" t="s">
        <v>18</v>
      </c>
      <c r="D6109">
        <v>1</v>
      </c>
      <c r="E6109" t="s">
        <v>270</v>
      </c>
      <c r="F6109" t="s">
        <v>13</v>
      </c>
      <c r="G6109" t="s">
        <v>4</v>
      </c>
      <c r="H6109" t="s">
        <v>18</v>
      </c>
      <c r="J6109" s="5"/>
      <c r="K6109" s="2">
        <v>8954.01</v>
      </c>
      <c r="L6109" s="5"/>
      <c r="M6109" s="2">
        <f t="shared" si="95"/>
        <v>-25785.169999998972</v>
      </c>
      <c r="P6109"/>
    </row>
    <row r="6110" spans="1:16" hidden="1">
      <c r="A6110" t="s">
        <v>13582</v>
      </c>
      <c r="B6110" s="1">
        <v>42126</v>
      </c>
      <c r="C6110" t="s">
        <v>13599</v>
      </c>
      <c r="D6110">
        <v>2</v>
      </c>
      <c r="E6110" t="s">
        <v>13600</v>
      </c>
      <c r="F6110" t="s">
        <v>7054</v>
      </c>
      <c r="G6110" t="s">
        <v>4</v>
      </c>
      <c r="H6110" t="s">
        <v>1053</v>
      </c>
      <c r="J6110" s="5"/>
      <c r="K6110" s="2">
        <v>2600</v>
      </c>
      <c r="L6110" s="5"/>
      <c r="M6110" s="2">
        <f t="shared" si="95"/>
        <v>-28385.169999998972</v>
      </c>
      <c r="P6110"/>
    </row>
    <row r="6111" spans="1:16" hidden="1">
      <c r="A6111" t="s">
        <v>13582</v>
      </c>
      <c r="B6111" s="1">
        <v>42126</v>
      </c>
      <c r="C6111" t="s">
        <v>13599</v>
      </c>
      <c r="D6111">
        <v>2</v>
      </c>
      <c r="E6111" t="s">
        <v>13600</v>
      </c>
      <c r="F6111" t="s">
        <v>7054</v>
      </c>
      <c r="G6111" t="s">
        <v>4</v>
      </c>
      <c r="H6111" t="s">
        <v>1053</v>
      </c>
      <c r="I6111" s="2">
        <v>2600</v>
      </c>
      <c r="J6111" s="5"/>
      <c r="L6111" s="5"/>
      <c r="M6111" s="2">
        <f t="shared" si="95"/>
        <v>-25785.169999998972</v>
      </c>
      <c r="P6111"/>
    </row>
    <row r="6112" spans="1:16" hidden="1">
      <c r="A6112" t="s">
        <v>13604</v>
      </c>
      <c r="B6112" s="1">
        <v>42126</v>
      </c>
      <c r="C6112" t="s">
        <v>18</v>
      </c>
      <c r="D6112">
        <v>2</v>
      </c>
      <c r="E6112" t="s">
        <v>13622</v>
      </c>
      <c r="F6112" t="s">
        <v>13559</v>
      </c>
      <c r="G6112" t="s">
        <v>479</v>
      </c>
      <c r="H6112" t="s">
        <v>65</v>
      </c>
      <c r="I6112" s="2">
        <v>402.5</v>
      </c>
      <c r="J6112" s="5"/>
      <c r="L6112" s="5"/>
      <c r="M6112" s="2">
        <f t="shared" si="95"/>
        <v>-25382.669999998972</v>
      </c>
      <c r="P6112"/>
    </row>
    <row r="6113" spans="1:16" hidden="1">
      <c r="A6113" t="s">
        <v>13628</v>
      </c>
      <c r="B6113" s="1">
        <v>42126</v>
      </c>
      <c r="C6113" t="s">
        <v>18</v>
      </c>
      <c r="D6113">
        <v>2</v>
      </c>
      <c r="E6113" t="s">
        <v>13647</v>
      </c>
      <c r="F6113" t="s">
        <v>13559</v>
      </c>
      <c r="G6113" t="s">
        <v>479</v>
      </c>
      <c r="H6113" t="s">
        <v>13648</v>
      </c>
      <c r="I6113" s="2">
        <v>951.5</v>
      </c>
      <c r="J6113" s="5"/>
      <c r="L6113" s="5"/>
      <c r="M6113" s="2">
        <f t="shared" si="95"/>
        <v>-24431.169999998972</v>
      </c>
      <c r="P6113"/>
    </row>
    <row r="6114" spans="1:16" hidden="1">
      <c r="A6114" t="s">
        <v>13653</v>
      </c>
      <c r="B6114" s="1">
        <v>42126</v>
      </c>
      <c r="C6114" t="s">
        <v>13674</v>
      </c>
      <c r="D6114">
        <v>2</v>
      </c>
      <c r="E6114" t="s">
        <v>13675</v>
      </c>
      <c r="F6114" t="s">
        <v>7054</v>
      </c>
      <c r="G6114" t="s">
        <v>4</v>
      </c>
      <c r="H6114" t="s">
        <v>13676</v>
      </c>
      <c r="I6114" s="2">
        <v>2200</v>
      </c>
      <c r="J6114" s="5"/>
      <c r="L6114" s="5"/>
      <c r="M6114" s="2">
        <f t="shared" si="95"/>
        <v>-22231.169999998972</v>
      </c>
      <c r="P6114"/>
    </row>
    <row r="6115" spans="1:16" hidden="1">
      <c r="A6115" t="s">
        <v>13681</v>
      </c>
      <c r="B6115" s="1">
        <v>42126</v>
      </c>
      <c r="C6115" t="s">
        <v>18</v>
      </c>
      <c r="D6115">
        <v>2</v>
      </c>
      <c r="E6115" t="s">
        <v>13698</v>
      </c>
      <c r="F6115" t="s">
        <v>13559</v>
      </c>
      <c r="G6115" t="s">
        <v>479</v>
      </c>
      <c r="H6115" t="s">
        <v>2165</v>
      </c>
      <c r="I6115" s="2">
        <v>737.46</v>
      </c>
      <c r="J6115" s="5"/>
      <c r="L6115" s="5"/>
      <c r="M6115" s="2">
        <f t="shared" si="95"/>
        <v>-21493.709999998973</v>
      </c>
      <c r="P6115"/>
    </row>
    <row r="6116" spans="1:16" hidden="1">
      <c r="A6116" t="s">
        <v>13707</v>
      </c>
      <c r="B6116" s="1">
        <v>42126</v>
      </c>
      <c r="C6116" t="s">
        <v>18</v>
      </c>
      <c r="D6116">
        <v>2</v>
      </c>
      <c r="E6116" t="s">
        <v>13725</v>
      </c>
      <c r="F6116" t="s">
        <v>13559</v>
      </c>
      <c r="G6116" t="s">
        <v>479</v>
      </c>
      <c r="H6116" t="s">
        <v>65</v>
      </c>
      <c r="I6116" s="2">
        <v>257.89</v>
      </c>
      <c r="J6116" s="5"/>
      <c r="L6116" s="5"/>
      <c r="M6116" s="2">
        <f t="shared" si="95"/>
        <v>-21235.819999998974</v>
      </c>
      <c r="P6116"/>
    </row>
    <row r="6117" spans="1:16" hidden="1">
      <c r="A6117" t="s">
        <v>13733</v>
      </c>
      <c r="B6117" s="1">
        <v>42126</v>
      </c>
      <c r="C6117" t="s">
        <v>13750</v>
      </c>
      <c r="D6117">
        <v>1</v>
      </c>
      <c r="E6117" t="s">
        <v>13751</v>
      </c>
      <c r="F6117" t="s">
        <v>13561</v>
      </c>
      <c r="G6117" t="s">
        <v>4</v>
      </c>
      <c r="H6117" t="s">
        <v>13752</v>
      </c>
      <c r="I6117" s="2">
        <v>85000</v>
      </c>
      <c r="J6117" s="5"/>
      <c r="L6117" s="5"/>
      <c r="M6117" s="2">
        <f t="shared" si="95"/>
        <v>63764.180000001026</v>
      </c>
      <c r="P6117"/>
    </row>
    <row r="6118" spans="1:16" hidden="1">
      <c r="A6118" t="s">
        <v>13761</v>
      </c>
      <c r="B6118" s="1">
        <v>42126</v>
      </c>
      <c r="C6118" t="s">
        <v>6</v>
      </c>
      <c r="D6118">
        <v>1</v>
      </c>
      <c r="E6118" t="s">
        <v>13560</v>
      </c>
      <c r="F6118" t="s">
        <v>13561</v>
      </c>
      <c r="G6118" t="s">
        <v>4</v>
      </c>
      <c r="H6118" t="s">
        <v>13777</v>
      </c>
      <c r="J6118" s="5"/>
      <c r="K6118" s="2">
        <v>85000</v>
      </c>
      <c r="L6118" s="5"/>
      <c r="M6118" s="2">
        <f t="shared" si="95"/>
        <v>-21235.819999998974</v>
      </c>
      <c r="P6118"/>
    </row>
    <row r="6119" spans="1:16" hidden="1">
      <c r="A6119" t="s">
        <v>13786</v>
      </c>
      <c r="B6119" s="1">
        <v>42126</v>
      </c>
      <c r="C6119" t="s">
        <v>13801</v>
      </c>
      <c r="D6119">
        <v>2</v>
      </c>
      <c r="E6119" t="s">
        <v>13802</v>
      </c>
      <c r="F6119" t="s">
        <v>7054</v>
      </c>
      <c r="G6119" t="s">
        <v>4</v>
      </c>
      <c r="H6119" t="s">
        <v>6526</v>
      </c>
      <c r="I6119" s="2">
        <v>3030.01</v>
      </c>
      <c r="J6119" s="5"/>
      <c r="L6119" s="5"/>
      <c r="M6119" s="2">
        <f t="shared" si="95"/>
        <v>-18205.809999998972</v>
      </c>
      <c r="P6119"/>
    </row>
    <row r="6120" spans="1:16" hidden="1">
      <c r="A6120" t="s">
        <v>13808</v>
      </c>
      <c r="B6120" s="1">
        <v>42126</v>
      </c>
      <c r="C6120" t="s">
        <v>18</v>
      </c>
      <c r="D6120">
        <v>2</v>
      </c>
      <c r="E6120" t="s">
        <v>13827</v>
      </c>
      <c r="F6120" t="s">
        <v>13559</v>
      </c>
      <c r="G6120" t="s">
        <v>479</v>
      </c>
      <c r="H6120" t="s">
        <v>13828</v>
      </c>
      <c r="I6120" s="2">
        <v>1905</v>
      </c>
      <c r="J6120" s="5"/>
      <c r="L6120" s="5"/>
      <c r="M6120" s="2">
        <f t="shared" si="95"/>
        <v>-16300.809999998972</v>
      </c>
      <c r="P6120"/>
    </row>
    <row r="6121" spans="1:16" hidden="1">
      <c r="A6121" t="s">
        <v>13835</v>
      </c>
      <c r="B6121" s="1">
        <v>42126</v>
      </c>
      <c r="C6121" t="s">
        <v>13852</v>
      </c>
      <c r="D6121">
        <v>2</v>
      </c>
      <c r="E6121" t="s">
        <v>13853</v>
      </c>
      <c r="F6121" t="s">
        <v>7054</v>
      </c>
      <c r="G6121" t="s">
        <v>4</v>
      </c>
      <c r="H6121" t="s">
        <v>13854</v>
      </c>
      <c r="I6121" s="2">
        <v>2200</v>
      </c>
      <c r="J6121" s="5"/>
      <c r="L6121" s="5"/>
      <c r="M6121" s="2">
        <f t="shared" si="95"/>
        <v>-14100.809999998972</v>
      </c>
      <c r="P6121"/>
    </row>
    <row r="6122" spans="1:16" hidden="1">
      <c r="A6122" t="s">
        <v>13861</v>
      </c>
      <c r="B6122" s="1">
        <v>42126</v>
      </c>
      <c r="C6122" t="s">
        <v>13878</v>
      </c>
      <c r="D6122">
        <v>2</v>
      </c>
      <c r="E6122" t="s">
        <v>13879</v>
      </c>
      <c r="F6122" t="s">
        <v>7054</v>
      </c>
      <c r="G6122" t="s">
        <v>4</v>
      </c>
      <c r="H6122" t="s">
        <v>13880</v>
      </c>
      <c r="I6122" s="2">
        <v>1025</v>
      </c>
      <c r="J6122" s="5"/>
      <c r="L6122" s="5"/>
      <c r="M6122" s="2">
        <f t="shared" si="95"/>
        <v>-13075.809999998972</v>
      </c>
      <c r="P6122"/>
    </row>
    <row r="6123" spans="1:16" hidden="1">
      <c r="A6123" t="s">
        <v>13887</v>
      </c>
      <c r="B6123" s="1">
        <v>42126</v>
      </c>
      <c r="C6123" t="s">
        <v>13906</v>
      </c>
      <c r="D6123">
        <v>2</v>
      </c>
      <c r="E6123" t="s">
        <v>13907</v>
      </c>
      <c r="F6123" t="s">
        <v>7054</v>
      </c>
      <c r="G6123" t="s">
        <v>4</v>
      </c>
      <c r="H6123" t="s">
        <v>13908</v>
      </c>
      <c r="I6123" s="2">
        <v>157.15</v>
      </c>
      <c r="J6123" s="5"/>
      <c r="L6123" s="5"/>
      <c r="M6123" s="2">
        <f t="shared" si="95"/>
        <v>-12918.659999998972</v>
      </c>
      <c r="P6123"/>
    </row>
    <row r="6124" spans="1:16" hidden="1">
      <c r="A6124" t="s">
        <v>13912</v>
      </c>
      <c r="B6124" s="1">
        <v>42126</v>
      </c>
      <c r="C6124" t="s">
        <v>13930</v>
      </c>
      <c r="D6124">
        <v>2</v>
      </c>
      <c r="E6124" t="s">
        <v>13931</v>
      </c>
      <c r="F6124" t="s">
        <v>7054</v>
      </c>
      <c r="G6124" t="s">
        <v>4</v>
      </c>
      <c r="H6124" t="s">
        <v>13155</v>
      </c>
      <c r="I6124" s="2">
        <v>2259.87</v>
      </c>
      <c r="J6124" s="5"/>
      <c r="L6124" s="5"/>
      <c r="M6124" s="2">
        <f t="shared" si="95"/>
        <v>-10658.789999998971</v>
      </c>
      <c r="P6124"/>
    </row>
    <row r="6125" spans="1:16" hidden="1">
      <c r="A6125" t="s">
        <v>13937</v>
      </c>
      <c r="B6125" s="1">
        <v>42126</v>
      </c>
      <c r="C6125" t="s">
        <v>13953</v>
      </c>
      <c r="D6125">
        <v>2</v>
      </c>
      <c r="E6125" t="s">
        <v>13954</v>
      </c>
      <c r="F6125" t="s">
        <v>7054</v>
      </c>
      <c r="G6125" t="s">
        <v>4</v>
      </c>
      <c r="H6125" t="s">
        <v>13955</v>
      </c>
      <c r="I6125" s="2">
        <v>1025</v>
      </c>
      <c r="J6125" s="5"/>
      <c r="L6125" s="5"/>
      <c r="M6125" s="2">
        <f t="shared" si="95"/>
        <v>-9633.7899999989713</v>
      </c>
      <c r="P6125"/>
    </row>
    <row r="6126" spans="1:16" hidden="1">
      <c r="A6126" t="s">
        <v>13961</v>
      </c>
      <c r="B6126" s="1">
        <v>42126</v>
      </c>
      <c r="C6126" t="s">
        <v>13979</v>
      </c>
      <c r="D6126">
        <v>2</v>
      </c>
      <c r="E6126" t="s">
        <v>13980</v>
      </c>
      <c r="F6126" t="s">
        <v>7054</v>
      </c>
      <c r="G6126" t="s">
        <v>4</v>
      </c>
      <c r="H6126" t="s">
        <v>1791</v>
      </c>
      <c r="J6126" s="5"/>
      <c r="K6126" s="2">
        <v>669.78</v>
      </c>
      <c r="L6126" s="5"/>
      <c r="M6126" s="2">
        <f t="shared" si="95"/>
        <v>-10303.569999998972</v>
      </c>
      <c r="P6126"/>
    </row>
    <row r="6127" spans="1:16" hidden="1">
      <c r="A6127" t="s">
        <v>13961</v>
      </c>
      <c r="B6127" s="1">
        <v>42126</v>
      </c>
      <c r="C6127" t="s">
        <v>13979</v>
      </c>
      <c r="D6127">
        <v>2</v>
      </c>
      <c r="E6127" t="s">
        <v>13980</v>
      </c>
      <c r="F6127" t="s">
        <v>7054</v>
      </c>
      <c r="G6127" t="s">
        <v>4</v>
      </c>
      <c r="H6127" t="s">
        <v>1791</v>
      </c>
      <c r="I6127" s="2">
        <v>2129.9899999999998</v>
      </c>
      <c r="J6127" s="5"/>
      <c r="L6127" s="5"/>
      <c r="M6127" s="2">
        <f t="shared" si="95"/>
        <v>-8173.5799999989722</v>
      </c>
      <c r="P6127"/>
    </row>
    <row r="6128" spans="1:16" hidden="1">
      <c r="A6128" t="s">
        <v>13987</v>
      </c>
      <c r="B6128" s="1">
        <v>42126</v>
      </c>
      <c r="C6128" t="s">
        <v>14007</v>
      </c>
      <c r="D6128">
        <v>2</v>
      </c>
      <c r="E6128" t="s">
        <v>14008</v>
      </c>
      <c r="F6128" t="s">
        <v>7054</v>
      </c>
      <c r="G6128" t="s">
        <v>4</v>
      </c>
      <c r="H6128" t="s">
        <v>4449</v>
      </c>
      <c r="I6128" s="2">
        <v>1025</v>
      </c>
      <c r="J6128" s="5"/>
      <c r="L6128" s="5"/>
      <c r="M6128" s="2">
        <f t="shared" si="95"/>
        <v>-7148.5799999989722</v>
      </c>
      <c r="P6128"/>
    </row>
    <row r="6129" spans="1:16" hidden="1">
      <c r="A6129" t="s">
        <v>14017</v>
      </c>
      <c r="B6129" s="1">
        <v>42126</v>
      </c>
      <c r="C6129" t="s">
        <v>14032</v>
      </c>
      <c r="D6129">
        <v>2</v>
      </c>
      <c r="E6129" t="s">
        <v>14033</v>
      </c>
      <c r="F6129" t="s">
        <v>7054</v>
      </c>
      <c r="G6129" t="s">
        <v>4</v>
      </c>
      <c r="H6129" t="s">
        <v>14034</v>
      </c>
      <c r="I6129" s="2">
        <v>890</v>
      </c>
      <c r="J6129" s="5"/>
      <c r="L6129" s="5"/>
      <c r="M6129" s="2">
        <f t="shared" si="95"/>
        <v>-6258.5799999989722</v>
      </c>
      <c r="P6129"/>
    </row>
    <row r="6130" spans="1:16" hidden="1">
      <c r="A6130" t="s">
        <v>14042</v>
      </c>
      <c r="B6130" s="1">
        <v>42126</v>
      </c>
      <c r="C6130" t="s">
        <v>14060</v>
      </c>
      <c r="D6130">
        <v>2</v>
      </c>
      <c r="E6130" t="s">
        <v>14061</v>
      </c>
      <c r="F6130" t="s">
        <v>7054</v>
      </c>
      <c r="G6130" t="s">
        <v>4</v>
      </c>
      <c r="H6130" t="s">
        <v>7123</v>
      </c>
      <c r="I6130" s="2">
        <v>1025</v>
      </c>
      <c r="J6130" s="5"/>
      <c r="L6130" s="5"/>
      <c r="M6130" s="2">
        <f t="shared" si="95"/>
        <v>-5233.5799999989722</v>
      </c>
      <c r="P6130"/>
    </row>
    <row r="6131" spans="1:16" hidden="1">
      <c r="A6131" t="s">
        <v>14069</v>
      </c>
      <c r="B6131" s="1">
        <v>42126</v>
      </c>
      <c r="C6131" t="s">
        <v>14088</v>
      </c>
      <c r="D6131">
        <v>2</v>
      </c>
      <c r="E6131" t="s">
        <v>14089</v>
      </c>
      <c r="F6131" t="s">
        <v>7054</v>
      </c>
      <c r="G6131" t="s">
        <v>4</v>
      </c>
      <c r="H6131" t="s">
        <v>10155</v>
      </c>
      <c r="I6131" s="2">
        <v>1840</v>
      </c>
      <c r="J6131" s="5"/>
      <c r="L6131" s="5"/>
      <c r="M6131" s="2">
        <f t="shared" si="95"/>
        <v>-3393.5799999989722</v>
      </c>
      <c r="P6131"/>
    </row>
    <row r="6132" spans="1:16" hidden="1">
      <c r="A6132" t="s">
        <v>14095</v>
      </c>
      <c r="B6132" s="1">
        <v>42126</v>
      </c>
      <c r="C6132" t="s">
        <v>14110</v>
      </c>
      <c r="D6132">
        <v>1</v>
      </c>
      <c r="E6132" t="s">
        <v>14111</v>
      </c>
      <c r="F6132" t="s">
        <v>13565</v>
      </c>
      <c r="G6132" t="s">
        <v>4</v>
      </c>
      <c r="H6132" t="s">
        <v>870</v>
      </c>
      <c r="I6132" s="2">
        <v>7000</v>
      </c>
      <c r="J6132" s="5"/>
      <c r="L6132" s="5"/>
      <c r="M6132" s="2">
        <f t="shared" si="95"/>
        <v>3606.4200000010278</v>
      </c>
      <c r="P6132"/>
    </row>
    <row r="6133" spans="1:16" hidden="1">
      <c r="A6133" t="s">
        <v>14117</v>
      </c>
      <c r="B6133" s="1">
        <v>42126</v>
      </c>
      <c r="C6133" t="s">
        <v>14132</v>
      </c>
      <c r="D6133">
        <v>2</v>
      </c>
      <c r="E6133" t="s">
        <v>14133</v>
      </c>
      <c r="F6133" t="s">
        <v>7054</v>
      </c>
      <c r="G6133" t="s">
        <v>4</v>
      </c>
      <c r="H6133" t="s">
        <v>2277</v>
      </c>
      <c r="I6133" s="2">
        <v>2092.04</v>
      </c>
      <c r="J6133" s="5"/>
      <c r="L6133" s="5"/>
      <c r="M6133" s="2">
        <f t="shared" si="95"/>
        <v>5698.4600000010278</v>
      </c>
      <c r="P6133"/>
    </row>
    <row r="6134" spans="1:16" hidden="1">
      <c r="A6134" t="s">
        <v>292</v>
      </c>
      <c r="B6134" s="36">
        <v>42128</v>
      </c>
      <c r="C6134" s="35" t="s">
        <v>1</v>
      </c>
      <c r="D6134" s="35">
        <v>1</v>
      </c>
      <c r="E6134" s="35" t="s">
        <v>302</v>
      </c>
      <c r="F6134" s="35" t="s">
        <v>13</v>
      </c>
      <c r="G6134" s="35" t="s">
        <v>4</v>
      </c>
      <c r="H6134" s="35" t="s">
        <v>303</v>
      </c>
      <c r="I6134" s="11"/>
      <c r="J6134" s="12"/>
      <c r="K6134" s="11">
        <v>122700</v>
      </c>
      <c r="L6134" s="12"/>
      <c r="M6134" s="11">
        <f t="shared" si="95"/>
        <v>-117001.53999999897</v>
      </c>
      <c r="P6134"/>
    </row>
    <row r="6135" spans="1:16" hidden="1">
      <c r="A6135" t="s">
        <v>420</v>
      </c>
      <c r="B6135" s="1">
        <v>42128</v>
      </c>
      <c r="C6135" t="s">
        <v>6</v>
      </c>
      <c r="D6135">
        <v>1</v>
      </c>
      <c r="E6135" t="s">
        <v>434</v>
      </c>
      <c r="F6135" t="s">
        <v>8</v>
      </c>
      <c r="G6135" t="s">
        <v>4</v>
      </c>
      <c r="H6135" t="s">
        <v>435</v>
      </c>
      <c r="I6135" s="2">
        <v>3030</v>
      </c>
      <c r="J6135" s="5"/>
      <c r="L6135" s="5"/>
      <c r="M6135" s="2">
        <f t="shared" si="95"/>
        <v>-113971.53999999897</v>
      </c>
      <c r="P6135"/>
    </row>
    <row r="6136" spans="1:16" hidden="1">
      <c r="A6136" t="s">
        <v>450</v>
      </c>
      <c r="B6136" s="1">
        <v>42128</v>
      </c>
      <c r="C6136" t="s">
        <v>6</v>
      </c>
      <c r="D6136">
        <v>1</v>
      </c>
      <c r="E6136" t="s">
        <v>461</v>
      </c>
      <c r="F6136" t="s">
        <v>29</v>
      </c>
      <c r="G6136" t="s">
        <v>4</v>
      </c>
      <c r="H6136" t="s">
        <v>462</v>
      </c>
      <c r="I6136" s="2">
        <v>1595.9</v>
      </c>
      <c r="J6136" s="5"/>
      <c r="L6136" s="5"/>
      <c r="M6136" s="2">
        <f t="shared" si="95"/>
        <v>-112375.63999999898</v>
      </c>
      <c r="P6136"/>
    </row>
    <row r="6137" spans="1:16" hidden="1">
      <c r="A6137" t="s">
        <v>472</v>
      </c>
      <c r="B6137" s="1">
        <v>42128</v>
      </c>
      <c r="C6137" t="s">
        <v>18</v>
      </c>
      <c r="D6137">
        <v>2</v>
      </c>
      <c r="E6137" t="s">
        <v>478</v>
      </c>
      <c r="F6137" t="s">
        <v>312</v>
      </c>
      <c r="G6137" t="s">
        <v>479</v>
      </c>
      <c r="H6137" t="s">
        <v>480</v>
      </c>
      <c r="J6137" s="5"/>
      <c r="K6137" s="2">
        <v>510.21</v>
      </c>
      <c r="L6137" s="5"/>
      <c r="M6137" s="2">
        <f t="shared" si="95"/>
        <v>-112885.84999999899</v>
      </c>
      <c r="P6137"/>
    </row>
    <row r="6138" spans="1:16" hidden="1">
      <c r="A6138" t="s">
        <v>472</v>
      </c>
      <c r="B6138" s="1">
        <v>42128</v>
      </c>
      <c r="C6138" t="s">
        <v>18</v>
      </c>
      <c r="D6138">
        <v>2</v>
      </c>
      <c r="E6138" t="s">
        <v>478</v>
      </c>
      <c r="F6138" t="s">
        <v>312</v>
      </c>
      <c r="G6138" t="s">
        <v>479</v>
      </c>
      <c r="H6138" t="s">
        <v>480</v>
      </c>
      <c r="I6138" s="2">
        <v>510.21</v>
      </c>
      <c r="J6138" s="5"/>
      <c r="L6138" s="5"/>
      <c r="M6138" s="2">
        <f t="shared" si="95"/>
        <v>-112375.63999999898</v>
      </c>
      <c r="P6138"/>
    </row>
    <row r="6139" spans="1:16" hidden="1">
      <c r="A6139" t="s">
        <v>599</v>
      </c>
      <c r="B6139" s="1">
        <v>42128</v>
      </c>
      <c r="C6139" t="s">
        <v>11</v>
      </c>
      <c r="D6139">
        <v>1</v>
      </c>
      <c r="E6139" t="s">
        <v>609</v>
      </c>
      <c r="F6139" t="s">
        <v>16</v>
      </c>
      <c r="G6139" t="s">
        <v>4</v>
      </c>
      <c r="H6139" t="s">
        <v>610</v>
      </c>
      <c r="J6139" s="5"/>
      <c r="K6139" s="2">
        <v>1025</v>
      </c>
      <c r="L6139" s="5"/>
      <c r="M6139" s="2">
        <f t="shared" si="95"/>
        <v>-113400.63999999898</v>
      </c>
      <c r="P6139"/>
    </row>
    <row r="6140" spans="1:16" hidden="1">
      <c r="A6140" t="s">
        <v>611</v>
      </c>
      <c r="B6140" s="1">
        <v>42128</v>
      </c>
      <c r="C6140" t="s">
        <v>11</v>
      </c>
      <c r="D6140">
        <v>1</v>
      </c>
      <c r="E6140" t="s">
        <v>617</v>
      </c>
      <c r="F6140" t="s">
        <v>16</v>
      </c>
      <c r="G6140" t="s">
        <v>4</v>
      </c>
      <c r="H6140" t="s">
        <v>208</v>
      </c>
      <c r="J6140" s="5"/>
      <c r="K6140" s="2">
        <v>1025</v>
      </c>
      <c r="L6140" s="5">
        <v>11</v>
      </c>
      <c r="M6140" s="2">
        <f t="shared" si="95"/>
        <v>-114425.63999999898</v>
      </c>
      <c r="P6140"/>
    </row>
    <row r="6141" spans="1:16" hidden="1">
      <c r="A6141" t="s">
        <v>641</v>
      </c>
      <c r="B6141" s="1">
        <v>42128</v>
      </c>
      <c r="C6141" t="s">
        <v>648</v>
      </c>
      <c r="D6141">
        <v>2</v>
      </c>
      <c r="E6141" t="s">
        <v>649</v>
      </c>
      <c r="F6141" t="s">
        <v>78</v>
      </c>
      <c r="G6141" t="s">
        <v>4</v>
      </c>
      <c r="H6141" t="s">
        <v>480</v>
      </c>
      <c r="J6141" s="5"/>
      <c r="K6141" s="2">
        <v>600.01</v>
      </c>
      <c r="L6141" s="5"/>
      <c r="M6141" s="2">
        <f t="shared" si="95"/>
        <v>-115025.64999999898</v>
      </c>
      <c r="P6141"/>
    </row>
    <row r="6142" spans="1:16" hidden="1">
      <c r="A6142" t="s">
        <v>641</v>
      </c>
      <c r="B6142" s="1">
        <v>42128</v>
      </c>
      <c r="C6142" t="s">
        <v>648</v>
      </c>
      <c r="D6142">
        <v>2</v>
      </c>
      <c r="E6142" t="s">
        <v>649</v>
      </c>
      <c r="F6142" t="s">
        <v>78</v>
      </c>
      <c r="G6142" t="s">
        <v>4</v>
      </c>
      <c r="H6142" t="s">
        <v>480</v>
      </c>
      <c r="I6142" s="2">
        <v>600</v>
      </c>
      <c r="J6142" s="5"/>
      <c r="L6142" s="5"/>
      <c r="M6142" s="2">
        <f t="shared" si="95"/>
        <v>-114425.64999999898</v>
      </c>
      <c r="P6142"/>
    </row>
    <row r="6143" spans="1:16" hidden="1">
      <c r="A6143" t="s">
        <v>650</v>
      </c>
      <c r="B6143" s="1">
        <v>42128</v>
      </c>
      <c r="C6143" t="s">
        <v>18</v>
      </c>
      <c r="D6143">
        <v>2</v>
      </c>
      <c r="E6143" t="s">
        <v>656</v>
      </c>
      <c r="F6143" t="s">
        <v>312</v>
      </c>
      <c r="G6143" t="s">
        <v>479</v>
      </c>
      <c r="H6143" t="s">
        <v>480</v>
      </c>
      <c r="J6143" s="5"/>
      <c r="K6143" s="2">
        <v>710.21</v>
      </c>
      <c r="L6143" s="5"/>
      <c r="M6143" s="2">
        <f t="shared" si="95"/>
        <v>-115135.85999999898</v>
      </c>
      <c r="P6143"/>
    </row>
    <row r="6144" spans="1:16" hidden="1">
      <c r="A6144" t="s">
        <v>650</v>
      </c>
      <c r="B6144" s="1">
        <v>42128</v>
      </c>
      <c r="C6144" t="s">
        <v>18</v>
      </c>
      <c r="D6144">
        <v>2</v>
      </c>
      <c r="E6144" t="s">
        <v>656</v>
      </c>
      <c r="F6144" t="s">
        <v>312</v>
      </c>
      <c r="G6144" t="s">
        <v>479</v>
      </c>
      <c r="H6144" t="s">
        <v>480</v>
      </c>
      <c r="I6144" s="2">
        <v>710.21</v>
      </c>
      <c r="J6144" s="5"/>
      <c r="L6144" s="5"/>
      <c r="M6144" s="2">
        <f t="shared" si="95"/>
        <v>-114425.64999999898</v>
      </c>
      <c r="P6144"/>
    </row>
    <row r="6145" spans="1:16" hidden="1">
      <c r="A6145" t="s">
        <v>657</v>
      </c>
      <c r="B6145" s="1">
        <v>42128</v>
      </c>
      <c r="C6145" t="s">
        <v>200</v>
      </c>
      <c r="D6145">
        <v>1</v>
      </c>
      <c r="E6145" t="s">
        <v>663</v>
      </c>
      <c r="F6145" t="s">
        <v>16</v>
      </c>
      <c r="G6145" t="s">
        <v>4</v>
      </c>
      <c r="H6145" t="s">
        <v>200</v>
      </c>
      <c r="J6145" s="5"/>
      <c r="K6145" s="2">
        <v>32001.56</v>
      </c>
      <c r="L6145" s="5"/>
      <c r="M6145" s="2">
        <f t="shared" si="95"/>
        <v>-146427.20999999897</v>
      </c>
      <c r="P6145"/>
    </row>
    <row r="6146" spans="1:16" hidden="1">
      <c r="A6146" t="s">
        <v>664</v>
      </c>
      <c r="B6146" s="1">
        <v>42128</v>
      </c>
      <c r="C6146" t="s">
        <v>195</v>
      </c>
      <c r="D6146">
        <v>1</v>
      </c>
      <c r="E6146" t="s">
        <v>670</v>
      </c>
      <c r="F6146" t="s">
        <v>13</v>
      </c>
      <c r="G6146" t="s">
        <v>4</v>
      </c>
      <c r="H6146" t="s">
        <v>195</v>
      </c>
      <c r="J6146" s="5"/>
      <c r="K6146" s="2">
        <v>11685</v>
      </c>
      <c r="L6146" s="5"/>
      <c r="M6146" s="2">
        <f t="shared" si="95"/>
        <v>-158112.20999999897</v>
      </c>
      <c r="P6146"/>
    </row>
    <row r="6147" spans="1:16" hidden="1">
      <c r="A6147" t="s">
        <v>671</v>
      </c>
      <c r="B6147" s="1">
        <v>42128</v>
      </c>
      <c r="C6147" t="s">
        <v>679</v>
      </c>
      <c r="D6147">
        <v>2</v>
      </c>
      <c r="E6147" t="s">
        <v>680</v>
      </c>
      <c r="F6147" t="s">
        <v>78</v>
      </c>
      <c r="G6147" t="s">
        <v>4</v>
      </c>
      <c r="H6147" t="s">
        <v>519</v>
      </c>
      <c r="J6147" s="5"/>
      <c r="K6147" s="2">
        <v>4100</v>
      </c>
      <c r="L6147" s="5"/>
      <c r="M6147" s="2">
        <f t="shared" si="95"/>
        <v>-162212.20999999897</v>
      </c>
      <c r="P6147"/>
    </row>
    <row r="6148" spans="1:16" hidden="1">
      <c r="A6148" t="s">
        <v>681</v>
      </c>
      <c r="B6148" s="1">
        <v>42128</v>
      </c>
      <c r="C6148" t="s">
        <v>686</v>
      </c>
      <c r="D6148">
        <v>2</v>
      </c>
      <c r="E6148" t="s">
        <v>687</v>
      </c>
      <c r="F6148" t="s">
        <v>78</v>
      </c>
      <c r="G6148" t="s">
        <v>4</v>
      </c>
      <c r="H6148" t="s">
        <v>519</v>
      </c>
      <c r="J6148" s="5"/>
      <c r="K6148" s="2">
        <v>3029.99</v>
      </c>
      <c r="L6148" s="5"/>
      <c r="M6148" s="2">
        <f t="shared" si="95"/>
        <v>-165242.19999999896</v>
      </c>
      <c r="P6148"/>
    </row>
    <row r="6149" spans="1:16" hidden="1">
      <c r="A6149" t="s">
        <v>688</v>
      </c>
      <c r="B6149" s="1">
        <v>42128</v>
      </c>
      <c r="C6149" t="s">
        <v>648</v>
      </c>
      <c r="D6149">
        <v>2</v>
      </c>
      <c r="E6149" t="s">
        <v>694</v>
      </c>
      <c r="F6149" t="s">
        <v>78</v>
      </c>
      <c r="G6149" t="s">
        <v>4</v>
      </c>
      <c r="H6149" t="s">
        <v>695</v>
      </c>
      <c r="J6149" s="5"/>
      <c r="K6149" s="2">
        <v>600.01</v>
      </c>
      <c r="L6149" s="5"/>
      <c r="M6149" s="2">
        <f t="shared" si="95"/>
        <v>-165842.20999999897</v>
      </c>
      <c r="P6149"/>
    </row>
    <row r="6150" spans="1:16" hidden="1">
      <c r="A6150" t="s">
        <v>696</v>
      </c>
      <c r="B6150" s="1">
        <v>42128</v>
      </c>
      <c r="C6150" t="s">
        <v>18</v>
      </c>
      <c r="D6150">
        <v>1</v>
      </c>
      <c r="E6150" t="s">
        <v>698</v>
      </c>
      <c r="F6150" t="s">
        <v>13</v>
      </c>
      <c r="G6150" t="s">
        <v>4</v>
      </c>
      <c r="H6150" t="s">
        <v>18</v>
      </c>
      <c r="J6150" s="5"/>
      <c r="K6150" s="2">
        <v>40082.410000000003</v>
      </c>
      <c r="L6150" s="5"/>
      <c r="M6150" s="2">
        <f t="shared" si="95"/>
        <v>-205924.61999999898</v>
      </c>
      <c r="P6150"/>
    </row>
    <row r="6151" spans="1:16" hidden="1">
      <c r="A6151" t="s">
        <v>14141</v>
      </c>
      <c r="B6151" s="1">
        <v>42128</v>
      </c>
      <c r="C6151" t="s">
        <v>14166</v>
      </c>
      <c r="D6151">
        <v>1</v>
      </c>
      <c r="E6151" t="s">
        <v>14167</v>
      </c>
      <c r="F6151" t="s">
        <v>13565</v>
      </c>
      <c r="G6151" t="s">
        <v>4</v>
      </c>
      <c r="H6151" t="s">
        <v>14168</v>
      </c>
      <c r="I6151" s="2">
        <v>122700</v>
      </c>
      <c r="J6151" s="5"/>
      <c r="L6151" s="5"/>
      <c r="M6151" s="2">
        <f t="shared" si="95"/>
        <v>-83224.619999998977</v>
      </c>
      <c r="P6151"/>
    </row>
    <row r="6152" spans="1:16" hidden="1">
      <c r="A6152" t="s">
        <v>14169</v>
      </c>
      <c r="B6152" s="1">
        <v>42128</v>
      </c>
      <c r="C6152" t="s">
        <v>686</v>
      </c>
      <c r="D6152">
        <v>2</v>
      </c>
      <c r="E6152" t="s">
        <v>14191</v>
      </c>
      <c r="F6152" t="s">
        <v>7054</v>
      </c>
      <c r="G6152" t="s">
        <v>4</v>
      </c>
      <c r="H6152" t="s">
        <v>519</v>
      </c>
      <c r="I6152" s="2">
        <v>3029.99</v>
      </c>
      <c r="J6152" s="5"/>
      <c r="L6152" s="5"/>
      <c r="M6152" s="2">
        <f t="shared" si="95"/>
        <v>-80194.629999998971</v>
      </c>
      <c r="P6152"/>
    </row>
    <row r="6153" spans="1:16" hidden="1">
      <c r="A6153" t="s">
        <v>14192</v>
      </c>
      <c r="B6153" s="1">
        <v>42128</v>
      </c>
      <c r="C6153" t="s">
        <v>679</v>
      </c>
      <c r="D6153">
        <v>2</v>
      </c>
      <c r="E6153" t="s">
        <v>14216</v>
      </c>
      <c r="F6153" t="s">
        <v>7054</v>
      </c>
      <c r="G6153" t="s">
        <v>4</v>
      </c>
      <c r="H6153" t="s">
        <v>519</v>
      </c>
      <c r="I6153" s="2">
        <v>4100</v>
      </c>
      <c r="J6153" s="5"/>
      <c r="L6153" s="5"/>
      <c r="M6153" s="2">
        <f t="shared" ref="M6153:M6216" si="96">+M6152+I6153-K6153</f>
        <v>-76094.629999998971</v>
      </c>
      <c r="P6153"/>
    </row>
    <row r="6154" spans="1:16" hidden="1">
      <c r="A6154" t="s">
        <v>14217</v>
      </c>
      <c r="B6154" s="1">
        <v>42128</v>
      </c>
      <c r="C6154" t="s">
        <v>18</v>
      </c>
      <c r="D6154">
        <v>2</v>
      </c>
      <c r="E6154" t="s">
        <v>14245</v>
      </c>
      <c r="F6154" t="s">
        <v>13559</v>
      </c>
      <c r="G6154" t="s">
        <v>479</v>
      </c>
      <c r="H6154" t="s">
        <v>480</v>
      </c>
      <c r="J6154" s="5"/>
      <c r="K6154" s="2">
        <v>510.21</v>
      </c>
      <c r="L6154" s="5"/>
      <c r="M6154" s="2">
        <f t="shared" si="96"/>
        <v>-76604.839999998978</v>
      </c>
      <c r="P6154"/>
    </row>
    <row r="6155" spans="1:16" hidden="1">
      <c r="A6155" t="s">
        <v>14217</v>
      </c>
      <c r="B6155" s="1">
        <v>42128</v>
      </c>
      <c r="C6155" t="s">
        <v>18</v>
      </c>
      <c r="D6155">
        <v>2</v>
      </c>
      <c r="E6155" t="s">
        <v>14245</v>
      </c>
      <c r="F6155" t="s">
        <v>13559</v>
      </c>
      <c r="G6155" t="s">
        <v>479</v>
      </c>
      <c r="H6155" t="s">
        <v>480</v>
      </c>
      <c r="I6155" s="2">
        <v>510.21</v>
      </c>
      <c r="J6155" s="5"/>
      <c r="L6155" s="5"/>
      <c r="M6155" s="2">
        <f t="shared" si="96"/>
        <v>-76094.629999998971</v>
      </c>
      <c r="P6155"/>
    </row>
    <row r="6156" spans="1:16" hidden="1">
      <c r="A6156" t="s">
        <v>14246</v>
      </c>
      <c r="B6156" s="1">
        <v>42128</v>
      </c>
      <c r="C6156" t="s">
        <v>18</v>
      </c>
      <c r="D6156">
        <v>2</v>
      </c>
      <c r="E6156" t="s">
        <v>14268</v>
      </c>
      <c r="F6156" t="s">
        <v>13559</v>
      </c>
      <c r="G6156" t="s">
        <v>479</v>
      </c>
      <c r="H6156" t="s">
        <v>14269</v>
      </c>
      <c r="I6156" s="2">
        <v>80.13</v>
      </c>
      <c r="J6156" s="5"/>
      <c r="L6156" s="5"/>
      <c r="M6156" s="2">
        <f t="shared" si="96"/>
        <v>-76014.499999998967</v>
      </c>
      <c r="P6156"/>
    </row>
    <row r="6157" spans="1:16" hidden="1">
      <c r="A6157" t="s">
        <v>14270</v>
      </c>
      <c r="B6157" s="1">
        <v>42128</v>
      </c>
      <c r="C6157" t="s">
        <v>18</v>
      </c>
      <c r="D6157">
        <v>2</v>
      </c>
      <c r="E6157" t="s">
        <v>14295</v>
      </c>
      <c r="F6157" t="s">
        <v>13559</v>
      </c>
      <c r="G6157" t="s">
        <v>479</v>
      </c>
      <c r="H6157" t="s">
        <v>14296</v>
      </c>
      <c r="I6157" s="2">
        <v>402.5</v>
      </c>
      <c r="J6157" s="5"/>
      <c r="L6157" s="5"/>
      <c r="M6157" s="2">
        <f t="shared" si="96"/>
        <v>-75611.999999998967</v>
      </c>
      <c r="P6157"/>
    </row>
    <row r="6158" spans="1:16" hidden="1">
      <c r="A6158" t="s">
        <v>14297</v>
      </c>
      <c r="B6158" s="1">
        <v>42128</v>
      </c>
      <c r="C6158" t="s">
        <v>14319</v>
      </c>
      <c r="D6158">
        <v>2</v>
      </c>
      <c r="E6158" t="s">
        <v>14320</v>
      </c>
      <c r="F6158" t="s">
        <v>7054</v>
      </c>
      <c r="G6158" t="s">
        <v>4</v>
      </c>
      <c r="H6158" t="s">
        <v>12099</v>
      </c>
      <c r="I6158" s="2">
        <v>4662.03</v>
      </c>
      <c r="J6158" s="5"/>
      <c r="L6158" s="5"/>
      <c r="M6158" s="2">
        <f t="shared" si="96"/>
        <v>-70949.969999998968</v>
      </c>
      <c r="P6158"/>
    </row>
    <row r="6159" spans="1:16" hidden="1">
      <c r="A6159" t="s">
        <v>14321</v>
      </c>
      <c r="B6159" s="1">
        <v>42128</v>
      </c>
      <c r="C6159" t="s">
        <v>18</v>
      </c>
      <c r="D6159">
        <v>2</v>
      </c>
      <c r="E6159" t="s">
        <v>14342</v>
      </c>
      <c r="F6159" t="s">
        <v>13559</v>
      </c>
      <c r="G6159" t="s">
        <v>479</v>
      </c>
      <c r="H6159" t="s">
        <v>4077</v>
      </c>
      <c r="J6159" s="5"/>
      <c r="K6159" s="2">
        <v>198.68</v>
      </c>
      <c r="L6159" s="5"/>
      <c r="M6159" s="2">
        <f t="shared" si="96"/>
        <v>-71148.649999998961</v>
      </c>
      <c r="P6159"/>
    </row>
    <row r="6160" spans="1:16" hidden="1">
      <c r="A6160" t="s">
        <v>14321</v>
      </c>
      <c r="B6160" s="1">
        <v>42128</v>
      </c>
      <c r="C6160" t="s">
        <v>18</v>
      </c>
      <c r="D6160">
        <v>2</v>
      </c>
      <c r="E6160" t="s">
        <v>14342</v>
      </c>
      <c r="F6160" t="s">
        <v>13559</v>
      </c>
      <c r="G6160" t="s">
        <v>479</v>
      </c>
      <c r="H6160" t="s">
        <v>4077</v>
      </c>
      <c r="I6160" s="2">
        <v>198.68</v>
      </c>
      <c r="J6160" s="5"/>
      <c r="L6160" s="5"/>
      <c r="M6160" s="2">
        <f t="shared" si="96"/>
        <v>-70949.969999998968</v>
      </c>
      <c r="P6160"/>
    </row>
    <row r="6161" spans="1:16" hidden="1">
      <c r="A6161" t="s">
        <v>14343</v>
      </c>
      <c r="B6161" s="1">
        <v>42128</v>
      </c>
      <c r="C6161" t="s">
        <v>14368</v>
      </c>
      <c r="D6161">
        <v>2</v>
      </c>
      <c r="E6161" t="s">
        <v>14369</v>
      </c>
      <c r="F6161" t="s">
        <v>7054</v>
      </c>
      <c r="G6161" t="s">
        <v>4</v>
      </c>
      <c r="H6161" t="s">
        <v>14370</v>
      </c>
      <c r="I6161" s="2">
        <v>3030</v>
      </c>
      <c r="J6161" s="5"/>
      <c r="L6161" s="5"/>
      <c r="M6161" s="2">
        <f t="shared" si="96"/>
        <v>-67919.969999998968</v>
      </c>
      <c r="P6161"/>
    </row>
    <row r="6162" spans="1:16" hidden="1">
      <c r="A6162" t="s">
        <v>14371</v>
      </c>
      <c r="B6162" s="1">
        <v>42128</v>
      </c>
      <c r="C6162" t="s">
        <v>18</v>
      </c>
      <c r="D6162">
        <v>2</v>
      </c>
      <c r="E6162" t="s">
        <v>14397</v>
      </c>
      <c r="F6162" t="s">
        <v>13559</v>
      </c>
      <c r="G6162" t="s">
        <v>479</v>
      </c>
      <c r="H6162" t="s">
        <v>4616</v>
      </c>
      <c r="I6162" s="2">
        <v>707.88</v>
      </c>
      <c r="J6162" s="5"/>
      <c r="L6162" s="5"/>
      <c r="M6162" s="2">
        <f t="shared" si="96"/>
        <v>-67212.089999998963</v>
      </c>
      <c r="P6162"/>
    </row>
    <row r="6163" spans="1:16" hidden="1">
      <c r="A6163" t="s">
        <v>14398</v>
      </c>
      <c r="B6163" s="1">
        <v>42128</v>
      </c>
      <c r="C6163" t="s">
        <v>14419</v>
      </c>
      <c r="D6163">
        <v>2</v>
      </c>
      <c r="E6163" t="s">
        <v>14420</v>
      </c>
      <c r="F6163" t="s">
        <v>7054</v>
      </c>
      <c r="G6163" t="s">
        <v>4</v>
      </c>
      <c r="H6163" t="s">
        <v>3009</v>
      </c>
      <c r="I6163" s="2">
        <v>4100.01</v>
      </c>
      <c r="J6163" s="5"/>
      <c r="L6163" s="5"/>
      <c r="M6163" s="2">
        <f t="shared" si="96"/>
        <v>-63112.079999998961</v>
      </c>
      <c r="P6163"/>
    </row>
    <row r="6164" spans="1:16" hidden="1">
      <c r="A6164" t="s">
        <v>14421</v>
      </c>
      <c r="B6164" s="1">
        <v>42128</v>
      </c>
      <c r="C6164" t="s">
        <v>18</v>
      </c>
      <c r="D6164">
        <v>2</v>
      </c>
      <c r="E6164" t="s">
        <v>14448</v>
      </c>
      <c r="F6164" t="s">
        <v>13559</v>
      </c>
      <c r="G6164" t="s">
        <v>479</v>
      </c>
      <c r="H6164" t="s">
        <v>462</v>
      </c>
      <c r="I6164" s="2">
        <v>1270.1199999999999</v>
      </c>
      <c r="J6164" s="5"/>
      <c r="L6164" s="5"/>
      <c r="M6164" s="2">
        <f t="shared" si="96"/>
        <v>-61841.959999998959</v>
      </c>
      <c r="P6164"/>
    </row>
    <row r="6165" spans="1:16" hidden="1">
      <c r="A6165" t="s">
        <v>14449</v>
      </c>
      <c r="B6165" s="1">
        <v>42128</v>
      </c>
      <c r="C6165" t="s">
        <v>14475</v>
      </c>
      <c r="D6165">
        <v>2</v>
      </c>
      <c r="E6165" t="s">
        <v>14476</v>
      </c>
      <c r="F6165" t="s">
        <v>7054</v>
      </c>
      <c r="G6165" t="s">
        <v>4</v>
      </c>
      <c r="H6165" t="s">
        <v>3643</v>
      </c>
      <c r="I6165" s="2">
        <v>1825</v>
      </c>
      <c r="J6165" s="5"/>
      <c r="L6165" s="5"/>
      <c r="M6165" s="2">
        <f t="shared" si="96"/>
        <v>-60016.959999998959</v>
      </c>
      <c r="P6165"/>
    </row>
    <row r="6166" spans="1:16" hidden="1">
      <c r="A6166" t="s">
        <v>14477</v>
      </c>
      <c r="B6166" s="1">
        <v>42128</v>
      </c>
      <c r="C6166" t="s">
        <v>648</v>
      </c>
      <c r="D6166">
        <v>2</v>
      </c>
      <c r="E6166" t="s">
        <v>14500</v>
      </c>
      <c r="F6166" t="s">
        <v>7054</v>
      </c>
      <c r="G6166" t="s">
        <v>4</v>
      </c>
      <c r="H6166" t="s">
        <v>480</v>
      </c>
      <c r="J6166" s="5"/>
      <c r="K6166" s="2">
        <v>600</v>
      </c>
      <c r="L6166" s="5"/>
      <c r="M6166" s="2">
        <f t="shared" si="96"/>
        <v>-60616.959999998959</v>
      </c>
      <c r="P6166"/>
    </row>
    <row r="6167" spans="1:16" hidden="1">
      <c r="A6167" t="s">
        <v>14477</v>
      </c>
      <c r="B6167" s="1">
        <v>42128</v>
      </c>
      <c r="C6167" t="s">
        <v>648</v>
      </c>
      <c r="D6167">
        <v>2</v>
      </c>
      <c r="E6167" t="s">
        <v>14500</v>
      </c>
      <c r="F6167" t="s">
        <v>7054</v>
      </c>
      <c r="G6167" t="s">
        <v>4</v>
      </c>
      <c r="H6167" t="s">
        <v>480</v>
      </c>
      <c r="I6167" s="2">
        <v>600.01</v>
      </c>
      <c r="J6167" s="5"/>
      <c r="L6167" s="5"/>
      <c r="M6167" s="2">
        <f t="shared" si="96"/>
        <v>-60016.949999998957</v>
      </c>
      <c r="P6167"/>
    </row>
    <row r="6168" spans="1:16" hidden="1">
      <c r="A6168" t="s">
        <v>14501</v>
      </c>
      <c r="B6168" s="1">
        <v>42128</v>
      </c>
      <c r="C6168" t="s">
        <v>18</v>
      </c>
      <c r="D6168">
        <v>2</v>
      </c>
      <c r="E6168" t="s">
        <v>14527</v>
      </c>
      <c r="F6168" t="s">
        <v>13559</v>
      </c>
      <c r="G6168" t="s">
        <v>479</v>
      </c>
      <c r="H6168" t="s">
        <v>480</v>
      </c>
      <c r="J6168" s="5"/>
      <c r="K6168" s="2">
        <v>710.21</v>
      </c>
      <c r="L6168" s="5"/>
      <c r="M6168" s="2">
        <f t="shared" si="96"/>
        <v>-60727.159999998956</v>
      </c>
      <c r="P6168"/>
    </row>
    <row r="6169" spans="1:16" hidden="1">
      <c r="A6169" t="s">
        <v>14501</v>
      </c>
      <c r="B6169" s="1">
        <v>42128</v>
      </c>
      <c r="C6169" t="s">
        <v>18</v>
      </c>
      <c r="D6169">
        <v>2</v>
      </c>
      <c r="E6169" t="s">
        <v>14527</v>
      </c>
      <c r="F6169" t="s">
        <v>13559</v>
      </c>
      <c r="G6169" t="s">
        <v>479</v>
      </c>
      <c r="H6169" t="s">
        <v>480</v>
      </c>
      <c r="I6169" s="2">
        <v>710.21</v>
      </c>
      <c r="J6169" s="5"/>
      <c r="L6169" s="5"/>
      <c r="M6169" s="2">
        <f t="shared" si="96"/>
        <v>-60016.949999998957</v>
      </c>
      <c r="P6169"/>
    </row>
    <row r="6170" spans="1:16" hidden="1">
      <c r="A6170" t="s">
        <v>14528</v>
      </c>
      <c r="B6170" s="1">
        <v>42128</v>
      </c>
      <c r="C6170" t="s">
        <v>14546</v>
      </c>
      <c r="D6170">
        <v>2</v>
      </c>
      <c r="E6170" t="s">
        <v>14547</v>
      </c>
      <c r="F6170" t="s">
        <v>7054</v>
      </c>
      <c r="G6170" t="s">
        <v>4</v>
      </c>
      <c r="H6170" t="s">
        <v>290</v>
      </c>
      <c r="I6170" s="2">
        <v>200.01</v>
      </c>
      <c r="J6170" s="5"/>
      <c r="L6170" s="5"/>
      <c r="M6170" s="2">
        <f t="shared" si="96"/>
        <v>-59816.939999998955</v>
      </c>
      <c r="P6170"/>
    </row>
    <row r="6171" spans="1:16" hidden="1">
      <c r="A6171" t="s">
        <v>14548</v>
      </c>
      <c r="B6171" s="1">
        <v>42128</v>
      </c>
      <c r="C6171" t="s">
        <v>14569</v>
      </c>
      <c r="D6171">
        <v>2</v>
      </c>
      <c r="E6171" t="s">
        <v>14570</v>
      </c>
      <c r="F6171" t="s">
        <v>7054</v>
      </c>
      <c r="G6171" t="s">
        <v>4</v>
      </c>
      <c r="H6171" t="s">
        <v>14571</v>
      </c>
      <c r="I6171" s="2">
        <v>1025</v>
      </c>
      <c r="J6171" s="5"/>
      <c r="L6171" s="5"/>
      <c r="M6171" s="2">
        <f t="shared" si="96"/>
        <v>-58791.939999998955</v>
      </c>
      <c r="P6171"/>
    </row>
    <row r="6172" spans="1:16" hidden="1">
      <c r="A6172" t="s">
        <v>14572</v>
      </c>
      <c r="B6172" s="1">
        <v>42128</v>
      </c>
      <c r="C6172" t="s">
        <v>18</v>
      </c>
      <c r="D6172">
        <v>2</v>
      </c>
      <c r="E6172" t="s">
        <v>14595</v>
      </c>
      <c r="F6172" t="s">
        <v>13559</v>
      </c>
      <c r="G6172" t="s">
        <v>479</v>
      </c>
      <c r="H6172" t="s">
        <v>13296</v>
      </c>
      <c r="I6172" s="2">
        <v>1057.6400000000001</v>
      </c>
      <c r="J6172" s="5"/>
      <c r="L6172" s="5"/>
      <c r="M6172" s="2">
        <f t="shared" si="96"/>
        <v>-57734.299999998955</v>
      </c>
      <c r="P6172"/>
    </row>
    <row r="6173" spans="1:16" hidden="1">
      <c r="A6173" t="s">
        <v>14596</v>
      </c>
      <c r="B6173" s="1">
        <v>42128</v>
      </c>
      <c r="C6173" t="s">
        <v>18</v>
      </c>
      <c r="D6173">
        <v>2</v>
      </c>
      <c r="E6173" t="s">
        <v>14617</v>
      </c>
      <c r="F6173" t="s">
        <v>13559</v>
      </c>
      <c r="G6173" t="s">
        <v>479</v>
      </c>
      <c r="H6173" t="s">
        <v>1335</v>
      </c>
      <c r="I6173" s="2">
        <v>293.35000000000002</v>
      </c>
      <c r="J6173" s="5"/>
      <c r="L6173" s="5"/>
      <c r="M6173" s="2">
        <f t="shared" si="96"/>
        <v>-57440.949999998957</v>
      </c>
      <c r="P6173"/>
    </row>
    <row r="6174" spans="1:16" hidden="1">
      <c r="A6174" t="s">
        <v>14618</v>
      </c>
      <c r="B6174" s="1">
        <v>42128</v>
      </c>
      <c r="C6174" t="s">
        <v>14641</v>
      </c>
      <c r="D6174">
        <v>2</v>
      </c>
      <c r="E6174" t="s">
        <v>14642</v>
      </c>
      <c r="F6174" t="s">
        <v>7054</v>
      </c>
      <c r="G6174" t="s">
        <v>4</v>
      </c>
      <c r="H6174" t="s">
        <v>435</v>
      </c>
      <c r="J6174" s="5"/>
      <c r="K6174" s="2">
        <v>3030</v>
      </c>
      <c r="L6174" s="5"/>
      <c r="M6174" s="2">
        <f t="shared" si="96"/>
        <v>-60470.949999998957</v>
      </c>
      <c r="P6174"/>
    </row>
    <row r="6175" spans="1:16" hidden="1">
      <c r="A6175" t="s">
        <v>14618</v>
      </c>
      <c r="B6175" s="1">
        <v>42128</v>
      </c>
      <c r="C6175" t="s">
        <v>14641</v>
      </c>
      <c r="D6175">
        <v>2</v>
      </c>
      <c r="E6175" t="s">
        <v>14642</v>
      </c>
      <c r="F6175" t="s">
        <v>7054</v>
      </c>
      <c r="G6175" t="s">
        <v>4</v>
      </c>
      <c r="H6175" t="s">
        <v>435</v>
      </c>
      <c r="I6175" s="2">
        <v>3030</v>
      </c>
      <c r="J6175" s="5"/>
      <c r="L6175" s="5"/>
      <c r="M6175" s="2">
        <f t="shared" si="96"/>
        <v>-57440.949999998957</v>
      </c>
      <c r="P6175"/>
    </row>
    <row r="6176" spans="1:16" hidden="1">
      <c r="A6176" t="s">
        <v>14643</v>
      </c>
      <c r="B6176" s="1">
        <v>42128</v>
      </c>
      <c r="C6176" t="s">
        <v>18</v>
      </c>
      <c r="D6176">
        <v>2</v>
      </c>
      <c r="E6176" t="s">
        <v>14665</v>
      </c>
      <c r="F6176" t="s">
        <v>13559</v>
      </c>
      <c r="G6176" t="s">
        <v>479</v>
      </c>
      <c r="H6176" t="s">
        <v>14666</v>
      </c>
      <c r="I6176" s="2">
        <v>64.47</v>
      </c>
      <c r="J6176" s="5"/>
      <c r="L6176" s="5"/>
      <c r="M6176" s="2">
        <f t="shared" si="96"/>
        <v>-57376.479999998955</v>
      </c>
      <c r="P6176"/>
    </row>
    <row r="6177" spans="1:16" hidden="1">
      <c r="A6177" t="s">
        <v>14667</v>
      </c>
      <c r="B6177" s="1">
        <v>42128</v>
      </c>
      <c r="C6177" t="s">
        <v>18</v>
      </c>
      <c r="D6177">
        <v>2</v>
      </c>
      <c r="E6177" t="s">
        <v>14688</v>
      </c>
      <c r="F6177" t="s">
        <v>13559</v>
      </c>
      <c r="G6177" t="s">
        <v>479</v>
      </c>
      <c r="H6177" t="s">
        <v>14689</v>
      </c>
      <c r="I6177" s="2">
        <v>771.55</v>
      </c>
      <c r="J6177" s="5"/>
      <c r="L6177" s="5"/>
      <c r="M6177" s="2">
        <f t="shared" si="96"/>
        <v>-56604.929999998953</v>
      </c>
      <c r="P6177"/>
    </row>
    <row r="6178" spans="1:16" hidden="1">
      <c r="A6178" t="s">
        <v>14690</v>
      </c>
      <c r="B6178" s="1">
        <v>42128</v>
      </c>
      <c r="C6178" t="s">
        <v>14714</v>
      </c>
      <c r="D6178">
        <v>2</v>
      </c>
      <c r="E6178" t="s">
        <v>14715</v>
      </c>
      <c r="F6178" t="s">
        <v>7054</v>
      </c>
      <c r="G6178" t="s">
        <v>4</v>
      </c>
      <c r="H6178" t="s">
        <v>14716</v>
      </c>
      <c r="I6178" s="2">
        <v>3030</v>
      </c>
      <c r="J6178" s="5"/>
      <c r="L6178" s="5"/>
      <c r="M6178" s="2">
        <f t="shared" si="96"/>
        <v>-53574.929999998953</v>
      </c>
      <c r="P6178"/>
    </row>
    <row r="6179" spans="1:16" hidden="1">
      <c r="A6179" t="s">
        <v>14717</v>
      </c>
      <c r="B6179" s="1">
        <v>42128</v>
      </c>
      <c r="C6179" t="s">
        <v>14743</v>
      </c>
      <c r="D6179">
        <v>2</v>
      </c>
      <c r="E6179" t="s">
        <v>14744</v>
      </c>
      <c r="F6179" t="s">
        <v>7054</v>
      </c>
      <c r="G6179" t="s">
        <v>4</v>
      </c>
      <c r="H6179" t="s">
        <v>14745</v>
      </c>
      <c r="I6179" s="2">
        <v>1025</v>
      </c>
      <c r="J6179" s="5"/>
      <c r="L6179" s="5"/>
      <c r="M6179" s="2">
        <f t="shared" si="96"/>
        <v>-52549.929999998953</v>
      </c>
      <c r="P6179"/>
    </row>
    <row r="6180" spans="1:16" hidden="1">
      <c r="A6180" t="s">
        <v>14746</v>
      </c>
      <c r="B6180" s="1">
        <v>42128</v>
      </c>
      <c r="C6180" t="s">
        <v>14768</v>
      </c>
      <c r="D6180">
        <v>2</v>
      </c>
      <c r="E6180" t="s">
        <v>14769</v>
      </c>
      <c r="F6180" t="s">
        <v>7054</v>
      </c>
      <c r="G6180" t="s">
        <v>4</v>
      </c>
      <c r="H6180" t="s">
        <v>8668</v>
      </c>
      <c r="I6180" s="2">
        <v>1025</v>
      </c>
      <c r="J6180" s="5"/>
      <c r="L6180" s="5"/>
      <c r="M6180" s="2">
        <f t="shared" si="96"/>
        <v>-51524.929999998953</v>
      </c>
      <c r="P6180"/>
    </row>
    <row r="6181" spans="1:16" hidden="1">
      <c r="A6181" t="s">
        <v>14770</v>
      </c>
      <c r="B6181" s="1">
        <v>42128</v>
      </c>
      <c r="C6181" t="s">
        <v>14791</v>
      </c>
      <c r="D6181">
        <v>2</v>
      </c>
      <c r="E6181" t="s">
        <v>14792</v>
      </c>
      <c r="F6181" t="s">
        <v>7054</v>
      </c>
      <c r="G6181" t="s">
        <v>4</v>
      </c>
      <c r="H6181" t="s">
        <v>2203</v>
      </c>
      <c r="I6181" s="2">
        <v>1025</v>
      </c>
      <c r="J6181" s="5"/>
      <c r="L6181" s="5"/>
      <c r="M6181" s="2">
        <f t="shared" si="96"/>
        <v>-50499.929999998953</v>
      </c>
      <c r="P6181"/>
    </row>
    <row r="6182" spans="1:16" hidden="1">
      <c r="A6182" t="s">
        <v>14793</v>
      </c>
      <c r="B6182" s="1">
        <v>42128</v>
      </c>
      <c r="C6182" t="s">
        <v>6</v>
      </c>
      <c r="D6182">
        <v>1</v>
      </c>
      <c r="E6182" t="s">
        <v>14812</v>
      </c>
      <c r="F6182" t="s">
        <v>13610</v>
      </c>
      <c r="G6182" t="s">
        <v>4</v>
      </c>
      <c r="H6182" t="s">
        <v>14813</v>
      </c>
      <c r="I6182" s="2">
        <v>10286.56</v>
      </c>
      <c r="J6182" s="5"/>
      <c r="L6182" s="5"/>
      <c r="M6182" s="2">
        <f t="shared" si="96"/>
        <v>-40213.369999998955</v>
      </c>
      <c r="P6182"/>
    </row>
    <row r="6183" spans="1:16" hidden="1">
      <c r="A6183" t="s">
        <v>14814</v>
      </c>
      <c r="B6183" s="1">
        <v>42128</v>
      </c>
      <c r="C6183" t="s">
        <v>14834</v>
      </c>
      <c r="D6183">
        <v>2</v>
      </c>
      <c r="E6183" t="s">
        <v>14835</v>
      </c>
      <c r="F6183" t="s">
        <v>7054</v>
      </c>
      <c r="G6183" t="s">
        <v>4</v>
      </c>
      <c r="H6183" t="s">
        <v>10355</v>
      </c>
      <c r="I6183" s="2">
        <v>1025</v>
      </c>
      <c r="J6183" s="5"/>
      <c r="L6183" s="5"/>
      <c r="M6183" s="2">
        <f t="shared" si="96"/>
        <v>-39188.369999998955</v>
      </c>
      <c r="P6183"/>
    </row>
    <row r="6184" spans="1:16" hidden="1">
      <c r="A6184" t="s">
        <v>14836</v>
      </c>
      <c r="B6184" s="1">
        <v>42128</v>
      </c>
      <c r="C6184" t="s">
        <v>14859</v>
      </c>
      <c r="D6184">
        <v>2</v>
      </c>
      <c r="E6184" t="s">
        <v>14860</v>
      </c>
      <c r="F6184" t="s">
        <v>7054</v>
      </c>
      <c r="G6184" t="s">
        <v>4</v>
      </c>
      <c r="H6184" t="s">
        <v>14861</v>
      </c>
      <c r="I6184" s="2">
        <v>2990</v>
      </c>
      <c r="J6184" s="5"/>
      <c r="L6184" s="5"/>
      <c r="M6184" s="2">
        <f t="shared" si="96"/>
        <v>-36198.369999998955</v>
      </c>
      <c r="P6184"/>
    </row>
    <row r="6185" spans="1:16" hidden="1">
      <c r="A6185" t="s">
        <v>14862</v>
      </c>
      <c r="B6185" s="1">
        <v>42128</v>
      </c>
      <c r="C6185" t="s">
        <v>14887</v>
      </c>
      <c r="D6185">
        <v>2</v>
      </c>
      <c r="E6185" t="s">
        <v>14888</v>
      </c>
      <c r="F6185" t="s">
        <v>7054</v>
      </c>
      <c r="G6185" t="s">
        <v>4</v>
      </c>
      <c r="H6185" t="s">
        <v>14889</v>
      </c>
      <c r="I6185" s="2">
        <v>1025</v>
      </c>
      <c r="J6185" s="5"/>
      <c r="L6185" s="5"/>
      <c r="M6185" s="2">
        <f t="shared" si="96"/>
        <v>-35173.369999998955</v>
      </c>
      <c r="P6185"/>
    </row>
    <row r="6186" spans="1:16" hidden="1">
      <c r="A6186" t="s">
        <v>14890</v>
      </c>
      <c r="B6186" s="1">
        <v>42128</v>
      </c>
      <c r="C6186" t="s">
        <v>14915</v>
      </c>
      <c r="D6186">
        <v>2</v>
      </c>
      <c r="E6186" t="s">
        <v>14916</v>
      </c>
      <c r="F6186" t="s">
        <v>7054</v>
      </c>
      <c r="G6186" t="s">
        <v>4</v>
      </c>
      <c r="H6186" t="s">
        <v>5430</v>
      </c>
      <c r="I6186" s="2">
        <v>1025</v>
      </c>
      <c r="J6186" s="5">
        <v>11</v>
      </c>
      <c r="L6186" s="5"/>
      <c r="M6186" s="2">
        <f t="shared" si="96"/>
        <v>-34148.369999998955</v>
      </c>
      <c r="P6186"/>
    </row>
    <row r="6187" spans="1:16" hidden="1">
      <c r="A6187" t="s">
        <v>14917</v>
      </c>
      <c r="B6187" s="1">
        <v>42128</v>
      </c>
      <c r="C6187" t="s">
        <v>14943</v>
      </c>
      <c r="D6187">
        <v>2</v>
      </c>
      <c r="E6187" t="s">
        <v>14944</v>
      </c>
      <c r="F6187" t="s">
        <v>7054</v>
      </c>
      <c r="G6187" t="s">
        <v>4</v>
      </c>
      <c r="H6187" t="s">
        <v>9080</v>
      </c>
      <c r="I6187" s="2">
        <v>4100</v>
      </c>
      <c r="J6187" s="5"/>
      <c r="L6187" s="5"/>
      <c r="M6187" s="2">
        <f t="shared" si="96"/>
        <v>-30048.369999998955</v>
      </c>
      <c r="P6187"/>
    </row>
    <row r="6188" spans="1:16" hidden="1">
      <c r="A6188" t="s">
        <v>14945</v>
      </c>
      <c r="B6188" s="1">
        <v>42128</v>
      </c>
      <c r="C6188" t="s">
        <v>18</v>
      </c>
      <c r="D6188">
        <v>2</v>
      </c>
      <c r="E6188" t="s">
        <v>14971</v>
      </c>
      <c r="F6188" t="s">
        <v>13559</v>
      </c>
      <c r="G6188" t="s">
        <v>479</v>
      </c>
      <c r="H6188" t="s">
        <v>14264</v>
      </c>
      <c r="I6188" s="2">
        <v>4146.8100000000004</v>
      </c>
      <c r="J6188" s="5"/>
      <c r="L6188" s="5"/>
      <c r="M6188" s="2">
        <f t="shared" si="96"/>
        <v>-25901.559999998954</v>
      </c>
      <c r="P6188"/>
    </row>
    <row r="6189" spans="1:16" hidden="1">
      <c r="A6189" t="s">
        <v>14972</v>
      </c>
      <c r="B6189" s="1">
        <v>42128</v>
      </c>
      <c r="C6189" t="s">
        <v>14997</v>
      </c>
      <c r="D6189">
        <v>2</v>
      </c>
      <c r="E6189" t="s">
        <v>14998</v>
      </c>
      <c r="F6189" t="s">
        <v>7054</v>
      </c>
      <c r="G6189" t="s">
        <v>4</v>
      </c>
      <c r="H6189" t="s">
        <v>14999</v>
      </c>
      <c r="I6189" s="2">
        <v>4100.01</v>
      </c>
      <c r="J6189" s="5"/>
      <c r="L6189" s="5"/>
      <c r="M6189" s="2">
        <f t="shared" si="96"/>
        <v>-21801.549999998955</v>
      </c>
      <c r="P6189"/>
    </row>
    <row r="6190" spans="1:16" hidden="1">
      <c r="A6190" t="s">
        <v>15000</v>
      </c>
      <c r="B6190" s="1">
        <v>42128</v>
      </c>
      <c r="C6190" t="s">
        <v>648</v>
      </c>
      <c r="D6190">
        <v>2</v>
      </c>
      <c r="E6190" t="s">
        <v>15022</v>
      </c>
      <c r="F6190" t="s">
        <v>7054</v>
      </c>
      <c r="G6190" t="s">
        <v>4</v>
      </c>
      <c r="H6190" t="s">
        <v>695</v>
      </c>
      <c r="I6190" s="2">
        <v>600.01</v>
      </c>
      <c r="J6190" s="5"/>
      <c r="L6190" s="5"/>
      <c r="M6190" s="2">
        <f t="shared" si="96"/>
        <v>-21201.539999998957</v>
      </c>
      <c r="P6190"/>
    </row>
    <row r="6191" spans="1:16" hidden="1">
      <c r="A6191" t="s">
        <v>15023</v>
      </c>
      <c r="B6191" s="1">
        <v>42128</v>
      </c>
      <c r="C6191" t="s">
        <v>18</v>
      </c>
      <c r="D6191">
        <v>2</v>
      </c>
      <c r="E6191" t="s">
        <v>15044</v>
      </c>
      <c r="F6191" t="s">
        <v>13559</v>
      </c>
      <c r="G6191" t="s">
        <v>479</v>
      </c>
      <c r="H6191" t="s">
        <v>695</v>
      </c>
      <c r="J6191" s="5"/>
      <c r="K6191" s="2">
        <v>710.21</v>
      </c>
      <c r="L6191" s="5"/>
      <c r="M6191" s="2">
        <f t="shared" si="96"/>
        <v>-21911.749999998956</v>
      </c>
      <c r="P6191"/>
    </row>
    <row r="6192" spans="1:16" hidden="1">
      <c r="A6192" t="s">
        <v>15023</v>
      </c>
      <c r="B6192" s="1">
        <v>42128</v>
      </c>
      <c r="C6192" t="s">
        <v>18</v>
      </c>
      <c r="D6192">
        <v>2</v>
      </c>
      <c r="E6192" t="s">
        <v>15044</v>
      </c>
      <c r="F6192" t="s">
        <v>13559</v>
      </c>
      <c r="G6192" t="s">
        <v>479</v>
      </c>
      <c r="H6192" t="s">
        <v>695</v>
      </c>
      <c r="I6192" s="2">
        <v>710.21</v>
      </c>
      <c r="J6192" s="5"/>
      <c r="L6192" s="5"/>
      <c r="M6192" s="2">
        <f t="shared" si="96"/>
        <v>-21201.539999998957</v>
      </c>
      <c r="P6192"/>
    </row>
    <row r="6193" spans="1:16" hidden="1">
      <c r="A6193" t="s">
        <v>15045</v>
      </c>
      <c r="B6193" s="1">
        <v>42128</v>
      </c>
      <c r="C6193" t="s">
        <v>15070</v>
      </c>
      <c r="D6193">
        <v>1</v>
      </c>
      <c r="E6193" t="s">
        <v>15071</v>
      </c>
      <c r="F6193" t="s">
        <v>13565</v>
      </c>
      <c r="G6193" t="s">
        <v>4</v>
      </c>
      <c r="H6193" t="s">
        <v>15072</v>
      </c>
      <c r="I6193" s="2">
        <v>16900</v>
      </c>
      <c r="J6193" s="5"/>
      <c r="L6193" s="5"/>
      <c r="M6193" s="2">
        <f t="shared" si="96"/>
        <v>-4301.5399999989568</v>
      </c>
      <c r="P6193"/>
    </row>
    <row r="6194" spans="1:16" hidden="1">
      <c r="A6194" t="s">
        <v>15073</v>
      </c>
      <c r="B6194" s="1">
        <v>42128</v>
      </c>
      <c r="C6194" t="s">
        <v>15090</v>
      </c>
      <c r="D6194">
        <v>1</v>
      </c>
      <c r="E6194" t="s">
        <v>15091</v>
      </c>
      <c r="F6194" t="s">
        <v>13565</v>
      </c>
      <c r="G6194" t="s">
        <v>4</v>
      </c>
      <c r="H6194" t="s">
        <v>15092</v>
      </c>
      <c r="I6194" s="2">
        <v>10000</v>
      </c>
      <c r="J6194" s="5"/>
      <c r="L6194" s="5"/>
      <c r="M6194" s="2">
        <f t="shared" si="96"/>
        <v>5698.4600000010432</v>
      </c>
      <c r="P6194"/>
    </row>
    <row r="6195" spans="1:16" hidden="1">
      <c r="A6195" t="s">
        <v>15093</v>
      </c>
      <c r="B6195" s="1">
        <v>42128</v>
      </c>
      <c r="C6195" t="s">
        <v>648</v>
      </c>
      <c r="D6195">
        <v>2</v>
      </c>
      <c r="E6195" t="s">
        <v>15115</v>
      </c>
      <c r="F6195" t="s">
        <v>7054</v>
      </c>
      <c r="G6195" t="s">
        <v>4</v>
      </c>
      <c r="H6195" t="s">
        <v>695</v>
      </c>
      <c r="J6195" s="5"/>
      <c r="K6195" s="2">
        <v>600</v>
      </c>
      <c r="L6195" s="5"/>
      <c r="M6195" s="2">
        <f t="shared" si="96"/>
        <v>5098.4600000010432</v>
      </c>
      <c r="P6195"/>
    </row>
    <row r="6196" spans="1:16" hidden="1">
      <c r="A6196" t="s">
        <v>15093</v>
      </c>
      <c r="B6196" s="1">
        <v>42128</v>
      </c>
      <c r="C6196" t="s">
        <v>648</v>
      </c>
      <c r="D6196">
        <v>2</v>
      </c>
      <c r="E6196" t="s">
        <v>15115</v>
      </c>
      <c r="F6196" t="s">
        <v>7054</v>
      </c>
      <c r="G6196" t="s">
        <v>4</v>
      </c>
      <c r="H6196" t="s">
        <v>695</v>
      </c>
      <c r="I6196" s="2">
        <v>600.01</v>
      </c>
      <c r="J6196" s="5"/>
      <c r="L6196" s="5"/>
      <c r="M6196" s="2">
        <f t="shared" si="96"/>
        <v>5698.4700000010434</v>
      </c>
      <c r="P6196"/>
    </row>
    <row r="6197" spans="1:16" hidden="1">
      <c r="A6197" t="s">
        <v>727</v>
      </c>
      <c r="B6197" s="36">
        <v>42129</v>
      </c>
      <c r="C6197" s="35" t="s">
        <v>43</v>
      </c>
      <c r="D6197" s="35">
        <v>1</v>
      </c>
      <c r="E6197" s="35" t="s">
        <v>730</v>
      </c>
      <c r="F6197" s="35" t="s">
        <v>13</v>
      </c>
      <c r="G6197" s="35" t="s">
        <v>4</v>
      </c>
      <c r="H6197" s="35" t="s">
        <v>731</v>
      </c>
      <c r="I6197" s="11"/>
      <c r="J6197" s="12"/>
      <c r="K6197" s="11">
        <v>6260.01</v>
      </c>
      <c r="L6197" s="12"/>
      <c r="M6197" s="11">
        <f t="shared" si="96"/>
        <v>-561.53999999895677</v>
      </c>
      <c r="P6197"/>
    </row>
    <row r="6198" spans="1:16" hidden="1">
      <c r="A6198" t="s">
        <v>732</v>
      </c>
      <c r="B6198" s="14">
        <v>42129</v>
      </c>
      <c r="C6198" s="13" t="s">
        <v>1</v>
      </c>
      <c r="D6198" s="13">
        <v>1</v>
      </c>
      <c r="E6198" s="13" t="s">
        <v>735</v>
      </c>
      <c r="F6198" s="13" t="s">
        <v>13</v>
      </c>
      <c r="G6198" s="13" t="s">
        <v>4</v>
      </c>
      <c r="H6198" s="13" t="s">
        <v>736</v>
      </c>
      <c r="I6198" s="15"/>
      <c r="J6198" s="16"/>
      <c r="K6198" s="15">
        <v>362800</v>
      </c>
      <c r="L6198" s="16"/>
      <c r="M6198" s="15">
        <f t="shared" si="96"/>
        <v>-363361.53999999893</v>
      </c>
      <c r="P6198"/>
    </row>
    <row r="6199" spans="1:16" hidden="1">
      <c r="A6199" t="s">
        <v>737</v>
      </c>
      <c r="B6199" s="1">
        <v>42129</v>
      </c>
      <c r="C6199" t="s">
        <v>1</v>
      </c>
      <c r="D6199">
        <v>1</v>
      </c>
      <c r="E6199" t="s">
        <v>738</v>
      </c>
      <c r="F6199" t="s">
        <v>13</v>
      </c>
      <c r="G6199" t="s">
        <v>4</v>
      </c>
      <c r="H6199" t="s">
        <v>739</v>
      </c>
      <c r="J6199" s="5"/>
      <c r="K6199" s="2">
        <v>362800</v>
      </c>
      <c r="L6199" s="5"/>
      <c r="M6199" s="2">
        <f t="shared" si="96"/>
        <v>-726161.53999999887</v>
      </c>
      <c r="P6199"/>
    </row>
    <row r="6200" spans="1:16" hidden="1">
      <c r="A6200" t="s">
        <v>753</v>
      </c>
      <c r="B6200" s="1">
        <v>42129</v>
      </c>
      <c r="C6200" t="s">
        <v>43</v>
      </c>
      <c r="D6200">
        <v>1</v>
      </c>
      <c r="E6200" t="s">
        <v>764</v>
      </c>
      <c r="F6200" t="s">
        <v>16</v>
      </c>
      <c r="G6200" t="s">
        <v>4</v>
      </c>
      <c r="H6200" t="s">
        <v>765</v>
      </c>
      <c r="J6200" s="5"/>
      <c r="K6200" s="2">
        <v>798.59</v>
      </c>
      <c r="L6200" s="5"/>
      <c r="M6200" s="2">
        <f t="shared" si="96"/>
        <v>-726960.12999999884</v>
      </c>
      <c r="P6200"/>
    </row>
    <row r="6201" spans="1:16" hidden="1">
      <c r="A6201" t="s">
        <v>825</v>
      </c>
      <c r="B6201" s="1">
        <v>42129</v>
      </c>
      <c r="C6201" t="s">
        <v>6</v>
      </c>
      <c r="D6201">
        <v>1</v>
      </c>
      <c r="E6201" t="s">
        <v>828</v>
      </c>
      <c r="F6201" t="s">
        <v>29</v>
      </c>
      <c r="G6201" t="s">
        <v>4</v>
      </c>
      <c r="H6201" t="s">
        <v>829</v>
      </c>
      <c r="I6201" s="2">
        <v>526.30999999999995</v>
      </c>
      <c r="J6201" s="5"/>
      <c r="L6201" s="5"/>
      <c r="M6201" s="2">
        <f t="shared" si="96"/>
        <v>-726433.81999999878</v>
      </c>
      <c r="P6201"/>
    </row>
    <row r="6202" spans="1:16" hidden="1">
      <c r="A6202" t="s">
        <v>868</v>
      </c>
      <c r="B6202" s="1">
        <v>42129</v>
      </c>
      <c r="C6202" t="s">
        <v>1</v>
      </c>
      <c r="D6202">
        <v>1</v>
      </c>
      <c r="E6202" t="s">
        <v>869</v>
      </c>
      <c r="F6202" t="s">
        <v>13</v>
      </c>
      <c r="G6202" t="s">
        <v>4</v>
      </c>
      <c r="H6202" t="s">
        <v>870</v>
      </c>
      <c r="J6202" s="5"/>
      <c r="K6202" s="2">
        <v>68000</v>
      </c>
      <c r="L6202" s="5"/>
      <c r="M6202" s="2">
        <f t="shared" si="96"/>
        <v>-794433.81999999878</v>
      </c>
      <c r="P6202"/>
    </row>
    <row r="6203" spans="1:16" hidden="1">
      <c r="A6203" t="s">
        <v>906</v>
      </c>
      <c r="B6203" s="1">
        <v>42129</v>
      </c>
      <c r="C6203" t="s">
        <v>18</v>
      </c>
      <c r="D6203">
        <v>1</v>
      </c>
      <c r="E6203" t="s">
        <v>913</v>
      </c>
      <c r="F6203" t="s">
        <v>13</v>
      </c>
      <c r="G6203" t="s">
        <v>4</v>
      </c>
      <c r="H6203" t="s">
        <v>914</v>
      </c>
      <c r="J6203" s="5"/>
      <c r="K6203" s="2">
        <v>135000</v>
      </c>
      <c r="L6203" s="5"/>
      <c r="M6203" s="2">
        <f t="shared" si="96"/>
        <v>-929433.81999999878</v>
      </c>
      <c r="P6203"/>
    </row>
    <row r="6204" spans="1:16" hidden="1">
      <c r="A6204" t="s">
        <v>936</v>
      </c>
      <c r="B6204" s="1">
        <v>42129</v>
      </c>
      <c r="C6204" t="s">
        <v>6</v>
      </c>
      <c r="D6204">
        <v>1</v>
      </c>
      <c r="E6204" t="s">
        <v>943</v>
      </c>
      <c r="F6204" t="s">
        <v>29</v>
      </c>
      <c r="G6204" t="s">
        <v>4</v>
      </c>
      <c r="H6204" t="s">
        <v>944</v>
      </c>
      <c r="I6204" s="2">
        <v>1998.82</v>
      </c>
      <c r="J6204" s="5"/>
      <c r="L6204" s="5"/>
      <c r="M6204" s="2">
        <f t="shared" si="96"/>
        <v>-927434.99999999884</v>
      </c>
      <c r="P6204"/>
    </row>
    <row r="6205" spans="1:16" hidden="1">
      <c r="A6205" t="s">
        <v>977</v>
      </c>
      <c r="B6205" s="1">
        <v>42129</v>
      </c>
      <c r="C6205" t="s">
        <v>6</v>
      </c>
      <c r="D6205">
        <v>1</v>
      </c>
      <c r="E6205" t="s">
        <v>985</v>
      </c>
      <c r="F6205" t="s">
        <v>29</v>
      </c>
      <c r="G6205" t="s">
        <v>4</v>
      </c>
      <c r="H6205" t="s">
        <v>986</v>
      </c>
      <c r="I6205" s="2">
        <v>1150</v>
      </c>
      <c r="J6205" s="5"/>
      <c r="L6205" s="5"/>
      <c r="M6205" s="2">
        <f t="shared" si="96"/>
        <v>-926284.99999999884</v>
      </c>
      <c r="P6205"/>
    </row>
    <row r="6206" spans="1:16" hidden="1">
      <c r="A6206" t="s">
        <v>1015</v>
      </c>
      <c r="B6206" s="1">
        <v>42129</v>
      </c>
      <c r="C6206" t="s">
        <v>1</v>
      </c>
      <c r="D6206">
        <v>2</v>
      </c>
      <c r="E6206" t="s">
        <v>1018</v>
      </c>
      <c r="F6206" t="s">
        <v>3</v>
      </c>
      <c r="G6206" t="s">
        <v>4</v>
      </c>
      <c r="H6206" t="s">
        <v>5</v>
      </c>
      <c r="I6206" s="2">
        <v>103746.59</v>
      </c>
      <c r="J6206" s="5"/>
      <c r="L6206" s="5"/>
      <c r="M6206" s="2">
        <f t="shared" si="96"/>
        <v>-822538.40999999887</v>
      </c>
      <c r="P6206"/>
    </row>
    <row r="6207" spans="1:16" hidden="1">
      <c r="A6207" t="s">
        <v>1021</v>
      </c>
      <c r="B6207" s="1">
        <v>42129</v>
      </c>
      <c r="C6207" t="s">
        <v>1</v>
      </c>
      <c r="D6207">
        <v>1</v>
      </c>
      <c r="E6207" t="s">
        <v>1026</v>
      </c>
      <c r="F6207" t="s">
        <v>13</v>
      </c>
      <c r="G6207" t="s">
        <v>4</v>
      </c>
      <c r="H6207" t="s">
        <v>1027</v>
      </c>
      <c r="J6207" s="5"/>
      <c r="K6207" s="2">
        <v>103746.59</v>
      </c>
      <c r="L6207" s="5"/>
      <c r="M6207" s="2">
        <f t="shared" si="96"/>
        <v>-926284.99999999884</v>
      </c>
      <c r="P6207"/>
    </row>
    <row r="6208" spans="1:16" hidden="1">
      <c r="A6208" t="s">
        <v>1056</v>
      </c>
      <c r="B6208" s="1">
        <v>42129</v>
      </c>
      <c r="C6208" t="s">
        <v>6</v>
      </c>
      <c r="D6208">
        <v>1</v>
      </c>
      <c r="E6208" t="s">
        <v>1061</v>
      </c>
      <c r="F6208" t="s">
        <v>29</v>
      </c>
      <c r="G6208" t="s">
        <v>4</v>
      </c>
      <c r="H6208" t="s">
        <v>1062</v>
      </c>
      <c r="I6208" s="2">
        <v>537.57000000000005</v>
      </c>
      <c r="J6208" s="5"/>
      <c r="L6208" s="5"/>
      <c r="M6208" s="2">
        <f t="shared" si="96"/>
        <v>-925747.42999999889</v>
      </c>
      <c r="P6208"/>
    </row>
    <row r="6209" spans="1:16" hidden="1">
      <c r="A6209" t="s">
        <v>1063</v>
      </c>
      <c r="B6209" s="1">
        <v>42129</v>
      </c>
      <c r="C6209" t="s">
        <v>6</v>
      </c>
      <c r="D6209">
        <v>1</v>
      </c>
      <c r="E6209" t="s">
        <v>1074</v>
      </c>
      <c r="F6209" t="s">
        <v>8</v>
      </c>
      <c r="G6209" t="s">
        <v>4</v>
      </c>
      <c r="H6209" t="s">
        <v>74</v>
      </c>
      <c r="I6209" s="2">
        <v>3253.91</v>
      </c>
      <c r="J6209" s="5"/>
      <c r="L6209" s="5"/>
      <c r="M6209" s="2">
        <f t="shared" si="96"/>
        <v>-922493.51999999885</v>
      </c>
      <c r="P6209"/>
    </row>
    <row r="6210" spans="1:16" hidden="1">
      <c r="A6210" t="s">
        <v>1075</v>
      </c>
      <c r="B6210" s="1">
        <v>42129</v>
      </c>
      <c r="C6210" t="s">
        <v>1080</v>
      </c>
      <c r="D6210">
        <v>2</v>
      </c>
      <c r="E6210" t="s">
        <v>1081</v>
      </c>
      <c r="F6210" t="s">
        <v>78</v>
      </c>
      <c r="G6210" t="s">
        <v>4</v>
      </c>
      <c r="H6210" t="s">
        <v>74</v>
      </c>
      <c r="J6210" s="5"/>
      <c r="K6210" s="2">
        <v>4709.1000000000004</v>
      </c>
      <c r="L6210" s="5"/>
      <c r="M6210" s="2">
        <f t="shared" si="96"/>
        <v>-927202.61999999883</v>
      </c>
      <c r="P6210"/>
    </row>
    <row r="6211" spans="1:16" hidden="1">
      <c r="A6211" t="s">
        <v>1108</v>
      </c>
      <c r="B6211" s="1">
        <v>42129</v>
      </c>
      <c r="C6211" t="s">
        <v>11</v>
      </c>
      <c r="D6211">
        <v>1</v>
      </c>
      <c r="E6211" t="s">
        <v>1118</v>
      </c>
      <c r="F6211" t="s">
        <v>13</v>
      </c>
      <c r="G6211" t="s">
        <v>4</v>
      </c>
      <c r="H6211" t="s">
        <v>1119</v>
      </c>
      <c r="J6211" s="5"/>
      <c r="K6211" s="2">
        <v>1840</v>
      </c>
      <c r="L6211" s="5"/>
      <c r="M6211" s="2">
        <f t="shared" si="96"/>
        <v>-929042.61999999883</v>
      </c>
      <c r="P6211"/>
    </row>
    <row r="6212" spans="1:16" hidden="1">
      <c r="A6212" t="s">
        <v>1120</v>
      </c>
      <c r="B6212" s="1">
        <v>42129</v>
      </c>
      <c r="C6212" t="s">
        <v>11</v>
      </c>
      <c r="D6212">
        <v>1</v>
      </c>
      <c r="E6212" t="s">
        <v>1125</v>
      </c>
      <c r="F6212" t="s">
        <v>16</v>
      </c>
      <c r="G6212" t="s">
        <v>4</v>
      </c>
      <c r="H6212" t="s">
        <v>564</v>
      </c>
      <c r="J6212" s="5"/>
      <c r="K6212" s="2">
        <v>2200</v>
      </c>
      <c r="L6212" s="5"/>
      <c r="M6212" s="2">
        <f t="shared" si="96"/>
        <v>-931242.61999999883</v>
      </c>
      <c r="P6212"/>
    </row>
    <row r="6213" spans="1:16" hidden="1">
      <c r="A6213" t="s">
        <v>1126</v>
      </c>
      <c r="B6213" s="1">
        <v>42129</v>
      </c>
      <c r="C6213" t="s">
        <v>1</v>
      </c>
      <c r="D6213">
        <v>1</v>
      </c>
      <c r="E6213" t="s">
        <v>1137</v>
      </c>
      <c r="F6213" t="s">
        <v>16</v>
      </c>
      <c r="G6213" t="s">
        <v>4</v>
      </c>
      <c r="H6213" t="s">
        <v>1138</v>
      </c>
      <c r="J6213" s="5"/>
      <c r="K6213" s="2">
        <v>265000</v>
      </c>
      <c r="L6213" s="5"/>
      <c r="M6213" s="2">
        <f t="shared" si="96"/>
        <v>-1196242.6199999987</v>
      </c>
      <c r="P6213"/>
    </row>
    <row r="6214" spans="1:16" hidden="1">
      <c r="A6214" t="s">
        <v>1139</v>
      </c>
      <c r="B6214" s="1">
        <v>42129</v>
      </c>
      <c r="C6214" t="s">
        <v>18</v>
      </c>
      <c r="D6214">
        <v>2</v>
      </c>
      <c r="E6214" t="s">
        <v>1149</v>
      </c>
      <c r="F6214" t="s">
        <v>312</v>
      </c>
      <c r="G6214" t="s">
        <v>313</v>
      </c>
      <c r="H6214" t="s">
        <v>65</v>
      </c>
      <c r="J6214" s="5"/>
      <c r="K6214" s="2">
        <v>346.49</v>
      </c>
      <c r="L6214" s="5"/>
      <c r="M6214" s="2">
        <f t="shared" si="96"/>
        <v>-1196589.1099999987</v>
      </c>
      <c r="P6214"/>
    </row>
    <row r="6215" spans="1:16" hidden="1">
      <c r="A6215" t="s">
        <v>1150</v>
      </c>
      <c r="B6215" s="1">
        <v>42129</v>
      </c>
      <c r="C6215" t="s">
        <v>43</v>
      </c>
      <c r="D6215">
        <v>1</v>
      </c>
      <c r="E6215" t="s">
        <v>1157</v>
      </c>
      <c r="F6215" t="s">
        <v>13</v>
      </c>
      <c r="G6215" t="s">
        <v>4</v>
      </c>
      <c r="H6215" t="s">
        <v>1158</v>
      </c>
      <c r="J6215" s="5"/>
      <c r="K6215" s="2">
        <v>1025</v>
      </c>
      <c r="L6215" s="5"/>
      <c r="M6215" s="2">
        <f t="shared" si="96"/>
        <v>-1197614.1099999987</v>
      </c>
      <c r="P6215"/>
    </row>
    <row r="6216" spans="1:16" hidden="1">
      <c r="A6216" t="s">
        <v>1229</v>
      </c>
      <c r="B6216" s="1">
        <v>42129</v>
      </c>
      <c r="C6216" t="s">
        <v>195</v>
      </c>
      <c r="D6216">
        <v>1</v>
      </c>
      <c r="E6216" t="s">
        <v>1234</v>
      </c>
      <c r="F6216" t="s">
        <v>13</v>
      </c>
      <c r="G6216" t="s">
        <v>4</v>
      </c>
      <c r="H6216" t="s">
        <v>195</v>
      </c>
      <c r="J6216" s="5"/>
      <c r="K6216" s="2">
        <v>36231.33</v>
      </c>
      <c r="L6216" s="5"/>
      <c r="M6216" s="2">
        <f t="shared" si="96"/>
        <v>-1233845.4399999988</v>
      </c>
      <c r="P6216"/>
    </row>
    <row r="6217" spans="1:16" hidden="1">
      <c r="A6217" t="s">
        <v>1235</v>
      </c>
      <c r="B6217" s="1">
        <v>42129</v>
      </c>
      <c r="C6217" t="s">
        <v>240</v>
      </c>
      <c r="D6217">
        <v>1</v>
      </c>
      <c r="E6217" t="s">
        <v>1242</v>
      </c>
      <c r="F6217" t="s">
        <v>13</v>
      </c>
      <c r="G6217" t="s">
        <v>4</v>
      </c>
      <c r="H6217" t="s">
        <v>240</v>
      </c>
      <c r="J6217" s="5"/>
      <c r="K6217" s="2">
        <v>3253.91</v>
      </c>
      <c r="L6217" s="5"/>
      <c r="M6217" s="2">
        <f t="shared" ref="M6217:M6280" si="97">+M6216+I6217-K6217</f>
        <v>-1237099.3499999987</v>
      </c>
      <c r="P6217"/>
    </row>
    <row r="6218" spans="1:16" hidden="1">
      <c r="A6218" t="s">
        <v>1245</v>
      </c>
      <c r="B6218" s="1">
        <v>42129</v>
      </c>
      <c r="C6218" t="s">
        <v>200</v>
      </c>
      <c r="D6218">
        <v>1</v>
      </c>
      <c r="E6218" t="s">
        <v>1250</v>
      </c>
      <c r="F6218" t="s">
        <v>16</v>
      </c>
      <c r="G6218" t="s">
        <v>4</v>
      </c>
      <c r="H6218" t="s">
        <v>200</v>
      </c>
      <c r="J6218" s="5"/>
      <c r="K6218" s="2">
        <v>7181.78</v>
      </c>
      <c r="L6218" s="5"/>
      <c r="M6218" s="2">
        <f t="shared" si="97"/>
        <v>-1244281.1299999987</v>
      </c>
      <c r="P6218"/>
    </row>
    <row r="6219" spans="1:16" hidden="1">
      <c r="A6219" t="s">
        <v>1252</v>
      </c>
      <c r="B6219" s="1">
        <v>42129</v>
      </c>
      <c r="C6219" t="s">
        <v>18</v>
      </c>
      <c r="D6219">
        <v>1</v>
      </c>
      <c r="E6219" t="s">
        <v>1261</v>
      </c>
      <c r="F6219" t="s">
        <v>13</v>
      </c>
      <c r="G6219" t="s">
        <v>4</v>
      </c>
      <c r="H6219" t="s">
        <v>18</v>
      </c>
      <c r="J6219" s="5"/>
      <c r="K6219" s="2">
        <v>16942.060000000001</v>
      </c>
      <c r="L6219" s="5"/>
      <c r="M6219" s="2">
        <f t="shared" si="97"/>
        <v>-1261223.1899999988</v>
      </c>
      <c r="P6219"/>
    </row>
    <row r="6220" spans="1:16" hidden="1">
      <c r="A6220" t="s">
        <v>15116</v>
      </c>
      <c r="B6220" s="1">
        <v>42129</v>
      </c>
      <c r="C6220" t="s">
        <v>15139</v>
      </c>
      <c r="D6220">
        <v>2</v>
      </c>
      <c r="E6220" t="s">
        <v>15140</v>
      </c>
      <c r="F6220" t="s">
        <v>7054</v>
      </c>
      <c r="G6220" t="s">
        <v>4</v>
      </c>
      <c r="H6220" t="s">
        <v>3585</v>
      </c>
      <c r="I6220" s="2">
        <v>1839.99</v>
      </c>
      <c r="J6220" s="5"/>
      <c r="L6220" s="5"/>
      <c r="M6220" s="2">
        <f t="shared" si="97"/>
        <v>-1259383.1999999988</v>
      </c>
      <c r="P6220"/>
    </row>
    <row r="6221" spans="1:16" hidden="1">
      <c r="A6221" t="s">
        <v>15141</v>
      </c>
      <c r="B6221" s="1">
        <v>42129</v>
      </c>
      <c r="C6221" t="s">
        <v>15165</v>
      </c>
      <c r="D6221">
        <v>1</v>
      </c>
      <c r="E6221" t="s">
        <v>15166</v>
      </c>
      <c r="F6221" t="s">
        <v>13565</v>
      </c>
      <c r="G6221" t="s">
        <v>4</v>
      </c>
      <c r="H6221" t="s">
        <v>15167</v>
      </c>
      <c r="I6221" s="2">
        <v>20000</v>
      </c>
      <c r="J6221" s="5"/>
      <c r="L6221" s="5"/>
      <c r="M6221" s="2">
        <f t="shared" si="97"/>
        <v>-1239383.1999999988</v>
      </c>
      <c r="P6221"/>
    </row>
    <row r="6222" spans="1:16" hidden="1">
      <c r="A6222" t="s">
        <v>15168</v>
      </c>
      <c r="B6222" s="1">
        <v>42129</v>
      </c>
      <c r="C6222" t="s">
        <v>18</v>
      </c>
      <c r="D6222">
        <v>2</v>
      </c>
      <c r="E6222" t="s">
        <v>15188</v>
      </c>
      <c r="F6222" t="s">
        <v>13559</v>
      </c>
      <c r="G6222" t="s">
        <v>479</v>
      </c>
      <c r="H6222" t="s">
        <v>2468</v>
      </c>
      <c r="I6222" s="2">
        <v>932.51</v>
      </c>
      <c r="J6222" s="5"/>
      <c r="L6222" s="5"/>
      <c r="M6222" s="2">
        <f t="shared" si="97"/>
        <v>-1238450.6899999988</v>
      </c>
      <c r="P6222"/>
    </row>
    <row r="6223" spans="1:16" hidden="1">
      <c r="A6223" t="s">
        <v>15189</v>
      </c>
      <c r="B6223" s="1">
        <v>42129</v>
      </c>
      <c r="C6223" t="s">
        <v>15214</v>
      </c>
      <c r="D6223">
        <v>2</v>
      </c>
      <c r="E6223" t="s">
        <v>15215</v>
      </c>
      <c r="F6223" t="s">
        <v>7054</v>
      </c>
      <c r="G6223" t="s">
        <v>4</v>
      </c>
      <c r="H6223" t="s">
        <v>15216</v>
      </c>
      <c r="I6223" s="2">
        <v>6260.01</v>
      </c>
      <c r="J6223" s="5"/>
      <c r="L6223" s="5"/>
      <c r="M6223" s="2">
        <f t="shared" si="97"/>
        <v>-1232190.6799999988</v>
      </c>
      <c r="P6223"/>
    </row>
    <row r="6224" spans="1:16" hidden="1">
      <c r="A6224" t="s">
        <v>15217</v>
      </c>
      <c r="B6224" s="1">
        <v>42129</v>
      </c>
      <c r="C6224" t="s">
        <v>15237</v>
      </c>
      <c r="D6224">
        <v>1</v>
      </c>
      <c r="E6224" t="s">
        <v>15238</v>
      </c>
      <c r="F6224" t="s">
        <v>13565</v>
      </c>
      <c r="G6224" t="s">
        <v>4</v>
      </c>
      <c r="H6224" t="s">
        <v>736</v>
      </c>
      <c r="I6224" s="2">
        <v>362800</v>
      </c>
      <c r="J6224" s="5"/>
      <c r="L6224" s="5"/>
      <c r="M6224" s="2">
        <f t="shared" si="97"/>
        <v>-869390.67999999877</v>
      </c>
      <c r="P6224"/>
    </row>
    <row r="6225" spans="1:16" hidden="1">
      <c r="A6225" t="s">
        <v>15239</v>
      </c>
      <c r="B6225" s="1">
        <v>42129</v>
      </c>
      <c r="C6225" t="s">
        <v>15258</v>
      </c>
      <c r="D6225">
        <v>1</v>
      </c>
      <c r="E6225" t="s">
        <v>15259</v>
      </c>
      <c r="F6225" t="s">
        <v>13565</v>
      </c>
      <c r="G6225" t="s">
        <v>4</v>
      </c>
      <c r="H6225" t="s">
        <v>15260</v>
      </c>
      <c r="I6225" s="2">
        <v>362800</v>
      </c>
      <c r="J6225" s="5"/>
      <c r="L6225" s="5"/>
      <c r="M6225" s="2">
        <f t="shared" si="97"/>
        <v>-506590.67999999877</v>
      </c>
      <c r="P6225"/>
    </row>
    <row r="6226" spans="1:16" hidden="1">
      <c r="A6226" t="s">
        <v>15261</v>
      </c>
      <c r="B6226" s="1">
        <v>42129</v>
      </c>
      <c r="C6226" t="s">
        <v>15284</v>
      </c>
      <c r="D6226">
        <v>2</v>
      </c>
      <c r="E6226" t="s">
        <v>15285</v>
      </c>
      <c r="F6226" t="s">
        <v>7054</v>
      </c>
      <c r="G6226" t="s">
        <v>4</v>
      </c>
      <c r="H6226" t="s">
        <v>14711</v>
      </c>
      <c r="I6226" s="2">
        <v>2990</v>
      </c>
      <c r="J6226" s="5"/>
      <c r="L6226" s="5"/>
      <c r="M6226" s="2">
        <f t="shared" si="97"/>
        <v>-503600.67999999877</v>
      </c>
      <c r="P6226"/>
    </row>
    <row r="6227" spans="1:16" hidden="1">
      <c r="A6227" t="s">
        <v>15286</v>
      </c>
      <c r="B6227" s="1">
        <v>42129</v>
      </c>
      <c r="C6227" t="s">
        <v>15128</v>
      </c>
      <c r="D6227">
        <v>2</v>
      </c>
      <c r="E6227" t="s">
        <v>15311</v>
      </c>
      <c r="F6227" t="s">
        <v>13559</v>
      </c>
      <c r="G6227" t="s">
        <v>479</v>
      </c>
      <c r="H6227" t="s">
        <v>15312</v>
      </c>
      <c r="I6227" s="2">
        <v>798.59</v>
      </c>
      <c r="J6227" s="5"/>
      <c r="L6227" s="5"/>
      <c r="M6227" s="2">
        <f t="shared" si="97"/>
        <v>-502802.08999999875</v>
      </c>
      <c r="P6227"/>
    </row>
    <row r="6228" spans="1:16" hidden="1">
      <c r="A6228" t="s">
        <v>15313</v>
      </c>
      <c r="B6228" s="1">
        <v>42129</v>
      </c>
      <c r="C6228" t="s">
        <v>674</v>
      </c>
      <c r="D6228">
        <v>2</v>
      </c>
      <c r="E6228" t="s">
        <v>15334</v>
      </c>
      <c r="F6228" t="s">
        <v>13559</v>
      </c>
      <c r="G6228" t="s">
        <v>479</v>
      </c>
      <c r="H6228" t="s">
        <v>829</v>
      </c>
      <c r="J6228" s="5"/>
      <c r="K6228" s="2">
        <v>3746.16</v>
      </c>
      <c r="L6228" s="5"/>
      <c r="M6228" s="2">
        <f t="shared" si="97"/>
        <v>-506548.24999999872</v>
      </c>
      <c r="P6228"/>
    </row>
    <row r="6229" spans="1:16" hidden="1">
      <c r="A6229" t="s">
        <v>15313</v>
      </c>
      <c r="B6229" s="1">
        <v>42129</v>
      </c>
      <c r="C6229" t="s">
        <v>674</v>
      </c>
      <c r="D6229">
        <v>2</v>
      </c>
      <c r="E6229" t="s">
        <v>15334</v>
      </c>
      <c r="F6229" t="s">
        <v>13559</v>
      </c>
      <c r="G6229" t="s">
        <v>479</v>
      </c>
      <c r="H6229" t="s">
        <v>829</v>
      </c>
      <c r="I6229" s="2">
        <v>3746.16</v>
      </c>
      <c r="J6229" s="5"/>
      <c r="L6229" s="5"/>
      <c r="M6229" s="2">
        <f t="shared" si="97"/>
        <v>-502802.08999999875</v>
      </c>
      <c r="P6229"/>
    </row>
    <row r="6230" spans="1:16" hidden="1">
      <c r="A6230" t="s">
        <v>15336</v>
      </c>
      <c r="B6230" s="1">
        <v>42129</v>
      </c>
      <c r="C6230" t="s">
        <v>15356</v>
      </c>
      <c r="D6230">
        <v>2</v>
      </c>
      <c r="E6230" t="s">
        <v>15357</v>
      </c>
      <c r="F6230" t="s">
        <v>7054</v>
      </c>
      <c r="G6230" t="s">
        <v>4</v>
      </c>
      <c r="H6230" t="s">
        <v>3614</v>
      </c>
      <c r="I6230" s="2">
        <v>1361.14</v>
      </c>
      <c r="J6230" s="5"/>
      <c r="L6230" s="5"/>
      <c r="M6230" s="2">
        <f t="shared" si="97"/>
        <v>-501440.94999999873</v>
      </c>
      <c r="P6230"/>
    </row>
    <row r="6231" spans="1:16" hidden="1">
      <c r="A6231" t="s">
        <v>15360</v>
      </c>
      <c r="B6231" s="1">
        <v>42129</v>
      </c>
      <c r="C6231" t="s">
        <v>18</v>
      </c>
      <c r="D6231">
        <v>2</v>
      </c>
      <c r="E6231" t="s">
        <v>15380</v>
      </c>
      <c r="F6231" t="s">
        <v>13559</v>
      </c>
      <c r="G6231" t="s">
        <v>479</v>
      </c>
      <c r="H6231" t="s">
        <v>65</v>
      </c>
      <c r="I6231" s="2">
        <v>346.49</v>
      </c>
      <c r="J6231" s="5"/>
      <c r="L6231" s="5"/>
      <c r="M6231" s="2">
        <f t="shared" si="97"/>
        <v>-501094.45999999874</v>
      </c>
      <c r="P6231"/>
    </row>
    <row r="6232" spans="1:16" hidden="1">
      <c r="A6232" t="s">
        <v>15383</v>
      </c>
      <c r="B6232" s="1">
        <v>42129</v>
      </c>
      <c r="C6232" t="s">
        <v>18</v>
      </c>
      <c r="D6232">
        <v>2</v>
      </c>
      <c r="E6232" t="s">
        <v>15400</v>
      </c>
      <c r="F6232" t="s">
        <v>13559</v>
      </c>
      <c r="G6232" t="s">
        <v>479</v>
      </c>
      <c r="H6232" t="s">
        <v>65</v>
      </c>
      <c r="I6232" s="2">
        <v>346.49</v>
      </c>
      <c r="J6232" s="5"/>
      <c r="L6232" s="5"/>
      <c r="M6232" s="2">
        <f t="shared" si="97"/>
        <v>-500747.96999999875</v>
      </c>
      <c r="P6232"/>
    </row>
    <row r="6233" spans="1:16" hidden="1">
      <c r="A6233" t="s">
        <v>15404</v>
      </c>
      <c r="B6233" s="1">
        <v>42129</v>
      </c>
      <c r="C6233" t="s">
        <v>18</v>
      </c>
      <c r="D6233">
        <v>2</v>
      </c>
      <c r="E6233" t="s">
        <v>15427</v>
      </c>
      <c r="F6233" t="s">
        <v>13559</v>
      </c>
      <c r="G6233" t="s">
        <v>479</v>
      </c>
      <c r="H6233" t="s">
        <v>65</v>
      </c>
      <c r="I6233" s="2">
        <v>64.47</v>
      </c>
      <c r="J6233" s="5"/>
      <c r="L6233" s="5"/>
      <c r="M6233" s="2">
        <f t="shared" si="97"/>
        <v>-500683.49999999878</v>
      </c>
      <c r="P6233"/>
    </row>
    <row r="6234" spans="1:16" hidden="1">
      <c r="A6234" t="s">
        <v>15431</v>
      </c>
      <c r="B6234" s="1">
        <v>42129</v>
      </c>
      <c r="C6234" t="s">
        <v>14110</v>
      </c>
      <c r="D6234">
        <v>1</v>
      </c>
      <c r="E6234" t="s">
        <v>15455</v>
      </c>
      <c r="F6234" t="s">
        <v>13565</v>
      </c>
      <c r="G6234" t="s">
        <v>4</v>
      </c>
      <c r="H6234" t="s">
        <v>870</v>
      </c>
      <c r="I6234" s="2">
        <v>68000</v>
      </c>
      <c r="J6234" s="5"/>
      <c r="L6234" s="5"/>
      <c r="M6234" s="2">
        <f t="shared" si="97"/>
        <v>-432683.49999999878</v>
      </c>
      <c r="P6234"/>
    </row>
    <row r="6235" spans="1:16" hidden="1">
      <c r="A6235" t="s">
        <v>15458</v>
      </c>
      <c r="B6235" s="1">
        <v>42129</v>
      </c>
      <c r="C6235" t="s">
        <v>15481</v>
      </c>
      <c r="D6235">
        <v>2</v>
      </c>
      <c r="E6235" t="s">
        <v>15482</v>
      </c>
      <c r="F6235" t="s">
        <v>7054</v>
      </c>
      <c r="G6235" t="s">
        <v>4</v>
      </c>
      <c r="H6235" t="s">
        <v>15483</v>
      </c>
      <c r="I6235" s="2">
        <v>570</v>
      </c>
      <c r="J6235" s="5"/>
      <c r="L6235" s="5"/>
      <c r="M6235" s="2">
        <f t="shared" si="97"/>
        <v>-432113.49999999878</v>
      </c>
      <c r="P6235"/>
    </row>
    <row r="6236" spans="1:16" hidden="1">
      <c r="A6236" t="s">
        <v>15486</v>
      </c>
      <c r="B6236" s="1">
        <v>42129</v>
      </c>
      <c r="C6236" t="s">
        <v>15070</v>
      </c>
      <c r="D6236">
        <v>1</v>
      </c>
      <c r="E6236" t="s">
        <v>15506</v>
      </c>
      <c r="F6236" t="s">
        <v>13565</v>
      </c>
      <c r="G6236" t="s">
        <v>4</v>
      </c>
      <c r="H6236" t="s">
        <v>1138</v>
      </c>
      <c r="I6236" s="2">
        <v>135000</v>
      </c>
      <c r="J6236" s="5"/>
      <c r="L6236" s="5"/>
      <c r="M6236" s="2">
        <f t="shared" si="97"/>
        <v>-297113.49999999878</v>
      </c>
      <c r="P6236"/>
    </row>
    <row r="6237" spans="1:16" hidden="1">
      <c r="A6237" t="s">
        <v>15508</v>
      </c>
      <c r="B6237" s="1">
        <v>42129</v>
      </c>
      <c r="C6237" t="s">
        <v>15532</v>
      </c>
      <c r="D6237">
        <v>2</v>
      </c>
      <c r="E6237" t="s">
        <v>15533</v>
      </c>
      <c r="F6237" t="s">
        <v>7054</v>
      </c>
      <c r="G6237" t="s">
        <v>4</v>
      </c>
      <c r="H6237" t="s">
        <v>676</v>
      </c>
      <c r="I6237" s="2">
        <v>600.01</v>
      </c>
      <c r="J6237" s="5"/>
      <c r="L6237" s="5"/>
      <c r="M6237" s="2">
        <f t="shared" si="97"/>
        <v>-296513.48999999877</v>
      </c>
      <c r="P6237"/>
    </row>
    <row r="6238" spans="1:16" hidden="1">
      <c r="A6238" t="s">
        <v>15535</v>
      </c>
      <c r="B6238" s="1">
        <v>42129</v>
      </c>
      <c r="C6238" t="s">
        <v>15553</v>
      </c>
      <c r="D6238">
        <v>2</v>
      </c>
      <c r="E6238" t="s">
        <v>15554</v>
      </c>
      <c r="F6238" t="s">
        <v>7054</v>
      </c>
      <c r="G6238" t="s">
        <v>4</v>
      </c>
      <c r="H6238" t="s">
        <v>15555</v>
      </c>
      <c r="I6238" s="2">
        <v>1025</v>
      </c>
      <c r="J6238" s="5"/>
      <c r="L6238" s="5"/>
      <c r="M6238" s="2">
        <f t="shared" si="97"/>
        <v>-295488.48999999877</v>
      </c>
      <c r="P6238"/>
    </row>
    <row r="6239" spans="1:16" hidden="1">
      <c r="A6239" t="s">
        <v>15557</v>
      </c>
      <c r="B6239" s="1">
        <v>42129</v>
      </c>
      <c r="C6239" t="s">
        <v>15576</v>
      </c>
      <c r="D6239">
        <v>2</v>
      </c>
      <c r="E6239" t="s">
        <v>15577</v>
      </c>
      <c r="F6239" t="s">
        <v>7054</v>
      </c>
      <c r="G6239" t="s">
        <v>4</v>
      </c>
      <c r="H6239" t="s">
        <v>15578</v>
      </c>
      <c r="I6239" s="2">
        <v>4100</v>
      </c>
      <c r="J6239" s="5"/>
      <c r="L6239" s="5"/>
      <c r="M6239" s="2">
        <f t="shared" si="97"/>
        <v>-291388.48999999877</v>
      </c>
      <c r="P6239"/>
    </row>
    <row r="6240" spans="1:16" hidden="1">
      <c r="A6240" t="s">
        <v>15580</v>
      </c>
      <c r="B6240" s="1">
        <v>42129</v>
      </c>
      <c r="C6240" t="s">
        <v>15599</v>
      </c>
      <c r="D6240">
        <v>2</v>
      </c>
      <c r="E6240" t="s">
        <v>15600</v>
      </c>
      <c r="F6240" t="s">
        <v>7054</v>
      </c>
      <c r="G6240" t="s">
        <v>4</v>
      </c>
      <c r="H6240" t="s">
        <v>15601</v>
      </c>
      <c r="I6240" s="2">
        <v>1025</v>
      </c>
      <c r="J6240" s="5"/>
      <c r="L6240" s="5"/>
      <c r="M6240" s="2">
        <f t="shared" si="97"/>
        <v>-290363.48999999877</v>
      </c>
      <c r="P6240"/>
    </row>
    <row r="6241" spans="1:16" hidden="1">
      <c r="A6241" t="s">
        <v>15603</v>
      </c>
      <c r="B6241" s="1">
        <v>42129</v>
      </c>
      <c r="C6241" t="s">
        <v>18</v>
      </c>
      <c r="D6241">
        <v>2</v>
      </c>
      <c r="E6241" t="s">
        <v>15626</v>
      </c>
      <c r="F6241" t="s">
        <v>13559</v>
      </c>
      <c r="G6241" t="s">
        <v>479</v>
      </c>
      <c r="H6241" t="s">
        <v>1178</v>
      </c>
      <c r="I6241" s="2">
        <v>586.70000000000005</v>
      </c>
      <c r="J6241" s="5"/>
      <c r="L6241" s="5"/>
      <c r="M6241" s="2">
        <f t="shared" si="97"/>
        <v>-289776.78999999876</v>
      </c>
      <c r="P6241"/>
    </row>
    <row r="6242" spans="1:16" hidden="1">
      <c r="A6242" t="s">
        <v>15630</v>
      </c>
      <c r="B6242" s="1">
        <v>42129</v>
      </c>
      <c r="C6242" t="s">
        <v>18</v>
      </c>
      <c r="D6242">
        <v>2</v>
      </c>
      <c r="E6242" t="s">
        <v>15652</v>
      </c>
      <c r="F6242" t="s">
        <v>13559</v>
      </c>
      <c r="G6242" t="s">
        <v>479</v>
      </c>
      <c r="H6242" t="s">
        <v>15653</v>
      </c>
      <c r="I6242" s="2">
        <v>74.599999999999994</v>
      </c>
      <c r="J6242" s="5"/>
      <c r="L6242" s="5"/>
      <c r="M6242" s="2">
        <f t="shared" si="97"/>
        <v>-289702.18999999878</v>
      </c>
      <c r="P6242"/>
    </row>
    <row r="6243" spans="1:16" hidden="1">
      <c r="A6243" t="s">
        <v>15656</v>
      </c>
      <c r="B6243" s="1">
        <v>42129</v>
      </c>
      <c r="C6243" t="s">
        <v>15678</v>
      </c>
      <c r="D6243">
        <v>2</v>
      </c>
      <c r="E6243" t="s">
        <v>15679</v>
      </c>
      <c r="F6243" t="s">
        <v>7054</v>
      </c>
      <c r="G6243" t="s">
        <v>4</v>
      </c>
      <c r="H6243" t="s">
        <v>3531</v>
      </c>
      <c r="J6243" s="5"/>
      <c r="K6243" s="2">
        <v>1840.97</v>
      </c>
      <c r="L6243" s="5"/>
      <c r="M6243" s="2">
        <f t="shared" si="97"/>
        <v>-291543.15999999875</v>
      </c>
      <c r="P6243"/>
    </row>
    <row r="6244" spans="1:16" hidden="1">
      <c r="A6244" t="s">
        <v>15656</v>
      </c>
      <c r="B6244" s="1">
        <v>42129</v>
      </c>
      <c r="C6244" t="s">
        <v>15678</v>
      </c>
      <c r="D6244">
        <v>2</v>
      </c>
      <c r="E6244" t="s">
        <v>15679</v>
      </c>
      <c r="F6244" t="s">
        <v>7054</v>
      </c>
      <c r="G6244" t="s">
        <v>4</v>
      </c>
      <c r="H6244" t="s">
        <v>3531</v>
      </c>
      <c r="I6244" s="2">
        <v>4100.01</v>
      </c>
      <c r="J6244" s="5"/>
      <c r="L6244" s="5"/>
      <c r="M6244" s="2">
        <f t="shared" si="97"/>
        <v>-287443.14999999874</v>
      </c>
      <c r="P6244"/>
    </row>
    <row r="6245" spans="1:16" hidden="1">
      <c r="A6245" t="s">
        <v>15682</v>
      </c>
      <c r="B6245" s="1">
        <v>42129</v>
      </c>
      <c r="C6245" t="s">
        <v>18</v>
      </c>
      <c r="D6245">
        <v>2</v>
      </c>
      <c r="E6245" t="s">
        <v>15703</v>
      </c>
      <c r="F6245" t="s">
        <v>13559</v>
      </c>
      <c r="G6245" t="s">
        <v>479</v>
      </c>
      <c r="H6245" t="s">
        <v>65</v>
      </c>
      <c r="I6245" s="2">
        <v>742.3</v>
      </c>
      <c r="J6245" s="5"/>
      <c r="L6245" s="5"/>
      <c r="M6245" s="2">
        <f t="shared" si="97"/>
        <v>-286700.84999999875</v>
      </c>
      <c r="P6245"/>
    </row>
    <row r="6246" spans="1:16" hidden="1">
      <c r="A6246" t="s">
        <v>15707</v>
      </c>
      <c r="B6246" s="1">
        <v>42129</v>
      </c>
      <c r="C6246" t="s">
        <v>15729</v>
      </c>
      <c r="D6246">
        <v>2</v>
      </c>
      <c r="E6246" t="s">
        <v>15730</v>
      </c>
      <c r="F6246" t="s">
        <v>7054</v>
      </c>
      <c r="G6246" t="s">
        <v>4</v>
      </c>
      <c r="H6246" t="s">
        <v>15731</v>
      </c>
      <c r="I6246" s="2">
        <v>1025</v>
      </c>
      <c r="J6246" s="5"/>
      <c r="L6246" s="5"/>
      <c r="M6246" s="2">
        <f t="shared" si="97"/>
        <v>-285675.84999999875</v>
      </c>
      <c r="P6246"/>
    </row>
    <row r="6247" spans="1:16" hidden="1">
      <c r="A6247" t="s">
        <v>15734</v>
      </c>
      <c r="B6247" s="1">
        <v>42129</v>
      </c>
      <c r="C6247" t="s">
        <v>15754</v>
      </c>
      <c r="D6247">
        <v>2</v>
      </c>
      <c r="E6247" t="s">
        <v>15755</v>
      </c>
      <c r="F6247" t="s">
        <v>7054</v>
      </c>
      <c r="G6247" t="s">
        <v>4</v>
      </c>
      <c r="H6247" t="s">
        <v>15756</v>
      </c>
      <c r="I6247" s="2">
        <v>2990</v>
      </c>
      <c r="J6247" s="5"/>
      <c r="L6247" s="5"/>
      <c r="M6247" s="2">
        <f t="shared" si="97"/>
        <v>-282685.84999999875</v>
      </c>
      <c r="P6247"/>
    </row>
    <row r="6248" spans="1:16" hidden="1">
      <c r="A6248" t="s">
        <v>15758</v>
      </c>
      <c r="B6248" s="1">
        <v>42129</v>
      </c>
      <c r="C6248" t="s">
        <v>15779</v>
      </c>
      <c r="D6248">
        <v>2</v>
      </c>
      <c r="E6248" t="s">
        <v>15780</v>
      </c>
      <c r="F6248" t="s">
        <v>7054</v>
      </c>
      <c r="G6248" t="s">
        <v>4</v>
      </c>
      <c r="H6248" t="s">
        <v>15781</v>
      </c>
      <c r="I6248" s="2">
        <v>1025</v>
      </c>
      <c r="J6248" s="5"/>
      <c r="L6248" s="5"/>
      <c r="M6248" s="2">
        <f t="shared" si="97"/>
        <v>-281660.84999999875</v>
      </c>
      <c r="P6248"/>
    </row>
    <row r="6249" spans="1:16" hidden="1">
      <c r="A6249" t="s">
        <v>15784</v>
      </c>
      <c r="B6249" s="1">
        <v>42129</v>
      </c>
      <c r="C6249" t="s">
        <v>1080</v>
      </c>
      <c r="D6249">
        <v>2</v>
      </c>
      <c r="E6249" t="s">
        <v>15808</v>
      </c>
      <c r="F6249" t="s">
        <v>7054</v>
      </c>
      <c r="G6249" t="s">
        <v>4</v>
      </c>
      <c r="H6249" t="s">
        <v>74</v>
      </c>
      <c r="I6249" s="2">
        <v>4709.1000000000004</v>
      </c>
      <c r="J6249" s="5"/>
      <c r="L6249" s="5"/>
      <c r="M6249" s="2">
        <f t="shared" si="97"/>
        <v>-276951.74999999878</v>
      </c>
      <c r="P6249"/>
    </row>
    <row r="6250" spans="1:16" hidden="1">
      <c r="A6250" t="s">
        <v>15810</v>
      </c>
      <c r="B6250" s="1">
        <v>42129</v>
      </c>
      <c r="C6250" t="s">
        <v>15831</v>
      </c>
      <c r="D6250">
        <v>2</v>
      </c>
      <c r="E6250" t="s">
        <v>15832</v>
      </c>
      <c r="F6250" t="s">
        <v>7054</v>
      </c>
      <c r="G6250" t="s">
        <v>4</v>
      </c>
      <c r="H6250" t="s">
        <v>3118</v>
      </c>
      <c r="I6250" s="2">
        <v>6030.02</v>
      </c>
      <c r="J6250" s="5"/>
      <c r="L6250" s="5"/>
      <c r="M6250" s="2">
        <f t="shared" si="97"/>
        <v>-270921.72999999876</v>
      </c>
      <c r="P6250"/>
    </row>
    <row r="6251" spans="1:16" hidden="1">
      <c r="A6251" t="s">
        <v>15835</v>
      </c>
      <c r="B6251" s="1">
        <v>42129</v>
      </c>
      <c r="C6251" t="s">
        <v>15853</v>
      </c>
      <c r="D6251">
        <v>2</v>
      </c>
      <c r="E6251" t="s">
        <v>15854</v>
      </c>
      <c r="F6251" t="s">
        <v>7054</v>
      </c>
      <c r="G6251" t="s">
        <v>4</v>
      </c>
      <c r="H6251" t="s">
        <v>15855</v>
      </c>
      <c r="I6251" s="2">
        <v>255.2</v>
      </c>
      <c r="J6251" s="5"/>
      <c r="L6251" s="5"/>
      <c r="M6251" s="2">
        <f t="shared" si="97"/>
        <v>-270666.52999999875</v>
      </c>
      <c r="P6251"/>
    </row>
    <row r="6252" spans="1:16" hidden="1">
      <c r="A6252" t="s">
        <v>15858</v>
      </c>
      <c r="B6252" s="1">
        <v>42129</v>
      </c>
      <c r="C6252" t="s">
        <v>1080</v>
      </c>
      <c r="D6252">
        <v>2</v>
      </c>
      <c r="E6252" t="s">
        <v>15877</v>
      </c>
      <c r="F6252" t="s">
        <v>7054</v>
      </c>
      <c r="G6252" t="s">
        <v>4</v>
      </c>
      <c r="H6252" t="s">
        <v>74</v>
      </c>
      <c r="J6252" s="5"/>
      <c r="K6252" s="2">
        <v>4709.1000000000004</v>
      </c>
      <c r="L6252" s="5"/>
      <c r="M6252" s="2">
        <f t="shared" si="97"/>
        <v>-275375.62999999872</v>
      </c>
      <c r="P6252"/>
    </row>
    <row r="6253" spans="1:16" hidden="1">
      <c r="A6253" t="s">
        <v>15858</v>
      </c>
      <c r="B6253" s="1">
        <v>42129</v>
      </c>
      <c r="C6253" t="s">
        <v>1080</v>
      </c>
      <c r="D6253">
        <v>2</v>
      </c>
      <c r="E6253" t="s">
        <v>15877</v>
      </c>
      <c r="F6253" t="s">
        <v>7054</v>
      </c>
      <c r="G6253" t="s">
        <v>4</v>
      </c>
      <c r="H6253" t="s">
        <v>74</v>
      </c>
      <c r="I6253" s="2">
        <v>4709.1000000000004</v>
      </c>
      <c r="J6253" s="5"/>
      <c r="L6253" s="5"/>
      <c r="M6253" s="2">
        <f t="shared" si="97"/>
        <v>-270666.52999999875</v>
      </c>
      <c r="P6253"/>
    </row>
    <row r="6254" spans="1:16" hidden="1">
      <c r="A6254" t="s">
        <v>15880</v>
      </c>
      <c r="B6254" s="1">
        <v>42129</v>
      </c>
      <c r="C6254" t="s">
        <v>15899</v>
      </c>
      <c r="D6254">
        <v>2</v>
      </c>
      <c r="E6254" t="s">
        <v>15900</v>
      </c>
      <c r="F6254" t="s">
        <v>7054</v>
      </c>
      <c r="G6254" t="s">
        <v>4</v>
      </c>
      <c r="H6254" t="s">
        <v>4113</v>
      </c>
      <c r="I6254" s="2">
        <v>2200</v>
      </c>
      <c r="J6254" s="5"/>
      <c r="L6254" s="5"/>
      <c r="M6254" s="2">
        <f t="shared" si="97"/>
        <v>-268466.52999999875</v>
      </c>
      <c r="P6254"/>
    </row>
    <row r="6255" spans="1:16" hidden="1">
      <c r="A6255" t="s">
        <v>15903</v>
      </c>
      <c r="B6255" s="1">
        <v>42129</v>
      </c>
      <c r="C6255" t="s">
        <v>1496</v>
      </c>
      <c r="D6255">
        <v>2</v>
      </c>
      <c r="E6255" t="s">
        <v>15920</v>
      </c>
      <c r="F6255" t="s">
        <v>7054</v>
      </c>
      <c r="G6255" t="s">
        <v>4</v>
      </c>
      <c r="H6255" t="s">
        <v>1498</v>
      </c>
      <c r="I6255" s="2">
        <v>1840</v>
      </c>
      <c r="J6255" s="5"/>
      <c r="L6255" s="5"/>
      <c r="M6255" s="2">
        <f t="shared" si="97"/>
        <v>-266626.52999999875</v>
      </c>
      <c r="P6255"/>
    </row>
    <row r="6256" spans="1:16" hidden="1">
      <c r="A6256" t="s">
        <v>15923</v>
      </c>
      <c r="B6256" s="1">
        <v>42129</v>
      </c>
      <c r="C6256" t="s">
        <v>15943</v>
      </c>
      <c r="D6256">
        <v>2</v>
      </c>
      <c r="E6256" t="s">
        <v>15944</v>
      </c>
      <c r="F6256" t="s">
        <v>7054</v>
      </c>
      <c r="G6256" t="s">
        <v>4</v>
      </c>
      <c r="H6256" t="s">
        <v>564</v>
      </c>
      <c r="I6256" s="2">
        <v>2200</v>
      </c>
      <c r="J6256" s="5"/>
      <c r="L6256" s="5"/>
      <c r="M6256" s="2">
        <f t="shared" si="97"/>
        <v>-264426.52999999875</v>
      </c>
      <c r="P6256"/>
    </row>
    <row r="6257" spans="1:16" hidden="1">
      <c r="A6257" t="s">
        <v>15947</v>
      </c>
      <c r="B6257" s="1">
        <v>42129</v>
      </c>
      <c r="C6257" t="s">
        <v>15973</v>
      </c>
      <c r="D6257">
        <v>1</v>
      </c>
      <c r="E6257" t="s">
        <v>15974</v>
      </c>
      <c r="F6257" t="s">
        <v>13565</v>
      </c>
      <c r="G6257" t="s">
        <v>4</v>
      </c>
      <c r="H6257" t="s">
        <v>15072</v>
      </c>
      <c r="I6257" s="2">
        <v>265000</v>
      </c>
      <c r="J6257" s="5"/>
      <c r="L6257" s="5"/>
      <c r="M6257" s="2">
        <f t="shared" si="97"/>
        <v>573.47000000125263</v>
      </c>
      <c r="P6257"/>
    </row>
    <row r="6258" spans="1:16" hidden="1">
      <c r="A6258" t="s">
        <v>15978</v>
      </c>
      <c r="B6258" s="1">
        <v>42129</v>
      </c>
      <c r="C6258" t="s">
        <v>16001</v>
      </c>
      <c r="D6258">
        <v>2</v>
      </c>
      <c r="E6258" t="s">
        <v>16002</v>
      </c>
      <c r="F6258" t="s">
        <v>7054</v>
      </c>
      <c r="G6258" t="s">
        <v>4</v>
      </c>
      <c r="H6258" t="s">
        <v>16003</v>
      </c>
      <c r="I6258" s="2">
        <v>4100</v>
      </c>
      <c r="J6258" s="5"/>
      <c r="L6258" s="5"/>
      <c r="M6258" s="2">
        <f t="shared" si="97"/>
        <v>4673.4700000012526</v>
      </c>
      <c r="P6258"/>
    </row>
    <row r="6259" spans="1:16" hidden="1">
      <c r="A6259" t="s">
        <v>16007</v>
      </c>
      <c r="B6259" s="1">
        <v>42129</v>
      </c>
      <c r="C6259" t="s">
        <v>1554</v>
      </c>
      <c r="D6259">
        <v>2</v>
      </c>
      <c r="E6259" t="s">
        <v>16027</v>
      </c>
      <c r="F6259" t="s">
        <v>7054</v>
      </c>
      <c r="G6259" t="s">
        <v>4</v>
      </c>
      <c r="H6259" t="s">
        <v>1556</v>
      </c>
      <c r="I6259" s="2">
        <v>1025</v>
      </c>
      <c r="J6259" s="5"/>
      <c r="L6259" s="5"/>
      <c r="M6259" s="2">
        <f t="shared" si="97"/>
        <v>5698.4700000012526</v>
      </c>
      <c r="P6259"/>
    </row>
    <row r="6260" spans="1:16" hidden="1">
      <c r="A6260" t="s">
        <v>1287</v>
      </c>
      <c r="B6260" s="36">
        <v>42130</v>
      </c>
      <c r="C6260" s="35" t="s">
        <v>1080</v>
      </c>
      <c r="D6260" s="35">
        <v>2</v>
      </c>
      <c r="E6260" s="35" t="s">
        <v>1290</v>
      </c>
      <c r="F6260" s="35" t="s">
        <v>78</v>
      </c>
      <c r="G6260" s="35" t="s">
        <v>4</v>
      </c>
      <c r="H6260" s="35" t="s">
        <v>74</v>
      </c>
      <c r="I6260" s="11"/>
      <c r="J6260" s="12"/>
      <c r="K6260" s="11">
        <v>4709.1000000000004</v>
      </c>
      <c r="L6260" s="12"/>
      <c r="M6260" s="11">
        <f t="shared" si="97"/>
        <v>989.37000000125227</v>
      </c>
      <c r="P6260"/>
    </row>
    <row r="6261" spans="1:16" hidden="1">
      <c r="A6261" t="s">
        <v>1287</v>
      </c>
      <c r="B6261" s="1">
        <v>42130</v>
      </c>
      <c r="C6261" t="s">
        <v>1080</v>
      </c>
      <c r="D6261">
        <v>2</v>
      </c>
      <c r="E6261" t="s">
        <v>1290</v>
      </c>
      <c r="F6261" t="s">
        <v>78</v>
      </c>
      <c r="G6261" t="s">
        <v>4</v>
      </c>
      <c r="H6261" t="s">
        <v>74</v>
      </c>
      <c r="I6261" s="2">
        <v>4709.1000000000004</v>
      </c>
      <c r="J6261" s="5"/>
      <c r="L6261" s="5"/>
      <c r="M6261" s="2">
        <f t="shared" si="97"/>
        <v>5698.4700000012526</v>
      </c>
      <c r="P6261"/>
    </row>
    <row r="6262" spans="1:16" hidden="1">
      <c r="A6262" t="s">
        <v>1397</v>
      </c>
      <c r="B6262" s="1">
        <v>42130</v>
      </c>
      <c r="C6262" t="s">
        <v>18</v>
      </c>
      <c r="D6262">
        <v>1</v>
      </c>
      <c r="E6262" t="s">
        <v>1400</v>
      </c>
      <c r="F6262" t="s">
        <v>13</v>
      </c>
      <c r="G6262" t="s">
        <v>4</v>
      </c>
      <c r="H6262" t="s">
        <v>1401</v>
      </c>
      <c r="J6262" s="5"/>
      <c r="K6262" s="2">
        <v>65078.05</v>
      </c>
      <c r="L6262" s="5"/>
      <c r="M6262" s="2">
        <f t="shared" si="97"/>
        <v>-59379.57999999875</v>
      </c>
      <c r="P6262"/>
    </row>
    <row r="6263" spans="1:16" hidden="1">
      <c r="A6263" t="s">
        <v>1472</v>
      </c>
      <c r="B6263" s="1">
        <v>42130</v>
      </c>
      <c r="C6263" t="s">
        <v>11</v>
      </c>
      <c r="D6263">
        <v>1</v>
      </c>
      <c r="E6263" t="s">
        <v>1477</v>
      </c>
      <c r="F6263" t="s">
        <v>16</v>
      </c>
      <c r="G6263" t="s">
        <v>4</v>
      </c>
      <c r="H6263" t="s">
        <v>1478</v>
      </c>
      <c r="J6263" s="5"/>
      <c r="K6263" s="2">
        <v>773.74</v>
      </c>
      <c r="L6263" s="5"/>
      <c r="M6263" s="2">
        <f t="shared" si="97"/>
        <v>-60153.319999998748</v>
      </c>
      <c r="P6263"/>
    </row>
    <row r="6264" spans="1:16" hidden="1">
      <c r="A6264" t="s">
        <v>1491</v>
      </c>
      <c r="B6264" s="1">
        <v>42130</v>
      </c>
      <c r="C6264" t="s">
        <v>1496</v>
      </c>
      <c r="D6264">
        <v>2</v>
      </c>
      <c r="E6264" t="s">
        <v>1497</v>
      </c>
      <c r="F6264" t="s">
        <v>78</v>
      </c>
      <c r="G6264" t="s">
        <v>4</v>
      </c>
      <c r="H6264" t="s">
        <v>1498</v>
      </c>
      <c r="J6264" s="5"/>
      <c r="K6264" s="2">
        <v>1840</v>
      </c>
      <c r="L6264" s="5"/>
      <c r="M6264" s="2">
        <f t="shared" si="97"/>
        <v>-61993.319999998748</v>
      </c>
      <c r="P6264"/>
    </row>
    <row r="6265" spans="1:16" hidden="1">
      <c r="A6265" t="s">
        <v>1499</v>
      </c>
      <c r="B6265" s="1">
        <v>42130</v>
      </c>
      <c r="C6265" t="s">
        <v>18</v>
      </c>
      <c r="D6265">
        <v>1</v>
      </c>
      <c r="E6265" t="s">
        <v>1505</v>
      </c>
      <c r="F6265" t="s">
        <v>13</v>
      </c>
      <c r="G6265" t="s">
        <v>4</v>
      </c>
      <c r="H6265" t="s">
        <v>1506</v>
      </c>
      <c r="J6265" s="5"/>
      <c r="K6265" s="2">
        <v>80000</v>
      </c>
      <c r="L6265" s="5"/>
      <c r="M6265" s="2">
        <f t="shared" si="97"/>
        <v>-141993.31999999876</v>
      </c>
      <c r="P6265"/>
    </row>
    <row r="6266" spans="1:16" hidden="1">
      <c r="A6266" t="s">
        <v>1538</v>
      </c>
      <c r="B6266" s="1">
        <v>42130</v>
      </c>
      <c r="C6266" t="s">
        <v>11</v>
      </c>
      <c r="D6266">
        <v>1</v>
      </c>
      <c r="E6266" t="s">
        <v>1540</v>
      </c>
      <c r="F6266" t="s">
        <v>13</v>
      </c>
      <c r="G6266" t="s">
        <v>4</v>
      </c>
      <c r="H6266" t="s">
        <v>1541</v>
      </c>
      <c r="J6266" s="5"/>
      <c r="K6266" s="2">
        <v>1025</v>
      </c>
      <c r="L6266" s="5"/>
      <c r="M6266" s="2">
        <f t="shared" si="97"/>
        <v>-143018.31999999876</v>
      </c>
      <c r="P6266"/>
    </row>
    <row r="6267" spans="1:16" hidden="1">
      <c r="A6267" t="s">
        <v>1542</v>
      </c>
      <c r="B6267" s="1">
        <v>42130</v>
      </c>
      <c r="C6267" t="s">
        <v>11</v>
      </c>
      <c r="D6267">
        <v>1</v>
      </c>
      <c r="E6267" t="s">
        <v>1549</v>
      </c>
      <c r="F6267" t="s">
        <v>16</v>
      </c>
      <c r="G6267" t="s">
        <v>4</v>
      </c>
      <c r="H6267" t="s">
        <v>261</v>
      </c>
      <c r="J6267" s="5"/>
      <c r="K6267" s="2">
        <v>3651.08</v>
      </c>
      <c r="L6267" s="5"/>
      <c r="M6267" s="2">
        <f t="shared" si="97"/>
        <v>-146669.39999999874</v>
      </c>
      <c r="P6267"/>
    </row>
    <row r="6268" spans="1:16" hidden="1">
      <c r="A6268" t="s">
        <v>1550</v>
      </c>
      <c r="B6268" s="1">
        <v>42130</v>
      </c>
      <c r="C6268" t="s">
        <v>1554</v>
      </c>
      <c r="D6268">
        <v>2</v>
      </c>
      <c r="E6268" t="s">
        <v>1555</v>
      </c>
      <c r="F6268" t="s">
        <v>78</v>
      </c>
      <c r="G6268" t="s">
        <v>4</v>
      </c>
      <c r="H6268" t="s">
        <v>1556</v>
      </c>
      <c r="J6268" s="5"/>
      <c r="K6268" s="2">
        <v>1025</v>
      </c>
      <c r="L6268" s="5"/>
      <c r="M6268" s="2">
        <f t="shared" si="97"/>
        <v>-147694.39999999874</v>
      </c>
      <c r="P6268"/>
    </row>
    <row r="6269" spans="1:16" hidden="1">
      <c r="A6269" t="s">
        <v>1596</v>
      </c>
      <c r="B6269" s="1">
        <v>42130</v>
      </c>
      <c r="C6269" t="s">
        <v>1601</v>
      </c>
      <c r="D6269">
        <v>2</v>
      </c>
      <c r="E6269" t="s">
        <v>1602</v>
      </c>
      <c r="F6269" t="s">
        <v>312</v>
      </c>
      <c r="G6269" t="s">
        <v>479</v>
      </c>
      <c r="H6269" t="s">
        <v>944</v>
      </c>
      <c r="J6269" s="5"/>
      <c r="K6269" s="2">
        <v>1998.82</v>
      </c>
      <c r="L6269" s="5"/>
      <c r="M6269" s="2">
        <f t="shared" si="97"/>
        <v>-149693.21999999875</v>
      </c>
      <c r="P6269"/>
    </row>
    <row r="6270" spans="1:16" hidden="1">
      <c r="A6270" t="s">
        <v>1596</v>
      </c>
      <c r="B6270" s="1">
        <v>42130</v>
      </c>
      <c r="C6270" t="s">
        <v>1601</v>
      </c>
      <c r="D6270">
        <v>2</v>
      </c>
      <c r="E6270" t="s">
        <v>1602</v>
      </c>
      <c r="F6270" t="s">
        <v>312</v>
      </c>
      <c r="G6270" t="s">
        <v>479</v>
      </c>
      <c r="H6270" t="s">
        <v>944</v>
      </c>
      <c r="I6270" s="2">
        <v>1998.82</v>
      </c>
      <c r="J6270" s="5"/>
      <c r="L6270" s="5"/>
      <c r="M6270" s="2">
        <f t="shared" si="97"/>
        <v>-147694.39999999874</v>
      </c>
      <c r="P6270"/>
    </row>
    <row r="6271" spans="1:16" hidden="1">
      <c r="A6271" t="s">
        <v>1615</v>
      </c>
      <c r="B6271" s="1">
        <v>42130</v>
      </c>
      <c r="C6271" t="s">
        <v>11</v>
      </c>
      <c r="D6271">
        <v>1</v>
      </c>
      <c r="E6271" t="s">
        <v>1621</v>
      </c>
      <c r="F6271" t="s">
        <v>13</v>
      </c>
      <c r="G6271" t="s">
        <v>4</v>
      </c>
      <c r="H6271" t="s">
        <v>1187</v>
      </c>
      <c r="J6271" s="5"/>
      <c r="K6271" s="2">
        <v>1840</v>
      </c>
      <c r="L6271" s="5"/>
      <c r="M6271" s="2">
        <f t="shared" si="97"/>
        <v>-149534.39999999874</v>
      </c>
      <c r="P6271"/>
    </row>
    <row r="6272" spans="1:16" hidden="1">
      <c r="A6272" t="s">
        <v>1622</v>
      </c>
      <c r="B6272" s="1">
        <v>42130</v>
      </c>
      <c r="C6272" t="s">
        <v>11</v>
      </c>
      <c r="D6272">
        <v>1</v>
      </c>
      <c r="E6272" t="s">
        <v>1629</v>
      </c>
      <c r="F6272" t="s">
        <v>228</v>
      </c>
      <c r="G6272" t="s">
        <v>4</v>
      </c>
      <c r="H6272" t="s">
        <v>1630</v>
      </c>
      <c r="J6272" s="5"/>
      <c r="K6272" s="2">
        <v>1025</v>
      </c>
      <c r="L6272" s="5"/>
      <c r="M6272" s="2">
        <f t="shared" si="97"/>
        <v>-150559.39999999874</v>
      </c>
      <c r="P6272"/>
    </row>
    <row r="6273" spans="1:16" hidden="1">
      <c r="A6273" t="s">
        <v>1631</v>
      </c>
      <c r="B6273" s="1">
        <v>42130</v>
      </c>
      <c r="C6273" t="s">
        <v>11</v>
      </c>
      <c r="D6273">
        <v>1</v>
      </c>
      <c r="E6273" t="s">
        <v>1637</v>
      </c>
      <c r="F6273" t="s">
        <v>13</v>
      </c>
      <c r="G6273" t="s">
        <v>4</v>
      </c>
      <c r="H6273" t="s">
        <v>1244</v>
      </c>
      <c r="J6273" s="5"/>
      <c r="K6273" s="2">
        <v>3029.99</v>
      </c>
      <c r="L6273" s="5"/>
      <c r="M6273" s="2">
        <f t="shared" si="97"/>
        <v>-153589.38999999873</v>
      </c>
      <c r="P6273"/>
    </row>
    <row r="6274" spans="1:16" hidden="1">
      <c r="A6274" t="s">
        <v>1641</v>
      </c>
      <c r="B6274" s="1">
        <v>42130</v>
      </c>
      <c r="C6274" t="s">
        <v>11</v>
      </c>
      <c r="D6274">
        <v>1</v>
      </c>
      <c r="E6274" t="s">
        <v>1644</v>
      </c>
      <c r="F6274" t="s">
        <v>13</v>
      </c>
      <c r="G6274" t="s">
        <v>4</v>
      </c>
      <c r="H6274" t="s">
        <v>1244</v>
      </c>
      <c r="J6274" s="5"/>
      <c r="K6274" s="2">
        <v>2144.02</v>
      </c>
      <c r="L6274" s="5"/>
      <c r="M6274" s="2">
        <f t="shared" si="97"/>
        <v>-155733.40999999872</v>
      </c>
      <c r="P6274"/>
    </row>
    <row r="6275" spans="1:16" hidden="1">
      <c r="A6275" t="s">
        <v>1647</v>
      </c>
      <c r="B6275" s="1">
        <v>42130</v>
      </c>
      <c r="C6275" t="s">
        <v>1</v>
      </c>
      <c r="D6275">
        <v>1</v>
      </c>
      <c r="E6275" t="s">
        <v>1652</v>
      </c>
      <c r="F6275" t="s">
        <v>13</v>
      </c>
      <c r="G6275" t="s">
        <v>4</v>
      </c>
      <c r="H6275" t="s">
        <v>1653</v>
      </c>
      <c r="J6275" s="5"/>
      <c r="K6275" s="2">
        <v>3990.69</v>
      </c>
      <c r="L6275" s="5"/>
      <c r="M6275" s="2">
        <f t="shared" si="97"/>
        <v>-159724.09999999873</v>
      </c>
      <c r="P6275"/>
    </row>
    <row r="6276" spans="1:16" hidden="1">
      <c r="A6276" t="s">
        <v>1663</v>
      </c>
      <c r="B6276" s="1">
        <v>42130</v>
      </c>
      <c r="C6276" t="s">
        <v>200</v>
      </c>
      <c r="D6276">
        <v>1</v>
      </c>
      <c r="E6276" t="s">
        <v>1668</v>
      </c>
      <c r="F6276" t="s">
        <v>13</v>
      </c>
      <c r="G6276" t="s">
        <v>4</v>
      </c>
      <c r="H6276" t="s">
        <v>200</v>
      </c>
      <c r="J6276" s="5"/>
      <c r="K6276" s="2">
        <v>5818.4</v>
      </c>
      <c r="L6276" s="5"/>
      <c r="M6276" s="2">
        <f t="shared" si="97"/>
        <v>-165542.49999999872</v>
      </c>
      <c r="P6276"/>
    </row>
    <row r="6277" spans="1:16" hidden="1">
      <c r="A6277" t="s">
        <v>1669</v>
      </c>
      <c r="B6277" s="1">
        <v>42130</v>
      </c>
      <c r="C6277" t="s">
        <v>195</v>
      </c>
      <c r="D6277">
        <v>1</v>
      </c>
      <c r="E6277" t="s">
        <v>1675</v>
      </c>
      <c r="F6277" t="s">
        <v>13</v>
      </c>
      <c r="G6277" t="s">
        <v>4</v>
      </c>
      <c r="H6277" t="s">
        <v>195</v>
      </c>
      <c r="J6277" s="5"/>
      <c r="K6277" s="2">
        <v>18314.599999999999</v>
      </c>
      <c r="L6277" s="5"/>
      <c r="M6277" s="2">
        <f t="shared" si="97"/>
        <v>-183857.09999999873</v>
      </c>
      <c r="P6277"/>
    </row>
    <row r="6278" spans="1:16" hidden="1">
      <c r="A6278" t="s">
        <v>1678</v>
      </c>
      <c r="B6278" s="1">
        <v>42130</v>
      </c>
      <c r="C6278" t="s">
        <v>200</v>
      </c>
      <c r="D6278">
        <v>1</v>
      </c>
      <c r="E6278" t="s">
        <v>1668</v>
      </c>
      <c r="F6278" t="s">
        <v>13</v>
      </c>
      <c r="G6278" t="s">
        <v>4</v>
      </c>
      <c r="H6278" t="s">
        <v>1143</v>
      </c>
      <c r="I6278" s="2">
        <v>5818.4</v>
      </c>
      <c r="J6278" s="5"/>
      <c r="L6278" s="5"/>
      <c r="M6278" s="2">
        <f t="shared" si="97"/>
        <v>-178038.69999999873</v>
      </c>
      <c r="P6278"/>
    </row>
    <row r="6279" spans="1:16" hidden="1">
      <c r="A6279" t="s">
        <v>1683</v>
      </c>
      <c r="B6279" s="1">
        <v>42130</v>
      </c>
      <c r="C6279" t="s">
        <v>200</v>
      </c>
      <c r="D6279">
        <v>1</v>
      </c>
      <c r="E6279" t="s">
        <v>1694</v>
      </c>
      <c r="F6279" t="s">
        <v>16</v>
      </c>
      <c r="G6279" t="s">
        <v>4</v>
      </c>
      <c r="H6279" t="s">
        <v>200</v>
      </c>
      <c r="J6279" s="5"/>
      <c r="K6279" s="2">
        <v>5818.4</v>
      </c>
      <c r="L6279" s="5"/>
      <c r="M6279" s="2">
        <f t="shared" si="97"/>
        <v>-183857.09999999873</v>
      </c>
      <c r="P6279"/>
    </row>
    <row r="6280" spans="1:16" hidden="1">
      <c r="A6280" t="s">
        <v>1695</v>
      </c>
      <c r="B6280" s="1">
        <v>42130</v>
      </c>
      <c r="C6280" t="s">
        <v>18</v>
      </c>
      <c r="D6280">
        <v>1</v>
      </c>
      <c r="E6280" t="s">
        <v>1703</v>
      </c>
      <c r="F6280" t="s">
        <v>13</v>
      </c>
      <c r="G6280" t="s">
        <v>4</v>
      </c>
      <c r="H6280" t="s">
        <v>18</v>
      </c>
      <c r="J6280" s="5"/>
      <c r="K6280" s="2">
        <v>18537.95</v>
      </c>
      <c r="L6280" s="5"/>
      <c r="M6280" s="2">
        <f t="shared" si="97"/>
        <v>-202395.04999999874</v>
      </c>
      <c r="P6280"/>
    </row>
    <row r="6281" spans="1:16" hidden="1">
      <c r="A6281" t="s">
        <v>16029</v>
      </c>
      <c r="B6281" s="1">
        <v>42130</v>
      </c>
      <c r="C6281" t="s">
        <v>16056</v>
      </c>
      <c r="D6281">
        <v>2</v>
      </c>
      <c r="E6281" t="s">
        <v>16057</v>
      </c>
      <c r="F6281" t="s">
        <v>7054</v>
      </c>
      <c r="G6281" t="s">
        <v>4</v>
      </c>
      <c r="H6281" t="s">
        <v>74</v>
      </c>
      <c r="J6281" s="5"/>
      <c r="K6281" s="2">
        <v>1455.2</v>
      </c>
      <c r="L6281" s="5"/>
      <c r="M6281" s="2">
        <f t="shared" ref="M6281:M6344" si="98">+M6280+I6281-K6281</f>
        <v>-203850.24999999875</v>
      </c>
      <c r="P6281"/>
    </row>
    <row r="6282" spans="1:16" hidden="1">
      <c r="A6282" t="s">
        <v>16029</v>
      </c>
      <c r="B6282" s="1">
        <v>42130</v>
      </c>
      <c r="C6282" t="s">
        <v>16056</v>
      </c>
      <c r="D6282">
        <v>2</v>
      </c>
      <c r="E6282" t="s">
        <v>16057</v>
      </c>
      <c r="F6282" t="s">
        <v>7054</v>
      </c>
      <c r="G6282" t="s">
        <v>4</v>
      </c>
      <c r="H6282" t="s">
        <v>74</v>
      </c>
      <c r="I6282" s="2">
        <v>1455.2</v>
      </c>
      <c r="J6282" s="5"/>
      <c r="L6282" s="5"/>
      <c r="M6282" s="2">
        <f t="shared" si="98"/>
        <v>-202395.04999999874</v>
      </c>
      <c r="P6282"/>
    </row>
    <row r="6283" spans="1:16" hidden="1">
      <c r="A6283" t="s">
        <v>16058</v>
      </c>
      <c r="B6283" s="1">
        <v>42130</v>
      </c>
      <c r="C6283" t="s">
        <v>1080</v>
      </c>
      <c r="D6283">
        <v>2</v>
      </c>
      <c r="E6283" t="s">
        <v>16079</v>
      </c>
      <c r="F6283" t="s">
        <v>7054</v>
      </c>
      <c r="G6283" t="s">
        <v>4</v>
      </c>
      <c r="H6283" t="s">
        <v>74</v>
      </c>
      <c r="J6283" s="5"/>
      <c r="K6283" s="2">
        <v>3253.91</v>
      </c>
      <c r="L6283" s="5"/>
      <c r="M6283" s="2">
        <f t="shared" si="98"/>
        <v>-205648.95999999874</v>
      </c>
      <c r="P6283"/>
    </row>
    <row r="6284" spans="1:16" hidden="1">
      <c r="A6284" t="s">
        <v>16058</v>
      </c>
      <c r="B6284" s="1">
        <v>42130</v>
      </c>
      <c r="C6284" t="s">
        <v>1080</v>
      </c>
      <c r="D6284">
        <v>2</v>
      </c>
      <c r="E6284" t="s">
        <v>16079</v>
      </c>
      <c r="F6284" t="s">
        <v>7054</v>
      </c>
      <c r="G6284" t="s">
        <v>4</v>
      </c>
      <c r="H6284" t="s">
        <v>74</v>
      </c>
      <c r="I6284" s="2">
        <v>3253.9</v>
      </c>
      <c r="J6284" s="5"/>
      <c r="L6284" s="5"/>
      <c r="M6284" s="2">
        <f t="shared" si="98"/>
        <v>-202395.05999999875</v>
      </c>
      <c r="P6284"/>
    </row>
    <row r="6285" spans="1:16" hidden="1">
      <c r="A6285" t="s">
        <v>16080</v>
      </c>
      <c r="B6285" s="1">
        <v>42130</v>
      </c>
      <c r="C6285" t="s">
        <v>16102</v>
      </c>
      <c r="D6285">
        <v>1</v>
      </c>
      <c r="E6285" t="s">
        <v>16103</v>
      </c>
      <c r="F6285" t="s">
        <v>13561</v>
      </c>
      <c r="G6285" t="s">
        <v>4</v>
      </c>
      <c r="H6285" t="s">
        <v>1401</v>
      </c>
      <c r="I6285" s="2">
        <v>65078.05</v>
      </c>
      <c r="J6285" s="5"/>
      <c r="L6285" s="5"/>
      <c r="M6285" s="2">
        <f t="shared" si="98"/>
        <v>-137317.00999999873</v>
      </c>
      <c r="P6285"/>
    </row>
    <row r="6286" spans="1:16" hidden="1">
      <c r="A6286" t="s">
        <v>16104</v>
      </c>
      <c r="B6286" s="1">
        <v>42130</v>
      </c>
      <c r="C6286" t="s">
        <v>16125</v>
      </c>
      <c r="D6286">
        <v>2</v>
      </c>
      <c r="E6286" t="s">
        <v>16126</v>
      </c>
      <c r="F6286" t="s">
        <v>7054</v>
      </c>
      <c r="G6286" t="s">
        <v>4</v>
      </c>
      <c r="H6286" t="s">
        <v>10561</v>
      </c>
      <c r="I6286" s="2">
        <v>4100.01</v>
      </c>
      <c r="J6286" s="5"/>
      <c r="L6286" s="5"/>
      <c r="M6286" s="2">
        <f t="shared" si="98"/>
        <v>-133216.99999999872</v>
      </c>
      <c r="P6286"/>
    </row>
    <row r="6287" spans="1:16" hidden="1">
      <c r="A6287" t="s">
        <v>16127</v>
      </c>
      <c r="B6287" s="1">
        <v>42130</v>
      </c>
      <c r="C6287" t="s">
        <v>16148</v>
      </c>
      <c r="D6287">
        <v>1</v>
      </c>
      <c r="E6287" t="s">
        <v>16149</v>
      </c>
      <c r="F6287" t="s">
        <v>13561</v>
      </c>
      <c r="G6287" t="s">
        <v>4</v>
      </c>
      <c r="H6287" t="s">
        <v>16150</v>
      </c>
      <c r="I6287" s="2">
        <v>5000</v>
      </c>
      <c r="J6287" s="5"/>
      <c r="L6287" s="5"/>
      <c r="M6287" s="2">
        <f t="shared" si="98"/>
        <v>-128216.99999999872</v>
      </c>
      <c r="P6287"/>
    </row>
    <row r="6288" spans="1:16" hidden="1">
      <c r="A6288" t="s">
        <v>16151</v>
      </c>
      <c r="B6288" s="1">
        <v>42130</v>
      </c>
      <c r="C6288" t="s">
        <v>16172</v>
      </c>
      <c r="D6288">
        <v>2</v>
      </c>
      <c r="E6288" t="s">
        <v>16173</v>
      </c>
      <c r="F6288" t="s">
        <v>7054</v>
      </c>
      <c r="G6288" t="s">
        <v>4</v>
      </c>
      <c r="H6288" t="s">
        <v>771</v>
      </c>
      <c r="I6288" s="2">
        <v>1025</v>
      </c>
      <c r="J6288" s="5"/>
      <c r="L6288" s="5"/>
      <c r="M6288" s="2">
        <f t="shared" si="98"/>
        <v>-127191.99999999872</v>
      </c>
      <c r="P6288"/>
    </row>
    <row r="6289" spans="1:16" hidden="1">
      <c r="A6289" t="s">
        <v>16174</v>
      </c>
      <c r="B6289" s="1">
        <v>42130</v>
      </c>
      <c r="C6289" t="s">
        <v>18</v>
      </c>
      <c r="D6289">
        <v>2</v>
      </c>
      <c r="E6289" t="s">
        <v>16199</v>
      </c>
      <c r="F6289" t="s">
        <v>13559</v>
      </c>
      <c r="G6289" t="s">
        <v>479</v>
      </c>
      <c r="H6289" t="s">
        <v>61</v>
      </c>
      <c r="I6289" s="2">
        <v>997.41</v>
      </c>
      <c r="J6289" s="5"/>
      <c r="L6289" s="5"/>
      <c r="M6289" s="2">
        <f t="shared" si="98"/>
        <v>-126194.58999999872</v>
      </c>
      <c r="P6289"/>
    </row>
    <row r="6290" spans="1:16" hidden="1">
      <c r="A6290" t="s">
        <v>16200</v>
      </c>
      <c r="B6290" s="1">
        <v>42130</v>
      </c>
      <c r="C6290" t="s">
        <v>1419</v>
      </c>
      <c r="D6290">
        <v>2</v>
      </c>
      <c r="E6290" t="s">
        <v>16223</v>
      </c>
      <c r="F6290" t="s">
        <v>13559</v>
      </c>
      <c r="G6290" t="s">
        <v>479</v>
      </c>
      <c r="H6290" t="s">
        <v>1804</v>
      </c>
      <c r="I6290" s="2">
        <v>773.74</v>
      </c>
      <c r="J6290" s="5"/>
      <c r="L6290" s="5"/>
      <c r="M6290" s="2">
        <f t="shared" si="98"/>
        <v>-125420.84999999871</v>
      </c>
      <c r="P6290"/>
    </row>
    <row r="6291" spans="1:16" hidden="1">
      <c r="A6291" t="s">
        <v>16224</v>
      </c>
      <c r="B6291" s="1">
        <v>42130</v>
      </c>
      <c r="C6291" t="s">
        <v>16248</v>
      </c>
      <c r="D6291">
        <v>2</v>
      </c>
      <c r="E6291" t="s">
        <v>16249</v>
      </c>
      <c r="F6291" t="s">
        <v>7054</v>
      </c>
      <c r="G6291" t="s">
        <v>4</v>
      </c>
      <c r="H6291" t="s">
        <v>16250</v>
      </c>
      <c r="I6291" s="2">
        <v>2200</v>
      </c>
      <c r="J6291" s="5"/>
      <c r="L6291" s="5"/>
      <c r="M6291" s="2">
        <f t="shared" si="98"/>
        <v>-123220.84999999871</v>
      </c>
      <c r="P6291"/>
    </row>
    <row r="6292" spans="1:16" hidden="1">
      <c r="A6292" t="s">
        <v>16253</v>
      </c>
      <c r="B6292" s="1">
        <v>42130</v>
      </c>
      <c r="C6292" t="s">
        <v>18</v>
      </c>
      <c r="D6292">
        <v>2</v>
      </c>
      <c r="E6292" t="s">
        <v>16276</v>
      </c>
      <c r="F6292" t="s">
        <v>13559</v>
      </c>
      <c r="G6292" t="s">
        <v>479</v>
      </c>
      <c r="H6292" t="s">
        <v>773</v>
      </c>
      <c r="I6292" s="2">
        <v>1203.52</v>
      </c>
      <c r="J6292" s="5"/>
      <c r="L6292" s="5"/>
      <c r="M6292" s="2">
        <f t="shared" si="98"/>
        <v>-122017.32999999871</v>
      </c>
      <c r="P6292"/>
    </row>
    <row r="6293" spans="1:16" hidden="1">
      <c r="A6293" t="s">
        <v>16280</v>
      </c>
      <c r="B6293" s="1">
        <v>42130</v>
      </c>
      <c r="C6293" t="s">
        <v>1496</v>
      </c>
      <c r="D6293">
        <v>2</v>
      </c>
      <c r="E6293" t="s">
        <v>16300</v>
      </c>
      <c r="F6293" t="s">
        <v>7054</v>
      </c>
      <c r="G6293" t="s">
        <v>4</v>
      </c>
      <c r="H6293" t="s">
        <v>2977</v>
      </c>
      <c r="I6293" s="2">
        <v>1840</v>
      </c>
      <c r="J6293" s="5"/>
      <c r="L6293" s="5"/>
      <c r="M6293" s="2">
        <f t="shared" si="98"/>
        <v>-120177.32999999871</v>
      </c>
      <c r="P6293"/>
    </row>
    <row r="6294" spans="1:16" hidden="1">
      <c r="A6294" t="s">
        <v>16303</v>
      </c>
      <c r="B6294" s="1">
        <v>42130</v>
      </c>
      <c r="C6294" t="s">
        <v>16325</v>
      </c>
      <c r="D6294">
        <v>1</v>
      </c>
      <c r="E6294" t="s">
        <v>16326</v>
      </c>
      <c r="F6294" t="s">
        <v>13565</v>
      </c>
      <c r="G6294" t="s">
        <v>4</v>
      </c>
      <c r="H6294" t="s">
        <v>16327</v>
      </c>
      <c r="I6294" s="2">
        <v>80000</v>
      </c>
      <c r="J6294" s="5"/>
      <c r="L6294" s="5"/>
      <c r="M6294" s="2">
        <f t="shared" si="98"/>
        <v>-40177.329999998707</v>
      </c>
      <c r="P6294"/>
    </row>
    <row r="6295" spans="1:16" hidden="1">
      <c r="A6295" t="s">
        <v>16329</v>
      </c>
      <c r="B6295" s="1">
        <v>42130</v>
      </c>
      <c r="C6295" t="s">
        <v>16350</v>
      </c>
      <c r="D6295">
        <v>2</v>
      </c>
      <c r="E6295" t="s">
        <v>16351</v>
      </c>
      <c r="F6295" t="s">
        <v>7054</v>
      </c>
      <c r="G6295" t="s">
        <v>4</v>
      </c>
      <c r="H6295" t="s">
        <v>13780</v>
      </c>
      <c r="I6295" s="2">
        <v>1025</v>
      </c>
      <c r="J6295" s="5"/>
      <c r="L6295" s="5"/>
      <c r="M6295" s="2">
        <f t="shared" si="98"/>
        <v>-39152.329999998707</v>
      </c>
      <c r="P6295"/>
    </row>
    <row r="6296" spans="1:16" hidden="1">
      <c r="A6296" t="s">
        <v>16354</v>
      </c>
      <c r="B6296" s="1">
        <v>42130</v>
      </c>
      <c r="C6296" t="s">
        <v>674</v>
      </c>
      <c r="D6296">
        <v>2</v>
      </c>
      <c r="E6296" t="s">
        <v>16374</v>
      </c>
      <c r="F6296" t="s">
        <v>13559</v>
      </c>
      <c r="G6296" t="s">
        <v>479</v>
      </c>
      <c r="H6296" t="s">
        <v>9824</v>
      </c>
      <c r="J6296" s="5"/>
      <c r="K6296" s="2">
        <v>249.4</v>
      </c>
      <c r="L6296" s="5"/>
      <c r="M6296" s="2">
        <f t="shared" si="98"/>
        <v>-39401.729999998708</v>
      </c>
      <c r="P6296"/>
    </row>
    <row r="6297" spans="1:16" hidden="1">
      <c r="A6297" t="s">
        <v>16354</v>
      </c>
      <c r="B6297" s="1">
        <v>42130</v>
      </c>
      <c r="C6297" t="s">
        <v>674</v>
      </c>
      <c r="D6297">
        <v>2</v>
      </c>
      <c r="E6297" t="s">
        <v>16374</v>
      </c>
      <c r="F6297" t="s">
        <v>13559</v>
      </c>
      <c r="G6297" t="s">
        <v>479</v>
      </c>
      <c r="H6297" t="s">
        <v>9824</v>
      </c>
      <c r="I6297" s="2">
        <v>249.4</v>
      </c>
      <c r="J6297" s="5"/>
      <c r="L6297" s="5"/>
      <c r="M6297" s="2">
        <f t="shared" si="98"/>
        <v>-39152.329999998707</v>
      </c>
      <c r="P6297"/>
    </row>
    <row r="6298" spans="1:16" hidden="1">
      <c r="A6298" t="s">
        <v>16376</v>
      </c>
      <c r="B6298" s="1">
        <v>42130</v>
      </c>
      <c r="C6298" t="s">
        <v>16401</v>
      </c>
      <c r="D6298">
        <v>2</v>
      </c>
      <c r="E6298" t="s">
        <v>16402</v>
      </c>
      <c r="F6298" t="s">
        <v>7054</v>
      </c>
      <c r="G6298" t="s">
        <v>4</v>
      </c>
      <c r="H6298" t="s">
        <v>1541</v>
      </c>
      <c r="I6298" s="2">
        <v>1025</v>
      </c>
      <c r="J6298" s="5"/>
      <c r="L6298" s="5"/>
      <c r="M6298" s="2">
        <f t="shared" si="98"/>
        <v>-38127.329999998707</v>
      </c>
      <c r="P6298"/>
    </row>
    <row r="6299" spans="1:16" hidden="1">
      <c r="A6299" t="s">
        <v>16404</v>
      </c>
      <c r="B6299" s="1">
        <v>42130</v>
      </c>
      <c r="C6299" t="s">
        <v>16425</v>
      </c>
      <c r="D6299">
        <v>2</v>
      </c>
      <c r="E6299" t="s">
        <v>16426</v>
      </c>
      <c r="F6299" t="s">
        <v>7054</v>
      </c>
      <c r="G6299" t="s">
        <v>4</v>
      </c>
      <c r="H6299" t="s">
        <v>9912</v>
      </c>
      <c r="J6299" s="5"/>
      <c r="K6299" s="2">
        <v>1963.67</v>
      </c>
      <c r="L6299" s="5"/>
      <c r="M6299" s="2">
        <f t="shared" si="98"/>
        <v>-40090.999999998705</v>
      </c>
      <c r="P6299"/>
    </row>
    <row r="6300" spans="1:16" hidden="1">
      <c r="A6300" t="s">
        <v>16404</v>
      </c>
      <c r="B6300" s="1">
        <v>42130</v>
      </c>
      <c r="C6300" t="s">
        <v>16425</v>
      </c>
      <c r="D6300">
        <v>2</v>
      </c>
      <c r="E6300" t="s">
        <v>16426</v>
      </c>
      <c r="F6300" t="s">
        <v>7054</v>
      </c>
      <c r="G6300" t="s">
        <v>4</v>
      </c>
      <c r="H6300" t="s">
        <v>9912</v>
      </c>
      <c r="I6300" s="2">
        <v>5614.75</v>
      </c>
      <c r="J6300" s="5"/>
      <c r="L6300" s="5"/>
      <c r="M6300" s="2">
        <f t="shared" si="98"/>
        <v>-34476.249999998705</v>
      </c>
      <c r="P6300"/>
    </row>
    <row r="6301" spans="1:16" hidden="1">
      <c r="A6301" t="s">
        <v>16429</v>
      </c>
      <c r="B6301" s="1">
        <v>42130</v>
      </c>
      <c r="C6301" t="s">
        <v>1554</v>
      </c>
      <c r="D6301">
        <v>2</v>
      </c>
      <c r="E6301" t="s">
        <v>16451</v>
      </c>
      <c r="F6301" t="s">
        <v>7054</v>
      </c>
      <c r="G6301" t="s">
        <v>4</v>
      </c>
      <c r="H6301" t="s">
        <v>1556</v>
      </c>
      <c r="I6301" s="2">
        <v>1025</v>
      </c>
      <c r="J6301" s="5"/>
      <c r="L6301" s="5"/>
      <c r="M6301" s="2">
        <f t="shared" si="98"/>
        <v>-33451.249999998705</v>
      </c>
      <c r="P6301"/>
    </row>
    <row r="6302" spans="1:16" hidden="1">
      <c r="A6302" t="s">
        <v>16453</v>
      </c>
      <c r="B6302" s="1">
        <v>42130</v>
      </c>
      <c r="C6302" t="s">
        <v>16476</v>
      </c>
      <c r="D6302">
        <v>2</v>
      </c>
      <c r="E6302" t="s">
        <v>16477</v>
      </c>
      <c r="F6302" t="s">
        <v>7054</v>
      </c>
      <c r="G6302" t="s">
        <v>4</v>
      </c>
      <c r="H6302" t="s">
        <v>7147</v>
      </c>
      <c r="I6302" s="2">
        <v>1025</v>
      </c>
      <c r="J6302" s="5"/>
      <c r="L6302" s="5"/>
      <c r="M6302" s="2">
        <f t="shared" si="98"/>
        <v>-32426.249999998705</v>
      </c>
      <c r="P6302"/>
    </row>
    <row r="6303" spans="1:16" hidden="1">
      <c r="A6303" t="s">
        <v>16480</v>
      </c>
      <c r="B6303" s="1">
        <v>42130</v>
      </c>
      <c r="C6303" t="s">
        <v>16504</v>
      </c>
      <c r="D6303">
        <v>2</v>
      </c>
      <c r="E6303" t="s">
        <v>16505</v>
      </c>
      <c r="F6303" t="s">
        <v>7054</v>
      </c>
      <c r="G6303" t="s">
        <v>4</v>
      </c>
      <c r="H6303" t="s">
        <v>258</v>
      </c>
      <c r="I6303" s="2">
        <v>1025</v>
      </c>
      <c r="J6303" s="5"/>
      <c r="L6303" s="5"/>
      <c r="M6303" s="2">
        <f t="shared" si="98"/>
        <v>-31401.249999998705</v>
      </c>
      <c r="P6303"/>
    </row>
    <row r="6304" spans="1:16" hidden="1">
      <c r="A6304" t="s">
        <v>16507</v>
      </c>
      <c r="B6304" s="1">
        <v>42130</v>
      </c>
      <c r="C6304" t="s">
        <v>674</v>
      </c>
      <c r="D6304">
        <v>2</v>
      </c>
      <c r="E6304" t="s">
        <v>16531</v>
      </c>
      <c r="F6304" t="s">
        <v>13559</v>
      </c>
      <c r="G6304" t="s">
        <v>479</v>
      </c>
      <c r="H6304" t="s">
        <v>1062</v>
      </c>
      <c r="J6304" s="5"/>
      <c r="K6304" s="2">
        <v>537.57000000000005</v>
      </c>
      <c r="L6304" s="5"/>
      <c r="M6304" s="2">
        <f t="shared" si="98"/>
        <v>-31938.819999998705</v>
      </c>
      <c r="P6304"/>
    </row>
    <row r="6305" spans="1:16" hidden="1">
      <c r="A6305" t="s">
        <v>16507</v>
      </c>
      <c r="B6305" s="1">
        <v>42130</v>
      </c>
      <c r="C6305" t="s">
        <v>674</v>
      </c>
      <c r="D6305">
        <v>2</v>
      </c>
      <c r="E6305" t="s">
        <v>16531</v>
      </c>
      <c r="F6305" t="s">
        <v>13559</v>
      </c>
      <c r="G6305" t="s">
        <v>479</v>
      </c>
      <c r="H6305" t="s">
        <v>1062</v>
      </c>
      <c r="I6305" s="2">
        <v>659.59</v>
      </c>
      <c r="J6305" s="5"/>
      <c r="L6305" s="5"/>
      <c r="M6305" s="2">
        <f t="shared" si="98"/>
        <v>-31279.229999998704</v>
      </c>
      <c r="P6305"/>
    </row>
    <row r="6306" spans="1:16" hidden="1">
      <c r="A6306" t="s">
        <v>16534</v>
      </c>
      <c r="B6306" s="1">
        <v>42130</v>
      </c>
      <c r="C6306" t="s">
        <v>1601</v>
      </c>
      <c r="D6306">
        <v>2</v>
      </c>
      <c r="E6306" t="s">
        <v>16560</v>
      </c>
      <c r="F6306" t="s">
        <v>13559</v>
      </c>
      <c r="G6306" t="s">
        <v>479</v>
      </c>
      <c r="H6306" t="s">
        <v>944</v>
      </c>
      <c r="J6306" s="5"/>
      <c r="K6306" s="2">
        <v>1998.82</v>
      </c>
      <c r="L6306" s="5"/>
      <c r="M6306" s="2">
        <f t="shared" si="98"/>
        <v>-33278.049999998708</v>
      </c>
      <c r="P6306"/>
    </row>
    <row r="6307" spans="1:16" hidden="1">
      <c r="A6307" t="s">
        <v>16534</v>
      </c>
      <c r="B6307" s="1">
        <v>42130</v>
      </c>
      <c r="C6307" t="s">
        <v>1601</v>
      </c>
      <c r="D6307">
        <v>2</v>
      </c>
      <c r="E6307" t="s">
        <v>16560</v>
      </c>
      <c r="F6307" t="s">
        <v>13559</v>
      </c>
      <c r="G6307" t="s">
        <v>479</v>
      </c>
      <c r="H6307" t="s">
        <v>944</v>
      </c>
      <c r="I6307" s="2">
        <v>1998.82</v>
      </c>
      <c r="J6307" s="5"/>
      <c r="L6307" s="5"/>
      <c r="M6307" s="2">
        <f t="shared" si="98"/>
        <v>-31279.229999998708</v>
      </c>
      <c r="P6307"/>
    </row>
    <row r="6308" spans="1:16" hidden="1">
      <c r="A6308" t="s">
        <v>16563</v>
      </c>
      <c r="B6308" s="1">
        <v>42130</v>
      </c>
      <c r="C6308" t="s">
        <v>1601</v>
      </c>
      <c r="D6308">
        <v>2</v>
      </c>
      <c r="E6308" t="s">
        <v>16581</v>
      </c>
      <c r="F6308" t="s">
        <v>13559</v>
      </c>
      <c r="G6308" t="s">
        <v>479</v>
      </c>
      <c r="H6308" t="s">
        <v>944</v>
      </c>
      <c r="J6308" s="5"/>
      <c r="K6308" s="2">
        <v>1998.82</v>
      </c>
      <c r="L6308" s="5"/>
      <c r="M6308" s="2">
        <f t="shared" si="98"/>
        <v>-33278.049999998708</v>
      </c>
      <c r="P6308"/>
    </row>
    <row r="6309" spans="1:16" hidden="1">
      <c r="A6309" t="s">
        <v>16563</v>
      </c>
      <c r="B6309" s="1">
        <v>42130</v>
      </c>
      <c r="C6309" t="s">
        <v>1601</v>
      </c>
      <c r="D6309">
        <v>2</v>
      </c>
      <c r="E6309" t="s">
        <v>16581</v>
      </c>
      <c r="F6309" t="s">
        <v>13559</v>
      </c>
      <c r="G6309" t="s">
        <v>479</v>
      </c>
      <c r="H6309" t="s">
        <v>944</v>
      </c>
      <c r="I6309" s="2">
        <v>1998.82</v>
      </c>
      <c r="J6309" s="5"/>
      <c r="L6309" s="5"/>
      <c r="M6309" s="2">
        <f t="shared" si="98"/>
        <v>-31279.229999998708</v>
      </c>
      <c r="P6309"/>
    </row>
    <row r="6310" spans="1:16" hidden="1">
      <c r="A6310" t="s">
        <v>16586</v>
      </c>
      <c r="B6310" s="1">
        <v>42130</v>
      </c>
      <c r="C6310" t="s">
        <v>16603</v>
      </c>
      <c r="D6310">
        <v>2</v>
      </c>
      <c r="E6310" t="s">
        <v>16604</v>
      </c>
      <c r="F6310" t="s">
        <v>7054</v>
      </c>
      <c r="G6310" t="s">
        <v>4</v>
      </c>
      <c r="H6310" t="s">
        <v>1187</v>
      </c>
      <c r="I6310" s="2">
        <v>1840</v>
      </c>
      <c r="J6310" s="5"/>
      <c r="L6310" s="5"/>
      <c r="M6310" s="2">
        <f t="shared" si="98"/>
        <v>-29439.229999998708</v>
      </c>
      <c r="P6310"/>
    </row>
    <row r="6311" spans="1:16" hidden="1">
      <c r="A6311" t="s">
        <v>16609</v>
      </c>
      <c r="B6311" s="1">
        <v>42130</v>
      </c>
      <c r="C6311" t="s">
        <v>6</v>
      </c>
      <c r="D6311">
        <v>1</v>
      </c>
      <c r="E6311" t="s">
        <v>16627</v>
      </c>
      <c r="F6311" t="s">
        <v>13561</v>
      </c>
      <c r="G6311" t="s">
        <v>4</v>
      </c>
      <c r="H6311" t="s">
        <v>16628</v>
      </c>
      <c r="I6311" s="2">
        <v>5000</v>
      </c>
      <c r="J6311" s="5"/>
      <c r="L6311" s="5"/>
      <c r="M6311" s="2">
        <f t="shared" si="98"/>
        <v>-24439.229999998708</v>
      </c>
      <c r="P6311"/>
    </row>
    <row r="6312" spans="1:16" hidden="1">
      <c r="A6312" t="s">
        <v>16633</v>
      </c>
      <c r="B6312" s="1">
        <v>42130</v>
      </c>
      <c r="C6312" t="s">
        <v>16654</v>
      </c>
      <c r="D6312">
        <v>2</v>
      </c>
      <c r="E6312" t="s">
        <v>16655</v>
      </c>
      <c r="F6312" t="s">
        <v>7054</v>
      </c>
      <c r="G6312" t="s">
        <v>4</v>
      </c>
      <c r="H6312" t="s">
        <v>1630</v>
      </c>
      <c r="I6312" s="2">
        <v>1025</v>
      </c>
      <c r="J6312" s="5"/>
      <c r="L6312" s="5"/>
      <c r="M6312" s="2">
        <f t="shared" si="98"/>
        <v>-23414.229999998708</v>
      </c>
      <c r="P6312"/>
    </row>
    <row r="6313" spans="1:16" hidden="1">
      <c r="A6313" t="s">
        <v>16662</v>
      </c>
      <c r="B6313" s="1">
        <v>42130</v>
      </c>
      <c r="C6313" t="s">
        <v>4654</v>
      </c>
      <c r="D6313">
        <v>2</v>
      </c>
      <c r="E6313" t="s">
        <v>16682</v>
      </c>
      <c r="F6313" t="s">
        <v>13559</v>
      </c>
      <c r="G6313" t="s">
        <v>313</v>
      </c>
      <c r="H6313" t="s">
        <v>519</v>
      </c>
      <c r="I6313" s="2">
        <v>2144.02</v>
      </c>
      <c r="J6313" s="5"/>
      <c r="L6313" s="5"/>
      <c r="M6313" s="2">
        <f t="shared" si="98"/>
        <v>-21270.209999998708</v>
      </c>
      <c r="P6313"/>
    </row>
    <row r="6314" spans="1:16" hidden="1">
      <c r="A6314" t="s">
        <v>16688</v>
      </c>
      <c r="B6314" s="1">
        <v>42130</v>
      </c>
      <c r="C6314" t="s">
        <v>686</v>
      </c>
      <c r="D6314">
        <v>2</v>
      </c>
      <c r="E6314" t="s">
        <v>16707</v>
      </c>
      <c r="F6314" t="s">
        <v>7054</v>
      </c>
      <c r="G6314" t="s">
        <v>4</v>
      </c>
      <c r="H6314" t="s">
        <v>519</v>
      </c>
      <c r="I6314" s="2">
        <v>3029.99</v>
      </c>
      <c r="J6314" s="5"/>
      <c r="L6314" s="5"/>
      <c r="M6314" s="2">
        <f t="shared" si="98"/>
        <v>-18240.219999998706</v>
      </c>
      <c r="P6314"/>
    </row>
    <row r="6315" spans="1:16" hidden="1">
      <c r="A6315" t="s">
        <v>16711</v>
      </c>
      <c r="B6315" s="1">
        <v>42130</v>
      </c>
      <c r="C6315" t="s">
        <v>1</v>
      </c>
      <c r="D6315">
        <v>2</v>
      </c>
      <c r="E6315" t="s">
        <v>16727</v>
      </c>
      <c r="F6315" t="s">
        <v>13559</v>
      </c>
      <c r="G6315" t="s">
        <v>313</v>
      </c>
      <c r="H6315" t="s">
        <v>1653</v>
      </c>
      <c r="I6315" s="2">
        <v>3990.69</v>
      </c>
      <c r="J6315" s="5"/>
      <c r="L6315" s="5"/>
      <c r="M6315" s="2">
        <f t="shared" si="98"/>
        <v>-14249.529999998706</v>
      </c>
      <c r="P6315"/>
    </row>
    <row r="6316" spans="1:16" hidden="1">
      <c r="A6316" t="s">
        <v>16732</v>
      </c>
      <c r="B6316" s="1">
        <v>42130</v>
      </c>
      <c r="C6316" t="s">
        <v>16752</v>
      </c>
      <c r="D6316">
        <v>2</v>
      </c>
      <c r="E6316" t="s">
        <v>16753</v>
      </c>
      <c r="F6316" t="s">
        <v>7054</v>
      </c>
      <c r="G6316" t="s">
        <v>4</v>
      </c>
      <c r="H6316" t="s">
        <v>5204</v>
      </c>
      <c r="I6316" s="2">
        <v>1025</v>
      </c>
      <c r="J6316" s="5"/>
      <c r="L6316" s="5"/>
      <c r="M6316" s="2">
        <f t="shared" si="98"/>
        <v>-13224.529999998706</v>
      </c>
      <c r="P6316"/>
    </row>
    <row r="6317" spans="1:16" hidden="1">
      <c r="A6317" t="s">
        <v>16759</v>
      </c>
      <c r="B6317" s="1">
        <v>42130</v>
      </c>
      <c r="C6317" t="s">
        <v>16779</v>
      </c>
      <c r="D6317">
        <v>2</v>
      </c>
      <c r="E6317" t="s">
        <v>16780</v>
      </c>
      <c r="F6317" t="s">
        <v>7054</v>
      </c>
      <c r="G6317" t="s">
        <v>4</v>
      </c>
      <c r="H6317" t="s">
        <v>16781</v>
      </c>
      <c r="I6317" s="2">
        <v>4214.6000000000004</v>
      </c>
      <c r="J6317" s="5"/>
      <c r="L6317" s="5"/>
      <c r="M6317" s="2">
        <f t="shared" si="98"/>
        <v>-9009.9299999987052</v>
      </c>
      <c r="P6317"/>
    </row>
    <row r="6318" spans="1:16" hidden="1">
      <c r="A6318" t="s">
        <v>16786</v>
      </c>
      <c r="B6318" s="1">
        <v>42130</v>
      </c>
      <c r="C6318" t="s">
        <v>16809</v>
      </c>
      <c r="D6318">
        <v>2</v>
      </c>
      <c r="E6318" t="s">
        <v>16810</v>
      </c>
      <c r="F6318" t="s">
        <v>7054</v>
      </c>
      <c r="G6318" t="s">
        <v>4</v>
      </c>
      <c r="H6318" t="s">
        <v>4776</v>
      </c>
      <c r="I6318" s="2">
        <v>1763.4</v>
      </c>
      <c r="J6318" s="5"/>
      <c r="L6318" s="5"/>
      <c r="M6318" s="2">
        <f t="shared" si="98"/>
        <v>-7246.5299999987055</v>
      </c>
      <c r="P6318"/>
    </row>
    <row r="6319" spans="1:16" hidden="1">
      <c r="A6319" t="s">
        <v>16814</v>
      </c>
      <c r="B6319" s="1">
        <v>42130</v>
      </c>
      <c r="C6319" t="s">
        <v>18</v>
      </c>
      <c r="D6319">
        <v>2</v>
      </c>
      <c r="E6319" t="s">
        <v>16832</v>
      </c>
      <c r="F6319" t="s">
        <v>13559</v>
      </c>
      <c r="G6319" t="s">
        <v>479</v>
      </c>
      <c r="H6319" t="s">
        <v>6975</v>
      </c>
      <c r="J6319" s="5"/>
      <c r="K6319" s="2">
        <v>244.04</v>
      </c>
      <c r="L6319" s="5"/>
      <c r="M6319" s="2">
        <f t="shared" si="98"/>
        <v>-7490.5699999987055</v>
      </c>
      <c r="P6319"/>
    </row>
    <row r="6320" spans="1:16" hidden="1">
      <c r="A6320" t="s">
        <v>16814</v>
      </c>
      <c r="B6320" s="1">
        <v>42130</v>
      </c>
      <c r="C6320" t="s">
        <v>18</v>
      </c>
      <c r="D6320">
        <v>2</v>
      </c>
      <c r="E6320" t="s">
        <v>16832</v>
      </c>
      <c r="F6320" t="s">
        <v>13559</v>
      </c>
      <c r="G6320" t="s">
        <v>479</v>
      </c>
      <c r="H6320" t="s">
        <v>6975</v>
      </c>
      <c r="I6320" s="2">
        <v>244.04</v>
      </c>
      <c r="J6320" s="5"/>
      <c r="L6320" s="5"/>
      <c r="M6320" s="2">
        <f t="shared" si="98"/>
        <v>-7246.5299999987055</v>
      </c>
      <c r="P6320"/>
    </row>
    <row r="6321" spans="1:16" hidden="1">
      <c r="A6321" t="s">
        <v>16837</v>
      </c>
      <c r="B6321" s="1">
        <v>42130</v>
      </c>
      <c r="C6321" t="s">
        <v>16853</v>
      </c>
      <c r="D6321">
        <v>2</v>
      </c>
      <c r="E6321" t="s">
        <v>16854</v>
      </c>
      <c r="F6321" t="s">
        <v>7054</v>
      </c>
      <c r="G6321" t="s">
        <v>4</v>
      </c>
      <c r="H6321" t="s">
        <v>5244</v>
      </c>
      <c r="J6321" s="5"/>
      <c r="K6321" s="2">
        <v>6972</v>
      </c>
      <c r="L6321" s="5"/>
      <c r="M6321" s="2">
        <f t="shared" si="98"/>
        <v>-14218.529999998706</v>
      </c>
      <c r="P6321"/>
    </row>
    <row r="6322" spans="1:16" hidden="1">
      <c r="A6322" t="s">
        <v>16837</v>
      </c>
      <c r="B6322" s="1">
        <v>42130</v>
      </c>
      <c r="C6322" t="s">
        <v>16853</v>
      </c>
      <c r="D6322">
        <v>2</v>
      </c>
      <c r="E6322" t="s">
        <v>16854</v>
      </c>
      <c r="F6322" t="s">
        <v>7054</v>
      </c>
      <c r="G6322" t="s">
        <v>4</v>
      </c>
      <c r="H6322" t="s">
        <v>5244</v>
      </c>
      <c r="I6322" s="2">
        <v>6972.01</v>
      </c>
      <c r="J6322" s="5"/>
      <c r="L6322" s="5"/>
      <c r="M6322" s="2">
        <f t="shared" si="98"/>
        <v>-7246.5199999987053</v>
      </c>
      <c r="P6322"/>
    </row>
    <row r="6323" spans="1:16" hidden="1">
      <c r="A6323" t="s">
        <v>16858</v>
      </c>
      <c r="B6323" s="1">
        <v>42130</v>
      </c>
      <c r="C6323" t="s">
        <v>5456</v>
      </c>
      <c r="D6323">
        <v>2</v>
      </c>
      <c r="E6323" t="s">
        <v>16875</v>
      </c>
      <c r="F6323" t="s">
        <v>7054</v>
      </c>
      <c r="G6323" t="s">
        <v>4</v>
      </c>
      <c r="H6323" t="s">
        <v>5244</v>
      </c>
      <c r="I6323" s="2">
        <v>1025</v>
      </c>
      <c r="J6323" s="5"/>
      <c r="L6323" s="5"/>
      <c r="M6323" s="2">
        <f t="shared" si="98"/>
        <v>-6221.5199999987053</v>
      </c>
      <c r="P6323"/>
    </row>
    <row r="6324" spans="1:16" hidden="1">
      <c r="A6324" t="s">
        <v>16880</v>
      </c>
      <c r="B6324" s="1">
        <v>42130</v>
      </c>
      <c r="C6324" t="s">
        <v>16898</v>
      </c>
      <c r="D6324">
        <v>2</v>
      </c>
      <c r="E6324" t="s">
        <v>16899</v>
      </c>
      <c r="F6324" t="s">
        <v>7054</v>
      </c>
      <c r="G6324" t="s">
        <v>4</v>
      </c>
      <c r="H6324" t="s">
        <v>16900</v>
      </c>
      <c r="I6324" s="2">
        <v>1839.99</v>
      </c>
      <c r="J6324" s="5"/>
      <c r="L6324" s="5"/>
      <c r="M6324" s="2">
        <f t="shared" si="98"/>
        <v>-4381.5299999987055</v>
      </c>
      <c r="P6324"/>
    </row>
    <row r="6325" spans="1:16" hidden="1">
      <c r="A6325" t="s">
        <v>16905</v>
      </c>
      <c r="B6325" s="1">
        <v>42130</v>
      </c>
      <c r="C6325" t="s">
        <v>16919</v>
      </c>
      <c r="D6325">
        <v>2</v>
      </c>
      <c r="E6325" t="s">
        <v>16920</v>
      </c>
      <c r="F6325" t="s">
        <v>7054</v>
      </c>
      <c r="G6325" t="s">
        <v>4</v>
      </c>
      <c r="H6325" t="s">
        <v>16194</v>
      </c>
      <c r="I6325" s="2">
        <v>3030</v>
      </c>
      <c r="J6325" s="5"/>
      <c r="L6325" s="5"/>
      <c r="M6325" s="2">
        <f t="shared" si="98"/>
        <v>-1351.5299999987055</v>
      </c>
      <c r="P6325"/>
    </row>
    <row r="6326" spans="1:16" hidden="1">
      <c r="A6326" t="s">
        <v>16927</v>
      </c>
      <c r="B6326" s="1">
        <v>42130</v>
      </c>
      <c r="C6326" t="s">
        <v>16941</v>
      </c>
      <c r="D6326">
        <v>2</v>
      </c>
      <c r="E6326" t="s">
        <v>16942</v>
      </c>
      <c r="F6326" t="s">
        <v>7054</v>
      </c>
      <c r="G6326" t="s">
        <v>4</v>
      </c>
      <c r="H6326" t="s">
        <v>16943</v>
      </c>
      <c r="I6326" s="2">
        <v>1025</v>
      </c>
      <c r="J6326" s="5"/>
      <c r="L6326" s="5"/>
      <c r="M6326" s="2">
        <f t="shared" si="98"/>
        <v>-326.52999999870553</v>
      </c>
      <c r="P6326"/>
    </row>
    <row r="6327" spans="1:16" hidden="1">
      <c r="A6327" t="s">
        <v>16952</v>
      </c>
      <c r="B6327" s="1">
        <v>42130</v>
      </c>
      <c r="C6327" t="s">
        <v>16963</v>
      </c>
      <c r="D6327">
        <v>2</v>
      </c>
      <c r="E6327" t="s">
        <v>16964</v>
      </c>
      <c r="F6327" t="s">
        <v>7054</v>
      </c>
      <c r="G6327" t="s">
        <v>4</v>
      </c>
      <c r="H6327" t="s">
        <v>16965</v>
      </c>
      <c r="I6327" s="2">
        <v>1025</v>
      </c>
      <c r="J6327" s="5"/>
      <c r="L6327" s="5"/>
      <c r="M6327" s="2">
        <f t="shared" si="98"/>
        <v>698.47000000129447</v>
      </c>
      <c r="P6327"/>
    </row>
    <row r="6328" spans="1:16" hidden="1">
      <c r="A6328" t="s">
        <v>16974</v>
      </c>
      <c r="B6328" s="1">
        <v>42130</v>
      </c>
      <c r="C6328" t="s">
        <v>16987</v>
      </c>
      <c r="D6328">
        <v>1</v>
      </c>
      <c r="E6328" t="s">
        <v>16988</v>
      </c>
      <c r="F6328" t="s">
        <v>13565</v>
      </c>
      <c r="G6328" t="s">
        <v>4</v>
      </c>
      <c r="H6328" t="s">
        <v>16989</v>
      </c>
      <c r="I6328" s="2">
        <v>5000</v>
      </c>
      <c r="J6328" s="5"/>
      <c r="L6328" s="5"/>
      <c r="M6328" s="2">
        <f t="shared" si="98"/>
        <v>5698.4700000012945</v>
      </c>
      <c r="P6328"/>
    </row>
    <row r="6329" spans="1:16" hidden="1">
      <c r="A6329" t="s">
        <v>1813</v>
      </c>
      <c r="B6329" s="36">
        <v>42131</v>
      </c>
      <c r="C6329" s="35" t="s">
        <v>43</v>
      </c>
      <c r="D6329" s="35">
        <v>1</v>
      </c>
      <c r="E6329" s="35" t="s">
        <v>1817</v>
      </c>
      <c r="F6329" s="35" t="s">
        <v>228</v>
      </c>
      <c r="G6329" s="35" t="s">
        <v>4</v>
      </c>
      <c r="H6329" s="35" t="s">
        <v>1818</v>
      </c>
      <c r="I6329" s="11"/>
      <c r="J6329" s="12"/>
      <c r="K6329" s="11">
        <v>1025</v>
      </c>
      <c r="L6329" s="12" t="s">
        <v>36333</v>
      </c>
      <c r="M6329" s="11">
        <f t="shared" si="98"/>
        <v>4673.4700000012945</v>
      </c>
      <c r="P6329"/>
    </row>
    <row r="6330" spans="1:16" hidden="1">
      <c r="A6330" t="s">
        <v>1913</v>
      </c>
      <c r="B6330" s="1">
        <v>42131</v>
      </c>
      <c r="C6330" t="s">
        <v>1</v>
      </c>
      <c r="D6330">
        <v>1</v>
      </c>
      <c r="E6330" t="s">
        <v>1921</v>
      </c>
      <c r="F6330" t="s">
        <v>16</v>
      </c>
      <c r="G6330" t="s">
        <v>4</v>
      </c>
      <c r="H6330" t="s">
        <v>1922</v>
      </c>
      <c r="J6330" s="5"/>
      <c r="K6330" s="2">
        <v>50000</v>
      </c>
      <c r="L6330" s="5" t="s">
        <v>36333</v>
      </c>
      <c r="M6330" s="2">
        <f t="shared" si="98"/>
        <v>-45326.529999998704</v>
      </c>
      <c r="P6330"/>
    </row>
    <row r="6331" spans="1:16" hidden="1">
      <c r="A6331" t="s">
        <v>1947</v>
      </c>
      <c r="B6331" s="1">
        <v>42131</v>
      </c>
      <c r="C6331" t="s">
        <v>43</v>
      </c>
      <c r="D6331">
        <v>1</v>
      </c>
      <c r="E6331" t="s">
        <v>1954</v>
      </c>
      <c r="F6331" t="s">
        <v>13</v>
      </c>
      <c r="G6331" t="s">
        <v>4</v>
      </c>
      <c r="H6331" t="s">
        <v>256</v>
      </c>
      <c r="J6331" s="5"/>
      <c r="K6331" s="2">
        <v>4100</v>
      </c>
      <c r="L6331" s="5" t="s">
        <v>36333</v>
      </c>
      <c r="M6331" s="2">
        <f t="shared" si="98"/>
        <v>-49426.529999998704</v>
      </c>
      <c r="P6331"/>
    </row>
    <row r="6332" spans="1:16" hidden="1">
      <c r="A6332" t="s">
        <v>1961</v>
      </c>
      <c r="B6332" s="1">
        <v>42131</v>
      </c>
      <c r="C6332" t="s">
        <v>43</v>
      </c>
      <c r="D6332">
        <v>1</v>
      </c>
      <c r="E6332" t="s">
        <v>1967</v>
      </c>
      <c r="F6332" t="s">
        <v>13</v>
      </c>
      <c r="G6332" t="s">
        <v>4</v>
      </c>
      <c r="H6332" t="s">
        <v>1968</v>
      </c>
      <c r="J6332" s="5"/>
      <c r="K6332" s="2">
        <v>20000</v>
      </c>
      <c r="L6332" s="5" t="s">
        <v>36333</v>
      </c>
      <c r="M6332" s="2">
        <f t="shared" si="98"/>
        <v>-69426.529999998704</v>
      </c>
      <c r="P6332"/>
    </row>
    <row r="6333" spans="1:16" hidden="1">
      <c r="A6333" t="s">
        <v>1972</v>
      </c>
      <c r="B6333" s="1">
        <v>42131</v>
      </c>
      <c r="C6333" t="s">
        <v>6</v>
      </c>
      <c r="D6333">
        <v>1</v>
      </c>
      <c r="E6333" t="s">
        <v>1980</v>
      </c>
      <c r="F6333" t="s">
        <v>8</v>
      </c>
      <c r="G6333" t="s">
        <v>4</v>
      </c>
      <c r="H6333" t="s">
        <v>1981</v>
      </c>
      <c r="I6333" s="2">
        <v>2851.61</v>
      </c>
      <c r="J6333" s="5">
        <v>2</v>
      </c>
      <c r="L6333" s="5"/>
      <c r="M6333" s="2">
        <f t="shared" si="98"/>
        <v>-66574.919999998703</v>
      </c>
      <c r="P6333"/>
    </row>
    <row r="6334" spans="1:16" hidden="1">
      <c r="A6334" t="s">
        <v>1985</v>
      </c>
      <c r="B6334" s="1">
        <v>42131</v>
      </c>
      <c r="C6334" t="s">
        <v>1944</v>
      </c>
      <c r="D6334">
        <v>1</v>
      </c>
      <c r="E6334" t="s">
        <v>1992</v>
      </c>
      <c r="F6334" t="s">
        <v>13</v>
      </c>
      <c r="G6334" t="s">
        <v>4</v>
      </c>
      <c r="H6334" t="s">
        <v>1993</v>
      </c>
      <c r="J6334" s="5"/>
      <c r="K6334" s="2">
        <v>50000</v>
      </c>
      <c r="L6334" s="5" t="s">
        <v>36333</v>
      </c>
      <c r="M6334" s="2">
        <f t="shared" si="98"/>
        <v>-116574.9199999987</v>
      </c>
      <c r="P6334"/>
    </row>
    <row r="6335" spans="1:16" hidden="1">
      <c r="A6335" t="s">
        <v>2036</v>
      </c>
      <c r="B6335" s="1">
        <v>42131</v>
      </c>
      <c r="C6335" t="s">
        <v>11</v>
      </c>
      <c r="D6335">
        <v>1</v>
      </c>
      <c r="E6335" t="s">
        <v>2040</v>
      </c>
      <c r="F6335" t="s">
        <v>13</v>
      </c>
      <c r="G6335" t="s">
        <v>4</v>
      </c>
      <c r="H6335" t="s">
        <v>2041</v>
      </c>
      <c r="J6335" s="5"/>
      <c r="K6335" s="2">
        <v>20000</v>
      </c>
      <c r="L6335" s="5" t="s">
        <v>36333</v>
      </c>
      <c r="M6335" s="2">
        <f t="shared" si="98"/>
        <v>-136574.9199999987</v>
      </c>
      <c r="P6335"/>
    </row>
    <row r="6336" spans="1:16" hidden="1">
      <c r="A6336" t="s">
        <v>2076</v>
      </c>
      <c r="B6336" s="1">
        <v>42131</v>
      </c>
      <c r="C6336" t="s">
        <v>6</v>
      </c>
      <c r="D6336">
        <v>1</v>
      </c>
      <c r="E6336" t="s">
        <v>2078</v>
      </c>
      <c r="F6336" t="s">
        <v>29</v>
      </c>
      <c r="G6336" t="s">
        <v>4</v>
      </c>
      <c r="H6336" t="s">
        <v>2079</v>
      </c>
      <c r="I6336" s="2">
        <v>2714.28</v>
      </c>
      <c r="J6336" s="5">
        <v>2</v>
      </c>
      <c r="L6336" s="5"/>
      <c r="M6336" s="2">
        <f t="shared" si="98"/>
        <v>-133860.6399999987</v>
      </c>
      <c r="P6336"/>
    </row>
    <row r="6337" spans="1:16" hidden="1">
      <c r="A6337" t="s">
        <v>2099</v>
      </c>
      <c r="B6337" s="1">
        <v>42131</v>
      </c>
      <c r="C6337" t="s">
        <v>11</v>
      </c>
      <c r="D6337">
        <v>1</v>
      </c>
      <c r="E6337" t="s">
        <v>2100</v>
      </c>
      <c r="F6337" t="s">
        <v>16</v>
      </c>
      <c r="G6337" t="s">
        <v>4</v>
      </c>
      <c r="H6337" t="s">
        <v>2101</v>
      </c>
      <c r="J6337" s="5"/>
      <c r="K6337" s="2">
        <v>4100</v>
      </c>
      <c r="L6337" s="5" t="s">
        <v>36333</v>
      </c>
      <c r="M6337" s="2">
        <f t="shared" si="98"/>
        <v>-137960.6399999987</v>
      </c>
      <c r="P6337"/>
    </row>
    <row r="6338" spans="1:16" hidden="1">
      <c r="A6338" t="s">
        <v>2102</v>
      </c>
      <c r="B6338" s="1">
        <v>42131</v>
      </c>
      <c r="C6338" t="s">
        <v>6</v>
      </c>
      <c r="D6338">
        <v>1</v>
      </c>
      <c r="E6338" t="s">
        <v>2107</v>
      </c>
      <c r="F6338" t="s">
        <v>29</v>
      </c>
      <c r="G6338" t="s">
        <v>4</v>
      </c>
      <c r="H6338" t="s">
        <v>435</v>
      </c>
      <c r="I6338" s="2">
        <v>3548.15</v>
      </c>
      <c r="J6338" s="5">
        <v>1</v>
      </c>
      <c r="L6338" s="5"/>
      <c r="M6338" s="2">
        <f t="shared" si="98"/>
        <v>-134412.48999999871</v>
      </c>
      <c r="P6338"/>
    </row>
    <row r="6339" spans="1:16" hidden="1">
      <c r="A6339" t="s">
        <v>2108</v>
      </c>
      <c r="B6339" s="1">
        <v>42131</v>
      </c>
      <c r="C6339" t="s">
        <v>43</v>
      </c>
      <c r="D6339">
        <v>1</v>
      </c>
      <c r="E6339" t="s">
        <v>2109</v>
      </c>
      <c r="F6339" t="s">
        <v>16</v>
      </c>
      <c r="G6339" t="s">
        <v>4</v>
      </c>
      <c r="H6339" t="s">
        <v>2110</v>
      </c>
      <c r="J6339" s="5"/>
      <c r="K6339" s="2">
        <v>1840</v>
      </c>
      <c r="L6339" s="5" t="s">
        <v>36333</v>
      </c>
      <c r="M6339" s="2">
        <f t="shared" si="98"/>
        <v>-136252.48999999871</v>
      </c>
      <c r="P6339"/>
    </row>
    <row r="6340" spans="1:16" hidden="1">
      <c r="A6340" t="s">
        <v>2113</v>
      </c>
      <c r="B6340" s="1">
        <v>42131</v>
      </c>
      <c r="C6340" t="s">
        <v>195</v>
      </c>
      <c r="D6340">
        <v>1</v>
      </c>
      <c r="E6340" t="s">
        <v>2117</v>
      </c>
      <c r="F6340" t="s">
        <v>13</v>
      </c>
      <c r="G6340" t="s">
        <v>4</v>
      </c>
      <c r="H6340" t="s">
        <v>195</v>
      </c>
      <c r="J6340" s="5"/>
      <c r="K6340" s="2">
        <v>42575.22</v>
      </c>
      <c r="L6340" s="5">
        <v>2</v>
      </c>
      <c r="M6340" s="2">
        <f t="shared" si="98"/>
        <v>-178827.70999999871</v>
      </c>
      <c r="P6340"/>
    </row>
    <row r="6341" spans="1:16" hidden="1">
      <c r="A6341" t="s">
        <v>2120</v>
      </c>
      <c r="B6341" s="1">
        <v>42131</v>
      </c>
      <c r="C6341" t="s">
        <v>293</v>
      </c>
      <c r="D6341">
        <v>1</v>
      </c>
      <c r="E6341" t="s">
        <v>2124</v>
      </c>
      <c r="F6341" t="s">
        <v>13</v>
      </c>
      <c r="G6341" t="s">
        <v>4</v>
      </c>
      <c r="H6341" t="s">
        <v>2125</v>
      </c>
      <c r="J6341" s="5"/>
      <c r="K6341" s="2">
        <v>27229.64</v>
      </c>
      <c r="L6341" s="5">
        <v>3</v>
      </c>
      <c r="M6341" s="2">
        <f t="shared" si="98"/>
        <v>-206057.3499999987</v>
      </c>
      <c r="P6341"/>
    </row>
    <row r="6342" spans="1:16" hidden="1">
      <c r="A6342" t="s">
        <v>2128</v>
      </c>
      <c r="B6342" s="1">
        <v>42131</v>
      </c>
      <c r="C6342" t="s">
        <v>18</v>
      </c>
      <c r="D6342">
        <v>1</v>
      </c>
      <c r="E6342" t="s">
        <v>2133</v>
      </c>
      <c r="F6342" t="s">
        <v>13</v>
      </c>
      <c r="G6342" t="s">
        <v>4</v>
      </c>
      <c r="H6342" t="s">
        <v>18</v>
      </c>
      <c r="J6342" s="5"/>
      <c r="K6342" s="2">
        <v>30712.23</v>
      </c>
      <c r="L6342" s="5">
        <v>1</v>
      </c>
      <c r="M6342" s="2">
        <f t="shared" si="98"/>
        <v>-236769.57999999871</v>
      </c>
      <c r="P6342"/>
    </row>
    <row r="6343" spans="1:16" hidden="1">
      <c r="A6343" t="s">
        <v>16998</v>
      </c>
      <c r="B6343" s="1">
        <v>42131</v>
      </c>
      <c r="C6343" t="s">
        <v>674</v>
      </c>
      <c r="D6343">
        <v>2</v>
      </c>
      <c r="E6343" t="s">
        <v>17021</v>
      </c>
      <c r="F6343" t="s">
        <v>13559</v>
      </c>
      <c r="G6343" t="s">
        <v>479</v>
      </c>
      <c r="H6343" t="s">
        <v>7433</v>
      </c>
      <c r="J6343" s="5"/>
      <c r="K6343" s="2">
        <v>332.82</v>
      </c>
      <c r="L6343" s="5" t="s">
        <v>36333</v>
      </c>
      <c r="M6343" s="2">
        <f t="shared" si="98"/>
        <v>-237102.39999999871</v>
      </c>
      <c r="P6343"/>
    </row>
    <row r="6344" spans="1:16" hidden="1">
      <c r="A6344" t="s">
        <v>16998</v>
      </c>
      <c r="B6344" s="1">
        <v>42131</v>
      </c>
      <c r="C6344" t="s">
        <v>674</v>
      </c>
      <c r="D6344">
        <v>2</v>
      </c>
      <c r="E6344" t="s">
        <v>17021</v>
      </c>
      <c r="F6344" t="s">
        <v>13559</v>
      </c>
      <c r="G6344" t="s">
        <v>479</v>
      </c>
      <c r="H6344" t="s">
        <v>7433</v>
      </c>
      <c r="I6344" s="2">
        <v>332.82</v>
      </c>
      <c r="J6344" s="5" t="s">
        <v>36333</v>
      </c>
      <c r="L6344" s="5"/>
      <c r="M6344" s="2">
        <f t="shared" si="98"/>
        <v>-236769.57999999871</v>
      </c>
      <c r="P6344"/>
    </row>
    <row r="6345" spans="1:16" hidden="1">
      <c r="A6345" t="s">
        <v>17022</v>
      </c>
      <c r="B6345" s="1">
        <v>42131</v>
      </c>
      <c r="C6345" t="s">
        <v>18</v>
      </c>
      <c r="D6345">
        <v>2</v>
      </c>
      <c r="E6345" t="s">
        <v>17041</v>
      </c>
      <c r="F6345" t="s">
        <v>13559</v>
      </c>
      <c r="G6345" t="s">
        <v>479</v>
      </c>
      <c r="H6345" t="s">
        <v>17042</v>
      </c>
      <c r="I6345" s="2">
        <v>548.04999999999995</v>
      </c>
      <c r="J6345" s="5">
        <v>1</v>
      </c>
      <c r="L6345" s="5"/>
      <c r="M6345" s="2">
        <f t="shared" ref="M6345:M6408" si="99">+M6344+I6345-K6345</f>
        <v>-236221.52999999872</v>
      </c>
      <c r="P6345"/>
    </row>
    <row r="6346" spans="1:16" hidden="1">
      <c r="A6346" t="s">
        <v>17043</v>
      </c>
      <c r="B6346" s="40">
        <v>42131</v>
      </c>
      <c r="C6346" s="41" t="s">
        <v>18</v>
      </c>
      <c r="D6346" s="41">
        <v>2</v>
      </c>
      <c r="E6346" s="41" t="s">
        <v>17066</v>
      </c>
      <c r="F6346" s="41" t="s">
        <v>13559</v>
      </c>
      <c r="G6346" s="41" t="s">
        <v>479</v>
      </c>
      <c r="H6346" s="41" t="s">
        <v>1522</v>
      </c>
      <c r="I6346" s="42">
        <v>548.04999999999995</v>
      </c>
      <c r="J6346" s="5"/>
      <c r="L6346" s="5"/>
      <c r="M6346" s="2">
        <f t="shared" si="99"/>
        <v>-235673.47999999873</v>
      </c>
      <c r="N6346" s="25" t="s">
        <v>36401</v>
      </c>
      <c r="P6346"/>
    </row>
    <row r="6347" spans="1:16" hidden="1">
      <c r="A6347" t="s">
        <v>17067</v>
      </c>
      <c r="B6347" s="40">
        <v>42131</v>
      </c>
      <c r="C6347" s="41" t="s">
        <v>18</v>
      </c>
      <c r="D6347" s="41">
        <v>2</v>
      </c>
      <c r="E6347" s="41" t="s">
        <v>17086</v>
      </c>
      <c r="F6347" s="41" t="s">
        <v>13559</v>
      </c>
      <c r="G6347" s="41" t="s">
        <v>479</v>
      </c>
      <c r="H6347" s="41" t="s">
        <v>5473</v>
      </c>
      <c r="I6347" s="42">
        <v>25.18</v>
      </c>
      <c r="J6347" s="5"/>
      <c r="L6347" s="5"/>
      <c r="M6347" s="2">
        <f t="shared" si="99"/>
        <v>-235648.29999999874</v>
      </c>
      <c r="N6347" s="25" t="s">
        <v>36401</v>
      </c>
      <c r="P6347"/>
    </row>
    <row r="6348" spans="1:16" hidden="1">
      <c r="A6348" t="s">
        <v>17087</v>
      </c>
      <c r="B6348" s="1">
        <v>42131</v>
      </c>
      <c r="C6348" t="s">
        <v>6</v>
      </c>
      <c r="D6348">
        <v>1</v>
      </c>
      <c r="E6348" t="s">
        <v>17109</v>
      </c>
      <c r="F6348" t="s">
        <v>13610</v>
      </c>
      <c r="G6348" t="s">
        <v>4</v>
      </c>
      <c r="H6348" t="s">
        <v>17110</v>
      </c>
      <c r="I6348" s="2">
        <v>9016.48</v>
      </c>
      <c r="J6348" s="5">
        <v>1</v>
      </c>
      <c r="L6348" s="5"/>
      <c r="M6348" s="2">
        <f t="shared" si="99"/>
        <v>-226631.81999999873</v>
      </c>
      <c r="P6348"/>
    </row>
    <row r="6349" spans="1:16" hidden="1">
      <c r="A6349" t="s">
        <v>17111</v>
      </c>
      <c r="B6349" s="1">
        <v>42131</v>
      </c>
      <c r="C6349" t="s">
        <v>17132</v>
      </c>
      <c r="D6349">
        <v>2</v>
      </c>
      <c r="E6349" t="s">
        <v>17133</v>
      </c>
      <c r="F6349" t="s">
        <v>7054</v>
      </c>
      <c r="G6349" t="s">
        <v>4</v>
      </c>
      <c r="H6349" t="s">
        <v>2441</v>
      </c>
      <c r="I6349" s="2">
        <v>2480</v>
      </c>
      <c r="J6349" s="5">
        <v>2</v>
      </c>
      <c r="L6349" s="5"/>
      <c r="M6349" s="2">
        <f t="shared" si="99"/>
        <v>-224151.81999999873</v>
      </c>
      <c r="P6349"/>
    </row>
    <row r="6350" spans="1:16" hidden="1">
      <c r="A6350" t="s">
        <v>17137</v>
      </c>
      <c r="B6350" s="1">
        <v>42131</v>
      </c>
      <c r="C6350" t="s">
        <v>17156</v>
      </c>
      <c r="D6350">
        <v>2</v>
      </c>
      <c r="E6350" t="s">
        <v>17157</v>
      </c>
      <c r="F6350" t="s">
        <v>7054</v>
      </c>
      <c r="G6350" t="s">
        <v>4</v>
      </c>
      <c r="H6350" t="s">
        <v>1818</v>
      </c>
      <c r="I6350" s="2">
        <v>1025</v>
      </c>
      <c r="J6350" s="5" t="s">
        <v>36333</v>
      </c>
      <c r="L6350" s="5"/>
      <c r="M6350" s="2">
        <f t="shared" si="99"/>
        <v>-223126.81999999873</v>
      </c>
      <c r="P6350"/>
    </row>
    <row r="6351" spans="1:16" hidden="1">
      <c r="A6351" t="s">
        <v>17159</v>
      </c>
      <c r="B6351" s="1">
        <v>42131</v>
      </c>
      <c r="C6351" t="s">
        <v>17180</v>
      </c>
      <c r="D6351">
        <v>2</v>
      </c>
      <c r="E6351" t="s">
        <v>17181</v>
      </c>
      <c r="F6351" t="s">
        <v>7054</v>
      </c>
      <c r="G6351" t="s">
        <v>4</v>
      </c>
      <c r="H6351" t="s">
        <v>17182</v>
      </c>
      <c r="I6351" s="2">
        <v>590</v>
      </c>
      <c r="J6351" s="5">
        <v>3</v>
      </c>
      <c r="L6351" s="5"/>
      <c r="M6351" s="2">
        <f t="shared" si="99"/>
        <v>-222536.81999999873</v>
      </c>
      <c r="P6351"/>
    </row>
    <row r="6352" spans="1:16" hidden="1">
      <c r="A6352" t="s">
        <v>17186</v>
      </c>
      <c r="B6352" s="1">
        <v>42131</v>
      </c>
      <c r="C6352" t="s">
        <v>17207</v>
      </c>
      <c r="D6352">
        <v>2</v>
      </c>
      <c r="E6352" t="s">
        <v>17208</v>
      </c>
      <c r="F6352" t="s">
        <v>7054</v>
      </c>
      <c r="G6352" t="s">
        <v>4</v>
      </c>
      <c r="H6352" t="s">
        <v>713</v>
      </c>
      <c r="I6352" s="2">
        <v>1151.56</v>
      </c>
      <c r="J6352" s="5">
        <v>2</v>
      </c>
      <c r="L6352" s="5"/>
      <c r="M6352" s="2">
        <f t="shared" si="99"/>
        <v>-221385.25999999873</v>
      </c>
      <c r="P6352"/>
    </row>
    <row r="6353" spans="1:16" hidden="1">
      <c r="A6353" t="s">
        <v>17213</v>
      </c>
      <c r="B6353" s="1">
        <v>42131</v>
      </c>
      <c r="C6353" t="s">
        <v>17228</v>
      </c>
      <c r="D6353">
        <v>2</v>
      </c>
      <c r="E6353" t="s">
        <v>17229</v>
      </c>
      <c r="F6353" t="s">
        <v>7054</v>
      </c>
      <c r="G6353" t="s">
        <v>4</v>
      </c>
      <c r="H6353" t="s">
        <v>17230</v>
      </c>
      <c r="I6353" s="2">
        <v>1025</v>
      </c>
      <c r="J6353" s="5">
        <v>1</v>
      </c>
      <c r="L6353" s="5"/>
      <c r="M6353" s="2">
        <f t="shared" si="99"/>
        <v>-220360.25999999873</v>
      </c>
      <c r="P6353"/>
    </row>
    <row r="6354" spans="1:16" hidden="1">
      <c r="A6354" t="s">
        <v>17234</v>
      </c>
      <c r="B6354" s="1">
        <v>42131</v>
      </c>
      <c r="C6354" t="s">
        <v>15090</v>
      </c>
      <c r="D6354">
        <v>1</v>
      </c>
      <c r="E6354" t="s">
        <v>17255</v>
      </c>
      <c r="F6354" t="s">
        <v>13565</v>
      </c>
      <c r="G6354" t="s">
        <v>4</v>
      </c>
      <c r="H6354" t="s">
        <v>1922</v>
      </c>
      <c r="I6354" s="2">
        <v>50000</v>
      </c>
      <c r="J6354" s="5" t="s">
        <v>36333</v>
      </c>
      <c r="L6354" s="5"/>
      <c r="M6354" s="2">
        <f t="shared" si="99"/>
        <v>-170360.25999999873</v>
      </c>
      <c r="P6354"/>
    </row>
    <row r="6355" spans="1:16" hidden="1">
      <c r="A6355" t="s">
        <v>17259</v>
      </c>
      <c r="B6355" s="1">
        <v>42131</v>
      </c>
      <c r="C6355" t="s">
        <v>17275</v>
      </c>
      <c r="D6355">
        <v>2</v>
      </c>
      <c r="E6355" t="s">
        <v>17276</v>
      </c>
      <c r="F6355" t="s">
        <v>7054</v>
      </c>
      <c r="G6355" t="s">
        <v>4</v>
      </c>
      <c r="H6355" t="s">
        <v>435</v>
      </c>
      <c r="I6355" s="2">
        <v>4100</v>
      </c>
      <c r="J6355" s="5" t="s">
        <v>36333</v>
      </c>
      <c r="L6355" s="5"/>
      <c r="M6355" s="2">
        <f t="shared" si="99"/>
        <v>-166260.25999999873</v>
      </c>
      <c r="P6355"/>
    </row>
    <row r="6356" spans="1:16" hidden="1">
      <c r="A6356" t="s">
        <v>17280</v>
      </c>
      <c r="B6356" s="1">
        <v>42131</v>
      </c>
      <c r="C6356" t="s">
        <v>17298</v>
      </c>
      <c r="D6356">
        <v>2</v>
      </c>
      <c r="E6356" t="s">
        <v>17299</v>
      </c>
      <c r="F6356" t="s">
        <v>7054</v>
      </c>
      <c r="G6356" t="s">
        <v>4</v>
      </c>
      <c r="H6356" t="s">
        <v>17300</v>
      </c>
      <c r="I6356" s="2">
        <v>1025</v>
      </c>
      <c r="J6356" s="5">
        <v>2</v>
      </c>
      <c r="L6356" s="5"/>
      <c r="M6356" s="2">
        <f t="shared" si="99"/>
        <v>-165235.25999999873</v>
      </c>
      <c r="P6356"/>
    </row>
    <row r="6357" spans="1:16" hidden="1">
      <c r="A6357" t="s">
        <v>17304</v>
      </c>
      <c r="B6357" s="1">
        <v>42131</v>
      </c>
      <c r="C6357" t="s">
        <v>17322</v>
      </c>
      <c r="D6357">
        <v>1</v>
      </c>
      <c r="E6357" t="s">
        <v>17323</v>
      </c>
      <c r="F6357" t="s">
        <v>13561</v>
      </c>
      <c r="G6357" t="s">
        <v>4</v>
      </c>
      <c r="H6357" t="s">
        <v>17324</v>
      </c>
      <c r="I6357" s="2">
        <v>5000</v>
      </c>
      <c r="J6357" s="5">
        <v>1</v>
      </c>
      <c r="L6357" s="5"/>
      <c r="M6357" s="2">
        <f t="shared" si="99"/>
        <v>-160235.25999999873</v>
      </c>
      <c r="P6357"/>
    </row>
    <row r="6358" spans="1:16" hidden="1">
      <c r="A6358" t="s">
        <v>17328</v>
      </c>
      <c r="B6358" s="1">
        <v>42131</v>
      </c>
      <c r="C6358" t="s">
        <v>6</v>
      </c>
      <c r="D6358">
        <v>1</v>
      </c>
      <c r="E6358" t="s">
        <v>17341</v>
      </c>
      <c r="F6358" t="s">
        <v>13561</v>
      </c>
      <c r="G6358" t="s">
        <v>4</v>
      </c>
      <c r="H6358" t="s">
        <v>17342</v>
      </c>
      <c r="I6358" s="2">
        <v>20000</v>
      </c>
      <c r="J6358" s="5" t="s">
        <v>36333</v>
      </c>
      <c r="L6358" s="5"/>
      <c r="M6358" s="2">
        <f t="shared" si="99"/>
        <v>-140235.25999999873</v>
      </c>
      <c r="P6358"/>
    </row>
    <row r="6359" spans="1:16" hidden="1">
      <c r="A6359" t="s">
        <v>17348</v>
      </c>
      <c r="B6359" s="1">
        <v>42131</v>
      </c>
      <c r="C6359" t="s">
        <v>6</v>
      </c>
      <c r="D6359">
        <v>1</v>
      </c>
      <c r="E6359" t="s">
        <v>17341</v>
      </c>
      <c r="F6359" t="s">
        <v>13561</v>
      </c>
      <c r="G6359" t="s">
        <v>4</v>
      </c>
      <c r="H6359" t="s">
        <v>17368</v>
      </c>
      <c r="J6359" s="5"/>
      <c r="K6359" s="2">
        <v>20000</v>
      </c>
      <c r="L6359" s="5" t="s">
        <v>36333</v>
      </c>
      <c r="M6359" s="2">
        <f t="shared" si="99"/>
        <v>-160235.25999999873</v>
      </c>
      <c r="P6359"/>
    </row>
    <row r="6360" spans="1:16" hidden="1">
      <c r="A6360" t="s">
        <v>17373</v>
      </c>
      <c r="B6360" s="1">
        <v>42131</v>
      </c>
      <c r="C6360" t="s">
        <v>17392</v>
      </c>
      <c r="D6360">
        <v>1</v>
      </c>
      <c r="E6360" t="s">
        <v>17393</v>
      </c>
      <c r="F6360" t="s">
        <v>13561</v>
      </c>
      <c r="G6360" t="s">
        <v>4</v>
      </c>
      <c r="H6360" t="s">
        <v>17342</v>
      </c>
      <c r="I6360" s="2">
        <v>20000</v>
      </c>
      <c r="J6360" s="5" t="s">
        <v>36333</v>
      </c>
      <c r="L6360" s="5"/>
      <c r="M6360" s="2">
        <f t="shared" si="99"/>
        <v>-140235.25999999873</v>
      </c>
      <c r="P6360"/>
    </row>
    <row r="6361" spans="1:16" hidden="1">
      <c r="A6361" t="s">
        <v>17400</v>
      </c>
      <c r="B6361" s="1">
        <v>42131</v>
      </c>
      <c r="C6361" t="s">
        <v>17392</v>
      </c>
      <c r="D6361">
        <v>1</v>
      </c>
      <c r="E6361" t="s">
        <v>17419</v>
      </c>
      <c r="F6361" t="s">
        <v>13565</v>
      </c>
      <c r="G6361" t="s">
        <v>4</v>
      </c>
      <c r="H6361" t="s">
        <v>17420</v>
      </c>
      <c r="I6361" s="2">
        <v>20000</v>
      </c>
      <c r="J6361" s="5" t="s">
        <v>36333</v>
      </c>
      <c r="L6361" s="5"/>
      <c r="M6361" s="2">
        <f t="shared" si="99"/>
        <v>-120235.25999999873</v>
      </c>
      <c r="P6361"/>
    </row>
    <row r="6362" spans="1:16" hidden="1">
      <c r="A6362" t="s">
        <v>17425</v>
      </c>
      <c r="B6362" s="1">
        <v>42131</v>
      </c>
      <c r="C6362" t="s">
        <v>17392</v>
      </c>
      <c r="D6362">
        <v>1</v>
      </c>
      <c r="E6362" t="s">
        <v>17393</v>
      </c>
      <c r="F6362" t="s">
        <v>13561</v>
      </c>
      <c r="G6362" t="s">
        <v>4</v>
      </c>
      <c r="H6362" t="s">
        <v>17368</v>
      </c>
      <c r="J6362" s="5"/>
      <c r="K6362" s="2">
        <v>20000</v>
      </c>
      <c r="L6362" s="5" t="s">
        <v>36333</v>
      </c>
      <c r="M6362" s="2">
        <f t="shared" si="99"/>
        <v>-140235.25999999873</v>
      </c>
      <c r="P6362"/>
    </row>
    <row r="6363" spans="1:16" hidden="1">
      <c r="A6363" t="s">
        <v>17449</v>
      </c>
      <c r="B6363" s="1">
        <v>42131</v>
      </c>
      <c r="C6363" t="s">
        <v>17470</v>
      </c>
      <c r="D6363">
        <v>1</v>
      </c>
      <c r="E6363" t="s">
        <v>17471</v>
      </c>
      <c r="F6363" t="s">
        <v>13565</v>
      </c>
      <c r="G6363" t="s">
        <v>4</v>
      </c>
      <c r="H6363" t="s">
        <v>17472</v>
      </c>
      <c r="I6363" s="2">
        <v>50000</v>
      </c>
      <c r="J6363" s="5" t="s">
        <v>36333</v>
      </c>
      <c r="L6363" s="5"/>
      <c r="M6363" s="2">
        <f t="shared" si="99"/>
        <v>-90235.259999998729</v>
      </c>
      <c r="P6363"/>
    </row>
    <row r="6364" spans="1:16" hidden="1">
      <c r="A6364" t="s">
        <v>17478</v>
      </c>
      <c r="B6364" s="1">
        <v>42131</v>
      </c>
      <c r="C6364" t="s">
        <v>18</v>
      </c>
      <c r="D6364">
        <v>2</v>
      </c>
      <c r="E6364" t="s">
        <v>17500</v>
      </c>
      <c r="F6364" t="s">
        <v>13559</v>
      </c>
      <c r="G6364" t="s">
        <v>479</v>
      </c>
      <c r="H6364" t="s">
        <v>17501</v>
      </c>
      <c r="I6364" s="2">
        <v>1087.5999999999999</v>
      </c>
      <c r="J6364" s="5">
        <v>1</v>
      </c>
      <c r="L6364" s="5"/>
      <c r="M6364" s="2">
        <f t="shared" si="99"/>
        <v>-89147.659999998723</v>
      </c>
      <c r="P6364"/>
    </row>
    <row r="6365" spans="1:16" hidden="1">
      <c r="A6365" t="s">
        <v>17507</v>
      </c>
      <c r="B6365" s="1">
        <v>42131</v>
      </c>
      <c r="C6365" t="s">
        <v>17525</v>
      </c>
      <c r="D6365">
        <v>2</v>
      </c>
      <c r="E6365" t="s">
        <v>17526</v>
      </c>
      <c r="F6365" t="s">
        <v>7054</v>
      </c>
      <c r="G6365" t="s">
        <v>4</v>
      </c>
      <c r="H6365" t="s">
        <v>17527</v>
      </c>
      <c r="I6365" s="2">
        <v>2990</v>
      </c>
      <c r="J6365" s="5">
        <v>1</v>
      </c>
      <c r="L6365" s="5"/>
      <c r="M6365" s="2">
        <f t="shared" si="99"/>
        <v>-86157.659999998723</v>
      </c>
      <c r="P6365"/>
    </row>
    <row r="6366" spans="1:16" hidden="1">
      <c r="A6366" t="s">
        <v>17530</v>
      </c>
      <c r="B6366" s="1">
        <v>42131</v>
      </c>
      <c r="C6366" t="s">
        <v>17550</v>
      </c>
      <c r="D6366">
        <v>2</v>
      </c>
      <c r="E6366" t="s">
        <v>17551</v>
      </c>
      <c r="F6366" t="s">
        <v>7054</v>
      </c>
      <c r="G6366" t="s">
        <v>4</v>
      </c>
      <c r="H6366" t="s">
        <v>1981</v>
      </c>
      <c r="I6366" s="2">
        <v>1025</v>
      </c>
      <c r="J6366" s="5">
        <v>2</v>
      </c>
      <c r="L6366" s="5"/>
      <c r="M6366" s="2">
        <f t="shared" si="99"/>
        <v>-85132.659999998723</v>
      </c>
      <c r="P6366"/>
    </row>
    <row r="6367" spans="1:16" hidden="1">
      <c r="A6367" t="s">
        <v>17557</v>
      </c>
      <c r="B6367" s="1">
        <v>42131</v>
      </c>
      <c r="C6367" t="s">
        <v>17580</v>
      </c>
      <c r="D6367">
        <v>2</v>
      </c>
      <c r="E6367" t="s">
        <v>17581</v>
      </c>
      <c r="F6367" t="s">
        <v>7054</v>
      </c>
      <c r="G6367" t="s">
        <v>4</v>
      </c>
      <c r="H6367" t="s">
        <v>11372</v>
      </c>
      <c r="I6367" s="2">
        <v>1025</v>
      </c>
      <c r="J6367" s="5">
        <v>2</v>
      </c>
      <c r="L6367" s="5"/>
      <c r="M6367" s="2">
        <f t="shared" si="99"/>
        <v>-84107.659999998723</v>
      </c>
      <c r="P6367"/>
    </row>
    <row r="6368" spans="1:16" hidden="1">
      <c r="A6368" t="s">
        <v>17586</v>
      </c>
      <c r="B6368" s="1">
        <v>42131</v>
      </c>
      <c r="C6368" t="s">
        <v>18</v>
      </c>
      <c r="D6368">
        <v>2</v>
      </c>
      <c r="E6368" t="s">
        <v>17609</v>
      </c>
      <c r="F6368" t="s">
        <v>13559</v>
      </c>
      <c r="G6368" t="s">
        <v>479</v>
      </c>
      <c r="H6368" t="s">
        <v>11372</v>
      </c>
      <c r="I6368" s="2">
        <v>64.47</v>
      </c>
      <c r="J6368" s="5">
        <v>3</v>
      </c>
      <c r="L6368" s="5"/>
      <c r="M6368" s="2">
        <f t="shared" si="99"/>
        <v>-84043.189999998722</v>
      </c>
      <c r="P6368"/>
    </row>
    <row r="6369" spans="1:16" hidden="1">
      <c r="A6369" t="s">
        <v>17615</v>
      </c>
      <c r="B6369" s="1">
        <v>42131</v>
      </c>
      <c r="C6369" t="s">
        <v>6</v>
      </c>
      <c r="D6369">
        <v>1</v>
      </c>
      <c r="E6369" t="s">
        <v>17638</v>
      </c>
      <c r="F6369" t="s">
        <v>13610</v>
      </c>
      <c r="G6369" t="s">
        <v>4</v>
      </c>
      <c r="H6369" t="s">
        <v>1138</v>
      </c>
      <c r="I6369" s="2">
        <v>22295.18</v>
      </c>
      <c r="J6369" s="5">
        <v>3</v>
      </c>
      <c r="L6369" s="5"/>
      <c r="M6369" s="2">
        <f t="shared" si="99"/>
        <v>-61748.009999998721</v>
      </c>
      <c r="P6369"/>
    </row>
    <row r="6370" spans="1:16" hidden="1">
      <c r="A6370" t="s">
        <v>17642</v>
      </c>
      <c r="B6370" s="1">
        <v>42131</v>
      </c>
      <c r="C6370" t="s">
        <v>17658</v>
      </c>
      <c r="D6370">
        <v>2</v>
      </c>
      <c r="E6370" t="s">
        <v>17659</v>
      </c>
      <c r="F6370" t="s">
        <v>7054</v>
      </c>
      <c r="G6370" t="s">
        <v>4</v>
      </c>
      <c r="H6370" t="s">
        <v>9595</v>
      </c>
      <c r="I6370" s="2">
        <v>3285.05</v>
      </c>
      <c r="J6370" s="5">
        <v>2</v>
      </c>
      <c r="L6370" s="5"/>
      <c r="M6370" s="2">
        <f t="shared" si="99"/>
        <v>-58462.959999998719</v>
      </c>
      <c r="P6370"/>
    </row>
    <row r="6371" spans="1:16" hidden="1">
      <c r="A6371" t="s">
        <v>17665</v>
      </c>
      <c r="B6371" s="1">
        <v>42131</v>
      </c>
      <c r="C6371" t="s">
        <v>17682</v>
      </c>
      <c r="D6371">
        <v>1</v>
      </c>
      <c r="E6371" t="s">
        <v>17683</v>
      </c>
      <c r="F6371" t="s">
        <v>13565</v>
      </c>
      <c r="G6371" t="s">
        <v>4</v>
      </c>
      <c r="H6371" t="s">
        <v>17684</v>
      </c>
      <c r="I6371" s="2">
        <v>20000</v>
      </c>
      <c r="J6371" s="5" t="s">
        <v>36333</v>
      </c>
      <c r="L6371" s="5"/>
      <c r="M6371" s="2">
        <f t="shared" si="99"/>
        <v>-38462.959999998719</v>
      </c>
      <c r="P6371"/>
    </row>
    <row r="6372" spans="1:16" hidden="1">
      <c r="A6372" t="s">
        <v>17690</v>
      </c>
      <c r="B6372" s="1">
        <v>42131</v>
      </c>
      <c r="C6372" t="s">
        <v>17705</v>
      </c>
      <c r="D6372">
        <v>2</v>
      </c>
      <c r="E6372" t="s">
        <v>17706</v>
      </c>
      <c r="F6372" t="s">
        <v>7054</v>
      </c>
      <c r="G6372" t="s">
        <v>4</v>
      </c>
      <c r="H6372" t="s">
        <v>15689</v>
      </c>
      <c r="I6372" s="2">
        <v>4100</v>
      </c>
      <c r="J6372" s="5">
        <v>2</v>
      </c>
      <c r="L6372" s="5"/>
      <c r="M6372" s="2">
        <f t="shared" si="99"/>
        <v>-34362.959999998719</v>
      </c>
      <c r="P6372"/>
    </row>
    <row r="6373" spans="1:16" hidden="1">
      <c r="A6373" t="s">
        <v>17714</v>
      </c>
      <c r="B6373" s="1">
        <v>42131</v>
      </c>
      <c r="C6373" t="s">
        <v>17732</v>
      </c>
      <c r="D6373">
        <v>2</v>
      </c>
      <c r="E6373" t="s">
        <v>17733</v>
      </c>
      <c r="F6373" t="s">
        <v>7054</v>
      </c>
      <c r="G6373" t="s">
        <v>4</v>
      </c>
      <c r="H6373" t="s">
        <v>17734</v>
      </c>
      <c r="I6373" s="2">
        <v>600</v>
      </c>
      <c r="J6373" s="5">
        <v>3</v>
      </c>
      <c r="L6373" s="5"/>
      <c r="M6373" s="2">
        <f t="shared" si="99"/>
        <v>-33762.959999998719</v>
      </c>
      <c r="P6373"/>
    </row>
    <row r="6374" spans="1:16" hidden="1">
      <c r="A6374" t="s">
        <v>17742</v>
      </c>
      <c r="B6374" s="1">
        <v>42131</v>
      </c>
      <c r="C6374" t="s">
        <v>17757</v>
      </c>
      <c r="D6374">
        <v>2</v>
      </c>
      <c r="E6374" t="s">
        <v>17758</v>
      </c>
      <c r="F6374" t="s">
        <v>7054</v>
      </c>
      <c r="G6374" t="s">
        <v>4</v>
      </c>
      <c r="H6374" t="s">
        <v>9103</v>
      </c>
      <c r="I6374" s="2">
        <v>1840</v>
      </c>
      <c r="J6374" s="5">
        <v>1</v>
      </c>
      <c r="L6374" s="5"/>
      <c r="M6374" s="2">
        <f t="shared" si="99"/>
        <v>-31922.959999998719</v>
      </c>
      <c r="P6374"/>
    </row>
    <row r="6375" spans="1:16" hidden="1">
      <c r="A6375" t="s">
        <v>17766</v>
      </c>
      <c r="B6375" s="1">
        <v>42131</v>
      </c>
      <c r="C6375" t="s">
        <v>17782</v>
      </c>
      <c r="D6375">
        <v>2</v>
      </c>
      <c r="E6375" t="s">
        <v>17783</v>
      </c>
      <c r="F6375" t="s">
        <v>7054</v>
      </c>
      <c r="G6375" t="s">
        <v>4</v>
      </c>
      <c r="H6375" t="s">
        <v>6986</v>
      </c>
      <c r="I6375" s="2">
        <v>1840</v>
      </c>
      <c r="J6375" s="5">
        <v>1</v>
      </c>
      <c r="L6375" s="5"/>
      <c r="M6375" s="2">
        <f t="shared" si="99"/>
        <v>-30082.959999998719</v>
      </c>
      <c r="P6375"/>
    </row>
    <row r="6376" spans="1:16" hidden="1">
      <c r="A6376" t="s">
        <v>17788</v>
      </c>
      <c r="B6376" s="1">
        <v>42131</v>
      </c>
      <c r="C6376" t="s">
        <v>17801</v>
      </c>
      <c r="D6376">
        <v>2</v>
      </c>
      <c r="E6376" t="s">
        <v>17802</v>
      </c>
      <c r="F6376" t="s">
        <v>7054</v>
      </c>
      <c r="G6376" t="s">
        <v>4</v>
      </c>
      <c r="H6376" t="s">
        <v>2557</v>
      </c>
      <c r="I6376" s="2">
        <v>600.01</v>
      </c>
      <c r="J6376" s="5">
        <v>1</v>
      </c>
      <c r="L6376" s="5"/>
      <c r="M6376" s="2">
        <f t="shared" si="99"/>
        <v>-29482.94999999872</v>
      </c>
      <c r="P6376"/>
    </row>
    <row r="6377" spans="1:16" hidden="1">
      <c r="A6377" t="s">
        <v>17807</v>
      </c>
      <c r="B6377" s="1">
        <v>42131</v>
      </c>
      <c r="C6377" t="s">
        <v>17822</v>
      </c>
      <c r="D6377">
        <v>2</v>
      </c>
      <c r="E6377" t="s">
        <v>17823</v>
      </c>
      <c r="F6377" t="s">
        <v>13559</v>
      </c>
      <c r="G6377" t="s">
        <v>313</v>
      </c>
      <c r="H6377" t="s">
        <v>17824</v>
      </c>
      <c r="J6377" s="5"/>
      <c r="K6377" s="2">
        <v>2491.71</v>
      </c>
      <c r="L6377" s="5" t="s">
        <v>36333</v>
      </c>
      <c r="M6377" s="2">
        <f t="shared" si="99"/>
        <v>-31974.659999998719</v>
      </c>
      <c r="P6377"/>
    </row>
    <row r="6378" spans="1:16" hidden="1">
      <c r="A6378" t="s">
        <v>17807</v>
      </c>
      <c r="B6378" s="1">
        <v>42131</v>
      </c>
      <c r="C6378" t="s">
        <v>17822</v>
      </c>
      <c r="D6378">
        <v>2</v>
      </c>
      <c r="E6378" t="s">
        <v>17823</v>
      </c>
      <c r="F6378" t="s">
        <v>13559</v>
      </c>
      <c r="G6378" t="s">
        <v>313</v>
      </c>
      <c r="H6378" t="s">
        <v>17824</v>
      </c>
      <c r="I6378" s="2">
        <v>2491.71</v>
      </c>
      <c r="J6378" s="5" t="s">
        <v>36333</v>
      </c>
      <c r="L6378" s="5"/>
      <c r="M6378" s="2">
        <f t="shared" si="99"/>
        <v>-29482.94999999872</v>
      </c>
      <c r="P6378"/>
    </row>
    <row r="6379" spans="1:16" hidden="1">
      <c r="A6379" t="s">
        <v>17830</v>
      </c>
      <c r="B6379" s="1">
        <v>42131</v>
      </c>
      <c r="C6379" t="s">
        <v>17845</v>
      </c>
      <c r="D6379">
        <v>2</v>
      </c>
      <c r="E6379" t="s">
        <v>17846</v>
      </c>
      <c r="F6379" t="s">
        <v>7054</v>
      </c>
      <c r="G6379" t="s">
        <v>4</v>
      </c>
      <c r="H6379" t="s">
        <v>17824</v>
      </c>
      <c r="I6379" s="2">
        <v>200.01</v>
      </c>
      <c r="J6379" s="5">
        <v>1</v>
      </c>
      <c r="L6379" s="5"/>
      <c r="M6379" s="2">
        <f t="shared" si="99"/>
        <v>-29282.939999998722</v>
      </c>
      <c r="P6379"/>
    </row>
    <row r="6380" spans="1:16" hidden="1">
      <c r="A6380" t="s">
        <v>17853</v>
      </c>
      <c r="B6380" s="1">
        <v>42131</v>
      </c>
      <c r="C6380" t="s">
        <v>17868</v>
      </c>
      <c r="D6380">
        <v>2</v>
      </c>
      <c r="E6380" t="s">
        <v>17869</v>
      </c>
      <c r="F6380" t="s">
        <v>7054</v>
      </c>
      <c r="G6380" t="s">
        <v>4</v>
      </c>
      <c r="H6380" t="s">
        <v>17870</v>
      </c>
      <c r="I6380" s="2">
        <v>1840</v>
      </c>
      <c r="J6380" s="5">
        <v>3</v>
      </c>
      <c r="L6380" s="5"/>
      <c r="M6380" s="2">
        <f t="shared" si="99"/>
        <v>-27442.939999998722</v>
      </c>
      <c r="P6380"/>
    </row>
    <row r="6381" spans="1:16" hidden="1">
      <c r="A6381" t="s">
        <v>17880</v>
      </c>
      <c r="B6381" s="1">
        <v>42131</v>
      </c>
      <c r="C6381" t="s">
        <v>18</v>
      </c>
      <c r="D6381">
        <v>2</v>
      </c>
      <c r="E6381" t="s">
        <v>17892</v>
      </c>
      <c r="F6381" t="s">
        <v>13559</v>
      </c>
      <c r="G6381" t="s">
        <v>479</v>
      </c>
      <c r="H6381" t="s">
        <v>9346</v>
      </c>
      <c r="I6381" s="2">
        <v>776.93</v>
      </c>
      <c r="J6381" s="5">
        <v>1</v>
      </c>
      <c r="L6381" s="5"/>
      <c r="M6381" s="2">
        <f t="shared" si="99"/>
        <v>-26666.009999998721</v>
      </c>
      <c r="P6381"/>
    </row>
    <row r="6382" spans="1:16" hidden="1">
      <c r="A6382" t="s">
        <v>17902</v>
      </c>
      <c r="B6382" s="1">
        <v>42131</v>
      </c>
      <c r="C6382" t="s">
        <v>17917</v>
      </c>
      <c r="D6382">
        <v>2</v>
      </c>
      <c r="E6382" t="s">
        <v>17918</v>
      </c>
      <c r="F6382" t="s">
        <v>7054</v>
      </c>
      <c r="G6382" t="s">
        <v>4</v>
      </c>
      <c r="H6382" t="s">
        <v>17919</v>
      </c>
      <c r="I6382" s="2">
        <v>2923.52</v>
      </c>
      <c r="J6382" s="5">
        <v>2</v>
      </c>
      <c r="L6382" s="5"/>
      <c r="M6382" s="2">
        <f t="shared" si="99"/>
        <v>-23742.489999998721</v>
      </c>
      <c r="P6382"/>
    </row>
    <row r="6383" spans="1:16" hidden="1">
      <c r="A6383" t="s">
        <v>17928</v>
      </c>
      <c r="B6383" s="1">
        <v>42131</v>
      </c>
      <c r="C6383" t="s">
        <v>17943</v>
      </c>
      <c r="D6383">
        <v>2</v>
      </c>
      <c r="E6383" t="s">
        <v>17944</v>
      </c>
      <c r="F6383" t="s">
        <v>7054</v>
      </c>
      <c r="G6383" t="s">
        <v>4</v>
      </c>
      <c r="H6383" t="s">
        <v>564</v>
      </c>
      <c r="I6383" s="2">
        <v>4100</v>
      </c>
      <c r="J6383" s="5" t="s">
        <v>36333</v>
      </c>
      <c r="L6383" s="5"/>
      <c r="M6383" s="2">
        <f t="shared" si="99"/>
        <v>-19642.489999998721</v>
      </c>
      <c r="P6383"/>
    </row>
    <row r="6384" spans="1:16" hidden="1">
      <c r="A6384" t="s">
        <v>17953</v>
      </c>
      <c r="B6384" s="1">
        <v>42131</v>
      </c>
      <c r="C6384" t="s">
        <v>17965</v>
      </c>
      <c r="D6384">
        <v>2</v>
      </c>
      <c r="E6384" t="s">
        <v>17966</v>
      </c>
      <c r="F6384" t="s">
        <v>7054</v>
      </c>
      <c r="G6384" t="s">
        <v>4</v>
      </c>
      <c r="H6384" t="s">
        <v>17967</v>
      </c>
      <c r="I6384" s="2">
        <v>1840</v>
      </c>
      <c r="J6384" s="5">
        <v>1</v>
      </c>
      <c r="L6384" s="5"/>
      <c r="M6384" s="2">
        <f t="shared" si="99"/>
        <v>-17802.489999998721</v>
      </c>
      <c r="P6384"/>
    </row>
    <row r="6385" spans="1:16" hidden="1">
      <c r="A6385" t="s">
        <v>17976</v>
      </c>
      <c r="B6385" s="1">
        <v>42131</v>
      </c>
      <c r="C6385" t="s">
        <v>6</v>
      </c>
      <c r="D6385">
        <v>1</v>
      </c>
      <c r="E6385" t="s">
        <v>17986</v>
      </c>
      <c r="F6385" t="s">
        <v>13610</v>
      </c>
      <c r="G6385" t="s">
        <v>4</v>
      </c>
      <c r="H6385" t="s">
        <v>16943</v>
      </c>
      <c r="I6385" s="2">
        <v>17129.2</v>
      </c>
      <c r="J6385" s="5">
        <v>2</v>
      </c>
      <c r="L6385" s="5"/>
      <c r="M6385" s="2">
        <f t="shared" si="99"/>
        <v>-673.2899999987203</v>
      </c>
      <c r="P6385"/>
    </row>
    <row r="6386" spans="1:16" hidden="1">
      <c r="A6386" t="s">
        <v>17994</v>
      </c>
      <c r="B6386" s="1">
        <v>42131</v>
      </c>
      <c r="C6386" t="s">
        <v>18006</v>
      </c>
      <c r="D6386">
        <v>2</v>
      </c>
      <c r="E6386" t="s">
        <v>18007</v>
      </c>
      <c r="F6386" t="s">
        <v>7054</v>
      </c>
      <c r="G6386" t="s">
        <v>4</v>
      </c>
      <c r="H6386" t="s">
        <v>8861</v>
      </c>
      <c r="I6386" s="2">
        <v>1839.99</v>
      </c>
      <c r="J6386" s="5">
        <v>3</v>
      </c>
      <c r="L6386" s="5"/>
      <c r="M6386" s="2">
        <f t="shared" si="99"/>
        <v>1166.7000000012797</v>
      </c>
      <c r="P6386"/>
    </row>
    <row r="6387" spans="1:16" hidden="1">
      <c r="A6387" t="s">
        <v>18016</v>
      </c>
      <c r="B6387" s="1">
        <v>42131</v>
      </c>
      <c r="C6387" t="s">
        <v>18028</v>
      </c>
      <c r="D6387">
        <v>2</v>
      </c>
      <c r="E6387" t="s">
        <v>18029</v>
      </c>
      <c r="F6387" t="s">
        <v>7054</v>
      </c>
      <c r="G6387" t="s">
        <v>4</v>
      </c>
      <c r="H6387" t="s">
        <v>18030</v>
      </c>
      <c r="I6387" s="2">
        <v>1840</v>
      </c>
      <c r="J6387" s="5">
        <v>2</v>
      </c>
      <c r="L6387" s="5"/>
      <c r="M6387" s="2">
        <f t="shared" si="99"/>
        <v>3006.7000000012795</v>
      </c>
      <c r="P6387"/>
    </row>
    <row r="6388" spans="1:16" hidden="1">
      <c r="A6388" t="s">
        <v>18043</v>
      </c>
      <c r="B6388" s="1">
        <v>42131</v>
      </c>
      <c r="C6388" t="s">
        <v>18055</v>
      </c>
      <c r="D6388">
        <v>2</v>
      </c>
      <c r="E6388" t="s">
        <v>18056</v>
      </c>
      <c r="F6388" t="s">
        <v>7054</v>
      </c>
      <c r="G6388" t="s">
        <v>4</v>
      </c>
      <c r="H6388" t="s">
        <v>3585</v>
      </c>
      <c r="I6388" s="2">
        <v>400</v>
      </c>
      <c r="J6388" s="5">
        <v>1</v>
      </c>
      <c r="L6388" s="5"/>
      <c r="M6388" s="2">
        <f t="shared" si="99"/>
        <v>3406.7000000012795</v>
      </c>
      <c r="P6388"/>
    </row>
    <row r="6389" spans="1:16" hidden="1">
      <c r="A6389" t="s">
        <v>18066</v>
      </c>
      <c r="B6389" s="1">
        <v>42131</v>
      </c>
      <c r="C6389" t="s">
        <v>18076</v>
      </c>
      <c r="D6389">
        <v>2</v>
      </c>
      <c r="E6389" t="s">
        <v>18077</v>
      </c>
      <c r="F6389" t="s">
        <v>7054</v>
      </c>
      <c r="G6389" t="s">
        <v>4</v>
      </c>
      <c r="H6389" t="s">
        <v>2142</v>
      </c>
      <c r="I6389" s="2">
        <v>1025</v>
      </c>
      <c r="J6389" s="5">
        <v>2</v>
      </c>
      <c r="L6389" s="5"/>
      <c r="M6389" s="2">
        <f t="shared" si="99"/>
        <v>4431.7000000012795</v>
      </c>
      <c r="P6389"/>
    </row>
    <row r="6390" spans="1:16" hidden="1">
      <c r="A6390" t="s">
        <v>18088</v>
      </c>
      <c r="B6390" s="1">
        <v>42131</v>
      </c>
      <c r="C6390" t="s">
        <v>18098</v>
      </c>
      <c r="D6390">
        <v>2</v>
      </c>
      <c r="E6390" t="s">
        <v>18099</v>
      </c>
      <c r="F6390" t="s">
        <v>7054</v>
      </c>
      <c r="G6390" t="s">
        <v>4</v>
      </c>
      <c r="H6390" t="s">
        <v>18100</v>
      </c>
      <c r="I6390" s="2">
        <v>1840</v>
      </c>
      <c r="J6390" s="5" t="s">
        <v>36333</v>
      </c>
      <c r="L6390" s="5"/>
      <c r="M6390" s="2">
        <f t="shared" si="99"/>
        <v>6271.7000000012795</v>
      </c>
      <c r="N6390" s="26">
        <f>+M6328-M6390</f>
        <v>-573.22999999998501</v>
      </c>
      <c r="P6390"/>
    </row>
    <row r="6391" spans="1:16" hidden="1">
      <c r="A6391" t="s">
        <v>2184</v>
      </c>
      <c r="B6391" s="36">
        <v>42132</v>
      </c>
      <c r="C6391" s="35" t="s">
        <v>6</v>
      </c>
      <c r="D6391" s="35">
        <v>1</v>
      </c>
      <c r="E6391" s="35" t="s">
        <v>2190</v>
      </c>
      <c r="F6391" s="35" t="s">
        <v>8</v>
      </c>
      <c r="G6391" s="35" t="s">
        <v>4</v>
      </c>
      <c r="H6391" s="35" t="s">
        <v>2191</v>
      </c>
      <c r="I6391" s="11">
        <v>1025</v>
      </c>
      <c r="J6391" s="12">
        <v>2</v>
      </c>
      <c r="K6391" s="11"/>
      <c r="L6391" s="12"/>
      <c r="M6391" s="11">
        <f t="shared" si="99"/>
        <v>7296.7000000012795</v>
      </c>
      <c r="P6391"/>
    </row>
    <row r="6392" spans="1:16" hidden="1">
      <c r="A6392" t="s">
        <v>2192</v>
      </c>
      <c r="B6392" s="1">
        <v>42132</v>
      </c>
      <c r="C6392" t="s">
        <v>6</v>
      </c>
      <c r="D6392">
        <v>1</v>
      </c>
      <c r="E6392" t="s">
        <v>2198</v>
      </c>
      <c r="F6392" t="s">
        <v>29</v>
      </c>
      <c r="G6392" t="s">
        <v>4</v>
      </c>
      <c r="H6392" t="s">
        <v>2199</v>
      </c>
      <c r="I6392" s="2">
        <v>2148.38</v>
      </c>
      <c r="J6392" s="5">
        <v>1</v>
      </c>
      <c r="L6392" s="5"/>
      <c r="M6392" s="2">
        <f t="shared" si="99"/>
        <v>9445.0800000012787</v>
      </c>
      <c r="P6392"/>
    </row>
    <row r="6393" spans="1:16" hidden="1">
      <c r="A6393" t="s">
        <v>2210</v>
      </c>
      <c r="B6393" s="1">
        <v>42132</v>
      </c>
      <c r="C6393" t="s">
        <v>11</v>
      </c>
      <c r="D6393">
        <v>1</v>
      </c>
      <c r="E6393" t="s">
        <v>2215</v>
      </c>
      <c r="F6393" t="s">
        <v>13</v>
      </c>
      <c r="G6393" t="s">
        <v>4</v>
      </c>
      <c r="H6393" t="s">
        <v>2041</v>
      </c>
      <c r="J6393" s="5"/>
      <c r="K6393" s="2">
        <v>100000</v>
      </c>
      <c r="L6393" s="5">
        <v>4</v>
      </c>
      <c r="M6393" s="2">
        <f t="shared" si="99"/>
        <v>-90554.919999998718</v>
      </c>
      <c r="P6393"/>
    </row>
    <row r="6394" spans="1:16" hidden="1">
      <c r="A6394" t="s">
        <v>2221</v>
      </c>
      <c r="B6394" s="1">
        <v>42132</v>
      </c>
      <c r="C6394" t="s">
        <v>11</v>
      </c>
      <c r="D6394">
        <v>1</v>
      </c>
      <c r="E6394" t="s">
        <v>2230</v>
      </c>
      <c r="F6394" t="s">
        <v>13</v>
      </c>
      <c r="G6394" t="s">
        <v>4</v>
      </c>
      <c r="H6394" t="s">
        <v>1968</v>
      </c>
      <c r="J6394" s="5"/>
      <c r="K6394" s="2">
        <v>8537</v>
      </c>
      <c r="L6394" s="5">
        <v>5</v>
      </c>
      <c r="M6394" s="2">
        <f t="shared" si="99"/>
        <v>-99091.919999998718</v>
      </c>
      <c r="P6394"/>
    </row>
    <row r="6395" spans="1:16" hidden="1">
      <c r="A6395" s="56" t="s">
        <v>2292</v>
      </c>
      <c r="B6395" s="64">
        <v>42132</v>
      </c>
      <c r="C6395" s="56" t="s">
        <v>6</v>
      </c>
      <c r="D6395" s="56">
        <v>1</v>
      </c>
      <c r="E6395" s="56" t="s">
        <v>2294</v>
      </c>
      <c r="F6395" s="56" t="s">
        <v>29</v>
      </c>
      <c r="G6395" s="56" t="s">
        <v>4</v>
      </c>
      <c r="H6395" s="56" t="s">
        <v>2295</v>
      </c>
      <c r="I6395" s="17">
        <v>139</v>
      </c>
      <c r="J6395" s="5">
        <v>2</v>
      </c>
      <c r="L6395" s="5"/>
      <c r="M6395" s="2">
        <f t="shared" si="99"/>
        <v>-98952.919999998718</v>
      </c>
      <c r="P6395"/>
    </row>
    <row r="6396" spans="1:16" hidden="1">
      <c r="A6396" t="s">
        <v>2298</v>
      </c>
      <c r="B6396" s="1">
        <v>42132</v>
      </c>
      <c r="C6396" t="s">
        <v>11</v>
      </c>
      <c r="D6396">
        <v>1</v>
      </c>
      <c r="E6396" t="s">
        <v>2300</v>
      </c>
      <c r="F6396" t="s">
        <v>13</v>
      </c>
      <c r="G6396" t="s">
        <v>4</v>
      </c>
      <c r="H6396" t="s">
        <v>1968</v>
      </c>
      <c r="J6396" s="5"/>
      <c r="K6396" s="2">
        <v>300000</v>
      </c>
      <c r="L6396" s="5">
        <v>6</v>
      </c>
      <c r="M6396" s="2">
        <f t="shared" si="99"/>
        <v>-398952.9199999987</v>
      </c>
      <c r="P6396"/>
    </row>
    <row r="6397" spans="1:16" hidden="1">
      <c r="A6397" t="s">
        <v>2301</v>
      </c>
      <c r="B6397" s="1">
        <v>42132</v>
      </c>
      <c r="C6397" t="s">
        <v>6</v>
      </c>
      <c r="D6397">
        <v>1</v>
      </c>
      <c r="E6397" t="s">
        <v>2307</v>
      </c>
      <c r="F6397" t="s">
        <v>29</v>
      </c>
      <c r="G6397" t="s">
        <v>4</v>
      </c>
      <c r="H6397" t="s">
        <v>2308</v>
      </c>
      <c r="I6397" s="2">
        <v>150</v>
      </c>
      <c r="J6397" s="5">
        <v>1</v>
      </c>
      <c r="L6397" s="5"/>
      <c r="M6397" s="2">
        <f t="shared" si="99"/>
        <v>-398802.9199999987</v>
      </c>
      <c r="P6397"/>
    </row>
    <row r="6398" spans="1:16" hidden="1">
      <c r="A6398" t="s">
        <v>2336</v>
      </c>
      <c r="B6398" s="1">
        <v>42132</v>
      </c>
      <c r="C6398" t="s">
        <v>43</v>
      </c>
      <c r="D6398">
        <v>1</v>
      </c>
      <c r="E6398" t="s">
        <v>2346</v>
      </c>
      <c r="F6398" t="s">
        <v>13</v>
      </c>
      <c r="G6398" t="s">
        <v>4</v>
      </c>
      <c r="H6398" t="s">
        <v>2347</v>
      </c>
      <c r="J6398" s="5"/>
      <c r="K6398" s="2">
        <v>80000</v>
      </c>
      <c r="L6398" s="5">
        <v>7</v>
      </c>
      <c r="M6398" s="2">
        <f t="shared" si="99"/>
        <v>-478802.9199999987</v>
      </c>
      <c r="P6398"/>
    </row>
    <row r="6399" spans="1:16" hidden="1">
      <c r="A6399" t="s">
        <v>2373</v>
      </c>
      <c r="B6399" s="1">
        <v>42132</v>
      </c>
      <c r="C6399" t="s">
        <v>674</v>
      </c>
      <c r="D6399">
        <v>2</v>
      </c>
      <c r="E6399" t="s">
        <v>2381</v>
      </c>
      <c r="F6399" t="s">
        <v>312</v>
      </c>
      <c r="G6399" t="s">
        <v>479</v>
      </c>
      <c r="H6399" t="s">
        <v>2382</v>
      </c>
      <c r="J6399" s="5"/>
      <c r="K6399" s="2">
        <v>4210.32</v>
      </c>
      <c r="L6399" s="5"/>
      <c r="M6399" s="2">
        <f t="shared" si="99"/>
        <v>-483013.23999999871</v>
      </c>
      <c r="P6399"/>
    </row>
    <row r="6400" spans="1:16" hidden="1">
      <c r="A6400" t="s">
        <v>2373</v>
      </c>
      <c r="B6400" s="1">
        <v>42132</v>
      </c>
      <c r="C6400" t="s">
        <v>674</v>
      </c>
      <c r="D6400">
        <v>2</v>
      </c>
      <c r="E6400" t="s">
        <v>2381</v>
      </c>
      <c r="F6400" t="s">
        <v>312</v>
      </c>
      <c r="G6400" t="s">
        <v>479</v>
      </c>
      <c r="H6400" t="s">
        <v>2382</v>
      </c>
      <c r="I6400" s="2">
        <v>2000</v>
      </c>
      <c r="J6400" s="5"/>
      <c r="L6400" s="5"/>
      <c r="M6400" s="2">
        <f t="shared" si="99"/>
        <v>-481013.23999999871</v>
      </c>
      <c r="P6400"/>
    </row>
    <row r="6401" spans="1:16" hidden="1">
      <c r="A6401" t="s">
        <v>2383</v>
      </c>
      <c r="B6401" s="1">
        <v>42132</v>
      </c>
      <c r="C6401" t="s">
        <v>2394</v>
      </c>
      <c r="D6401">
        <v>2</v>
      </c>
      <c r="E6401" t="s">
        <v>2395</v>
      </c>
      <c r="F6401" t="s">
        <v>78</v>
      </c>
      <c r="G6401" t="s">
        <v>4</v>
      </c>
      <c r="H6401" t="s">
        <v>2382</v>
      </c>
      <c r="J6401" s="5"/>
      <c r="K6401" s="2">
        <v>600.01</v>
      </c>
      <c r="L6401" s="5"/>
      <c r="M6401" s="2">
        <f t="shared" si="99"/>
        <v>-481613.24999999872</v>
      </c>
      <c r="P6401"/>
    </row>
    <row r="6402" spans="1:16" hidden="1">
      <c r="A6402" t="s">
        <v>2406</v>
      </c>
      <c r="B6402" s="1">
        <v>42132</v>
      </c>
      <c r="C6402" t="s">
        <v>43</v>
      </c>
      <c r="D6402">
        <v>2</v>
      </c>
      <c r="E6402" t="s">
        <v>2411</v>
      </c>
      <c r="F6402" t="s">
        <v>13</v>
      </c>
      <c r="G6402" t="s">
        <v>4</v>
      </c>
      <c r="H6402" t="s">
        <v>2412</v>
      </c>
      <c r="J6402" s="5"/>
      <c r="K6402" s="2">
        <v>100000</v>
      </c>
      <c r="L6402" s="5">
        <v>8</v>
      </c>
      <c r="M6402" s="2">
        <f t="shared" si="99"/>
        <v>-581613.24999999872</v>
      </c>
      <c r="P6402"/>
    </row>
    <row r="6403" spans="1:16" hidden="1">
      <c r="A6403" t="s">
        <v>2413</v>
      </c>
      <c r="B6403" s="1">
        <v>42132</v>
      </c>
      <c r="C6403" t="s">
        <v>43</v>
      </c>
      <c r="D6403">
        <v>2</v>
      </c>
      <c r="E6403" t="s">
        <v>2418</v>
      </c>
      <c r="F6403" t="s">
        <v>13</v>
      </c>
      <c r="G6403" t="s">
        <v>4</v>
      </c>
      <c r="H6403" t="s">
        <v>2419</v>
      </c>
      <c r="J6403" s="5"/>
      <c r="K6403" s="2">
        <v>1025</v>
      </c>
      <c r="L6403" s="5"/>
      <c r="M6403" s="2">
        <f t="shared" si="99"/>
        <v>-582638.24999999872</v>
      </c>
      <c r="P6403"/>
    </row>
    <row r="6404" spans="1:16" hidden="1">
      <c r="A6404" t="s">
        <v>2469</v>
      </c>
      <c r="B6404" s="1">
        <v>42132</v>
      </c>
      <c r="C6404" t="s">
        <v>6</v>
      </c>
      <c r="D6404">
        <v>1</v>
      </c>
      <c r="E6404" t="s">
        <v>2476</v>
      </c>
      <c r="F6404" t="s">
        <v>29</v>
      </c>
      <c r="G6404" t="s">
        <v>4</v>
      </c>
      <c r="H6404" t="s">
        <v>2477</v>
      </c>
      <c r="I6404" s="2">
        <v>1047.95</v>
      </c>
      <c r="J6404" s="5">
        <v>1</v>
      </c>
      <c r="L6404" s="5"/>
      <c r="M6404" s="2">
        <f t="shared" si="99"/>
        <v>-581590.29999999877</v>
      </c>
      <c r="P6404"/>
    </row>
    <row r="6405" spans="1:16" hidden="1">
      <c r="A6405" t="s">
        <v>2486</v>
      </c>
      <c r="B6405" s="1">
        <v>42132</v>
      </c>
      <c r="C6405" t="s">
        <v>6</v>
      </c>
      <c r="D6405">
        <v>1</v>
      </c>
      <c r="E6405" t="s">
        <v>2488</v>
      </c>
      <c r="F6405" t="s">
        <v>8</v>
      </c>
      <c r="G6405" t="s">
        <v>4</v>
      </c>
      <c r="H6405" t="s">
        <v>2489</v>
      </c>
      <c r="I6405" s="2">
        <v>4100</v>
      </c>
      <c r="J6405" s="5">
        <v>1</v>
      </c>
      <c r="L6405" s="5"/>
      <c r="M6405" s="2">
        <f t="shared" si="99"/>
        <v>-577490.29999999877</v>
      </c>
      <c r="P6405"/>
    </row>
    <row r="6406" spans="1:16" hidden="1">
      <c r="A6406" t="s">
        <v>2498</v>
      </c>
      <c r="B6406" s="1">
        <v>42132</v>
      </c>
      <c r="C6406" t="s">
        <v>11</v>
      </c>
      <c r="D6406">
        <v>2</v>
      </c>
      <c r="E6406" t="s">
        <v>2499</v>
      </c>
      <c r="F6406" t="s">
        <v>13</v>
      </c>
      <c r="G6406" t="s">
        <v>4</v>
      </c>
      <c r="H6406" t="s">
        <v>2500</v>
      </c>
      <c r="J6406" s="5"/>
      <c r="K6406" s="2">
        <v>200000</v>
      </c>
      <c r="L6406" s="5">
        <v>10</v>
      </c>
      <c r="M6406" s="2">
        <f t="shared" si="99"/>
        <v>-777490.29999999877</v>
      </c>
      <c r="P6406"/>
    </row>
    <row r="6407" spans="1:16" hidden="1">
      <c r="A6407" t="s">
        <v>2501</v>
      </c>
      <c r="B6407" s="1">
        <v>42132</v>
      </c>
      <c r="C6407" t="s">
        <v>11</v>
      </c>
      <c r="D6407">
        <v>2</v>
      </c>
      <c r="E6407" t="s">
        <v>2499</v>
      </c>
      <c r="F6407" t="s">
        <v>13</v>
      </c>
      <c r="G6407" t="s">
        <v>4</v>
      </c>
      <c r="H6407" t="s">
        <v>2502</v>
      </c>
      <c r="I6407" s="2">
        <v>200000</v>
      </c>
      <c r="J6407" s="5">
        <v>10</v>
      </c>
      <c r="L6407" s="5"/>
      <c r="M6407" s="2">
        <f t="shared" si="99"/>
        <v>-577490.29999999877</v>
      </c>
      <c r="P6407"/>
    </row>
    <row r="6408" spans="1:16" hidden="1">
      <c r="A6408" t="s">
        <v>2503</v>
      </c>
      <c r="B6408" s="1">
        <v>42132</v>
      </c>
      <c r="C6408" t="s">
        <v>11</v>
      </c>
      <c r="D6408">
        <v>1</v>
      </c>
      <c r="E6408" t="s">
        <v>2511</v>
      </c>
      <c r="F6408" t="s">
        <v>1439</v>
      </c>
      <c r="G6408" t="s">
        <v>4</v>
      </c>
      <c r="H6408" t="s">
        <v>2500</v>
      </c>
      <c r="J6408" s="5"/>
      <c r="K6408" s="2">
        <v>200000</v>
      </c>
      <c r="L6408" s="5" t="s">
        <v>36333</v>
      </c>
      <c r="M6408" s="2">
        <f t="shared" si="99"/>
        <v>-777490.29999999877</v>
      </c>
      <c r="P6408"/>
    </row>
    <row r="6409" spans="1:16" hidden="1">
      <c r="A6409" t="s">
        <v>2523</v>
      </c>
      <c r="B6409" s="1">
        <v>42132</v>
      </c>
      <c r="C6409" t="s">
        <v>6</v>
      </c>
      <c r="D6409">
        <v>1</v>
      </c>
      <c r="E6409" t="s">
        <v>2528</v>
      </c>
      <c r="F6409" t="s">
        <v>29</v>
      </c>
      <c r="G6409" t="s">
        <v>4</v>
      </c>
      <c r="H6409" t="s">
        <v>2529</v>
      </c>
      <c r="I6409" s="2">
        <v>117.67</v>
      </c>
      <c r="J6409" s="5">
        <v>1</v>
      </c>
      <c r="L6409" s="5"/>
      <c r="M6409" s="2">
        <f t="shared" ref="M6409:M6472" si="100">+M6408+I6409-K6409</f>
        <v>-777372.62999999872</v>
      </c>
      <c r="P6409"/>
    </row>
    <row r="6410" spans="1:16" hidden="1">
      <c r="A6410" t="s">
        <v>2536</v>
      </c>
      <c r="B6410" s="1">
        <v>42132</v>
      </c>
      <c r="C6410" t="s">
        <v>6</v>
      </c>
      <c r="D6410">
        <v>1</v>
      </c>
      <c r="E6410" t="s">
        <v>2544</v>
      </c>
      <c r="F6410" t="s">
        <v>29</v>
      </c>
      <c r="G6410" t="s">
        <v>4</v>
      </c>
      <c r="H6410" t="s">
        <v>2545</v>
      </c>
      <c r="I6410" s="2">
        <v>2000</v>
      </c>
      <c r="J6410" s="5">
        <v>1</v>
      </c>
      <c r="L6410" s="5"/>
      <c r="M6410" s="2">
        <f t="shared" si="100"/>
        <v>-775372.62999999872</v>
      </c>
      <c r="P6410"/>
    </row>
    <row r="6411" spans="1:16" hidden="1">
      <c r="A6411" t="s">
        <v>2548</v>
      </c>
      <c r="B6411" s="1">
        <v>42132</v>
      </c>
      <c r="C6411" t="s">
        <v>6</v>
      </c>
      <c r="D6411">
        <v>1</v>
      </c>
      <c r="E6411" t="s">
        <v>2556</v>
      </c>
      <c r="F6411" t="s">
        <v>29</v>
      </c>
      <c r="G6411" t="s">
        <v>4</v>
      </c>
      <c r="H6411" t="s">
        <v>2557</v>
      </c>
      <c r="I6411" s="2">
        <v>2541.92</v>
      </c>
      <c r="J6411" s="5">
        <v>1</v>
      </c>
      <c r="L6411" s="5"/>
      <c r="M6411" s="2">
        <f t="shared" si="100"/>
        <v>-772830.70999999868</v>
      </c>
      <c r="P6411"/>
    </row>
    <row r="6412" spans="1:16" hidden="1">
      <c r="A6412" t="s">
        <v>2560</v>
      </c>
      <c r="B6412" s="1">
        <v>42132</v>
      </c>
      <c r="C6412" t="s">
        <v>11</v>
      </c>
      <c r="D6412">
        <v>1</v>
      </c>
      <c r="E6412" t="s">
        <v>2566</v>
      </c>
      <c r="F6412" t="s">
        <v>13</v>
      </c>
      <c r="G6412" t="s">
        <v>4</v>
      </c>
      <c r="H6412" t="s">
        <v>2567</v>
      </c>
      <c r="J6412" s="5"/>
      <c r="K6412" s="2">
        <v>1025</v>
      </c>
      <c r="L6412" s="5">
        <v>11</v>
      </c>
      <c r="M6412" s="2">
        <f t="shared" si="100"/>
        <v>-773855.70999999868</v>
      </c>
      <c r="P6412"/>
    </row>
    <row r="6413" spans="1:16" hidden="1">
      <c r="A6413" t="s">
        <v>2571</v>
      </c>
      <c r="B6413" s="1">
        <v>42132</v>
      </c>
      <c r="C6413" t="s">
        <v>11</v>
      </c>
      <c r="D6413">
        <v>1</v>
      </c>
      <c r="E6413" t="s">
        <v>2576</v>
      </c>
      <c r="F6413" t="s">
        <v>16</v>
      </c>
      <c r="G6413" t="s">
        <v>4</v>
      </c>
      <c r="H6413" t="s">
        <v>2577</v>
      </c>
      <c r="J6413" s="5"/>
      <c r="K6413" s="2">
        <v>1840</v>
      </c>
      <c r="L6413" s="5">
        <v>12</v>
      </c>
      <c r="M6413" s="2">
        <f t="shared" si="100"/>
        <v>-775695.70999999868</v>
      </c>
      <c r="P6413"/>
    </row>
    <row r="6414" spans="1:16" hidden="1">
      <c r="A6414" t="s">
        <v>2597</v>
      </c>
      <c r="B6414" s="1">
        <v>42132</v>
      </c>
      <c r="C6414" t="s">
        <v>6</v>
      </c>
      <c r="D6414">
        <v>1</v>
      </c>
      <c r="E6414" t="s">
        <v>2602</v>
      </c>
      <c r="F6414" t="s">
        <v>29</v>
      </c>
      <c r="G6414" t="s">
        <v>4</v>
      </c>
      <c r="H6414" t="s">
        <v>2603</v>
      </c>
      <c r="I6414" s="2">
        <v>627.39</v>
      </c>
      <c r="J6414" s="5">
        <v>1</v>
      </c>
      <c r="L6414" s="5"/>
      <c r="M6414" s="2">
        <f t="shared" si="100"/>
        <v>-775068.31999999867</v>
      </c>
      <c r="P6414"/>
    </row>
    <row r="6415" spans="1:16" hidden="1">
      <c r="A6415" t="s">
        <v>2620</v>
      </c>
      <c r="B6415" s="1">
        <v>42132</v>
      </c>
      <c r="C6415" t="s">
        <v>529</v>
      </c>
      <c r="D6415">
        <v>1</v>
      </c>
      <c r="E6415" t="s">
        <v>2627</v>
      </c>
      <c r="F6415" t="s">
        <v>13</v>
      </c>
      <c r="G6415" t="s">
        <v>4</v>
      </c>
      <c r="H6415" t="s">
        <v>2628</v>
      </c>
      <c r="J6415" s="5"/>
      <c r="K6415" s="2">
        <v>5000</v>
      </c>
      <c r="L6415" s="5">
        <v>13</v>
      </c>
      <c r="M6415" s="2">
        <f t="shared" si="100"/>
        <v>-780068.31999999867</v>
      </c>
      <c r="P6415"/>
    </row>
    <row r="6416" spans="1:16" hidden="1">
      <c r="A6416" t="s">
        <v>2639</v>
      </c>
      <c r="B6416" s="1">
        <v>42132</v>
      </c>
      <c r="C6416" t="s">
        <v>11</v>
      </c>
      <c r="D6416">
        <v>1</v>
      </c>
      <c r="E6416" t="s">
        <v>2641</v>
      </c>
      <c r="F6416" t="s">
        <v>13</v>
      </c>
      <c r="G6416" t="s">
        <v>4</v>
      </c>
      <c r="H6416" t="s">
        <v>2642</v>
      </c>
      <c r="J6416" s="5"/>
      <c r="K6416" s="2">
        <v>2040</v>
      </c>
      <c r="L6416" s="5">
        <v>14</v>
      </c>
      <c r="M6416" s="2">
        <f t="shared" si="100"/>
        <v>-782108.31999999867</v>
      </c>
      <c r="P6416"/>
    </row>
    <row r="6417" spans="1:16" hidden="1">
      <c r="A6417" t="s">
        <v>2661</v>
      </c>
      <c r="B6417" s="1">
        <v>42132</v>
      </c>
      <c r="C6417" t="s">
        <v>11</v>
      </c>
      <c r="D6417">
        <v>1</v>
      </c>
      <c r="E6417" t="s">
        <v>2667</v>
      </c>
      <c r="F6417" t="s">
        <v>16</v>
      </c>
      <c r="G6417" t="s">
        <v>4</v>
      </c>
      <c r="H6417" t="s">
        <v>564</v>
      </c>
      <c r="J6417" s="5"/>
      <c r="K6417" s="2">
        <v>2130</v>
      </c>
      <c r="L6417" s="5">
        <v>15</v>
      </c>
      <c r="M6417" s="2">
        <f t="shared" si="100"/>
        <v>-784238.31999999867</v>
      </c>
      <c r="P6417"/>
    </row>
    <row r="6418" spans="1:16" hidden="1">
      <c r="A6418" t="s">
        <v>2670</v>
      </c>
      <c r="B6418" s="1">
        <v>42132</v>
      </c>
      <c r="C6418" t="s">
        <v>11</v>
      </c>
      <c r="D6418">
        <v>1</v>
      </c>
      <c r="E6418" t="s">
        <v>2676</v>
      </c>
      <c r="F6418" t="s">
        <v>16</v>
      </c>
      <c r="G6418" t="s">
        <v>4</v>
      </c>
      <c r="H6418" t="s">
        <v>564</v>
      </c>
      <c r="J6418" s="5"/>
      <c r="K6418" s="2">
        <v>1025</v>
      </c>
      <c r="L6418" s="5">
        <v>16</v>
      </c>
      <c r="M6418" s="2">
        <f t="shared" si="100"/>
        <v>-785263.31999999867</v>
      </c>
      <c r="P6418"/>
    </row>
    <row r="6419" spans="1:16" hidden="1">
      <c r="A6419" t="s">
        <v>2677</v>
      </c>
      <c r="B6419" s="1">
        <v>42132</v>
      </c>
      <c r="C6419" t="s">
        <v>11</v>
      </c>
      <c r="D6419">
        <v>1</v>
      </c>
      <c r="E6419" t="s">
        <v>2684</v>
      </c>
      <c r="F6419" t="s">
        <v>16</v>
      </c>
      <c r="G6419" t="s">
        <v>4</v>
      </c>
      <c r="H6419" t="s">
        <v>564</v>
      </c>
      <c r="J6419" s="5"/>
      <c r="K6419" s="2">
        <v>4100</v>
      </c>
      <c r="L6419" s="5">
        <v>17</v>
      </c>
      <c r="M6419" s="2">
        <f t="shared" si="100"/>
        <v>-789363.31999999867</v>
      </c>
      <c r="P6419"/>
    </row>
    <row r="6420" spans="1:16" hidden="1">
      <c r="A6420" t="s">
        <v>2689</v>
      </c>
      <c r="B6420" s="1">
        <v>42132</v>
      </c>
      <c r="C6420" t="s">
        <v>200</v>
      </c>
      <c r="D6420">
        <v>1</v>
      </c>
      <c r="E6420" t="s">
        <v>2700</v>
      </c>
      <c r="F6420" t="s">
        <v>13</v>
      </c>
      <c r="G6420" t="s">
        <v>4</v>
      </c>
      <c r="H6420" t="s">
        <v>494</v>
      </c>
      <c r="J6420" s="5"/>
      <c r="K6420" s="2">
        <v>3710.81</v>
      </c>
      <c r="L6420" s="5">
        <v>3</v>
      </c>
      <c r="M6420" s="2">
        <f t="shared" si="100"/>
        <v>-793074.12999999872</v>
      </c>
      <c r="P6420"/>
    </row>
    <row r="6421" spans="1:16" hidden="1">
      <c r="A6421" t="s">
        <v>2705</v>
      </c>
      <c r="B6421" s="1">
        <v>42132</v>
      </c>
      <c r="C6421" t="s">
        <v>195</v>
      </c>
      <c r="D6421">
        <v>1</v>
      </c>
      <c r="E6421" t="s">
        <v>2712</v>
      </c>
      <c r="F6421" t="s">
        <v>13</v>
      </c>
      <c r="G6421" t="s">
        <v>4</v>
      </c>
      <c r="H6421" t="s">
        <v>195</v>
      </c>
      <c r="J6421" s="5"/>
      <c r="K6421" s="2">
        <v>38866.69</v>
      </c>
      <c r="L6421" s="5">
        <v>2</v>
      </c>
      <c r="M6421" s="2">
        <f t="shared" si="100"/>
        <v>-831940.81999999867</v>
      </c>
      <c r="P6421"/>
    </row>
    <row r="6422" spans="1:16" hidden="1">
      <c r="A6422" t="s">
        <v>2717</v>
      </c>
      <c r="B6422" s="1">
        <v>42132</v>
      </c>
      <c r="C6422" t="s">
        <v>18</v>
      </c>
      <c r="D6422">
        <v>1</v>
      </c>
      <c r="E6422" t="s">
        <v>2723</v>
      </c>
      <c r="F6422" t="s">
        <v>13</v>
      </c>
      <c r="G6422" t="s">
        <v>4</v>
      </c>
      <c r="H6422" t="s">
        <v>18</v>
      </c>
      <c r="J6422" s="5"/>
      <c r="K6422" s="2">
        <v>28597.59</v>
      </c>
      <c r="L6422" s="5">
        <v>1</v>
      </c>
      <c r="M6422" s="2">
        <f t="shared" si="100"/>
        <v>-860538.40999999864</v>
      </c>
      <c r="N6422" s="25" t="s">
        <v>36402</v>
      </c>
      <c r="P6422"/>
    </row>
    <row r="6423" spans="1:16" hidden="1">
      <c r="A6423" t="s">
        <v>18112</v>
      </c>
      <c r="B6423" s="1">
        <v>42132</v>
      </c>
      <c r="C6423" t="s">
        <v>18127</v>
      </c>
      <c r="D6423">
        <v>1</v>
      </c>
      <c r="E6423" t="s">
        <v>18128</v>
      </c>
      <c r="F6423" t="s">
        <v>13565</v>
      </c>
      <c r="G6423" t="s">
        <v>4</v>
      </c>
      <c r="H6423" t="s">
        <v>17684</v>
      </c>
      <c r="I6423" s="2">
        <v>5199</v>
      </c>
      <c r="J6423" s="5">
        <v>2</v>
      </c>
      <c r="L6423" s="5"/>
      <c r="M6423" s="2">
        <f t="shared" si="100"/>
        <v>-855339.40999999864</v>
      </c>
      <c r="P6423"/>
    </row>
    <row r="6424" spans="1:16" hidden="1">
      <c r="A6424" t="s">
        <v>18133</v>
      </c>
      <c r="B6424" s="1">
        <v>42132</v>
      </c>
      <c r="C6424" t="s">
        <v>6</v>
      </c>
      <c r="D6424">
        <v>1</v>
      </c>
      <c r="E6424" t="s">
        <v>18148</v>
      </c>
      <c r="F6424" t="s">
        <v>13610</v>
      </c>
      <c r="G6424" t="s">
        <v>4</v>
      </c>
      <c r="H6424" t="s">
        <v>4488</v>
      </c>
      <c r="I6424" s="2">
        <v>5088.5600000000004</v>
      </c>
      <c r="J6424" s="5">
        <v>2</v>
      </c>
      <c r="L6424" s="5"/>
      <c r="M6424" s="2">
        <f t="shared" si="100"/>
        <v>-850250.84999999858</v>
      </c>
      <c r="P6424"/>
    </row>
    <row r="6425" spans="1:16" hidden="1">
      <c r="A6425" t="s">
        <v>18155</v>
      </c>
      <c r="B6425" s="1">
        <v>42132</v>
      </c>
      <c r="C6425" t="s">
        <v>18</v>
      </c>
      <c r="D6425">
        <v>2</v>
      </c>
      <c r="E6425" t="s">
        <v>18168</v>
      </c>
      <c r="F6425" t="s">
        <v>13559</v>
      </c>
      <c r="G6425" t="s">
        <v>479</v>
      </c>
      <c r="H6425" t="s">
        <v>3109</v>
      </c>
      <c r="I6425" s="2">
        <v>1002.62</v>
      </c>
      <c r="J6425" s="5">
        <v>3</v>
      </c>
      <c r="L6425" s="5"/>
      <c r="M6425" s="2">
        <f t="shared" si="100"/>
        <v>-849248.22999999858</v>
      </c>
      <c r="P6425"/>
    </row>
    <row r="6426" spans="1:16" hidden="1">
      <c r="A6426" t="s">
        <v>18176</v>
      </c>
      <c r="B6426" s="1">
        <v>42132</v>
      </c>
      <c r="C6426" t="s">
        <v>13304</v>
      </c>
      <c r="D6426">
        <v>2</v>
      </c>
      <c r="E6426" t="s">
        <v>18192</v>
      </c>
      <c r="F6426" t="s">
        <v>13559</v>
      </c>
      <c r="G6426" t="s">
        <v>479</v>
      </c>
      <c r="H6426" t="s">
        <v>4693</v>
      </c>
      <c r="I6426" s="2">
        <v>606.79999999999995</v>
      </c>
      <c r="J6426" s="5">
        <v>1</v>
      </c>
      <c r="L6426" s="5"/>
      <c r="M6426" s="2">
        <f t="shared" si="100"/>
        <v>-848641.42999999854</v>
      </c>
      <c r="P6426"/>
    </row>
    <row r="6427" spans="1:16" hidden="1">
      <c r="A6427" t="s">
        <v>18199</v>
      </c>
      <c r="B6427" s="1">
        <v>42132</v>
      </c>
      <c r="C6427" t="s">
        <v>18</v>
      </c>
      <c r="D6427">
        <v>2</v>
      </c>
      <c r="E6427" t="s">
        <v>18208</v>
      </c>
      <c r="F6427" t="s">
        <v>13559</v>
      </c>
      <c r="G6427" t="s">
        <v>479</v>
      </c>
      <c r="H6427" t="s">
        <v>3109</v>
      </c>
      <c r="I6427" s="2">
        <v>473.54</v>
      </c>
      <c r="J6427" s="5">
        <v>3</v>
      </c>
      <c r="L6427" s="5"/>
      <c r="M6427" s="2">
        <f t="shared" si="100"/>
        <v>-848167.8899999985</v>
      </c>
      <c r="P6427"/>
    </row>
    <row r="6428" spans="1:16" hidden="1">
      <c r="A6428" t="s">
        <v>18217</v>
      </c>
      <c r="B6428" s="1">
        <v>42132</v>
      </c>
      <c r="C6428" t="s">
        <v>18</v>
      </c>
      <c r="D6428">
        <v>2</v>
      </c>
      <c r="E6428" t="s">
        <v>18232</v>
      </c>
      <c r="F6428" t="s">
        <v>13559</v>
      </c>
      <c r="G6428" t="s">
        <v>479</v>
      </c>
      <c r="H6428" t="s">
        <v>1495</v>
      </c>
      <c r="I6428" s="2">
        <v>840.1</v>
      </c>
      <c r="J6428" s="5">
        <v>1</v>
      </c>
      <c r="L6428" s="5"/>
      <c r="M6428" s="2">
        <f t="shared" si="100"/>
        <v>-847327.78999999852</v>
      </c>
      <c r="P6428"/>
    </row>
    <row r="6429" spans="1:16" hidden="1">
      <c r="A6429" t="s">
        <v>18242</v>
      </c>
      <c r="B6429" s="1">
        <v>42132</v>
      </c>
      <c r="C6429" t="s">
        <v>18255</v>
      </c>
      <c r="D6429">
        <v>2</v>
      </c>
      <c r="E6429" t="s">
        <v>18256</v>
      </c>
      <c r="F6429" t="s">
        <v>7054</v>
      </c>
      <c r="G6429" t="s">
        <v>4</v>
      </c>
      <c r="H6429" t="s">
        <v>3169</v>
      </c>
      <c r="I6429" s="2">
        <v>2859.99</v>
      </c>
      <c r="J6429" s="5">
        <v>2</v>
      </c>
      <c r="L6429" s="5"/>
      <c r="M6429" s="2">
        <f t="shared" si="100"/>
        <v>-844467.79999999853</v>
      </c>
      <c r="P6429"/>
    </row>
    <row r="6430" spans="1:16" hidden="1">
      <c r="A6430" t="s">
        <v>18264</v>
      </c>
      <c r="B6430" s="1">
        <v>42132</v>
      </c>
      <c r="C6430" t="s">
        <v>17682</v>
      </c>
      <c r="D6430">
        <v>1</v>
      </c>
      <c r="E6430" t="s">
        <v>18276</v>
      </c>
      <c r="F6430" t="s">
        <v>13565</v>
      </c>
      <c r="G6430" t="s">
        <v>4</v>
      </c>
      <c r="H6430" t="s">
        <v>2041</v>
      </c>
      <c r="I6430" s="2">
        <v>100000</v>
      </c>
      <c r="J6430" s="5">
        <v>8</v>
      </c>
      <c r="L6430" s="5"/>
      <c r="M6430" s="2">
        <f t="shared" si="100"/>
        <v>-744467.79999999853</v>
      </c>
      <c r="P6430"/>
    </row>
    <row r="6431" spans="1:16" hidden="1">
      <c r="A6431" t="s">
        <v>18282</v>
      </c>
      <c r="B6431" s="1">
        <v>42132</v>
      </c>
      <c r="C6431" t="s">
        <v>18296</v>
      </c>
      <c r="D6431">
        <v>1</v>
      </c>
      <c r="E6431" t="s">
        <v>18297</v>
      </c>
      <c r="F6431" t="s">
        <v>13565</v>
      </c>
      <c r="G6431" t="s">
        <v>4</v>
      </c>
      <c r="H6431" t="s">
        <v>18298</v>
      </c>
      <c r="I6431" s="2">
        <v>5000</v>
      </c>
      <c r="J6431" s="5">
        <v>2</v>
      </c>
      <c r="L6431" s="5"/>
      <c r="M6431" s="2">
        <f t="shared" si="100"/>
        <v>-739467.79999999853</v>
      </c>
      <c r="P6431"/>
    </row>
    <row r="6432" spans="1:16" hidden="1">
      <c r="A6432" t="s">
        <v>18308</v>
      </c>
      <c r="B6432" s="1">
        <v>42132</v>
      </c>
      <c r="C6432" t="s">
        <v>17392</v>
      </c>
      <c r="D6432">
        <v>1</v>
      </c>
      <c r="E6432" t="s">
        <v>18322</v>
      </c>
      <c r="F6432" t="s">
        <v>13561</v>
      </c>
      <c r="G6432" t="s">
        <v>4</v>
      </c>
      <c r="H6432" t="s">
        <v>17342</v>
      </c>
      <c r="I6432" s="2">
        <v>8537</v>
      </c>
      <c r="J6432" s="5">
        <v>5</v>
      </c>
      <c r="L6432" s="5"/>
      <c r="M6432" s="2">
        <f t="shared" si="100"/>
        <v>-730930.79999999853</v>
      </c>
      <c r="P6432"/>
    </row>
    <row r="6433" spans="1:16" hidden="1">
      <c r="A6433" t="s">
        <v>18332</v>
      </c>
      <c r="B6433" s="1">
        <v>42132</v>
      </c>
      <c r="C6433" t="s">
        <v>17392</v>
      </c>
      <c r="D6433">
        <v>1</v>
      </c>
      <c r="E6433" t="s">
        <v>18322</v>
      </c>
      <c r="F6433" t="s">
        <v>13561</v>
      </c>
      <c r="G6433" t="s">
        <v>4</v>
      </c>
      <c r="H6433" t="s">
        <v>17368</v>
      </c>
      <c r="J6433" s="5"/>
      <c r="K6433" s="2">
        <v>8537</v>
      </c>
      <c r="L6433" s="5" t="s">
        <v>36333</v>
      </c>
      <c r="M6433" s="2">
        <f t="shared" si="100"/>
        <v>-739467.79999999853</v>
      </c>
      <c r="P6433"/>
    </row>
    <row r="6434" spans="1:16" hidden="1">
      <c r="A6434" t="s">
        <v>18350</v>
      </c>
      <c r="B6434" s="1">
        <v>42132</v>
      </c>
      <c r="C6434" t="s">
        <v>18361</v>
      </c>
      <c r="D6434">
        <v>1</v>
      </c>
      <c r="E6434" t="s">
        <v>18362</v>
      </c>
      <c r="F6434" t="s">
        <v>13565</v>
      </c>
      <c r="G6434" t="s">
        <v>4</v>
      </c>
      <c r="H6434" t="s">
        <v>17420</v>
      </c>
      <c r="I6434" s="2">
        <v>8537</v>
      </c>
      <c r="J6434" s="5" t="s">
        <v>36333</v>
      </c>
      <c r="L6434" s="5"/>
      <c r="M6434" s="2">
        <f t="shared" si="100"/>
        <v>-730930.79999999853</v>
      </c>
      <c r="P6434"/>
    </row>
    <row r="6435" spans="1:16" hidden="1">
      <c r="A6435" t="s">
        <v>18372</v>
      </c>
      <c r="B6435" s="1">
        <v>42132</v>
      </c>
      <c r="C6435" t="s">
        <v>18384</v>
      </c>
      <c r="D6435">
        <v>2</v>
      </c>
      <c r="E6435" t="s">
        <v>18385</v>
      </c>
      <c r="F6435" t="s">
        <v>7054</v>
      </c>
      <c r="G6435" t="s">
        <v>4</v>
      </c>
      <c r="H6435" t="s">
        <v>15677</v>
      </c>
      <c r="I6435" s="2">
        <v>1025</v>
      </c>
      <c r="J6435" s="5">
        <v>2</v>
      </c>
      <c r="L6435" s="5"/>
      <c r="M6435" s="2">
        <f t="shared" si="100"/>
        <v>-729905.79999999853</v>
      </c>
      <c r="P6435"/>
    </row>
    <row r="6436" spans="1:16" hidden="1">
      <c r="A6436" t="s">
        <v>18395</v>
      </c>
      <c r="B6436" s="1">
        <v>42132</v>
      </c>
      <c r="C6436" t="s">
        <v>18411</v>
      </c>
      <c r="D6436">
        <v>2</v>
      </c>
      <c r="E6436" t="s">
        <v>18412</v>
      </c>
      <c r="F6436" t="s">
        <v>7054</v>
      </c>
      <c r="G6436" t="s">
        <v>4</v>
      </c>
      <c r="H6436" t="s">
        <v>13999</v>
      </c>
      <c r="I6436" s="2">
        <v>1025</v>
      </c>
      <c r="J6436" s="5">
        <v>2</v>
      </c>
      <c r="L6436" s="5"/>
      <c r="M6436" s="2">
        <f t="shared" si="100"/>
        <v>-728880.79999999853</v>
      </c>
      <c r="P6436"/>
    </row>
    <row r="6437" spans="1:16" hidden="1">
      <c r="A6437" t="s">
        <v>18423</v>
      </c>
      <c r="B6437" s="1">
        <v>42132</v>
      </c>
      <c r="C6437" t="s">
        <v>18439</v>
      </c>
      <c r="D6437">
        <v>2</v>
      </c>
      <c r="E6437" t="s">
        <v>18440</v>
      </c>
      <c r="F6437" t="s">
        <v>7054</v>
      </c>
      <c r="G6437" t="s">
        <v>4</v>
      </c>
      <c r="H6437" t="s">
        <v>11932</v>
      </c>
      <c r="I6437" s="2">
        <v>4040</v>
      </c>
      <c r="J6437" s="5">
        <v>2</v>
      </c>
      <c r="L6437" s="5"/>
      <c r="M6437" s="2">
        <f t="shared" si="100"/>
        <v>-724840.79999999853</v>
      </c>
      <c r="P6437"/>
    </row>
    <row r="6438" spans="1:16" hidden="1">
      <c r="A6438" t="s">
        <v>18452</v>
      </c>
      <c r="B6438" s="1">
        <v>42132</v>
      </c>
      <c r="C6438" t="s">
        <v>17392</v>
      </c>
      <c r="D6438">
        <v>1</v>
      </c>
      <c r="E6438" t="s">
        <v>18468</v>
      </c>
      <c r="F6438" t="s">
        <v>13565</v>
      </c>
      <c r="G6438" t="s">
        <v>4</v>
      </c>
      <c r="H6438" t="s">
        <v>17420</v>
      </c>
      <c r="I6438" s="2">
        <v>300000</v>
      </c>
      <c r="J6438" s="5">
        <v>6</v>
      </c>
      <c r="L6438" s="5"/>
      <c r="M6438" s="2">
        <f t="shared" si="100"/>
        <v>-424840.79999999853</v>
      </c>
      <c r="P6438"/>
    </row>
    <row r="6439" spans="1:16" hidden="1">
      <c r="A6439" t="s">
        <v>18479</v>
      </c>
      <c r="B6439" s="1">
        <v>42132</v>
      </c>
      <c r="C6439" t="s">
        <v>18489</v>
      </c>
      <c r="D6439">
        <v>2</v>
      </c>
      <c r="E6439" t="s">
        <v>18490</v>
      </c>
      <c r="F6439" t="s">
        <v>7054</v>
      </c>
      <c r="G6439" t="s">
        <v>4</v>
      </c>
      <c r="H6439" t="s">
        <v>2191</v>
      </c>
      <c r="J6439" s="5"/>
      <c r="K6439" s="2">
        <v>1025</v>
      </c>
      <c r="L6439" s="5" t="s">
        <v>36333</v>
      </c>
      <c r="M6439" s="2">
        <f t="shared" si="100"/>
        <v>-425865.79999999853</v>
      </c>
      <c r="P6439"/>
    </row>
    <row r="6440" spans="1:16" hidden="1">
      <c r="A6440" t="s">
        <v>18479</v>
      </c>
      <c r="B6440" s="1">
        <v>42132</v>
      </c>
      <c r="C6440" t="s">
        <v>18489</v>
      </c>
      <c r="D6440">
        <v>2</v>
      </c>
      <c r="E6440" t="s">
        <v>18490</v>
      </c>
      <c r="F6440" t="s">
        <v>7054</v>
      </c>
      <c r="G6440" t="s">
        <v>4</v>
      </c>
      <c r="H6440" t="s">
        <v>2191</v>
      </c>
      <c r="I6440" s="2">
        <v>1025</v>
      </c>
      <c r="J6440" s="5" t="s">
        <v>36333</v>
      </c>
      <c r="L6440" s="5"/>
      <c r="M6440" s="2">
        <f t="shared" si="100"/>
        <v>-424840.79999999853</v>
      </c>
      <c r="P6440"/>
    </row>
    <row r="6441" spans="1:16" hidden="1">
      <c r="A6441" t="s">
        <v>18499</v>
      </c>
      <c r="B6441" s="1">
        <v>42132</v>
      </c>
      <c r="C6441" t="s">
        <v>18513</v>
      </c>
      <c r="D6441">
        <v>1</v>
      </c>
      <c r="E6441" t="s">
        <v>18514</v>
      </c>
      <c r="F6441" t="s">
        <v>13565</v>
      </c>
      <c r="G6441" t="s">
        <v>4</v>
      </c>
      <c r="H6441" t="s">
        <v>5952</v>
      </c>
      <c r="I6441" s="2">
        <v>80000</v>
      </c>
      <c r="J6441" s="5">
        <v>7</v>
      </c>
      <c r="L6441" s="5"/>
      <c r="M6441" s="2">
        <f t="shared" si="100"/>
        <v>-344840.79999999853</v>
      </c>
      <c r="P6441"/>
    </row>
    <row r="6442" spans="1:16" hidden="1">
      <c r="A6442" t="s">
        <v>18522</v>
      </c>
      <c r="B6442" s="1">
        <v>42132</v>
      </c>
      <c r="C6442" t="s">
        <v>674</v>
      </c>
      <c r="D6442">
        <v>2</v>
      </c>
      <c r="E6442" t="s">
        <v>18535</v>
      </c>
      <c r="F6442" t="s">
        <v>13559</v>
      </c>
      <c r="G6442" t="s">
        <v>479</v>
      </c>
      <c r="H6442" t="s">
        <v>2382</v>
      </c>
      <c r="J6442" s="5"/>
      <c r="K6442" s="2">
        <v>2000</v>
      </c>
      <c r="L6442" s="5"/>
      <c r="M6442" s="2">
        <f t="shared" si="100"/>
        <v>-346840.79999999853</v>
      </c>
      <c r="P6442"/>
    </row>
    <row r="6443" spans="1:16" hidden="1">
      <c r="A6443" t="s">
        <v>18522</v>
      </c>
      <c r="B6443" s="1">
        <v>42132</v>
      </c>
      <c r="C6443" t="s">
        <v>674</v>
      </c>
      <c r="D6443">
        <v>2</v>
      </c>
      <c r="E6443" t="s">
        <v>18535</v>
      </c>
      <c r="F6443" t="s">
        <v>13559</v>
      </c>
      <c r="G6443" t="s">
        <v>479</v>
      </c>
      <c r="H6443" t="s">
        <v>2382</v>
      </c>
      <c r="I6443" s="2">
        <v>4210.32</v>
      </c>
      <c r="J6443" s="5"/>
      <c r="L6443" s="5"/>
      <c r="M6443" s="2">
        <f t="shared" si="100"/>
        <v>-342630.47999999853</v>
      </c>
      <c r="P6443"/>
    </row>
    <row r="6444" spans="1:16" hidden="1">
      <c r="A6444" t="s">
        <v>18544</v>
      </c>
      <c r="B6444" s="1">
        <v>42132</v>
      </c>
      <c r="C6444" t="s">
        <v>17322</v>
      </c>
      <c r="D6444">
        <v>1</v>
      </c>
      <c r="E6444" t="s">
        <v>18558</v>
      </c>
      <c r="F6444" t="s">
        <v>13561</v>
      </c>
      <c r="G6444" t="s">
        <v>4</v>
      </c>
      <c r="H6444" t="s">
        <v>2412</v>
      </c>
      <c r="I6444" s="2">
        <v>100000</v>
      </c>
      <c r="J6444" s="5">
        <v>4</v>
      </c>
      <c r="L6444" s="5"/>
      <c r="M6444" s="2">
        <f t="shared" si="100"/>
        <v>-242630.47999999853</v>
      </c>
      <c r="P6444"/>
    </row>
    <row r="6445" spans="1:16" hidden="1">
      <c r="A6445" t="s">
        <v>18568</v>
      </c>
      <c r="B6445" s="1">
        <v>42132</v>
      </c>
      <c r="C6445" t="s">
        <v>18584</v>
      </c>
      <c r="D6445">
        <v>2</v>
      </c>
      <c r="E6445" t="s">
        <v>18585</v>
      </c>
      <c r="F6445" t="s">
        <v>7054</v>
      </c>
      <c r="G6445" t="s">
        <v>4</v>
      </c>
      <c r="H6445" t="s">
        <v>18586</v>
      </c>
      <c r="I6445" s="2">
        <v>1674.15</v>
      </c>
      <c r="J6445" s="5">
        <v>1</v>
      </c>
      <c r="L6445" s="5"/>
      <c r="M6445" s="2">
        <f t="shared" si="100"/>
        <v>-240956.32999999853</v>
      </c>
      <c r="P6445"/>
    </row>
    <row r="6446" spans="1:16" hidden="1">
      <c r="A6446" t="s">
        <v>18597</v>
      </c>
      <c r="B6446" s="1">
        <v>42132</v>
      </c>
      <c r="C6446" t="s">
        <v>2394</v>
      </c>
      <c r="D6446">
        <v>2</v>
      </c>
      <c r="E6446" t="s">
        <v>18608</v>
      </c>
      <c r="F6446" t="s">
        <v>7054</v>
      </c>
      <c r="G6446" t="s">
        <v>4</v>
      </c>
      <c r="H6446" t="s">
        <v>2382</v>
      </c>
      <c r="I6446" s="2">
        <v>600.01</v>
      </c>
      <c r="J6446" s="5"/>
      <c r="L6446" s="5"/>
      <c r="M6446" s="2">
        <f t="shared" si="100"/>
        <v>-240356.31999999852</v>
      </c>
      <c r="P6446"/>
    </row>
    <row r="6447" spans="1:16" hidden="1">
      <c r="A6447" t="s">
        <v>18620</v>
      </c>
      <c r="B6447" s="1">
        <v>42132</v>
      </c>
      <c r="C6447" t="s">
        <v>674</v>
      </c>
      <c r="D6447">
        <v>2</v>
      </c>
      <c r="E6447" t="s">
        <v>18632</v>
      </c>
      <c r="F6447" t="s">
        <v>13559</v>
      </c>
      <c r="G6447" t="s">
        <v>479</v>
      </c>
      <c r="H6447" t="s">
        <v>16677</v>
      </c>
      <c r="J6447" s="5"/>
      <c r="K6447" s="2">
        <v>2000</v>
      </c>
      <c r="L6447" s="5">
        <v>2</v>
      </c>
      <c r="M6447" s="2">
        <f t="shared" si="100"/>
        <v>-242356.31999999852</v>
      </c>
      <c r="P6447"/>
    </row>
    <row r="6448" spans="1:16" hidden="1">
      <c r="A6448" t="s">
        <v>18620</v>
      </c>
      <c r="B6448" s="1">
        <v>42132</v>
      </c>
      <c r="C6448" t="s">
        <v>674</v>
      </c>
      <c r="D6448">
        <v>2</v>
      </c>
      <c r="E6448" t="s">
        <v>18632</v>
      </c>
      <c r="F6448" t="s">
        <v>13559</v>
      </c>
      <c r="G6448" t="s">
        <v>479</v>
      </c>
      <c r="H6448" t="s">
        <v>16677</v>
      </c>
      <c r="I6448" s="2">
        <v>4210.32</v>
      </c>
      <c r="J6448" s="5">
        <v>2</v>
      </c>
      <c r="L6448" s="5"/>
      <c r="M6448" s="2">
        <f t="shared" si="100"/>
        <v>-238145.99999999852</v>
      </c>
      <c r="P6448"/>
    </row>
    <row r="6449" spans="1:16" hidden="1">
      <c r="A6449" t="s">
        <v>18641</v>
      </c>
      <c r="B6449" s="1">
        <v>42132</v>
      </c>
      <c r="C6449" t="s">
        <v>2394</v>
      </c>
      <c r="D6449">
        <v>2</v>
      </c>
      <c r="E6449" t="s">
        <v>18652</v>
      </c>
      <c r="F6449" t="s">
        <v>7054</v>
      </c>
      <c r="G6449" t="s">
        <v>4</v>
      </c>
      <c r="H6449" t="s">
        <v>16677</v>
      </c>
      <c r="I6449" s="2">
        <v>600.01</v>
      </c>
      <c r="J6449" s="5">
        <v>2</v>
      </c>
      <c r="L6449" s="5"/>
      <c r="M6449" s="2">
        <f t="shared" si="100"/>
        <v>-237545.98999999851</v>
      </c>
      <c r="P6449"/>
    </row>
    <row r="6450" spans="1:16" hidden="1">
      <c r="A6450" t="s">
        <v>18665</v>
      </c>
      <c r="B6450" s="1">
        <v>42132</v>
      </c>
      <c r="C6450" t="s">
        <v>18672</v>
      </c>
      <c r="D6450">
        <v>2</v>
      </c>
      <c r="E6450" t="s">
        <v>18673</v>
      </c>
      <c r="F6450" t="s">
        <v>7054</v>
      </c>
      <c r="G6450" t="s">
        <v>4</v>
      </c>
      <c r="H6450" t="s">
        <v>7426</v>
      </c>
      <c r="I6450" s="2">
        <v>1025</v>
      </c>
      <c r="J6450" s="5">
        <v>1</v>
      </c>
      <c r="L6450" s="5"/>
      <c r="M6450" s="2">
        <f t="shared" si="100"/>
        <v>-236520.98999999851</v>
      </c>
      <c r="P6450"/>
    </row>
    <row r="6451" spans="1:16" hidden="1">
      <c r="A6451" t="s">
        <v>18685</v>
      </c>
      <c r="B6451" s="1">
        <v>42132</v>
      </c>
      <c r="C6451" t="s">
        <v>18692</v>
      </c>
      <c r="D6451">
        <v>2</v>
      </c>
      <c r="E6451" t="s">
        <v>18693</v>
      </c>
      <c r="F6451" t="s">
        <v>7054</v>
      </c>
      <c r="G6451" t="s">
        <v>4</v>
      </c>
      <c r="H6451" t="s">
        <v>18303</v>
      </c>
      <c r="I6451" s="2">
        <v>2990</v>
      </c>
      <c r="J6451" s="5">
        <v>1</v>
      </c>
      <c r="L6451" s="5"/>
      <c r="M6451" s="2">
        <f t="shared" si="100"/>
        <v>-233530.98999999851</v>
      </c>
      <c r="P6451"/>
    </row>
    <row r="6452" spans="1:16" hidden="1">
      <c r="A6452" t="s">
        <v>18704</v>
      </c>
      <c r="B6452" s="1">
        <v>42132</v>
      </c>
      <c r="C6452" t="s">
        <v>18712</v>
      </c>
      <c r="D6452">
        <v>2</v>
      </c>
      <c r="E6452" t="s">
        <v>18713</v>
      </c>
      <c r="F6452" t="s">
        <v>7054</v>
      </c>
      <c r="G6452" t="s">
        <v>4</v>
      </c>
      <c r="H6452" t="s">
        <v>3929</v>
      </c>
      <c r="I6452" s="2">
        <v>1025</v>
      </c>
      <c r="J6452" s="5">
        <v>9</v>
      </c>
      <c r="L6452" s="5"/>
      <c r="M6452" s="2">
        <f t="shared" si="100"/>
        <v>-232505.98999999851</v>
      </c>
      <c r="P6452"/>
    </row>
    <row r="6453" spans="1:16" hidden="1">
      <c r="A6453" t="s">
        <v>18730</v>
      </c>
      <c r="B6453" s="1">
        <v>42132</v>
      </c>
      <c r="C6453" t="s">
        <v>18737</v>
      </c>
      <c r="D6453">
        <v>2</v>
      </c>
      <c r="E6453" t="s">
        <v>18738</v>
      </c>
      <c r="F6453" t="s">
        <v>7054</v>
      </c>
      <c r="G6453" t="s">
        <v>4</v>
      </c>
      <c r="H6453" t="s">
        <v>4649</v>
      </c>
      <c r="I6453" s="2">
        <v>1880.01</v>
      </c>
      <c r="J6453" s="5">
        <v>3</v>
      </c>
      <c r="L6453" s="5"/>
      <c r="M6453" s="2">
        <f t="shared" si="100"/>
        <v>-230625.9799999985</v>
      </c>
      <c r="P6453"/>
    </row>
    <row r="6454" spans="1:16" hidden="1">
      <c r="A6454" t="s">
        <v>18754</v>
      </c>
      <c r="B6454" s="1">
        <v>42132</v>
      </c>
      <c r="C6454" t="s">
        <v>18764</v>
      </c>
      <c r="D6454">
        <v>2</v>
      </c>
      <c r="E6454" t="s">
        <v>18765</v>
      </c>
      <c r="F6454" t="s">
        <v>13559</v>
      </c>
      <c r="G6454" t="s">
        <v>313</v>
      </c>
      <c r="H6454" t="s">
        <v>8993</v>
      </c>
      <c r="J6454" s="5"/>
      <c r="K6454" s="2">
        <v>284.01</v>
      </c>
      <c r="L6454" s="5" t="s">
        <v>36333</v>
      </c>
      <c r="M6454" s="2">
        <f t="shared" si="100"/>
        <v>-230909.98999999851</v>
      </c>
      <c r="P6454"/>
    </row>
    <row r="6455" spans="1:16" hidden="1">
      <c r="A6455" t="s">
        <v>18754</v>
      </c>
      <c r="B6455" s="1">
        <v>42132</v>
      </c>
      <c r="C6455" t="s">
        <v>18764</v>
      </c>
      <c r="D6455">
        <v>2</v>
      </c>
      <c r="E6455" t="s">
        <v>18765</v>
      </c>
      <c r="F6455" t="s">
        <v>13559</v>
      </c>
      <c r="G6455" t="s">
        <v>313</v>
      </c>
      <c r="H6455" t="s">
        <v>8993</v>
      </c>
      <c r="I6455" s="2">
        <v>284.01</v>
      </c>
      <c r="J6455" s="5" t="s">
        <v>36333</v>
      </c>
      <c r="L6455" s="5"/>
      <c r="M6455" s="2">
        <f t="shared" si="100"/>
        <v>-230625.9799999985</v>
      </c>
      <c r="P6455"/>
    </row>
    <row r="6456" spans="1:16" hidden="1">
      <c r="A6456" t="s">
        <v>18780</v>
      </c>
      <c r="B6456" s="1">
        <v>42132</v>
      </c>
      <c r="C6456" t="s">
        <v>18789</v>
      </c>
      <c r="D6456">
        <v>2</v>
      </c>
      <c r="E6456" t="s">
        <v>18790</v>
      </c>
      <c r="F6456" t="s">
        <v>13559</v>
      </c>
      <c r="G6456" t="s">
        <v>313</v>
      </c>
      <c r="H6456" t="s">
        <v>9391</v>
      </c>
      <c r="J6456" s="5"/>
      <c r="K6456" s="2">
        <v>951.5</v>
      </c>
      <c r="L6456" s="5" t="s">
        <v>36333</v>
      </c>
      <c r="M6456" s="2">
        <f t="shared" si="100"/>
        <v>-231577.4799999985</v>
      </c>
      <c r="P6456"/>
    </row>
    <row r="6457" spans="1:16" hidden="1">
      <c r="A6457" t="s">
        <v>18780</v>
      </c>
      <c r="B6457" s="1">
        <v>42132</v>
      </c>
      <c r="C6457" t="s">
        <v>18789</v>
      </c>
      <c r="D6457">
        <v>2</v>
      </c>
      <c r="E6457" t="s">
        <v>18790</v>
      </c>
      <c r="F6457" t="s">
        <v>13559</v>
      </c>
      <c r="G6457" t="s">
        <v>313</v>
      </c>
      <c r="H6457" t="s">
        <v>9391</v>
      </c>
      <c r="I6457" s="2">
        <v>951.5</v>
      </c>
      <c r="J6457" s="5" t="s">
        <v>36333</v>
      </c>
      <c r="L6457" s="5"/>
      <c r="M6457" s="2">
        <f t="shared" si="100"/>
        <v>-230625.9799999985</v>
      </c>
      <c r="P6457"/>
    </row>
    <row r="6458" spans="1:16" hidden="1">
      <c r="A6458" t="s">
        <v>18803</v>
      </c>
      <c r="B6458" s="1">
        <v>42132</v>
      </c>
      <c r="C6458" t="s">
        <v>18813</v>
      </c>
      <c r="D6458">
        <v>2</v>
      </c>
      <c r="E6458" t="s">
        <v>18814</v>
      </c>
      <c r="F6458" t="s">
        <v>7054</v>
      </c>
      <c r="G6458" t="s">
        <v>4</v>
      </c>
      <c r="H6458" t="s">
        <v>11134</v>
      </c>
      <c r="I6458" s="2">
        <v>3030</v>
      </c>
      <c r="J6458" s="5">
        <v>1</v>
      </c>
      <c r="L6458" s="5"/>
      <c r="M6458" s="2">
        <f t="shared" si="100"/>
        <v>-227595.9799999985</v>
      </c>
      <c r="P6458"/>
    </row>
    <row r="6459" spans="1:16" hidden="1">
      <c r="A6459" t="s">
        <v>18830</v>
      </c>
      <c r="B6459" s="1">
        <v>42132</v>
      </c>
      <c r="C6459" t="s">
        <v>18841</v>
      </c>
      <c r="D6459">
        <v>2</v>
      </c>
      <c r="E6459" t="s">
        <v>18842</v>
      </c>
      <c r="F6459" t="s">
        <v>13559</v>
      </c>
      <c r="G6459" t="s">
        <v>313</v>
      </c>
      <c r="H6459" t="s">
        <v>7215</v>
      </c>
      <c r="J6459" s="5"/>
      <c r="K6459" s="2">
        <v>1664.82</v>
      </c>
      <c r="L6459" s="5" t="s">
        <v>36333</v>
      </c>
      <c r="M6459" s="2">
        <f t="shared" si="100"/>
        <v>-229260.7999999985</v>
      </c>
      <c r="P6459"/>
    </row>
    <row r="6460" spans="1:16" hidden="1">
      <c r="A6460" t="s">
        <v>18830</v>
      </c>
      <c r="B6460" s="1">
        <v>42132</v>
      </c>
      <c r="C6460" t="s">
        <v>18841</v>
      </c>
      <c r="D6460">
        <v>2</v>
      </c>
      <c r="E6460" t="s">
        <v>18842</v>
      </c>
      <c r="F6460" t="s">
        <v>13559</v>
      </c>
      <c r="G6460" t="s">
        <v>313</v>
      </c>
      <c r="H6460" t="s">
        <v>7215</v>
      </c>
      <c r="I6460" s="2">
        <v>1664.82</v>
      </c>
      <c r="J6460" s="5" t="s">
        <v>36333</v>
      </c>
      <c r="L6460" s="5"/>
      <c r="M6460" s="2">
        <f t="shared" si="100"/>
        <v>-227595.9799999985</v>
      </c>
      <c r="P6460"/>
    </row>
    <row r="6461" spans="1:16" hidden="1">
      <c r="A6461" t="s">
        <v>18855</v>
      </c>
      <c r="B6461" s="1">
        <v>42132</v>
      </c>
      <c r="C6461" t="s">
        <v>18862</v>
      </c>
      <c r="D6461">
        <v>2</v>
      </c>
      <c r="E6461" t="s">
        <v>18863</v>
      </c>
      <c r="F6461" t="s">
        <v>13559</v>
      </c>
      <c r="G6461" t="s">
        <v>313</v>
      </c>
      <c r="H6461" t="s">
        <v>4695</v>
      </c>
      <c r="J6461" s="5"/>
      <c r="K6461" s="2">
        <v>3939.81</v>
      </c>
      <c r="L6461" s="5" t="s">
        <v>36333</v>
      </c>
      <c r="M6461" s="2">
        <f t="shared" si="100"/>
        <v>-231535.78999999849</v>
      </c>
      <c r="P6461"/>
    </row>
    <row r="6462" spans="1:16" hidden="1">
      <c r="A6462" t="s">
        <v>18855</v>
      </c>
      <c r="B6462" s="1">
        <v>42132</v>
      </c>
      <c r="C6462" t="s">
        <v>18862</v>
      </c>
      <c r="D6462">
        <v>2</v>
      </c>
      <c r="E6462" t="s">
        <v>18863</v>
      </c>
      <c r="F6462" t="s">
        <v>13559</v>
      </c>
      <c r="G6462" t="s">
        <v>313</v>
      </c>
      <c r="H6462" t="s">
        <v>4695</v>
      </c>
      <c r="I6462" s="2">
        <v>3939.81</v>
      </c>
      <c r="J6462" s="5" t="s">
        <v>36333</v>
      </c>
      <c r="L6462" s="5"/>
      <c r="M6462" s="2">
        <f t="shared" si="100"/>
        <v>-227595.9799999985</v>
      </c>
      <c r="P6462"/>
    </row>
    <row r="6463" spans="1:16" hidden="1">
      <c r="A6463" t="s">
        <v>18876</v>
      </c>
      <c r="B6463" s="1">
        <v>42132</v>
      </c>
      <c r="C6463" t="s">
        <v>18886</v>
      </c>
      <c r="D6463">
        <v>2</v>
      </c>
      <c r="E6463" t="s">
        <v>18887</v>
      </c>
      <c r="F6463" t="s">
        <v>13559</v>
      </c>
      <c r="G6463" t="s">
        <v>313</v>
      </c>
      <c r="H6463" t="s">
        <v>1495</v>
      </c>
      <c r="J6463" s="5"/>
      <c r="K6463" s="2">
        <v>33.57</v>
      </c>
      <c r="L6463" s="5" t="s">
        <v>36333</v>
      </c>
      <c r="M6463" s="2">
        <f t="shared" si="100"/>
        <v>-227629.5499999985</v>
      </c>
      <c r="P6463"/>
    </row>
    <row r="6464" spans="1:16" hidden="1">
      <c r="A6464" t="s">
        <v>18876</v>
      </c>
      <c r="B6464" s="1">
        <v>42132</v>
      </c>
      <c r="C6464" t="s">
        <v>18886</v>
      </c>
      <c r="D6464">
        <v>2</v>
      </c>
      <c r="E6464" t="s">
        <v>18887</v>
      </c>
      <c r="F6464" t="s">
        <v>13559</v>
      </c>
      <c r="G6464" t="s">
        <v>313</v>
      </c>
      <c r="H6464" t="s">
        <v>1495</v>
      </c>
      <c r="I6464" s="2">
        <v>33.57</v>
      </c>
      <c r="J6464" s="5" t="s">
        <v>36333</v>
      </c>
      <c r="L6464" s="5"/>
      <c r="M6464" s="2">
        <f t="shared" si="100"/>
        <v>-227595.9799999985</v>
      </c>
      <c r="P6464"/>
    </row>
    <row r="6465" spans="1:16" hidden="1">
      <c r="A6465" t="s">
        <v>18900</v>
      </c>
      <c r="B6465" s="1">
        <v>42132</v>
      </c>
      <c r="C6465" t="s">
        <v>18908</v>
      </c>
      <c r="D6465">
        <v>2</v>
      </c>
      <c r="E6465" t="s">
        <v>18909</v>
      </c>
      <c r="F6465" t="s">
        <v>13559</v>
      </c>
      <c r="G6465" t="s">
        <v>313</v>
      </c>
      <c r="H6465" t="s">
        <v>3416</v>
      </c>
      <c r="J6465" s="5"/>
      <c r="K6465" s="2">
        <v>7058.22</v>
      </c>
      <c r="L6465" s="5" t="s">
        <v>36333</v>
      </c>
      <c r="M6465" s="2">
        <f t="shared" si="100"/>
        <v>-234654.1999999985</v>
      </c>
      <c r="P6465"/>
    </row>
    <row r="6466" spans="1:16" hidden="1">
      <c r="A6466" t="s">
        <v>18900</v>
      </c>
      <c r="B6466" s="1">
        <v>42132</v>
      </c>
      <c r="C6466" t="s">
        <v>18908</v>
      </c>
      <c r="D6466">
        <v>2</v>
      </c>
      <c r="E6466" t="s">
        <v>18909</v>
      </c>
      <c r="F6466" t="s">
        <v>13559</v>
      </c>
      <c r="G6466" t="s">
        <v>313</v>
      </c>
      <c r="H6466" t="s">
        <v>3416</v>
      </c>
      <c r="I6466" s="2">
        <v>7058.22</v>
      </c>
      <c r="J6466" s="5" t="s">
        <v>36333</v>
      </c>
      <c r="L6466" s="5"/>
      <c r="M6466" s="2">
        <f t="shared" si="100"/>
        <v>-227595.9799999985</v>
      </c>
      <c r="P6466"/>
    </row>
    <row r="6467" spans="1:16" hidden="1">
      <c r="A6467" t="s">
        <v>18924</v>
      </c>
      <c r="B6467" s="1">
        <v>42132</v>
      </c>
      <c r="C6467" t="s">
        <v>18933</v>
      </c>
      <c r="D6467">
        <v>2</v>
      </c>
      <c r="E6467" t="s">
        <v>18934</v>
      </c>
      <c r="F6467" t="s">
        <v>13559</v>
      </c>
      <c r="G6467" t="s">
        <v>313</v>
      </c>
      <c r="H6467" t="s">
        <v>6962</v>
      </c>
      <c r="J6467" s="5"/>
      <c r="K6467" s="2">
        <v>557.29</v>
      </c>
      <c r="L6467" s="5" t="s">
        <v>36333</v>
      </c>
      <c r="M6467" s="2">
        <f t="shared" si="100"/>
        <v>-228153.26999999851</v>
      </c>
      <c r="P6467"/>
    </row>
    <row r="6468" spans="1:16" hidden="1">
      <c r="A6468" t="s">
        <v>18924</v>
      </c>
      <c r="B6468" s="1">
        <v>42132</v>
      </c>
      <c r="C6468" t="s">
        <v>18933</v>
      </c>
      <c r="D6468">
        <v>2</v>
      </c>
      <c r="E6468" t="s">
        <v>18934</v>
      </c>
      <c r="F6468" t="s">
        <v>13559</v>
      </c>
      <c r="G6468" t="s">
        <v>313</v>
      </c>
      <c r="H6468" t="s">
        <v>6962</v>
      </c>
      <c r="I6468" s="2">
        <v>557.29</v>
      </c>
      <c r="J6468" s="5" t="s">
        <v>36333</v>
      </c>
      <c r="L6468" s="5"/>
      <c r="M6468" s="2">
        <f t="shared" si="100"/>
        <v>-227595.9799999985</v>
      </c>
      <c r="P6468"/>
    </row>
    <row r="6469" spans="1:16" hidden="1">
      <c r="A6469" t="s">
        <v>18948</v>
      </c>
      <c r="B6469" s="1">
        <v>42132</v>
      </c>
      <c r="C6469" t="s">
        <v>18957</v>
      </c>
      <c r="D6469">
        <v>2</v>
      </c>
      <c r="E6469" t="s">
        <v>18958</v>
      </c>
      <c r="F6469" t="s">
        <v>13559</v>
      </c>
      <c r="G6469" t="s">
        <v>313</v>
      </c>
      <c r="H6469" t="s">
        <v>824</v>
      </c>
      <c r="J6469" s="5"/>
      <c r="K6469" s="2">
        <v>3694.37</v>
      </c>
      <c r="L6469" s="5" t="s">
        <v>36333</v>
      </c>
      <c r="M6469" s="2">
        <f t="shared" si="100"/>
        <v>-231290.34999999849</v>
      </c>
      <c r="P6469"/>
    </row>
    <row r="6470" spans="1:16" hidden="1">
      <c r="A6470" t="s">
        <v>18948</v>
      </c>
      <c r="B6470" s="1">
        <v>42132</v>
      </c>
      <c r="C6470" t="s">
        <v>18957</v>
      </c>
      <c r="D6470">
        <v>2</v>
      </c>
      <c r="E6470" t="s">
        <v>18958</v>
      </c>
      <c r="F6470" t="s">
        <v>13559</v>
      </c>
      <c r="G6470" t="s">
        <v>313</v>
      </c>
      <c r="H6470" t="s">
        <v>824</v>
      </c>
      <c r="I6470" s="2">
        <v>3694.39</v>
      </c>
      <c r="J6470" s="5" t="s">
        <v>36333</v>
      </c>
      <c r="L6470" s="5"/>
      <c r="M6470" s="2">
        <f t="shared" si="100"/>
        <v>-227595.95999999848</v>
      </c>
      <c r="P6470"/>
    </row>
    <row r="6471" spans="1:16" hidden="1">
      <c r="A6471" t="s">
        <v>18972</v>
      </c>
      <c r="B6471" s="1">
        <v>42132</v>
      </c>
      <c r="C6471" t="s">
        <v>18981</v>
      </c>
      <c r="D6471">
        <v>2</v>
      </c>
      <c r="E6471" t="s">
        <v>18982</v>
      </c>
      <c r="F6471" t="s">
        <v>13559</v>
      </c>
      <c r="G6471" t="s">
        <v>313</v>
      </c>
      <c r="H6471" t="s">
        <v>5704</v>
      </c>
      <c r="J6471" s="5"/>
      <c r="K6471" s="2">
        <v>668.86</v>
      </c>
      <c r="L6471" s="5" t="s">
        <v>36333</v>
      </c>
      <c r="M6471" s="2">
        <f t="shared" si="100"/>
        <v>-228264.81999999846</v>
      </c>
      <c r="P6471"/>
    </row>
    <row r="6472" spans="1:16" hidden="1">
      <c r="A6472" t="s">
        <v>18972</v>
      </c>
      <c r="B6472" s="1">
        <v>42132</v>
      </c>
      <c r="C6472" t="s">
        <v>18981</v>
      </c>
      <c r="D6472">
        <v>2</v>
      </c>
      <c r="E6472" t="s">
        <v>18982</v>
      </c>
      <c r="F6472" t="s">
        <v>13559</v>
      </c>
      <c r="G6472" t="s">
        <v>313</v>
      </c>
      <c r="H6472" t="s">
        <v>5704</v>
      </c>
      <c r="I6472" s="2">
        <v>668.86</v>
      </c>
      <c r="J6472" s="5" t="s">
        <v>36333</v>
      </c>
      <c r="L6472" s="5"/>
      <c r="M6472" s="2">
        <f t="shared" si="100"/>
        <v>-227595.95999999848</v>
      </c>
      <c r="P6472"/>
    </row>
    <row r="6473" spans="1:16" hidden="1">
      <c r="A6473" t="s">
        <v>18995</v>
      </c>
      <c r="B6473" s="1">
        <v>42132</v>
      </c>
      <c r="C6473" t="s">
        <v>19005</v>
      </c>
      <c r="D6473">
        <v>2</v>
      </c>
      <c r="E6473" t="s">
        <v>19006</v>
      </c>
      <c r="F6473" t="s">
        <v>13559</v>
      </c>
      <c r="G6473" t="s">
        <v>313</v>
      </c>
      <c r="H6473" t="s">
        <v>9908</v>
      </c>
      <c r="J6473" s="5"/>
      <c r="K6473" s="2">
        <v>2031.87</v>
      </c>
      <c r="L6473" s="5" t="s">
        <v>36333</v>
      </c>
      <c r="M6473" s="2">
        <f t="shared" ref="M6473:M6536" si="101">+M6472+I6473-K6473</f>
        <v>-229627.82999999847</v>
      </c>
      <c r="P6473"/>
    </row>
    <row r="6474" spans="1:16" hidden="1">
      <c r="A6474" t="s">
        <v>18995</v>
      </c>
      <c r="B6474" s="1">
        <v>42132</v>
      </c>
      <c r="C6474" t="s">
        <v>19005</v>
      </c>
      <c r="D6474">
        <v>2</v>
      </c>
      <c r="E6474" t="s">
        <v>19006</v>
      </c>
      <c r="F6474" t="s">
        <v>13559</v>
      </c>
      <c r="G6474" t="s">
        <v>313</v>
      </c>
      <c r="H6474" t="s">
        <v>9908</v>
      </c>
      <c r="I6474" s="2">
        <v>2031.87</v>
      </c>
      <c r="J6474" s="5" t="s">
        <v>36333</v>
      </c>
      <c r="L6474" s="5"/>
      <c r="M6474" s="2">
        <f t="shared" si="101"/>
        <v>-227595.95999999848</v>
      </c>
      <c r="P6474"/>
    </row>
    <row r="6475" spans="1:16" hidden="1">
      <c r="A6475" t="s">
        <v>19023</v>
      </c>
      <c r="B6475" s="1">
        <v>42132</v>
      </c>
      <c r="C6475" t="s">
        <v>19033</v>
      </c>
      <c r="D6475">
        <v>2</v>
      </c>
      <c r="E6475" t="s">
        <v>19034</v>
      </c>
      <c r="F6475" t="s">
        <v>13559</v>
      </c>
      <c r="G6475" t="s">
        <v>313</v>
      </c>
      <c r="H6475" t="s">
        <v>4017</v>
      </c>
      <c r="J6475" s="5"/>
      <c r="K6475" s="2">
        <v>328.6</v>
      </c>
      <c r="L6475" s="5" t="s">
        <v>36333</v>
      </c>
      <c r="M6475" s="2">
        <f t="shared" si="101"/>
        <v>-227924.55999999848</v>
      </c>
      <c r="P6475"/>
    </row>
    <row r="6476" spans="1:16" hidden="1">
      <c r="A6476" t="s">
        <v>19023</v>
      </c>
      <c r="B6476" s="1">
        <v>42132</v>
      </c>
      <c r="C6476" t="s">
        <v>19033</v>
      </c>
      <c r="D6476">
        <v>2</v>
      </c>
      <c r="E6476" t="s">
        <v>19034</v>
      </c>
      <c r="F6476" t="s">
        <v>13559</v>
      </c>
      <c r="G6476" t="s">
        <v>313</v>
      </c>
      <c r="H6476" t="s">
        <v>4017</v>
      </c>
      <c r="I6476" s="2">
        <v>328.6</v>
      </c>
      <c r="J6476" s="5" t="s">
        <v>36333</v>
      </c>
      <c r="L6476" s="5"/>
      <c r="M6476" s="2">
        <f t="shared" si="101"/>
        <v>-227595.95999999848</v>
      </c>
      <c r="P6476"/>
    </row>
    <row r="6477" spans="1:16" hidden="1">
      <c r="A6477" t="s">
        <v>19050</v>
      </c>
      <c r="B6477" s="1">
        <v>42132</v>
      </c>
      <c r="C6477" t="s">
        <v>19059</v>
      </c>
      <c r="D6477">
        <v>2</v>
      </c>
      <c r="E6477" t="s">
        <v>19060</v>
      </c>
      <c r="F6477" t="s">
        <v>13559</v>
      </c>
      <c r="G6477" t="s">
        <v>313</v>
      </c>
      <c r="H6477" t="s">
        <v>5930</v>
      </c>
      <c r="J6477" s="5"/>
      <c r="K6477" s="2">
        <v>96.76</v>
      </c>
      <c r="L6477" s="5" t="s">
        <v>36333</v>
      </c>
      <c r="M6477" s="2">
        <f t="shared" si="101"/>
        <v>-227692.71999999849</v>
      </c>
      <c r="P6477"/>
    </row>
    <row r="6478" spans="1:16" hidden="1">
      <c r="A6478" t="s">
        <v>19050</v>
      </c>
      <c r="B6478" s="1">
        <v>42132</v>
      </c>
      <c r="C6478" t="s">
        <v>19059</v>
      </c>
      <c r="D6478">
        <v>2</v>
      </c>
      <c r="E6478" t="s">
        <v>19060</v>
      </c>
      <c r="F6478" t="s">
        <v>13559</v>
      </c>
      <c r="G6478" t="s">
        <v>313</v>
      </c>
      <c r="H6478" t="s">
        <v>5930</v>
      </c>
      <c r="I6478" s="2">
        <v>96.76</v>
      </c>
      <c r="J6478" s="5" t="s">
        <v>36333</v>
      </c>
      <c r="L6478" s="5"/>
      <c r="M6478" s="2">
        <f t="shared" si="101"/>
        <v>-227595.95999999848</v>
      </c>
      <c r="P6478"/>
    </row>
    <row r="6479" spans="1:16" hidden="1">
      <c r="A6479" t="s">
        <v>19072</v>
      </c>
      <c r="B6479" s="1">
        <v>42132</v>
      </c>
      <c r="C6479" t="s">
        <v>19080</v>
      </c>
      <c r="D6479">
        <v>2</v>
      </c>
      <c r="E6479" t="s">
        <v>19081</v>
      </c>
      <c r="F6479" t="s">
        <v>13559</v>
      </c>
      <c r="G6479" t="s">
        <v>313</v>
      </c>
      <c r="H6479" t="s">
        <v>4228</v>
      </c>
      <c r="J6479" s="5"/>
      <c r="K6479" s="2">
        <v>4678.8</v>
      </c>
      <c r="L6479" s="5" t="s">
        <v>36333</v>
      </c>
      <c r="M6479" s="2">
        <f t="shared" si="101"/>
        <v>-232274.75999999847</v>
      </c>
      <c r="P6479"/>
    </row>
    <row r="6480" spans="1:16" hidden="1">
      <c r="A6480" t="s">
        <v>19072</v>
      </c>
      <c r="B6480" s="1">
        <v>42132</v>
      </c>
      <c r="C6480" t="s">
        <v>19080</v>
      </c>
      <c r="D6480">
        <v>2</v>
      </c>
      <c r="E6480" t="s">
        <v>19081</v>
      </c>
      <c r="F6480" t="s">
        <v>13559</v>
      </c>
      <c r="G6480" t="s">
        <v>313</v>
      </c>
      <c r="H6480" t="s">
        <v>4228</v>
      </c>
      <c r="I6480" s="2">
        <v>4678.8</v>
      </c>
      <c r="J6480" s="5" t="s">
        <v>36333</v>
      </c>
      <c r="L6480" s="5"/>
      <c r="M6480" s="2">
        <f t="shared" si="101"/>
        <v>-227595.95999999848</v>
      </c>
      <c r="P6480"/>
    </row>
    <row r="6481" spans="1:16" hidden="1">
      <c r="A6481" t="s">
        <v>19097</v>
      </c>
      <c r="B6481" s="1">
        <v>42132</v>
      </c>
      <c r="C6481" t="s">
        <v>19107</v>
      </c>
      <c r="D6481">
        <v>2</v>
      </c>
      <c r="E6481" t="s">
        <v>19108</v>
      </c>
      <c r="F6481" t="s">
        <v>13559</v>
      </c>
      <c r="G6481" t="s">
        <v>313</v>
      </c>
      <c r="H6481" t="s">
        <v>5417</v>
      </c>
      <c r="J6481" s="5"/>
      <c r="K6481" s="2">
        <v>1748.38</v>
      </c>
      <c r="L6481" s="5" t="s">
        <v>36333</v>
      </c>
      <c r="M6481" s="2">
        <f t="shared" si="101"/>
        <v>-229344.33999999848</v>
      </c>
      <c r="P6481"/>
    </row>
    <row r="6482" spans="1:16" hidden="1">
      <c r="A6482" t="s">
        <v>19097</v>
      </c>
      <c r="B6482" s="1">
        <v>42132</v>
      </c>
      <c r="C6482" t="s">
        <v>19107</v>
      </c>
      <c r="D6482">
        <v>2</v>
      </c>
      <c r="E6482" t="s">
        <v>19108</v>
      </c>
      <c r="F6482" t="s">
        <v>13559</v>
      </c>
      <c r="G6482" t="s">
        <v>313</v>
      </c>
      <c r="H6482" t="s">
        <v>5417</v>
      </c>
      <c r="I6482" s="2">
        <v>1748.38</v>
      </c>
      <c r="J6482" s="5" t="s">
        <v>36333</v>
      </c>
      <c r="L6482" s="5"/>
      <c r="M6482" s="2">
        <f t="shared" si="101"/>
        <v>-227595.95999999848</v>
      </c>
      <c r="P6482"/>
    </row>
    <row r="6483" spans="1:16" hidden="1">
      <c r="A6483" t="s">
        <v>19120</v>
      </c>
      <c r="B6483" s="1">
        <v>42132</v>
      </c>
      <c r="C6483" t="s">
        <v>6</v>
      </c>
      <c r="D6483">
        <v>1</v>
      </c>
      <c r="E6483" t="s">
        <v>19128</v>
      </c>
      <c r="F6483" t="s">
        <v>13610</v>
      </c>
      <c r="G6483" t="s">
        <v>4</v>
      </c>
      <c r="H6483" t="s">
        <v>10141</v>
      </c>
      <c r="I6483" s="2">
        <v>8814.82</v>
      </c>
      <c r="J6483" s="5">
        <v>2</v>
      </c>
      <c r="L6483" s="5"/>
      <c r="M6483" s="2">
        <f t="shared" si="101"/>
        <v>-218781.13999999847</v>
      </c>
      <c r="P6483"/>
    </row>
    <row r="6484" spans="1:16" hidden="1">
      <c r="A6484" t="s">
        <v>19144</v>
      </c>
      <c r="B6484" s="1">
        <v>42132</v>
      </c>
      <c r="C6484" t="s">
        <v>19153</v>
      </c>
      <c r="D6484">
        <v>2</v>
      </c>
      <c r="E6484" t="s">
        <v>19154</v>
      </c>
      <c r="F6484" t="s">
        <v>7054</v>
      </c>
      <c r="G6484" t="s">
        <v>4</v>
      </c>
      <c r="H6484" t="s">
        <v>19155</v>
      </c>
      <c r="I6484" s="2">
        <v>1025</v>
      </c>
      <c r="J6484" s="5">
        <v>1</v>
      </c>
      <c r="L6484" s="5"/>
      <c r="M6484" s="2">
        <f t="shared" si="101"/>
        <v>-217756.13999999847</v>
      </c>
      <c r="P6484"/>
    </row>
    <row r="6485" spans="1:16" hidden="1">
      <c r="A6485" t="s">
        <v>19174</v>
      </c>
      <c r="B6485" s="1">
        <v>42132</v>
      </c>
      <c r="C6485" t="s">
        <v>19180</v>
      </c>
      <c r="D6485">
        <v>2</v>
      </c>
      <c r="E6485" t="s">
        <v>19181</v>
      </c>
      <c r="F6485" t="s">
        <v>7054</v>
      </c>
      <c r="G6485" t="s">
        <v>4</v>
      </c>
      <c r="H6485" t="s">
        <v>19182</v>
      </c>
      <c r="I6485" s="2">
        <v>1840</v>
      </c>
      <c r="J6485" s="5">
        <v>2</v>
      </c>
      <c r="L6485" s="5"/>
      <c r="M6485" s="2">
        <f t="shared" si="101"/>
        <v>-215916.13999999847</v>
      </c>
      <c r="P6485"/>
    </row>
    <row r="6486" spans="1:16" hidden="1">
      <c r="A6486" t="s">
        <v>19197</v>
      </c>
      <c r="B6486" s="1">
        <v>42132</v>
      </c>
      <c r="C6486" s="41" t="s">
        <v>19209</v>
      </c>
      <c r="D6486" s="41">
        <v>2</v>
      </c>
      <c r="E6486" s="41" t="s">
        <v>19210</v>
      </c>
      <c r="F6486" s="41" t="s">
        <v>13559</v>
      </c>
      <c r="G6486" s="41" t="s">
        <v>313</v>
      </c>
      <c r="H6486" s="41" t="s">
        <v>2295</v>
      </c>
      <c r="I6486" s="42"/>
      <c r="J6486" s="46"/>
      <c r="K6486" s="42">
        <v>539</v>
      </c>
      <c r="L6486" s="5"/>
      <c r="M6486" s="2">
        <f t="shared" si="101"/>
        <v>-216455.13999999847</v>
      </c>
      <c r="P6486"/>
    </row>
    <row r="6487" spans="1:16" hidden="1">
      <c r="A6487" t="s">
        <v>19197</v>
      </c>
      <c r="B6487" s="1">
        <v>42132</v>
      </c>
      <c r="C6487" s="41" t="s">
        <v>19209</v>
      </c>
      <c r="D6487" s="41">
        <v>2</v>
      </c>
      <c r="E6487" s="41" t="s">
        <v>19210</v>
      </c>
      <c r="F6487" s="41" t="s">
        <v>13559</v>
      </c>
      <c r="G6487" s="41" t="s">
        <v>313</v>
      </c>
      <c r="H6487" s="41" t="s">
        <v>2295</v>
      </c>
      <c r="I6487" s="42">
        <v>809.98</v>
      </c>
      <c r="J6487" s="46"/>
      <c r="K6487" s="42"/>
      <c r="L6487" s="5"/>
      <c r="M6487" s="2">
        <f t="shared" si="101"/>
        <v>-215645.15999999846</v>
      </c>
      <c r="N6487" s="3">
        <f>+I6487-K6486</f>
        <v>270.98</v>
      </c>
      <c r="O6487" s="25" t="s">
        <v>36400</v>
      </c>
      <c r="P6487" s="34" t="s">
        <v>36372</v>
      </c>
    </row>
    <row r="6488" spans="1:16" hidden="1">
      <c r="A6488" t="s">
        <v>19223</v>
      </c>
      <c r="B6488" s="1">
        <v>42132</v>
      </c>
      <c r="C6488" t="s">
        <v>19230</v>
      </c>
      <c r="D6488">
        <v>2</v>
      </c>
      <c r="E6488" t="s">
        <v>19231</v>
      </c>
      <c r="F6488" t="s">
        <v>7054</v>
      </c>
      <c r="G6488" t="s">
        <v>4</v>
      </c>
      <c r="H6488" t="s">
        <v>3585</v>
      </c>
      <c r="I6488" s="2">
        <v>1025</v>
      </c>
      <c r="J6488" s="5">
        <v>1</v>
      </c>
      <c r="L6488" s="5"/>
      <c r="M6488" s="2">
        <f t="shared" si="101"/>
        <v>-214620.15999999846</v>
      </c>
      <c r="P6488"/>
    </row>
    <row r="6489" spans="1:16" hidden="1">
      <c r="A6489" t="s">
        <v>19243</v>
      </c>
      <c r="B6489" s="1">
        <v>42132</v>
      </c>
      <c r="C6489" t="s">
        <v>19252</v>
      </c>
      <c r="D6489">
        <v>2</v>
      </c>
      <c r="E6489" t="s">
        <v>19253</v>
      </c>
      <c r="F6489" t="s">
        <v>7054</v>
      </c>
      <c r="G6489" t="s">
        <v>4</v>
      </c>
      <c r="H6489" t="s">
        <v>15983</v>
      </c>
      <c r="I6489" s="2">
        <v>1025</v>
      </c>
      <c r="J6489" s="5">
        <v>1</v>
      </c>
      <c r="L6489" s="5"/>
      <c r="M6489" s="2">
        <f t="shared" si="101"/>
        <v>-213595.15999999846</v>
      </c>
      <c r="P6489"/>
    </row>
    <row r="6490" spans="1:16" hidden="1">
      <c r="A6490" t="s">
        <v>19270</v>
      </c>
      <c r="B6490" s="1">
        <v>42132</v>
      </c>
      <c r="C6490" s="41" t="s">
        <v>19277</v>
      </c>
      <c r="D6490" s="41">
        <v>2</v>
      </c>
      <c r="E6490" s="41" t="s">
        <v>19278</v>
      </c>
      <c r="F6490" s="41" t="s">
        <v>13559</v>
      </c>
      <c r="G6490" s="41" t="s">
        <v>313</v>
      </c>
      <c r="H6490" s="41" t="s">
        <v>5</v>
      </c>
      <c r="I6490" s="42"/>
      <c r="J6490" s="46"/>
      <c r="K6490" s="42">
        <v>165.2</v>
      </c>
      <c r="L6490" s="5"/>
      <c r="M6490" s="2">
        <f t="shared" si="101"/>
        <v>-213760.35999999847</v>
      </c>
      <c r="P6490"/>
    </row>
    <row r="6491" spans="1:16" hidden="1">
      <c r="A6491" t="s">
        <v>19270</v>
      </c>
      <c r="B6491" s="1">
        <v>42132</v>
      </c>
      <c r="C6491" s="41" t="s">
        <v>19277</v>
      </c>
      <c r="D6491" s="41">
        <v>2</v>
      </c>
      <c r="E6491" s="41" t="s">
        <v>19278</v>
      </c>
      <c r="F6491" s="41" t="s">
        <v>13559</v>
      </c>
      <c r="G6491" s="41" t="s">
        <v>313</v>
      </c>
      <c r="H6491" s="41" t="s">
        <v>5</v>
      </c>
      <c r="I6491" s="42">
        <v>248.18</v>
      </c>
      <c r="J6491" s="46"/>
      <c r="K6491" s="42"/>
      <c r="L6491" s="5"/>
      <c r="M6491" s="2">
        <f t="shared" si="101"/>
        <v>-213512.17999999848</v>
      </c>
      <c r="N6491" s="3">
        <f>+I6491-K6490</f>
        <v>82.980000000000018</v>
      </c>
      <c r="O6491" s="94" t="s">
        <v>36458</v>
      </c>
      <c r="P6491" s="34" t="s">
        <v>36372</v>
      </c>
    </row>
    <row r="6492" spans="1:16" hidden="1">
      <c r="A6492" t="s">
        <v>19293</v>
      </c>
      <c r="B6492" s="1">
        <v>42132</v>
      </c>
      <c r="C6492" s="41" t="s">
        <v>19300</v>
      </c>
      <c r="D6492" s="41">
        <v>2</v>
      </c>
      <c r="E6492" s="41" t="s">
        <v>19301</v>
      </c>
      <c r="F6492" s="41" t="s">
        <v>13559</v>
      </c>
      <c r="G6492" s="41" t="s">
        <v>313</v>
      </c>
      <c r="H6492" s="41" t="s">
        <v>5</v>
      </c>
      <c r="I6492" s="42"/>
      <c r="J6492" s="46"/>
      <c r="K6492" s="42">
        <v>157.91</v>
      </c>
      <c r="L6492" s="5"/>
      <c r="M6492" s="2">
        <f t="shared" si="101"/>
        <v>-213670.08999999848</v>
      </c>
      <c r="P6492"/>
    </row>
    <row r="6493" spans="1:16" hidden="1">
      <c r="A6493" t="s">
        <v>19293</v>
      </c>
      <c r="B6493" s="1">
        <v>42132</v>
      </c>
      <c r="C6493" s="41" t="s">
        <v>19300</v>
      </c>
      <c r="D6493" s="41">
        <v>2</v>
      </c>
      <c r="E6493" s="41" t="s">
        <v>19301</v>
      </c>
      <c r="F6493" s="41" t="s">
        <v>13559</v>
      </c>
      <c r="G6493" s="41" t="s">
        <v>313</v>
      </c>
      <c r="H6493" s="41" t="s">
        <v>5</v>
      </c>
      <c r="I6493" s="42">
        <v>237.45</v>
      </c>
      <c r="J6493" s="46"/>
      <c r="K6493" s="42"/>
      <c r="L6493" s="5"/>
      <c r="M6493" s="2">
        <f t="shared" si="101"/>
        <v>-213432.63999999847</v>
      </c>
      <c r="N6493" s="3">
        <f>+I6493-K6492</f>
        <v>79.539999999999992</v>
      </c>
      <c r="O6493" s="94" t="s">
        <v>36458</v>
      </c>
      <c r="P6493" s="34" t="s">
        <v>36372</v>
      </c>
    </row>
    <row r="6494" spans="1:16" hidden="1">
      <c r="A6494" t="s">
        <v>19315</v>
      </c>
      <c r="B6494" s="1">
        <v>42132</v>
      </c>
      <c r="C6494" s="41" t="s">
        <v>18</v>
      </c>
      <c r="D6494" s="41">
        <v>2</v>
      </c>
      <c r="E6494" s="41" t="s">
        <v>19321</v>
      </c>
      <c r="F6494" s="41" t="s">
        <v>13559</v>
      </c>
      <c r="G6494" s="41" t="s">
        <v>479</v>
      </c>
      <c r="H6494" s="41" t="s">
        <v>435</v>
      </c>
      <c r="I6494" s="42"/>
      <c r="J6494" s="46"/>
      <c r="K6494" s="42">
        <v>3548.15</v>
      </c>
      <c r="L6494" s="5" t="s">
        <v>36333</v>
      </c>
      <c r="M6494" s="2">
        <f t="shared" si="101"/>
        <v>-216980.78999999847</v>
      </c>
      <c r="P6494"/>
    </row>
    <row r="6495" spans="1:16" hidden="1">
      <c r="A6495" t="s">
        <v>19315</v>
      </c>
      <c r="B6495" s="1">
        <v>42132</v>
      </c>
      <c r="C6495" t="s">
        <v>18</v>
      </c>
      <c r="D6495">
        <v>2</v>
      </c>
      <c r="E6495" t="s">
        <v>19321</v>
      </c>
      <c r="F6495" t="s">
        <v>13559</v>
      </c>
      <c r="G6495" t="s">
        <v>479</v>
      </c>
      <c r="H6495" t="s">
        <v>435</v>
      </c>
      <c r="I6495" s="2">
        <v>3548.15</v>
      </c>
      <c r="J6495" s="5" t="s">
        <v>36333</v>
      </c>
      <c r="L6495" s="5"/>
      <c r="M6495" s="2">
        <f t="shared" si="101"/>
        <v>-213432.63999999847</v>
      </c>
      <c r="P6495"/>
    </row>
    <row r="6496" spans="1:16" hidden="1">
      <c r="A6496" t="s">
        <v>19337</v>
      </c>
      <c r="B6496" s="1">
        <v>42132</v>
      </c>
      <c r="C6496" t="s">
        <v>19345</v>
      </c>
      <c r="D6496">
        <v>1</v>
      </c>
      <c r="E6496" t="s">
        <v>19346</v>
      </c>
      <c r="F6496" t="s">
        <v>13565</v>
      </c>
      <c r="G6496" t="s">
        <v>4</v>
      </c>
      <c r="H6496" t="s">
        <v>19347</v>
      </c>
      <c r="I6496" s="2">
        <v>200000</v>
      </c>
      <c r="J6496" s="5" t="s">
        <v>36333</v>
      </c>
      <c r="L6496" s="5"/>
      <c r="M6496" s="2">
        <f t="shared" si="101"/>
        <v>-13432.639999998471</v>
      </c>
      <c r="P6496"/>
    </row>
    <row r="6497" spans="1:16" hidden="1">
      <c r="A6497" t="s">
        <v>19364</v>
      </c>
      <c r="B6497" s="1">
        <v>42132</v>
      </c>
      <c r="C6497" t="s">
        <v>18</v>
      </c>
      <c r="D6497">
        <v>2</v>
      </c>
      <c r="E6497" t="s">
        <v>19371</v>
      </c>
      <c r="F6497" t="s">
        <v>13559</v>
      </c>
      <c r="G6497" t="s">
        <v>479</v>
      </c>
      <c r="H6497" t="s">
        <v>8276</v>
      </c>
      <c r="I6497" s="2">
        <v>354.64</v>
      </c>
      <c r="J6497" s="5">
        <v>3</v>
      </c>
      <c r="L6497" s="5"/>
      <c r="M6497" s="2">
        <f t="shared" si="101"/>
        <v>-13077.999999998472</v>
      </c>
      <c r="P6497"/>
    </row>
    <row r="6498" spans="1:16" hidden="1">
      <c r="A6498" t="s">
        <v>19385</v>
      </c>
      <c r="B6498" s="1">
        <v>42132</v>
      </c>
      <c r="C6498" t="s">
        <v>6</v>
      </c>
      <c r="D6498">
        <v>1</v>
      </c>
      <c r="E6498" t="s">
        <v>19392</v>
      </c>
      <c r="F6498" t="s">
        <v>13565</v>
      </c>
      <c r="G6498" t="s">
        <v>4</v>
      </c>
      <c r="H6498" t="s">
        <v>2545</v>
      </c>
      <c r="I6498" s="2">
        <v>2000</v>
      </c>
      <c r="J6498" s="5" t="s">
        <v>36333</v>
      </c>
      <c r="L6498" s="5"/>
      <c r="M6498" s="2">
        <f t="shared" si="101"/>
        <v>-11077.999999998472</v>
      </c>
      <c r="P6498"/>
    </row>
    <row r="6499" spans="1:16" hidden="1">
      <c r="A6499" t="s">
        <v>19403</v>
      </c>
      <c r="B6499" s="1">
        <v>42132</v>
      </c>
      <c r="C6499" t="s">
        <v>6</v>
      </c>
      <c r="D6499">
        <v>1</v>
      </c>
      <c r="E6499" t="s">
        <v>19392</v>
      </c>
      <c r="F6499" t="s">
        <v>13565</v>
      </c>
      <c r="G6499" t="s">
        <v>4</v>
      </c>
      <c r="H6499" t="s">
        <v>19409</v>
      </c>
      <c r="J6499" s="5"/>
      <c r="K6499" s="2">
        <v>2000</v>
      </c>
      <c r="L6499" s="5" t="s">
        <v>36333</v>
      </c>
      <c r="M6499" s="2">
        <f t="shared" si="101"/>
        <v>-13077.999999998472</v>
      </c>
      <c r="P6499"/>
    </row>
    <row r="6500" spans="1:16" hidden="1">
      <c r="A6500" t="s">
        <v>19419</v>
      </c>
      <c r="B6500" s="1">
        <v>42132</v>
      </c>
      <c r="C6500" t="s">
        <v>19427</v>
      </c>
      <c r="D6500">
        <v>2</v>
      </c>
      <c r="E6500" t="s">
        <v>19428</v>
      </c>
      <c r="F6500" t="s">
        <v>7054</v>
      </c>
      <c r="G6500" t="s">
        <v>4</v>
      </c>
      <c r="H6500" t="s">
        <v>2977</v>
      </c>
      <c r="I6500" s="2">
        <v>1025</v>
      </c>
      <c r="J6500" s="5">
        <v>11</v>
      </c>
      <c r="L6500" s="5"/>
      <c r="M6500" s="2">
        <f t="shared" si="101"/>
        <v>-12052.999999998472</v>
      </c>
      <c r="P6500"/>
    </row>
    <row r="6501" spans="1:16" hidden="1">
      <c r="A6501" t="s">
        <v>19440</v>
      </c>
      <c r="B6501" s="1">
        <v>42132</v>
      </c>
      <c r="C6501" t="s">
        <v>19447</v>
      </c>
      <c r="D6501">
        <v>2</v>
      </c>
      <c r="E6501" t="s">
        <v>19448</v>
      </c>
      <c r="F6501" t="s">
        <v>7054</v>
      </c>
      <c r="G6501" t="s">
        <v>4</v>
      </c>
      <c r="H6501" t="s">
        <v>19449</v>
      </c>
      <c r="I6501" s="2">
        <v>1840</v>
      </c>
      <c r="J6501" s="5">
        <v>12</v>
      </c>
      <c r="L6501" s="5"/>
      <c r="M6501" s="2">
        <f t="shared" si="101"/>
        <v>-10212.999999998472</v>
      </c>
      <c r="P6501"/>
    </row>
    <row r="6502" spans="1:16" hidden="1">
      <c r="A6502" t="s">
        <v>19465</v>
      </c>
      <c r="B6502" s="1">
        <v>42132</v>
      </c>
      <c r="C6502" t="s">
        <v>19476</v>
      </c>
      <c r="D6502">
        <v>2</v>
      </c>
      <c r="E6502" t="s">
        <v>19477</v>
      </c>
      <c r="F6502" t="s">
        <v>7054</v>
      </c>
      <c r="G6502" t="s">
        <v>4</v>
      </c>
      <c r="H6502" t="s">
        <v>16762</v>
      </c>
      <c r="I6502" s="2">
        <v>1025</v>
      </c>
      <c r="J6502" s="5">
        <v>1</v>
      </c>
      <c r="L6502" s="5"/>
      <c r="M6502" s="2">
        <f t="shared" si="101"/>
        <v>-9187.999999998472</v>
      </c>
      <c r="P6502"/>
    </row>
    <row r="6503" spans="1:16" hidden="1">
      <c r="A6503" t="s">
        <v>19491</v>
      </c>
      <c r="B6503" s="1">
        <v>42132</v>
      </c>
      <c r="C6503" t="s">
        <v>19501</v>
      </c>
      <c r="D6503">
        <v>2</v>
      </c>
      <c r="E6503" t="s">
        <v>19502</v>
      </c>
      <c r="F6503" t="s">
        <v>7054</v>
      </c>
      <c r="G6503" t="s">
        <v>4</v>
      </c>
      <c r="H6503" t="s">
        <v>2656</v>
      </c>
      <c r="I6503" s="2">
        <v>1025</v>
      </c>
      <c r="J6503" s="5">
        <v>1</v>
      </c>
      <c r="L6503" s="5"/>
      <c r="M6503" s="2">
        <f t="shared" si="101"/>
        <v>-8162.999999998472</v>
      </c>
      <c r="P6503"/>
    </row>
    <row r="6504" spans="1:16" hidden="1">
      <c r="A6504" t="s">
        <v>19517</v>
      </c>
      <c r="B6504" s="1">
        <v>42132</v>
      </c>
      <c r="C6504" t="s">
        <v>19525</v>
      </c>
      <c r="D6504">
        <v>1</v>
      </c>
      <c r="E6504" t="s">
        <v>19526</v>
      </c>
      <c r="F6504" t="s">
        <v>13565</v>
      </c>
      <c r="G6504" t="s">
        <v>4</v>
      </c>
      <c r="H6504" t="s">
        <v>2628</v>
      </c>
      <c r="I6504" s="2">
        <v>5000</v>
      </c>
      <c r="J6504" s="5">
        <v>13</v>
      </c>
      <c r="L6504" s="5"/>
      <c r="M6504" s="2">
        <f t="shared" si="101"/>
        <v>-3162.999999998472</v>
      </c>
      <c r="P6504"/>
    </row>
    <row r="6505" spans="1:16" hidden="1">
      <c r="A6505" t="s">
        <v>19541</v>
      </c>
      <c r="B6505" s="1">
        <v>42132</v>
      </c>
      <c r="C6505" t="s">
        <v>19549</v>
      </c>
      <c r="D6505">
        <v>2</v>
      </c>
      <c r="E6505" t="s">
        <v>19550</v>
      </c>
      <c r="F6505" t="s">
        <v>7054</v>
      </c>
      <c r="G6505" t="s">
        <v>4</v>
      </c>
      <c r="H6505" t="s">
        <v>2018</v>
      </c>
      <c r="J6505" s="5"/>
      <c r="K6505" s="2">
        <v>990</v>
      </c>
      <c r="L6505" s="5"/>
      <c r="M6505" s="2">
        <f t="shared" si="101"/>
        <v>-4152.999999998472</v>
      </c>
      <c r="P6505"/>
    </row>
    <row r="6506" spans="1:16" hidden="1">
      <c r="A6506" t="s">
        <v>19541</v>
      </c>
      <c r="B6506" s="1">
        <v>42132</v>
      </c>
      <c r="C6506" t="s">
        <v>19549</v>
      </c>
      <c r="D6506">
        <v>2</v>
      </c>
      <c r="E6506" t="s">
        <v>19550</v>
      </c>
      <c r="F6506" t="s">
        <v>7054</v>
      </c>
      <c r="G6506" t="s">
        <v>4</v>
      </c>
      <c r="H6506" t="s">
        <v>2018</v>
      </c>
      <c r="I6506" s="2">
        <v>3029.99</v>
      </c>
      <c r="J6506" s="5">
        <v>14</v>
      </c>
      <c r="L6506" s="5"/>
      <c r="M6506" s="2">
        <f t="shared" si="101"/>
        <v>-1123.0099999984723</v>
      </c>
      <c r="P6506"/>
    </row>
    <row r="6507" spans="1:16" hidden="1">
      <c r="A6507" t="s">
        <v>19566</v>
      </c>
      <c r="B6507" s="1">
        <v>42132</v>
      </c>
      <c r="C6507" t="s">
        <v>19575</v>
      </c>
      <c r="D6507">
        <v>2</v>
      </c>
      <c r="E6507" t="s">
        <v>19576</v>
      </c>
      <c r="F6507" t="s">
        <v>7054</v>
      </c>
      <c r="G6507" t="s">
        <v>4</v>
      </c>
      <c r="H6507" t="s">
        <v>564</v>
      </c>
      <c r="I6507" s="2">
        <v>2129.9899999999998</v>
      </c>
      <c r="J6507" s="5">
        <v>15</v>
      </c>
      <c r="L6507" s="5"/>
      <c r="M6507" s="2">
        <f t="shared" si="101"/>
        <v>1006.9800000015275</v>
      </c>
      <c r="P6507"/>
    </row>
    <row r="6508" spans="1:16" hidden="1">
      <c r="A6508" t="s">
        <v>19591</v>
      </c>
      <c r="B6508" s="1">
        <v>42132</v>
      </c>
      <c r="C6508" t="s">
        <v>19598</v>
      </c>
      <c r="D6508">
        <v>2</v>
      </c>
      <c r="E6508" t="s">
        <v>19599</v>
      </c>
      <c r="F6508" t="s">
        <v>7054</v>
      </c>
      <c r="G6508" t="s">
        <v>4</v>
      </c>
      <c r="H6508" t="s">
        <v>564</v>
      </c>
      <c r="I6508" s="2">
        <v>1025</v>
      </c>
      <c r="J6508" s="5">
        <v>16</v>
      </c>
      <c r="L6508" s="5"/>
      <c r="M6508" s="2">
        <f t="shared" si="101"/>
        <v>2031.9800000015275</v>
      </c>
      <c r="O6508" s="3">
        <f>+O6509-N6509</f>
        <v>-573.23</v>
      </c>
      <c r="P6508"/>
    </row>
    <row r="6509" spans="1:16" hidden="1">
      <c r="A6509" t="s">
        <v>19617</v>
      </c>
      <c r="B6509" s="1">
        <v>42132</v>
      </c>
      <c r="C6509" t="s">
        <v>19625</v>
      </c>
      <c r="D6509">
        <v>2</v>
      </c>
      <c r="E6509" t="s">
        <v>19626</v>
      </c>
      <c r="F6509" t="s">
        <v>7054</v>
      </c>
      <c r="G6509" t="s">
        <v>4</v>
      </c>
      <c r="H6509" t="s">
        <v>564</v>
      </c>
      <c r="I6509" s="2">
        <v>4100</v>
      </c>
      <c r="J6509" s="5">
        <v>17</v>
      </c>
      <c r="L6509" s="5"/>
      <c r="M6509" s="2">
        <f t="shared" si="101"/>
        <v>6131.9800000015275</v>
      </c>
      <c r="N6509" s="3">
        <f>+M6390-M6509</f>
        <v>139.71999999975196</v>
      </c>
      <c r="O6509" s="26">
        <f>+N6509-548.05-25.18</f>
        <v>-433.510000000248</v>
      </c>
      <c r="P6509"/>
    </row>
    <row r="6510" spans="1:16" hidden="1">
      <c r="A6510" t="s">
        <v>2781</v>
      </c>
      <c r="B6510" s="36">
        <v>42133</v>
      </c>
      <c r="C6510" s="35" t="s">
        <v>43</v>
      </c>
      <c r="D6510" s="35">
        <v>1</v>
      </c>
      <c r="E6510" s="35" t="s">
        <v>2782</v>
      </c>
      <c r="F6510" s="35" t="s">
        <v>13</v>
      </c>
      <c r="G6510" s="35" t="s">
        <v>4</v>
      </c>
      <c r="H6510" s="35" t="s">
        <v>256</v>
      </c>
      <c r="I6510" s="11"/>
      <c r="J6510" s="12"/>
      <c r="K6510" s="11">
        <v>74129.84</v>
      </c>
      <c r="L6510" s="12"/>
      <c r="M6510" s="11">
        <f t="shared" si="101"/>
        <v>-67997.859999998473</v>
      </c>
      <c r="P6510"/>
    </row>
    <row r="6511" spans="1:16" hidden="1">
      <c r="A6511" t="s">
        <v>2973</v>
      </c>
      <c r="B6511" s="1">
        <v>42133</v>
      </c>
      <c r="C6511" t="s">
        <v>11</v>
      </c>
      <c r="D6511">
        <v>1</v>
      </c>
      <c r="E6511" t="s">
        <v>2976</v>
      </c>
      <c r="F6511" t="s">
        <v>13</v>
      </c>
      <c r="G6511" t="s">
        <v>4</v>
      </c>
      <c r="H6511" t="s">
        <v>2977</v>
      </c>
      <c r="J6511" s="5"/>
      <c r="K6511" s="2">
        <v>3030</v>
      </c>
      <c r="L6511" s="5"/>
      <c r="M6511" s="2">
        <f t="shared" si="101"/>
        <v>-71027.859999998473</v>
      </c>
      <c r="P6511"/>
    </row>
    <row r="6512" spans="1:16" hidden="1">
      <c r="A6512" t="s">
        <v>2993</v>
      </c>
      <c r="B6512" s="1">
        <v>42133</v>
      </c>
      <c r="C6512" t="s">
        <v>11</v>
      </c>
      <c r="D6512">
        <v>1</v>
      </c>
      <c r="E6512" t="s">
        <v>2996</v>
      </c>
      <c r="F6512" t="s">
        <v>13</v>
      </c>
      <c r="G6512" t="s">
        <v>4</v>
      </c>
      <c r="H6512" t="s">
        <v>2997</v>
      </c>
      <c r="J6512" s="5"/>
      <c r="K6512" s="2">
        <v>2990</v>
      </c>
      <c r="L6512" s="5"/>
      <c r="M6512" s="2">
        <f t="shared" si="101"/>
        <v>-74017.859999998473</v>
      </c>
      <c r="P6512"/>
    </row>
    <row r="6513" spans="1:16" hidden="1">
      <c r="A6513" t="s">
        <v>3003</v>
      </c>
      <c r="B6513" s="1">
        <v>42133</v>
      </c>
      <c r="C6513" t="s">
        <v>200</v>
      </c>
      <c r="D6513">
        <v>1</v>
      </c>
      <c r="E6513" t="s">
        <v>3010</v>
      </c>
      <c r="F6513" t="s">
        <v>16</v>
      </c>
      <c r="G6513" t="s">
        <v>4</v>
      </c>
      <c r="H6513" t="s">
        <v>200</v>
      </c>
      <c r="J6513" s="5"/>
      <c r="K6513" s="2">
        <v>8089.64</v>
      </c>
      <c r="L6513" s="5"/>
      <c r="M6513" s="2">
        <f t="shared" si="101"/>
        <v>-82107.499999998472</v>
      </c>
      <c r="P6513"/>
    </row>
    <row r="6514" spans="1:16" hidden="1">
      <c r="A6514" t="s">
        <v>3012</v>
      </c>
      <c r="B6514" s="1">
        <v>42133</v>
      </c>
      <c r="C6514" t="s">
        <v>195</v>
      </c>
      <c r="D6514">
        <v>1</v>
      </c>
      <c r="E6514" t="s">
        <v>3020</v>
      </c>
      <c r="F6514" t="s">
        <v>13</v>
      </c>
      <c r="G6514" t="s">
        <v>4</v>
      </c>
      <c r="H6514" t="s">
        <v>195</v>
      </c>
      <c r="J6514" s="5"/>
      <c r="K6514" s="2">
        <v>25678.6</v>
      </c>
      <c r="L6514" s="5"/>
      <c r="M6514" s="2">
        <f t="shared" si="101"/>
        <v>-107786.09999999846</v>
      </c>
      <c r="P6514"/>
    </row>
    <row r="6515" spans="1:16" hidden="1">
      <c r="A6515" t="s">
        <v>3023</v>
      </c>
      <c r="B6515" s="1">
        <v>42133</v>
      </c>
      <c r="C6515" t="s">
        <v>18</v>
      </c>
      <c r="D6515">
        <v>1</v>
      </c>
      <c r="E6515" t="s">
        <v>3033</v>
      </c>
      <c r="F6515" t="s">
        <v>13</v>
      </c>
      <c r="G6515" t="s">
        <v>4</v>
      </c>
      <c r="H6515" t="s">
        <v>18</v>
      </c>
      <c r="J6515" s="5"/>
      <c r="K6515" s="2">
        <v>9968.86</v>
      </c>
      <c r="L6515" s="5"/>
      <c r="M6515" s="2">
        <f t="shared" si="101"/>
        <v>-117754.95999999846</v>
      </c>
      <c r="P6515"/>
    </row>
    <row r="6516" spans="1:16" hidden="1">
      <c r="A6516" t="s">
        <v>19640</v>
      </c>
      <c r="B6516" s="1">
        <v>42133</v>
      </c>
      <c r="C6516" t="s">
        <v>19647</v>
      </c>
      <c r="D6516">
        <v>2</v>
      </c>
      <c r="E6516" t="s">
        <v>19648</v>
      </c>
      <c r="F6516" t="s">
        <v>7054</v>
      </c>
      <c r="G6516" t="s">
        <v>4</v>
      </c>
      <c r="H6516" t="s">
        <v>19649</v>
      </c>
      <c r="I6516" s="2">
        <v>1840</v>
      </c>
      <c r="J6516" s="5"/>
      <c r="L6516" s="5"/>
      <c r="M6516" s="2">
        <f t="shared" si="101"/>
        <v>-115914.95999999846</v>
      </c>
      <c r="P6516"/>
    </row>
    <row r="6517" spans="1:16" hidden="1">
      <c r="A6517" t="s">
        <v>19662</v>
      </c>
      <c r="B6517" s="1">
        <v>42133</v>
      </c>
      <c r="C6517" t="s">
        <v>6</v>
      </c>
      <c r="D6517">
        <v>1</v>
      </c>
      <c r="E6517" t="s">
        <v>19670</v>
      </c>
      <c r="F6517" t="s">
        <v>14703</v>
      </c>
      <c r="G6517" t="s">
        <v>4</v>
      </c>
      <c r="H6517" t="s">
        <v>19671</v>
      </c>
      <c r="I6517" s="2">
        <v>175</v>
      </c>
      <c r="J6517" s="5"/>
      <c r="L6517" s="5"/>
      <c r="M6517" s="2">
        <f t="shared" si="101"/>
        <v>-115739.95999999846</v>
      </c>
      <c r="P6517"/>
    </row>
    <row r="6518" spans="1:16" hidden="1">
      <c r="A6518" t="s">
        <v>19687</v>
      </c>
      <c r="B6518" s="1">
        <v>42133</v>
      </c>
      <c r="C6518" t="s">
        <v>19695</v>
      </c>
      <c r="D6518">
        <v>1</v>
      </c>
      <c r="E6518" t="s">
        <v>19696</v>
      </c>
      <c r="F6518" t="s">
        <v>13565</v>
      </c>
      <c r="G6518" t="s">
        <v>4</v>
      </c>
      <c r="H6518" t="s">
        <v>435</v>
      </c>
      <c r="I6518" s="2">
        <v>74129.84</v>
      </c>
      <c r="J6518" s="5"/>
      <c r="L6518" s="5"/>
      <c r="M6518" s="2">
        <f t="shared" si="101"/>
        <v>-41610.119999998467</v>
      </c>
      <c r="P6518"/>
    </row>
    <row r="6519" spans="1:16" hidden="1">
      <c r="A6519" t="s">
        <v>19709</v>
      </c>
      <c r="B6519" s="1">
        <v>42133</v>
      </c>
      <c r="C6519" t="s">
        <v>5029</v>
      </c>
      <c r="D6519">
        <v>2</v>
      </c>
      <c r="E6519" t="s">
        <v>19716</v>
      </c>
      <c r="F6519" t="s">
        <v>13559</v>
      </c>
      <c r="G6519" t="s">
        <v>479</v>
      </c>
      <c r="H6519" t="s">
        <v>2079</v>
      </c>
      <c r="J6519" s="5"/>
      <c r="K6519" s="2">
        <v>2714.28</v>
      </c>
      <c r="L6519" s="5"/>
      <c r="M6519" s="2">
        <f t="shared" si="101"/>
        <v>-44324.399999998466</v>
      </c>
      <c r="P6519"/>
    </row>
    <row r="6520" spans="1:16" hidden="1">
      <c r="A6520" t="s">
        <v>19709</v>
      </c>
      <c r="B6520" s="1">
        <v>42133</v>
      </c>
      <c r="C6520" t="s">
        <v>5029</v>
      </c>
      <c r="D6520">
        <v>2</v>
      </c>
      <c r="E6520" t="s">
        <v>19716</v>
      </c>
      <c r="F6520" t="s">
        <v>13559</v>
      </c>
      <c r="G6520" t="s">
        <v>479</v>
      </c>
      <c r="H6520" t="s">
        <v>2079</v>
      </c>
      <c r="I6520" s="2">
        <v>2714.28</v>
      </c>
      <c r="J6520" s="5"/>
      <c r="L6520" s="5"/>
      <c r="M6520" s="2">
        <f t="shared" si="101"/>
        <v>-41610.119999998467</v>
      </c>
      <c r="P6520"/>
    </row>
    <row r="6521" spans="1:16" hidden="1">
      <c r="A6521" t="s">
        <v>19730</v>
      </c>
      <c r="B6521" s="1">
        <v>42133</v>
      </c>
      <c r="C6521" t="s">
        <v>18</v>
      </c>
      <c r="D6521">
        <v>2</v>
      </c>
      <c r="E6521" t="s">
        <v>19739</v>
      </c>
      <c r="F6521" t="s">
        <v>13559</v>
      </c>
      <c r="G6521" t="s">
        <v>479</v>
      </c>
      <c r="H6521" t="s">
        <v>19740</v>
      </c>
      <c r="I6521" s="2">
        <v>483.58</v>
      </c>
      <c r="J6521" s="5"/>
      <c r="L6521" s="5"/>
      <c r="M6521" s="2">
        <f t="shared" si="101"/>
        <v>-41126.539999998466</v>
      </c>
      <c r="P6521"/>
    </row>
    <row r="6522" spans="1:16" hidden="1">
      <c r="A6522" t="s">
        <v>19758</v>
      </c>
      <c r="B6522" s="1">
        <v>42133</v>
      </c>
      <c r="C6522" t="s">
        <v>19765</v>
      </c>
      <c r="D6522">
        <v>2</v>
      </c>
      <c r="E6522" t="s">
        <v>19766</v>
      </c>
      <c r="F6522" t="s">
        <v>7054</v>
      </c>
      <c r="G6522" t="s">
        <v>4</v>
      </c>
      <c r="H6522" t="s">
        <v>5737</v>
      </c>
      <c r="I6522" s="2">
        <v>1025</v>
      </c>
      <c r="J6522" s="5"/>
      <c r="L6522" s="5"/>
      <c r="M6522" s="2">
        <f t="shared" si="101"/>
        <v>-40101.539999998466</v>
      </c>
      <c r="P6522"/>
    </row>
    <row r="6523" spans="1:16" hidden="1">
      <c r="A6523" t="s">
        <v>19783</v>
      </c>
      <c r="B6523" s="1">
        <v>42133</v>
      </c>
      <c r="C6523" t="s">
        <v>6</v>
      </c>
      <c r="D6523">
        <v>1</v>
      </c>
      <c r="E6523" t="s">
        <v>19792</v>
      </c>
      <c r="F6523" t="s">
        <v>13610</v>
      </c>
      <c r="G6523" t="s">
        <v>4</v>
      </c>
      <c r="H6523" t="s">
        <v>19793</v>
      </c>
      <c r="I6523" s="2">
        <v>8814.82</v>
      </c>
      <c r="J6523" s="5"/>
      <c r="L6523" s="5"/>
      <c r="M6523" s="2">
        <f t="shared" si="101"/>
        <v>-31286.719999998466</v>
      </c>
      <c r="P6523"/>
    </row>
    <row r="6524" spans="1:16" hidden="1">
      <c r="A6524" t="s">
        <v>19807</v>
      </c>
      <c r="B6524" s="1">
        <v>42133</v>
      </c>
      <c r="C6524" t="s">
        <v>19813</v>
      </c>
      <c r="D6524">
        <v>2</v>
      </c>
      <c r="E6524" t="s">
        <v>19814</v>
      </c>
      <c r="F6524" t="s">
        <v>7054</v>
      </c>
      <c r="G6524" t="s">
        <v>4</v>
      </c>
      <c r="H6524" t="s">
        <v>17223</v>
      </c>
      <c r="I6524" s="2">
        <v>1025</v>
      </c>
      <c r="J6524" s="5"/>
      <c r="L6524" s="5"/>
      <c r="M6524" s="2">
        <f t="shared" si="101"/>
        <v>-30261.719999998466</v>
      </c>
      <c r="P6524"/>
    </row>
    <row r="6525" spans="1:16" hidden="1">
      <c r="A6525" t="s">
        <v>19828</v>
      </c>
      <c r="B6525" s="1">
        <v>42133</v>
      </c>
      <c r="C6525" t="s">
        <v>19838</v>
      </c>
      <c r="D6525">
        <v>2</v>
      </c>
      <c r="E6525" t="s">
        <v>19839</v>
      </c>
      <c r="F6525" t="s">
        <v>7054</v>
      </c>
      <c r="G6525" t="s">
        <v>4</v>
      </c>
      <c r="H6525" t="s">
        <v>701</v>
      </c>
      <c r="I6525" s="2">
        <v>1840</v>
      </c>
      <c r="J6525" s="5"/>
      <c r="L6525" s="5"/>
      <c r="M6525" s="2">
        <f t="shared" si="101"/>
        <v>-28421.719999998466</v>
      </c>
      <c r="P6525"/>
    </row>
    <row r="6526" spans="1:16" hidden="1">
      <c r="A6526" t="s">
        <v>19852</v>
      </c>
      <c r="B6526" s="1">
        <v>42133</v>
      </c>
      <c r="C6526" t="s">
        <v>19860</v>
      </c>
      <c r="D6526">
        <v>1</v>
      </c>
      <c r="E6526" t="s">
        <v>19861</v>
      </c>
      <c r="F6526" t="s">
        <v>13561</v>
      </c>
      <c r="G6526" t="s">
        <v>4</v>
      </c>
      <c r="H6526" t="s">
        <v>19862</v>
      </c>
      <c r="I6526" s="2">
        <v>5000</v>
      </c>
      <c r="J6526" s="5"/>
      <c r="L6526" s="5"/>
      <c r="M6526" s="2">
        <f t="shared" si="101"/>
        <v>-23421.719999998466</v>
      </c>
      <c r="P6526"/>
    </row>
    <row r="6527" spans="1:16" hidden="1">
      <c r="A6527" t="s">
        <v>19873</v>
      </c>
      <c r="B6527" s="1">
        <v>42133</v>
      </c>
      <c r="C6527" t="s">
        <v>19881</v>
      </c>
      <c r="D6527">
        <v>2</v>
      </c>
      <c r="E6527" t="s">
        <v>19882</v>
      </c>
      <c r="F6527" t="s">
        <v>7054</v>
      </c>
      <c r="G6527" t="s">
        <v>4</v>
      </c>
      <c r="H6527" t="s">
        <v>7800</v>
      </c>
      <c r="I6527" s="2">
        <v>1840</v>
      </c>
      <c r="J6527" s="5"/>
      <c r="L6527" s="5"/>
      <c r="M6527" s="2">
        <f t="shared" si="101"/>
        <v>-21581.719999998466</v>
      </c>
      <c r="P6527"/>
    </row>
    <row r="6528" spans="1:16" hidden="1">
      <c r="A6528" t="s">
        <v>19894</v>
      </c>
      <c r="B6528" s="1">
        <v>42133</v>
      </c>
      <c r="C6528" t="s">
        <v>19904</v>
      </c>
      <c r="D6528">
        <v>2</v>
      </c>
      <c r="E6528" t="s">
        <v>19905</v>
      </c>
      <c r="F6528" t="s">
        <v>7054</v>
      </c>
      <c r="G6528" t="s">
        <v>4</v>
      </c>
      <c r="H6528" t="s">
        <v>2977</v>
      </c>
      <c r="I6528" s="2">
        <v>3030</v>
      </c>
      <c r="J6528" s="5"/>
      <c r="L6528" s="5"/>
      <c r="M6528" s="2">
        <f t="shared" si="101"/>
        <v>-18551.719999998466</v>
      </c>
      <c r="P6528"/>
    </row>
    <row r="6529" spans="1:16" hidden="1">
      <c r="A6529" t="s">
        <v>19918</v>
      </c>
      <c r="B6529" s="1">
        <v>42133</v>
      </c>
      <c r="C6529" t="s">
        <v>19926</v>
      </c>
      <c r="D6529">
        <v>2</v>
      </c>
      <c r="E6529" t="s">
        <v>19927</v>
      </c>
      <c r="F6529" t="s">
        <v>7054</v>
      </c>
      <c r="G6529" t="s">
        <v>4</v>
      </c>
      <c r="H6529" t="s">
        <v>10749</v>
      </c>
      <c r="I6529" s="2">
        <v>3030</v>
      </c>
      <c r="J6529" s="5"/>
      <c r="L6529" s="5"/>
      <c r="M6529" s="2">
        <f t="shared" si="101"/>
        <v>-15521.719999998466</v>
      </c>
      <c r="P6529"/>
    </row>
    <row r="6530" spans="1:16" hidden="1">
      <c r="A6530" t="s">
        <v>19942</v>
      </c>
      <c r="B6530" s="1">
        <v>42133</v>
      </c>
      <c r="C6530" t="s">
        <v>19950</v>
      </c>
      <c r="D6530">
        <v>2</v>
      </c>
      <c r="E6530" t="s">
        <v>19951</v>
      </c>
      <c r="F6530" t="s">
        <v>7054</v>
      </c>
      <c r="G6530" t="s">
        <v>4</v>
      </c>
      <c r="H6530" t="s">
        <v>3038</v>
      </c>
      <c r="I6530" s="2">
        <v>2990</v>
      </c>
      <c r="J6530" s="5"/>
      <c r="L6530" s="5"/>
      <c r="M6530" s="2">
        <f t="shared" si="101"/>
        <v>-12531.719999998466</v>
      </c>
      <c r="P6530"/>
    </row>
    <row r="6531" spans="1:16" hidden="1">
      <c r="A6531" t="s">
        <v>19963</v>
      </c>
      <c r="B6531" s="1">
        <v>42133</v>
      </c>
      <c r="C6531" t="s">
        <v>18</v>
      </c>
      <c r="D6531">
        <v>2</v>
      </c>
      <c r="E6531" t="s">
        <v>19971</v>
      </c>
      <c r="F6531" t="s">
        <v>13559</v>
      </c>
      <c r="G6531" t="s">
        <v>479</v>
      </c>
      <c r="H6531" t="s">
        <v>19972</v>
      </c>
      <c r="J6531" s="5"/>
      <c r="K6531" s="2">
        <v>500</v>
      </c>
      <c r="L6531" s="5"/>
      <c r="M6531" s="2">
        <f t="shared" si="101"/>
        <v>-13031.719999998466</v>
      </c>
      <c r="P6531"/>
    </row>
    <row r="6532" spans="1:16" hidden="1">
      <c r="A6532" t="s">
        <v>19963</v>
      </c>
      <c r="B6532" s="1">
        <v>42133</v>
      </c>
      <c r="C6532" t="s">
        <v>18</v>
      </c>
      <c r="D6532">
        <v>2</v>
      </c>
      <c r="E6532" t="s">
        <v>19971</v>
      </c>
      <c r="F6532" t="s">
        <v>13559</v>
      </c>
      <c r="G6532" t="s">
        <v>479</v>
      </c>
      <c r="H6532" t="s">
        <v>19972</v>
      </c>
      <c r="I6532" s="2">
        <v>1160.45</v>
      </c>
      <c r="J6532" s="5"/>
      <c r="L6532" s="5"/>
      <c r="M6532" s="2">
        <f t="shared" si="101"/>
        <v>-11871.269999998465</v>
      </c>
      <c r="P6532"/>
    </row>
    <row r="6533" spans="1:16" hidden="1">
      <c r="A6533" t="s">
        <v>19987</v>
      </c>
      <c r="B6533" s="1">
        <v>42133</v>
      </c>
      <c r="C6533" t="s">
        <v>5029</v>
      </c>
      <c r="D6533">
        <v>2</v>
      </c>
      <c r="E6533" t="s">
        <v>19995</v>
      </c>
      <c r="F6533" t="s">
        <v>13559</v>
      </c>
      <c r="G6533" t="s">
        <v>479</v>
      </c>
      <c r="H6533" t="s">
        <v>157</v>
      </c>
      <c r="J6533" s="5"/>
      <c r="K6533" s="2">
        <v>2200</v>
      </c>
      <c r="L6533" s="5"/>
      <c r="M6533" s="2">
        <f t="shared" si="101"/>
        <v>-14071.269999998465</v>
      </c>
      <c r="P6533"/>
    </row>
    <row r="6534" spans="1:16" hidden="1">
      <c r="A6534" t="s">
        <v>19987</v>
      </c>
      <c r="B6534" s="1">
        <v>42133</v>
      </c>
      <c r="C6534" t="s">
        <v>5029</v>
      </c>
      <c r="D6534">
        <v>2</v>
      </c>
      <c r="E6534" t="s">
        <v>19995</v>
      </c>
      <c r="F6534" t="s">
        <v>13559</v>
      </c>
      <c r="G6534" t="s">
        <v>479</v>
      </c>
      <c r="H6534" t="s">
        <v>157</v>
      </c>
      <c r="I6534" s="2">
        <v>4771.07</v>
      </c>
      <c r="J6534" s="5"/>
      <c r="L6534" s="5"/>
      <c r="M6534" s="2">
        <f t="shared" si="101"/>
        <v>-9300.1999999984655</v>
      </c>
      <c r="P6534"/>
    </row>
    <row r="6535" spans="1:16" hidden="1">
      <c r="A6535" t="s">
        <v>20007</v>
      </c>
      <c r="B6535" s="1">
        <v>42133</v>
      </c>
      <c r="C6535" t="s">
        <v>20012</v>
      </c>
      <c r="D6535">
        <v>1</v>
      </c>
      <c r="E6535" t="s">
        <v>20013</v>
      </c>
      <c r="F6535" t="s">
        <v>13561</v>
      </c>
      <c r="G6535" t="s">
        <v>4</v>
      </c>
      <c r="H6535" t="s">
        <v>20014</v>
      </c>
      <c r="I6535" s="2">
        <v>118.4</v>
      </c>
      <c r="J6535" s="5"/>
      <c r="L6535" s="5"/>
      <c r="M6535" s="2">
        <f t="shared" si="101"/>
        <v>-9181.7999999984659</v>
      </c>
      <c r="P6535"/>
    </row>
    <row r="6536" spans="1:16" hidden="1">
      <c r="A6536" t="s">
        <v>20027</v>
      </c>
      <c r="B6536" s="1">
        <v>42133</v>
      </c>
      <c r="C6536" t="s">
        <v>20034</v>
      </c>
      <c r="D6536">
        <v>2</v>
      </c>
      <c r="E6536" t="s">
        <v>20035</v>
      </c>
      <c r="F6536" t="s">
        <v>7054</v>
      </c>
      <c r="G6536" t="s">
        <v>4</v>
      </c>
      <c r="H6536" t="s">
        <v>20036</v>
      </c>
      <c r="I6536" s="2">
        <v>4100.01</v>
      </c>
      <c r="J6536" s="5"/>
      <c r="L6536" s="5"/>
      <c r="M6536" s="2">
        <f t="shared" si="101"/>
        <v>-5081.7899999984656</v>
      </c>
      <c r="P6536"/>
    </row>
    <row r="6537" spans="1:16" hidden="1">
      <c r="A6537" t="s">
        <v>20052</v>
      </c>
      <c r="B6537" s="1">
        <v>42133</v>
      </c>
      <c r="C6537" t="s">
        <v>18</v>
      </c>
      <c r="D6537">
        <v>2</v>
      </c>
      <c r="E6537" t="s">
        <v>20062</v>
      </c>
      <c r="F6537" t="s">
        <v>13559</v>
      </c>
      <c r="G6537" t="s">
        <v>479</v>
      </c>
      <c r="H6537" t="s">
        <v>8525</v>
      </c>
      <c r="I6537" s="2">
        <v>607.13</v>
      </c>
      <c r="J6537" s="5"/>
      <c r="L6537" s="5"/>
      <c r="M6537" s="2">
        <f t="shared" ref="M6537:M6600" si="102">+M6536+I6537-K6537</f>
        <v>-4474.6599999984655</v>
      </c>
      <c r="P6537"/>
    </row>
    <row r="6538" spans="1:16" hidden="1">
      <c r="A6538" t="s">
        <v>20078</v>
      </c>
      <c r="B6538" s="1">
        <v>42133</v>
      </c>
      <c r="C6538" t="s">
        <v>20085</v>
      </c>
      <c r="D6538">
        <v>2</v>
      </c>
      <c r="E6538" t="s">
        <v>20086</v>
      </c>
      <c r="F6538" t="s">
        <v>7054</v>
      </c>
      <c r="G6538" t="s">
        <v>4</v>
      </c>
      <c r="H6538" t="s">
        <v>20087</v>
      </c>
      <c r="I6538" s="2">
        <v>2200</v>
      </c>
      <c r="J6538" s="5"/>
      <c r="L6538" s="5"/>
      <c r="M6538" s="2">
        <f t="shared" si="102"/>
        <v>-2274.6599999984655</v>
      </c>
      <c r="P6538"/>
    </row>
    <row r="6539" spans="1:16" hidden="1">
      <c r="A6539" t="s">
        <v>20101</v>
      </c>
      <c r="B6539" s="1">
        <v>42133</v>
      </c>
      <c r="C6539" t="s">
        <v>20110</v>
      </c>
      <c r="D6539">
        <v>2</v>
      </c>
      <c r="E6539" t="s">
        <v>20111</v>
      </c>
      <c r="F6539" t="s">
        <v>7054</v>
      </c>
      <c r="G6539" t="s">
        <v>4</v>
      </c>
      <c r="H6539" t="s">
        <v>8525</v>
      </c>
      <c r="I6539" s="2">
        <v>1547</v>
      </c>
      <c r="J6539" s="5"/>
      <c r="L6539" s="5"/>
      <c r="M6539" s="2">
        <f t="shared" si="102"/>
        <v>-727.65999999846554</v>
      </c>
      <c r="P6539"/>
    </row>
    <row r="6540" spans="1:16" hidden="1">
      <c r="A6540" t="s">
        <v>20125</v>
      </c>
      <c r="B6540" s="1">
        <v>42133</v>
      </c>
      <c r="C6540" t="s">
        <v>20135</v>
      </c>
      <c r="D6540">
        <v>2</v>
      </c>
      <c r="E6540" t="s">
        <v>20136</v>
      </c>
      <c r="F6540" t="s">
        <v>13559</v>
      </c>
      <c r="G6540" t="s">
        <v>479</v>
      </c>
      <c r="H6540" t="s">
        <v>15772</v>
      </c>
      <c r="I6540" s="2">
        <v>354.64</v>
      </c>
      <c r="J6540" s="5"/>
      <c r="L6540" s="5"/>
      <c r="M6540" s="2">
        <f t="shared" si="102"/>
        <v>-373.01999999846555</v>
      </c>
      <c r="P6540"/>
    </row>
    <row r="6541" spans="1:16" hidden="1">
      <c r="A6541" t="s">
        <v>20152</v>
      </c>
      <c r="B6541" s="1">
        <v>42133</v>
      </c>
      <c r="C6541" t="s">
        <v>20161</v>
      </c>
      <c r="D6541">
        <v>2</v>
      </c>
      <c r="E6541" t="s">
        <v>20162</v>
      </c>
      <c r="F6541" t="s">
        <v>7054</v>
      </c>
      <c r="G6541" t="s">
        <v>4</v>
      </c>
      <c r="H6541" t="s">
        <v>13663</v>
      </c>
      <c r="I6541" s="2">
        <v>400</v>
      </c>
      <c r="J6541" s="5"/>
      <c r="L6541" s="5"/>
      <c r="M6541" s="2">
        <f t="shared" si="102"/>
        <v>26.980000001534449</v>
      </c>
      <c r="P6541"/>
    </row>
    <row r="6542" spans="1:16" hidden="1">
      <c r="A6542" t="s">
        <v>20177</v>
      </c>
      <c r="B6542" s="1">
        <v>42133</v>
      </c>
      <c r="C6542" t="s">
        <v>20187</v>
      </c>
      <c r="D6542">
        <v>2</v>
      </c>
      <c r="E6542" t="s">
        <v>20188</v>
      </c>
      <c r="F6542" t="s">
        <v>7054</v>
      </c>
      <c r="G6542" t="s">
        <v>4</v>
      </c>
      <c r="H6542" t="s">
        <v>20189</v>
      </c>
      <c r="I6542" s="2">
        <v>3030</v>
      </c>
      <c r="J6542" s="5"/>
      <c r="L6542" s="5"/>
      <c r="M6542" s="2">
        <f t="shared" si="102"/>
        <v>3056.9800000015343</v>
      </c>
      <c r="P6542"/>
    </row>
    <row r="6543" spans="1:16" hidden="1">
      <c r="A6543" t="s">
        <v>20202</v>
      </c>
      <c r="B6543" s="1">
        <v>42133</v>
      </c>
      <c r="C6543" t="s">
        <v>20210</v>
      </c>
      <c r="D6543">
        <v>2</v>
      </c>
      <c r="E6543" t="s">
        <v>20211</v>
      </c>
      <c r="F6543" t="s">
        <v>7054</v>
      </c>
      <c r="G6543" t="s">
        <v>4</v>
      </c>
      <c r="H6543" t="s">
        <v>20212</v>
      </c>
      <c r="I6543" s="2">
        <v>1025</v>
      </c>
      <c r="J6543" s="5"/>
      <c r="L6543" s="5"/>
      <c r="M6543" s="2">
        <f t="shared" si="102"/>
        <v>4081.9800000015343</v>
      </c>
      <c r="P6543"/>
    </row>
    <row r="6544" spans="1:16" hidden="1">
      <c r="A6544" t="s">
        <v>20228</v>
      </c>
      <c r="B6544" s="1">
        <v>42133</v>
      </c>
      <c r="C6544" t="s">
        <v>20235</v>
      </c>
      <c r="D6544">
        <v>2</v>
      </c>
      <c r="E6544" t="s">
        <v>20236</v>
      </c>
      <c r="F6544" t="s">
        <v>7054</v>
      </c>
      <c r="G6544" t="s">
        <v>4</v>
      </c>
      <c r="H6544" t="s">
        <v>20237</v>
      </c>
      <c r="I6544" s="2">
        <v>1025</v>
      </c>
      <c r="J6544" s="5"/>
      <c r="L6544" s="5"/>
      <c r="M6544" s="2">
        <f t="shared" si="102"/>
        <v>5106.9800000015348</v>
      </c>
      <c r="P6544"/>
    </row>
    <row r="6545" spans="1:16" hidden="1">
      <c r="A6545" t="s">
        <v>20250</v>
      </c>
      <c r="B6545" s="1">
        <v>42133</v>
      </c>
      <c r="C6545" t="s">
        <v>20258</v>
      </c>
      <c r="D6545">
        <v>2</v>
      </c>
      <c r="E6545" t="s">
        <v>20259</v>
      </c>
      <c r="F6545" t="s">
        <v>7054</v>
      </c>
      <c r="G6545" t="s">
        <v>4</v>
      </c>
      <c r="H6545" t="s">
        <v>1265</v>
      </c>
      <c r="I6545" s="2">
        <v>1025</v>
      </c>
      <c r="J6545" s="5"/>
      <c r="L6545" s="5"/>
      <c r="M6545" s="2">
        <f t="shared" si="102"/>
        <v>6131.9800000015348</v>
      </c>
      <c r="P6545"/>
    </row>
    <row r="6546" spans="1:16" hidden="1">
      <c r="A6546" s="35" t="s">
        <v>3119</v>
      </c>
      <c r="B6546" s="36">
        <v>42135</v>
      </c>
      <c r="C6546" s="35" t="s">
        <v>6</v>
      </c>
      <c r="D6546" s="35">
        <v>1</v>
      </c>
      <c r="E6546" s="35" t="s">
        <v>3123</v>
      </c>
      <c r="F6546" s="35" t="s">
        <v>8</v>
      </c>
      <c r="G6546" s="35" t="s">
        <v>4</v>
      </c>
      <c r="H6546" s="35" t="s">
        <v>3124</v>
      </c>
      <c r="I6546" s="11">
        <v>3030</v>
      </c>
      <c r="J6546" s="12"/>
      <c r="K6546" s="11"/>
      <c r="L6546" s="12"/>
      <c r="M6546" s="11">
        <f t="shared" si="102"/>
        <v>9161.9800000015348</v>
      </c>
      <c r="P6546"/>
    </row>
    <row r="6547" spans="1:16" hidden="1">
      <c r="A6547" t="s">
        <v>3153</v>
      </c>
      <c r="B6547" s="1">
        <v>42135</v>
      </c>
      <c r="C6547" t="s">
        <v>43</v>
      </c>
      <c r="J6547" s="5"/>
      <c r="K6547" s="2">
        <v>3030</v>
      </c>
      <c r="L6547" s="5"/>
      <c r="M6547" s="2">
        <f t="shared" si="102"/>
        <v>6131.9800000015348</v>
      </c>
      <c r="P6547"/>
    </row>
    <row r="6548" spans="1:16" hidden="1">
      <c r="A6548" t="s">
        <v>3156</v>
      </c>
      <c r="B6548" s="1">
        <v>42135</v>
      </c>
      <c r="C6548" t="s">
        <v>43</v>
      </c>
      <c r="D6548">
        <v>1</v>
      </c>
      <c r="E6548" t="s">
        <v>3160</v>
      </c>
      <c r="F6548" t="s">
        <v>13</v>
      </c>
      <c r="G6548" t="s">
        <v>4</v>
      </c>
      <c r="H6548" t="s">
        <v>3161</v>
      </c>
      <c r="J6548" s="5"/>
      <c r="K6548" s="2">
        <v>26483.1</v>
      </c>
      <c r="L6548" s="5"/>
      <c r="M6548" s="2">
        <f t="shared" si="102"/>
        <v>-20351.119999998464</v>
      </c>
      <c r="P6548"/>
    </row>
    <row r="6549" spans="1:16" hidden="1">
      <c r="A6549" t="s">
        <v>3162</v>
      </c>
      <c r="B6549" s="1">
        <v>42135</v>
      </c>
      <c r="C6549" t="s">
        <v>43</v>
      </c>
      <c r="D6549">
        <v>1</v>
      </c>
      <c r="E6549" t="s">
        <v>3170</v>
      </c>
      <c r="F6549" t="s">
        <v>13</v>
      </c>
      <c r="G6549" t="s">
        <v>4</v>
      </c>
      <c r="H6549" t="s">
        <v>3171</v>
      </c>
      <c r="J6549" s="5"/>
      <c r="K6549" s="2">
        <v>456200</v>
      </c>
      <c r="L6549" s="5"/>
      <c r="M6549" s="2">
        <f t="shared" si="102"/>
        <v>-476551.11999999848</v>
      </c>
      <c r="P6549"/>
    </row>
    <row r="6550" spans="1:16" hidden="1">
      <c r="A6550" t="s">
        <v>3232</v>
      </c>
      <c r="B6550" s="1">
        <v>42135</v>
      </c>
      <c r="C6550" t="s">
        <v>6</v>
      </c>
      <c r="D6550">
        <v>1</v>
      </c>
      <c r="E6550" t="s">
        <v>3235</v>
      </c>
      <c r="F6550" t="s">
        <v>29</v>
      </c>
      <c r="G6550" t="s">
        <v>4</v>
      </c>
      <c r="H6550" t="s">
        <v>3236</v>
      </c>
      <c r="I6550" s="2">
        <v>953.8</v>
      </c>
      <c r="J6550" s="5"/>
      <c r="L6550" s="5"/>
      <c r="M6550" s="2">
        <f t="shared" si="102"/>
        <v>-475597.31999999849</v>
      </c>
      <c r="P6550"/>
    </row>
    <row r="6551" spans="1:16" hidden="1">
      <c r="A6551" t="s">
        <v>3263</v>
      </c>
      <c r="B6551" s="1">
        <v>42135</v>
      </c>
      <c r="C6551" t="s">
        <v>6</v>
      </c>
      <c r="D6551">
        <v>1</v>
      </c>
      <c r="E6551" t="s">
        <v>3270</v>
      </c>
      <c r="F6551" t="s">
        <v>29</v>
      </c>
      <c r="G6551" t="s">
        <v>4</v>
      </c>
      <c r="H6551" t="s">
        <v>115</v>
      </c>
      <c r="I6551" s="2">
        <v>8919.61</v>
      </c>
      <c r="J6551" s="5"/>
      <c r="L6551" s="5"/>
      <c r="M6551" s="2">
        <f t="shared" si="102"/>
        <v>-466677.70999999851</v>
      </c>
      <c r="P6551"/>
    </row>
    <row r="6552" spans="1:16" hidden="1">
      <c r="A6552" t="s">
        <v>3298</v>
      </c>
      <c r="B6552" s="1">
        <v>42135</v>
      </c>
      <c r="C6552" t="s">
        <v>11</v>
      </c>
      <c r="D6552">
        <v>1</v>
      </c>
      <c r="E6552" t="s">
        <v>3304</v>
      </c>
      <c r="F6552" t="s">
        <v>13</v>
      </c>
      <c r="G6552" t="s">
        <v>4</v>
      </c>
      <c r="H6552" t="s">
        <v>1268</v>
      </c>
      <c r="J6552" s="5"/>
      <c r="K6552" s="2">
        <v>1025</v>
      </c>
      <c r="L6552" s="5" t="s">
        <v>36534</v>
      </c>
      <c r="M6552" s="2">
        <f t="shared" si="102"/>
        <v>-467702.70999999851</v>
      </c>
      <c r="P6552"/>
    </row>
    <row r="6553" spans="1:16" hidden="1">
      <c r="A6553" t="s">
        <v>3310</v>
      </c>
      <c r="B6553" s="1">
        <v>42135</v>
      </c>
      <c r="C6553" t="s">
        <v>3317</v>
      </c>
      <c r="D6553">
        <v>1</v>
      </c>
      <c r="E6553" t="s">
        <v>3318</v>
      </c>
      <c r="F6553" t="s">
        <v>228</v>
      </c>
      <c r="G6553" t="s">
        <v>4</v>
      </c>
      <c r="H6553" t="s">
        <v>3319</v>
      </c>
      <c r="J6553" s="5"/>
      <c r="K6553" s="2">
        <v>45000</v>
      </c>
      <c r="L6553" s="5"/>
      <c r="M6553" s="2">
        <f t="shared" si="102"/>
        <v>-512702.70999999851</v>
      </c>
      <c r="P6553"/>
    </row>
    <row r="6554" spans="1:16" hidden="1">
      <c r="A6554" t="s">
        <v>3330</v>
      </c>
      <c r="B6554" s="1">
        <v>42135</v>
      </c>
      <c r="C6554" t="s">
        <v>1</v>
      </c>
      <c r="D6554">
        <v>1</v>
      </c>
      <c r="E6554" t="s">
        <v>3332</v>
      </c>
      <c r="F6554" t="s">
        <v>13</v>
      </c>
      <c r="G6554" t="s">
        <v>4</v>
      </c>
      <c r="H6554" t="s">
        <v>3333</v>
      </c>
      <c r="J6554" s="5"/>
      <c r="K6554" s="2">
        <v>56000</v>
      </c>
      <c r="L6554" s="5"/>
      <c r="M6554" s="2">
        <f t="shared" si="102"/>
        <v>-568702.70999999857</v>
      </c>
      <c r="P6554"/>
    </row>
    <row r="6555" spans="1:16" hidden="1">
      <c r="A6555" t="s">
        <v>3334</v>
      </c>
      <c r="B6555" s="1">
        <v>42135</v>
      </c>
      <c r="C6555" t="s">
        <v>1</v>
      </c>
      <c r="D6555">
        <v>1</v>
      </c>
      <c r="E6555" t="s">
        <v>3338</v>
      </c>
      <c r="F6555" t="s">
        <v>13</v>
      </c>
      <c r="G6555" t="s">
        <v>4</v>
      </c>
      <c r="H6555" t="s">
        <v>2628</v>
      </c>
      <c r="J6555" s="5"/>
      <c r="K6555" s="2">
        <v>195500</v>
      </c>
      <c r="L6555" s="5"/>
      <c r="M6555" s="2">
        <f t="shared" si="102"/>
        <v>-764202.70999999857</v>
      </c>
      <c r="P6555"/>
    </row>
    <row r="6556" spans="1:16" hidden="1">
      <c r="A6556" t="s">
        <v>3361</v>
      </c>
      <c r="B6556" s="1">
        <v>42135</v>
      </c>
      <c r="C6556" t="s">
        <v>11</v>
      </c>
      <c r="D6556">
        <v>1</v>
      </c>
      <c r="E6556" t="s">
        <v>3363</v>
      </c>
      <c r="F6556" t="s">
        <v>1439</v>
      </c>
      <c r="G6556" t="s">
        <v>4</v>
      </c>
      <c r="H6556" t="s">
        <v>2500</v>
      </c>
      <c r="J6556" s="5"/>
      <c r="K6556" s="2">
        <v>80000</v>
      </c>
      <c r="L6556" s="5"/>
      <c r="M6556" s="2">
        <f t="shared" si="102"/>
        <v>-844202.70999999857</v>
      </c>
      <c r="P6556"/>
    </row>
    <row r="6557" spans="1:16" hidden="1">
      <c r="A6557" t="s">
        <v>3369</v>
      </c>
      <c r="B6557" s="1">
        <v>42135</v>
      </c>
      <c r="C6557" t="s">
        <v>18</v>
      </c>
      <c r="D6557">
        <v>1</v>
      </c>
      <c r="E6557" t="s">
        <v>3372</v>
      </c>
      <c r="F6557" t="s">
        <v>13</v>
      </c>
      <c r="G6557" t="s">
        <v>4</v>
      </c>
      <c r="H6557" t="s">
        <v>3373</v>
      </c>
      <c r="J6557" s="5"/>
      <c r="K6557" s="2">
        <v>80000</v>
      </c>
      <c r="L6557" s="5"/>
      <c r="M6557" s="2">
        <f t="shared" si="102"/>
        <v>-924202.70999999857</v>
      </c>
      <c r="P6557"/>
    </row>
    <row r="6558" spans="1:16" hidden="1">
      <c r="A6558" t="s">
        <v>3374</v>
      </c>
      <c r="B6558" s="1">
        <v>42135</v>
      </c>
      <c r="C6558" t="s">
        <v>3384</v>
      </c>
      <c r="D6558">
        <v>1</v>
      </c>
      <c r="E6558" t="s">
        <v>3385</v>
      </c>
      <c r="F6558" t="s">
        <v>13</v>
      </c>
      <c r="G6558" t="s">
        <v>4</v>
      </c>
      <c r="H6558" t="s">
        <v>195</v>
      </c>
      <c r="J6558" s="5"/>
      <c r="K6558" s="2">
        <v>7776</v>
      </c>
      <c r="L6558" s="5"/>
      <c r="M6558" s="2">
        <f t="shared" si="102"/>
        <v>-931978.70999999857</v>
      </c>
      <c r="P6558"/>
    </row>
    <row r="6559" spans="1:16" hidden="1">
      <c r="A6559" t="s">
        <v>3386</v>
      </c>
      <c r="B6559" s="1">
        <v>42135</v>
      </c>
      <c r="C6559" t="s">
        <v>200</v>
      </c>
      <c r="D6559">
        <v>1</v>
      </c>
      <c r="E6559" t="s">
        <v>3392</v>
      </c>
      <c r="F6559" t="s">
        <v>16</v>
      </c>
      <c r="G6559" t="s">
        <v>4</v>
      </c>
      <c r="H6559" t="s">
        <v>200</v>
      </c>
      <c r="J6559" s="5"/>
      <c r="K6559" s="2">
        <v>953.8</v>
      </c>
      <c r="L6559" s="5"/>
      <c r="M6559" s="2">
        <f t="shared" si="102"/>
        <v>-932932.50999999861</v>
      </c>
      <c r="P6559"/>
    </row>
    <row r="6560" spans="1:16" hidden="1">
      <c r="A6560" t="s">
        <v>3394</v>
      </c>
      <c r="B6560" s="1">
        <v>42135</v>
      </c>
      <c r="C6560" t="s">
        <v>18</v>
      </c>
      <c r="D6560">
        <v>1</v>
      </c>
      <c r="E6560" t="s">
        <v>3398</v>
      </c>
      <c r="F6560" t="s">
        <v>13</v>
      </c>
      <c r="G6560" t="s">
        <v>4</v>
      </c>
      <c r="H6560" t="s">
        <v>18</v>
      </c>
      <c r="J6560" s="5"/>
      <c r="K6560" s="2">
        <v>46959.55</v>
      </c>
      <c r="L6560" s="5"/>
      <c r="M6560" s="2">
        <f t="shared" si="102"/>
        <v>-979892.05999999866</v>
      </c>
      <c r="P6560"/>
    </row>
    <row r="6561" spans="1:16" hidden="1">
      <c r="A6561" t="s">
        <v>20275</v>
      </c>
      <c r="B6561" s="1">
        <v>42135</v>
      </c>
      <c r="C6561" t="s">
        <v>18</v>
      </c>
      <c r="D6561">
        <v>2</v>
      </c>
      <c r="E6561" t="s">
        <v>20295</v>
      </c>
      <c r="F6561" t="s">
        <v>13559</v>
      </c>
      <c r="G6561" t="s">
        <v>313</v>
      </c>
      <c r="H6561" t="s">
        <v>120</v>
      </c>
      <c r="I6561" s="2">
        <v>74.599999999999994</v>
      </c>
      <c r="J6561" s="5"/>
      <c r="L6561" s="5"/>
      <c r="M6561" s="2">
        <f t="shared" si="102"/>
        <v>-979817.45999999868</v>
      </c>
      <c r="P6561"/>
    </row>
    <row r="6562" spans="1:16" hidden="1">
      <c r="A6562" t="s">
        <v>20300</v>
      </c>
      <c r="B6562" s="1">
        <v>42135</v>
      </c>
      <c r="C6562" t="s">
        <v>6443</v>
      </c>
      <c r="D6562">
        <v>1</v>
      </c>
      <c r="E6562" t="s">
        <v>20320</v>
      </c>
      <c r="F6562" t="s">
        <v>13565</v>
      </c>
      <c r="G6562" t="s">
        <v>4</v>
      </c>
      <c r="H6562" t="s">
        <v>5514</v>
      </c>
      <c r="I6562" s="2">
        <v>12728</v>
      </c>
      <c r="J6562" s="5"/>
      <c r="L6562" s="5"/>
      <c r="M6562" s="2">
        <f t="shared" si="102"/>
        <v>-967089.45999999868</v>
      </c>
      <c r="P6562"/>
    </row>
    <row r="6563" spans="1:16" hidden="1">
      <c r="A6563" t="s">
        <v>20325</v>
      </c>
      <c r="B6563" s="1">
        <v>42135</v>
      </c>
      <c r="C6563" t="s">
        <v>20343</v>
      </c>
      <c r="D6563">
        <v>2</v>
      </c>
      <c r="E6563" t="s">
        <v>20344</v>
      </c>
      <c r="F6563" t="s">
        <v>7054</v>
      </c>
      <c r="G6563" t="s">
        <v>4</v>
      </c>
      <c r="H6563" t="s">
        <v>15555</v>
      </c>
      <c r="I6563" s="2">
        <v>1790.01</v>
      </c>
      <c r="J6563" s="5"/>
      <c r="L6563" s="5"/>
      <c r="M6563" s="2">
        <f t="shared" si="102"/>
        <v>-965299.44999999867</v>
      </c>
      <c r="P6563"/>
    </row>
    <row r="6564" spans="1:16" hidden="1">
      <c r="A6564" t="s">
        <v>20348</v>
      </c>
      <c r="B6564" s="1">
        <v>42135</v>
      </c>
      <c r="C6564" t="s">
        <v>20362</v>
      </c>
      <c r="D6564">
        <v>2</v>
      </c>
      <c r="E6564" t="s">
        <v>20363</v>
      </c>
      <c r="F6564" t="s">
        <v>7054</v>
      </c>
      <c r="G6564" t="s">
        <v>4</v>
      </c>
      <c r="H6564" t="s">
        <v>514</v>
      </c>
      <c r="I6564" s="2">
        <v>3030</v>
      </c>
      <c r="J6564" s="5"/>
      <c r="L6564" s="5"/>
      <c r="M6564" s="2">
        <f t="shared" si="102"/>
        <v>-962269.44999999867</v>
      </c>
      <c r="P6564"/>
    </row>
    <row r="6565" spans="1:16" hidden="1">
      <c r="A6565" t="s">
        <v>20370</v>
      </c>
      <c r="B6565" s="1">
        <v>42135</v>
      </c>
      <c r="C6565" t="s">
        <v>20395</v>
      </c>
      <c r="D6565">
        <v>2</v>
      </c>
      <c r="E6565" t="s">
        <v>20396</v>
      </c>
      <c r="F6565" t="s">
        <v>7054</v>
      </c>
      <c r="G6565" t="s">
        <v>4</v>
      </c>
      <c r="H6565" t="s">
        <v>11266</v>
      </c>
      <c r="I6565" s="2">
        <v>4999.99</v>
      </c>
      <c r="J6565" s="5"/>
      <c r="L6565" s="5"/>
      <c r="M6565" s="2">
        <f t="shared" si="102"/>
        <v>-957269.45999999868</v>
      </c>
      <c r="P6565"/>
    </row>
    <row r="6566" spans="1:16" hidden="1">
      <c r="A6566" t="s">
        <v>20402</v>
      </c>
      <c r="B6566" s="1">
        <v>42135</v>
      </c>
      <c r="C6566" t="s">
        <v>20418</v>
      </c>
      <c r="D6566">
        <v>2</v>
      </c>
      <c r="E6566" t="s">
        <v>20419</v>
      </c>
      <c r="F6566" t="s">
        <v>7054</v>
      </c>
      <c r="G6566" t="s">
        <v>4</v>
      </c>
      <c r="H6566" t="s">
        <v>20420</v>
      </c>
      <c r="I6566" s="2">
        <v>5099</v>
      </c>
      <c r="J6566" s="5"/>
      <c r="L6566" s="5"/>
      <c r="M6566" s="2">
        <f t="shared" si="102"/>
        <v>-952170.45999999868</v>
      </c>
      <c r="P6566"/>
    </row>
    <row r="6567" spans="1:16" hidden="1">
      <c r="A6567" t="s">
        <v>20425</v>
      </c>
      <c r="B6567" s="1">
        <v>42135</v>
      </c>
      <c r="C6567" t="s">
        <v>6</v>
      </c>
      <c r="D6567">
        <v>1</v>
      </c>
      <c r="E6567" t="s">
        <v>20439</v>
      </c>
      <c r="F6567" t="s">
        <v>13565</v>
      </c>
      <c r="G6567" t="s">
        <v>4</v>
      </c>
      <c r="H6567" t="s">
        <v>3161</v>
      </c>
      <c r="I6567" s="2">
        <v>26483.1</v>
      </c>
      <c r="J6567" s="5"/>
      <c r="L6567" s="5"/>
      <c r="M6567" s="2">
        <f t="shared" si="102"/>
        <v>-925687.35999999871</v>
      </c>
      <c r="P6567"/>
    </row>
    <row r="6568" spans="1:16" hidden="1">
      <c r="A6568" t="s">
        <v>20445</v>
      </c>
      <c r="B6568" s="1">
        <v>42135</v>
      </c>
      <c r="C6568" t="s">
        <v>20465</v>
      </c>
      <c r="D6568">
        <v>1</v>
      </c>
      <c r="E6568" t="s">
        <v>20466</v>
      </c>
      <c r="F6568" t="s">
        <v>13565</v>
      </c>
      <c r="G6568" t="s">
        <v>4</v>
      </c>
      <c r="H6568" t="s">
        <v>20467</v>
      </c>
      <c r="I6568" s="2">
        <v>456200</v>
      </c>
      <c r="J6568" s="5"/>
      <c r="L6568" s="5"/>
      <c r="M6568" s="2">
        <f t="shared" si="102"/>
        <v>-469487.35999999871</v>
      </c>
      <c r="P6568"/>
    </row>
    <row r="6569" spans="1:16" hidden="1">
      <c r="A6569" t="s">
        <v>20472</v>
      </c>
      <c r="B6569" s="1">
        <v>42135</v>
      </c>
      <c r="C6569" t="s">
        <v>20485</v>
      </c>
      <c r="D6569">
        <v>2</v>
      </c>
      <c r="E6569" t="s">
        <v>20486</v>
      </c>
      <c r="F6569" t="s">
        <v>7054</v>
      </c>
      <c r="G6569" t="s">
        <v>4</v>
      </c>
      <c r="H6569" t="s">
        <v>986</v>
      </c>
      <c r="I6569" s="2">
        <v>1025</v>
      </c>
      <c r="J6569" s="5"/>
      <c r="L6569" s="5"/>
      <c r="M6569" s="2">
        <f t="shared" si="102"/>
        <v>-468462.35999999871</v>
      </c>
      <c r="P6569"/>
    </row>
    <row r="6570" spans="1:16" hidden="1">
      <c r="A6570" t="s">
        <v>20491</v>
      </c>
      <c r="B6570" s="1">
        <v>42135</v>
      </c>
      <c r="C6570" t="s">
        <v>15165</v>
      </c>
      <c r="D6570">
        <v>1</v>
      </c>
      <c r="E6570" t="s">
        <v>20505</v>
      </c>
      <c r="F6570" t="s">
        <v>13565</v>
      </c>
      <c r="G6570" t="s">
        <v>4</v>
      </c>
      <c r="H6570" t="s">
        <v>16736</v>
      </c>
      <c r="I6570" s="2">
        <v>80000</v>
      </c>
      <c r="J6570" s="5"/>
      <c r="L6570" s="5"/>
      <c r="M6570" s="2">
        <f t="shared" si="102"/>
        <v>-388462.35999999871</v>
      </c>
      <c r="P6570"/>
    </row>
    <row r="6571" spans="1:16" hidden="1">
      <c r="A6571" t="s">
        <v>20511</v>
      </c>
      <c r="B6571" s="1">
        <v>42135</v>
      </c>
      <c r="C6571" t="s">
        <v>20528</v>
      </c>
      <c r="D6571">
        <v>2</v>
      </c>
      <c r="E6571" t="s">
        <v>20529</v>
      </c>
      <c r="F6571" t="s">
        <v>7054</v>
      </c>
      <c r="G6571" t="s">
        <v>4</v>
      </c>
      <c r="H6571" t="s">
        <v>435</v>
      </c>
      <c r="I6571" s="2">
        <v>1025</v>
      </c>
      <c r="J6571" s="5"/>
      <c r="L6571" s="5"/>
      <c r="M6571" s="2">
        <f t="shared" si="102"/>
        <v>-387437.35999999871</v>
      </c>
      <c r="P6571"/>
    </row>
    <row r="6572" spans="1:16" hidden="1">
      <c r="A6572" t="s">
        <v>20537</v>
      </c>
      <c r="B6572" s="1">
        <v>42135</v>
      </c>
      <c r="C6572" t="s">
        <v>20553</v>
      </c>
      <c r="D6572">
        <v>2</v>
      </c>
      <c r="E6572" t="s">
        <v>20554</v>
      </c>
      <c r="F6572" t="s">
        <v>7054</v>
      </c>
      <c r="G6572" t="s">
        <v>4</v>
      </c>
      <c r="H6572" t="s">
        <v>20555</v>
      </c>
      <c r="I6572" s="2">
        <v>3030</v>
      </c>
      <c r="J6572" s="5"/>
      <c r="L6572" s="5"/>
      <c r="M6572" s="2">
        <f t="shared" si="102"/>
        <v>-384407.35999999871</v>
      </c>
      <c r="P6572"/>
    </row>
    <row r="6573" spans="1:16" hidden="1">
      <c r="A6573" t="s">
        <v>20564</v>
      </c>
      <c r="B6573" s="1">
        <v>42135</v>
      </c>
      <c r="C6573" t="s">
        <v>20576</v>
      </c>
      <c r="D6573">
        <v>2</v>
      </c>
      <c r="E6573" t="s">
        <v>20577</v>
      </c>
      <c r="F6573" t="s">
        <v>7054</v>
      </c>
      <c r="G6573" t="s">
        <v>4</v>
      </c>
      <c r="H6573" t="s">
        <v>7241</v>
      </c>
      <c r="I6573" s="2">
        <v>691</v>
      </c>
      <c r="J6573" s="5"/>
      <c r="L6573" s="5"/>
      <c r="M6573" s="2">
        <f t="shared" si="102"/>
        <v>-383716.35999999871</v>
      </c>
      <c r="P6573"/>
    </row>
    <row r="6574" spans="1:16" hidden="1">
      <c r="A6574" t="s">
        <v>20586</v>
      </c>
      <c r="B6574" s="1">
        <v>42135</v>
      </c>
      <c r="C6574" t="s">
        <v>18</v>
      </c>
      <c r="D6574">
        <v>2</v>
      </c>
      <c r="E6574" t="s">
        <v>20600</v>
      </c>
      <c r="F6574" t="s">
        <v>13559</v>
      </c>
      <c r="G6574" t="s">
        <v>479</v>
      </c>
      <c r="H6574" t="s">
        <v>20601</v>
      </c>
      <c r="I6574" s="2">
        <v>322.36</v>
      </c>
      <c r="J6574" s="5"/>
      <c r="L6574" s="5"/>
      <c r="M6574" s="2">
        <f t="shared" si="102"/>
        <v>-383393.99999999872</v>
      </c>
      <c r="P6574"/>
    </row>
    <row r="6575" spans="1:16" hidden="1">
      <c r="A6575" t="s">
        <v>20610</v>
      </c>
      <c r="B6575" s="1">
        <v>42135</v>
      </c>
      <c r="C6575" t="s">
        <v>18</v>
      </c>
      <c r="D6575">
        <v>2</v>
      </c>
      <c r="E6575" t="s">
        <v>20628</v>
      </c>
      <c r="F6575" t="s">
        <v>13559</v>
      </c>
      <c r="G6575" t="s">
        <v>479</v>
      </c>
      <c r="H6575" t="s">
        <v>2199</v>
      </c>
      <c r="J6575" s="5"/>
      <c r="K6575" s="2">
        <v>2148.38</v>
      </c>
      <c r="L6575" s="5"/>
      <c r="M6575" s="2">
        <f t="shared" si="102"/>
        <v>-385542.37999999872</v>
      </c>
      <c r="P6575"/>
    </row>
    <row r="6576" spans="1:16" hidden="1">
      <c r="A6576" t="s">
        <v>20610</v>
      </c>
      <c r="B6576" s="1">
        <v>42135</v>
      </c>
      <c r="C6576" t="s">
        <v>18</v>
      </c>
      <c r="D6576">
        <v>2</v>
      </c>
      <c r="E6576" t="s">
        <v>20628</v>
      </c>
      <c r="F6576" t="s">
        <v>13559</v>
      </c>
      <c r="G6576" t="s">
        <v>479</v>
      </c>
      <c r="H6576" t="s">
        <v>2199</v>
      </c>
      <c r="I6576" s="2">
        <v>2148.38</v>
      </c>
      <c r="J6576" s="5"/>
      <c r="L6576" s="5"/>
      <c r="M6576" s="2">
        <f t="shared" si="102"/>
        <v>-383393.99999999872</v>
      </c>
      <c r="P6576"/>
    </row>
    <row r="6577" spans="1:16" hidden="1">
      <c r="A6577" t="s">
        <v>20636</v>
      </c>
      <c r="B6577" s="1">
        <v>42135</v>
      </c>
      <c r="C6577" t="s">
        <v>19860</v>
      </c>
      <c r="D6577">
        <v>1</v>
      </c>
      <c r="E6577" t="s">
        <v>20649</v>
      </c>
      <c r="F6577" t="s">
        <v>13561</v>
      </c>
      <c r="G6577" t="s">
        <v>4</v>
      </c>
      <c r="H6577" t="s">
        <v>3333</v>
      </c>
      <c r="I6577" s="2">
        <v>56000</v>
      </c>
      <c r="J6577" s="5"/>
      <c r="L6577" s="5"/>
      <c r="M6577" s="2">
        <f t="shared" si="102"/>
        <v>-327393.99999999872</v>
      </c>
      <c r="P6577"/>
    </row>
    <row r="6578" spans="1:16" hidden="1">
      <c r="A6578" t="s">
        <v>20658</v>
      </c>
      <c r="B6578" s="1">
        <v>42135</v>
      </c>
      <c r="C6578" t="s">
        <v>20672</v>
      </c>
      <c r="D6578">
        <v>2</v>
      </c>
      <c r="E6578" t="s">
        <v>20673</v>
      </c>
      <c r="F6578" t="s">
        <v>7054</v>
      </c>
      <c r="G6578" t="s">
        <v>4</v>
      </c>
      <c r="H6578" t="s">
        <v>20674</v>
      </c>
      <c r="I6578" s="2">
        <v>1025</v>
      </c>
      <c r="J6578" s="5"/>
      <c r="L6578" s="5"/>
      <c r="M6578" s="2">
        <f t="shared" si="102"/>
        <v>-326368.99999999872</v>
      </c>
      <c r="P6578"/>
    </row>
    <row r="6579" spans="1:16" hidden="1">
      <c r="A6579" t="s">
        <v>20681</v>
      </c>
      <c r="B6579" s="1">
        <v>42135</v>
      </c>
      <c r="C6579" t="s">
        <v>16148</v>
      </c>
      <c r="D6579">
        <v>1</v>
      </c>
      <c r="E6579" t="s">
        <v>20695</v>
      </c>
      <c r="F6579" t="s">
        <v>13561</v>
      </c>
      <c r="G6579" t="s">
        <v>4</v>
      </c>
      <c r="H6579" t="s">
        <v>3319</v>
      </c>
      <c r="I6579" s="2">
        <v>45000</v>
      </c>
      <c r="J6579" s="5"/>
      <c r="L6579" s="5"/>
      <c r="M6579" s="2">
        <f t="shared" si="102"/>
        <v>-281368.99999999872</v>
      </c>
      <c r="P6579"/>
    </row>
    <row r="6580" spans="1:16" hidden="1">
      <c r="A6580" t="s">
        <v>20704</v>
      </c>
      <c r="B6580" s="1">
        <v>42135</v>
      </c>
      <c r="C6580" t="s">
        <v>16148</v>
      </c>
      <c r="D6580">
        <v>1</v>
      </c>
      <c r="E6580" t="s">
        <v>20715</v>
      </c>
      <c r="F6580" t="s">
        <v>13561</v>
      </c>
      <c r="G6580" t="s">
        <v>4</v>
      </c>
      <c r="H6580" t="s">
        <v>3319</v>
      </c>
      <c r="I6580" s="2">
        <v>45000</v>
      </c>
      <c r="J6580" s="5"/>
      <c r="L6580" s="5"/>
      <c r="M6580" s="2">
        <f t="shared" si="102"/>
        <v>-236368.99999999872</v>
      </c>
      <c r="P6580"/>
    </row>
    <row r="6581" spans="1:16" hidden="1">
      <c r="A6581" t="s">
        <v>20729</v>
      </c>
      <c r="B6581" s="1">
        <v>42135</v>
      </c>
      <c r="C6581" t="s">
        <v>16148</v>
      </c>
      <c r="D6581">
        <v>1</v>
      </c>
      <c r="E6581" t="s">
        <v>20695</v>
      </c>
      <c r="F6581" t="s">
        <v>13561</v>
      </c>
      <c r="G6581" t="s">
        <v>4</v>
      </c>
      <c r="H6581" t="s">
        <v>20741</v>
      </c>
      <c r="J6581" s="5"/>
      <c r="K6581" s="2">
        <v>45000</v>
      </c>
      <c r="L6581" s="5"/>
      <c r="M6581" s="2">
        <f t="shared" si="102"/>
        <v>-281368.99999999872</v>
      </c>
      <c r="P6581"/>
    </row>
    <row r="6582" spans="1:16" hidden="1">
      <c r="A6582" t="s">
        <v>20753</v>
      </c>
      <c r="B6582" s="1">
        <v>42135</v>
      </c>
      <c r="C6582" t="s">
        <v>20764</v>
      </c>
      <c r="D6582">
        <v>2</v>
      </c>
      <c r="E6582" t="s">
        <v>20765</v>
      </c>
      <c r="F6582" t="s">
        <v>7054</v>
      </c>
      <c r="G6582" t="s">
        <v>4</v>
      </c>
      <c r="H6582" t="s">
        <v>20766</v>
      </c>
      <c r="I6582" s="2">
        <v>1839.99</v>
      </c>
      <c r="J6582" s="5"/>
      <c r="L6582" s="5"/>
      <c r="M6582" s="2">
        <f t="shared" si="102"/>
        <v>-279529.00999999873</v>
      </c>
      <c r="P6582"/>
    </row>
    <row r="6583" spans="1:16" hidden="1">
      <c r="A6583" t="s">
        <v>20780</v>
      </c>
      <c r="B6583" s="1">
        <v>42135</v>
      </c>
      <c r="C6583" t="s">
        <v>19525</v>
      </c>
      <c r="D6583">
        <v>1</v>
      </c>
      <c r="E6583" t="s">
        <v>20791</v>
      </c>
      <c r="F6583" t="s">
        <v>13565</v>
      </c>
      <c r="G6583" t="s">
        <v>4</v>
      </c>
      <c r="H6583" t="s">
        <v>2628</v>
      </c>
      <c r="I6583" s="2">
        <v>195500</v>
      </c>
      <c r="J6583" s="5"/>
      <c r="L6583" s="5"/>
      <c r="M6583" s="2">
        <f t="shared" si="102"/>
        <v>-84029.009999998729</v>
      </c>
      <c r="P6583"/>
    </row>
    <row r="6584" spans="1:16" hidden="1">
      <c r="A6584" t="s">
        <v>20804</v>
      </c>
      <c r="B6584" s="1">
        <v>42135</v>
      </c>
      <c r="C6584" t="s">
        <v>20817</v>
      </c>
      <c r="D6584">
        <v>2</v>
      </c>
      <c r="E6584" t="s">
        <v>20818</v>
      </c>
      <c r="F6584" t="s">
        <v>7054</v>
      </c>
      <c r="G6584" t="s">
        <v>4</v>
      </c>
      <c r="H6584" t="s">
        <v>19800</v>
      </c>
      <c r="I6584" s="2">
        <v>1025</v>
      </c>
      <c r="J6584" s="5"/>
      <c r="L6584" s="5"/>
      <c r="M6584" s="2">
        <f t="shared" si="102"/>
        <v>-83004.009999998729</v>
      </c>
      <c r="P6584"/>
    </row>
    <row r="6585" spans="1:16" hidden="1">
      <c r="A6585" t="s">
        <v>20827</v>
      </c>
      <c r="B6585" s="1">
        <v>42135</v>
      </c>
      <c r="C6585" t="s">
        <v>18</v>
      </c>
      <c r="D6585">
        <v>2</v>
      </c>
      <c r="E6585" t="s">
        <v>20838</v>
      </c>
      <c r="F6585" t="s">
        <v>13559</v>
      </c>
      <c r="G6585" t="s">
        <v>479</v>
      </c>
      <c r="H6585" t="s">
        <v>2477</v>
      </c>
      <c r="J6585" s="5"/>
      <c r="K6585" s="2">
        <v>1047.96</v>
      </c>
      <c r="L6585" s="5"/>
      <c r="M6585" s="2">
        <f t="shared" si="102"/>
        <v>-84051.969999998735</v>
      </c>
      <c r="P6585"/>
    </row>
    <row r="6586" spans="1:16" hidden="1">
      <c r="A6586" t="s">
        <v>20827</v>
      </c>
      <c r="B6586" s="1">
        <v>42135</v>
      </c>
      <c r="C6586" t="s">
        <v>18</v>
      </c>
      <c r="D6586">
        <v>2</v>
      </c>
      <c r="E6586" t="s">
        <v>20838</v>
      </c>
      <c r="F6586" t="s">
        <v>13559</v>
      </c>
      <c r="G6586" t="s">
        <v>479</v>
      </c>
      <c r="H6586" t="s">
        <v>2477</v>
      </c>
      <c r="I6586" s="2">
        <v>1047.96</v>
      </c>
      <c r="J6586" s="5"/>
      <c r="L6586" s="5"/>
      <c r="M6586" s="2">
        <f t="shared" si="102"/>
        <v>-83004.009999998729</v>
      </c>
      <c r="P6586"/>
    </row>
    <row r="6587" spans="1:16" hidden="1">
      <c r="A6587" t="s">
        <v>20850</v>
      </c>
      <c r="B6587" s="1">
        <v>42135</v>
      </c>
      <c r="C6587" t="s">
        <v>20861</v>
      </c>
      <c r="D6587">
        <v>2</v>
      </c>
      <c r="E6587" t="s">
        <v>20862</v>
      </c>
      <c r="F6587" t="s">
        <v>7054</v>
      </c>
      <c r="G6587" t="s">
        <v>4</v>
      </c>
      <c r="H6587" t="s">
        <v>11161</v>
      </c>
      <c r="I6587" s="2">
        <v>1374</v>
      </c>
      <c r="J6587" s="5"/>
      <c r="L6587" s="5"/>
      <c r="M6587" s="2">
        <f t="shared" si="102"/>
        <v>-81630.009999998729</v>
      </c>
      <c r="P6587"/>
    </row>
    <row r="6588" spans="1:16" hidden="1">
      <c r="A6588" t="s">
        <v>20876</v>
      </c>
      <c r="B6588" s="1">
        <v>42135</v>
      </c>
      <c r="C6588" t="s">
        <v>20887</v>
      </c>
      <c r="D6588">
        <v>2</v>
      </c>
      <c r="E6588" t="s">
        <v>20888</v>
      </c>
      <c r="F6588" t="s">
        <v>7054</v>
      </c>
      <c r="G6588" t="s">
        <v>4</v>
      </c>
      <c r="H6588" t="s">
        <v>11161</v>
      </c>
      <c r="I6588" s="2">
        <v>1655.99</v>
      </c>
      <c r="J6588" s="5"/>
      <c r="L6588" s="5"/>
      <c r="M6588" s="2">
        <f t="shared" si="102"/>
        <v>-79974.019999998724</v>
      </c>
      <c r="P6588"/>
    </row>
    <row r="6589" spans="1:16" hidden="1">
      <c r="A6589" t="s">
        <v>20901</v>
      </c>
      <c r="B6589" s="1">
        <v>42135</v>
      </c>
      <c r="C6589" t="s">
        <v>18</v>
      </c>
      <c r="D6589">
        <v>2</v>
      </c>
      <c r="E6589" t="s">
        <v>20913</v>
      </c>
      <c r="F6589" t="s">
        <v>13559</v>
      </c>
      <c r="G6589" t="s">
        <v>479</v>
      </c>
      <c r="H6589" t="s">
        <v>2529</v>
      </c>
      <c r="J6589" s="5"/>
      <c r="K6589" s="2">
        <v>117.67</v>
      </c>
      <c r="L6589" s="5"/>
      <c r="M6589" s="2">
        <f t="shared" si="102"/>
        <v>-80091.689999998722</v>
      </c>
      <c r="P6589"/>
    </row>
    <row r="6590" spans="1:16" hidden="1">
      <c r="A6590" t="s">
        <v>20901</v>
      </c>
      <c r="B6590" s="1">
        <v>42135</v>
      </c>
      <c r="C6590" t="s">
        <v>18</v>
      </c>
      <c r="D6590">
        <v>2</v>
      </c>
      <c r="E6590" t="s">
        <v>20913</v>
      </c>
      <c r="F6590" t="s">
        <v>13559</v>
      </c>
      <c r="G6590" t="s">
        <v>479</v>
      </c>
      <c r="H6590" t="s">
        <v>2529</v>
      </c>
      <c r="I6590" s="2">
        <v>117.67</v>
      </c>
      <c r="J6590" s="5"/>
      <c r="L6590" s="5"/>
      <c r="M6590" s="2">
        <f t="shared" si="102"/>
        <v>-79974.019999998724</v>
      </c>
      <c r="P6590"/>
    </row>
    <row r="6591" spans="1:16" hidden="1">
      <c r="A6591" t="s">
        <v>20923</v>
      </c>
      <c r="B6591" s="1">
        <v>42135</v>
      </c>
      <c r="C6591" t="s">
        <v>20934</v>
      </c>
      <c r="D6591">
        <v>2</v>
      </c>
      <c r="E6591" t="s">
        <v>20935</v>
      </c>
      <c r="F6591" t="s">
        <v>7054</v>
      </c>
      <c r="G6591" t="s">
        <v>4</v>
      </c>
      <c r="H6591" t="s">
        <v>120</v>
      </c>
      <c r="I6591" s="2">
        <v>1025</v>
      </c>
      <c r="J6591" s="5" t="s">
        <v>36534</v>
      </c>
      <c r="L6591" s="5"/>
      <c r="M6591" s="2">
        <f t="shared" si="102"/>
        <v>-78949.019999998724</v>
      </c>
      <c r="P6591"/>
    </row>
    <row r="6592" spans="1:16" hidden="1">
      <c r="A6592" t="s">
        <v>20950</v>
      </c>
      <c r="B6592" s="1">
        <v>42135</v>
      </c>
      <c r="C6592" t="s">
        <v>20959</v>
      </c>
      <c r="D6592">
        <v>2</v>
      </c>
      <c r="E6592" t="s">
        <v>20960</v>
      </c>
      <c r="F6592" t="s">
        <v>7054</v>
      </c>
      <c r="G6592" t="s">
        <v>4</v>
      </c>
      <c r="H6592" t="s">
        <v>4268</v>
      </c>
      <c r="I6592" s="2">
        <v>1025</v>
      </c>
      <c r="J6592" s="5"/>
      <c r="L6592" s="5"/>
      <c r="M6592" s="2">
        <f t="shared" si="102"/>
        <v>-77924.019999998724</v>
      </c>
      <c r="P6592"/>
    </row>
    <row r="6593" spans="1:16" hidden="1">
      <c r="A6593" t="s">
        <v>20970</v>
      </c>
      <c r="B6593" s="1">
        <v>42135</v>
      </c>
      <c r="C6593" t="s">
        <v>20979</v>
      </c>
      <c r="D6593">
        <v>2</v>
      </c>
      <c r="E6593" t="s">
        <v>20980</v>
      </c>
      <c r="F6593" t="s">
        <v>7054</v>
      </c>
      <c r="G6593" t="s">
        <v>4</v>
      </c>
      <c r="H6593" t="s">
        <v>17461</v>
      </c>
      <c r="I6593" s="2">
        <v>1025</v>
      </c>
      <c r="J6593" s="5"/>
      <c r="L6593" s="5"/>
      <c r="M6593" s="2">
        <f t="shared" si="102"/>
        <v>-76899.019999998724</v>
      </c>
      <c r="P6593"/>
    </row>
    <row r="6594" spans="1:16" hidden="1">
      <c r="A6594" t="s">
        <v>20994</v>
      </c>
      <c r="B6594" s="1">
        <v>42135</v>
      </c>
      <c r="C6594" t="s">
        <v>21003</v>
      </c>
      <c r="D6594">
        <v>2</v>
      </c>
      <c r="E6594" t="s">
        <v>21004</v>
      </c>
      <c r="F6594" t="s">
        <v>7054</v>
      </c>
      <c r="G6594" t="s">
        <v>4</v>
      </c>
      <c r="H6594" t="s">
        <v>5152</v>
      </c>
      <c r="J6594" s="5"/>
      <c r="K6594" s="2">
        <v>3030</v>
      </c>
      <c r="L6594" s="5"/>
      <c r="M6594" s="2">
        <f t="shared" si="102"/>
        <v>-79929.019999998724</v>
      </c>
      <c r="P6594"/>
    </row>
    <row r="6595" spans="1:16" hidden="1">
      <c r="A6595" t="s">
        <v>20994</v>
      </c>
      <c r="B6595" s="1">
        <v>42135</v>
      </c>
      <c r="C6595" t="s">
        <v>21003</v>
      </c>
      <c r="D6595">
        <v>2</v>
      </c>
      <c r="E6595" t="s">
        <v>21004</v>
      </c>
      <c r="F6595" t="s">
        <v>7054</v>
      </c>
      <c r="G6595" t="s">
        <v>4</v>
      </c>
      <c r="H6595" t="s">
        <v>5152</v>
      </c>
      <c r="I6595" s="2">
        <v>3029.99</v>
      </c>
      <c r="J6595" s="5"/>
      <c r="L6595" s="5"/>
      <c r="M6595" s="2">
        <f t="shared" si="102"/>
        <v>-76899.029999998718</v>
      </c>
      <c r="P6595"/>
    </row>
    <row r="6596" spans="1:16" hidden="1">
      <c r="A6596" t="s">
        <v>21019</v>
      </c>
      <c r="B6596" s="1">
        <v>42135</v>
      </c>
      <c r="C6596" t="s">
        <v>19345</v>
      </c>
      <c r="D6596">
        <v>1</v>
      </c>
      <c r="E6596" t="s">
        <v>21027</v>
      </c>
      <c r="F6596" t="s">
        <v>13565</v>
      </c>
      <c r="G6596" t="s">
        <v>4</v>
      </c>
      <c r="H6596" t="s">
        <v>19347</v>
      </c>
      <c r="I6596" s="2">
        <v>80000</v>
      </c>
      <c r="J6596" s="5"/>
      <c r="L6596" s="5"/>
      <c r="M6596" s="2">
        <f t="shared" si="102"/>
        <v>3100.9700000012817</v>
      </c>
      <c r="P6596"/>
    </row>
    <row r="6597" spans="1:16" hidden="1">
      <c r="A6597" t="s">
        <v>21039</v>
      </c>
      <c r="B6597" s="1">
        <v>42135</v>
      </c>
      <c r="C6597" t="s">
        <v>21047</v>
      </c>
      <c r="D6597">
        <v>2</v>
      </c>
      <c r="E6597" t="s">
        <v>21048</v>
      </c>
      <c r="F6597" t="s">
        <v>7054</v>
      </c>
      <c r="G6597" t="s">
        <v>4</v>
      </c>
      <c r="H6597" t="s">
        <v>16510</v>
      </c>
      <c r="I6597" s="2">
        <v>3029.99</v>
      </c>
      <c r="J6597" s="5"/>
      <c r="L6597" s="5"/>
      <c r="M6597" s="2">
        <f t="shared" si="102"/>
        <v>6130.9600000012815</v>
      </c>
      <c r="P6597"/>
    </row>
    <row r="6598" spans="1:16" hidden="1">
      <c r="A6598" s="35" t="s">
        <v>3463</v>
      </c>
      <c r="B6598" s="36">
        <v>42136</v>
      </c>
      <c r="C6598" s="35" t="s">
        <v>6</v>
      </c>
      <c r="D6598" s="35">
        <v>1</v>
      </c>
      <c r="E6598" s="35" t="s">
        <v>3469</v>
      </c>
      <c r="F6598" s="35" t="s">
        <v>29</v>
      </c>
      <c r="G6598" s="35" t="s">
        <v>4</v>
      </c>
      <c r="H6598" s="35" t="s">
        <v>3470</v>
      </c>
      <c r="I6598" s="11">
        <v>92.78</v>
      </c>
      <c r="J6598" s="12"/>
      <c r="K6598" s="11"/>
      <c r="L6598" s="12"/>
      <c r="M6598" s="11">
        <f t="shared" si="102"/>
        <v>6223.7400000012813</v>
      </c>
      <c r="P6598"/>
    </row>
    <row r="6599" spans="1:16" hidden="1">
      <c r="A6599" t="s">
        <v>3477</v>
      </c>
      <c r="B6599" s="1">
        <v>42136</v>
      </c>
      <c r="C6599" t="s">
        <v>18</v>
      </c>
      <c r="D6599">
        <v>1</v>
      </c>
      <c r="E6599" t="s">
        <v>3481</v>
      </c>
      <c r="F6599" t="s">
        <v>13</v>
      </c>
      <c r="G6599" t="s">
        <v>4</v>
      </c>
      <c r="H6599" t="s">
        <v>3482</v>
      </c>
      <c r="J6599" s="5"/>
      <c r="K6599" s="2">
        <v>109613.88</v>
      </c>
      <c r="L6599" s="5"/>
      <c r="M6599" s="2">
        <f t="shared" si="102"/>
        <v>-103390.13999999872</v>
      </c>
      <c r="P6599"/>
    </row>
    <row r="6600" spans="1:16" hidden="1">
      <c r="A6600" t="s">
        <v>3580</v>
      </c>
      <c r="B6600" s="1">
        <v>42136</v>
      </c>
      <c r="C6600" t="s">
        <v>11</v>
      </c>
      <c r="D6600">
        <v>1</v>
      </c>
      <c r="E6600" t="s">
        <v>3589</v>
      </c>
      <c r="F6600" t="s">
        <v>13</v>
      </c>
      <c r="G6600" t="s">
        <v>4</v>
      </c>
      <c r="H6600" t="s">
        <v>3590</v>
      </c>
      <c r="J6600" s="5"/>
      <c r="K6600" s="2">
        <v>7009.41</v>
      </c>
      <c r="L6600" s="5"/>
      <c r="M6600" s="2">
        <f t="shared" si="102"/>
        <v>-110399.54999999872</v>
      </c>
      <c r="P6600"/>
    </row>
    <row r="6601" spans="1:16" hidden="1">
      <c r="A6601" t="s">
        <v>3609</v>
      </c>
      <c r="B6601" s="1">
        <v>42136</v>
      </c>
      <c r="C6601" t="s">
        <v>6</v>
      </c>
      <c r="D6601">
        <v>1</v>
      </c>
      <c r="E6601" t="s">
        <v>3613</v>
      </c>
      <c r="F6601" t="s">
        <v>29</v>
      </c>
      <c r="G6601" t="s">
        <v>4</v>
      </c>
      <c r="H6601" t="s">
        <v>3614</v>
      </c>
      <c r="I6601" s="2">
        <v>500</v>
      </c>
      <c r="J6601" s="5"/>
      <c r="L6601" s="5"/>
      <c r="M6601" s="2">
        <f t="shared" ref="M6601:M6664" si="103">+M6600+I6601-K6601</f>
        <v>-109899.54999999872</v>
      </c>
      <c r="P6601"/>
    </row>
    <row r="6602" spans="1:16" hidden="1">
      <c r="A6602" t="s">
        <v>3667</v>
      </c>
      <c r="B6602" s="1">
        <v>42136</v>
      </c>
      <c r="C6602" t="s">
        <v>6</v>
      </c>
      <c r="D6602">
        <v>1</v>
      </c>
      <c r="E6602" t="s">
        <v>3678</v>
      </c>
      <c r="F6602" t="s">
        <v>29</v>
      </c>
      <c r="G6602" t="s">
        <v>4</v>
      </c>
      <c r="H6602" t="s">
        <v>3679</v>
      </c>
      <c r="I6602" s="2">
        <v>87.41</v>
      </c>
      <c r="J6602" s="5"/>
      <c r="L6602" s="5"/>
      <c r="M6602" s="2">
        <f t="shared" si="103"/>
        <v>-109812.13999999872</v>
      </c>
      <c r="P6602"/>
    </row>
    <row r="6603" spans="1:16" hidden="1">
      <c r="A6603" t="s">
        <v>3689</v>
      </c>
      <c r="B6603" s="1">
        <v>42136</v>
      </c>
      <c r="C6603" t="s">
        <v>6</v>
      </c>
      <c r="D6603">
        <v>1</v>
      </c>
      <c r="E6603" t="s">
        <v>3696</v>
      </c>
      <c r="F6603" t="s">
        <v>29</v>
      </c>
      <c r="G6603" t="s">
        <v>4</v>
      </c>
      <c r="H6603" t="s">
        <v>462</v>
      </c>
      <c r="I6603" s="2">
        <v>1500</v>
      </c>
      <c r="J6603" s="5"/>
      <c r="L6603" s="5"/>
      <c r="M6603" s="2">
        <f t="shared" si="103"/>
        <v>-108312.13999999872</v>
      </c>
      <c r="P6603"/>
    </row>
    <row r="6604" spans="1:16" hidden="1">
      <c r="A6604" t="s">
        <v>3697</v>
      </c>
      <c r="B6604" s="1">
        <v>42136</v>
      </c>
      <c r="C6604" t="s">
        <v>1</v>
      </c>
      <c r="D6604">
        <v>1</v>
      </c>
      <c r="E6604" t="s">
        <v>3708</v>
      </c>
      <c r="F6604" t="s">
        <v>13</v>
      </c>
      <c r="G6604" t="s">
        <v>4</v>
      </c>
      <c r="H6604" t="s">
        <v>3709</v>
      </c>
      <c r="J6604" s="5"/>
      <c r="K6604" s="2">
        <v>129500</v>
      </c>
      <c r="L6604" s="5"/>
      <c r="M6604" s="2">
        <f t="shared" si="103"/>
        <v>-237812.13999999873</v>
      </c>
      <c r="P6604"/>
    </row>
    <row r="6605" spans="1:16" hidden="1">
      <c r="A6605" t="s">
        <v>3710</v>
      </c>
      <c r="B6605" s="1">
        <v>42136</v>
      </c>
      <c r="C6605" t="s">
        <v>43</v>
      </c>
      <c r="D6605">
        <v>1</v>
      </c>
      <c r="E6605" t="s">
        <v>3717</v>
      </c>
      <c r="F6605" t="s">
        <v>45</v>
      </c>
      <c r="G6605" t="s">
        <v>4</v>
      </c>
      <c r="H6605" t="s">
        <v>3718</v>
      </c>
      <c r="J6605" s="5"/>
      <c r="K6605" s="2">
        <v>4100</v>
      </c>
      <c r="L6605" s="5"/>
      <c r="M6605" s="2">
        <f t="shared" si="103"/>
        <v>-241912.13999999873</v>
      </c>
      <c r="P6605"/>
    </row>
    <row r="6606" spans="1:16" hidden="1">
      <c r="A6606" t="s">
        <v>3736</v>
      </c>
      <c r="B6606" s="1">
        <v>42136</v>
      </c>
      <c r="C6606" t="s">
        <v>6</v>
      </c>
      <c r="D6606">
        <v>1</v>
      </c>
      <c r="E6606" t="s">
        <v>3696</v>
      </c>
      <c r="F6606" t="s">
        <v>29</v>
      </c>
      <c r="G6606" t="s">
        <v>4</v>
      </c>
      <c r="H6606" t="s">
        <v>3743</v>
      </c>
      <c r="J6606" s="5"/>
      <c r="K6606" s="2">
        <v>1500</v>
      </c>
      <c r="L6606" s="5"/>
      <c r="M6606" s="2">
        <f t="shared" si="103"/>
        <v>-243412.13999999873</v>
      </c>
      <c r="P6606"/>
    </row>
    <row r="6607" spans="1:16" hidden="1">
      <c r="A6607" t="s">
        <v>3759</v>
      </c>
      <c r="B6607" s="1">
        <v>42136</v>
      </c>
      <c r="C6607" t="s">
        <v>18</v>
      </c>
      <c r="D6607">
        <v>2</v>
      </c>
      <c r="E6607" t="s">
        <v>3764</v>
      </c>
      <c r="F6607" t="s">
        <v>312</v>
      </c>
      <c r="G6607" t="s">
        <v>479</v>
      </c>
      <c r="H6607" t="s">
        <v>3765</v>
      </c>
      <c r="J6607" s="5"/>
      <c r="K6607" s="2">
        <v>483.58</v>
      </c>
      <c r="L6607" s="5"/>
      <c r="M6607" s="2">
        <f t="shared" si="103"/>
        <v>-243895.71999999872</v>
      </c>
      <c r="P6607"/>
    </row>
    <row r="6608" spans="1:16" hidden="1">
      <c r="A6608" t="s">
        <v>3767</v>
      </c>
      <c r="B6608" s="1">
        <v>42136</v>
      </c>
      <c r="C6608" t="s">
        <v>18</v>
      </c>
      <c r="D6608">
        <v>2</v>
      </c>
      <c r="E6608" t="s">
        <v>3773</v>
      </c>
      <c r="F6608" t="s">
        <v>312</v>
      </c>
      <c r="G6608" t="s">
        <v>479</v>
      </c>
      <c r="H6608" t="s">
        <v>462</v>
      </c>
      <c r="J6608" s="5"/>
      <c r="K6608" s="2">
        <v>1949.5</v>
      </c>
      <c r="L6608" s="5"/>
      <c r="M6608" s="2">
        <f t="shared" si="103"/>
        <v>-245845.21999999872</v>
      </c>
      <c r="P6608"/>
    </row>
    <row r="6609" spans="1:16" hidden="1">
      <c r="A6609" t="s">
        <v>3767</v>
      </c>
      <c r="B6609" s="1">
        <v>42136</v>
      </c>
      <c r="C6609" t="s">
        <v>18</v>
      </c>
      <c r="D6609">
        <v>2</v>
      </c>
      <c r="E6609" t="s">
        <v>3773</v>
      </c>
      <c r="F6609" t="s">
        <v>312</v>
      </c>
      <c r="G6609" t="s">
        <v>479</v>
      </c>
      <c r="H6609" t="s">
        <v>462</v>
      </c>
      <c r="I6609" s="2">
        <v>1595.9</v>
      </c>
      <c r="J6609" s="5"/>
      <c r="L6609" s="5"/>
      <c r="M6609" s="2">
        <f t="shared" si="103"/>
        <v>-244249.31999999873</v>
      </c>
      <c r="P6609"/>
    </row>
    <row r="6610" spans="1:16" hidden="1">
      <c r="A6610" t="s">
        <v>3777</v>
      </c>
      <c r="B6610" s="1">
        <v>42136</v>
      </c>
      <c r="C6610" t="s">
        <v>6</v>
      </c>
      <c r="D6610">
        <v>1</v>
      </c>
      <c r="E6610" t="s">
        <v>3779</v>
      </c>
      <c r="F6610" t="s">
        <v>29</v>
      </c>
      <c r="G6610" t="s">
        <v>4</v>
      </c>
      <c r="H6610" t="s">
        <v>462</v>
      </c>
      <c r="I6610" s="2">
        <v>1500</v>
      </c>
      <c r="J6610" s="5"/>
      <c r="L6610" s="5"/>
      <c r="M6610" s="2">
        <f t="shared" si="103"/>
        <v>-242749.31999999873</v>
      </c>
      <c r="P6610"/>
    </row>
    <row r="6611" spans="1:16" hidden="1">
      <c r="A6611" t="s">
        <v>3802</v>
      </c>
      <c r="B6611" s="1">
        <v>42136</v>
      </c>
      <c r="C6611" t="s">
        <v>195</v>
      </c>
      <c r="D6611">
        <v>1</v>
      </c>
      <c r="E6611" t="s">
        <v>3807</v>
      </c>
      <c r="F6611" t="s">
        <v>13</v>
      </c>
      <c r="G6611" t="s">
        <v>4</v>
      </c>
      <c r="H6611" t="s">
        <v>195</v>
      </c>
      <c r="J6611" s="5"/>
      <c r="K6611" s="2">
        <v>3839</v>
      </c>
      <c r="L6611" s="5"/>
      <c r="M6611" s="2">
        <f t="shared" si="103"/>
        <v>-246588.31999999873</v>
      </c>
      <c r="P6611"/>
    </row>
    <row r="6612" spans="1:16" hidden="1">
      <c r="A6612" t="s">
        <v>3808</v>
      </c>
      <c r="B6612" s="1">
        <v>42136</v>
      </c>
      <c r="C6612" t="s">
        <v>200</v>
      </c>
      <c r="D6612">
        <v>1</v>
      </c>
      <c r="E6612" t="s">
        <v>3813</v>
      </c>
      <c r="F6612" t="s">
        <v>16</v>
      </c>
      <c r="G6612" t="s">
        <v>4</v>
      </c>
      <c r="H6612" t="s">
        <v>200</v>
      </c>
      <c r="J6612" s="5"/>
      <c r="K6612" s="2">
        <v>5218.12</v>
      </c>
      <c r="L6612" s="5"/>
      <c r="M6612" s="2">
        <f t="shared" si="103"/>
        <v>-251806.43999999872</v>
      </c>
      <c r="P6612"/>
    </row>
    <row r="6613" spans="1:16" hidden="1">
      <c r="A6613" t="s">
        <v>3814</v>
      </c>
      <c r="B6613" s="1">
        <v>42136</v>
      </c>
      <c r="C6613" t="s">
        <v>18</v>
      </c>
      <c r="D6613">
        <v>1</v>
      </c>
      <c r="E6613" t="s">
        <v>3821</v>
      </c>
      <c r="F6613" t="s">
        <v>13</v>
      </c>
      <c r="G6613" t="s">
        <v>4</v>
      </c>
      <c r="H6613" t="s">
        <v>18</v>
      </c>
      <c r="J6613" s="5"/>
      <c r="K6613" s="2">
        <v>20452.37</v>
      </c>
      <c r="L6613" s="5"/>
      <c r="M6613" s="2">
        <f t="shared" si="103"/>
        <v>-272258.80999999872</v>
      </c>
      <c r="P6613"/>
    </row>
    <row r="6614" spans="1:16" hidden="1">
      <c r="A6614" t="s">
        <v>21062</v>
      </c>
      <c r="B6614" s="1">
        <v>42136</v>
      </c>
      <c r="C6614" t="s">
        <v>674</v>
      </c>
      <c r="D6614">
        <v>2</v>
      </c>
      <c r="E6614" t="s">
        <v>21081</v>
      </c>
      <c r="F6614" t="s">
        <v>13559</v>
      </c>
      <c r="G6614" t="s">
        <v>479</v>
      </c>
      <c r="H6614" t="s">
        <v>829</v>
      </c>
      <c r="J6614" s="5"/>
      <c r="K6614" s="2">
        <v>526.32000000000005</v>
      </c>
      <c r="L6614" s="5"/>
      <c r="M6614" s="2">
        <f t="shared" si="103"/>
        <v>-272785.12999999872</v>
      </c>
      <c r="P6614"/>
    </row>
    <row r="6615" spans="1:16" hidden="1">
      <c r="A6615" t="s">
        <v>21062</v>
      </c>
      <c r="B6615" s="1">
        <v>42136</v>
      </c>
      <c r="C6615" t="s">
        <v>674</v>
      </c>
      <c r="D6615">
        <v>2</v>
      </c>
      <c r="E6615" t="s">
        <v>21081</v>
      </c>
      <c r="F6615" t="s">
        <v>13559</v>
      </c>
      <c r="G6615" t="s">
        <v>479</v>
      </c>
      <c r="H6615" t="s">
        <v>829</v>
      </c>
      <c r="I6615" s="2">
        <v>526.32000000000005</v>
      </c>
      <c r="J6615" s="5"/>
      <c r="L6615" s="5"/>
      <c r="M6615" s="2">
        <f t="shared" si="103"/>
        <v>-272258.80999999872</v>
      </c>
      <c r="P6615"/>
    </row>
    <row r="6616" spans="1:16" hidden="1">
      <c r="A6616" t="s">
        <v>21086</v>
      </c>
      <c r="B6616" s="1">
        <v>42136</v>
      </c>
      <c r="C6616" t="s">
        <v>18</v>
      </c>
      <c r="D6616">
        <v>2</v>
      </c>
      <c r="E6616" t="s">
        <v>21102</v>
      </c>
      <c r="F6616" t="s">
        <v>13559</v>
      </c>
      <c r="G6616" t="s">
        <v>479</v>
      </c>
      <c r="H6616" t="s">
        <v>65</v>
      </c>
      <c r="I6616" s="2">
        <v>64.47</v>
      </c>
      <c r="J6616" s="5"/>
      <c r="L6616" s="5"/>
      <c r="M6616" s="2">
        <f t="shared" si="103"/>
        <v>-272194.33999999875</v>
      </c>
      <c r="P6616"/>
    </row>
    <row r="6617" spans="1:16" hidden="1">
      <c r="A6617" t="s">
        <v>21105</v>
      </c>
      <c r="B6617" s="1">
        <v>42136</v>
      </c>
      <c r="C6617" t="s">
        <v>21119</v>
      </c>
      <c r="D6617">
        <v>2</v>
      </c>
      <c r="E6617" t="s">
        <v>21120</v>
      </c>
      <c r="F6617" t="s">
        <v>7054</v>
      </c>
      <c r="G6617" t="s">
        <v>4</v>
      </c>
      <c r="H6617" t="s">
        <v>18998</v>
      </c>
      <c r="I6617" s="2">
        <v>1025</v>
      </c>
      <c r="J6617" s="5"/>
      <c r="L6617" s="5"/>
      <c r="M6617" s="2">
        <f t="shared" si="103"/>
        <v>-271169.33999999875</v>
      </c>
      <c r="P6617"/>
    </row>
    <row r="6618" spans="1:16" hidden="1">
      <c r="A6618" t="s">
        <v>21125</v>
      </c>
      <c r="B6618" s="1">
        <v>42136</v>
      </c>
      <c r="C6618" t="s">
        <v>21138</v>
      </c>
      <c r="D6618">
        <v>2</v>
      </c>
      <c r="E6618" t="s">
        <v>21139</v>
      </c>
      <c r="F6618" t="s">
        <v>7054</v>
      </c>
      <c r="G6618" t="s">
        <v>4</v>
      </c>
      <c r="H6618" t="s">
        <v>15321</v>
      </c>
      <c r="I6618" s="2">
        <v>1850</v>
      </c>
      <c r="J6618" s="5"/>
      <c r="L6618" s="5"/>
      <c r="M6618" s="2">
        <f t="shared" si="103"/>
        <v>-269319.33999999875</v>
      </c>
      <c r="P6618"/>
    </row>
    <row r="6619" spans="1:16" hidden="1">
      <c r="A6619" t="s">
        <v>21147</v>
      </c>
      <c r="B6619" s="1">
        <v>42136</v>
      </c>
      <c r="C6619" t="s">
        <v>21162</v>
      </c>
      <c r="D6619">
        <v>1</v>
      </c>
      <c r="E6619" t="s">
        <v>21163</v>
      </c>
      <c r="F6619" t="s">
        <v>13565</v>
      </c>
      <c r="G6619" t="s">
        <v>4</v>
      </c>
      <c r="H6619" t="s">
        <v>3482</v>
      </c>
      <c r="I6619" s="2">
        <v>109613.88</v>
      </c>
      <c r="J6619" s="5"/>
      <c r="L6619" s="5"/>
      <c r="M6619" s="2">
        <f t="shared" si="103"/>
        <v>-159705.45999999874</v>
      </c>
      <c r="P6619"/>
    </row>
    <row r="6620" spans="1:16" hidden="1">
      <c r="A6620" t="s">
        <v>21172</v>
      </c>
      <c r="B6620" s="1">
        <v>42136</v>
      </c>
      <c r="C6620" t="s">
        <v>21191</v>
      </c>
      <c r="D6620">
        <v>2</v>
      </c>
      <c r="E6620" t="s">
        <v>21192</v>
      </c>
      <c r="F6620" t="s">
        <v>7054</v>
      </c>
      <c r="G6620" t="s">
        <v>4</v>
      </c>
      <c r="H6620" t="s">
        <v>8202</v>
      </c>
      <c r="I6620" s="2">
        <v>1025</v>
      </c>
      <c r="J6620" s="5"/>
      <c r="L6620" s="5"/>
      <c r="M6620" s="2">
        <f t="shared" si="103"/>
        <v>-158680.45999999874</v>
      </c>
      <c r="P6620"/>
    </row>
    <row r="6621" spans="1:16" hidden="1">
      <c r="A6621" t="s">
        <v>21198</v>
      </c>
      <c r="B6621" s="1">
        <v>42136</v>
      </c>
      <c r="C6621" t="s">
        <v>6</v>
      </c>
      <c r="D6621">
        <v>1</v>
      </c>
      <c r="E6621" t="s">
        <v>21212</v>
      </c>
      <c r="F6621" t="s">
        <v>13610</v>
      </c>
      <c r="G6621" t="s">
        <v>4</v>
      </c>
      <c r="H6621" t="s">
        <v>21213</v>
      </c>
      <c r="I6621" s="2">
        <v>1999</v>
      </c>
      <c r="J6621" s="5"/>
      <c r="L6621" s="5"/>
      <c r="M6621" s="2">
        <f t="shared" si="103"/>
        <v>-156681.45999999874</v>
      </c>
      <c r="P6621"/>
    </row>
    <row r="6622" spans="1:16" hidden="1">
      <c r="A6622" t="s">
        <v>21219</v>
      </c>
      <c r="B6622" s="1">
        <v>42136</v>
      </c>
      <c r="C6622" t="s">
        <v>18</v>
      </c>
      <c r="D6622">
        <v>2</v>
      </c>
      <c r="E6622" t="s">
        <v>21234</v>
      </c>
      <c r="F6622" t="s">
        <v>13559</v>
      </c>
      <c r="G6622" t="s">
        <v>479</v>
      </c>
      <c r="H6622" t="s">
        <v>14264</v>
      </c>
      <c r="I6622" s="2">
        <v>83.95</v>
      </c>
      <c r="J6622" s="5"/>
      <c r="L6622" s="5"/>
      <c r="M6622" s="2">
        <f t="shared" si="103"/>
        <v>-156597.50999999873</v>
      </c>
      <c r="P6622"/>
    </row>
    <row r="6623" spans="1:16" hidden="1">
      <c r="A6623" t="s">
        <v>21242</v>
      </c>
      <c r="B6623" s="1">
        <v>42136</v>
      </c>
      <c r="C6623" t="s">
        <v>21260</v>
      </c>
      <c r="D6623">
        <v>2</v>
      </c>
      <c r="E6623" t="s">
        <v>21261</v>
      </c>
      <c r="F6623" t="s">
        <v>13559</v>
      </c>
      <c r="G6623" t="s">
        <v>313</v>
      </c>
      <c r="H6623" t="s">
        <v>2557</v>
      </c>
      <c r="J6623" s="5"/>
      <c r="K6623" s="2">
        <v>2541.92</v>
      </c>
      <c r="L6623" s="5"/>
      <c r="M6623" s="2">
        <f t="shared" si="103"/>
        <v>-159139.42999999874</v>
      </c>
      <c r="P6623"/>
    </row>
    <row r="6624" spans="1:16" hidden="1">
      <c r="A6624" t="s">
        <v>21242</v>
      </c>
      <c r="B6624" s="1">
        <v>42136</v>
      </c>
      <c r="C6624" t="s">
        <v>21260</v>
      </c>
      <c r="D6624">
        <v>2</v>
      </c>
      <c r="E6624" t="s">
        <v>21261</v>
      </c>
      <c r="F6624" t="s">
        <v>13559</v>
      </c>
      <c r="G6624" t="s">
        <v>313</v>
      </c>
      <c r="H6624" t="s">
        <v>2557</v>
      </c>
      <c r="I6624" s="2">
        <v>2541.92</v>
      </c>
      <c r="J6624" s="5"/>
      <c r="L6624" s="5"/>
      <c r="M6624" s="2">
        <f t="shared" si="103"/>
        <v>-156597.50999999873</v>
      </c>
      <c r="P6624"/>
    </row>
    <row r="6625" spans="1:16" hidden="1">
      <c r="A6625" t="s">
        <v>21267</v>
      </c>
      <c r="B6625" s="1">
        <v>42136</v>
      </c>
      <c r="C6625" t="s">
        <v>21284</v>
      </c>
      <c r="D6625">
        <v>2</v>
      </c>
      <c r="E6625" t="s">
        <v>21285</v>
      </c>
      <c r="F6625" t="s">
        <v>7054</v>
      </c>
      <c r="G6625" t="s">
        <v>4</v>
      </c>
      <c r="H6625" t="s">
        <v>2557</v>
      </c>
      <c r="I6625" s="2">
        <v>2200.02</v>
      </c>
      <c r="J6625" s="5"/>
      <c r="L6625" s="5"/>
      <c r="M6625" s="2">
        <f t="shared" si="103"/>
        <v>-154397.48999999874</v>
      </c>
      <c r="P6625"/>
    </row>
    <row r="6626" spans="1:16" hidden="1">
      <c r="A6626" t="s">
        <v>21292</v>
      </c>
      <c r="B6626" s="1">
        <v>42136</v>
      </c>
      <c r="C6626" t="s">
        <v>21305</v>
      </c>
      <c r="D6626">
        <v>2</v>
      </c>
      <c r="E6626" t="s">
        <v>21306</v>
      </c>
      <c r="F6626" t="s">
        <v>7054</v>
      </c>
      <c r="G6626" t="s">
        <v>4</v>
      </c>
      <c r="H6626" t="s">
        <v>21307</v>
      </c>
      <c r="I6626" s="2">
        <v>3940</v>
      </c>
      <c r="J6626" s="5"/>
      <c r="L6626" s="5"/>
      <c r="M6626" s="2">
        <f t="shared" si="103"/>
        <v>-150457.48999999874</v>
      </c>
      <c r="P6626"/>
    </row>
    <row r="6627" spans="1:16" hidden="1">
      <c r="A6627" t="s">
        <v>21317</v>
      </c>
      <c r="B6627" s="1">
        <v>42136</v>
      </c>
      <c r="C6627" t="s">
        <v>21329</v>
      </c>
      <c r="D6627">
        <v>2</v>
      </c>
      <c r="E6627" t="s">
        <v>21330</v>
      </c>
      <c r="F6627" t="s">
        <v>7054</v>
      </c>
      <c r="G6627" t="s">
        <v>4</v>
      </c>
      <c r="H6627" t="s">
        <v>1698</v>
      </c>
      <c r="I6627" s="2">
        <v>7009.42</v>
      </c>
      <c r="J6627" s="5"/>
      <c r="L6627" s="5"/>
      <c r="M6627" s="2">
        <f t="shared" si="103"/>
        <v>-143448.06999999873</v>
      </c>
      <c r="P6627"/>
    </row>
    <row r="6628" spans="1:16" hidden="1">
      <c r="A6628" t="s">
        <v>21343</v>
      </c>
      <c r="B6628" s="1">
        <v>42136</v>
      </c>
      <c r="C6628" t="s">
        <v>21357</v>
      </c>
      <c r="D6628">
        <v>2</v>
      </c>
      <c r="E6628" t="s">
        <v>21358</v>
      </c>
      <c r="F6628" t="s">
        <v>13559</v>
      </c>
      <c r="G6628" t="s">
        <v>479</v>
      </c>
      <c r="H6628" t="s">
        <v>2545</v>
      </c>
      <c r="J6628" s="5"/>
      <c r="K6628" s="2">
        <v>2000</v>
      </c>
      <c r="L6628" s="5"/>
      <c r="M6628" s="2">
        <f t="shared" si="103"/>
        <v>-145448.06999999873</v>
      </c>
      <c r="P6628"/>
    </row>
    <row r="6629" spans="1:16" hidden="1">
      <c r="A6629" t="s">
        <v>21343</v>
      </c>
      <c r="B6629" s="1">
        <v>42136</v>
      </c>
      <c r="C6629" t="s">
        <v>21357</v>
      </c>
      <c r="D6629">
        <v>2</v>
      </c>
      <c r="E6629" t="s">
        <v>21358</v>
      </c>
      <c r="F6629" t="s">
        <v>13559</v>
      </c>
      <c r="G6629" t="s">
        <v>479</v>
      </c>
      <c r="H6629" t="s">
        <v>2545</v>
      </c>
      <c r="I6629" s="2">
        <v>5270.56</v>
      </c>
      <c r="J6629" s="5"/>
      <c r="L6629" s="5"/>
      <c r="M6629" s="2">
        <f t="shared" si="103"/>
        <v>-140177.50999999873</v>
      </c>
      <c r="P6629"/>
    </row>
    <row r="6630" spans="1:16" hidden="1">
      <c r="A6630" t="s">
        <v>21369</v>
      </c>
      <c r="B6630" s="1">
        <v>42136</v>
      </c>
      <c r="C6630" t="s">
        <v>21382</v>
      </c>
      <c r="D6630">
        <v>2</v>
      </c>
      <c r="E6630" t="s">
        <v>21383</v>
      </c>
      <c r="F6630" t="s">
        <v>7054</v>
      </c>
      <c r="G6630" t="s">
        <v>4</v>
      </c>
      <c r="H6630" t="s">
        <v>462</v>
      </c>
      <c r="I6630" s="2">
        <v>600.01</v>
      </c>
      <c r="J6630" s="5"/>
      <c r="L6630" s="5"/>
      <c r="M6630" s="2">
        <f t="shared" si="103"/>
        <v>-139577.49999999872</v>
      </c>
      <c r="P6630"/>
    </row>
    <row r="6631" spans="1:16" hidden="1">
      <c r="A6631" t="s">
        <v>21391</v>
      </c>
      <c r="B6631" s="1">
        <v>42136</v>
      </c>
      <c r="C6631" t="s">
        <v>18</v>
      </c>
      <c r="D6631">
        <v>2</v>
      </c>
      <c r="E6631" t="s">
        <v>21404</v>
      </c>
      <c r="F6631" t="s">
        <v>13559</v>
      </c>
      <c r="G6631" t="s">
        <v>313</v>
      </c>
      <c r="H6631" t="s">
        <v>21405</v>
      </c>
      <c r="I6631" s="2">
        <v>138.11000000000001</v>
      </c>
      <c r="J6631" s="5"/>
      <c r="L6631" s="5"/>
      <c r="M6631" s="2">
        <f t="shared" si="103"/>
        <v>-139439.38999999873</v>
      </c>
      <c r="P6631"/>
    </row>
    <row r="6632" spans="1:16" hidden="1">
      <c r="A6632" t="s">
        <v>21414</v>
      </c>
      <c r="B6632" s="1">
        <v>42136</v>
      </c>
      <c r="C6632" t="s">
        <v>18</v>
      </c>
      <c r="D6632">
        <v>2</v>
      </c>
      <c r="E6632" t="s">
        <v>21423</v>
      </c>
      <c r="F6632" t="s">
        <v>13559</v>
      </c>
      <c r="G6632" t="s">
        <v>479</v>
      </c>
      <c r="H6632" t="s">
        <v>462</v>
      </c>
      <c r="J6632" s="5"/>
      <c r="K6632" s="2">
        <v>1595.9</v>
      </c>
      <c r="L6632" s="5"/>
      <c r="M6632" s="2">
        <f t="shared" si="103"/>
        <v>-141035.28999999873</v>
      </c>
      <c r="P6632"/>
    </row>
    <row r="6633" spans="1:16" hidden="1">
      <c r="A6633" t="s">
        <v>21414</v>
      </c>
      <c r="B6633" s="1">
        <v>42136</v>
      </c>
      <c r="C6633" t="s">
        <v>18</v>
      </c>
      <c r="D6633">
        <v>2</v>
      </c>
      <c r="E6633" t="s">
        <v>21423</v>
      </c>
      <c r="F6633" t="s">
        <v>13559</v>
      </c>
      <c r="G6633" t="s">
        <v>479</v>
      </c>
      <c r="H6633" t="s">
        <v>462</v>
      </c>
      <c r="I6633" s="2">
        <v>1949.5</v>
      </c>
      <c r="J6633" s="5"/>
      <c r="L6633" s="5"/>
      <c r="M6633" s="2">
        <f t="shared" si="103"/>
        <v>-139085.78999999873</v>
      </c>
      <c r="P6633"/>
    </row>
    <row r="6634" spans="1:16" hidden="1">
      <c r="A6634" t="s">
        <v>21435</v>
      </c>
      <c r="B6634" s="1">
        <v>42136</v>
      </c>
      <c r="C6634" t="s">
        <v>21444</v>
      </c>
      <c r="D6634">
        <v>2</v>
      </c>
      <c r="E6634" t="s">
        <v>21445</v>
      </c>
      <c r="F6634" t="s">
        <v>7054</v>
      </c>
      <c r="G6634" t="s">
        <v>4</v>
      </c>
      <c r="H6634" t="s">
        <v>21446</v>
      </c>
      <c r="I6634" s="2">
        <v>3230.01</v>
      </c>
      <c r="J6634" s="5"/>
      <c r="L6634" s="5"/>
      <c r="M6634" s="2">
        <f t="shared" si="103"/>
        <v>-135855.77999999872</v>
      </c>
      <c r="P6634"/>
    </row>
    <row r="6635" spans="1:16" hidden="1">
      <c r="A6635" t="s">
        <v>21458</v>
      </c>
      <c r="B6635" s="1">
        <v>42136</v>
      </c>
      <c r="C6635" t="s">
        <v>21471</v>
      </c>
      <c r="D6635">
        <v>1</v>
      </c>
      <c r="E6635" t="s">
        <v>21472</v>
      </c>
      <c r="F6635" t="s">
        <v>13565</v>
      </c>
      <c r="G6635" t="s">
        <v>4</v>
      </c>
      <c r="H6635" t="s">
        <v>5262</v>
      </c>
      <c r="I6635" s="2">
        <v>129500</v>
      </c>
      <c r="J6635" s="5"/>
      <c r="L6635" s="5"/>
      <c r="M6635" s="2">
        <f t="shared" si="103"/>
        <v>-6355.7799999987183</v>
      </c>
      <c r="P6635"/>
    </row>
    <row r="6636" spans="1:16" hidden="1">
      <c r="A6636" t="s">
        <v>21481</v>
      </c>
      <c r="B6636" s="1">
        <v>42136</v>
      </c>
      <c r="C6636" t="s">
        <v>21494</v>
      </c>
      <c r="D6636">
        <v>2</v>
      </c>
      <c r="E6636" t="s">
        <v>21495</v>
      </c>
      <c r="F6636" t="s">
        <v>7054</v>
      </c>
      <c r="G6636" t="s">
        <v>4</v>
      </c>
      <c r="H6636" t="s">
        <v>3585</v>
      </c>
      <c r="I6636" s="2">
        <v>1839.99</v>
      </c>
      <c r="J6636" s="5"/>
      <c r="L6636" s="5"/>
      <c r="M6636" s="2">
        <f t="shared" si="103"/>
        <v>-4515.7899999987185</v>
      </c>
      <c r="P6636"/>
    </row>
    <row r="6637" spans="1:16" hidden="1">
      <c r="A6637" t="s">
        <v>21505</v>
      </c>
      <c r="B6637" s="1">
        <v>42136</v>
      </c>
      <c r="C6637" t="s">
        <v>21517</v>
      </c>
      <c r="D6637">
        <v>2</v>
      </c>
      <c r="E6637" t="s">
        <v>21518</v>
      </c>
      <c r="F6637" t="s">
        <v>7054</v>
      </c>
      <c r="G6637" t="s">
        <v>4</v>
      </c>
      <c r="H6637" t="s">
        <v>21519</v>
      </c>
      <c r="I6637" s="2">
        <v>4100</v>
      </c>
      <c r="J6637" s="5"/>
      <c r="L6637" s="5"/>
      <c r="M6637" s="2">
        <f t="shared" si="103"/>
        <v>-415.78999999871849</v>
      </c>
      <c r="P6637"/>
    </row>
    <row r="6638" spans="1:16" hidden="1">
      <c r="A6638" t="s">
        <v>21532</v>
      </c>
      <c r="B6638" s="1">
        <v>42136</v>
      </c>
      <c r="C6638" t="s">
        <v>21541</v>
      </c>
      <c r="D6638">
        <v>2</v>
      </c>
      <c r="E6638" t="s">
        <v>21542</v>
      </c>
      <c r="F6638" t="s">
        <v>7054</v>
      </c>
      <c r="G6638" t="s">
        <v>4</v>
      </c>
      <c r="H6638" t="s">
        <v>21543</v>
      </c>
      <c r="I6638" s="2">
        <v>1025</v>
      </c>
      <c r="J6638" s="5"/>
      <c r="L6638" s="5"/>
      <c r="M6638" s="2">
        <f t="shared" si="103"/>
        <v>609.21000000128151</v>
      </c>
      <c r="P6638"/>
    </row>
    <row r="6639" spans="1:16" hidden="1">
      <c r="A6639" t="s">
        <v>21550</v>
      </c>
      <c r="B6639" s="1">
        <v>42136</v>
      </c>
      <c r="C6639" t="s">
        <v>18</v>
      </c>
      <c r="D6639">
        <v>2</v>
      </c>
      <c r="E6639" t="s">
        <v>21562</v>
      </c>
      <c r="F6639" t="s">
        <v>13559</v>
      </c>
      <c r="G6639" t="s">
        <v>479</v>
      </c>
      <c r="H6639" t="s">
        <v>3765</v>
      </c>
      <c r="I6639" s="2">
        <v>483.58</v>
      </c>
      <c r="J6639" s="5"/>
      <c r="L6639" s="5"/>
      <c r="M6639" s="2">
        <f t="shared" si="103"/>
        <v>1092.7900000012814</v>
      </c>
      <c r="P6639"/>
    </row>
    <row r="6640" spans="1:16" hidden="1">
      <c r="A6640" t="s">
        <v>21571</v>
      </c>
      <c r="B6640" s="1">
        <v>42136</v>
      </c>
      <c r="C6640" t="s">
        <v>21584</v>
      </c>
      <c r="D6640">
        <v>2</v>
      </c>
      <c r="E6640" t="s">
        <v>21585</v>
      </c>
      <c r="F6640" t="s">
        <v>7054</v>
      </c>
      <c r="G6640" t="s">
        <v>4</v>
      </c>
      <c r="H6640" t="s">
        <v>19020</v>
      </c>
      <c r="I6640" s="2">
        <v>1025</v>
      </c>
      <c r="J6640" s="5"/>
      <c r="L6640" s="5"/>
      <c r="M6640" s="2">
        <f t="shared" si="103"/>
        <v>2117.7900000012814</v>
      </c>
      <c r="P6640"/>
    </row>
    <row r="6641" spans="1:16" hidden="1">
      <c r="A6641" t="s">
        <v>21596</v>
      </c>
      <c r="B6641" s="1">
        <v>42136</v>
      </c>
      <c r="C6641" t="s">
        <v>18</v>
      </c>
      <c r="D6641">
        <v>2</v>
      </c>
      <c r="E6641" t="s">
        <v>21606</v>
      </c>
      <c r="F6641" t="s">
        <v>13559</v>
      </c>
      <c r="G6641" t="s">
        <v>479</v>
      </c>
      <c r="H6641" t="s">
        <v>3765</v>
      </c>
      <c r="I6641" s="2">
        <v>483.58</v>
      </c>
      <c r="J6641" s="5"/>
      <c r="L6641" s="5"/>
      <c r="M6641" s="2">
        <f t="shared" si="103"/>
        <v>2601.3700000012814</v>
      </c>
      <c r="P6641"/>
    </row>
    <row r="6642" spans="1:16" hidden="1">
      <c r="A6642" t="s">
        <v>21616</v>
      </c>
      <c r="B6642" s="1">
        <v>42136</v>
      </c>
      <c r="C6642" t="s">
        <v>21626</v>
      </c>
      <c r="D6642">
        <v>2</v>
      </c>
      <c r="E6642" t="s">
        <v>21627</v>
      </c>
      <c r="F6642" t="s">
        <v>7054</v>
      </c>
      <c r="G6642" t="s">
        <v>4</v>
      </c>
      <c r="H6642" t="s">
        <v>21628</v>
      </c>
      <c r="I6642" s="2">
        <v>664.6</v>
      </c>
      <c r="J6642" s="5"/>
      <c r="L6642" s="5"/>
      <c r="M6642" s="2">
        <f t="shared" si="103"/>
        <v>3265.9700000012813</v>
      </c>
      <c r="P6642"/>
    </row>
    <row r="6643" spans="1:16" hidden="1">
      <c r="A6643" t="s">
        <v>21642</v>
      </c>
      <c r="B6643" s="1">
        <v>42136</v>
      </c>
      <c r="C6643" t="s">
        <v>21652</v>
      </c>
      <c r="D6643">
        <v>2</v>
      </c>
      <c r="E6643" t="s">
        <v>21653</v>
      </c>
      <c r="F6643" t="s">
        <v>7054</v>
      </c>
      <c r="G6643" t="s">
        <v>4</v>
      </c>
      <c r="H6643" t="s">
        <v>21654</v>
      </c>
      <c r="I6643" s="2">
        <v>1840</v>
      </c>
      <c r="J6643" s="5"/>
      <c r="L6643" s="5"/>
      <c r="M6643" s="2">
        <f t="shared" si="103"/>
        <v>5105.9700000012817</v>
      </c>
      <c r="P6643"/>
    </row>
    <row r="6644" spans="1:16" hidden="1">
      <c r="A6644" t="s">
        <v>21667</v>
      </c>
      <c r="B6644" s="1">
        <v>42136</v>
      </c>
      <c r="C6644" t="s">
        <v>9542</v>
      </c>
      <c r="D6644">
        <v>2</v>
      </c>
      <c r="E6644" t="s">
        <v>21676</v>
      </c>
      <c r="F6644" t="s">
        <v>7054</v>
      </c>
      <c r="G6644" t="s">
        <v>4</v>
      </c>
      <c r="H6644" t="s">
        <v>2489</v>
      </c>
      <c r="J6644" s="5"/>
      <c r="K6644" s="2">
        <v>1366.67</v>
      </c>
      <c r="L6644" s="5"/>
      <c r="M6644" s="2">
        <f t="shared" si="103"/>
        <v>3739.3000000012817</v>
      </c>
      <c r="P6644"/>
    </row>
    <row r="6645" spans="1:16" hidden="1">
      <c r="A6645" t="s">
        <v>21667</v>
      </c>
      <c r="B6645" s="1">
        <v>42136</v>
      </c>
      <c r="C6645" t="s">
        <v>9542</v>
      </c>
      <c r="D6645">
        <v>2</v>
      </c>
      <c r="E6645" t="s">
        <v>21676</v>
      </c>
      <c r="F6645" t="s">
        <v>7054</v>
      </c>
      <c r="G6645" t="s">
        <v>4</v>
      </c>
      <c r="H6645" t="s">
        <v>2489</v>
      </c>
      <c r="I6645" s="2">
        <v>1366.67</v>
      </c>
      <c r="J6645" s="5"/>
      <c r="L6645" s="5"/>
      <c r="M6645" s="2">
        <f t="shared" si="103"/>
        <v>5105.9700000012817</v>
      </c>
      <c r="P6645"/>
    </row>
    <row r="6646" spans="1:16" hidden="1">
      <c r="A6646" t="s">
        <v>21692</v>
      </c>
      <c r="B6646" s="1">
        <v>42136</v>
      </c>
      <c r="C6646" t="s">
        <v>9548</v>
      </c>
      <c r="D6646">
        <v>2</v>
      </c>
      <c r="E6646" t="s">
        <v>21703</v>
      </c>
      <c r="F6646" t="s">
        <v>7054</v>
      </c>
      <c r="G6646" t="s">
        <v>4</v>
      </c>
      <c r="H6646" t="s">
        <v>2489</v>
      </c>
      <c r="J6646" s="5"/>
      <c r="K6646" s="2">
        <v>1366.67</v>
      </c>
      <c r="L6646" s="5"/>
      <c r="M6646" s="2">
        <f t="shared" si="103"/>
        <v>3739.3000000012817</v>
      </c>
      <c r="P6646"/>
    </row>
    <row r="6647" spans="1:16" hidden="1">
      <c r="A6647" t="s">
        <v>21692</v>
      </c>
      <c r="B6647" s="1">
        <v>42136</v>
      </c>
      <c r="C6647" t="s">
        <v>9548</v>
      </c>
      <c r="D6647">
        <v>2</v>
      </c>
      <c r="E6647" t="s">
        <v>21703</v>
      </c>
      <c r="F6647" t="s">
        <v>7054</v>
      </c>
      <c r="G6647" t="s">
        <v>4</v>
      </c>
      <c r="H6647" t="s">
        <v>2489</v>
      </c>
      <c r="I6647" s="2">
        <v>1366.67</v>
      </c>
      <c r="J6647" s="5"/>
      <c r="L6647" s="5"/>
      <c r="M6647" s="2">
        <f t="shared" si="103"/>
        <v>5105.9700000012817</v>
      </c>
      <c r="P6647"/>
    </row>
    <row r="6648" spans="1:16" hidden="1">
      <c r="A6648" t="s">
        <v>21717</v>
      </c>
      <c r="B6648" s="1">
        <v>42136</v>
      </c>
      <c r="C6648" t="s">
        <v>9555</v>
      </c>
      <c r="D6648">
        <v>2</v>
      </c>
      <c r="E6648" t="s">
        <v>21727</v>
      </c>
      <c r="F6648" t="s">
        <v>7054</v>
      </c>
      <c r="G6648" t="s">
        <v>4</v>
      </c>
      <c r="H6648" t="s">
        <v>2489</v>
      </c>
      <c r="J6648" s="5"/>
      <c r="K6648" s="2">
        <v>1366.65</v>
      </c>
      <c r="L6648" s="5"/>
      <c r="M6648" s="2">
        <f t="shared" si="103"/>
        <v>3739.3200000012816</v>
      </c>
      <c r="P6648"/>
    </row>
    <row r="6649" spans="1:16" hidden="1">
      <c r="A6649" t="s">
        <v>21717</v>
      </c>
      <c r="B6649" s="1">
        <v>42136</v>
      </c>
      <c r="C6649" t="s">
        <v>9555</v>
      </c>
      <c r="D6649">
        <v>2</v>
      </c>
      <c r="E6649" t="s">
        <v>21727</v>
      </c>
      <c r="F6649" t="s">
        <v>7054</v>
      </c>
      <c r="G6649" t="s">
        <v>4</v>
      </c>
      <c r="H6649" t="s">
        <v>2489</v>
      </c>
      <c r="I6649" s="2">
        <v>1366.65</v>
      </c>
      <c r="J6649" s="5"/>
      <c r="L6649" s="5"/>
      <c r="M6649" s="2">
        <f t="shared" si="103"/>
        <v>5105.9700000012817</v>
      </c>
      <c r="P6649"/>
    </row>
    <row r="6650" spans="1:16" hidden="1">
      <c r="A6650" t="s">
        <v>21741</v>
      </c>
      <c r="B6650" s="1">
        <v>42136</v>
      </c>
      <c r="C6650" t="s">
        <v>21751</v>
      </c>
      <c r="D6650">
        <v>2</v>
      </c>
      <c r="E6650" t="s">
        <v>21752</v>
      </c>
      <c r="F6650" t="s">
        <v>7054</v>
      </c>
      <c r="G6650" t="s">
        <v>4</v>
      </c>
      <c r="H6650" t="s">
        <v>4478</v>
      </c>
      <c r="I6650" s="2">
        <v>1025</v>
      </c>
      <c r="J6650" s="5"/>
      <c r="L6650" s="5"/>
      <c r="M6650" s="2">
        <f t="shared" si="103"/>
        <v>6130.9700000012817</v>
      </c>
      <c r="P6650"/>
    </row>
    <row r="6651" spans="1:16" hidden="1">
      <c r="A6651" s="35" t="s">
        <v>3872</v>
      </c>
      <c r="B6651" s="36">
        <v>42137</v>
      </c>
      <c r="C6651" s="35" t="s">
        <v>6</v>
      </c>
      <c r="D6651" s="35">
        <v>1</v>
      </c>
      <c r="E6651" s="35" t="s">
        <v>3876</v>
      </c>
      <c r="F6651" s="35" t="s">
        <v>29</v>
      </c>
      <c r="G6651" s="35" t="s">
        <v>4</v>
      </c>
      <c r="H6651" s="35" t="s">
        <v>2455</v>
      </c>
      <c r="I6651" s="11">
        <v>246.98</v>
      </c>
      <c r="J6651" s="12"/>
      <c r="K6651" s="11"/>
      <c r="L6651" s="12"/>
      <c r="M6651" s="11">
        <f t="shared" si="103"/>
        <v>6377.9500000012813</v>
      </c>
      <c r="P6651"/>
    </row>
    <row r="6652" spans="1:16" hidden="1">
      <c r="A6652" t="s">
        <v>3899</v>
      </c>
      <c r="B6652" s="1">
        <v>42137</v>
      </c>
      <c r="C6652" t="s">
        <v>6</v>
      </c>
      <c r="D6652">
        <v>1</v>
      </c>
      <c r="E6652" t="s">
        <v>3904</v>
      </c>
      <c r="F6652" t="s">
        <v>29</v>
      </c>
      <c r="G6652" t="s">
        <v>4</v>
      </c>
      <c r="H6652" t="s">
        <v>3905</v>
      </c>
      <c r="I6652" s="2">
        <v>5800</v>
      </c>
      <c r="J6652" s="5"/>
      <c r="L6652" s="5"/>
      <c r="M6652" s="2">
        <f t="shared" si="103"/>
        <v>12177.950000001281</v>
      </c>
      <c r="P6652"/>
    </row>
    <row r="6653" spans="1:16" hidden="1">
      <c r="A6653" t="s">
        <v>3934</v>
      </c>
      <c r="B6653" s="1">
        <v>42137</v>
      </c>
      <c r="C6653" t="s">
        <v>3940</v>
      </c>
      <c r="D6653">
        <v>2</v>
      </c>
      <c r="E6653" t="s">
        <v>3941</v>
      </c>
      <c r="F6653" t="s">
        <v>78</v>
      </c>
      <c r="G6653" t="s">
        <v>4</v>
      </c>
      <c r="H6653" t="s">
        <v>3942</v>
      </c>
      <c r="J6653" s="5"/>
      <c r="K6653" s="2">
        <v>1840</v>
      </c>
      <c r="L6653" s="5"/>
      <c r="M6653" s="2">
        <f t="shared" si="103"/>
        <v>10337.950000001281</v>
      </c>
      <c r="P6653"/>
    </row>
    <row r="6654" spans="1:16" hidden="1">
      <c r="A6654" t="s">
        <v>3943</v>
      </c>
      <c r="B6654" s="1">
        <v>42137</v>
      </c>
      <c r="C6654" t="s">
        <v>11</v>
      </c>
      <c r="D6654">
        <v>1</v>
      </c>
      <c r="E6654" t="s">
        <v>3951</v>
      </c>
      <c r="F6654" t="s">
        <v>16</v>
      </c>
      <c r="G6654" t="s">
        <v>4</v>
      </c>
      <c r="H6654" t="s">
        <v>1478</v>
      </c>
      <c r="J6654" s="5"/>
      <c r="K6654" s="2">
        <v>2977.53</v>
      </c>
      <c r="L6654" s="5"/>
      <c r="M6654" s="2">
        <f t="shared" si="103"/>
        <v>7360.4200000012806</v>
      </c>
      <c r="P6654"/>
    </row>
    <row r="6655" spans="1:16" hidden="1">
      <c r="A6655" t="s">
        <v>3952</v>
      </c>
      <c r="B6655" s="1">
        <v>42137</v>
      </c>
      <c r="C6655" t="s">
        <v>11</v>
      </c>
      <c r="D6655">
        <v>1</v>
      </c>
      <c r="E6655" t="s">
        <v>3959</v>
      </c>
      <c r="F6655" t="s">
        <v>13</v>
      </c>
      <c r="G6655" t="s">
        <v>4</v>
      </c>
      <c r="H6655" t="s">
        <v>3960</v>
      </c>
      <c r="J6655" s="5"/>
      <c r="K6655" s="2">
        <v>30000</v>
      </c>
      <c r="L6655" s="5"/>
      <c r="M6655" s="2">
        <f t="shared" si="103"/>
        <v>-22639.579999998721</v>
      </c>
      <c r="P6655"/>
    </row>
    <row r="6656" spans="1:16" hidden="1">
      <c r="A6656" t="s">
        <v>4012</v>
      </c>
      <c r="B6656" s="1">
        <v>42137</v>
      </c>
      <c r="C6656" t="s">
        <v>6</v>
      </c>
      <c r="D6656">
        <v>1</v>
      </c>
      <c r="E6656" t="s">
        <v>4014</v>
      </c>
      <c r="F6656" t="s">
        <v>29</v>
      </c>
      <c r="G6656" t="s">
        <v>4</v>
      </c>
      <c r="H6656" t="s">
        <v>4015</v>
      </c>
      <c r="I6656" s="2">
        <v>1300</v>
      </c>
      <c r="J6656" s="5"/>
      <c r="L6656" s="5"/>
      <c r="M6656" s="2">
        <f t="shared" si="103"/>
        <v>-21339.579999998721</v>
      </c>
      <c r="P6656"/>
    </row>
    <row r="6657" spans="1:16" hidden="1">
      <c r="A6657" t="s">
        <v>4020</v>
      </c>
      <c r="B6657" s="1">
        <v>42137</v>
      </c>
      <c r="C6657" t="s">
        <v>6</v>
      </c>
      <c r="D6657">
        <v>1</v>
      </c>
      <c r="E6657" t="s">
        <v>4022</v>
      </c>
      <c r="F6657" t="s">
        <v>8</v>
      </c>
      <c r="G6657" t="s">
        <v>4</v>
      </c>
      <c r="H6657" t="s">
        <v>4023</v>
      </c>
      <c r="I6657" s="2">
        <v>1720.99</v>
      </c>
      <c r="J6657" s="5"/>
      <c r="L6657" s="5"/>
      <c r="M6657" s="2">
        <f t="shared" si="103"/>
        <v>-19618.58999999872</v>
      </c>
      <c r="P6657"/>
    </row>
    <row r="6658" spans="1:16" hidden="1">
      <c r="A6658" t="s">
        <v>4024</v>
      </c>
      <c r="B6658" s="1">
        <v>42137</v>
      </c>
      <c r="C6658" t="s">
        <v>6</v>
      </c>
      <c r="D6658">
        <v>1</v>
      </c>
      <c r="E6658" t="s">
        <v>4028</v>
      </c>
      <c r="F6658" t="s">
        <v>29</v>
      </c>
      <c r="G6658" t="s">
        <v>4</v>
      </c>
      <c r="H6658" t="s">
        <v>4023</v>
      </c>
      <c r="I6658" s="2">
        <v>4023.6</v>
      </c>
      <c r="J6658" s="5"/>
      <c r="L6658" s="5"/>
      <c r="M6658" s="2">
        <f t="shared" si="103"/>
        <v>-15594.989999998719</v>
      </c>
      <c r="P6658"/>
    </row>
    <row r="6659" spans="1:16" hidden="1">
      <c r="A6659" t="s">
        <v>4029</v>
      </c>
      <c r="B6659" s="1">
        <v>42137</v>
      </c>
      <c r="C6659" t="s">
        <v>11</v>
      </c>
      <c r="D6659">
        <v>1</v>
      </c>
      <c r="E6659" t="s">
        <v>4038</v>
      </c>
      <c r="F6659" t="s">
        <v>16</v>
      </c>
      <c r="G6659" t="s">
        <v>4</v>
      </c>
      <c r="H6659" t="s">
        <v>3643</v>
      </c>
      <c r="J6659" s="5"/>
      <c r="K6659" s="2">
        <v>2028</v>
      </c>
      <c r="L6659" s="5"/>
      <c r="M6659" s="2">
        <f t="shared" si="103"/>
        <v>-17622.989999998717</v>
      </c>
      <c r="P6659"/>
    </row>
    <row r="6660" spans="1:16" hidden="1">
      <c r="A6660" t="s">
        <v>4062</v>
      </c>
      <c r="B6660" s="1">
        <v>42137</v>
      </c>
      <c r="C6660" t="s">
        <v>6</v>
      </c>
      <c r="D6660">
        <v>1</v>
      </c>
      <c r="E6660" t="s">
        <v>4067</v>
      </c>
      <c r="F6660" t="s">
        <v>8</v>
      </c>
      <c r="G6660" t="s">
        <v>4</v>
      </c>
      <c r="H6660" t="s">
        <v>564</v>
      </c>
      <c r="I6660" s="2">
        <v>600</v>
      </c>
      <c r="J6660" s="5"/>
      <c r="L6660" s="5"/>
      <c r="M6660" s="2">
        <f t="shared" si="103"/>
        <v>-17022.989999998717</v>
      </c>
      <c r="P6660"/>
    </row>
    <row r="6661" spans="1:16" hidden="1">
      <c r="A6661" t="s">
        <v>4068</v>
      </c>
      <c r="B6661" s="1">
        <v>42137</v>
      </c>
      <c r="C6661" t="s">
        <v>6</v>
      </c>
      <c r="D6661">
        <v>1</v>
      </c>
      <c r="E6661" t="s">
        <v>4071</v>
      </c>
      <c r="F6661" t="s">
        <v>29</v>
      </c>
      <c r="G6661" t="s">
        <v>4</v>
      </c>
      <c r="H6661" t="s">
        <v>4072</v>
      </c>
      <c r="I6661" s="2">
        <v>122</v>
      </c>
      <c r="J6661" s="5"/>
      <c r="L6661" s="5"/>
      <c r="M6661" s="2">
        <f t="shared" si="103"/>
        <v>-16900.989999998717</v>
      </c>
      <c r="P6661"/>
    </row>
    <row r="6662" spans="1:16" hidden="1">
      <c r="A6662" t="s">
        <v>4078</v>
      </c>
      <c r="B6662" s="1">
        <v>42137</v>
      </c>
      <c r="C6662" t="s">
        <v>6</v>
      </c>
      <c r="D6662">
        <v>1</v>
      </c>
      <c r="E6662" t="s">
        <v>4079</v>
      </c>
      <c r="F6662" t="s">
        <v>29</v>
      </c>
      <c r="G6662" t="s">
        <v>4</v>
      </c>
      <c r="H6662" t="s">
        <v>4080</v>
      </c>
      <c r="I6662" s="2">
        <v>1529.1</v>
      </c>
      <c r="J6662" s="5"/>
      <c r="L6662" s="5"/>
      <c r="M6662" s="2">
        <f t="shared" si="103"/>
        <v>-15371.889999998717</v>
      </c>
      <c r="P6662"/>
    </row>
    <row r="6663" spans="1:16" hidden="1">
      <c r="A6663" t="s">
        <v>4086</v>
      </c>
      <c r="B6663" s="1">
        <v>42137</v>
      </c>
      <c r="C6663" t="s">
        <v>1</v>
      </c>
      <c r="D6663">
        <v>1</v>
      </c>
      <c r="E6663" t="s">
        <v>4087</v>
      </c>
      <c r="F6663" t="s">
        <v>16</v>
      </c>
      <c r="G6663" t="s">
        <v>4</v>
      </c>
      <c r="H6663" t="s">
        <v>4088</v>
      </c>
      <c r="J6663" s="5"/>
      <c r="K6663" s="2">
        <v>47000</v>
      </c>
      <c r="L6663" s="5"/>
      <c r="M6663" s="2">
        <f t="shared" si="103"/>
        <v>-62371.889999998719</v>
      </c>
      <c r="P6663"/>
    </row>
    <row r="6664" spans="1:16" hidden="1">
      <c r="A6664" t="s">
        <v>4092</v>
      </c>
      <c r="B6664" s="1">
        <v>42137</v>
      </c>
      <c r="C6664" t="s">
        <v>11</v>
      </c>
      <c r="D6664">
        <v>1</v>
      </c>
      <c r="E6664" t="s">
        <v>4100</v>
      </c>
      <c r="F6664" t="s">
        <v>13</v>
      </c>
      <c r="G6664" t="s">
        <v>4</v>
      </c>
      <c r="H6664" t="s">
        <v>4101</v>
      </c>
      <c r="J6664" s="5"/>
      <c r="K6664" s="2">
        <v>50000</v>
      </c>
      <c r="L6664" s="5"/>
      <c r="M6664" s="2">
        <f t="shared" si="103"/>
        <v>-112371.88999999872</v>
      </c>
      <c r="P6664"/>
    </row>
    <row r="6665" spans="1:16" hidden="1">
      <c r="A6665" t="s">
        <v>4108</v>
      </c>
      <c r="B6665" s="1">
        <v>42137</v>
      </c>
      <c r="C6665" t="s">
        <v>6</v>
      </c>
      <c r="D6665">
        <v>1</v>
      </c>
      <c r="E6665" t="s">
        <v>4118</v>
      </c>
      <c r="F6665" t="s">
        <v>29</v>
      </c>
      <c r="G6665" t="s">
        <v>4</v>
      </c>
      <c r="H6665" t="s">
        <v>4119</v>
      </c>
      <c r="I6665" s="2">
        <v>2496.04</v>
      </c>
      <c r="J6665" s="5"/>
      <c r="L6665" s="5"/>
      <c r="M6665" s="2">
        <f t="shared" ref="M6665:M6728" si="104">+M6664+I6665-K6665</f>
        <v>-109875.84999999873</v>
      </c>
      <c r="P6665"/>
    </row>
    <row r="6666" spans="1:16" hidden="1">
      <c r="A6666" t="s">
        <v>4129</v>
      </c>
      <c r="B6666" s="1">
        <v>42137</v>
      </c>
      <c r="C6666" t="s">
        <v>11</v>
      </c>
      <c r="D6666">
        <v>1</v>
      </c>
      <c r="E6666" t="s">
        <v>4133</v>
      </c>
      <c r="F6666" t="s">
        <v>13</v>
      </c>
      <c r="G6666" t="s">
        <v>4</v>
      </c>
      <c r="H6666" t="s">
        <v>2112</v>
      </c>
      <c r="J6666" s="5"/>
      <c r="K6666" s="2">
        <v>12299.75</v>
      </c>
      <c r="L6666" s="5"/>
      <c r="M6666" s="2">
        <f t="shared" si="104"/>
        <v>-122175.59999999873</v>
      </c>
      <c r="P6666"/>
    </row>
    <row r="6667" spans="1:16" hidden="1">
      <c r="A6667" t="s">
        <v>4134</v>
      </c>
      <c r="B6667" s="1">
        <v>42137</v>
      </c>
      <c r="C6667" t="s">
        <v>200</v>
      </c>
      <c r="D6667">
        <v>1</v>
      </c>
      <c r="E6667" t="s">
        <v>4138</v>
      </c>
      <c r="F6667" t="s">
        <v>16</v>
      </c>
      <c r="G6667" t="s">
        <v>4</v>
      </c>
      <c r="H6667" t="s">
        <v>200</v>
      </c>
      <c r="J6667" s="5"/>
      <c r="K6667" s="2">
        <v>13984.59</v>
      </c>
      <c r="L6667" s="5"/>
      <c r="M6667" s="2">
        <f t="shared" si="104"/>
        <v>-136160.18999999872</v>
      </c>
      <c r="P6667"/>
    </row>
    <row r="6668" spans="1:16" hidden="1">
      <c r="A6668" t="s">
        <v>4139</v>
      </c>
      <c r="B6668" s="1">
        <v>42137</v>
      </c>
      <c r="C6668" t="s">
        <v>195</v>
      </c>
      <c r="D6668">
        <v>1</v>
      </c>
      <c r="E6668" t="s">
        <v>4143</v>
      </c>
      <c r="F6668" t="s">
        <v>13</v>
      </c>
      <c r="G6668" t="s">
        <v>4</v>
      </c>
      <c r="H6668" t="s">
        <v>195</v>
      </c>
      <c r="J6668" s="5"/>
      <c r="K6668" s="2">
        <v>17030</v>
      </c>
      <c r="L6668" s="5"/>
      <c r="M6668" s="2">
        <f t="shared" si="104"/>
        <v>-153190.18999999872</v>
      </c>
      <c r="P6668"/>
    </row>
    <row r="6669" spans="1:16" hidden="1">
      <c r="A6669" t="s">
        <v>4144</v>
      </c>
      <c r="B6669" s="1">
        <v>42137</v>
      </c>
      <c r="C6669" t="s">
        <v>18</v>
      </c>
      <c r="D6669">
        <v>1</v>
      </c>
      <c r="E6669" t="s">
        <v>4147</v>
      </c>
      <c r="F6669" t="s">
        <v>13</v>
      </c>
      <c r="G6669" t="s">
        <v>4</v>
      </c>
      <c r="H6669" t="s">
        <v>18</v>
      </c>
      <c r="J6669" s="5"/>
      <c r="K6669" s="2">
        <v>31745.83</v>
      </c>
      <c r="L6669" s="5"/>
      <c r="M6669" s="2">
        <f t="shared" si="104"/>
        <v>-184936.01999999874</v>
      </c>
      <c r="P6669"/>
    </row>
    <row r="6670" spans="1:16" hidden="1">
      <c r="A6670" t="s">
        <v>21762</v>
      </c>
      <c r="B6670" s="1">
        <v>42137</v>
      </c>
      <c r="C6670" t="s">
        <v>18</v>
      </c>
      <c r="D6670">
        <v>2</v>
      </c>
      <c r="E6670" t="s">
        <v>21783</v>
      </c>
      <c r="F6670" t="s">
        <v>13559</v>
      </c>
      <c r="G6670" t="s">
        <v>479</v>
      </c>
      <c r="H6670" t="s">
        <v>9505</v>
      </c>
      <c r="I6670" s="2">
        <v>909.15</v>
      </c>
      <c r="J6670" s="5"/>
      <c r="L6670" s="5"/>
      <c r="M6670" s="2">
        <f t="shared" si="104"/>
        <v>-184026.86999999874</v>
      </c>
      <c r="P6670"/>
    </row>
    <row r="6671" spans="1:16" hidden="1">
      <c r="A6671" t="s">
        <v>21789</v>
      </c>
      <c r="B6671" s="1">
        <v>42137</v>
      </c>
      <c r="C6671" t="s">
        <v>21806</v>
      </c>
      <c r="D6671">
        <v>2</v>
      </c>
      <c r="E6671" t="s">
        <v>21807</v>
      </c>
      <c r="F6671" t="s">
        <v>7054</v>
      </c>
      <c r="G6671" t="s">
        <v>4</v>
      </c>
      <c r="H6671" t="s">
        <v>21808</v>
      </c>
      <c r="I6671" s="2">
        <v>1305</v>
      </c>
      <c r="J6671" s="5"/>
      <c r="L6671" s="5"/>
      <c r="M6671" s="2">
        <f t="shared" si="104"/>
        <v>-182721.86999999874</v>
      </c>
      <c r="P6671"/>
    </row>
    <row r="6672" spans="1:16" hidden="1">
      <c r="A6672" t="s">
        <v>21812</v>
      </c>
      <c r="B6672" s="1">
        <v>42137</v>
      </c>
      <c r="C6672" t="s">
        <v>21825</v>
      </c>
      <c r="D6672">
        <v>2</v>
      </c>
      <c r="E6672" t="s">
        <v>21826</v>
      </c>
      <c r="F6672" t="s">
        <v>7054</v>
      </c>
      <c r="G6672" t="s">
        <v>4</v>
      </c>
      <c r="H6672" t="s">
        <v>7013</v>
      </c>
      <c r="I6672" s="2">
        <v>1025</v>
      </c>
      <c r="J6672" s="5"/>
      <c r="L6672" s="5"/>
      <c r="M6672" s="2">
        <f t="shared" si="104"/>
        <v>-181696.86999999874</v>
      </c>
      <c r="P6672"/>
    </row>
    <row r="6673" spans="1:16" hidden="1">
      <c r="A6673" t="s">
        <v>21831</v>
      </c>
      <c r="B6673" s="1">
        <v>42137</v>
      </c>
      <c r="C6673" t="s">
        <v>13633</v>
      </c>
      <c r="D6673">
        <v>1</v>
      </c>
      <c r="E6673" t="s">
        <v>21850</v>
      </c>
      <c r="F6673" t="s">
        <v>13561</v>
      </c>
      <c r="G6673" t="s">
        <v>4</v>
      </c>
      <c r="H6673" t="s">
        <v>832</v>
      </c>
      <c r="I6673" s="2">
        <v>5000</v>
      </c>
      <c r="J6673" s="5"/>
      <c r="L6673" s="5"/>
      <c r="M6673" s="2">
        <f t="shared" si="104"/>
        <v>-176696.86999999874</v>
      </c>
      <c r="P6673"/>
    </row>
    <row r="6674" spans="1:16" hidden="1">
      <c r="A6674" t="s">
        <v>21853</v>
      </c>
      <c r="B6674" s="1">
        <v>42137</v>
      </c>
      <c r="C6674" t="s">
        <v>18</v>
      </c>
      <c r="D6674">
        <v>2</v>
      </c>
      <c r="E6674" t="s">
        <v>21870</v>
      </c>
      <c r="F6674" t="s">
        <v>13559</v>
      </c>
      <c r="G6674" t="s">
        <v>479</v>
      </c>
      <c r="H6674" t="s">
        <v>6590</v>
      </c>
      <c r="I6674" s="2">
        <v>483.58</v>
      </c>
      <c r="J6674" s="5"/>
      <c r="L6674" s="5"/>
      <c r="M6674" s="2">
        <f t="shared" si="104"/>
        <v>-176213.28999999876</v>
      </c>
      <c r="P6674"/>
    </row>
    <row r="6675" spans="1:16" hidden="1">
      <c r="A6675" t="s">
        <v>21875</v>
      </c>
      <c r="B6675" s="1">
        <v>42137</v>
      </c>
      <c r="C6675" t="s">
        <v>21897</v>
      </c>
      <c r="D6675">
        <v>2</v>
      </c>
      <c r="E6675" t="s">
        <v>21898</v>
      </c>
      <c r="F6675" t="s">
        <v>7054</v>
      </c>
      <c r="G6675" t="s">
        <v>4</v>
      </c>
      <c r="H6675" t="s">
        <v>6570</v>
      </c>
      <c r="I6675" s="2">
        <v>4100</v>
      </c>
      <c r="J6675" s="5"/>
      <c r="L6675" s="5"/>
      <c r="M6675" s="2">
        <f t="shared" si="104"/>
        <v>-172113.28999999876</v>
      </c>
      <c r="P6675"/>
    </row>
    <row r="6676" spans="1:16" hidden="1">
      <c r="A6676" t="s">
        <v>21902</v>
      </c>
      <c r="B6676" s="1">
        <v>42137</v>
      </c>
      <c r="C6676" t="s">
        <v>3940</v>
      </c>
      <c r="D6676">
        <v>2</v>
      </c>
      <c r="E6676" t="s">
        <v>21920</v>
      </c>
      <c r="F6676" t="s">
        <v>7054</v>
      </c>
      <c r="G6676" t="s">
        <v>4</v>
      </c>
      <c r="H6676" t="s">
        <v>3942</v>
      </c>
      <c r="I6676" s="2">
        <v>1840</v>
      </c>
      <c r="J6676" s="5"/>
      <c r="L6676" s="5"/>
      <c r="M6676" s="2">
        <f t="shared" si="104"/>
        <v>-170273.28999999876</v>
      </c>
      <c r="P6676"/>
    </row>
    <row r="6677" spans="1:16" hidden="1">
      <c r="A6677" t="s">
        <v>21924</v>
      </c>
      <c r="B6677" s="1">
        <v>42137</v>
      </c>
      <c r="C6677" t="s">
        <v>1419</v>
      </c>
      <c r="D6677">
        <v>2</v>
      </c>
      <c r="E6677" t="s">
        <v>21942</v>
      </c>
      <c r="F6677" t="s">
        <v>13559</v>
      </c>
      <c r="G6677" t="s">
        <v>479</v>
      </c>
      <c r="H6677" t="s">
        <v>1804</v>
      </c>
      <c r="I6677" s="2">
        <v>2977.53</v>
      </c>
      <c r="J6677" s="5"/>
      <c r="L6677" s="5"/>
      <c r="M6677" s="2">
        <f t="shared" si="104"/>
        <v>-167295.75999999876</v>
      </c>
      <c r="P6677"/>
    </row>
    <row r="6678" spans="1:16" hidden="1">
      <c r="A6678" t="s">
        <v>21947</v>
      </c>
      <c r="B6678" s="1">
        <v>42137</v>
      </c>
      <c r="C6678" t="s">
        <v>3940</v>
      </c>
      <c r="D6678">
        <v>2</v>
      </c>
      <c r="E6678" t="s">
        <v>21962</v>
      </c>
      <c r="F6678" t="s">
        <v>7054</v>
      </c>
      <c r="G6678" t="s">
        <v>4</v>
      </c>
      <c r="H6678" t="s">
        <v>3942</v>
      </c>
      <c r="I6678" s="2">
        <v>1840</v>
      </c>
      <c r="J6678" s="5"/>
      <c r="L6678" s="5"/>
      <c r="M6678" s="2">
        <f t="shared" si="104"/>
        <v>-165455.75999999876</v>
      </c>
      <c r="P6678"/>
    </row>
    <row r="6679" spans="1:16" hidden="1">
      <c r="A6679" t="s">
        <v>21965</v>
      </c>
      <c r="B6679" s="1">
        <v>42137</v>
      </c>
      <c r="C6679" t="s">
        <v>21982</v>
      </c>
      <c r="D6679">
        <v>1</v>
      </c>
      <c r="E6679" t="s">
        <v>21983</v>
      </c>
      <c r="F6679" t="s">
        <v>13565</v>
      </c>
      <c r="G6679" t="s">
        <v>4</v>
      </c>
      <c r="H6679" t="s">
        <v>21984</v>
      </c>
      <c r="I6679" s="2">
        <v>30000</v>
      </c>
      <c r="J6679" s="5"/>
      <c r="L6679" s="5"/>
      <c r="M6679" s="2">
        <f t="shared" si="104"/>
        <v>-135455.75999999876</v>
      </c>
      <c r="P6679"/>
    </row>
    <row r="6680" spans="1:16" hidden="1">
      <c r="A6680" t="s">
        <v>21989</v>
      </c>
      <c r="B6680" s="1">
        <v>42137</v>
      </c>
      <c r="C6680" t="s">
        <v>18</v>
      </c>
      <c r="D6680">
        <v>2</v>
      </c>
      <c r="E6680" t="s">
        <v>22008</v>
      </c>
      <c r="F6680" t="s">
        <v>13559</v>
      </c>
      <c r="G6680" t="s">
        <v>479</v>
      </c>
      <c r="H6680" t="s">
        <v>7944</v>
      </c>
      <c r="I6680" s="2">
        <v>1174.1199999999999</v>
      </c>
      <c r="J6680" s="5"/>
      <c r="L6680" s="5"/>
      <c r="M6680" s="2">
        <f t="shared" si="104"/>
        <v>-134281.63999999876</v>
      </c>
      <c r="P6680"/>
    </row>
    <row r="6681" spans="1:16" hidden="1">
      <c r="A6681" t="s">
        <v>22012</v>
      </c>
      <c r="B6681" s="1">
        <v>42137</v>
      </c>
      <c r="C6681" t="s">
        <v>22029</v>
      </c>
      <c r="D6681">
        <v>2</v>
      </c>
      <c r="E6681" t="s">
        <v>22030</v>
      </c>
      <c r="F6681" t="s">
        <v>7054</v>
      </c>
      <c r="G6681" t="s">
        <v>4</v>
      </c>
      <c r="H6681" t="s">
        <v>22031</v>
      </c>
      <c r="I6681" s="2">
        <v>1840</v>
      </c>
      <c r="J6681" s="5"/>
      <c r="L6681" s="5"/>
      <c r="M6681" s="2">
        <f t="shared" si="104"/>
        <v>-132441.63999999876</v>
      </c>
      <c r="P6681"/>
    </row>
    <row r="6682" spans="1:16" hidden="1">
      <c r="A6682" t="s">
        <v>22035</v>
      </c>
      <c r="B6682" s="1">
        <v>42137</v>
      </c>
      <c r="C6682" t="s">
        <v>22052</v>
      </c>
      <c r="D6682">
        <v>2</v>
      </c>
      <c r="E6682" t="s">
        <v>22053</v>
      </c>
      <c r="F6682" t="s">
        <v>7054</v>
      </c>
      <c r="G6682" t="s">
        <v>4</v>
      </c>
      <c r="H6682" t="s">
        <v>625</v>
      </c>
      <c r="I6682" s="2">
        <v>3030</v>
      </c>
      <c r="J6682" s="5"/>
      <c r="L6682" s="5"/>
      <c r="M6682" s="2">
        <f t="shared" si="104"/>
        <v>-129411.63999999876</v>
      </c>
      <c r="P6682"/>
    </row>
    <row r="6683" spans="1:16" hidden="1">
      <c r="A6683" t="s">
        <v>22060</v>
      </c>
      <c r="B6683" s="1">
        <v>42137</v>
      </c>
      <c r="C6683" t="s">
        <v>18</v>
      </c>
      <c r="D6683">
        <v>2</v>
      </c>
      <c r="E6683" t="s">
        <v>22077</v>
      </c>
      <c r="F6683" t="s">
        <v>13559</v>
      </c>
      <c r="G6683" t="s">
        <v>479</v>
      </c>
      <c r="H6683" t="s">
        <v>22078</v>
      </c>
      <c r="I6683" s="2">
        <v>1650</v>
      </c>
      <c r="J6683" s="5"/>
      <c r="L6683" s="5"/>
      <c r="M6683" s="2">
        <f t="shared" si="104"/>
        <v>-127761.63999999876</v>
      </c>
      <c r="P6683"/>
    </row>
    <row r="6684" spans="1:16" hidden="1">
      <c r="A6684" t="s">
        <v>22085</v>
      </c>
      <c r="B6684" s="1">
        <v>42137</v>
      </c>
      <c r="C6684" t="s">
        <v>18</v>
      </c>
      <c r="D6684">
        <v>2</v>
      </c>
      <c r="E6684" t="s">
        <v>22102</v>
      </c>
      <c r="F6684" t="s">
        <v>13559</v>
      </c>
      <c r="G6684" t="s">
        <v>479</v>
      </c>
      <c r="H6684" t="s">
        <v>115</v>
      </c>
      <c r="J6684" s="5"/>
      <c r="K6684" s="2">
        <v>8919.61</v>
      </c>
      <c r="L6684" s="5"/>
      <c r="M6684" s="2">
        <f t="shared" si="104"/>
        <v>-136681.24999999878</v>
      </c>
      <c r="P6684"/>
    </row>
    <row r="6685" spans="1:16" hidden="1">
      <c r="A6685" t="s">
        <v>22085</v>
      </c>
      <c r="B6685" s="1">
        <v>42137</v>
      </c>
      <c r="C6685" t="s">
        <v>18</v>
      </c>
      <c r="D6685">
        <v>2</v>
      </c>
      <c r="E6685" t="s">
        <v>22102</v>
      </c>
      <c r="F6685" t="s">
        <v>13559</v>
      </c>
      <c r="G6685" t="s">
        <v>479</v>
      </c>
      <c r="H6685" t="s">
        <v>115</v>
      </c>
      <c r="I6685" s="2">
        <v>8919.61</v>
      </c>
      <c r="J6685" s="5"/>
      <c r="L6685" s="5"/>
      <c r="M6685" s="2">
        <f t="shared" si="104"/>
        <v>-127761.63999999878</v>
      </c>
      <c r="P6685"/>
    </row>
    <row r="6686" spans="1:16" hidden="1">
      <c r="A6686" t="s">
        <v>22108</v>
      </c>
      <c r="B6686" s="1">
        <v>42137</v>
      </c>
      <c r="C6686" t="s">
        <v>22123</v>
      </c>
      <c r="D6686">
        <v>1</v>
      </c>
      <c r="E6686" t="s">
        <v>22124</v>
      </c>
      <c r="F6686" t="s">
        <v>13561</v>
      </c>
      <c r="G6686" t="s">
        <v>4</v>
      </c>
      <c r="H6686" t="s">
        <v>22125</v>
      </c>
      <c r="I6686" s="2">
        <v>5000</v>
      </c>
      <c r="J6686" s="5"/>
      <c r="L6686" s="5"/>
      <c r="M6686" s="2">
        <f t="shared" si="104"/>
        <v>-122761.63999999878</v>
      </c>
      <c r="P6686"/>
    </row>
    <row r="6687" spans="1:16" hidden="1">
      <c r="A6687" t="s">
        <v>22132</v>
      </c>
      <c r="B6687" s="1">
        <v>42137</v>
      </c>
      <c r="C6687" t="s">
        <v>18</v>
      </c>
      <c r="D6687">
        <v>2</v>
      </c>
      <c r="E6687" t="s">
        <v>22152</v>
      </c>
      <c r="F6687" t="s">
        <v>13559</v>
      </c>
      <c r="G6687" t="s">
        <v>479</v>
      </c>
      <c r="H6687" t="s">
        <v>4695</v>
      </c>
      <c r="I6687" s="2">
        <v>483.58</v>
      </c>
      <c r="J6687" s="5"/>
      <c r="L6687" s="5"/>
      <c r="M6687" s="2">
        <f t="shared" si="104"/>
        <v>-122278.05999999878</v>
      </c>
      <c r="P6687"/>
    </row>
    <row r="6688" spans="1:16" hidden="1">
      <c r="A6688" t="s">
        <v>22158</v>
      </c>
      <c r="B6688" s="1">
        <v>42137</v>
      </c>
      <c r="C6688" t="s">
        <v>4654</v>
      </c>
      <c r="D6688">
        <v>2</v>
      </c>
      <c r="E6688" t="s">
        <v>22172</v>
      </c>
      <c r="F6688" t="s">
        <v>13559</v>
      </c>
      <c r="G6688" t="s">
        <v>479</v>
      </c>
      <c r="H6688" t="s">
        <v>3643</v>
      </c>
      <c r="I6688" s="2">
        <v>2027.71</v>
      </c>
      <c r="J6688" s="5"/>
      <c r="L6688" s="5"/>
      <c r="M6688" s="2">
        <f t="shared" si="104"/>
        <v>-120250.34999999877</v>
      </c>
      <c r="P6688"/>
    </row>
    <row r="6689" spans="1:16" hidden="1">
      <c r="A6689" t="s">
        <v>22223</v>
      </c>
      <c r="B6689" s="1">
        <v>42137</v>
      </c>
      <c r="C6689" t="s">
        <v>22239</v>
      </c>
      <c r="D6689">
        <v>2</v>
      </c>
      <c r="E6689" t="s">
        <v>22240</v>
      </c>
      <c r="F6689" t="s">
        <v>13559</v>
      </c>
      <c r="G6689" t="s">
        <v>313</v>
      </c>
      <c r="H6689" t="s">
        <v>564</v>
      </c>
      <c r="J6689" s="5"/>
      <c r="K6689" s="2">
        <v>953.8</v>
      </c>
      <c r="L6689" s="5"/>
      <c r="M6689" s="2">
        <f t="shared" si="104"/>
        <v>-121204.14999999877</v>
      </c>
      <c r="P6689"/>
    </row>
    <row r="6690" spans="1:16" hidden="1">
      <c r="A6690" t="s">
        <v>22223</v>
      </c>
      <c r="B6690" s="1">
        <v>42137</v>
      </c>
      <c r="C6690" t="s">
        <v>22239</v>
      </c>
      <c r="D6690">
        <v>2</v>
      </c>
      <c r="E6690" t="s">
        <v>22240</v>
      </c>
      <c r="F6690" t="s">
        <v>13559</v>
      </c>
      <c r="G6690" t="s">
        <v>313</v>
      </c>
      <c r="H6690" t="s">
        <v>564</v>
      </c>
      <c r="I6690" s="2">
        <v>953.8</v>
      </c>
      <c r="J6690" s="5"/>
      <c r="L6690" s="5"/>
      <c r="M6690" s="2">
        <f t="shared" si="104"/>
        <v>-120250.34999999877</v>
      </c>
      <c r="P6690"/>
    </row>
    <row r="6691" spans="1:16" hidden="1">
      <c r="A6691" t="s">
        <v>22247</v>
      </c>
      <c r="B6691" s="1">
        <v>42137</v>
      </c>
      <c r="C6691" t="s">
        <v>22263</v>
      </c>
      <c r="D6691">
        <v>2</v>
      </c>
      <c r="E6691" t="s">
        <v>22264</v>
      </c>
      <c r="F6691" t="s">
        <v>7054</v>
      </c>
      <c r="G6691" t="s">
        <v>4</v>
      </c>
      <c r="H6691" t="s">
        <v>3643</v>
      </c>
      <c r="I6691" s="2">
        <v>748.27</v>
      </c>
      <c r="J6691" s="5"/>
      <c r="L6691" s="5"/>
      <c r="M6691" s="2">
        <f t="shared" si="104"/>
        <v>-119502.07999999876</v>
      </c>
      <c r="P6691"/>
    </row>
    <row r="6692" spans="1:16" hidden="1">
      <c r="A6692" t="s">
        <v>22294</v>
      </c>
      <c r="B6692" s="1">
        <v>42137</v>
      </c>
      <c r="C6692" t="s">
        <v>22311</v>
      </c>
      <c r="D6692">
        <v>2</v>
      </c>
      <c r="E6692" t="s">
        <v>22312</v>
      </c>
      <c r="F6692" t="s">
        <v>7054</v>
      </c>
      <c r="G6692" t="s">
        <v>4</v>
      </c>
      <c r="H6692" t="s">
        <v>9265</v>
      </c>
      <c r="I6692" s="2">
        <v>1025</v>
      </c>
      <c r="J6692" s="5"/>
      <c r="L6692" s="5"/>
      <c r="M6692" s="2">
        <f t="shared" si="104"/>
        <v>-118477.07999999876</v>
      </c>
      <c r="P6692"/>
    </row>
    <row r="6693" spans="1:16" hidden="1">
      <c r="A6693" t="s">
        <v>22345</v>
      </c>
      <c r="B6693" s="1">
        <v>42137</v>
      </c>
      <c r="C6693" t="s">
        <v>22355</v>
      </c>
      <c r="D6693">
        <v>2</v>
      </c>
      <c r="E6693" t="s">
        <v>22356</v>
      </c>
      <c r="F6693" t="s">
        <v>7054</v>
      </c>
      <c r="G6693" t="s">
        <v>4</v>
      </c>
      <c r="H6693" t="s">
        <v>15468</v>
      </c>
      <c r="I6693" s="2">
        <v>1025</v>
      </c>
      <c r="J6693" s="5"/>
      <c r="L6693" s="5"/>
      <c r="M6693" s="2">
        <f t="shared" si="104"/>
        <v>-117452.07999999876</v>
      </c>
      <c r="P6693"/>
    </row>
    <row r="6694" spans="1:16" hidden="1">
      <c r="A6694" t="s">
        <v>22367</v>
      </c>
      <c r="B6694" s="1">
        <v>42137</v>
      </c>
      <c r="C6694" t="s">
        <v>22381</v>
      </c>
      <c r="D6694">
        <v>2</v>
      </c>
      <c r="E6694" t="s">
        <v>22382</v>
      </c>
      <c r="F6694" t="s">
        <v>7054</v>
      </c>
      <c r="G6694" t="s">
        <v>4</v>
      </c>
      <c r="H6694" t="s">
        <v>11661</v>
      </c>
      <c r="I6694" s="2">
        <v>3473.01</v>
      </c>
      <c r="J6694" s="5"/>
      <c r="L6694" s="5"/>
      <c r="M6694" s="2">
        <f t="shared" si="104"/>
        <v>-113979.06999999877</v>
      </c>
      <c r="P6694"/>
    </row>
    <row r="6695" spans="1:16" hidden="1">
      <c r="A6695" t="s">
        <v>22395</v>
      </c>
      <c r="B6695" s="1">
        <v>42137</v>
      </c>
      <c r="C6695" t="s">
        <v>22406</v>
      </c>
      <c r="D6695">
        <v>2</v>
      </c>
      <c r="E6695" t="s">
        <v>22407</v>
      </c>
      <c r="F6695" t="s">
        <v>7054</v>
      </c>
      <c r="G6695" t="s">
        <v>4</v>
      </c>
      <c r="H6695" t="s">
        <v>22408</v>
      </c>
      <c r="I6695" s="2">
        <v>1025</v>
      </c>
      <c r="J6695" s="5"/>
      <c r="L6695" s="5"/>
      <c r="M6695" s="2">
        <f t="shared" si="104"/>
        <v>-112954.06999999877</v>
      </c>
      <c r="P6695"/>
    </row>
    <row r="6696" spans="1:16" hidden="1">
      <c r="A6696" t="s">
        <v>22419</v>
      </c>
      <c r="B6696" s="1">
        <v>42137</v>
      </c>
      <c r="C6696" t="s">
        <v>22427</v>
      </c>
      <c r="D6696">
        <v>2</v>
      </c>
      <c r="E6696" t="s">
        <v>22428</v>
      </c>
      <c r="F6696" t="s">
        <v>7054</v>
      </c>
      <c r="G6696" t="s">
        <v>4</v>
      </c>
      <c r="H6696" t="s">
        <v>22429</v>
      </c>
      <c r="I6696" s="2">
        <v>1025</v>
      </c>
      <c r="J6696" s="5"/>
      <c r="L6696" s="5"/>
      <c r="M6696" s="2">
        <f t="shared" si="104"/>
        <v>-111929.06999999877</v>
      </c>
      <c r="P6696"/>
    </row>
    <row r="6697" spans="1:16" hidden="1">
      <c r="A6697" t="s">
        <v>22442</v>
      </c>
      <c r="B6697" s="1">
        <v>42137</v>
      </c>
      <c r="C6697" t="s">
        <v>17470</v>
      </c>
      <c r="D6697">
        <v>1</v>
      </c>
      <c r="E6697" t="s">
        <v>22452</v>
      </c>
      <c r="F6697" t="s">
        <v>13565</v>
      </c>
      <c r="G6697" t="s">
        <v>4</v>
      </c>
      <c r="H6697" t="s">
        <v>17472</v>
      </c>
      <c r="I6697" s="2">
        <v>50000</v>
      </c>
      <c r="J6697" s="5"/>
      <c r="L6697" s="5"/>
      <c r="M6697" s="2">
        <f t="shared" si="104"/>
        <v>-61929.06999999877</v>
      </c>
      <c r="P6697"/>
    </row>
    <row r="6698" spans="1:16" hidden="1">
      <c r="A6698" t="s">
        <v>22462</v>
      </c>
      <c r="B6698" s="1">
        <v>42137</v>
      </c>
      <c r="C6698" t="s">
        <v>22475</v>
      </c>
      <c r="D6698">
        <v>2</v>
      </c>
      <c r="E6698" t="s">
        <v>22476</v>
      </c>
      <c r="F6698" t="s">
        <v>7054</v>
      </c>
      <c r="G6698" t="s">
        <v>4</v>
      </c>
      <c r="H6698" t="s">
        <v>22477</v>
      </c>
      <c r="I6698" s="2">
        <v>1025</v>
      </c>
      <c r="J6698" s="5"/>
      <c r="L6698" s="5"/>
      <c r="M6698" s="2">
        <f t="shared" si="104"/>
        <v>-60904.06999999877</v>
      </c>
      <c r="P6698"/>
    </row>
    <row r="6699" spans="1:16" hidden="1">
      <c r="A6699" t="s">
        <v>22486</v>
      </c>
      <c r="B6699" s="1">
        <v>42137</v>
      </c>
      <c r="C6699" t="s">
        <v>22496</v>
      </c>
      <c r="D6699">
        <v>2</v>
      </c>
      <c r="E6699" t="s">
        <v>22497</v>
      </c>
      <c r="F6699" t="s">
        <v>7054</v>
      </c>
      <c r="G6699" t="s">
        <v>4</v>
      </c>
      <c r="H6699" t="s">
        <v>22498</v>
      </c>
      <c r="I6699" s="2">
        <v>3030</v>
      </c>
      <c r="J6699" s="5"/>
      <c r="L6699" s="5"/>
      <c r="M6699" s="2">
        <f t="shared" si="104"/>
        <v>-57874.06999999877</v>
      </c>
      <c r="P6699"/>
    </row>
    <row r="6700" spans="1:16" hidden="1">
      <c r="A6700" t="s">
        <v>22513</v>
      </c>
      <c r="B6700" s="1">
        <v>42137</v>
      </c>
      <c r="C6700" t="s">
        <v>22524</v>
      </c>
      <c r="D6700">
        <v>1</v>
      </c>
      <c r="E6700" t="s">
        <v>22525</v>
      </c>
      <c r="F6700" t="s">
        <v>13565</v>
      </c>
      <c r="G6700" t="s">
        <v>4</v>
      </c>
      <c r="H6700" t="s">
        <v>22526</v>
      </c>
      <c r="I6700" s="2">
        <v>47000</v>
      </c>
      <c r="J6700" s="5"/>
      <c r="L6700" s="5"/>
      <c r="M6700" s="2">
        <f t="shared" si="104"/>
        <v>-10874.06999999877</v>
      </c>
      <c r="P6700"/>
    </row>
    <row r="6701" spans="1:16" hidden="1">
      <c r="A6701" t="s">
        <v>22536</v>
      </c>
      <c r="B6701" s="1">
        <v>42137</v>
      </c>
      <c r="C6701" t="s">
        <v>22547</v>
      </c>
      <c r="D6701">
        <v>2</v>
      </c>
      <c r="E6701" t="s">
        <v>22548</v>
      </c>
      <c r="F6701" t="s">
        <v>7054</v>
      </c>
      <c r="G6701" t="s">
        <v>4</v>
      </c>
      <c r="H6701" t="s">
        <v>17935</v>
      </c>
      <c r="I6701" s="2">
        <v>1840</v>
      </c>
      <c r="J6701" s="5"/>
      <c r="L6701" s="5"/>
      <c r="M6701" s="2">
        <f t="shared" si="104"/>
        <v>-9034.0699999987701</v>
      </c>
      <c r="P6701"/>
    </row>
    <row r="6702" spans="1:16" hidden="1">
      <c r="A6702" t="s">
        <v>22561</v>
      </c>
      <c r="B6702" s="1">
        <v>42137</v>
      </c>
      <c r="C6702" t="s">
        <v>22573</v>
      </c>
      <c r="D6702">
        <v>2</v>
      </c>
      <c r="E6702" t="s">
        <v>22574</v>
      </c>
      <c r="F6702" t="s">
        <v>7054</v>
      </c>
      <c r="G6702" t="s">
        <v>4</v>
      </c>
      <c r="H6702" t="s">
        <v>22575</v>
      </c>
      <c r="I6702" s="2">
        <v>1840</v>
      </c>
      <c r="J6702" s="5"/>
      <c r="L6702" s="5"/>
      <c r="M6702" s="2">
        <f t="shared" si="104"/>
        <v>-7194.0699999987701</v>
      </c>
      <c r="P6702"/>
    </row>
    <row r="6703" spans="1:16" hidden="1">
      <c r="A6703" t="s">
        <v>22589</v>
      </c>
      <c r="B6703" s="1">
        <v>42137</v>
      </c>
      <c r="C6703" t="s">
        <v>22600</v>
      </c>
      <c r="D6703">
        <v>2</v>
      </c>
      <c r="E6703" t="s">
        <v>22601</v>
      </c>
      <c r="F6703" t="s">
        <v>7054</v>
      </c>
      <c r="G6703" t="s">
        <v>4</v>
      </c>
      <c r="H6703" t="s">
        <v>22602</v>
      </c>
      <c r="I6703" s="2">
        <v>1025</v>
      </c>
      <c r="J6703" s="5"/>
      <c r="L6703" s="5"/>
      <c r="M6703" s="2">
        <f t="shared" si="104"/>
        <v>-6169.0699999987701</v>
      </c>
      <c r="P6703"/>
    </row>
    <row r="6704" spans="1:16" hidden="1">
      <c r="A6704" t="s">
        <v>22613</v>
      </c>
      <c r="B6704" s="1">
        <v>42137</v>
      </c>
      <c r="C6704" t="s">
        <v>22622</v>
      </c>
      <c r="D6704">
        <v>2</v>
      </c>
      <c r="E6704" t="s">
        <v>22623</v>
      </c>
      <c r="F6704" t="s">
        <v>7054</v>
      </c>
      <c r="G6704" t="s">
        <v>4</v>
      </c>
      <c r="H6704" t="s">
        <v>4023</v>
      </c>
      <c r="J6704" s="5"/>
      <c r="K6704" s="2">
        <v>1720.96</v>
      </c>
      <c r="L6704" s="5"/>
      <c r="M6704" s="2">
        <f t="shared" si="104"/>
        <v>-7890.0299999987701</v>
      </c>
      <c r="P6704"/>
    </row>
    <row r="6705" spans="1:16" hidden="1">
      <c r="A6705" t="s">
        <v>22613</v>
      </c>
      <c r="B6705" s="1">
        <v>42137</v>
      </c>
      <c r="C6705" t="s">
        <v>22622</v>
      </c>
      <c r="D6705">
        <v>2</v>
      </c>
      <c r="E6705" t="s">
        <v>22623</v>
      </c>
      <c r="F6705" t="s">
        <v>7054</v>
      </c>
      <c r="G6705" t="s">
        <v>4</v>
      </c>
      <c r="H6705" t="s">
        <v>4023</v>
      </c>
      <c r="I6705" s="2">
        <v>1720.96</v>
      </c>
      <c r="J6705" s="5"/>
      <c r="L6705" s="5"/>
      <c r="M6705" s="2">
        <f t="shared" si="104"/>
        <v>-6169.0699999987701</v>
      </c>
      <c r="P6705"/>
    </row>
    <row r="6706" spans="1:16" hidden="1">
      <c r="A6706" t="s">
        <v>22636</v>
      </c>
      <c r="B6706" s="1">
        <v>42137</v>
      </c>
      <c r="C6706" t="s">
        <v>22649</v>
      </c>
      <c r="D6706">
        <v>2</v>
      </c>
      <c r="E6706" t="s">
        <v>22650</v>
      </c>
      <c r="F6706" t="s">
        <v>7054</v>
      </c>
      <c r="G6706" t="s">
        <v>4</v>
      </c>
      <c r="H6706" t="s">
        <v>7494</v>
      </c>
      <c r="I6706" s="2">
        <v>12299.75</v>
      </c>
      <c r="J6706" s="5"/>
      <c r="L6706" s="5"/>
      <c r="M6706" s="2">
        <f t="shared" si="104"/>
        <v>6130.6800000012299</v>
      </c>
      <c r="P6706"/>
    </row>
    <row r="6707" spans="1:16" hidden="1">
      <c r="A6707" s="19" t="s">
        <v>4246</v>
      </c>
      <c r="B6707" s="20">
        <v>42138</v>
      </c>
      <c r="C6707" s="19" t="s">
        <v>6</v>
      </c>
      <c r="D6707" s="19">
        <v>1</v>
      </c>
      <c r="E6707" s="19" t="s">
        <v>4252</v>
      </c>
      <c r="F6707" s="19" t="s">
        <v>29</v>
      </c>
      <c r="G6707" s="19" t="s">
        <v>4</v>
      </c>
      <c r="H6707" s="19" t="s">
        <v>4253</v>
      </c>
      <c r="I6707" s="21">
        <v>3754.11</v>
      </c>
      <c r="J6707" s="22"/>
      <c r="K6707" s="21"/>
      <c r="L6707" s="22"/>
      <c r="M6707" s="21">
        <f t="shared" si="104"/>
        <v>9884.7900000012305</v>
      </c>
      <c r="P6707"/>
    </row>
    <row r="6708" spans="1:16" hidden="1">
      <c r="A6708" t="s">
        <v>4256</v>
      </c>
      <c r="B6708" s="1">
        <v>42138</v>
      </c>
      <c r="C6708" t="s">
        <v>6</v>
      </c>
      <c r="D6708">
        <v>1</v>
      </c>
      <c r="E6708" t="s">
        <v>4263</v>
      </c>
      <c r="F6708" t="s">
        <v>29</v>
      </c>
      <c r="G6708" t="s">
        <v>4</v>
      </c>
      <c r="H6708" t="s">
        <v>4264</v>
      </c>
      <c r="I6708" s="2">
        <v>244.04</v>
      </c>
      <c r="J6708" s="5"/>
      <c r="L6708" s="5"/>
      <c r="M6708" s="2">
        <f t="shared" si="104"/>
        <v>10128.830000001231</v>
      </c>
      <c r="P6708"/>
    </row>
    <row r="6709" spans="1:16" hidden="1">
      <c r="A6709" t="s">
        <v>4265</v>
      </c>
      <c r="B6709" s="1">
        <v>42138</v>
      </c>
      <c r="C6709" t="s">
        <v>6</v>
      </c>
      <c r="D6709">
        <v>1</v>
      </c>
      <c r="E6709" t="s">
        <v>4267</v>
      </c>
      <c r="F6709" t="s">
        <v>29</v>
      </c>
      <c r="G6709" t="s">
        <v>4</v>
      </c>
      <c r="H6709" t="s">
        <v>4268</v>
      </c>
      <c r="I6709" s="2">
        <v>2385.11</v>
      </c>
      <c r="J6709" s="5"/>
      <c r="L6709" s="5"/>
      <c r="M6709" s="2">
        <f t="shared" si="104"/>
        <v>12513.940000001232</v>
      </c>
      <c r="P6709"/>
    </row>
    <row r="6710" spans="1:16" hidden="1">
      <c r="A6710" t="s">
        <v>4279</v>
      </c>
      <c r="B6710" s="1">
        <v>42138</v>
      </c>
      <c r="C6710" t="s">
        <v>43</v>
      </c>
      <c r="D6710">
        <v>1</v>
      </c>
      <c r="E6710" t="s">
        <v>4284</v>
      </c>
      <c r="F6710" t="s">
        <v>13</v>
      </c>
      <c r="G6710" t="s">
        <v>4</v>
      </c>
      <c r="H6710" t="s">
        <v>2444</v>
      </c>
      <c r="J6710" s="5"/>
      <c r="K6710" s="2">
        <v>1840</v>
      </c>
      <c r="L6710" s="5"/>
      <c r="M6710" s="2">
        <f t="shared" si="104"/>
        <v>10673.940000001232</v>
      </c>
      <c r="P6710"/>
    </row>
    <row r="6711" spans="1:16" hidden="1">
      <c r="A6711" t="s">
        <v>4344</v>
      </c>
      <c r="B6711" s="1">
        <v>42138</v>
      </c>
      <c r="C6711" t="s">
        <v>6</v>
      </c>
      <c r="D6711">
        <v>1</v>
      </c>
      <c r="E6711" t="s">
        <v>4354</v>
      </c>
      <c r="F6711" t="s">
        <v>29</v>
      </c>
      <c r="G6711" t="s">
        <v>4</v>
      </c>
      <c r="H6711" t="s">
        <v>4355</v>
      </c>
      <c r="I6711" s="2">
        <v>198.68</v>
      </c>
      <c r="J6711" s="5"/>
      <c r="L6711" s="5"/>
      <c r="M6711" s="2">
        <f t="shared" si="104"/>
        <v>10872.620000001232</v>
      </c>
      <c r="P6711"/>
    </row>
    <row r="6712" spans="1:16" hidden="1">
      <c r="A6712" t="s">
        <v>4358</v>
      </c>
      <c r="B6712" s="1">
        <v>42138</v>
      </c>
      <c r="C6712" t="s">
        <v>43</v>
      </c>
      <c r="D6712">
        <v>1</v>
      </c>
      <c r="E6712" t="s">
        <v>4365</v>
      </c>
      <c r="F6712" t="s">
        <v>16</v>
      </c>
      <c r="G6712" t="s">
        <v>4</v>
      </c>
      <c r="H6712" t="s">
        <v>4366</v>
      </c>
      <c r="J6712" s="5"/>
      <c r="K6712" s="2">
        <v>1840</v>
      </c>
      <c r="L6712" s="5"/>
      <c r="M6712" s="2">
        <f t="shared" si="104"/>
        <v>9032.6200000012323</v>
      </c>
      <c r="P6712"/>
    </row>
    <row r="6713" spans="1:16" hidden="1">
      <c r="A6713" t="s">
        <v>4428</v>
      </c>
      <c r="B6713" s="1">
        <v>42138</v>
      </c>
      <c r="C6713" t="s">
        <v>6</v>
      </c>
      <c r="D6713">
        <v>1</v>
      </c>
      <c r="E6713" t="s">
        <v>4432</v>
      </c>
      <c r="F6713" t="s">
        <v>29</v>
      </c>
      <c r="G6713" t="s">
        <v>4</v>
      </c>
      <c r="H6713" t="s">
        <v>4433</v>
      </c>
      <c r="I6713" s="2">
        <v>3700</v>
      </c>
      <c r="J6713" s="5"/>
      <c r="L6713" s="5"/>
      <c r="M6713" s="2">
        <f t="shared" si="104"/>
        <v>12732.620000001232</v>
      </c>
      <c r="P6713"/>
    </row>
    <row r="6714" spans="1:16" hidden="1">
      <c r="A6714" t="s">
        <v>4457</v>
      </c>
      <c r="B6714" s="1">
        <v>42138</v>
      </c>
      <c r="C6714" t="s">
        <v>18</v>
      </c>
      <c r="D6714">
        <v>2</v>
      </c>
      <c r="E6714" t="s">
        <v>4461</v>
      </c>
      <c r="F6714" t="s">
        <v>312</v>
      </c>
      <c r="G6714" t="s">
        <v>479</v>
      </c>
      <c r="H6714" t="s">
        <v>4119</v>
      </c>
      <c r="J6714" s="5"/>
      <c r="K6714" s="2">
        <v>2496.04</v>
      </c>
      <c r="L6714" s="5"/>
      <c r="M6714" s="2">
        <f t="shared" si="104"/>
        <v>10236.580000001231</v>
      </c>
      <c r="P6714"/>
    </row>
    <row r="6715" spans="1:16" hidden="1">
      <c r="A6715" t="s">
        <v>4457</v>
      </c>
      <c r="B6715" s="1">
        <v>42138</v>
      </c>
      <c r="C6715" t="s">
        <v>18</v>
      </c>
      <c r="D6715">
        <v>2</v>
      </c>
      <c r="E6715" t="s">
        <v>4461</v>
      </c>
      <c r="F6715" t="s">
        <v>312</v>
      </c>
      <c r="G6715" t="s">
        <v>479</v>
      </c>
      <c r="H6715" t="s">
        <v>4119</v>
      </c>
      <c r="I6715" s="2">
        <v>2496.04</v>
      </c>
      <c r="J6715" s="5"/>
      <c r="L6715" s="5"/>
      <c r="M6715" s="2">
        <f t="shared" si="104"/>
        <v>12732.620000001232</v>
      </c>
      <c r="P6715"/>
    </row>
    <row r="6716" spans="1:16" hidden="1">
      <c r="A6716" t="s">
        <v>4483</v>
      </c>
      <c r="B6716" s="1">
        <v>42138</v>
      </c>
      <c r="C6716" t="s">
        <v>1</v>
      </c>
      <c r="D6716">
        <v>1</v>
      </c>
      <c r="E6716" t="s">
        <v>4487</v>
      </c>
      <c r="F6716" t="s">
        <v>13</v>
      </c>
      <c r="G6716" t="s">
        <v>4</v>
      </c>
      <c r="H6716" t="s">
        <v>4488</v>
      </c>
      <c r="J6716" s="5"/>
      <c r="K6716" s="2">
        <v>141900</v>
      </c>
      <c r="L6716" s="5"/>
      <c r="M6716" s="2">
        <f t="shared" si="104"/>
        <v>-129167.37999999877</v>
      </c>
      <c r="P6716"/>
    </row>
    <row r="6717" spans="1:16" hidden="1">
      <c r="A6717" t="s">
        <v>4489</v>
      </c>
      <c r="B6717" s="1">
        <v>42138</v>
      </c>
      <c r="C6717" t="s">
        <v>18</v>
      </c>
      <c r="D6717">
        <v>1</v>
      </c>
      <c r="E6717" t="s">
        <v>4494</v>
      </c>
      <c r="F6717" t="s">
        <v>13</v>
      </c>
      <c r="G6717" t="s">
        <v>4</v>
      </c>
      <c r="H6717" t="s">
        <v>4495</v>
      </c>
      <c r="J6717" s="5"/>
      <c r="K6717" s="2">
        <v>70000</v>
      </c>
      <c r="L6717" s="5"/>
      <c r="M6717" s="2">
        <f t="shared" si="104"/>
        <v>-199167.37999999878</v>
      </c>
      <c r="P6717"/>
    </row>
    <row r="6718" spans="1:16" hidden="1">
      <c r="A6718" t="s">
        <v>4496</v>
      </c>
      <c r="B6718" s="1">
        <v>42138</v>
      </c>
      <c r="C6718" t="s">
        <v>195</v>
      </c>
      <c r="D6718">
        <v>1</v>
      </c>
      <c r="E6718" t="s">
        <v>4498</v>
      </c>
      <c r="F6718" t="s">
        <v>13</v>
      </c>
      <c r="G6718" t="s">
        <v>4</v>
      </c>
      <c r="H6718" t="s">
        <v>195</v>
      </c>
      <c r="J6718" s="5"/>
      <c r="K6718" s="2">
        <v>12999.54</v>
      </c>
      <c r="L6718" s="5"/>
      <c r="M6718" s="2">
        <f t="shared" si="104"/>
        <v>-212166.91999999879</v>
      </c>
      <c r="P6718"/>
    </row>
    <row r="6719" spans="1:16" hidden="1">
      <c r="A6719" t="s">
        <v>4499</v>
      </c>
      <c r="B6719" s="1">
        <v>42138</v>
      </c>
      <c r="C6719" t="s">
        <v>200</v>
      </c>
      <c r="D6719">
        <v>1</v>
      </c>
      <c r="E6719" t="s">
        <v>4504</v>
      </c>
      <c r="F6719" t="s">
        <v>16</v>
      </c>
      <c r="G6719" t="s">
        <v>4</v>
      </c>
      <c r="H6719" t="s">
        <v>200</v>
      </c>
      <c r="J6719" s="5"/>
      <c r="K6719" s="2">
        <v>10975.49</v>
      </c>
      <c r="L6719" s="5"/>
      <c r="M6719" s="2">
        <f t="shared" si="104"/>
        <v>-223142.40999999878</v>
      </c>
      <c r="P6719"/>
    </row>
    <row r="6720" spans="1:16" hidden="1">
      <c r="A6720" t="s">
        <v>4505</v>
      </c>
      <c r="B6720" s="1">
        <v>42138</v>
      </c>
      <c r="C6720" t="s">
        <v>6</v>
      </c>
      <c r="D6720">
        <v>1</v>
      </c>
      <c r="E6720" t="s">
        <v>4510</v>
      </c>
      <c r="F6720" t="s">
        <v>13</v>
      </c>
      <c r="G6720" t="s">
        <v>4</v>
      </c>
      <c r="H6720" t="s">
        <v>256</v>
      </c>
      <c r="J6720" s="5"/>
      <c r="K6720" s="2">
        <v>3030</v>
      </c>
      <c r="L6720" s="5"/>
      <c r="M6720" s="2">
        <f t="shared" si="104"/>
        <v>-226172.40999999878</v>
      </c>
      <c r="P6720"/>
    </row>
    <row r="6721" spans="1:16" hidden="1">
      <c r="A6721" t="s">
        <v>4513</v>
      </c>
      <c r="B6721" s="1">
        <v>42138</v>
      </c>
      <c r="C6721" t="s">
        <v>18</v>
      </c>
      <c r="D6721">
        <v>1</v>
      </c>
      <c r="E6721" t="s">
        <v>4517</v>
      </c>
      <c r="F6721" t="s">
        <v>13</v>
      </c>
      <c r="G6721" t="s">
        <v>4</v>
      </c>
      <c r="H6721" t="s">
        <v>18</v>
      </c>
      <c r="J6721" s="5"/>
      <c r="K6721" s="2">
        <v>19824.75</v>
      </c>
      <c r="L6721" s="5"/>
      <c r="M6721" s="2">
        <f t="shared" si="104"/>
        <v>-245997.15999999878</v>
      </c>
      <c r="P6721"/>
    </row>
    <row r="6722" spans="1:16" hidden="1">
      <c r="A6722" t="s">
        <v>22664</v>
      </c>
      <c r="B6722" s="1">
        <v>42138</v>
      </c>
      <c r="C6722" t="s">
        <v>22679</v>
      </c>
      <c r="D6722">
        <v>2</v>
      </c>
      <c r="E6722" t="s">
        <v>22680</v>
      </c>
      <c r="F6722" t="s">
        <v>7054</v>
      </c>
      <c r="G6722" t="s">
        <v>4</v>
      </c>
      <c r="H6722" t="s">
        <v>22681</v>
      </c>
      <c r="I6722" s="2">
        <v>600</v>
      </c>
      <c r="J6722" s="5"/>
      <c r="L6722" s="5"/>
      <c r="M6722" s="2">
        <f t="shared" si="104"/>
        <v>-245397.15999999878</v>
      </c>
      <c r="P6722"/>
    </row>
    <row r="6723" spans="1:16" hidden="1">
      <c r="A6723" t="s">
        <v>22691</v>
      </c>
      <c r="B6723" s="1">
        <v>42138</v>
      </c>
      <c r="C6723" t="s">
        <v>22705</v>
      </c>
      <c r="D6723">
        <v>2</v>
      </c>
      <c r="E6723" t="s">
        <v>22706</v>
      </c>
      <c r="F6723" t="s">
        <v>7054</v>
      </c>
      <c r="G6723" t="s">
        <v>4</v>
      </c>
      <c r="H6723" t="s">
        <v>2444</v>
      </c>
      <c r="I6723" s="2">
        <v>1840</v>
      </c>
      <c r="J6723" s="5"/>
      <c r="L6723" s="5"/>
      <c r="M6723" s="2">
        <f t="shared" si="104"/>
        <v>-243557.15999999878</v>
      </c>
      <c r="P6723"/>
    </row>
    <row r="6724" spans="1:16" hidden="1">
      <c r="A6724" t="s">
        <v>22713</v>
      </c>
      <c r="B6724" s="1">
        <v>42138</v>
      </c>
      <c r="C6724" t="s">
        <v>7117</v>
      </c>
      <c r="D6724">
        <v>1</v>
      </c>
      <c r="E6724" t="s">
        <v>22726</v>
      </c>
      <c r="F6724" t="s">
        <v>13565</v>
      </c>
      <c r="G6724" t="s">
        <v>4</v>
      </c>
      <c r="H6724" t="s">
        <v>22727</v>
      </c>
      <c r="I6724" s="2">
        <v>2000</v>
      </c>
      <c r="J6724" s="5"/>
      <c r="L6724" s="5"/>
      <c r="M6724" s="2">
        <f t="shared" si="104"/>
        <v>-241557.15999999878</v>
      </c>
      <c r="P6724"/>
    </row>
    <row r="6725" spans="1:16" hidden="1">
      <c r="A6725" t="s">
        <v>22735</v>
      </c>
      <c r="B6725" s="1">
        <v>42138</v>
      </c>
      <c r="C6725" t="s">
        <v>18</v>
      </c>
      <c r="D6725">
        <v>2</v>
      </c>
      <c r="E6725" t="s">
        <v>22749</v>
      </c>
      <c r="F6725" t="s">
        <v>13559</v>
      </c>
      <c r="G6725" t="s">
        <v>479</v>
      </c>
      <c r="H6725" t="s">
        <v>6962</v>
      </c>
      <c r="I6725" s="2">
        <v>74.599999999999994</v>
      </c>
      <c r="J6725" s="5"/>
      <c r="L6725" s="5"/>
      <c r="M6725" s="2">
        <f t="shared" si="104"/>
        <v>-241482.55999999878</v>
      </c>
      <c r="P6725"/>
    </row>
    <row r="6726" spans="1:16" hidden="1">
      <c r="A6726" t="s">
        <v>22756</v>
      </c>
      <c r="B6726" s="1">
        <v>42138</v>
      </c>
      <c r="C6726" t="s">
        <v>18</v>
      </c>
      <c r="D6726">
        <v>2</v>
      </c>
      <c r="E6726" t="s">
        <v>22769</v>
      </c>
      <c r="F6726" t="s">
        <v>13559</v>
      </c>
      <c r="G6726" t="s">
        <v>479</v>
      </c>
      <c r="H6726" t="s">
        <v>3920</v>
      </c>
      <c r="I6726" s="2">
        <v>483.58</v>
      </c>
      <c r="J6726" s="5"/>
      <c r="L6726" s="5"/>
      <c r="M6726" s="2">
        <f t="shared" si="104"/>
        <v>-240998.97999999879</v>
      </c>
      <c r="P6726"/>
    </row>
    <row r="6727" spans="1:16" hidden="1">
      <c r="A6727" t="s">
        <v>22776</v>
      </c>
      <c r="B6727" s="1">
        <v>42138</v>
      </c>
      <c r="C6727" t="s">
        <v>18</v>
      </c>
      <c r="D6727">
        <v>2</v>
      </c>
      <c r="E6727" t="s">
        <v>22793</v>
      </c>
      <c r="F6727" t="s">
        <v>13559</v>
      </c>
      <c r="G6727" t="s">
        <v>479</v>
      </c>
      <c r="H6727" t="s">
        <v>3920</v>
      </c>
      <c r="I6727" s="2">
        <v>224.3</v>
      </c>
      <c r="J6727" s="5"/>
      <c r="L6727" s="5"/>
      <c r="M6727" s="2">
        <f t="shared" si="104"/>
        <v>-240774.6799999988</v>
      </c>
      <c r="P6727"/>
    </row>
    <row r="6728" spans="1:16" hidden="1">
      <c r="A6728" t="s">
        <v>22800</v>
      </c>
      <c r="B6728" s="1">
        <v>42138</v>
      </c>
      <c r="C6728" t="s">
        <v>22815</v>
      </c>
      <c r="D6728">
        <v>2</v>
      </c>
      <c r="E6728" t="s">
        <v>22816</v>
      </c>
      <c r="F6728" t="s">
        <v>7054</v>
      </c>
      <c r="G6728" t="s">
        <v>4</v>
      </c>
      <c r="H6728" t="s">
        <v>435</v>
      </c>
      <c r="I6728" s="2">
        <v>3030</v>
      </c>
      <c r="J6728" s="5"/>
      <c r="L6728" s="5"/>
      <c r="M6728" s="2">
        <f t="shared" si="104"/>
        <v>-237744.6799999988</v>
      </c>
      <c r="P6728"/>
    </row>
    <row r="6729" spans="1:16" hidden="1">
      <c r="A6729" t="s">
        <v>22826</v>
      </c>
      <c r="B6729" s="1">
        <v>42138</v>
      </c>
      <c r="C6729" t="s">
        <v>674</v>
      </c>
      <c r="D6729">
        <v>2</v>
      </c>
      <c r="E6729" t="s">
        <v>22839</v>
      </c>
      <c r="F6729" t="s">
        <v>13559</v>
      </c>
      <c r="G6729" t="s">
        <v>479</v>
      </c>
      <c r="H6729" t="s">
        <v>9612</v>
      </c>
      <c r="J6729" s="5"/>
      <c r="K6729" s="2">
        <v>244.04</v>
      </c>
      <c r="L6729" s="5"/>
      <c r="M6729" s="2">
        <f t="shared" ref="M6729:M6792" si="105">+M6728+I6729-K6729</f>
        <v>-237988.71999999881</v>
      </c>
      <c r="P6729"/>
    </row>
    <row r="6730" spans="1:16" hidden="1">
      <c r="A6730" t="s">
        <v>22826</v>
      </c>
      <c r="B6730" s="1">
        <v>42138</v>
      </c>
      <c r="C6730" t="s">
        <v>674</v>
      </c>
      <c r="D6730">
        <v>2</v>
      </c>
      <c r="E6730" t="s">
        <v>22839</v>
      </c>
      <c r="F6730" t="s">
        <v>13559</v>
      </c>
      <c r="G6730" t="s">
        <v>479</v>
      </c>
      <c r="H6730" t="s">
        <v>9612</v>
      </c>
      <c r="I6730" s="2">
        <v>244.04</v>
      </c>
      <c r="J6730" s="5"/>
      <c r="L6730" s="5"/>
      <c r="M6730" s="2">
        <f t="shared" si="105"/>
        <v>-237744.6799999988</v>
      </c>
      <c r="P6730"/>
    </row>
    <row r="6731" spans="1:16" hidden="1">
      <c r="A6731" t="s">
        <v>22849</v>
      </c>
      <c r="B6731" s="1">
        <v>42138</v>
      </c>
      <c r="C6731" t="s">
        <v>22863</v>
      </c>
      <c r="D6731">
        <v>2</v>
      </c>
      <c r="E6731" t="s">
        <v>22864</v>
      </c>
      <c r="F6731" t="s">
        <v>7054</v>
      </c>
      <c r="G6731" t="s">
        <v>4</v>
      </c>
      <c r="H6731" t="s">
        <v>4745</v>
      </c>
      <c r="I6731" s="2">
        <v>2989.99</v>
      </c>
      <c r="J6731" s="5"/>
      <c r="L6731" s="5"/>
      <c r="M6731" s="2">
        <f t="shared" si="105"/>
        <v>-234754.68999999881</v>
      </c>
      <c r="P6731"/>
    </row>
    <row r="6732" spans="1:16" hidden="1">
      <c r="A6732" t="s">
        <v>22873</v>
      </c>
      <c r="B6732" s="1">
        <v>42138</v>
      </c>
      <c r="C6732" t="s">
        <v>22886</v>
      </c>
      <c r="D6732">
        <v>2</v>
      </c>
      <c r="E6732" t="s">
        <v>22887</v>
      </c>
      <c r="F6732" t="s">
        <v>7054</v>
      </c>
      <c r="G6732" t="s">
        <v>4</v>
      </c>
      <c r="H6732" t="s">
        <v>22888</v>
      </c>
      <c r="I6732" s="2">
        <v>1025</v>
      </c>
      <c r="J6732" s="5"/>
      <c r="L6732" s="5"/>
      <c r="M6732" s="2">
        <f t="shared" si="105"/>
        <v>-233729.68999999881</v>
      </c>
      <c r="P6732"/>
    </row>
    <row r="6733" spans="1:16" hidden="1">
      <c r="A6733" t="s">
        <v>22896</v>
      </c>
      <c r="B6733" s="1">
        <v>42138</v>
      </c>
      <c r="C6733" t="s">
        <v>22909</v>
      </c>
      <c r="D6733">
        <v>2</v>
      </c>
      <c r="E6733" t="s">
        <v>22910</v>
      </c>
      <c r="F6733" t="s">
        <v>7054</v>
      </c>
      <c r="G6733" t="s">
        <v>4</v>
      </c>
      <c r="H6733" t="s">
        <v>22911</v>
      </c>
      <c r="I6733" s="2">
        <v>1025</v>
      </c>
      <c r="J6733" s="5"/>
      <c r="L6733" s="5"/>
      <c r="M6733" s="2">
        <f t="shared" si="105"/>
        <v>-232704.68999999881</v>
      </c>
      <c r="P6733"/>
    </row>
    <row r="6734" spans="1:16" hidden="1">
      <c r="A6734" t="s">
        <v>22918</v>
      </c>
      <c r="B6734" s="1">
        <v>42138</v>
      </c>
      <c r="C6734" t="s">
        <v>22930</v>
      </c>
      <c r="D6734">
        <v>2</v>
      </c>
      <c r="E6734" t="s">
        <v>22931</v>
      </c>
      <c r="F6734" t="s">
        <v>13559</v>
      </c>
      <c r="G6734" t="s">
        <v>479</v>
      </c>
      <c r="H6734" t="s">
        <v>4015</v>
      </c>
      <c r="J6734" s="5"/>
      <c r="K6734" s="2">
        <v>1300</v>
      </c>
      <c r="L6734" s="5"/>
      <c r="M6734" s="2">
        <f t="shared" si="105"/>
        <v>-234004.68999999881</v>
      </c>
      <c r="P6734"/>
    </row>
    <row r="6735" spans="1:16" hidden="1">
      <c r="A6735" t="s">
        <v>22918</v>
      </c>
      <c r="B6735" s="1">
        <v>42138</v>
      </c>
      <c r="C6735" t="s">
        <v>22930</v>
      </c>
      <c r="D6735">
        <v>2</v>
      </c>
      <c r="E6735" t="s">
        <v>22931</v>
      </c>
      <c r="F6735" t="s">
        <v>13559</v>
      </c>
      <c r="G6735" t="s">
        <v>479</v>
      </c>
      <c r="H6735" t="s">
        <v>4015</v>
      </c>
      <c r="I6735" s="2">
        <v>2009.38</v>
      </c>
      <c r="J6735" s="5"/>
      <c r="L6735" s="5"/>
      <c r="M6735" s="2">
        <f t="shared" si="105"/>
        <v>-231995.3099999988</v>
      </c>
      <c r="P6735"/>
    </row>
    <row r="6736" spans="1:16" hidden="1">
      <c r="A6736" t="s">
        <v>22939</v>
      </c>
      <c r="B6736" s="1">
        <v>42138</v>
      </c>
      <c r="C6736" t="s">
        <v>22953</v>
      </c>
      <c r="D6736">
        <v>2</v>
      </c>
      <c r="E6736" t="s">
        <v>22954</v>
      </c>
      <c r="F6736" t="s">
        <v>7054</v>
      </c>
      <c r="G6736" t="s">
        <v>4</v>
      </c>
      <c r="H6736" t="s">
        <v>8705</v>
      </c>
      <c r="I6736" s="2">
        <v>1840</v>
      </c>
      <c r="J6736" s="5"/>
      <c r="L6736" s="5"/>
      <c r="M6736" s="2">
        <f t="shared" si="105"/>
        <v>-230155.3099999988</v>
      </c>
      <c r="P6736"/>
    </row>
    <row r="6737" spans="1:16" hidden="1">
      <c r="A6737" t="s">
        <v>22963</v>
      </c>
      <c r="B6737" s="1">
        <v>42138</v>
      </c>
      <c r="C6737" t="s">
        <v>18</v>
      </c>
      <c r="D6737">
        <v>2</v>
      </c>
      <c r="E6737" t="s">
        <v>22975</v>
      </c>
      <c r="F6737" t="s">
        <v>13559</v>
      </c>
      <c r="G6737" t="s">
        <v>479</v>
      </c>
      <c r="H6737" t="s">
        <v>2603</v>
      </c>
      <c r="J6737" s="5"/>
      <c r="K6737" s="2">
        <v>627.39</v>
      </c>
      <c r="L6737" s="5"/>
      <c r="M6737" s="2">
        <f t="shared" si="105"/>
        <v>-230782.69999999882</v>
      </c>
      <c r="P6737"/>
    </row>
    <row r="6738" spans="1:16" hidden="1">
      <c r="A6738" t="s">
        <v>22963</v>
      </c>
      <c r="B6738" s="1">
        <v>42138</v>
      </c>
      <c r="C6738" t="s">
        <v>18</v>
      </c>
      <c r="D6738">
        <v>2</v>
      </c>
      <c r="E6738" t="s">
        <v>22975</v>
      </c>
      <c r="F6738" t="s">
        <v>13559</v>
      </c>
      <c r="G6738" t="s">
        <v>479</v>
      </c>
      <c r="H6738" t="s">
        <v>2603</v>
      </c>
      <c r="I6738" s="2">
        <v>627.39</v>
      </c>
      <c r="J6738" s="5"/>
      <c r="L6738" s="5"/>
      <c r="M6738" s="2">
        <f t="shared" si="105"/>
        <v>-230155.3099999988</v>
      </c>
      <c r="P6738"/>
    </row>
    <row r="6739" spans="1:16" hidden="1">
      <c r="A6739" t="s">
        <v>22983</v>
      </c>
      <c r="B6739" s="1">
        <v>42138</v>
      </c>
      <c r="C6739" t="s">
        <v>23001</v>
      </c>
      <c r="D6739">
        <v>2</v>
      </c>
      <c r="E6739" t="s">
        <v>23002</v>
      </c>
      <c r="F6739" t="s">
        <v>7054</v>
      </c>
      <c r="G6739" t="s">
        <v>4</v>
      </c>
      <c r="H6739" t="s">
        <v>3887</v>
      </c>
      <c r="I6739" s="2">
        <v>3984.54</v>
      </c>
      <c r="J6739" s="5"/>
      <c r="L6739" s="5"/>
      <c r="M6739" s="2">
        <f t="shared" si="105"/>
        <v>-226170.7699999988</v>
      </c>
      <c r="P6739"/>
    </row>
    <row r="6740" spans="1:16" hidden="1">
      <c r="A6740" t="s">
        <v>23009</v>
      </c>
      <c r="B6740" s="1">
        <v>42138</v>
      </c>
      <c r="C6740" t="s">
        <v>23024</v>
      </c>
      <c r="D6740">
        <v>2</v>
      </c>
      <c r="E6740" t="s">
        <v>23025</v>
      </c>
      <c r="F6740" t="s">
        <v>7054</v>
      </c>
      <c r="G6740" t="s">
        <v>4</v>
      </c>
      <c r="H6740" t="s">
        <v>23026</v>
      </c>
      <c r="I6740" s="2">
        <v>1840</v>
      </c>
      <c r="J6740" s="5"/>
      <c r="L6740" s="5"/>
      <c r="M6740" s="2">
        <f t="shared" si="105"/>
        <v>-224330.7699999988</v>
      </c>
      <c r="P6740"/>
    </row>
    <row r="6741" spans="1:16" hidden="1">
      <c r="A6741" t="s">
        <v>23033</v>
      </c>
      <c r="B6741" s="1">
        <v>42138</v>
      </c>
      <c r="C6741" t="s">
        <v>18</v>
      </c>
      <c r="D6741">
        <v>2</v>
      </c>
      <c r="E6741" t="s">
        <v>23047</v>
      </c>
      <c r="F6741" t="s">
        <v>13559</v>
      </c>
      <c r="G6741" t="s">
        <v>479</v>
      </c>
      <c r="H6741" t="s">
        <v>7970</v>
      </c>
      <c r="I6741" s="2">
        <v>149.19999999999999</v>
      </c>
      <c r="J6741" s="5"/>
      <c r="L6741" s="5"/>
      <c r="M6741" s="2">
        <f t="shared" si="105"/>
        <v>-224181.56999999878</v>
      </c>
      <c r="P6741"/>
    </row>
    <row r="6742" spans="1:16" hidden="1">
      <c r="A6742" t="s">
        <v>23060</v>
      </c>
      <c r="B6742" s="1">
        <v>42138</v>
      </c>
      <c r="C6742" t="s">
        <v>23076</v>
      </c>
      <c r="D6742">
        <v>2</v>
      </c>
      <c r="E6742" t="s">
        <v>23077</v>
      </c>
      <c r="F6742" t="s">
        <v>7054</v>
      </c>
      <c r="G6742" t="s">
        <v>4</v>
      </c>
      <c r="H6742" t="s">
        <v>14424</v>
      </c>
      <c r="I6742" s="2">
        <v>4100</v>
      </c>
      <c r="J6742" s="5"/>
      <c r="L6742" s="5"/>
      <c r="M6742" s="2">
        <f t="shared" si="105"/>
        <v>-220081.56999999878</v>
      </c>
      <c r="P6742"/>
    </row>
    <row r="6743" spans="1:16" hidden="1">
      <c r="A6743" t="s">
        <v>23087</v>
      </c>
      <c r="B6743" s="1">
        <v>42138</v>
      </c>
      <c r="C6743" t="s">
        <v>23098</v>
      </c>
      <c r="D6743">
        <v>2</v>
      </c>
      <c r="E6743" t="s">
        <v>23099</v>
      </c>
      <c r="F6743" t="s">
        <v>7054</v>
      </c>
      <c r="G6743" t="s">
        <v>4</v>
      </c>
      <c r="H6743" t="s">
        <v>2281</v>
      </c>
      <c r="I6743" s="2">
        <v>1025</v>
      </c>
      <c r="J6743" s="5"/>
      <c r="L6743" s="5"/>
      <c r="M6743" s="2">
        <f t="shared" si="105"/>
        <v>-219056.56999999878</v>
      </c>
      <c r="P6743"/>
    </row>
    <row r="6744" spans="1:16" hidden="1">
      <c r="A6744" t="s">
        <v>23110</v>
      </c>
      <c r="B6744" s="1">
        <v>42138</v>
      </c>
      <c r="C6744" t="s">
        <v>23124</v>
      </c>
      <c r="D6744">
        <v>2</v>
      </c>
      <c r="E6744" t="s">
        <v>23125</v>
      </c>
      <c r="F6744" t="s">
        <v>7054</v>
      </c>
      <c r="G6744" t="s">
        <v>4</v>
      </c>
      <c r="H6744" t="s">
        <v>23126</v>
      </c>
      <c r="I6744" s="2">
        <v>1840</v>
      </c>
      <c r="J6744" s="5"/>
      <c r="L6744" s="5"/>
      <c r="M6744" s="2">
        <f t="shared" si="105"/>
        <v>-217216.56999999878</v>
      </c>
      <c r="P6744"/>
    </row>
    <row r="6745" spans="1:16" hidden="1">
      <c r="A6745" t="s">
        <v>23135</v>
      </c>
      <c r="B6745" s="1">
        <v>42138</v>
      </c>
      <c r="C6745" t="s">
        <v>23146</v>
      </c>
      <c r="D6745">
        <v>2</v>
      </c>
      <c r="E6745" t="s">
        <v>23147</v>
      </c>
      <c r="F6745" t="s">
        <v>7054</v>
      </c>
      <c r="G6745" t="s">
        <v>4</v>
      </c>
      <c r="H6745" t="s">
        <v>17656</v>
      </c>
      <c r="I6745" s="2">
        <v>8582.25</v>
      </c>
      <c r="J6745" s="5"/>
      <c r="L6745" s="5"/>
      <c r="M6745" s="2">
        <f t="shared" si="105"/>
        <v>-208634.31999999878</v>
      </c>
      <c r="P6745"/>
    </row>
    <row r="6746" spans="1:16" hidden="1">
      <c r="A6746" t="s">
        <v>23161</v>
      </c>
      <c r="B6746" s="1">
        <v>42138</v>
      </c>
      <c r="C6746" t="s">
        <v>18</v>
      </c>
      <c r="D6746">
        <v>2</v>
      </c>
      <c r="E6746" t="s">
        <v>23172</v>
      </c>
      <c r="F6746" t="s">
        <v>13559</v>
      </c>
      <c r="G6746" t="s">
        <v>479</v>
      </c>
      <c r="H6746" t="s">
        <v>4119</v>
      </c>
      <c r="J6746" s="5"/>
      <c r="K6746" s="2">
        <v>2496.04</v>
      </c>
      <c r="L6746" s="5"/>
      <c r="M6746" s="2">
        <f t="shared" si="105"/>
        <v>-211130.35999999879</v>
      </c>
      <c r="P6746"/>
    </row>
    <row r="6747" spans="1:16" hidden="1">
      <c r="A6747" t="s">
        <v>23161</v>
      </c>
      <c r="B6747" s="1">
        <v>42138</v>
      </c>
      <c r="C6747" t="s">
        <v>18</v>
      </c>
      <c r="D6747">
        <v>2</v>
      </c>
      <c r="E6747" t="s">
        <v>23172</v>
      </c>
      <c r="F6747" t="s">
        <v>13559</v>
      </c>
      <c r="G6747" t="s">
        <v>479</v>
      </c>
      <c r="H6747" t="s">
        <v>4119</v>
      </c>
      <c r="I6747" s="2">
        <v>2496.04</v>
      </c>
      <c r="J6747" s="5"/>
      <c r="L6747" s="5"/>
      <c r="M6747" s="2">
        <f t="shared" si="105"/>
        <v>-208634.31999999878</v>
      </c>
      <c r="P6747"/>
    </row>
    <row r="6748" spans="1:16" hidden="1">
      <c r="A6748" t="s">
        <v>23182</v>
      </c>
      <c r="B6748" s="1">
        <v>42138</v>
      </c>
      <c r="C6748" t="s">
        <v>23192</v>
      </c>
      <c r="D6748">
        <v>2</v>
      </c>
      <c r="E6748" t="s">
        <v>23193</v>
      </c>
      <c r="F6748" t="s">
        <v>7054</v>
      </c>
      <c r="G6748" t="s">
        <v>4</v>
      </c>
      <c r="H6748" t="s">
        <v>18179</v>
      </c>
      <c r="I6748" s="2">
        <v>1025</v>
      </c>
      <c r="J6748" s="5"/>
      <c r="L6748" s="5"/>
      <c r="M6748" s="2">
        <f t="shared" si="105"/>
        <v>-207609.31999999878</v>
      </c>
      <c r="P6748"/>
    </row>
    <row r="6749" spans="1:16" hidden="1">
      <c r="A6749" t="s">
        <v>23203</v>
      </c>
      <c r="B6749" s="1">
        <v>42138</v>
      </c>
      <c r="C6749" t="s">
        <v>23217</v>
      </c>
      <c r="D6749">
        <v>2</v>
      </c>
      <c r="E6749" t="s">
        <v>23218</v>
      </c>
      <c r="F6749" t="s">
        <v>7054</v>
      </c>
      <c r="G6749" t="s">
        <v>4</v>
      </c>
      <c r="H6749" t="s">
        <v>19324</v>
      </c>
      <c r="I6749" s="2">
        <v>1840</v>
      </c>
      <c r="J6749" s="5"/>
      <c r="L6749" s="5"/>
      <c r="M6749" s="2">
        <f t="shared" si="105"/>
        <v>-205769.31999999878</v>
      </c>
      <c r="P6749"/>
    </row>
    <row r="6750" spans="1:16" hidden="1">
      <c r="A6750" t="s">
        <v>23229</v>
      </c>
      <c r="B6750" s="1">
        <v>42138</v>
      </c>
      <c r="C6750" t="s">
        <v>23239</v>
      </c>
      <c r="D6750">
        <v>1</v>
      </c>
      <c r="E6750" t="s">
        <v>23240</v>
      </c>
      <c r="F6750" t="s">
        <v>13565</v>
      </c>
      <c r="G6750" t="s">
        <v>4</v>
      </c>
      <c r="H6750" t="s">
        <v>23241</v>
      </c>
      <c r="I6750" s="2">
        <v>70000</v>
      </c>
      <c r="J6750" s="5"/>
      <c r="L6750" s="5"/>
      <c r="M6750" s="2">
        <f t="shared" si="105"/>
        <v>-135769.31999999878</v>
      </c>
      <c r="P6750"/>
    </row>
    <row r="6751" spans="1:16" hidden="1">
      <c r="A6751" t="s">
        <v>23251</v>
      </c>
      <c r="B6751" s="1">
        <v>42138</v>
      </c>
      <c r="C6751" t="s">
        <v>23258</v>
      </c>
      <c r="D6751">
        <v>1</v>
      </c>
      <c r="E6751" t="s">
        <v>23259</v>
      </c>
      <c r="F6751" t="s">
        <v>13565</v>
      </c>
      <c r="G6751" t="s">
        <v>4</v>
      </c>
      <c r="H6751" t="s">
        <v>4488</v>
      </c>
      <c r="I6751" s="2">
        <v>141900</v>
      </c>
      <c r="J6751" s="5"/>
      <c r="L6751" s="5"/>
      <c r="M6751" s="2">
        <f t="shared" si="105"/>
        <v>6130.6800000012154</v>
      </c>
      <c r="P6751"/>
    </row>
    <row r="6752" spans="1:16" hidden="1">
      <c r="A6752" s="35" t="s">
        <v>4540</v>
      </c>
      <c r="B6752" s="36">
        <v>42139</v>
      </c>
      <c r="C6752" s="35" t="s">
        <v>4551</v>
      </c>
      <c r="D6752" s="35">
        <v>2</v>
      </c>
      <c r="E6752" s="35" t="s">
        <v>4552</v>
      </c>
      <c r="F6752" s="35" t="s">
        <v>78</v>
      </c>
      <c r="G6752" s="35" t="s">
        <v>4</v>
      </c>
      <c r="H6752" s="35" t="s">
        <v>901</v>
      </c>
      <c r="I6752" s="11"/>
      <c r="J6752" s="12"/>
      <c r="K6752" s="11">
        <v>470</v>
      </c>
      <c r="L6752" s="12"/>
      <c r="M6752" s="11">
        <f t="shared" si="105"/>
        <v>5660.6800000012154</v>
      </c>
      <c r="P6752"/>
    </row>
    <row r="6753" spans="1:16" hidden="1">
      <c r="A6753" t="s">
        <v>4636</v>
      </c>
      <c r="B6753" s="1">
        <v>42139</v>
      </c>
      <c r="C6753" t="s">
        <v>4642</v>
      </c>
      <c r="D6753">
        <v>2</v>
      </c>
      <c r="E6753" t="s">
        <v>4643</v>
      </c>
      <c r="F6753" t="s">
        <v>78</v>
      </c>
      <c r="G6753" t="s">
        <v>4</v>
      </c>
      <c r="H6753" t="s">
        <v>4644</v>
      </c>
      <c r="J6753" s="5"/>
      <c r="K6753" s="2">
        <v>2975.01</v>
      </c>
      <c r="L6753" s="5"/>
      <c r="M6753" s="2">
        <f t="shared" si="105"/>
        <v>2685.6700000012152</v>
      </c>
      <c r="P6753"/>
    </row>
    <row r="6754" spans="1:16" hidden="1">
      <c r="A6754" t="s">
        <v>4652</v>
      </c>
      <c r="B6754" s="1">
        <v>42139</v>
      </c>
      <c r="C6754" t="s">
        <v>11</v>
      </c>
      <c r="D6754">
        <v>1</v>
      </c>
      <c r="E6754" t="s">
        <v>4659</v>
      </c>
      <c r="F6754" t="s">
        <v>13</v>
      </c>
      <c r="G6754" t="s">
        <v>4</v>
      </c>
      <c r="H6754" t="s">
        <v>4660</v>
      </c>
      <c r="J6754" s="5"/>
      <c r="K6754" s="2">
        <v>2975.01</v>
      </c>
      <c r="L6754" s="5"/>
      <c r="M6754" s="2">
        <f t="shared" si="105"/>
        <v>-289.33999999878506</v>
      </c>
      <c r="P6754"/>
    </row>
    <row r="6755" spans="1:16" hidden="1">
      <c r="A6755" t="s">
        <v>4705</v>
      </c>
      <c r="B6755" s="1">
        <v>42139</v>
      </c>
      <c r="C6755" t="s">
        <v>4712</v>
      </c>
      <c r="D6755">
        <v>2</v>
      </c>
      <c r="E6755" t="s">
        <v>4713</v>
      </c>
      <c r="F6755" t="s">
        <v>78</v>
      </c>
      <c r="G6755" t="s">
        <v>4</v>
      </c>
      <c r="H6755" t="s">
        <v>4644</v>
      </c>
      <c r="J6755" s="5"/>
      <c r="K6755" s="2">
        <v>1025</v>
      </c>
      <c r="L6755" s="5"/>
      <c r="M6755" s="2">
        <f t="shared" si="105"/>
        <v>-1314.3399999987851</v>
      </c>
      <c r="P6755"/>
    </row>
    <row r="6756" spans="1:16" hidden="1">
      <c r="A6756" t="s">
        <v>4771</v>
      </c>
      <c r="B6756" s="1">
        <v>42139</v>
      </c>
      <c r="C6756" t="s">
        <v>11</v>
      </c>
      <c r="D6756">
        <v>1</v>
      </c>
      <c r="E6756" t="s">
        <v>4774</v>
      </c>
      <c r="F6756" t="s">
        <v>13</v>
      </c>
      <c r="G6756" t="s">
        <v>4</v>
      </c>
      <c r="H6756" t="s">
        <v>1698</v>
      </c>
      <c r="J6756" s="5"/>
      <c r="K6756" s="2">
        <v>1025</v>
      </c>
      <c r="L6756" s="5"/>
      <c r="M6756" s="2">
        <f t="shared" si="105"/>
        <v>-2339.3399999987851</v>
      </c>
      <c r="P6756"/>
    </row>
    <row r="6757" spans="1:16" hidden="1">
      <c r="A6757" t="s">
        <v>4793</v>
      </c>
      <c r="B6757" s="1">
        <v>42139</v>
      </c>
      <c r="C6757" t="s">
        <v>6</v>
      </c>
      <c r="D6757">
        <v>1</v>
      </c>
      <c r="E6757" t="s">
        <v>4802</v>
      </c>
      <c r="F6757" t="s">
        <v>29</v>
      </c>
      <c r="G6757" t="s">
        <v>4</v>
      </c>
      <c r="H6757" t="s">
        <v>4803</v>
      </c>
      <c r="I6757" s="2">
        <v>260.3</v>
      </c>
      <c r="J6757" s="5"/>
      <c r="L6757" s="5"/>
      <c r="M6757" s="2">
        <f t="shared" si="105"/>
        <v>-2079.0399999987849</v>
      </c>
      <c r="P6757"/>
    </row>
    <row r="6758" spans="1:16" hidden="1">
      <c r="A6758" t="s">
        <v>4804</v>
      </c>
      <c r="B6758" s="1">
        <v>42139</v>
      </c>
      <c r="C6758" t="s">
        <v>6</v>
      </c>
      <c r="D6758">
        <v>1</v>
      </c>
      <c r="E6758" t="s">
        <v>4811</v>
      </c>
      <c r="F6758" t="s">
        <v>29</v>
      </c>
      <c r="G6758" t="s">
        <v>4</v>
      </c>
      <c r="H6758" t="s">
        <v>4812</v>
      </c>
      <c r="I6758" s="2">
        <v>514.65</v>
      </c>
      <c r="J6758" s="5"/>
      <c r="L6758" s="5"/>
      <c r="M6758" s="2">
        <f t="shared" si="105"/>
        <v>-1564.3899999987848</v>
      </c>
      <c r="P6758"/>
    </row>
    <row r="6759" spans="1:16" hidden="1">
      <c r="A6759" t="s">
        <v>4827</v>
      </c>
      <c r="B6759" s="1">
        <v>42139</v>
      </c>
      <c r="D6759">
        <v>1</v>
      </c>
      <c r="E6759" t="s">
        <v>4831</v>
      </c>
      <c r="F6759" t="s">
        <v>13</v>
      </c>
      <c r="G6759" t="s">
        <v>4</v>
      </c>
      <c r="H6759" t="s">
        <v>4070</v>
      </c>
      <c r="J6759" s="5"/>
      <c r="K6759" s="2">
        <v>1840</v>
      </c>
      <c r="L6759" s="5"/>
      <c r="M6759" s="2">
        <f t="shared" si="105"/>
        <v>-3404.3899999987848</v>
      </c>
      <c r="P6759"/>
    </row>
    <row r="6760" spans="1:16" hidden="1">
      <c r="A6760" t="s">
        <v>5014</v>
      </c>
      <c r="B6760" s="1">
        <v>42139</v>
      </c>
      <c r="C6760" t="s">
        <v>6</v>
      </c>
      <c r="D6760">
        <v>1</v>
      </c>
      <c r="E6760" t="s">
        <v>5022</v>
      </c>
      <c r="F6760" t="s">
        <v>29</v>
      </c>
      <c r="G6760" t="s">
        <v>4</v>
      </c>
      <c r="H6760" t="s">
        <v>2331</v>
      </c>
      <c r="I6760" s="2">
        <v>1887.53</v>
      </c>
      <c r="J6760" s="5"/>
      <c r="L6760" s="5"/>
      <c r="M6760" s="2">
        <f t="shared" si="105"/>
        <v>-1516.8599999987848</v>
      </c>
      <c r="P6760"/>
    </row>
    <row r="6761" spans="1:16" hidden="1">
      <c r="A6761" t="s">
        <v>5028</v>
      </c>
      <c r="B6761" s="1">
        <v>42139</v>
      </c>
      <c r="C6761" t="s">
        <v>11</v>
      </c>
      <c r="D6761">
        <v>1</v>
      </c>
      <c r="E6761" t="s">
        <v>5035</v>
      </c>
      <c r="F6761" t="s">
        <v>228</v>
      </c>
      <c r="G6761" t="s">
        <v>4</v>
      </c>
      <c r="H6761" t="s">
        <v>5036</v>
      </c>
      <c r="J6761" s="5"/>
      <c r="K6761" s="2">
        <v>1025</v>
      </c>
      <c r="L6761" s="5"/>
      <c r="M6761" s="2">
        <f t="shared" si="105"/>
        <v>-2541.8599999987846</v>
      </c>
      <c r="P6761"/>
    </row>
    <row r="6762" spans="1:16" hidden="1">
      <c r="A6762" t="s">
        <v>5046</v>
      </c>
      <c r="B6762" s="1">
        <v>42139</v>
      </c>
      <c r="C6762" t="s">
        <v>11</v>
      </c>
      <c r="D6762">
        <v>1</v>
      </c>
      <c r="E6762" t="s">
        <v>5047</v>
      </c>
      <c r="F6762" t="s">
        <v>13</v>
      </c>
      <c r="G6762" t="s">
        <v>4</v>
      </c>
      <c r="H6762" t="s">
        <v>3180</v>
      </c>
      <c r="J6762" s="5"/>
      <c r="K6762" s="2">
        <v>7085</v>
      </c>
      <c r="L6762" s="5"/>
      <c r="M6762" s="2">
        <f t="shared" si="105"/>
        <v>-9626.8599999987855</v>
      </c>
      <c r="P6762"/>
    </row>
    <row r="6763" spans="1:16" hidden="1">
      <c r="A6763" t="s">
        <v>5048</v>
      </c>
      <c r="B6763" s="1">
        <v>42139</v>
      </c>
      <c r="C6763" t="s">
        <v>11</v>
      </c>
      <c r="D6763">
        <v>1</v>
      </c>
      <c r="E6763" t="s">
        <v>5051</v>
      </c>
      <c r="F6763" t="s">
        <v>13</v>
      </c>
      <c r="G6763" t="s">
        <v>4</v>
      </c>
      <c r="H6763" t="s">
        <v>5052</v>
      </c>
      <c r="J6763" s="5"/>
      <c r="K6763" s="2">
        <v>1452</v>
      </c>
      <c r="L6763" s="5"/>
      <c r="M6763" s="2">
        <f t="shared" si="105"/>
        <v>-11078.859999998785</v>
      </c>
      <c r="P6763"/>
    </row>
    <row r="6764" spans="1:16" hidden="1">
      <c r="A6764" t="s">
        <v>5053</v>
      </c>
      <c r="B6764" s="1">
        <v>42139</v>
      </c>
      <c r="C6764" t="s">
        <v>195</v>
      </c>
      <c r="D6764">
        <v>1</v>
      </c>
      <c r="E6764" t="s">
        <v>5056</v>
      </c>
      <c r="F6764" t="s">
        <v>13</v>
      </c>
      <c r="G6764" t="s">
        <v>4</v>
      </c>
      <c r="H6764" t="s">
        <v>195</v>
      </c>
      <c r="J6764" s="5"/>
      <c r="K6764" s="2">
        <v>29185.93</v>
      </c>
      <c r="L6764" s="5"/>
      <c r="M6764" s="2">
        <f t="shared" si="105"/>
        <v>-40264.789999998786</v>
      </c>
      <c r="P6764"/>
    </row>
    <row r="6765" spans="1:16" hidden="1">
      <c r="A6765" t="s">
        <v>5057</v>
      </c>
      <c r="B6765" s="1">
        <v>42139</v>
      </c>
      <c r="C6765" t="s">
        <v>200</v>
      </c>
      <c r="D6765">
        <v>1</v>
      </c>
      <c r="E6765" t="s">
        <v>5069</v>
      </c>
      <c r="F6765" t="s">
        <v>16</v>
      </c>
      <c r="G6765" t="s">
        <v>4</v>
      </c>
      <c r="J6765" s="5"/>
      <c r="K6765" s="2">
        <v>24119.97</v>
      </c>
      <c r="L6765" s="5"/>
      <c r="M6765" s="2">
        <f t="shared" si="105"/>
        <v>-64384.759999998787</v>
      </c>
      <c r="P6765"/>
    </row>
    <row r="6766" spans="1:16" hidden="1">
      <c r="A6766" t="s">
        <v>5070</v>
      </c>
      <c r="B6766" s="1">
        <v>42139</v>
      </c>
      <c r="C6766" t="s">
        <v>18</v>
      </c>
      <c r="D6766">
        <v>1</v>
      </c>
      <c r="E6766" t="s">
        <v>5081</v>
      </c>
      <c r="F6766" t="s">
        <v>13</v>
      </c>
      <c r="G6766" t="s">
        <v>4</v>
      </c>
      <c r="H6766" t="s">
        <v>18</v>
      </c>
      <c r="J6766" s="5"/>
      <c r="K6766" s="2">
        <v>22369.98</v>
      </c>
      <c r="L6766" s="5"/>
      <c r="M6766" s="2">
        <f t="shared" si="105"/>
        <v>-86754.739999998783</v>
      </c>
      <c r="P6766"/>
    </row>
    <row r="6767" spans="1:16" hidden="1">
      <c r="A6767" t="s">
        <v>23273</v>
      </c>
      <c r="B6767" s="1">
        <v>42139</v>
      </c>
      <c r="C6767" t="s">
        <v>4551</v>
      </c>
      <c r="D6767">
        <v>2</v>
      </c>
      <c r="E6767" t="s">
        <v>23287</v>
      </c>
      <c r="F6767" t="s">
        <v>7054</v>
      </c>
      <c r="G6767" t="s">
        <v>4</v>
      </c>
      <c r="H6767" t="s">
        <v>901</v>
      </c>
      <c r="I6767" s="2">
        <v>470</v>
      </c>
      <c r="J6767" s="5"/>
      <c r="L6767" s="5"/>
      <c r="M6767" s="2">
        <f t="shared" si="105"/>
        <v>-86284.739999998783</v>
      </c>
      <c r="P6767"/>
    </row>
    <row r="6768" spans="1:16" hidden="1">
      <c r="A6768" t="s">
        <v>23292</v>
      </c>
      <c r="B6768" s="1">
        <v>42139</v>
      </c>
      <c r="C6768" t="s">
        <v>4551</v>
      </c>
      <c r="D6768">
        <v>2</v>
      </c>
      <c r="E6768" t="s">
        <v>23305</v>
      </c>
      <c r="F6768" t="s">
        <v>7054</v>
      </c>
      <c r="G6768" t="s">
        <v>4</v>
      </c>
      <c r="H6768" t="s">
        <v>14819</v>
      </c>
      <c r="I6768" s="2">
        <v>470</v>
      </c>
      <c r="J6768" s="5"/>
      <c r="L6768" s="5"/>
      <c r="M6768" s="2">
        <f t="shared" si="105"/>
        <v>-85814.739999998783</v>
      </c>
      <c r="P6768"/>
    </row>
    <row r="6769" spans="1:16" hidden="1">
      <c r="A6769" t="s">
        <v>23314</v>
      </c>
      <c r="B6769" s="1">
        <v>42139</v>
      </c>
      <c r="C6769" t="s">
        <v>23325</v>
      </c>
      <c r="D6769">
        <v>1</v>
      </c>
      <c r="E6769" t="s">
        <v>23326</v>
      </c>
      <c r="F6769" t="s">
        <v>13565</v>
      </c>
      <c r="G6769" t="s">
        <v>4</v>
      </c>
      <c r="H6769" t="s">
        <v>23327</v>
      </c>
      <c r="I6769" s="2">
        <v>2200</v>
      </c>
      <c r="J6769" s="5"/>
      <c r="L6769" s="5"/>
      <c r="M6769" s="2">
        <f t="shared" si="105"/>
        <v>-83614.739999998783</v>
      </c>
      <c r="P6769"/>
    </row>
    <row r="6770" spans="1:16" hidden="1">
      <c r="A6770" t="s">
        <v>23338</v>
      </c>
      <c r="B6770" s="1">
        <v>42139</v>
      </c>
      <c r="C6770" t="s">
        <v>4712</v>
      </c>
      <c r="D6770">
        <v>2</v>
      </c>
      <c r="E6770" t="s">
        <v>23349</v>
      </c>
      <c r="F6770" t="s">
        <v>7054</v>
      </c>
      <c r="G6770" t="s">
        <v>4</v>
      </c>
      <c r="H6770" t="s">
        <v>4644</v>
      </c>
      <c r="I6770" s="2">
        <v>1025</v>
      </c>
      <c r="J6770" s="5"/>
      <c r="L6770" s="5"/>
      <c r="M6770" s="2">
        <f t="shared" si="105"/>
        <v>-82589.739999998783</v>
      </c>
      <c r="P6770"/>
    </row>
    <row r="6771" spans="1:16" hidden="1">
      <c r="A6771" t="s">
        <v>23357</v>
      </c>
      <c r="B6771" s="1">
        <v>42139</v>
      </c>
      <c r="C6771" t="s">
        <v>4642</v>
      </c>
      <c r="D6771">
        <v>2</v>
      </c>
      <c r="E6771" t="s">
        <v>23370</v>
      </c>
      <c r="F6771" t="s">
        <v>7054</v>
      </c>
      <c r="G6771" t="s">
        <v>4</v>
      </c>
      <c r="H6771" t="s">
        <v>4644</v>
      </c>
      <c r="I6771" s="2">
        <v>2975.01</v>
      </c>
      <c r="J6771" s="5"/>
      <c r="L6771" s="5"/>
      <c r="M6771" s="2">
        <f t="shared" si="105"/>
        <v>-79614.729999998788</v>
      </c>
      <c r="P6771"/>
    </row>
    <row r="6772" spans="1:16" hidden="1">
      <c r="A6772" t="s">
        <v>23376</v>
      </c>
      <c r="B6772" s="1">
        <v>42139</v>
      </c>
      <c r="C6772" t="s">
        <v>23386</v>
      </c>
      <c r="D6772">
        <v>2</v>
      </c>
      <c r="E6772" t="s">
        <v>23387</v>
      </c>
      <c r="F6772" t="s">
        <v>7054</v>
      </c>
      <c r="G6772" t="s">
        <v>4</v>
      </c>
      <c r="H6772" t="s">
        <v>23388</v>
      </c>
      <c r="I6772" s="2">
        <v>1025</v>
      </c>
      <c r="J6772" s="5"/>
      <c r="L6772" s="5"/>
      <c r="M6772" s="2">
        <f t="shared" si="105"/>
        <v>-78589.729999998788</v>
      </c>
      <c r="P6772"/>
    </row>
    <row r="6773" spans="1:16" hidden="1">
      <c r="A6773" t="s">
        <v>23396</v>
      </c>
      <c r="B6773" s="1">
        <v>42139</v>
      </c>
      <c r="C6773" t="s">
        <v>4642</v>
      </c>
      <c r="D6773">
        <v>2</v>
      </c>
      <c r="E6773" t="s">
        <v>23407</v>
      </c>
      <c r="F6773" t="s">
        <v>7054</v>
      </c>
      <c r="G6773" t="s">
        <v>4</v>
      </c>
      <c r="H6773" t="s">
        <v>1698</v>
      </c>
      <c r="I6773" s="2">
        <v>2975.01</v>
      </c>
      <c r="J6773" s="5"/>
      <c r="L6773" s="5"/>
      <c r="M6773" s="2">
        <f t="shared" si="105"/>
        <v>-75614.719999998793</v>
      </c>
      <c r="P6773"/>
    </row>
    <row r="6774" spans="1:16" hidden="1">
      <c r="A6774" t="s">
        <v>23414</v>
      </c>
      <c r="B6774" s="1">
        <v>42139</v>
      </c>
      <c r="C6774" t="s">
        <v>23423</v>
      </c>
      <c r="D6774">
        <v>2</v>
      </c>
      <c r="E6774" t="s">
        <v>23424</v>
      </c>
      <c r="F6774" t="s">
        <v>7054</v>
      </c>
      <c r="G6774" t="s">
        <v>4</v>
      </c>
      <c r="H6774" t="s">
        <v>2818</v>
      </c>
      <c r="I6774" s="2">
        <v>4100</v>
      </c>
      <c r="J6774" s="5"/>
      <c r="L6774" s="5"/>
      <c r="M6774" s="2">
        <f t="shared" si="105"/>
        <v>-71514.719999998793</v>
      </c>
      <c r="P6774"/>
    </row>
    <row r="6775" spans="1:16" hidden="1">
      <c r="A6775" t="s">
        <v>23433</v>
      </c>
      <c r="B6775" s="1">
        <v>42139</v>
      </c>
      <c r="C6775" t="s">
        <v>23439</v>
      </c>
      <c r="D6775">
        <v>2</v>
      </c>
      <c r="E6775" t="s">
        <v>23440</v>
      </c>
      <c r="F6775" t="s">
        <v>13559</v>
      </c>
      <c r="G6775" t="s">
        <v>479</v>
      </c>
      <c r="H6775" t="s">
        <v>21455</v>
      </c>
      <c r="J6775" s="5"/>
      <c r="K6775" s="2">
        <v>2496.04</v>
      </c>
      <c r="L6775" s="5"/>
      <c r="M6775" s="2">
        <f t="shared" si="105"/>
        <v>-74010.759999998787</v>
      </c>
      <c r="P6775"/>
    </row>
    <row r="6776" spans="1:16" hidden="1">
      <c r="A6776" t="s">
        <v>23433</v>
      </c>
      <c r="B6776" s="1">
        <v>42139</v>
      </c>
      <c r="C6776" t="s">
        <v>23439</v>
      </c>
      <c r="D6776">
        <v>2</v>
      </c>
      <c r="E6776" t="s">
        <v>23440</v>
      </c>
      <c r="F6776" t="s">
        <v>13559</v>
      </c>
      <c r="G6776" t="s">
        <v>479</v>
      </c>
      <c r="H6776" t="s">
        <v>21455</v>
      </c>
      <c r="I6776" s="2">
        <v>2496.04</v>
      </c>
      <c r="J6776" s="5"/>
      <c r="L6776" s="5"/>
      <c r="M6776" s="2">
        <f t="shared" si="105"/>
        <v>-71514.719999998793</v>
      </c>
      <c r="P6776"/>
    </row>
    <row r="6777" spans="1:16" hidden="1">
      <c r="A6777" t="s">
        <v>23448</v>
      </c>
      <c r="B6777" s="1">
        <v>42139</v>
      </c>
      <c r="C6777" t="s">
        <v>18</v>
      </c>
      <c r="D6777">
        <v>2</v>
      </c>
      <c r="E6777" t="s">
        <v>23459</v>
      </c>
      <c r="F6777" t="s">
        <v>13559</v>
      </c>
      <c r="G6777" t="s">
        <v>313</v>
      </c>
      <c r="H6777" t="s">
        <v>1210</v>
      </c>
      <c r="I6777" s="2">
        <v>3320.44</v>
      </c>
      <c r="J6777" s="5"/>
      <c r="L6777" s="5"/>
      <c r="M6777" s="2">
        <f t="shared" si="105"/>
        <v>-68194.279999998791</v>
      </c>
      <c r="P6777"/>
    </row>
    <row r="6778" spans="1:16" hidden="1">
      <c r="A6778" t="s">
        <v>23470</v>
      </c>
      <c r="B6778" s="1">
        <v>42139</v>
      </c>
      <c r="C6778" t="s">
        <v>6</v>
      </c>
      <c r="D6778">
        <v>1</v>
      </c>
      <c r="E6778" t="s">
        <v>23484</v>
      </c>
      <c r="F6778" t="s">
        <v>13610</v>
      </c>
      <c r="G6778" t="s">
        <v>4</v>
      </c>
      <c r="H6778" t="s">
        <v>7954</v>
      </c>
      <c r="I6778" s="2">
        <v>10184.52</v>
      </c>
      <c r="J6778" s="5"/>
      <c r="L6778" s="5"/>
      <c r="M6778" s="2">
        <f t="shared" si="105"/>
        <v>-58009.759999998787</v>
      </c>
      <c r="P6778"/>
    </row>
    <row r="6779" spans="1:16" hidden="1">
      <c r="A6779" t="s">
        <v>23496</v>
      </c>
      <c r="B6779" s="1">
        <v>42139</v>
      </c>
      <c r="C6779" t="s">
        <v>23507</v>
      </c>
      <c r="D6779">
        <v>2</v>
      </c>
      <c r="E6779" t="s">
        <v>23508</v>
      </c>
      <c r="F6779" t="s">
        <v>7054</v>
      </c>
      <c r="G6779" t="s">
        <v>4</v>
      </c>
      <c r="H6779" t="s">
        <v>23509</v>
      </c>
      <c r="I6779" s="2">
        <v>1840</v>
      </c>
      <c r="J6779" s="5"/>
      <c r="L6779" s="5"/>
      <c r="M6779" s="2">
        <f t="shared" si="105"/>
        <v>-56169.759999998787</v>
      </c>
      <c r="P6779"/>
    </row>
    <row r="6780" spans="1:16" hidden="1">
      <c r="A6780" t="s">
        <v>23518</v>
      </c>
      <c r="B6780" s="1">
        <v>42139</v>
      </c>
      <c r="C6780" t="s">
        <v>5520</v>
      </c>
      <c r="D6780">
        <v>2</v>
      </c>
      <c r="E6780" t="s">
        <v>23530</v>
      </c>
      <c r="F6780" t="s">
        <v>7054</v>
      </c>
      <c r="G6780" t="s">
        <v>4</v>
      </c>
      <c r="H6780" t="s">
        <v>3158</v>
      </c>
      <c r="I6780" s="2">
        <v>1025</v>
      </c>
      <c r="J6780" s="5"/>
      <c r="L6780" s="5"/>
      <c r="M6780" s="2">
        <f t="shared" si="105"/>
        <v>-55144.759999998787</v>
      </c>
      <c r="P6780"/>
    </row>
    <row r="6781" spans="1:16" hidden="1">
      <c r="A6781" t="s">
        <v>23538</v>
      </c>
      <c r="B6781" s="1">
        <v>42139</v>
      </c>
      <c r="C6781" t="s">
        <v>23549</v>
      </c>
      <c r="D6781">
        <v>2</v>
      </c>
      <c r="E6781" t="s">
        <v>23550</v>
      </c>
      <c r="F6781" t="s">
        <v>7054</v>
      </c>
      <c r="G6781" t="s">
        <v>4</v>
      </c>
      <c r="H6781" t="s">
        <v>14489</v>
      </c>
      <c r="I6781" s="2">
        <v>1025</v>
      </c>
      <c r="J6781" s="5"/>
      <c r="L6781" s="5"/>
      <c r="M6781" s="2">
        <f t="shared" si="105"/>
        <v>-54119.759999998787</v>
      </c>
      <c r="P6781"/>
    </row>
    <row r="6782" spans="1:16" hidden="1">
      <c r="A6782" t="s">
        <v>23557</v>
      </c>
      <c r="B6782" s="1">
        <v>42139</v>
      </c>
      <c r="C6782" t="s">
        <v>23567</v>
      </c>
      <c r="D6782">
        <v>2</v>
      </c>
      <c r="E6782" t="s">
        <v>23568</v>
      </c>
      <c r="F6782" t="s">
        <v>7054</v>
      </c>
      <c r="G6782" t="s">
        <v>4</v>
      </c>
      <c r="H6782" t="s">
        <v>564</v>
      </c>
      <c r="J6782" s="5"/>
      <c r="K6782" s="2">
        <v>600</v>
      </c>
      <c r="L6782" s="5"/>
      <c r="M6782" s="2">
        <f t="shared" si="105"/>
        <v>-54719.759999998787</v>
      </c>
      <c r="P6782"/>
    </row>
    <row r="6783" spans="1:16" hidden="1">
      <c r="A6783" t="s">
        <v>23557</v>
      </c>
      <c r="B6783" s="1">
        <v>42139</v>
      </c>
      <c r="C6783" t="s">
        <v>23567</v>
      </c>
      <c r="D6783">
        <v>2</v>
      </c>
      <c r="E6783" t="s">
        <v>23568</v>
      </c>
      <c r="F6783" t="s">
        <v>7054</v>
      </c>
      <c r="G6783" t="s">
        <v>4</v>
      </c>
      <c r="H6783" t="s">
        <v>564</v>
      </c>
      <c r="I6783" s="2">
        <v>600</v>
      </c>
      <c r="J6783" s="5"/>
      <c r="L6783" s="5"/>
      <c r="M6783" s="2">
        <f t="shared" si="105"/>
        <v>-54119.759999998787</v>
      </c>
      <c r="P6783"/>
    </row>
    <row r="6784" spans="1:16" hidden="1">
      <c r="A6784" t="s">
        <v>23580</v>
      </c>
      <c r="B6784" s="1">
        <v>42139</v>
      </c>
      <c r="C6784" t="s">
        <v>4712</v>
      </c>
      <c r="D6784">
        <v>2</v>
      </c>
      <c r="E6784" t="s">
        <v>23590</v>
      </c>
      <c r="F6784" t="s">
        <v>7054</v>
      </c>
      <c r="G6784" t="s">
        <v>4</v>
      </c>
      <c r="H6784" t="s">
        <v>1698</v>
      </c>
      <c r="I6784" s="2">
        <v>1025</v>
      </c>
      <c r="J6784" s="5"/>
      <c r="L6784" s="5"/>
      <c r="M6784" s="2">
        <f t="shared" si="105"/>
        <v>-53094.759999998787</v>
      </c>
      <c r="P6784"/>
    </row>
    <row r="6785" spans="1:16" hidden="1">
      <c r="A6785" t="s">
        <v>23600</v>
      </c>
      <c r="B6785" s="1">
        <v>42139</v>
      </c>
      <c r="C6785" t="s">
        <v>23609</v>
      </c>
      <c r="D6785">
        <v>2</v>
      </c>
      <c r="E6785" t="s">
        <v>23610</v>
      </c>
      <c r="F6785" t="s">
        <v>7054</v>
      </c>
      <c r="G6785" t="s">
        <v>4</v>
      </c>
      <c r="H6785" t="s">
        <v>5542</v>
      </c>
      <c r="I6785" s="2">
        <v>1680.03</v>
      </c>
      <c r="J6785" s="5"/>
      <c r="L6785" s="5"/>
      <c r="M6785" s="2">
        <f t="shared" si="105"/>
        <v>-51414.729999998788</v>
      </c>
      <c r="P6785"/>
    </row>
    <row r="6786" spans="1:16" hidden="1">
      <c r="A6786" t="s">
        <v>23618</v>
      </c>
      <c r="B6786" s="1">
        <v>42139</v>
      </c>
      <c r="C6786" t="s">
        <v>6</v>
      </c>
      <c r="D6786">
        <v>1</v>
      </c>
      <c r="E6786" t="s">
        <v>23627</v>
      </c>
      <c r="F6786" t="s">
        <v>13610</v>
      </c>
      <c r="G6786" t="s">
        <v>4</v>
      </c>
      <c r="H6786" t="s">
        <v>5579</v>
      </c>
      <c r="I6786" s="2">
        <v>4887.96</v>
      </c>
      <c r="J6786" s="5"/>
      <c r="L6786" s="5"/>
      <c r="M6786" s="2">
        <f t="shared" si="105"/>
        <v>-46526.769999998789</v>
      </c>
      <c r="P6786"/>
    </row>
    <row r="6787" spans="1:16" hidden="1">
      <c r="A6787" t="s">
        <v>23636</v>
      </c>
      <c r="B6787" s="1">
        <v>42139</v>
      </c>
      <c r="C6787" t="s">
        <v>18</v>
      </c>
      <c r="D6787">
        <v>2</v>
      </c>
      <c r="E6787" t="s">
        <v>23647</v>
      </c>
      <c r="F6787" t="s">
        <v>13559</v>
      </c>
      <c r="G6787" t="s">
        <v>479</v>
      </c>
      <c r="H6787" t="s">
        <v>4812</v>
      </c>
      <c r="I6787" s="2">
        <v>150</v>
      </c>
      <c r="J6787" s="5"/>
      <c r="L6787" s="5"/>
      <c r="M6787" s="2">
        <f t="shared" si="105"/>
        <v>-46376.769999998789</v>
      </c>
      <c r="P6787"/>
    </row>
    <row r="6788" spans="1:16" hidden="1">
      <c r="A6788" t="s">
        <v>23658</v>
      </c>
      <c r="B6788" s="1">
        <v>42139</v>
      </c>
      <c r="C6788" t="s">
        <v>23668</v>
      </c>
      <c r="D6788">
        <v>2</v>
      </c>
      <c r="E6788" t="s">
        <v>23669</v>
      </c>
      <c r="F6788" t="s">
        <v>7054</v>
      </c>
      <c r="G6788" t="s">
        <v>4</v>
      </c>
      <c r="H6788" t="s">
        <v>10769</v>
      </c>
      <c r="I6788" s="2">
        <v>1025</v>
      </c>
      <c r="J6788" s="5"/>
      <c r="L6788" s="5"/>
      <c r="M6788" s="2">
        <f t="shared" si="105"/>
        <v>-45351.769999998789</v>
      </c>
      <c r="P6788"/>
    </row>
    <row r="6789" spans="1:16" hidden="1">
      <c r="A6789" t="s">
        <v>23682</v>
      </c>
      <c r="B6789" s="1">
        <v>42139</v>
      </c>
      <c r="C6789" t="s">
        <v>23691</v>
      </c>
      <c r="D6789">
        <v>2</v>
      </c>
      <c r="E6789" t="s">
        <v>23692</v>
      </c>
      <c r="F6789" t="s">
        <v>7054</v>
      </c>
      <c r="G6789" t="s">
        <v>4</v>
      </c>
      <c r="H6789" t="s">
        <v>10023</v>
      </c>
      <c r="I6789" s="2">
        <v>1840</v>
      </c>
      <c r="J6789" s="5"/>
      <c r="L6789" s="5"/>
      <c r="M6789" s="2">
        <f t="shared" si="105"/>
        <v>-43511.769999998789</v>
      </c>
      <c r="P6789"/>
    </row>
    <row r="6790" spans="1:16" hidden="1">
      <c r="A6790" t="s">
        <v>23709</v>
      </c>
      <c r="B6790" s="1">
        <v>42139</v>
      </c>
      <c r="C6790" t="s">
        <v>23722</v>
      </c>
      <c r="D6790">
        <v>2</v>
      </c>
      <c r="E6790" t="s">
        <v>23723</v>
      </c>
      <c r="F6790" t="s">
        <v>7054</v>
      </c>
      <c r="G6790" t="s">
        <v>4</v>
      </c>
      <c r="H6790" t="s">
        <v>20724</v>
      </c>
      <c r="I6790" s="2">
        <v>1840</v>
      </c>
      <c r="J6790" s="5"/>
      <c r="L6790" s="5"/>
      <c r="M6790" s="2">
        <f t="shared" si="105"/>
        <v>-41671.769999998789</v>
      </c>
      <c r="P6790"/>
    </row>
    <row r="6791" spans="1:16" hidden="1">
      <c r="A6791" t="s">
        <v>23735</v>
      </c>
      <c r="B6791" s="1">
        <v>42139</v>
      </c>
      <c r="C6791" t="s">
        <v>23743</v>
      </c>
      <c r="D6791">
        <v>2</v>
      </c>
      <c r="E6791" t="s">
        <v>23744</v>
      </c>
      <c r="F6791" t="s">
        <v>13559</v>
      </c>
      <c r="G6791" t="s">
        <v>479</v>
      </c>
      <c r="H6791" t="s">
        <v>986</v>
      </c>
      <c r="J6791" s="5"/>
      <c r="K6791" s="2">
        <v>1150</v>
      </c>
      <c r="L6791" s="5"/>
      <c r="M6791" s="2">
        <f t="shared" si="105"/>
        <v>-42821.769999998789</v>
      </c>
      <c r="P6791"/>
    </row>
    <row r="6792" spans="1:16" hidden="1">
      <c r="A6792" t="s">
        <v>23735</v>
      </c>
      <c r="B6792" s="1">
        <v>42139</v>
      </c>
      <c r="C6792" t="s">
        <v>23743</v>
      </c>
      <c r="D6792">
        <v>2</v>
      </c>
      <c r="E6792" t="s">
        <v>23744</v>
      </c>
      <c r="F6792" t="s">
        <v>13559</v>
      </c>
      <c r="G6792" t="s">
        <v>479</v>
      </c>
      <c r="H6792" t="s">
        <v>986</v>
      </c>
      <c r="I6792" s="2">
        <v>2300</v>
      </c>
      <c r="J6792" s="5"/>
      <c r="L6792" s="5"/>
      <c r="M6792" s="2">
        <f t="shared" si="105"/>
        <v>-40521.769999998789</v>
      </c>
      <c r="P6792"/>
    </row>
    <row r="6793" spans="1:16" hidden="1">
      <c r="A6793" t="s">
        <v>23754</v>
      </c>
      <c r="B6793" s="1">
        <v>42139</v>
      </c>
      <c r="C6793" t="s">
        <v>23765</v>
      </c>
      <c r="D6793">
        <v>2</v>
      </c>
      <c r="E6793" t="s">
        <v>23766</v>
      </c>
      <c r="F6793" t="s">
        <v>13559</v>
      </c>
      <c r="G6793" t="s">
        <v>479</v>
      </c>
      <c r="H6793" t="s">
        <v>4253</v>
      </c>
      <c r="J6793" s="5"/>
      <c r="K6793" s="2">
        <v>3754.11</v>
      </c>
      <c r="L6793" s="5"/>
      <c r="M6793" s="2">
        <f t="shared" ref="M6793:M6856" si="106">+M6792+I6793-K6793</f>
        <v>-44275.87999999879</v>
      </c>
      <c r="P6793"/>
    </row>
    <row r="6794" spans="1:16" hidden="1">
      <c r="A6794" t="s">
        <v>23754</v>
      </c>
      <c r="B6794" s="1">
        <v>42139</v>
      </c>
      <c r="C6794" t="s">
        <v>23765</v>
      </c>
      <c r="D6794">
        <v>2</v>
      </c>
      <c r="E6794" t="s">
        <v>23766</v>
      </c>
      <c r="F6794" t="s">
        <v>13559</v>
      </c>
      <c r="G6794" t="s">
        <v>479</v>
      </c>
      <c r="H6794" t="s">
        <v>4253</v>
      </c>
      <c r="I6794" s="2">
        <v>3754.11</v>
      </c>
      <c r="J6794" s="5"/>
      <c r="L6794" s="5"/>
      <c r="M6794" s="2">
        <f t="shared" si="106"/>
        <v>-40521.769999998789</v>
      </c>
      <c r="P6794"/>
    </row>
    <row r="6795" spans="1:16" hidden="1">
      <c r="A6795" t="s">
        <v>23775</v>
      </c>
      <c r="B6795" s="1">
        <v>42139</v>
      </c>
      <c r="C6795" t="s">
        <v>18</v>
      </c>
      <c r="D6795">
        <v>2</v>
      </c>
      <c r="E6795" t="s">
        <v>23785</v>
      </c>
      <c r="F6795" t="s">
        <v>13559</v>
      </c>
      <c r="G6795" t="s">
        <v>479</v>
      </c>
      <c r="H6795" t="s">
        <v>9280</v>
      </c>
      <c r="I6795" s="2">
        <v>870.42</v>
      </c>
      <c r="J6795" s="5"/>
      <c r="L6795" s="5"/>
      <c r="M6795" s="2">
        <f t="shared" si="106"/>
        <v>-39651.349999998791</v>
      </c>
      <c r="P6795"/>
    </row>
    <row r="6796" spans="1:16" hidden="1">
      <c r="A6796" t="s">
        <v>23797</v>
      </c>
      <c r="B6796" s="1">
        <v>42139</v>
      </c>
      <c r="C6796" t="s">
        <v>23807</v>
      </c>
      <c r="D6796">
        <v>2</v>
      </c>
      <c r="E6796" t="s">
        <v>23808</v>
      </c>
      <c r="F6796" t="s">
        <v>13559</v>
      </c>
      <c r="G6796" t="s">
        <v>313</v>
      </c>
      <c r="H6796" t="s">
        <v>2455</v>
      </c>
      <c r="J6796" s="5"/>
      <c r="K6796" s="2">
        <v>246.98</v>
      </c>
      <c r="L6796" s="5"/>
      <c r="M6796" s="2">
        <f t="shared" si="106"/>
        <v>-39898.329999998794</v>
      </c>
      <c r="P6796"/>
    </row>
    <row r="6797" spans="1:16" hidden="1">
      <c r="A6797" t="s">
        <v>23797</v>
      </c>
      <c r="B6797" s="1">
        <v>42139</v>
      </c>
      <c r="C6797" t="s">
        <v>23807</v>
      </c>
      <c r="D6797">
        <v>2</v>
      </c>
      <c r="E6797" t="s">
        <v>23808</v>
      </c>
      <c r="F6797" t="s">
        <v>13559</v>
      </c>
      <c r="G6797" t="s">
        <v>313</v>
      </c>
      <c r="H6797" t="s">
        <v>2455</v>
      </c>
      <c r="I6797" s="2">
        <v>246.98</v>
      </c>
      <c r="J6797" s="5"/>
      <c r="L6797" s="5"/>
      <c r="M6797" s="2">
        <f t="shared" si="106"/>
        <v>-39651.349999998791</v>
      </c>
      <c r="P6797"/>
    </row>
    <row r="6798" spans="1:16" hidden="1">
      <c r="A6798" t="s">
        <v>23817</v>
      </c>
      <c r="B6798" s="1">
        <v>42139</v>
      </c>
      <c r="C6798" t="s">
        <v>23829</v>
      </c>
      <c r="D6798">
        <v>2</v>
      </c>
      <c r="E6798" t="s">
        <v>23830</v>
      </c>
      <c r="F6798" t="s">
        <v>7054</v>
      </c>
      <c r="G6798" t="s">
        <v>4</v>
      </c>
      <c r="H6798" t="s">
        <v>2191</v>
      </c>
      <c r="J6798" s="5"/>
      <c r="K6798" s="2">
        <v>2200</v>
      </c>
      <c r="L6798" s="5"/>
      <c r="M6798" s="2">
        <f t="shared" si="106"/>
        <v>-41851.349999998791</v>
      </c>
      <c r="P6798"/>
    </row>
    <row r="6799" spans="1:16" hidden="1">
      <c r="A6799" t="s">
        <v>23817</v>
      </c>
      <c r="B6799" s="1">
        <v>42139</v>
      </c>
      <c r="C6799" t="s">
        <v>23829</v>
      </c>
      <c r="D6799">
        <v>2</v>
      </c>
      <c r="E6799" t="s">
        <v>23830</v>
      </c>
      <c r="F6799" t="s">
        <v>7054</v>
      </c>
      <c r="G6799" t="s">
        <v>4</v>
      </c>
      <c r="H6799" t="s">
        <v>2191</v>
      </c>
      <c r="I6799" s="2">
        <v>2200</v>
      </c>
      <c r="J6799" s="5"/>
      <c r="L6799" s="5"/>
      <c r="M6799" s="2">
        <f t="shared" si="106"/>
        <v>-39651.349999998791</v>
      </c>
      <c r="P6799"/>
    </row>
    <row r="6800" spans="1:16" hidden="1">
      <c r="A6800" t="s">
        <v>23841</v>
      </c>
      <c r="B6800" s="1">
        <v>42139</v>
      </c>
      <c r="C6800" t="s">
        <v>23852</v>
      </c>
      <c r="D6800">
        <v>2</v>
      </c>
      <c r="E6800" t="s">
        <v>23853</v>
      </c>
      <c r="F6800" t="s">
        <v>13559</v>
      </c>
      <c r="G6800" t="s">
        <v>313</v>
      </c>
      <c r="H6800" t="s">
        <v>4268</v>
      </c>
      <c r="J6800" s="5"/>
      <c r="K6800" s="2">
        <v>2385.11</v>
      </c>
      <c r="L6800" s="5"/>
      <c r="M6800" s="2">
        <f t="shared" si="106"/>
        <v>-42036.459999998791</v>
      </c>
      <c r="P6800"/>
    </row>
    <row r="6801" spans="1:16" hidden="1">
      <c r="A6801" t="s">
        <v>23841</v>
      </c>
      <c r="B6801" s="1">
        <v>42139</v>
      </c>
      <c r="C6801" t="s">
        <v>23852</v>
      </c>
      <c r="D6801">
        <v>2</v>
      </c>
      <c r="E6801" t="s">
        <v>23853</v>
      </c>
      <c r="F6801" t="s">
        <v>13559</v>
      </c>
      <c r="G6801" t="s">
        <v>313</v>
      </c>
      <c r="H6801" t="s">
        <v>4268</v>
      </c>
      <c r="I6801" s="2">
        <v>2385.11</v>
      </c>
      <c r="J6801" s="5"/>
      <c r="L6801" s="5"/>
      <c r="M6801" s="2">
        <f t="shared" si="106"/>
        <v>-39651.349999998791</v>
      </c>
      <c r="P6801"/>
    </row>
    <row r="6802" spans="1:16" hidden="1">
      <c r="A6802" t="s">
        <v>23864</v>
      </c>
      <c r="B6802" s="1">
        <v>42139</v>
      </c>
      <c r="C6802" t="s">
        <v>23877</v>
      </c>
      <c r="D6802">
        <v>2</v>
      </c>
      <c r="E6802" t="s">
        <v>23878</v>
      </c>
      <c r="F6802" t="s">
        <v>7054</v>
      </c>
      <c r="G6802" t="s">
        <v>4</v>
      </c>
      <c r="H6802" t="s">
        <v>2500</v>
      </c>
      <c r="I6802" s="2">
        <v>6290.44</v>
      </c>
      <c r="J6802" s="5"/>
      <c r="L6802" s="5"/>
      <c r="M6802" s="2">
        <f t="shared" si="106"/>
        <v>-33360.909999998788</v>
      </c>
      <c r="P6802"/>
    </row>
    <row r="6803" spans="1:16" hidden="1">
      <c r="A6803" t="s">
        <v>23891</v>
      </c>
      <c r="B6803" s="1">
        <v>42139</v>
      </c>
      <c r="C6803" t="s">
        <v>23902</v>
      </c>
      <c r="D6803">
        <v>2</v>
      </c>
      <c r="E6803" t="s">
        <v>23903</v>
      </c>
      <c r="F6803" t="s">
        <v>13559</v>
      </c>
      <c r="G6803" t="s">
        <v>479</v>
      </c>
      <c r="H6803" t="s">
        <v>4264</v>
      </c>
      <c r="J6803" s="5"/>
      <c r="K6803" s="2">
        <v>244.04</v>
      </c>
      <c r="L6803" s="5"/>
      <c r="M6803" s="2">
        <f t="shared" si="106"/>
        <v>-33604.949999998789</v>
      </c>
      <c r="P6803"/>
    </row>
    <row r="6804" spans="1:16" hidden="1">
      <c r="A6804" t="s">
        <v>23891</v>
      </c>
      <c r="B6804" s="1">
        <v>42139</v>
      </c>
      <c r="C6804" t="s">
        <v>23902</v>
      </c>
      <c r="D6804">
        <v>2</v>
      </c>
      <c r="E6804" t="s">
        <v>23903</v>
      </c>
      <c r="F6804" t="s">
        <v>13559</v>
      </c>
      <c r="G6804" t="s">
        <v>479</v>
      </c>
      <c r="H6804" t="s">
        <v>4264</v>
      </c>
      <c r="I6804" s="2">
        <v>244.04</v>
      </c>
      <c r="J6804" s="5"/>
      <c r="L6804" s="5"/>
      <c r="M6804" s="2">
        <f t="shared" si="106"/>
        <v>-33360.909999998788</v>
      </c>
      <c r="P6804"/>
    </row>
    <row r="6805" spans="1:16" hidden="1">
      <c r="A6805" t="s">
        <v>23915</v>
      </c>
      <c r="B6805" s="1">
        <v>42139</v>
      </c>
      <c r="C6805" t="s">
        <v>23922</v>
      </c>
      <c r="D6805">
        <v>2</v>
      </c>
      <c r="E6805" t="s">
        <v>23923</v>
      </c>
      <c r="F6805" t="s">
        <v>7054</v>
      </c>
      <c r="G6805" t="s">
        <v>4</v>
      </c>
      <c r="H6805" t="s">
        <v>2943</v>
      </c>
      <c r="I6805" s="2">
        <v>1840</v>
      </c>
      <c r="J6805" s="5"/>
      <c r="L6805" s="5"/>
      <c r="M6805" s="2">
        <f t="shared" si="106"/>
        <v>-31520.909999998788</v>
      </c>
      <c r="P6805"/>
    </row>
    <row r="6806" spans="1:16" hidden="1">
      <c r="A6806" t="s">
        <v>23934</v>
      </c>
      <c r="B6806" s="1">
        <v>42139</v>
      </c>
      <c r="C6806" t="s">
        <v>23943</v>
      </c>
      <c r="D6806">
        <v>2</v>
      </c>
      <c r="E6806" t="s">
        <v>23944</v>
      </c>
      <c r="F6806" t="s">
        <v>13559</v>
      </c>
      <c r="G6806" t="s">
        <v>313</v>
      </c>
      <c r="H6806" t="s">
        <v>4080</v>
      </c>
      <c r="J6806" s="5"/>
      <c r="K6806" s="2">
        <v>1529.1</v>
      </c>
      <c r="L6806" s="5"/>
      <c r="M6806" s="2">
        <f t="shared" si="106"/>
        <v>-33050.009999998787</v>
      </c>
      <c r="P6806"/>
    </row>
    <row r="6807" spans="1:16" hidden="1">
      <c r="A6807" t="s">
        <v>23934</v>
      </c>
      <c r="B6807" s="1">
        <v>42139</v>
      </c>
      <c r="C6807" t="s">
        <v>23943</v>
      </c>
      <c r="D6807">
        <v>2</v>
      </c>
      <c r="E6807" t="s">
        <v>23944</v>
      </c>
      <c r="F6807" t="s">
        <v>13559</v>
      </c>
      <c r="G6807" t="s">
        <v>313</v>
      </c>
      <c r="H6807" t="s">
        <v>4080</v>
      </c>
      <c r="I6807" s="2">
        <v>1529.1</v>
      </c>
      <c r="J6807" s="5"/>
      <c r="L6807" s="5"/>
      <c r="M6807" s="2">
        <f t="shared" si="106"/>
        <v>-31520.909999998788</v>
      </c>
      <c r="P6807"/>
    </row>
    <row r="6808" spans="1:16" hidden="1">
      <c r="A6808" t="s">
        <v>23957</v>
      </c>
      <c r="B6808" s="1">
        <v>42139</v>
      </c>
      <c r="C6808" t="s">
        <v>23965</v>
      </c>
      <c r="D6808">
        <v>2</v>
      </c>
      <c r="E6808" t="s">
        <v>23966</v>
      </c>
      <c r="F6808" t="s">
        <v>7054</v>
      </c>
      <c r="G6808" t="s">
        <v>4</v>
      </c>
      <c r="H6808" t="s">
        <v>23967</v>
      </c>
      <c r="I6808" s="2">
        <v>1139.6099999999999</v>
      </c>
      <c r="J6808" s="5"/>
      <c r="L6808" s="5"/>
      <c r="M6808" s="2">
        <f t="shared" si="106"/>
        <v>-30381.299999998788</v>
      </c>
      <c r="P6808"/>
    </row>
    <row r="6809" spans="1:16" hidden="1">
      <c r="A6809" t="s">
        <v>23983</v>
      </c>
      <c r="B6809" s="1">
        <v>42139</v>
      </c>
      <c r="C6809" t="s">
        <v>23990</v>
      </c>
      <c r="D6809">
        <v>2</v>
      </c>
      <c r="E6809" t="s">
        <v>23991</v>
      </c>
      <c r="F6809" t="s">
        <v>7054</v>
      </c>
      <c r="G6809" t="s">
        <v>4</v>
      </c>
      <c r="H6809" t="s">
        <v>12099</v>
      </c>
      <c r="I6809" s="2">
        <v>1025</v>
      </c>
      <c r="J6809" s="5"/>
      <c r="L6809" s="5"/>
      <c r="M6809" s="2">
        <f t="shared" si="106"/>
        <v>-29356.299999998788</v>
      </c>
      <c r="P6809"/>
    </row>
    <row r="6810" spans="1:16" hidden="1">
      <c r="A6810" t="s">
        <v>24003</v>
      </c>
      <c r="B6810" s="1">
        <v>42139</v>
      </c>
      <c r="C6810" t="s">
        <v>6</v>
      </c>
      <c r="D6810">
        <v>1</v>
      </c>
      <c r="E6810" t="s">
        <v>24009</v>
      </c>
      <c r="F6810" t="s">
        <v>13610</v>
      </c>
      <c r="G6810" t="s">
        <v>4</v>
      </c>
      <c r="H6810" t="s">
        <v>8242</v>
      </c>
      <c r="I6810" s="2">
        <v>6750</v>
      </c>
      <c r="J6810" s="5"/>
      <c r="L6810" s="5"/>
      <c r="M6810" s="2">
        <f t="shared" si="106"/>
        <v>-22606.299999998788</v>
      </c>
      <c r="P6810"/>
    </row>
    <row r="6811" spans="1:16" hidden="1">
      <c r="A6811" t="s">
        <v>24025</v>
      </c>
      <c r="B6811" s="1">
        <v>42139</v>
      </c>
      <c r="C6811" t="s">
        <v>6</v>
      </c>
      <c r="D6811">
        <v>1</v>
      </c>
      <c r="E6811" t="s">
        <v>24036</v>
      </c>
      <c r="F6811" t="s">
        <v>13565</v>
      </c>
      <c r="G6811" t="s">
        <v>4</v>
      </c>
      <c r="H6811" t="s">
        <v>24037</v>
      </c>
      <c r="I6811" s="2">
        <v>5000</v>
      </c>
      <c r="J6811" s="5"/>
      <c r="L6811" s="5"/>
      <c r="M6811" s="2">
        <f t="shared" si="106"/>
        <v>-17606.299999998788</v>
      </c>
      <c r="P6811"/>
    </row>
    <row r="6812" spans="1:16" hidden="1">
      <c r="A6812" t="s">
        <v>24050</v>
      </c>
      <c r="B6812" s="1">
        <v>42139</v>
      </c>
      <c r="C6812" t="s">
        <v>24060</v>
      </c>
      <c r="D6812">
        <v>2</v>
      </c>
      <c r="E6812" t="s">
        <v>24061</v>
      </c>
      <c r="F6812" t="s">
        <v>7054</v>
      </c>
      <c r="G6812" t="s">
        <v>4</v>
      </c>
      <c r="H6812" t="s">
        <v>24062</v>
      </c>
      <c r="I6812" s="2">
        <v>1025</v>
      </c>
      <c r="J6812" s="5"/>
      <c r="L6812" s="5"/>
      <c r="M6812" s="2">
        <f t="shared" si="106"/>
        <v>-16581.299999998788</v>
      </c>
      <c r="P6812"/>
    </row>
    <row r="6813" spans="1:16" hidden="1">
      <c r="A6813" t="s">
        <v>24076</v>
      </c>
      <c r="B6813" s="1">
        <v>42139</v>
      </c>
      <c r="C6813" t="s">
        <v>14072</v>
      </c>
      <c r="D6813">
        <v>1</v>
      </c>
      <c r="E6813" t="s">
        <v>15498</v>
      </c>
      <c r="F6813" t="s">
        <v>13561</v>
      </c>
      <c r="G6813" t="s">
        <v>4</v>
      </c>
      <c r="H6813" t="s">
        <v>14074</v>
      </c>
      <c r="I6813" s="2">
        <v>5000</v>
      </c>
      <c r="J6813" s="5"/>
      <c r="L6813" s="5"/>
      <c r="M6813" s="2">
        <f t="shared" si="106"/>
        <v>-11581.299999998788</v>
      </c>
      <c r="P6813"/>
    </row>
    <row r="6814" spans="1:16" hidden="1">
      <c r="A6814" t="s">
        <v>24098</v>
      </c>
      <c r="B6814" s="1">
        <v>42139</v>
      </c>
      <c r="C6814" t="s">
        <v>24109</v>
      </c>
      <c r="D6814">
        <v>2</v>
      </c>
      <c r="E6814" t="s">
        <v>24110</v>
      </c>
      <c r="F6814" t="s">
        <v>7054</v>
      </c>
      <c r="G6814" t="s">
        <v>4</v>
      </c>
      <c r="H6814" t="s">
        <v>24111</v>
      </c>
      <c r="I6814" s="2">
        <v>1025</v>
      </c>
      <c r="J6814" s="5"/>
      <c r="L6814" s="5"/>
      <c r="M6814" s="2">
        <f t="shared" si="106"/>
        <v>-10556.299999998788</v>
      </c>
      <c r="P6814"/>
    </row>
    <row r="6815" spans="1:16" hidden="1">
      <c r="A6815" t="s">
        <v>24122</v>
      </c>
      <c r="B6815" s="1">
        <v>42139</v>
      </c>
      <c r="C6815" t="s">
        <v>24130</v>
      </c>
      <c r="D6815">
        <v>1</v>
      </c>
      <c r="E6815" t="s">
        <v>24131</v>
      </c>
      <c r="F6815" t="s">
        <v>14703</v>
      </c>
      <c r="G6815" t="s">
        <v>4</v>
      </c>
      <c r="H6815" t="s">
        <v>6178</v>
      </c>
      <c r="I6815" s="2">
        <v>175</v>
      </c>
      <c r="J6815" s="5"/>
      <c r="L6815" s="5"/>
      <c r="M6815" s="2">
        <f t="shared" si="106"/>
        <v>-10381.299999998788</v>
      </c>
      <c r="P6815"/>
    </row>
    <row r="6816" spans="1:16" hidden="1">
      <c r="A6816" t="s">
        <v>24145</v>
      </c>
      <c r="B6816" s="1">
        <v>42139</v>
      </c>
      <c r="C6816" t="s">
        <v>24155</v>
      </c>
      <c r="D6816">
        <v>2</v>
      </c>
      <c r="E6816" t="s">
        <v>24156</v>
      </c>
      <c r="F6816" t="s">
        <v>7054</v>
      </c>
      <c r="G6816" t="s">
        <v>4</v>
      </c>
      <c r="H6816" t="s">
        <v>5036</v>
      </c>
      <c r="I6816" s="2">
        <v>1025</v>
      </c>
      <c r="J6816" s="5"/>
      <c r="L6816" s="5"/>
      <c r="M6816" s="2">
        <f t="shared" si="106"/>
        <v>-9356.2999999987878</v>
      </c>
      <c r="P6816"/>
    </row>
    <row r="6817" spans="1:16" hidden="1">
      <c r="A6817" t="s">
        <v>24169</v>
      </c>
      <c r="B6817" s="1">
        <v>42139</v>
      </c>
      <c r="C6817" t="s">
        <v>24178</v>
      </c>
      <c r="D6817">
        <v>2</v>
      </c>
      <c r="E6817" t="s">
        <v>24179</v>
      </c>
      <c r="F6817" t="s">
        <v>7054</v>
      </c>
      <c r="G6817" t="s">
        <v>4</v>
      </c>
      <c r="H6817" t="s">
        <v>19622</v>
      </c>
      <c r="I6817" s="2">
        <v>7085.01</v>
      </c>
      <c r="J6817" s="5"/>
      <c r="L6817" s="5"/>
      <c r="M6817" s="2">
        <f t="shared" si="106"/>
        <v>-2271.2899999987876</v>
      </c>
      <c r="P6817"/>
    </row>
    <row r="6818" spans="1:16" hidden="1">
      <c r="A6818" t="s">
        <v>24190</v>
      </c>
      <c r="B6818" s="1">
        <v>42139</v>
      </c>
      <c r="C6818" t="s">
        <v>24198</v>
      </c>
      <c r="D6818">
        <v>2</v>
      </c>
      <c r="E6818" t="s">
        <v>24199</v>
      </c>
      <c r="F6818" t="s">
        <v>7054</v>
      </c>
      <c r="G6818" t="s">
        <v>4</v>
      </c>
      <c r="H6818" t="s">
        <v>24200</v>
      </c>
      <c r="I6818" s="2">
        <v>4100.01</v>
      </c>
      <c r="J6818" s="5"/>
      <c r="L6818" s="5"/>
      <c r="M6818" s="2">
        <f t="shared" si="106"/>
        <v>1828.7200000012126</v>
      </c>
      <c r="P6818"/>
    </row>
    <row r="6819" spans="1:16" hidden="1">
      <c r="A6819" t="s">
        <v>24211</v>
      </c>
      <c r="B6819" s="1">
        <v>42139</v>
      </c>
      <c r="C6819" t="s">
        <v>1419</v>
      </c>
      <c r="D6819">
        <v>2</v>
      </c>
      <c r="E6819" t="s">
        <v>24218</v>
      </c>
      <c r="F6819" t="s">
        <v>13559</v>
      </c>
      <c r="G6819" t="s">
        <v>479</v>
      </c>
      <c r="H6819" t="s">
        <v>5052</v>
      </c>
      <c r="I6819" s="2">
        <v>1452</v>
      </c>
      <c r="J6819" s="5"/>
      <c r="L6819" s="5"/>
      <c r="M6819" s="2">
        <f t="shared" si="106"/>
        <v>3280.7200000012126</v>
      </c>
      <c r="P6819"/>
    </row>
    <row r="6820" spans="1:16" hidden="1">
      <c r="A6820" t="s">
        <v>24232</v>
      </c>
      <c r="B6820" s="1">
        <v>42139</v>
      </c>
      <c r="C6820" t="s">
        <v>24240</v>
      </c>
      <c r="D6820">
        <v>2</v>
      </c>
      <c r="E6820" t="s">
        <v>24241</v>
      </c>
      <c r="F6820" t="s">
        <v>7054</v>
      </c>
      <c r="G6820" t="s">
        <v>4</v>
      </c>
      <c r="H6820" t="s">
        <v>4080</v>
      </c>
      <c r="I6820" s="2">
        <v>1825</v>
      </c>
      <c r="J6820" s="5"/>
      <c r="L6820" s="5"/>
      <c r="M6820" s="2">
        <f t="shared" si="106"/>
        <v>5105.7200000012126</v>
      </c>
      <c r="P6820"/>
    </row>
    <row r="6821" spans="1:16" hidden="1">
      <c r="A6821" t="s">
        <v>24255</v>
      </c>
      <c r="B6821" s="1">
        <v>42139</v>
      </c>
      <c r="C6821" t="s">
        <v>24266</v>
      </c>
      <c r="D6821">
        <v>2</v>
      </c>
      <c r="E6821" t="s">
        <v>24267</v>
      </c>
      <c r="F6821" t="s">
        <v>7054</v>
      </c>
      <c r="G6821" t="s">
        <v>4</v>
      </c>
      <c r="H6821" t="s">
        <v>24268</v>
      </c>
      <c r="I6821" s="2">
        <v>1025</v>
      </c>
      <c r="J6821" s="5"/>
      <c r="L6821" s="5"/>
      <c r="M6821" s="2">
        <f t="shared" si="106"/>
        <v>6130.7200000012126</v>
      </c>
      <c r="P6821"/>
    </row>
    <row r="6822" spans="1:16" hidden="1">
      <c r="A6822" s="35" t="s">
        <v>5089</v>
      </c>
      <c r="B6822" s="36">
        <v>42140</v>
      </c>
      <c r="C6822" s="35" t="s">
        <v>6</v>
      </c>
      <c r="D6822" s="35">
        <v>1</v>
      </c>
      <c r="E6822" s="35" t="s">
        <v>5093</v>
      </c>
      <c r="F6822" s="35" t="s">
        <v>8</v>
      </c>
      <c r="G6822" s="35" t="s">
        <v>4</v>
      </c>
      <c r="H6822" s="35" t="s">
        <v>5094</v>
      </c>
      <c r="I6822" s="11">
        <v>5120</v>
      </c>
      <c r="J6822" s="12"/>
      <c r="K6822" s="11"/>
      <c r="L6822" s="12"/>
      <c r="M6822" s="11">
        <f t="shared" si="106"/>
        <v>11250.720000001213</v>
      </c>
      <c r="P6822"/>
    </row>
    <row r="6823" spans="1:16" hidden="1">
      <c r="A6823" t="s">
        <v>5111</v>
      </c>
      <c r="B6823" s="1">
        <v>42140</v>
      </c>
      <c r="C6823" t="s">
        <v>11</v>
      </c>
      <c r="D6823">
        <v>1</v>
      </c>
      <c r="E6823" t="s">
        <v>5112</v>
      </c>
      <c r="F6823" t="s">
        <v>16</v>
      </c>
      <c r="G6823" t="s">
        <v>4</v>
      </c>
      <c r="H6823" t="s">
        <v>564</v>
      </c>
      <c r="J6823" s="5"/>
      <c r="K6823" s="2">
        <v>1840</v>
      </c>
      <c r="L6823" s="5"/>
      <c r="M6823" s="2">
        <f t="shared" si="106"/>
        <v>9410.7200000012126</v>
      </c>
      <c r="P6823"/>
    </row>
    <row r="6824" spans="1:16" hidden="1">
      <c r="A6824" t="s">
        <v>5113</v>
      </c>
      <c r="B6824" s="1">
        <v>42140</v>
      </c>
      <c r="C6824" t="s">
        <v>11</v>
      </c>
      <c r="D6824">
        <v>1</v>
      </c>
      <c r="E6824" t="s">
        <v>5114</v>
      </c>
      <c r="F6824" t="s">
        <v>45</v>
      </c>
      <c r="G6824" t="s">
        <v>4</v>
      </c>
      <c r="H6824" t="s">
        <v>972</v>
      </c>
      <c r="J6824" s="5"/>
      <c r="K6824" s="2">
        <v>1025</v>
      </c>
      <c r="L6824" s="5"/>
      <c r="M6824" s="2">
        <f t="shared" si="106"/>
        <v>8385.7200000012126</v>
      </c>
      <c r="P6824"/>
    </row>
    <row r="6825" spans="1:16" hidden="1">
      <c r="A6825" t="s">
        <v>5115</v>
      </c>
      <c r="B6825" s="1">
        <v>42140</v>
      </c>
      <c r="C6825" t="s">
        <v>6</v>
      </c>
      <c r="D6825">
        <v>1</v>
      </c>
      <c r="E6825" t="s">
        <v>5122</v>
      </c>
      <c r="F6825" t="s">
        <v>29</v>
      </c>
      <c r="G6825" t="s">
        <v>4</v>
      </c>
      <c r="H6825" t="s">
        <v>290</v>
      </c>
      <c r="I6825" s="2">
        <v>947.39</v>
      </c>
      <c r="J6825" s="5"/>
      <c r="L6825" s="5"/>
      <c r="M6825" s="2">
        <f t="shared" si="106"/>
        <v>9333.110000001212</v>
      </c>
      <c r="P6825"/>
    </row>
    <row r="6826" spans="1:16" hidden="1">
      <c r="A6826" t="s">
        <v>5123</v>
      </c>
      <c r="B6826" s="1">
        <v>42140</v>
      </c>
      <c r="C6826" t="s">
        <v>1</v>
      </c>
      <c r="D6826">
        <v>1</v>
      </c>
      <c r="E6826" t="s">
        <v>5129</v>
      </c>
      <c r="F6826" t="s">
        <v>228</v>
      </c>
      <c r="G6826" t="s">
        <v>4</v>
      </c>
      <c r="H6826" t="s">
        <v>5130</v>
      </c>
      <c r="J6826" s="5"/>
      <c r="K6826" s="2">
        <v>123000</v>
      </c>
      <c r="L6826" s="5"/>
      <c r="M6826" s="2">
        <f t="shared" si="106"/>
        <v>-113666.88999999879</v>
      </c>
      <c r="P6826"/>
    </row>
    <row r="6827" spans="1:16" hidden="1">
      <c r="A6827" t="s">
        <v>5207</v>
      </c>
      <c r="B6827" s="1">
        <v>42140</v>
      </c>
      <c r="C6827" t="s">
        <v>6</v>
      </c>
      <c r="D6827">
        <v>1</v>
      </c>
      <c r="E6827" t="s">
        <v>5122</v>
      </c>
      <c r="F6827" t="s">
        <v>29</v>
      </c>
      <c r="G6827" t="s">
        <v>4</v>
      </c>
      <c r="H6827" t="s">
        <v>5213</v>
      </c>
      <c r="J6827" s="5"/>
      <c r="K6827" s="2">
        <v>947.39</v>
      </c>
      <c r="L6827" s="5"/>
      <c r="M6827" s="2">
        <f t="shared" si="106"/>
        <v>-114614.27999999879</v>
      </c>
      <c r="P6827"/>
    </row>
    <row r="6828" spans="1:16" hidden="1">
      <c r="A6828" t="s">
        <v>5217</v>
      </c>
      <c r="B6828" s="1">
        <v>42140</v>
      </c>
      <c r="C6828" t="s">
        <v>6</v>
      </c>
      <c r="D6828">
        <v>1</v>
      </c>
      <c r="E6828" t="s">
        <v>5220</v>
      </c>
      <c r="F6828" t="s">
        <v>29</v>
      </c>
      <c r="G6828" t="s">
        <v>4</v>
      </c>
      <c r="H6828" t="s">
        <v>5221</v>
      </c>
      <c r="I6828" s="2">
        <v>100</v>
      </c>
      <c r="J6828" s="5"/>
      <c r="L6828" s="5"/>
      <c r="M6828" s="2">
        <f t="shared" si="106"/>
        <v>-114514.27999999879</v>
      </c>
      <c r="P6828"/>
    </row>
    <row r="6829" spans="1:16" hidden="1">
      <c r="A6829" t="s">
        <v>5222</v>
      </c>
      <c r="B6829" s="1">
        <v>42140</v>
      </c>
      <c r="C6829" t="s">
        <v>6</v>
      </c>
      <c r="D6829">
        <v>1</v>
      </c>
      <c r="E6829" t="s">
        <v>5223</v>
      </c>
      <c r="F6829" t="s">
        <v>29</v>
      </c>
      <c r="G6829" t="s">
        <v>4</v>
      </c>
      <c r="H6829" t="s">
        <v>290</v>
      </c>
      <c r="I6829" s="2">
        <v>947.39</v>
      </c>
      <c r="J6829" s="5"/>
      <c r="L6829" s="5"/>
      <c r="M6829" s="2">
        <f t="shared" si="106"/>
        <v>-113566.88999999879</v>
      </c>
      <c r="P6829"/>
    </row>
    <row r="6830" spans="1:16" hidden="1">
      <c r="A6830" t="s">
        <v>5225</v>
      </c>
      <c r="B6830" s="1">
        <v>42140</v>
      </c>
      <c r="C6830" t="s">
        <v>6</v>
      </c>
      <c r="D6830">
        <v>1</v>
      </c>
      <c r="E6830" t="s">
        <v>5226</v>
      </c>
      <c r="F6830" t="s">
        <v>8</v>
      </c>
      <c r="G6830" t="s">
        <v>4</v>
      </c>
      <c r="H6830" t="s">
        <v>290</v>
      </c>
      <c r="I6830" s="2">
        <v>27</v>
      </c>
      <c r="J6830" s="5"/>
      <c r="L6830" s="5"/>
      <c r="M6830" s="2">
        <f t="shared" si="106"/>
        <v>-113539.88999999879</v>
      </c>
      <c r="P6830"/>
    </row>
    <row r="6831" spans="1:16" hidden="1">
      <c r="A6831" t="s">
        <v>5260</v>
      </c>
      <c r="B6831" s="1">
        <v>42140</v>
      </c>
      <c r="C6831" t="s">
        <v>1</v>
      </c>
      <c r="D6831">
        <v>1</v>
      </c>
      <c r="E6831" t="s">
        <v>5261</v>
      </c>
      <c r="F6831" t="s">
        <v>13</v>
      </c>
      <c r="G6831" t="s">
        <v>4</v>
      </c>
      <c r="H6831" t="s">
        <v>5262</v>
      </c>
      <c r="J6831" s="5"/>
      <c r="K6831" s="2">
        <v>50000</v>
      </c>
      <c r="L6831" s="5"/>
      <c r="M6831" s="2">
        <f t="shared" si="106"/>
        <v>-163539.88999999879</v>
      </c>
      <c r="P6831"/>
    </row>
    <row r="6832" spans="1:16" hidden="1">
      <c r="A6832" t="s">
        <v>5281</v>
      </c>
      <c r="B6832" s="1">
        <v>42140</v>
      </c>
      <c r="C6832" t="s">
        <v>195</v>
      </c>
      <c r="D6832">
        <v>1</v>
      </c>
      <c r="E6832" t="s">
        <v>5286</v>
      </c>
      <c r="F6832" t="s">
        <v>13</v>
      </c>
      <c r="G6832" t="s">
        <v>4</v>
      </c>
      <c r="H6832" t="s">
        <v>195</v>
      </c>
      <c r="J6832" s="5"/>
      <c r="K6832" s="2">
        <v>8814.32</v>
      </c>
      <c r="L6832" s="5"/>
      <c r="M6832" s="2">
        <f t="shared" si="106"/>
        <v>-172354.2099999988</v>
      </c>
      <c r="P6832"/>
    </row>
    <row r="6833" spans="1:16" hidden="1">
      <c r="A6833" t="s">
        <v>5289</v>
      </c>
      <c r="B6833" s="1">
        <v>42140</v>
      </c>
      <c r="C6833" t="s">
        <v>200</v>
      </c>
      <c r="D6833">
        <v>1</v>
      </c>
      <c r="E6833" t="s">
        <v>5294</v>
      </c>
      <c r="F6833" t="s">
        <v>16</v>
      </c>
      <c r="G6833" t="s">
        <v>4</v>
      </c>
      <c r="H6833" t="s">
        <v>200</v>
      </c>
      <c r="J6833" s="5"/>
      <c r="K6833" s="2">
        <v>9354.0400000000009</v>
      </c>
      <c r="L6833" s="5"/>
      <c r="M6833" s="2">
        <f t="shared" si="106"/>
        <v>-181708.24999999881</v>
      </c>
      <c r="P6833"/>
    </row>
    <row r="6834" spans="1:16" hidden="1">
      <c r="A6834" t="s">
        <v>5296</v>
      </c>
      <c r="B6834" s="1">
        <v>42140</v>
      </c>
      <c r="C6834" t="s">
        <v>18</v>
      </c>
      <c r="D6834">
        <v>1</v>
      </c>
      <c r="E6834" t="s">
        <v>5302</v>
      </c>
      <c r="F6834" t="s">
        <v>13</v>
      </c>
      <c r="G6834" t="s">
        <v>4</v>
      </c>
      <c r="H6834" t="s">
        <v>18</v>
      </c>
      <c r="J6834" s="5"/>
      <c r="K6834" s="2">
        <v>8395.9699999999993</v>
      </c>
      <c r="L6834" s="5"/>
      <c r="M6834" s="2">
        <f t="shared" si="106"/>
        <v>-190104.21999999881</v>
      </c>
      <c r="P6834"/>
    </row>
    <row r="6835" spans="1:16" hidden="1">
      <c r="A6835" t="s">
        <v>24283</v>
      </c>
      <c r="B6835" s="1">
        <v>42140</v>
      </c>
      <c r="C6835" t="s">
        <v>24294</v>
      </c>
      <c r="D6835">
        <v>2</v>
      </c>
      <c r="E6835" t="s">
        <v>24295</v>
      </c>
      <c r="F6835" t="s">
        <v>7054</v>
      </c>
      <c r="G6835" t="s">
        <v>4</v>
      </c>
      <c r="H6835" t="s">
        <v>2295</v>
      </c>
      <c r="I6835" s="2">
        <v>269.93</v>
      </c>
      <c r="J6835" s="5"/>
      <c r="L6835" s="5"/>
      <c r="M6835" s="2">
        <f t="shared" si="106"/>
        <v>-189834.28999999881</v>
      </c>
      <c r="P6835"/>
    </row>
    <row r="6836" spans="1:16" hidden="1">
      <c r="A6836" t="s">
        <v>24305</v>
      </c>
      <c r="B6836" s="1">
        <v>42140</v>
      </c>
      <c r="C6836" t="s">
        <v>24315</v>
      </c>
      <c r="D6836">
        <v>2</v>
      </c>
      <c r="E6836" t="s">
        <v>24316</v>
      </c>
      <c r="F6836" t="s">
        <v>7054</v>
      </c>
      <c r="G6836" t="s">
        <v>4</v>
      </c>
      <c r="H6836" t="s">
        <v>3076</v>
      </c>
      <c r="I6836" s="2">
        <v>1025</v>
      </c>
      <c r="J6836" s="5"/>
      <c r="L6836" s="5"/>
      <c r="M6836" s="2">
        <f t="shared" si="106"/>
        <v>-188809.28999999881</v>
      </c>
      <c r="P6836"/>
    </row>
    <row r="6837" spans="1:16" hidden="1">
      <c r="A6837" t="s">
        <v>24327</v>
      </c>
      <c r="B6837" s="1">
        <v>42140</v>
      </c>
      <c r="C6837" t="s">
        <v>24339</v>
      </c>
      <c r="D6837">
        <v>2</v>
      </c>
      <c r="E6837" t="s">
        <v>24340</v>
      </c>
      <c r="F6837" t="s">
        <v>7054</v>
      </c>
      <c r="G6837" t="s">
        <v>4</v>
      </c>
      <c r="H6837" t="s">
        <v>14932</v>
      </c>
      <c r="I6837" s="2">
        <v>1840</v>
      </c>
      <c r="J6837" s="5"/>
      <c r="L6837" s="5"/>
      <c r="M6837" s="2">
        <f t="shared" si="106"/>
        <v>-186969.28999999881</v>
      </c>
      <c r="P6837"/>
    </row>
    <row r="6838" spans="1:16" hidden="1">
      <c r="A6838" t="s">
        <v>24351</v>
      </c>
      <c r="B6838" s="1">
        <v>42140</v>
      </c>
      <c r="C6838" t="s">
        <v>24363</v>
      </c>
      <c r="D6838">
        <v>2</v>
      </c>
      <c r="E6838" t="s">
        <v>24364</v>
      </c>
      <c r="F6838" t="s">
        <v>7054</v>
      </c>
      <c r="G6838" t="s">
        <v>4</v>
      </c>
      <c r="H6838" t="s">
        <v>564</v>
      </c>
      <c r="I6838" s="2">
        <v>1840</v>
      </c>
      <c r="J6838" s="5"/>
      <c r="L6838" s="5"/>
      <c r="M6838" s="2">
        <f t="shared" si="106"/>
        <v>-185129.28999999881</v>
      </c>
      <c r="P6838"/>
    </row>
    <row r="6839" spans="1:16" hidden="1">
      <c r="A6839" t="s">
        <v>24376</v>
      </c>
      <c r="B6839" s="1">
        <v>42140</v>
      </c>
      <c r="C6839" t="s">
        <v>24388</v>
      </c>
      <c r="D6839">
        <v>2</v>
      </c>
      <c r="E6839" t="s">
        <v>24389</v>
      </c>
      <c r="F6839" t="s">
        <v>7054</v>
      </c>
      <c r="G6839" t="s">
        <v>4</v>
      </c>
      <c r="H6839" t="s">
        <v>972</v>
      </c>
      <c r="I6839" s="2">
        <v>1025</v>
      </c>
      <c r="J6839" s="5"/>
      <c r="L6839" s="5"/>
      <c r="M6839" s="2">
        <f t="shared" si="106"/>
        <v>-184104.28999999881</v>
      </c>
      <c r="P6839"/>
    </row>
    <row r="6840" spans="1:16" hidden="1">
      <c r="A6840" t="s">
        <v>24398</v>
      </c>
      <c r="B6840" s="1">
        <v>42140</v>
      </c>
      <c r="C6840" t="s">
        <v>24408</v>
      </c>
      <c r="D6840">
        <v>1</v>
      </c>
      <c r="E6840" t="s">
        <v>24409</v>
      </c>
      <c r="F6840" t="s">
        <v>13565</v>
      </c>
      <c r="G6840" t="s">
        <v>4</v>
      </c>
      <c r="H6840" t="s">
        <v>24410</v>
      </c>
      <c r="I6840" s="2">
        <v>123000</v>
      </c>
      <c r="J6840" s="5"/>
      <c r="L6840" s="5"/>
      <c r="M6840" s="2">
        <f t="shared" si="106"/>
        <v>-61104.289999998815</v>
      </c>
      <c r="P6840"/>
    </row>
    <row r="6841" spans="1:16" hidden="1">
      <c r="A6841" t="s">
        <v>24419</v>
      </c>
      <c r="B6841" s="1">
        <v>42140</v>
      </c>
      <c r="C6841" t="s">
        <v>24427</v>
      </c>
      <c r="D6841">
        <v>2</v>
      </c>
      <c r="E6841" t="s">
        <v>24428</v>
      </c>
      <c r="F6841" t="s">
        <v>13559</v>
      </c>
      <c r="G6841" t="s">
        <v>313</v>
      </c>
      <c r="H6841" t="s">
        <v>462</v>
      </c>
      <c r="J6841" s="5"/>
      <c r="K6841" s="2">
        <v>1595.9</v>
      </c>
      <c r="L6841" s="5"/>
      <c r="M6841" s="2">
        <f t="shared" si="106"/>
        <v>-62700.189999998816</v>
      </c>
      <c r="P6841"/>
    </row>
    <row r="6842" spans="1:16" hidden="1">
      <c r="A6842" t="s">
        <v>24419</v>
      </c>
      <c r="B6842" s="1">
        <v>42140</v>
      </c>
      <c r="C6842" t="s">
        <v>24427</v>
      </c>
      <c r="D6842">
        <v>2</v>
      </c>
      <c r="E6842" t="s">
        <v>24428</v>
      </c>
      <c r="F6842" t="s">
        <v>13559</v>
      </c>
      <c r="G6842" t="s">
        <v>313</v>
      </c>
      <c r="H6842" t="s">
        <v>462</v>
      </c>
      <c r="I6842" s="2">
        <v>1949.5</v>
      </c>
      <c r="J6842" s="5"/>
      <c r="L6842" s="5"/>
      <c r="M6842" s="2">
        <f t="shared" si="106"/>
        <v>-60750.689999998816</v>
      </c>
      <c r="P6842"/>
    </row>
    <row r="6843" spans="1:16" hidden="1">
      <c r="A6843" t="s">
        <v>24439</v>
      </c>
      <c r="B6843" s="1">
        <v>42140</v>
      </c>
      <c r="C6843" t="s">
        <v>18</v>
      </c>
      <c r="D6843">
        <v>2</v>
      </c>
      <c r="E6843" t="s">
        <v>24448</v>
      </c>
      <c r="F6843" t="s">
        <v>13559</v>
      </c>
      <c r="G6843" t="s">
        <v>479</v>
      </c>
      <c r="H6843" t="s">
        <v>5221</v>
      </c>
      <c r="I6843" s="2">
        <v>244.04</v>
      </c>
      <c r="J6843" s="5"/>
      <c r="L6843" s="5"/>
      <c r="M6843" s="2">
        <f t="shared" si="106"/>
        <v>-60506.649999998815</v>
      </c>
      <c r="P6843"/>
    </row>
    <row r="6844" spans="1:16" hidden="1">
      <c r="A6844" t="s">
        <v>24459</v>
      </c>
      <c r="B6844" s="1">
        <v>42140</v>
      </c>
      <c r="C6844" t="s">
        <v>24470</v>
      </c>
      <c r="D6844">
        <v>2</v>
      </c>
      <c r="E6844" t="s">
        <v>24471</v>
      </c>
      <c r="F6844" t="s">
        <v>7054</v>
      </c>
      <c r="G6844" t="s">
        <v>4</v>
      </c>
      <c r="H6844" t="s">
        <v>10505</v>
      </c>
      <c r="I6844" s="2">
        <v>4100</v>
      </c>
      <c r="J6844" s="5"/>
      <c r="L6844" s="5"/>
      <c r="M6844" s="2">
        <f t="shared" si="106"/>
        <v>-56406.649999998815</v>
      </c>
      <c r="P6844"/>
    </row>
    <row r="6845" spans="1:16" hidden="1">
      <c r="A6845" t="s">
        <v>24480</v>
      </c>
      <c r="B6845" s="1">
        <v>42140</v>
      </c>
      <c r="C6845" t="s">
        <v>24492</v>
      </c>
      <c r="D6845">
        <v>2</v>
      </c>
      <c r="E6845" t="s">
        <v>24493</v>
      </c>
      <c r="F6845" t="s">
        <v>7054</v>
      </c>
      <c r="G6845" t="s">
        <v>4</v>
      </c>
      <c r="H6845" t="s">
        <v>24494</v>
      </c>
      <c r="I6845" s="2">
        <v>1025</v>
      </c>
      <c r="J6845" s="5"/>
      <c r="L6845" s="5"/>
      <c r="M6845" s="2">
        <f t="shared" si="106"/>
        <v>-55381.649999998815</v>
      </c>
      <c r="P6845"/>
    </row>
    <row r="6846" spans="1:16" hidden="1">
      <c r="A6846" t="s">
        <v>24506</v>
      </c>
      <c r="B6846" s="1">
        <v>42140</v>
      </c>
      <c r="C6846" t="s">
        <v>24519</v>
      </c>
      <c r="D6846">
        <v>2</v>
      </c>
      <c r="E6846" t="s">
        <v>24520</v>
      </c>
      <c r="F6846" t="s">
        <v>7054</v>
      </c>
      <c r="G6846" t="s">
        <v>4</v>
      </c>
      <c r="H6846" t="s">
        <v>24521</v>
      </c>
      <c r="I6846" s="2">
        <v>1840</v>
      </c>
      <c r="J6846" s="5"/>
      <c r="L6846" s="5"/>
      <c r="M6846" s="2">
        <f t="shared" si="106"/>
        <v>-53541.649999998815</v>
      </c>
      <c r="P6846"/>
    </row>
    <row r="6847" spans="1:16" hidden="1">
      <c r="A6847" t="s">
        <v>24532</v>
      </c>
      <c r="B6847" s="1">
        <v>42140</v>
      </c>
      <c r="C6847" t="s">
        <v>24542</v>
      </c>
      <c r="D6847">
        <v>2</v>
      </c>
      <c r="E6847" t="s">
        <v>24543</v>
      </c>
      <c r="F6847" t="s">
        <v>7054</v>
      </c>
      <c r="G6847" t="s">
        <v>4</v>
      </c>
      <c r="H6847" t="s">
        <v>24544</v>
      </c>
      <c r="I6847" s="2">
        <v>1025</v>
      </c>
      <c r="J6847" s="5"/>
      <c r="L6847" s="5"/>
      <c r="M6847" s="2">
        <f t="shared" si="106"/>
        <v>-52516.649999998815</v>
      </c>
      <c r="P6847"/>
    </row>
    <row r="6848" spans="1:16" hidden="1">
      <c r="A6848" t="s">
        <v>24556</v>
      </c>
      <c r="B6848" s="1">
        <v>42140</v>
      </c>
      <c r="C6848" t="s">
        <v>21471</v>
      </c>
      <c r="D6848">
        <v>1</v>
      </c>
      <c r="E6848" t="s">
        <v>24568</v>
      </c>
      <c r="F6848" t="s">
        <v>13565</v>
      </c>
      <c r="G6848" t="s">
        <v>4</v>
      </c>
      <c r="H6848" t="s">
        <v>5262</v>
      </c>
      <c r="I6848" s="2">
        <v>50000</v>
      </c>
      <c r="J6848" s="5"/>
      <c r="L6848" s="5"/>
      <c r="M6848" s="2">
        <f t="shared" si="106"/>
        <v>-2516.6499999988155</v>
      </c>
      <c r="P6848"/>
    </row>
    <row r="6849" spans="1:16" hidden="1">
      <c r="A6849" t="s">
        <v>24578</v>
      </c>
      <c r="B6849" s="1">
        <v>42140</v>
      </c>
      <c r="C6849" t="s">
        <v>24585</v>
      </c>
      <c r="D6849">
        <v>2</v>
      </c>
      <c r="E6849" t="s">
        <v>24586</v>
      </c>
      <c r="F6849" t="s">
        <v>7054</v>
      </c>
      <c r="G6849" t="s">
        <v>4</v>
      </c>
      <c r="H6849" t="s">
        <v>5094</v>
      </c>
      <c r="J6849" s="5"/>
      <c r="K6849" s="2">
        <v>5120</v>
      </c>
      <c r="L6849" s="5"/>
      <c r="M6849" s="2">
        <f t="shared" si="106"/>
        <v>-7636.6499999988155</v>
      </c>
      <c r="P6849"/>
    </row>
    <row r="6850" spans="1:16" hidden="1">
      <c r="A6850" t="s">
        <v>24578</v>
      </c>
      <c r="B6850" s="1">
        <v>42140</v>
      </c>
      <c r="C6850" t="s">
        <v>24585</v>
      </c>
      <c r="D6850">
        <v>2</v>
      </c>
      <c r="E6850" t="s">
        <v>24586</v>
      </c>
      <c r="F6850" t="s">
        <v>7054</v>
      </c>
      <c r="G6850" t="s">
        <v>4</v>
      </c>
      <c r="H6850" t="s">
        <v>5094</v>
      </c>
      <c r="I6850" s="2">
        <v>5120</v>
      </c>
      <c r="J6850" s="5"/>
      <c r="L6850" s="5"/>
      <c r="M6850" s="2">
        <f t="shared" si="106"/>
        <v>-2516.6499999988155</v>
      </c>
      <c r="P6850"/>
    </row>
    <row r="6851" spans="1:16" hidden="1">
      <c r="A6851" t="s">
        <v>24595</v>
      </c>
      <c r="B6851" s="1">
        <v>42140</v>
      </c>
      <c r="C6851" t="s">
        <v>24603</v>
      </c>
      <c r="D6851">
        <v>2</v>
      </c>
      <c r="E6851" t="s">
        <v>24604</v>
      </c>
      <c r="F6851" t="s">
        <v>7054</v>
      </c>
      <c r="G6851" t="s">
        <v>4</v>
      </c>
      <c r="H6851" t="s">
        <v>24605</v>
      </c>
      <c r="I6851" s="2">
        <v>1025</v>
      </c>
      <c r="J6851" s="5"/>
      <c r="L6851" s="5"/>
      <c r="M6851" s="2">
        <f t="shared" si="106"/>
        <v>-1491.6499999988155</v>
      </c>
      <c r="P6851"/>
    </row>
    <row r="6852" spans="1:16" hidden="1">
      <c r="A6852" t="s">
        <v>24616</v>
      </c>
      <c r="B6852" s="1">
        <v>42140</v>
      </c>
      <c r="C6852" t="s">
        <v>18</v>
      </c>
      <c r="D6852">
        <v>2</v>
      </c>
      <c r="E6852" t="s">
        <v>24627</v>
      </c>
      <c r="F6852" t="s">
        <v>13559</v>
      </c>
      <c r="G6852" t="s">
        <v>479</v>
      </c>
      <c r="H6852" t="s">
        <v>21304</v>
      </c>
      <c r="I6852" s="2">
        <v>1077.3699999999999</v>
      </c>
      <c r="J6852" s="5"/>
      <c r="L6852" s="5"/>
      <c r="M6852" s="2">
        <f t="shared" si="106"/>
        <v>-414.27999999881558</v>
      </c>
      <c r="P6852"/>
    </row>
    <row r="6853" spans="1:16" hidden="1">
      <c r="A6853" t="s">
        <v>24638</v>
      </c>
      <c r="B6853" s="1">
        <v>42140</v>
      </c>
      <c r="C6853" t="s">
        <v>24646</v>
      </c>
      <c r="D6853">
        <v>2</v>
      </c>
      <c r="E6853" t="s">
        <v>24647</v>
      </c>
      <c r="F6853" t="s">
        <v>7054</v>
      </c>
      <c r="G6853" t="s">
        <v>4</v>
      </c>
      <c r="H6853" t="s">
        <v>16829</v>
      </c>
      <c r="I6853" s="2">
        <v>1025</v>
      </c>
      <c r="J6853" s="5"/>
      <c r="L6853" s="5"/>
      <c r="M6853" s="2">
        <f t="shared" si="106"/>
        <v>610.72000000118442</v>
      </c>
      <c r="P6853"/>
    </row>
    <row r="6854" spans="1:16" hidden="1">
      <c r="A6854" t="s">
        <v>24662</v>
      </c>
      <c r="B6854" s="1">
        <v>42140</v>
      </c>
      <c r="C6854" t="s">
        <v>24672</v>
      </c>
      <c r="D6854">
        <v>2</v>
      </c>
      <c r="E6854" t="s">
        <v>24673</v>
      </c>
      <c r="F6854" t="s">
        <v>7054</v>
      </c>
      <c r="G6854" t="s">
        <v>4</v>
      </c>
      <c r="H6854" t="s">
        <v>14417</v>
      </c>
      <c r="I6854" s="2">
        <v>1840</v>
      </c>
      <c r="J6854" s="5"/>
      <c r="L6854" s="5"/>
      <c r="M6854" s="2">
        <f t="shared" si="106"/>
        <v>2450.7200000011844</v>
      </c>
      <c r="P6854"/>
    </row>
    <row r="6855" spans="1:16" hidden="1">
      <c r="A6855" t="s">
        <v>24689</v>
      </c>
      <c r="B6855" s="1">
        <v>42140</v>
      </c>
      <c r="C6855" t="s">
        <v>24698</v>
      </c>
      <c r="D6855">
        <v>2</v>
      </c>
      <c r="E6855" t="s">
        <v>24699</v>
      </c>
      <c r="F6855" t="s">
        <v>7054</v>
      </c>
      <c r="G6855" t="s">
        <v>4</v>
      </c>
      <c r="H6855" t="s">
        <v>24700</v>
      </c>
      <c r="I6855" s="2">
        <v>1840</v>
      </c>
      <c r="J6855" s="5"/>
      <c r="L6855" s="5"/>
      <c r="M6855" s="2">
        <f t="shared" si="106"/>
        <v>4290.7200000011844</v>
      </c>
      <c r="P6855"/>
    </row>
    <row r="6856" spans="1:16" hidden="1">
      <c r="A6856" t="s">
        <v>24712</v>
      </c>
      <c r="B6856" s="1">
        <v>42140</v>
      </c>
      <c r="C6856" t="s">
        <v>6596</v>
      </c>
      <c r="D6856">
        <v>2</v>
      </c>
      <c r="E6856" t="s">
        <v>24721</v>
      </c>
      <c r="F6856" t="s">
        <v>7054</v>
      </c>
      <c r="G6856" t="s">
        <v>4</v>
      </c>
      <c r="H6856" t="s">
        <v>6598</v>
      </c>
      <c r="I6856" s="2">
        <v>1840</v>
      </c>
      <c r="J6856" s="5"/>
      <c r="L6856" s="5"/>
      <c r="M6856" s="2">
        <f t="shared" si="106"/>
        <v>6130.7200000011844</v>
      </c>
      <c r="P6856"/>
    </row>
    <row r="6857" spans="1:16" hidden="1">
      <c r="A6857" s="35" t="s">
        <v>5311</v>
      </c>
      <c r="B6857" s="36">
        <v>42142</v>
      </c>
      <c r="C6857" s="35" t="s">
        <v>5317</v>
      </c>
      <c r="D6857" s="35">
        <v>2</v>
      </c>
      <c r="E6857" s="35" t="s">
        <v>5318</v>
      </c>
      <c r="F6857" s="35" t="s">
        <v>13</v>
      </c>
      <c r="G6857" s="35" t="s">
        <v>52</v>
      </c>
      <c r="H6857" s="35" t="s">
        <v>5317</v>
      </c>
      <c r="I6857" s="11"/>
      <c r="J6857" s="12"/>
      <c r="K6857" s="11">
        <v>3198.56</v>
      </c>
      <c r="L6857" s="12"/>
      <c r="M6857" s="11">
        <f t="shared" ref="M6857:M6920" si="107">+M6856+I6857-K6857</f>
        <v>2932.1600000011845</v>
      </c>
      <c r="P6857"/>
    </row>
    <row r="6858" spans="1:16" hidden="1">
      <c r="A6858" t="s">
        <v>5319</v>
      </c>
      <c r="B6858" s="1">
        <v>42142</v>
      </c>
      <c r="C6858" t="s">
        <v>5317</v>
      </c>
      <c r="D6858">
        <v>2</v>
      </c>
      <c r="E6858" t="s">
        <v>5318</v>
      </c>
      <c r="F6858" t="s">
        <v>13</v>
      </c>
      <c r="G6858" t="s">
        <v>52</v>
      </c>
      <c r="H6858" t="s">
        <v>5328</v>
      </c>
      <c r="I6858" s="2">
        <v>3198.56</v>
      </c>
      <c r="J6858" s="5"/>
      <c r="L6858" s="5"/>
      <c r="M6858" s="2">
        <f t="shared" si="107"/>
        <v>6130.7200000011844</v>
      </c>
      <c r="P6858"/>
    </row>
    <row r="6859" spans="1:16" hidden="1">
      <c r="A6859" t="s">
        <v>5433</v>
      </c>
      <c r="B6859" s="1">
        <v>42142</v>
      </c>
      <c r="C6859" t="s">
        <v>6</v>
      </c>
      <c r="D6859">
        <v>1</v>
      </c>
      <c r="E6859" t="s">
        <v>5441</v>
      </c>
      <c r="F6859" t="s">
        <v>29</v>
      </c>
      <c r="G6859" t="s">
        <v>4</v>
      </c>
      <c r="H6859" t="s">
        <v>5442</v>
      </c>
      <c r="I6859" s="2">
        <v>1451.73</v>
      </c>
      <c r="J6859" s="5"/>
      <c r="L6859" s="5"/>
      <c r="M6859" s="2">
        <f t="shared" si="107"/>
        <v>7582.4500000011849</v>
      </c>
      <c r="P6859"/>
    </row>
    <row r="6860" spans="1:16" hidden="1">
      <c r="A6860" t="s">
        <v>5443</v>
      </c>
      <c r="B6860" s="1">
        <v>42142</v>
      </c>
      <c r="C6860" t="s">
        <v>6</v>
      </c>
      <c r="D6860">
        <v>1</v>
      </c>
      <c r="E6860" t="s">
        <v>5446</v>
      </c>
      <c r="F6860" t="s">
        <v>29</v>
      </c>
      <c r="G6860" t="s">
        <v>4</v>
      </c>
      <c r="H6860" t="s">
        <v>5447</v>
      </c>
      <c r="I6860" s="2">
        <v>264.62</v>
      </c>
      <c r="J6860" s="5"/>
      <c r="L6860" s="5"/>
      <c r="M6860" s="2">
        <f t="shared" si="107"/>
        <v>7847.0700000011848</v>
      </c>
      <c r="P6860"/>
    </row>
    <row r="6861" spans="1:16" hidden="1">
      <c r="A6861" t="s">
        <v>5465</v>
      </c>
      <c r="B6861" s="1">
        <v>42142</v>
      </c>
      <c r="C6861" t="s">
        <v>43</v>
      </c>
      <c r="D6861">
        <v>1</v>
      </c>
      <c r="E6861" t="s">
        <v>5478</v>
      </c>
      <c r="F6861" t="s">
        <v>13</v>
      </c>
      <c r="G6861" t="s">
        <v>4</v>
      </c>
      <c r="H6861" t="s">
        <v>5479</v>
      </c>
      <c r="J6861" s="5"/>
      <c r="K6861" s="2">
        <v>336560</v>
      </c>
      <c r="L6861" s="5"/>
      <c r="M6861" s="2">
        <f t="shared" si="107"/>
        <v>-328712.92999999883</v>
      </c>
      <c r="P6861"/>
    </row>
    <row r="6862" spans="1:16" hidden="1">
      <c r="A6862" t="s">
        <v>5500</v>
      </c>
      <c r="B6862" s="1">
        <v>42142</v>
      </c>
      <c r="D6862">
        <v>2</v>
      </c>
      <c r="E6862" t="s">
        <v>5502</v>
      </c>
      <c r="F6862" t="s">
        <v>51</v>
      </c>
      <c r="G6862" t="s">
        <v>4</v>
      </c>
      <c r="H6862" t="s">
        <v>1674</v>
      </c>
      <c r="I6862" s="2">
        <v>26195.01</v>
      </c>
      <c r="J6862" s="5"/>
      <c r="L6862" s="5"/>
      <c r="M6862" s="2">
        <f t="shared" si="107"/>
        <v>-302517.91999999882</v>
      </c>
      <c r="P6862"/>
    </row>
    <row r="6863" spans="1:16" hidden="1">
      <c r="A6863" t="s">
        <v>5503</v>
      </c>
      <c r="B6863" s="1">
        <v>42142</v>
      </c>
      <c r="C6863" t="s">
        <v>1944</v>
      </c>
      <c r="D6863">
        <v>1</v>
      </c>
      <c r="E6863" t="s">
        <v>5508</v>
      </c>
      <c r="F6863" t="s">
        <v>13</v>
      </c>
      <c r="G6863" t="s">
        <v>4</v>
      </c>
      <c r="H6863" t="s">
        <v>1746</v>
      </c>
      <c r="J6863" s="5"/>
      <c r="K6863" s="2">
        <v>26195.01</v>
      </c>
      <c r="L6863" s="5"/>
      <c r="M6863" s="2">
        <f t="shared" si="107"/>
        <v>-328712.92999999883</v>
      </c>
      <c r="P6863"/>
    </row>
    <row r="6864" spans="1:16" hidden="1">
      <c r="A6864" t="s">
        <v>5516</v>
      </c>
      <c r="B6864" s="1">
        <v>42142</v>
      </c>
      <c r="C6864" t="s">
        <v>5520</v>
      </c>
      <c r="D6864">
        <v>2</v>
      </c>
      <c r="E6864" t="s">
        <v>5521</v>
      </c>
      <c r="F6864" t="s">
        <v>78</v>
      </c>
      <c r="G6864" t="s">
        <v>4</v>
      </c>
      <c r="H6864" t="s">
        <v>3158</v>
      </c>
      <c r="J6864" s="5"/>
      <c r="K6864" s="2">
        <v>1025</v>
      </c>
      <c r="L6864" s="5"/>
      <c r="M6864" s="2">
        <f t="shared" si="107"/>
        <v>-329737.92999999883</v>
      </c>
      <c r="P6864"/>
    </row>
    <row r="6865" spans="1:16" hidden="1">
      <c r="A6865" t="s">
        <v>5558</v>
      </c>
      <c r="B6865" s="1">
        <v>42142</v>
      </c>
      <c r="C6865" t="s">
        <v>43</v>
      </c>
      <c r="D6865">
        <v>1</v>
      </c>
      <c r="E6865" t="s">
        <v>5566</v>
      </c>
      <c r="F6865" t="s">
        <v>45</v>
      </c>
      <c r="G6865" t="s">
        <v>4</v>
      </c>
      <c r="H6865" t="s">
        <v>3929</v>
      </c>
      <c r="J6865" s="5"/>
      <c r="K6865" s="2">
        <v>3030</v>
      </c>
      <c r="L6865" s="5"/>
      <c r="M6865" s="2">
        <f t="shared" si="107"/>
        <v>-332767.92999999883</v>
      </c>
      <c r="P6865"/>
    </row>
    <row r="6866" spans="1:16" hidden="1">
      <c r="A6866" t="s">
        <v>5575</v>
      </c>
      <c r="B6866" s="1">
        <v>42142</v>
      </c>
      <c r="C6866" t="s">
        <v>43</v>
      </c>
      <c r="D6866">
        <v>1</v>
      </c>
      <c r="E6866" t="s">
        <v>5584</v>
      </c>
      <c r="F6866" t="s">
        <v>13</v>
      </c>
      <c r="G6866" t="s">
        <v>4</v>
      </c>
      <c r="H6866" t="s">
        <v>5447</v>
      </c>
      <c r="J6866" s="5"/>
      <c r="K6866" s="2">
        <v>1905</v>
      </c>
      <c r="L6866" s="5"/>
      <c r="M6866" s="2">
        <f t="shared" si="107"/>
        <v>-334672.92999999883</v>
      </c>
      <c r="P6866"/>
    </row>
    <row r="6867" spans="1:16" hidden="1">
      <c r="A6867" t="s">
        <v>5665</v>
      </c>
      <c r="B6867" s="1">
        <v>42142</v>
      </c>
      <c r="C6867" t="s">
        <v>6</v>
      </c>
      <c r="D6867">
        <v>1</v>
      </c>
      <c r="E6867" t="s">
        <v>5670</v>
      </c>
      <c r="F6867" t="s">
        <v>29</v>
      </c>
      <c r="G6867" t="s">
        <v>4</v>
      </c>
      <c r="H6867" t="s">
        <v>488</v>
      </c>
      <c r="I6867" s="2">
        <v>5590</v>
      </c>
      <c r="J6867" s="5"/>
      <c r="L6867" s="5"/>
      <c r="M6867" s="2">
        <f t="shared" si="107"/>
        <v>-329082.92999999883</v>
      </c>
      <c r="P6867"/>
    </row>
    <row r="6868" spans="1:16" hidden="1">
      <c r="A6868" t="s">
        <v>5671</v>
      </c>
      <c r="B6868" s="1">
        <v>42142</v>
      </c>
      <c r="C6868" t="s">
        <v>43</v>
      </c>
      <c r="D6868">
        <v>1</v>
      </c>
      <c r="E6868" t="s">
        <v>5676</v>
      </c>
      <c r="F6868" t="s">
        <v>67</v>
      </c>
      <c r="G6868" t="s">
        <v>4</v>
      </c>
      <c r="H6868" t="s">
        <v>488</v>
      </c>
      <c r="J6868" s="5"/>
      <c r="K6868" s="2">
        <v>5590</v>
      </c>
      <c r="L6868" s="5"/>
      <c r="M6868" s="2">
        <f t="shared" si="107"/>
        <v>-334672.92999999883</v>
      </c>
      <c r="P6868"/>
    </row>
    <row r="6869" spans="1:16" hidden="1">
      <c r="A6869" t="s">
        <v>5680</v>
      </c>
      <c r="B6869" s="1">
        <v>42142</v>
      </c>
      <c r="C6869" t="s">
        <v>6</v>
      </c>
      <c r="D6869">
        <v>1</v>
      </c>
      <c r="E6869" t="s">
        <v>5688</v>
      </c>
      <c r="F6869" t="s">
        <v>29</v>
      </c>
      <c r="G6869" t="s">
        <v>4</v>
      </c>
      <c r="H6869" t="s">
        <v>5689</v>
      </c>
      <c r="I6869" s="2">
        <v>1336.47</v>
      </c>
      <c r="J6869" s="5"/>
      <c r="L6869" s="5"/>
      <c r="M6869" s="2">
        <f t="shared" si="107"/>
        <v>-333336.45999999886</v>
      </c>
      <c r="P6869"/>
    </row>
    <row r="6870" spans="1:16" hidden="1">
      <c r="A6870" t="s">
        <v>5696</v>
      </c>
      <c r="B6870" s="1">
        <v>42142</v>
      </c>
      <c r="C6870" t="s">
        <v>6</v>
      </c>
      <c r="D6870">
        <v>1</v>
      </c>
      <c r="E6870" t="s">
        <v>5703</v>
      </c>
      <c r="F6870" t="s">
        <v>29</v>
      </c>
      <c r="G6870" t="s">
        <v>4</v>
      </c>
      <c r="H6870" t="s">
        <v>5704</v>
      </c>
      <c r="I6870" s="2">
        <v>800</v>
      </c>
      <c r="J6870" s="5"/>
      <c r="L6870" s="5"/>
      <c r="M6870" s="2">
        <f t="shared" si="107"/>
        <v>-332536.45999999886</v>
      </c>
      <c r="P6870"/>
    </row>
    <row r="6871" spans="1:16" hidden="1">
      <c r="A6871" t="s">
        <v>5713</v>
      </c>
      <c r="B6871" s="1">
        <v>42142</v>
      </c>
      <c r="C6871" t="s">
        <v>6</v>
      </c>
      <c r="D6871">
        <v>1</v>
      </c>
      <c r="E6871" t="s">
        <v>5716</v>
      </c>
      <c r="F6871" t="s">
        <v>29</v>
      </c>
      <c r="G6871" t="s">
        <v>4</v>
      </c>
      <c r="H6871" t="s">
        <v>2122</v>
      </c>
      <c r="I6871" s="2">
        <v>125.81</v>
      </c>
      <c r="J6871" s="5"/>
      <c r="L6871" s="5"/>
      <c r="M6871" s="2">
        <f t="shared" si="107"/>
        <v>-332410.64999999886</v>
      </c>
      <c r="P6871"/>
    </row>
    <row r="6872" spans="1:16" hidden="1">
      <c r="A6872" t="s">
        <v>5717</v>
      </c>
      <c r="B6872" s="1">
        <v>42142</v>
      </c>
      <c r="C6872" t="s">
        <v>6</v>
      </c>
      <c r="D6872">
        <v>1</v>
      </c>
      <c r="E6872" t="s">
        <v>5723</v>
      </c>
      <c r="F6872" t="s">
        <v>29</v>
      </c>
      <c r="G6872" t="s">
        <v>4</v>
      </c>
      <c r="H6872" t="s">
        <v>3614</v>
      </c>
      <c r="I6872" s="2">
        <v>839.94</v>
      </c>
      <c r="J6872" s="5"/>
      <c r="L6872" s="5"/>
      <c r="M6872" s="2">
        <f t="shared" si="107"/>
        <v>-331570.70999999886</v>
      </c>
      <c r="P6872"/>
    </row>
    <row r="6873" spans="1:16" hidden="1">
      <c r="A6873" t="s">
        <v>5731</v>
      </c>
      <c r="B6873" s="1">
        <v>42142</v>
      </c>
      <c r="C6873" t="s">
        <v>195</v>
      </c>
      <c r="D6873">
        <v>1</v>
      </c>
      <c r="E6873" t="s">
        <v>5733</v>
      </c>
      <c r="F6873" t="s">
        <v>13</v>
      </c>
      <c r="G6873" t="s">
        <v>4</v>
      </c>
      <c r="H6873" t="s">
        <v>195</v>
      </c>
      <c r="J6873" s="5"/>
      <c r="K6873" s="2">
        <v>12808.51</v>
      </c>
      <c r="L6873" s="5"/>
      <c r="M6873" s="2">
        <f t="shared" si="107"/>
        <v>-344379.21999999887</v>
      </c>
      <c r="P6873"/>
    </row>
    <row r="6874" spans="1:16" hidden="1">
      <c r="A6874" t="s">
        <v>5734</v>
      </c>
      <c r="B6874" s="1">
        <v>42142</v>
      </c>
      <c r="C6874" t="s">
        <v>200</v>
      </c>
      <c r="D6874">
        <v>1</v>
      </c>
      <c r="E6874" t="s">
        <v>5739</v>
      </c>
      <c r="F6874" t="s">
        <v>16</v>
      </c>
      <c r="G6874" t="s">
        <v>4</v>
      </c>
      <c r="H6874" t="s">
        <v>200</v>
      </c>
      <c r="J6874" s="5"/>
      <c r="K6874" s="2">
        <v>9660.9</v>
      </c>
      <c r="L6874" s="5"/>
      <c r="M6874" s="2">
        <f t="shared" si="107"/>
        <v>-354040.11999999889</v>
      </c>
      <c r="P6874"/>
    </row>
    <row r="6875" spans="1:16" hidden="1">
      <c r="A6875" t="s">
        <v>5740</v>
      </c>
      <c r="B6875" s="1">
        <v>42142</v>
      </c>
      <c r="C6875" t="s">
        <v>18</v>
      </c>
      <c r="D6875">
        <v>1</v>
      </c>
      <c r="E6875" t="s">
        <v>5746</v>
      </c>
      <c r="F6875" t="s">
        <v>13</v>
      </c>
      <c r="G6875" t="s">
        <v>4</v>
      </c>
      <c r="H6875" t="s">
        <v>18</v>
      </c>
      <c r="J6875" s="5"/>
      <c r="K6875" s="2">
        <v>17623.07</v>
      </c>
      <c r="L6875" s="5"/>
      <c r="M6875" s="2">
        <f t="shared" si="107"/>
        <v>-371663.1899999989</v>
      </c>
      <c r="P6875"/>
    </row>
    <row r="6876" spans="1:16" hidden="1">
      <c r="A6876" t="s">
        <v>24733</v>
      </c>
      <c r="B6876" s="1">
        <v>42142</v>
      </c>
      <c r="C6876" t="s">
        <v>18</v>
      </c>
      <c r="D6876">
        <v>2</v>
      </c>
      <c r="E6876" t="s">
        <v>24749</v>
      </c>
      <c r="F6876" t="s">
        <v>13559</v>
      </c>
      <c r="G6876" t="s">
        <v>479</v>
      </c>
      <c r="H6876" t="s">
        <v>2784</v>
      </c>
      <c r="I6876" s="2">
        <v>483.58</v>
      </c>
      <c r="J6876" s="5"/>
      <c r="L6876" s="5"/>
      <c r="M6876" s="2">
        <f t="shared" si="107"/>
        <v>-371179.60999999888</v>
      </c>
      <c r="P6876"/>
    </row>
    <row r="6877" spans="1:16" hidden="1">
      <c r="A6877" t="s">
        <v>24752</v>
      </c>
      <c r="B6877" s="1">
        <v>42142</v>
      </c>
      <c r="C6877" t="s">
        <v>18</v>
      </c>
      <c r="D6877">
        <v>2</v>
      </c>
      <c r="E6877" t="s">
        <v>24771</v>
      </c>
      <c r="F6877" t="s">
        <v>13559</v>
      </c>
      <c r="G6877" t="s">
        <v>479</v>
      </c>
      <c r="H6877" t="s">
        <v>1509</v>
      </c>
      <c r="I6877" s="2">
        <v>1251.5</v>
      </c>
      <c r="J6877" s="5"/>
      <c r="L6877" s="5"/>
      <c r="M6877" s="2">
        <f t="shared" si="107"/>
        <v>-369928.10999999888</v>
      </c>
      <c r="P6877"/>
    </row>
    <row r="6878" spans="1:16" hidden="1">
      <c r="A6878" t="s">
        <v>24773</v>
      </c>
      <c r="B6878" s="1">
        <v>42142</v>
      </c>
      <c r="C6878" t="s">
        <v>24792</v>
      </c>
      <c r="D6878">
        <v>1</v>
      </c>
      <c r="E6878" t="s">
        <v>24793</v>
      </c>
      <c r="F6878" t="s">
        <v>13565</v>
      </c>
      <c r="G6878" t="s">
        <v>4</v>
      </c>
      <c r="H6878" t="s">
        <v>24794</v>
      </c>
      <c r="I6878" s="2">
        <v>302500</v>
      </c>
      <c r="J6878" s="5"/>
      <c r="L6878" s="5"/>
      <c r="M6878" s="2">
        <f t="shared" si="107"/>
        <v>-67428.10999999888</v>
      </c>
      <c r="P6878"/>
    </row>
    <row r="6879" spans="1:16" hidden="1">
      <c r="A6879" t="s">
        <v>24798</v>
      </c>
      <c r="B6879" s="1">
        <v>42142</v>
      </c>
      <c r="C6879" t="s">
        <v>24792</v>
      </c>
      <c r="D6879">
        <v>1</v>
      </c>
      <c r="E6879" t="s">
        <v>24820</v>
      </c>
      <c r="F6879" t="s">
        <v>13565</v>
      </c>
      <c r="G6879" t="s">
        <v>4</v>
      </c>
      <c r="H6879" t="s">
        <v>24794</v>
      </c>
      <c r="I6879" s="2">
        <v>34060</v>
      </c>
      <c r="J6879" s="5"/>
      <c r="L6879" s="5"/>
      <c r="M6879" s="2">
        <f t="shared" si="107"/>
        <v>-33368.10999999888</v>
      </c>
      <c r="P6879"/>
    </row>
    <row r="6880" spans="1:16" hidden="1">
      <c r="A6880" t="s">
        <v>24824</v>
      </c>
      <c r="B6880" s="1">
        <v>42142</v>
      </c>
      <c r="C6880" t="s">
        <v>18</v>
      </c>
      <c r="D6880">
        <v>2</v>
      </c>
      <c r="E6880" t="s">
        <v>24844</v>
      </c>
      <c r="F6880" t="s">
        <v>13559</v>
      </c>
      <c r="G6880" t="s">
        <v>479</v>
      </c>
      <c r="H6880" t="s">
        <v>5447</v>
      </c>
      <c r="I6880" s="2">
        <v>1905</v>
      </c>
      <c r="J6880" s="5"/>
      <c r="L6880" s="5"/>
      <c r="M6880" s="2">
        <f t="shared" si="107"/>
        <v>-31463.10999999888</v>
      </c>
      <c r="P6880"/>
    </row>
    <row r="6881" spans="1:16" hidden="1">
      <c r="A6881" t="s">
        <v>24846</v>
      </c>
      <c r="B6881" s="1">
        <v>42142</v>
      </c>
      <c r="C6881" t="s">
        <v>18</v>
      </c>
      <c r="D6881">
        <v>2</v>
      </c>
      <c r="E6881" t="s">
        <v>24866</v>
      </c>
      <c r="F6881" t="s">
        <v>13559</v>
      </c>
      <c r="G6881" t="s">
        <v>479</v>
      </c>
      <c r="H6881" t="s">
        <v>14689</v>
      </c>
      <c r="I6881" s="2">
        <v>1047.78</v>
      </c>
      <c r="J6881" s="5"/>
      <c r="L6881" s="5"/>
      <c r="M6881" s="2">
        <f t="shared" si="107"/>
        <v>-30415.329999998881</v>
      </c>
      <c r="P6881"/>
    </row>
    <row r="6882" spans="1:16" hidden="1">
      <c r="A6882" t="s">
        <v>24869</v>
      </c>
      <c r="B6882" s="1">
        <v>42142</v>
      </c>
      <c r="C6882" t="s">
        <v>24893</v>
      </c>
      <c r="D6882">
        <v>2</v>
      </c>
      <c r="E6882" t="s">
        <v>24894</v>
      </c>
      <c r="F6882" t="s">
        <v>7054</v>
      </c>
      <c r="G6882" t="s">
        <v>4</v>
      </c>
      <c r="H6882" t="s">
        <v>11776</v>
      </c>
      <c r="I6882" s="2">
        <v>200.01</v>
      </c>
      <c r="J6882" s="5"/>
      <c r="L6882" s="5"/>
      <c r="M6882" s="2">
        <f t="shared" si="107"/>
        <v>-30215.319999998883</v>
      </c>
      <c r="P6882"/>
    </row>
    <row r="6883" spans="1:16" hidden="1">
      <c r="A6883" t="s">
        <v>24898</v>
      </c>
      <c r="B6883" s="1">
        <v>42142</v>
      </c>
      <c r="C6883" t="s">
        <v>24916</v>
      </c>
      <c r="D6883">
        <v>2</v>
      </c>
      <c r="E6883" t="s">
        <v>24917</v>
      </c>
      <c r="F6883" t="s">
        <v>7054</v>
      </c>
      <c r="G6883" t="s">
        <v>4</v>
      </c>
      <c r="H6883" t="s">
        <v>4968</v>
      </c>
      <c r="I6883" s="2">
        <v>3030</v>
      </c>
      <c r="J6883" s="5"/>
      <c r="L6883" s="5"/>
      <c r="M6883" s="2">
        <f t="shared" si="107"/>
        <v>-27185.319999998883</v>
      </c>
      <c r="P6883"/>
    </row>
    <row r="6884" spans="1:16" hidden="1">
      <c r="A6884" t="s">
        <v>24920</v>
      </c>
      <c r="B6884" s="1">
        <v>42142</v>
      </c>
      <c r="C6884" t="s">
        <v>24937</v>
      </c>
      <c r="D6884">
        <v>2</v>
      </c>
      <c r="E6884" t="s">
        <v>24938</v>
      </c>
      <c r="F6884" t="s">
        <v>7054</v>
      </c>
      <c r="G6884" t="s">
        <v>4</v>
      </c>
      <c r="H6884" t="s">
        <v>23406</v>
      </c>
      <c r="I6884" s="2">
        <v>1025</v>
      </c>
      <c r="J6884" s="5"/>
      <c r="L6884" s="5"/>
      <c r="M6884" s="2">
        <f t="shared" si="107"/>
        <v>-26160.319999998883</v>
      </c>
      <c r="P6884"/>
    </row>
    <row r="6885" spans="1:16" hidden="1">
      <c r="A6885" t="s">
        <v>24941</v>
      </c>
      <c r="B6885" s="1">
        <v>42142</v>
      </c>
      <c r="C6885" t="s">
        <v>24962</v>
      </c>
      <c r="D6885">
        <v>2</v>
      </c>
      <c r="E6885" t="s">
        <v>24963</v>
      </c>
      <c r="F6885" t="s">
        <v>7054</v>
      </c>
      <c r="G6885" t="s">
        <v>4</v>
      </c>
      <c r="H6885" t="s">
        <v>24964</v>
      </c>
      <c r="I6885" s="2">
        <v>1025</v>
      </c>
      <c r="J6885" s="5"/>
      <c r="L6885" s="5"/>
      <c r="M6885" s="2">
        <f t="shared" si="107"/>
        <v>-25135.319999998883</v>
      </c>
      <c r="P6885"/>
    </row>
    <row r="6886" spans="1:16" hidden="1">
      <c r="A6886" t="s">
        <v>24967</v>
      </c>
      <c r="B6886" s="1">
        <v>42142</v>
      </c>
      <c r="C6886" t="s">
        <v>24985</v>
      </c>
      <c r="D6886">
        <v>2</v>
      </c>
      <c r="E6886" t="s">
        <v>24986</v>
      </c>
      <c r="F6886" t="s">
        <v>7054</v>
      </c>
      <c r="G6886" t="s">
        <v>4</v>
      </c>
      <c r="H6886" t="s">
        <v>10806</v>
      </c>
      <c r="I6886" s="2">
        <v>1025</v>
      </c>
      <c r="J6886" s="5"/>
      <c r="L6886" s="5"/>
      <c r="M6886" s="2">
        <f t="shared" si="107"/>
        <v>-24110.319999998883</v>
      </c>
      <c r="P6886"/>
    </row>
    <row r="6887" spans="1:16" hidden="1">
      <c r="A6887" t="s">
        <v>24989</v>
      </c>
      <c r="B6887" s="1">
        <v>42142</v>
      </c>
      <c r="C6887" t="s">
        <v>25007</v>
      </c>
      <c r="D6887">
        <v>1</v>
      </c>
      <c r="E6887" t="s">
        <v>25008</v>
      </c>
      <c r="F6887" t="s">
        <v>13561</v>
      </c>
      <c r="G6887" t="s">
        <v>4</v>
      </c>
      <c r="H6887" t="s">
        <v>25009</v>
      </c>
      <c r="I6887" s="2">
        <v>5000</v>
      </c>
      <c r="J6887" s="5"/>
      <c r="L6887" s="5"/>
      <c r="M6887" s="2">
        <f t="shared" si="107"/>
        <v>-19110.319999998883</v>
      </c>
      <c r="P6887"/>
    </row>
    <row r="6888" spans="1:16" hidden="1">
      <c r="A6888" t="s">
        <v>25012</v>
      </c>
      <c r="B6888" s="1">
        <v>42142</v>
      </c>
      <c r="C6888" t="s">
        <v>25034</v>
      </c>
      <c r="D6888">
        <v>2</v>
      </c>
      <c r="E6888" t="s">
        <v>25035</v>
      </c>
      <c r="F6888" t="s">
        <v>7054</v>
      </c>
      <c r="G6888" t="s">
        <v>4</v>
      </c>
      <c r="H6888" t="s">
        <v>21654</v>
      </c>
      <c r="I6888" s="2">
        <v>1904.62</v>
      </c>
      <c r="J6888" s="5"/>
      <c r="L6888" s="5"/>
      <c r="M6888" s="2">
        <f t="shared" si="107"/>
        <v>-17205.699999998884</v>
      </c>
      <c r="P6888"/>
    </row>
    <row r="6889" spans="1:16" hidden="1">
      <c r="A6889" t="s">
        <v>25038</v>
      </c>
      <c r="B6889" s="1">
        <v>42142</v>
      </c>
      <c r="C6889" t="s">
        <v>25057</v>
      </c>
      <c r="D6889">
        <v>2</v>
      </c>
      <c r="E6889" t="s">
        <v>25058</v>
      </c>
      <c r="F6889" t="s">
        <v>7054</v>
      </c>
      <c r="G6889" t="s">
        <v>4</v>
      </c>
      <c r="H6889" t="s">
        <v>25059</v>
      </c>
      <c r="I6889" s="2">
        <v>200.01</v>
      </c>
      <c r="J6889" s="5"/>
      <c r="L6889" s="5"/>
      <c r="M6889" s="2">
        <f t="shared" si="107"/>
        <v>-17005.689999998885</v>
      </c>
      <c r="P6889"/>
    </row>
    <row r="6890" spans="1:16" hidden="1">
      <c r="A6890" t="s">
        <v>25062</v>
      </c>
      <c r="B6890" s="1">
        <v>42142</v>
      </c>
      <c r="C6890" t="s">
        <v>5520</v>
      </c>
      <c r="D6890">
        <v>2</v>
      </c>
      <c r="E6890" t="s">
        <v>25081</v>
      </c>
      <c r="F6890" t="s">
        <v>7054</v>
      </c>
      <c r="G6890" t="s">
        <v>4</v>
      </c>
      <c r="H6890" t="s">
        <v>3158</v>
      </c>
      <c r="I6890" s="2">
        <v>1025</v>
      </c>
      <c r="J6890" s="5"/>
      <c r="L6890" s="5"/>
      <c r="M6890" s="2">
        <f t="shared" si="107"/>
        <v>-15980.689999998885</v>
      </c>
      <c r="P6890"/>
    </row>
    <row r="6891" spans="1:16" hidden="1">
      <c r="A6891" t="s">
        <v>25084</v>
      </c>
      <c r="B6891" s="1">
        <v>42142</v>
      </c>
      <c r="C6891" t="s">
        <v>25102</v>
      </c>
      <c r="D6891">
        <v>2</v>
      </c>
      <c r="E6891" t="s">
        <v>25103</v>
      </c>
      <c r="F6891" t="s">
        <v>13559</v>
      </c>
      <c r="G6891" t="s">
        <v>313</v>
      </c>
      <c r="H6891" t="s">
        <v>4812</v>
      </c>
      <c r="J6891" s="5"/>
      <c r="K6891" s="2">
        <v>314.64999999999998</v>
      </c>
      <c r="L6891" s="5"/>
      <c r="M6891" s="2">
        <f t="shared" si="107"/>
        <v>-16295.339999998885</v>
      </c>
      <c r="P6891"/>
    </row>
    <row r="6892" spans="1:16" hidden="1">
      <c r="A6892" t="s">
        <v>25084</v>
      </c>
      <c r="B6892" s="1">
        <v>42142</v>
      </c>
      <c r="C6892" t="s">
        <v>25102</v>
      </c>
      <c r="D6892">
        <v>2</v>
      </c>
      <c r="E6892" t="s">
        <v>25103</v>
      </c>
      <c r="F6892" t="s">
        <v>13559</v>
      </c>
      <c r="G6892" t="s">
        <v>313</v>
      </c>
      <c r="H6892" t="s">
        <v>4812</v>
      </c>
      <c r="I6892" s="2">
        <v>314.64999999999998</v>
      </c>
      <c r="J6892" s="5"/>
      <c r="L6892" s="5"/>
      <c r="M6892" s="2">
        <f t="shared" si="107"/>
        <v>-15980.689999998885</v>
      </c>
      <c r="P6892"/>
    </row>
    <row r="6893" spans="1:16" hidden="1">
      <c r="A6893" t="s">
        <v>25106</v>
      </c>
      <c r="B6893" s="1">
        <v>42142</v>
      </c>
      <c r="C6893" t="s">
        <v>25122</v>
      </c>
      <c r="D6893">
        <v>2</v>
      </c>
      <c r="E6893" t="s">
        <v>25123</v>
      </c>
      <c r="F6893" t="s">
        <v>13559</v>
      </c>
      <c r="G6893" t="s">
        <v>479</v>
      </c>
      <c r="H6893" t="s">
        <v>4803</v>
      </c>
      <c r="J6893" s="5"/>
      <c r="K6893" s="2">
        <v>260.3</v>
      </c>
      <c r="L6893" s="5"/>
      <c r="M6893" s="2">
        <f t="shared" si="107"/>
        <v>-16240.989999998885</v>
      </c>
      <c r="P6893"/>
    </row>
    <row r="6894" spans="1:16" hidden="1">
      <c r="A6894" t="s">
        <v>25106</v>
      </c>
      <c r="B6894" s="1">
        <v>42142</v>
      </c>
      <c r="C6894" t="s">
        <v>25122</v>
      </c>
      <c r="D6894">
        <v>2</v>
      </c>
      <c r="E6894" t="s">
        <v>25123</v>
      </c>
      <c r="F6894" t="s">
        <v>13559</v>
      </c>
      <c r="G6894" t="s">
        <v>479</v>
      </c>
      <c r="H6894" t="s">
        <v>4803</v>
      </c>
      <c r="I6894" s="2">
        <v>260.3</v>
      </c>
      <c r="J6894" s="5"/>
      <c r="L6894" s="5"/>
      <c r="M6894" s="2">
        <f t="shared" si="107"/>
        <v>-15980.689999998885</v>
      </c>
      <c r="P6894"/>
    </row>
    <row r="6895" spans="1:16" hidden="1">
      <c r="A6895" t="s">
        <v>25127</v>
      </c>
      <c r="B6895" s="1">
        <v>42142</v>
      </c>
      <c r="C6895" t="s">
        <v>25148</v>
      </c>
      <c r="D6895">
        <v>2</v>
      </c>
      <c r="E6895" t="s">
        <v>25149</v>
      </c>
      <c r="F6895" t="s">
        <v>7054</v>
      </c>
      <c r="G6895" t="s">
        <v>4</v>
      </c>
      <c r="H6895" t="s">
        <v>3929</v>
      </c>
      <c r="I6895" s="2">
        <v>3030</v>
      </c>
      <c r="J6895" s="5"/>
      <c r="L6895" s="5"/>
      <c r="M6895" s="2">
        <f t="shared" si="107"/>
        <v>-12950.689999998885</v>
      </c>
      <c r="P6895"/>
    </row>
    <row r="6896" spans="1:16" hidden="1">
      <c r="A6896" t="s">
        <v>25152</v>
      </c>
      <c r="B6896" s="1">
        <v>42142</v>
      </c>
      <c r="C6896" t="s">
        <v>25173</v>
      </c>
      <c r="D6896">
        <v>2</v>
      </c>
      <c r="E6896" t="s">
        <v>25174</v>
      </c>
      <c r="F6896" t="s">
        <v>7054</v>
      </c>
      <c r="G6896" t="s">
        <v>4</v>
      </c>
      <c r="H6896" t="s">
        <v>20212</v>
      </c>
      <c r="I6896" s="2">
        <v>872.01</v>
      </c>
      <c r="J6896" s="5"/>
      <c r="L6896" s="5"/>
      <c r="M6896" s="2">
        <f t="shared" si="107"/>
        <v>-12078.679999998885</v>
      </c>
      <c r="P6896"/>
    </row>
    <row r="6897" spans="1:16" hidden="1">
      <c r="A6897" t="s">
        <v>25177</v>
      </c>
      <c r="B6897" s="1">
        <v>42142</v>
      </c>
      <c r="C6897" t="s">
        <v>674</v>
      </c>
      <c r="D6897">
        <v>2</v>
      </c>
      <c r="E6897" t="s">
        <v>25196</v>
      </c>
      <c r="F6897" t="s">
        <v>13559</v>
      </c>
      <c r="G6897" t="s">
        <v>479</v>
      </c>
      <c r="H6897" t="s">
        <v>2331</v>
      </c>
      <c r="J6897" s="5"/>
      <c r="K6897" s="2">
        <v>1887.53</v>
      </c>
      <c r="L6897" s="5"/>
      <c r="M6897" s="2">
        <f t="shared" si="107"/>
        <v>-13966.209999998886</v>
      </c>
      <c r="P6897"/>
    </row>
    <row r="6898" spans="1:16" hidden="1">
      <c r="A6898" t="s">
        <v>25177</v>
      </c>
      <c r="B6898" s="1">
        <v>42142</v>
      </c>
      <c r="C6898" t="s">
        <v>674</v>
      </c>
      <c r="D6898">
        <v>2</v>
      </c>
      <c r="E6898" t="s">
        <v>25196</v>
      </c>
      <c r="F6898" t="s">
        <v>13559</v>
      </c>
      <c r="G6898" t="s">
        <v>479</v>
      </c>
      <c r="H6898" t="s">
        <v>2331</v>
      </c>
      <c r="I6898" s="2">
        <v>1887.53</v>
      </c>
      <c r="J6898" s="5"/>
      <c r="L6898" s="5"/>
      <c r="M6898" s="2">
        <f t="shared" si="107"/>
        <v>-12078.679999998885</v>
      </c>
      <c r="P6898"/>
    </row>
    <row r="6899" spans="1:16" hidden="1">
      <c r="A6899" t="s">
        <v>25199</v>
      </c>
      <c r="B6899" s="1">
        <v>42142</v>
      </c>
      <c r="C6899" t="s">
        <v>25220</v>
      </c>
      <c r="D6899">
        <v>2</v>
      </c>
      <c r="E6899" t="s">
        <v>25221</v>
      </c>
      <c r="F6899" t="s">
        <v>7054</v>
      </c>
      <c r="G6899" t="s">
        <v>4</v>
      </c>
      <c r="H6899" t="s">
        <v>25222</v>
      </c>
      <c r="I6899" s="2">
        <v>7648.88</v>
      </c>
      <c r="J6899" s="5"/>
      <c r="L6899" s="5"/>
      <c r="M6899" s="2">
        <f t="shared" si="107"/>
        <v>-4429.7999999988851</v>
      </c>
      <c r="P6899"/>
    </row>
    <row r="6900" spans="1:16" hidden="1">
      <c r="A6900" t="s">
        <v>25226</v>
      </c>
      <c r="B6900" s="1">
        <v>42142</v>
      </c>
      <c r="C6900" t="s">
        <v>25248</v>
      </c>
      <c r="D6900">
        <v>2</v>
      </c>
      <c r="E6900" t="s">
        <v>25249</v>
      </c>
      <c r="F6900" t="s">
        <v>7054</v>
      </c>
      <c r="G6900" t="s">
        <v>4</v>
      </c>
      <c r="H6900" t="s">
        <v>22998</v>
      </c>
      <c r="I6900" s="2">
        <v>1025</v>
      </c>
      <c r="J6900" s="5"/>
      <c r="L6900" s="5"/>
      <c r="M6900" s="2">
        <f t="shared" si="107"/>
        <v>-3404.7999999988851</v>
      </c>
      <c r="P6900"/>
    </row>
    <row r="6901" spans="1:16" hidden="1">
      <c r="A6901" t="s">
        <v>25252</v>
      </c>
      <c r="B6901" s="1">
        <v>42142</v>
      </c>
      <c r="C6901" t="s">
        <v>18</v>
      </c>
      <c r="D6901">
        <v>2</v>
      </c>
      <c r="E6901" t="s">
        <v>25272</v>
      </c>
      <c r="F6901" t="s">
        <v>13559</v>
      </c>
      <c r="G6901" t="s">
        <v>479</v>
      </c>
      <c r="H6901" t="s">
        <v>5689</v>
      </c>
      <c r="I6901" s="2">
        <v>74.599999999999994</v>
      </c>
      <c r="J6901" s="5"/>
      <c r="L6901" s="5"/>
      <c r="M6901" s="2">
        <f t="shared" si="107"/>
        <v>-3330.1999999988852</v>
      </c>
      <c r="P6901"/>
    </row>
    <row r="6902" spans="1:16" hidden="1">
      <c r="A6902" t="s">
        <v>25274</v>
      </c>
      <c r="B6902" s="1">
        <v>42142</v>
      </c>
      <c r="C6902" t="s">
        <v>25299</v>
      </c>
      <c r="D6902">
        <v>2</v>
      </c>
      <c r="E6902" t="s">
        <v>25300</v>
      </c>
      <c r="F6902" t="s">
        <v>7054</v>
      </c>
      <c r="G6902" t="s">
        <v>4</v>
      </c>
      <c r="H6902" t="s">
        <v>6484</v>
      </c>
      <c r="I6902" s="2">
        <v>400</v>
      </c>
      <c r="J6902" s="5"/>
      <c r="L6902" s="5"/>
      <c r="M6902" s="2">
        <f t="shared" si="107"/>
        <v>-2930.1999999988852</v>
      </c>
      <c r="P6902"/>
    </row>
    <row r="6903" spans="1:16" hidden="1">
      <c r="A6903" t="s">
        <v>25304</v>
      </c>
      <c r="B6903" s="1">
        <v>42142</v>
      </c>
      <c r="C6903" t="s">
        <v>25319</v>
      </c>
      <c r="D6903">
        <v>2</v>
      </c>
      <c r="E6903" t="s">
        <v>25320</v>
      </c>
      <c r="F6903" t="s">
        <v>7054</v>
      </c>
      <c r="G6903" t="s">
        <v>4</v>
      </c>
      <c r="H6903" t="s">
        <v>15293</v>
      </c>
      <c r="I6903" s="2">
        <v>3254.99</v>
      </c>
      <c r="J6903" s="5"/>
      <c r="L6903" s="5"/>
      <c r="M6903" s="2">
        <f t="shared" si="107"/>
        <v>324.79000000111455</v>
      </c>
      <c r="P6903"/>
    </row>
    <row r="6904" spans="1:16" hidden="1">
      <c r="A6904" t="s">
        <v>25324</v>
      </c>
      <c r="B6904" s="1">
        <v>42142</v>
      </c>
      <c r="C6904" t="s">
        <v>25338</v>
      </c>
      <c r="D6904">
        <v>2</v>
      </c>
      <c r="E6904" t="s">
        <v>25339</v>
      </c>
      <c r="F6904" t="s">
        <v>7054</v>
      </c>
      <c r="G6904" t="s">
        <v>4</v>
      </c>
      <c r="H6904" t="s">
        <v>22078</v>
      </c>
      <c r="I6904" s="2">
        <v>200.01</v>
      </c>
      <c r="J6904" s="5"/>
      <c r="L6904" s="5"/>
      <c r="M6904" s="2">
        <f t="shared" si="107"/>
        <v>524.80000000111454</v>
      </c>
      <c r="P6904"/>
    </row>
    <row r="6905" spans="1:16" hidden="1">
      <c r="A6905" t="s">
        <v>25347</v>
      </c>
      <c r="B6905" s="1">
        <v>42142</v>
      </c>
      <c r="C6905" t="s">
        <v>25360</v>
      </c>
      <c r="D6905">
        <v>2</v>
      </c>
      <c r="E6905" t="s">
        <v>25361</v>
      </c>
      <c r="F6905" t="s">
        <v>7054</v>
      </c>
      <c r="G6905" t="s">
        <v>4</v>
      </c>
      <c r="H6905" t="s">
        <v>499</v>
      </c>
      <c r="I6905" s="2">
        <v>1025</v>
      </c>
      <c r="J6905" s="5"/>
      <c r="L6905" s="5"/>
      <c r="M6905" s="2">
        <f t="shared" si="107"/>
        <v>1549.8000000011145</v>
      </c>
      <c r="P6905"/>
    </row>
    <row r="6906" spans="1:16" hidden="1">
      <c r="A6906" t="s">
        <v>25366</v>
      </c>
      <c r="B6906" s="1">
        <v>42142</v>
      </c>
      <c r="C6906" t="s">
        <v>25380</v>
      </c>
      <c r="D6906">
        <v>2</v>
      </c>
      <c r="E6906" t="s">
        <v>25381</v>
      </c>
      <c r="F6906" t="s">
        <v>7054</v>
      </c>
      <c r="G6906" t="s">
        <v>4</v>
      </c>
      <c r="H6906" t="s">
        <v>25382</v>
      </c>
      <c r="I6906" s="2">
        <v>1720.91</v>
      </c>
      <c r="J6906" s="5"/>
      <c r="L6906" s="5"/>
      <c r="M6906" s="2">
        <f t="shared" si="107"/>
        <v>3270.7100000011146</v>
      </c>
      <c r="P6906"/>
    </row>
    <row r="6907" spans="1:16" hidden="1">
      <c r="A6907" t="s">
        <v>25385</v>
      </c>
      <c r="B6907" s="1">
        <v>42142</v>
      </c>
      <c r="C6907" t="s">
        <v>25403</v>
      </c>
      <c r="D6907">
        <v>2</v>
      </c>
      <c r="E6907" t="s">
        <v>25404</v>
      </c>
      <c r="F6907" t="s">
        <v>7054</v>
      </c>
      <c r="G6907" t="s">
        <v>4</v>
      </c>
      <c r="H6907" t="s">
        <v>17877</v>
      </c>
      <c r="I6907" s="2">
        <v>2859.99</v>
      </c>
      <c r="J6907" s="5"/>
      <c r="L6907" s="5"/>
      <c r="M6907" s="2">
        <f t="shared" si="107"/>
        <v>6130.7000000011139</v>
      </c>
      <c r="P6907"/>
    </row>
    <row r="6908" spans="1:16" hidden="1">
      <c r="A6908" s="35" t="s">
        <v>5776</v>
      </c>
      <c r="B6908" s="36">
        <v>42143</v>
      </c>
      <c r="C6908" s="35" t="s">
        <v>1</v>
      </c>
      <c r="D6908" s="35">
        <v>1</v>
      </c>
      <c r="E6908" s="35" t="s">
        <v>5783</v>
      </c>
      <c r="F6908" s="35" t="s">
        <v>16</v>
      </c>
      <c r="G6908" s="35" t="s">
        <v>4</v>
      </c>
      <c r="H6908" s="35" t="s">
        <v>5784</v>
      </c>
      <c r="I6908" s="11"/>
      <c r="J6908" s="12"/>
      <c r="K6908" s="11">
        <v>95000</v>
      </c>
      <c r="L6908" s="12"/>
      <c r="M6908" s="11">
        <f t="shared" si="107"/>
        <v>-88869.299999998882</v>
      </c>
      <c r="P6908"/>
    </row>
    <row r="6909" spans="1:16" hidden="1">
      <c r="A6909" t="s">
        <v>5786</v>
      </c>
      <c r="B6909" s="1">
        <v>42143</v>
      </c>
      <c r="C6909" t="s">
        <v>1</v>
      </c>
      <c r="D6909">
        <v>1</v>
      </c>
      <c r="E6909" t="s">
        <v>5789</v>
      </c>
      <c r="F6909" t="s">
        <v>13</v>
      </c>
      <c r="G6909" t="s">
        <v>4</v>
      </c>
      <c r="H6909" t="s">
        <v>5790</v>
      </c>
      <c r="J6909" s="5"/>
      <c r="K6909" s="2">
        <v>525158</v>
      </c>
      <c r="L6909" s="5"/>
      <c r="M6909" s="2">
        <f t="shared" si="107"/>
        <v>-614027.29999999888</v>
      </c>
      <c r="P6909"/>
    </row>
    <row r="6910" spans="1:16" hidden="1">
      <c r="A6910" t="s">
        <v>5799</v>
      </c>
      <c r="B6910" s="1">
        <v>42143</v>
      </c>
      <c r="C6910" t="s">
        <v>11</v>
      </c>
      <c r="D6910">
        <v>1</v>
      </c>
      <c r="E6910" t="s">
        <v>5805</v>
      </c>
      <c r="F6910" t="s">
        <v>228</v>
      </c>
      <c r="G6910" t="s">
        <v>4</v>
      </c>
      <c r="H6910" t="s">
        <v>5806</v>
      </c>
      <c r="J6910" s="5"/>
      <c r="K6910" s="2">
        <v>3030</v>
      </c>
      <c r="L6910" s="5"/>
      <c r="M6910" s="2">
        <f t="shared" si="107"/>
        <v>-617057.29999999888</v>
      </c>
      <c r="P6910"/>
    </row>
    <row r="6911" spans="1:16" hidden="1">
      <c r="A6911" t="s">
        <v>5833</v>
      </c>
      <c r="B6911" s="1">
        <v>42143</v>
      </c>
      <c r="C6911" t="s">
        <v>948</v>
      </c>
      <c r="D6911">
        <v>2</v>
      </c>
      <c r="E6911" t="s">
        <v>5836</v>
      </c>
      <c r="F6911" t="s">
        <v>13</v>
      </c>
      <c r="G6911" t="s">
        <v>52</v>
      </c>
      <c r="H6911" t="s">
        <v>5837</v>
      </c>
      <c r="J6911" s="5"/>
      <c r="K6911" s="2">
        <v>76901.86</v>
      </c>
      <c r="L6911" s="5"/>
      <c r="M6911" s="2">
        <f t="shared" si="107"/>
        <v>-693959.15999999887</v>
      </c>
      <c r="P6911"/>
    </row>
    <row r="6912" spans="1:16" hidden="1">
      <c r="A6912" t="s">
        <v>5838</v>
      </c>
      <c r="B6912" s="1">
        <v>42143</v>
      </c>
      <c r="C6912" t="s">
        <v>948</v>
      </c>
      <c r="D6912">
        <v>2</v>
      </c>
      <c r="E6912" t="s">
        <v>5836</v>
      </c>
      <c r="F6912" t="s">
        <v>13</v>
      </c>
      <c r="G6912" t="s">
        <v>52</v>
      </c>
      <c r="H6912" t="s">
        <v>5845</v>
      </c>
      <c r="I6912" s="2">
        <v>76901.86</v>
      </c>
      <c r="J6912" s="5"/>
      <c r="L6912" s="5"/>
      <c r="M6912" s="2">
        <f t="shared" si="107"/>
        <v>-617057.29999999888</v>
      </c>
      <c r="P6912"/>
    </row>
    <row r="6913" spans="1:16" hidden="1">
      <c r="A6913" t="s">
        <v>5873</v>
      </c>
      <c r="B6913" s="1">
        <v>42143</v>
      </c>
      <c r="C6913" t="s">
        <v>948</v>
      </c>
      <c r="D6913">
        <v>2</v>
      </c>
      <c r="E6913" t="s">
        <v>5877</v>
      </c>
      <c r="F6913" t="s">
        <v>51</v>
      </c>
      <c r="G6913" t="s">
        <v>4</v>
      </c>
      <c r="H6913" t="s">
        <v>213</v>
      </c>
      <c r="I6913" s="2">
        <v>67771.289999999994</v>
      </c>
      <c r="J6913" s="5"/>
      <c r="L6913" s="5"/>
      <c r="M6913" s="2">
        <f t="shared" si="107"/>
        <v>-549286.00999999885</v>
      </c>
      <c r="P6913"/>
    </row>
    <row r="6914" spans="1:16" hidden="1">
      <c r="A6914" t="s">
        <v>5884</v>
      </c>
      <c r="B6914" s="1">
        <v>42143</v>
      </c>
      <c r="C6914" t="s">
        <v>948</v>
      </c>
      <c r="D6914">
        <v>2</v>
      </c>
      <c r="E6914" t="s">
        <v>5887</v>
      </c>
      <c r="F6914" t="s">
        <v>13</v>
      </c>
      <c r="G6914" t="s">
        <v>4</v>
      </c>
      <c r="H6914" t="s">
        <v>1772</v>
      </c>
      <c r="J6914" s="5"/>
      <c r="K6914" s="2">
        <v>67771.27</v>
      </c>
      <c r="L6914" s="5"/>
      <c r="M6914" s="2">
        <f t="shared" si="107"/>
        <v>-617057.27999999886</v>
      </c>
      <c r="P6914"/>
    </row>
    <row r="6915" spans="1:16" hidden="1">
      <c r="A6915" t="s">
        <v>5900</v>
      </c>
      <c r="B6915" s="1">
        <v>42143</v>
      </c>
      <c r="C6915" t="s">
        <v>18</v>
      </c>
      <c r="D6915">
        <v>1</v>
      </c>
      <c r="E6915" t="s">
        <v>5903</v>
      </c>
      <c r="F6915" t="s">
        <v>13</v>
      </c>
      <c r="G6915" t="s">
        <v>4</v>
      </c>
      <c r="H6915" t="s">
        <v>5904</v>
      </c>
      <c r="J6915" s="5"/>
      <c r="K6915" s="2">
        <v>113400</v>
      </c>
      <c r="L6915" s="5"/>
      <c r="M6915" s="2">
        <f t="shared" si="107"/>
        <v>-730457.27999999886</v>
      </c>
      <c r="P6915"/>
    </row>
    <row r="6916" spans="1:16" hidden="1">
      <c r="A6916" t="s">
        <v>5945</v>
      </c>
      <c r="B6916" s="1">
        <v>42143</v>
      </c>
      <c r="C6916" t="s">
        <v>1</v>
      </c>
      <c r="D6916">
        <v>1</v>
      </c>
      <c r="E6916" t="s">
        <v>5951</v>
      </c>
      <c r="F6916" t="s">
        <v>13</v>
      </c>
      <c r="G6916" t="s">
        <v>4</v>
      </c>
      <c r="H6916" t="s">
        <v>5952</v>
      </c>
      <c r="J6916" s="5"/>
      <c r="K6916" s="2">
        <v>80000</v>
      </c>
      <c r="L6916" s="5"/>
      <c r="M6916" s="2">
        <f t="shared" si="107"/>
        <v>-810457.27999999886</v>
      </c>
      <c r="P6916"/>
    </row>
    <row r="6917" spans="1:16" hidden="1">
      <c r="A6917" t="s">
        <v>5960</v>
      </c>
      <c r="B6917" s="1">
        <v>42143</v>
      </c>
      <c r="C6917" t="s">
        <v>43</v>
      </c>
      <c r="D6917">
        <v>1</v>
      </c>
      <c r="E6917" t="s">
        <v>5966</v>
      </c>
      <c r="F6917" t="s">
        <v>13</v>
      </c>
      <c r="G6917" t="s">
        <v>4</v>
      </c>
      <c r="H6917" t="s">
        <v>5967</v>
      </c>
      <c r="J6917" s="5"/>
      <c r="K6917" s="2">
        <v>3030</v>
      </c>
      <c r="L6917" s="5"/>
      <c r="M6917" s="2">
        <f t="shared" si="107"/>
        <v>-813487.27999999886</v>
      </c>
      <c r="P6917"/>
    </row>
    <row r="6918" spans="1:16" hidden="1">
      <c r="A6918" t="s">
        <v>5976</v>
      </c>
      <c r="B6918" s="1">
        <v>42143</v>
      </c>
      <c r="C6918" t="s">
        <v>6</v>
      </c>
      <c r="D6918">
        <v>1</v>
      </c>
      <c r="E6918" t="s">
        <v>5979</v>
      </c>
      <c r="F6918" t="s">
        <v>29</v>
      </c>
      <c r="G6918" t="s">
        <v>4</v>
      </c>
      <c r="H6918" t="s">
        <v>5980</v>
      </c>
      <c r="I6918" s="2">
        <v>3026.13</v>
      </c>
      <c r="J6918" s="5"/>
      <c r="L6918" s="5"/>
      <c r="M6918" s="2">
        <f t="shared" si="107"/>
        <v>-810461.14999999886</v>
      </c>
      <c r="P6918"/>
    </row>
    <row r="6919" spans="1:16" hidden="1">
      <c r="A6919" t="s">
        <v>5981</v>
      </c>
      <c r="B6919" s="1">
        <v>42143</v>
      </c>
      <c r="C6919" t="s">
        <v>948</v>
      </c>
      <c r="D6919">
        <v>2</v>
      </c>
      <c r="E6919" t="s">
        <v>5987</v>
      </c>
      <c r="F6919" t="s">
        <v>51</v>
      </c>
      <c r="G6919" t="s">
        <v>4</v>
      </c>
      <c r="H6919" t="s">
        <v>1682</v>
      </c>
      <c r="I6919" s="2">
        <v>142943.97</v>
      </c>
      <c r="J6919" s="5"/>
      <c r="L6919" s="5"/>
      <c r="M6919" s="2">
        <f t="shared" si="107"/>
        <v>-667517.17999999889</v>
      </c>
      <c r="P6919"/>
    </row>
    <row r="6920" spans="1:16" hidden="1">
      <c r="A6920" t="s">
        <v>6000</v>
      </c>
      <c r="B6920" s="1">
        <v>42143</v>
      </c>
      <c r="C6920" t="s">
        <v>5727</v>
      </c>
      <c r="D6920">
        <v>2</v>
      </c>
      <c r="E6920" t="s">
        <v>6006</v>
      </c>
      <c r="F6920" t="s">
        <v>13</v>
      </c>
      <c r="G6920" t="s">
        <v>4</v>
      </c>
      <c r="H6920" t="s">
        <v>4249</v>
      </c>
      <c r="J6920" s="5"/>
      <c r="K6920" s="2">
        <v>142943.97</v>
      </c>
      <c r="L6920" s="5"/>
      <c r="M6920" s="2">
        <f t="shared" si="107"/>
        <v>-810461.14999999886</v>
      </c>
      <c r="P6920"/>
    </row>
    <row r="6921" spans="1:16" hidden="1">
      <c r="A6921" t="s">
        <v>6007</v>
      </c>
      <c r="B6921" s="1">
        <v>42143</v>
      </c>
      <c r="C6921" t="s">
        <v>6</v>
      </c>
      <c r="D6921">
        <v>1</v>
      </c>
      <c r="E6921" t="s">
        <v>6019</v>
      </c>
      <c r="F6921" t="s">
        <v>29</v>
      </c>
      <c r="G6921" t="s">
        <v>4</v>
      </c>
      <c r="H6921" t="s">
        <v>3853</v>
      </c>
      <c r="I6921" s="2">
        <v>332.82</v>
      </c>
      <c r="J6921" s="5"/>
      <c r="L6921" s="5"/>
      <c r="M6921" s="2">
        <f t="shared" ref="M6921:M6984" si="108">+M6920+I6921-K6921</f>
        <v>-810128.32999999891</v>
      </c>
      <c r="P6921"/>
    </row>
    <row r="6922" spans="1:16" hidden="1">
      <c r="A6922" t="s">
        <v>6020</v>
      </c>
      <c r="B6922" s="1">
        <v>42143</v>
      </c>
      <c r="C6922" t="s">
        <v>6</v>
      </c>
      <c r="D6922">
        <v>1</v>
      </c>
      <c r="E6922" t="s">
        <v>6019</v>
      </c>
      <c r="F6922" t="s">
        <v>29</v>
      </c>
      <c r="G6922" t="s">
        <v>4</v>
      </c>
      <c r="H6922" t="s">
        <v>6029</v>
      </c>
      <c r="J6922" s="5"/>
      <c r="K6922" s="2">
        <v>332.82</v>
      </c>
      <c r="L6922" s="5"/>
      <c r="M6922" s="2">
        <f t="shared" si="108"/>
        <v>-810461.14999999886</v>
      </c>
      <c r="P6922"/>
    </row>
    <row r="6923" spans="1:16" hidden="1">
      <c r="A6923" t="s">
        <v>6030</v>
      </c>
      <c r="B6923" s="1">
        <v>42143</v>
      </c>
      <c r="C6923" t="s">
        <v>6</v>
      </c>
      <c r="D6923">
        <v>1</v>
      </c>
      <c r="E6923" t="s">
        <v>6034</v>
      </c>
      <c r="F6923" t="s">
        <v>29</v>
      </c>
      <c r="G6923" t="s">
        <v>4</v>
      </c>
      <c r="H6923" t="s">
        <v>3853</v>
      </c>
      <c r="I6923" s="2">
        <v>332.82</v>
      </c>
      <c r="J6923" s="5"/>
      <c r="L6923" s="5"/>
      <c r="M6923" s="2">
        <f t="shared" si="108"/>
        <v>-810128.32999999891</v>
      </c>
      <c r="P6923"/>
    </row>
    <row r="6924" spans="1:16" hidden="1">
      <c r="A6924" t="s">
        <v>6041</v>
      </c>
      <c r="B6924" s="1">
        <v>42143</v>
      </c>
      <c r="C6924" t="s">
        <v>43</v>
      </c>
      <c r="D6924">
        <v>1</v>
      </c>
      <c r="E6924" t="s">
        <v>6045</v>
      </c>
      <c r="F6924" t="s">
        <v>13</v>
      </c>
      <c r="G6924" t="s">
        <v>4</v>
      </c>
      <c r="H6924" t="s">
        <v>256</v>
      </c>
      <c r="J6924" s="5"/>
      <c r="K6924" s="2">
        <v>1025</v>
      </c>
      <c r="L6924" s="5"/>
      <c r="M6924" s="2">
        <f t="shared" si="108"/>
        <v>-811153.32999999891</v>
      </c>
      <c r="P6924"/>
    </row>
    <row r="6925" spans="1:16" hidden="1">
      <c r="A6925" t="s">
        <v>6054</v>
      </c>
      <c r="B6925" s="1">
        <v>42143</v>
      </c>
      <c r="C6925" t="s">
        <v>11</v>
      </c>
      <c r="D6925">
        <v>1</v>
      </c>
      <c r="E6925" t="s">
        <v>6063</v>
      </c>
      <c r="F6925" t="s">
        <v>13</v>
      </c>
      <c r="G6925" t="s">
        <v>4</v>
      </c>
      <c r="H6925" t="s">
        <v>2977</v>
      </c>
      <c r="J6925" s="5"/>
      <c r="K6925" s="2">
        <v>1840</v>
      </c>
      <c r="L6925" s="5"/>
      <c r="M6925" s="2">
        <f t="shared" si="108"/>
        <v>-812993.32999999891</v>
      </c>
      <c r="P6925"/>
    </row>
    <row r="6926" spans="1:16" hidden="1">
      <c r="A6926" t="s">
        <v>6064</v>
      </c>
      <c r="B6926" s="1">
        <v>42143</v>
      </c>
      <c r="C6926" t="s">
        <v>6</v>
      </c>
      <c r="D6926">
        <v>1</v>
      </c>
      <c r="E6926" t="s">
        <v>6073</v>
      </c>
      <c r="F6926" t="s">
        <v>29</v>
      </c>
      <c r="G6926" t="s">
        <v>4</v>
      </c>
      <c r="H6926" t="s">
        <v>6074</v>
      </c>
      <c r="I6926" s="2">
        <v>348</v>
      </c>
      <c r="J6926" s="5"/>
      <c r="L6926" s="5"/>
      <c r="M6926" s="2">
        <f t="shared" si="108"/>
        <v>-812645.32999999891</v>
      </c>
      <c r="P6926"/>
    </row>
    <row r="6927" spans="1:16" hidden="1">
      <c r="A6927" t="s">
        <v>6075</v>
      </c>
      <c r="B6927" s="1">
        <v>42143</v>
      </c>
      <c r="C6927" t="s">
        <v>6</v>
      </c>
      <c r="D6927">
        <v>1</v>
      </c>
      <c r="E6927" t="s">
        <v>6084</v>
      </c>
      <c r="F6927" t="s">
        <v>29</v>
      </c>
      <c r="G6927" t="s">
        <v>4</v>
      </c>
      <c r="H6927" t="s">
        <v>6085</v>
      </c>
      <c r="I6927" s="2">
        <v>500</v>
      </c>
      <c r="J6927" s="5"/>
      <c r="L6927" s="5"/>
      <c r="M6927" s="2">
        <f t="shared" si="108"/>
        <v>-812145.32999999891</v>
      </c>
      <c r="P6927"/>
    </row>
    <row r="6928" spans="1:16" hidden="1">
      <c r="A6928" t="s">
        <v>6086</v>
      </c>
      <c r="B6928" s="1">
        <v>42143</v>
      </c>
      <c r="C6928" t="s">
        <v>1</v>
      </c>
      <c r="D6928">
        <v>2</v>
      </c>
      <c r="E6928" t="s">
        <v>6098</v>
      </c>
      <c r="F6928" t="s">
        <v>3</v>
      </c>
      <c r="G6928" t="s">
        <v>4</v>
      </c>
      <c r="H6928" t="s">
        <v>5</v>
      </c>
      <c r="I6928" s="2">
        <v>46084.13</v>
      </c>
      <c r="J6928" s="5"/>
      <c r="L6928" s="5"/>
      <c r="M6928" s="2">
        <f t="shared" si="108"/>
        <v>-766061.19999999891</v>
      </c>
      <c r="P6928"/>
    </row>
    <row r="6929" spans="1:16" hidden="1">
      <c r="A6929" t="s">
        <v>6104</v>
      </c>
      <c r="B6929" s="1">
        <v>42143</v>
      </c>
      <c r="C6929" t="s">
        <v>1</v>
      </c>
      <c r="D6929">
        <v>2</v>
      </c>
      <c r="E6929" t="s">
        <v>6109</v>
      </c>
      <c r="F6929" t="s">
        <v>3</v>
      </c>
      <c r="G6929" t="s">
        <v>4</v>
      </c>
      <c r="H6929" t="s">
        <v>5</v>
      </c>
      <c r="I6929" s="2">
        <v>41977.86</v>
      </c>
      <c r="J6929" s="5"/>
      <c r="L6929" s="5"/>
      <c r="M6929" s="2">
        <f t="shared" si="108"/>
        <v>-724083.33999999892</v>
      </c>
      <c r="P6929"/>
    </row>
    <row r="6930" spans="1:16" hidden="1">
      <c r="A6930" t="s">
        <v>6117</v>
      </c>
      <c r="B6930" s="1">
        <v>42143</v>
      </c>
      <c r="C6930" t="s">
        <v>1</v>
      </c>
      <c r="D6930">
        <v>1</v>
      </c>
      <c r="E6930" t="s">
        <v>6127</v>
      </c>
      <c r="F6930" t="s">
        <v>13</v>
      </c>
      <c r="G6930" t="s">
        <v>4</v>
      </c>
      <c r="J6930" s="5"/>
      <c r="K6930" s="2">
        <v>41977.06</v>
      </c>
      <c r="L6930" s="5"/>
      <c r="M6930" s="2">
        <f t="shared" si="108"/>
        <v>-766060.39999999898</v>
      </c>
      <c r="P6930"/>
    </row>
    <row r="6931" spans="1:16" hidden="1">
      <c r="A6931" t="s">
        <v>6149</v>
      </c>
      <c r="B6931" s="1">
        <v>42143</v>
      </c>
      <c r="C6931" t="s">
        <v>1</v>
      </c>
      <c r="D6931">
        <v>1</v>
      </c>
      <c r="E6931" t="s">
        <v>6127</v>
      </c>
      <c r="F6931" t="s">
        <v>13</v>
      </c>
      <c r="G6931" t="s">
        <v>4</v>
      </c>
      <c r="H6931" t="s">
        <v>6158</v>
      </c>
      <c r="I6931" s="2">
        <v>41977.06</v>
      </c>
      <c r="J6931" s="5"/>
      <c r="L6931" s="5"/>
      <c r="M6931" s="2">
        <f t="shared" si="108"/>
        <v>-724083.33999999892</v>
      </c>
      <c r="P6931"/>
    </row>
    <row r="6932" spans="1:16" hidden="1">
      <c r="A6932" t="s">
        <v>6161</v>
      </c>
      <c r="B6932" s="1">
        <v>42143</v>
      </c>
      <c r="C6932" t="s">
        <v>1</v>
      </c>
      <c r="D6932">
        <v>1</v>
      </c>
      <c r="E6932" t="s">
        <v>6165</v>
      </c>
      <c r="F6932" t="s">
        <v>13</v>
      </c>
      <c r="G6932" t="s">
        <v>4</v>
      </c>
      <c r="H6932" t="s">
        <v>6166</v>
      </c>
      <c r="J6932" s="5"/>
      <c r="K6932" s="2">
        <v>46084.13</v>
      </c>
      <c r="L6932" s="5"/>
      <c r="M6932" s="2">
        <f t="shared" si="108"/>
        <v>-770167.46999999892</v>
      </c>
      <c r="P6932"/>
    </row>
    <row r="6933" spans="1:16" hidden="1">
      <c r="A6933" t="s">
        <v>6171</v>
      </c>
      <c r="B6933" s="1">
        <v>42143</v>
      </c>
      <c r="C6933" t="s">
        <v>1</v>
      </c>
      <c r="D6933">
        <v>1</v>
      </c>
      <c r="E6933" t="s">
        <v>6179</v>
      </c>
      <c r="F6933" t="s">
        <v>13</v>
      </c>
      <c r="G6933" t="s">
        <v>4</v>
      </c>
      <c r="H6933" t="s">
        <v>6180</v>
      </c>
      <c r="J6933" s="5"/>
      <c r="K6933" s="2">
        <v>41977.86</v>
      </c>
      <c r="L6933" s="5"/>
      <c r="M6933" s="2">
        <f t="shared" si="108"/>
        <v>-812145.32999999891</v>
      </c>
      <c r="P6933"/>
    </row>
    <row r="6934" spans="1:16" hidden="1">
      <c r="A6934" t="s">
        <v>6202</v>
      </c>
      <c r="B6934" s="1">
        <v>42143</v>
      </c>
      <c r="C6934" t="s">
        <v>1</v>
      </c>
      <c r="D6934">
        <v>1</v>
      </c>
      <c r="E6934" t="s">
        <v>6209</v>
      </c>
      <c r="F6934" t="s">
        <v>16</v>
      </c>
      <c r="G6934" t="s">
        <v>4</v>
      </c>
      <c r="H6934" t="s">
        <v>6210</v>
      </c>
      <c r="J6934" s="5"/>
      <c r="K6934" s="2">
        <v>32000</v>
      </c>
      <c r="L6934" s="5"/>
      <c r="M6934" s="2">
        <f t="shared" si="108"/>
        <v>-844145.32999999891</v>
      </c>
      <c r="P6934"/>
    </row>
    <row r="6935" spans="1:16" hidden="1">
      <c r="A6935" t="s">
        <v>6226</v>
      </c>
      <c r="B6935" s="1">
        <v>42143</v>
      </c>
      <c r="C6935" t="s">
        <v>6</v>
      </c>
      <c r="D6935">
        <v>1</v>
      </c>
      <c r="E6935" t="s">
        <v>6234</v>
      </c>
      <c r="F6935" t="s">
        <v>29</v>
      </c>
      <c r="G6935" t="s">
        <v>4</v>
      </c>
      <c r="H6935" t="s">
        <v>6235</v>
      </c>
      <c r="I6935" s="2">
        <v>1291.29</v>
      </c>
      <c r="J6935" s="5"/>
      <c r="L6935" s="5"/>
      <c r="M6935" s="2">
        <f t="shared" si="108"/>
        <v>-842854.03999999887</v>
      </c>
      <c r="P6935"/>
    </row>
    <row r="6936" spans="1:16" hidden="1">
      <c r="A6936" t="s">
        <v>6294</v>
      </c>
      <c r="B6936" s="1">
        <v>42143</v>
      </c>
      <c r="C6936" t="s">
        <v>1</v>
      </c>
      <c r="D6936">
        <v>1</v>
      </c>
      <c r="E6936" t="s">
        <v>6297</v>
      </c>
      <c r="F6936" t="s">
        <v>13</v>
      </c>
      <c r="G6936" t="s">
        <v>4</v>
      </c>
      <c r="H6936" t="s">
        <v>6298</v>
      </c>
      <c r="J6936" s="5"/>
      <c r="K6936" s="2">
        <v>65000</v>
      </c>
      <c r="L6936" s="5"/>
      <c r="M6936" s="2">
        <f t="shared" si="108"/>
        <v>-907854.03999999887</v>
      </c>
      <c r="P6936"/>
    </row>
    <row r="6937" spans="1:16" hidden="1">
      <c r="A6937" t="s">
        <v>6302</v>
      </c>
      <c r="B6937" s="1">
        <v>42143</v>
      </c>
      <c r="C6937" t="s">
        <v>195</v>
      </c>
      <c r="D6937">
        <v>1</v>
      </c>
      <c r="E6937" t="s">
        <v>6306</v>
      </c>
      <c r="F6937" t="s">
        <v>13</v>
      </c>
      <c r="G6937" t="s">
        <v>4</v>
      </c>
      <c r="H6937" t="s">
        <v>195</v>
      </c>
      <c r="J6937" s="5"/>
      <c r="K6937" s="2">
        <v>39906.14</v>
      </c>
      <c r="L6937" s="5"/>
      <c r="M6937" s="2">
        <f t="shared" si="108"/>
        <v>-947760.17999999889</v>
      </c>
      <c r="P6937"/>
    </row>
    <row r="6938" spans="1:16" hidden="1">
      <c r="A6938" t="s">
        <v>6307</v>
      </c>
      <c r="B6938" s="1">
        <v>42143</v>
      </c>
      <c r="C6938" t="s">
        <v>200</v>
      </c>
      <c r="D6938">
        <v>1</v>
      </c>
      <c r="E6938" t="s">
        <v>6319</v>
      </c>
      <c r="F6938" t="s">
        <v>16</v>
      </c>
      <c r="G6938" t="s">
        <v>4</v>
      </c>
      <c r="H6938" t="s">
        <v>200</v>
      </c>
      <c r="J6938" s="5"/>
      <c r="K6938" s="2">
        <v>7244</v>
      </c>
      <c r="L6938" s="5"/>
      <c r="M6938" s="2">
        <f t="shared" si="108"/>
        <v>-955004.17999999889</v>
      </c>
      <c r="P6938"/>
    </row>
    <row r="6939" spans="1:16" hidden="1">
      <c r="A6939" t="s">
        <v>6320</v>
      </c>
      <c r="B6939" s="1">
        <v>42143</v>
      </c>
      <c r="C6939" t="s">
        <v>18</v>
      </c>
      <c r="D6939">
        <v>1</v>
      </c>
      <c r="E6939" t="s">
        <v>6325</v>
      </c>
      <c r="F6939" t="s">
        <v>13</v>
      </c>
      <c r="G6939" t="s">
        <v>4</v>
      </c>
      <c r="H6939" t="s">
        <v>18</v>
      </c>
      <c r="J6939" s="5"/>
      <c r="K6939" s="2">
        <v>24323.78</v>
      </c>
      <c r="L6939" s="5"/>
      <c r="M6939" s="2">
        <f t="shared" si="108"/>
        <v>-979327.95999999892</v>
      </c>
      <c r="P6939"/>
    </row>
    <row r="6940" spans="1:16" hidden="1">
      <c r="A6940" t="s">
        <v>25410</v>
      </c>
      <c r="B6940" s="1">
        <v>42143</v>
      </c>
      <c r="C6940" t="s">
        <v>22123</v>
      </c>
      <c r="D6940">
        <v>1</v>
      </c>
      <c r="E6940" t="s">
        <v>25427</v>
      </c>
      <c r="F6940" t="s">
        <v>13561</v>
      </c>
      <c r="G6940" t="s">
        <v>4</v>
      </c>
      <c r="H6940" t="s">
        <v>5784</v>
      </c>
      <c r="I6940" s="2">
        <v>95000</v>
      </c>
      <c r="J6940" s="5"/>
      <c r="L6940" s="5"/>
      <c r="M6940" s="2">
        <f t="shared" si="108"/>
        <v>-884327.95999999892</v>
      </c>
      <c r="P6940"/>
    </row>
    <row r="6941" spans="1:16" hidden="1">
      <c r="A6941" t="s">
        <v>25434</v>
      </c>
      <c r="B6941" s="1">
        <v>42143</v>
      </c>
      <c r="C6941" t="s">
        <v>25452</v>
      </c>
      <c r="D6941">
        <v>1</v>
      </c>
      <c r="E6941" t="s">
        <v>25453</v>
      </c>
      <c r="F6941" t="s">
        <v>13565</v>
      </c>
      <c r="G6941" t="s">
        <v>4</v>
      </c>
      <c r="H6941" t="s">
        <v>25454</v>
      </c>
      <c r="I6941" s="2">
        <v>525158</v>
      </c>
      <c r="J6941" s="5"/>
      <c r="L6941" s="5"/>
      <c r="M6941" s="2">
        <f t="shared" si="108"/>
        <v>-359169.95999999892</v>
      </c>
      <c r="P6941"/>
    </row>
    <row r="6942" spans="1:16" hidden="1">
      <c r="A6942" t="s">
        <v>25460</v>
      </c>
      <c r="B6942" s="1">
        <v>42143</v>
      </c>
      <c r="C6942" t="s">
        <v>25475</v>
      </c>
      <c r="D6942">
        <v>2</v>
      </c>
      <c r="E6942" t="s">
        <v>25476</v>
      </c>
      <c r="F6942" t="s">
        <v>7054</v>
      </c>
      <c r="G6942" t="s">
        <v>4</v>
      </c>
      <c r="H6942" t="s">
        <v>14447</v>
      </c>
      <c r="I6942" s="2">
        <v>3030</v>
      </c>
      <c r="J6942" s="5"/>
      <c r="L6942" s="5"/>
      <c r="M6942" s="2">
        <f t="shared" si="108"/>
        <v>-356139.95999999892</v>
      </c>
      <c r="P6942"/>
    </row>
    <row r="6943" spans="1:16" hidden="1">
      <c r="A6943" t="s">
        <v>25481</v>
      </c>
      <c r="B6943" s="1">
        <v>42143</v>
      </c>
      <c r="C6943" t="s">
        <v>25007</v>
      </c>
      <c r="D6943">
        <v>1</v>
      </c>
      <c r="E6943" t="s">
        <v>25497</v>
      </c>
      <c r="F6943" t="s">
        <v>13565</v>
      </c>
      <c r="G6943" t="s">
        <v>4</v>
      </c>
      <c r="H6943" t="s">
        <v>25009</v>
      </c>
      <c r="I6943" s="2">
        <v>145000</v>
      </c>
      <c r="J6943" s="5"/>
      <c r="L6943" s="5"/>
      <c r="M6943" s="2">
        <f t="shared" si="108"/>
        <v>-211139.95999999892</v>
      </c>
      <c r="P6943"/>
    </row>
    <row r="6944" spans="1:16" hidden="1">
      <c r="A6944" t="s">
        <v>25501</v>
      </c>
      <c r="B6944" s="1">
        <v>42143</v>
      </c>
      <c r="C6944" t="s">
        <v>25517</v>
      </c>
      <c r="D6944">
        <v>2</v>
      </c>
      <c r="E6944" t="s">
        <v>25518</v>
      </c>
      <c r="F6944" t="s">
        <v>7054</v>
      </c>
      <c r="G6944" t="s">
        <v>4</v>
      </c>
      <c r="H6944" t="s">
        <v>4023</v>
      </c>
      <c r="J6944" s="5"/>
      <c r="K6944" s="2">
        <v>4023.6</v>
      </c>
      <c r="L6944" s="5"/>
      <c r="M6944" s="2">
        <f t="shared" si="108"/>
        <v>-215163.55999999892</v>
      </c>
      <c r="P6944"/>
    </row>
    <row r="6945" spans="1:16" hidden="1">
      <c r="A6945" t="s">
        <v>25501</v>
      </c>
      <c r="B6945" s="1">
        <v>42143</v>
      </c>
      <c r="C6945" t="s">
        <v>25517</v>
      </c>
      <c r="D6945">
        <v>2</v>
      </c>
      <c r="E6945" t="s">
        <v>25518</v>
      </c>
      <c r="F6945" t="s">
        <v>7054</v>
      </c>
      <c r="G6945" t="s">
        <v>4</v>
      </c>
      <c r="H6945" t="s">
        <v>4023</v>
      </c>
      <c r="I6945" s="2">
        <v>4023.6</v>
      </c>
      <c r="J6945" s="5"/>
      <c r="L6945" s="5"/>
      <c r="M6945" s="2">
        <f t="shared" si="108"/>
        <v>-211139.95999999892</v>
      </c>
      <c r="P6945"/>
    </row>
    <row r="6946" spans="1:16" hidden="1">
      <c r="A6946" t="s">
        <v>25522</v>
      </c>
      <c r="B6946" s="1">
        <v>42143</v>
      </c>
      <c r="C6946" t="s">
        <v>25538</v>
      </c>
      <c r="D6946">
        <v>2</v>
      </c>
      <c r="E6946" t="s">
        <v>25539</v>
      </c>
      <c r="F6946" t="s">
        <v>7054</v>
      </c>
      <c r="G6946" t="s">
        <v>4</v>
      </c>
      <c r="H6946" t="s">
        <v>8202</v>
      </c>
      <c r="I6946" s="2">
        <v>2990</v>
      </c>
      <c r="J6946" s="5"/>
      <c r="L6946" s="5"/>
      <c r="M6946" s="2">
        <f t="shared" si="108"/>
        <v>-208149.95999999892</v>
      </c>
      <c r="P6946"/>
    </row>
    <row r="6947" spans="1:16" hidden="1">
      <c r="A6947" t="s">
        <v>25543</v>
      </c>
      <c r="B6947" s="1">
        <v>42143</v>
      </c>
      <c r="C6947" t="s">
        <v>25558</v>
      </c>
      <c r="D6947">
        <v>2</v>
      </c>
      <c r="E6947" t="s">
        <v>25559</v>
      </c>
      <c r="F6947" t="s">
        <v>7054</v>
      </c>
      <c r="G6947" t="s">
        <v>4</v>
      </c>
      <c r="H6947" t="s">
        <v>11515</v>
      </c>
      <c r="I6947" s="2">
        <v>400.2</v>
      </c>
      <c r="J6947" s="5"/>
      <c r="L6947" s="5"/>
      <c r="M6947" s="2">
        <f t="shared" si="108"/>
        <v>-207749.7599999989</v>
      </c>
      <c r="P6947"/>
    </row>
    <row r="6948" spans="1:16" hidden="1">
      <c r="A6948" t="s">
        <v>25564</v>
      </c>
      <c r="B6948" s="1">
        <v>42143</v>
      </c>
      <c r="C6948" t="s">
        <v>18513</v>
      </c>
      <c r="D6948">
        <v>1</v>
      </c>
      <c r="E6948" t="s">
        <v>25579</v>
      </c>
      <c r="F6948" t="s">
        <v>13565</v>
      </c>
      <c r="G6948" t="s">
        <v>4</v>
      </c>
      <c r="H6948" t="s">
        <v>5952</v>
      </c>
      <c r="I6948" s="2">
        <v>80000</v>
      </c>
      <c r="J6948" s="5"/>
      <c r="L6948" s="5"/>
      <c r="M6948" s="2">
        <f t="shared" si="108"/>
        <v>-127749.7599999989</v>
      </c>
      <c r="P6948"/>
    </row>
    <row r="6949" spans="1:16" hidden="1">
      <c r="A6949" t="s">
        <v>25582</v>
      </c>
      <c r="B6949" s="1">
        <v>42143</v>
      </c>
      <c r="C6949" t="s">
        <v>25597</v>
      </c>
      <c r="D6949">
        <v>2</v>
      </c>
      <c r="E6949" t="s">
        <v>25598</v>
      </c>
      <c r="F6949" t="s">
        <v>13559</v>
      </c>
      <c r="G6949" t="s">
        <v>313</v>
      </c>
      <c r="H6949" t="s">
        <v>8861</v>
      </c>
      <c r="J6949" s="5"/>
      <c r="K6949" s="2">
        <v>600.20000000000005</v>
      </c>
      <c r="L6949" s="5"/>
      <c r="M6949" s="2">
        <f t="shared" si="108"/>
        <v>-128349.9599999989</v>
      </c>
      <c r="P6949"/>
    </row>
    <row r="6950" spans="1:16" hidden="1">
      <c r="A6950" t="s">
        <v>25582</v>
      </c>
      <c r="B6950" s="1">
        <v>42143</v>
      </c>
      <c r="C6950" t="s">
        <v>25597</v>
      </c>
      <c r="D6950">
        <v>2</v>
      </c>
      <c r="E6950" t="s">
        <v>25598</v>
      </c>
      <c r="F6950" t="s">
        <v>13559</v>
      </c>
      <c r="G6950" t="s">
        <v>313</v>
      </c>
      <c r="H6950" t="s">
        <v>8861</v>
      </c>
      <c r="I6950" s="2">
        <v>600.20000000000005</v>
      </c>
      <c r="J6950" s="5"/>
      <c r="L6950" s="5"/>
      <c r="M6950" s="2">
        <f t="shared" si="108"/>
        <v>-127749.7599999989</v>
      </c>
      <c r="P6950"/>
    </row>
    <row r="6951" spans="1:16" hidden="1">
      <c r="A6951" t="s">
        <v>25604</v>
      </c>
      <c r="B6951" s="1">
        <v>42143</v>
      </c>
      <c r="C6951" t="s">
        <v>25621</v>
      </c>
      <c r="D6951">
        <v>2</v>
      </c>
      <c r="E6951" t="s">
        <v>25622</v>
      </c>
      <c r="F6951" t="s">
        <v>7054</v>
      </c>
      <c r="G6951" t="s">
        <v>4</v>
      </c>
      <c r="H6951" t="s">
        <v>6346</v>
      </c>
      <c r="I6951" s="2">
        <v>2989.99</v>
      </c>
      <c r="J6951" s="5"/>
      <c r="L6951" s="5"/>
      <c r="M6951" s="2">
        <f t="shared" si="108"/>
        <v>-124759.7699999989</v>
      </c>
      <c r="P6951"/>
    </row>
    <row r="6952" spans="1:16" hidden="1">
      <c r="A6952" t="s">
        <v>25628</v>
      </c>
      <c r="B6952" s="1">
        <v>42143</v>
      </c>
      <c r="C6952" t="s">
        <v>25644</v>
      </c>
      <c r="D6952">
        <v>2</v>
      </c>
      <c r="E6952" t="s">
        <v>25645</v>
      </c>
      <c r="F6952" t="s">
        <v>7054</v>
      </c>
      <c r="G6952" t="s">
        <v>4</v>
      </c>
      <c r="H6952" t="s">
        <v>10067</v>
      </c>
      <c r="I6952" s="2">
        <v>3030</v>
      </c>
      <c r="J6952" s="5"/>
      <c r="L6952" s="5"/>
      <c r="M6952" s="2">
        <f t="shared" si="108"/>
        <v>-121729.7699999989</v>
      </c>
      <c r="P6952"/>
    </row>
    <row r="6953" spans="1:16" hidden="1">
      <c r="A6953" t="s">
        <v>25649</v>
      </c>
      <c r="B6953" s="1">
        <v>42143</v>
      </c>
      <c r="C6953" t="s">
        <v>6</v>
      </c>
      <c r="D6953">
        <v>1</v>
      </c>
      <c r="E6953" t="s">
        <v>25662</v>
      </c>
      <c r="F6953" t="s">
        <v>13610</v>
      </c>
      <c r="G6953" t="s">
        <v>4</v>
      </c>
      <c r="H6953" t="s">
        <v>6577</v>
      </c>
      <c r="I6953" s="2">
        <v>5528.77</v>
      </c>
      <c r="J6953" s="5"/>
      <c r="L6953" s="5"/>
      <c r="M6953" s="2">
        <f t="shared" si="108"/>
        <v>-116200.99999999889</v>
      </c>
      <c r="P6953"/>
    </row>
    <row r="6954" spans="1:16" hidden="1">
      <c r="A6954" t="s">
        <v>25667</v>
      </c>
      <c r="B6954" s="1">
        <v>42143</v>
      </c>
      <c r="C6954" t="s">
        <v>6</v>
      </c>
      <c r="D6954">
        <v>1</v>
      </c>
      <c r="E6954" t="s">
        <v>24036</v>
      </c>
      <c r="F6954" t="s">
        <v>13565</v>
      </c>
      <c r="G6954" t="s">
        <v>4</v>
      </c>
      <c r="H6954" t="s">
        <v>25684</v>
      </c>
      <c r="J6954" s="5"/>
      <c r="K6954" s="2">
        <v>5000</v>
      </c>
      <c r="L6954" s="5"/>
      <c r="M6954" s="2">
        <f t="shared" si="108"/>
        <v>-121200.99999999889</v>
      </c>
      <c r="P6954"/>
    </row>
    <row r="6955" spans="1:16" hidden="1">
      <c r="A6955" t="s">
        <v>25688</v>
      </c>
      <c r="B6955" s="1">
        <v>42143</v>
      </c>
      <c r="C6955" t="s">
        <v>6</v>
      </c>
      <c r="D6955">
        <v>1</v>
      </c>
      <c r="E6955" t="s">
        <v>25703</v>
      </c>
      <c r="F6955" t="s">
        <v>13565</v>
      </c>
      <c r="G6955" t="s">
        <v>4</v>
      </c>
      <c r="H6955" t="s">
        <v>25704</v>
      </c>
      <c r="I6955" s="2">
        <v>5000</v>
      </c>
      <c r="J6955" s="5"/>
      <c r="L6955" s="5"/>
      <c r="M6955" s="2">
        <f t="shared" si="108"/>
        <v>-116200.99999999889</v>
      </c>
      <c r="P6955"/>
    </row>
    <row r="6956" spans="1:16" hidden="1">
      <c r="A6956" t="s">
        <v>25708</v>
      </c>
      <c r="B6956" s="1">
        <v>42143</v>
      </c>
      <c r="C6956" t="s">
        <v>25723</v>
      </c>
      <c r="D6956">
        <v>2</v>
      </c>
      <c r="E6956" t="s">
        <v>25724</v>
      </c>
      <c r="F6956" t="s">
        <v>7054</v>
      </c>
      <c r="G6956" t="s">
        <v>4</v>
      </c>
      <c r="H6956" t="s">
        <v>4307</v>
      </c>
      <c r="I6956" s="2">
        <v>4254.01</v>
      </c>
      <c r="J6956" s="5"/>
      <c r="L6956" s="5"/>
      <c r="M6956" s="2">
        <f t="shared" si="108"/>
        <v>-111946.9899999989</v>
      </c>
      <c r="P6956"/>
    </row>
    <row r="6957" spans="1:16" hidden="1">
      <c r="A6957" t="s">
        <v>25728</v>
      </c>
      <c r="B6957" s="1">
        <v>42143</v>
      </c>
      <c r="C6957" t="s">
        <v>25745</v>
      </c>
      <c r="D6957">
        <v>2</v>
      </c>
      <c r="E6957" t="s">
        <v>25746</v>
      </c>
      <c r="F6957" t="s">
        <v>7054</v>
      </c>
      <c r="G6957" t="s">
        <v>4</v>
      </c>
      <c r="H6957" t="s">
        <v>7044</v>
      </c>
      <c r="I6957" s="2">
        <v>1225.01</v>
      </c>
      <c r="J6957" s="5"/>
      <c r="L6957" s="5"/>
      <c r="M6957" s="2">
        <f t="shared" si="108"/>
        <v>-110721.9799999989</v>
      </c>
      <c r="P6957"/>
    </row>
    <row r="6958" spans="1:16" hidden="1">
      <c r="A6958" t="s">
        <v>25751</v>
      </c>
      <c r="B6958" s="1">
        <v>42143</v>
      </c>
      <c r="C6958" t="s">
        <v>25767</v>
      </c>
      <c r="D6958">
        <v>2</v>
      </c>
      <c r="E6958" t="s">
        <v>25768</v>
      </c>
      <c r="F6958" t="s">
        <v>7054</v>
      </c>
      <c r="G6958" t="s">
        <v>4</v>
      </c>
      <c r="H6958" t="s">
        <v>25734</v>
      </c>
      <c r="I6958" s="2">
        <v>1025</v>
      </c>
      <c r="J6958" s="5"/>
      <c r="L6958" s="5"/>
      <c r="M6958" s="2">
        <f t="shared" si="108"/>
        <v>-109696.9799999989</v>
      </c>
      <c r="P6958"/>
    </row>
    <row r="6959" spans="1:16" hidden="1">
      <c r="A6959" t="s">
        <v>25772</v>
      </c>
      <c r="B6959" s="1">
        <v>42143</v>
      </c>
      <c r="C6959" t="s">
        <v>25789</v>
      </c>
      <c r="D6959">
        <v>2</v>
      </c>
      <c r="E6959" t="s">
        <v>25790</v>
      </c>
      <c r="F6959" t="s">
        <v>7054</v>
      </c>
      <c r="G6959" t="s">
        <v>4</v>
      </c>
      <c r="H6959" t="s">
        <v>435</v>
      </c>
      <c r="I6959" s="2">
        <v>1025</v>
      </c>
      <c r="J6959" s="5"/>
      <c r="L6959" s="5"/>
      <c r="M6959" s="2">
        <f t="shared" si="108"/>
        <v>-108671.9799999989</v>
      </c>
      <c r="P6959"/>
    </row>
    <row r="6960" spans="1:16" hidden="1">
      <c r="A6960" t="s">
        <v>25795</v>
      </c>
      <c r="B6960" s="1">
        <v>42143</v>
      </c>
      <c r="C6960" t="s">
        <v>25814</v>
      </c>
      <c r="D6960">
        <v>2</v>
      </c>
      <c r="E6960" t="s">
        <v>25815</v>
      </c>
      <c r="F6960" t="s">
        <v>7054</v>
      </c>
      <c r="G6960" t="s">
        <v>4</v>
      </c>
      <c r="H6960" t="s">
        <v>10761</v>
      </c>
      <c r="I6960" s="2">
        <v>1025</v>
      </c>
      <c r="J6960" s="5"/>
      <c r="L6960" s="5"/>
      <c r="M6960" s="2">
        <f t="shared" si="108"/>
        <v>-107646.9799999989</v>
      </c>
      <c r="P6960"/>
    </row>
    <row r="6961" spans="1:16" hidden="1">
      <c r="A6961" t="s">
        <v>25819</v>
      </c>
      <c r="B6961" s="1">
        <v>42143</v>
      </c>
      <c r="C6961" t="s">
        <v>25837</v>
      </c>
      <c r="D6961">
        <v>2</v>
      </c>
      <c r="E6961" t="s">
        <v>25838</v>
      </c>
      <c r="F6961" t="s">
        <v>7054</v>
      </c>
      <c r="G6961" t="s">
        <v>4</v>
      </c>
      <c r="H6961" t="s">
        <v>2977</v>
      </c>
      <c r="I6961" s="2">
        <v>1840</v>
      </c>
      <c r="J6961" s="5"/>
      <c r="L6961" s="5"/>
      <c r="M6961" s="2">
        <f t="shared" si="108"/>
        <v>-105806.9799999989</v>
      </c>
      <c r="P6961"/>
    </row>
    <row r="6962" spans="1:16" hidden="1">
      <c r="A6962" t="s">
        <v>25842</v>
      </c>
      <c r="B6962" s="1">
        <v>42143</v>
      </c>
      <c r="C6962" t="s">
        <v>18</v>
      </c>
      <c r="D6962">
        <v>2</v>
      </c>
      <c r="E6962" t="s">
        <v>25864</v>
      </c>
      <c r="F6962" t="s">
        <v>13559</v>
      </c>
      <c r="G6962" t="s">
        <v>479</v>
      </c>
      <c r="H6962" t="s">
        <v>9505</v>
      </c>
      <c r="I6962" s="2">
        <v>83.94</v>
      </c>
      <c r="J6962" s="5"/>
      <c r="L6962" s="5"/>
      <c r="M6962" s="2">
        <f t="shared" si="108"/>
        <v>-105723.0399999989</v>
      </c>
      <c r="P6962"/>
    </row>
    <row r="6963" spans="1:16" hidden="1">
      <c r="A6963" t="s">
        <v>25870</v>
      </c>
      <c r="B6963" s="1">
        <v>42143</v>
      </c>
      <c r="C6963" t="s">
        <v>25883</v>
      </c>
      <c r="D6963">
        <v>2</v>
      </c>
      <c r="E6963" t="s">
        <v>25884</v>
      </c>
      <c r="F6963" t="s">
        <v>7054</v>
      </c>
      <c r="G6963" t="s">
        <v>4</v>
      </c>
      <c r="H6963" t="s">
        <v>25885</v>
      </c>
      <c r="I6963" s="2">
        <v>1025</v>
      </c>
      <c r="J6963" s="5"/>
      <c r="L6963" s="5"/>
      <c r="M6963" s="2">
        <f t="shared" si="108"/>
        <v>-104698.0399999989</v>
      </c>
      <c r="P6963"/>
    </row>
    <row r="6964" spans="1:16" hidden="1">
      <c r="A6964" t="s">
        <v>25890</v>
      </c>
      <c r="B6964" s="1">
        <v>42143</v>
      </c>
      <c r="C6964" t="s">
        <v>25907</v>
      </c>
      <c r="D6964">
        <v>2</v>
      </c>
      <c r="E6964" t="s">
        <v>25908</v>
      </c>
      <c r="F6964" t="s">
        <v>7054</v>
      </c>
      <c r="G6964" t="s">
        <v>4</v>
      </c>
      <c r="H6964" t="s">
        <v>25909</v>
      </c>
      <c r="I6964" s="2">
        <v>2990</v>
      </c>
      <c r="J6964" s="5"/>
      <c r="L6964" s="5"/>
      <c r="M6964" s="2">
        <f t="shared" si="108"/>
        <v>-101708.0399999989</v>
      </c>
      <c r="P6964"/>
    </row>
    <row r="6965" spans="1:16" hidden="1">
      <c r="A6965" t="s">
        <v>25914</v>
      </c>
      <c r="B6965" s="1">
        <v>42143</v>
      </c>
      <c r="C6965" t="s">
        <v>18</v>
      </c>
      <c r="D6965">
        <v>2</v>
      </c>
      <c r="E6965" t="s">
        <v>25930</v>
      </c>
      <c r="F6965" t="s">
        <v>13559</v>
      </c>
      <c r="G6965" t="s">
        <v>479</v>
      </c>
      <c r="H6965" t="s">
        <v>5704</v>
      </c>
      <c r="J6965" s="5"/>
      <c r="K6965" s="2">
        <v>800</v>
      </c>
      <c r="L6965" s="5"/>
      <c r="M6965" s="2">
        <f t="shared" si="108"/>
        <v>-102508.0399999989</v>
      </c>
      <c r="P6965"/>
    </row>
    <row r="6966" spans="1:16" hidden="1">
      <c r="A6966" t="s">
        <v>25914</v>
      </c>
      <c r="B6966" s="1">
        <v>42143</v>
      </c>
      <c r="C6966" t="s">
        <v>18</v>
      </c>
      <c r="D6966">
        <v>2</v>
      </c>
      <c r="E6966" t="s">
        <v>25930</v>
      </c>
      <c r="F6966" t="s">
        <v>13559</v>
      </c>
      <c r="G6966" t="s">
        <v>479</v>
      </c>
      <c r="H6966" t="s">
        <v>5704</v>
      </c>
      <c r="I6966" s="2">
        <v>1533.59</v>
      </c>
      <c r="J6966" s="5"/>
      <c r="L6966" s="5"/>
      <c r="M6966" s="2">
        <f t="shared" si="108"/>
        <v>-100974.44999999891</v>
      </c>
      <c r="P6966"/>
    </row>
    <row r="6967" spans="1:16" hidden="1">
      <c r="A6967" t="s">
        <v>25934</v>
      </c>
      <c r="B6967" s="1">
        <v>42143</v>
      </c>
      <c r="C6967" t="s">
        <v>18</v>
      </c>
      <c r="D6967">
        <v>2</v>
      </c>
      <c r="E6967" t="s">
        <v>25953</v>
      </c>
      <c r="F6967" t="s">
        <v>13559</v>
      </c>
      <c r="G6967" t="s">
        <v>479</v>
      </c>
      <c r="H6967" t="s">
        <v>5473</v>
      </c>
      <c r="I6967" s="2">
        <v>50.37</v>
      </c>
      <c r="J6967" s="5"/>
      <c r="L6967" s="5"/>
      <c r="M6967" s="2">
        <f t="shared" si="108"/>
        <v>-100924.07999999891</v>
      </c>
      <c r="P6967"/>
    </row>
    <row r="6968" spans="1:16" hidden="1">
      <c r="A6968" t="s">
        <v>25957</v>
      </c>
      <c r="B6968" s="1">
        <v>42143</v>
      </c>
      <c r="C6968" t="s">
        <v>25974</v>
      </c>
      <c r="D6968">
        <v>2</v>
      </c>
      <c r="E6968" t="s">
        <v>25975</v>
      </c>
      <c r="F6968" t="s">
        <v>7054</v>
      </c>
      <c r="G6968" t="s">
        <v>4</v>
      </c>
      <c r="H6968" t="s">
        <v>19546</v>
      </c>
      <c r="I6968" s="2">
        <v>1025</v>
      </c>
      <c r="J6968" s="5"/>
      <c r="L6968" s="5"/>
      <c r="M6968" s="2">
        <f t="shared" si="108"/>
        <v>-99899.07999999891</v>
      </c>
      <c r="P6968"/>
    </row>
    <row r="6969" spans="1:16" hidden="1">
      <c r="A6969" t="s">
        <v>25979</v>
      </c>
      <c r="B6969" s="1">
        <v>42143</v>
      </c>
      <c r="C6969" t="s">
        <v>25992</v>
      </c>
      <c r="D6969">
        <v>2</v>
      </c>
      <c r="E6969" t="s">
        <v>25993</v>
      </c>
      <c r="F6969" t="s">
        <v>7054</v>
      </c>
      <c r="G6969" t="s">
        <v>4</v>
      </c>
      <c r="H6969" t="s">
        <v>25994</v>
      </c>
      <c r="I6969" s="2">
        <v>600</v>
      </c>
      <c r="J6969" s="5"/>
      <c r="L6969" s="5"/>
      <c r="M6969" s="2">
        <f t="shared" si="108"/>
        <v>-99299.07999999891</v>
      </c>
      <c r="P6969"/>
    </row>
    <row r="6970" spans="1:16" hidden="1">
      <c r="A6970" t="s">
        <v>25998</v>
      </c>
      <c r="B6970" s="1">
        <v>42143</v>
      </c>
      <c r="C6970" t="s">
        <v>18</v>
      </c>
      <c r="D6970">
        <v>2</v>
      </c>
      <c r="E6970" t="s">
        <v>26016</v>
      </c>
      <c r="F6970" t="s">
        <v>13559</v>
      </c>
      <c r="G6970" t="s">
        <v>479</v>
      </c>
      <c r="H6970" t="s">
        <v>2122</v>
      </c>
      <c r="J6970" s="5"/>
      <c r="K6970" s="2">
        <v>125.81</v>
      </c>
      <c r="L6970" s="5"/>
      <c r="M6970" s="2">
        <f t="shared" si="108"/>
        <v>-99424.889999998908</v>
      </c>
      <c r="P6970"/>
    </row>
    <row r="6971" spans="1:16" hidden="1">
      <c r="A6971" t="s">
        <v>25998</v>
      </c>
      <c r="B6971" s="1">
        <v>42143</v>
      </c>
      <c r="C6971" t="s">
        <v>18</v>
      </c>
      <c r="D6971">
        <v>2</v>
      </c>
      <c r="E6971" t="s">
        <v>26016</v>
      </c>
      <c r="F6971" t="s">
        <v>13559</v>
      </c>
      <c r="G6971" t="s">
        <v>479</v>
      </c>
      <c r="H6971" t="s">
        <v>2122</v>
      </c>
      <c r="I6971" s="2">
        <v>125.81</v>
      </c>
      <c r="J6971" s="5"/>
      <c r="L6971" s="5"/>
      <c r="M6971" s="2">
        <f t="shared" si="108"/>
        <v>-99299.07999999891</v>
      </c>
      <c r="P6971"/>
    </row>
    <row r="6972" spans="1:16" hidden="1">
      <c r="A6972" t="s">
        <v>26021</v>
      </c>
      <c r="B6972" s="1">
        <v>42143</v>
      </c>
      <c r="C6972" t="s">
        <v>7117</v>
      </c>
      <c r="D6972">
        <v>1</v>
      </c>
      <c r="E6972" t="s">
        <v>26036</v>
      </c>
      <c r="F6972" t="s">
        <v>13565</v>
      </c>
      <c r="G6972" t="s">
        <v>4</v>
      </c>
      <c r="H6972" t="s">
        <v>26037</v>
      </c>
      <c r="I6972" s="2">
        <v>32000</v>
      </c>
      <c r="J6972" s="5"/>
      <c r="L6972" s="5"/>
      <c r="M6972" s="2">
        <f t="shared" si="108"/>
        <v>-67299.07999999891</v>
      </c>
      <c r="P6972"/>
    </row>
    <row r="6973" spans="1:16" hidden="1">
      <c r="A6973" t="s">
        <v>26046</v>
      </c>
      <c r="B6973" s="1">
        <v>42143</v>
      </c>
      <c r="C6973" t="s">
        <v>26058</v>
      </c>
      <c r="D6973">
        <v>1</v>
      </c>
      <c r="E6973" t="s">
        <v>26059</v>
      </c>
      <c r="F6973" t="s">
        <v>13565</v>
      </c>
      <c r="G6973" t="s">
        <v>4</v>
      </c>
      <c r="H6973" t="s">
        <v>6298</v>
      </c>
      <c r="I6973" s="2">
        <v>65000</v>
      </c>
      <c r="J6973" s="5"/>
      <c r="L6973" s="5"/>
      <c r="M6973" s="2">
        <f t="shared" si="108"/>
        <v>-2299.0799999989104</v>
      </c>
      <c r="P6973"/>
    </row>
    <row r="6974" spans="1:16" hidden="1">
      <c r="A6974" t="s">
        <v>26067</v>
      </c>
      <c r="B6974" s="1">
        <v>42143</v>
      </c>
      <c r="C6974" t="s">
        <v>26083</v>
      </c>
      <c r="D6974">
        <v>2</v>
      </c>
      <c r="E6974" t="s">
        <v>26084</v>
      </c>
      <c r="F6974" t="s">
        <v>7054</v>
      </c>
      <c r="G6974" t="s">
        <v>4</v>
      </c>
      <c r="H6974" t="s">
        <v>26085</v>
      </c>
      <c r="I6974" s="2">
        <v>3030</v>
      </c>
      <c r="J6974" s="5"/>
      <c r="L6974" s="5"/>
      <c r="M6974" s="2">
        <f t="shared" si="108"/>
        <v>730.92000000108965</v>
      </c>
      <c r="P6974"/>
    </row>
    <row r="6975" spans="1:16" hidden="1">
      <c r="A6975" s="47" t="s">
        <v>26090</v>
      </c>
      <c r="B6975" s="48">
        <v>42143</v>
      </c>
      <c r="C6975" s="47" t="s">
        <v>18</v>
      </c>
      <c r="D6975" s="47">
        <v>2</v>
      </c>
      <c r="E6975" s="47" t="s">
        <v>26104</v>
      </c>
      <c r="F6975" s="47" t="s">
        <v>13559</v>
      </c>
      <c r="G6975" s="47" t="s">
        <v>313</v>
      </c>
      <c r="H6975" s="47" t="s">
        <v>3905</v>
      </c>
      <c r="I6975" s="49">
        <v>8900</v>
      </c>
      <c r="J6975" s="5"/>
      <c r="L6975" s="5"/>
      <c r="M6975" s="2">
        <f t="shared" si="108"/>
        <v>9630.9200000010896</v>
      </c>
      <c r="N6975" s="25" t="s">
        <v>36403</v>
      </c>
      <c r="P6975"/>
    </row>
    <row r="6976" spans="1:16" hidden="1">
      <c r="A6976" t="s">
        <v>26111</v>
      </c>
      <c r="B6976" s="1">
        <v>42143</v>
      </c>
      <c r="C6976" t="s">
        <v>26122</v>
      </c>
      <c r="D6976">
        <v>2</v>
      </c>
      <c r="E6976" t="s">
        <v>26123</v>
      </c>
      <c r="F6976" t="s">
        <v>7054</v>
      </c>
      <c r="G6976" t="s">
        <v>4</v>
      </c>
      <c r="H6976" t="s">
        <v>26124</v>
      </c>
      <c r="I6976" s="2">
        <v>1515.01</v>
      </c>
      <c r="J6976" s="5"/>
      <c r="L6976" s="5"/>
      <c r="M6976" s="2">
        <f t="shared" si="108"/>
        <v>11145.93000000109</v>
      </c>
      <c r="P6976"/>
    </row>
    <row r="6977" spans="1:16" hidden="1">
      <c r="A6977" t="s">
        <v>26132</v>
      </c>
      <c r="B6977" s="1">
        <v>42143</v>
      </c>
      <c r="C6977" t="s">
        <v>26146</v>
      </c>
      <c r="D6977">
        <v>2</v>
      </c>
      <c r="E6977" t="s">
        <v>26147</v>
      </c>
      <c r="F6977" t="s">
        <v>7054</v>
      </c>
      <c r="G6977" t="s">
        <v>4</v>
      </c>
      <c r="H6977" t="s">
        <v>26124</v>
      </c>
      <c r="I6977" s="2">
        <v>1514.99</v>
      </c>
      <c r="J6977" s="5"/>
      <c r="L6977" s="5"/>
      <c r="M6977" s="2">
        <f t="shared" si="108"/>
        <v>12660.92000000109</v>
      </c>
      <c r="P6977"/>
    </row>
    <row r="6978" spans="1:16" hidden="1">
      <c r="A6978" t="s">
        <v>26156</v>
      </c>
      <c r="B6978" s="1">
        <v>42143</v>
      </c>
      <c r="C6978" t="s">
        <v>16987</v>
      </c>
      <c r="D6978">
        <v>1</v>
      </c>
      <c r="E6978" t="s">
        <v>26169</v>
      </c>
      <c r="F6978" t="s">
        <v>13565</v>
      </c>
      <c r="G6978" t="s">
        <v>4</v>
      </c>
      <c r="H6978" t="s">
        <v>6975</v>
      </c>
      <c r="I6978" s="2">
        <v>1900</v>
      </c>
      <c r="J6978" s="5"/>
      <c r="L6978" s="5"/>
      <c r="M6978" s="2">
        <f t="shared" si="108"/>
        <v>14560.92000000109</v>
      </c>
      <c r="P6978"/>
    </row>
    <row r="6979" spans="1:16" hidden="1">
      <c r="A6979" t="s">
        <v>26178</v>
      </c>
      <c r="B6979" s="1">
        <v>42143</v>
      </c>
      <c r="C6979" t="s">
        <v>26194</v>
      </c>
      <c r="D6979">
        <v>2</v>
      </c>
      <c r="E6979" t="s">
        <v>26195</v>
      </c>
      <c r="F6979" t="s">
        <v>7054</v>
      </c>
      <c r="G6979" t="s">
        <v>4</v>
      </c>
      <c r="H6979" t="s">
        <v>15794</v>
      </c>
      <c r="I6979" s="2">
        <v>470</v>
      </c>
      <c r="J6979" s="5"/>
      <c r="L6979" s="5"/>
      <c r="M6979" s="2">
        <f t="shared" si="108"/>
        <v>15030.92000000109</v>
      </c>
      <c r="N6979" s="26">
        <f>+M6907-M6979</f>
        <v>-8900.2199999999757</v>
      </c>
      <c r="P6979"/>
    </row>
    <row r="6980" spans="1:16" hidden="1">
      <c r="A6980" s="35" t="s">
        <v>6554</v>
      </c>
      <c r="B6980" s="36">
        <v>42144</v>
      </c>
      <c r="C6980" s="35" t="s">
        <v>6</v>
      </c>
      <c r="D6980" s="35">
        <v>1</v>
      </c>
      <c r="E6980" s="35" t="s">
        <v>6557</v>
      </c>
      <c r="F6980" s="35" t="s">
        <v>29</v>
      </c>
      <c r="G6980" s="35" t="s">
        <v>4</v>
      </c>
      <c r="H6980" s="35" t="s">
        <v>6558</v>
      </c>
      <c r="I6980" s="11">
        <v>600</v>
      </c>
      <c r="J6980" s="12"/>
      <c r="K6980" s="11"/>
      <c r="L6980" s="12"/>
      <c r="M6980" s="11">
        <f t="shared" si="108"/>
        <v>15630.92000000109</v>
      </c>
      <c r="P6980"/>
    </row>
    <row r="6981" spans="1:16" hidden="1">
      <c r="A6981" t="s">
        <v>6594</v>
      </c>
      <c r="B6981" s="1">
        <v>42144</v>
      </c>
      <c r="C6981" t="s">
        <v>6596</v>
      </c>
      <c r="D6981">
        <v>2</v>
      </c>
      <c r="E6981" t="s">
        <v>6597</v>
      </c>
      <c r="F6981" t="s">
        <v>78</v>
      </c>
      <c r="G6981" t="s">
        <v>4</v>
      </c>
      <c r="H6981" t="s">
        <v>6598</v>
      </c>
      <c r="J6981" s="5"/>
      <c r="K6981" s="2">
        <v>1840</v>
      </c>
      <c r="L6981" s="5"/>
      <c r="M6981" s="2">
        <f t="shared" si="108"/>
        <v>13790.92000000109</v>
      </c>
      <c r="P6981"/>
    </row>
    <row r="6982" spans="1:16" hidden="1">
      <c r="A6982" t="s">
        <v>6626</v>
      </c>
      <c r="B6982" s="1">
        <v>42144</v>
      </c>
      <c r="C6982" t="s">
        <v>43</v>
      </c>
      <c r="D6982">
        <v>1</v>
      </c>
      <c r="E6982" t="s">
        <v>6630</v>
      </c>
      <c r="F6982" t="s">
        <v>13</v>
      </c>
      <c r="G6982" t="s">
        <v>4</v>
      </c>
      <c r="J6982" s="5"/>
      <c r="K6982" s="2">
        <v>1025</v>
      </c>
      <c r="L6982" s="5"/>
      <c r="M6982" s="2">
        <f t="shared" si="108"/>
        <v>12765.92000000109</v>
      </c>
      <c r="P6982"/>
    </row>
    <row r="6983" spans="1:16" hidden="1">
      <c r="A6983" t="s">
        <v>6632</v>
      </c>
      <c r="B6983" s="1">
        <v>42144</v>
      </c>
      <c r="C6983" t="s">
        <v>6</v>
      </c>
      <c r="D6983">
        <v>1</v>
      </c>
      <c r="E6983" t="s">
        <v>6635</v>
      </c>
      <c r="F6983" t="s">
        <v>29</v>
      </c>
      <c r="G6983" t="s">
        <v>4</v>
      </c>
      <c r="H6983" t="s">
        <v>1620</v>
      </c>
      <c r="I6983" s="2">
        <v>976.13</v>
      </c>
      <c r="J6983" s="5"/>
      <c r="L6983" s="5"/>
      <c r="M6983" s="2">
        <f t="shared" si="108"/>
        <v>13742.050000001089</v>
      </c>
      <c r="P6983"/>
    </row>
    <row r="6984" spans="1:16" hidden="1">
      <c r="A6984" t="s">
        <v>6666</v>
      </c>
      <c r="B6984" s="1">
        <v>42144</v>
      </c>
      <c r="D6984">
        <v>1</v>
      </c>
      <c r="E6984" t="s">
        <v>6669</v>
      </c>
      <c r="F6984" t="s">
        <v>8</v>
      </c>
      <c r="G6984" t="s">
        <v>4</v>
      </c>
      <c r="H6984" t="s">
        <v>6670</v>
      </c>
      <c r="I6984" s="2">
        <v>924.08</v>
      </c>
      <c r="J6984" s="5"/>
      <c r="L6984" s="5"/>
      <c r="M6984" s="2">
        <f t="shared" si="108"/>
        <v>14666.130000001089</v>
      </c>
      <c r="P6984"/>
    </row>
    <row r="6985" spans="1:16" hidden="1">
      <c r="A6985" t="s">
        <v>6770</v>
      </c>
      <c r="B6985" s="1">
        <v>42144</v>
      </c>
      <c r="C6985" t="s">
        <v>6773</v>
      </c>
      <c r="D6985">
        <v>2</v>
      </c>
      <c r="E6985" t="s">
        <v>6774</v>
      </c>
      <c r="F6985" t="s">
        <v>78</v>
      </c>
      <c r="G6985" t="s">
        <v>4</v>
      </c>
      <c r="H6985" t="s">
        <v>3905</v>
      </c>
      <c r="J6985" s="5"/>
      <c r="K6985" s="2">
        <v>5800</v>
      </c>
      <c r="L6985" s="5"/>
      <c r="M6985" s="2">
        <f t="shared" ref="M6985:M7048" si="109">+M6984+I6985-K6985</f>
        <v>8866.1300000010888</v>
      </c>
      <c r="P6985"/>
    </row>
    <row r="6986" spans="1:16" hidden="1">
      <c r="A6986" t="s">
        <v>6775</v>
      </c>
      <c r="B6986" s="1">
        <v>42144</v>
      </c>
      <c r="C6986" t="s">
        <v>6</v>
      </c>
      <c r="D6986">
        <v>1</v>
      </c>
      <c r="E6986" t="s">
        <v>6781</v>
      </c>
      <c r="F6986" t="s">
        <v>29</v>
      </c>
      <c r="G6986" t="s">
        <v>4</v>
      </c>
      <c r="H6986" t="s">
        <v>290</v>
      </c>
      <c r="I6986" s="2">
        <v>400</v>
      </c>
      <c r="J6986" s="5"/>
      <c r="L6986" s="5"/>
      <c r="M6986" s="2">
        <f t="shared" si="109"/>
        <v>9266.1300000010888</v>
      </c>
      <c r="P6986"/>
    </row>
    <row r="6987" spans="1:16" hidden="1">
      <c r="A6987" t="s">
        <v>6782</v>
      </c>
      <c r="B6987" s="1">
        <v>42144</v>
      </c>
      <c r="C6987" t="s">
        <v>6</v>
      </c>
      <c r="D6987">
        <v>1</v>
      </c>
      <c r="E6987" t="s">
        <v>6785</v>
      </c>
      <c r="F6987" t="s">
        <v>29</v>
      </c>
      <c r="G6987" t="s">
        <v>4</v>
      </c>
      <c r="H6987" t="s">
        <v>2281</v>
      </c>
      <c r="I6987" s="2">
        <v>715</v>
      </c>
      <c r="J6987" s="5"/>
      <c r="L6987" s="5"/>
      <c r="M6987" s="2">
        <f t="shared" si="109"/>
        <v>9981.1300000010888</v>
      </c>
      <c r="P6987"/>
    </row>
    <row r="6988" spans="1:16" hidden="1">
      <c r="A6988" t="s">
        <v>6786</v>
      </c>
      <c r="B6988" s="1">
        <v>42144</v>
      </c>
      <c r="C6988" t="s">
        <v>6</v>
      </c>
      <c r="D6988">
        <v>1</v>
      </c>
      <c r="E6988" t="s">
        <v>6787</v>
      </c>
      <c r="F6988" t="s">
        <v>29</v>
      </c>
      <c r="G6988" t="s">
        <v>4</v>
      </c>
      <c r="H6988" t="s">
        <v>5442</v>
      </c>
      <c r="I6988" s="2">
        <v>600</v>
      </c>
      <c r="J6988" s="5"/>
      <c r="L6988" s="5"/>
      <c r="M6988" s="2">
        <f t="shared" si="109"/>
        <v>10581.130000001089</v>
      </c>
      <c r="P6988"/>
    </row>
    <row r="6989" spans="1:16" hidden="1">
      <c r="A6989" t="s">
        <v>6789</v>
      </c>
      <c r="B6989" s="1">
        <v>42144</v>
      </c>
      <c r="C6989" t="s">
        <v>11</v>
      </c>
      <c r="D6989">
        <v>1</v>
      </c>
      <c r="E6989" t="s">
        <v>6793</v>
      </c>
      <c r="F6989" t="s">
        <v>1439</v>
      </c>
      <c r="G6989" t="s">
        <v>4</v>
      </c>
      <c r="H6989" t="s">
        <v>6794</v>
      </c>
      <c r="J6989" s="5"/>
      <c r="K6989" s="2">
        <v>2407.08</v>
      </c>
      <c r="L6989" s="5"/>
      <c r="M6989" s="2">
        <f t="shared" si="109"/>
        <v>8174.0500000010888</v>
      </c>
      <c r="P6989"/>
    </row>
    <row r="6990" spans="1:16" hidden="1">
      <c r="A6990" t="s">
        <v>6849</v>
      </c>
      <c r="B6990" s="1">
        <v>42144</v>
      </c>
      <c r="D6990">
        <v>1</v>
      </c>
      <c r="E6990" t="s">
        <v>6669</v>
      </c>
      <c r="F6990" t="s">
        <v>8</v>
      </c>
      <c r="G6990" t="s">
        <v>4</v>
      </c>
      <c r="H6990" t="s">
        <v>6855</v>
      </c>
      <c r="J6990" s="5"/>
      <c r="K6990" s="2">
        <v>924.08</v>
      </c>
      <c r="L6990" s="5"/>
      <c r="M6990" s="2">
        <f t="shared" si="109"/>
        <v>7249.9700000010889</v>
      </c>
      <c r="P6990"/>
    </row>
    <row r="6991" spans="1:16" hidden="1">
      <c r="A6991" t="s">
        <v>6856</v>
      </c>
      <c r="B6991" s="1">
        <v>42144</v>
      </c>
      <c r="C6991" t="s">
        <v>1</v>
      </c>
      <c r="D6991">
        <v>1</v>
      </c>
      <c r="E6991" t="s">
        <v>6862</v>
      </c>
      <c r="F6991" t="s">
        <v>228</v>
      </c>
      <c r="G6991" t="s">
        <v>4</v>
      </c>
      <c r="H6991" t="s">
        <v>6863</v>
      </c>
      <c r="J6991" s="5"/>
      <c r="K6991" s="2">
        <v>5000</v>
      </c>
      <c r="L6991" s="5"/>
      <c r="M6991" s="2">
        <f t="shared" si="109"/>
        <v>2249.9700000010889</v>
      </c>
      <c r="P6991"/>
    </row>
    <row r="6992" spans="1:16" hidden="1">
      <c r="A6992" t="s">
        <v>6864</v>
      </c>
      <c r="B6992" s="1">
        <v>42144</v>
      </c>
      <c r="C6992" t="s">
        <v>6</v>
      </c>
      <c r="D6992">
        <v>1</v>
      </c>
      <c r="E6992" t="s">
        <v>6869</v>
      </c>
      <c r="F6992" t="s">
        <v>8</v>
      </c>
      <c r="G6992" t="s">
        <v>4</v>
      </c>
      <c r="H6992" t="s">
        <v>6670</v>
      </c>
      <c r="I6992" s="2">
        <v>774.08</v>
      </c>
      <c r="J6992" s="5"/>
      <c r="L6992" s="5"/>
      <c r="M6992" s="2">
        <f t="shared" si="109"/>
        <v>3024.0500000010888</v>
      </c>
      <c r="P6992"/>
    </row>
    <row r="6993" spans="1:16" hidden="1">
      <c r="A6993" t="s">
        <v>6877</v>
      </c>
      <c r="B6993" s="1">
        <v>42144</v>
      </c>
      <c r="C6993" t="s">
        <v>11</v>
      </c>
      <c r="D6993">
        <v>1</v>
      </c>
      <c r="E6993" t="s">
        <v>6885</v>
      </c>
      <c r="F6993" t="s">
        <v>13</v>
      </c>
      <c r="G6993" t="s">
        <v>4</v>
      </c>
      <c r="H6993" t="s">
        <v>6886</v>
      </c>
      <c r="J6993" s="5"/>
      <c r="K6993" s="2">
        <v>276536.65999999997</v>
      </c>
      <c r="L6993" s="5"/>
      <c r="M6993" s="2">
        <f t="shared" si="109"/>
        <v>-273512.60999999888</v>
      </c>
      <c r="P6993"/>
    </row>
    <row r="6994" spans="1:16" hidden="1">
      <c r="A6994" t="s">
        <v>6902</v>
      </c>
      <c r="B6994" s="1">
        <v>42144</v>
      </c>
      <c r="C6994" t="s">
        <v>6</v>
      </c>
      <c r="D6994">
        <v>1</v>
      </c>
      <c r="E6994" t="s">
        <v>6906</v>
      </c>
      <c r="F6994" t="s">
        <v>29</v>
      </c>
      <c r="G6994" t="s">
        <v>4</v>
      </c>
      <c r="H6994" t="s">
        <v>6907</v>
      </c>
      <c r="I6994" s="2">
        <v>500</v>
      </c>
      <c r="J6994" s="5"/>
      <c r="L6994" s="5"/>
      <c r="M6994" s="2">
        <f t="shared" si="109"/>
        <v>-273012.60999999888</v>
      </c>
      <c r="P6994"/>
    </row>
    <row r="6995" spans="1:16" hidden="1">
      <c r="A6995" t="s">
        <v>6908</v>
      </c>
      <c r="B6995" s="1">
        <v>42144</v>
      </c>
      <c r="C6995" t="s">
        <v>6</v>
      </c>
      <c r="D6995">
        <v>1</v>
      </c>
      <c r="E6995" t="s">
        <v>6912</v>
      </c>
      <c r="F6995" t="s">
        <v>29</v>
      </c>
      <c r="G6995" t="s">
        <v>4</v>
      </c>
      <c r="H6995" t="s">
        <v>2656</v>
      </c>
      <c r="I6995" s="2">
        <v>874</v>
      </c>
      <c r="J6995" s="5"/>
      <c r="L6995" s="5"/>
      <c r="M6995" s="2">
        <f t="shared" si="109"/>
        <v>-272138.60999999888</v>
      </c>
      <c r="P6995"/>
    </row>
    <row r="6996" spans="1:16" hidden="1">
      <c r="A6996" t="s">
        <v>6913</v>
      </c>
      <c r="B6996" s="1">
        <v>42144</v>
      </c>
      <c r="C6996" t="s">
        <v>6</v>
      </c>
      <c r="D6996">
        <v>1</v>
      </c>
      <c r="E6996" t="s">
        <v>6919</v>
      </c>
      <c r="F6996" t="s">
        <v>29</v>
      </c>
      <c r="G6996" t="s">
        <v>4</v>
      </c>
      <c r="H6996" t="s">
        <v>1060</v>
      </c>
      <c r="I6996" s="2">
        <v>2942.22</v>
      </c>
      <c r="J6996" s="5"/>
      <c r="L6996" s="5"/>
      <c r="M6996" s="2">
        <f t="shared" si="109"/>
        <v>-269196.38999999891</v>
      </c>
      <c r="P6996"/>
    </row>
    <row r="6997" spans="1:16" hidden="1">
      <c r="A6997" t="s">
        <v>6922</v>
      </c>
      <c r="B6997" s="1">
        <v>42144</v>
      </c>
      <c r="C6997" t="s">
        <v>6</v>
      </c>
      <c r="D6997">
        <v>1</v>
      </c>
      <c r="E6997" t="s">
        <v>6906</v>
      </c>
      <c r="F6997" t="s">
        <v>29</v>
      </c>
      <c r="G6997" t="s">
        <v>4</v>
      </c>
      <c r="H6997" t="s">
        <v>6927</v>
      </c>
      <c r="J6997" s="5"/>
      <c r="K6997" s="2">
        <v>500</v>
      </c>
      <c r="L6997" s="5"/>
      <c r="M6997" s="2">
        <f t="shared" si="109"/>
        <v>-269696.38999999891</v>
      </c>
      <c r="P6997"/>
    </row>
    <row r="6998" spans="1:16" hidden="1">
      <c r="A6998" t="s">
        <v>6928</v>
      </c>
      <c r="B6998" s="1">
        <v>42144</v>
      </c>
      <c r="C6998" t="s">
        <v>6</v>
      </c>
      <c r="D6998">
        <v>1</v>
      </c>
      <c r="E6998" t="s">
        <v>6931</v>
      </c>
      <c r="F6998" t="s">
        <v>29</v>
      </c>
      <c r="G6998" t="s">
        <v>4</v>
      </c>
      <c r="H6998" t="s">
        <v>6907</v>
      </c>
      <c r="I6998" s="2">
        <v>500</v>
      </c>
      <c r="J6998" s="5"/>
      <c r="L6998" s="5"/>
      <c r="M6998" s="2">
        <f t="shared" si="109"/>
        <v>-269196.38999999891</v>
      </c>
      <c r="P6998"/>
    </row>
    <row r="6999" spans="1:16" hidden="1">
      <c r="A6999" t="s">
        <v>6932</v>
      </c>
      <c r="B6999" s="1">
        <v>42144</v>
      </c>
      <c r="C6999" t="s">
        <v>43</v>
      </c>
      <c r="D6999">
        <v>1</v>
      </c>
      <c r="E6999" t="s">
        <v>6936</v>
      </c>
      <c r="F6999" t="s">
        <v>13</v>
      </c>
      <c r="G6999" t="s">
        <v>4</v>
      </c>
      <c r="H6999" t="s">
        <v>5447</v>
      </c>
      <c r="J6999" s="5"/>
      <c r="K6999" s="2">
        <v>329.6</v>
      </c>
      <c r="L6999" s="5"/>
      <c r="M6999" s="2">
        <f t="shared" si="109"/>
        <v>-269525.98999999888</v>
      </c>
      <c r="P6999"/>
    </row>
    <row r="7000" spans="1:16" hidden="1">
      <c r="A7000" t="s">
        <v>6949</v>
      </c>
      <c r="B7000" s="1">
        <v>42144</v>
      </c>
      <c r="C7000" t="s">
        <v>6</v>
      </c>
      <c r="D7000">
        <v>1</v>
      </c>
      <c r="E7000" t="s">
        <v>6951</v>
      </c>
      <c r="F7000" t="s">
        <v>29</v>
      </c>
      <c r="G7000" t="s">
        <v>4</v>
      </c>
      <c r="H7000" t="s">
        <v>4433</v>
      </c>
      <c r="I7000" s="2">
        <v>3301.24</v>
      </c>
      <c r="J7000" s="5"/>
      <c r="L7000" s="5"/>
      <c r="M7000" s="2">
        <f t="shared" si="109"/>
        <v>-266224.74999999889</v>
      </c>
      <c r="P7000"/>
    </row>
    <row r="7001" spans="1:16" hidden="1">
      <c r="A7001" t="s">
        <v>6960</v>
      </c>
      <c r="B7001" s="1">
        <v>42144</v>
      </c>
      <c r="C7001" t="s">
        <v>1</v>
      </c>
      <c r="D7001">
        <v>1</v>
      </c>
      <c r="E7001" t="s">
        <v>6963</v>
      </c>
      <c r="F7001" t="s">
        <v>67</v>
      </c>
      <c r="G7001" t="s">
        <v>4</v>
      </c>
      <c r="H7001" t="s">
        <v>6964</v>
      </c>
      <c r="J7001" s="5"/>
      <c r="K7001" s="2">
        <v>207000</v>
      </c>
      <c r="L7001" s="5"/>
      <c r="M7001" s="2">
        <f t="shared" si="109"/>
        <v>-473224.74999999889</v>
      </c>
      <c r="P7001"/>
    </row>
    <row r="7002" spans="1:16" hidden="1">
      <c r="A7002" t="s">
        <v>6969</v>
      </c>
      <c r="B7002" s="1">
        <v>42144</v>
      </c>
      <c r="C7002" t="s">
        <v>1</v>
      </c>
      <c r="D7002">
        <v>1</v>
      </c>
      <c r="E7002" t="s">
        <v>6974</v>
      </c>
      <c r="F7002" t="s">
        <v>16</v>
      </c>
      <c r="G7002" t="s">
        <v>4</v>
      </c>
      <c r="H7002" t="s">
        <v>6975</v>
      </c>
      <c r="J7002" s="5"/>
      <c r="K7002" s="2">
        <v>100000</v>
      </c>
      <c r="L7002" s="5"/>
      <c r="M7002" s="2">
        <f t="shared" si="109"/>
        <v>-573224.74999999884</v>
      </c>
      <c r="P7002"/>
    </row>
    <row r="7003" spans="1:16" hidden="1">
      <c r="A7003" t="s">
        <v>7036</v>
      </c>
      <c r="B7003" s="1">
        <v>42144</v>
      </c>
      <c r="C7003" t="s">
        <v>1</v>
      </c>
      <c r="D7003">
        <v>1</v>
      </c>
      <c r="E7003" t="s">
        <v>7043</v>
      </c>
      <c r="F7003" t="s">
        <v>13</v>
      </c>
      <c r="G7003" t="s">
        <v>4</v>
      </c>
      <c r="H7003" t="s">
        <v>7044</v>
      </c>
      <c r="J7003" s="5"/>
      <c r="K7003" s="2">
        <v>1525</v>
      </c>
      <c r="L7003" s="5"/>
      <c r="M7003" s="2">
        <f t="shared" si="109"/>
        <v>-574749.74999999884</v>
      </c>
      <c r="P7003"/>
    </row>
    <row r="7004" spans="1:16" hidden="1">
      <c r="A7004" t="s">
        <v>7047</v>
      </c>
      <c r="B7004" s="1">
        <v>42144</v>
      </c>
      <c r="C7004" t="s">
        <v>195</v>
      </c>
      <c r="D7004">
        <v>1</v>
      </c>
      <c r="E7004" t="s">
        <v>7056</v>
      </c>
      <c r="F7004" t="s">
        <v>13</v>
      </c>
      <c r="G7004" t="s">
        <v>4</v>
      </c>
      <c r="H7004" t="s">
        <v>195</v>
      </c>
      <c r="J7004" s="5"/>
      <c r="K7004" s="2">
        <v>17896.740000000002</v>
      </c>
      <c r="L7004" s="5"/>
      <c r="M7004" s="2">
        <f t="shared" si="109"/>
        <v>-592646.48999999883</v>
      </c>
      <c r="P7004"/>
    </row>
    <row r="7005" spans="1:16" hidden="1">
      <c r="A7005" t="s">
        <v>7058</v>
      </c>
      <c r="B7005" s="1">
        <v>42144</v>
      </c>
      <c r="C7005" t="s">
        <v>200</v>
      </c>
      <c r="D7005">
        <v>1</v>
      </c>
      <c r="E7005" t="s">
        <v>7060</v>
      </c>
      <c r="F7005" t="s">
        <v>16</v>
      </c>
      <c r="G7005" t="s">
        <v>4</v>
      </c>
      <c r="H7005" t="s">
        <v>200</v>
      </c>
      <c r="J7005" s="5"/>
      <c r="K7005" s="2">
        <v>3967.22</v>
      </c>
      <c r="L7005" s="5"/>
      <c r="M7005" s="2">
        <f t="shared" si="109"/>
        <v>-596613.7099999988</v>
      </c>
      <c r="N7005" s="3"/>
      <c r="P7005"/>
    </row>
    <row r="7006" spans="1:16" hidden="1">
      <c r="A7006" t="s">
        <v>7069</v>
      </c>
      <c r="B7006" s="1">
        <v>42144</v>
      </c>
      <c r="C7006" t="s">
        <v>18</v>
      </c>
      <c r="D7006">
        <v>1</v>
      </c>
      <c r="E7006" t="s">
        <v>7072</v>
      </c>
      <c r="F7006" t="s">
        <v>13</v>
      </c>
      <c r="G7006" t="s">
        <v>4</v>
      </c>
      <c r="H7006" t="s">
        <v>18</v>
      </c>
      <c r="J7006" s="5"/>
      <c r="K7006" s="2">
        <v>35924.19</v>
      </c>
      <c r="L7006" s="5"/>
      <c r="M7006" s="2">
        <f t="shared" si="109"/>
        <v>-632537.89999999874</v>
      </c>
      <c r="N7006" s="25" t="s">
        <v>36404</v>
      </c>
      <c r="P7006"/>
    </row>
    <row r="7007" spans="1:16" hidden="1">
      <c r="A7007" t="s">
        <v>26203</v>
      </c>
      <c r="B7007" s="1">
        <v>42144</v>
      </c>
      <c r="C7007" t="s">
        <v>18</v>
      </c>
      <c r="D7007">
        <v>2</v>
      </c>
      <c r="E7007" t="s">
        <v>26218</v>
      </c>
      <c r="F7007" t="s">
        <v>13559</v>
      </c>
      <c r="G7007" t="s">
        <v>479</v>
      </c>
      <c r="H7007" t="s">
        <v>21247</v>
      </c>
      <c r="I7007" s="2">
        <v>779.71</v>
      </c>
      <c r="J7007" s="5"/>
      <c r="L7007" s="5"/>
      <c r="M7007" s="2">
        <f t="shared" si="109"/>
        <v>-631758.18999999878</v>
      </c>
      <c r="P7007"/>
    </row>
    <row r="7008" spans="1:16" hidden="1">
      <c r="A7008" t="s">
        <v>26224</v>
      </c>
      <c r="B7008" s="1">
        <v>42144</v>
      </c>
      <c r="C7008" t="s">
        <v>26243</v>
      </c>
      <c r="D7008">
        <v>2</v>
      </c>
      <c r="E7008" t="s">
        <v>26244</v>
      </c>
      <c r="F7008" t="s">
        <v>13559</v>
      </c>
      <c r="G7008" t="s">
        <v>313</v>
      </c>
      <c r="H7008" t="s">
        <v>3470</v>
      </c>
      <c r="J7008" s="5"/>
      <c r="K7008" s="2">
        <v>92.78</v>
      </c>
      <c r="L7008" s="5"/>
      <c r="M7008" s="2">
        <f t="shared" si="109"/>
        <v>-631850.96999999881</v>
      </c>
      <c r="P7008"/>
    </row>
    <row r="7009" spans="1:16" hidden="1">
      <c r="A7009" t="s">
        <v>26224</v>
      </c>
      <c r="B7009" s="1">
        <v>42144</v>
      </c>
      <c r="C7009" t="s">
        <v>26243</v>
      </c>
      <c r="D7009">
        <v>2</v>
      </c>
      <c r="E7009" t="s">
        <v>26244</v>
      </c>
      <c r="F7009" t="s">
        <v>13559</v>
      </c>
      <c r="G7009" t="s">
        <v>313</v>
      </c>
      <c r="H7009" t="s">
        <v>3470</v>
      </c>
      <c r="I7009" s="2">
        <v>92.78</v>
      </c>
      <c r="J7009" s="5"/>
      <c r="L7009" s="5"/>
      <c r="M7009" s="2">
        <f t="shared" si="109"/>
        <v>-631758.18999999878</v>
      </c>
      <c r="P7009"/>
    </row>
    <row r="7010" spans="1:16" hidden="1">
      <c r="A7010" t="s">
        <v>26253</v>
      </c>
      <c r="B7010" s="1">
        <v>42144</v>
      </c>
      <c r="C7010" t="s">
        <v>26269</v>
      </c>
      <c r="D7010">
        <v>2</v>
      </c>
      <c r="E7010" t="s">
        <v>26270</v>
      </c>
      <c r="F7010" t="s">
        <v>7054</v>
      </c>
      <c r="G7010" t="s">
        <v>4</v>
      </c>
      <c r="H7010" t="s">
        <v>3879</v>
      </c>
      <c r="I7010" s="2">
        <v>2628.95</v>
      </c>
      <c r="J7010" s="5"/>
      <c r="L7010" s="5"/>
      <c r="M7010" s="2">
        <f t="shared" si="109"/>
        <v>-629129.23999999883</v>
      </c>
      <c r="P7010"/>
    </row>
    <row r="7011" spans="1:16" hidden="1">
      <c r="A7011" t="s">
        <v>26275</v>
      </c>
      <c r="B7011" s="1">
        <v>42144</v>
      </c>
      <c r="C7011" t="s">
        <v>6596</v>
      </c>
      <c r="D7011">
        <v>2</v>
      </c>
      <c r="E7011" t="s">
        <v>26292</v>
      </c>
      <c r="F7011" t="s">
        <v>7054</v>
      </c>
      <c r="G7011" t="s">
        <v>4</v>
      </c>
      <c r="H7011" t="s">
        <v>26293</v>
      </c>
      <c r="I7011" s="2">
        <v>1840</v>
      </c>
      <c r="J7011" s="5"/>
      <c r="L7011" s="5"/>
      <c r="M7011" s="2">
        <f t="shared" si="109"/>
        <v>-627289.23999999883</v>
      </c>
      <c r="P7011"/>
    </row>
    <row r="7012" spans="1:16" hidden="1">
      <c r="A7012" t="s">
        <v>26297</v>
      </c>
      <c r="B7012" s="1">
        <v>42144</v>
      </c>
      <c r="C7012" t="s">
        <v>26315</v>
      </c>
      <c r="D7012">
        <v>2</v>
      </c>
      <c r="E7012" t="s">
        <v>26316</v>
      </c>
      <c r="F7012" t="s">
        <v>13559</v>
      </c>
      <c r="G7012" t="s">
        <v>313</v>
      </c>
      <c r="H7012" t="s">
        <v>5447</v>
      </c>
      <c r="J7012" s="5"/>
      <c r="K7012" s="2">
        <v>264.63</v>
      </c>
      <c r="L7012" s="5"/>
      <c r="M7012" s="2">
        <f t="shared" si="109"/>
        <v>-627553.86999999883</v>
      </c>
      <c r="P7012"/>
    </row>
    <row r="7013" spans="1:16" hidden="1">
      <c r="A7013" t="s">
        <v>26297</v>
      </c>
      <c r="B7013" s="1">
        <v>42144</v>
      </c>
      <c r="C7013" t="s">
        <v>26315</v>
      </c>
      <c r="D7013">
        <v>2</v>
      </c>
      <c r="E7013" t="s">
        <v>26316</v>
      </c>
      <c r="F7013" t="s">
        <v>13559</v>
      </c>
      <c r="G7013" t="s">
        <v>313</v>
      </c>
      <c r="H7013" t="s">
        <v>5447</v>
      </c>
      <c r="I7013" s="2">
        <v>264.63</v>
      </c>
      <c r="J7013" s="5"/>
      <c r="L7013" s="5"/>
      <c r="M7013" s="2">
        <f t="shared" si="109"/>
        <v>-627289.23999999883</v>
      </c>
      <c r="P7013"/>
    </row>
    <row r="7014" spans="1:16" hidden="1">
      <c r="A7014" t="s">
        <v>26322</v>
      </c>
      <c r="B7014" s="1">
        <v>42144</v>
      </c>
      <c r="C7014" t="s">
        <v>26334</v>
      </c>
      <c r="D7014">
        <v>2</v>
      </c>
      <c r="E7014" t="s">
        <v>26335</v>
      </c>
      <c r="F7014" t="s">
        <v>7054</v>
      </c>
      <c r="G7014" t="s">
        <v>4</v>
      </c>
      <c r="H7014" t="s">
        <v>26336</v>
      </c>
      <c r="I7014" s="2">
        <v>1025</v>
      </c>
      <c r="J7014" s="5"/>
      <c r="L7014" s="5"/>
      <c r="M7014" s="2">
        <f t="shared" si="109"/>
        <v>-626264.23999999883</v>
      </c>
      <c r="P7014"/>
    </row>
    <row r="7015" spans="1:16" hidden="1">
      <c r="A7015" t="s">
        <v>26343</v>
      </c>
      <c r="B7015" s="1">
        <v>42144</v>
      </c>
      <c r="C7015" t="s">
        <v>1802</v>
      </c>
      <c r="D7015">
        <v>2</v>
      </c>
      <c r="E7015" t="s">
        <v>26360</v>
      </c>
      <c r="F7015" t="s">
        <v>13559</v>
      </c>
      <c r="G7015" t="s">
        <v>479</v>
      </c>
      <c r="H7015" t="s">
        <v>5689</v>
      </c>
      <c r="J7015" s="5"/>
      <c r="K7015" s="2">
        <v>1336.47</v>
      </c>
      <c r="L7015" s="5"/>
      <c r="M7015" s="2">
        <f t="shared" si="109"/>
        <v>-627600.7099999988</v>
      </c>
      <c r="P7015"/>
    </row>
    <row r="7016" spans="1:16" hidden="1">
      <c r="A7016" t="s">
        <v>26343</v>
      </c>
      <c r="B7016" s="1">
        <v>42144</v>
      </c>
      <c r="C7016" t="s">
        <v>1802</v>
      </c>
      <c r="D7016">
        <v>2</v>
      </c>
      <c r="E7016" t="s">
        <v>26360</v>
      </c>
      <c r="F7016" t="s">
        <v>13559</v>
      </c>
      <c r="G7016" t="s">
        <v>479</v>
      </c>
      <c r="H7016" t="s">
        <v>5689</v>
      </c>
      <c r="I7016" s="2">
        <v>1336.47</v>
      </c>
      <c r="J7016" s="5"/>
      <c r="L7016" s="5"/>
      <c r="M7016" s="2">
        <f t="shared" si="109"/>
        <v>-626264.23999999883</v>
      </c>
      <c r="P7016"/>
    </row>
    <row r="7017" spans="1:16" hidden="1">
      <c r="A7017" t="s">
        <v>26368</v>
      </c>
      <c r="B7017" s="1">
        <v>42144</v>
      </c>
      <c r="C7017" t="s">
        <v>4654</v>
      </c>
      <c r="D7017">
        <v>2</v>
      </c>
      <c r="E7017" t="s">
        <v>26383</v>
      </c>
      <c r="F7017" t="s">
        <v>13559</v>
      </c>
      <c r="G7017" t="s">
        <v>313</v>
      </c>
      <c r="H7017" t="s">
        <v>7877</v>
      </c>
      <c r="I7017" s="2">
        <v>2407.08</v>
      </c>
      <c r="J7017" s="5"/>
      <c r="L7017" s="5"/>
      <c r="M7017" s="2">
        <f t="shared" si="109"/>
        <v>-623857.15999999887</v>
      </c>
      <c r="P7017"/>
    </row>
    <row r="7018" spans="1:16" hidden="1">
      <c r="A7018" t="s">
        <v>26390</v>
      </c>
      <c r="B7018" s="1">
        <v>42144</v>
      </c>
      <c r="C7018" t="s">
        <v>26410</v>
      </c>
      <c r="D7018">
        <v>2</v>
      </c>
      <c r="E7018" t="s">
        <v>26411</v>
      </c>
      <c r="F7018" t="s">
        <v>7054</v>
      </c>
      <c r="G7018" t="s">
        <v>4</v>
      </c>
      <c r="H7018" t="s">
        <v>26412</v>
      </c>
      <c r="I7018" s="2">
        <v>1025</v>
      </c>
      <c r="J7018" s="5"/>
      <c r="L7018" s="5"/>
      <c r="M7018" s="2">
        <f t="shared" si="109"/>
        <v>-622832.15999999887</v>
      </c>
      <c r="P7018"/>
    </row>
    <row r="7019" spans="1:16" hidden="1">
      <c r="A7019" t="s">
        <v>26416</v>
      </c>
      <c r="B7019" s="1">
        <v>42144</v>
      </c>
      <c r="C7019" t="s">
        <v>18</v>
      </c>
      <c r="D7019">
        <v>2</v>
      </c>
      <c r="E7019" t="s">
        <v>26428</v>
      </c>
      <c r="F7019" t="s">
        <v>13559</v>
      </c>
      <c r="G7019" t="s">
        <v>479</v>
      </c>
      <c r="H7019" t="s">
        <v>6670</v>
      </c>
      <c r="I7019" s="2">
        <v>150</v>
      </c>
      <c r="J7019" s="5"/>
      <c r="L7019" s="5"/>
      <c r="M7019" s="2">
        <f t="shared" si="109"/>
        <v>-622682.15999999887</v>
      </c>
      <c r="P7019"/>
    </row>
    <row r="7020" spans="1:16" hidden="1">
      <c r="A7020" t="s">
        <v>26434</v>
      </c>
      <c r="B7020" s="1">
        <v>42144</v>
      </c>
      <c r="C7020" t="s">
        <v>26449</v>
      </c>
      <c r="D7020">
        <v>1</v>
      </c>
      <c r="E7020" t="s">
        <v>26450</v>
      </c>
      <c r="F7020" t="s">
        <v>13565</v>
      </c>
      <c r="G7020" t="s">
        <v>4</v>
      </c>
      <c r="H7020" t="s">
        <v>3648</v>
      </c>
      <c r="I7020" s="2">
        <v>10000</v>
      </c>
      <c r="J7020" s="5"/>
      <c r="L7020" s="5"/>
      <c r="M7020" s="2">
        <f t="shared" si="109"/>
        <v>-612682.15999999887</v>
      </c>
      <c r="P7020"/>
    </row>
    <row r="7021" spans="1:16" hidden="1">
      <c r="A7021" t="s">
        <v>26456</v>
      </c>
      <c r="B7021" s="1">
        <v>42144</v>
      </c>
      <c r="C7021" t="s">
        <v>1802</v>
      </c>
      <c r="D7021">
        <v>2</v>
      </c>
      <c r="E7021" t="s">
        <v>26471</v>
      </c>
      <c r="F7021" t="s">
        <v>13559</v>
      </c>
      <c r="G7021" t="s">
        <v>479</v>
      </c>
      <c r="H7021" t="s">
        <v>5442</v>
      </c>
      <c r="J7021" s="5"/>
      <c r="K7021" s="2">
        <v>1457.73</v>
      </c>
      <c r="L7021" s="5"/>
      <c r="M7021" s="2">
        <f t="shared" si="109"/>
        <v>-614139.88999999885</v>
      </c>
      <c r="P7021"/>
    </row>
    <row r="7022" spans="1:16" hidden="1">
      <c r="A7022" t="s">
        <v>26456</v>
      </c>
      <c r="B7022" s="1">
        <v>42144</v>
      </c>
      <c r="C7022" t="s">
        <v>1802</v>
      </c>
      <c r="D7022">
        <v>2</v>
      </c>
      <c r="E7022" t="s">
        <v>26471</v>
      </c>
      <c r="F7022" t="s">
        <v>13559</v>
      </c>
      <c r="G7022" t="s">
        <v>479</v>
      </c>
      <c r="H7022" t="s">
        <v>5442</v>
      </c>
      <c r="I7022" s="2">
        <v>1451.73</v>
      </c>
      <c r="J7022" s="5"/>
      <c r="L7022" s="5"/>
      <c r="M7022" s="2">
        <f t="shared" si="109"/>
        <v>-612688.15999999887</v>
      </c>
      <c r="P7022"/>
    </row>
    <row r="7023" spans="1:16" hidden="1">
      <c r="A7023" t="s">
        <v>26476</v>
      </c>
      <c r="B7023" s="1">
        <v>42144</v>
      </c>
      <c r="C7023" t="s">
        <v>26490</v>
      </c>
      <c r="D7023">
        <v>2</v>
      </c>
      <c r="E7023" t="s">
        <v>26491</v>
      </c>
      <c r="F7023" t="s">
        <v>7054</v>
      </c>
      <c r="G7023" t="s">
        <v>4</v>
      </c>
      <c r="H7023" t="s">
        <v>7877</v>
      </c>
      <c r="I7023" s="2">
        <v>200.01</v>
      </c>
      <c r="J7023" s="5"/>
      <c r="L7023" s="5"/>
      <c r="M7023" s="2">
        <f t="shared" si="109"/>
        <v>-612488.14999999886</v>
      </c>
      <c r="P7023"/>
    </row>
    <row r="7024" spans="1:16" hidden="1">
      <c r="A7024" t="s">
        <v>26498</v>
      </c>
      <c r="B7024" s="1">
        <v>42144</v>
      </c>
      <c r="C7024" t="s">
        <v>6773</v>
      </c>
      <c r="D7024">
        <v>2</v>
      </c>
      <c r="E7024" t="s">
        <v>26511</v>
      </c>
      <c r="F7024" t="s">
        <v>7054</v>
      </c>
      <c r="G7024" t="s">
        <v>4</v>
      </c>
      <c r="H7024" t="s">
        <v>3905</v>
      </c>
      <c r="I7024" s="2">
        <v>5800</v>
      </c>
      <c r="J7024" s="5"/>
      <c r="L7024" s="5"/>
      <c r="M7024" s="2">
        <f t="shared" si="109"/>
        <v>-606688.14999999886</v>
      </c>
      <c r="P7024"/>
    </row>
    <row r="7025" spans="1:16" hidden="1">
      <c r="A7025" t="s">
        <v>26516</v>
      </c>
      <c r="B7025" s="1">
        <v>42144</v>
      </c>
      <c r="C7025" t="s">
        <v>26534</v>
      </c>
      <c r="D7025">
        <v>2</v>
      </c>
      <c r="E7025" t="s">
        <v>26535</v>
      </c>
      <c r="F7025" t="s">
        <v>7054</v>
      </c>
      <c r="G7025" t="s">
        <v>4</v>
      </c>
      <c r="H7025" t="s">
        <v>2159</v>
      </c>
      <c r="I7025" s="2">
        <v>2294.9899999999998</v>
      </c>
      <c r="J7025" s="5"/>
      <c r="L7025" s="5"/>
      <c r="M7025" s="2">
        <f t="shared" si="109"/>
        <v>-604393.15999999887</v>
      </c>
      <c r="P7025"/>
    </row>
    <row r="7026" spans="1:16" hidden="1">
      <c r="A7026" t="s">
        <v>26543</v>
      </c>
      <c r="B7026" s="1">
        <v>42144</v>
      </c>
      <c r="C7026" t="s">
        <v>6773</v>
      </c>
      <c r="D7026">
        <v>2</v>
      </c>
      <c r="E7026" t="s">
        <v>26559</v>
      </c>
      <c r="F7026" t="s">
        <v>7054</v>
      </c>
      <c r="G7026" t="s">
        <v>4</v>
      </c>
      <c r="H7026" t="s">
        <v>3905</v>
      </c>
      <c r="J7026" s="5"/>
      <c r="K7026" s="2">
        <v>5800</v>
      </c>
      <c r="L7026" s="5"/>
      <c r="M7026" s="2">
        <f t="shared" si="109"/>
        <v>-610193.15999999887</v>
      </c>
      <c r="P7026"/>
    </row>
    <row r="7027" spans="1:16" hidden="1">
      <c r="A7027" t="s">
        <v>26543</v>
      </c>
      <c r="B7027" s="1">
        <v>42144</v>
      </c>
      <c r="C7027" t="s">
        <v>6773</v>
      </c>
      <c r="D7027">
        <v>2</v>
      </c>
      <c r="E7027" t="s">
        <v>26559</v>
      </c>
      <c r="F7027" t="s">
        <v>7054</v>
      </c>
      <c r="G7027" t="s">
        <v>4</v>
      </c>
      <c r="H7027" t="s">
        <v>3905</v>
      </c>
      <c r="I7027" s="2">
        <v>5800</v>
      </c>
      <c r="J7027" s="5"/>
      <c r="L7027" s="5"/>
      <c r="M7027" s="2">
        <f t="shared" si="109"/>
        <v>-604393.15999999887</v>
      </c>
      <c r="P7027"/>
    </row>
    <row r="7028" spans="1:16" hidden="1">
      <c r="A7028" t="s">
        <v>26566</v>
      </c>
      <c r="B7028" s="1">
        <v>42144</v>
      </c>
      <c r="C7028" t="s">
        <v>26581</v>
      </c>
      <c r="D7028">
        <v>2</v>
      </c>
      <c r="E7028" t="s">
        <v>26582</v>
      </c>
      <c r="F7028" t="s">
        <v>7054</v>
      </c>
      <c r="G7028" t="s">
        <v>4</v>
      </c>
      <c r="H7028" t="s">
        <v>3920</v>
      </c>
      <c r="I7028" s="2">
        <v>1025</v>
      </c>
      <c r="J7028" s="5"/>
      <c r="L7028" s="5"/>
      <c r="M7028" s="2">
        <f t="shared" si="109"/>
        <v>-603368.15999999887</v>
      </c>
      <c r="P7028"/>
    </row>
    <row r="7029" spans="1:16" hidden="1">
      <c r="A7029" t="s">
        <v>26587</v>
      </c>
      <c r="B7029" s="1">
        <v>42144</v>
      </c>
      <c r="C7029" t="s">
        <v>26604</v>
      </c>
      <c r="D7029">
        <v>2</v>
      </c>
      <c r="E7029" t="s">
        <v>26605</v>
      </c>
      <c r="F7029" t="s">
        <v>13559</v>
      </c>
      <c r="G7029" t="s">
        <v>479</v>
      </c>
      <c r="H7029" t="s">
        <v>5442</v>
      </c>
      <c r="J7029" s="5"/>
      <c r="K7029" s="2">
        <v>947.4</v>
      </c>
      <c r="L7029" s="5"/>
      <c r="M7029" s="2">
        <f t="shared" si="109"/>
        <v>-604315.55999999889</v>
      </c>
      <c r="P7029"/>
    </row>
    <row r="7030" spans="1:16" hidden="1">
      <c r="A7030" t="s">
        <v>26587</v>
      </c>
      <c r="B7030" s="1">
        <v>42144</v>
      </c>
      <c r="C7030" t="s">
        <v>26604</v>
      </c>
      <c r="D7030">
        <v>2</v>
      </c>
      <c r="E7030" t="s">
        <v>26605</v>
      </c>
      <c r="F7030" t="s">
        <v>13559</v>
      </c>
      <c r="G7030" t="s">
        <v>479</v>
      </c>
      <c r="H7030" t="s">
        <v>5442</v>
      </c>
      <c r="I7030" s="2">
        <v>947.4</v>
      </c>
      <c r="J7030" s="5"/>
      <c r="L7030" s="5"/>
      <c r="M7030" s="2">
        <f t="shared" si="109"/>
        <v>-603368.15999999887</v>
      </c>
      <c r="P7030"/>
    </row>
    <row r="7031" spans="1:16" hidden="1">
      <c r="A7031" t="s">
        <v>26611</v>
      </c>
      <c r="B7031" s="1">
        <v>42144</v>
      </c>
      <c r="C7031" t="s">
        <v>26630</v>
      </c>
      <c r="D7031">
        <v>2</v>
      </c>
      <c r="E7031" t="s">
        <v>26631</v>
      </c>
      <c r="F7031" t="s">
        <v>13559</v>
      </c>
      <c r="G7031" t="s">
        <v>313</v>
      </c>
      <c r="H7031" t="s">
        <v>4355</v>
      </c>
      <c r="J7031" s="5"/>
      <c r="K7031" s="2">
        <v>198.68</v>
      </c>
      <c r="L7031" s="5"/>
      <c r="M7031" s="2">
        <f t="shared" si="109"/>
        <v>-603566.83999999892</v>
      </c>
      <c r="P7031"/>
    </row>
    <row r="7032" spans="1:16" hidden="1">
      <c r="A7032" t="s">
        <v>26611</v>
      </c>
      <c r="B7032" s="1">
        <v>42144</v>
      </c>
      <c r="C7032" t="s">
        <v>26630</v>
      </c>
      <c r="D7032">
        <v>2</v>
      </c>
      <c r="E7032" t="s">
        <v>26631</v>
      </c>
      <c r="F7032" t="s">
        <v>13559</v>
      </c>
      <c r="G7032" t="s">
        <v>313</v>
      </c>
      <c r="H7032" t="s">
        <v>4355</v>
      </c>
      <c r="I7032" s="2">
        <v>198.68</v>
      </c>
      <c r="J7032" s="5"/>
      <c r="L7032" s="5"/>
      <c r="M7032" s="2">
        <f t="shared" si="109"/>
        <v>-603368.15999999887</v>
      </c>
      <c r="P7032"/>
    </row>
    <row r="7033" spans="1:16" hidden="1">
      <c r="A7033" t="s">
        <v>26637</v>
      </c>
      <c r="B7033" s="1">
        <v>42144</v>
      </c>
      <c r="C7033" t="s">
        <v>26651</v>
      </c>
      <c r="D7033">
        <v>2</v>
      </c>
      <c r="E7033" t="s">
        <v>26652</v>
      </c>
      <c r="F7033" t="s">
        <v>7054</v>
      </c>
      <c r="G7033" t="s">
        <v>4</v>
      </c>
      <c r="H7033" t="s">
        <v>2054</v>
      </c>
      <c r="I7033" s="2">
        <v>400.2</v>
      </c>
      <c r="J7033" s="5"/>
      <c r="L7033" s="5"/>
      <c r="M7033" s="2">
        <f t="shared" si="109"/>
        <v>-602967.95999999892</v>
      </c>
      <c r="P7033"/>
    </row>
    <row r="7034" spans="1:16" hidden="1">
      <c r="A7034" t="s">
        <v>26660</v>
      </c>
      <c r="B7034" s="1">
        <v>42144</v>
      </c>
      <c r="C7034" t="s">
        <v>6</v>
      </c>
      <c r="D7034">
        <v>1</v>
      </c>
      <c r="E7034" t="s">
        <v>26674</v>
      </c>
      <c r="F7034" t="s">
        <v>13610</v>
      </c>
      <c r="G7034" t="s">
        <v>4</v>
      </c>
      <c r="H7034" t="s">
        <v>5417</v>
      </c>
      <c r="I7034" s="2">
        <v>7845.71</v>
      </c>
      <c r="J7034" s="5"/>
      <c r="L7034" s="5"/>
      <c r="M7034" s="2">
        <f t="shared" si="109"/>
        <v>-595122.24999999895</v>
      </c>
      <c r="P7034"/>
    </row>
    <row r="7035" spans="1:16" hidden="1">
      <c r="A7035" t="s">
        <v>26679</v>
      </c>
      <c r="B7035" s="1">
        <v>42144</v>
      </c>
      <c r="C7035" t="s">
        <v>26693</v>
      </c>
      <c r="D7035">
        <v>2</v>
      </c>
      <c r="E7035" t="s">
        <v>26694</v>
      </c>
      <c r="F7035" t="s">
        <v>7054</v>
      </c>
      <c r="G7035" t="s">
        <v>4</v>
      </c>
      <c r="H7035" t="s">
        <v>290</v>
      </c>
      <c r="J7035" s="5"/>
      <c r="K7035" s="2">
        <v>27</v>
      </c>
      <c r="L7035" s="5"/>
      <c r="M7035" s="2">
        <f t="shared" si="109"/>
        <v>-595149.24999999895</v>
      </c>
      <c r="P7035"/>
    </row>
    <row r="7036" spans="1:16" hidden="1">
      <c r="A7036" t="s">
        <v>26679</v>
      </c>
      <c r="B7036" s="1">
        <v>42144</v>
      </c>
      <c r="C7036" t="s">
        <v>26693</v>
      </c>
      <c r="D7036">
        <v>2</v>
      </c>
      <c r="E7036" t="s">
        <v>26694</v>
      </c>
      <c r="F7036" t="s">
        <v>7054</v>
      </c>
      <c r="G7036" t="s">
        <v>4</v>
      </c>
      <c r="H7036" t="s">
        <v>290</v>
      </c>
      <c r="I7036" s="2">
        <v>200.01</v>
      </c>
      <c r="J7036" s="5"/>
      <c r="L7036" s="5"/>
      <c r="M7036" s="2">
        <f t="shared" si="109"/>
        <v>-594949.23999999894</v>
      </c>
      <c r="P7036"/>
    </row>
    <row r="7037" spans="1:16" hidden="1">
      <c r="A7037" t="s">
        <v>26701</v>
      </c>
      <c r="B7037" s="1">
        <v>42144</v>
      </c>
      <c r="D7037">
        <v>1</v>
      </c>
      <c r="E7037" t="s">
        <v>26719</v>
      </c>
      <c r="F7037" t="s">
        <v>13565</v>
      </c>
      <c r="G7037" t="s">
        <v>4</v>
      </c>
      <c r="H7037" t="s">
        <v>26720</v>
      </c>
      <c r="I7037" s="2">
        <v>5000</v>
      </c>
      <c r="J7037" s="5"/>
      <c r="L7037" s="5"/>
      <c r="M7037" s="2">
        <f t="shared" si="109"/>
        <v>-589949.23999999894</v>
      </c>
      <c r="P7037"/>
    </row>
    <row r="7038" spans="1:16" hidden="1">
      <c r="A7038" t="s">
        <v>26727</v>
      </c>
      <c r="B7038" s="1">
        <v>42144</v>
      </c>
      <c r="C7038" t="s">
        <v>26741</v>
      </c>
      <c r="D7038">
        <v>1</v>
      </c>
      <c r="E7038" t="s">
        <v>26742</v>
      </c>
      <c r="F7038" t="s">
        <v>13565</v>
      </c>
      <c r="G7038" t="s">
        <v>4</v>
      </c>
      <c r="H7038" t="s">
        <v>26743</v>
      </c>
      <c r="I7038" s="2">
        <v>276536.65999999997</v>
      </c>
      <c r="J7038" s="5"/>
      <c r="L7038" s="5"/>
      <c r="M7038" s="2">
        <f t="shared" si="109"/>
        <v>-313412.57999999897</v>
      </c>
      <c r="P7038"/>
    </row>
    <row r="7039" spans="1:16" hidden="1">
      <c r="A7039" t="s">
        <v>26750</v>
      </c>
      <c r="B7039" s="1">
        <v>42144</v>
      </c>
      <c r="C7039" t="s">
        <v>26769</v>
      </c>
      <c r="D7039">
        <v>2</v>
      </c>
      <c r="E7039" t="s">
        <v>26770</v>
      </c>
      <c r="F7039" t="s">
        <v>7054</v>
      </c>
      <c r="G7039" t="s">
        <v>4</v>
      </c>
      <c r="H7039" t="s">
        <v>6907</v>
      </c>
      <c r="I7039" s="2">
        <v>1840</v>
      </c>
      <c r="J7039" s="5"/>
      <c r="L7039" s="5"/>
      <c r="M7039" s="2">
        <f t="shared" si="109"/>
        <v>-311572.57999999897</v>
      </c>
      <c r="P7039"/>
    </row>
    <row r="7040" spans="1:16" hidden="1">
      <c r="A7040" t="s">
        <v>26777</v>
      </c>
      <c r="B7040" s="1">
        <v>42144</v>
      </c>
      <c r="C7040" t="s">
        <v>26791</v>
      </c>
      <c r="D7040">
        <v>1</v>
      </c>
      <c r="E7040" t="s">
        <v>26792</v>
      </c>
      <c r="F7040" t="s">
        <v>13565</v>
      </c>
      <c r="G7040" t="s">
        <v>4</v>
      </c>
      <c r="H7040" t="s">
        <v>26793</v>
      </c>
      <c r="I7040" s="2">
        <v>207000</v>
      </c>
      <c r="J7040" s="5"/>
      <c r="L7040" s="5"/>
      <c r="M7040" s="2">
        <f t="shared" si="109"/>
        <v>-104572.57999999897</v>
      </c>
      <c r="P7040"/>
    </row>
    <row r="7041" spans="1:16" hidden="1">
      <c r="A7041" t="s">
        <v>26796</v>
      </c>
      <c r="B7041" s="1">
        <v>42144</v>
      </c>
      <c r="C7041" t="s">
        <v>26810</v>
      </c>
      <c r="D7041">
        <v>2</v>
      </c>
      <c r="E7041" t="s">
        <v>26811</v>
      </c>
      <c r="F7041" t="s">
        <v>7054</v>
      </c>
      <c r="G7041" t="s">
        <v>4</v>
      </c>
      <c r="H7041" t="s">
        <v>5447</v>
      </c>
      <c r="I7041" s="2">
        <v>329.6</v>
      </c>
      <c r="J7041" s="5"/>
      <c r="L7041" s="5"/>
      <c r="M7041" s="2">
        <f t="shared" si="109"/>
        <v>-104242.97999999896</v>
      </c>
      <c r="P7041"/>
    </row>
    <row r="7042" spans="1:16" hidden="1">
      <c r="A7042" t="s">
        <v>26815</v>
      </c>
      <c r="B7042" s="1">
        <v>42144</v>
      </c>
      <c r="C7042" t="s">
        <v>18</v>
      </c>
      <c r="D7042">
        <v>2</v>
      </c>
      <c r="E7042" t="s">
        <v>26828</v>
      </c>
      <c r="F7042" t="s">
        <v>13559</v>
      </c>
      <c r="G7042" t="s">
        <v>479</v>
      </c>
      <c r="H7042" t="s">
        <v>3853</v>
      </c>
      <c r="J7042" s="5"/>
      <c r="K7042" s="2">
        <v>332.82</v>
      </c>
      <c r="L7042" s="5"/>
      <c r="M7042" s="2">
        <f t="shared" si="109"/>
        <v>-104575.79999999897</v>
      </c>
      <c r="P7042"/>
    </row>
    <row r="7043" spans="1:16" hidden="1">
      <c r="A7043" t="s">
        <v>26815</v>
      </c>
      <c r="B7043" s="1">
        <v>42144</v>
      </c>
      <c r="C7043" t="s">
        <v>18</v>
      </c>
      <c r="D7043">
        <v>2</v>
      </c>
      <c r="E7043" t="s">
        <v>26828</v>
      </c>
      <c r="F7043" t="s">
        <v>13559</v>
      </c>
      <c r="G7043" t="s">
        <v>479</v>
      </c>
      <c r="H7043" t="s">
        <v>3853</v>
      </c>
      <c r="I7043" s="2">
        <v>332.82</v>
      </c>
      <c r="J7043" s="5"/>
      <c r="L7043" s="5"/>
      <c r="M7043" s="2">
        <f t="shared" si="109"/>
        <v>-104242.97999999896</v>
      </c>
      <c r="P7043"/>
    </row>
    <row r="7044" spans="1:16" hidden="1">
      <c r="A7044" t="s">
        <v>26835</v>
      </c>
      <c r="B7044" s="1">
        <v>42144</v>
      </c>
      <c r="C7044" t="s">
        <v>18</v>
      </c>
      <c r="D7044">
        <v>2</v>
      </c>
      <c r="E7044" t="s">
        <v>26850</v>
      </c>
      <c r="F7044" t="s">
        <v>13559</v>
      </c>
      <c r="G7044" t="s">
        <v>479</v>
      </c>
      <c r="H7044" t="s">
        <v>488</v>
      </c>
      <c r="I7044" s="2">
        <v>42.06</v>
      </c>
      <c r="J7044" s="5"/>
      <c r="L7044" s="5"/>
      <c r="M7044" s="2">
        <f t="shared" si="109"/>
        <v>-104200.91999999897</v>
      </c>
      <c r="P7044"/>
    </row>
    <row r="7045" spans="1:16" hidden="1">
      <c r="A7045" t="s">
        <v>26855</v>
      </c>
      <c r="B7045" s="1">
        <v>42144</v>
      </c>
      <c r="C7045" t="s">
        <v>26864</v>
      </c>
      <c r="D7045">
        <v>2</v>
      </c>
      <c r="E7045" t="s">
        <v>26865</v>
      </c>
      <c r="F7045" t="s">
        <v>7054</v>
      </c>
      <c r="G7045" t="s">
        <v>4</v>
      </c>
      <c r="H7045" t="s">
        <v>4433</v>
      </c>
      <c r="I7045" s="2">
        <v>400</v>
      </c>
      <c r="J7045" s="5"/>
      <c r="L7045" s="5"/>
      <c r="M7045" s="2">
        <f t="shared" si="109"/>
        <v>-103800.91999999897</v>
      </c>
      <c r="P7045"/>
    </row>
    <row r="7046" spans="1:16" hidden="1">
      <c r="A7046" t="s">
        <v>26869</v>
      </c>
      <c r="B7046" s="1">
        <v>42144</v>
      </c>
      <c r="C7046" t="s">
        <v>18</v>
      </c>
      <c r="D7046">
        <v>2</v>
      </c>
      <c r="E7046" t="s">
        <v>26877</v>
      </c>
      <c r="F7046" t="s">
        <v>13559</v>
      </c>
      <c r="G7046" t="s">
        <v>313</v>
      </c>
      <c r="H7046" t="s">
        <v>488</v>
      </c>
      <c r="I7046" s="2">
        <v>42.06</v>
      </c>
      <c r="J7046" s="5"/>
      <c r="L7046" s="5"/>
      <c r="M7046" s="2">
        <f t="shared" si="109"/>
        <v>-103758.85999999897</v>
      </c>
      <c r="P7046"/>
    </row>
    <row r="7047" spans="1:16" hidden="1">
      <c r="A7047" t="s">
        <v>26883</v>
      </c>
      <c r="B7047" s="1">
        <v>42144</v>
      </c>
      <c r="C7047" t="s">
        <v>7335</v>
      </c>
      <c r="D7047">
        <v>2</v>
      </c>
      <c r="E7047" t="s">
        <v>26897</v>
      </c>
      <c r="F7047" t="s">
        <v>7054</v>
      </c>
      <c r="G7047" t="s">
        <v>4</v>
      </c>
      <c r="H7047" t="s">
        <v>6703</v>
      </c>
      <c r="J7047" s="5"/>
      <c r="K7047" s="2">
        <v>5590</v>
      </c>
      <c r="L7047" s="5"/>
      <c r="M7047" s="2">
        <f t="shared" si="109"/>
        <v>-109348.85999999897</v>
      </c>
      <c r="P7047"/>
    </row>
    <row r="7048" spans="1:16" hidden="1">
      <c r="A7048" t="s">
        <v>26883</v>
      </c>
      <c r="B7048" s="1">
        <v>42144</v>
      </c>
      <c r="C7048" t="s">
        <v>7335</v>
      </c>
      <c r="D7048">
        <v>2</v>
      </c>
      <c r="E7048" t="s">
        <v>26897</v>
      </c>
      <c r="F7048" t="s">
        <v>7054</v>
      </c>
      <c r="G7048" t="s">
        <v>4</v>
      </c>
      <c r="H7048" t="s">
        <v>6703</v>
      </c>
      <c r="I7048" s="2">
        <v>5589.99</v>
      </c>
      <c r="J7048" s="5"/>
      <c r="L7048" s="5"/>
      <c r="M7048" s="2">
        <f t="shared" si="109"/>
        <v>-103758.86999999896</v>
      </c>
      <c r="P7048"/>
    </row>
    <row r="7049" spans="1:16" hidden="1">
      <c r="A7049" t="s">
        <v>26903</v>
      </c>
      <c r="B7049" s="1">
        <v>42144</v>
      </c>
      <c r="C7049" t="s">
        <v>26917</v>
      </c>
      <c r="D7049">
        <v>2</v>
      </c>
      <c r="E7049" t="s">
        <v>26918</v>
      </c>
      <c r="F7049" t="s">
        <v>13559</v>
      </c>
      <c r="G7049" t="s">
        <v>313</v>
      </c>
      <c r="H7049" t="s">
        <v>6085</v>
      </c>
      <c r="J7049" s="5"/>
      <c r="K7049" s="2">
        <v>500</v>
      </c>
      <c r="L7049" s="5"/>
      <c r="M7049" s="2">
        <f t="shared" ref="M7049:M7112" si="110">+M7048+I7049-K7049</f>
        <v>-104258.86999999896</v>
      </c>
      <c r="P7049"/>
    </row>
    <row r="7050" spans="1:16" hidden="1">
      <c r="A7050" t="s">
        <v>26903</v>
      </c>
      <c r="B7050" s="1">
        <v>42144</v>
      </c>
      <c r="C7050" t="s">
        <v>26917</v>
      </c>
      <c r="D7050">
        <v>2</v>
      </c>
      <c r="E7050" t="s">
        <v>26918</v>
      </c>
      <c r="F7050" t="s">
        <v>13559</v>
      </c>
      <c r="G7050" t="s">
        <v>313</v>
      </c>
      <c r="H7050" t="s">
        <v>6085</v>
      </c>
      <c r="I7050" s="2">
        <v>929.74</v>
      </c>
      <c r="J7050" s="5"/>
      <c r="L7050" s="5"/>
      <c r="M7050" s="2">
        <f t="shared" si="110"/>
        <v>-103329.12999999896</v>
      </c>
      <c r="P7050"/>
    </row>
    <row r="7051" spans="1:16" hidden="1">
      <c r="A7051" t="s">
        <v>26923</v>
      </c>
      <c r="B7051" s="1">
        <v>42144</v>
      </c>
      <c r="C7051" t="s">
        <v>18</v>
      </c>
      <c r="D7051">
        <v>2</v>
      </c>
      <c r="E7051" t="s">
        <v>26937</v>
      </c>
      <c r="F7051" t="s">
        <v>13559</v>
      </c>
      <c r="G7051" t="s">
        <v>479</v>
      </c>
      <c r="H7051" t="s">
        <v>26938</v>
      </c>
      <c r="I7051" s="2">
        <v>244.04</v>
      </c>
      <c r="J7051" s="5"/>
      <c r="L7051" s="5"/>
      <c r="M7051" s="2">
        <f t="shared" si="110"/>
        <v>-103085.08999999896</v>
      </c>
      <c r="P7051"/>
    </row>
    <row r="7052" spans="1:16" hidden="1">
      <c r="A7052" t="s">
        <v>26944</v>
      </c>
      <c r="B7052" s="1">
        <v>42144</v>
      </c>
      <c r="C7052" t="s">
        <v>26958</v>
      </c>
      <c r="D7052">
        <v>2</v>
      </c>
      <c r="E7052" t="s">
        <v>26959</v>
      </c>
      <c r="F7052" t="s">
        <v>7054</v>
      </c>
      <c r="G7052" t="s">
        <v>4</v>
      </c>
      <c r="H7052" t="s">
        <v>26960</v>
      </c>
      <c r="I7052" s="2">
        <v>3030</v>
      </c>
      <c r="J7052" s="5"/>
      <c r="L7052" s="5"/>
      <c r="M7052" s="2">
        <f t="shared" si="110"/>
        <v>-100055.08999999896</v>
      </c>
      <c r="P7052"/>
    </row>
    <row r="7053" spans="1:16" hidden="1">
      <c r="A7053" t="s">
        <v>26967</v>
      </c>
      <c r="B7053" s="1">
        <v>42144</v>
      </c>
      <c r="C7053" t="s">
        <v>16987</v>
      </c>
      <c r="D7053">
        <v>1</v>
      </c>
      <c r="E7053" t="s">
        <v>26981</v>
      </c>
      <c r="F7053" t="s">
        <v>13565</v>
      </c>
      <c r="G7053" t="s">
        <v>4</v>
      </c>
      <c r="H7053" t="s">
        <v>6975</v>
      </c>
      <c r="I7053" s="2">
        <v>100000</v>
      </c>
      <c r="J7053" s="5"/>
      <c r="L7053" s="5"/>
      <c r="M7053" s="2">
        <f t="shared" si="110"/>
        <v>-55.089999998963322</v>
      </c>
      <c r="P7053"/>
    </row>
    <row r="7054" spans="1:16" hidden="1">
      <c r="A7054" t="s">
        <v>26988</v>
      </c>
      <c r="B7054" s="1">
        <v>42144</v>
      </c>
      <c r="C7054" t="s">
        <v>27003</v>
      </c>
      <c r="D7054">
        <v>2</v>
      </c>
      <c r="E7054" t="s">
        <v>27004</v>
      </c>
      <c r="F7054" t="s">
        <v>7054</v>
      </c>
      <c r="G7054" t="s">
        <v>4</v>
      </c>
      <c r="H7054" t="s">
        <v>27005</v>
      </c>
      <c r="I7054" s="2">
        <v>1840</v>
      </c>
      <c r="J7054" s="5"/>
      <c r="L7054" s="5"/>
      <c r="M7054" s="2">
        <f t="shared" si="110"/>
        <v>1784.9100000010367</v>
      </c>
      <c r="P7054"/>
    </row>
    <row r="7055" spans="1:16" hidden="1">
      <c r="A7055" t="s">
        <v>27015</v>
      </c>
      <c r="B7055" s="1">
        <v>42144</v>
      </c>
      <c r="C7055" t="s">
        <v>27029</v>
      </c>
      <c r="D7055">
        <v>2</v>
      </c>
      <c r="E7055" t="s">
        <v>27030</v>
      </c>
      <c r="F7055" t="s">
        <v>7054</v>
      </c>
      <c r="G7055" t="s">
        <v>4</v>
      </c>
      <c r="H7055" t="s">
        <v>353</v>
      </c>
      <c r="I7055" s="2">
        <v>1025</v>
      </c>
      <c r="J7055" s="5"/>
      <c r="L7055" s="5"/>
      <c r="M7055" s="2">
        <f t="shared" si="110"/>
        <v>2809.9100000010367</v>
      </c>
      <c r="P7055"/>
    </row>
    <row r="7056" spans="1:16" hidden="1">
      <c r="A7056" t="s">
        <v>27039</v>
      </c>
      <c r="B7056" s="1">
        <v>42144</v>
      </c>
      <c r="C7056" t="s">
        <v>27051</v>
      </c>
      <c r="D7056">
        <v>2</v>
      </c>
      <c r="E7056" t="s">
        <v>27052</v>
      </c>
      <c r="F7056" t="s">
        <v>13559</v>
      </c>
      <c r="G7056" t="s">
        <v>313</v>
      </c>
      <c r="H7056" t="s">
        <v>4433</v>
      </c>
      <c r="J7056" s="5"/>
      <c r="K7056" s="2">
        <v>7001.25</v>
      </c>
      <c r="L7056" s="5"/>
      <c r="M7056" s="2">
        <f t="shared" si="110"/>
        <v>-4191.3399999989633</v>
      </c>
      <c r="P7056"/>
    </row>
    <row r="7057" spans="1:16" hidden="1">
      <c r="A7057" t="s">
        <v>27039</v>
      </c>
      <c r="B7057" s="1">
        <v>42144</v>
      </c>
      <c r="C7057" t="s">
        <v>27051</v>
      </c>
      <c r="D7057">
        <v>2</v>
      </c>
      <c r="E7057" t="s">
        <v>27052</v>
      </c>
      <c r="F7057" t="s">
        <v>13559</v>
      </c>
      <c r="G7057" t="s">
        <v>313</v>
      </c>
      <c r="H7057" t="s">
        <v>4433</v>
      </c>
      <c r="I7057" s="2">
        <v>7001.25</v>
      </c>
      <c r="J7057" s="5"/>
      <c r="L7057" s="5"/>
      <c r="M7057" s="2">
        <f t="shared" si="110"/>
        <v>2809.9100000010367</v>
      </c>
      <c r="P7057"/>
    </row>
    <row r="7058" spans="1:16" hidden="1">
      <c r="A7058" t="s">
        <v>27061</v>
      </c>
      <c r="B7058" s="1">
        <v>42144</v>
      </c>
      <c r="C7058" t="s">
        <v>27074</v>
      </c>
      <c r="D7058">
        <v>2</v>
      </c>
      <c r="E7058" t="s">
        <v>27075</v>
      </c>
      <c r="F7058" t="s">
        <v>13559</v>
      </c>
      <c r="G7058" t="s">
        <v>313</v>
      </c>
      <c r="H7058" t="s">
        <v>290</v>
      </c>
      <c r="J7058" s="5"/>
      <c r="K7058" s="2">
        <v>400</v>
      </c>
      <c r="L7058" s="5"/>
      <c r="M7058" s="2">
        <f t="shared" si="110"/>
        <v>2409.9100000010367</v>
      </c>
      <c r="P7058"/>
    </row>
    <row r="7059" spans="1:16" hidden="1">
      <c r="A7059" t="s">
        <v>27061</v>
      </c>
      <c r="B7059" s="1">
        <v>42144</v>
      </c>
      <c r="C7059" t="s">
        <v>27074</v>
      </c>
      <c r="D7059">
        <v>2</v>
      </c>
      <c r="E7059" t="s">
        <v>27075</v>
      </c>
      <c r="F7059" t="s">
        <v>13559</v>
      </c>
      <c r="G7059" t="s">
        <v>313</v>
      </c>
      <c r="H7059" t="s">
        <v>290</v>
      </c>
      <c r="I7059" s="2">
        <v>400</v>
      </c>
      <c r="J7059" s="5"/>
      <c r="L7059" s="5"/>
      <c r="M7059" s="2">
        <f t="shared" si="110"/>
        <v>2809.9100000010367</v>
      </c>
      <c r="P7059"/>
    </row>
    <row r="7060" spans="1:16" hidden="1">
      <c r="A7060" t="s">
        <v>27083</v>
      </c>
      <c r="B7060" s="1">
        <v>42144</v>
      </c>
      <c r="C7060" t="s">
        <v>1</v>
      </c>
      <c r="D7060">
        <v>2</v>
      </c>
      <c r="E7060" t="s">
        <v>27096</v>
      </c>
      <c r="F7060" t="s">
        <v>13559</v>
      </c>
      <c r="G7060" t="s">
        <v>313</v>
      </c>
      <c r="H7060" t="s">
        <v>7044</v>
      </c>
      <c r="I7060" s="2">
        <v>1525.01</v>
      </c>
      <c r="J7060" s="5"/>
      <c r="L7060" s="5"/>
      <c r="M7060" s="2">
        <f t="shared" si="110"/>
        <v>4334.9200000010369</v>
      </c>
      <c r="P7060"/>
    </row>
    <row r="7061" spans="1:16" hidden="1">
      <c r="A7061" t="s">
        <v>27104</v>
      </c>
      <c r="B7061" s="1">
        <v>42144</v>
      </c>
      <c r="C7061" t="s">
        <v>27119</v>
      </c>
      <c r="D7061">
        <v>2</v>
      </c>
      <c r="E7061" t="s">
        <v>27120</v>
      </c>
      <c r="F7061" t="s">
        <v>7054</v>
      </c>
      <c r="G7061" t="s">
        <v>4</v>
      </c>
      <c r="H7061" t="s">
        <v>8287</v>
      </c>
      <c r="I7061" s="2">
        <v>1790.01</v>
      </c>
      <c r="J7061" s="5"/>
      <c r="L7061" s="5"/>
      <c r="M7061" s="2">
        <f t="shared" si="110"/>
        <v>6124.9300000010371</v>
      </c>
      <c r="P7061"/>
    </row>
    <row r="7062" spans="1:16" hidden="1">
      <c r="A7062" t="s">
        <v>27127</v>
      </c>
      <c r="B7062" s="1">
        <v>42144</v>
      </c>
      <c r="C7062" t="s">
        <v>27141</v>
      </c>
      <c r="D7062">
        <v>2</v>
      </c>
      <c r="E7062" t="s">
        <v>27142</v>
      </c>
      <c r="F7062" t="s">
        <v>7054</v>
      </c>
      <c r="G7062" t="s">
        <v>4</v>
      </c>
      <c r="H7062" t="s">
        <v>5442</v>
      </c>
      <c r="J7062" s="5"/>
      <c r="K7062" s="2">
        <v>600</v>
      </c>
      <c r="L7062" s="5"/>
      <c r="M7062" s="2">
        <f t="shared" si="110"/>
        <v>5524.9300000010371</v>
      </c>
      <c r="P7062"/>
    </row>
    <row r="7063" spans="1:16" hidden="1">
      <c r="A7063" t="s">
        <v>27127</v>
      </c>
      <c r="B7063" s="1">
        <v>42144</v>
      </c>
      <c r="C7063" t="s">
        <v>27141</v>
      </c>
      <c r="D7063">
        <v>2</v>
      </c>
      <c r="E7063" t="s">
        <v>27142</v>
      </c>
      <c r="F7063" t="s">
        <v>7054</v>
      </c>
      <c r="G7063" t="s">
        <v>4</v>
      </c>
      <c r="H7063" t="s">
        <v>5442</v>
      </c>
      <c r="I7063" s="2">
        <v>600</v>
      </c>
      <c r="J7063" s="5"/>
      <c r="L7063" s="5"/>
      <c r="M7063" s="2">
        <f t="shared" si="110"/>
        <v>6124.9300000010371</v>
      </c>
      <c r="N7063" s="26">
        <f>+M6979-M7063</f>
        <v>8905.9900000000525</v>
      </c>
      <c r="P7063"/>
    </row>
    <row r="7064" spans="1:16" hidden="1">
      <c r="A7064" t="s">
        <v>7094</v>
      </c>
      <c r="B7064" s="36">
        <v>42145</v>
      </c>
      <c r="C7064" s="35" t="s">
        <v>1</v>
      </c>
      <c r="D7064" s="35">
        <v>1</v>
      </c>
      <c r="E7064" s="35" t="s">
        <v>7098</v>
      </c>
      <c r="F7064" s="35" t="s">
        <v>16</v>
      </c>
      <c r="G7064" s="35" t="s">
        <v>4</v>
      </c>
      <c r="H7064" s="35" t="s">
        <v>7099</v>
      </c>
      <c r="I7064" s="11"/>
      <c r="J7064" s="12"/>
      <c r="K7064" s="11">
        <v>56000</v>
      </c>
      <c r="L7064" s="12"/>
      <c r="M7064" s="11">
        <f t="shared" si="110"/>
        <v>-49875.069999998959</v>
      </c>
      <c r="P7064"/>
    </row>
    <row r="7065" spans="1:16" hidden="1">
      <c r="A7065" t="s">
        <v>7100</v>
      </c>
      <c r="B7065" s="1">
        <v>42145</v>
      </c>
      <c r="C7065" t="s">
        <v>11</v>
      </c>
      <c r="D7065">
        <v>1</v>
      </c>
      <c r="E7065" t="s">
        <v>7106</v>
      </c>
      <c r="F7065" t="s">
        <v>16</v>
      </c>
      <c r="G7065" t="s">
        <v>4</v>
      </c>
      <c r="H7065" t="s">
        <v>7107</v>
      </c>
      <c r="J7065" s="5"/>
      <c r="K7065" s="2">
        <v>20000</v>
      </c>
      <c r="L7065" s="5"/>
      <c r="M7065" s="2">
        <f t="shared" si="110"/>
        <v>-69875.069999998959</v>
      </c>
      <c r="P7065"/>
    </row>
    <row r="7066" spans="1:16" hidden="1">
      <c r="A7066" t="s">
        <v>7115</v>
      </c>
      <c r="B7066" s="1">
        <v>42145</v>
      </c>
      <c r="C7066" t="s">
        <v>7117</v>
      </c>
      <c r="D7066">
        <v>1</v>
      </c>
      <c r="E7066" t="s">
        <v>7118</v>
      </c>
      <c r="F7066" t="s">
        <v>29</v>
      </c>
      <c r="G7066" t="s">
        <v>4</v>
      </c>
      <c r="H7066" t="s">
        <v>2119</v>
      </c>
      <c r="I7066" s="2">
        <v>344.24</v>
      </c>
      <c r="J7066" s="5"/>
      <c r="L7066" s="5"/>
      <c r="M7066" s="2">
        <f t="shared" si="110"/>
        <v>-69530.829999998954</v>
      </c>
      <c r="P7066"/>
    </row>
    <row r="7067" spans="1:16" hidden="1">
      <c r="A7067" t="s">
        <v>7125</v>
      </c>
      <c r="B7067" s="1">
        <v>42145</v>
      </c>
      <c r="C7067" t="s">
        <v>11</v>
      </c>
      <c r="D7067">
        <v>1</v>
      </c>
      <c r="E7067" t="s">
        <v>7129</v>
      </c>
      <c r="F7067" t="s">
        <v>13</v>
      </c>
      <c r="G7067" t="s">
        <v>4</v>
      </c>
      <c r="H7067" t="s">
        <v>7130</v>
      </c>
      <c r="J7067" s="5"/>
      <c r="K7067" s="2">
        <v>3030</v>
      </c>
      <c r="L7067" s="5"/>
      <c r="M7067" s="2">
        <f t="shared" si="110"/>
        <v>-72560.829999998954</v>
      </c>
      <c r="P7067"/>
    </row>
    <row r="7068" spans="1:16" hidden="1">
      <c r="A7068" t="s">
        <v>7172</v>
      </c>
      <c r="B7068" s="1">
        <v>42145</v>
      </c>
      <c r="C7068" t="s">
        <v>18</v>
      </c>
      <c r="D7068">
        <v>1</v>
      </c>
      <c r="E7068" t="s">
        <v>7175</v>
      </c>
      <c r="F7068" t="s">
        <v>13</v>
      </c>
      <c r="G7068" t="s">
        <v>4</v>
      </c>
      <c r="H7068" t="s">
        <v>7176</v>
      </c>
      <c r="J7068" s="5"/>
      <c r="K7068" s="2">
        <v>20000</v>
      </c>
      <c r="L7068" s="5"/>
      <c r="M7068" s="2">
        <f t="shared" si="110"/>
        <v>-92560.829999998954</v>
      </c>
      <c r="P7068"/>
    </row>
    <row r="7069" spans="1:16" hidden="1">
      <c r="A7069" t="s">
        <v>7201</v>
      </c>
      <c r="B7069" s="1">
        <v>42145</v>
      </c>
      <c r="C7069" t="s">
        <v>43</v>
      </c>
      <c r="D7069">
        <v>1</v>
      </c>
      <c r="E7069" t="s">
        <v>7206</v>
      </c>
      <c r="F7069" t="s">
        <v>45</v>
      </c>
      <c r="G7069" t="s">
        <v>4</v>
      </c>
      <c r="H7069" t="s">
        <v>7207</v>
      </c>
      <c r="J7069" s="5"/>
      <c r="K7069" s="2">
        <v>9313</v>
      </c>
      <c r="L7069" s="5"/>
      <c r="M7069" s="2">
        <f t="shared" si="110"/>
        <v>-101873.82999999895</v>
      </c>
      <c r="P7069"/>
    </row>
    <row r="7070" spans="1:16" hidden="1">
      <c r="A7070" t="s">
        <v>7208</v>
      </c>
      <c r="B7070" s="1">
        <v>42145</v>
      </c>
      <c r="C7070" t="s">
        <v>1</v>
      </c>
      <c r="D7070">
        <v>1</v>
      </c>
      <c r="E7070" t="s">
        <v>7212</v>
      </c>
      <c r="F7070" t="s">
        <v>13</v>
      </c>
      <c r="G7070" t="s">
        <v>4</v>
      </c>
      <c r="H7070" t="s">
        <v>7213</v>
      </c>
      <c r="J7070" s="5"/>
      <c r="K7070" s="2">
        <v>80000</v>
      </c>
      <c r="L7070" s="5"/>
      <c r="M7070" s="2">
        <f t="shared" si="110"/>
        <v>-181873.82999999897</v>
      </c>
      <c r="P7070"/>
    </row>
    <row r="7071" spans="1:16" hidden="1">
      <c r="A7071" t="s">
        <v>7216</v>
      </c>
      <c r="B7071" s="1">
        <v>42145</v>
      </c>
      <c r="C7071" t="s">
        <v>1</v>
      </c>
      <c r="D7071">
        <v>1</v>
      </c>
      <c r="E7071" t="s">
        <v>7218</v>
      </c>
      <c r="F7071" t="s">
        <v>16</v>
      </c>
      <c r="G7071" t="s">
        <v>4</v>
      </c>
      <c r="H7071" t="s">
        <v>6975</v>
      </c>
      <c r="J7071" s="5"/>
      <c r="K7071" s="2">
        <v>110000</v>
      </c>
      <c r="L7071" s="5"/>
      <c r="M7071" s="2">
        <f t="shared" si="110"/>
        <v>-291873.82999999897</v>
      </c>
      <c r="P7071"/>
    </row>
    <row r="7072" spans="1:16" hidden="1">
      <c r="A7072" t="s">
        <v>7219</v>
      </c>
      <c r="B7072" s="1">
        <v>42145</v>
      </c>
      <c r="C7072" t="s">
        <v>43</v>
      </c>
      <c r="D7072">
        <v>1</v>
      </c>
      <c r="E7072" t="s">
        <v>7221</v>
      </c>
      <c r="F7072" t="s">
        <v>228</v>
      </c>
      <c r="G7072" t="s">
        <v>4</v>
      </c>
      <c r="H7072" t="s">
        <v>7222</v>
      </c>
      <c r="J7072" s="5"/>
      <c r="K7072" s="2">
        <v>33280</v>
      </c>
      <c r="L7072" s="5"/>
      <c r="M7072" s="2">
        <f t="shared" si="110"/>
        <v>-325153.82999999897</v>
      </c>
      <c r="P7072"/>
    </row>
    <row r="7073" spans="1:16" hidden="1">
      <c r="A7073" t="s">
        <v>7227</v>
      </c>
      <c r="B7073" s="1">
        <v>42145</v>
      </c>
      <c r="C7073" t="s">
        <v>5677</v>
      </c>
      <c r="D7073">
        <v>1</v>
      </c>
      <c r="E7073" t="s">
        <v>7230</v>
      </c>
      <c r="F7073" t="s">
        <v>13</v>
      </c>
      <c r="G7073" t="s">
        <v>4</v>
      </c>
      <c r="H7073" t="s">
        <v>7231</v>
      </c>
      <c r="J7073" s="5"/>
      <c r="K7073" s="2">
        <v>1840</v>
      </c>
      <c r="L7073" s="5"/>
      <c r="M7073" s="2">
        <f t="shared" si="110"/>
        <v>-326993.82999999897</v>
      </c>
      <c r="P7073"/>
    </row>
    <row r="7074" spans="1:16" hidden="1">
      <c r="A7074" t="s">
        <v>7234</v>
      </c>
      <c r="B7074" s="1">
        <v>42145</v>
      </c>
      <c r="C7074" t="s">
        <v>7239</v>
      </c>
      <c r="D7074">
        <v>1</v>
      </c>
      <c r="E7074" t="s">
        <v>7240</v>
      </c>
      <c r="F7074" t="s">
        <v>29</v>
      </c>
      <c r="G7074" t="s">
        <v>4</v>
      </c>
      <c r="H7074" t="s">
        <v>7241</v>
      </c>
      <c r="I7074" s="2">
        <v>67.5</v>
      </c>
      <c r="J7074" s="5"/>
      <c r="L7074" s="5"/>
      <c r="M7074" s="2">
        <f t="shared" si="110"/>
        <v>-326926.32999999897</v>
      </c>
      <c r="P7074"/>
    </row>
    <row r="7075" spans="1:16" hidden="1">
      <c r="A7075" t="s">
        <v>7269</v>
      </c>
      <c r="B7075" s="1">
        <v>42145</v>
      </c>
      <c r="C7075" t="s">
        <v>7276</v>
      </c>
      <c r="D7075">
        <v>1</v>
      </c>
      <c r="E7075" t="s">
        <v>7277</v>
      </c>
      <c r="F7075" t="s">
        <v>29</v>
      </c>
      <c r="G7075" t="s">
        <v>4</v>
      </c>
      <c r="H7075" t="s">
        <v>7278</v>
      </c>
      <c r="I7075" s="2">
        <v>4000</v>
      </c>
      <c r="J7075" s="5"/>
      <c r="L7075" s="5"/>
      <c r="M7075" s="2">
        <f t="shared" si="110"/>
        <v>-322926.32999999897</v>
      </c>
      <c r="P7075"/>
    </row>
    <row r="7076" spans="1:16" hidden="1">
      <c r="A7076" t="s">
        <v>7331</v>
      </c>
      <c r="B7076" s="1">
        <v>42145</v>
      </c>
      <c r="C7076" t="s">
        <v>7335</v>
      </c>
      <c r="D7076">
        <v>2</v>
      </c>
      <c r="E7076" t="s">
        <v>7336</v>
      </c>
      <c r="F7076" t="s">
        <v>78</v>
      </c>
      <c r="G7076" t="s">
        <v>4</v>
      </c>
      <c r="H7076" t="s">
        <v>6703</v>
      </c>
      <c r="J7076" s="5"/>
      <c r="K7076" s="2">
        <v>5589.99</v>
      </c>
      <c r="L7076" s="5"/>
      <c r="M7076" s="2">
        <f t="shared" si="110"/>
        <v>-328516.31999999896</v>
      </c>
      <c r="P7076"/>
    </row>
    <row r="7077" spans="1:16" hidden="1">
      <c r="A7077" t="s">
        <v>7331</v>
      </c>
      <c r="B7077" s="1">
        <v>42145</v>
      </c>
      <c r="C7077" t="s">
        <v>7335</v>
      </c>
      <c r="D7077">
        <v>2</v>
      </c>
      <c r="E7077" t="s">
        <v>7336</v>
      </c>
      <c r="F7077" t="s">
        <v>78</v>
      </c>
      <c r="G7077" t="s">
        <v>4</v>
      </c>
      <c r="H7077" t="s">
        <v>6703</v>
      </c>
      <c r="I7077" s="2">
        <v>5590</v>
      </c>
      <c r="J7077" s="5"/>
      <c r="L7077" s="5"/>
      <c r="M7077" s="2">
        <f t="shared" si="110"/>
        <v>-322926.31999999896</v>
      </c>
      <c r="P7077"/>
    </row>
    <row r="7078" spans="1:16" hidden="1">
      <c r="A7078" t="s">
        <v>7341</v>
      </c>
      <c r="B7078" s="1">
        <v>42145</v>
      </c>
      <c r="C7078" t="s">
        <v>529</v>
      </c>
      <c r="D7078">
        <v>1</v>
      </c>
      <c r="E7078" t="s">
        <v>7346</v>
      </c>
      <c r="F7078" t="s">
        <v>13</v>
      </c>
      <c r="G7078" t="s">
        <v>4</v>
      </c>
      <c r="H7078" t="s">
        <v>7347</v>
      </c>
      <c r="J7078" s="5"/>
      <c r="K7078" s="2">
        <v>20000</v>
      </c>
      <c r="L7078" s="5"/>
      <c r="M7078" s="2">
        <f t="shared" si="110"/>
        <v>-342926.31999999896</v>
      </c>
      <c r="P7078"/>
    </row>
    <row r="7079" spans="1:16" hidden="1">
      <c r="A7079" t="s">
        <v>7348</v>
      </c>
      <c r="B7079" s="1">
        <v>42145</v>
      </c>
      <c r="C7079" t="s">
        <v>43</v>
      </c>
      <c r="D7079">
        <v>1</v>
      </c>
      <c r="E7079" t="s">
        <v>7353</v>
      </c>
      <c r="F7079" t="s">
        <v>16</v>
      </c>
      <c r="G7079" t="s">
        <v>4</v>
      </c>
      <c r="H7079" t="s">
        <v>7354</v>
      </c>
      <c r="J7079" s="5"/>
      <c r="K7079" s="2">
        <v>1025</v>
      </c>
      <c r="L7079" s="5"/>
      <c r="M7079" s="2">
        <f t="shared" si="110"/>
        <v>-343951.31999999896</v>
      </c>
      <c r="P7079"/>
    </row>
    <row r="7080" spans="1:16" hidden="1">
      <c r="A7080" t="s">
        <v>7355</v>
      </c>
      <c r="B7080" s="1">
        <v>42145</v>
      </c>
      <c r="C7080" t="s">
        <v>7361</v>
      </c>
      <c r="D7080">
        <v>2</v>
      </c>
      <c r="E7080" t="s">
        <v>7362</v>
      </c>
      <c r="F7080" t="s">
        <v>78</v>
      </c>
      <c r="G7080" t="s">
        <v>4</v>
      </c>
      <c r="H7080" t="s">
        <v>7363</v>
      </c>
      <c r="J7080" s="5"/>
      <c r="K7080" s="2">
        <v>4100</v>
      </c>
      <c r="L7080" s="5"/>
      <c r="M7080" s="2">
        <f t="shared" si="110"/>
        <v>-348051.31999999896</v>
      </c>
      <c r="P7080"/>
    </row>
    <row r="7081" spans="1:16" hidden="1">
      <c r="A7081" t="s">
        <v>7364</v>
      </c>
      <c r="B7081" s="1">
        <v>42145</v>
      </c>
      <c r="C7081" t="s">
        <v>11</v>
      </c>
      <c r="D7081">
        <v>1</v>
      </c>
      <c r="E7081" t="s">
        <v>7368</v>
      </c>
      <c r="F7081" t="s">
        <v>13</v>
      </c>
      <c r="G7081" t="s">
        <v>4</v>
      </c>
      <c r="H7081" t="s">
        <v>7369</v>
      </c>
      <c r="J7081" s="5"/>
      <c r="K7081" s="2">
        <v>4614.97</v>
      </c>
      <c r="L7081" s="5"/>
      <c r="M7081" s="2">
        <f t="shared" si="110"/>
        <v>-352666.28999999893</v>
      </c>
      <c r="P7081"/>
    </row>
    <row r="7082" spans="1:16" hidden="1">
      <c r="A7082" t="s">
        <v>7370</v>
      </c>
      <c r="B7082" s="1">
        <v>42145</v>
      </c>
      <c r="C7082" t="s">
        <v>6</v>
      </c>
      <c r="D7082">
        <v>1</v>
      </c>
      <c r="E7082" t="s">
        <v>7374</v>
      </c>
      <c r="F7082" t="s">
        <v>29</v>
      </c>
      <c r="G7082" t="s">
        <v>4</v>
      </c>
      <c r="H7082" t="s">
        <v>7375</v>
      </c>
      <c r="I7082" s="2">
        <v>16447.7</v>
      </c>
      <c r="J7082" s="5"/>
      <c r="L7082" s="5"/>
      <c r="M7082" s="2">
        <f t="shared" si="110"/>
        <v>-336218.58999999892</v>
      </c>
      <c r="P7082"/>
    </row>
    <row r="7083" spans="1:16" hidden="1">
      <c r="A7083" t="s">
        <v>7400</v>
      </c>
      <c r="B7083" s="1">
        <v>42145</v>
      </c>
      <c r="C7083" t="s">
        <v>6</v>
      </c>
      <c r="D7083">
        <v>1</v>
      </c>
      <c r="E7083" t="s">
        <v>7402</v>
      </c>
      <c r="F7083" t="s">
        <v>29</v>
      </c>
      <c r="G7083" t="s">
        <v>4</v>
      </c>
      <c r="H7083" t="s">
        <v>7403</v>
      </c>
      <c r="I7083" s="2">
        <v>356.19</v>
      </c>
      <c r="J7083" s="5"/>
      <c r="L7083" s="5"/>
      <c r="M7083" s="2">
        <f t="shared" si="110"/>
        <v>-335862.39999999892</v>
      </c>
      <c r="P7083"/>
    </row>
    <row r="7084" spans="1:16" hidden="1">
      <c r="A7084" t="s">
        <v>7404</v>
      </c>
      <c r="B7084" s="1">
        <v>42145</v>
      </c>
      <c r="C7084" t="s">
        <v>43</v>
      </c>
      <c r="D7084">
        <v>1</v>
      </c>
      <c r="E7084" t="s">
        <v>7407</v>
      </c>
      <c r="F7084" t="s">
        <v>67</v>
      </c>
      <c r="G7084" t="s">
        <v>4</v>
      </c>
      <c r="H7084" t="s">
        <v>673</v>
      </c>
      <c r="J7084" s="5"/>
      <c r="K7084" s="2">
        <v>120000</v>
      </c>
      <c r="L7084" s="5"/>
      <c r="M7084" s="2">
        <f t="shared" si="110"/>
        <v>-455862.39999999892</v>
      </c>
      <c r="P7084"/>
    </row>
    <row r="7085" spans="1:16" hidden="1">
      <c r="A7085" t="s">
        <v>7410</v>
      </c>
      <c r="B7085" s="1">
        <v>42145</v>
      </c>
      <c r="C7085" t="s">
        <v>11</v>
      </c>
      <c r="D7085">
        <v>1</v>
      </c>
      <c r="E7085" t="s">
        <v>7411</v>
      </c>
      <c r="F7085" t="s">
        <v>45</v>
      </c>
      <c r="G7085" t="s">
        <v>4</v>
      </c>
      <c r="H7085" t="s">
        <v>984</v>
      </c>
      <c r="J7085" s="5"/>
      <c r="K7085" s="2">
        <v>1950</v>
      </c>
      <c r="L7085" s="5"/>
      <c r="M7085" s="2">
        <f t="shared" si="110"/>
        <v>-457812.39999999892</v>
      </c>
      <c r="P7085"/>
    </row>
    <row r="7086" spans="1:16" hidden="1">
      <c r="A7086" t="s">
        <v>7413</v>
      </c>
      <c r="B7086" s="1">
        <v>42145</v>
      </c>
      <c r="C7086" t="s">
        <v>6</v>
      </c>
      <c r="D7086">
        <v>1</v>
      </c>
      <c r="E7086" t="s">
        <v>7416</v>
      </c>
      <c r="F7086" t="s">
        <v>29</v>
      </c>
      <c r="G7086" t="s">
        <v>4</v>
      </c>
      <c r="H7086" t="s">
        <v>7417</v>
      </c>
      <c r="I7086" s="2">
        <v>193.84</v>
      </c>
      <c r="J7086" s="5"/>
      <c r="L7086" s="5"/>
      <c r="M7086" s="2">
        <f t="shared" si="110"/>
        <v>-457618.55999999889</v>
      </c>
      <c r="P7086"/>
    </row>
    <row r="7087" spans="1:16" hidden="1">
      <c r="A7087" t="s">
        <v>7419</v>
      </c>
      <c r="B7087" s="1">
        <v>42145</v>
      </c>
      <c r="C7087" t="s">
        <v>195</v>
      </c>
      <c r="D7087">
        <v>1</v>
      </c>
      <c r="E7087" t="s">
        <v>7421</v>
      </c>
      <c r="F7087" t="s">
        <v>13</v>
      </c>
      <c r="G7087" t="s">
        <v>4</v>
      </c>
      <c r="H7087" t="s">
        <v>195</v>
      </c>
      <c r="J7087" s="5"/>
      <c r="K7087" s="2">
        <v>16845.400000000001</v>
      </c>
      <c r="L7087" s="5"/>
      <c r="M7087" s="2">
        <f t="shared" si="110"/>
        <v>-474463.95999999892</v>
      </c>
      <c r="P7087"/>
    </row>
    <row r="7088" spans="1:16" hidden="1">
      <c r="A7088" t="s">
        <v>7422</v>
      </c>
      <c r="B7088" s="1">
        <v>42145</v>
      </c>
      <c r="C7088" t="s">
        <v>200</v>
      </c>
      <c r="D7088">
        <v>1</v>
      </c>
      <c r="E7088" t="s">
        <v>7428</v>
      </c>
      <c r="F7088" t="s">
        <v>16</v>
      </c>
      <c r="G7088" t="s">
        <v>4</v>
      </c>
      <c r="H7088" t="s">
        <v>200</v>
      </c>
      <c r="J7088" s="5"/>
      <c r="K7088" s="2">
        <v>23165</v>
      </c>
      <c r="L7088" s="5"/>
      <c r="M7088" s="2">
        <f t="shared" si="110"/>
        <v>-497628.95999999892</v>
      </c>
      <c r="P7088"/>
    </row>
    <row r="7089" spans="1:16" hidden="1">
      <c r="A7089" t="s">
        <v>7429</v>
      </c>
      <c r="B7089" s="1">
        <v>42145</v>
      </c>
      <c r="C7089" t="s">
        <v>7335</v>
      </c>
      <c r="D7089">
        <v>2</v>
      </c>
      <c r="E7089" t="s">
        <v>7431</v>
      </c>
      <c r="F7089" t="s">
        <v>78</v>
      </c>
      <c r="G7089" t="s">
        <v>4</v>
      </c>
      <c r="H7089" t="s">
        <v>488</v>
      </c>
      <c r="J7089" s="5"/>
      <c r="K7089" s="2">
        <v>5589.99</v>
      </c>
      <c r="L7089" s="5"/>
      <c r="M7089" s="2">
        <f t="shared" si="110"/>
        <v>-503218.94999999891</v>
      </c>
      <c r="P7089"/>
    </row>
    <row r="7090" spans="1:16" hidden="1">
      <c r="A7090" t="s">
        <v>7434</v>
      </c>
      <c r="B7090" s="1">
        <v>42145</v>
      </c>
      <c r="C7090" t="s">
        <v>18</v>
      </c>
      <c r="D7090">
        <v>1</v>
      </c>
      <c r="E7090" t="s">
        <v>7440</v>
      </c>
      <c r="F7090" t="s">
        <v>13</v>
      </c>
      <c r="G7090" t="s">
        <v>4</v>
      </c>
      <c r="H7090" t="s">
        <v>18</v>
      </c>
      <c r="J7090" s="5"/>
      <c r="K7090" s="2">
        <v>25117.88</v>
      </c>
      <c r="L7090" s="5"/>
      <c r="M7090" s="2">
        <f t="shared" si="110"/>
        <v>-528336.82999999891</v>
      </c>
      <c r="P7090"/>
    </row>
    <row r="7091" spans="1:16" hidden="1">
      <c r="A7091" t="s">
        <v>27149</v>
      </c>
      <c r="B7091" s="1">
        <v>42145</v>
      </c>
      <c r="C7091" t="s">
        <v>27166</v>
      </c>
      <c r="D7091">
        <v>2</v>
      </c>
      <c r="E7091" t="s">
        <v>27167</v>
      </c>
      <c r="F7091" t="s">
        <v>7054</v>
      </c>
      <c r="G7091" t="s">
        <v>4</v>
      </c>
      <c r="H7091" t="s">
        <v>27168</v>
      </c>
      <c r="I7091" s="2">
        <v>1840</v>
      </c>
      <c r="J7091" s="5"/>
      <c r="L7091" s="5"/>
      <c r="M7091" s="2">
        <f t="shared" si="110"/>
        <v>-526496.82999999891</v>
      </c>
      <c r="P7091"/>
    </row>
    <row r="7092" spans="1:16" hidden="1">
      <c r="A7092" t="s">
        <v>27177</v>
      </c>
      <c r="B7092" s="1">
        <v>42145</v>
      </c>
      <c r="C7092" t="s">
        <v>27194</v>
      </c>
      <c r="D7092">
        <v>1</v>
      </c>
      <c r="E7092" t="s">
        <v>27195</v>
      </c>
      <c r="F7092" t="s">
        <v>13565</v>
      </c>
      <c r="G7092" t="s">
        <v>4</v>
      </c>
      <c r="H7092" t="s">
        <v>7107</v>
      </c>
      <c r="I7092" s="2">
        <v>20000</v>
      </c>
      <c r="J7092" s="5"/>
      <c r="L7092" s="5"/>
      <c r="M7092" s="2">
        <f t="shared" si="110"/>
        <v>-506496.82999999891</v>
      </c>
      <c r="P7092"/>
    </row>
    <row r="7093" spans="1:16" hidden="1">
      <c r="A7093" t="s">
        <v>27200</v>
      </c>
      <c r="B7093" s="1">
        <v>42145</v>
      </c>
      <c r="C7093" t="s">
        <v>7117</v>
      </c>
      <c r="D7093">
        <v>1</v>
      </c>
      <c r="E7093" t="s">
        <v>27216</v>
      </c>
      <c r="F7093" t="s">
        <v>13565</v>
      </c>
      <c r="G7093" t="s">
        <v>4</v>
      </c>
      <c r="H7093" t="s">
        <v>26037</v>
      </c>
      <c r="I7093" s="2">
        <v>56000</v>
      </c>
      <c r="J7093" s="5"/>
      <c r="L7093" s="5"/>
      <c r="M7093" s="2">
        <f t="shared" si="110"/>
        <v>-450496.82999999891</v>
      </c>
      <c r="P7093"/>
    </row>
    <row r="7094" spans="1:16" hidden="1">
      <c r="A7094" t="s">
        <v>27222</v>
      </c>
      <c r="B7094" s="1">
        <v>42145</v>
      </c>
      <c r="C7094" t="s">
        <v>27238</v>
      </c>
      <c r="D7094">
        <v>2</v>
      </c>
      <c r="E7094" t="s">
        <v>27239</v>
      </c>
      <c r="F7094" t="s">
        <v>7054</v>
      </c>
      <c r="G7094" t="s">
        <v>4</v>
      </c>
      <c r="H7094" t="s">
        <v>4920</v>
      </c>
      <c r="I7094" s="2">
        <v>3030</v>
      </c>
      <c r="J7094" s="5"/>
      <c r="L7094" s="5"/>
      <c r="M7094" s="2">
        <f t="shared" si="110"/>
        <v>-447466.82999999891</v>
      </c>
      <c r="P7094"/>
    </row>
    <row r="7095" spans="1:16" hidden="1">
      <c r="A7095" t="s">
        <v>27245</v>
      </c>
      <c r="B7095" s="1">
        <v>42145</v>
      </c>
      <c r="C7095" t="s">
        <v>27261</v>
      </c>
      <c r="D7095">
        <v>2</v>
      </c>
      <c r="E7095" t="s">
        <v>27262</v>
      </c>
      <c r="F7095" t="s">
        <v>7054</v>
      </c>
      <c r="G7095" t="s">
        <v>4</v>
      </c>
      <c r="H7095" t="s">
        <v>2458</v>
      </c>
      <c r="I7095" s="2">
        <v>1025</v>
      </c>
      <c r="J7095" s="5"/>
      <c r="L7095" s="5"/>
      <c r="M7095" s="2">
        <f t="shared" si="110"/>
        <v>-446441.82999999891</v>
      </c>
      <c r="P7095"/>
    </row>
    <row r="7096" spans="1:16" hidden="1">
      <c r="A7096" t="s">
        <v>27267</v>
      </c>
      <c r="B7096" s="1">
        <v>42145</v>
      </c>
      <c r="C7096" t="s">
        <v>27284</v>
      </c>
      <c r="D7096">
        <v>1</v>
      </c>
      <c r="E7096" t="s">
        <v>27285</v>
      </c>
      <c r="F7096" t="s">
        <v>13565</v>
      </c>
      <c r="G7096" t="s">
        <v>4</v>
      </c>
      <c r="H7096" t="s">
        <v>27286</v>
      </c>
      <c r="I7096" s="2">
        <v>20000</v>
      </c>
      <c r="J7096" s="5"/>
      <c r="L7096" s="5"/>
      <c r="M7096" s="2">
        <f t="shared" si="110"/>
        <v>-426441.82999999891</v>
      </c>
      <c r="P7096"/>
    </row>
    <row r="7097" spans="1:16" hidden="1">
      <c r="A7097" t="s">
        <v>27292</v>
      </c>
      <c r="B7097" s="1">
        <v>42145</v>
      </c>
      <c r="C7097" t="s">
        <v>27308</v>
      </c>
      <c r="D7097">
        <v>2</v>
      </c>
      <c r="E7097" t="s">
        <v>27309</v>
      </c>
      <c r="F7097" t="s">
        <v>7054</v>
      </c>
      <c r="G7097" t="s">
        <v>4</v>
      </c>
      <c r="H7097" t="s">
        <v>18571</v>
      </c>
      <c r="I7097" s="2">
        <v>1025</v>
      </c>
      <c r="J7097" s="5"/>
      <c r="L7097" s="5"/>
      <c r="M7097" s="2">
        <f t="shared" si="110"/>
        <v>-425416.82999999891</v>
      </c>
      <c r="P7097"/>
    </row>
    <row r="7098" spans="1:16" hidden="1">
      <c r="A7098" t="s">
        <v>27314</v>
      </c>
      <c r="B7098" s="1">
        <v>42145</v>
      </c>
      <c r="C7098" t="s">
        <v>18</v>
      </c>
      <c r="D7098">
        <v>2</v>
      </c>
      <c r="E7098" t="s">
        <v>27331</v>
      </c>
      <c r="F7098" t="s">
        <v>13559</v>
      </c>
      <c r="G7098" t="s">
        <v>479</v>
      </c>
      <c r="H7098" t="s">
        <v>1509</v>
      </c>
      <c r="I7098" s="2">
        <v>932.51</v>
      </c>
      <c r="J7098" s="5"/>
      <c r="L7098" s="5"/>
      <c r="M7098" s="2">
        <f t="shared" si="110"/>
        <v>-424484.3199999989</v>
      </c>
      <c r="P7098"/>
    </row>
    <row r="7099" spans="1:16" hidden="1">
      <c r="A7099" t="s">
        <v>27336</v>
      </c>
      <c r="B7099" s="1">
        <v>42145</v>
      </c>
      <c r="C7099" t="s">
        <v>27350</v>
      </c>
      <c r="D7099">
        <v>2</v>
      </c>
      <c r="E7099" t="s">
        <v>27351</v>
      </c>
      <c r="F7099" t="s">
        <v>7054</v>
      </c>
      <c r="G7099" t="s">
        <v>4</v>
      </c>
      <c r="H7099" t="s">
        <v>1117</v>
      </c>
      <c r="I7099" s="2">
        <v>1840</v>
      </c>
      <c r="J7099" s="5"/>
      <c r="L7099" s="5"/>
      <c r="M7099" s="2">
        <f t="shared" si="110"/>
        <v>-422644.3199999989</v>
      </c>
      <c r="P7099"/>
    </row>
    <row r="7100" spans="1:16" hidden="1">
      <c r="A7100" t="s">
        <v>27357</v>
      </c>
      <c r="B7100" s="1">
        <v>42145</v>
      </c>
      <c r="C7100" t="s">
        <v>27375</v>
      </c>
      <c r="D7100">
        <v>2</v>
      </c>
      <c r="E7100" t="s">
        <v>27376</v>
      </c>
      <c r="F7100" t="s">
        <v>7054</v>
      </c>
      <c r="G7100" t="s">
        <v>4</v>
      </c>
      <c r="H7100" t="s">
        <v>10507</v>
      </c>
      <c r="I7100" s="2">
        <v>1840</v>
      </c>
      <c r="J7100" s="5"/>
      <c r="L7100" s="5"/>
      <c r="M7100" s="2">
        <f t="shared" si="110"/>
        <v>-420804.3199999989</v>
      </c>
      <c r="P7100"/>
    </row>
    <row r="7101" spans="1:16" hidden="1">
      <c r="A7101" t="s">
        <v>27384</v>
      </c>
      <c r="B7101" s="1">
        <v>42145</v>
      </c>
      <c r="C7101" t="s">
        <v>27397</v>
      </c>
      <c r="D7101">
        <v>2</v>
      </c>
      <c r="E7101" t="s">
        <v>27398</v>
      </c>
      <c r="F7101" t="s">
        <v>7054</v>
      </c>
      <c r="G7101" t="s">
        <v>4</v>
      </c>
      <c r="H7101" t="s">
        <v>27399</v>
      </c>
      <c r="I7101" s="2">
        <v>3029.99</v>
      </c>
      <c r="J7101" s="5"/>
      <c r="L7101" s="5"/>
      <c r="M7101" s="2">
        <f t="shared" si="110"/>
        <v>-417774.32999999891</v>
      </c>
      <c r="P7101"/>
    </row>
    <row r="7102" spans="1:16" hidden="1">
      <c r="A7102" t="s">
        <v>27405</v>
      </c>
      <c r="B7102" s="1">
        <v>42145</v>
      </c>
      <c r="C7102" t="s">
        <v>27424</v>
      </c>
      <c r="D7102">
        <v>2</v>
      </c>
      <c r="E7102" t="s">
        <v>27425</v>
      </c>
      <c r="F7102" t="s">
        <v>7054</v>
      </c>
      <c r="G7102" t="s">
        <v>4</v>
      </c>
      <c r="H7102" t="s">
        <v>273</v>
      </c>
      <c r="I7102" s="2">
        <v>9313</v>
      </c>
      <c r="J7102" s="5"/>
      <c r="L7102" s="5"/>
      <c r="M7102" s="2">
        <f t="shared" si="110"/>
        <v>-408461.32999999891</v>
      </c>
      <c r="P7102"/>
    </row>
    <row r="7103" spans="1:16" hidden="1">
      <c r="A7103" t="s">
        <v>27432</v>
      </c>
      <c r="B7103" s="1">
        <v>42145</v>
      </c>
      <c r="C7103" t="s">
        <v>27449</v>
      </c>
      <c r="D7103">
        <v>2</v>
      </c>
      <c r="E7103" t="s">
        <v>27450</v>
      </c>
      <c r="F7103" t="s">
        <v>7054</v>
      </c>
      <c r="G7103" t="s">
        <v>4</v>
      </c>
      <c r="H7103" t="s">
        <v>27451</v>
      </c>
      <c r="I7103" s="2">
        <v>6380.02</v>
      </c>
      <c r="J7103" s="5"/>
      <c r="L7103" s="5"/>
      <c r="M7103" s="2">
        <f t="shared" si="110"/>
        <v>-402081.30999999889</v>
      </c>
      <c r="P7103"/>
    </row>
    <row r="7104" spans="1:16" hidden="1">
      <c r="A7104" t="s">
        <v>27458</v>
      </c>
      <c r="B7104" s="1">
        <v>42145</v>
      </c>
      <c r="C7104" t="s">
        <v>27472</v>
      </c>
      <c r="D7104">
        <v>2</v>
      </c>
      <c r="E7104" t="s">
        <v>27473</v>
      </c>
      <c r="F7104" t="s">
        <v>7054</v>
      </c>
      <c r="G7104" t="s">
        <v>4</v>
      </c>
      <c r="H7104" t="s">
        <v>605</v>
      </c>
      <c r="I7104" s="2">
        <v>450</v>
      </c>
      <c r="J7104" s="5"/>
      <c r="L7104" s="5"/>
      <c r="M7104" s="2">
        <f t="shared" si="110"/>
        <v>-401631.30999999889</v>
      </c>
      <c r="P7104"/>
    </row>
    <row r="7105" spans="1:16" hidden="1">
      <c r="A7105" t="s">
        <v>27483</v>
      </c>
      <c r="B7105" s="1">
        <v>42145</v>
      </c>
      <c r="C7105" t="s">
        <v>23258</v>
      </c>
      <c r="D7105">
        <v>1</v>
      </c>
      <c r="E7105" t="s">
        <v>27499</v>
      </c>
      <c r="F7105" t="s">
        <v>13565</v>
      </c>
      <c r="G7105" t="s">
        <v>4</v>
      </c>
      <c r="H7105" t="s">
        <v>21213</v>
      </c>
      <c r="I7105" s="2">
        <v>80000</v>
      </c>
      <c r="J7105" s="5"/>
      <c r="L7105" s="5"/>
      <c r="M7105" s="2">
        <f t="shared" si="110"/>
        <v>-321631.30999999889</v>
      </c>
      <c r="P7105"/>
    </row>
    <row r="7106" spans="1:16" hidden="1">
      <c r="A7106" t="s">
        <v>27510</v>
      </c>
      <c r="B7106" s="1">
        <v>42145</v>
      </c>
      <c r="C7106" t="s">
        <v>16987</v>
      </c>
      <c r="D7106">
        <v>1</v>
      </c>
      <c r="E7106" t="s">
        <v>27521</v>
      </c>
      <c r="F7106" t="s">
        <v>13565</v>
      </c>
      <c r="G7106" t="s">
        <v>4</v>
      </c>
      <c r="H7106" t="s">
        <v>6975</v>
      </c>
      <c r="I7106" s="2">
        <v>110000</v>
      </c>
      <c r="J7106" s="5"/>
      <c r="L7106" s="5"/>
      <c r="M7106" s="2">
        <f t="shared" si="110"/>
        <v>-211631.30999999889</v>
      </c>
      <c r="P7106"/>
    </row>
    <row r="7107" spans="1:16" hidden="1">
      <c r="A7107" t="s">
        <v>27530</v>
      </c>
      <c r="B7107" s="1">
        <v>42145</v>
      </c>
      <c r="C7107" t="s">
        <v>27544</v>
      </c>
      <c r="D7107">
        <v>2</v>
      </c>
      <c r="E7107" t="s">
        <v>27545</v>
      </c>
      <c r="F7107" t="s">
        <v>7054</v>
      </c>
      <c r="G7107" t="s">
        <v>4</v>
      </c>
      <c r="H7107" t="s">
        <v>27546</v>
      </c>
      <c r="I7107" s="2">
        <v>1025</v>
      </c>
      <c r="J7107" s="5"/>
      <c r="L7107" s="5"/>
      <c r="M7107" s="2">
        <f t="shared" si="110"/>
        <v>-210606.30999999889</v>
      </c>
      <c r="P7107"/>
    </row>
    <row r="7108" spans="1:16" hidden="1">
      <c r="A7108" t="s">
        <v>27556</v>
      </c>
      <c r="B7108" s="1">
        <v>42145</v>
      </c>
      <c r="C7108" t="s">
        <v>27568</v>
      </c>
      <c r="D7108">
        <v>1</v>
      </c>
      <c r="E7108" t="s">
        <v>27569</v>
      </c>
      <c r="F7108" t="s">
        <v>13565</v>
      </c>
      <c r="G7108" t="s">
        <v>4</v>
      </c>
      <c r="H7108" t="s">
        <v>27570</v>
      </c>
      <c r="I7108" s="2">
        <v>33280</v>
      </c>
      <c r="J7108" s="5"/>
      <c r="L7108" s="5"/>
      <c r="M7108" s="2">
        <f t="shared" si="110"/>
        <v>-177326.30999999889</v>
      </c>
      <c r="P7108"/>
    </row>
    <row r="7109" spans="1:16" hidden="1">
      <c r="A7109" t="s">
        <v>27578</v>
      </c>
      <c r="B7109" s="1">
        <v>42145</v>
      </c>
      <c r="C7109" t="s">
        <v>1802</v>
      </c>
      <c r="D7109">
        <v>2</v>
      </c>
      <c r="E7109" t="s">
        <v>27591</v>
      </c>
      <c r="F7109" t="s">
        <v>13559</v>
      </c>
      <c r="G7109" t="s">
        <v>479</v>
      </c>
      <c r="H7109" t="s">
        <v>4693</v>
      </c>
      <c r="I7109" s="2">
        <v>606.79999999999995</v>
      </c>
      <c r="J7109" s="5"/>
      <c r="L7109" s="5"/>
      <c r="M7109" s="2">
        <f t="shared" si="110"/>
        <v>-176719.5099999989</v>
      </c>
      <c r="P7109"/>
    </row>
    <row r="7110" spans="1:16" hidden="1">
      <c r="A7110" t="s">
        <v>27600</v>
      </c>
      <c r="B7110" s="1">
        <v>42145</v>
      </c>
      <c r="C7110" t="s">
        <v>7361</v>
      </c>
      <c r="D7110">
        <v>2</v>
      </c>
      <c r="E7110" t="s">
        <v>27614</v>
      </c>
      <c r="F7110" t="s">
        <v>7054</v>
      </c>
      <c r="G7110" t="s">
        <v>4</v>
      </c>
      <c r="H7110" t="s">
        <v>7363</v>
      </c>
      <c r="I7110" s="2">
        <v>4100</v>
      </c>
      <c r="J7110" s="5"/>
      <c r="L7110" s="5"/>
      <c r="M7110" s="2">
        <f t="shared" si="110"/>
        <v>-172619.5099999989</v>
      </c>
      <c r="P7110"/>
    </row>
    <row r="7111" spans="1:16" hidden="1">
      <c r="A7111" t="s">
        <v>27620</v>
      </c>
      <c r="B7111" s="1">
        <v>42145</v>
      </c>
      <c r="C7111" t="s">
        <v>27632</v>
      </c>
      <c r="D7111">
        <v>2</v>
      </c>
      <c r="E7111" t="s">
        <v>27633</v>
      </c>
      <c r="F7111" t="s">
        <v>13559</v>
      </c>
      <c r="G7111" t="s">
        <v>479</v>
      </c>
      <c r="H7111" t="s">
        <v>1060</v>
      </c>
      <c r="J7111" s="5"/>
      <c r="K7111" s="2">
        <v>2942.22</v>
      </c>
      <c r="L7111" s="5"/>
      <c r="M7111" s="2">
        <f t="shared" si="110"/>
        <v>-175561.7299999989</v>
      </c>
      <c r="P7111"/>
    </row>
    <row r="7112" spans="1:16" hidden="1">
      <c r="A7112" t="s">
        <v>27620</v>
      </c>
      <c r="B7112" s="1">
        <v>42145</v>
      </c>
      <c r="C7112" t="s">
        <v>27632</v>
      </c>
      <c r="D7112">
        <v>2</v>
      </c>
      <c r="E7112" t="s">
        <v>27633</v>
      </c>
      <c r="F7112" t="s">
        <v>13559</v>
      </c>
      <c r="G7112" t="s">
        <v>479</v>
      </c>
      <c r="H7112" t="s">
        <v>1060</v>
      </c>
      <c r="I7112" s="2">
        <v>2942.22</v>
      </c>
      <c r="J7112" s="5"/>
      <c r="L7112" s="5"/>
      <c r="M7112" s="2">
        <f t="shared" si="110"/>
        <v>-172619.5099999989</v>
      </c>
      <c r="P7112"/>
    </row>
    <row r="7113" spans="1:16" hidden="1">
      <c r="A7113" t="s">
        <v>27639</v>
      </c>
      <c r="B7113" s="1">
        <v>42145</v>
      </c>
      <c r="C7113" t="s">
        <v>27654</v>
      </c>
      <c r="D7113">
        <v>2</v>
      </c>
      <c r="E7113" t="s">
        <v>27655</v>
      </c>
      <c r="F7113" t="s">
        <v>7054</v>
      </c>
      <c r="G7113" t="s">
        <v>4</v>
      </c>
      <c r="H7113" t="s">
        <v>12476</v>
      </c>
      <c r="I7113" s="2">
        <v>1840</v>
      </c>
      <c r="J7113" s="5"/>
      <c r="L7113" s="5"/>
      <c r="M7113" s="2">
        <f t="shared" ref="M7113:M7176" si="111">+M7112+I7113-K7113</f>
        <v>-170779.5099999989</v>
      </c>
      <c r="P7113"/>
    </row>
    <row r="7114" spans="1:16" hidden="1">
      <c r="A7114" t="s">
        <v>27665</v>
      </c>
      <c r="B7114" s="1">
        <v>42145</v>
      </c>
      <c r="C7114" t="s">
        <v>7276</v>
      </c>
      <c r="D7114">
        <v>1</v>
      </c>
      <c r="E7114" t="s">
        <v>27678</v>
      </c>
      <c r="F7114" t="s">
        <v>13610</v>
      </c>
      <c r="G7114" t="s">
        <v>4</v>
      </c>
      <c r="H7114" t="s">
        <v>27679</v>
      </c>
      <c r="I7114" s="2">
        <v>3446.06</v>
      </c>
      <c r="J7114" s="5"/>
      <c r="L7114" s="5"/>
      <c r="M7114" s="2">
        <f t="shared" si="111"/>
        <v>-167333.44999999891</v>
      </c>
      <c r="P7114"/>
    </row>
    <row r="7115" spans="1:16" hidden="1">
      <c r="A7115" t="s">
        <v>27688</v>
      </c>
      <c r="B7115" s="1">
        <v>42145</v>
      </c>
      <c r="C7115" t="s">
        <v>7276</v>
      </c>
      <c r="D7115">
        <v>1</v>
      </c>
      <c r="E7115" t="s">
        <v>27703</v>
      </c>
      <c r="F7115" t="s">
        <v>13610</v>
      </c>
      <c r="G7115" t="s">
        <v>4</v>
      </c>
      <c r="H7115" t="s">
        <v>27704</v>
      </c>
      <c r="I7115" s="2">
        <v>7766.17</v>
      </c>
      <c r="J7115" s="5"/>
      <c r="L7115" s="5"/>
      <c r="M7115" s="2">
        <f t="shared" si="111"/>
        <v>-159567.27999999889</v>
      </c>
      <c r="P7115"/>
    </row>
    <row r="7116" spans="1:16" hidden="1">
      <c r="A7116" t="s">
        <v>27713</v>
      </c>
      <c r="B7116" s="1">
        <v>42145</v>
      </c>
      <c r="C7116" t="s">
        <v>27725</v>
      </c>
      <c r="D7116">
        <v>2</v>
      </c>
      <c r="E7116" t="s">
        <v>27726</v>
      </c>
      <c r="F7116" t="s">
        <v>13559</v>
      </c>
      <c r="G7116" t="s">
        <v>313</v>
      </c>
      <c r="H7116" t="s">
        <v>462</v>
      </c>
      <c r="J7116" s="5"/>
      <c r="K7116" s="2">
        <v>1500</v>
      </c>
      <c r="L7116" s="5"/>
      <c r="M7116" s="2">
        <f t="shared" si="111"/>
        <v>-161067.27999999889</v>
      </c>
      <c r="P7116"/>
    </row>
    <row r="7117" spans="1:16" hidden="1">
      <c r="A7117" t="s">
        <v>27713</v>
      </c>
      <c r="B7117" s="1">
        <v>42145</v>
      </c>
      <c r="C7117" t="s">
        <v>27725</v>
      </c>
      <c r="D7117">
        <v>2</v>
      </c>
      <c r="E7117" t="s">
        <v>27726</v>
      </c>
      <c r="F7117" t="s">
        <v>13559</v>
      </c>
      <c r="G7117" t="s">
        <v>313</v>
      </c>
      <c r="H7117" t="s">
        <v>462</v>
      </c>
      <c r="I7117" s="2">
        <v>2426.13</v>
      </c>
      <c r="J7117" s="5"/>
      <c r="L7117" s="5"/>
      <c r="M7117" s="2">
        <f t="shared" si="111"/>
        <v>-158641.14999999889</v>
      </c>
      <c r="P7117"/>
    </row>
    <row r="7118" spans="1:16" hidden="1">
      <c r="A7118" t="s">
        <v>27734</v>
      </c>
      <c r="B7118" s="1">
        <v>42145</v>
      </c>
      <c r="C7118" t="s">
        <v>27744</v>
      </c>
      <c r="D7118">
        <v>2</v>
      </c>
      <c r="E7118" t="s">
        <v>27745</v>
      </c>
      <c r="F7118" t="s">
        <v>7054</v>
      </c>
      <c r="G7118" t="s">
        <v>4</v>
      </c>
      <c r="H7118" t="s">
        <v>1981</v>
      </c>
      <c r="J7118" s="5"/>
      <c r="K7118" s="2">
        <v>2851.61</v>
      </c>
      <c r="L7118" s="5"/>
      <c r="M7118" s="2">
        <f t="shared" si="111"/>
        <v>-161492.75999999887</v>
      </c>
      <c r="P7118"/>
    </row>
    <row r="7119" spans="1:16" hidden="1">
      <c r="A7119" t="s">
        <v>27734</v>
      </c>
      <c r="B7119" s="1">
        <v>42145</v>
      </c>
      <c r="C7119" t="s">
        <v>27744</v>
      </c>
      <c r="D7119">
        <v>2</v>
      </c>
      <c r="E7119" t="s">
        <v>27745</v>
      </c>
      <c r="F7119" t="s">
        <v>7054</v>
      </c>
      <c r="G7119" t="s">
        <v>4</v>
      </c>
      <c r="H7119" t="s">
        <v>1981</v>
      </c>
      <c r="I7119" s="2">
        <v>2851.62</v>
      </c>
      <c r="J7119" s="5"/>
      <c r="L7119" s="5"/>
      <c r="M7119" s="2">
        <f t="shared" si="111"/>
        <v>-158641.13999999888</v>
      </c>
      <c r="P7119"/>
    </row>
    <row r="7120" spans="1:16" hidden="1">
      <c r="A7120" t="s">
        <v>27754</v>
      </c>
      <c r="B7120" s="1">
        <v>42145</v>
      </c>
      <c r="C7120" t="s">
        <v>18</v>
      </c>
      <c r="D7120">
        <v>2</v>
      </c>
      <c r="E7120" t="s">
        <v>27765</v>
      </c>
      <c r="F7120" t="s">
        <v>13559</v>
      </c>
      <c r="G7120" t="s">
        <v>479</v>
      </c>
      <c r="H7120" t="s">
        <v>2656</v>
      </c>
      <c r="J7120" s="5"/>
      <c r="K7120" s="2">
        <v>874</v>
      </c>
      <c r="L7120" s="5"/>
      <c r="M7120" s="2">
        <f t="shared" si="111"/>
        <v>-159515.13999999888</v>
      </c>
      <c r="P7120"/>
    </row>
    <row r="7121" spans="1:16" hidden="1">
      <c r="A7121" t="s">
        <v>27754</v>
      </c>
      <c r="B7121" s="1">
        <v>42145</v>
      </c>
      <c r="C7121" t="s">
        <v>18</v>
      </c>
      <c r="D7121">
        <v>2</v>
      </c>
      <c r="E7121" t="s">
        <v>27765</v>
      </c>
      <c r="F7121" t="s">
        <v>13559</v>
      </c>
      <c r="G7121" t="s">
        <v>479</v>
      </c>
      <c r="H7121" t="s">
        <v>2656</v>
      </c>
      <c r="I7121" s="2">
        <v>874.03</v>
      </c>
      <c r="J7121" s="5"/>
      <c r="L7121" s="5"/>
      <c r="M7121" s="2">
        <f t="shared" si="111"/>
        <v>-158641.10999999888</v>
      </c>
      <c r="P7121"/>
    </row>
    <row r="7122" spans="1:16" hidden="1">
      <c r="A7122" t="s">
        <v>27774</v>
      </c>
      <c r="B7122" s="1">
        <v>42145</v>
      </c>
      <c r="C7122" t="s">
        <v>7335</v>
      </c>
      <c r="D7122">
        <v>2</v>
      </c>
      <c r="E7122" t="s">
        <v>27785</v>
      </c>
      <c r="F7122" t="s">
        <v>7054</v>
      </c>
      <c r="G7122" t="s">
        <v>4</v>
      </c>
      <c r="H7122" t="s">
        <v>488</v>
      </c>
      <c r="I7122" s="2">
        <v>5589.99</v>
      </c>
      <c r="J7122" s="5"/>
      <c r="L7122" s="5"/>
      <c r="M7122" s="2">
        <f t="shared" si="111"/>
        <v>-153051.11999999889</v>
      </c>
      <c r="P7122"/>
    </row>
    <row r="7123" spans="1:16" hidden="1">
      <c r="A7123" t="s">
        <v>27795</v>
      </c>
      <c r="B7123" s="1">
        <v>42145</v>
      </c>
      <c r="C7123" t="s">
        <v>27804</v>
      </c>
      <c r="D7123">
        <v>1</v>
      </c>
      <c r="E7123" t="s">
        <v>27805</v>
      </c>
      <c r="F7123" t="s">
        <v>13565</v>
      </c>
      <c r="G7123" t="s">
        <v>4</v>
      </c>
      <c r="H7123" t="s">
        <v>27806</v>
      </c>
      <c r="I7123" s="2">
        <v>20000</v>
      </c>
      <c r="J7123" s="5"/>
      <c r="L7123" s="5"/>
      <c r="M7123" s="2">
        <f t="shared" si="111"/>
        <v>-133051.11999999889</v>
      </c>
      <c r="P7123"/>
    </row>
    <row r="7124" spans="1:16" hidden="1">
      <c r="A7124" t="s">
        <v>27819</v>
      </c>
      <c r="B7124" s="1">
        <v>42145</v>
      </c>
      <c r="C7124" t="s">
        <v>16325</v>
      </c>
      <c r="D7124">
        <v>1</v>
      </c>
      <c r="E7124" t="s">
        <v>27828</v>
      </c>
      <c r="F7124" t="s">
        <v>13565</v>
      </c>
      <c r="G7124" t="s">
        <v>4</v>
      </c>
      <c r="H7124" t="s">
        <v>16327</v>
      </c>
      <c r="I7124" s="2">
        <v>25.5</v>
      </c>
      <c r="J7124" s="5"/>
      <c r="L7124" s="5"/>
      <c r="M7124" s="2">
        <f t="shared" si="111"/>
        <v>-133025.61999999889</v>
      </c>
      <c r="P7124"/>
    </row>
    <row r="7125" spans="1:16" hidden="1">
      <c r="A7125" t="s">
        <v>27843</v>
      </c>
      <c r="B7125" s="1">
        <v>42145</v>
      </c>
      <c r="C7125" t="s">
        <v>27852</v>
      </c>
      <c r="D7125">
        <v>2</v>
      </c>
      <c r="E7125" t="s">
        <v>27853</v>
      </c>
      <c r="F7125" t="s">
        <v>7054</v>
      </c>
      <c r="G7125" t="s">
        <v>4</v>
      </c>
      <c r="H7125" t="s">
        <v>1628</v>
      </c>
      <c r="I7125" s="2">
        <v>1025</v>
      </c>
      <c r="J7125" s="5"/>
      <c r="L7125" s="5"/>
      <c r="M7125" s="2">
        <f t="shared" si="111"/>
        <v>-132000.61999999889</v>
      </c>
      <c r="P7125"/>
    </row>
    <row r="7126" spans="1:16" hidden="1">
      <c r="A7126" t="s">
        <v>27863</v>
      </c>
      <c r="B7126" s="1">
        <v>42145</v>
      </c>
      <c r="C7126" t="s">
        <v>1802</v>
      </c>
      <c r="D7126">
        <v>2</v>
      </c>
      <c r="E7126" t="s">
        <v>27872</v>
      </c>
      <c r="F7126" t="s">
        <v>13559</v>
      </c>
      <c r="G7126" t="s">
        <v>479</v>
      </c>
      <c r="H7126" t="s">
        <v>2656</v>
      </c>
      <c r="I7126" s="2">
        <v>1560.95</v>
      </c>
      <c r="J7126" s="5"/>
      <c r="L7126" s="5"/>
      <c r="M7126" s="2">
        <f t="shared" si="111"/>
        <v>-130439.66999999889</v>
      </c>
      <c r="P7126"/>
    </row>
    <row r="7127" spans="1:16" hidden="1">
      <c r="A7127" t="s">
        <v>27885</v>
      </c>
      <c r="B7127" s="1">
        <v>42145</v>
      </c>
      <c r="C7127" t="s">
        <v>27895</v>
      </c>
      <c r="D7127">
        <v>2</v>
      </c>
      <c r="E7127" t="s">
        <v>27896</v>
      </c>
      <c r="F7127" t="s">
        <v>7054</v>
      </c>
      <c r="G7127" t="s">
        <v>4</v>
      </c>
      <c r="H7127" t="s">
        <v>15866</v>
      </c>
      <c r="I7127" s="2">
        <v>1840</v>
      </c>
      <c r="J7127" s="5"/>
      <c r="L7127" s="5"/>
      <c r="M7127" s="2">
        <f t="shared" si="111"/>
        <v>-128599.66999999889</v>
      </c>
      <c r="P7127"/>
    </row>
    <row r="7128" spans="1:16" hidden="1">
      <c r="A7128" t="s">
        <v>27910</v>
      </c>
      <c r="B7128" s="1">
        <v>42145</v>
      </c>
      <c r="C7128" t="s">
        <v>7361</v>
      </c>
      <c r="D7128">
        <v>2</v>
      </c>
      <c r="E7128" t="s">
        <v>27919</v>
      </c>
      <c r="F7128" t="s">
        <v>7054</v>
      </c>
      <c r="G7128" t="s">
        <v>4</v>
      </c>
      <c r="H7128" t="s">
        <v>7363</v>
      </c>
      <c r="I7128" s="2">
        <v>4100</v>
      </c>
      <c r="J7128" s="5"/>
      <c r="L7128" s="5"/>
      <c r="M7128" s="2">
        <f t="shared" si="111"/>
        <v>-124499.66999999889</v>
      </c>
      <c r="P7128"/>
    </row>
    <row r="7129" spans="1:16" hidden="1">
      <c r="A7129" t="s">
        <v>27931</v>
      </c>
      <c r="B7129" s="1">
        <v>42145</v>
      </c>
      <c r="C7129" t="s">
        <v>6</v>
      </c>
      <c r="D7129">
        <v>1</v>
      </c>
      <c r="E7129" t="s">
        <v>27943</v>
      </c>
      <c r="F7129" t="s">
        <v>13610</v>
      </c>
      <c r="G7129" t="s">
        <v>4</v>
      </c>
      <c r="H7129" t="s">
        <v>7403</v>
      </c>
      <c r="I7129" s="2">
        <v>6510.5</v>
      </c>
      <c r="J7129" s="5"/>
      <c r="L7129" s="5"/>
      <c r="M7129" s="2">
        <f t="shared" si="111"/>
        <v>-117989.16999999889</v>
      </c>
      <c r="P7129"/>
    </row>
    <row r="7130" spans="1:16" hidden="1">
      <c r="A7130" t="s">
        <v>27949</v>
      </c>
      <c r="B7130" s="1">
        <v>42145</v>
      </c>
      <c r="C7130" t="s">
        <v>27960</v>
      </c>
      <c r="D7130">
        <v>1</v>
      </c>
      <c r="E7130" t="s">
        <v>27961</v>
      </c>
      <c r="F7130" t="s">
        <v>13565</v>
      </c>
      <c r="G7130" t="s">
        <v>4</v>
      </c>
      <c r="H7130" t="s">
        <v>673</v>
      </c>
      <c r="I7130" s="2">
        <v>120000</v>
      </c>
      <c r="J7130" s="5"/>
      <c r="L7130" s="5"/>
      <c r="M7130" s="2">
        <f t="shared" si="111"/>
        <v>2010.8300000011077</v>
      </c>
      <c r="P7130"/>
    </row>
    <row r="7131" spans="1:16" hidden="1">
      <c r="A7131" t="s">
        <v>27972</v>
      </c>
      <c r="B7131" s="1">
        <v>42145</v>
      </c>
      <c r="C7131" t="s">
        <v>27982</v>
      </c>
      <c r="D7131">
        <v>2</v>
      </c>
      <c r="E7131" t="s">
        <v>27983</v>
      </c>
      <c r="F7131" t="s">
        <v>7054</v>
      </c>
      <c r="G7131" t="s">
        <v>4</v>
      </c>
      <c r="H7131" t="s">
        <v>19500</v>
      </c>
      <c r="I7131" s="2">
        <v>2164.11</v>
      </c>
      <c r="J7131" s="5"/>
      <c r="L7131" s="5"/>
      <c r="M7131" s="2">
        <f t="shared" si="111"/>
        <v>4174.9400000011083</v>
      </c>
      <c r="P7131"/>
    </row>
    <row r="7132" spans="1:16" hidden="1">
      <c r="A7132" t="s">
        <v>27996</v>
      </c>
      <c r="B7132" s="1">
        <v>42145</v>
      </c>
      <c r="C7132" t="s">
        <v>28005</v>
      </c>
      <c r="D7132">
        <v>2</v>
      </c>
      <c r="E7132" t="s">
        <v>28006</v>
      </c>
      <c r="F7132" t="s">
        <v>7054</v>
      </c>
      <c r="G7132" t="s">
        <v>4</v>
      </c>
      <c r="H7132" t="s">
        <v>15043</v>
      </c>
      <c r="I7132" s="2">
        <v>1950.15</v>
      </c>
      <c r="J7132" s="5"/>
      <c r="L7132" s="5"/>
      <c r="M7132" s="2">
        <f t="shared" si="111"/>
        <v>6125.0900000011079</v>
      </c>
      <c r="P7132"/>
    </row>
    <row r="7133" spans="1:16" hidden="1">
      <c r="A7133" t="s">
        <v>28020</v>
      </c>
      <c r="B7133" s="1">
        <v>42145</v>
      </c>
      <c r="C7133" t="s">
        <v>7335</v>
      </c>
      <c r="D7133">
        <v>2</v>
      </c>
      <c r="E7133" t="s">
        <v>28029</v>
      </c>
      <c r="F7133" t="s">
        <v>7054</v>
      </c>
      <c r="G7133" t="s">
        <v>4</v>
      </c>
      <c r="H7133" t="s">
        <v>488</v>
      </c>
      <c r="J7133" s="5"/>
      <c r="K7133" s="2">
        <v>5590</v>
      </c>
      <c r="L7133" s="5"/>
      <c r="M7133" s="2">
        <f t="shared" si="111"/>
        <v>535.09000000110791</v>
      </c>
      <c r="P7133"/>
    </row>
    <row r="7134" spans="1:16" hidden="1">
      <c r="A7134" t="s">
        <v>28020</v>
      </c>
      <c r="B7134" s="1">
        <v>42145</v>
      </c>
      <c r="C7134" t="s">
        <v>7335</v>
      </c>
      <c r="D7134">
        <v>2</v>
      </c>
      <c r="E7134" t="s">
        <v>28029</v>
      </c>
      <c r="F7134" t="s">
        <v>7054</v>
      </c>
      <c r="G7134" t="s">
        <v>4</v>
      </c>
      <c r="H7134" t="s">
        <v>488</v>
      </c>
      <c r="I7134" s="2">
        <v>5589.99</v>
      </c>
      <c r="J7134" s="5"/>
      <c r="L7134" s="5"/>
      <c r="M7134" s="2">
        <f t="shared" si="111"/>
        <v>6125.0800000011077</v>
      </c>
      <c r="P7134"/>
    </row>
    <row r="7135" spans="1:16" hidden="1">
      <c r="A7135" t="s">
        <v>7473</v>
      </c>
      <c r="B7135" s="36">
        <v>42146</v>
      </c>
      <c r="C7135" s="35" t="s">
        <v>6</v>
      </c>
      <c r="D7135" s="35">
        <v>1</v>
      </c>
      <c r="E7135" s="35" t="s">
        <v>7476</v>
      </c>
      <c r="F7135" s="35" t="s">
        <v>29</v>
      </c>
      <c r="G7135" s="35" t="s">
        <v>4</v>
      </c>
      <c r="H7135" s="35" t="s">
        <v>7477</v>
      </c>
      <c r="I7135" s="11">
        <v>2262.2800000000002</v>
      </c>
      <c r="J7135" s="12"/>
      <c r="K7135" s="11"/>
      <c r="L7135" s="12"/>
      <c r="M7135" s="11">
        <f t="shared" si="111"/>
        <v>8387.3600000011083</v>
      </c>
      <c r="P7135"/>
    </row>
    <row r="7136" spans="1:16" hidden="1">
      <c r="A7136" t="s">
        <v>7527</v>
      </c>
      <c r="B7136" s="1">
        <v>42146</v>
      </c>
      <c r="C7136" t="s">
        <v>43</v>
      </c>
      <c r="D7136">
        <v>1</v>
      </c>
      <c r="E7136" t="s">
        <v>7531</v>
      </c>
      <c r="F7136" t="s">
        <v>13</v>
      </c>
      <c r="G7136" t="s">
        <v>4</v>
      </c>
      <c r="H7136" t="s">
        <v>256</v>
      </c>
      <c r="J7136" s="5"/>
      <c r="K7136" s="2">
        <v>4100</v>
      </c>
      <c r="L7136" s="5"/>
      <c r="M7136" s="2">
        <f t="shared" si="111"/>
        <v>4287.3600000011083</v>
      </c>
      <c r="P7136"/>
    </row>
    <row r="7137" spans="1:16" hidden="1">
      <c r="A7137" t="s">
        <v>7532</v>
      </c>
      <c r="B7137" s="1">
        <v>42146</v>
      </c>
      <c r="C7137" t="s">
        <v>11</v>
      </c>
      <c r="D7137">
        <v>1</v>
      </c>
      <c r="E7137" t="s">
        <v>7536</v>
      </c>
      <c r="F7137" t="s">
        <v>13</v>
      </c>
      <c r="G7137" t="s">
        <v>4</v>
      </c>
      <c r="H7137" t="s">
        <v>1855</v>
      </c>
      <c r="J7137" s="5"/>
      <c r="K7137" s="2">
        <v>3030</v>
      </c>
      <c r="L7137" s="5"/>
      <c r="M7137" s="2">
        <f t="shared" si="111"/>
        <v>1257.3600000011083</v>
      </c>
      <c r="P7137"/>
    </row>
    <row r="7138" spans="1:16" hidden="1">
      <c r="A7138" t="s">
        <v>7598</v>
      </c>
      <c r="B7138" s="1">
        <v>42146</v>
      </c>
      <c r="C7138" t="s">
        <v>11</v>
      </c>
      <c r="D7138">
        <v>1</v>
      </c>
      <c r="E7138" t="s">
        <v>7608</v>
      </c>
      <c r="F7138" t="s">
        <v>13</v>
      </c>
      <c r="G7138" t="s">
        <v>4</v>
      </c>
      <c r="H7138" t="s">
        <v>7609</v>
      </c>
      <c r="J7138" s="5"/>
      <c r="K7138" s="2">
        <v>635.99</v>
      </c>
      <c r="L7138" s="5"/>
      <c r="M7138" s="2">
        <f t="shared" si="111"/>
        <v>621.37000000110834</v>
      </c>
      <c r="P7138"/>
    </row>
    <row r="7139" spans="1:16" hidden="1">
      <c r="A7139" t="s">
        <v>7620</v>
      </c>
      <c r="B7139" s="1">
        <v>42146</v>
      </c>
      <c r="C7139" t="s">
        <v>11</v>
      </c>
      <c r="D7139">
        <v>1</v>
      </c>
      <c r="E7139" t="s">
        <v>7628</v>
      </c>
      <c r="F7139" t="s">
        <v>13</v>
      </c>
      <c r="G7139" t="s">
        <v>4</v>
      </c>
      <c r="H7139" t="s">
        <v>7629</v>
      </c>
      <c r="J7139" s="5"/>
      <c r="K7139" s="2">
        <v>3940</v>
      </c>
      <c r="L7139" s="5"/>
      <c r="M7139" s="2">
        <f t="shared" si="111"/>
        <v>-3318.6299999988914</v>
      </c>
      <c r="P7139"/>
    </row>
    <row r="7140" spans="1:16" hidden="1">
      <c r="A7140" t="s">
        <v>7630</v>
      </c>
      <c r="B7140" s="1">
        <v>42146</v>
      </c>
      <c r="C7140" t="s">
        <v>18</v>
      </c>
      <c r="D7140">
        <v>1</v>
      </c>
      <c r="E7140" t="s">
        <v>7636</v>
      </c>
      <c r="F7140" t="s">
        <v>13</v>
      </c>
      <c r="G7140" t="s">
        <v>4</v>
      </c>
      <c r="H7140" t="s">
        <v>6975</v>
      </c>
      <c r="J7140" s="5"/>
      <c r="K7140" s="2">
        <v>21147.32</v>
      </c>
      <c r="L7140" s="5"/>
      <c r="M7140" s="2">
        <f t="shared" si="111"/>
        <v>-24465.949999998891</v>
      </c>
      <c r="P7140"/>
    </row>
    <row r="7141" spans="1:16" hidden="1">
      <c r="A7141" t="s">
        <v>7638</v>
      </c>
      <c r="B7141" s="1">
        <v>42146</v>
      </c>
      <c r="C7141" t="s">
        <v>11</v>
      </c>
      <c r="D7141">
        <v>1</v>
      </c>
      <c r="E7141" t="s">
        <v>7642</v>
      </c>
      <c r="F7141" t="s">
        <v>45</v>
      </c>
      <c r="G7141" t="s">
        <v>4</v>
      </c>
      <c r="H7141" t="s">
        <v>7643</v>
      </c>
      <c r="J7141" s="5"/>
      <c r="K7141" s="2">
        <v>1625</v>
      </c>
      <c r="L7141" s="5"/>
      <c r="M7141" s="2">
        <f t="shared" si="111"/>
        <v>-26090.949999998891</v>
      </c>
      <c r="P7141"/>
    </row>
    <row r="7142" spans="1:16" hidden="1">
      <c r="A7142" t="s">
        <v>7651</v>
      </c>
      <c r="B7142" s="1">
        <v>42146</v>
      </c>
      <c r="C7142" t="s">
        <v>6</v>
      </c>
      <c r="D7142">
        <v>1</v>
      </c>
      <c r="E7142" t="s">
        <v>7654</v>
      </c>
      <c r="F7142" t="s">
        <v>29</v>
      </c>
      <c r="G7142" t="s">
        <v>4</v>
      </c>
      <c r="H7142" t="s">
        <v>2545</v>
      </c>
      <c r="I7142" s="2">
        <v>627.39</v>
      </c>
      <c r="J7142" s="5"/>
      <c r="L7142" s="5"/>
      <c r="M7142" s="2">
        <f t="shared" si="111"/>
        <v>-25463.559999998892</v>
      </c>
      <c r="P7142"/>
    </row>
    <row r="7143" spans="1:16" hidden="1">
      <c r="A7143" t="s">
        <v>7673</v>
      </c>
      <c r="B7143" s="1">
        <v>42146</v>
      </c>
      <c r="C7143" t="s">
        <v>7678</v>
      </c>
      <c r="D7143">
        <v>2</v>
      </c>
      <c r="E7143" t="s">
        <v>7679</v>
      </c>
      <c r="F7143" t="s">
        <v>78</v>
      </c>
      <c r="G7143" t="s">
        <v>4</v>
      </c>
      <c r="H7143" t="s">
        <v>7680</v>
      </c>
      <c r="J7143" s="5"/>
      <c r="K7143" s="2">
        <v>1025</v>
      </c>
      <c r="L7143" s="5"/>
      <c r="M7143" s="2">
        <f t="shared" si="111"/>
        <v>-26488.559999998892</v>
      </c>
      <c r="P7143"/>
    </row>
    <row r="7144" spans="1:16" hidden="1">
      <c r="A7144" t="s">
        <v>7681</v>
      </c>
      <c r="B7144" s="1">
        <v>42146</v>
      </c>
      <c r="C7144" t="s">
        <v>11</v>
      </c>
      <c r="D7144">
        <v>1</v>
      </c>
      <c r="E7144" t="s">
        <v>7685</v>
      </c>
      <c r="F7144" t="s">
        <v>45</v>
      </c>
      <c r="G7144" t="s">
        <v>4</v>
      </c>
      <c r="H7144" t="s">
        <v>1010</v>
      </c>
      <c r="J7144" s="5"/>
      <c r="K7144" s="2">
        <v>1025</v>
      </c>
      <c r="L7144" s="5"/>
      <c r="M7144" s="2">
        <f t="shared" si="111"/>
        <v>-27513.559999998892</v>
      </c>
      <c r="P7144"/>
    </row>
    <row r="7145" spans="1:16" hidden="1">
      <c r="A7145" t="s">
        <v>7721</v>
      </c>
      <c r="B7145" s="1">
        <v>42146</v>
      </c>
      <c r="C7145" t="s">
        <v>11</v>
      </c>
      <c r="D7145">
        <v>1</v>
      </c>
      <c r="E7145" t="s">
        <v>7727</v>
      </c>
      <c r="F7145" t="s">
        <v>13</v>
      </c>
      <c r="G7145" t="s">
        <v>4</v>
      </c>
      <c r="H7145" t="s">
        <v>7728</v>
      </c>
      <c r="J7145" s="5"/>
      <c r="K7145" s="2">
        <v>1840</v>
      </c>
      <c r="L7145" s="5"/>
      <c r="M7145" s="2">
        <f t="shared" si="111"/>
        <v>-29353.559999998892</v>
      </c>
      <c r="P7145"/>
    </row>
    <row r="7146" spans="1:16" hidden="1">
      <c r="A7146" t="s">
        <v>7748</v>
      </c>
      <c r="B7146" s="1">
        <v>42146</v>
      </c>
      <c r="C7146" t="s">
        <v>7751</v>
      </c>
      <c r="D7146">
        <v>1</v>
      </c>
      <c r="E7146" t="s">
        <v>7752</v>
      </c>
      <c r="F7146" t="s">
        <v>29</v>
      </c>
      <c r="G7146" t="s">
        <v>4</v>
      </c>
      <c r="H7146" t="s">
        <v>1053</v>
      </c>
      <c r="I7146" s="2">
        <v>3238.19</v>
      </c>
      <c r="J7146" s="5"/>
      <c r="L7146" s="5"/>
      <c r="M7146" s="2">
        <f t="shared" si="111"/>
        <v>-26115.369999998893</v>
      </c>
      <c r="P7146"/>
    </row>
    <row r="7147" spans="1:16" hidden="1">
      <c r="A7147" t="s">
        <v>7758</v>
      </c>
      <c r="B7147" s="1">
        <v>42146</v>
      </c>
      <c r="C7147" t="s">
        <v>1</v>
      </c>
      <c r="D7147">
        <v>1</v>
      </c>
      <c r="E7147" t="s">
        <v>7761</v>
      </c>
      <c r="F7147" t="s">
        <v>16</v>
      </c>
      <c r="G7147" t="s">
        <v>4</v>
      </c>
      <c r="H7147" t="s">
        <v>7762</v>
      </c>
      <c r="J7147" s="5"/>
      <c r="K7147" s="2">
        <v>240900</v>
      </c>
      <c r="L7147" s="5"/>
      <c r="M7147" s="2">
        <f t="shared" si="111"/>
        <v>-267015.36999999889</v>
      </c>
      <c r="P7147"/>
    </row>
    <row r="7148" spans="1:16" hidden="1">
      <c r="A7148" t="s">
        <v>7770</v>
      </c>
      <c r="B7148" s="1">
        <v>42146</v>
      </c>
      <c r="C7148" t="s">
        <v>11</v>
      </c>
      <c r="D7148">
        <v>1</v>
      </c>
      <c r="E7148" t="s">
        <v>7775</v>
      </c>
      <c r="F7148" t="s">
        <v>13</v>
      </c>
      <c r="G7148" t="s">
        <v>4</v>
      </c>
      <c r="H7148" t="s">
        <v>1993</v>
      </c>
      <c r="J7148" s="5"/>
      <c r="K7148" s="2">
        <v>32000</v>
      </c>
      <c r="L7148" s="5"/>
      <c r="M7148" s="2">
        <f t="shared" si="111"/>
        <v>-299015.36999999889</v>
      </c>
      <c r="P7148"/>
    </row>
    <row r="7149" spans="1:16" hidden="1">
      <c r="A7149" t="s">
        <v>7776</v>
      </c>
      <c r="B7149" s="1">
        <v>42146</v>
      </c>
      <c r="C7149" t="s">
        <v>43</v>
      </c>
      <c r="D7149">
        <v>1</v>
      </c>
      <c r="E7149" t="s">
        <v>7781</v>
      </c>
      <c r="F7149" t="s">
        <v>16</v>
      </c>
      <c r="G7149" t="s">
        <v>4</v>
      </c>
      <c r="H7149" t="s">
        <v>7782</v>
      </c>
      <c r="J7149" s="5"/>
      <c r="K7149" s="2">
        <v>1025</v>
      </c>
      <c r="L7149" s="5"/>
      <c r="M7149" s="2">
        <f t="shared" si="111"/>
        <v>-300040.36999999889</v>
      </c>
      <c r="P7149"/>
    </row>
    <row r="7150" spans="1:16" hidden="1">
      <c r="A7150" t="s">
        <v>7783</v>
      </c>
      <c r="B7150" s="1">
        <v>42146</v>
      </c>
      <c r="C7150" t="s">
        <v>195</v>
      </c>
      <c r="D7150">
        <v>1</v>
      </c>
      <c r="E7150" t="s">
        <v>7788</v>
      </c>
      <c r="F7150" t="s">
        <v>13</v>
      </c>
      <c r="G7150" t="s">
        <v>4</v>
      </c>
      <c r="H7150" t="s">
        <v>195</v>
      </c>
      <c r="J7150" s="5"/>
      <c r="K7150" s="2">
        <v>29357046</v>
      </c>
      <c r="L7150" s="5"/>
      <c r="M7150" s="2">
        <f t="shared" si="111"/>
        <v>-29657086.369999997</v>
      </c>
      <c r="P7150"/>
    </row>
    <row r="7151" spans="1:16" hidden="1">
      <c r="A7151" t="s">
        <v>7789</v>
      </c>
      <c r="B7151" s="1">
        <v>42146</v>
      </c>
      <c r="C7151" t="s">
        <v>195</v>
      </c>
      <c r="D7151">
        <v>1</v>
      </c>
      <c r="E7151" t="s">
        <v>7788</v>
      </c>
      <c r="F7151" t="s">
        <v>13</v>
      </c>
      <c r="G7151" t="s">
        <v>4</v>
      </c>
      <c r="H7151" t="s">
        <v>1173</v>
      </c>
      <c r="I7151" s="2">
        <v>29357046</v>
      </c>
      <c r="J7151" s="5"/>
      <c r="L7151" s="5"/>
      <c r="M7151" s="2">
        <f t="shared" si="111"/>
        <v>-300040.36999999732</v>
      </c>
      <c r="P7151"/>
    </row>
    <row r="7152" spans="1:16" hidden="1">
      <c r="A7152" t="s">
        <v>7795</v>
      </c>
      <c r="B7152" s="1">
        <v>42146</v>
      </c>
      <c r="C7152" t="s">
        <v>195</v>
      </c>
      <c r="D7152">
        <v>1</v>
      </c>
      <c r="E7152" t="s">
        <v>7801</v>
      </c>
      <c r="F7152" t="s">
        <v>13</v>
      </c>
      <c r="G7152" t="s">
        <v>4</v>
      </c>
      <c r="H7152" t="s">
        <v>195</v>
      </c>
      <c r="J7152" s="5"/>
      <c r="K7152" s="2">
        <v>29357.46</v>
      </c>
      <c r="L7152" s="5"/>
      <c r="M7152" s="2">
        <f t="shared" si="111"/>
        <v>-329397.82999999734</v>
      </c>
      <c r="P7152"/>
    </row>
    <row r="7153" spans="1:16" hidden="1">
      <c r="A7153" t="s">
        <v>7802</v>
      </c>
      <c r="B7153" s="1">
        <v>42146</v>
      </c>
      <c r="C7153" t="s">
        <v>200</v>
      </c>
      <c r="D7153">
        <v>1</v>
      </c>
      <c r="E7153" t="s">
        <v>7809</v>
      </c>
      <c r="F7153" t="s">
        <v>16</v>
      </c>
      <c r="G7153" t="s">
        <v>4</v>
      </c>
      <c r="H7153" t="s">
        <v>200</v>
      </c>
      <c r="J7153" s="5"/>
      <c r="K7153" s="2">
        <v>5320.01</v>
      </c>
      <c r="L7153" s="5"/>
      <c r="M7153" s="2">
        <f t="shared" si="111"/>
        <v>-334717.83999999735</v>
      </c>
      <c r="P7153"/>
    </row>
    <row r="7154" spans="1:16" hidden="1">
      <c r="A7154" t="s">
        <v>7810</v>
      </c>
      <c r="B7154" s="1">
        <v>42146</v>
      </c>
      <c r="C7154" t="s">
        <v>18</v>
      </c>
      <c r="D7154">
        <v>1</v>
      </c>
      <c r="E7154" t="s">
        <v>7816</v>
      </c>
      <c r="F7154" t="s">
        <v>13</v>
      </c>
      <c r="G7154" t="s">
        <v>4</v>
      </c>
      <c r="H7154" t="s">
        <v>18</v>
      </c>
      <c r="J7154" s="5"/>
      <c r="K7154" s="2">
        <v>20048.240000000002</v>
      </c>
      <c r="L7154" s="5"/>
      <c r="M7154" s="2">
        <f t="shared" si="111"/>
        <v>-354766.07999999734</v>
      </c>
      <c r="P7154"/>
    </row>
    <row r="7155" spans="1:16" hidden="1">
      <c r="A7155" t="s">
        <v>28041</v>
      </c>
      <c r="B7155" s="1">
        <v>42146</v>
      </c>
      <c r="C7155" t="s">
        <v>5029</v>
      </c>
      <c r="D7155">
        <v>2</v>
      </c>
      <c r="E7155" t="s">
        <v>28054</v>
      </c>
      <c r="F7155" t="s">
        <v>13559</v>
      </c>
      <c r="G7155" t="s">
        <v>479</v>
      </c>
      <c r="H7155" t="s">
        <v>28055</v>
      </c>
      <c r="I7155" s="2">
        <v>12807.34</v>
      </c>
      <c r="J7155" s="5"/>
      <c r="L7155" s="5"/>
      <c r="M7155" s="2">
        <f t="shared" si="111"/>
        <v>-341958.73999999731</v>
      </c>
      <c r="P7155"/>
    </row>
    <row r="7156" spans="1:16" hidden="1">
      <c r="A7156" t="s">
        <v>28066</v>
      </c>
      <c r="B7156" s="1">
        <v>42146</v>
      </c>
      <c r="C7156" t="s">
        <v>28080</v>
      </c>
      <c r="D7156">
        <v>2</v>
      </c>
      <c r="E7156" t="s">
        <v>28081</v>
      </c>
      <c r="F7156" t="s">
        <v>7054</v>
      </c>
      <c r="G7156" t="s">
        <v>4</v>
      </c>
      <c r="H7156" t="s">
        <v>28055</v>
      </c>
      <c r="I7156" s="2">
        <v>200.01</v>
      </c>
      <c r="J7156" s="5"/>
      <c r="L7156" s="5"/>
      <c r="M7156" s="2">
        <f t="shared" si="111"/>
        <v>-341758.7299999973</v>
      </c>
      <c r="P7156"/>
    </row>
    <row r="7157" spans="1:16" hidden="1">
      <c r="A7157" t="s">
        <v>28090</v>
      </c>
      <c r="B7157" s="1">
        <v>42146</v>
      </c>
      <c r="C7157" t="s">
        <v>28103</v>
      </c>
      <c r="D7157">
        <v>2</v>
      </c>
      <c r="E7157" t="s">
        <v>28104</v>
      </c>
      <c r="F7157" t="s">
        <v>7054</v>
      </c>
      <c r="G7157" t="s">
        <v>4</v>
      </c>
      <c r="H7157" t="s">
        <v>435</v>
      </c>
      <c r="I7157" s="2">
        <v>4100</v>
      </c>
      <c r="J7157" s="5"/>
      <c r="L7157" s="5"/>
      <c r="M7157" s="2">
        <f t="shared" si="111"/>
        <v>-337658.7299999973</v>
      </c>
      <c r="P7157"/>
    </row>
    <row r="7158" spans="1:16" hidden="1">
      <c r="A7158" t="s">
        <v>28117</v>
      </c>
      <c r="B7158" s="1">
        <v>42146</v>
      </c>
      <c r="C7158" t="s">
        <v>28129</v>
      </c>
      <c r="D7158">
        <v>2</v>
      </c>
      <c r="E7158" t="s">
        <v>28130</v>
      </c>
      <c r="F7158" t="s">
        <v>7054</v>
      </c>
      <c r="G7158" t="s">
        <v>4</v>
      </c>
      <c r="H7158" t="s">
        <v>1855</v>
      </c>
      <c r="I7158" s="2">
        <v>3030</v>
      </c>
      <c r="J7158" s="5"/>
      <c r="L7158" s="5"/>
      <c r="M7158" s="2">
        <f t="shared" si="111"/>
        <v>-334628.7299999973</v>
      </c>
      <c r="P7158"/>
    </row>
    <row r="7159" spans="1:16" hidden="1">
      <c r="A7159" t="s">
        <v>28138</v>
      </c>
      <c r="B7159" s="1">
        <v>42146</v>
      </c>
      <c r="C7159" t="s">
        <v>28151</v>
      </c>
      <c r="D7159">
        <v>2</v>
      </c>
      <c r="E7159" t="s">
        <v>28152</v>
      </c>
      <c r="F7159" t="s">
        <v>13559</v>
      </c>
      <c r="G7159" t="s">
        <v>313</v>
      </c>
      <c r="H7159" t="s">
        <v>2281</v>
      </c>
      <c r="J7159" s="5"/>
      <c r="K7159" s="2">
        <v>714.62</v>
      </c>
      <c r="L7159" s="5"/>
      <c r="M7159" s="2">
        <f t="shared" si="111"/>
        <v>-335343.3499999973</v>
      </c>
      <c r="P7159"/>
    </row>
    <row r="7160" spans="1:16" hidden="1">
      <c r="A7160" t="s">
        <v>28138</v>
      </c>
      <c r="B7160" s="1">
        <v>42146</v>
      </c>
      <c r="C7160" t="s">
        <v>28151</v>
      </c>
      <c r="D7160">
        <v>2</v>
      </c>
      <c r="E7160" t="s">
        <v>28152</v>
      </c>
      <c r="F7160" t="s">
        <v>13559</v>
      </c>
      <c r="G7160" t="s">
        <v>313</v>
      </c>
      <c r="H7160" t="s">
        <v>2281</v>
      </c>
      <c r="I7160" s="2">
        <v>714.62</v>
      </c>
      <c r="J7160" s="5"/>
      <c r="L7160" s="5"/>
      <c r="M7160" s="2">
        <f t="shared" si="111"/>
        <v>-334628.7299999973</v>
      </c>
      <c r="P7160"/>
    </row>
    <row r="7161" spans="1:16" hidden="1">
      <c r="A7161" t="s">
        <v>28163</v>
      </c>
      <c r="B7161" s="1">
        <v>42146</v>
      </c>
      <c r="C7161" t="s">
        <v>28175</v>
      </c>
      <c r="D7161">
        <v>2</v>
      </c>
      <c r="E7161" t="s">
        <v>28176</v>
      </c>
      <c r="F7161" t="s">
        <v>7054</v>
      </c>
      <c r="G7161" t="s">
        <v>4</v>
      </c>
      <c r="H7161" t="s">
        <v>2281</v>
      </c>
      <c r="I7161" s="2">
        <v>400</v>
      </c>
      <c r="J7161" s="5"/>
      <c r="L7161" s="5"/>
      <c r="M7161" s="2">
        <f t="shared" si="111"/>
        <v>-334228.7299999973</v>
      </c>
      <c r="P7161"/>
    </row>
    <row r="7162" spans="1:16" hidden="1">
      <c r="A7162" t="s">
        <v>28188</v>
      </c>
      <c r="B7162" s="1">
        <v>42146</v>
      </c>
      <c r="C7162" t="s">
        <v>1419</v>
      </c>
      <c r="D7162">
        <v>2</v>
      </c>
      <c r="E7162" t="s">
        <v>28199</v>
      </c>
      <c r="F7162" t="s">
        <v>13559</v>
      </c>
      <c r="G7162" t="s">
        <v>479</v>
      </c>
      <c r="H7162" t="s">
        <v>28200</v>
      </c>
      <c r="I7162" s="2">
        <v>635.99</v>
      </c>
      <c r="J7162" s="5"/>
      <c r="L7162" s="5"/>
      <c r="M7162" s="2">
        <f t="shared" si="111"/>
        <v>-333592.73999999731</v>
      </c>
      <c r="P7162"/>
    </row>
    <row r="7163" spans="1:16" hidden="1">
      <c r="A7163" t="s">
        <v>28212</v>
      </c>
      <c r="B7163" s="1">
        <v>42146</v>
      </c>
      <c r="C7163" t="s">
        <v>18</v>
      </c>
      <c r="D7163">
        <v>2</v>
      </c>
      <c r="E7163" t="s">
        <v>28224</v>
      </c>
      <c r="F7163" t="s">
        <v>13559</v>
      </c>
      <c r="G7163" t="s">
        <v>313</v>
      </c>
      <c r="H7163" t="s">
        <v>103</v>
      </c>
      <c r="I7163" s="2">
        <v>691.27</v>
      </c>
      <c r="J7163" s="5"/>
      <c r="L7163" s="5"/>
      <c r="M7163" s="2">
        <f t="shared" si="111"/>
        <v>-332901.46999999729</v>
      </c>
      <c r="P7163"/>
    </row>
    <row r="7164" spans="1:16" hidden="1">
      <c r="A7164" t="s">
        <v>28235</v>
      </c>
      <c r="B7164" s="1">
        <v>42146</v>
      </c>
      <c r="C7164" t="s">
        <v>28244</v>
      </c>
      <c r="D7164">
        <v>2</v>
      </c>
      <c r="E7164" t="s">
        <v>28245</v>
      </c>
      <c r="F7164" t="s">
        <v>7054</v>
      </c>
      <c r="G7164" t="s">
        <v>4</v>
      </c>
      <c r="H7164" t="s">
        <v>7603</v>
      </c>
      <c r="I7164" s="2">
        <v>3940</v>
      </c>
      <c r="J7164" s="5"/>
      <c r="L7164" s="5"/>
      <c r="M7164" s="2">
        <f t="shared" si="111"/>
        <v>-328961.46999999729</v>
      </c>
      <c r="P7164"/>
    </row>
    <row r="7165" spans="1:16" hidden="1">
      <c r="A7165" t="s">
        <v>28255</v>
      </c>
      <c r="B7165" s="1">
        <v>42146</v>
      </c>
      <c r="C7165" t="s">
        <v>28264</v>
      </c>
      <c r="D7165">
        <v>1</v>
      </c>
      <c r="E7165" t="s">
        <v>28265</v>
      </c>
      <c r="F7165" t="s">
        <v>13610</v>
      </c>
      <c r="G7165" t="s">
        <v>4</v>
      </c>
      <c r="H7165" t="s">
        <v>6975</v>
      </c>
      <c r="I7165" s="2">
        <v>21147.32</v>
      </c>
      <c r="J7165" s="5"/>
      <c r="L7165" s="5"/>
      <c r="M7165" s="2">
        <f t="shared" si="111"/>
        <v>-307814.14999999729</v>
      </c>
      <c r="P7165"/>
    </row>
    <row r="7166" spans="1:16" hidden="1">
      <c r="A7166" t="s">
        <v>28277</v>
      </c>
      <c r="B7166" s="1">
        <v>42146</v>
      </c>
      <c r="C7166" t="s">
        <v>28285</v>
      </c>
      <c r="D7166">
        <v>2</v>
      </c>
      <c r="E7166" t="s">
        <v>28286</v>
      </c>
      <c r="F7166" t="s">
        <v>7054</v>
      </c>
      <c r="G7166" t="s">
        <v>4</v>
      </c>
      <c r="H7166" t="s">
        <v>972</v>
      </c>
      <c r="I7166" s="2">
        <v>1625</v>
      </c>
      <c r="J7166" s="5"/>
      <c r="L7166" s="5"/>
      <c r="M7166" s="2">
        <f t="shared" si="111"/>
        <v>-306189.14999999729</v>
      </c>
      <c r="P7166"/>
    </row>
    <row r="7167" spans="1:16" hidden="1">
      <c r="A7167" t="s">
        <v>28296</v>
      </c>
      <c r="B7167" s="1">
        <v>42146</v>
      </c>
      <c r="C7167" t="s">
        <v>1802</v>
      </c>
      <c r="D7167">
        <v>2</v>
      </c>
      <c r="E7167" t="s">
        <v>28305</v>
      </c>
      <c r="F7167" t="s">
        <v>13559</v>
      </c>
      <c r="G7167" t="s">
        <v>479</v>
      </c>
      <c r="H7167" t="s">
        <v>1620</v>
      </c>
      <c r="I7167" s="2">
        <v>754.89</v>
      </c>
      <c r="J7167" s="5"/>
      <c r="L7167" s="5"/>
      <c r="M7167" s="2">
        <f t="shared" si="111"/>
        <v>-305434.25999999727</v>
      </c>
      <c r="P7167"/>
    </row>
    <row r="7168" spans="1:16" hidden="1">
      <c r="A7168" t="s">
        <v>28317</v>
      </c>
      <c r="B7168" s="1">
        <v>42146</v>
      </c>
      <c r="C7168" t="s">
        <v>1802</v>
      </c>
      <c r="D7168">
        <v>2</v>
      </c>
      <c r="E7168" t="s">
        <v>28329</v>
      </c>
      <c r="F7168" t="s">
        <v>13559</v>
      </c>
      <c r="G7168" t="s">
        <v>479</v>
      </c>
      <c r="H7168" t="s">
        <v>1620</v>
      </c>
      <c r="J7168" s="5"/>
      <c r="K7168" s="2">
        <v>976.13</v>
      </c>
      <c r="L7168" s="5"/>
      <c r="M7168" s="2">
        <f t="shared" si="111"/>
        <v>-306410.38999999728</v>
      </c>
      <c r="P7168"/>
    </row>
    <row r="7169" spans="1:16" hidden="1">
      <c r="A7169" t="s">
        <v>28317</v>
      </c>
      <c r="B7169" s="1">
        <v>42146</v>
      </c>
      <c r="C7169" t="s">
        <v>1802</v>
      </c>
      <c r="D7169">
        <v>2</v>
      </c>
      <c r="E7169" t="s">
        <v>28329</v>
      </c>
      <c r="F7169" t="s">
        <v>13559</v>
      </c>
      <c r="G7169" t="s">
        <v>479</v>
      </c>
      <c r="H7169" t="s">
        <v>1620</v>
      </c>
      <c r="I7169" s="2">
        <v>1398.43</v>
      </c>
      <c r="J7169" s="5"/>
      <c r="L7169" s="5"/>
      <c r="M7169" s="2">
        <f t="shared" si="111"/>
        <v>-305011.95999999729</v>
      </c>
      <c r="P7169"/>
    </row>
    <row r="7170" spans="1:16" hidden="1">
      <c r="A7170" t="s">
        <v>28342</v>
      </c>
      <c r="B7170" s="1">
        <v>42146</v>
      </c>
      <c r="C7170" t="s">
        <v>28352</v>
      </c>
      <c r="D7170">
        <v>2</v>
      </c>
      <c r="E7170" t="s">
        <v>28353</v>
      </c>
      <c r="F7170" t="s">
        <v>7054</v>
      </c>
      <c r="G7170" t="s">
        <v>4</v>
      </c>
      <c r="H7170" t="s">
        <v>15798</v>
      </c>
      <c r="I7170" s="2">
        <v>2990</v>
      </c>
      <c r="J7170" s="5"/>
      <c r="L7170" s="5"/>
      <c r="M7170" s="2">
        <f t="shared" si="111"/>
        <v>-302021.95999999729</v>
      </c>
      <c r="P7170"/>
    </row>
    <row r="7171" spans="1:16" hidden="1">
      <c r="A7171" t="s">
        <v>28367</v>
      </c>
      <c r="B7171" s="1">
        <v>42146</v>
      </c>
      <c r="C7171" t="s">
        <v>28376</v>
      </c>
      <c r="D7171">
        <v>2</v>
      </c>
      <c r="E7171" t="s">
        <v>28377</v>
      </c>
      <c r="F7171" t="s">
        <v>7054</v>
      </c>
      <c r="G7171" t="s">
        <v>4</v>
      </c>
      <c r="H7171" t="s">
        <v>7822</v>
      </c>
      <c r="I7171" s="2">
        <v>590</v>
      </c>
      <c r="J7171" s="5"/>
      <c r="L7171" s="5"/>
      <c r="M7171" s="2">
        <f t="shared" si="111"/>
        <v>-301431.95999999729</v>
      </c>
      <c r="P7171"/>
    </row>
    <row r="7172" spans="1:16" hidden="1">
      <c r="A7172" t="s">
        <v>28388</v>
      </c>
      <c r="B7172" s="1">
        <v>42146</v>
      </c>
      <c r="C7172" t="s">
        <v>1802</v>
      </c>
      <c r="D7172">
        <v>2</v>
      </c>
      <c r="E7172" t="s">
        <v>28399</v>
      </c>
      <c r="F7172" t="s">
        <v>13559</v>
      </c>
      <c r="G7172" t="s">
        <v>479</v>
      </c>
      <c r="H7172" t="s">
        <v>22888</v>
      </c>
      <c r="I7172" s="2">
        <v>244.04</v>
      </c>
      <c r="J7172" s="5"/>
      <c r="L7172" s="5"/>
      <c r="M7172" s="2">
        <f t="shared" si="111"/>
        <v>-301187.91999999731</v>
      </c>
      <c r="P7172"/>
    </row>
    <row r="7173" spans="1:16" hidden="1">
      <c r="A7173" t="s">
        <v>28408</v>
      </c>
      <c r="B7173" s="1">
        <v>42146</v>
      </c>
      <c r="C7173" t="s">
        <v>28419</v>
      </c>
      <c r="D7173">
        <v>2</v>
      </c>
      <c r="E7173" t="s">
        <v>28420</v>
      </c>
      <c r="F7173" t="s">
        <v>7054</v>
      </c>
      <c r="G7173" t="s">
        <v>4</v>
      </c>
      <c r="H7173" t="s">
        <v>21053</v>
      </c>
      <c r="I7173" s="2">
        <v>1025</v>
      </c>
      <c r="J7173" s="5"/>
      <c r="L7173" s="5"/>
      <c r="M7173" s="2">
        <f t="shared" si="111"/>
        <v>-300162.91999999731</v>
      </c>
      <c r="P7173"/>
    </row>
    <row r="7174" spans="1:16" hidden="1">
      <c r="A7174" t="s">
        <v>28429</v>
      </c>
      <c r="B7174" s="1">
        <v>42146</v>
      </c>
      <c r="C7174" t="s">
        <v>28440</v>
      </c>
      <c r="D7174">
        <v>2</v>
      </c>
      <c r="E7174" t="s">
        <v>28441</v>
      </c>
      <c r="F7174" t="s">
        <v>7054</v>
      </c>
      <c r="G7174" t="s">
        <v>4</v>
      </c>
      <c r="H7174" t="s">
        <v>15620</v>
      </c>
      <c r="I7174" s="2">
        <v>3030</v>
      </c>
      <c r="J7174" s="5"/>
      <c r="L7174" s="5"/>
      <c r="M7174" s="2">
        <f t="shared" si="111"/>
        <v>-297132.91999999731</v>
      </c>
      <c r="P7174"/>
    </row>
    <row r="7175" spans="1:16" hidden="1">
      <c r="A7175" t="s">
        <v>28451</v>
      </c>
      <c r="B7175" s="1">
        <v>42146</v>
      </c>
      <c r="C7175" t="s">
        <v>28459</v>
      </c>
      <c r="D7175">
        <v>2</v>
      </c>
      <c r="E7175" t="s">
        <v>28460</v>
      </c>
      <c r="F7175" t="s">
        <v>7054</v>
      </c>
      <c r="G7175" t="s">
        <v>4</v>
      </c>
      <c r="H7175" t="s">
        <v>4384</v>
      </c>
      <c r="I7175" s="2">
        <v>1025</v>
      </c>
      <c r="J7175" s="5"/>
      <c r="L7175" s="5"/>
      <c r="M7175" s="2">
        <f t="shared" si="111"/>
        <v>-296107.91999999731</v>
      </c>
      <c r="P7175"/>
    </row>
    <row r="7176" spans="1:16" hidden="1">
      <c r="A7176" t="s">
        <v>28471</v>
      </c>
      <c r="B7176" s="1">
        <v>42146</v>
      </c>
      <c r="C7176" t="s">
        <v>28482</v>
      </c>
      <c r="D7176">
        <v>2</v>
      </c>
      <c r="E7176" t="s">
        <v>28483</v>
      </c>
      <c r="F7176" t="s">
        <v>7054</v>
      </c>
      <c r="G7176" t="s">
        <v>4</v>
      </c>
      <c r="H7176" t="s">
        <v>5980</v>
      </c>
      <c r="J7176" s="5"/>
      <c r="K7176" s="2">
        <v>3026.13</v>
      </c>
      <c r="L7176" s="5"/>
      <c r="M7176" s="2">
        <f t="shared" si="111"/>
        <v>-299134.04999999731</v>
      </c>
      <c r="P7176"/>
    </row>
    <row r="7177" spans="1:16" hidden="1">
      <c r="A7177" t="s">
        <v>28471</v>
      </c>
      <c r="B7177" s="1">
        <v>42146</v>
      </c>
      <c r="C7177" t="s">
        <v>28482</v>
      </c>
      <c r="D7177">
        <v>2</v>
      </c>
      <c r="E7177" t="s">
        <v>28483</v>
      </c>
      <c r="F7177" t="s">
        <v>7054</v>
      </c>
      <c r="G7177" t="s">
        <v>4</v>
      </c>
      <c r="H7177" t="s">
        <v>5980</v>
      </c>
      <c r="I7177" s="2">
        <v>3026.14</v>
      </c>
      <c r="J7177" s="5"/>
      <c r="L7177" s="5"/>
      <c r="M7177" s="2">
        <f t="shared" ref="M7177:M7240" si="112">+M7176+I7177-K7177</f>
        <v>-296107.9099999973</v>
      </c>
      <c r="P7177"/>
    </row>
    <row r="7178" spans="1:16" hidden="1">
      <c r="A7178" t="s">
        <v>28496</v>
      </c>
      <c r="B7178" s="1">
        <v>42146</v>
      </c>
      <c r="C7178" t="s">
        <v>7678</v>
      </c>
      <c r="D7178">
        <v>2</v>
      </c>
      <c r="E7178" t="s">
        <v>28506</v>
      </c>
      <c r="F7178" t="s">
        <v>7054</v>
      </c>
      <c r="G7178" t="s">
        <v>4</v>
      </c>
      <c r="H7178" t="s">
        <v>7680</v>
      </c>
      <c r="I7178" s="2">
        <v>1025</v>
      </c>
      <c r="J7178" s="5"/>
      <c r="L7178" s="5"/>
      <c r="M7178" s="2">
        <f t="shared" si="112"/>
        <v>-295082.9099999973</v>
      </c>
      <c r="P7178"/>
    </row>
    <row r="7179" spans="1:16" hidden="1">
      <c r="A7179" t="s">
        <v>28517</v>
      </c>
      <c r="B7179" s="1">
        <v>42146</v>
      </c>
      <c r="C7179" t="s">
        <v>7678</v>
      </c>
      <c r="D7179">
        <v>2</v>
      </c>
      <c r="E7179" t="s">
        <v>28528</v>
      </c>
      <c r="F7179" t="s">
        <v>7054</v>
      </c>
      <c r="G7179" t="s">
        <v>4</v>
      </c>
      <c r="H7179" t="s">
        <v>28529</v>
      </c>
      <c r="I7179" s="2">
        <v>1025</v>
      </c>
      <c r="J7179" s="5"/>
      <c r="L7179" s="5"/>
      <c r="M7179" s="2">
        <f t="shared" si="112"/>
        <v>-294057.9099999973</v>
      </c>
      <c r="P7179"/>
    </row>
    <row r="7180" spans="1:16" hidden="1">
      <c r="A7180" t="s">
        <v>28539</v>
      </c>
      <c r="B7180" s="1">
        <v>42146</v>
      </c>
      <c r="C7180" t="s">
        <v>28550</v>
      </c>
      <c r="D7180">
        <v>2</v>
      </c>
      <c r="E7180" t="s">
        <v>28551</v>
      </c>
      <c r="F7180" t="s">
        <v>7054</v>
      </c>
      <c r="G7180" t="s">
        <v>4</v>
      </c>
      <c r="H7180" t="s">
        <v>972</v>
      </c>
      <c r="I7180" s="2">
        <v>1025</v>
      </c>
      <c r="J7180" s="5"/>
      <c r="L7180" s="5"/>
      <c r="M7180" s="2">
        <f t="shared" si="112"/>
        <v>-293032.9099999973</v>
      </c>
      <c r="P7180"/>
    </row>
    <row r="7181" spans="1:16" hidden="1">
      <c r="A7181" t="s">
        <v>28560</v>
      </c>
      <c r="B7181" s="1">
        <v>42146</v>
      </c>
      <c r="C7181" t="s">
        <v>6</v>
      </c>
      <c r="D7181">
        <v>1</v>
      </c>
      <c r="E7181" t="s">
        <v>28571</v>
      </c>
      <c r="F7181" t="s">
        <v>13610</v>
      </c>
      <c r="G7181" t="s">
        <v>4</v>
      </c>
      <c r="H7181" t="s">
        <v>28572</v>
      </c>
      <c r="I7181" s="2">
        <v>7750.72</v>
      </c>
      <c r="J7181" s="5"/>
      <c r="L7181" s="5"/>
      <c r="M7181" s="2">
        <f t="shared" si="112"/>
        <v>-285282.18999999732</v>
      </c>
      <c r="P7181"/>
    </row>
    <row r="7182" spans="1:16" hidden="1">
      <c r="A7182" t="s">
        <v>28583</v>
      </c>
      <c r="B7182" s="1">
        <v>42146</v>
      </c>
      <c r="C7182" t="s">
        <v>28592</v>
      </c>
      <c r="D7182">
        <v>2</v>
      </c>
      <c r="E7182" t="s">
        <v>28593</v>
      </c>
      <c r="F7182" t="s">
        <v>7054</v>
      </c>
      <c r="G7182" t="s">
        <v>4</v>
      </c>
      <c r="H7182" t="s">
        <v>6729</v>
      </c>
      <c r="I7182" s="2">
        <v>3030</v>
      </c>
      <c r="J7182" s="5"/>
      <c r="L7182" s="5"/>
      <c r="M7182" s="2">
        <f t="shared" si="112"/>
        <v>-282252.18999999732</v>
      </c>
      <c r="P7182"/>
    </row>
    <row r="7183" spans="1:16" hidden="1">
      <c r="A7183" t="s">
        <v>28603</v>
      </c>
      <c r="B7183" s="1">
        <v>42146</v>
      </c>
      <c r="C7183" t="s">
        <v>28613</v>
      </c>
      <c r="D7183">
        <v>2</v>
      </c>
      <c r="E7183" t="s">
        <v>28614</v>
      </c>
      <c r="F7183" t="s">
        <v>7054</v>
      </c>
      <c r="G7183" t="s">
        <v>4</v>
      </c>
      <c r="H7183" t="s">
        <v>16550</v>
      </c>
      <c r="I7183" s="2">
        <v>1025</v>
      </c>
      <c r="J7183" s="5"/>
      <c r="L7183" s="5"/>
      <c r="M7183" s="2">
        <f t="shared" si="112"/>
        <v>-281227.18999999732</v>
      </c>
      <c r="P7183"/>
    </row>
    <row r="7184" spans="1:16" hidden="1">
      <c r="A7184" t="s">
        <v>28628</v>
      </c>
      <c r="B7184" s="1">
        <v>42146</v>
      </c>
      <c r="C7184" t="s">
        <v>18</v>
      </c>
      <c r="D7184">
        <v>2</v>
      </c>
      <c r="E7184" t="s">
        <v>28635</v>
      </c>
      <c r="F7184" t="s">
        <v>13559</v>
      </c>
      <c r="G7184" t="s">
        <v>479</v>
      </c>
      <c r="H7184" t="s">
        <v>15197</v>
      </c>
      <c r="I7184" s="2">
        <v>354.64</v>
      </c>
      <c r="J7184" s="5"/>
      <c r="L7184" s="5"/>
      <c r="M7184" s="2">
        <f t="shared" si="112"/>
        <v>-280872.54999999731</v>
      </c>
      <c r="P7184"/>
    </row>
    <row r="7185" spans="1:16" hidden="1">
      <c r="A7185" t="s">
        <v>28649</v>
      </c>
      <c r="B7185" s="1">
        <v>42146</v>
      </c>
      <c r="C7185" t="s">
        <v>28660</v>
      </c>
      <c r="D7185">
        <v>2</v>
      </c>
      <c r="E7185" t="s">
        <v>28661</v>
      </c>
      <c r="F7185" t="s">
        <v>13559</v>
      </c>
      <c r="G7185" t="s">
        <v>479</v>
      </c>
      <c r="H7185" t="s">
        <v>6558</v>
      </c>
      <c r="J7185" s="5"/>
      <c r="K7185" s="2">
        <v>600</v>
      </c>
      <c r="L7185" s="5"/>
      <c r="M7185" s="2">
        <f t="shared" si="112"/>
        <v>-281472.54999999731</v>
      </c>
      <c r="P7185"/>
    </row>
    <row r="7186" spans="1:16" hidden="1">
      <c r="A7186" t="s">
        <v>28649</v>
      </c>
      <c r="B7186" s="1">
        <v>42146</v>
      </c>
      <c r="C7186" t="s">
        <v>28660</v>
      </c>
      <c r="D7186">
        <v>2</v>
      </c>
      <c r="E7186" t="s">
        <v>28661</v>
      </c>
      <c r="F7186" t="s">
        <v>13559</v>
      </c>
      <c r="G7186" t="s">
        <v>479</v>
      </c>
      <c r="H7186" t="s">
        <v>6558</v>
      </c>
      <c r="I7186" s="2">
        <v>1372.43</v>
      </c>
      <c r="J7186" s="5"/>
      <c r="L7186" s="5"/>
      <c r="M7186" s="2">
        <f t="shared" si="112"/>
        <v>-280100.11999999732</v>
      </c>
      <c r="P7186"/>
    </row>
    <row r="7187" spans="1:16" hidden="1">
      <c r="A7187" t="s">
        <v>28675</v>
      </c>
      <c r="B7187" s="1">
        <v>42146</v>
      </c>
      <c r="C7187" t="s">
        <v>28687</v>
      </c>
      <c r="D7187">
        <v>2</v>
      </c>
      <c r="E7187" t="s">
        <v>28688</v>
      </c>
      <c r="F7187" t="s">
        <v>7054</v>
      </c>
      <c r="G7187" t="s">
        <v>4</v>
      </c>
      <c r="H7187" t="s">
        <v>28689</v>
      </c>
      <c r="I7187" s="2">
        <v>1840</v>
      </c>
      <c r="J7187" s="5"/>
      <c r="L7187" s="5"/>
      <c r="M7187" s="2">
        <f t="shared" si="112"/>
        <v>-278260.11999999732</v>
      </c>
      <c r="P7187"/>
    </row>
    <row r="7188" spans="1:16" hidden="1">
      <c r="A7188" t="s">
        <v>28701</v>
      </c>
      <c r="B7188" s="1">
        <v>42146</v>
      </c>
      <c r="C7188" t="s">
        <v>3261</v>
      </c>
      <c r="D7188">
        <v>2</v>
      </c>
      <c r="E7188" t="s">
        <v>28712</v>
      </c>
      <c r="F7188" t="s">
        <v>13559</v>
      </c>
      <c r="G7188" t="s">
        <v>479</v>
      </c>
      <c r="H7188" t="s">
        <v>28713</v>
      </c>
      <c r="I7188" s="2">
        <v>275.2</v>
      </c>
      <c r="J7188" s="5"/>
      <c r="L7188" s="5"/>
      <c r="M7188" s="2">
        <f t="shared" si="112"/>
        <v>-277984.91999999731</v>
      </c>
      <c r="P7188"/>
    </row>
    <row r="7189" spans="1:16" hidden="1">
      <c r="A7189" t="s">
        <v>28723</v>
      </c>
      <c r="B7189" s="1">
        <v>42146</v>
      </c>
      <c r="C7189" t="s">
        <v>28731</v>
      </c>
      <c r="D7189">
        <v>2</v>
      </c>
      <c r="E7189" t="s">
        <v>28732</v>
      </c>
      <c r="F7189" t="s">
        <v>7054</v>
      </c>
      <c r="G7189" t="s">
        <v>4</v>
      </c>
      <c r="H7189" t="s">
        <v>14582</v>
      </c>
      <c r="I7189" s="2">
        <v>1025</v>
      </c>
      <c r="J7189" s="5"/>
      <c r="L7189" s="5"/>
      <c r="M7189" s="2">
        <f t="shared" si="112"/>
        <v>-276959.91999999731</v>
      </c>
      <c r="P7189"/>
    </row>
    <row r="7190" spans="1:16" hidden="1">
      <c r="A7190" t="s">
        <v>28744</v>
      </c>
      <c r="B7190" s="1">
        <v>42146</v>
      </c>
      <c r="C7190" t="s">
        <v>26791</v>
      </c>
      <c r="D7190">
        <v>1</v>
      </c>
      <c r="E7190" t="s">
        <v>28754</v>
      </c>
      <c r="F7190" t="s">
        <v>13565</v>
      </c>
      <c r="G7190" t="s">
        <v>4</v>
      </c>
      <c r="H7190" t="s">
        <v>6964</v>
      </c>
      <c r="I7190" s="2">
        <v>240900</v>
      </c>
      <c r="J7190" s="5"/>
      <c r="L7190" s="5"/>
      <c r="M7190" s="2">
        <f t="shared" si="112"/>
        <v>-36059.919999997306</v>
      </c>
      <c r="P7190"/>
    </row>
    <row r="7191" spans="1:16" hidden="1">
      <c r="A7191" t="s">
        <v>28766</v>
      </c>
      <c r="B7191" s="1">
        <v>42146</v>
      </c>
      <c r="C7191" t="s">
        <v>28775</v>
      </c>
      <c r="D7191">
        <v>2</v>
      </c>
      <c r="E7191" t="s">
        <v>28776</v>
      </c>
      <c r="F7191" t="s">
        <v>7054</v>
      </c>
      <c r="G7191" t="s">
        <v>4</v>
      </c>
      <c r="H7191" t="s">
        <v>28777</v>
      </c>
      <c r="I7191" s="2">
        <v>3030</v>
      </c>
      <c r="J7191" s="5"/>
      <c r="L7191" s="5"/>
      <c r="M7191" s="2">
        <f t="shared" si="112"/>
        <v>-33029.919999997306</v>
      </c>
      <c r="P7191"/>
    </row>
    <row r="7192" spans="1:16" hidden="1">
      <c r="A7192" t="s">
        <v>28785</v>
      </c>
      <c r="B7192" s="1">
        <v>42146</v>
      </c>
      <c r="C7192" t="s">
        <v>17470</v>
      </c>
      <c r="D7192">
        <v>1</v>
      </c>
      <c r="E7192" t="s">
        <v>28793</v>
      </c>
      <c r="F7192" t="s">
        <v>13565</v>
      </c>
      <c r="G7192" t="s">
        <v>4</v>
      </c>
      <c r="H7192" t="s">
        <v>1993</v>
      </c>
      <c r="I7192" s="2">
        <v>32000</v>
      </c>
      <c r="J7192" s="5"/>
      <c r="L7192" s="5"/>
      <c r="M7192" s="2">
        <f t="shared" si="112"/>
        <v>-1029.9199999973061</v>
      </c>
      <c r="P7192"/>
    </row>
    <row r="7193" spans="1:16" hidden="1">
      <c r="A7193" t="s">
        <v>28803</v>
      </c>
      <c r="B7193" s="1">
        <v>42146</v>
      </c>
      <c r="C7193" t="s">
        <v>28813</v>
      </c>
      <c r="D7193">
        <v>2</v>
      </c>
      <c r="E7193" t="s">
        <v>28814</v>
      </c>
      <c r="F7193" t="s">
        <v>7054</v>
      </c>
      <c r="G7193" t="s">
        <v>4</v>
      </c>
      <c r="H7193" t="s">
        <v>8960</v>
      </c>
      <c r="I7193" s="2">
        <v>1025</v>
      </c>
      <c r="J7193" s="5"/>
      <c r="L7193" s="5"/>
      <c r="M7193" s="2">
        <f t="shared" si="112"/>
        <v>-4.9199999973061495</v>
      </c>
      <c r="P7193"/>
    </row>
    <row r="7194" spans="1:16" hidden="1">
      <c r="A7194" t="s">
        <v>28823</v>
      </c>
      <c r="B7194" s="1">
        <v>42146</v>
      </c>
      <c r="C7194" t="s">
        <v>28833</v>
      </c>
      <c r="D7194">
        <v>2</v>
      </c>
      <c r="E7194" t="s">
        <v>28834</v>
      </c>
      <c r="F7194" t="s">
        <v>7054</v>
      </c>
      <c r="G7194" t="s">
        <v>4</v>
      </c>
      <c r="H7194" t="s">
        <v>28835</v>
      </c>
      <c r="I7194" s="2">
        <v>1790</v>
      </c>
      <c r="J7194" s="5"/>
      <c r="L7194" s="5"/>
      <c r="M7194" s="2">
        <f t="shared" si="112"/>
        <v>1785.0800000026939</v>
      </c>
      <c r="P7194"/>
    </row>
    <row r="7195" spans="1:16" hidden="1">
      <c r="A7195" t="s">
        <v>28847</v>
      </c>
      <c r="B7195" s="1">
        <v>42146</v>
      </c>
      <c r="C7195" t="s">
        <v>28857</v>
      </c>
      <c r="D7195">
        <v>2</v>
      </c>
      <c r="E7195" t="s">
        <v>28858</v>
      </c>
      <c r="F7195" t="s">
        <v>7054</v>
      </c>
      <c r="G7195" t="s">
        <v>4</v>
      </c>
      <c r="H7195" t="s">
        <v>19101</v>
      </c>
      <c r="I7195" s="2">
        <v>1025</v>
      </c>
      <c r="J7195" s="5"/>
      <c r="L7195" s="5"/>
      <c r="M7195" s="2">
        <f t="shared" si="112"/>
        <v>2810.0800000026939</v>
      </c>
      <c r="P7195"/>
    </row>
    <row r="7196" spans="1:16" hidden="1">
      <c r="A7196" t="s">
        <v>28868</v>
      </c>
      <c r="B7196" s="1">
        <v>42146</v>
      </c>
      <c r="C7196" t="s">
        <v>28880</v>
      </c>
      <c r="D7196">
        <v>2</v>
      </c>
      <c r="E7196" t="s">
        <v>28881</v>
      </c>
      <c r="F7196" t="s">
        <v>7054</v>
      </c>
      <c r="G7196" t="s">
        <v>4</v>
      </c>
      <c r="H7196" t="s">
        <v>10023</v>
      </c>
      <c r="I7196" s="2">
        <v>2290.0100000000002</v>
      </c>
      <c r="J7196" s="5"/>
      <c r="L7196" s="5"/>
      <c r="M7196" s="2">
        <f t="shared" si="112"/>
        <v>5100.0900000026941</v>
      </c>
      <c r="P7196"/>
    </row>
    <row r="7197" spans="1:16" hidden="1">
      <c r="A7197" t="s">
        <v>28895</v>
      </c>
      <c r="B7197" s="1">
        <v>42146</v>
      </c>
      <c r="C7197" t="s">
        <v>28906</v>
      </c>
      <c r="D7197">
        <v>2</v>
      </c>
      <c r="E7197" t="s">
        <v>28907</v>
      </c>
      <c r="F7197" t="s">
        <v>7054</v>
      </c>
      <c r="G7197" t="s">
        <v>4</v>
      </c>
      <c r="H7197" t="s">
        <v>10058</v>
      </c>
      <c r="I7197" s="2">
        <v>1025</v>
      </c>
      <c r="J7197" s="5"/>
      <c r="L7197" s="5"/>
      <c r="M7197" s="2">
        <f t="shared" si="112"/>
        <v>6125.0900000026941</v>
      </c>
      <c r="P7197"/>
    </row>
    <row r="7198" spans="1:16" hidden="1">
      <c r="A7198" s="35" t="s">
        <v>7829</v>
      </c>
      <c r="B7198" s="36">
        <v>42147</v>
      </c>
      <c r="C7198" s="35" t="s">
        <v>6</v>
      </c>
      <c r="D7198" s="35">
        <v>1</v>
      </c>
      <c r="E7198" s="35" t="s">
        <v>7834</v>
      </c>
      <c r="F7198" s="35" t="s">
        <v>8</v>
      </c>
      <c r="G7198" s="35" t="s">
        <v>4</v>
      </c>
      <c r="H7198" s="35" t="s">
        <v>4920</v>
      </c>
      <c r="I7198" s="11">
        <v>5142.04</v>
      </c>
      <c r="J7198" s="12"/>
      <c r="K7198" s="11"/>
      <c r="L7198" s="12"/>
      <c r="M7198" s="11">
        <f t="shared" si="112"/>
        <v>11267.130000002693</v>
      </c>
      <c r="P7198"/>
    </row>
    <row r="7199" spans="1:16" hidden="1">
      <c r="A7199" t="s">
        <v>7835</v>
      </c>
      <c r="B7199" s="1">
        <v>42147</v>
      </c>
      <c r="C7199" t="s">
        <v>11</v>
      </c>
      <c r="D7199">
        <v>1</v>
      </c>
      <c r="E7199" t="s">
        <v>7843</v>
      </c>
      <c r="F7199" t="s">
        <v>13</v>
      </c>
      <c r="G7199" t="s">
        <v>4</v>
      </c>
      <c r="H7199" t="s">
        <v>1476</v>
      </c>
      <c r="J7199" s="5"/>
      <c r="K7199" s="2">
        <v>5142.04</v>
      </c>
      <c r="L7199" s="5"/>
      <c r="M7199" s="2">
        <f t="shared" si="112"/>
        <v>6125.0900000026932</v>
      </c>
      <c r="P7199"/>
    </row>
    <row r="7200" spans="1:16" hidden="1">
      <c r="A7200" t="s">
        <v>7847</v>
      </c>
      <c r="B7200" s="1">
        <v>42147</v>
      </c>
      <c r="C7200" t="s">
        <v>11</v>
      </c>
      <c r="D7200">
        <v>1</v>
      </c>
      <c r="E7200" t="s">
        <v>7855</v>
      </c>
      <c r="F7200" t="s">
        <v>16</v>
      </c>
      <c r="G7200" t="s">
        <v>4</v>
      </c>
      <c r="H7200" t="s">
        <v>598</v>
      </c>
      <c r="J7200" s="5"/>
      <c r="K7200" s="2">
        <v>1840</v>
      </c>
      <c r="L7200" s="5"/>
      <c r="M7200" s="2">
        <f t="shared" si="112"/>
        <v>4285.0900000026932</v>
      </c>
      <c r="P7200"/>
    </row>
    <row r="7201" spans="1:16" hidden="1">
      <c r="A7201" t="s">
        <v>7857</v>
      </c>
      <c r="B7201" s="1">
        <v>42147</v>
      </c>
      <c r="C7201" t="s">
        <v>11</v>
      </c>
      <c r="D7201">
        <v>1</v>
      </c>
      <c r="E7201" t="s">
        <v>7861</v>
      </c>
      <c r="F7201" t="s">
        <v>16</v>
      </c>
      <c r="G7201" t="s">
        <v>4</v>
      </c>
      <c r="H7201" t="s">
        <v>564</v>
      </c>
      <c r="J7201" s="5"/>
      <c r="K7201" s="2">
        <v>11783.16</v>
      </c>
      <c r="L7201" s="5"/>
      <c r="M7201" s="2">
        <f t="shared" si="112"/>
        <v>-7498.0699999973067</v>
      </c>
      <c r="P7201"/>
    </row>
    <row r="7202" spans="1:16" hidden="1">
      <c r="A7202" t="s">
        <v>7917</v>
      </c>
      <c r="B7202" s="1">
        <v>42147</v>
      </c>
      <c r="C7202" t="s">
        <v>6</v>
      </c>
      <c r="D7202">
        <v>1</v>
      </c>
      <c r="E7202" t="s">
        <v>7920</v>
      </c>
      <c r="F7202" t="s">
        <v>29</v>
      </c>
      <c r="G7202" t="s">
        <v>4</v>
      </c>
      <c r="H7202" t="s">
        <v>1268</v>
      </c>
      <c r="I7202" s="2">
        <v>2140.66</v>
      </c>
      <c r="J7202" s="5" t="s">
        <v>36471</v>
      </c>
      <c r="L7202" s="5"/>
      <c r="M7202" s="2">
        <f t="shared" si="112"/>
        <v>-5357.4099999973068</v>
      </c>
      <c r="P7202"/>
    </row>
    <row r="7203" spans="1:16" hidden="1">
      <c r="A7203" t="s">
        <v>7921</v>
      </c>
      <c r="B7203" s="1">
        <v>42147</v>
      </c>
      <c r="C7203" t="s">
        <v>11</v>
      </c>
      <c r="D7203">
        <v>1</v>
      </c>
      <c r="E7203" t="s">
        <v>7927</v>
      </c>
      <c r="F7203" t="s">
        <v>13</v>
      </c>
      <c r="G7203" t="s">
        <v>4</v>
      </c>
      <c r="H7203" t="s">
        <v>1268</v>
      </c>
      <c r="J7203" s="5"/>
      <c r="K7203" s="2">
        <v>2140.66</v>
      </c>
      <c r="L7203" s="5" t="s">
        <v>36471</v>
      </c>
      <c r="M7203" s="2">
        <f t="shared" si="112"/>
        <v>-7498.0699999973067</v>
      </c>
      <c r="P7203"/>
    </row>
    <row r="7204" spans="1:16" hidden="1">
      <c r="A7204" t="s">
        <v>7966</v>
      </c>
      <c r="B7204" s="1">
        <v>42147</v>
      </c>
      <c r="C7204" t="s">
        <v>6</v>
      </c>
      <c r="D7204">
        <v>1</v>
      </c>
      <c r="E7204" t="s">
        <v>7969</v>
      </c>
      <c r="F7204" t="s">
        <v>29</v>
      </c>
      <c r="G7204" t="s">
        <v>4</v>
      </c>
      <c r="H7204" t="s">
        <v>7970</v>
      </c>
      <c r="I7204" s="2">
        <v>366.06</v>
      </c>
      <c r="J7204" s="5"/>
      <c r="L7204" s="5"/>
      <c r="M7204" s="2">
        <f t="shared" si="112"/>
        <v>-7132.0099999973063</v>
      </c>
      <c r="P7204"/>
    </row>
    <row r="7205" spans="1:16" hidden="1">
      <c r="A7205" t="s">
        <v>7971</v>
      </c>
      <c r="B7205" s="1">
        <v>42147</v>
      </c>
      <c r="C7205" t="s">
        <v>6</v>
      </c>
      <c r="D7205">
        <v>1</v>
      </c>
      <c r="E7205" t="s">
        <v>7974</v>
      </c>
      <c r="F7205" t="s">
        <v>29</v>
      </c>
      <c r="G7205" t="s">
        <v>4</v>
      </c>
      <c r="H7205" t="s">
        <v>7438</v>
      </c>
      <c r="I7205" s="2">
        <v>125.48</v>
      </c>
      <c r="J7205" s="5"/>
      <c r="L7205" s="5"/>
      <c r="M7205" s="2">
        <f t="shared" si="112"/>
        <v>-7006.5299999973067</v>
      </c>
      <c r="P7205"/>
    </row>
    <row r="7206" spans="1:16" hidden="1">
      <c r="A7206" t="s">
        <v>8015</v>
      </c>
      <c r="B7206" s="1">
        <v>42147</v>
      </c>
      <c r="C7206" t="s">
        <v>1</v>
      </c>
      <c r="D7206">
        <v>1</v>
      </c>
      <c r="E7206" t="s">
        <v>8019</v>
      </c>
      <c r="F7206" t="s">
        <v>228</v>
      </c>
      <c r="G7206" t="s">
        <v>4</v>
      </c>
      <c r="H7206" t="s">
        <v>8020</v>
      </c>
      <c r="J7206" s="5"/>
      <c r="K7206" s="2">
        <v>1400</v>
      </c>
      <c r="L7206" s="5"/>
      <c r="M7206" s="2">
        <f t="shared" si="112"/>
        <v>-8406.5299999973067</v>
      </c>
      <c r="P7206"/>
    </row>
    <row r="7207" spans="1:16" hidden="1">
      <c r="A7207" t="s">
        <v>8085</v>
      </c>
      <c r="B7207" s="1">
        <v>42147</v>
      </c>
      <c r="C7207" t="s">
        <v>11</v>
      </c>
      <c r="D7207">
        <v>1</v>
      </c>
      <c r="E7207" t="s">
        <v>8090</v>
      </c>
      <c r="F7207" t="s">
        <v>16</v>
      </c>
      <c r="G7207" t="s">
        <v>4</v>
      </c>
      <c r="H7207" t="s">
        <v>564</v>
      </c>
      <c r="J7207" s="5"/>
      <c r="K7207" s="2">
        <v>4100.01</v>
      </c>
      <c r="L7207" s="5"/>
      <c r="M7207" s="2">
        <f t="shared" si="112"/>
        <v>-12506.539999997307</v>
      </c>
      <c r="P7207"/>
    </row>
    <row r="7208" spans="1:16" hidden="1">
      <c r="A7208" t="s">
        <v>8092</v>
      </c>
      <c r="B7208" s="1">
        <v>42147</v>
      </c>
      <c r="C7208" t="s">
        <v>18</v>
      </c>
      <c r="D7208">
        <v>1</v>
      </c>
      <c r="E7208" t="s">
        <v>8096</v>
      </c>
      <c r="F7208" t="s">
        <v>13</v>
      </c>
      <c r="G7208" t="s">
        <v>4</v>
      </c>
      <c r="H7208" t="s">
        <v>8000</v>
      </c>
      <c r="J7208" s="5"/>
      <c r="K7208" s="2">
        <v>190000</v>
      </c>
      <c r="L7208" s="5"/>
      <c r="M7208" s="2">
        <f t="shared" si="112"/>
        <v>-202506.5399999973</v>
      </c>
      <c r="P7208"/>
    </row>
    <row r="7209" spans="1:16" hidden="1">
      <c r="A7209" t="s">
        <v>8098</v>
      </c>
      <c r="B7209" s="1">
        <v>42147</v>
      </c>
      <c r="C7209" t="s">
        <v>1</v>
      </c>
      <c r="D7209">
        <v>1</v>
      </c>
      <c r="E7209" t="s">
        <v>8019</v>
      </c>
      <c r="F7209" t="s">
        <v>228</v>
      </c>
      <c r="G7209" t="s">
        <v>4</v>
      </c>
      <c r="H7209" t="s">
        <v>8104</v>
      </c>
      <c r="I7209" s="2">
        <v>1400</v>
      </c>
      <c r="J7209" s="5"/>
      <c r="L7209" s="5"/>
      <c r="M7209" s="2">
        <f t="shared" si="112"/>
        <v>-201106.5399999973</v>
      </c>
      <c r="P7209"/>
    </row>
    <row r="7210" spans="1:16" hidden="1">
      <c r="A7210" t="s">
        <v>8105</v>
      </c>
      <c r="B7210" s="1">
        <v>42147</v>
      </c>
      <c r="C7210" t="s">
        <v>200</v>
      </c>
      <c r="D7210">
        <v>1</v>
      </c>
      <c r="E7210" t="s">
        <v>8109</v>
      </c>
      <c r="F7210" t="s">
        <v>16</v>
      </c>
      <c r="G7210" t="s">
        <v>4</v>
      </c>
      <c r="H7210" t="s">
        <v>200</v>
      </c>
      <c r="J7210" s="5"/>
      <c r="K7210" s="2">
        <v>27698.21</v>
      </c>
      <c r="L7210" s="5"/>
      <c r="M7210" s="2">
        <f t="shared" si="112"/>
        <v>-228804.74999999729</v>
      </c>
      <c r="P7210"/>
    </row>
    <row r="7211" spans="1:16" hidden="1">
      <c r="A7211" t="s">
        <v>8110</v>
      </c>
      <c r="B7211" s="1">
        <v>42147</v>
      </c>
      <c r="C7211" t="s">
        <v>195</v>
      </c>
      <c r="D7211">
        <v>1</v>
      </c>
      <c r="E7211" t="s">
        <v>8115</v>
      </c>
      <c r="F7211" t="s">
        <v>13</v>
      </c>
      <c r="G7211" t="s">
        <v>4</v>
      </c>
      <c r="H7211" t="s">
        <v>195</v>
      </c>
      <c r="J7211" s="5"/>
      <c r="K7211" s="2">
        <v>31771.85</v>
      </c>
      <c r="L7211" s="5"/>
      <c r="M7211" s="2">
        <f t="shared" si="112"/>
        <v>-260576.5999999973</v>
      </c>
      <c r="P7211"/>
    </row>
    <row r="7212" spans="1:16" hidden="1">
      <c r="A7212" t="s">
        <v>8116</v>
      </c>
      <c r="B7212" s="1">
        <v>42147</v>
      </c>
      <c r="C7212" t="s">
        <v>18</v>
      </c>
      <c r="D7212">
        <v>1</v>
      </c>
      <c r="E7212" t="s">
        <v>8118</v>
      </c>
      <c r="F7212" t="s">
        <v>13</v>
      </c>
      <c r="G7212" t="s">
        <v>4</v>
      </c>
      <c r="H7212" t="s">
        <v>18</v>
      </c>
      <c r="J7212" s="5"/>
      <c r="K7212" s="2">
        <v>23980.29</v>
      </c>
      <c r="L7212" s="5"/>
      <c r="M7212" s="2">
        <f t="shared" si="112"/>
        <v>-284556.88999999728</v>
      </c>
      <c r="P7212"/>
    </row>
    <row r="7213" spans="1:16" hidden="1">
      <c r="A7213" t="s">
        <v>28917</v>
      </c>
      <c r="B7213" s="1">
        <v>42147</v>
      </c>
      <c r="C7213" t="s">
        <v>674</v>
      </c>
      <c r="D7213">
        <v>2</v>
      </c>
      <c r="E7213" t="s">
        <v>28927</v>
      </c>
      <c r="F7213" t="s">
        <v>13559</v>
      </c>
      <c r="G7213" t="s">
        <v>479</v>
      </c>
      <c r="H7213" t="s">
        <v>19692</v>
      </c>
      <c r="I7213" s="2">
        <v>1837.51</v>
      </c>
      <c r="J7213" s="5"/>
      <c r="L7213" s="5"/>
      <c r="M7213" s="2">
        <f t="shared" si="112"/>
        <v>-282719.37999999727</v>
      </c>
      <c r="P7213"/>
    </row>
    <row r="7214" spans="1:16" hidden="1">
      <c r="A7214" t="s">
        <v>28936</v>
      </c>
      <c r="B7214" s="1">
        <v>42147</v>
      </c>
      <c r="C7214" t="s">
        <v>28946</v>
      </c>
      <c r="D7214">
        <v>2</v>
      </c>
      <c r="E7214" t="s">
        <v>28947</v>
      </c>
      <c r="F7214" t="s">
        <v>7054</v>
      </c>
      <c r="G7214" t="s">
        <v>4</v>
      </c>
      <c r="H7214" t="s">
        <v>8323</v>
      </c>
      <c r="I7214" s="2">
        <v>1840</v>
      </c>
      <c r="J7214" s="5"/>
      <c r="L7214" s="5"/>
      <c r="M7214" s="2">
        <f t="shared" si="112"/>
        <v>-280879.37999999727</v>
      </c>
      <c r="P7214"/>
    </row>
    <row r="7215" spans="1:16" hidden="1">
      <c r="A7215" t="s">
        <v>28957</v>
      </c>
      <c r="B7215" s="1">
        <v>42147</v>
      </c>
      <c r="C7215" t="s">
        <v>28969</v>
      </c>
      <c r="D7215">
        <v>2</v>
      </c>
      <c r="E7215" t="s">
        <v>28970</v>
      </c>
      <c r="F7215" t="s">
        <v>7054</v>
      </c>
      <c r="G7215" t="s">
        <v>4</v>
      </c>
      <c r="H7215" t="s">
        <v>564</v>
      </c>
      <c r="I7215" s="2">
        <v>11783.16</v>
      </c>
      <c r="J7215" s="5"/>
      <c r="L7215" s="5"/>
      <c r="M7215" s="2">
        <f t="shared" si="112"/>
        <v>-269096.21999999729</v>
      </c>
      <c r="P7215"/>
    </row>
    <row r="7216" spans="1:16" hidden="1">
      <c r="A7216" t="s">
        <v>28983</v>
      </c>
      <c r="B7216" s="1">
        <v>42147</v>
      </c>
      <c r="C7216" t="s">
        <v>28993</v>
      </c>
      <c r="D7216">
        <v>2</v>
      </c>
      <c r="E7216" t="s">
        <v>28994</v>
      </c>
      <c r="F7216" t="s">
        <v>7054</v>
      </c>
      <c r="G7216" t="s">
        <v>4</v>
      </c>
      <c r="H7216" t="s">
        <v>19324</v>
      </c>
      <c r="I7216" s="2">
        <v>1839.99</v>
      </c>
      <c r="J7216" s="5"/>
      <c r="L7216" s="5"/>
      <c r="M7216" s="2">
        <f t="shared" si="112"/>
        <v>-267256.2299999973</v>
      </c>
      <c r="P7216"/>
    </row>
    <row r="7217" spans="1:16" hidden="1">
      <c r="A7217" t="s">
        <v>29004</v>
      </c>
      <c r="B7217" s="1">
        <v>42147</v>
      </c>
      <c r="C7217" t="s">
        <v>18</v>
      </c>
      <c r="D7217">
        <v>2</v>
      </c>
      <c r="E7217" t="s">
        <v>29016</v>
      </c>
      <c r="F7217" t="s">
        <v>13559</v>
      </c>
      <c r="G7217" t="s">
        <v>313</v>
      </c>
      <c r="H7217" t="s">
        <v>65</v>
      </c>
      <c r="I7217" s="2">
        <v>202.15</v>
      </c>
      <c r="J7217" s="5"/>
      <c r="L7217" s="5"/>
      <c r="M7217" s="2">
        <f t="shared" si="112"/>
        <v>-267054.07999999728</v>
      </c>
      <c r="P7217"/>
    </row>
    <row r="7218" spans="1:16" hidden="1">
      <c r="A7218" t="s">
        <v>29024</v>
      </c>
      <c r="B7218" s="1">
        <v>42147</v>
      </c>
      <c r="C7218" t="s">
        <v>29034</v>
      </c>
      <c r="D7218">
        <v>2</v>
      </c>
      <c r="E7218" t="s">
        <v>29035</v>
      </c>
      <c r="F7218" t="s">
        <v>7054</v>
      </c>
      <c r="G7218" t="s">
        <v>4</v>
      </c>
      <c r="H7218" t="s">
        <v>7438</v>
      </c>
      <c r="I7218" s="2">
        <v>1025</v>
      </c>
      <c r="J7218" s="5"/>
      <c r="L7218" s="5"/>
      <c r="M7218" s="2">
        <f t="shared" si="112"/>
        <v>-266029.07999999728</v>
      </c>
      <c r="P7218"/>
    </row>
    <row r="7219" spans="1:16" hidden="1">
      <c r="A7219" t="s">
        <v>29045</v>
      </c>
      <c r="B7219" s="1">
        <v>42147</v>
      </c>
      <c r="C7219" t="s">
        <v>29057</v>
      </c>
      <c r="D7219">
        <v>2</v>
      </c>
      <c r="E7219" t="s">
        <v>29058</v>
      </c>
      <c r="F7219" t="s">
        <v>7054</v>
      </c>
      <c r="G7219" t="s">
        <v>4</v>
      </c>
      <c r="H7219" t="s">
        <v>8020</v>
      </c>
      <c r="I7219" s="2">
        <v>1799.01</v>
      </c>
      <c r="J7219" s="5"/>
      <c r="L7219" s="5"/>
      <c r="M7219" s="2">
        <f t="shared" si="112"/>
        <v>-264230.06999999727</v>
      </c>
      <c r="P7219"/>
    </row>
    <row r="7220" spans="1:16" hidden="1">
      <c r="A7220" t="s">
        <v>29068</v>
      </c>
      <c r="B7220" s="1">
        <v>42147</v>
      </c>
      <c r="C7220" t="s">
        <v>1802</v>
      </c>
      <c r="D7220">
        <v>2</v>
      </c>
      <c r="E7220" t="s">
        <v>29080</v>
      </c>
      <c r="F7220" t="s">
        <v>13559</v>
      </c>
      <c r="G7220" t="s">
        <v>479</v>
      </c>
      <c r="H7220" t="s">
        <v>29081</v>
      </c>
      <c r="I7220" s="2">
        <v>64.47</v>
      </c>
      <c r="J7220" s="5"/>
      <c r="L7220" s="5"/>
      <c r="M7220" s="2">
        <f t="shared" si="112"/>
        <v>-264165.5999999973</v>
      </c>
      <c r="P7220"/>
    </row>
    <row r="7221" spans="1:16" hidden="1">
      <c r="A7221" t="s">
        <v>29092</v>
      </c>
      <c r="B7221" s="1">
        <v>42147</v>
      </c>
      <c r="C7221" t="s">
        <v>3261</v>
      </c>
      <c r="D7221">
        <v>2</v>
      </c>
      <c r="E7221" t="s">
        <v>29104</v>
      </c>
      <c r="F7221" t="s">
        <v>13559</v>
      </c>
      <c r="G7221" t="s">
        <v>479</v>
      </c>
      <c r="H7221" t="s">
        <v>11978</v>
      </c>
      <c r="I7221" s="2">
        <v>126.35</v>
      </c>
      <c r="J7221" s="5"/>
      <c r="L7221" s="5"/>
      <c r="M7221" s="2">
        <f t="shared" si="112"/>
        <v>-264039.24999999732</v>
      </c>
      <c r="P7221"/>
    </row>
    <row r="7222" spans="1:16" hidden="1">
      <c r="A7222" t="s">
        <v>29115</v>
      </c>
      <c r="B7222" s="1">
        <v>42147</v>
      </c>
      <c r="C7222" t="s">
        <v>1419</v>
      </c>
      <c r="D7222">
        <v>2</v>
      </c>
      <c r="E7222" t="s">
        <v>29127</v>
      </c>
      <c r="F7222" t="s">
        <v>13559</v>
      </c>
      <c r="G7222" t="s">
        <v>479</v>
      </c>
      <c r="H7222" t="s">
        <v>8020</v>
      </c>
      <c r="J7222" s="5"/>
      <c r="K7222" s="2">
        <v>1400</v>
      </c>
      <c r="L7222" s="5"/>
      <c r="M7222" s="2">
        <f t="shared" si="112"/>
        <v>-265439.24999999732</v>
      </c>
      <c r="P7222"/>
    </row>
    <row r="7223" spans="1:16" hidden="1">
      <c r="A7223" t="s">
        <v>29115</v>
      </c>
      <c r="B7223" s="1">
        <v>42147</v>
      </c>
      <c r="C7223" t="s">
        <v>1419</v>
      </c>
      <c r="D7223">
        <v>2</v>
      </c>
      <c r="E7223" t="s">
        <v>29127</v>
      </c>
      <c r="F7223" t="s">
        <v>13559</v>
      </c>
      <c r="G7223" t="s">
        <v>479</v>
      </c>
      <c r="H7223" t="s">
        <v>8020</v>
      </c>
      <c r="I7223" s="2">
        <v>1400</v>
      </c>
      <c r="J7223" s="5"/>
      <c r="L7223" s="5"/>
      <c r="M7223" s="2">
        <f t="shared" si="112"/>
        <v>-264039.24999999732</v>
      </c>
      <c r="P7223"/>
    </row>
    <row r="7224" spans="1:16" hidden="1">
      <c r="A7224" t="s">
        <v>29137</v>
      </c>
      <c r="B7224" s="1">
        <v>42147</v>
      </c>
      <c r="C7224" t="s">
        <v>18</v>
      </c>
      <c r="D7224">
        <v>2</v>
      </c>
      <c r="E7224" t="s">
        <v>29150</v>
      </c>
      <c r="F7224" t="s">
        <v>13559</v>
      </c>
      <c r="G7224" t="s">
        <v>313</v>
      </c>
      <c r="H7224" t="s">
        <v>1210</v>
      </c>
      <c r="I7224" s="2">
        <v>4708.6099999999997</v>
      </c>
      <c r="J7224" s="5"/>
      <c r="L7224" s="5"/>
      <c r="M7224" s="2">
        <f t="shared" si="112"/>
        <v>-259330.63999999734</v>
      </c>
      <c r="P7224"/>
    </row>
    <row r="7225" spans="1:16" hidden="1">
      <c r="A7225" t="s">
        <v>29162</v>
      </c>
      <c r="B7225" s="1">
        <v>42147</v>
      </c>
      <c r="C7225" t="s">
        <v>29175</v>
      </c>
      <c r="D7225">
        <v>2</v>
      </c>
      <c r="E7225" t="s">
        <v>29176</v>
      </c>
      <c r="F7225" t="s">
        <v>7054</v>
      </c>
      <c r="G7225" t="s">
        <v>4</v>
      </c>
      <c r="H7225" t="s">
        <v>29177</v>
      </c>
      <c r="I7225" s="2">
        <v>3030</v>
      </c>
      <c r="J7225" s="5"/>
      <c r="L7225" s="5"/>
      <c r="M7225" s="2">
        <f t="shared" si="112"/>
        <v>-256300.63999999734</v>
      </c>
      <c r="P7225"/>
    </row>
    <row r="7226" spans="1:16" hidden="1">
      <c r="A7226" t="s">
        <v>29186</v>
      </c>
      <c r="B7226" s="1">
        <v>42147</v>
      </c>
      <c r="C7226" t="s">
        <v>29198</v>
      </c>
      <c r="D7226">
        <v>2</v>
      </c>
      <c r="E7226" t="s">
        <v>29199</v>
      </c>
      <c r="F7226" t="s">
        <v>7054</v>
      </c>
      <c r="G7226" t="s">
        <v>4</v>
      </c>
      <c r="H7226" t="s">
        <v>18806</v>
      </c>
      <c r="I7226" s="2">
        <v>3029.99</v>
      </c>
      <c r="J7226" s="5"/>
      <c r="L7226" s="5"/>
      <c r="M7226" s="2">
        <f t="shared" si="112"/>
        <v>-253270.64999999735</v>
      </c>
      <c r="P7226"/>
    </row>
    <row r="7227" spans="1:16" hidden="1">
      <c r="A7227" t="s">
        <v>29209</v>
      </c>
      <c r="B7227" s="1">
        <v>42147</v>
      </c>
      <c r="C7227" t="s">
        <v>29220</v>
      </c>
      <c r="D7227">
        <v>2</v>
      </c>
      <c r="E7227" t="s">
        <v>29221</v>
      </c>
      <c r="F7227" t="s">
        <v>7054</v>
      </c>
      <c r="G7227" t="s">
        <v>4</v>
      </c>
      <c r="H7227" t="s">
        <v>7808</v>
      </c>
      <c r="I7227" s="2">
        <v>4100</v>
      </c>
      <c r="J7227" s="5"/>
      <c r="L7227" s="5"/>
      <c r="M7227" s="2">
        <f t="shared" si="112"/>
        <v>-249170.64999999735</v>
      </c>
      <c r="P7227"/>
    </row>
    <row r="7228" spans="1:16" hidden="1">
      <c r="A7228" t="s">
        <v>29229</v>
      </c>
      <c r="B7228" s="1">
        <v>42147</v>
      </c>
      <c r="C7228" t="s">
        <v>29241</v>
      </c>
      <c r="D7228">
        <v>2</v>
      </c>
      <c r="E7228" t="s">
        <v>29242</v>
      </c>
      <c r="F7228" t="s">
        <v>7054</v>
      </c>
      <c r="G7228" t="s">
        <v>4</v>
      </c>
      <c r="H7228" t="s">
        <v>18644</v>
      </c>
      <c r="I7228" s="2">
        <v>3030</v>
      </c>
      <c r="J7228" s="5"/>
      <c r="L7228" s="5"/>
      <c r="M7228" s="2">
        <f t="shared" si="112"/>
        <v>-246140.64999999735</v>
      </c>
      <c r="P7228"/>
    </row>
    <row r="7229" spans="1:16" hidden="1">
      <c r="A7229" t="s">
        <v>29251</v>
      </c>
      <c r="B7229" s="1">
        <v>42147</v>
      </c>
      <c r="C7229" t="s">
        <v>29261</v>
      </c>
      <c r="D7229">
        <v>2</v>
      </c>
      <c r="E7229" t="s">
        <v>29262</v>
      </c>
      <c r="F7229" t="s">
        <v>7054</v>
      </c>
      <c r="G7229" t="s">
        <v>4</v>
      </c>
      <c r="H7229" t="s">
        <v>20055</v>
      </c>
      <c r="I7229" s="2">
        <v>4100.01</v>
      </c>
      <c r="J7229" s="5"/>
      <c r="L7229" s="5"/>
      <c r="M7229" s="2">
        <f t="shared" si="112"/>
        <v>-242040.63999999734</v>
      </c>
      <c r="P7229"/>
    </row>
    <row r="7230" spans="1:16" hidden="1">
      <c r="A7230" t="s">
        <v>29271</v>
      </c>
      <c r="B7230" s="1">
        <v>42147</v>
      </c>
      <c r="C7230" t="s">
        <v>1802</v>
      </c>
      <c r="D7230">
        <v>2</v>
      </c>
      <c r="E7230" t="s">
        <v>29281</v>
      </c>
      <c r="F7230" t="s">
        <v>13559</v>
      </c>
      <c r="G7230" t="s">
        <v>479</v>
      </c>
      <c r="H7230" t="s">
        <v>583</v>
      </c>
      <c r="I7230" s="2">
        <v>644.73</v>
      </c>
      <c r="J7230" s="5"/>
      <c r="L7230" s="5"/>
      <c r="M7230" s="2">
        <f t="shared" si="112"/>
        <v>-241395.90999999733</v>
      </c>
      <c r="P7230"/>
    </row>
    <row r="7231" spans="1:16" hidden="1">
      <c r="A7231" t="s">
        <v>29292</v>
      </c>
      <c r="B7231" s="1">
        <v>42147</v>
      </c>
      <c r="C7231" t="s">
        <v>28258</v>
      </c>
      <c r="D7231">
        <v>1</v>
      </c>
      <c r="E7231" t="s">
        <v>29302</v>
      </c>
      <c r="F7231" t="s">
        <v>13565</v>
      </c>
      <c r="G7231" t="s">
        <v>4</v>
      </c>
      <c r="H7231" t="s">
        <v>28260</v>
      </c>
      <c r="I7231" s="2">
        <v>2000</v>
      </c>
      <c r="J7231" s="5"/>
      <c r="L7231" s="5"/>
      <c r="M7231" s="2">
        <f t="shared" si="112"/>
        <v>-239395.90999999733</v>
      </c>
      <c r="P7231"/>
    </row>
    <row r="7232" spans="1:16" hidden="1">
      <c r="A7232" t="s">
        <v>29312</v>
      </c>
      <c r="B7232" s="1">
        <v>42147</v>
      </c>
      <c r="C7232" t="s">
        <v>29324</v>
      </c>
      <c r="D7232">
        <v>2</v>
      </c>
      <c r="E7232" t="s">
        <v>29325</v>
      </c>
      <c r="F7232" t="s">
        <v>7054</v>
      </c>
      <c r="G7232" t="s">
        <v>4</v>
      </c>
      <c r="H7232" t="s">
        <v>564</v>
      </c>
      <c r="I7232" s="2">
        <v>4100.01</v>
      </c>
      <c r="J7232" s="5"/>
      <c r="L7232" s="5"/>
      <c r="M7232" s="2">
        <f t="shared" si="112"/>
        <v>-235295.89999999732</v>
      </c>
      <c r="P7232"/>
    </row>
    <row r="7233" spans="1:16" hidden="1">
      <c r="A7233" t="s">
        <v>29335</v>
      </c>
      <c r="B7233" s="1">
        <v>42147</v>
      </c>
      <c r="C7233" t="s">
        <v>26449</v>
      </c>
      <c r="D7233">
        <v>1</v>
      </c>
      <c r="E7233" t="s">
        <v>29346</v>
      </c>
      <c r="F7233" t="s">
        <v>13565</v>
      </c>
      <c r="G7233" t="s">
        <v>4</v>
      </c>
      <c r="H7233" t="s">
        <v>3648</v>
      </c>
      <c r="I7233" s="2">
        <v>190000</v>
      </c>
      <c r="J7233" s="5"/>
      <c r="L7233" s="5"/>
      <c r="M7233" s="2">
        <f t="shared" si="112"/>
        <v>-45295.899999997317</v>
      </c>
      <c r="P7233"/>
    </row>
    <row r="7234" spans="1:16" hidden="1">
      <c r="A7234" t="s">
        <v>29356</v>
      </c>
      <c r="B7234" s="1">
        <v>42147</v>
      </c>
      <c r="C7234" t="s">
        <v>29366</v>
      </c>
      <c r="D7234">
        <v>2</v>
      </c>
      <c r="E7234" t="s">
        <v>29367</v>
      </c>
      <c r="F7234" t="s">
        <v>7054</v>
      </c>
      <c r="G7234" t="s">
        <v>4</v>
      </c>
      <c r="H7234" t="s">
        <v>29368</v>
      </c>
      <c r="I7234" s="2">
        <v>1716</v>
      </c>
      <c r="J7234" s="5"/>
      <c r="L7234" s="5"/>
      <c r="M7234" s="2">
        <f t="shared" si="112"/>
        <v>-43579.899999997317</v>
      </c>
      <c r="P7234"/>
    </row>
    <row r="7235" spans="1:16" hidden="1">
      <c r="A7235" t="s">
        <v>29378</v>
      </c>
      <c r="B7235" s="1">
        <v>42147</v>
      </c>
      <c r="C7235" t="s">
        <v>29390</v>
      </c>
      <c r="D7235">
        <v>2</v>
      </c>
      <c r="E7235" t="s">
        <v>29391</v>
      </c>
      <c r="F7235" t="s">
        <v>7054</v>
      </c>
      <c r="G7235" t="s">
        <v>4</v>
      </c>
      <c r="H7235" t="s">
        <v>10725</v>
      </c>
      <c r="I7235" s="2">
        <v>1025</v>
      </c>
      <c r="J7235" s="5"/>
      <c r="L7235" s="5"/>
      <c r="M7235" s="2">
        <f t="shared" si="112"/>
        <v>-42554.899999997317</v>
      </c>
      <c r="P7235"/>
    </row>
    <row r="7236" spans="1:16" hidden="1">
      <c r="A7236" t="s">
        <v>29402</v>
      </c>
      <c r="B7236" s="1">
        <v>42147</v>
      </c>
      <c r="C7236" t="s">
        <v>29415</v>
      </c>
      <c r="D7236">
        <v>2</v>
      </c>
      <c r="E7236" t="s">
        <v>29416</v>
      </c>
      <c r="F7236" t="s">
        <v>7054</v>
      </c>
      <c r="G7236" t="s">
        <v>4</v>
      </c>
      <c r="H7236" t="s">
        <v>29417</v>
      </c>
      <c r="I7236" s="2">
        <v>1839.99</v>
      </c>
      <c r="J7236" s="5"/>
      <c r="L7236" s="5"/>
      <c r="M7236" s="2">
        <f t="shared" si="112"/>
        <v>-40714.909999997319</v>
      </c>
      <c r="P7236"/>
    </row>
    <row r="7237" spans="1:16" hidden="1">
      <c r="A7237" t="s">
        <v>29429</v>
      </c>
      <c r="B7237" s="1">
        <v>42147</v>
      </c>
      <c r="C7237" t="s">
        <v>5693</v>
      </c>
      <c r="D7237">
        <v>1</v>
      </c>
      <c r="E7237" t="s">
        <v>29438</v>
      </c>
      <c r="F7237" t="s">
        <v>13565</v>
      </c>
      <c r="G7237" t="s">
        <v>4</v>
      </c>
      <c r="H7237" t="s">
        <v>29439</v>
      </c>
      <c r="I7237" s="2">
        <v>20000</v>
      </c>
      <c r="J7237" s="5"/>
      <c r="L7237" s="5"/>
      <c r="M7237" s="2">
        <f t="shared" si="112"/>
        <v>-20714.909999997319</v>
      </c>
      <c r="P7237"/>
    </row>
    <row r="7238" spans="1:16" hidden="1">
      <c r="A7238" t="s">
        <v>29449</v>
      </c>
      <c r="B7238" s="1">
        <v>42147</v>
      </c>
      <c r="C7238" t="s">
        <v>29459</v>
      </c>
      <c r="D7238">
        <v>2</v>
      </c>
      <c r="E7238" t="s">
        <v>29460</v>
      </c>
      <c r="F7238" t="s">
        <v>7054</v>
      </c>
      <c r="G7238" t="s">
        <v>4</v>
      </c>
      <c r="H7238" t="s">
        <v>23263</v>
      </c>
      <c r="I7238" s="2">
        <v>1840</v>
      </c>
      <c r="J7238" s="5"/>
      <c r="L7238" s="5"/>
      <c r="M7238" s="2">
        <f t="shared" si="112"/>
        <v>-18874.909999997319</v>
      </c>
      <c r="P7238"/>
    </row>
    <row r="7239" spans="1:16" hidden="1">
      <c r="A7239" t="s">
        <v>29472</v>
      </c>
      <c r="B7239" s="1">
        <v>42147</v>
      </c>
      <c r="C7239" t="s">
        <v>29482</v>
      </c>
      <c r="D7239">
        <v>1</v>
      </c>
      <c r="E7239" t="s">
        <v>29483</v>
      </c>
      <c r="F7239" t="s">
        <v>13565</v>
      </c>
      <c r="G7239" t="s">
        <v>4</v>
      </c>
      <c r="H7239" t="s">
        <v>29484</v>
      </c>
      <c r="I7239" s="2">
        <v>5000</v>
      </c>
      <c r="J7239" s="5"/>
      <c r="L7239" s="5"/>
      <c r="M7239" s="2">
        <f t="shared" si="112"/>
        <v>-13874.909999997319</v>
      </c>
      <c r="P7239"/>
    </row>
    <row r="7240" spans="1:16" hidden="1">
      <c r="A7240" t="s">
        <v>29495</v>
      </c>
      <c r="B7240" s="1">
        <v>42147</v>
      </c>
      <c r="C7240" t="s">
        <v>6</v>
      </c>
      <c r="D7240">
        <v>1</v>
      </c>
      <c r="E7240" t="s">
        <v>29505</v>
      </c>
      <c r="F7240" t="s">
        <v>13565</v>
      </c>
      <c r="G7240" t="s">
        <v>4</v>
      </c>
      <c r="H7240" t="s">
        <v>29506</v>
      </c>
      <c r="I7240" s="2">
        <v>20000</v>
      </c>
      <c r="J7240" s="5"/>
      <c r="L7240" s="5"/>
      <c r="M7240" s="2">
        <f t="shared" si="112"/>
        <v>6125.0900000026813</v>
      </c>
      <c r="P7240"/>
    </row>
    <row r="7241" spans="1:16" hidden="1">
      <c r="A7241" t="s">
        <v>8119</v>
      </c>
      <c r="B7241" s="1">
        <v>42149</v>
      </c>
      <c r="C7241" t="s">
        <v>1419</v>
      </c>
      <c r="D7241">
        <v>2</v>
      </c>
      <c r="E7241" t="s">
        <v>8120</v>
      </c>
      <c r="F7241" t="s">
        <v>312</v>
      </c>
      <c r="G7241" t="s">
        <v>313</v>
      </c>
      <c r="H7241" t="s">
        <v>8020</v>
      </c>
      <c r="J7241" s="5"/>
      <c r="K7241" s="2">
        <v>1400</v>
      </c>
      <c r="L7241" s="5"/>
      <c r="M7241" s="2">
        <f t="shared" ref="M7241:M7304" si="113">+M7240+I7241-K7241</f>
        <v>4725.0900000026813</v>
      </c>
      <c r="P7241"/>
    </row>
    <row r="7242" spans="1:16" hidden="1">
      <c r="A7242" t="s">
        <v>8119</v>
      </c>
      <c r="B7242" s="1">
        <v>42149</v>
      </c>
      <c r="C7242" t="s">
        <v>1419</v>
      </c>
      <c r="D7242">
        <v>2</v>
      </c>
      <c r="E7242" t="s">
        <v>8120</v>
      </c>
      <c r="F7242" t="s">
        <v>312</v>
      </c>
      <c r="G7242" t="s">
        <v>313</v>
      </c>
      <c r="H7242" t="s">
        <v>8020</v>
      </c>
      <c r="I7242" s="2">
        <v>1400</v>
      </c>
      <c r="J7242" s="5"/>
      <c r="L7242" s="5"/>
      <c r="M7242" s="2">
        <f t="shared" si="113"/>
        <v>6125.0900000026813</v>
      </c>
      <c r="P7242"/>
    </row>
    <row r="7243" spans="1:16" hidden="1">
      <c r="A7243" t="s">
        <v>8121</v>
      </c>
      <c r="B7243" s="1">
        <v>42149</v>
      </c>
      <c r="C7243" t="s">
        <v>1</v>
      </c>
      <c r="D7243">
        <v>1</v>
      </c>
      <c r="E7243" t="s">
        <v>8124</v>
      </c>
      <c r="F7243" t="s">
        <v>228</v>
      </c>
      <c r="G7243" t="s">
        <v>4</v>
      </c>
      <c r="H7243" t="s">
        <v>8125</v>
      </c>
      <c r="J7243" s="5"/>
      <c r="K7243" s="2">
        <v>1400</v>
      </c>
      <c r="L7243" s="5"/>
      <c r="M7243" s="2">
        <f t="shared" si="113"/>
        <v>4725.0900000026813</v>
      </c>
      <c r="P7243"/>
    </row>
    <row r="7244" spans="1:16" hidden="1">
      <c r="A7244" t="s">
        <v>8161</v>
      </c>
      <c r="B7244" s="1">
        <v>42149</v>
      </c>
      <c r="C7244" t="s">
        <v>18</v>
      </c>
      <c r="D7244">
        <v>1</v>
      </c>
      <c r="E7244" t="s">
        <v>8165</v>
      </c>
      <c r="F7244" t="s">
        <v>13</v>
      </c>
      <c r="G7244" t="s">
        <v>4</v>
      </c>
      <c r="H7244" t="s">
        <v>8166</v>
      </c>
      <c r="J7244" s="5"/>
      <c r="K7244" s="2">
        <v>10700</v>
      </c>
      <c r="L7244" s="5"/>
      <c r="M7244" s="2">
        <f t="shared" si="113"/>
        <v>-5974.9099999973187</v>
      </c>
      <c r="P7244"/>
    </row>
    <row r="7245" spans="1:16" hidden="1">
      <c r="A7245" t="s">
        <v>8238</v>
      </c>
      <c r="B7245" s="1">
        <v>42149</v>
      </c>
      <c r="C7245" t="s">
        <v>8240</v>
      </c>
      <c r="D7245">
        <v>2</v>
      </c>
      <c r="E7245" t="s">
        <v>8241</v>
      </c>
      <c r="F7245" t="s">
        <v>211</v>
      </c>
      <c r="G7245" t="s">
        <v>212</v>
      </c>
      <c r="H7245" t="s">
        <v>8242</v>
      </c>
      <c r="J7245" s="5"/>
      <c r="K7245" s="2">
        <v>6750</v>
      </c>
      <c r="L7245" s="5"/>
      <c r="M7245" s="2">
        <f t="shared" si="113"/>
        <v>-12724.909999997319</v>
      </c>
      <c r="P7245"/>
    </row>
    <row r="7246" spans="1:16" hidden="1">
      <c r="A7246" t="s">
        <v>8256</v>
      </c>
      <c r="B7246" s="1">
        <v>42149</v>
      </c>
      <c r="C7246" t="s">
        <v>11</v>
      </c>
      <c r="D7246">
        <v>1</v>
      </c>
      <c r="E7246" t="s">
        <v>8263</v>
      </c>
      <c r="F7246" t="s">
        <v>13</v>
      </c>
      <c r="G7246" t="s">
        <v>4</v>
      </c>
      <c r="H7246" t="s">
        <v>8264</v>
      </c>
      <c r="J7246" s="5"/>
      <c r="K7246" s="2">
        <v>140000</v>
      </c>
      <c r="L7246" s="5"/>
      <c r="M7246" s="2">
        <f t="shared" si="113"/>
        <v>-152724.90999999733</v>
      </c>
      <c r="P7246"/>
    </row>
    <row r="7247" spans="1:16" hidden="1">
      <c r="A7247" t="s">
        <v>8265</v>
      </c>
      <c r="B7247" s="1">
        <v>42149</v>
      </c>
      <c r="C7247" t="s">
        <v>11</v>
      </c>
      <c r="D7247">
        <v>1</v>
      </c>
      <c r="E7247" t="s">
        <v>8266</v>
      </c>
      <c r="F7247" t="s">
        <v>228</v>
      </c>
      <c r="G7247" t="s">
        <v>4</v>
      </c>
      <c r="H7247" t="s">
        <v>8267</v>
      </c>
      <c r="J7247" s="5"/>
      <c r="K7247" s="2">
        <v>15000</v>
      </c>
      <c r="L7247" s="5"/>
      <c r="M7247" s="2">
        <f t="shared" si="113"/>
        <v>-167724.90999999733</v>
      </c>
      <c r="P7247"/>
    </row>
    <row r="7248" spans="1:16" hidden="1">
      <c r="A7248" t="s">
        <v>8331</v>
      </c>
      <c r="B7248" s="1">
        <v>42149</v>
      </c>
      <c r="C7248" t="s">
        <v>6</v>
      </c>
      <c r="D7248">
        <v>1</v>
      </c>
      <c r="E7248" t="s">
        <v>8338</v>
      </c>
      <c r="F7248" t="s">
        <v>29</v>
      </c>
      <c r="G7248" t="s">
        <v>4</v>
      </c>
      <c r="H7248" t="s">
        <v>8339</v>
      </c>
      <c r="I7248" s="2">
        <v>4271.42</v>
      </c>
      <c r="J7248" s="5"/>
      <c r="L7248" s="5"/>
      <c r="M7248" s="2">
        <f t="shared" si="113"/>
        <v>-163453.48999999731</v>
      </c>
      <c r="P7248"/>
    </row>
    <row r="7249" spans="1:16" hidden="1">
      <c r="A7249" t="s">
        <v>8351</v>
      </c>
      <c r="B7249" s="1">
        <v>42149</v>
      </c>
      <c r="C7249" t="s">
        <v>1</v>
      </c>
      <c r="D7249">
        <v>2</v>
      </c>
      <c r="E7249" t="s">
        <v>8359</v>
      </c>
      <c r="F7249" t="s">
        <v>3</v>
      </c>
      <c r="G7249" t="s">
        <v>4</v>
      </c>
      <c r="H7249" t="s">
        <v>5</v>
      </c>
      <c r="I7249" s="2">
        <v>20225.04</v>
      </c>
      <c r="J7249" s="5"/>
      <c r="L7249" s="5"/>
      <c r="M7249" s="2">
        <f t="shared" si="113"/>
        <v>-143228.4499999973</v>
      </c>
      <c r="P7249"/>
    </row>
    <row r="7250" spans="1:16" hidden="1">
      <c r="A7250" t="s">
        <v>8360</v>
      </c>
      <c r="B7250" s="1">
        <v>42149</v>
      </c>
      <c r="C7250" t="s">
        <v>1</v>
      </c>
      <c r="D7250">
        <v>1</v>
      </c>
      <c r="E7250" t="s">
        <v>8362</v>
      </c>
      <c r="F7250" t="s">
        <v>13</v>
      </c>
      <c r="G7250" t="s">
        <v>4</v>
      </c>
      <c r="H7250" t="s">
        <v>1027</v>
      </c>
      <c r="J7250" s="5"/>
      <c r="K7250" s="2">
        <v>20225.04</v>
      </c>
      <c r="L7250" s="5"/>
      <c r="M7250" s="2">
        <f t="shared" si="113"/>
        <v>-163453.48999999731</v>
      </c>
      <c r="P7250"/>
    </row>
    <row r="7251" spans="1:16" hidden="1">
      <c r="A7251" t="s">
        <v>8367</v>
      </c>
      <c r="B7251" s="1">
        <v>42149</v>
      </c>
      <c r="C7251" t="s">
        <v>529</v>
      </c>
      <c r="D7251">
        <v>1</v>
      </c>
      <c r="E7251" t="s">
        <v>8374</v>
      </c>
      <c r="F7251" t="s">
        <v>13</v>
      </c>
      <c r="G7251" t="s">
        <v>4</v>
      </c>
      <c r="H7251" t="s">
        <v>8375</v>
      </c>
      <c r="J7251" s="5"/>
      <c r="K7251" s="2">
        <v>20000</v>
      </c>
      <c r="L7251" s="5"/>
      <c r="M7251" s="2">
        <f t="shared" si="113"/>
        <v>-183453.48999999731</v>
      </c>
      <c r="P7251"/>
    </row>
    <row r="7252" spans="1:16" hidden="1">
      <c r="A7252" t="s">
        <v>8394</v>
      </c>
      <c r="B7252" s="1">
        <v>42149</v>
      </c>
      <c r="C7252" t="s">
        <v>43</v>
      </c>
      <c r="D7252">
        <v>1</v>
      </c>
      <c r="E7252" t="s">
        <v>8397</v>
      </c>
      <c r="F7252" t="s">
        <v>16</v>
      </c>
      <c r="G7252" t="s">
        <v>4</v>
      </c>
      <c r="H7252" t="s">
        <v>7107</v>
      </c>
      <c r="J7252" s="5"/>
      <c r="K7252" s="2">
        <v>150000</v>
      </c>
      <c r="L7252" s="5"/>
      <c r="M7252" s="2">
        <f t="shared" si="113"/>
        <v>-333453.48999999731</v>
      </c>
      <c r="P7252"/>
    </row>
    <row r="7253" spans="1:16" hidden="1">
      <c r="A7253" t="s">
        <v>8398</v>
      </c>
      <c r="B7253" s="1">
        <v>42149</v>
      </c>
      <c r="C7253" t="s">
        <v>195</v>
      </c>
      <c r="D7253">
        <v>1</v>
      </c>
      <c r="E7253" t="s">
        <v>8401</v>
      </c>
      <c r="F7253" t="s">
        <v>13</v>
      </c>
      <c r="G7253" t="s">
        <v>4</v>
      </c>
      <c r="H7253" t="s">
        <v>8402</v>
      </c>
      <c r="J7253" s="5"/>
      <c r="K7253" s="2">
        <v>4271.42</v>
      </c>
      <c r="L7253" s="5"/>
      <c r="M7253" s="2">
        <f t="shared" si="113"/>
        <v>-337724.9099999973</v>
      </c>
      <c r="P7253"/>
    </row>
    <row r="7254" spans="1:16" hidden="1">
      <c r="A7254" t="s">
        <v>8427</v>
      </c>
      <c r="B7254" s="1">
        <v>42149</v>
      </c>
      <c r="C7254" t="s">
        <v>6</v>
      </c>
      <c r="D7254">
        <v>1</v>
      </c>
      <c r="E7254" t="s">
        <v>8435</v>
      </c>
      <c r="F7254" t="s">
        <v>29</v>
      </c>
      <c r="G7254" t="s">
        <v>4</v>
      </c>
      <c r="H7254" t="s">
        <v>8436</v>
      </c>
      <c r="I7254" s="2">
        <v>1163.3900000000001</v>
      </c>
      <c r="J7254" s="5"/>
      <c r="L7254" s="5"/>
      <c r="M7254" s="2">
        <f t="shared" si="113"/>
        <v>-336561.51999999728</v>
      </c>
      <c r="P7254"/>
    </row>
    <row r="7255" spans="1:16" hidden="1">
      <c r="A7255" t="s">
        <v>8462</v>
      </c>
      <c r="B7255" s="1">
        <v>42149</v>
      </c>
      <c r="C7255" t="s">
        <v>6</v>
      </c>
      <c r="D7255">
        <v>1</v>
      </c>
      <c r="E7255" t="s">
        <v>8467</v>
      </c>
      <c r="F7255" t="s">
        <v>29</v>
      </c>
      <c r="G7255" t="s">
        <v>4</v>
      </c>
      <c r="H7255" t="s">
        <v>8468</v>
      </c>
      <c r="I7255" s="2">
        <v>313.61</v>
      </c>
      <c r="J7255" s="5"/>
      <c r="L7255" s="5"/>
      <c r="M7255" s="2">
        <f t="shared" si="113"/>
        <v>-336247.9099999973</v>
      </c>
      <c r="P7255"/>
    </row>
    <row r="7256" spans="1:16" hidden="1">
      <c r="A7256" t="s">
        <v>8469</v>
      </c>
      <c r="B7256" s="1">
        <v>42149</v>
      </c>
      <c r="C7256" t="s">
        <v>6</v>
      </c>
      <c r="D7256">
        <v>1</v>
      </c>
      <c r="E7256" t="s">
        <v>8473</v>
      </c>
      <c r="F7256" t="s">
        <v>29</v>
      </c>
      <c r="G7256" t="s">
        <v>4</v>
      </c>
      <c r="H7256" t="s">
        <v>8474</v>
      </c>
      <c r="I7256" s="2">
        <v>1451.73</v>
      </c>
      <c r="J7256" s="5"/>
      <c r="L7256" s="5"/>
      <c r="M7256" s="2">
        <f t="shared" si="113"/>
        <v>-334796.17999999732</v>
      </c>
      <c r="P7256"/>
    </row>
    <row r="7257" spans="1:16" hidden="1">
      <c r="A7257" t="s">
        <v>8479</v>
      </c>
      <c r="B7257" s="1">
        <v>42149</v>
      </c>
      <c r="C7257" t="s">
        <v>6</v>
      </c>
      <c r="D7257">
        <v>1</v>
      </c>
      <c r="E7257" t="s">
        <v>8484</v>
      </c>
      <c r="F7257" t="s">
        <v>29</v>
      </c>
      <c r="G7257" t="s">
        <v>4</v>
      </c>
      <c r="H7257" t="s">
        <v>8485</v>
      </c>
      <c r="I7257" s="2">
        <v>2318.12</v>
      </c>
      <c r="J7257" s="5"/>
      <c r="L7257" s="5"/>
      <c r="M7257" s="2">
        <f t="shared" si="113"/>
        <v>-332478.05999999732</v>
      </c>
      <c r="P7257"/>
    </row>
    <row r="7258" spans="1:16" hidden="1">
      <c r="A7258" t="s">
        <v>8497</v>
      </c>
      <c r="B7258" s="1">
        <v>42149</v>
      </c>
      <c r="C7258" t="s">
        <v>43</v>
      </c>
      <c r="D7258">
        <v>1</v>
      </c>
      <c r="E7258" t="s">
        <v>8500</v>
      </c>
      <c r="F7258" t="s">
        <v>16</v>
      </c>
      <c r="G7258" t="s">
        <v>4</v>
      </c>
      <c r="J7258" s="5"/>
      <c r="K7258" s="2">
        <v>1025</v>
      </c>
      <c r="L7258" s="5"/>
      <c r="M7258" s="2">
        <f t="shared" si="113"/>
        <v>-333503.05999999732</v>
      </c>
      <c r="P7258"/>
    </row>
    <row r="7259" spans="1:16" hidden="1">
      <c r="A7259" t="s">
        <v>8504</v>
      </c>
      <c r="B7259" s="1">
        <v>42149</v>
      </c>
      <c r="C7259" t="s">
        <v>11</v>
      </c>
      <c r="D7259">
        <v>1</v>
      </c>
      <c r="E7259" t="s">
        <v>8506</v>
      </c>
      <c r="F7259" t="s">
        <v>16</v>
      </c>
      <c r="G7259" t="s">
        <v>4</v>
      </c>
      <c r="H7259" t="s">
        <v>8507</v>
      </c>
      <c r="J7259" s="5"/>
      <c r="K7259" s="2">
        <v>1025</v>
      </c>
      <c r="L7259" s="5"/>
      <c r="M7259" s="2">
        <f t="shared" si="113"/>
        <v>-334528.05999999732</v>
      </c>
      <c r="P7259"/>
    </row>
    <row r="7260" spans="1:16" hidden="1">
      <c r="A7260" t="s">
        <v>8508</v>
      </c>
      <c r="B7260" s="1">
        <v>42149</v>
      </c>
      <c r="C7260" t="s">
        <v>195</v>
      </c>
      <c r="D7260">
        <v>1</v>
      </c>
      <c r="E7260" t="s">
        <v>8513</v>
      </c>
      <c r="F7260" t="s">
        <v>13</v>
      </c>
      <c r="G7260" t="s">
        <v>4</v>
      </c>
      <c r="H7260" t="s">
        <v>195</v>
      </c>
      <c r="J7260" s="5"/>
      <c r="K7260" s="2">
        <v>33915.730000000003</v>
      </c>
      <c r="L7260" s="5"/>
      <c r="M7260" s="2">
        <f t="shared" si="113"/>
        <v>-368443.7899999973</v>
      </c>
      <c r="P7260"/>
    </row>
    <row r="7261" spans="1:16" hidden="1">
      <c r="A7261" t="s">
        <v>8514</v>
      </c>
      <c r="B7261" s="1">
        <v>42149</v>
      </c>
      <c r="C7261" t="s">
        <v>200</v>
      </c>
      <c r="D7261">
        <v>1</v>
      </c>
      <c r="E7261" t="s">
        <v>8517</v>
      </c>
      <c r="F7261" t="s">
        <v>16</v>
      </c>
      <c r="G7261" t="s">
        <v>4</v>
      </c>
      <c r="H7261" t="s">
        <v>200</v>
      </c>
      <c r="J7261" s="5"/>
      <c r="K7261" s="2">
        <v>5958.24</v>
      </c>
      <c r="L7261" s="5"/>
      <c r="M7261" s="2">
        <f t="shared" si="113"/>
        <v>-374402.02999999729</v>
      </c>
      <c r="P7261"/>
    </row>
    <row r="7262" spans="1:16" hidden="1">
      <c r="A7262" t="s">
        <v>8518</v>
      </c>
      <c r="B7262" s="1">
        <v>42149</v>
      </c>
      <c r="C7262" t="s">
        <v>18</v>
      </c>
      <c r="D7262">
        <v>1</v>
      </c>
      <c r="E7262" t="s">
        <v>8522</v>
      </c>
      <c r="F7262" t="s">
        <v>13</v>
      </c>
      <c r="G7262" t="s">
        <v>4</v>
      </c>
      <c r="H7262" t="s">
        <v>18</v>
      </c>
      <c r="J7262" s="5"/>
      <c r="K7262" s="2">
        <v>4878.17</v>
      </c>
      <c r="L7262" s="5"/>
      <c r="M7262" s="2">
        <f t="shared" si="113"/>
        <v>-379280.19999999728</v>
      </c>
      <c r="P7262"/>
    </row>
    <row r="7263" spans="1:16" hidden="1">
      <c r="A7263" t="s">
        <v>11758</v>
      </c>
      <c r="B7263" s="1">
        <v>42149</v>
      </c>
      <c r="C7263" t="s">
        <v>4637</v>
      </c>
      <c r="D7263">
        <v>1</v>
      </c>
      <c r="E7263" t="s">
        <v>11760</v>
      </c>
      <c r="F7263" t="s">
        <v>3342</v>
      </c>
      <c r="G7263" t="s">
        <v>52</v>
      </c>
      <c r="H7263" t="s">
        <v>4639</v>
      </c>
      <c r="I7263" s="2">
        <v>6750</v>
      </c>
      <c r="J7263" s="5"/>
      <c r="L7263" s="5"/>
      <c r="M7263" s="2">
        <f t="shared" si="113"/>
        <v>-372530.19999999728</v>
      </c>
      <c r="P7263"/>
    </row>
    <row r="7264" spans="1:16" hidden="1">
      <c r="A7264" t="s">
        <v>29521</v>
      </c>
      <c r="B7264" s="1">
        <v>42149</v>
      </c>
      <c r="C7264" t="s">
        <v>1</v>
      </c>
      <c r="D7264">
        <v>2</v>
      </c>
      <c r="E7264" t="s">
        <v>29538</v>
      </c>
      <c r="F7264" t="s">
        <v>13559</v>
      </c>
      <c r="G7264" t="s">
        <v>313</v>
      </c>
      <c r="H7264" t="s">
        <v>8020</v>
      </c>
      <c r="I7264" s="2">
        <v>1400</v>
      </c>
      <c r="J7264" s="5"/>
      <c r="L7264" s="5"/>
      <c r="M7264" s="2">
        <f t="shared" si="113"/>
        <v>-371130.19999999728</v>
      </c>
      <c r="P7264"/>
    </row>
    <row r="7265" spans="1:16" hidden="1">
      <c r="A7265" t="s">
        <v>29542</v>
      </c>
      <c r="B7265" s="1">
        <v>42149</v>
      </c>
      <c r="C7265" t="s">
        <v>16667</v>
      </c>
      <c r="D7265">
        <v>1</v>
      </c>
      <c r="E7265" t="s">
        <v>29561</v>
      </c>
      <c r="F7265" t="s">
        <v>13565</v>
      </c>
      <c r="G7265" t="s">
        <v>4</v>
      </c>
      <c r="H7265" t="s">
        <v>16669</v>
      </c>
      <c r="I7265" s="2">
        <v>10700</v>
      </c>
      <c r="J7265" s="5"/>
      <c r="L7265" s="5"/>
      <c r="M7265" s="2">
        <f t="shared" si="113"/>
        <v>-360430.19999999728</v>
      </c>
      <c r="P7265"/>
    </row>
    <row r="7266" spans="1:16" hidden="1">
      <c r="A7266" t="s">
        <v>29564</v>
      </c>
      <c r="B7266" s="1">
        <v>42149</v>
      </c>
      <c r="C7266" t="s">
        <v>21982</v>
      </c>
      <c r="D7266">
        <v>1</v>
      </c>
      <c r="E7266" t="s">
        <v>29582</v>
      </c>
      <c r="F7266" t="s">
        <v>13565</v>
      </c>
      <c r="G7266" t="s">
        <v>4</v>
      </c>
      <c r="H7266" t="s">
        <v>8264</v>
      </c>
      <c r="I7266" s="2">
        <v>155000</v>
      </c>
      <c r="J7266" s="5"/>
      <c r="L7266" s="5"/>
      <c r="M7266" s="2">
        <f t="shared" si="113"/>
        <v>-205430.19999999728</v>
      </c>
      <c r="P7266"/>
    </row>
    <row r="7267" spans="1:16" hidden="1">
      <c r="A7267" t="s">
        <v>29585</v>
      </c>
      <c r="B7267" s="1">
        <v>42149</v>
      </c>
      <c r="C7267" t="s">
        <v>29603</v>
      </c>
      <c r="D7267">
        <v>1</v>
      </c>
      <c r="E7267" t="s">
        <v>29604</v>
      </c>
      <c r="F7267" t="s">
        <v>13565</v>
      </c>
      <c r="G7267" t="s">
        <v>4</v>
      </c>
      <c r="H7267" t="s">
        <v>29605</v>
      </c>
      <c r="I7267" s="2">
        <v>20000</v>
      </c>
      <c r="J7267" s="5"/>
      <c r="L7267" s="5"/>
      <c r="M7267" s="2">
        <f t="shared" si="113"/>
        <v>-185430.19999999728</v>
      </c>
      <c r="P7267"/>
    </row>
    <row r="7268" spans="1:16" hidden="1">
      <c r="A7268" t="s">
        <v>29607</v>
      </c>
      <c r="B7268" s="1">
        <v>42149</v>
      </c>
      <c r="C7268" t="s">
        <v>27194</v>
      </c>
      <c r="D7268">
        <v>1</v>
      </c>
      <c r="E7268" t="s">
        <v>29627</v>
      </c>
      <c r="F7268" t="s">
        <v>13565</v>
      </c>
      <c r="G7268" t="s">
        <v>4</v>
      </c>
      <c r="H7268" t="s">
        <v>7107</v>
      </c>
      <c r="I7268" s="2">
        <v>150000</v>
      </c>
      <c r="J7268" s="5"/>
      <c r="L7268" s="5"/>
      <c r="M7268" s="2">
        <f t="shared" si="113"/>
        <v>-35430.199999997276</v>
      </c>
      <c r="P7268"/>
    </row>
    <row r="7269" spans="1:16" hidden="1">
      <c r="A7269" t="s">
        <v>29629</v>
      </c>
      <c r="B7269" s="1">
        <v>42149</v>
      </c>
      <c r="C7269" t="s">
        <v>29646</v>
      </c>
      <c r="D7269">
        <v>2</v>
      </c>
      <c r="E7269" t="s">
        <v>29647</v>
      </c>
      <c r="F7269" t="s">
        <v>7054</v>
      </c>
      <c r="G7269" t="s">
        <v>4</v>
      </c>
      <c r="H7269" t="s">
        <v>2847</v>
      </c>
      <c r="I7269" s="2">
        <v>1025</v>
      </c>
      <c r="J7269" s="5"/>
      <c r="L7269" s="5"/>
      <c r="M7269" s="2">
        <f t="shared" si="113"/>
        <v>-34405.199999997276</v>
      </c>
      <c r="P7269"/>
    </row>
    <row r="7270" spans="1:16" hidden="1">
      <c r="A7270" t="s">
        <v>29649</v>
      </c>
      <c r="B7270" s="1">
        <v>42149</v>
      </c>
      <c r="C7270" t="s">
        <v>8541</v>
      </c>
      <c r="D7270">
        <v>2</v>
      </c>
      <c r="E7270" t="s">
        <v>29665</v>
      </c>
      <c r="F7270" t="s">
        <v>7054</v>
      </c>
      <c r="G7270" t="s">
        <v>4</v>
      </c>
      <c r="H7270" t="s">
        <v>8543</v>
      </c>
      <c r="I7270" s="2">
        <v>1025</v>
      </c>
      <c r="J7270" s="5"/>
      <c r="L7270" s="5"/>
      <c r="M7270" s="2">
        <f t="shared" si="113"/>
        <v>-33380.199999997276</v>
      </c>
      <c r="P7270"/>
    </row>
    <row r="7271" spans="1:16" hidden="1">
      <c r="A7271" t="s">
        <v>29667</v>
      </c>
      <c r="B7271" s="1">
        <v>42149</v>
      </c>
      <c r="C7271" t="s">
        <v>29686</v>
      </c>
      <c r="D7271">
        <v>2</v>
      </c>
      <c r="E7271" t="s">
        <v>29687</v>
      </c>
      <c r="F7271" t="s">
        <v>7054</v>
      </c>
      <c r="G7271" t="s">
        <v>4</v>
      </c>
      <c r="H7271" t="s">
        <v>2119</v>
      </c>
      <c r="J7271" s="5"/>
      <c r="K7271" s="2">
        <v>344.24</v>
      </c>
      <c r="L7271" s="5"/>
      <c r="M7271" s="2">
        <f t="shared" si="113"/>
        <v>-33724.439999997274</v>
      </c>
      <c r="P7271"/>
    </row>
    <row r="7272" spans="1:16" hidden="1">
      <c r="A7272" t="s">
        <v>29667</v>
      </c>
      <c r="B7272" s="1">
        <v>42149</v>
      </c>
      <c r="C7272" t="s">
        <v>29686</v>
      </c>
      <c r="D7272">
        <v>2</v>
      </c>
      <c r="E7272" t="s">
        <v>29687</v>
      </c>
      <c r="F7272" t="s">
        <v>7054</v>
      </c>
      <c r="G7272" t="s">
        <v>4</v>
      </c>
      <c r="H7272" t="s">
        <v>2119</v>
      </c>
      <c r="I7272" s="2">
        <v>2384.2399999999998</v>
      </c>
      <c r="J7272" s="5"/>
      <c r="L7272" s="5"/>
      <c r="M7272" s="2">
        <f t="shared" si="113"/>
        <v>-31340.199999997276</v>
      </c>
      <c r="P7272"/>
    </row>
    <row r="7273" spans="1:16" hidden="1">
      <c r="A7273" t="s">
        <v>29689</v>
      </c>
      <c r="B7273" s="1">
        <v>42149</v>
      </c>
      <c r="C7273" t="s">
        <v>29708</v>
      </c>
      <c r="D7273">
        <v>2</v>
      </c>
      <c r="E7273" t="s">
        <v>29709</v>
      </c>
      <c r="F7273" t="s">
        <v>7054</v>
      </c>
      <c r="G7273" t="s">
        <v>4</v>
      </c>
      <c r="H7273" t="s">
        <v>394</v>
      </c>
      <c r="I7273" s="2">
        <v>1025</v>
      </c>
      <c r="J7273" s="5"/>
      <c r="L7273" s="5"/>
      <c r="M7273" s="2">
        <f t="shared" si="113"/>
        <v>-30315.199999997276</v>
      </c>
      <c r="P7273"/>
    </row>
    <row r="7274" spans="1:16" hidden="1">
      <c r="A7274" t="s">
        <v>29711</v>
      </c>
      <c r="B7274" s="1">
        <v>42149</v>
      </c>
      <c r="C7274" t="s">
        <v>29726</v>
      </c>
      <c r="D7274">
        <v>2</v>
      </c>
      <c r="E7274" t="s">
        <v>29727</v>
      </c>
      <c r="F7274" t="s">
        <v>7054</v>
      </c>
      <c r="G7274" t="s">
        <v>4</v>
      </c>
      <c r="H7274" t="s">
        <v>14404</v>
      </c>
      <c r="I7274" s="2">
        <v>1025</v>
      </c>
      <c r="J7274" s="5"/>
      <c r="L7274" s="5"/>
      <c r="M7274" s="2">
        <f t="shared" si="113"/>
        <v>-29290.199999997276</v>
      </c>
      <c r="P7274"/>
    </row>
    <row r="7275" spans="1:16" hidden="1">
      <c r="A7275" t="s">
        <v>29731</v>
      </c>
      <c r="B7275" s="1">
        <v>42149</v>
      </c>
      <c r="C7275" t="s">
        <v>29751</v>
      </c>
      <c r="D7275">
        <v>2</v>
      </c>
      <c r="E7275" t="s">
        <v>29752</v>
      </c>
      <c r="F7275" t="s">
        <v>7054</v>
      </c>
      <c r="G7275" t="s">
        <v>4</v>
      </c>
      <c r="H7275" t="s">
        <v>29753</v>
      </c>
      <c r="I7275" s="2">
        <v>1025</v>
      </c>
      <c r="J7275" s="5"/>
      <c r="L7275" s="5"/>
      <c r="M7275" s="2">
        <f t="shared" si="113"/>
        <v>-28265.199999997276</v>
      </c>
      <c r="P7275"/>
    </row>
    <row r="7276" spans="1:16" hidden="1">
      <c r="A7276" t="s">
        <v>29757</v>
      </c>
      <c r="B7276" s="1">
        <v>42149</v>
      </c>
      <c r="C7276" t="s">
        <v>29772</v>
      </c>
      <c r="D7276">
        <v>2</v>
      </c>
      <c r="E7276" t="s">
        <v>29773</v>
      </c>
      <c r="F7276" t="s">
        <v>7054</v>
      </c>
      <c r="G7276" t="s">
        <v>4</v>
      </c>
      <c r="H7276" t="s">
        <v>8507</v>
      </c>
      <c r="I7276" s="2">
        <v>1025</v>
      </c>
      <c r="J7276" s="5"/>
      <c r="L7276" s="5"/>
      <c r="M7276" s="2">
        <f t="shared" si="113"/>
        <v>-27240.199999997276</v>
      </c>
      <c r="P7276"/>
    </row>
    <row r="7277" spans="1:16" hidden="1">
      <c r="A7277" t="s">
        <v>29777</v>
      </c>
      <c r="B7277" s="1">
        <v>42149</v>
      </c>
      <c r="C7277" t="s">
        <v>29796</v>
      </c>
      <c r="D7277">
        <v>2</v>
      </c>
      <c r="E7277" t="s">
        <v>29797</v>
      </c>
      <c r="F7277" t="s">
        <v>7054</v>
      </c>
      <c r="G7277" t="s">
        <v>4</v>
      </c>
      <c r="H7277" t="s">
        <v>6907</v>
      </c>
      <c r="J7277" s="5"/>
      <c r="K7277" s="2">
        <v>500</v>
      </c>
      <c r="L7277" s="5"/>
      <c r="M7277" s="2">
        <f t="shared" si="113"/>
        <v>-27740.199999997276</v>
      </c>
      <c r="P7277"/>
    </row>
    <row r="7278" spans="1:16" hidden="1">
      <c r="A7278" t="s">
        <v>29777</v>
      </c>
      <c r="B7278" s="1">
        <v>42149</v>
      </c>
      <c r="C7278" t="s">
        <v>29796</v>
      </c>
      <c r="D7278">
        <v>2</v>
      </c>
      <c r="E7278" t="s">
        <v>29797</v>
      </c>
      <c r="F7278" t="s">
        <v>7054</v>
      </c>
      <c r="G7278" t="s">
        <v>4</v>
      </c>
      <c r="H7278" t="s">
        <v>6907</v>
      </c>
      <c r="I7278" s="2">
        <v>3328.17</v>
      </c>
      <c r="J7278" s="5"/>
      <c r="L7278" s="5"/>
      <c r="M7278" s="2">
        <f t="shared" si="113"/>
        <v>-24412.029999997278</v>
      </c>
      <c r="P7278"/>
    </row>
    <row r="7279" spans="1:16" hidden="1">
      <c r="A7279" t="s">
        <v>29801</v>
      </c>
      <c r="B7279" s="1">
        <v>42149</v>
      </c>
      <c r="C7279" t="s">
        <v>29820</v>
      </c>
      <c r="D7279">
        <v>2</v>
      </c>
      <c r="E7279" t="s">
        <v>29821</v>
      </c>
      <c r="F7279" t="s">
        <v>7054</v>
      </c>
      <c r="G7279" t="s">
        <v>4</v>
      </c>
      <c r="H7279" t="s">
        <v>15318</v>
      </c>
      <c r="I7279" s="2">
        <v>1025</v>
      </c>
      <c r="J7279" s="5"/>
      <c r="L7279" s="5"/>
      <c r="M7279" s="2">
        <f t="shared" si="113"/>
        <v>-23387.029999997278</v>
      </c>
      <c r="P7279"/>
    </row>
    <row r="7280" spans="1:16" hidden="1">
      <c r="A7280" t="s">
        <v>29825</v>
      </c>
      <c r="B7280" s="1">
        <v>42149</v>
      </c>
      <c r="C7280" t="s">
        <v>29846</v>
      </c>
      <c r="D7280">
        <v>2</v>
      </c>
      <c r="E7280" t="s">
        <v>29847</v>
      </c>
      <c r="F7280" t="s">
        <v>7054</v>
      </c>
      <c r="G7280" t="s">
        <v>4</v>
      </c>
      <c r="H7280" t="s">
        <v>15370</v>
      </c>
      <c r="I7280" s="2">
        <v>1025</v>
      </c>
      <c r="J7280" s="5"/>
      <c r="L7280" s="5"/>
      <c r="M7280" s="2">
        <f t="shared" si="113"/>
        <v>-22362.029999997278</v>
      </c>
      <c r="P7280"/>
    </row>
    <row r="7281" spans="1:16" hidden="1">
      <c r="A7281" t="s">
        <v>29851</v>
      </c>
      <c r="B7281" s="1">
        <v>42149</v>
      </c>
      <c r="C7281" t="s">
        <v>13657</v>
      </c>
      <c r="D7281">
        <v>1</v>
      </c>
      <c r="E7281" t="s">
        <v>29867</v>
      </c>
      <c r="F7281" t="s">
        <v>13565</v>
      </c>
      <c r="G7281" t="s">
        <v>4</v>
      </c>
      <c r="H7281" t="s">
        <v>29868</v>
      </c>
      <c r="I7281" s="2">
        <v>15000</v>
      </c>
      <c r="J7281" s="5"/>
      <c r="L7281" s="5"/>
      <c r="M7281" s="2">
        <f t="shared" si="113"/>
        <v>-7362.0299999972776</v>
      </c>
      <c r="P7281"/>
    </row>
    <row r="7282" spans="1:16" hidden="1">
      <c r="A7282" t="s">
        <v>29873</v>
      </c>
      <c r="B7282" s="1">
        <v>42149</v>
      </c>
      <c r="D7282">
        <v>1</v>
      </c>
      <c r="E7282" t="s">
        <v>29889</v>
      </c>
      <c r="F7282" t="s">
        <v>13610</v>
      </c>
      <c r="G7282" t="s">
        <v>4</v>
      </c>
      <c r="H7282" t="s">
        <v>1993</v>
      </c>
      <c r="I7282" s="2">
        <v>13487.12</v>
      </c>
      <c r="J7282" s="5"/>
      <c r="L7282" s="5"/>
      <c r="M7282" s="2">
        <f t="shared" si="113"/>
        <v>6125.0900000027232</v>
      </c>
      <c r="P7282"/>
    </row>
    <row r="7283" spans="1:16" hidden="1">
      <c r="A7283" s="35" t="s">
        <v>8531</v>
      </c>
      <c r="B7283" s="36">
        <v>42150</v>
      </c>
      <c r="C7283" s="35" t="s">
        <v>11</v>
      </c>
      <c r="D7283" s="35">
        <v>1</v>
      </c>
      <c r="E7283" s="35" t="s">
        <v>8535</v>
      </c>
      <c r="F7283" s="35" t="s">
        <v>16</v>
      </c>
      <c r="G7283" s="35" t="s">
        <v>4</v>
      </c>
      <c r="H7283" s="35" t="s">
        <v>1547</v>
      </c>
      <c r="I7283" s="11"/>
      <c r="J7283" s="12"/>
      <c r="K7283" s="11">
        <v>254600</v>
      </c>
      <c r="L7283" s="12"/>
      <c r="M7283" s="11">
        <f t="shared" si="113"/>
        <v>-248474.90999999727</v>
      </c>
      <c r="P7283"/>
    </row>
    <row r="7284" spans="1:16" hidden="1">
      <c r="A7284" t="s">
        <v>8536</v>
      </c>
      <c r="B7284" s="1">
        <v>42150</v>
      </c>
      <c r="C7284" t="s">
        <v>8541</v>
      </c>
      <c r="D7284">
        <v>2</v>
      </c>
      <c r="E7284" t="s">
        <v>8542</v>
      </c>
      <c r="F7284" t="s">
        <v>78</v>
      </c>
      <c r="G7284" t="s">
        <v>4</v>
      </c>
      <c r="H7284" t="s">
        <v>8543</v>
      </c>
      <c r="J7284" s="5"/>
      <c r="K7284" s="2">
        <v>1025</v>
      </c>
      <c r="L7284" s="5"/>
      <c r="M7284" s="2">
        <f t="shared" si="113"/>
        <v>-249499.90999999727</v>
      </c>
      <c r="P7284"/>
    </row>
    <row r="7285" spans="1:16" hidden="1">
      <c r="A7285" t="s">
        <v>8652</v>
      </c>
      <c r="B7285" s="1">
        <v>42150</v>
      </c>
      <c r="C7285" t="s">
        <v>11</v>
      </c>
      <c r="D7285">
        <v>1</v>
      </c>
      <c r="E7285" t="s">
        <v>8657</v>
      </c>
      <c r="F7285" t="s">
        <v>13</v>
      </c>
      <c r="G7285" t="s">
        <v>4</v>
      </c>
      <c r="H7285" t="s">
        <v>3746</v>
      </c>
      <c r="J7285" s="5"/>
      <c r="K7285" s="2">
        <v>4820.1000000000004</v>
      </c>
      <c r="L7285" s="5"/>
      <c r="M7285" s="2">
        <f t="shared" si="113"/>
        <v>-254320.00999999727</v>
      </c>
      <c r="P7285"/>
    </row>
    <row r="7286" spans="1:16" hidden="1">
      <c r="A7286" t="s">
        <v>8669</v>
      </c>
      <c r="B7286" s="1">
        <v>42150</v>
      </c>
      <c r="C7286" t="s">
        <v>18</v>
      </c>
      <c r="D7286">
        <v>1</v>
      </c>
      <c r="E7286" t="s">
        <v>8674</v>
      </c>
      <c r="F7286" t="s">
        <v>13</v>
      </c>
      <c r="G7286" t="s">
        <v>4</v>
      </c>
      <c r="H7286" t="s">
        <v>8675</v>
      </c>
      <c r="J7286" s="5"/>
      <c r="K7286" s="2">
        <v>50000</v>
      </c>
      <c r="L7286" s="5"/>
      <c r="M7286" s="2">
        <f t="shared" si="113"/>
        <v>-304320.00999999727</v>
      </c>
      <c r="P7286"/>
    </row>
    <row r="7287" spans="1:16" hidden="1">
      <c r="A7287" t="s">
        <v>8772</v>
      </c>
      <c r="B7287" s="1">
        <v>42150</v>
      </c>
      <c r="C7287" t="s">
        <v>11</v>
      </c>
      <c r="D7287">
        <v>1</v>
      </c>
      <c r="E7287" t="s">
        <v>8777</v>
      </c>
      <c r="F7287" t="s">
        <v>13</v>
      </c>
      <c r="G7287" t="s">
        <v>4</v>
      </c>
      <c r="H7287" t="s">
        <v>8778</v>
      </c>
      <c r="J7287" s="5"/>
      <c r="K7287" s="2">
        <v>4100</v>
      </c>
      <c r="L7287" s="5"/>
      <c r="M7287" s="2">
        <f t="shared" si="113"/>
        <v>-308420.00999999727</v>
      </c>
      <c r="P7287"/>
    </row>
    <row r="7288" spans="1:16" hidden="1">
      <c r="A7288" t="s">
        <v>8786</v>
      </c>
      <c r="B7288" s="1">
        <v>42150</v>
      </c>
      <c r="C7288" t="s">
        <v>8792</v>
      </c>
      <c r="D7288">
        <v>2</v>
      </c>
      <c r="E7288" t="s">
        <v>8793</v>
      </c>
      <c r="F7288" t="s">
        <v>78</v>
      </c>
      <c r="G7288" t="s">
        <v>4</v>
      </c>
      <c r="H7288" t="s">
        <v>8778</v>
      </c>
      <c r="J7288" s="5"/>
      <c r="K7288" s="2">
        <v>4100</v>
      </c>
      <c r="L7288" s="5"/>
      <c r="M7288" s="2">
        <f t="shared" si="113"/>
        <v>-312520.00999999727</v>
      </c>
      <c r="P7288"/>
    </row>
    <row r="7289" spans="1:16" hidden="1">
      <c r="A7289" t="s">
        <v>8794</v>
      </c>
      <c r="B7289" s="1">
        <v>42150</v>
      </c>
      <c r="C7289" t="s">
        <v>8792</v>
      </c>
      <c r="D7289">
        <v>2</v>
      </c>
      <c r="E7289" t="s">
        <v>8798</v>
      </c>
      <c r="F7289" t="s">
        <v>78</v>
      </c>
      <c r="G7289" t="s">
        <v>4</v>
      </c>
      <c r="H7289" t="s">
        <v>8778</v>
      </c>
      <c r="J7289" s="5"/>
      <c r="K7289" s="2">
        <v>4100</v>
      </c>
      <c r="L7289" s="5"/>
      <c r="M7289" s="2">
        <f t="shared" si="113"/>
        <v>-316620.00999999727</v>
      </c>
      <c r="P7289"/>
    </row>
    <row r="7290" spans="1:16" hidden="1">
      <c r="A7290" t="s">
        <v>8800</v>
      </c>
      <c r="B7290" s="1">
        <v>42150</v>
      </c>
      <c r="C7290" t="s">
        <v>6</v>
      </c>
      <c r="D7290">
        <v>1</v>
      </c>
      <c r="E7290" t="s">
        <v>8803</v>
      </c>
      <c r="F7290" t="s">
        <v>29</v>
      </c>
      <c r="G7290" t="s">
        <v>4</v>
      </c>
      <c r="H7290" t="s">
        <v>2637</v>
      </c>
      <c r="I7290" s="2">
        <v>2000</v>
      </c>
      <c r="J7290" s="5"/>
      <c r="L7290" s="5"/>
      <c r="M7290" s="2">
        <f t="shared" si="113"/>
        <v>-314620.00999999727</v>
      </c>
      <c r="P7290"/>
    </row>
    <row r="7291" spans="1:16" hidden="1">
      <c r="A7291" t="s">
        <v>8819</v>
      </c>
      <c r="B7291" s="1">
        <v>42150</v>
      </c>
      <c r="C7291" t="s">
        <v>6</v>
      </c>
      <c r="D7291">
        <v>1</v>
      </c>
      <c r="E7291" t="s">
        <v>8820</v>
      </c>
      <c r="F7291" t="s">
        <v>29</v>
      </c>
      <c r="G7291" t="s">
        <v>4</v>
      </c>
      <c r="H7291" t="s">
        <v>8821</v>
      </c>
      <c r="I7291" s="2">
        <v>269.31</v>
      </c>
      <c r="J7291" s="5"/>
      <c r="L7291" s="5"/>
      <c r="M7291" s="2">
        <f t="shared" si="113"/>
        <v>-314350.69999999728</v>
      </c>
      <c r="P7291"/>
    </row>
    <row r="7292" spans="1:16" hidden="1">
      <c r="A7292" t="s">
        <v>8827</v>
      </c>
      <c r="B7292" s="1">
        <v>42150</v>
      </c>
      <c r="C7292" t="s">
        <v>43</v>
      </c>
      <c r="D7292">
        <v>1</v>
      </c>
      <c r="E7292" t="s">
        <v>8830</v>
      </c>
      <c r="F7292" t="s">
        <v>67</v>
      </c>
      <c r="G7292" t="s">
        <v>4</v>
      </c>
      <c r="H7292" t="s">
        <v>8831</v>
      </c>
      <c r="J7292" s="5"/>
      <c r="K7292" s="2">
        <v>100973.47</v>
      </c>
      <c r="L7292" s="5"/>
      <c r="M7292" s="2">
        <f t="shared" si="113"/>
        <v>-415324.16999999725</v>
      </c>
      <c r="P7292"/>
    </row>
    <row r="7293" spans="1:16" hidden="1">
      <c r="A7293" t="s">
        <v>8832</v>
      </c>
      <c r="B7293" s="1">
        <v>42150</v>
      </c>
      <c r="C7293" t="s">
        <v>8792</v>
      </c>
      <c r="D7293">
        <v>2</v>
      </c>
      <c r="E7293" t="s">
        <v>8833</v>
      </c>
      <c r="F7293" t="s">
        <v>78</v>
      </c>
      <c r="G7293" t="s">
        <v>4</v>
      </c>
      <c r="H7293" t="s">
        <v>8778</v>
      </c>
      <c r="J7293" s="5"/>
      <c r="K7293" s="2">
        <v>4100</v>
      </c>
      <c r="L7293" s="5"/>
      <c r="M7293" s="2">
        <f t="shared" si="113"/>
        <v>-419424.16999999725</v>
      </c>
      <c r="P7293"/>
    </row>
    <row r="7294" spans="1:16" hidden="1">
      <c r="A7294" t="s">
        <v>8834</v>
      </c>
      <c r="B7294" s="1">
        <v>42150</v>
      </c>
      <c r="C7294" t="s">
        <v>11</v>
      </c>
      <c r="D7294">
        <v>1</v>
      </c>
      <c r="E7294" t="s">
        <v>8835</v>
      </c>
      <c r="F7294" t="s">
        <v>16</v>
      </c>
      <c r="G7294" t="s">
        <v>4</v>
      </c>
      <c r="H7294" t="s">
        <v>8836</v>
      </c>
      <c r="J7294" s="5"/>
      <c r="K7294" s="2">
        <v>517.30999999999995</v>
      </c>
      <c r="L7294" s="5"/>
      <c r="M7294" s="2">
        <f t="shared" si="113"/>
        <v>-419941.47999999725</v>
      </c>
      <c r="P7294"/>
    </row>
    <row r="7295" spans="1:16" hidden="1">
      <c r="A7295" t="s">
        <v>8849</v>
      </c>
      <c r="B7295" s="1">
        <v>42150</v>
      </c>
      <c r="C7295" t="s">
        <v>195</v>
      </c>
      <c r="D7295">
        <v>1</v>
      </c>
      <c r="E7295" t="s">
        <v>8851</v>
      </c>
      <c r="F7295" t="s">
        <v>13</v>
      </c>
      <c r="G7295" t="s">
        <v>4</v>
      </c>
      <c r="H7295" t="s">
        <v>195</v>
      </c>
      <c r="J7295" s="5"/>
      <c r="K7295" s="2">
        <v>21025</v>
      </c>
      <c r="L7295" s="5"/>
      <c r="M7295" s="2">
        <f t="shared" si="113"/>
        <v>-440966.47999999725</v>
      </c>
      <c r="P7295"/>
    </row>
    <row r="7296" spans="1:16" hidden="1">
      <c r="A7296" t="s">
        <v>8852</v>
      </c>
      <c r="B7296" s="1">
        <v>42150</v>
      </c>
      <c r="C7296" t="s">
        <v>200</v>
      </c>
      <c r="D7296">
        <v>1</v>
      </c>
      <c r="E7296" t="s">
        <v>8853</v>
      </c>
      <c r="F7296" t="s">
        <v>16</v>
      </c>
      <c r="G7296" t="s">
        <v>4</v>
      </c>
      <c r="H7296" t="s">
        <v>200</v>
      </c>
      <c r="J7296" s="5"/>
      <c r="K7296" s="2">
        <v>28269.32</v>
      </c>
      <c r="L7296" s="5"/>
      <c r="M7296" s="2">
        <f t="shared" si="113"/>
        <v>-469235.79999999725</v>
      </c>
      <c r="P7296"/>
    </row>
    <row r="7297" spans="1:16" hidden="1">
      <c r="A7297" t="s">
        <v>8854</v>
      </c>
      <c r="B7297" s="1">
        <v>42150</v>
      </c>
      <c r="C7297" t="s">
        <v>18</v>
      </c>
      <c r="D7297">
        <v>1</v>
      </c>
      <c r="E7297" t="s">
        <v>8856</v>
      </c>
      <c r="F7297" t="s">
        <v>13</v>
      </c>
      <c r="G7297" t="s">
        <v>4</v>
      </c>
      <c r="H7297" t="s">
        <v>18</v>
      </c>
      <c r="J7297" s="5"/>
      <c r="K7297" s="2">
        <v>15720.75</v>
      </c>
      <c r="L7297" s="5"/>
      <c r="M7297" s="2">
        <f t="shared" si="113"/>
        <v>-484956.54999999725</v>
      </c>
      <c r="P7297"/>
    </row>
    <row r="7298" spans="1:16" hidden="1">
      <c r="A7298" t="s">
        <v>8864</v>
      </c>
      <c r="B7298" s="1">
        <v>42150</v>
      </c>
      <c r="C7298" t="s">
        <v>11</v>
      </c>
      <c r="D7298">
        <v>1</v>
      </c>
      <c r="E7298" t="s">
        <v>8868</v>
      </c>
      <c r="F7298" t="s">
        <v>13</v>
      </c>
      <c r="G7298" t="s">
        <v>4</v>
      </c>
      <c r="H7298" t="s">
        <v>8869</v>
      </c>
      <c r="J7298" s="5"/>
      <c r="K7298" s="2">
        <v>302000</v>
      </c>
      <c r="L7298" s="5"/>
      <c r="M7298" s="2">
        <f t="shared" si="113"/>
        <v>-786956.54999999725</v>
      </c>
      <c r="P7298"/>
    </row>
    <row r="7299" spans="1:16" hidden="1">
      <c r="A7299" t="s">
        <v>8909</v>
      </c>
      <c r="B7299" s="1">
        <v>42150</v>
      </c>
      <c r="C7299" t="s">
        <v>1</v>
      </c>
      <c r="D7299">
        <v>1</v>
      </c>
      <c r="E7299" t="s">
        <v>8913</v>
      </c>
      <c r="F7299" t="s">
        <v>228</v>
      </c>
      <c r="G7299" t="s">
        <v>4</v>
      </c>
      <c r="H7299" t="s">
        <v>8914</v>
      </c>
      <c r="J7299" s="5"/>
      <c r="K7299" s="2">
        <v>2820.01</v>
      </c>
      <c r="L7299" s="5"/>
      <c r="M7299" s="2">
        <f t="shared" si="113"/>
        <v>-789776.55999999726</v>
      </c>
      <c r="P7299"/>
    </row>
    <row r="7300" spans="1:16" hidden="1">
      <c r="A7300" t="s">
        <v>8920</v>
      </c>
      <c r="B7300" s="1">
        <v>42150</v>
      </c>
      <c r="C7300" t="s">
        <v>43</v>
      </c>
      <c r="D7300">
        <v>1</v>
      </c>
      <c r="E7300" t="s">
        <v>8927</v>
      </c>
      <c r="F7300" t="s">
        <v>16</v>
      </c>
      <c r="G7300" t="s">
        <v>4</v>
      </c>
      <c r="H7300" t="s">
        <v>8928</v>
      </c>
      <c r="J7300" s="5"/>
      <c r="K7300" s="2">
        <v>1025</v>
      </c>
      <c r="L7300" s="5">
        <v>12</v>
      </c>
      <c r="M7300" s="2">
        <f t="shared" si="113"/>
        <v>-790801.55999999726</v>
      </c>
      <c r="P7300"/>
    </row>
    <row r="7301" spans="1:16" hidden="1">
      <c r="A7301" t="s">
        <v>8932</v>
      </c>
      <c r="B7301" s="1">
        <v>42150</v>
      </c>
      <c r="C7301" t="s">
        <v>18</v>
      </c>
      <c r="D7301">
        <v>1</v>
      </c>
      <c r="E7301" t="s">
        <v>8937</v>
      </c>
      <c r="F7301" t="s">
        <v>13</v>
      </c>
      <c r="G7301" t="s">
        <v>4</v>
      </c>
      <c r="H7301" t="s">
        <v>8938</v>
      </c>
      <c r="J7301" s="5"/>
      <c r="K7301" s="2">
        <v>45000</v>
      </c>
      <c r="L7301" s="5"/>
      <c r="M7301" s="2">
        <f t="shared" si="113"/>
        <v>-835801.55999999726</v>
      </c>
      <c r="P7301"/>
    </row>
    <row r="7302" spans="1:16" hidden="1">
      <c r="A7302" t="s">
        <v>8939</v>
      </c>
      <c r="B7302" s="1">
        <v>42150</v>
      </c>
      <c r="C7302" t="s">
        <v>1</v>
      </c>
      <c r="D7302">
        <v>1</v>
      </c>
      <c r="E7302" t="s">
        <v>8944</v>
      </c>
      <c r="F7302" t="s">
        <v>13</v>
      </c>
      <c r="G7302" t="s">
        <v>4</v>
      </c>
      <c r="H7302" t="s">
        <v>8945</v>
      </c>
      <c r="J7302" s="5"/>
      <c r="K7302" s="2">
        <v>486200</v>
      </c>
      <c r="L7302" s="5"/>
      <c r="M7302" s="2">
        <f t="shared" si="113"/>
        <v>-1322001.5599999973</v>
      </c>
      <c r="P7302"/>
    </row>
    <row r="7303" spans="1:16" hidden="1">
      <c r="A7303" t="s">
        <v>8994</v>
      </c>
      <c r="B7303" s="1">
        <v>42150</v>
      </c>
      <c r="C7303" t="s">
        <v>195</v>
      </c>
      <c r="D7303">
        <v>1</v>
      </c>
      <c r="E7303" t="s">
        <v>8997</v>
      </c>
      <c r="F7303" t="s">
        <v>13</v>
      </c>
      <c r="G7303" t="s">
        <v>4</v>
      </c>
      <c r="H7303" t="s">
        <v>195</v>
      </c>
      <c r="J7303" s="5"/>
      <c r="K7303" s="2">
        <v>34742.300000000003</v>
      </c>
      <c r="L7303" s="5"/>
      <c r="M7303" s="2">
        <f t="shared" si="113"/>
        <v>-1356743.8599999973</v>
      </c>
      <c r="P7303"/>
    </row>
    <row r="7304" spans="1:16" hidden="1">
      <c r="A7304" t="s">
        <v>8998</v>
      </c>
      <c r="B7304" s="1">
        <v>42150</v>
      </c>
      <c r="C7304" t="s">
        <v>18</v>
      </c>
      <c r="D7304">
        <v>1</v>
      </c>
      <c r="E7304" t="s">
        <v>9004</v>
      </c>
      <c r="F7304" t="s">
        <v>13</v>
      </c>
      <c r="G7304" t="s">
        <v>4</v>
      </c>
      <c r="H7304" t="s">
        <v>18</v>
      </c>
      <c r="J7304" s="5"/>
      <c r="K7304" s="2">
        <v>11470.79</v>
      </c>
      <c r="L7304" s="5"/>
      <c r="M7304" s="2">
        <f t="shared" si="113"/>
        <v>-1368214.6499999973</v>
      </c>
      <c r="P7304"/>
    </row>
    <row r="7305" spans="1:16" hidden="1">
      <c r="A7305" t="s">
        <v>29894</v>
      </c>
      <c r="B7305" s="1">
        <v>42150</v>
      </c>
      <c r="C7305" t="s">
        <v>29917</v>
      </c>
      <c r="D7305">
        <v>1</v>
      </c>
      <c r="E7305" t="s">
        <v>29918</v>
      </c>
      <c r="F7305" t="s">
        <v>13565</v>
      </c>
      <c r="G7305" t="s">
        <v>4</v>
      </c>
      <c r="H7305" t="s">
        <v>16438</v>
      </c>
      <c r="I7305" s="2">
        <v>254600</v>
      </c>
      <c r="J7305" s="5"/>
      <c r="L7305" s="5"/>
      <c r="M7305" s="2">
        <f t="shared" ref="M7305:M7368" si="114">+M7304+I7305-K7305</f>
        <v>-1113614.6499999973</v>
      </c>
      <c r="P7305"/>
    </row>
    <row r="7306" spans="1:16" hidden="1">
      <c r="A7306" t="s">
        <v>29921</v>
      </c>
      <c r="B7306" s="1">
        <v>42150</v>
      </c>
      <c r="C7306" t="s">
        <v>8541</v>
      </c>
      <c r="D7306">
        <v>2</v>
      </c>
      <c r="E7306" t="s">
        <v>29940</v>
      </c>
      <c r="F7306" t="s">
        <v>7054</v>
      </c>
      <c r="G7306" t="s">
        <v>4</v>
      </c>
      <c r="H7306" t="s">
        <v>11161</v>
      </c>
      <c r="I7306" s="2">
        <v>1025</v>
      </c>
      <c r="J7306" s="5"/>
      <c r="L7306" s="5"/>
      <c r="M7306" s="2">
        <f t="shared" si="114"/>
        <v>-1112589.6499999973</v>
      </c>
      <c r="P7306"/>
    </row>
    <row r="7307" spans="1:16" hidden="1">
      <c r="A7307" t="s">
        <v>29985</v>
      </c>
      <c r="B7307" s="1">
        <v>42150</v>
      </c>
      <c r="C7307" t="s">
        <v>29999</v>
      </c>
      <c r="D7307">
        <v>2</v>
      </c>
      <c r="E7307" t="s">
        <v>30000</v>
      </c>
      <c r="F7307" t="s">
        <v>7054</v>
      </c>
      <c r="G7307" t="s">
        <v>4</v>
      </c>
      <c r="H7307" t="s">
        <v>3746</v>
      </c>
      <c r="I7307" s="2">
        <v>4820.01</v>
      </c>
      <c r="J7307" s="5"/>
      <c r="L7307" s="5"/>
      <c r="M7307" s="2">
        <f t="shared" si="114"/>
        <v>-1107769.6399999973</v>
      </c>
      <c r="P7307"/>
    </row>
    <row r="7308" spans="1:16" hidden="1">
      <c r="A7308" t="s">
        <v>30004</v>
      </c>
      <c r="B7308" s="1">
        <v>42150</v>
      </c>
      <c r="C7308" t="s">
        <v>15795</v>
      </c>
      <c r="D7308">
        <v>1</v>
      </c>
      <c r="E7308" t="s">
        <v>30022</v>
      </c>
      <c r="F7308" t="s">
        <v>13565</v>
      </c>
      <c r="G7308" t="s">
        <v>4</v>
      </c>
      <c r="H7308" t="s">
        <v>30023</v>
      </c>
      <c r="I7308" s="2">
        <v>50000</v>
      </c>
      <c r="J7308" s="5"/>
      <c r="L7308" s="5"/>
      <c r="M7308" s="2">
        <f t="shared" si="114"/>
        <v>-1057769.6399999973</v>
      </c>
      <c r="P7308"/>
    </row>
    <row r="7309" spans="1:16" hidden="1">
      <c r="A7309" t="s">
        <v>30028</v>
      </c>
      <c r="B7309" s="1">
        <v>42150</v>
      </c>
      <c r="C7309" t="s">
        <v>1802</v>
      </c>
      <c r="D7309">
        <v>2</v>
      </c>
      <c r="E7309" t="s">
        <v>30046</v>
      </c>
      <c r="F7309" t="s">
        <v>13559</v>
      </c>
      <c r="G7309" t="s">
        <v>479</v>
      </c>
      <c r="H7309" t="s">
        <v>1677</v>
      </c>
      <c r="J7309" s="5"/>
      <c r="K7309" s="2">
        <v>314.64999999999998</v>
      </c>
      <c r="L7309" s="5"/>
      <c r="M7309" s="2">
        <f t="shared" si="114"/>
        <v>-1058084.2899999972</v>
      </c>
      <c r="P7309"/>
    </row>
    <row r="7310" spans="1:16" hidden="1">
      <c r="A7310" t="s">
        <v>30028</v>
      </c>
      <c r="B7310" s="1">
        <v>42150</v>
      </c>
      <c r="C7310" t="s">
        <v>1802</v>
      </c>
      <c r="D7310">
        <v>2</v>
      </c>
      <c r="E7310" t="s">
        <v>30046</v>
      </c>
      <c r="F7310" t="s">
        <v>13559</v>
      </c>
      <c r="G7310" t="s">
        <v>479</v>
      </c>
      <c r="H7310" t="s">
        <v>1677</v>
      </c>
      <c r="I7310" s="2">
        <v>314.64999999999998</v>
      </c>
      <c r="J7310" s="5"/>
      <c r="L7310" s="5"/>
      <c r="M7310" s="2">
        <f t="shared" si="114"/>
        <v>-1057769.6399999973</v>
      </c>
      <c r="P7310"/>
    </row>
    <row r="7311" spans="1:16" hidden="1">
      <c r="A7311" t="s">
        <v>30052</v>
      </c>
      <c r="B7311" s="1">
        <v>42150</v>
      </c>
      <c r="C7311" t="s">
        <v>1802</v>
      </c>
      <c r="D7311">
        <v>2</v>
      </c>
      <c r="E7311" t="s">
        <v>30064</v>
      </c>
      <c r="F7311" t="s">
        <v>13559</v>
      </c>
      <c r="G7311" t="s">
        <v>479</v>
      </c>
      <c r="H7311" t="s">
        <v>3679</v>
      </c>
      <c r="J7311" s="5"/>
      <c r="K7311" s="2">
        <v>87.41</v>
      </c>
      <c r="L7311" s="5"/>
      <c r="M7311" s="2">
        <f t="shared" si="114"/>
        <v>-1057857.0499999973</v>
      </c>
      <c r="P7311"/>
    </row>
    <row r="7312" spans="1:16" hidden="1">
      <c r="A7312" t="s">
        <v>30052</v>
      </c>
      <c r="B7312" s="1">
        <v>42150</v>
      </c>
      <c r="C7312" t="s">
        <v>1802</v>
      </c>
      <c r="D7312">
        <v>2</v>
      </c>
      <c r="E7312" t="s">
        <v>30064</v>
      </c>
      <c r="F7312" t="s">
        <v>13559</v>
      </c>
      <c r="G7312" t="s">
        <v>479</v>
      </c>
      <c r="H7312" t="s">
        <v>3679</v>
      </c>
      <c r="I7312" s="2">
        <v>87.41</v>
      </c>
      <c r="J7312" s="5"/>
      <c r="L7312" s="5"/>
      <c r="M7312" s="2">
        <f t="shared" si="114"/>
        <v>-1057769.6399999973</v>
      </c>
      <c r="P7312"/>
    </row>
    <row r="7313" spans="1:16" hidden="1">
      <c r="A7313" t="s">
        <v>30069</v>
      </c>
      <c r="B7313" s="1">
        <v>42150</v>
      </c>
      <c r="C7313" t="s">
        <v>1802</v>
      </c>
      <c r="D7313">
        <v>2</v>
      </c>
      <c r="E7313" t="s">
        <v>30084</v>
      </c>
      <c r="F7313" t="s">
        <v>13559</v>
      </c>
      <c r="G7313" t="s">
        <v>479</v>
      </c>
      <c r="H7313" t="s">
        <v>4072</v>
      </c>
      <c r="J7313" s="5"/>
      <c r="K7313" s="2">
        <v>122.02</v>
      </c>
      <c r="L7313" s="5"/>
      <c r="M7313" s="2">
        <f t="shared" si="114"/>
        <v>-1057891.6599999974</v>
      </c>
      <c r="P7313"/>
    </row>
    <row r="7314" spans="1:16" hidden="1">
      <c r="A7314" t="s">
        <v>30069</v>
      </c>
      <c r="B7314" s="1">
        <v>42150</v>
      </c>
      <c r="C7314" t="s">
        <v>1802</v>
      </c>
      <c r="D7314">
        <v>2</v>
      </c>
      <c r="E7314" t="s">
        <v>30084</v>
      </c>
      <c r="F7314" t="s">
        <v>13559</v>
      </c>
      <c r="G7314" t="s">
        <v>479</v>
      </c>
      <c r="H7314" t="s">
        <v>4072</v>
      </c>
      <c r="I7314" s="2">
        <v>122.02</v>
      </c>
      <c r="J7314" s="5"/>
      <c r="L7314" s="5"/>
      <c r="M7314" s="2">
        <f t="shared" si="114"/>
        <v>-1057769.6399999973</v>
      </c>
      <c r="P7314"/>
    </row>
    <row r="7315" spans="1:16" hidden="1">
      <c r="A7315" t="s">
        <v>30087</v>
      </c>
      <c r="B7315" s="1">
        <v>42150</v>
      </c>
      <c r="C7315" t="s">
        <v>30105</v>
      </c>
      <c r="D7315">
        <v>2</v>
      </c>
      <c r="E7315" t="s">
        <v>30106</v>
      </c>
      <c r="F7315" t="s">
        <v>7054</v>
      </c>
      <c r="G7315" t="s">
        <v>4</v>
      </c>
      <c r="H7315" t="s">
        <v>15203</v>
      </c>
      <c r="I7315" s="2">
        <v>1840</v>
      </c>
      <c r="J7315" s="5"/>
      <c r="L7315" s="5"/>
      <c r="M7315" s="2">
        <f t="shared" si="114"/>
        <v>-1055929.6399999973</v>
      </c>
      <c r="P7315"/>
    </row>
    <row r="7316" spans="1:16" hidden="1">
      <c r="A7316" t="s">
        <v>30109</v>
      </c>
      <c r="B7316" s="1">
        <v>42150</v>
      </c>
      <c r="C7316" t="s">
        <v>8792</v>
      </c>
      <c r="D7316">
        <v>2</v>
      </c>
      <c r="E7316" t="s">
        <v>30125</v>
      </c>
      <c r="F7316" t="s">
        <v>7054</v>
      </c>
      <c r="G7316" t="s">
        <v>4</v>
      </c>
      <c r="H7316" t="s">
        <v>8778</v>
      </c>
      <c r="I7316" s="2">
        <v>4100</v>
      </c>
      <c r="J7316" s="5"/>
      <c r="L7316" s="5"/>
      <c r="M7316" s="2">
        <f t="shared" si="114"/>
        <v>-1051829.6399999973</v>
      </c>
      <c r="P7316"/>
    </row>
    <row r="7317" spans="1:16" hidden="1">
      <c r="A7317" t="s">
        <v>30130</v>
      </c>
      <c r="B7317" s="1">
        <v>42150</v>
      </c>
      <c r="C7317" t="s">
        <v>30148</v>
      </c>
      <c r="D7317">
        <v>2</v>
      </c>
      <c r="E7317" t="s">
        <v>30149</v>
      </c>
      <c r="F7317" t="s">
        <v>7054</v>
      </c>
      <c r="G7317" t="s">
        <v>4</v>
      </c>
      <c r="H7317" t="s">
        <v>1756</v>
      </c>
      <c r="I7317" s="2">
        <v>1025</v>
      </c>
      <c r="J7317" s="5"/>
      <c r="L7317" s="5"/>
      <c r="M7317" s="2">
        <f t="shared" si="114"/>
        <v>-1050804.6399999973</v>
      </c>
      <c r="P7317"/>
    </row>
    <row r="7318" spans="1:16" hidden="1">
      <c r="A7318" t="s">
        <v>30153</v>
      </c>
      <c r="B7318" s="1">
        <v>42150</v>
      </c>
      <c r="C7318" t="s">
        <v>8792</v>
      </c>
      <c r="D7318">
        <v>2</v>
      </c>
      <c r="E7318" t="s">
        <v>30170</v>
      </c>
      <c r="F7318" t="s">
        <v>7054</v>
      </c>
      <c r="G7318" t="s">
        <v>4</v>
      </c>
      <c r="H7318" t="s">
        <v>8778</v>
      </c>
      <c r="I7318" s="2">
        <v>4100</v>
      </c>
      <c r="J7318" s="5"/>
      <c r="L7318" s="5"/>
      <c r="M7318" s="2">
        <f t="shared" si="114"/>
        <v>-1046704.6399999973</v>
      </c>
      <c r="P7318"/>
    </row>
    <row r="7319" spans="1:16" hidden="1">
      <c r="A7319" t="s">
        <v>30175</v>
      </c>
      <c r="B7319" s="1">
        <v>42150</v>
      </c>
      <c r="C7319" t="s">
        <v>8792</v>
      </c>
      <c r="D7319">
        <v>2</v>
      </c>
      <c r="E7319" t="s">
        <v>30190</v>
      </c>
      <c r="F7319" t="s">
        <v>7054</v>
      </c>
      <c r="G7319" t="s">
        <v>4</v>
      </c>
      <c r="H7319" t="s">
        <v>8778</v>
      </c>
      <c r="I7319" s="2">
        <v>4100</v>
      </c>
      <c r="J7319" s="5"/>
      <c r="L7319" s="5"/>
      <c r="M7319" s="2">
        <f t="shared" si="114"/>
        <v>-1042604.6399999973</v>
      </c>
      <c r="P7319"/>
    </row>
    <row r="7320" spans="1:16" hidden="1">
      <c r="A7320" t="s">
        <v>30194</v>
      </c>
      <c r="B7320" s="1">
        <v>42150</v>
      </c>
      <c r="C7320" t="s">
        <v>30210</v>
      </c>
      <c r="D7320">
        <v>2</v>
      </c>
      <c r="E7320" t="s">
        <v>30211</v>
      </c>
      <c r="F7320" t="s">
        <v>7054</v>
      </c>
      <c r="G7320" t="s">
        <v>4</v>
      </c>
      <c r="H7320" t="s">
        <v>1624</v>
      </c>
      <c r="I7320" s="2">
        <v>1025</v>
      </c>
      <c r="J7320" s="5"/>
      <c r="L7320" s="5"/>
      <c r="M7320" s="2">
        <f t="shared" si="114"/>
        <v>-1041579.6399999973</v>
      </c>
      <c r="P7320"/>
    </row>
    <row r="7321" spans="1:16" hidden="1">
      <c r="A7321" t="s">
        <v>30214</v>
      </c>
      <c r="B7321" s="1">
        <v>42150</v>
      </c>
      <c r="C7321" t="s">
        <v>23239</v>
      </c>
      <c r="D7321">
        <v>1</v>
      </c>
      <c r="E7321" t="s">
        <v>30234</v>
      </c>
      <c r="F7321" t="s">
        <v>13565</v>
      </c>
      <c r="G7321" t="s">
        <v>4</v>
      </c>
      <c r="H7321" t="s">
        <v>30235</v>
      </c>
      <c r="I7321" s="2">
        <v>100973.47</v>
      </c>
      <c r="J7321" s="5"/>
      <c r="L7321" s="5"/>
      <c r="M7321" s="2">
        <f t="shared" si="114"/>
        <v>-940606.16999999736</v>
      </c>
      <c r="P7321"/>
    </row>
    <row r="7322" spans="1:16" hidden="1">
      <c r="A7322" t="s">
        <v>30240</v>
      </c>
      <c r="B7322" s="1">
        <v>42150</v>
      </c>
      <c r="C7322" t="s">
        <v>1802</v>
      </c>
      <c r="D7322">
        <v>2</v>
      </c>
      <c r="E7322" t="s">
        <v>30257</v>
      </c>
      <c r="F7322" t="s">
        <v>13559</v>
      </c>
      <c r="G7322" t="s">
        <v>479</v>
      </c>
      <c r="H7322" t="s">
        <v>30258</v>
      </c>
      <c r="I7322" s="2">
        <v>825.75</v>
      </c>
      <c r="J7322" s="5"/>
      <c r="L7322" s="5"/>
      <c r="M7322" s="2">
        <f t="shared" si="114"/>
        <v>-939780.41999999736</v>
      </c>
      <c r="P7322"/>
    </row>
    <row r="7323" spans="1:16" hidden="1">
      <c r="A7323" t="s">
        <v>30262</v>
      </c>
      <c r="B7323" s="1">
        <v>42150</v>
      </c>
      <c r="C7323" t="s">
        <v>30276</v>
      </c>
      <c r="D7323">
        <v>1</v>
      </c>
      <c r="E7323" t="s">
        <v>30277</v>
      </c>
      <c r="F7323" t="s">
        <v>13565</v>
      </c>
      <c r="G7323" t="s">
        <v>4</v>
      </c>
      <c r="H7323" t="s">
        <v>30278</v>
      </c>
      <c r="I7323" s="2">
        <v>20000</v>
      </c>
      <c r="J7323" s="5"/>
      <c r="L7323" s="5"/>
      <c r="M7323" s="2">
        <f t="shared" si="114"/>
        <v>-919780.41999999736</v>
      </c>
      <c r="P7323"/>
    </row>
    <row r="7324" spans="1:16" hidden="1">
      <c r="A7324" t="s">
        <v>30284</v>
      </c>
      <c r="B7324" s="1">
        <v>42150</v>
      </c>
      <c r="C7324" t="s">
        <v>1419</v>
      </c>
      <c r="D7324">
        <v>2</v>
      </c>
      <c r="E7324" t="s">
        <v>30302</v>
      </c>
      <c r="F7324" t="s">
        <v>13559</v>
      </c>
      <c r="G7324" t="s">
        <v>479</v>
      </c>
      <c r="H7324" t="s">
        <v>30303</v>
      </c>
      <c r="I7324" s="2">
        <v>517.30999999999995</v>
      </c>
      <c r="J7324" s="5"/>
      <c r="L7324" s="5"/>
      <c r="M7324" s="2">
        <f t="shared" si="114"/>
        <v>-919263.10999999731</v>
      </c>
      <c r="P7324"/>
    </row>
    <row r="7325" spans="1:16" hidden="1">
      <c r="A7325" t="s">
        <v>30306</v>
      </c>
      <c r="B7325" s="1">
        <v>42150</v>
      </c>
      <c r="C7325" t="s">
        <v>30320</v>
      </c>
      <c r="D7325">
        <v>1</v>
      </c>
      <c r="E7325" t="s">
        <v>30321</v>
      </c>
      <c r="F7325" t="s">
        <v>13565</v>
      </c>
      <c r="G7325" t="s">
        <v>4</v>
      </c>
      <c r="H7325" t="s">
        <v>30322</v>
      </c>
      <c r="I7325" s="2">
        <v>20000</v>
      </c>
      <c r="J7325" s="5"/>
      <c r="L7325" s="5"/>
      <c r="M7325" s="2">
        <f t="shared" si="114"/>
        <v>-899263.10999999731</v>
      </c>
      <c r="P7325"/>
    </row>
    <row r="7326" spans="1:16" hidden="1">
      <c r="A7326" t="s">
        <v>30325</v>
      </c>
      <c r="B7326" s="1">
        <v>42150</v>
      </c>
      <c r="C7326" t="s">
        <v>5029</v>
      </c>
      <c r="D7326">
        <v>2</v>
      </c>
      <c r="E7326" t="s">
        <v>30345</v>
      </c>
      <c r="F7326" t="s">
        <v>13559</v>
      </c>
      <c r="G7326" t="s">
        <v>479</v>
      </c>
      <c r="H7326" t="s">
        <v>290</v>
      </c>
      <c r="J7326" s="5"/>
      <c r="K7326" s="2">
        <v>947.4</v>
      </c>
      <c r="L7326" s="5"/>
      <c r="M7326" s="2">
        <f t="shared" si="114"/>
        <v>-900210.50999999733</v>
      </c>
      <c r="P7326"/>
    </row>
    <row r="7327" spans="1:16" hidden="1">
      <c r="A7327" t="s">
        <v>30325</v>
      </c>
      <c r="B7327" s="1">
        <v>42150</v>
      </c>
      <c r="C7327" t="s">
        <v>5029</v>
      </c>
      <c r="D7327">
        <v>2</v>
      </c>
      <c r="E7327" t="s">
        <v>30345</v>
      </c>
      <c r="F7327" t="s">
        <v>13559</v>
      </c>
      <c r="G7327" t="s">
        <v>479</v>
      </c>
      <c r="H7327" t="s">
        <v>290</v>
      </c>
      <c r="I7327" s="2">
        <v>947.4</v>
      </c>
      <c r="J7327" s="5"/>
      <c r="L7327" s="5"/>
      <c r="M7327" s="2">
        <f t="shared" si="114"/>
        <v>-899263.10999999731</v>
      </c>
      <c r="P7327"/>
    </row>
    <row r="7328" spans="1:16" hidden="1">
      <c r="A7328" t="s">
        <v>30349</v>
      </c>
      <c r="B7328" s="1">
        <v>42150</v>
      </c>
      <c r="C7328" t="s">
        <v>8792</v>
      </c>
      <c r="D7328">
        <v>2</v>
      </c>
      <c r="E7328" t="s">
        <v>30365</v>
      </c>
      <c r="F7328" t="s">
        <v>7054</v>
      </c>
      <c r="G7328" t="s">
        <v>4</v>
      </c>
      <c r="H7328" t="s">
        <v>8778</v>
      </c>
      <c r="I7328" s="2">
        <v>4100</v>
      </c>
      <c r="J7328" s="5"/>
      <c r="L7328" s="5"/>
      <c r="M7328" s="2">
        <f t="shared" si="114"/>
        <v>-895163.10999999731</v>
      </c>
      <c r="P7328"/>
    </row>
    <row r="7329" spans="1:16" hidden="1">
      <c r="A7329" t="s">
        <v>30370</v>
      </c>
      <c r="B7329" s="1">
        <v>42150</v>
      </c>
      <c r="C7329" t="s">
        <v>1802</v>
      </c>
      <c r="D7329">
        <v>2</v>
      </c>
      <c r="E7329" t="s">
        <v>30389</v>
      </c>
      <c r="F7329" t="s">
        <v>13559</v>
      </c>
      <c r="G7329" t="s">
        <v>479</v>
      </c>
      <c r="H7329" t="s">
        <v>7241</v>
      </c>
      <c r="J7329" s="5"/>
      <c r="K7329" s="2">
        <v>67.5</v>
      </c>
      <c r="L7329" s="5"/>
      <c r="M7329" s="2">
        <f t="shared" si="114"/>
        <v>-895230.60999999731</v>
      </c>
      <c r="P7329"/>
    </row>
    <row r="7330" spans="1:16" hidden="1">
      <c r="A7330" t="s">
        <v>30370</v>
      </c>
      <c r="B7330" s="1">
        <v>42150</v>
      </c>
      <c r="C7330" t="s">
        <v>1802</v>
      </c>
      <c r="D7330">
        <v>2</v>
      </c>
      <c r="E7330" t="s">
        <v>30389</v>
      </c>
      <c r="F7330" t="s">
        <v>13559</v>
      </c>
      <c r="G7330" t="s">
        <v>479</v>
      </c>
      <c r="H7330" t="s">
        <v>7241</v>
      </c>
      <c r="I7330" s="2">
        <v>67.5</v>
      </c>
      <c r="J7330" s="5"/>
      <c r="L7330" s="5"/>
      <c r="M7330" s="2">
        <f t="shared" si="114"/>
        <v>-895163.10999999731</v>
      </c>
      <c r="P7330"/>
    </row>
    <row r="7331" spans="1:16" hidden="1">
      <c r="A7331" t="s">
        <v>30393</v>
      </c>
      <c r="B7331" s="1">
        <v>42150</v>
      </c>
      <c r="C7331" t="s">
        <v>29603</v>
      </c>
      <c r="D7331">
        <v>1</v>
      </c>
      <c r="E7331" t="s">
        <v>30409</v>
      </c>
      <c r="F7331" t="s">
        <v>13565</v>
      </c>
      <c r="G7331" t="s">
        <v>4</v>
      </c>
      <c r="H7331" t="s">
        <v>29605</v>
      </c>
      <c r="I7331" s="2">
        <v>10900</v>
      </c>
      <c r="J7331" s="5"/>
      <c r="L7331" s="5"/>
      <c r="M7331" s="2">
        <f t="shared" si="114"/>
        <v>-884263.10999999731</v>
      </c>
      <c r="P7331"/>
    </row>
    <row r="7332" spans="1:16" hidden="1">
      <c r="A7332" t="s">
        <v>30413</v>
      </c>
      <c r="B7332" s="1">
        <v>42150</v>
      </c>
      <c r="C7332" t="s">
        <v>1802</v>
      </c>
      <c r="D7332">
        <v>2</v>
      </c>
      <c r="E7332" t="s">
        <v>30431</v>
      </c>
      <c r="F7332" t="s">
        <v>13559</v>
      </c>
      <c r="G7332" t="s">
        <v>479</v>
      </c>
      <c r="H7332" t="s">
        <v>7403</v>
      </c>
      <c r="J7332" s="5"/>
      <c r="K7332" s="2">
        <v>356.19</v>
      </c>
      <c r="L7332" s="5"/>
      <c r="M7332" s="2">
        <f t="shared" si="114"/>
        <v>-884619.29999999725</v>
      </c>
      <c r="P7332"/>
    </row>
    <row r="7333" spans="1:16" hidden="1">
      <c r="A7333" t="s">
        <v>30413</v>
      </c>
      <c r="B7333" s="1">
        <v>42150</v>
      </c>
      <c r="C7333" t="s">
        <v>1802</v>
      </c>
      <c r="D7333">
        <v>2</v>
      </c>
      <c r="E7333" t="s">
        <v>30431</v>
      </c>
      <c r="F7333" t="s">
        <v>13559</v>
      </c>
      <c r="G7333" t="s">
        <v>479</v>
      </c>
      <c r="H7333" t="s">
        <v>7403</v>
      </c>
      <c r="I7333" s="2">
        <v>356.19</v>
      </c>
      <c r="J7333" s="5"/>
      <c r="L7333" s="5"/>
      <c r="M7333" s="2">
        <f t="shared" si="114"/>
        <v>-884263.10999999731</v>
      </c>
      <c r="P7333"/>
    </row>
    <row r="7334" spans="1:16" hidden="1">
      <c r="A7334" t="s">
        <v>30436</v>
      </c>
      <c r="B7334" s="1">
        <v>42150</v>
      </c>
      <c r="C7334" t="s">
        <v>1802</v>
      </c>
      <c r="D7334">
        <v>2</v>
      </c>
      <c r="E7334" t="s">
        <v>30451</v>
      </c>
      <c r="F7334" t="s">
        <v>13559</v>
      </c>
      <c r="G7334" t="s">
        <v>479</v>
      </c>
      <c r="H7334" t="s">
        <v>7417</v>
      </c>
      <c r="J7334" s="5"/>
      <c r="K7334" s="2">
        <v>193.84</v>
      </c>
      <c r="L7334" s="5"/>
      <c r="M7334" s="2">
        <f t="shared" si="114"/>
        <v>-884456.94999999728</v>
      </c>
      <c r="P7334"/>
    </row>
    <row r="7335" spans="1:16" hidden="1">
      <c r="A7335" t="s">
        <v>30436</v>
      </c>
      <c r="B7335" s="1">
        <v>42150</v>
      </c>
      <c r="C7335" t="s">
        <v>1802</v>
      </c>
      <c r="D7335">
        <v>2</v>
      </c>
      <c r="E7335" t="s">
        <v>30451</v>
      </c>
      <c r="F7335" t="s">
        <v>13559</v>
      </c>
      <c r="G7335" t="s">
        <v>479</v>
      </c>
      <c r="H7335" t="s">
        <v>7417</v>
      </c>
      <c r="I7335" s="2">
        <v>193.84</v>
      </c>
      <c r="J7335" s="5"/>
      <c r="L7335" s="5"/>
      <c r="M7335" s="2">
        <f t="shared" si="114"/>
        <v>-884263.10999999731</v>
      </c>
      <c r="P7335"/>
    </row>
    <row r="7336" spans="1:16" hidden="1">
      <c r="A7336" t="s">
        <v>30456</v>
      </c>
      <c r="B7336" s="1">
        <v>42150</v>
      </c>
      <c r="C7336" t="s">
        <v>1802</v>
      </c>
      <c r="D7336">
        <v>2</v>
      </c>
      <c r="E7336" t="s">
        <v>30473</v>
      </c>
      <c r="F7336" t="s">
        <v>13559</v>
      </c>
      <c r="G7336" t="s">
        <v>479</v>
      </c>
      <c r="H7336" t="s">
        <v>2545</v>
      </c>
      <c r="J7336" s="5"/>
      <c r="K7336" s="2">
        <v>627.39</v>
      </c>
      <c r="L7336" s="5"/>
      <c r="M7336" s="2">
        <f t="shared" si="114"/>
        <v>-884890.49999999732</v>
      </c>
      <c r="P7336"/>
    </row>
    <row r="7337" spans="1:16" hidden="1">
      <c r="A7337" t="s">
        <v>30456</v>
      </c>
      <c r="B7337" s="1">
        <v>42150</v>
      </c>
      <c r="C7337" t="s">
        <v>1802</v>
      </c>
      <c r="D7337">
        <v>2</v>
      </c>
      <c r="E7337" t="s">
        <v>30473</v>
      </c>
      <c r="F7337" t="s">
        <v>13559</v>
      </c>
      <c r="G7337" t="s">
        <v>479</v>
      </c>
      <c r="H7337" t="s">
        <v>2545</v>
      </c>
      <c r="I7337" s="2">
        <v>627.39</v>
      </c>
      <c r="J7337" s="5"/>
      <c r="L7337" s="5"/>
      <c r="M7337" s="2">
        <f t="shared" si="114"/>
        <v>-884263.10999999731</v>
      </c>
      <c r="P7337"/>
    </row>
    <row r="7338" spans="1:16" hidden="1">
      <c r="A7338" t="s">
        <v>30477</v>
      </c>
      <c r="B7338" s="1">
        <v>42150</v>
      </c>
      <c r="C7338" t="s">
        <v>674</v>
      </c>
      <c r="D7338">
        <v>2</v>
      </c>
      <c r="E7338" t="s">
        <v>30493</v>
      </c>
      <c r="F7338" t="s">
        <v>13559</v>
      </c>
      <c r="G7338" t="s">
        <v>479</v>
      </c>
      <c r="H7338" t="s">
        <v>7970</v>
      </c>
      <c r="J7338" s="5"/>
      <c r="K7338" s="2">
        <v>366.06</v>
      </c>
      <c r="L7338" s="5"/>
      <c r="M7338" s="2">
        <f t="shared" si="114"/>
        <v>-884629.16999999736</v>
      </c>
      <c r="P7338"/>
    </row>
    <row r="7339" spans="1:16" hidden="1">
      <c r="A7339" t="s">
        <v>30477</v>
      </c>
      <c r="B7339" s="1">
        <v>42150</v>
      </c>
      <c r="C7339" t="s">
        <v>674</v>
      </c>
      <c r="D7339">
        <v>2</v>
      </c>
      <c r="E7339" t="s">
        <v>30493</v>
      </c>
      <c r="F7339" t="s">
        <v>13559</v>
      </c>
      <c r="G7339" t="s">
        <v>479</v>
      </c>
      <c r="H7339" t="s">
        <v>7970</v>
      </c>
      <c r="I7339" s="2">
        <v>366.06</v>
      </c>
      <c r="J7339" s="5"/>
      <c r="L7339" s="5"/>
      <c r="M7339" s="2">
        <f t="shared" si="114"/>
        <v>-884263.10999999731</v>
      </c>
      <c r="P7339"/>
    </row>
    <row r="7340" spans="1:16" hidden="1">
      <c r="A7340" t="s">
        <v>30497</v>
      </c>
      <c r="B7340" s="1">
        <v>42150</v>
      </c>
      <c r="C7340" t="s">
        <v>30515</v>
      </c>
      <c r="D7340">
        <v>2</v>
      </c>
      <c r="E7340" t="s">
        <v>30516</v>
      </c>
      <c r="F7340" t="s">
        <v>7054</v>
      </c>
      <c r="G7340" t="s">
        <v>4</v>
      </c>
      <c r="H7340" t="s">
        <v>18311</v>
      </c>
      <c r="I7340" s="2">
        <v>3030</v>
      </c>
      <c r="J7340" s="5"/>
      <c r="L7340" s="5"/>
      <c r="M7340" s="2">
        <f t="shared" si="114"/>
        <v>-881233.10999999731</v>
      </c>
      <c r="P7340"/>
    </row>
    <row r="7341" spans="1:16" hidden="1">
      <c r="A7341" t="s">
        <v>30520</v>
      </c>
      <c r="B7341" s="1">
        <v>42150</v>
      </c>
      <c r="C7341" t="s">
        <v>30542</v>
      </c>
      <c r="D7341">
        <v>2</v>
      </c>
      <c r="E7341" t="s">
        <v>30543</v>
      </c>
      <c r="F7341" t="s">
        <v>7054</v>
      </c>
      <c r="G7341" t="s">
        <v>4</v>
      </c>
      <c r="H7341" t="s">
        <v>30544</v>
      </c>
      <c r="I7341" s="2">
        <v>4100.01</v>
      </c>
      <c r="J7341" s="5"/>
      <c r="L7341" s="5"/>
      <c r="M7341" s="2">
        <f t="shared" si="114"/>
        <v>-877133.0999999973</v>
      </c>
      <c r="P7341"/>
    </row>
    <row r="7342" spans="1:16" hidden="1">
      <c r="A7342" t="s">
        <v>30549</v>
      </c>
      <c r="B7342" s="1">
        <v>42150</v>
      </c>
      <c r="C7342" t="s">
        <v>18</v>
      </c>
      <c r="D7342">
        <v>2</v>
      </c>
      <c r="E7342" t="s">
        <v>30566</v>
      </c>
      <c r="F7342" t="s">
        <v>13559</v>
      </c>
      <c r="G7342" t="s">
        <v>479</v>
      </c>
      <c r="H7342" t="s">
        <v>14689</v>
      </c>
      <c r="I7342" s="2">
        <v>13612.29</v>
      </c>
      <c r="J7342" s="5"/>
      <c r="L7342" s="5"/>
      <c r="M7342" s="2">
        <f t="shared" si="114"/>
        <v>-863520.80999999726</v>
      </c>
      <c r="P7342"/>
    </row>
    <row r="7343" spans="1:16" hidden="1">
      <c r="A7343" t="s">
        <v>30571</v>
      </c>
      <c r="B7343" s="1">
        <v>42150</v>
      </c>
      <c r="C7343" t="s">
        <v>30591</v>
      </c>
      <c r="D7343">
        <v>2</v>
      </c>
      <c r="E7343" t="s">
        <v>30592</v>
      </c>
      <c r="F7343" t="s">
        <v>13559</v>
      </c>
      <c r="G7343" t="s">
        <v>479</v>
      </c>
      <c r="H7343" t="s">
        <v>8339</v>
      </c>
      <c r="J7343" s="5"/>
      <c r="K7343" s="2">
        <v>4271.42</v>
      </c>
      <c r="L7343" s="5"/>
      <c r="M7343" s="2">
        <f t="shared" si="114"/>
        <v>-867792.2299999973</v>
      </c>
      <c r="P7343"/>
    </row>
    <row r="7344" spans="1:16" hidden="1">
      <c r="A7344" t="s">
        <v>30571</v>
      </c>
      <c r="B7344" s="1">
        <v>42150</v>
      </c>
      <c r="C7344" t="s">
        <v>30591</v>
      </c>
      <c r="D7344">
        <v>2</v>
      </c>
      <c r="E7344" t="s">
        <v>30592</v>
      </c>
      <c r="F7344" t="s">
        <v>13559</v>
      </c>
      <c r="G7344" t="s">
        <v>479</v>
      </c>
      <c r="H7344" t="s">
        <v>8339</v>
      </c>
      <c r="I7344" s="2">
        <v>4271.42</v>
      </c>
      <c r="J7344" s="5"/>
      <c r="L7344" s="5"/>
      <c r="M7344" s="2">
        <f t="shared" si="114"/>
        <v>-863520.80999999726</v>
      </c>
      <c r="P7344"/>
    </row>
    <row r="7345" spans="1:16" hidden="1">
      <c r="A7345" t="s">
        <v>30598</v>
      </c>
      <c r="B7345" s="1">
        <v>42150</v>
      </c>
      <c r="C7345" t="s">
        <v>30617</v>
      </c>
      <c r="D7345">
        <v>2</v>
      </c>
      <c r="E7345" t="s">
        <v>30618</v>
      </c>
      <c r="F7345" t="s">
        <v>7054</v>
      </c>
      <c r="G7345" t="s">
        <v>4</v>
      </c>
      <c r="H7345" t="s">
        <v>1375</v>
      </c>
      <c r="I7345" s="2">
        <v>199.98</v>
      </c>
      <c r="J7345" s="5"/>
      <c r="L7345" s="5"/>
      <c r="M7345" s="2">
        <f t="shared" si="114"/>
        <v>-863320.82999999728</v>
      </c>
      <c r="P7345"/>
    </row>
    <row r="7346" spans="1:16" hidden="1">
      <c r="A7346" t="s">
        <v>30622</v>
      </c>
      <c r="B7346" s="1">
        <v>42150</v>
      </c>
      <c r="C7346" t="s">
        <v>30638</v>
      </c>
      <c r="D7346">
        <v>1</v>
      </c>
      <c r="E7346" t="s">
        <v>30639</v>
      </c>
      <c r="F7346" t="s">
        <v>13565</v>
      </c>
      <c r="G7346" t="s">
        <v>4</v>
      </c>
      <c r="H7346" t="s">
        <v>30640</v>
      </c>
      <c r="I7346" s="2">
        <v>302000</v>
      </c>
      <c r="J7346" s="5"/>
      <c r="L7346" s="5"/>
      <c r="M7346" s="2">
        <f t="shared" si="114"/>
        <v>-561320.82999999728</v>
      </c>
      <c r="P7346"/>
    </row>
    <row r="7347" spans="1:16" hidden="1">
      <c r="A7347" t="s">
        <v>30645</v>
      </c>
      <c r="B7347" s="1">
        <v>42150</v>
      </c>
      <c r="C7347" t="s">
        <v>5029</v>
      </c>
      <c r="D7347">
        <v>2</v>
      </c>
      <c r="E7347" t="s">
        <v>30662</v>
      </c>
      <c r="F7347" t="s">
        <v>13559</v>
      </c>
      <c r="G7347" t="s">
        <v>479</v>
      </c>
      <c r="H7347" t="s">
        <v>8468</v>
      </c>
      <c r="J7347" s="5"/>
      <c r="K7347" s="2">
        <v>313.61</v>
      </c>
      <c r="L7347" s="5"/>
      <c r="M7347" s="2">
        <f t="shared" si="114"/>
        <v>-561634.43999999727</v>
      </c>
      <c r="P7347"/>
    </row>
    <row r="7348" spans="1:16" hidden="1">
      <c r="A7348" t="s">
        <v>30645</v>
      </c>
      <c r="B7348" s="1">
        <v>42150</v>
      </c>
      <c r="C7348" t="s">
        <v>5029</v>
      </c>
      <c r="D7348">
        <v>2</v>
      </c>
      <c r="E7348" t="s">
        <v>30662</v>
      </c>
      <c r="F7348" t="s">
        <v>13559</v>
      </c>
      <c r="G7348" t="s">
        <v>479</v>
      </c>
      <c r="H7348" t="s">
        <v>8468</v>
      </c>
      <c r="I7348" s="2">
        <v>313.61</v>
      </c>
      <c r="J7348" s="5"/>
      <c r="L7348" s="5"/>
      <c r="M7348" s="2">
        <f t="shared" si="114"/>
        <v>-561320.82999999728</v>
      </c>
      <c r="P7348"/>
    </row>
    <row r="7349" spans="1:16" hidden="1">
      <c r="A7349" t="s">
        <v>30666</v>
      </c>
      <c r="B7349" s="1">
        <v>42150</v>
      </c>
      <c r="C7349" t="s">
        <v>30682</v>
      </c>
      <c r="D7349">
        <v>2</v>
      </c>
      <c r="E7349" t="s">
        <v>30683</v>
      </c>
      <c r="F7349" t="s">
        <v>7054</v>
      </c>
      <c r="G7349" t="s">
        <v>4</v>
      </c>
      <c r="H7349" t="s">
        <v>30684</v>
      </c>
      <c r="I7349" s="2">
        <v>1025</v>
      </c>
      <c r="J7349" s="5"/>
      <c r="L7349" s="5"/>
      <c r="M7349" s="2">
        <f t="shared" si="114"/>
        <v>-560295.82999999728</v>
      </c>
      <c r="P7349"/>
    </row>
    <row r="7350" spans="1:16" hidden="1">
      <c r="A7350" t="s">
        <v>30689</v>
      </c>
      <c r="B7350" s="1">
        <v>42150</v>
      </c>
      <c r="C7350" t="s">
        <v>28258</v>
      </c>
      <c r="D7350">
        <v>1</v>
      </c>
      <c r="E7350" t="s">
        <v>30708</v>
      </c>
      <c r="F7350" t="s">
        <v>13565</v>
      </c>
      <c r="G7350" t="s">
        <v>4</v>
      </c>
      <c r="H7350" t="s">
        <v>28260</v>
      </c>
      <c r="I7350" s="2">
        <v>23000</v>
      </c>
      <c r="J7350" s="5"/>
      <c r="L7350" s="5"/>
      <c r="M7350" s="2">
        <f t="shared" si="114"/>
        <v>-537295.82999999728</v>
      </c>
      <c r="P7350"/>
    </row>
    <row r="7351" spans="1:16" hidden="1">
      <c r="A7351" t="s">
        <v>30713</v>
      </c>
      <c r="B7351" s="1">
        <v>42150</v>
      </c>
      <c r="C7351" t="s">
        <v>6</v>
      </c>
      <c r="D7351">
        <v>1</v>
      </c>
      <c r="E7351" t="s">
        <v>30733</v>
      </c>
      <c r="F7351" t="s">
        <v>13610</v>
      </c>
      <c r="G7351" t="s">
        <v>4</v>
      </c>
      <c r="H7351" t="s">
        <v>1268</v>
      </c>
      <c r="I7351" s="2">
        <v>2405.81</v>
      </c>
      <c r="J7351" s="5"/>
      <c r="L7351" s="5"/>
      <c r="M7351" s="2">
        <f t="shared" si="114"/>
        <v>-534890.01999999722</v>
      </c>
      <c r="P7351"/>
    </row>
    <row r="7352" spans="1:16" hidden="1">
      <c r="A7352" t="s">
        <v>30739</v>
      </c>
      <c r="B7352" s="1">
        <v>42150</v>
      </c>
      <c r="C7352" t="s">
        <v>29482</v>
      </c>
      <c r="D7352">
        <v>1</v>
      </c>
      <c r="E7352" t="s">
        <v>30755</v>
      </c>
      <c r="F7352" t="s">
        <v>13565</v>
      </c>
      <c r="G7352" t="s">
        <v>4</v>
      </c>
      <c r="H7352" t="s">
        <v>30756</v>
      </c>
      <c r="I7352" s="2">
        <v>45000</v>
      </c>
      <c r="J7352" s="5"/>
      <c r="L7352" s="5"/>
      <c r="M7352" s="2">
        <f t="shared" si="114"/>
        <v>-489890.01999999722</v>
      </c>
      <c r="P7352"/>
    </row>
    <row r="7353" spans="1:16" hidden="1">
      <c r="A7353" t="s">
        <v>30761</v>
      </c>
      <c r="B7353" s="1">
        <v>42150</v>
      </c>
      <c r="C7353" t="s">
        <v>1</v>
      </c>
      <c r="D7353">
        <v>2</v>
      </c>
      <c r="E7353" t="s">
        <v>30778</v>
      </c>
      <c r="F7353" t="s">
        <v>13559</v>
      </c>
      <c r="G7353" t="s">
        <v>313</v>
      </c>
      <c r="H7353" t="s">
        <v>30779</v>
      </c>
      <c r="I7353" s="2">
        <v>2820.01</v>
      </c>
      <c r="J7353" s="5"/>
      <c r="L7353" s="5"/>
      <c r="M7353" s="2">
        <f t="shared" si="114"/>
        <v>-487070.00999999722</v>
      </c>
      <c r="P7353"/>
    </row>
    <row r="7354" spans="1:16" hidden="1">
      <c r="A7354" t="s">
        <v>30784</v>
      </c>
      <c r="B7354" s="1">
        <v>42150</v>
      </c>
      <c r="C7354" t="s">
        <v>30801</v>
      </c>
      <c r="D7354">
        <v>2</v>
      </c>
      <c r="E7354" t="s">
        <v>30802</v>
      </c>
      <c r="F7354" t="s">
        <v>7054</v>
      </c>
      <c r="G7354" t="s">
        <v>4</v>
      </c>
      <c r="H7354" t="s">
        <v>5430</v>
      </c>
      <c r="I7354" s="2">
        <v>1025</v>
      </c>
      <c r="J7354" s="5">
        <v>12</v>
      </c>
      <c r="L7354" s="5"/>
      <c r="M7354" s="2">
        <f t="shared" si="114"/>
        <v>-486045.00999999722</v>
      </c>
      <c r="P7354"/>
    </row>
    <row r="7355" spans="1:16" hidden="1">
      <c r="A7355" t="s">
        <v>30807</v>
      </c>
      <c r="B7355" s="1">
        <v>42150</v>
      </c>
      <c r="C7355" t="s">
        <v>30821</v>
      </c>
      <c r="D7355">
        <v>2</v>
      </c>
      <c r="E7355" t="s">
        <v>30822</v>
      </c>
      <c r="F7355" t="s">
        <v>7054</v>
      </c>
      <c r="G7355" t="s">
        <v>4</v>
      </c>
      <c r="H7355" t="s">
        <v>21321</v>
      </c>
      <c r="I7355" s="2">
        <v>1840</v>
      </c>
      <c r="J7355" s="5"/>
      <c r="L7355" s="5"/>
      <c r="M7355" s="2">
        <f t="shared" si="114"/>
        <v>-484205.00999999722</v>
      </c>
      <c r="P7355"/>
    </row>
    <row r="7356" spans="1:16" hidden="1">
      <c r="A7356" t="s">
        <v>30825</v>
      </c>
      <c r="B7356" s="1">
        <v>42150</v>
      </c>
      <c r="C7356" t="s">
        <v>30841</v>
      </c>
      <c r="D7356">
        <v>2</v>
      </c>
      <c r="E7356" t="s">
        <v>30842</v>
      </c>
      <c r="F7356" t="s">
        <v>7054</v>
      </c>
      <c r="G7356" t="s">
        <v>4</v>
      </c>
      <c r="H7356" t="s">
        <v>5909</v>
      </c>
      <c r="I7356" s="2">
        <v>4130.01</v>
      </c>
      <c r="J7356" s="5"/>
      <c r="L7356" s="5"/>
      <c r="M7356" s="2">
        <f t="shared" si="114"/>
        <v>-480074.99999999721</v>
      </c>
      <c r="P7356"/>
    </row>
    <row r="7357" spans="1:16" hidden="1">
      <c r="A7357" t="s">
        <v>30846</v>
      </c>
      <c r="B7357" s="1">
        <v>42150</v>
      </c>
      <c r="C7357" t="s">
        <v>26449</v>
      </c>
      <c r="D7357">
        <v>1</v>
      </c>
      <c r="E7357" t="s">
        <v>30861</v>
      </c>
      <c r="F7357" t="s">
        <v>13565</v>
      </c>
      <c r="G7357" t="s">
        <v>4</v>
      </c>
      <c r="H7357" t="s">
        <v>3648</v>
      </c>
      <c r="I7357" s="2">
        <v>486200</v>
      </c>
      <c r="J7357" s="5"/>
      <c r="L7357" s="5"/>
      <c r="M7357" s="2">
        <f t="shared" si="114"/>
        <v>6125.000000002794</v>
      </c>
      <c r="P7357"/>
    </row>
    <row r="7358" spans="1:16" hidden="1">
      <c r="A7358" s="35" t="s">
        <v>9038</v>
      </c>
      <c r="B7358" s="36">
        <v>42151</v>
      </c>
      <c r="C7358" s="35" t="s">
        <v>6</v>
      </c>
      <c r="D7358" s="35">
        <v>1</v>
      </c>
      <c r="E7358" s="35" t="s">
        <v>9041</v>
      </c>
      <c r="F7358" s="35" t="s">
        <v>29</v>
      </c>
      <c r="G7358" s="35" t="s">
        <v>4</v>
      </c>
      <c r="H7358" s="35" t="s">
        <v>9042</v>
      </c>
      <c r="I7358" s="11">
        <v>2340.9699999999998</v>
      </c>
      <c r="J7358" s="12"/>
      <c r="K7358" s="11"/>
      <c r="L7358" s="12"/>
      <c r="M7358" s="11">
        <f t="shared" si="114"/>
        <v>8465.9700000027933</v>
      </c>
      <c r="P7358"/>
    </row>
    <row r="7359" spans="1:16" hidden="1">
      <c r="A7359" t="s">
        <v>9069</v>
      </c>
      <c r="B7359" s="1">
        <v>42151</v>
      </c>
      <c r="C7359" t="s">
        <v>6</v>
      </c>
      <c r="D7359">
        <v>1</v>
      </c>
      <c r="E7359" t="s">
        <v>9072</v>
      </c>
      <c r="F7359" t="s">
        <v>29</v>
      </c>
      <c r="G7359" t="s">
        <v>4</v>
      </c>
      <c r="H7359" t="s">
        <v>9073</v>
      </c>
      <c r="I7359" s="2">
        <v>652.65</v>
      </c>
      <c r="J7359" s="5"/>
      <c r="L7359" s="5"/>
      <c r="M7359" s="2">
        <f t="shared" si="114"/>
        <v>9118.6200000027929</v>
      </c>
      <c r="P7359"/>
    </row>
    <row r="7360" spans="1:16" hidden="1">
      <c r="A7360" t="s">
        <v>9082</v>
      </c>
      <c r="B7360" s="1">
        <v>42151</v>
      </c>
      <c r="C7360" t="s">
        <v>948</v>
      </c>
      <c r="D7360">
        <v>2</v>
      </c>
      <c r="E7360" t="s">
        <v>9083</v>
      </c>
      <c r="F7360" t="s">
        <v>51</v>
      </c>
      <c r="G7360" t="s">
        <v>4</v>
      </c>
      <c r="H7360" t="s">
        <v>1674</v>
      </c>
      <c r="I7360" s="2">
        <v>58518.05</v>
      </c>
      <c r="J7360" s="5"/>
      <c r="L7360" s="5"/>
      <c r="M7360" s="2">
        <f t="shared" si="114"/>
        <v>67636.670000002792</v>
      </c>
      <c r="P7360"/>
    </row>
    <row r="7361" spans="1:16" hidden="1">
      <c r="A7361" t="s">
        <v>9129</v>
      </c>
      <c r="B7361" s="1">
        <v>42151</v>
      </c>
      <c r="C7361" t="s">
        <v>9133</v>
      </c>
      <c r="D7361">
        <v>2</v>
      </c>
      <c r="E7361" t="s">
        <v>9134</v>
      </c>
      <c r="F7361" t="s">
        <v>211</v>
      </c>
      <c r="G7361" t="s">
        <v>212</v>
      </c>
      <c r="H7361" t="s">
        <v>9135</v>
      </c>
      <c r="J7361" s="5"/>
      <c r="K7361" s="2">
        <v>2405.81</v>
      </c>
      <c r="L7361" s="5"/>
      <c r="M7361" s="2">
        <f t="shared" si="114"/>
        <v>65230.860000002795</v>
      </c>
      <c r="P7361"/>
    </row>
    <row r="7362" spans="1:16" hidden="1">
      <c r="A7362" t="s">
        <v>9136</v>
      </c>
      <c r="B7362" s="1">
        <v>42151</v>
      </c>
      <c r="C7362" t="s">
        <v>6</v>
      </c>
      <c r="D7362">
        <v>1</v>
      </c>
      <c r="E7362" t="s">
        <v>9138</v>
      </c>
      <c r="F7362" t="s">
        <v>29</v>
      </c>
      <c r="G7362" t="s">
        <v>4</v>
      </c>
      <c r="H7362" t="s">
        <v>9139</v>
      </c>
      <c r="I7362" s="2">
        <v>848.92</v>
      </c>
      <c r="J7362" s="5"/>
      <c r="L7362" s="5"/>
      <c r="M7362" s="2">
        <f t="shared" si="114"/>
        <v>66079.780000002793</v>
      </c>
      <c r="P7362"/>
    </row>
    <row r="7363" spans="1:16" hidden="1">
      <c r="A7363" t="s">
        <v>9180</v>
      </c>
      <c r="B7363" s="1">
        <v>42151</v>
      </c>
      <c r="C7363" t="s">
        <v>43</v>
      </c>
      <c r="D7363">
        <v>1</v>
      </c>
      <c r="E7363" t="s">
        <v>9183</v>
      </c>
      <c r="F7363" t="s">
        <v>16</v>
      </c>
      <c r="G7363" t="s">
        <v>4</v>
      </c>
      <c r="H7363" t="s">
        <v>9184</v>
      </c>
      <c r="J7363" s="5"/>
      <c r="K7363" s="2">
        <v>1840</v>
      </c>
      <c r="L7363" s="5"/>
      <c r="M7363" s="2">
        <f t="shared" si="114"/>
        <v>64239.780000002793</v>
      </c>
      <c r="P7363"/>
    </row>
    <row r="7364" spans="1:16" hidden="1">
      <c r="A7364" t="s">
        <v>9197</v>
      </c>
      <c r="B7364" s="1">
        <v>42151</v>
      </c>
      <c r="C7364" t="s">
        <v>18</v>
      </c>
      <c r="D7364">
        <v>1</v>
      </c>
      <c r="E7364" t="s">
        <v>9201</v>
      </c>
      <c r="F7364" t="s">
        <v>13</v>
      </c>
      <c r="G7364" t="s">
        <v>4</v>
      </c>
      <c r="H7364" t="s">
        <v>6964</v>
      </c>
      <c r="J7364" s="5"/>
      <c r="K7364" s="2">
        <v>11417.78</v>
      </c>
      <c r="L7364" s="5"/>
      <c r="M7364" s="2">
        <f t="shared" si="114"/>
        <v>52822.000000002794</v>
      </c>
      <c r="P7364"/>
    </row>
    <row r="7365" spans="1:16" hidden="1">
      <c r="A7365" t="s">
        <v>9203</v>
      </c>
      <c r="B7365" s="1">
        <v>42151</v>
      </c>
      <c r="C7365" t="s">
        <v>43</v>
      </c>
      <c r="D7365">
        <v>1</v>
      </c>
      <c r="E7365" t="s">
        <v>9208</v>
      </c>
      <c r="F7365" t="s">
        <v>13</v>
      </c>
      <c r="G7365" t="s">
        <v>4</v>
      </c>
      <c r="H7365" t="s">
        <v>9209</v>
      </c>
      <c r="J7365" s="5"/>
      <c r="K7365" s="2">
        <v>20000</v>
      </c>
      <c r="L7365" s="5"/>
      <c r="M7365" s="2">
        <f t="shared" si="114"/>
        <v>32822.000000002794</v>
      </c>
      <c r="P7365"/>
    </row>
    <row r="7366" spans="1:16" hidden="1">
      <c r="A7366" t="s">
        <v>9222</v>
      </c>
      <c r="B7366" s="1">
        <v>42151</v>
      </c>
      <c r="C7366" t="s">
        <v>6</v>
      </c>
      <c r="D7366">
        <v>1</v>
      </c>
      <c r="E7366" t="s">
        <v>9224</v>
      </c>
      <c r="F7366" t="s">
        <v>29</v>
      </c>
      <c r="G7366" t="s">
        <v>4</v>
      </c>
      <c r="H7366" t="s">
        <v>4649</v>
      </c>
      <c r="I7366" s="2">
        <v>4219.21</v>
      </c>
      <c r="J7366" s="5"/>
      <c r="L7366" s="5"/>
      <c r="M7366" s="2">
        <f t="shared" si="114"/>
        <v>37041.210000002793</v>
      </c>
      <c r="P7366"/>
    </row>
    <row r="7367" spans="1:16" hidden="1">
      <c r="A7367" t="s">
        <v>9233</v>
      </c>
      <c r="B7367" s="1">
        <v>42151</v>
      </c>
      <c r="C7367" t="s">
        <v>948</v>
      </c>
      <c r="D7367">
        <v>2</v>
      </c>
      <c r="E7367" t="s">
        <v>9237</v>
      </c>
      <c r="F7367" t="s">
        <v>51</v>
      </c>
      <c r="G7367" t="s">
        <v>4</v>
      </c>
      <c r="H7367" t="s">
        <v>1674</v>
      </c>
      <c r="I7367" s="2">
        <v>526.54</v>
      </c>
      <c r="J7367" s="5"/>
      <c r="L7367" s="5"/>
      <c r="M7367" s="2">
        <f t="shared" si="114"/>
        <v>37567.750000002794</v>
      </c>
      <c r="P7367"/>
    </row>
    <row r="7368" spans="1:16" hidden="1">
      <c r="A7368" t="s">
        <v>9238</v>
      </c>
      <c r="B7368" s="1">
        <v>42151</v>
      </c>
      <c r="C7368" t="s">
        <v>948</v>
      </c>
      <c r="D7368">
        <v>1</v>
      </c>
      <c r="E7368" t="s">
        <v>9241</v>
      </c>
      <c r="F7368" t="s">
        <v>13</v>
      </c>
      <c r="G7368" t="s">
        <v>4</v>
      </c>
      <c r="H7368" t="s">
        <v>1746</v>
      </c>
      <c r="J7368" s="5"/>
      <c r="K7368" s="2">
        <v>59044.59</v>
      </c>
      <c r="L7368" s="5"/>
      <c r="M7368" s="2">
        <f t="shared" si="114"/>
        <v>-21476.839999997203</v>
      </c>
      <c r="P7368"/>
    </row>
    <row r="7369" spans="1:16" hidden="1">
      <c r="A7369" t="s">
        <v>9242</v>
      </c>
      <c r="B7369" s="1">
        <v>42151</v>
      </c>
      <c r="C7369" t="s">
        <v>195</v>
      </c>
      <c r="D7369">
        <v>1</v>
      </c>
      <c r="E7369" t="s">
        <v>9244</v>
      </c>
      <c r="F7369" t="s">
        <v>13</v>
      </c>
      <c r="G7369" t="s">
        <v>4</v>
      </c>
      <c r="H7369" t="s">
        <v>195</v>
      </c>
      <c r="J7369" s="5"/>
      <c r="K7369" s="2">
        <v>9484.67</v>
      </c>
      <c r="L7369" s="5"/>
      <c r="M7369" s="2">
        <f t="shared" ref="M7369:M7432" si="115">+M7368+I7369-K7369</f>
        <v>-30961.509999997201</v>
      </c>
      <c r="P7369"/>
    </row>
    <row r="7370" spans="1:16" hidden="1">
      <c r="A7370" t="s">
        <v>9247</v>
      </c>
      <c r="B7370" s="1">
        <v>42151</v>
      </c>
      <c r="C7370" t="s">
        <v>9249</v>
      </c>
      <c r="D7370">
        <v>1</v>
      </c>
      <c r="E7370" t="s">
        <v>9250</v>
      </c>
      <c r="F7370" t="s">
        <v>16</v>
      </c>
      <c r="G7370" t="s">
        <v>4</v>
      </c>
      <c r="H7370" t="s">
        <v>9249</v>
      </c>
      <c r="J7370" s="5"/>
      <c r="K7370" s="2">
        <v>7353.47</v>
      </c>
      <c r="L7370" s="5"/>
      <c r="M7370" s="2">
        <f t="shared" si="115"/>
        <v>-38314.979999997202</v>
      </c>
      <c r="P7370"/>
    </row>
    <row r="7371" spans="1:16" hidden="1">
      <c r="A7371" t="s">
        <v>9251</v>
      </c>
      <c r="B7371" s="1">
        <v>42151</v>
      </c>
      <c r="C7371" t="s">
        <v>18</v>
      </c>
      <c r="D7371">
        <v>1</v>
      </c>
      <c r="E7371" t="s">
        <v>9254</v>
      </c>
      <c r="F7371" t="s">
        <v>13</v>
      </c>
      <c r="G7371" t="s">
        <v>4</v>
      </c>
      <c r="H7371" t="s">
        <v>18</v>
      </c>
      <c r="J7371" s="5"/>
      <c r="K7371" s="2">
        <v>16246.35</v>
      </c>
      <c r="L7371" s="5"/>
      <c r="M7371" s="2">
        <f t="shared" si="115"/>
        <v>-54561.329999997201</v>
      </c>
      <c r="P7371"/>
    </row>
    <row r="7372" spans="1:16" hidden="1">
      <c r="A7372" t="s">
        <v>9397</v>
      </c>
      <c r="B7372" s="1">
        <v>42151</v>
      </c>
      <c r="C7372" t="s">
        <v>1</v>
      </c>
      <c r="D7372">
        <v>1</v>
      </c>
      <c r="E7372" t="s">
        <v>9401</v>
      </c>
      <c r="F7372" t="s">
        <v>13</v>
      </c>
      <c r="G7372" t="s">
        <v>20</v>
      </c>
      <c r="H7372" t="s">
        <v>9402</v>
      </c>
      <c r="J7372" s="5"/>
      <c r="K7372" s="2">
        <v>182427.49</v>
      </c>
      <c r="L7372" s="5"/>
      <c r="M7372" s="2">
        <f t="shared" si="115"/>
        <v>-236988.81999999718</v>
      </c>
      <c r="P7372"/>
    </row>
    <row r="7373" spans="1:16" hidden="1">
      <c r="A7373" t="s">
        <v>9410</v>
      </c>
      <c r="B7373" s="1">
        <v>42151</v>
      </c>
      <c r="C7373" t="s">
        <v>195</v>
      </c>
      <c r="D7373">
        <v>1</v>
      </c>
      <c r="E7373" t="s">
        <v>9412</v>
      </c>
      <c r="F7373" t="s">
        <v>13</v>
      </c>
      <c r="G7373" t="s">
        <v>20</v>
      </c>
      <c r="H7373" t="s">
        <v>195</v>
      </c>
      <c r="J7373" s="5"/>
      <c r="K7373" s="2">
        <v>5242.76</v>
      </c>
      <c r="L7373" s="5"/>
      <c r="M7373" s="2">
        <f t="shared" si="115"/>
        <v>-242231.57999999719</v>
      </c>
      <c r="P7373"/>
    </row>
    <row r="7374" spans="1:16" hidden="1">
      <c r="A7374" t="s">
        <v>9413</v>
      </c>
      <c r="B7374" s="1">
        <v>42151</v>
      </c>
      <c r="C7374" t="s">
        <v>200</v>
      </c>
      <c r="D7374">
        <v>1</v>
      </c>
      <c r="E7374" t="s">
        <v>9418</v>
      </c>
      <c r="F7374" t="s">
        <v>16</v>
      </c>
      <c r="G7374" t="s">
        <v>20</v>
      </c>
      <c r="H7374" t="s">
        <v>200</v>
      </c>
      <c r="J7374" s="5"/>
      <c r="K7374" s="2">
        <v>14515.34</v>
      </c>
      <c r="L7374" s="5"/>
      <c r="M7374" s="2">
        <f t="shared" si="115"/>
        <v>-256746.91999999719</v>
      </c>
      <c r="P7374"/>
    </row>
    <row r="7375" spans="1:16" hidden="1">
      <c r="A7375" t="s">
        <v>9419</v>
      </c>
      <c r="B7375" s="1">
        <v>42151</v>
      </c>
      <c r="C7375" t="s">
        <v>18</v>
      </c>
      <c r="D7375">
        <v>1</v>
      </c>
      <c r="E7375" t="s">
        <v>9424</v>
      </c>
      <c r="F7375" t="s">
        <v>13</v>
      </c>
      <c r="G7375" t="s">
        <v>20</v>
      </c>
      <c r="H7375" t="s">
        <v>18</v>
      </c>
      <c r="J7375" s="5"/>
      <c r="K7375" s="2">
        <v>11706.79</v>
      </c>
      <c r="L7375" s="5"/>
      <c r="M7375" s="2">
        <f t="shared" si="115"/>
        <v>-268453.70999999717</v>
      </c>
      <c r="P7375"/>
    </row>
    <row r="7376" spans="1:16" hidden="1">
      <c r="A7376" t="s">
        <v>11765</v>
      </c>
      <c r="B7376" s="1">
        <v>42151</v>
      </c>
      <c r="C7376" t="s">
        <v>4637</v>
      </c>
      <c r="D7376">
        <v>1</v>
      </c>
      <c r="E7376" t="s">
        <v>11768</v>
      </c>
      <c r="F7376" t="s">
        <v>3342</v>
      </c>
      <c r="G7376" t="s">
        <v>52</v>
      </c>
      <c r="H7376" t="s">
        <v>4639</v>
      </c>
      <c r="I7376" s="2">
        <v>2405.81</v>
      </c>
      <c r="J7376" s="5"/>
      <c r="L7376" s="5"/>
      <c r="M7376" s="2">
        <f t="shared" si="115"/>
        <v>-266047.89999999717</v>
      </c>
      <c r="P7376"/>
    </row>
    <row r="7377" spans="1:16" hidden="1">
      <c r="A7377" t="s">
        <v>30866</v>
      </c>
      <c r="B7377" s="1">
        <v>42151</v>
      </c>
      <c r="C7377" t="s">
        <v>30886</v>
      </c>
      <c r="D7377">
        <v>2</v>
      </c>
      <c r="E7377" t="s">
        <v>30887</v>
      </c>
      <c r="F7377" t="s">
        <v>7054</v>
      </c>
      <c r="G7377" t="s">
        <v>4</v>
      </c>
      <c r="H7377" t="s">
        <v>30888</v>
      </c>
      <c r="I7377" s="2">
        <v>3030</v>
      </c>
      <c r="J7377" s="5"/>
      <c r="L7377" s="5"/>
      <c r="M7377" s="2">
        <f t="shared" si="115"/>
        <v>-263017.89999999717</v>
      </c>
      <c r="P7377"/>
    </row>
    <row r="7378" spans="1:16" hidden="1">
      <c r="A7378" t="s">
        <v>30891</v>
      </c>
      <c r="B7378" s="1">
        <v>42151</v>
      </c>
      <c r="C7378" t="s">
        <v>1802</v>
      </c>
      <c r="D7378">
        <v>2</v>
      </c>
      <c r="E7378" t="s">
        <v>30909</v>
      </c>
      <c r="F7378" t="s">
        <v>13559</v>
      </c>
      <c r="G7378" t="s">
        <v>479</v>
      </c>
      <c r="H7378" t="s">
        <v>13606</v>
      </c>
      <c r="I7378" s="2">
        <v>64.47</v>
      </c>
      <c r="J7378" s="5"/>
      <c r="L7378" s="5"/>
      <c r="M7378" s="2">
        <f t="shared" si="115"/>
        <v>-262953.4299999972</v>
      </c>
      <c r="P7378"/>
    </row>
    <row r="7379" spans="1:16" hidden="1">
      <c r="A7379" t="s">
        <v>30912</v>
      </c>
      <c r="B7379" s="1">
        <v>42151</v>
      </c>
      <c r="C7379" t="s">
        <v>1802</v>
      </c>
      <c r="D7379">
        <v>2</v>
      </c>
      <c r="E7379" t="s">
        <v>30930</v>
      </c>
      <c r="F7379" t="s">
        <v>13559</v>
      </c>
      <c r="G7379" t="s">
        <v>479</v>
      </c>
      <c r="H7379" t="s">
        <v>30931</v>
      </c>
      <c r="I7379" s="2">
        <v>1094.1600000000001</v>
      </c>
      <c r="J7379" s="5"/>
      <c r="L7379" s="5"/>
      <c r="M7379" s="2">
        <f t="shared" si="115"/>
        <v>-261859.2699999972</v>
      </c>
      <c r="P7379"/>
    </row>
    <row r="7380" spans="1:16" hidden="1">
      <c r="A7380" t="s">
        <v>30934</v>
      </c>
      <c r="B7380" s="1">
        <v>42151</v>
      </c>
      <c r="C7380" t="s">
        <v>30952</v>
      </c>
      <c r="D7380">
        <v>2</v>
      </c>
      <c r="E7380" t="s">
        <v>30953</v>
      </c>
      <c r="F7380" t="s">
        <v>7054</v>
      </c>
      <c r="G7380" t="s">
        <v>4</v>
      </c>
      <c r="H7380" t="s">
        <v>1323</v>
      </c>
      <c r="I7380" s="2">
        <v>1840</v>
      </c>
      <c r="J7380" s="5"/>
      <c r="L7380" s="5"/>
      <c r="M7380" s="2">
        <f t="shared" si="115"/>
        <v>-260019.2699999972</v>
      </c>
      <c r="P7380"/>
    </row>
    <row r="7381" spans="1:16" hidden="1">
      <c r="A7381" t="s">
        <v>30956</v>
      </c>
      <c r="B7381" s="1">
        <v>42151</v>
      </c>
      <c r="C7381" t="s">
        <v>1802</v>
      </c>
      <c r="D7381">
        <v>2</v>
      </c>
      <c r="E7381" t="s">
        <v>30971</v>
      </c>
      <c r="F7381" t="s">
        <v>13559</v>
      </c>
      <c r="G7381" t="s">
        <v>479</v>
      </c>
      <c r="H7381" t="s">
        <v>7438</v>
      </c>
      <c r="J7381" s="5"/>
      <c r="K7381" s="2">
        <v>125.48</v>
      </c>
      <c r="L7381" s="5"/>
      <c r="M7381" s="2">
        <f t="shared" si="115"/>
        <v>-260144.74999999721</v>
      </c>
      <c r="P7381"/>
    </row>
    <row r="7382" spans="1:16" hidden="1">
      <c r="A7382" t="s">
        <v>30956</v>
      </c>
      <c r="B7382" s="1">
        <v>42151</v>
      </c>
      <c r="C7382" t="s">
        <v>1802</v>
      </c>
      <c r="D7382">
        <v>2</v>
      </c>
      <c r="E7382" t="s">
        <v>30971</v>
      </c>
      <c r="F7382" t="s">
        <v>13559</v>
      </c>
      <c r="G7382" t="s">
        <v>479</v>
      </c>
      <c r="H7382" t="s">
        <v>7438</v>
      </c>
      <c r="I7382" s="2">
        <v>125.48</v>
      </c>
      <c r="J7382" s="5"/>
      <c r="L7382" s="5"/>
      <c r="M7382" s="2">
        <f t="shared" si="115"/>
        <v>-260019.2699999972</v>
      </c>
      <c r="P7382"/>
    </row>
    <row r="7383" spans="1:16" hidden="1">
      <c r="A7383" t="s">
        <v>30974</v>
      </c>
      <c r="B7383" s="1">
        <v>42151</v>
      </c>
      <c r="C7383" t="s">
        <v>30996</v>
      </c>
      <c r="D7383">
        <v>2</v>
      </c>
      <c r="E7383" t="s">
        <v>30997</v>
      </c>
      <c r="F7383" t="s">
        <v>7054</v>
      </c>
      <c r="G7383" t="s">
        <v>4</v>
      </c>
      <c r="H7383" t="s">
        <v>974</v>
      </c>
      <c r="I7383" s="2">
        <v>1840</v>
      </c>
      <c r="J7383" s="5"/>
      <c r="L7383" s="5"/>
      <c r="M7383" s="2">
        <f t="shared" si="115"/>
        <v>-258179.2699999972</v>
      </c>
      <c r="P7383"/>
    </row>
    <row r="7384" spans="1:16" hidden="1">
      <c r="A7384" t="s">
        <v>31000</v>
      </c>
      <c r="B7384" s="1">
        <v>42151</v>
      </c>
      <c r="C7384" t="s">
        <v>674</v>
      </c>
      <c r="D7384">
        <v>2</v>
      </c>
      <c r="E7384" t="s">
        <v>31019</v>
      </c>
      <c r="F7384" t="s">
        <v>13559</v>
      </c>
      <c r="G7384" t="s">
        <v>479</v>
      </c>
      <c r="H7384" t="s">
        <v>8485</v>
      </c>
      <c r="J7384" s="5"/>
      <c r="K7384" s="2">
        <v>2318.12</v>
      </c>
      <c r="L7384" s="5"/>
      <c r="M7384" s="2">
        <f t="shared" si="115"/>
        <v>-260497.38999999719</v>
      </c>
      <c r="P7384"/>
    </row>
    <row r="7385" spans="1:16" hidden="1">
      <c r="A7385" t="s">
        <v>31000</v>
      </c>
      <c r="B7385" s="1">
        <v>42151</v>
      </c>
      <c r="C7385" t="s">
        <v>674</v>
      </c>
      <c r="D7385">
        <v>2</v>
      </c>
      <c r="E7385" t="s">
        <v>31019</v>
      </c>
      <c r="F7385" t="s">
        <v>13559</v>
      </c>
      <c r="G7385" t="s">
        <v>479</v>
      </c>
      <c r="H7385" t="s">
        <v>8485</v>
      </c>
      <c r="I7385" s="2">
        <v>2318.12</v>
      </c>
      <c r="J7385" s="5"/>
      <c r="L7385" s="5"/>
      <c r="M7385" s="2">
        <f t="shared" si="115"/>
        <v>-258179.2699999972</v>
      </c>
      <c r="P7385"/>
    </row>
    <row r="7386" spans="1:16" hidden="1">
      <c r="A7386" t="s">
        <v>31022</v>
      </c>
      <c r="B7386" s="1">
        <v>42151</v>
      </c>
      <c r="C7386" t="s">
        <v>5029</v>
      </c>
      <c r="D7386">
        <v>2</v>
      </c>
      <c r="E7386" t="s">
        <v>31041</v>
      </c>
      <c r="F7386" t="s">
        <v>13559</v>
      </c>
      <c r="G7386" t="s">
        <v>479</v>
      </c>
      <c r="H7386" t="s">
        <v>8474</v>
      </c>
      <c r="J7386" s="5"/>
      <c r="K7386" s="2">
        <v>1451.73</v>
      </c>
      <c r="L7386" s="5"/>
      <c r="M7386" s="2">
        <f t="shared" si="115"/>
        <v>-259630.99999999721</v>
      </c>
      <c r="P7386"/>
    </row>
    <row r="7387" spans="1:16" hidden="1">
      <c r="A7387" t="s">
        <v>31022</v>
      </c>
      <c r="B7387" s="1">
        <v>42151</v>
      </c>
      <c r="C7387" t="s">
        <v>5029</v>
      </c>
      <c r="D7387">
        <v>2</v>
      </c>
      <c r="E7387" t="s">
        <v>31041</v>
      </c>
      <c r="F7387" t="s">
        <v>13559</v>
      </c>
      <c r="G7387" t="s">
        <v>479</v>
      </c>
      <c r="H7387" t="s">
        <v>8474</v>
      </c>
      <c r="I7387" s="2">
        <v>1451.73</v>
      </c>
      <c r="J7387" s="5"/>
      <c r="L7387" s="5"/>
      <c r="M7387" s="2">
        <f t="shared" si="115"/>
        <v>-258179.2699999972</v>
      </c>
      <c r="P7387"/>
    </row>
    <row r="7388" spans="1:16" hidden="1">
      <c r="A7388" t="s">
        <v>31044</v>
      </c>
      <c r="B7388" s="1">
        <v>42151</v>
      </c>
      <c r="C7388" t="s">
        <v>5029</v>
      </c>
      <c r="D7388">
        <v>2</v>
      </c>
      <c r="E7388" t="s">
        <v>31065</v>
      </c>
      <c r="F7388" t="s">
        <v>13559</v>
      </c>
      <c r="G7388" t="s">
        <v>479</v>
      </c>
      <c r="H7388" t="s">
        <v>8436</v>
      </c>
      <c r="J7388" s="5"/>
      <c r="K7388" s="2">
        <v>1163.3900000000001</v>
      </c>
      <c r="L7388" s="5"/>
      <c r="M7388" s="2">
        <f t="shared" si="115"/>
        <v>-259342.65999999721</v>
      </c>
      <c r="P7388"/>
    </row>
    <row r="7389" spans="1:16" hidden="1">
      <c r="A7389" t="s">
        <v>31044</v>
      </c>
      <c r="B7389" s="1">
        <v>42151</v>
      </c>
      <c r="C7389" t="s">
        <v>5029</v>
      </c>
      <c r="D7389">
        <v>2</v>
      </c>
      <c r="E7389" t="s">
        <v>31065</v>
      </c>
      <c r="F7389" t="s">
        <v>13559</v>
      </c>
      <c r="G7389" t="s">
        <v>479</v>
      </c>
      <c r="H7389" t="s">
        <v>8436</v>
      </c>
      <c r="I7389" s="2">
        <v>1163.3900000000001</v>
      </c>
      <c r="J7389" s="5"/>
      <c r="L7389" s="5"/>
      <c r="M7389" s="2">
        <f t="shared" si="115"/>
        <v>-258179.2699999972</v>
      </c>
      <c r="P7389"/>
    </row>
    <row r="7390" spans="1:16" hidden="1">
      <c r="A7390" t="s">
        <v>31068</v>
      </c>
      <c r="B7390" s="1">
        <v>42151</v>
      </c>
      <c r="C7390" t="s">
        <v>6</v>
      </c>
      <c r="D7390">
        <v>1</v>
      </c>
      <c r="E7390" t="s">
        <v>31090</v>
      </c>
      <c r="F7390" t="s">
        <v>13610</v>
      </c>
      <c r="G7390" t="s">
        <v>4</v>
      </c>
      <c r="H7390" t="s">
        <v>6964</v>
      </c>
      <c r="I7390" s="2">
        <v>11417.78</v>
      </c>
      <c r="J7390" s="5"/>
      <c r="L7390" s="5"/>
      <c r="M7390" s="2">
        <f t="shared" si="115"/>
        <v>-246761.4899999972</v>
      </c>
      <c r="P7390"/>
    </row>
    <row r="7391" spans="1:16" hidden="1">
      <c r="A7391" t="s">
        <v>31093</v>
      </c>
      <c r="B7391" s="1">
        <v>42151</v>
      </c>
      <c r="C7391" t="s">
        <v>31109</v>
      </c>
      <c r="D7391">
        <v>2</v>
      </c>
      <c r="E7391" t="s">
        <v>31110</v>
      </c>
      <c r="F7391" t="s">
        <v>7054</v>
      </c>
      <c r="G7391" t="s">
        <v>4</v>
      </c>
      <c r="H7391" t="s">
        <v>3531</v>
      </c>
      <c r="I7391" s="2">
        <v>1025</v>
      </c>
      <c r="J7391" s="5"/>
      <c r="L7391" s="5"/>
      <c r="M7391" s="2">
        <f t="shared" si="115"/>
        <v>-245736.4899999972</v>
      </c>
      <c r="P7391"/>
    </row>
    <row r="7392" spans="1:16" hidden="1">
      <c r="A7392" t="s">
        <v>31115</v>
      </c>
      <c r="B7392" s="1">
        <v>42151</v>
      </c>
      <c r="C7392" t="s">
        <v>16466</v>
      </c>
      <c r="D7392">
        <v>1</v>
      </c>
      <c r="E7392" t="s">
        <v>31133</v>
      </c>
      <c r="F7392" t="s">
        <v>13565</v>
      </c>
      <c r="G7392" t="s">
        <v>4</v>
      </c>
      <c r="H7392" t="s">
        <v>31134</v>
      </c>
      <c r="I7392" s="2">
        <v>20000</v>
      </c>
      <c r="J7392" s="5"/>
      <c r="L7392" s="5"/>
      <c r="M7392" s="2">
        <f t="shared" si="115"/>
        <v>-225736.4899999972</v>
      </c>
      <c r="P7392"/>
    </row>
    <row r="7393" spans="1:16" hidden="1">
      <c r="A7393" t="s">
        <v>31139</v>
      </c>
      <c r="B7393" s="1">
        <v>42151</v>
      </c>
      <c r="C7393" t="s">
        <v>31155</v>
      </c>
      <c r="D7393">
        <v>2</v>
      </c>
      <c r="E7393" t="s">
        <v>31156</v>
      </c>
      <c r="F7393" t="s">
        <v>7054</v>
      </c>
      <c r="G7393" t="s">
        <v>4</v>
      </c>
      <c r="H7393" t="s">
        <v>4649</v>
      </c>
      <c r="I7393" s="2">
        <v>2040.1</v>
      </c>
      <c r="J7393" s="5"/>
      <c r="L7393" s="5"/>
      <c r="M7393" s="2">
        <f t="shared" si="115"/>
        <v>-223696.38999999719</v>
      </c>
      <c r="P7393"/>
    </row>
    <row r="7394" spans="1:16" hidden="1">
      <c r="A7394" t="s">
        <v>31161</v>
      </c>
      <c r="B7394" s="1">
        <v>42151</v>
      </c>
      <c r="C7394" t="s">
        <v>1802</v>
      </c>
      <c r="D7394">
        <v>2</v>
      </c>
      <c r="E7394" t="s">
        <v>31180</v>
      </c>
      <c r="F7394" t="s">
        <v>13559</v>
      </c>
      <c r="G7394" t="s">
        <v>479</v>
      </c>
      <c r="H7394" t="s">
        <v>31181</v>
      </c>
      <c r="I7394" s="2">
        <v>784.36</v>
      </c>
      <c r="J7394" s="5"/>
      <c r="L7394" s="5"/>
      <c r="M7394" s="2">
        <f t="shared" si="115"/>
        <v>-222912.0299999972</v>
      </c>
      <c r="P7394"/>
    </row>
    <row r="7395" spans="1:16" hidden="1">
      <c r="A7395" t="s">
        <v>31186</v>
      </c>
      <c r="B7395" s="1">
        <v>42151</v>
      </c>
      <c r="C7395" t="s">
        <v>31201</v>
      </c>
      <c r="D7395">
        <v>1</v>
      </c>
      <c r="E7395" t="s">
        <v>31202</v>
      </c>
      <c r="F7395" t="s">
        <v>13561</v>
      </c>
      <c r="G7395" t="s">
        <v>4</v>
      </c>
      <c r="H7395" t="s">
        <v>31203</v>
      </c>
      <c r="I7395" s="2">
        <v>8800</v>
      </c>
      <c r="J7395" s="5"/>
      <c r="L7395" s="5"/>
      <c r="M7395" s="2">
        <f t="shared" si="115"/>
        <v>-214112.0299999972</v>
      </c>
      <c r="P7395"/>
    </row>
    <row r="7396" spans="1:16" hidden="1">
      <c r="A7396" t="s">
        <v>31209</v>
      </c>
      <c r="B7396" s="1">
        <v>42151</v>
      </c>
      <c r="C7396" t="s">
        <v>31226</v>
      </c>
      <c r="D7396">
        <v>2</v>
      </c>
      <c r="E7396" t="s">
        <v>31227</v>
      </c>
      <c r="F7396" t="s">
        <v>7054</v>
      </c>
      <c r="G7396" t="s">
        <v>4</v>
      </c>
      <c r="H7396" t="s">
        <v>19818</v>
      </c>
      <c r="I7396" s="2">
        <v>6344.67</v>
      </c>
      <c r="J7396" s="5"/>
      <c r="L7396" s="5"/>
      <c r="M7396" s="2">
        <f t="shared" si="115"/>
        <v>-207767.35999999719</v>
      </c>
      <c r="P7396"/>
    </row>
    <row r="7397" spans="1:16" hidden="1">
      <c r="A7397" t="s">
        <v>31231</v>
      </c>
      <c r="B7397" s="1">
        <v>42151</v>
      </c>
      <c r="C7397" t="s">
        <v>31249</v>
      </c>
      <c r="D7397">
        <v>1</v>
      </c>
      <c r="E7397" t="s">
        <v>31250</v>
      </c>
      <c r="F7397" t="s">
        <v>13565</v>
      </c>
      <c r="G7397" t="s">
        <v>20</v>
      </c>
      <c r="H7397" t="s">
        <v>9402</v>
      </c>
      <c r="I7397" s="2">
        <v>182427.49</v>
      </c>
      <c r="J7397" s="5"/>
      <c r="L7397" s="5"/>
      <c r="M7397" s="2">
        <f t="shared" si="115"/>
        <v>-25339.869999997201</v>
      </c>
      <c r="P7397"/>
    </row>
    <row r="7398" spans="1:16" hidden="1">
      <c r="A7398" t="s">
        <v>31255</v>
      </c>
      <c r="B7398" s="1">
        <v>42151</v>
      </c>
      <c r="C7398" t="s">
        <v>6</v>
      </c>
      <c r="D7398">
        <v>1</v>
      </c>
      <c r="E7398" t="s">
        <v>31270</v>
      </c>
      <c r="F7398" t="s">
        <v>13610</v>
      </c>
      <c r="G7398" t="s">
        <v>20</v>
      </c>
      <c r="H7398" t="s">
        <v>15659</v>
      </c>
      <c r="I7398" s="2">
        <v>6460.74</v>
      </c>
      <c r="J7398" s="5"/>
      <c r="L7398" s="5"/>
      <c r="M7398" s="2">
        <f t="shared" si="115"/>
        <v>-18879.129999997203</v>
      </c>
      <c r="P7398"/>
    </row>
    <row r="7399" spans="1:16" hidden="1">
      <c r="A7399" t="s">
        <v>31276</v>
      </c>
      <c r="B7399" s="1">
        <v>42151</v>
      </c>
      <c r="C7399" t="s">
        <v>31290</v>
      </c>
      <c r="D7399">
        <v>2</v>
      </c>
      <c r="E7399" t="s">
        <v>31291</v>
      </c>
      <c r="F7399" t="s">
        <v>7054</v>
      </c>
      <c r="G7399" t="s">
        <v>20</v>
      </c>
      <c r="H7399" t="s">
        <v>25765</v>
      </c>
      <c r="I7399" s="2">
        <v>10681.79</v>
      </c>
      <c r="J7399" s="5"/>
      <c r="L7399" s="5"/>
      <c r="M7399" s="2">
        <f t="shared" si="115"/>
        <v>-8197.3399999972025</v>
      </c>
      <c r="P7399"/>
    </row>
    <row r="7400" spans="1:16" hidden="1">
      <c r="A7400" t="s">
        <v>31298</v>
      </c>
      <c r="B7400" s="1">
        <v>42151</v>
      </c>
      <c r="C7400" t="s">
        <v>31315</v>
      </c>
      <c r="D7400">
        <v>2</v>
      </c>
      <c r="E7400" t="s">
        <v>31316</v>
      </c>
      <c r="F7400" t="s">
        <v>7054</v>
      </c>
      <c r="G7400" t="s">
        <v>20</v>
      </c>
      <c r="H7400" t="s">
        <v>6510</v>
      </c>
      <c r="I7400" s="2">
        <v>1025</v>
      </c>
      <c r="J7400" s="5"/>
      <c r="L7400" s="5"/>
      <c r="M7400" s="2">
        <f t="shared" si="115"/>
        <v>-7172.3399999972025</v>
      </c>
      <c r="P7400"/>
    </row>
    <row r="7401" spans="1:16" hidden="1">
      <c r="A7401" t="s">
        <v>31323</v>
      </c>
      <c r="B7401" s="1">
        <v>42151</v>
      </c>
      <c r="C7401" t="s">
        <v>31336</v>
      </c>
      <c r="D7401">
        <v>2</v>
      </c>
      <c r="E7401" t="s">
        <v>31337</v>
      </c>
      <c r="F7401" t="s">
        <v>7054</v>
      </c>
      <c r="G7401" t="s">
        <v>20</v>
      </c>
      <c r="H7401" t="s">
        <v>15659</v>
      </c>
      <c r="I7401" s="2">
        <v>3940</v>
      </c>
      <c r="J7401" s="5"/>
      <c r="L7401" s="5"/>
      <c r="M7401" s="2">
        <f t="shared" si="115"/>
        <v>-3232.3399999972025</v>
      </c>
      <c r="P7401"/>
    </row>
    <row r="7402" spans="1:16" hidden="1">
      <c r="A7402" t="s">
        <v>31343</v>
      </c>
      <c r="B7402" s="1">
        <v>42151</v>
      </c>
      <c r="C7402" t="s">
        <v>31356</v>
      </c>
      <c r="D7402">
        <v>2</v>
      </c>
      <c r="E7402" t="s">
        <v>31357</v>
      </c>
      <c r="F7402" t="s">
        <v>7054</v>
      </c>
      <c r="G7402" t="s">
        <v>20</v>
      </c>
      <c r="H7402" t="s">
        <v>19793</v>
      </c>
      <c r="I7402" s="2">
        <v>3030</v>
      </c>
      <c r="J7402" s="5"/>
      <c r="L7402" s="5"/>
      <c r="M7402" s="2">
        <f t="shared" si="115"/>
        <v>-202.33999999720254</v>
      </c>
      <c r="P7402"/>
    </row>
    <row r="7403" spans="1:16" hidden="1">
      <c r="A7403" t="s">
        <v>31360</v>
      </c>
      <c r="B7403" s="1">
        <v>42151</v>
      </c>
      <c r="C7403" t="s">
        <v>31379</v>
      </c>
      <c r="D7403">
        <v>2</v>
      </c>
      <c r="E7403" t="s">
        <v>31380</v>
      </c>
      <c r="F7403" t="s">
        <v>7054</v>
      </c>
      <c r="G7403" t="s">
        <v>20</v>
      </c>
      <c r="H7403" t="s">
        <v>31381</v>
      </c>
      <c r="I7403" s="2">
        <v>1187.76</v>
      </c>
      <c r="J7403" s="5"/>
      <c r="L7403" s="5"/>
      <c r="M7403" s="2">
        <f t="shared" si="115"/>
        <v>985.42000000279745</v>
      </c>
      <c r="P7403"/>
    </row>
    <row r="7404" spans="1:16" hidden="1">
      <c r="A7404" t="s">
        <v>31386</v>
      </c>
      <c r="B7404" s="1">
        <v>42151</v>
      </c>
      <c r="C7404" t="s">
        <v>31405</v>
      </c>
      <c r="D7404">
        <v>2</v>
      </c>
      <c r="E7404" t="s">
        <v>31406</v>
      </c>
      <c r="F7404" t="s">
        <v>7054</v>
      </c>
      <c r="G7404" t="s">
        <v>20</v>
      </c>
      <c r="H7404" t="s">
        <v>21981</v>
      </c>
      <c r="I7404" s="2">
        <v>2274.6</v>
      </c>
      <c r="J7404" s="5"/>
      <c r="L7404" s="5"/>
      <c r="M7404" s="2">
        <f t="shared" si="115"/>
        <v>3260.0200000027971</v>
      </c>
      <c r="P7404"/>
    </row>
    <row r="7405" spans="1:16" hidden="1">
      <c r="A7405" t="s">
        <v>31413</v>
      </c>
      <c r="B7405" s="1">
        <v>42151</v>
      </c>
      <c r="C7405" t="s">
        <v>31428</v>
      </c>
      <c r="D7405">
        <v>2</v>
      </c>
      <c r="E7405" t="s">
        <v>31429</v>
      </c>
      <c r="F7405" t="s">
        <v>7054</v>
      </c>
      <c r="G7405" t="s">
        <v>20</v>
      </c>
      <c r="H7405" t="s">
        <v>8982</v>
      </c>
      <c r="I7405" s="2">
        <v>1025</v>
      </c>
      <c r="J7405" s="5"/>
      <c r="L7405" s="5"/>
      <c r="M7405" s="2">
        <f t="shared" si="115"/>
        <v>4285.0200000027971</v>
      </c>
      <c r="P7405"/>
    </row>
    <row r="7406" spans="1:16" hidden="1">
      <c r="A7406" t="s">
        <v>31435</v>
      </c>
      <c r="B7406" s="1">
        <v>42151</v>
      </c>
      <c r="C7406" t="s">
        <v>31450</v>
      </c>
      <c r="D7406">
        <v>2</v>
      </c>
      <c r="E7406" t="s">
        <v>31451</v>
      </c>
      <c r="F7406" t="s">
        <v>7054</v>
      </c>
      <c r="G7406" t="s">
        <v>20</v>
      </c>
      <c r="H7406" t="s">
        <v>17246</v>
      </c>
      <c r="I7406" s="2">
        <v>1840</v>
      </c>
      <c r="J7406" s="5"/>
      <c r="L7406" s="5"/>
      <c r="M7406" s="2">
        <f t="shared" si="115"/>
        <v>6125.0200000027971</v>
      </c>
      <c r="P7406"/>
    </row>
    <row r="7407" spans="1:16" hidden="1">
      <c r="A7407" s="35" t="s">
        <v>9425</v>
      </c>
      <c r="B7407" s="36">
        <v>42152</v>
      </c>
      <c r="C7407" s="35" t="s">
        <v>18</v>
      </c>
      <c r="D7407" s="35">
        <v>1</v>
      </c>
      <c r="E7407" s="35" t="s">
        <v>9427</v>
      </c>
      <c r="F7407" s="35" t="s">
        <v>13</v>
      </c>
      <c r="G7407" s="35" t="s">
        <v>4</v>
      </c>
      <c r="H7407" s="35" t="s">
        <v>5695</v>
      </c>
      <c r="I7407" s="11"/>
      <c r="J7407" s="12"/>
      <c r="K7407" s="11">
        <v>30000</v>
      </c>
      <c r="L7407" s="12"/>
      <c r="M7407" s="11">
        <f t="shared" si="115"/>
        <v>-23874.979999997202</v>
      </c>
      <c r="P7407"/>
    </row>
    <row r="7408" spans="1:16" hidden="1">
      <c r="A7408" t="s">
        <v>9435</v>
      </c>
      <c r="B7408" s="1">
        <v>42152</v>
      </c>
      <c r="C7408" t="s">
        <v>43</v>
      </c>
      <c r="D7408">
        <v>1</v>
      </c>
      <c r="E7408" t="s">
        <v>9438</v>
      </c>
      <c r="F7408" t="s">
        <v>67</v>
      </c>
      <c r="G7408" t="s">
        <v>4</v>
      </c>
      <c r="H7408" t="s">
        <v>8831</v>
      </c>
      <c r="J7408" s="5"/>
      <c r="K7408" s="2">
        <v>18854.16</v>
      </c>
      <c r="L7408" s="5"/>
      <c r="M7408" s="2">
        <f t="shared" si="115"/>
        <v>-42729.139999997205</v>
      </c>
      <c r="P7408"/>
    </row>
    <row r="7409" spans="1:16" hidden="1">
      <c r="A7409" t="s">
        <v>9520</v>
      </c>
      <c r="B7409" s="1">
        <v>42152</v>
      </c>
      <c r="C7409" t="s">
        <v>11</v>
      </c>
      <c r="D7409">
        <v>1</v>
      </c>
      <c r="E7409" t="s">
        <v>9525</v>
      </c>
      <c r="F7409" t="s">
        <v>16</v>
      </c>
      <c r="G7409" t="s">
        <v>4</v>
      </c>
      <c r="H7409" t="s">
        <v>208</v>
      </c>
      <c r="J7409" s="5"/>
      <c r="K7409" s="2">
        <v>8208.1299999999992</v>
      </c>
      <c r="L7409" s="5">
        <v>13</v>
      </c>
      <c r="M7409" s="2">
        <f t="shared" si="115"/>
        <v>-50937.269999997203</v>
      </c>
      <c r="P7409"/>
    </row>
    <row r="7410" spans="1:16" hidden="1">
      <c r="A7410" t="s">
        <v>9528</v>
      </c>
      <c r="B7410" s="1">
        <v>42152</v>
      </c>
      <c r="C7410" t="s">
        <v>11</v>
      </c>
      <c r="D7410">
        <v>1</v>
      </c>
      <c r="E7410" t="s">
        <v>9529</v>
      </c>
      <c r="F7410" t="s">
        <v>16</v>
      </c>
      <c r="G7410" t="s">
        <v>4</v>
      </c>
      <c r="H7410" t="s">
        <v>2132</v>
      </c>
      <c r="J7410" s="5"/>
      <c r="K7410" s="2">
        <v>4740</v>
      </c>
      <c r="L7410" s="5"/>
      <c r="M7410" s="2">
        <f t="shared" si="115"/>
        <v>-55677.269999997203</v>
      </c>
      <c r="P7410"/>
    </row>
    <row r="7411" spans="1:16" hidden="1">
      <c r="A7411" t="s">
        <v>9536</v>
      </c>
      <c r="B7411" s="1">
        <v>42152</v>
      </c>
      <c r="C7411" t="s">
        <v>9542</v>
      </c>
      <c r="D7411">
        <v>2</v>
      </c>
      <c r="E7411" t="s">
        <v>9543</v>
      </c>
      <c r="F7411" t="s">
        <v>78</v>
      </c>
      <c r="G7411" t="s">
        <v>4</v>
      </c>
      <c r="H7411" t="s">
        <v>2489</v>
      </c>
      <c r="J7411" s="5"/>
      <c r="K7411" s="2">
        <v>1366.67</v>
      </c>
      <c r="L7411" s="5"/>
      <c r="M7411" s="2">
        <f t="shared" si="115"/>
        <v>-57043.939999997201</v>
      </c>
      <c r="P7411"/>
    </row>
    <row r="7412" spans="1:16" hidden="1">
      <c r="A7412" t="s">
        <v>9536</v>
      </c>
      <c r="B7412" s="1">
        <v>42152</v>
      </c>
      <c r="C7412" t="s">
        <v>9542</v>
      </c>
      <c r="D7412">
        <v>2</v>
      </c>
      <c r="E7412" t="s">
        <v>9543</v>
      </c>
      <c r="F7412" t="s">
        <v>78</v>
      </c>
      <c r="G7412" t="s">
        <v>4</v>
      </c>
      <c r="H7412" t="s">
        <v>2489</v>
      </c>
      <c r="I7412" s="2">
        <v>1366.67</v>
      </c>
      <c r="J7412" s="5"/>
      <c r="L7412" s="5"/>
      <c r="M7412" s="2">
        <f t="shared" si="115"/>
        <v>-55677.269999997203</v>
      </c>
      <c r="P7412"/>
    </row>
    <row r="7413" spans="1:16" hidden="1">
      <c r="A7413" t="s">
        <v>9544</v>
      </c>
      <c r="B7413" s="1">
        <v>42152</v>
      </c>
      <c r="C7413" t="s">
        <v>9548</v>
      </c>
      <c r="D7413">
        <v>2</v>
      </c>
      <c r="E7413" t="s">
        <v>9549</v>
      </c>
      <c r="F7413" t="s">
        <v>78</v>
      </c>
      <c r="G7413" t="s">
        <v>4</v>
      </c>
      <c r="H7413" t="s">
        <v>2489</v>
      </c>
      <c r="J7413" s="5"/>
      <c r="K7413" s="2">
        <v>1366.67</v>
      </c>
      <c r="L7413" s="5"/>
      <c r="M7413" s="2">
        <f t="shared" si="115"/>
        <v>-57043.939999997201</v>
      </c>
      <c r="P7413"/>
    </row>
    <row r="7414" spans="1:16" hidden="1">
      <c r="A7414" t="s">
        <v>9544</v>
      </c>
      <c r="B7414" s="1">
        <v>42152</v>
      </c>
      <c r="C7414" t="s">
        <v>9548</v>
      </c>
      <c r="D7414">
        <v>2</v>
      </c>
      <c r="E7414" t="s">
        <v>9549</v>
      </c>
      <c r="F7414" t="s">
        <v>78</v>
      </c>
      <c r="G7414" t="s">
        <v>4</v>
      </c>
      <c r="H7414" t="s">
        <v>2489</v>
      </c>
      <c r="I7414" s="2">
        <v>1366.67</v>
      </c>
      <c r="J7414" s="5"/>
      <c r="L7414" s="5"/>
      <c r="M7414" s="2">
        <f t="shared" si="115"/>
        <v>-55677.269999997203</v>
      </c>
      <c r="P7414"/>
    </row>
    <row r="7415" spans="1:16" hidden="1">
      <c r="A7415" t="s">
        <v>9550</v>
      </c>
      <c r="B7415" s="1">
        <v>42152</v>
      </c>
      <c r="C7415" t="s">
        <v>9555</v>
      </c>
      <c r="D7415">
        <v>2</v>
      </c>
      <c r="E7415" t="s">
        <v>9556</v>
      </c>
      <c r="F7415" t="s">
        <v>78</v>
      </c>
      <c r="G7415" t="s">
        <v>4</v>
      </c>
      <c r="H7415" t="s">
        <v>2489</v>
      </c>
      <c r="J7415" s="5"/>
      <c r="K7415" s="2">
        <v>1366.65</v>
      </c>
      <c r="L7415" s="5"/>
      <c r="M7415" s="2">
        <f t="shared" si="115"/>
        <v>-57043.919999997204</v>
      </c>
      <c r="P7415"/>
    </row>
    <row r="7416" spans="1:16" hidden="1">
      <c r="A7416" t="s">
        <v>9550</v>
      </c>
      <c r="B7416" s="1">
        <v>42152</v>
      </c>
      <c r="C7416" t="s">
        <v>9555</v>
      </c>
      <c r="D7416">
        <v>2</v>
      </c>
      <c r="E7416" t="s">
        <v>9556</v>
      </c>
      <c r="F7416" t="s">
        <v>78</v>
      </c>
      <c r="G7416" t="s">
        <v>4</v>
      </c>
      <c r="H7416" t="s">
        <v>2489</v>
      </c>
      <c r="I7416" s="2">
        <v>1366.65</v>
      </c>
      <c r="J7416" s="5"/>
      <c r="L7416" s="5"/>
      <c r="M7416" s="2">
        <f t="shared" si="115"/>
        <v>-55677.269999997203</v>
      </c>
      <c r="P7416"/>
    </row>
    <row r="7417" spans="1:16" hidden="1">
      <c r="A7417" t="s">
        <v>9566</v>
      </c>
      <c r="B7417" s="1">
        <v>42152</v>
      </c>
      <c r="C7417" t="s">
        <v>9542</v>
      </c>
      <c r="D7417">
        <v>2</v>
      </c>
      <c r="E7417" t="s">
        <v>9571</v>
      </c>
      <c r="F7417" t="s">
        <v>78</v>
      </c>
      <c r="G7417" t="s">
        <v>4</v>
      </c>
      <c r="H7417" t="s">
        <v>2489</v>
      </c>
      <c r="J7417" s="5"/>
      <c r="K7417" s="2">
        <v>1366.67</v>
      </c>
      <c r="L7417" s="5"/>
      <c r="M7417" s="2">
        <f t="shared" si="115"/>
        <v>-57043.939999997201</v>
      </c>
      <c r="P7417"/>
    </row>
    <row r="7418" spans="1:16" hidden="1">
      <c r="A7418" t="s">
        <v>9574</v>
      </c>
      <c r="B7418" s="1">
        <v>42152</v>
      </c>
      <c r="C7418" t="s">
        <v>9555</v>
      </c>
      <c r="D7418">
        <v>2</v>
      </c>
      <c r="E7418" t="s">
        <v>9579</v>
      </c>
      <c r="F7418" t="s">
        <v>78</v>
      </c>
      <c r="G7418" t="s">
        <v>4</v>
      </c>
      <c r="H7418" t="s">
        <v>2489</v>
      </c>
      <c r="J7418" s="5"/>
      <c r="K7418" s="2">
        <v>1366.65</v>
      </c>
      <c r="L7418" s="5"/>
      <c r="M7418" s="2">
        <f t="shared" si="115"/>
        <v>-58410.589999997203</v>
      </c>
      <c r="P7418"/>
    </row>
    <row r="7419" spans="1:16" hidden="1">
      <c r="A7419" t="s">
        <v>9626</v>
      </c>
      <c r="B7419" s="1">
        <v>42152</v>
      </c>
      <c r="C7419" t="s">
        <v>195</v>
      </c>
      <c r="D7419">
        <v>1</v>
      </c>
      <c r="E7419" t="s">
        <v>9627</v>
      </c>
      <c r="F7419" t="s">
        <v>13</v>
      </c>
      <c r="G7419" t="s">
        <v>4</v>
      </c>
      <c r="H7419" t="s">
        <v>195</v>
      </c>
      <c r="J7419" s="5"/>
      <c r="K7419" s="2">
        <v>3225</v>
      </c>
      <c r="L7419" s="5"/>
      <c r="M7419" s="2">
        <f t="shared" si="115"/>
        <v>-61635.589999997203</v>
      </c>
      <c r="P7419"/>
    </row>
    <row r="7420" spans="1:16" hidden="1">
      <c r="A7420" t="s">
        <v>9628</v>
      </c>
      <c r="B7420" s="1">
        <v>42152</v>
      </c>
      <c r="C7420" t="s">
        <v>200</v>
      </c>
      <c r="D7420">
        <v>1</v>
      </c>
      <c r="E7420" t="s">
        <v>9634</v>
      </c>
      <c r="F7420" t="s">
        <v>16</v>
      </c>
      <c r="G7420" t="s">
        <v>4</v>
      </c>
      <c r="H7420" t="s">
        <v>200</v>
      </c>
      <c r="J7420" s="5"/>
      <c r="K7420" s="2">
        <v>12619.62</v>
      </c>
      <c r="L7420" s="5"/>
      <c r="M7420" s="2">
        <f t="shared" si="115"/>
        <v>-74255.209999997198</v>
      </c>
      <c r="P7420"/>
    </row>
    <row r="7421" spans="1:16" hidden="1">
      <c r="A7421" t="s">
        <v>9635</v>
      </c>
      <c r="B7421" s="1">
        <v>42152</v>
      </c>
      <c r="C7421" t="s">
        <v>18</v>
      </c>
      <c r="D7421">
        <v>1</v>
      </c>
      <c r="E7421" t="s">
        <v>9637</v>
      </c>
      <c r="F7421" t="s">
        <v>13</v>
      </c>
      <c r="G7421" t="s">
        <v>4</v>
      </c>
      <c r="H7421" t="s">
        <v>18</v>
      </c>
      <c r="J7421" s="5"/>
      <c r="K7421" s="2">
        <v>6936.74</v>
      </c>
      <c r="L7421" s="5"/>
      <c r="M7421" s="2">
        <f t="shared" si="115"/>
        <v>-81191.949999997203</v>
      </c>
      <c r="P7421"/>
    </row>
    <row r="7422" spans="1:16" hidden="1">
      <c r="A7422" t="s">
        <v>9650</v>
      </c>
      <c r="B7422" s="1">
        <v>42152</v>
      </c>
      <c r="C7422" t="s">
        <v>6</v>
      </c>
      <c r="D7422">
        <v>1</v>
      </c>
      <c r="E7422" t="s">
        <v>9652</v>
      </c>
      <c r="F7422" t="s">
        <v>29</v>
      </c>
      <c r="G7422" t="s">
        <v>20</v>
      </c>
      <c r="H7422" t="s">
        <v>5430</v>
      </c>
      <c r="I7422" s="115">
        <v>831.8</v>
      </c>
      <c r="J7422" s="5"/>
      <c r="L7422" s="5"/>
      <c r="M7422" s="2">
        <f t="shared" si="115"/>
        <v>-80360.1499999972</v>
      </c>
      <c r="P7422"/>
    </row>
    <row r="7423" spans="1:16" hidden="1">
      <c r="A7423" t="s">
        <v>9664</v>
      </c>
      <c r="B7423" s="1">
        <v>42152</v>
      </c>
      <c r="C7423" t="s">
        <v>43</v>
      </c>
      <c r="D7423">
        <v>1</v>
      </c>
      <c r="E7423" t="s">
        <v>9671</v>
      </c>
      <c r="F7423" t="s">
        <v>16</v>
      </c>
      <c r="G7423" t="s">
        <v>20</v>
      </c>
      <c r="H7423" t="s">
        <v>208</v>
      </c>
      <c r="J7423" s="5"/>
      <c r="K7423" s="2">
        <v>1025</v>
      </c>
      <c r="L7423" s="5">
        <v>14</v>
      </c>
      <c r="M7423" s="2">
        <f t="shared" si="115"/>
        <v>-81385.1499999972</v>
      </c>
      <c r="P7423"/>
    </row>
    <row r="7424" spans="1:16" hidden="1">
      <c r="A7424" t="s">
        <v>9700</v>
      </c>
      <c r="B7424" s="1">
        <v>42152</v>
      </c>
      <c r="C7424" t="s">
        <v>6</v>
      </c>
      <c r="D7424">
        <v>1</v>
      </c>
      <c r="E7424" t="s">
        <v>9708</v>
      </c>
      <c r="F7424" t="s">
        <v>29</v>
      </c>
      <c r="G7424" t="s">
        <v>20</v>
      </c>
      <c r="H7424" t="s">
        <v>9709</v>
      </c>
      <c r="I7424" s="2">
        <v>3604.24</v>
      </c>
      <c r="J7424" s="5"/>
      <c r="L7424" s="5"/>
      <c r="M7424" s="2">
        <f t="shared" si="115"/>
        <v>-77780.909999997195</v>
      </c>
      <c r="P7424"/>
    </row>
    <row r="7425" spans="1:16" hidden="1">
      <c r="A7425" t="s">
        <v>9731</v>
      </c>
      <c r="B7425" s="1">
        <v>42152</v>
      </c>
      <c r="C7425" t="s">
        <v>6</v>
      </c>
      <c r="D7425">
        <v>1</v>
      </c>
      <c r="E7425" t="s">
        <v>9735</v>
      </c>
      <c r="F7425" t="s">
        <v>8</v>
      </c>
      <c r="G7425" t="s">
        <v>20</v>
      </c>
      <c r="H7425" t="s">
        <v>462</v>
      </c>
      <c r="I7425" s="2">
        <v>600</v>
      </c>
      <c r="J7425" s="5"/>
      <c r="L7425" s="5"/>
      <c r="M7425" s="2">
        <f t="shared" si="115"/>
        <v>-77180.909999997195</v>
      </c>
      <c r="P7425"/>
    </row>
    <row r="7426" spans="1:16" hidden="1">
      <c r="A7426" t="s">
        <v>9736</v>
      </c>
      <c r="B7426" s="1">
        <v>42152</v>
      </c>
      <c r="C7426" t="s">
        <v>11</v>
      </c>
      <c r="D7426">
        <v>1</v>
      </c>
      <c r="E7426" t="s">
        <v>9739</v>
      </c>
      <c r="F7426" t="s">
        <v>13</v>
      </c>
      <c r="G7426" t="s">
        <v>20</v>
      </c>
      <c r="H7426" t="s">
        <v>9740</v>
      </c>
      <c r="J7426" s="5"/>
      <c r="K7426" s="2">
        <v>5302.53</v>
      </c>
      <c r="L7426" s="5"/>
      <c r="M7426" s="2">
        <f t="shared" si="115"/>
        <v>-82483.439999997194</v>
      </c>
      <c r="P7426"/>
    </row>
    <row r="7427" spans="1:16" hidden="1">
      <c r="A7427" t="s">
        <v>9752</v>
      </c>
      <c r="B7427" s="1">
        <v>42152</v>
      </c>
      <c r="C7427" t="s">
        <v>43</v>
      </c>
      <c r="D7427">
        <v>1</v>
      </c>
      <c r="E7427" t="s">
        <v>9758</v>
      </c>
      <c r="F7427" t="s">
        <v>228</v>
      </c>
      <c r="G7427" t="s">
        <v>20</v>
      </c>
      <c r="H7427" t="s">
        <v>9759</v>
      </c>
      <c r="J7427" s="5"/>
      <c r="K7427" s="2">
        <v>18000</v>
      </c>
      <c r="L7427" s="5"/>
      <c r="M7427" s="2">
        <f t="shared" si="115"/>
        <v>-100483.43999999719</v>
      </c>
      <c r="P7427"/>
    </row>
    <row r="7428" spans="1:16" hidden="1">
      <c r="A7428" t="s">
        <v>9763</v>
      </c>
      <c r="B7428" s="1">
        <v>42152</v>
      </c>
      <c r="C7428" t="s">
        <v>43</v>
      </c>
      <c r="D7428">
        <v>1</v>
      </c>
      <c r="E7428" t="s">
        <v>9767</v>
      </c>
      <c r="F7428" t="s">
        <v>13</v>
      </c>
      <c r="G7428" t="s">
        <v>20</v>
      </c>
      <c r="J7428" s="5"/>
      <c r="K7428" s="2">
        <v>3030</v>
      </c>
      <c r="L7428" s="5"/>
      <c r="M7428" s="2">
        <f t="shared" si="115"/>
        <v>-103513.43999999719</v>
      </c>
      <c r="P7428"/>
    </row>
    <row r="7429" spans="1:16" hidden="1">
      <c r="A7429" t="s">
        <v>9778</v>
      </c>
      <c r="B7429" s="1">
        <v>42152</v>
      </c>
      <c r="C7429" t="s">
        <v>43</v>
      </c>
      <c r="D7429">
        <v>1</v>
      </c>
      <c r="E7429" t="s">
        <v>9782</v>
      </c>
      <c r="F7429" t="s">
        <v>13</v>
      </c>
      <c r="G7429" t="s">
        <v>20</v>
      </c>
      <c r="H7429" t="s">
        <v>2313</v>
      </c>
      <c r="J7429" s="5"/>
      <c r="K7429" s="2">
        <v>1025</v>
      </c>
      <c r="L7429" s="5"/>
      <c r="M7429" s="2">
        <f t="shared" si="115"/>
        <v>-104538.43999999719</v>
      </c>
      <c r="P7429"/>
    </row>
    <row r="7430" spans="1:16" hidden="1">
      <c r="A7430" t="s">
        <v>9783</v>
      </c>
      <c r="B7430" s="1">
        <v>42152</v>
      </c>
      <c r="C7430" t="s">
        <v>43</v>
      </c>
      <c r="D7430">
        <v>1</v>
      </c>
      <c r="E7430" t="s">
        <v>9782</v>
      </c>
      <c r="F7430" t="s">
        <v>13</v>
      </c>
      <c r="G7430" t="s">
        <v>20</v>
      </c>
      <c r="H7430" t="s">
        <v>9789</v>
      </c>
      <c r="I7430" s="2">
        <v>1025</v>
      </c>
      <c r="J7430" s="5"/>
      <c r="L7430" s="5"/>
      <c r="M7430" s="2">
        <f t="shared" si="115"/>
        <v>-103513.43999999719</v>
      </c>
      <c r="P7430"/>
    </row>
    <row r="7431" spans="1:16" hidden="1">
      <c r="A7431" t="s">
        <v>9790</v>
      </c>
      <c r="B7431" s="1">
        <v>42152</v>
      </c>
      <c r="C7431" t="s">
        <v>43</v>
      </c>
      <c r="D7431">
        <v>1</v>
      </c>
      <c r="E7431" t="s">
        <v>9797</v>
      </c>
      <c r="F7431" t="s">
        <v>16</v>
      </c>
      <c r="G7431" t="s">
        <v>20</v>
      </c>
      <c r="H7431" t="s">
        <v>9798</v>
      </c>
      <c r="J7431" s="5"/>
      <c r="K7431" s="2">
        <v>1025</v>
      </c>
      <c r="L7431" s="5"/>
      <c r="M7431" s="2">
        <f t="shared" si="115"/>
        <v>-104538.43999999719</v>
      </c>
      <c r="P7431"/>
    </row>
    <row r="7432" spans="1:16" hidden="1">
      <c r="A7432" t="s">
        <v>9799</v>
      </c>
      <c r="B7432" s="1">
        <v>42152</v>
      </c>
      <c r="C7432" t="s">
        <v>43</v>
      </c>
      <c r="D7432">
        <v>1</v>
      </c>
      <c r="E7432" t="s">
        <v>9805</v>
      </c>
      <c r="F7432" t="s">
        <v>67</v>
      </c>
      <c r="G7432" t="s">
        <v>20</v>
      </c>
      <c r="H7432" t="s">
        <v>9806</v>
      </c>
      <c r="J7432" s="5"/>
      <c r="K7432" s="2">
        <v>3604.24</v>
      </c>
      <c r="L7432" s="5"/>
      <c r="M7432" s="2">
        <f t="shared" si="115"/>
        <v>-108142.6799999972</v>
      </c>
      <c r="P7432"/>
    </row>
    <row r="7433" spans="1:16" hidden="1">
      <c r="A7433" t="s">
        <v>9807</v>
      </c>
      <c r="B7433" s="1">
        <v>42152</v>
      </c>
      <c r="C7433" t="s">
        <v>1</v>
      </c>
      <c r="D7433">
        <v>1</v>
      </c>
      <c r="E7433" t="s">
        <v>9813</v>
      </c>
      <c r="F7433" t="s">
        <v>16</v>
      </c>
      <c r="G7433" t="s">
        <v>20</v>
      </c>
      <c r="H7433" t="s">
        <v>8375</v>
      </c>
      <c r="J7433" s="5"/>
      <c r="K7433" s="2">
        <v>30000</v>
      </c>
      <c r="L7433" s="5"/>
      <c r="M7433" s="2">
        <f t="shared" ref="M7433:M7496" si="116">+M7432+I7433-K7433</f>
        <v>-138142.6799999972</v>
      </c>
      <c r="P7433"/>
    </row>
    <row r="7434" spans="1:16" hidden="1">
      <c r="A7434" t="s">
        <v>9814</v>
      </c>
      <c r="B7434" s="1">
        <v>42152</v>
      </c>
      <c r="C7434" t="s">
        <v>354</v>
      </c>
      <c r="D7434">
        <v>1</v>
      </c>
      <c r="E7434" t="s">
        <v>9821</v>
      </c>
      <c r="F7434" t="s">
        <v>13</v>
      </c>
      <c r="G7434" t="s">
        <v>20</v>
      </c>
      <c r="H7434" t="s">
        <v>9822</v>
      </c>
      <c r="J7434" s="5"/>
      <c r="K7434" s="2">
        <v>5000</v>
      </c>
      <c r="L7434" s="5"/>
      <c r="M7434" s="2">
        <f t="shared" si="116"/>
        <v>-143142.6799999972</v>
      </c>
      <c r="P7434"/>
    </row>
    <row r="7435" spans="1:16" hidden="1">
      <c r="A7435" t="s">
        <v>9825</v>
      </c>
      <c r="B7435" s="1">
        <v>42152</v>
      </c>
      <c r="C7435" t="s">
        <v>354</v>
      </c>
      <c r="D7435">
        <v>1</v>
      </c>
      <c r="E7435" t="s">
        <v>9835</v>
      </c>
      <c r="F7435" t="s">
        <v>13</v>
      </c>
      <c r="G7435" t="s">
        <v>20</v>
      </c>
      <c r="H7435" t="s">
        <v>9836</v>
      </c>
      <c r="J7435" s="5"/>
      <c r="K7435" s="2">
        <v>800</v>
      </c>
      <c r="L7435" s="5"/>
      <c r="M7435" s="2">
        <f t="shared" si="116"/>
        <v>-143942.6799999972</v>
      </c>
      <c r="P7435"/>
    </row>
    <row r="7436" spans="1:16" hidden="1">
      <c r="A7436" t="s">
        <v>9837</v>
      </c>
      <c r="B7436" s="1">
        <v>42152</v>
      </c>
      <c r="C7436" t="s">
        <v>354</v>
      </c>
      <c r="D7436">
        <v>1</v>
      </c>
      <c r="E7436" t="s">
        <v>9845</v>
      </c>
      <c r="F7436" t="s">
        <v>13</v>
      </c>
      <c r="G7436" t="s">
        <v>20</v>
      </c>
      <c r="H7436" t="s">
        <v>9846</v>
      </c>
      <c r="J7436" s="5"/>
      <c r="K7436" s="2">
        <v>302800</v>
      </c>
      <c r="L7436" s="5"/>
      <c r="M7436" s="2">
        <f t="shared" si="116"/>
        <v>-446742.6799999972</v>
      </c>
      <c r="P7436"/>
    </row>
    <row r="7437" spans="1:16" hidden="1">
      <c r="A7437" t="s">
        <v>9847</v>
      </c>
      <c r="B7437" s="1">
        <v>42152</v>
      </c>
      <c r="C7437" t="s">
        <v>11</v>
      </c>
      <c r="D7437">
        <v>1</v>
      </c>
      <c r="E7437" t="s">
        <v>9857</v>
      </c>
      <c r="F7437" t="s">
        <v>13</v>
      </c>
      <c r="G7437" t="s">
        <v>20</v>
      </c>
      <c r="H7437" t="s">
        <v>570</v>
      </c>
      <c r="J7437" s="5"/>
      <c r="K7437" s="2">
        <v>40200</v>
      </c>
      <c r="L7437" s="5"/>
      <c r="M7437" s="2">
        <f t="shared" si="116"/>
        <v>-486942.6799999972</v>
      </c>
      <c r="P7437"/>
    </row>
    <row r="7438" spans="1:16" hidden="1">
      <c r="A7438" t="s">
        <v>9858</v>
      </c>
      <c r="B7438" s="1">
        <v>42152</v>
      </c>
      <c r="C7438" t="s">
        <v>195</v>
      </c>
      <c r="D7438">
        <v>1</v>
      </c>
      <c r="E7438" t="s">
        <v>9867</v>
      </c>
      <c r="F7438" t="s">
        <v>13</v>
      </c>
      <c r="G7438" t="s">
        <v>20</v>
      </c>
      <c r="H7438" t="s">
        <v>195</v>
      </c>
      <c r="J7438" s="5"/>
      <c r="K7438" s="2">
        <v>4662.18</v>
      </c>
      <c r="L7438" s="5"/>
      <c r="M7438" s="2">
        <f t="shared" si="116"/>
        <v>-491604.85999999719</v>
      </c>
      <c r="P7438"/>
    </row>
    <row r="7439" spans="1:16" hidden="1">
      <c r="A7439" t="s">
        <v>9868</v>
      </c>
      <c r="B7439" s="1">
        <v>42152</v>
      </c>
      <c r="C7439" t="s">
        <v>195</v>
      </c>
      <c r="D7439">
        <v>1</v>
      </c>
      <c r="E7439" t="s">
        <v>9867</v>
      </c>
      <c r="F7439" t="s">
        <v>13</v>
      </c>
      <c r="G7439" t="s">
        <v>20</v>
      </c>
      <c r="H7439" t="s">
        <v>1173</v>
      </c>
      <c r="I7439" s="2">
        <v>4662.18</v>
      </c>
      <c r="J7439" s="5"/>
      <c r="L7439" s="5"/>
      <c r="M7439" s="2">
        <f t="shared" si="116"/>
        <v>-486942.6799999972</v>
      </c>
      <c r="P7439"/>
    </row>
    <row r="7440" spans="1:16" hidden="1">
      <c r="A7440" t="s">
        <v>9872</v>
      </c>
      <c r="B7440" s="1">
        <v>42152</v>
      </c>
      <c r="C7440" t="s">
        <v>195</v>
      </c>
      <c r="D7440">
        <v>1</v>
      </c>
      <c r="E7440" t="s">
        <v>9876</v>
      </c>
      <c r="F7440" t="s">
        <v>13</v>
      </c>
      <c r="G7440" t="s">
        <v>20</v>
      </c>
      <c r="H7440" t="s">
        <v>195</v>
      </c>
      <c r="J7440" s="5"/>
      <c r="K7440" s="2">
        <v>12866.78</v>
      </c>
      <c r="L7440" s="5"/>
      <c r="M7440" s="2">
        <f t="shared" si="116"/>
        <v>-499809.45999999723</v>
      </c>
      <c r="P7440"/>
    </row>
    <row r="7441" spans="1:16" hidden="1">
      <c r="A7441" t="s">
        <v>9878</v>
      </c>
      <c r="B7441" s="1">
        <v>42152</v>
      </c>
      <c r="C7441" t="s">
        <v>18</v>
      </c>
      <c r="D7441">
        <v>1</v>
      </c>
      <c r="E7441" t="s">
        <v>9881</v>
      </c>
      <c r="F7441" t="s">
        <v>13</v>
      </c>
      <c r="G7441" t="s">
        <v>20</v>
      </c>
      <c r="H7441" t="s">
        <v>18</v>
      </c>
      <c r="J7441" s="5"/>
      <c r="K7441" s="2">
        <v>4662.8100000000004</v>
      </c>
      <c r="L7441" s="5"/>
      <c r="M7441" s="2">
        <f t="shared" si="116"/>
        <v>-504472.26999999722</v>
      </c>
      <c r="P7441"/>
    </row>
    <row r="7442" spans="1:16" hidden="1">
      <c r="A7442" t="s">
        <v>31460</v>
      </c>
      <c r="B7442" s="1">
        <v>42152</v>
      </c>
      <c r="C7442" t="s">
        <v>6</v>
      </c>
      <c r="D7442">
        <v>1</v>
      </c>
      <c r="E7442" t="s">
        <v>31479</v>
      </c>
      <c r="F7442" t="s">
        <v>13565</v>
      </c>
      <c r="G7442" t="s">
        <v>4</v>
      </c>
      <c r="H7442" t="s">
        <v>31480</v>
      </c>
      <c r="I7442" s="2">
        <v>5000</v>
      </c>
      <c r="J7442" s="5"/>
      <c r="L7442" s="5"/>
      <c r="M7442" s="2">
        <f t="shared" si="116"/>
        <v>-499472.26999999722</v>
      </c>
      <c r="P7442"/>
    </row>
    <row r="7443" spans="1:16" hidden="1">
      <c r="A7443" t="s">
        <v>31483</v>
      </c>
      <c r="B7443" s="1">
        <v>42152</v>
      </c>
      <c r="C7443" t="s">
        <v>31496</v>
      </c>
      <c r="D7443">
        <v>2</v>
      </c>
      <c r="E7443" t="s">
        <v>31497</v>
      </c>
      <c r="F7443" t="s">
        <v>7054</v>
      </c>
      <c r="G7443" t="s">
        <v>4</v>
      </c>
      <c r="H7443" t="s">
        <v>14039</v>
      </c>
      <c r="I7443" s="2">
        <v>1025</v>
      </c>
      <c r="J7443" s="5"/>
      <c r="L7443" s="5"/>
      <c r="M7443" s="2">
        <f t="shared" si="116"/>
        <v>-498447.26999999722</v>
      </c>
      <c r="P7443"/>
    </row>
    <row r="7444" spans="1:16" hidden="1">
      <c r="A7444" t="s">
        <v>31500</v>
      </c>
      <c r="B7444" s="1">
        <v>42152</v>
      </c>
      <c r="C7444" t="s">
        <v>5693</v>
      </c>
      <c r="D7444">
        <v>1</v>
      </c>
      <c r="E7444" t="s">
        <v>31514</v>
      </c>
      <c r="F7444" t="s">
        <v>13565</v>
      </c>
      <c r="G7444" t="s">
        <v>4</v>
      </c>
      <c r="H7444" t="s">
        <v>5695</v>
      </c>
      <c r="I7444" s="2">
        <v>30000</v>
      </c>
      <c r="J7444" s="5"/>
      <c r="L7444" s="5"/>
      <c r="M7444" s="2">
        <f t="shared" si="116"/>
        <v>-468447.26999999722</v>
      </c>
      <c r="P7444"/>
    </row>
    <row r="7445" spans="1:16" hidden="1">
      <c r="A7445" t="s">
        <v>31517</v>
      </c>
      <c r="B7445" s="1">
        <v>42152</v>
      </c>
      <c r="C7445" t="s">
        <v>23239</v>
      </c>
      <c r="D7445">
        <v>1</v>
      </c>
      <c r="E7445" t="s">
        <v>31533</v>
      </c>
      <c r="F7445" t="s">
        <v>13565</v>
      </c>
      <c r="G7445" t="s">
        <v>4</v>
      </c>
      <c r="H7445" t="s">
        <v>30235</v>
      </c>
      <c r="I7445" s="2">
        <v>18854.16</v>
      </c>
      <c r="J7445" s="5"/>
      <c r="L7445" s="5"/>
      <c r="M7445" s="2">
        <f t="shared" si="116"/>
        <v>-449593.10999999725</v>
      </c>
      <c r="P7445"/>
    </row>
    <row r="7446" spans="1:16" hidden="1">
      <c r="A7446" t="s">
        <v>31536</v>
      </c>
      <c r="B7446" s="1">
        <v>42152</v>
      </c>
      <c r="C7446" t="s">
        <v>31553</v>
      </c>
      <c r="D7446">
        <v>2</v>
      </c>
      <c r="E7446" t="s">
        <v>31554</v>
      </c>
      <c r="F7446" t="s">
        <v>7054</v>
      </c>
      <c r="G7446" t="s">
        <v>4</v>
      </c>
      <c r="H7446" t="s">
        <v>5430</v>
      </c>
      <c r="I7446" s="2">
        <v>8208.11</v>
      </c>
      <c r="J7446" s="5">
        <v>13</v>
      </c>
      <c r="L7446" s="5"/>
      <c r="M7446" s="2">
        <f t="shared" si="116"/>
        <v>-441384.99999999726</v>
      </c>
      <c r="P7446"/>
    </row>
    <row r="7447" spans="1:16" hidden="1">
      <c r="A7447" t="s">
        <v>31558</v>
      </c>
      <c r="B7447" s="1">
        <v>42152</v>
      </c>
      <c r="C7447" t="s">
        <v>31573</v>
      </c>
      <c r="D7447">
        <v>2</v>
      </c>
      <c r="E7447" t="s">
        <v>31574</v>
      </c>
      <c r="F7447" t="s">
        <v>7054</v>
      </c>
      <c r="G7447" t="s">
        <v>4</v>
      </c>
      <c r="H7447" t="s">
        <v>8507</v>
      </c>
      <c r="I7447" s="2">
        <v>4740.08</v>
      </c>
      <c r="J7447" s="5"/>
      <c r="L7447" s="5"/>
      <c r="M7447" s="2">
        <f t="shared" si="116"/>
        <v>-436644.91999999725</v>
      </c>
      <c r="P7447"/>
    </row>
    <row r="7448" spans="1:16" hidden="1">
      <c r="A7448" t="s">
        <v>31579</v>
      </c>
      <c r="B7448" s="1">
        <v>42152</v>
      </c>
      <c r="C7448" t="s">
        <v>1802</v>
      </c>
      <c r="D7448">
        <v>2</v>
      </c>
      <c r="E7448" t="s">
        <v>31596</v>
      </c>
      <c r="F7448" t="s">
        <v>13559</v>
      </c>
      <c r="G7448" t="s">
        <v>479</v>
      </c>
      <c r="H7448" t="s">
        <v>2165</v>
      </c>
      <c r="I7448" s="2">
        <v>96.74</v>
      </c>
      <c r="J7448" s="5"/>
      <c r="L7448" s="5"/>
      <c r="M7448" s="2">
        <f t="shared" si="116"/>
        <v>-436548.17999999726</v>
      </c>
      <c r="P7448"/>
    </row>
    <row r="7449" spans="1:16" hidden="1">
      <c r="A7449" t="s">
        <v>31601</v>
      </c>
      <c r="B7449" s="1">
        <v>42152</v>
      </c>
      <c r="C7449" t="s">
        <v>9542</v>
      </c>
      <c r="D7449">
        <v>2</v>
      </c>
      <c r="E7449" t="s">
        <v>31617</v>
      </c>
      <c r="F7449" t="s">
        <v>7054</v>
      </c>
      <c r="G7449" t="s">
        <v>4</v>
      </c>
      <c r="H7449" t="s">
        <v>2489</v>
      </c>
      <c r="I7449" s="2">
        <v>1366.67</v>
      </c>
      <c r="J7449" s="5"/>
      <c r="L7449" s="5"/>
      <c r="M7449" s="2">
        <f t="shared" si="116"/>
        <v>-435181.50999999727</v>
      </c>
      <c r="P7449"/>
    </row>
    <row r="7450" spans="1:16" hidden="1">
      <c r="A7450" t="s">
        <v>31622</v>
      </c>
      <c r="B7450" s="1">
        <v>42152</v>
      </c>
      <c r="C7450" t="s">
        <v>9548</v>
      </c>
      <c r="D7450">
        <v>2</v>
      </c>
      <c r="E7450" t="s">
        <v>31638</v>
      </c>
      <c r="F7450" t="s">
        <v>7054</v>
      </c>
      <c r="G7450" t="s">
        <v>4</v>
      </c>
      <c r="H7450" t="s">
        <v>2489</v>
      </c>
      <c r="J7450" s="5"/>
      <c r="K7450" s="2">
        <v>1366.67</v>
      </c>
      <c r="L7450" s="5"/>
      <c r="M7450" s="2">
        <f t="shared" si="116"/>
        <v>-436548.17999999726</v>
      </c>
      <c r="P7450"/>
    </row>
    <row r="7451" spans="1:16" hidden="1">
      <c r="A7451" t="s">
        <v>31622</v>
      </c>
      <c r="B7451" s="1">
        <v>42152</v>
      </c>
      <c r="C7451" t="s">
        <v>9548</v>
      </c>
      <c r="D7451">
        <v>2</v>
      </c>
      <c r="E7451" t="s">
        <v>31638</v>
      </c>
      <c r="F7451" t="s">
        <v>7054</v>
      </c>
      <c r="G7451" t="s">
        <v>4</v>
      </c>
      <c r="H7451" t="s">
        <v>2489</v>
      </c>
      <c r="I7451" s="2">
        <v>1366.67</v>
      </c>
      <c r="J7451" s="5"/>
      <c r="L7451" s="5"/>
      <c r="M7451" s="2">
        <f t="shared" si="116"/>
        <v>-435181.50999999727</v>
      </c>
      <c r="P7451"/>
    </row>
    <row r="7452" spans="1:16" hidden="1">
      <c r="A7452" t="s">
        <v>31644</v>
      </c>
      <c r="B7452" s="1">
        <v>42152</v>
      </c>
      <c r="C7452" t="s">
        <v>9542</v>
      </c>
      <c r="D7452">
        <v>2</v>
      </c>
      <c r="E7452" t="s">
        <v>31658</v>
      </c>
      <c r="F7452" t="s">
        <v>7054</v>
      </c>
      <c r="G7452" t="s">
        <v>4</v>
      </c>
      <c r="H7452" t="s">
        <v>2489</v>
      </c>
      <c r="J7452" s="5"/>
      <c r="K7452" s="2">
        <v>1366.67</v>
      </c>
      <c r="L7452" s="5"/>
      <c r="M7452" s="2">
        <f t="shared" si="116"/>
        <v>-436548.17999999726</v>
      </c>
      <c r="P7452"/>
    </row>
    <row r="7453" spans="1:16" hidden="1">
      <c r="A7453" t="s">
        <v>31644</v>
      </c>
      <c r="B7453" s="1">
        <v>42152</v>
      </c>
      <c r="C7453" t="s">
        <v>9542</v>
      </c>
      <c r="D7453">
        <v>2</v>
      </c>
      <c r="E7453" t="s">
        <v>31658</v>
      </c>
      <c r="F7453" t="s">
        <v>7054</v>
      </c>
      <c r="G7453" t="s">
        <v>4</v>
      </c>
      <c r="H7453" t="s">
        <v>2489</v>
      </c>
      <c r="I7453" s="2">
        <v>1366.67</v>
      </c>
      <c r="J7453" s="5"/>
      <c r="L7453" s="5"/>
      <c r="M7453" s="2">
        <f t="shared" si="116"/>
        <v>-435181.50999999727</v>
      </c>
      <c r="P7453"/>
    </row>
    <row r="7454" spans="1:16" hidden="1">
      <c r="A7454" t="s">
        <v>31662</v>
      </c>
      <c r="B7454" s="1">
        <v>42152</v>
      </c>
      <c r="C7454" t="s">
        <v>6</v>
      </c>
      <c r="D7454">
        <v>1</v>
      </c>
      <c r="E7454" t="s">
        <v>31677</v>
      </c>
      <c r="F7454" t="s">
        <v>13610</v>
      </c>
      <c r="G7454" t="s">
        <v>4</v>
      </c>
      <c r="H7454" t="s">
        <v>31678</v>
      </c>
      <c r="I7454" s="2">
        <v>12619.62</v>
      </c>
      <c r="J7454" s="5"/>
      <c r="L7454" s="5"/>
      <c r="M7454" s="2">
        <f t="shared" si="116"/>
        <v>-422561.88999999728</v>
      </c>
      <c r="P7454"/>
    </row>
    <row r="7455" spans="1:16" hidden="1">
      <c r="A7455" t="s">
        <v>31683</v>
      </c>
      <c r="B7455" s="1">
        <v>42152</v>
      </c>
      <c r="C7455" t="s">
        <v>9555</v>
      </c>
      <c r="D7455">
        <v>2</v>
      </c>
      <c r="E7455" t="s">
        <v>31700</v>
      </c>
      <c r="F7455" t="s">
        <v>7054</v>
      </c>
      <c r="G7455" t="s">
        <v>4</v>
      </c>
      <c r="H7455" t="s">
        <v>2489</v>
      </c>
      <c r="I7455" s="2">
        <v>1366.65</v>
      </c>
      <c r="J7455" s="5"/>
      <c r="L7455" s="5"/>
      <c r="M7455" s="2">
        <f t="shared" si="116"/>
        <v>-421195.23999999725</v>
      </c>
      <c r="P7455"/>
    </row>
    <row r="7456" spans="1:16" hidden="1">
      <c r="A7456" t="s">
        <v>31705</v>
      </c>
      <c r="B7456" s="1">
        <v>42152</v>
      </c>
      <c r="C7456" t="s">
        <v>9555</v>
      </c>
      <c r="D7456">
        <v>2</v>
      </c>
      <c r="E7456" t="s">
        <v>31719</v>
      </c>
      <c r="F7456" t="s">
        <v>7054</v>
      </c>
      <c r="G7456" t="s">
        <v>4</v>
      </c>
      <c r="H7456" t="s">
        <v>2489</v>
      </c>
      <c r="J7456" s="5"/>
      <c r="K7456" s="2">
        <v>1366.65</v>
      </c>
      <c r="L7456" s="5"/>
      <c r="M7456" s="2">
        <f t="shared" si="116"/>
        <v>-422561.88999999728</v>
      </c>
      <c r="P7456"/>
    </row>
    <row r="7457" spans="1:16" hidden="1">
      <c r="A7457" t="s">
        <v>31705</v>
      </c>
      <c r="B7457" s="1">
        <v>42152</v>
      </c>
      <c r="C7457" t="s">
        <v>9555</v>
      </c>
      <c r="D7457">
        <v>2</v>
      </c>
      <c r="E7457" t="s">
        <v>31719</v>
      </c>
      <c r="F7457" t="s">
        <v>7054</v>
      </c>
      <c r="G7457" t="s">
        <v>4</v>
      </c>
      <c r="H7457" t="s">
        <v>2489</v>
      </c>
      <c r="I7457" s="2">
        <v>1366.65</v>
      </c>
      <c r="J7457" s="5"/>
      <c r="L7457" s="5"/>
      <c r="M7457" s="2">
        <f t="shared" si="116"/>
        <v>-421195.23999999725</v>
      </c>
      <c r="P7457"/>
    </row>
    <row r="7458" spans="1:16" hidden="1">
      <c r="A7458" t="s">
        <v>31723</v>
      </c>
      <c r="B7458" s="1">
        <v>42152</v>
      </c>
      <c r="C7458" t="s">
        <v>31741</v>
      </c>
      <c r="D7458">
        <v>2</v>
      </c>
      <c r="E7458" t="s">
        <v>31742</v>
      </c>
      <c r="F7458" t="s">
        <v>7054</v>
      </c>
      <c r="G7458" t="s">
        <v>4</v>
      </c>
      <c r="H7458" t="s">
        <v>31743</v>
      </c>
      <c r="I7458" s="2">
        <v>1840</v>
      </c>
      <c r="J7458" s="5"/>
      <c r="L7458" s="5"/>
      <c r="M7458" s="2">
        <f t="shared" si="116"/>
        <v>-419355.23999999725</v>
      </c>
      <c r="P7458"/>
    </row>
    <row r="7459" spans="1:16" hidden="1">
      <c r="A7459" t="s">
        <v>31750</v>
      </c>
      <c r="B7459" s="1">
        <v>42152</v>
      </c>
      <c r="C7459" t="s">
        <v>31769</v>
      </c>
      <c r="D7459">
        <v>2</v>
      </c>
      <c r="E7459" t="s">
        <v>31770</v>
      </c>
      <c r="F7459" t="s">
        <v>7054</v>
      </c>
      <c r="G7459" t="s">
        <v>4</v>
      </c>
      <c r="H7459" t="s">
        <v>9304</v>
      </c>
      <c r="I7459" s="2">
        <v>2200</v>
      </c>
      <c r="J7459" s="5"/>
      <c r="L7459" s="5"/>
      <c r="M7459" s="2">
        <f t="shared" si="116"/>
        <v>-417155.23999999725</v>
      </c>
      <c r="P7459"/>
    </row>
    <row r="7460" spans="1:16" hidden="1">
      <c r="A7460" t="s">
        <v>31774</v>
      </c>
      <c r="B7460" s="1">
        <v>42152</v>
      </c>
      <c r="C7460" t="s">
        <v>31793</v>
      </c>
      <c r="D7460">
        <v>2</v>
      </c>
      <c r="E7460" t="s">
        <v>31794</v>
      </c>
      <c r="F7460" t="s">
        <v>7054</v>
      </c>
      <c r="G7460" t="s">
        <v>20</v>
      </c>
      <c r="H7460" t="s">
        <v>15515</v>
      </c>
      <c r="I7460" s="2">
        <v>1839.99</v>
      </c>
      <c r="J7460" s="5"/>
      <c r="L7460" s="5"/>
      <c r="M7460" s="2">
        <f t="shared" si="116"/>
        <v>-415315.24999999726</v>
      </c>
      <c r="P7460"/>
    </row>
    <row r="7461" spans="1:16" hidden="1">
      <c r="A7461" t="s">
        <v>31798</v>
      </c>
      <c r="B7461" s="1">
        <v>42152</v>
      </c>
      <c r="C7461" t="s">
        <v>31816</v>
      </c>
      <c r="D7461">
        <v>2</v>
      </c>
      <c r="E7461" t="s">
        <v>31817</v>
      </c>
      <c r="F7461" t="s">
        <v>7054</v>
      </c>
      <c r="G7461" t="s">
        <v>20</v>
      </c>
      <c r="H7461" t="s">
        <v>5430</v>
      </c>
      <c r="I7461" s="2">
        <v>1025</v>
      </c>
      <c r="J7461" s="5">
        <v>14</v>
      </c>
      <c r="L7461" s="5"/>
      <c r="M7461" s="2">
        <f t="shared" si="116"/>
        <v>-414290.24999999726</v>
      </c>
      <c r="P7461"/>
    </row>
    <row r="7462" spans="1:16" hidden="1">
      <c r="A7462" t="s">
        <v>31821</v>
      </c>
      <c r="B7462" s="1">
        <v>42152</v>
      </c>
      <c r="C7462" t="s">
        <v>31836</v>
      </c>
      <c r="D7462">
        <v>2</v>
      </c>
      <c r="E7462" t="s">
        <v>31837</v>
      </c>
      <c r="F7462" t="s">
        <v>7054</v>
      </c>
      <c r="G7462" t="s">
        <v>20</v>
      </c>
      <c r="H7462" t="s">
        <v>25879</v>
      </c>
      <c r="I7462" s="2">
        <v>1840</v>
      </c>
      <c r="J7462" s="5"/>
      <c r="L7462" s="5"/>
      <c r="M7462" s="2">
        <f t="shared" si="116"/>
        <v>-412450.24999999726</v>
      </c>
      <c r="P7462"/>
    </row>
    <row r="7463" spans="1:16" hidden="1">
      <c r="A7463" t="s">
        <v>31842</v>
      </c>
      <c r="B7463" s="1">
        <v>42152</v>
      </c>
      <c r="C7463" t="s">
        <v>31855</v>
      </c>
      <c r="D7463">
        <v>2</v>
      </c>
      <c r="E7463" t="s">
        <v>31856</v>
      </c>
      <c r="F7463" t="s">
        <v>7054</v>
      </c>
      <c r="G7463" t="s">
        <v>20</v>
      </c>
      <c r="H7463" t="s">
        <v>2441</v>
      </c>
      <c r="I7463" s="2">
        <v>6140</v>
      </c>
      <c r="J7463" s="5"/>
      <c r="L7463" s="5"/>
      <c r="M7463" s="2">
        <f t="shared" si="116"/>
        <v>-406310.24999999726</v>
      </c>
      <c r="P7463"/>
    </row>
    <row r="7464" spans="1:16" hidden="1">
      <c r="A7464" t="s">
        <v>31862</v>
      </c>
      <c r="B7464" s="1">
        <v>42152</v>
      </c>
      <c r="C7464" t="s">
        <v>31874</v>
      </c>
      <c r="D7464">
        <v>2</v>
      </c>
      <c r="E7464" t="s">
        <v>31875</v>
      </c>
      <c r="F7464" t="s">
        <v>13559</v>
      </c>
      <c r="G7464" t="s">
        <v>479</v>
      </c>
      <c r="H7464" t="s">
        <v>9042</v>
      </c>
      <c r="J7464" s="5"/>
      <c r="K7464" s="2">
        <v>2340.9699999999998</v>
      </c>
      <c r="L7464" s="5"/>
      <c r="M7464" s="2">
        <f t="shared" si="116"/>
        <v>-408651.21999999724</v>
      </c>
      <c r="P7464"/>
    </row>
    <row r="7465" spans="1:16" hidden="1">
      <c r="A7465" t="s">
        <v>31862</v>
      </c>
      <c r="B7465" s="1">
        <v>42152</v>
      </c>
      <c r="C7465" t="s">
        <v>31874</v>
      </c>
      <c r="D7465">
        <v>2</v>
      </c>
      <c r="E7465" t="s">
        <v>31875</v>
      </c>
      <c r="F7465" t="s">
        <v>13559</v>
      </c>
      <c r="G7465" t="s">
        <v>479</v>
      </c>
      <c r="H7465" t="s">
        <v>9042</v>
      </c>
      <c r="I7465" s="2">
        <v>2340.9699999999998</v>
      </c>
      <c r="J7465" s="5"/>
      <c r="L7465" s="5"/>
      <c r="M7465" s="2">
        <f t="shared" si="116"/>
        <v>-406310.24999999726</v>
      </c>
      <c r="P7465"/>
    </row>
    <row r="7466" spans="1:16" hidden="1">
      <c r="A7466" t="s">
        <v>31881</v>
      </c>
      <c r="B7466" s="1">
        <v>42152</v>
      </c>
      <c r="C7466" t="s">
        <v>29603</v>
      </c>
      <c r="D7466">
        <v>1</v>
      </c>
      <c r="E7466" t="s">
        <v>31891</v>
      </c>
      <c r="F7466" t="s">
        <v>13565</v>
      </c>
      <c r="G7466" t="s">
        <v>20</v>
      </c>
      <c r="H7466" t="s">
        <v>29605</v>
      </c>
      <c r="I7466" s="2">
        <v>30000</v>
      </c>
      <c r="J7466" s="5"/>
      <c r="L7466" s="5"/>
      <c r="M7466" s="2">
        <f t="shared" si="116"/>
        <v>-376310.24999999726</v>
      </c>
      <c r="P7466"/>
    </row>
    <row r="7467" spans="1:16" hidden="1">
      <c r="A7467" t="s">
        <v>31897</v>
      </c>
      <c r="B7467" s="1">
        <v>42152</v>
      </c>
      <c r="C7467" t="s">
        <v>31911</v>
      </c>
      <c r="D7467">
        <v>2</v>
      </c>
      <c r="E7467" t="s">
        <v>31912</v>
      </c>
      <c r="F7467" t="s">
        <v>7054</v>
      </c>
      <c r="G7467" t="s">
        <v>20</v>
      </c>
      <c r="H7467" t="s">
        <v>15423</v>
      </c>
      <c r="I7467" s="2">
        <v>1315</v>
      </c>
      <c r="J7467" s="5"/>
      <c r="L7467" s="5"/>
      <c r="M7467" s="2">
        <f t="shared" si="116"/>
        <v>-374995.24999999726</v>
      </c>
      <c r="P7467"/>
    </row>
    <row r="7468" spans="1:16" hidden="1">
      <c r="A7468" t="s">
        <v>31918</v>
      </c>
      <c r="B7468" s="1">
        <v>42152</v>
      </c>
      <c r="C7468" t="s">
        <v>31935</v>
      </c>
      <c r="D7468">
        <v>2</v>
      </c>
      <c r="E7468" t="s">
        <v>31936</v>
      </c>
      <c r="F7468" t="s">
        <v>13559</v>
      </c>
      <c r="G7468" t="s">
        <v>479</v>
      </c>
      <c r="H7468" t="s">
        <v>9073</v>
      </c>
      <c r="J7468" s="5"/>
      <c r="K7468" s="2">
        <v>652.65</v>
      </c>
      <c r="L7468" s="5"/>
      <c r="M7468" s="2">
        <f t="shared" si="116"/>
        <v>-375647.89999999729</v>
      </c>
      <c r="P7468"/>
    </row>
    <row r="7469" spans="1:16" hidden="1">
      <c r="A7469" t="s">
        <v>31918</v>
      </c>
      <c r="B7469" s="1">
        <v>42152</v>
      </c>
      <c r="C7469" t="s">
        <v>31935</v>
      </c>
      <c r="D7469">
        <v>2</v>
      </c>
      <c r="E7469" t="s">
        <v>31936</v>
      </c>
      <c r="F7469" t="s">
        <v>13559</v>
      </c>
      <c r="G7469" t="s">
        <v>479</v>
      </c>
      <c r="H7469" t="s">
        <v>9073</v>
      </c>
      <c r="I7469" s="2">
        <v>652.65</v>
      </c>
      <c r="J7469" s="5"/>
      <c r="L7469" s="5"/>
      <c r="M7469" s="2">
        <f t="shared" si="116"/>
        <v>-374995.24999999726</v>
      </c>
      <c r="P7469"/>
    </row>
    <row r="7470" spans="1:16" hidden="1">
      <c r="A7470" t="s">
        <v>31941</v>
      </c>
      <c r="B7470" s="1">
        <v>42152</v>
      </c>
      <c r="C7470" t="s">
        <v>31952</v>
      </c>
      <c r="D7470">
        <v>2</v>
      </c>
      <c r="E7470" t="s">
        <v>31953</v>
      </c>
      <c r="F7470" t="s">
        <v>7054</v>
      </c>
      <c r="G7470" t="s">
        <v>20</v>
      </c>
      <c r="H7470" t="s">
        <v>7278</v>
      </c>
      <c r="J7470" s="5"/>
      <c r="K7470" s="2">
        <v>4000</v>
      </c>
      <c r="L7470" s="5"/>
      <c r="M7470" s="2">
        <f t="shared" si="116"/>
        <v>-378995.24999999726</v>
      </c>
      <c r="P7470"/>
    </row>
    <row r="7471" spans="1:16" hidden="1">
      <c r="A7471" t="s">
        <v>31941</v>
      </c>
      <c r="B7471" s="1">
        <v>42152</v>
      </c>
      <c r="C7471" t="s">
        <v>31952</v>
      </c>
      <c r="D7471">
        <v>2</v>
      </c>
      <c r="E7471" t="s">
        <v>31953</v>
      </c>
      <c r="F7471" t="s">
        <v>7054</v>
      </c>
      <c r="G7471" t="s">
        <v>20</v>
      </c>
      <c r="H7471" t="s">
        <v>7278</v>
      </c>
      <c r="I7471" s="2">
        <v>4907.8100000000004</v>
      </c>
      <c r="J7471" s="5"/>
      <c r="L7471" s="5"/>
      <c r="M7471" s="2">
        <f t="shared" si="116"/>
        <v>-374087.43999999727</v>
      </c>
      <c r="P7471"/>
    </row>
    <row r="7472" spans="1:16" hidden="1">
      <c r="A7472" t="s">
        <v>31959</v>
      </c>
      <c r="B7472" s="1">
        <v>42152</v>
      </c>
      <c r="C7472" t="s">
        <v>31975</v>
      </c>
      <c r="D7472">
        <v>2</v>
      </c>
      <c r="E7472" t="s">
        <v>31976</v>
      </c>
      <c r="F7472" t="s">
        <v>7054</v>
      </c>
      <c r="G7472" t="s">
        <v>20</v>
      </c>
      <c r="H7472" t="s">
        <v>13566</v>
      </c>
      <c r="I7472" s="2">
        <v>3030</v>
      </c>
      <c r="J7472" s="5"/>
      <c r="L7472" s="5"/>
      <c r="M7472" s="2">
        <f t="shared" si="116"/>
        <v>-371057.43999999727</v>
      </c>
      <c r="P7472"/>
    </row>
    <row r="7473" spans="1:16" hidden="1">
      <c r="A7473" t="s">
        <v>31979</v>
      </c>
      <c r="B7473" s="1">
        <v>42152</v>
      </c>
      <c r="C7473" t="s">
        <v>31994</v>
      </c>
      <c r="D7473">
        <v>1</v>
      </c>
      <c r="E7473" t="s">
        <v>31995</v>
      </c>
      <c r="F7473" t="s">
        <v>13565</v>
      </c>
      <c r="G7473" t="s">
        <v>20</v>
      </c>
      <c r="H7473" t="s">
        <v>31996</v>
      </c>
      <c r="I7473" s="2">
        <v>40200</v>
      </c>
      <c r="J7473" s="5"/>
      <c r="L7473" s="5"/>
      <c r="M7473" s="2">
        <f t="shared" si="116"/>
        <v>-330857.43999999727</v>
      </c>
      <c r="P7473"/>
    </row>
    <row r="7474" spans="1:16" hidden="1">
      <c r="A7474" t="s">
        <v>32003</v>
      </c>
      <c r="B7474" s="1">
        <v>42152</v>
      </c>
      <c r="C7474" t="s">
        <v>32020</v>
      </c>
      <c r="D7474">
        <v>1</v>
      </c>
      <c r="E7474" t="s">
        <v>32021</v>
      </c>
      <c r="F7474" t="s">
        <v>13565</v>
      </c>
      <c r="G7474" t="s">
        <v>20</v>
      </c>
      <c r="H7474" t="s">
        <v>30640</v>
      </c>
      <c r="I7474" s="2">
        <v>302800</v>
      </c>
      <c r="J7474" s="5"/>
      <c r="L7474" s="5"/>
      <c r="M7474" s="2">
        <f t="shared" si="116"/>
        <v>-28057.439999997267</v>
      </c>
      <c r="P7474"/>
    </row>
    <row r="7475" spans="1:16" hidden="1">
      <c r="A7475" t="s">
        <v>32028</v>
      </c>
      <c r="B7475" s="1">
        <v>42152</v>
      </c>
      <c r="C7475" t="s">
        <v>30638</v>
      </c>
      <c r="D7475">
        <v>1</v>
      </c>
      <c r="E7475" t="s">
        <v>32044</v>
      </c>
      <c r="F7475" t="s">
        <v>13565</v>
      </c>
      <c r="G7475" t="s">
        <v>20</v>
      </c>
      <c r="H7475" t="s">
        <v>30640</v>
      </c>
      <c r="I7475" s="2">
        <v>800</v>
      </c>
      <c r="J7475" s="5"/>
      <c r="L7475" s="5"/>
      <c r="M7475" s="2">
        <f t="shared" si="116"/>
        <v>-27257.439999997267</v>
      </c>
      <c r="P7475"/>
    </row>
    <row r="7476" spans="1:16" hidden="1">
      <c r="A7476" t="s">
        <v>32051</v>
      </c>
      <c r="B7476" s="1">
        <v>42152</v>
      </c>
      <c r="C7476" t="s">
        <v>32065</v>
      </c>
      <c r="D7476">
        <v>2</v>
      </c>
      <c r="E7476" t="s">
        <v>32066</v>
      </c>
      <c r="F7476" t="s">
        <v>7054</v>
      </c>
      <c r="G7476" t="s">
        <v>20</v>
      </c>
      <c r="H7476" t="s">
        <v>2313</v>
      </c>
      <c r="I7476" s="2">
        <v>1025</v>
      </c>
      <c r="J7476" s="5"/>
      <c r="L7476" s="5"/>
      <c r="M7476" s="2">
        <f t="shared" si="116"/>
        <v>-26232.439999997267</v>
      </c>
      <c r="P7476"/>
    </row>
    <row r="7477" spans="1:16" hidden="1">
      <c r="A7477" t="s">
        <v>32071</v>
      </c>
      <c r="B7477" s="1">
        <v>42152</v>
      </c>
      <c r="C7477" t="s">
        <v>32089</v>
      </c>
      <c r="D7477">
        <v>2</v>
      </c>
      <c r="E7477" t="s">
        <v>32090</v>
      </c>
      <c r="F7477" t="s">
        <v>7054</v>
      </c>
      <c r="G7477" t="s">
        <v>20</v>
      </c>
      <c r="H7477" t="s">
        <v>20635</v>
      </c>
      <c r="I7477" s="2">
        <v>1025</v>
      </c>
      <c r="J7477" s="5"/>
      <c r="L7477" s="5"/>
      <c r="M7477" s="2">
        <f t="shared" si="116"/>
        <v>-25207.439999997267</v>
      </c>
      <c r="P7477"/>
    </row>
    <row r="7478" spans="1:16" hidden="1">
      <c r="A7478" t="s">
        <v>32097</v>
      </c>
      <c r="B7478" s="1">
        <v>42152</v>
      </c>
      <c r="C7478" t="s">
        <v>32109</v>
      </c>
      <c r="D7478">
        <v>2</v>
      </c>
      <c r="E7478" t="s">
        <v>32110</v>
      </c>
      <c r="F7478" t="s">
        <v>7054</v>
      </c>
      <c r="G7478" t="s">
        <v>20</v>
      </c>
      <c r="H7478" t="s">
        <v>15564</v>
      </c>
      <c r="I7478" s="2">
        <v>5302.53</v>
      </c>
      <c r="J7478" s="5"/>
      <c r="L7478" s="5"/>
      <c r="M7478" s="2">
        <f t="shared" si="116"/>
        <v>-19904.909999997268</v>
      </c>
      <c r="P7478"/>
    </row>
    <row r="7479" spans="1:16" hidden="1">
      <c r="A7479" t="s">
        <v>32116</v>
      </c>
      <c r="B7479" s="1">
        <v>42152</v>
      </c>
      <c r="C7479" t="s">
        <v>32132</v>
      </c>
      <c r="D7479">
        <v>2</v>
      </c>
      <c r="E7479" t="s">
        <v>32133</v>
      </c>
      <c r="F7479" t="s">
        <v>7054</v>
      </c>
      <c r="G7479" t="s">
        <v>20</v>
      </c>
      <c r="H7479" t="s">
        <v>12430</v>
      </c>
      <c r="I7479" s="2">
        <v>3029.99</v>
      </c>
      <c r="J7479" s="5"/>
      <c r="L7479" s="5"/>
      <c r="M7479" s="2">
        <f t="shared" si="116"/>
        <v>-16874.91999999727</v>
      </c>
      <c r="P7479"/>
    </row>
    <row r="7480" spans="1:16" hidden="1">
      <c r="A7480" t="s">
        <v>32139</v>
      </c>
      <c r="B7480" s="1">
        <v>42152</v>
      </c>
      <c r="C7480" t="s">
        <v>19087</v>
      </c>
      <c r="D7480">
        <v>1</v>
      </c>
      <c r="E7480" t="s">
        <v>32154</v>
      </c>
      <c r="F7480" t="s">
        <v>13565</v>
      </c>
      <c r="G7480" t="s">
        <v>20</v>
      </c>
      <c r="H7480" t="s">
        <v>19089</v>
      </c>
      <c r="I7480" s="2">
        <v>5000</v>
      </c>
      <c r="J7480" s="5"/>
      <c r="L7480" s="5"/>
      <c r="M7480" s="2">
        <f t="shared" si="116"/>
        <v>-11874.91999999727</v>
      </c>
      <c r="P7480"/>
    </row>
    <row r="7481" spans="1:16" hidden="1">
      <c r="A7481" t="s">
        <v>32159</v>
      </c>
      <c r="B7481" s="1">
        <v>42152</v>
      </c>
      <c r="C7481" t="s">
        <v>24271</v>
      </c>
      <c r="D7481">
        <v>1</v>
      </c>
      <c r="E7481" t="s">
        <v>32172</v>
      </c>
      <c r="F7481" t="s">
        <v>13565</v>
      </c>
      <c r="G7481" t="s">
        <v>20</v>
      </c>
      <c r="H7481" t="s">
        <v>24273</v>
      </c>
      <c r="I7481" s="2">
        <v>18000</v>
      </c>
      <c r="J7481" s="5"/>
      <c r="L7481" s="5"/>
      <c r="M7481" s="2">
        <f t="shared" si="116"/>
        <v>6125.0800000027302</v>
      </c>
      <c r="P7481"/>
    </row>
    <row r="7482" spans="1:16" hidden="1">
      <c r="A7482" t="s">
        <v>9888</v>
      </c>
      <c r="B7482" s="1">
        <v>42153</v>
      </c>
      <c r="C7482" t="s">
        <v>1</v>
      </c>
      <c r="D7482">
        <v>1</v>
      </c>
      <c r="E7482" t="s">
        <v>9890</v>
      </c>
      <c r="F7482" t="s">
        <v>13</v>
      </c>
      <c r="G7482" t="s">
        <v>4</v>
      </c>
      <c r="H7482" t="s">
        <v>7347</v>
      </c>
      <c r="J7482" s="5"/>
      <c r="K7482" s="2">
        <v>588300</v>
      </c>
      <c r="L7482" s="5"/>
      <c r="M7482" s="2">
        <f t="shared" si="116"/>
        <v>-582174.91999999725</v>
      </c>
      <c r="P7482"/>
    </row>
    <row r="7483" spans="1:16" hidden="1">
      <c r="A7483" t="s">
        <v>9891</v>
      </c>
      <c r="B7483" s="1">
        <v>42153</v>
      </c>
      <c r="C7483" t="s">
        <v>11</v>
      </c>
      <c r="D7483">
        <v>1</v>
      </c>
      <c r="E7483" t="s">
        <v>9893</v>
      </c>
      <c r="F7483" t="s">
        <v>13</v>
      </c>
      <c r="G7483" t="s">
        <v>4</v>
      </c>
      <c r="H7483" t="s">
        <v>6886</v>
      </c>
      <c r="J7483" s="5"/>
      <c r="K7483" s="2">
        <v>1977.64</v>
      </c>
      <c r="L7483" s="5"/>
      <c r="M7483" s="2">
        <f t="shared" si="116"/>
        <v>-584152.55999999726</v>
      </c>
      <c r="P7483"/>
    </row>
    <row r="7484" spans="1:16" hidden="1">
      <c r="A7484" t="s">
        <v>9902</v>
      </c>
      <c r="B7484" s="1">
        <v>42153</v>
      </c>
      <c r="C7484" t="s">
        <v>1</v>
      </c>
      <c r="D7484">
        <v>1</v>
      </c>
      <c r="E7484" t="s">
        <v>9905</v>
      </c>
      <c r="F7484" t="s">
        <v>16</v>
      </c>
      <c r="G7484" t="s">
        <v>4</v>
      </c>
      <c r="H7484" t="s">
        <v>9906</v>
      </c>
      <c r="J7484" s="5"/>
      <c r="K7484" s="2">
        <v>5000</v>
      </c>
      <c r="L7484" s="5"/>
      <c r="M7484" s="2">
        <f t="shared" si="116"/>
        <v>-589152.55999999726</v>
      </c>
      <c r="P7484"/>
    </row>
    <row r="7485" spans="1:16" hidden="1">
      <c r="A7485" t="s">
        <v>9920</v>
      </c>
      <c r="B7485" s="1">
        <v>42153</v>
      </c>
      <c r="C7485" t="s">
        <v>6</v>
      </c>
      <c r="D7485">
        <v>1</v>
      </c>
      <c r="E7485" t="s">
        <v>9922</v>
      </c>
      <c r="F7485" t="s">
        <v>29</v>
      </c>
      <c r="G7485" t="s">
        <v>4</v>
      </c>
      <c r="H7485" t="s">
        <v>9923</v>
      </c>
      <c r="I7485" s="2">
        <v>1963.33</v>
      </c>
      <c r="J7485" s="5"/>
      <c r="L7485" s="5"/>
      <c r="M7485" s="2">
        <f t="shared" si="116"/>
        <v>-587189.2299999973</v>
      </c>
      <c r="P7485"/>
    </row>
    <row r="7486" spans="1:16" hidden="1">
      <c r="A7486" t="s">
        <v>9947</v>
      </c>
      <c r="B7486" s="1">
        <v>42153</v>
      </c>
      <c r="C7486" t="s">
        <v>6</v>
      </c>
      <c r="D7486">
        <v>1</v>
      </c>
      <c r="E7486" t="s">
        <v>9949</v>
      </c>
      <c r="F7486" t="s">
        <v>29</v>
      </c>
      <c r="G7486" t="s">
        <v>4</v>
      </c>
      <c r="H7486" t="s">
        <v>9950</v>
      </c>
      <c r="I7486" s="2">
        <v>348</v>
      </c>
      <c r="J7486" s="5"/>
      <c r="L7486" s="5"/>
      <c r="M7486" s="2">
        <f t="shared" si="116"/>
        <v>-586841.2299999973</v>
      </c>
      <c r="P7486"/>
    </row>
    <row r="7487" spans="1:16" hidden="1">
      <c r="A7487" t="s">
        <v>9966</v>
      </c>
      <c r="B7487" s="1">
        <v>42153</v>
      </c>
      <c r="C7487" t="s">
        <v>948</v>
      </c>
      <c r="D7487">
        <v>2</v>
      </c>
      <c r="E7487" t="s">
        <v>9967</v>
      </c>
      <c r="F7487" t="s">
        <v>51</v>
      </c>
      <c r="G7487" t="s">
        <v>4</v>
      </c>
      <c r="H7487" t="s">
        <v>1987</v>
      </c>
      <c r="I7487" s="2">
        <v>19085</v>
      </c>
      <c r="J7487" s="5"/>
      <c r="L7487" s="5"/>
      <c r="M7487" s="2">
        <f t="shared" si="116"/>
        <v>-567756.2299999973</v>
      </c>
      <c r="P7487"/>
    </row>
    <row r="7488" spans="1:16" hidden="1">
      <c r="A7488" t="s">
        <v>9974</v>
      </c>
      <c r="B7488" s="1">
        <v>42153</v>
      </c>
      <c r="C7488" t="s">
        <v>1176</v>
      </c>
      <c r="D7488">
        <v>1</v>
      </c>
      <c r="E7488" t="s">
        <v>9976</v>
      </c>
      <c r="F7488" t="s">
        <v>13</v>
      </c>
      <c r="G7488" t="s">
        <v>4</v>
      </c>
      <c r="H7488" t="s">
        <v>7205</v>
      </c>
      <c r="J7488" s="5"/>
      <c r="K7488" s="2">
        <v>19085</v>
      </c>
      <c r="L7488" s="5"/>
      <c r="M7488" s="2">
        <f t="shared" si="116"/>
        <v>-586841.2299999973</v>
      </c>
      <c r="P7488"/>
    </row>
    <row r="7489" spans="1:16" hidden="1">
      <c r="A7489" t="s">
        <v>9992</v>
      </c>
      <c r="B7489" s="1">
        <v>42153</v>
      </c>
      <c r="C7489" t="s">
        <v>1176</v>
      </c>
      <c r="D7489">
        <v>2</v>
      </c>
      <c r="E7489" t="s">
        <v>9996</v>
      </c>
      <c r="F7489" t="s">
        <v>51</v>
      </c>
      <c r="G7489" t="s">
        <v>4</v>
      </c>
      <c r="H7489" t="s">
        <v>213</v>
      </c>
      <c r="I7489" s="2">
        <v>55532.66</v>
      </c>
      <c r="J7489" s="5"/>
      <c r="L7489" s="5"/>
      <c r="M7489" s="2">
        <f t="shared" si="116"/>
        <v>-531308.56999999727</v>
      </c>
      <c r="P7489"/>
    </row>
    <row r="7490" spans="1:16" hidden="1">
      <c r="A7490" t="s">
        <v>10002</v>
      </c>
      <c r="B7490" s="1">
        <v>42153</v>
      </c>
      <c r="C7490" t="s">
        <v>948</v>
      </c>
      <c r="D7490">
        <v>1</v>
      </c>
      <c r="E7490" t="s">
        <v>10003</v>
      </c>
      <c r="F7490" t="s">
        <v>13</v>
      </c>
      <c r="G7490" t="s">
        <v>4</v>
      </c>
      <c r="H7490" t="s">
        <v>1772</v>
      </c>
      <c r="J7490" s="5"/>
      <c r="K7490" s="2">
        <v>55532.66</v>
      </c>
      <c r="L7490" s="5"/>
      <c r="M7490" s="2">
        <f t="shared" si="116"/>
        <v>-586841.2299999973</v>
      </c>
      <c r="P7490"/>
    </row>
    <row r="7491" spans="1:16" hidden="1">
      <c r="A7491" t="s">
        <v>10013</v>
      </c>
      <c r="B7491" s="1">
        <v>42153</v>
      </c>
      <c r="C7491" t="s">
        <v>6</v>
      </c>
      <c r="D7491">
        <v>1</v>
      </c>
      <c r="E7491" t="s">
        <v>10019</v>
      </c>
      <c r="F7491" t="s">
        <v>29</v>
      </c>
      <c r="G7491" t="s">
        <v>4</v>
      </c>
      <c r="H7491" t="s">
        <v>10020</v>
      </c>
      <c r="I7491" s="2">
        <v>2465.75</v>
      </c>
      <c r="J7491" s="5"/>
      <c r="L7491" s="5"/>
      <c r="M7491" s="2">
        <f t="shared" si="116"/>
        <v>-584375.4799999973</v>
      </c>
      <c r="P7491"/>
    </row>
    <row r="7492" spans="1:16" hidden="1">
      <c r="A7492" t="s">
        <v>10046</v>
      </c>
      <c r="B7492" s="1">
        <v>42153</v>
      </c>
      <c r="C7492" t="s">
        <v>10052</v>
      </c>
      <c r="D7492">
        <v>2</v>
      </c>
      <c r="E7492" t="s">
        <v>10053</v>
      </c>
      <c r="F7492" t="s">
        <v>78</v>
      </c>
      <c r="G7492" t="s">
        <v>4</v>
      </c>
      <c r="H7492" t="s">
        <v>7375</v>
      </c>
      <c r="J7492" s="5"/>
      <c r="K7492" s="2">
        <v>19476.66</v>
      </c>
      <c r="L7492" s="5"/>
      <c r="M7492" s="2">
        <f t="shared" si="116"/>
        <v>-603852.13999999734</v>
      </c>
      <c r="P7492"/>
    </row>
    <row r="7493" spans="1:16" hidden="1">
      <c r="A7493" t="s">
        <v>10054</v>
      </c>
      <c r="B7493" s="1">
        <v>42153</v>
      </c>
      <c r="C7493" t="s">
        <v>10052</v>
      </c>
      <c r="D7493">
        <v>2</v>
      </c>
      <c r="E7493" t="s">
        <v>10055</v>
      </c>
      <c r="F7493" t="s">
        <v>78</v>
      </c>
      <c r="G7493" t="s">
        <v>4</v>
      </c>
      <c r="H7493" t="s">
        <v>7375</v>
      </c>
      <c r="J7493" s="5"/>
      <c r="K7493" s="2">
        <v>19476.66</v>
      </c>
      <c r="L7493" s="5"/>
      <c r="M7493" s="2">
        <f t="shared" si="116"/>
        <v>-623328.79999999737</v>
      </c>
      <c r="P7493"/>
    </row>
    <row r="7494" spans="1:16" hidden="1">
      <c r="A7494" t="s">
        <v>10054</v>
      </c>
      <c r="B7494" s="1">
        <v>42153</v>
      </c>
      <c r="C7494" t="s">
        <v>10052</v>
      </c>
      <c r="D7494">
        <v>2</v>
      </c>
      <c r="E7494" t="s">
        <v>10055</v>
      </c>
      <c r="F7494" t="s">
        <v>78</v>
      </c>
      <c r="G7494" t="s">
        <v>4</v>
      </c>
      <c r="H7494" t="s">
        <v>7375</v>
      </c>
      <c r="I7494" s="2">
        <v>19447.7</v>
      </c>
      <c r="J7494" s="5"/>
      <c r="L7494" s="5"/>
      <c r="M7494" s="2">
        <f t="shared" si="116"/>
        <v>-603881.09999999742</v>
      </c>
      <c r="P7494"/>
    </row>
    <row r="7495" spans="1:16" hidden="1">
      <c r="A7495" t="s">
        <v>10056</v>
      </c>
      <c r="B7495" s="1">
        <v>42153</v>
      </c>
      <c r="C7495" t="s">
        <v>18</v>
      </c>
      <c r="D7495">
        <v>1</v>
      </c>
      <c r="E7495" t="s">
        <v>10059</v>
      </c>
      <c r="F7495" t="s">
        <v>13</v>
      </c>
      <c r="G7495" t="s">
        <v>4</v>
      </c>
      <c r="H7495" t="s">
        <v>3648</v>
      </c>
      <c r="J7495" s="5"/>
      <c r="K7495" s="2">
        <v>11152.77</v>
      </c>
      <c r="L7495" s="5"/>
      <c r="M7495" s="2">
        <f t="shared" si="116"/>
        <v>-615033.86999999743</v>
      </c>
      <c r="P7495"/>
    </row>
    <row r="7496" spans="1:16" hidden="1">
      <c r="A7496" t="s">
        <v>10060</v>
      </c>
      <c r="B7496" s="1">
        <v>42153</v>
      </c>
      <c r="C7496" t="s">
        <v>43</v>
      </c>
      <c r="D7496">
        <v>2</v>
      </c>
      <c r="E7496" t="s">
        <v>10066</v>
      </c>
      <c r="F7496" t="s">
        <v>312</v>
      </c>
      <c r="G7496" t="s">
        <v>313</v>
      </c>
      <c r="H7496" t="s">
        <v>10067</v>
      </c>
      <c r="J7496" s="5"/>
      <c r="K7496" s="2">
        <v>6500</v>
      </c>
      <c r="L7496" s="5"/>
      <c r="M7496" s="2">
        <f t="shared" si="116"/>
        <v>-621533.86999999743</v>
      </c>
      <c r="P7496"/>
    </row>
    <row r="7497" spans="1:16" hidden="1">
      <c r="A7497" t="s">
        <v>10068</v>
      </c>
      <c r="B7497" s="1">
        <v>42153</v>
      </c>
      <c r="C7497" t="s">
        <v>6</v>
      </c>
      <c r="D7497">
        <v>1</v>
      </c>
      <c r="E7497" t="s">
        <v>10075</v>
      </c>
      <c r="F7497" t="s">
        <v>29</v>
      </c>
      <c r="G7497" t="s">
        <v>4</v>
      </c>
      <c r="H7497" t="s">
        <v>6640</v>
      </c>
      <c r="I7497" s="2">
        <v>244</v>
      </c>
      <c r="J7497" s="5"/>
      <c r="L7497" s="5"/>
      <c r="M7497" s="2">
        <f t="shared" ref="M7497:M7560" si="117">+M7496+I7497-K7497</f>
        <v>-621289.86999999743</v>
      </c>
      <c r="P7497"/>
    </row>
    <row r="7498" spans="1:16" hidden="1">
      <c r="A7498" t="s">
        <v>10076</v>
      </c>
      <c r="B7498" s="1">
        <v>42153</v>
      </c>
      <c r="C7498" t="s">
        <v>43</v>
      </c>
      <c r="D7498">
        <v>1</v>
      </c>
      <c r="E7498" t="s">
        <v>10081</v>
      </c>
      <c r="F7498" t="s">
        <v>16</v>
      </c>
      <c r="G7498" t="s">
        <v>4</v>
      </c>
      <c r="H7498" t="s">
        <v>10067</v>
      </c>
      <c r="J7498" s="5"/>
      <c r="K7498" s="2">
        <v>12500</v>
      </c>
      <c r="L7498" s="5"/>
      <c r="M7498" s="2">
        <f t="shared" si="117"/>
        <v>-633789.86999999743</v>
      </c>
      <c r="P7498"/>
    </row>
    <row r="7499" spans="1:16" hidden="1">
      <c r="A7499" t="s">
        <v>10082</v>
      </c>
      <c r="B7499" s="1">
        <v>42153</v>
      </c>
      <c r="C7499" t="s">
        <v>11</v>
      </c>
      <c r="D7499">
        <v>1</v>
      </c>
      <c r="E7499" t="s">
        <v>10085</v>
      </c>
      <c r="F7499" t="s">
        <v>13</v>
      </c>
      <c r="G7499" t="s">
        <v>4</v>
      </c>
      <c r="H7499" t="s">
        <v>6711</v>
      </c>
      <c r="J7499" s="5"/>
      <c r="K7499" s="2">
        <v>4718.72</v>
      </c>
      <c r="L7499" s="5"/>
      <c r="M7499" s="2">
        <f t="shared" si="117"/>
        <v>-638508.58999999741</v>
      </c>
      <c r="P7499"/>
    </row>
    <row r="7500" spans="1:16" hidden="1">
      <c r="A7500" t="s">
        <v>10158</v>
      </c>
      <c r="B7500" s="1">
        <v>42153</v>
      </c>
      <c r="C7500" t="s">
        <v>195</v>
      </c>
      <c r="D7500">
        <v>1</v>
      </c>
      <c r="E7500" t="s">
        <v>10163</v>
      </c>
      <c r="F7500" t="s">
        <v>13</v>
      </c>
      <c r="G7500" t="s">
        <v>4</v>
      </c>
      <c r="H7500" t="s">
        <v>195</v>
      </c>
      <c r="J7500" s="5"/>
      <c r="K7500" s="2">
        <v>25506.63</v>
      </c>
      <c r="L7500" s="5"/>
      <c r="M7500" s="2">
        <f t="shared" si="117"/>
        <v>-664015.21999999741</v>
      </c>
      <c r="P7500"/>
    </row>
    <row r="7501" spans="1:16" hidden="1">
      <c r="A7501" t="s">
        <v>10164</v>
      </c>
      <c r="B7501" s="1">
        <v>42153</v>
      </c>
      <c r="C7501" t="s">
        <v>200</v>
      </c>
      <c r="D7501">
        <v>1</v>
      </c>
      <c r="E7501" t="s">
        <v>10169</v>
      </c>
      <c r="F7501" t="s">
        <v>16</v>
      </c>
      <c r="G7501" t="s">
        <v>4</v>
      </c>
      <c r="H7501" t="s">
        <v>200</v>
      </c>
      <c r="J7501" s="5"/>
      <c r="K7501" s="2">
        <v>348</v>
      </c>
      <c r="L7501" s="5"/>
      <c r="M7501" s="2">
        <f t="shared" si="117"/>
        <v>-664363.21999999741</v>
      </c>
      <c r="P7501"/>
    </row>
    <row r="7502" spans="1:16" hidden="1">
      <c r="A7502" t="s">
        <v>10183</v>
      </c>
      <c r="B7502" s="1">
        <v>42153</v>
      </c>
      <c r="C7502" t="s">
        <v>18</v>
      </c>
      <c r="D7502">
        <v>1</v>
      </c>
      <c r="E7502" t="s">
        <v>10186</v>
      </c>
      <c r="F7502" t="s">
        <v>13</v>
      </c>
      <c r="G7502" t="s">
        <v>4</v>
      </c>
      <c r="H7502" t="s">
        <v>326</v>
      </c>
      <c r="J7502" s="5"/>
      <c r="K7502" s="2">
        <v>15284.88</v>
      </c>
      <c r="L7502" s="5"/>
      <c r="M7502" s="2">
        <f t="shared" si="117"/>
        <v>-679648.09999999742</v>
      </c>
      <c r="P7502"/>
    </row>
    <row r="7503" spans="1:16" hidden="1">
      <c r="A7503" t="s">
        <v>10268</v>
      </c>
      <c r="B7503" s="1">
        <v>42153</v>
      </c>
      <c r="C7503" t="s">
        <v>6</v>
      </c>
      <c r="D7503">
        <v>1</v>
      </c>
      <c r="E7503" t="s">
        <v>10269</v>
      </c>
      <c r="F7503" t="s">
        <v>29</v>
      </c>
      <c r="G7503" t="s">
        <v>20</v>
      </c>
      <c r="H7503" t="s">
        <v>6640</v>
      </c>
      <c r="I7503" s="2">
        <v>1237.17</v>
      </c>
      <c r="J7503" s="5"/>
      <c r="L7503" s="5"/>
      <c r="M7503" s="2">
        <f t="shared" si="117"/>
        <v>-678410.92999999737</v>
      </c>
      <c r="P7503"/>
    </row>
    <row r="7504" spans="1:16" hidden="1">
      <c r="A7504" t="s">
        <v>10356</v>
      </c>
      <c r="B7504" s="1">
        <v>42153</v>
      </c>
      <c r="C7504" t="s">
        <v>18</v>
      </c>
      <c r="D7504">
        <v>1</v>
      </c>
      <c r="E7504" t="s">
        <v>10361</v>
      </c>
      <c r="F7504" t="s">
        <v>13</v>
      </c>
      <c r="G7504" t="s">
        <v>20</v>
      </c>
      <c r="H7504" t="s">
        <v>10362</v>
      </c>
      <c r="J7504" s="5"/>
      <c r="K7504" s="2">
        <v>130000</v>
      </c>
      <c r="L7504" s="5"/>
      <c r="M7504" s="2">
        <f t="shared" si="117"/>
        <v>-808410.92999999737</v>
      </c>
      <c r="P7504"/>
    </row>
    <row r="7505" spans="1:16" hidden="1">
      <c r="A7505" t="s">
        <v>10395</v>
      </c>
      <c r="B7505" s="1">
        <v>42153</v>
      </c>
      <c r="C7505" t="s">
        <v>11</v>
      </c>
      <c r="D7505">
        <v>1</v>
      </c>
      <c r="E7505" t="s">
        <v>10399</v>
      </c>
      <c r="F7505" t="s">
        <v>1439</v>
      </c>
      <c r="G7505" t="s">
        <v>20</v>
      </c>
      <c r="H7505" t="s">
        <v>10400</v>
      </c>
      <c r="J7505" s="5"/>
      <c r="K7505" s="2">
        <v>567400</v>
      </c>
      <c r="L7505" s="5"/>
      <c r="M7505" s="2">
        <f t="shared" si="117"/>
        <v>-1375810.9299999974</v>
      </c>
      <c r="P7505"/>
    </row>
    <row r="7506" spans="1:16" hidden="1">
      <c r="A7506" t="s">
        <v>10411</v>
      </c>
      <c r="B7506" s="1">
        <v>42153</v>
      </c>
      <c r="C7506" t="s">
        <v>11</v>
      </c>
      <c r="D7506">
        <v>1</v>
      </c>
      <c r="E7506" t="s">
        <v>10414</v>
      </c>
      <c r="F7506" t="s">
        <v>13</v>
      </c>
      <c r="G7506" t="s">
        <v>20</v>
      </c>
      <c r="H7506" t="s">
        <v>10415</v>
      </c>
      <c r="J7506" s="5"/>
      <c r="K7506" s="2">
        <v>2803.07</v>
      </c>
      <c r="L7506" s="5"/>
      <c r="M7506" s="2">
        <f t="shared" si="117"/>
        <v>-1378613.9999999974</v>
      </c>
      <c r="P7506"/>
    </row>
    <row r="7507" spans="1:16" hidden="1">
      <c r="A7507" t="s">
        <v>10416</v>
      </c>
      <c r="B7507" s="1">
        <v>42153</v>
      </c>
      <c r="C7507" t="s">
        <v>11</v>
      </c>
      <c r="D7507">
        <v>1</v>
      </c>
      <c r="E7507" t="s">
        <v>10419</v>
      </c>
      <c r="F7507" t="s">
        <v>228</v>
      </c>
      <c r="G7507" t="s">
        <v>20</v>
      </c>
      <c r="H7507" t="s">
        <v>10420</v>
      </c>
      <c r="J7507" s="5"/>
      <c r="K7507" s="2">
        <v>1663.41</v>
      </c>
      <c r="L7507" s="5"/>
      <c r="M7507" s="2">
        <f t="shared" si="117"/>
        <v>-1380277.4099999974</v>
      </c>
      <c r="P7507"/>
    </row>
    <row r="7508" spans="1:16" hidden="1">
      <c r="A7508" t="s">
        <v>10421</v>
      </c>
      <c r="B7508" s="1">
        <v>42153</v>
      </c>
      <c r="C7508" t="s">
        <v>11</v>
      </c>
      <c r="D7508">
        <v>1</v>
      </c>
      <c r="E7508" t="s">
        <v>10424</v>
      </c>
      <c r="F7508" t="s">
        <v>16</v>
      </c>
      <c r="G7508" t="s">
        <v>20</v>
      </c>
      <c r="H7508" t="s">
        <v>10425</v>
      </c>
      <c r="J7508" s="5"/>
      <c r="K7508" s="2">
        <v>2266.21</v>
      </c>
      <c r="L7508" s="5"/>
      <c r="M7508" s="2">
        <f t="shared" si="117"/>
        <v>-1382543.6199999973</v>
      </c>
      <c r="P7508"/>
    </row>
    <row r="7509" spans="1:16" hidden="1">
      <c r="A7509" t="s">
        <v>10426</v>
      </c>
      <c r="B7509" s="1">
        <v>42153</v>
      </c>
      <c r="C7509" t="s">
        <v>11</v>
      </c>
      <c r="D7509">
        <v>1</v>
      </c>
      <c r="E7509" t="s">
        <v>10429</v>
      </c>
      <c r="F7509" t="s">
        <v>16</v>
      </c>
      <c r="G7509" t="s">
        <v>20</v>
      </c>
      <c r="H7509" t="s">
        <v>10430</v>
      </c>
      <c r="J7509" s="5"/>
      <c r="K7509" s="2">
        <v>400</v>
      </c>
      <c r="L7509" s="5"/>
      <c r="M7509" s="2">
        <f t="shared" si="117"/>
        <v>-1382943.6199999973</v>
      </c>
      <c r="P7509"/>
    </row>
    <row r="7510" spans="1:16" hidden="1">
      <c r="A7510" t="s">
        <v>10431</v>
      </c>
      <c r="B7510" s="1">
        <v>42153</v>
      </c>
      <c r="C7510" t="s">
        <v>200</v>
      </c>
      <c r="D7510">
        <v>1</v>
      </c>
      <c r="E7510" t="s">
        <v>10435</v>
      </c>
      <c r="F7510" t="s">
        <v>16</v>
      </c>
      <c r="G7510" t="s">
        <v>20</v>
      </c>
      <c r="H7510" t="s">
        <v>200</v>
      </c>
      <c r="J7510" s="5"/>
      <c r="K7510" s="2">
        <v>1025</v>
      </c>
      <c r="L7510" s="5"/>
      <c r="M7510" s="2">
        <f t="shared" si="117"/>
        <v>-1383968.6199999973</v>
      </c>
      <c r="P7510"/>
    </row>
    <row r="7511" spans="1:16" hidden="1">
      <c r="A7511" t="s">
        <v>10436</v>
      </c>
      <c r="B7511" s="1">
        <v>42153</v>
      </c>
      <c r="C7511" t="s">
        <v>195</v>
      </c>
      <c r="D7511">
        <v>1</v>
      </c>
      <c r="E7511" t="s">
        <v>10440</v>
      </c>
      <c r="F7511" t="s">
        <v>13</v>
      </c>
      <c r="G7511" t="s">
        <v>20</v>
      </c>
      <c r="H7511" t="s">
        <v>195</v>
      </c>
      <c r="J7511" s="5"/>
      <c r="K7511" s="2">
        <v>12557.21</v>
      </c>
      <c r="L7511" s="5"/>
      <c r="M7511" s="2">
        <f t="shared" si="117"/>
        <v>-1396525.8299999973</v>
      </c>
      <c r="P7511"/>
    </row>
    <row r="7512" spans="1:16" hidden="1">
      <c r="A7512" t="s">
        <v>10441</v>
      </c>
      <c r="B7512" s="1">
        <v>42153</v>
      </c>
      <c r="C7512" t="s">
        <v>18</v>
      </c>
      <c r="D7512">
        <v>1</v>
      </c>
      <c r="E7512" t="s">
        <v>10450</v>
      </c>
      <c r="F7512" t="s">
        <v>13</v>
      </c>
      <c r="G7512" t="s">
        <v>20</v>
      </c>
      <c r="H7512" t="s">
        <v>18</v>
      </c>
      <c r="J7512" s="5"/>
      <c r="K7512" s="2">
        <v>8447.41</v>
      </c>
      <c r="L7512" s="5"/>
      <c r="M7512" s="2">
        <f t="shared" si="117"/>
        <v>-1404973.2399999972</v>
      </c>
      <c r="P7512"/>
    </row>
    <row r="7513" spans="1:16" hidden="1">
      <c r="A7513" t="s">
        <v>32179</v>
      </c>
      <c r="B7513" s="1">
        <v>42153</v>
      </c>
      <c r="C7513" t="s">
        <v>27804</v>
      </c>
      <c r="D7513">
        <v>1</v>
      </c>
      <c r="E7513" t="s">
        <v>32191</v>
      </c>
      <c r="F7513" t="s">
        <v>13565</v>
      </c>
      <c r="G7513" t="s">
        <v>4</v>
      </c>
      <c r="H7513" t="s">
        <v>7347</v>
      </c>
      <c r="I7513" s="2">
        <v>588300</v>
      </c>
      <c r="J7513" s="5"/>
      <c r="L7513" s="5"/>
      <c r="M7513" s="2">
        <f t="shared" si="117"/>
        <v>-816673.2399999972</v>
      </c>
      <c r="P7513"/>
    </row>
    <row r="7514" spans="1:16" hidden="1">
      <c r="A7514" t="s">
        <v>32195</v>
      </c>
      <c r="B7514" s="1">
        <v>42153</v>
      </c>
      <c r="C7514" t="s">
        <v>32211</v>
      </c>
      <c r="D7514">
        <v>1</v>
      </c>
      <c r="E7514" t="s">
        <v>32212</v>
      </c>
      <c r="F7514" t="s">
        <v>13565</v>
      </c>
      <c r="G7514" t="s">
        <v>4</v>
      </c>
      <c r="H7514" t="s">
        <v>26743</v>
      </c>
      <c r="I7514" s="2">
        <v>1977.64</v>
      </c>
      <c r="J7514" s="5"/>
      <c r="L7514" s="5"/>
      <c r="M7514" s="2">
        <f t="shared" si="117"/>
        <v>-814695.59999999718</v>
      </c>
      <c r="P7514"/>
    </row>
    <row r="7515" spans="1:16" hidden="1">
      <c r="A7515" t="s">
        <v>32216</v>
      </c>
      <c r="B7515" s="1">
        <v>42153</v>
      </c>
      <c r="C7515" t="s">
        <v>32232</v>
      </c>
      <c r="D7515">
        <v>2</v>
      </c>
      <c r="E7515" t="s">
        <v>32233</v>
      </c>
      <c r="F7515" t="s">
        <v>7054</v>
      </c>
      <c r="G7515" t="s">
        <v>4</v>
      </c>
      <c r="H7515" t="s">
        <v>32234</v>
      </c>
      <c r="J7515" s="5"/>
      <c r="K7515" s="2">
        <v>348</v>
      </c>
      <c r="L7515" s="5"/>
      <c r="M7515" s="2">
        <f t="shared" si="117"/>
        <v>-815043.59999999718</v>
      </c>
      <c r="P7515"/>
    </row>
    <row r="7516" spans="1:16" hidden="1">
      <c r="A7516" t="s">
        <v>32216</v>
      </c>
      <c r="B7516" s="1">
        <v>42153</v>
      </c>
      <c r="C7516" t="s">
        <v>32232</v>
      </c>
      <c r="D7516">
        <v>2</v>
      </c>
      <c r="E7516" t="s">
        <v>32233</v>
      </c>
      <c r="F7516" t="s">
        <v>7054</v>
      </c>
      <c r="G7516" t="s">
        <v>4</v>
      </c>
      <c r="H7516" t="s">
        <v>32234</v>
      </c>
      <c r="I7516" s="2">
        <v>348</v>
      </c>
      <c r="J7516" s="5"/>
      <c r="L7516" s="5"/>
      <c r="M7516" s="2">
        <f t="shared" si="117"/>
        <v>-814695.59999999718</v>
      </c>
      <c r="P7516"/>
    </row>
    <row r="7517" spans="1:16" hidden="1">
      <c r="A7517" t="s">
        <v>32238</v>
      </c>
      <c r="B7517" s="1">
        <v>42153</v>
      </c>
      <c r="C7517" t="s">
        <v>32255</v>
      </c>
      <c r="D7517">
        <v>2</v>
      </c>
      <c r="E7517" t="s">
        <v>32256</v>
      </c>
      <c r="F7517" t="s">
        <v>7054</v>
      </c>
      <c r="G7517" t="s">
        <v>4</v>
      </c>
      <c r="H7517" t="s">
        <v>462</v>
      </c>
      <c r="J7517" s="5"/>
      <c r="K7517" s="2">
        <v>600</v>
      </c>
      <c r="L7517" s="5"/>
      <c r="M7517" s="2">
        <f t="shared" si="117"/>
        <v>-815295.59999999718</v>
      </c>
      <c r="P7517"/>
    </row>
    <row r="7518" spans="1:16" hidden="1">
      <c r="A7518" t="s">
        <v>32238</v>
      </c>
      <c r="B7518" s="1">
        <v>42153</v>
      </c>
      <c r="C7518" t="s">
        <v>32255</v>
      </c>
      <c r="D7518">
        <v>2</v>
      </c>
      <c r="E7518" t="s">
        <v>32256</v>
      </c>
      <c r="F7518" t="s">
        <v>7054</v>
      </c>
      <c r="G7518" t="s">
        <v>4</v>
      </c>
      <c r="H7518" t="s">
        <v>462</v>
      </c>
      <c r="I7518" s="2">
        <v>600.29999999999995</v>
      </c>
      <c r="J7518" s="5"/>
      <c r="L7518" s="5"/>
      <c r="M7518" s="2">
        <f t="shared" si="117"/>
        <v>-814695.29999999714</v>
      </c>
      <c r="P7518"/>
    </row>
    <row r="7519" spans="1:16" hidden="1">
      <c r="A7519" t="s">
        <v>32261</v>
      </c>
      <c r="B7519" s="1">
        <v>42153</v>
      </c>
      <c r="C7519" t="s">
        <v>19281</v>
      </c>
      <c r="D7519">
        <v>1</v>
      </c>
      <c r="E7519" t="s">
        <v>32277</v>
      </c>
      <c r="F7519" t="s">
        <v>13565</v>
      </c>
      <c r="G7519" t="s">
        <v>4</v>
      </c>
      <c r="H7519" t="s">
        <v>3505</v>
      </c>
      <c r="I7519" s="2">
        <v>5000</v>
      </c>
      <c r="J7519" s="5"/>
      <c r="L7519" s="5"/>
      <c r="M7519" s="2">
        <f t="shared" si="117"/>
        <v>-809695.29999999714</v>
      </c>
      <c r="P7519"/>
    </row>
    <row r="7520" spans="1:16" hidden="1">
      <c r="A7520" t="s">
        <v>32283</v>
      </c>
      <c r="B7520" s="1">
        <v>42153</v>
      </c>
      <c r="C7520" t="s">
        <v>18</v>
      </c>
      <c r="D7520">
        <v>2</v>
      </c>
      <c r="E7520" t="s">
        <v>32298</v>
      </c>
      <c r="F7520" t="s">
        <v>13559</v>
      </c>
      <c r="G7520" t="s">
        <v>479</v>
      </c>
      <c r="H7520" t="s">
        <v>911</v>
      </c>
      <c r="I7520" s="2">
        <v>1625</v>
      </c>
      <c r="J7520" s="5"/>
      <c r="L7520" s="5"/>
      <c r="M7520" s="2">
        <f t="shared" si="117"/>
        <v>-808070.29999999714</v>
      </c>
      <c r="P7520"/>
    </row>
    <row r="7521" spans="1:16" hidden="1">
      <c r="A7521" t="s">
        <v>32304</v>
      </c>
      <c r="B7521" s="1">
        <v>42153</v>
      </c>
      <c r="C7521" t="s">
        <v>18</v>
      </c>
      <c r="D7521">
        <v>2</v>
      </c>
      <c r="E7521" t="s">
        <v>32318</v>
      </c>
      <c r="F7521" t="s">
        <v>13559</v>
      </c>
      <c r="G7521" t="s">
        <v>313</v>
      </c>
      <c r="H7521" t="s">
        <v>3287</v>
      </c>
      <c r="I7521" s="2">
        <v>193.42</v>
      </c>
      <c r="J7521" s="5"/>
      <c r="L7521" s="5"/>
      <c r="M7521" s="2">
        <f t="shared" si="117"/>
        <v>-807876.87999999709</v>
      </c>
      <c r="P7521"/>
    </row>
    <row r="7522" spans="1:16" hidden="1">
      <c r="A7522" t="s">
        <v>32325</v>
      </c>
      <c r="B7522" s="1">
        <v>42153</v>
      </c>
      <c r="C7522" t="s">
        <v>32342</v>
      </c>
      <c r="D7522">
        <v>2</v>
      </c>
      <c r="E7522" t="s">
        <v>32343</v>
      </c>
      <c r="F7522" t="s">
        <v>7054</v>
      </c>
      <c r="G7522" t="s">
        <v>4</v>
      </c>
      <c r="H7522" t="s">
        <v>18352</v>
      </c>
      <c r="I7522" s="2">
        <v>1025</v>
      </c>
      <c r="J7522" s="5"/>
      <c r="L7522" s="5"/>
      <c r="M7522" s="2">
        <f t="shared" si="117"/>
        <v>-806851.87999999709</v>
      </c>
      <c r="P7522"/>
    </row>
    <row r="7523" spans="1:16" hidden="1">
      <c r="A7523" t="s">
        <v>32350</v>
      </c>
      <c r="B7523" s="1">
        <v>42153</v>
      </c>
      <c r="C7523" t="s">
        <v>32365</v>
      </c>
      <c r="D7523">
        <v>2</v>
      </c>
      <c r="E7523" t="s">
        <v>32366</v>
      </c>
      <c r="F7523" t="s">
        <v>7054</v>
      </c>
      <c r="G7523" t="s">
        <v>4</v>
      </c>
      <c r="H7523" t="s">
        <v>24535</v>
      </c>
      <c r="I7523" s="2">
        <v>1839.99</v>
      </c>
      <c r="J7523" s="5"/>
      <c r="L7523" s="5"/>
      <c r="M7523" s="2">
        <f t="shared" si="117"/>
        <v>-805011.8899999971</v>
      </c>
      <c r="P7523"/>
    </row>
    <row r="7524" spans="1:16" hidden="1">
      <c r="A7524" t="s">
        <v>32372</v>
      </c>
      <c r="B7524" s="1">
        <v>42153</v>
      </c>
      <c r="C7524" t="s">
        <v>10052</v>
      </c>
      <c r="D7524">
        <v>2</v>
      </c>
      <c r="E7524" t="s">
        <v>32387</v>
      </c>
      <c r="F7524" t="s">
        <v>7054</v>
      </c>
      <c r="G7524" t="s">
        <v>4</v>
      </c>
      <c r="H7524" t="s">
        <v>7375</v>
      </c>
      <c r="I7524" s="2">
        <v>19476.66</v>
      </c>
      <c r="J7524" s="5"/>
      <c r="L7524" s="5"/>
      <c r="M7524" s="2">
        <f t="shared" si="117"/>
        <v>-785535.22999999707</v>
      </c>
      <c r="P7524"/>
    </row>
    <row r="7525" spans="1:16" hidden="1">
      <c r="A7525" t="s">
        <v>32392</v>
      </c>
      <c r="B7525" s="1">
        <v>42153</v>
      </c>
      <c r="C7525" t="s">
        <v>10052</v>
      </c>
      <c r="D7525">
        <v>2</v>
      </c>
      <c r="E7525" t="s">
        <v>32404</v>
      </c>
      <c r="F7525" t="s">
        <v>7054</v>
      </c>
      <c r="G7525" t="s">
        <v>4</v>
      </c>
      <c r="H7525" t="s">
        <v>7375</v>
      </c>
      <c r="J7525" s="5"/>
      <c r="K7525" s="2">
        <v>19447.7</v>
      </c>
      <c r="L7525" s="5"/>
      <c r="M7525" s="2">
        <f t="shared" si="117"/>
        <v>-804982.92999999702</v>
      </c>
      <c r="P7525"/>
    </row>
    <row r="7526" spans="1:16" hidden="1">
      <c r="A7526" t="s">
        <v>32392</v>
      </c>
      <c r="B7526" s="1">
        <v>42153</v>
      </c>
      <c r="C7526" t="s">
        <v>10052</v>
      </c>
      <c r="D7526">
        <v>2</v>
      </c>
      <c r="E7526" t="s">
        <v>32404</v>
      </c>
      <c r="F7526" t="s">
        <v>7054</v>
      </c>
      <c r="G7526" t="s">
        <v>4</v>
      </c>
      <c r="H7526" t="s">
        <v>7375</v>
      </c>
      <c r="I7526" s="2">
        <v>19476.66</v>
      </c>
      <c r="J7526" s="5"/>
      <c r="L7526" s="5"/>
      <c r="M7526" s="2">
        <f t="shared" si="117"/>
        <v>-785506.26999999699</v>
      </c>
      <c r="P7526"/>
    </row>
    <row r="7527" spans="1:16" hidden="1">
      <c r="A7527" t="s">
        <v>32410</v>
      </c>
      <c r="B7527" s="1">
        <v>42153</v>
      </c>
      <c r="C7527" t="s">
        <v>10052</v>
      </c>
      <c r="D7527">
        <v>2</v>
      </c>
      <c r="E7527" t="s">
        <v>32428</v>
      </c>
      <c r="F7527" t="s">
        <v>7054</v>
      </c>
      <c r="G7527" t="s">
        <v>4</v>
      </c>
      <c r="H7527" t="s">
        <v>7375</v>
      </c>
      <c r="J7527" s="5"/>
      <c r="K7527" s="2">
        <v>16447.7</v>
      </c>
      <c r="L7527" s="5"/>
      <c r="M7527" s="2">
        <f t="shared" si="117"/>
        <v>-801953.96999999695</v>
      </c>
      <c r="P7527"/>
    </row>
    <row r="7528" spans="1:16" hidden="1">
      <c r="A7528" t="s">
        <v>32410</v>
      </c>
      <c r="B7528" s="1">
        <v>42153</v>
      </c>
      <c r="C7528" t="s">
        <v>10052</v>
      </c>
      <c r="D7528">
        <v>2</v>
      </c>
      <c r="E7528" t="s">
        <v>32428</v>
      </c>
      <c r="F7528" t="s">
        <v>7054</v>
      </c>
      <c r="G7528" t="s">
        <v>4</v>
      </c>
      <c r="H7528" t="s">
        <v>7375</v>
      </c>
      <c r="I7528" s="2">
        <v>19476.66</v>
      </c>
      <c r="J7528" s="5"/>
      <c r="L7528" s="5"/>
      <c r="M7528" s="2">
        <f t="shared" si="117"/>
        <v>-782477.30999999691</v>
      </c>
      <c r="P7528"/>
    </row>
    <row r="7529" spans="1:16" hidden="1">
      <c r="A7529" t="s">
        <v>32433</v>
      </c>
      <c r="B7529" s="1">
        <v>42153</v>
      </c>
      <c r="C7529" t="s">
        <v>6</v>
      </c>
      <c r="D7529">
        <v>1</v>
      </c>
      <c r="E7529" t="s">
        <v>32448</v>
      </c>
      <c r="F7529" t="s">
        <v>13610</v>
      </c>
      <c r="G7529" t="s">
        <v>4</v>
      </c>
      <c r="H7529" t="s">
        <v>8000</v>
      </c>
      <c r="I7529" s="2">
        <v>11152.77</v>
      </c>
      <c r="J7529" s="5"/>
      <c r="L7529" s="5"/>
      <c r="M7529" s="2">
        <f t="shared" si="117"/>
        <v>-771324.53999999689</v>
      </c>
      <c r="P7529"/>
    </row>
    <row r="7530" spans="1:16" hidden="1">
      <c r="A7530" t="s">
        <v>32452</v>
      </c>
      <c r="B7530" s="1">
        <v>42153</v>
      </c>
      <c r="C7530" t="s">
        <v>43</v>
      </c>
      <c r="D7530">
        <v>2</v>
      </c>
      <c r="E7530" t="s">
        <v>32467</v>
      </c>
      <c r="F7530" t="s">
        <v>13559</v>
      </c>
      <c r="G7530" t="s">
        <v>479</v>
      </c>
      <c r="H7530" t="s">
        <v>10067</v>
      </c>
      <c r="I7530" s="2">
        <v>6500</v>
      </c>
      <c r="J7530" s="5"/>
      <c r="L7530" s="5"/>
      <c r="M7530" s="2">
        <f t="shared" si="117"/>
        <v>-764824.53999999689</v>
      </c>
      <c r="P7530"/>
    </row>
    <row r="7531" spans="1:16" hidden="1">
      <c r="A7531" t="s">
        <v>32473</v>
      </c>
      <c r="B7531" s="1">
        <v>42153</v>
      </c>
      <c r="C7531" t="s">
        <v>43</v>
      </c>
      <c r="D7531">
        <v>2</v>
      </c>
      <c r="E7531" t="s">
        <v>32488</v>
      </c>
      <c r="F7531" t="s">
        <v>13559</v>
      </c>
      <c r="G7531" t="s">
        <v>313</v>
      </c>
      <c r="H7531" t="s">
        <v>10067</v>
      </c>
      <c r="I7531" s="2">
        <v>12500</v>
      </c>
      <c r="J7531" s="5"/>
      <c r="L7531" s="5"/>
      <c r="M7531" s="2">
        <f t="shared" si="117"/>
        <v>-752324.53999999689</v>
      </c>
      <c r="P7531"/>
    </row>
    <row r="7532" spans="1:16" hidden="1">
      <c r="A7532" t="s">
        <v>32493</v>
      </c>
      <c r="B7532" s="1">
        <v>42153</v>
      </c>
      <c r="C7532" t="s">
        <v>32510</v>
      </c>
      <c r="D7532">
        <v>2</v>
      </c>
      <c r="E7532" t="s">
        <v>32511</v>
      </c>
      <c r="F7532" t="s">
        <v>7054</v>
      </c>
      <c r="G7532" t="s">
        <v>4</v>
      </c>
      <c r="H7532" t="s">
        <v>32512</v>
      </c>
      <c r="I7532" s="2">
        <v>1840</v>
      </c>
      <c r="J7532" s="5"/>
      <c r="L7532" s="5"/>
      <c r="M7532" s="2">
        <f t="shared" si="117"/>
        <v>-750484.53999999689</v>
      </c>
      <c r="P7532"/>
    </row>
    <row r="7533" spans="1:16" hidden="1">
      <c r="A7533" t="s">
        <v>32518</v>
      </c>
      <c r="B7533" s="1">
        <v>42153</v>
      </c>
      <c r="C7533" t="s">
        <v>18</v>
      </c>
      <c r="D7533">
        <v>2</v>
      </c>
      <c r="E7533" t="s">
        <v>32532</v>
      </c>
      <c r="F7533" t="s">
        <v>13559</v>
      </c>
      <c r="G7533" t="s">
        <v>313</v>
      </c>
      <c r="H7533" t="s">
        <v>14689</v>
      </c>
      <c r="I7533" s="2">
        <v>617.17999999999995</v>
      </c>
      <c r="J7533" s="5"/>
      <c r="L7533" s="5"/>
      <c r="M7533" s="2">
        <f t="shared" si="117"/>
        <v>-749867.35999999684</v>
      </c>
      <c r="P7533"/>
    </row>
    <row r="7534" spans="1:16" hidden="1">
      <c r="A7534" t="s">
        <v>32538</v>
      </c>
      <c r="B7534" s="1">
        <v>42153</v>
      </c>
      <c r="C7534" t="s">
        <v>1802</v>
      </c>
      <c r="D7534">
        <v>2</v>
      </c>
      <c r="E7534" t="s">
        <v>32551</v>
      </c>
      <c r="F7534" t="s">
        <v>13559</v>
      </c>
      <c r="G7534" t="s">
        <v>479</v>
      </c>
      <c r="H7534" t="s">
        <v>7568</v>
      </c>
      <c r="I7534" s="2">
        <v>1092.1099999999999</v>
      </c>
      <c r="J7534" s="5"/>
      <c r="L7534" s="5"/>
      <c r="M7534" s="2">
        <f t="shared" si="117"/>
        <v>-748775.24999999686</v>
      </c>
      <c r="P7534"/>
    </row>
    <row r="7535" spans="1:16" hidden="1">
      <c r="A7535" t="s">
        <v>32558</v>
      </c>
      <c r="B7535" s="1">
        <v>42153</v>
      </c>
      <c r="C7535" t="s">
        <v>1802</v>
      </c>
      <c r="D7535">
        <v>2</v>
      </c>
      <c r="E7535" t="s">
        <v>32569</v>
      </c>
      <c r="F7535" t="s">
        <v>13559</v>
      </c>
      <c r="G7535" t="s">
        <v>479</v>
      </c>
      <c r="H7535" t="s">
        <v>15798</v>
      </c>
      <c r="I7535" s="2">
        <v>932.34</v>
      </c>
      <c r="J7535" s="5"/>
      <c r="L7535" s="5"/>
      <c r="M7535" s="2">
        <f t="shared" si="117"/>
        <v>-747842.90999999689</v>
      </c>
      <c r="P7535"/>
    </row>
    <row r="7536" spans="1:16" hidden="1">
      <c r="A7536" t="s">
        <v>32574</v>
      </c>
      <c r="B7536" s="1">
        <v>42153</v>
      </c>
      <c r="C7536" t="s">
        <v>30276</v>
      </c>
      <c r="D7536">
        <v>1</v>
      </c>
      <c r="E7536" t="s">
        <v>32589</v>
      </c>
      <c r="F7536" t="s">
        <v>13565</v>
      </c>
      <c r="G7536" t="s">
        <v>4</v>
      </c>
      <c r="H7536" t="s">
        <v>27526</v>
      </c>
      <c r="I7536" s="2">
        <v>20034.439999999999</v>
      </c>
      <c r="J7536" s="5"/>
      <c r="L7536" s="5"/>
      <c r="M7536" s="2">
        <f t="shared" si="117"/>
        <v>-727808.46999999695</v>
      </c>
      <c r="P7536"/>
    </row>
    <row r="7537" spans="1:16" hidden="1">
      <c r="A7537" t="s">
        <v>32595</v>
      </c>
      <c r="B7537" s="1">
        <v>42153</v>
      </c>
      <c r="C7537" t="s">
        <v>32609</v>
      </c>
      <c r="D7537">
        <v>2</v>
      </c>
      <c r="E7537" t="s">
        <v>32610</v>
      </c>
      <c r="F7537" t="s">
        <v>7054</v>
      </c>
      <c r="G7537" t="s">
        <v>4</v>
      </c>
      <c r="H7537" t="s">
        <v>5041</v>
      </c>
      <c r="I7537" s="2">
        <v>4718.72</v>
      </c>
      <c r="J7537" s="5"/>
      <c r="L7537" s="5"/>
      <c r="M7537" s="2">
        <f t="shared" si="117"/>
        <v>-723089.74999999697</v>
      </c>
      <c r="P7537"/>
    </row>
    <row r="7538" spans="1:16" hidden="1">
      <c r="A7538" t="s">
        <v>32619</v>
      </c>
      <c r="B7538" s="1">
        <v>42153</v>
      </c>
      <c r="C7538" t="s">
        <v>32635</v>
      </c>
      <c r="D7538">
        <v>2</v>
      </c>
      <c r="E7538" t="s">
        <v>32636</v>
      </c>
      <c r="F7538" t="s">
        <v>7054</v>
      </c>
      <c r="G7538" t="s">
        <v>4</v>
      </c>
      <c r="H7538" t="s">
        <v>32637</v>
      </c>
      <c r="I7538" s="2">
        <v>1025</v>
      </c>
      <c r="J7538" s="5"/>
      <c r="L7538" s="5"/>
      <c r="M7538" s="2">
        <f t="shared" si="117"/>
        <v>-722064.74999999697</v>
      </c>
      <c r="P7538"/>
    </row>
    <row r="7539" spans="1:16" hidden="1">
      <c r="A7539" t="s">
        <v>32642</v>
      </c>
      <c r="B7539" s="1">
        <v>42153</v>
      </c>
      <c r="C7539" t="s">
        <v>32657</v>
      </c>
      <c r="D7539">
        <v>2</v>
      </c>
      <c r="E7539" t="s">
        <v>32658</v>
      </c>
      <c r="F7539" t="s">
        <v>7054</v>
      </c>
      <c r="G7539" t="s">
        <v>4</v>
      </c>
      <c r="H7539" t="s">
        <v>32659</v>
      </c>
      <c r="I7539" s="2">
        <v>1025</v>
      </c>
      <c r="J7539" s="5"/>
      <c r="L7539" s="5"/>
      <c r="M7539" s="2">
        <f t="shared" si="117"/>
        <v>-721039.74999999697</v>
      </c>
      <c r="P7539"/>
    </row>
    <row r="7540" spans="1:16" hidden="1">
      <c r="A7540" t="s">
        <v>32665</v>
      </c>
      <c r="B7540" s="1">
        <v>42153</v>
      </c>
      <c r="C7540" t="s">
        <v>32681</v>
      </c>
      <c r="D7540">
        <v>2</v>
      </c>
      <c r="E7540" t="s">
        <v>32682</v>
      </c>
      <c r="F7540" t="s">
        <v>7054</v>
      </c>
      <c r="G7540" t="s">
        <v>4</v>
      </c>
      <c r="H7540" t="s">
        <v>435</v>
      </c>
      <c r="I7540" s="2">
        <v>1839.99</v>
      </c>
      <c r="J7540" s="5"/>
      <c r="L7540" s="5"/>
      <c r="M7540" s="2">
        <f t="shared" si="117"/>
        <v>-719199.75999999698</v>
      </c>
      <c r="P7540"/>
    </row>
    <row r="7541" spans="1:16" hidden="1">
      <c r="A7541" t="s">
        <v>32689</v>
      </c>
      <c r="B7541" s="1">
        <v>42153</v>
      </c>
      <c r="C7541" t="s">
        <v>32704</v>
      </c>
      <c r="D7541">
        <v>2</v>
      </c>
      <c r="E7541" t="s">
        <v>32705</v>
      </c>
      <c r="F7541" t="s">
        <v>7054</v>
      </c>
      <c r="G7541" t="s">
        <v>20</v>
      </c>
      <c r="H7541" t="s">
        <v>21397</v>
      </c>
      <c r="I7541" s="2">
        <v>1025</v>
      </c>
      <c r="J7541" s="5"/>
      <c r="L7541" s="5"/>
      <c r="M7541" s="2">
        <f t="shared" si="117"/>
        <v>-718174.75999999698</v>
      </c>
      <c r="P7541"/>
    </row>
    <row r="7542" spans="1:16" hidden="1">
      <c r="A7542" t="s">
        <v>32710</v>
      </c>
      <c r="B7542" s="1">
        <v>42153</v>
      </c>
      <c r="C7542" t="s">
        <v>32726</v>
      </c>
      <c r="D7542">
        <v>2</v>
      </c>
      <c r="E7542" t="s">
        <v>32727</v>
      </c>
      <c r="F7542" t="s">
        <v>7054</v>
      </c>
      <c r="G7542" t="s">
        <v>20</v>
      </c>
      <c r="H7542" t="s">
        <v>15615</v>
      </c>
      <c r="I7542" s="2">
        <v>4100</v>
      </c>
      <c r="J7542" s="5"/>
      <c r="L7542" s="5"/>
      <c r="M7542" s="2">
        <f t="shared" si="117"/>
        <v>-714074.75999999698</v>
      </c>
      <c r="P7542"/>
    </row>
    <row r="7543" spans="1:16" hidden="1">
      <c r="A7543" t="s">
        <v>32734</v>
      </c>
      <c r="B7543" s="1">
        <v>42153</v>
      </c>
      <c r="C7543" t="s">
        <v>10260</v>
      </c>
      <c r="D7543">
        <v>2</v>
      </c>
      <c r="E7543" t="s">
        <v>32749</v>
      </c>
      <c r="F7543" t="s">
        <v>7054</v>
      </c>
      <c r="G7543" t="s">
        <v>20</v>
      </c>
      <c r="H7543" t="s">
        <v>1989</v>
      </c>
      <c r="I7543" s="2">
        <v>1025</v>
      </c>
      <c r="J7543" s="5"/>
      <c r="L7543" s="5"/>
      <c r="M7543" s="2">
        <f t="shared" si="117"/>
        <v>-713049.75999999698</v>
      </c>
      <c r="P7543"/>
    </row>
    <row r="7544" spans="1:16" hidden="1">
      <c r="A7544" t="s">
        <v>32757</v>
      </c>
      <c r="B7544" s="1">
        <v>42153</v>
      </c>
      <c r="C7544" t="s">
        <v>4654</v>
      </c>
      <c r="D7544">
        <v>2</v>
      </c>
      <c r="E7544" t="s">
        <v>32773</v>
      </c>
      <c r="F7544" t="s">
        <v>13559</v>
      </c>
      <c r="G7544" t="s">
        <v>313</v>
      </c>
      <c r="H7544" t="s">
        <v>2497</v>
      </c>
      <c r="I7544" s="2">
        <v>2803.07</v>
      </c>
      <c r="J7544" s="5"/>
      <c r="L7544" s="5"/>
      <c r="M7544" s="2">
        <f t="shared" si="117"/>
        <v>-710246.68999999703</v>
      </c>
      <c r="P7544"/>
    </row>
    <row r="7545" spans="1:16" hidden="1">
      <c r="A7545" t="s">
        <v>32779</v>
      </c>
      <c r="B7545" s="1">
        <v>42153</v>
      </c>
      <c r="C7545" t="s">
        <v>32794</v>
      </c>
      <c r="D7545">
        <v>2</v>
      </c>
      <c r="E7545" t="s">
        <v>32795</v>
      </c>
      <c r="F7545" t="s">
        <v>7054</v>
      </c>
      <c r="G7545" t="s">
        <v>20</v>
      </c>
      <c r="H7545" t="s">
        <v>8901</v>
      </c>
      <c r="I7545" s="2">
        <v>1025</v>
      </c>
      <c r="J7545" s="5"/>
      <c r="L7545" s="5"/>
      <c r="M7545" s="2">
        <f t="shared" si="117"/>
        <v>-709221.68999999703</v>
      </c>
      <c r="P7545"/>
    </row>
    <row r="7546" spans="1:16" hidden="1">
      <c r="A7546" t="s">
        <v>32801</v>
      </c>
      <c r="B7546" s="1">
        <v>42153</v>
      </c>
      <c r="C7546" t="s">
        <v>1802</v>
      </c>
      <c r="D7546">
        <v>2</v>
      </c>
      <c r="E7546" t="s">
        <v>32818</v>
      </c>
      <c r="F7546" t="s">
        <v>13559</v>
      </c>
      <c r="G7546" t="s">
        <v>479</v>
      </c>
      <c r="H7546" t="s">
        <v>19250</v>
      </c>
      <c r="I7546" s="2">
        <v>128.94999999999999</v>
      </c>
      <c r="J7546" s="5"/>
      <c r="L7546" s="5"/>
      <c r="M7546" s="2">
        <f t="shared" si="117"/>
        <v>-709092.73999999708</v>
      </c>
      <c r="P7546"/>
    </row>
    <row r="7547" spans="1:16" hidden="1">
      <c r="A7547" t="s">
        <v>32825</v>
      </c>
      <c r="B7547" s="1">
        <v>42153</v>
      </c>
      <c r="C7547" t="s">
        <v>32844</v>
      </c>
      <c r="D7547">
        <v>2</v>
      </c>
      <c r="E7547" t="s">
        <v>32845</v>
      </c>
      <c r="F7547" t="s">
        <v>13559</v>
      </c>
      <c r="G7547" t="s">
        <v>313</v>
      </c>
      <c r="H7547" t="s">
        <v>6235</v>
      </c>
      <c r="J7547" s="5"/>
      <c r="K7547" s="2">
        <v>1291.29</v>
      </c>
      <c r="L7547" s="5"/>
      <c r="M7547" s="2">
        <f t="shared" si="117"/>
        <v>-710384.02999999712</v>
      </c>
      <c r="P7547"/>
    </row>
    <row r="7548" spans="1:16" hidden="1">
      <c r="A7548" t="s">
        <v>32825</v>
      </c>
      <c r="B7548" s="1">
        <v>42153</v>
      </c>
      <c r="C7548" t="s">
        <v>32844</v>
      </c>
      <c r="D7548">
        <v>2</v>
      </c>
      <c r="E7548" t="s">
        <v>32845</v>
      </c>
      <c r="F7548" t="s">
        <v>13559</v>
      </c>
      <c r="G7548" t="s">
        <v>313</v>
      </c>
      <c r="H7548" t="s">
        <v>6235</v>
      </c>
      <c r="I7548" s="2">
        <v>2234.7399999999998</v>
      </c>
      <c r="J7548" s="5"/>
      <c r="L7548" s="5"/>
      <c r="M7548" s="2">
        <f t="shared" si="117"/>
        <v>-708149.28999999713</v>
      </c>
      <c r="P7548"/>
    </row>
    <row r="7549" spans="1:16" hidden="1">
      <c r="A7549" t="s">
        <v>32851</v>
      </c>
      <c r="B7549" s="1">
        <v>42153</v>
      </c>
      <c r="C7549" t="s">
        <v>1419</v>
      </c>
      <c r="D7549">
        <v>2</v>
      </c>
      <c r="E7549" t="s">
        <v>32866</v>
      </c>
      <c r="F7549" t="s">
        <v>13559</v>
      </c>
      <c r="G7549" t="s">
        <v>479</v>
      </c>
      <c r="H7549" t="s">
        <v>10430</v>
      </c>
      <c r="I7549" s="2">
        <v>2666.21</v>
      </c>
      <c r="J7549" s="5"/>
      <c r="L7549" s="5"/>
      <c r="M7549" s="2">
        <f t="shared" si="117"/>
        <v>-705483.07999999716</v>
      </c>
      <c r="P7549"/>
    </row>
    <row r="7550" spans="1:16" hidden="1">
      <c r="A7550" t="s">
        <v>32872</v>
      </c>
      <c r="B7550" s="1">
        <v>42153</v>
      </c>
      <c r="C7550" t="s">
        <v>32888</v>
      </c>
      <c r="D7550">
        <v>2</v>
      </c>
      <c r="E7550" t="s">
        <v>32889</v>
      </c>
      <c r="F7550" t="s">
        <v>7054</v>
      </c>
      <c r="G7550" t="s">
        <v>20</v>
      </c>
      <c r="H7550" t="s">
        <v>18144</v>
      </c>
      <c r="I7550" s="2">
        <v>2105.0100000000002</v>
      </c>
      <c r="J7550" s="5"/>
      <c r="L7550" s="5"/>
      <c r="M7550" s="2">
        <f t="shared" si="117"/>
        <v>-703378.06999999715</v>
      </c>
      <c r="P7550"/>
    </row>
    <row r="7551" spans="1:16" hidden="1">
      <c r="A7551" t="s">
        <v>32896</v>
      </c>
      <c r="B7551" s="1">
        <v>42153</v>
      </c>
      <c r="C7551" t="s">
        <v>32911</v>
      </c>
      <c r="D7551">
        <v>2</v>
      </c>
      <c r="E7551" t="s">
        <v>32912</v>
      </c>
      <c r="F7551" t="s">
        <v>7054</v>
      </c>
      <c r="G7551" t="s">
        <v>20</v>
      </c>
      <c r="H7551" t="s">
        <v>6640</v>
      </c>
      <c r="I7551" s="2">
        <v>1025</v>
      </c>
      <c r="J7551" s="5"/>
      <c r="L7551" s="5"/>
      <c r="M7551" s="2">
        <f t="shared" si="117"/>
        <v>-702353.06999999715</v>
      </c>
      <c r="P7551"/>
    </row>
    <row r="7552" spans="1:16" hidden="1">
      <c r="A7552" t="s">
        <v>32918</v>
      </c>
      <c r="B7552" s="1">
        <v>42153</v>
      </c>
      <c r="C7552" t="s">
        <v>32933</v>
      </c>
      <c r="D7552">
        <v>2</v>
      </c>
      <c r="E7552" t="s">
        <v>32934</v>
      </c>
      <c r="F7552" t="s">
        <v>7054</v>
      </c>
      <c r="G7552" t="s">
        <v>20</v>
      </c>
      <c r="H7552" t="s">
        <v>6235</v>
      </c>
      <c r="I7552" s="2">
        <v>200.01</v>
      </c>
      <c r="J7552" s="5"/>
      <c r="L7552" s="5"/>
      <c r="M7552" s="2">
        <f t="shared" si="117"/>
        <v>-702153.05999999715</v>
      </c>
      <c r="P7552"/>
    </row>
    <row r="7553" spans="1:16" hidden="1">
      <c r="A7553" t="s">
        <v>32940</v>
      </c>
      <c r="B7553" s="1">
        <v>42153</v>
      </c>
      <c r="C7553" t="s">
        <v>32954</v>
      </c>
      <c r="D7553">
        <v>2</v>
      </c>
      <c r="E7553" t="s">
        <v>32955</v>
      </c>
      <c r="F7553" t="s">
        <v>7054</v>
      </c>
      <c r="G7553" t="s">
        <v>20</v>
      </c>
      <c r="H7553" t="s">
        <v>7477</v>
      </c>
      <c r="J7553" s="5"/>
      <c r="K7553" s="2">
        <v>2262.2800000000002</v>
      </c>
      <c r="L7553" s="5"/>
      <c r="M7553" s="2">
        <f t="shared" si="117"/>
        <v>-704415.33999999717</v>
      </c>
      <c r="P7553"/>
    </row>
    <row r="7554" spans="1:16" hidden="1">
      <c r="A7554" t="s">
        <v>32940</v>
      </c>
      <c r="B7554" s="1">
        <v>42153</v>
      </c>
      <c r="C7554" t="s">
        <v>32954</v>
      </c>
      <c r="D7554">
        <v>2</v>
      </c>
      <c r="E7554" t="s">
        <v>32955</v>
      </c>
      <c r="F7554" t="s">
        <v>7054</v>
      </c>
      <c r="G7554" t="s">
        <v>20</v>
      </c>
      <c r="H7554" t="s">
        <v>7477</v>
      </c>
      <c r="I7554" s="2">
        <v>3287.29</v>
      </c>
      <c r="J7554" s="5"/>
      <c r="L7554" s="5"/>
      <c r="M7554" s="2">
        <f t="shared" si="117"/>
        <v>-701128.04999999714</v>
      </c>
      <c r="P7554"/>
    </row>
    <row r="7555" spans="1:16" hidden="1">
      <c r="A7555" t="s">
        <v>32963</v>
      </c>
      <c r="B7555" s="1">
        <v>42153</v>
      </c>
      <c r="C7555" t="s">
        <v>32977</v>
      </c>
      <c r="D7555">
        <v>2</v>
      </c>
      <c r="E7555" t="s">
        <v>32978</v>
      </c>
      <c r="F7555" t="s">
        <v>7054</v>
      </c>
      <c r="G7555" t="s">
        <v>20</v>
      </c>
      <c r="H7555" t="s">
        <v>32979</v>
      </c>
      <c r="I7555" s="2">
        <v>1025</v>
      </c>
      <c r="J7555" s="5"/>
      <c r="L7555" s="5"/>
      <c r="M7555" s="2">
        <f t="shared" si="117"/>
        <v>-700103.04999999714</v>
      </c>
      <c r="P7555"/>
    </row>
    <row r="7556" spans="1:16" hidden="1">
      <c r="A7556" t="s">
        <v>32985</v>
      </c>
      <c r="B7556" s="1">
        <v>42153</v>
      </c>
      <c r="C7556" t="s">
        <v>33001</v>
      </c>
      <c r="D7556">
        <v>2</v>
      </c>
      <c r="E7556" t="s">
        <v>33002</v>
      </c>
      <c r="F7556" t="s">
        <v>13559</v>
      </c>
      <c r="G7556" t="s">
        <v>479</v>
      </c>
      <c r="H7556" t="s">
        <v>9709</v>
      </c>
      <c r="J7556" s="5"/>
      <c r="K7556" s="2">
        <v>3604.24</v>
      </c>
      <c r="L7556" s="5"/>
      <c r="M7556" s="2">
        <f t="shared" si="117"/>
        <v>-703707.28999999713</v>
      </c>
      <c r="P7556"/>
    </row>
    <row r="7557" spans="1:16" hidden="1">
      <c r="A7557" t="s">
        <v>32985</v>
      </c>
      <c r="B7557" s="1">
        <v>42153</v>
      </c>
      <c r="C7557" t="s">
        <v>33001</v>
      </c>
      <c r="D7557">
        <v>2</v>
      </c>
      <c r="E7557" t="s">
        <v>33002</v>
      </c>
      <c r="F7557" t="s">
        <v>13559</v>
      </c>
      <c r="G7557" t="s">
        <v>479</v>
      </c>
      <c r="H7557" t="s">
        <v>9709</v>
      </c>
      <c r="I7557" s="2">
        <v>3604.24</v>
      </c>
      <c r="J7557" s="5"/>
      <c r="L7557" s="5"/>
      <c r="M7557" s="2">
        <f t="shared" si="117"/>
        <v>-700103.04999999714</v>
      </c>
      <c r="P7557"/>
    </row>
    <row r="7558" spans="1:16" hidden="1">
      <c r="A7558" t="s">
        <v>33007</v>
      </c>
      <c r="B7558" s="1">
        <v>42153</v>
      </c>
      <c r="C7558" t="s">
        <v>1419</v>
      </c>
      <c r="D7558">
        <v>2</v>
      </c>
      <c r="E7558" t="s">
        <v>33022</v>
      </c>
      <c r="F7558" t="s">
        <v>13559</v>
      </c>
      <c r="G7558" t="s">
        <v>479</v>
      </c>
      <c r="H7558" t="s">
        <v>2079</v>
      </c>
      <c r="I7558" s="2">
        <v>1663.41</v>
      </c>
      <c r="J7558" s="5"/>
      <c r="L7558" s="5"/>
      <c r="M7558" s="2">
        <f t="shared" si="117"/>
        <v>-698439.6399999971</v>
      </c>
      <c r="P7558"/>
    </row>
    <row r="7559" spans="1:16" hidden="1">
      <c r="A7559" t="s">
        <v>33028</v>
      </c>
      <c r="B7559" s="1">
        <v>42153</v>
      </c>
      <c r="C7559" t="s">
        <v>33042</v>
      </c>
      <c r="D7559">
        <v>2</v>
      </c>
      <c r="E7559" t="s">
        <v>33043</v>
      </c>
      <c r="F7559" t="s">
        <v>7054</v>
      </c>
      <c r="G7559" t="s">
        <v>20</v>
      </c>
      <c r="H7559" t="s">
        <v>33044</v>
      </c>
      <c r="I7559" s="2">
        <v>1840</v>
      </c>
      <c r="J7559" s="5"/>
      <c r="L7559" s="5"/>
      <c r="M7559" s="2">
        <f t="shared" si="117"/>
        <v>-696599.6399999971</v>
      </c>
      <c r="P7559"/>
    </row>
    <row r="7560" spans="1:16" hidden="1">
      <c r="A7560" t="s">
        <v>33051</v>
      </c>
      <c r="B7560" s="1">
        <v>42153</v>
      </c>
      <c r="C7560" t="s">
        <v>28258</v>
      </c>
      <c r="D7560">
        <v>1</v>
      </c>
      <c r="E7560" t="s">
        <v>33064</v>
      </c>
      <c r="F7560" t="s">
        <v>13565</v>
      </c>
      <c r="G7560" t="s">
        <v>20</v>
      </c>
      <c r="H7560" t="s">
        <v>28260</v>
      </c>
      <c r="I7560" s="2">
        <v>130000</v>
      </c>
      <c r="J7560" s="5"/>
      <c r="L7560" s="5"/>
      <c r="M7560" s="2">
        <f t="shared" si="117"/>
        <v>-566599.6399999971</v>
      </c>
      <c r="P7560"/>
    </row>
    <row r="7561" spans="1:16" hidden="1">
      <c r="A7561" t="s">
        <v>33069</v>
      </c>
      <c r="B7561" s="1">
        <v>42153</v>
      </c>
      <c r="C7561" t="s">
        <v>13607</v>
      </c>
      <c r="D7561">
        <v>1</v>
      </c>
      <c r="E7561" t="s">
        <v>33083</v>
      </c>
      <c r="F7561" t="s">
        <v>13565</v>
      </c>
      <c r="G7561" t="s">
        <v>20</v>
      </c>
      <c r="H7561" t="s">
        <v>8169</v>
      </c>
      <c r="I7561" s="2">
        <v>567400</v>
      </c>
      <c r="J7561" s="5"/>
      <c r="L7561" s="5"/>
      <c r="M7561" s="2">
        <f t="shared" ref="M7561:M7624" si="118">+M7560+I7561-K7561</f>
        <v>800.36000000289641</v>
      </c>
      <c r="P7561"/>
    </row>
    <row r="7562" spans="1:16" hidden="1">
      <c r="A7562" t="s">
        <v>33089</v>
      </c>
      <c r="B7562" s="1">
        <v>42153</v>
      </c>
      <c r="C7562" t="s">
        <v>33102</v>
      </c>
      <c r="D7562">
        <v>2</v>
      </c>
      <c r="E7562" t="s">
        <v>33103</v>
      </c>
      <c r="F7562" t="s">
        <v>7054</v>
      </c>
      <c r="G7562" t="s">
        <v>20</v>
      </c>
      <c r="H7562" t="s">
        <v>33104</v>
      </c>
      <c r="I7562" s="2">
        <v>4300.0200000000004</v>
      </c>
      <c r="J7562" s="5"/>
      <c r="L7562" s="5"/>
      <c r="M7562" s="2">
        <f t="shared" si="118"/>
        <v>5100.3800000028968</v>
      </c>
      <c r="P7562"/>
    </row>
    <row r="7563" spans="1:16" hidden="1">
      <c r="A7563" t="s">
        <v>33109</v>
      </c>
      <c r="B7563" s="1">
        <v>42153</v>
      </c>
      <c r="C7563" t="s">
        <v>33122</v>
      </c>
      <c r="D7563">
        <v>2</v>
      </c>
      <c r="E7563" t="s">
        <v>33123</v>
      </c>
      <c r="F7563" t="s">
        <v>7054</v>
      </c>
      <c r="G7563" t="s">
        <v>20</v>
      </c>
      <c r="H7563" t="s">
        <v>33124</v>
      </c>
      <c r="I7563" s="2">
        <v>1025</v>
      </c>
      <c r="J7563" s="5"/>
      <c r="L7563" s="5"/>
      <c r="M7563" s="2">
        <f t="shared" si="118"/>
        <v>6125.3800000028968</v>
      </c>
      <c r="P7563"/>
    </row>
    <row r="7564" spans="1:16" hidden="1">
      <c r="A7564" s="35" t="s">
        <v>10508</v>
      </c>
      <c r="B7564" s="36">
        <v>42154</v>
      </c>
      <c r="C7564" s="35" t="s">
        <v>10510</v>
      </c>
      <c r="D7564" s="35">
        <v>1</v>
      </c>
      <c r="E7564" s="35" t="s">
        <v>10511</v>
      </c>
      <c r="F7564" s="35" t="s">
        <v>13</v>
      </c>
      <c r="G7564" s="35" t="s">
        <v>4</v>
      </c>
      <c r="H7564" s="35" t="s">
        <v>10512</v>
      </c>
      <c r="I7564" s="11"/>
      <c r="J7564" s="12"/>
      <c r="K7564" s="11">
        <v>425000</v>
      </c>
      <c r="L7564" s="12"/>
      <c r="M7564" s="11">
        <f t="shared" si="118"/>
        <v>-418874.61999999708</v>
      </c>
      <c r="P7564"/>
    </row>
    <row r="7565" spans="1:16" hidden="1">
      <c r="A7565" t="s">
        <v>10804</v>
      </c>
      <c r="B7565" s="1">
        <v>42154</v>
      </c>
      <c r="C7565" t="s">
        <v>6</v>
      </c>
      <c r="D7565">
        <v>1</v>
      </c>
      <c r="E7565" t="s">
        <v>10808</v>
      </c>
      <c r="F7565" t="s">
        <v>29</v>
      </c>
      <c r="G7565" t="s">
        <v>4</v>
      </c>
      <c r="H7565" t="s">
        <v>10809</v>
      </c>
      <c r="I7565" s="2">
        <v>579.44000000000005</v>
      </c>
      <c r="J7565" s="5"/>
      <c r="L7565" s="5"/>
      <c r="M7565" s="2">
        <f t="shared" si="118"/>
        <v>-418295.17999999708</v>
      </c>
      <c r="P7565"/>
    </row>
    <row r="7566" spans="1:16" hidden="1">
      <c r="A7566" t="s">
        <v>10810</v>
      </c>
      <c r="B7566" s="1">
        <v>42154</v>
      </c>
      <c r="C7566" t="s">
        <v>6</v>
      </c>
      <c r="D7566">
        <v>1</v>
      </c>
      <c r="E7566" t="s">
        <v>10813</v>
      </c>
      <c r="F7566" t="s">
        <v>29</v>
      </c>
      <c r="G7566" t="s">
        <v>4</v>
      </c>
      <c r="H7566" t="s">
        <v>10814</v>
      </c>
      <c r="I7566" s="2">
        <v>348</v>
      </c>
      <c r="J7566" s="5"/>
      <c r="L7566" s="5"/>
      <c r="M7566" s="2">
        <f t="shared" si="118"/>
        <v>-417947.17999999708</v>
      </c>
      <c r="P7566"/>
    </row>
    <row r="7567" spans="1:16" hidden="1">
      <c r="A7567" t="s">
        <v>10821</v>
      </c>
      <c r="B7567" s="1">
        <v>42154</v>
      </c>
      <c r="C7567" t="s">
        <v>6</v>
      </c>
      <c r="D7567">
        <v>1</v>
      </c>
      <c r="E7567" t="s">
        <v>10830</v>
      </c>
      <c r="F7567" t="s">
        <v>29</v>
      </c>
      <c r="G7567" t="s">
        <v>4</v>
      </c>
      <c r="H7567" t="s">
        <v>10831</v>
      </c>
      <c r="I7567" s="2">
        <v>1566.63</v>
      </c>
      <c r="J7567" s="5"/>
      <c r="L7567" s="5"/>
      <c r="M7567" s="2">
        <f t="shared" si="118"/>
        <v>-416380.54999999708</v>
      </c>
      <c r="P7567"/>
    </row>
    <row r="7568" spans="1:16" hidden="1">
      <c r="A7568" t="s">
        <v>10910</v>
      </c>
      <c r="B7568" s="1">
        <v>42154</v>
      </c>
      <c r="C7568" t="s">
        <v>6</v>
      </c>
      <c r="D7568">
        <v>1</v>
      </c>
      <c r="E7568" t="s">
        <v>10917</v>
      </c>
      <c r="F7568" t="s">
        <v>29</v>
      </c>
      <c r="G7568" t="s">
        <v>4</v>
      </c>
      <c r="H7568" t="s">
        <v>8485</v>
      </c>
      <c r="I7568" s="2">
        <v>3278.14</v>
      </c>
      <c r="J7568" s="5"/>
      <c r="L7568" s="5"/>
      <c r="M7568" s="2">
        <f t="shared" si="118"/>
        <v>-413102.40999999706</v>
      </c>
      <c r="P7568"/>
    </row>
    <row r="7569" spans="1:16" hidden="1">
      <c r="A7569" t="s">
        <v>10922</v>
      </c>
      <c r="B7569" s="1">
        <v>42154</v>
      </c>
      <c r="C7569" t="s">
        <v>11</v>
      </c>
      <c r="D7569">
        <v>1</v>
      </c>
      <c r="E7569" t="s">
        <v>10926</v>
      </c>
      <c r="F7569" t="s">
        <v>13</v>
      </c>
      <c r="G7569" t="s">
        <v>4</v>
      </c>
      <c r="H7569" t="s">
        <v>8485</v>
      </c>
      <c r="J7569" s="5"/>
      <c r="K7569" s="2">
        <v>3278.14</v>
      </c>
      <c r="L7569" s="5"/>
      <c r="M7569" s="2">
        <f t="shared" si="118"/>
        <v>-416380.54999999708</v>
      </c>
      <c r="P7569"/>
    </row>
    <row r="7570" spans="1:16" hidden="1">
      <c r="A7570" t="s">
        <v>10927</v>
      </c>
      <c r="B7570" s="1">
        <v>42154</v>
      </c>
      <c r="C7570" t="s">
        <v>6</v>
      </c>
      <c r="D7570">
        <v>1</v>
      </c>
      <c r="E7570" t="s">
        <v>10932</v>
      </c>
      <c r="F7570" t="s">
        <v>29</v>
      </c>
      <c r="G7570" t="s">
        <v>4</v>
      </c>
      <c r="H7570" t="s">
        <v>263</v>
      </c>
      <c r="I7570" s="2">
        <v>1603.34</v>
      </c>
      <c r="J7570" s="5"/>
      <c r="L7570" s="5"/>
      <c r="M7570" s="2">
        <f t="shared" si="118"/>
        <v>-414777.20999999705</v>
      </c>
      <c r="P7570"/>
    </row>
    <row r="7571" spans="1:16" hidden="1">
      <c r="A7571" t="s">
        <v>10933</v>
      </c>
      <c r="B7571" s="1">
        <v>42154</v>
      </c>
      <c r="C7571" t="s">
        <v>1</v>
      </c>
      <c r="D7571">
        <v>1</v>
      </c>
      <c r="E7571" t="s">
        <v>10936</v>
      </c>
      <c r="F7571" t="s">
        <v>13</v>
      </c>
      <c r="G7571" t="s">
        <v>4</v>
      </c>
      <c r="H7571" t="s">
        <v>263</v>
      </c>
      <c r="J7571" s="5"/>
      <c r="K7571" s="2">
        <v>1603.34</v>
      </c>
      <c r="L7571" s="5"/>
      <c r="M7571" s="2">
        <f t="shared" si="118"/>
        <v>-416380.54999999708</v>
      </c>
      <c r="P7571"/>
    </row>
    <row r="7572" spans="1:16" hidden="1">
      <c r="A7572" t="s">
        <v>10983</v>
      </c>
      <c r="B7572" s="1">
        <v>42154</v>
      </c>
      <c r="C7572" t="s">
        <v>6</v>
      </c>
      <c r="D7572">
        <v>1</v>
      </c>
      <c r="E7572" t="s">
        <v>10989</v>
      </c>
      <c r="F7572" t="s">
        <v>29</v>
      </c>
      <c r="G7572" t="s">
        <v>4</v>
      </c>
      <c r="H7572" t="s">
        <v>676</v>
      </c>
      <c r="I7572" s="2">
        <v>1189.7</v>
      </c>
      <c r="J7572" s="5"/>
      <c r="L7572" s="5"/>
      <c r="M7572" s="2">
        <f t="shared" si="118"/>
        <v>-415190.84999999707</v>
      </c>
      <c r="P7572"/>
    </row>
    <row r="7573" spans="1:16" hidden="1">
      <c r="A7573" t="s">
        <v>11031</v>
      </c>
      <c r="B7573" s="1">
        <v>42154</v>
      </c>
      <c r="C7573" t="s">
        <v>195</v>
      </c>
      <c r="D7573">
        <v>1</v>
      </c>
      <c r="E7573" t="s">
        <v>11036</v>
      </c>
      <c r="F7573" t="s">
        <v>13</v>
      </c>
      <c r="G7573" t="s">
        <v>4</v>
      </c>
      <c r="H7573" t="s">
        <v>195</v>
      </c>
      <c r="J7573" s="5"/>
      <c r="K7573" s="2">
        <v>27293.54</v>
      </c>
      <c r="L7573" s="5"/>
      <c r="M7573" s="2">
        <f t="shared" si="118"/>
        <v>-442484.38999999705</v>
      </c>
      <c r="P7573"/>
    </row>
    <row r="7574" spans="1:16" hidden="1">
      <c r="A7574" t="s">
        <v>11037</v>
      </c>
      <c r="B7574" s="1">
        <v>42154</v>
      </c>
      <c r="C7574" t="s">
        <v>200</v>
      </c>
      <c r="D7574">
        <v>1</v>
      </c>
      <c r="E7574" t="s">
        <v>11042</v>
      </c>
      <c r="F7574" t="s">
        <v>16</v>
      </c>
      <c r="G7574" t="s">
        <v>4</v>
      </c>
      <c r="H7574" t="s">
        <v>200</v>
      </c>
      <c r="J7574" s="5"/>
      <c r="K7574" s="2">
        <v>38513.019999999997</v>
      </c>
      <c r="L7574" s="5"/>
      <c r="M7574" s="2">
        <f t="shared" si="118"/>
        <v>-480997.40999999706</v>
      </c>
      <c r="P7574"/>
    </row>
    <row r="7575" spans="1:16" hidden="1">
      <c r="A7575" t="s">
        <v>11043</v>
      </c>
      <c r="B7575" s="1">
        <v>42154</v>
      </c>
      <c r="C7575" t="s">
        <v>18</v>
      </c>
      <c r="D7575">
        <v>1</v>
      </c>
      <c r="E7575" t="s">
        <v>11051</v>
      </c>
      <c r="F7575" t="s">
        <v>13</v>
      </c>
      <c r="G7575" t="s">
        <v>4</v>
      </c>
      <c r="H7575" t="s">
        <v>18</v>
      </c>
      <c r="J7575" s="5"/>
      <c r="K7575" s="2">
        <v>30858.78</v>
      </c>
      <c r="L7575" s="5"/>
      <c r="M7575" s="2">
        <f t="shared" si="118"/>
        <v>-511856.18999999703</v>
      </c>
      <c r="P7575"/>
    </row>
    <row r="7576" spans="1:16" hidden="1">
      <c r="A7576" t="s">
        <v>33127</v>
      </c>
      <c r="B7576" s="1">
        <v>42154</v>
      </c>
      <c r="C7576" t="s">
        <v>33139</v>
      </c>
      <c r="D7576">
        <v>2</v>
      </c>
      <c r="E7576" t="s">
        <v>33140</v>
      </c>
      <c r="F7576" t="s">
        <v>7054</v>
      </c>
      <c r="G7576" t="s">
        <v>4</v>
      </c>
      <c r="H7576" t="s">
        <v>33141</v>
      </c>
      <c r="I7576" s="2">
        <v>2105.0100000000002</v>
      </c>
      <c r="J7576" s="5"/>
      <c r="L7576" s="5"/>
      <c r="M7576" s="2">
        <f t="shared" si="118"/>
        <v>-509751.17999999702</v>
      </c>
      <c r="P7576"/>
    </row>
    <row r="7577" spans="1:16" hidden="1">
      <c r="A7577" t="s">
        <v>33143</v>
      </c>
      <c r="B7577" s="1">
        <v>42154</v>
      </c>
      <c r="C7577" t="s">
        <v>1802</v>
      </c>
      <c r="D7577">
        <v>2</v>
      </c>
      <c r="E7577" t="s">
        <v>33157</v>
      </c>
      <c r="F7577" t="s">
        <v>13559</v>
      </c>
      <c r="G7577" t="s">
        <v>479</v>
      </c>
      <c r="H7577" t="s">
        <v>9139</v>
      </c>
      <c r="J7577" s="5"/>
      <c r="K7577" s="2">
        <v>848.92</v>
      </c>
      <c r="L7577" s="5"/>
      <c r="M7577" s="2">
        <f t="shared" si="118"/>
        <v>-510600.09999999701</v>
      </c>
      <c r="P7577"/>
    </row>
    <row r="7578" spans="1:16" hidden="1">
      <c r="A7578" t="s">
        <v>33143</v>
      </c>
      <c r="B7578" s="1">
        <v>42154</v>
      </c>
      <c r="C7578" t="s">
        <v>1802</v>
      </c>
      <c r="D7578">
        <v>2</v>
      </c>
      <c r="E7578" t="s">
        <v>33157</v>
      </c>
      <c r="F7578" t="s">
        <v>13559</v>
      </c>
      <c r="G7578" t="s">
        <v>479</v>
      </c>
      <c r="H7578" t="s">
        <v>9139</v>
      </c>
      <c r="I7578" s="2">
        <v>1848.92</v>
      </c>
      <c r="J7578" s="5"/>
      <c r="L7578" s="5"/>
      <c r="M7578" s="2">
        <f t="shared" si="118"/>
        <v>-508751.17999999702</v>
      </c>
      <c r="P7578"/>
    </row>
    <row r="7579" spans="1:16" hidden="1">
      <c r="A7579" t="s">
        <v>33162</v>
      </c>
      <c r="B7579" s="1">
        <v>42154</v>
      </c>
      <c r="C7579" t="s">
        <v>1802</v>
      </c>
      <c r="D7579">
        <v>2</v>
      </c>
      <c r="E7579" t="s">
        <v>33176</v>
      </c>
      <c r="F7579" t="s">
        <v>13559</v>
      </c>
      <c r="G7579" t="s">
        <v>479</v>
      </c>
      <c r="H7579" t="s">
        <v>6755</v>
      </c>
      <c r="I7579" s="2">
        <v>473.54</v>
      </c>
      <c r="J7579" s="5"/>
      <c r="L7579" s="5"/>
      <c r="M7579" s="2">
        <f t="shared" si="118"/>
        <v>-508277.63999999705</v>
      </c>
      <c r="P7579"/>
    </row>
    <row r="7580" spans="1:16" hidden="1">
      <c r="A7580" t="s">
        <v>33177</v>
      </c>
      <c r="B7580" s="1">
        <v>42154</v>
      </c>
      <c r="C7580" t="s">
        <v>33190</v>
      </c>
      <c r="D7580">
        <v>1</v>
      </c>
      <c r="E7580" t="s">
        <v>33191</v>
      </c>
      <c r="F7580" t="s">
        <v>13565</v>
      </c>
      <c r="G7580" t="s">
        <v>4</v>
      </c>
      <c r="H7580" t="s">
        <v>33192</v>
      </c>
      <c r="I7580" s="2">
        <v>425000</v>
      </c>
      <c r="J7580" s="5"/>
      <c r="L7580" s="5"/>
      <c r="M7580" s="2">
        <f t="shared" si="118"/>
        <v>-83277.639999997045</v>
      </c>
      <c r="P7580"/>
    </row>
    <row r="7581" spans="1:16" hidden="1">
      <c r="A7581" t="s">
        <v>33193</v>
      </c>
      <c r="B7581" s="1">
        <v>42154</v>
      </c>
      <c r="C7581" t="s">
        <v>33204</v>
      </c>
      <c r="D7581">
        <v>2</v>
      </c>
      <c r="E7581" t="s">
        <v>33205</v>
      </c>
      <c r="F7581" t="s">
        <v>7054</v>
      </c>
      <c r="G7581" t="s">
        <v>4</v>
      </c>
      <c r="H7581" t="s">
        <v>2468</v>
      </c>
      <c r="I7581" s="2">
        <v>1510.01</v>
      </c>
      <c r="J7581" s="5"/>
      <c r="L7581" s="5"/>
      <c r="M7581" s="2">
        <f t="shared" si="118"/>
        <v>-81767.629999997051</v>
      </c>
      <c r="P7581"/>
    </row>
    <row r="7582" spans="1:16" hidden="1">
      <c r="A7582" t="s">
        <v>33206</v>
      </c>
      <c r="B7582" s="1">
        <v>42154</v>
      </c>
      <c r="C7582" t="s">
        <v>33219</v>
      </c>
      <c r="D7582">
        <v>2</v>
      </c>
      <c r="E7582" t="s">
        <v>33220</v>
      </c>
      <c r="F7582" t="s">
        <v>7054</v>
      </c>
      <c r="G7582" t="s">
        <v>4</v>
      </c>
      <c r="H7582" t="s">
        <v>33221</v>
      </c>
      <c r="I7582" s="2">
        <v>1025</v>
      </c>
      <c r="J7582" s="5"/>
      <c r="L7582" s="5"/>
      <c r="M7582" s="2">
        <f t="shared" si="118"/>
        <v>-80742.629999997051</v>
      </c>
      <c r="P7582"/>
    </row>
    <row r="7583" spans="1:16" hidden="1">
      <c r="A7583" t="s">
        <v>33224</v>
      </c>
      <c r="B7583" s="1">
        <v>42154</v>
      </c>
      <c r="C7583" t="s">
        <v>33240</v>
      </c>
      <c r="D7583">
        <v>2</v>
      </c>
      <c r="E7583" t="s">
        <v>33241</v>
      </c>
      <c r="F7583" t="s">
        <v>7054</v>
      </c>
      <c r="G7583" t="s">
        <v>4</v>
      </c>
      <c r="H7583" t="s">
        <v>18237</v>
      </c>
      <c r="I7583" s="2">
        <v>1840</v>
      </c>
      <c r="J7583" s="5"/>
      <c r="L7583" s="5"/>
      <c r="M7583" s="2">
        <f t="shared" si="118"/>
        <v>-78902.629999997051</v>
      </c>
      <c r="P7583"/>
    </row>
    <row r="7584" spans="1:16" hidden="1">
      <c r="A7584" t="s">
        <v>33244</v>
      </c>
      <c r="B7584" s="1">
        <v>42154</v>
      </c>
      <c r="C7584" t="s">
        <v>1802</v>
      </c>
      <c r="D7584">
        <v>2</v>
      </c>
      <c r="E7584" t="s">
        <v>33258</v>
      </c>
      <c r="F7584" t="s">
        <v>13559</v>
      </c>
      <c r="G7584" t="s">
        <v>479</v>
      </c>
      <c r="H7584" t="s">
        <v>5430</v>
      </c>
      <c r="J7584" s="5"/>
      <c r="K7584" s="115">
        <v>831.79</v>
      </c>
      <c r="L7584" s="5"/>
      <c r="M7584" s="2">
        <f t="shared" si="118"/>
        <v>-79734.419999997044</v>
      </c>
      <c r="P7584"/>
    </row>
    <row r="7585" spans="1:16" hidden="1">
      <c r="A7585" t="s">
        <v>33244</v>
      </c>
      <c r="B7585" s="1">
        <v>42154</v>
      </c>
      <c r="C7585" t="s">
        <v>1802</v>
      </c>
      <c r="D7585">
        <v>2</v>
      </c>
      <c r="E7585" t="s">
        <v>33258</v>
      </c>
      <c r="F7585" t="s">
        <v>13559</v>
      </c>
      <c r="G7585" t="s">
        <v>479</v>
      </c>
      <c r="H7585" t="s">
        <v>5430</v>
      </c>
      <c r="I7585" s="115">
        <v>831.79</v>
      </c>
      <c r="J7585" s="5"/>
      <c r="L7585" s="5"/>
      <c r="M7585" s="2">
        <f t="shared" si="118"/>
        <v>-78902.629999997051</v>
      </c>
      <c r="P7585"/>
    </row>
    <row r="7586" spans="1:16" hidden="1">
      <c r="A7586" t="s">
        <v>33262</v>
      </c>
      <c r="B7586" s="1">
        <v>42154</v>
      </c>
      <c r="C7586" t="s">
        <v>19281</v>
      </c>
      <c r="D7586">
        <v>1</v>
      </c>
      <c r="E7586" t="s">
        <v>33276</v>
      </c>
      <c r="F7586" t="s">
        <v>13565</v>
      </c>
      <c r="G7586" t="s">
        <v>4</v>
      </c>
      <c r="H7586" t="s">
        <v>3505</v>
      </c>
      <c r="I7586" s="2">
        <v>50000</v>
      </c>
      <c r="J7586" s="5"/>
      <c r="L7586" s="5"/>
      <c r="M7586" s="2">
        <f t="shared" si="118"/>
        <v>-28902.629999997051</v>
      </c>
      <c r="P7586"/>
    </row>
    <row r="7587" spans="1:16" hidden="1">
      <c r="A7587" t="s">
        <v>33280</v>
      </c>
      <c r="B7587" s="1">
        <v>42154</v>
      </c>
      <c r="C7587" t="s">
        <v>19281</v>
      </c>
      <c r="D7587">
        <v>1</v>
      </c>
      <c r="E7587" t="s">
        <v>33298</v>
      </c>
      <c r="F7587" t="s">
        <v>33299</v>
      </c>
      <c r="G7587" t="s">
        <v>4</v>
      </c>
      <c r="H7587" t="s">
        <v>3505</v>
      </c>
      <c r="I7587" s="2">
        <v>933</v>
      </c>
      <c r="J7587" s="5"/>
      <c r="L7587" s="5"/>
      <c r="M7587" s="2">
        <f t="shared" si="118"/>
        <v>-27969.629999997051</v>
      </c>
      <c r="P7587"/>
    </row>
    <row r="7588" spans="1:16" hidden="1">
      <c r="A7588" t="s">
        <v>33302</v>
      </c>
      <c r="B7588" s="1">
        <v>42154</v>
      </c>
      <c r="C7588" t="s">
        <v>19281</v>
      </c>
      <c r="D7588">
        <v>1</v>
      </c>
      <c r="E7588" t="s">
        <v>33316</v>
      </c>
      <c r="F7588" t="s">
        <v>13565</v>
      </c>
      <c r="G7588" t="s">
        <v>4</v>
      </c>
      <c r="H7588" t="s">
        <v>3505</v>
      </c>
      <c r="I7588" s="2">
        <v>1000</v>
      </c>
      <c r="J7588" s="5"/>
      <c r="L7588" s="5"/>
      <c r="M7588" s="2">
        <f t="shared" si="118"/>
        <v>-26969.629999997051</v>
      </c>
      <c r="P7588"/>
    </row>
    <row r="7589" spans="1:16" hidden="1">
      <c r="A7589" t="s">
        <v>33318</v>
      </c>
      <c r="B7589" s="1">
        <v>42154</v>
      </c>
      <c r="C7589" t="s">
        <v>33334</v>
      </c>
      <c r="D7589">
        <v>2</v>
      </c>
      <c r="E7589" t="s">
        <v>33335</v>
      </c>
      <c r="F7589" t="s">
        <v>7054</v>
      </c>
      <c r="G7589" t="s">
        <v>4</v>
      </c>
      <c r="H7589" t="s">
        <v>8875</v>
      </c>
      <c r="I7589" s="2">
        <v>3030</v>
      </c>
      <c r="J7589" s="5"/>
      <c r="L7589" s="5"/>
      <c r="M7589" s="2">
        <f t="shared" si="118"/>
        <v>-23939.629999997051</v>
      </c>
      <c r="P7589"/>
    </row>
    <row r="7590" spans="1:16" hidden="1">
      <c r="A7590" t="s">
        <v>33338</v>
      </c>
      <c r="B7590" s="1">
        <v>42154</v>
      </c>
      <c r="C7590" t="s">
        <v>33352</v>
      </c>
      <c r="D7590">
        <v>2</v>
      </c>
      <c r="E7590" t="s">
        <v>33353</v>
      </c>
      <c r="F7590" t="s">
        <v>7054</v>
      </c>
      <c r="G7590" t="s">
        <v>4</v>
      </c>
      <c r="H7590" t="s">
        <v>4573</v>
      </c>
      <c r="I7590" s="2">
        <v>1025</v>
      </c>
      <c r="J7590" s="5"/>
      <c r="L7590" s="5"/>
      <c r="M7590" s="2">
        <f t="shared" si="118"/>
        <v>-22914.629999997051</v>
      </c>
      <c r="P7590"/>
    </row>
    <row r="7591" spans="1:16" hidden="1">
      <c r="A7591" t="s">
        <v>33355</v>
      </c>
      <c r="B7591" s="1">
        <v>42154</v>
      </c>
      <c r="C7591" t="s">
        <v>3261</v>
      </c>
      <c r="D7591">
        <v>2</v>
      </c>
      <c r="E7591" t="s">
        <v>33371</v>
      </c>
      <c r="F7591" t="s">
        <v>13559</v>
      </c>
      <c r="G7591" t="s">
        <v>479</v>
      </c>
      <c r="H7591" t="s">
        <v>10831</v>
      </c>
      <c r="J7591" s="5"/>
      <c r="K7591" s="2">
        <v>1566.63</v>
      </c>
      <c r="L7591" s="5"/>
      <c r="M7591" s="2">
        <f t="shared" si="118"/>
        <v>-24481.259999997052</v>
      </c>
      <c r="P7591"/>
    </row>
    <row r="7592" spans="1:16" hidden="1">
      <c r="A7592" t="s">
        <v>33355</v>
      </c>
      <c r="B7592" s="1">
        <v>42154</v>
      </c>
      <c r="C7592" t="s">
        <v>3261</v>
      </c>
      <c r="D7592">
        <v>2</v>
      </c>
      <c r="E7592" t="s">
        <v>33371</v>
      </c>
      <c r="F7592" t="s">
        <v>13559</v>
      </c>
      <c r="G7592" t="s">
        <v>479</v>
      </c>
      <c r="H7592" t="s">
        <v>10831</v>
      </c>
      <c r="I7592" s="2">
        <v>1566.63</v>
      </c>
      <c r="J7592" s="5"/>
      <c r="L7592" s="5"/>
      <c r="M7592" s="2">
        <f t="shared" si="118"/>
        <v>-22914.629999997051</v>
      </c>
      <c r="P7592"/>
    </row>
    <row r="7593" spans="1:16" hidden="1">
      <c r="A7593" t="s">
        <v>33374</v>
      </c>
      <c r="B7593" s="1">
        <v>42154</v>
      </c>
      <c r="C7593" t="s">
        <v>33387</v>
      </c>
      <c r="D7593">
        <v>2</v>
      </c>
      <c r="E7593" t="s">
        <v>33388</v>
      </c>
      <c r="F7593" t="s">
        <v>7054</v>
      </c>
      <c r="G7593" t="s">
        <v>4</v>
      </c>
      <c r="H7593" t="s">
        <v>33389</v>
      </c>
      <c r="I7593" s="2">
        <v>1025</v>
      </c>
      <c r="J7593" s="5"/>
      <c r="L7593" s="5"/>
      <c r="M7593" s="2">
        <f t="shared" si="118"/>
        <v>-21889.629999997051</v>
      </c>
      <c r="P7593"/>
    </row>
    <row r="7594" spans="1:16" hidden="1">
      <c r="A7594" t="s">
        <v>33391</v>
      </c>
      <c r="B7594" s="1">
        <v>42154</v>
      </c>
      <c r="C7594" t="s">
        <v>33408</v>
      </c>
      <c r="D7594">
        <v>2</v>
      </c>
      <c r="E7594" t="s">
        <v>33409</v>
      </c>
      <c r="F7594" t="s">
        <v>7054</v>
      </c>
      <c r="G7594" t="s">
        <v>4</v>
      </c>
      <c r="H7594" t="s">
        <v>15173</v>
      </c>
      <c r="I7594" s="2">
        <v>4100</v>
      </c>
      <c r="J7594" s="5"/>
      <c r="L7594" s="5"/>
      <c r="M7594" s="2">
        <f t="shared" si="118"/>
        <v>-17789.629999997051</v>
      </c>
      <c r="P7594"/>
    </row>
    <row r="7595" spans="1:16" hidden="1">
      <c r="A7595" t="s">
        <v>33410</v>
      </c>
      <c r="B7595" s="1">
        <v>42154</v>
      </c>
      <c r="C7595" t="s">
        <v>33424</v>
      </c>
      <c r="D7595">
        <v>2</v>
      </c>
      <c r="E7595" t="s">
        <v>33425</v>
      </c>
      <c r="F7595" t="s">
        <v>7054</v>
      </c>
      <c r="G7595" t="s">
        <v>4</v>
      </c>
      <c r="H7595" t="s">
        <v>575</v>
      </c>
      <c r="I7595" s="2">
        <v>1025</v>
      </c>
      <c r="J7595" s="5"/>
      <c r="L7595" s="5"/>
      <c r="M7595" s="2">
        <f t="shared" si="118"/>
        <v>-16764.629999997051</v>
      </c>
      <c r="P7595"/>
    </row>
    <row r="7596" spans="1:16" hidden="1">
      <c r="A7596" t="s">
        <v>33428</v>
      </c>
      <c r="B7596" s="1">
        <v>42154</v>
      </c>
      <c r="C7596" t="s">
        <v>33438</v>
      </c>
      <c r="D7596">
        <v>2</v>
      </c>
      <c r="E7596" t="s">
        <v>33439</v>
      </c>
      <c r="F7596" t="s">
        <v>7054</v>
      </c>
      <c r="G7596" t="s">
        <v>4</v>
      </c>
      <c r="H7596" t="s">
        <v>33440</v>
      </c>
      <c r="I7596" s="2">
        <v>1840</v>
      </c>
      <c r="J7596" s="5"/>
      <c r="L7596" s="5"/>
      <c r="M7596" s="2">
        <f t="shared" si="118"/>
        <v>-14924.629999997051</v>
      </c>
      <c r="P7596"/>
    </row>
    <row r="7597" spans="1:16" hidden="1">
      <c r="A7597" t="s">
        <v>33443</v>
      </c>
      <c r="B7597" s="1">
        <v>42154</v>
      </c>
      <c r="C7597" t="s">
        <v>33458</v>
      </c>
      <c r="D7597">
        <v>2</v>
      </c>
      <c r="E7597" t="s">
        <v>33459</v>
      </c>
      <c r="F7597" t="s">
        <v>7054</v>
      </c>
      <c r="G7597" t="s">
        <v>4</v>
      </c>
      <c r="H7597" t="s">
        <v>10466</v>
      </c>
      <c r="I7597" s="2">
        <v>1840</v>
      </c>
      <c r="J7597" s="5"/>
      <c r="L7597" s="5"/>
      <c r="M7597" s="2">
        <f t="shared" si="118"/>
        <v>-13084.629999997051</v>
      </c>
      <c r="P7597"/>
    </row>
    <row r="7598" spans="1:16" hidden="1">
      <c r="A7598" t="s">
        <v>33461</v>
      </c>
      <c r="B7598" s="1">
        <v>42154</v>
      </c>
      <c r="C7598" t="s">
        <v>6</v>
      </c>
      <c r="D7598">
        <v>1</v>
      </c>
      <c r="E7598" t="s">
        <v>33473</v>
      </c>
      <c r="F7598" t="s">
        <v>13610</v>
      </c>
      <c r="G7598" t="s">
        <v>4</v>
      </c>
      <c r="H7598" t="s">
        <v>213</v>
      </c>
      <c r="I7598" s="2">
        <v>9075</v>
      </c>
      <c r="J7598" s="5"/>
      <c r="L7598" s="5"/>
      <c r="M7598" s="2">
        <f t="shared" si="118"/>
        <v>-4009.6299999970506</v>
      </c>
      <c r="P7598"/>
    </row>
    <row r="7599" spans="1:16" hidden="1">
      <c r="A7599" t="s">
        <v>33476</v>
      </c>
      <c r="B7599" s="1">
        <v>42154</v>
      </c>
      <c r="C7599" t="s">
        <v>33489</v>
      </c>
      <c r="D7599">
        <v>2</v>
      </c>
      <c r="E7599" t="s">
        <v>33490</v>
      </c>
      <c r="F7599" t="s">
        <v>7054</v>
      </c>
      <c r="G7599" t="s">
        <v>4</v>
      </c>
      <c r="H7599" t="s">
        <v>676</v>
      </c>
      <c r="I7599" s="2">
        <v>1840</v>
      </c>
      <c r="J7599" s="5"/>
      <c r="L7599" s="5"/>
      <c r="M7599" s="2">
        <f t="shared" si="118"/>
        <v>-2169.6299999970506</v>
      </c>
      <c r="P7599"/>
    </row>
    <row r="7600" spans="1:16" hidden="1">
      <c r="A7600" t="s">
        <v>33492</v>
      </c>
      <c r="B7600" s="1">
        <v>42154</v>
      </c>
      <c r="C7600" t="s">
        <v>33505</v>
      </c>
      <c r="D7600">
        <v>2</v>
      </c>
      <c r="E7600" t="s">
        <v>33506</v>
      </c>
      <c r="F7600" t="s">
        <v>7054</v>
      </c>
      <c r="G7600" t="s">
        <v>4</v>
      </c>
      <c r="H7600" t="s">
        <v>11115</v>
      </c>
      <c r="I7600" s="2">
        <v>1840</v>
      </c>
      <c r="J7600" s="5"/>
      <c r="L7600" s="5"/>
      <c r="M7600" s="2">
        <f t="shared" si="118"/>
        <v>-329.62999999705062</v>
      </c>
      <c r="P7600"/>
    </row>
    <row r="7601" spans="1:16" hidden="1">
      <c r="A7601" t="s">
        <v>33509</v>
      </c>
      <c r="B7601" s="1">
        <v>42154</v>
      </c>
      <c r="C7601" t="s">
        <v>33520</v>
      </c>
      <c r="D7601">
        <v>2</v>
      </c>
      <c r="E7601" t="s">
        <v>33521</v>
      </c>
      <c r="F7601" t="s">
        <v>7054</v>
      </c>
      <c r="G7601" t="s">
        <v>4</v>
      </c>
      <c r="H7601" t="s">
        <v>33522</v>
      </c>
      <c r="I7601" s="2">
        <v>3030</v>
      </c>
      <c r="J7601" s="5"/>
      <c r="L7601" s="5"/>
      <c r="M7601" s="2">
        <f t="shared" si="118"/>
        <v>2700.3700000029494</v>
      </c>
      <c r="P7601"/>
    </row>
    <row r="7602" spans="1:16" hidden="1">
      <c r="A7602" t="s">
        <v>33525</v>
      </c>
      <c r="B7602" s="1">
        <v>42154</v>
      </c>
      <c r="C7602" t="s">
        <v>33538</v>
      </c>
      <c r="D7602">
        <v>2</v>
      </c>
      <c r="E7602" t="s">
        <v>33539</v>
      </c>
      <c r="F7602" t="s">
        <v>7054</v>
      </c>
      <c r="G7602" t="s">
        <v>4</v>
      </c>
      <c r="H7602" t="s">
        <v>14535</v>
      </c>
      <c r="I7602" s="2">
        <v>1025</v>
      </c>
      <c r="J7602" s="5"/>
      <c r="L7602" s="5"/>
      <c r="M7602" s="2">
        <f t="shared" si="118"/>
        <v>3725.3700000029494</v>
      </c>
      <c r="P7602"/>
    </row>
    <row r="7603" spans="1:16" hidden="1">
      <c r="A7603" t="s">
        <v>33541</v>
      </c>
      <c r="B7603" s="1">
        <v>42154</v>
      </c>
      <c r="C7603" t="s">
        <v>33554</v>
      </c>
      <c r="D7603">
        <v>2</v>
      </c>
      <c r="E7603" t="s">
        <v>33555</v>
      </c>
      <c r="F7603" t="s">
        <v>7054</v>
      </c>
      <c r="G7603" t="s">
        <v>4</v>
      </c>
      <c r="H7603" t="s">
        <v>435</v>
      </c>
      <c r="I7603" s="2">
        <v>1025</v>
      </c>
      <c r="J7603" s="5"/>
      <c r="L7603" s="5"/>
      <c r="M7603" s="2">
        <f t="shared" si="118"/>
        <v>4750.3700000029494</v>
      </c>
      <c r="P7603"/>
    </row>
    <row r="7604" spans="1:16" hidden="1">
      <c r="A7604" t="s">
        <v>33558</v>
      </c>
      <c r="B7604" s="1">
        <v>42154</v>
      </c>
      <c r="C7604" t="s">
        <v>33570</v>
      </c>
      <c r="D7604">
        <v>2</v>
      </c>
      <c r="E7604" t="s">
        <v>33571</v>
      </c>
      <c r="F7604" t="s">
        <v>7054</v>
      </c>
      <c r="G7604" t="s">
        <v>4</v>
      </c>
      <c r="H7604" t="s">
        <v>751</v>
      </c>
      <c r="I7604" s="2">
        <v>1375.01</v>
      </c>
      <c r="J7604" s="5"/>
      <c r="L7604" s="5"/>
      <c r="M7604" s="2">
        <f t="shared" si="118"/>
        <v>6125.3800000029496</v>
      </c>
      <c r="P7604"/>
    </row>
    <row r="7605" spans="1:16" hidden="1">
      <c r="A7605" s="35" t="s">
        <v>11699</v>
      </c>
      <c r="B7605" s="36">
        <v>42155</v>
      </c>
      <c r="C7605" s="35" t="s">
        <v>948</v>
      </c>
      <c r="D7605" s="35">
        <v>2</v>
      </c>
      <c r="E7605" s="35" t="s">
        <v>11701</v>
      </c>
      <c r="F7605" s="35" t="s">
        <v>51</v>
      </c>
      <c r="G7605" s="35" t="s">
        <v>52</v>
      </c>
      <c r="H7605" s="35" t="s">
        <v>1682</v>
      </c>
      <c r="I7605" s="11">
        <v>13599.81</v>
      </c>
      <c r="J7605" s="12"/>
      <c r="K7605" s="11"/>
      <c r="L7605" s="12"/>
      <c r="M7605" s="11">
        <f t="shared" si="118"/>
        <v>19725.190000002949</v>
      </c>
      <c r="P7605"/>
    </row>
    <row r="7606" spans="1:16" hidden="1">
      <c r="A7606" t="s">
        <v>11702</v>
      </c>
      <c r="B7606" s="1">
        <v>42155</v>
      </c>
      <c r="C7606" t="s">
        <v>948</v>
      </c>
      <c r="D7606">
        <v>2</v>
      </c>
      <c r="E7606" t="s">
        <v>11708</v>
      </c>
      <c r="F7606" t="s">
        <v>51</v>
      </c>
      <c r="G7606" t="s">
        <v>52</v>
      </c>
      <c r="H7606" t="s">
        <v>1987</v>
      </c>
      <c r="I7606" s="2">
        <v>21015</v>
      </c>
      <c r="J7606" s="5"/>
      <c r="L7606" s="5"/>
      <c r="M7606" s="2">
        <f t="shared" si="118"/>
        <v>40740.190000002949</v>
      </c>
      <c r="P7606"/>
    </row>
    <row r="7607" spans="1:16" hidden="1">
      <c r="A7607" t="s">
        <v>11709</v>
      </c>
      <c r="B7607" s="1">
        <v>42155</v>
      </c>
      <c r="C7607" t="s">
        <v>948</v>
      </c>
      <c r="D7607">
        <v>2</v>
      </c>
      <c r="E7607" t="s">
        <v>11711</v>
      </c>
      <c r="F7607" t="s">
        <v>13</v>
      </c>
      <c r="G7607" t="s">
        <v>52</v>
      </c>
      <c r="H7607" t="s">
        <v>11712</v>
      </c>
      <c r="J7607" s="5"/>
      <c r="K7607" s="2">
        <v>21015</v>
      </c>
      <c r="L7607" s="5"/>
      <c r="M7607" s="2">
        <f t="shared" si="118"/>
        <v>19725.190000002949</v>
      </c>
      <c r="P7607"/>
    </row>
    <row r="7608" spans="1:16" hidden="1">
      <c r="A7608" t="s">
        <v>11713</v>
      </c>
      <c r="B7608" s="1">
        <v>42155</v>
      </c>
      <c r="C7608" t="s">
        <v>948</v>
      </c>
      <c r="D7608">
        <v>2</v>
      </c>
      <c r="E7608" t="s">
        <v>11715</v>
      </c>
      <c r="F7608" t="s">
        <v>13</v>
      </c>
      <c r="G7608" t="s">
        <v>52</v>
      </c>
      <c r="H7608" t="s">
        <v>4249</v>
      </c>
      <c r="J7608" s="5"/>
      <c r="K7608" s="2">
        <v>13599.81</v>
      </c>
      <c r="L7608" s="5"/>
      <c r="M7608" s="2">
        <f t="shared" si="118"/>
        <v>6125.3800000029496</v>
      </c>
      <c r="P7608"/>
    </row>
    <row r="7609" spans="1:16" hidden="1">
      <c r="A7609" s="35" t="s">
        <v>104</v>
      </c>
      <c r="B7609" s="36">
        <v>42156</v>
      </c>
      <c r="C7609" s="35" t="s">
        <v>6</v>
      </c>
      <c r="D7609" s="35">
        <v>1</v>
      </c>
      <c r="E7609" s="35" t="s">
        <v>105</v>
      </c>
      <c r="F7609" s="35" t="s">
        <v>8</v>
      </c>
      <c r="G7609" s="35" t="s">
        <v>4</v>
      </c>
      <c r="H7609" s="35" t="s">
        <v>106</v>
      </c>
      <c r="I7609" s="11">
        <v>3030</v>
      </c>
      <c r="J7609" s="12"/>
      <c r="K7609" s="11"/>
      <c r="L7609" s="12"/>
      <c r="M7609" s="11">
        <f t="shared" si="118"/>
        <v>9155.3800000029496</v>
      </c>
      <c r="P7609"/>
    </row>
    <row r="7610" spans="1:16" hidden="1">
      <c r="A7610" t="s">
        <v>145</v>
      </c>
      <c r="B7610" s="1">
        <v>42156</v>
      </c>
      <c r="C7610" t="s">
        <v>6</v>
      </c>
      <c r="D7610">
        <v>1</v>
      </c>
      <c r="E7610" t="s">
        <v>148</v>
      </c>
      <c r="F7610" t="s">
        <v>29</v>
      </c>
      <c r="G7610" t="s">
        <v>4</v>
      </c>
      <c r="H7610" t="s">
        <v>149</v>
      </c>
      <c r="I7610" s="2">
        <v>3000</v>
      </c>
      <c r="J7610" s="5"/>
      <c r="L7610" s="5"/>
      <c r="M7610" s="2">
        <f t="shared" si="118"/>
        <v>12155.38000000295</v>
      </c>
      <c r="P7610"/>
    </row>
    <row r="7611" spans="1:16" hidden="1">
      <c r="A7611" t="s">
        <v>151</v>
      </c>
      <c r="B7611" s="1">
        <v>42156</v>
      </c>
      <c r="C7611" t="s">
        <v>43</v>
      </c>
      <c r="D7611">
        <v>1</v>
      </c>
      <c r="E7611" t="s">
        <v>152</v>
      </c>
      <c r="F7611" t="s">
        <v>45</v>
      </c>
      <c r="G7611" t="s">
        <v>4</v>
      </c>
      <c r="H7611" t="s">
        <v>153</v>
      </c>
      <c r="J7611" s="5"/>
      <c r="K7611" s="2">
        <v>3000</v>
      </c>
      <c r="L7611" s="5"/>
      <c r="M7611" s="2">
        <f t="shared" si="118"/>
        <v>9155.3800000029496</v>
      </c>
      <c r="P7611"/>
    </row>
    <row r="7612" spans="1:16" hidden="1">
      <c r="A7612" t="s">
        <v>166</v>
      </c>
      <c r="B7612" s="1">
        <v>42156</v>
      </c>
      <c r="C7612" t="s">
        <v>6</v>
      </c>
      <c r="D7612">
        <v>1</v>
      </c>
      <c r="E7612" t="s">
        <v>105</v>
      </c>
      <c r="F7612" t="s">
        <v>8</v>
      </c>
      <c r="G7612" t="s">
        <v>4</v>
      </c>
      <c r="H7612" t="s">
        <v>169</v>
      </c>
      <c r="J7612" s="5"/>
      <c r="K7612" s="2">
        <v>3030</v>
      </c>
      <c r="L7612" s="5"/>
      <c r="M7612" s="2">
        <f t="shared" si="118"/>
        <v>6125.3800000029496</v>
      </c>
      <c r="P7612"/>
    </row>
    <row r="7613" spans="1:16" hidden="1">
      <c r="A7613" t="s">
        <v>174</v>
      </c>
      <c r="B7613" s="1">
        <v>42156</v>
      </c>
      <c r="C7613" t="s">
        <v>6</v>
      </c>
      <c r="D7613">
        <v>1</v>
      </c>
      <c r="E7613" t="s">
        <v>148</v>
      </c>
      <c r="F7613" t="s">
        <v>29</v>
      </c>
      <c r="G7613" t="s">
        <v>4</v>
      </c>
      <c r="H7613" t="s">
        <v>175</v>
      </c>
      <c r="J7613" s="5"/>
      <c r="K7613" s="2">
        <v>3000</v>
      </c>
      <c r="L7613" s="5"/>
      <c r="M7613" s="2">
        <f t="shared" si="118"/>
        <v>3125.3800000029496</v>
      </c>
      <c r="P7613"/>
    </row>
    <row r="7614" spans="1:16" hidden="1">
      <c r="A7614" t="s">
        <v>183</v>
      </c>
      <c r="B7614" s="1">
        <v>42156</v>
      </c>
      <c r="C7614" t="s">
        <v>43</v>
      </c>
      <c r="D7614">
        <v>1</v>
      </c>
      <c r="E7614" t="s">
        <v>184</v>
      </c>
      <c r="F7614" t="s">
        <v>13</v>
      </c>
      <c r="G7614" t="s">
        <v>4</v>
      </c>
      <c r="H7614" t="s">
        <v>185</v>
      </c>
      <c r="J7614" s="5"/>
      <c r="K7614" s="2">
        <v>45000</v>
      </c>
      <c r="L7614" s="5"/>
      <c r="M7614" s="2">
        <f t="shared" si="118"/>
        <v>-41874.619999997049</v>
      </c>
      <c r="P7614"/>
    </row>
    <row r="7615" spans="1:16" hidden="1">
      <c r="A7615" t="s">
        <v>193</v>
      </c>
      <c r="B7615" s="1">
        <v>42156</v>
      </c>
      <c r="C7615" t="s">
        <v>6</v>
      </c>
      <c r="D7615">
        <v>1</v>
      </c>
      <c r="E7615" t="s">
        <v>194</v>
      </c>
      <c r="F7615" t="s">
        <v>8</v>
      </c>
      <c r="G7615" t="s">
        <v>4</v>
      </c>
      <c r="H7615" t="s">
        <v>106</v>
      </c>
      <c r="I7615" s="2">
        <v>3030</v>
      </c>
      <c r="J7615" s="5"/>
      <c r="L7615" s="5"/>
      <c r="M7615" s="2">
        <f t="shared" si="118"/>
        <v>-38844.619999997049</v>
      </c>
      <c r="P7615"/>
    </row>
    <row r="7616" spans="1:16" hidden="1">
      <c r="A7616" t="s">
        <v>198</v>
      </c>
      <c r="B7616" s="1">
        <v>42156</v>
      </c>
      <c r="C7616" t="s">
        <v>6</v>
      </c>
      <c r="D7616">
        <v>1</v>
      </c>
      <c r="E7616" t="s">
        <v>199</v>
      </c>
      <c r="F7616" t="s">
        <v>29</v>
      </c>
      <c r="G7616" t="s">
        <v>4</v>
      </c>
      <c r="H7616" t="s">
        <v>149</v>
      </c>
      <c r="I7616" s="2">
        <v>3000</v>
      </c>
      <c r="J7616" s="5"/>
      <c r="L7616" s="5"/>
      <c r="M7616" s="2">
        <f t="shared" si="118"/>
        <v>-35844.619999997049</v>
      </c>
      <c r="P7616"/>
    </row>
    <row r="7617" spans="1:16" hidden="1">
      <c r="A7617" t="s">
        <v>203</v>
      </c>
      <c r="B7617" s="1">
        <v>42156</v>
      </c>
      <c r="C7617" t="s">
        <v>6</v>
      </c>
      <c r="D7617">
        <v>1</v>
      </c>
      <c r="E7617" t="s">
        <v>204</v>
      </c>
      <c r="F7617" t="s">
        <v>29</v>
      </c>
      <c r="G7617" t="s">
        <v>4</v>
      </c>
      <c r="H7617" t="s">
        <v>149</v>
      </c>
      <c r="I7617" s="2">
        <v>1754.98</v>
      </c>
      <c r="J7617" s="5"/>
      <c r="L7617" s="5"/>
      <c r="M7617" s="2">
        <f t="shared" si="118"/>
        <v>-34089.639999997045</v>
      </c>
      <c r="P7617"/>
    </row>
    <row r="7618" spans="1:16" hidden="1">
      <c r="A7618" t="s">
        <v>216</v>
      </c>
      <c r="B7618" s="1">
        <v>42156</v>
      </c>
      <c r="C7618" t="s">
        <v>43</v>
      </c>
      <c r="D7618">
        <v>1</v>
      </c>
      <c r="E7618" t="s">
        <v>217</v>
      </c>
      <c r="F7618" t="s">
        <v>45</v>
      </c>
      <c r="G7618" t="s">
        <v>4</v>
      </c>
      <c r="H7618" t="s">
        <v>149</v>
      </c>
      <c r="J7618" s="5"/>
      <c r="K7618" s="2">
        <v>1754.98</v>
      </c>
      <c r="L7618" s="5"/>
      <c r="M7618" s="2">
        <f t="shared" si="118"/>
        <v>-35844.619999997049</v>
      </c>
      <c r="P7618"/>
    </row>
    <row r="7619" spans="1:16" hidden="1">
      <c r="A7619" t="s">
        <v>224</v>
      </c>
      <c r="B7619" s="1">
        <v>42156</v>
      </c>
      <c r="C7619" t="s">
        <v>43</v>
      </c>
      <c r="D7619">
        <v>1</v>
      </c>
      <c r="E7619" t="s">
        <v>225</v>
      </c>
      <c r="F7619" t="s">
        <v>13</v>
      </c>
      <c r="G7619" t="s">
        <v>4</v>
      </c>
      <c r="H7619" t="s">
        <v>226</v>
      </c>
      <c r="J7619" s="5"/>
      <c r="K7619" s="2">
        <v>1025</v>
      </c>
      <c r="L7619" s="5"/>
      <c r="M7619" s="2">
        <f t="shared" si="118"/>
        <v>-36869.619999997049</v>
      </c>
      <c r="P7619"/>
    </row>
    <row r="7620" spans="1:16" hidden="1">
      <c r="A7620" t="s">
        <v>232</v>
      </c>
      <c r="B7620" s="1">
        <v>42156</v>
      </c>
      <c r="C7620" t="s">
        <v>43</v>
      </c>
      <c r="D7620">
        <v>1</v>
      </c>
      <c r="E7620" t="s">
        <v>225</v>
      </c>
      <c r="F7620" t="s">
        <v>13</v>
      </c>
      <c r="G7620" t="s">
        <v>4</v>
      </c>
      <c r="H7620" t="s">
        <v>235</v>
      </c>
      <c r="I7620" s="2">
        <v>1025</v>
      </c>
      <c r="J7620" s="5"/>
      <c r="L7620" s="5"/>
      <c r="M7620" s="2">
        <f t="shared" si="118"/>
        <v>-35844.619999997049</v>
      </c>
      <c r="P7620"/>
    </row>
    <row r="7621" spans="1:16" hidden="1">
      <c r="A7621" t="s">
        <v>244</v>
      </c>
      <c r="B7621" s="1">
        <v>42156</v>
      </c>
      <c r="C7621" t="s">
        <v>43</v>
      </c>
      <c r="D7621">
        <v>1</v>
      </c>
      <c r="E7621" t="s">
        <v>248</v>
      </c>
      <c r="F7621" t="s">
        <v>16</v>
      </c>
      <c r="G7621" t="s">
        <v>4</v>
      </c>
      <c r="H7621" t="s">
        <v>226</v>
      </c>
      <c r="J7621" s="5"/>
      <c r="K7621" s="2">
        <v>1025</v>
      </c>
      <c r="L7621" s="5"/>
      <c r="M7621" s="2">
        <f t="shared" si="118"/>
        <v>-36869.619999997049</v>
      </c>
      <c r="P7621"/>
    </row>
    <row r="7622" spans="1:16" hidden="1">
      <c r="A7622" t="s">
        <v>254</v>
      </c>
      <c r="B7622" s="1">
        <v>42156</v>
      </c>
      <c r="C7622" t="s">
        <v>43</v>
      </c>
      <c r="D7622">
        <v>1</v>
      </c>
      <c r="E7622" t="s">
        <v>255</v>
      </c>
      <c r="F7622" t="s">
        <v>13</v>
      </c>
      <c r="G7622" t="s">
        <v>4</v>
      </c>
      <c r="H7622" t="s">
        <v>256</v>
      </c>
      <c r="J7622" s="5"/>
      <c r="K7622" s="2">
        <v>3030</v>
      </c>
      <c r="L7622" s="5"/>
      <c r="M7622" s="2">
        <f t="shared" si="118"/>
        <v>-39899.619999997049</v>
      </c>
      <c r="P7622"/>
    </row>
    <row r="7623" spans="1:16" hidden="1">
      <c r="A7623" t="s">
        <v>271</v>
      </c>
      <c r="B7623" s="1">
        <v>42156</v>
      </c>
      <c r="C7623" t="s">
        <v>6</v>
      </c>
      <c r="D7623">
        <v>1</v>
      </c>
      <c r="E7623" t="s">
        <v>272</v>
      </c>
      <c r="F7623" t="s">
        <v>8</v>
      </c>
      <c r="G7623" t="s">
        <v>4</v>
      </c>
      <c r="H7623" t="s">
        <v>273</v>
      </c>
      <c r="I7623" s="2">
        <v>3030</v>
      </c>
      <c r="J7623" s="5"/>
      <c r="L7623" s="5"/>
      <c r="M7623" s="2">
        <f t="shared" si="118"/>
        <v>-36869.619999997049</v>
      </c>
      <c r="P7623"/>
    </row>
    <row r="7624" spans="1:16" hidden="1">
      <c r="A7624" t="s">
        <v>283</v>
      </c>
      <c r="B7624" s="1">
        <v>42156</v>
      </c>
      <c r="C7624" t="s">
        <v>6</v>
      </c>
      <c r="D7624">
        <v>1</v>
      </c>
      <c r="E7624" t="s">
        <v>284</v>
      </c>
      <c r="F7624" t="s">
        <v>29</v>
      </c>
      <c r="G7624" t="s">
        <v>4</v>
      </c>
      <c r="H7624" t="s">
        <v>285</v>
      </c>
      <c r="I7624" s="2">
        <v>4511.9799999999996</v>
      </c>
      <c r="J7624" s="5"/>
      <c r="L7624" s="5"/>
      <c r="M7624" s="2">
        <f t="shared" si="118"/>
        <v>-32357.639999997049</v>
      </c>
      <c r="P7624"/>
    </row>
    <row r="7625" spans="1:16" hidden="1">
      <c r="A7625" t="s">
        <v>292</v>
      </c>
      <c r="B7625" s="1">
        <v>42156</v>
      </c>
      <c r="C7625" t="s">
        <v>293</v>
      </c>
      <c r="D7625">
        <v>1</v>
      </c>
      <c r="E7625" t="s">
        <v>294</v>
      </c>
      <c r="F7625" t="s">
        <v>16</v>
      </c>
      <c r="G7625" t="s">
        <v>4</v>
      </c>
      <c r="H7625" t="s">
        <v>293</v>
      </c>
      <c r="J7625" s="5"/>
      <c r="K7625" s="2">
        <v>30248.22</v>
      </c>
      <c r="L7625" s="5"/>
      <c r="M7625" s="2">
        <f t="shared" ref="M7625:M7688" si="119">+M7624+I7625-K7625</f>
        <v>-62605.859999997047</v>
      </c>
      <c r="P7625"/>
    </row>
    <row r="7626" spans="1:16" hidden="1">
      <c r="A7626" t="s">
        <v>304</v>
      </c>
      <c r="B7626" s="1">
        <v>42156</v>
      </c>
      <c r="C7626" t="s">
        <v>195</v>
      </c>
      <c r="D7626">
        <v>1</v>
      </c>
      <c r="E7626" t="s">
        <v>305</v>
      </c>
      <c r="F7626" t="s">
        <v>13</v>
      </c>
      <c r="G7626" t="s">
        <v>4</v>
      </c>
      <c r="H7626" t="s">
        <v>195</v>
      </c>
      <c r="J7626" s="5"/>
      <c r="K7626" s="2">
        <v>14381.98</v>
      </c>
      <c r="L7626" s="5"/>
      <c r="M7626" s="2">
        <f t="shared" si="119"/>
        <v>-76987.839999997042</v>
      </c>
      <c r="P7626"/>
    </row>
    <row r="7627" spans="1:16" hidden="1">
      <c r="A7627" t="s">
        <v>314</v>
      </c>
      <c r="B7627" s="1">
        <v>42156</v>
      </c>
      <c r="C7627" t="s">
        <v>18</v>
      </c>
      <c r="D7627">
        <v>1</v>
      </c>
      <c r="E7627" t="s">
        <v>315</v>
      </c>
      <c r="F7627" t="s">
        <v>13</v>
      </c>
      <c r="G7627" t="s">
        <v>4</v>
      </c>
      <c r="H7627" t="s">
        <v>18</v>
      </c>
      <c r="J7627" s="5"/>
      <c r="K7627" s="2">
        <v>3352.36</v>
      </c>
      <c r="L7627" s="5"/>
      <c r="M7627" s="2">
        <f t="shared" si="119"/>
        <v>-80340.199999997043</v>
      </c>
      <c r="P7627"/>
    </row>
    <row r="7628" spans="1:16" hidden="1">
      <c r="A7628" t="s">
        <v>357</v>
      </c>
      <c r="B7628" s="1">
        <v>42156</v>
      </c>
      <c r="C7628" t="s">
        <v>6</v>
      </c>
      <c r="D7628">
        <v>1</v>
      </c>
      <c r="E7628" t="s">
        <v>358</v>
      </c>
      <c r="F7628" t="s">
        <v>29</v>
      </c>
      <c r="G7628" t="s">
        <v>20</v>
      </c>
      <c r="H7628" t="s">
        <v>359</v>
      </c>
      <c r="I7628" s="2">
        <v>244.04</v>
      </c>
      <c r="J7628" s="5"/>
      <c r="L7628" s="5"/>
      <c r="M7628" s="2">
        <f t="shared" si="119"/>
        <v>-80096.159999997049</v>
      </c>
      <c r="P7628"/>
    </row>
    <row r="7629" spans="1:16" hidden="1">
      <c r="A7629" t="s">
        <v>384</v>
      </c>
      <c r="B7629" s="1">
        <v>42156</v>
      </c>
      <c r="D7629">
        <v>1</v>
      </c>
      <c r="E7629" t="s">
        <v>385</v>
      </c>
      <c r="F7629" t="s">
        <v>13</v>
      </c>
      <c r="G7629" t="s">
        <v>20</v>
      </c>
      <c r="H7629" t="s">
        <v>386</v>
      </c>
      <c r="J7629" s="5"/>
      <c r="K7629" s="2">
        <v>1840</v>
      </c>
      <c r="L7629" s="5"/>
      <c r="M7629" s="2">
        <f t="shared" si="119"/>
        <v>-81936.159999997049</v>
      </c>
      <c r="P7629"/>
    </row>
    <row r="7630" spans="1:16" hidden="1">
      <c r="A7630" t="s">
        <v>388</v>
      </c>
      <c r="B7630" s="1">
        <v>42156</v>
      </c>
      <c r="D7630">
        <v>1</v>
      </c>
      <c r="E7630" t="s">
        <v>389</v>
      </c>
      <c r="F7630" t="s">
        <v>13</v>
      </c>
      <c r="G7630" t="s">
        <v>20</v>
      </c>
      <c r="J7630" s="5"/>
      <c r="K7630" s="2">
        <v>1600</v>
      </c>
      <c r="L7630" s="5"/>
      <c r="M7630" s="2">
        <f t="shared" si="119"/>
        <v>-83536.159999997049</v>
      </c>
      <c r="P7630"/>
    </row>
    <row r="7631" spans="1:16" hidden="1">
      <c r="A7631" t="s">
        <v>408</v>
      </c>
      <c r="B7631" s="1">
        <v>42156</v>
      </c>
      <c r="C7631" t="s">
        <v>6</v>
      </c>
      <c r="D7631">
        <v>1</v>
      </c>
      <c r="E7631" t="s">
        <v>411</v>
      </c>
      <c r="F7631" t="s">
        <v>29</v>
      </c>
      <c r="G7631" t="s">
        <v>20</v>
      </c>
      <c r="H7631" t="s">
        <v>412</v>
      </c>
      <c r="I7631" s="2">
        <v>510.21</v>
      </c>
      <c r="J7631" s="5"/>
      <c r="L7631" s="5"/>
      <c r="M7631" s="2">
        <f t="shared" si="119"/>
        <v>-83025.949999997043</v>
      </c>
      <c r="P7631"/>
    </row>
    <row r="7632" spans="1:16" hidden="1">
      <c r="A7632" t="s">
        <v>420</v>
      </c>
      <c r="B7632" s="1">
        <v>42156</v>
      </c>
      <c r="D7632">
        <v>1</v>
      </c>
      <c r="E7632" t="s">
        <v>423</v>
      </c>
      <c r="F7632" t="s">
        <v>13</v>
      </c>
      <c r="G7632" t="s">
        <v>20</v>
      </c>
      <c r="J7632" s="5"/>
      <c r="K7632" s="2">
        <v>180000</v>
      </c>
      <c r="L7632" s="5"/>
      <c r="M7632" s="2">
        <f t="shared" si="119"/>
        <v>-263025.94999999704</v>
      </c>
      <c r="P7632"/>
    </row>
    <row r="7633" spans="1:16" hidden="1">
      <c r="A7633" t="s">
        <v>450</v>
      </c>
      <c r="B7633" s="1">
        <v>42156</v>
      </c>
      <c r="C7633" t="s">
        <v>43</v>
      </c>
      <c r="D7633">
        <v>1</v>
      </c>
      <c r="E7633" t="s">
        <v>453</v>
      </c>
      <c r="F7633" t="s">
        <v>67</v>
      </c>
      <c r="G7633" t="s">
        <v>20</v>
      </c>
      <c r="H7633" t="s">
        <v>454</v>
      </c>
      <c r="J7633" s="5"/>
      <c r="K7633" s="2">
        <v>51001.99</v>
      </c>
      <c r="L7633" s="5"/>
      <c r="M7633" s="2">
        <f t="shared" si="119"/>
        <v>-314027.93999999703</v>
      </c>
      <c r="P7633"/>
    </row>
    <row r="7634" spans="1:16" hidden="1">
      <c r="A7634" t="s">
        <v>481</v>
      </c>
      <c r="B7634" s="1">
        <v>42156</v>
      </c>
      <c r="C7634" t="s">
        <v>18</v>
      </c>
      <c r="D7634">
        <v>1</v>
      </c>
      <c r="E7634" t="s">
        <v>484</v>
      </c>
      <c r="F7634" t="s">
        <v>13</v>
      </c>
      <c r="G7634" t="s">
        <v>20</v>
      </c>
      <c r="H7634" t="s">
        <v>18</v>
      </c>
      <c r="J7634" s="5"/>
      <c r="K7634" s="2">
        <v>4465.92</v>
      </c>
      <c r="L7634" s="5"/>
      <c r="M7634" s="2">
        <f t="shared" si="119"/>
        <v>-318493.85999999702</v>
      </c>
      <c r="P7634"/>
    </row>
    <row r="7635" spans="1:16" hidden="1">
      <c r="A7635" t="s">
        <v>485</v>
      </c>
      <c r="B7635" s="1">
        <v>42156</v>
      </c>
      <c r="C7635" t="s">
        <v>195</v>
      </c>
      <c r="D7635">
        <v>1</v>
      </c>
      <c r="E7635" t="s">
        <v>486</v>
      </c>
      <c r="F7635" t="s">
        <v>13</v>
      </c>
      <c r="G7635" t="s">
        <v>20</v>
      </c>
      <c r="H7635" t="s">
        <v>195</v>
      </c>
      <c r="J7635" s="5"/>
      <c r="K7635" s="2">
        <v>7124.57</v>
      </c>
      <c r="L7635" s="5"/>
      <c r="M7635" s="2">
        <f t="shared" si="119"/>
        <v>-325618.42999999702</v>
      </c>
      <c r="P7635"/>
    </row>
    <row r="7636" spans="1:16" hidden="1">
      <c r="A7636" t="s">
        <v>492</v>
      </c>
      <c r="B7636" s="1">
        <v>42156</v>
      </c>
      <c r="C7636" t="s">
        <v>200</v>
      </c>
      <c r="D7636">
        <v>1</v>
      </c>
      <c r="E7636" t="s">
        <v>495</v>
      </c>
      <c r="F7636" t="s">
        <v>16</v>
      </c>
      <c r="G7636" t="s">
        <v>20</v>
      </c>
      <c r="H7636" t="s">
        <v>200</v>
      </c>
      <c r="J7636" s="5"/>
      <c r="K7636" s="2">
        <v>1269.04</v>
      </c>
      <c r="L7636" s="5"/>
      <c r="M7636" s="2">
        <f t="shared" si="119"/>
        <v>-326887.469999997</v>
      </c>
      <c r="P7636"/>
    </row>
    <row r="7637" spans="1:16" hidden="1">
      <c r="A7637" t="s">
        <v>13557</v>
      </c>
      <c r="B7637" s="1">
        <v>42156</v>
      </c>
      <c r="C7637" t="s">
        <v>674</v>
      </c>
      <c r="D7637">
        <v>2</v>
      </c>
      <c r="E7637" t="s">
        <v>13562</v>
      </c>
      <c r="F7637" t="s">
        <v>13559</v>
      </c>
      <c r="G7637" t="s">
        <v>479</v>
      </c>
      <c r="H7637" t="s">
        <v>8821</v>
      </c>
      <c r="J7637" s="5"/>
      <c r="K7637" s="2">
        <v>269.31</v>
      </c>
      <c r="L7637" s="5"/>
      <c r="M7637" s="2">
        <f t="shared" si="119"/>
        <v>-327156.779999997</v>
      </c>
      <c r="P7637"/>
    </row>
    <row r="7638" spans="1:16" hidden="1">
      <c r="A7638" t="s">
        <v>13557</v>
      </c>
      <c r="B7638" s="1">
        <v>42156</v>
      </c>
      <c r="C7638" t="s">
        <v>674</v>
      </c>
      <c r="D7638">
        <v>2</v>
      </c>
      <c r="E7638" t="s">
        <v>13562</v>
      </c>
      <c r="F7638" t="s">
        <v>13559</v>
      </c>
      <c r="G7638" t="s">
        <v>479</v>
      </c>
      <c r="H7638" t="s">
        <v>8821</v>
      </c>
      <c r="I7638" s="2">
        <v>269.31</v>
      </c>
      <c r="J7638" s="5"/>
      <c r="L7638" s="5"/>
      <c r="M7638" s="2">
        <f t="shared" si="119"/>
        <v>-326887.469999997</v>
      </c>
      <c r="P7638"/>
    </row>
    <row r="7639" spans="1:16" hidden="1">
      <c r="A7639" t="s">
        <v>13582</v>
      </c>
      <c r="B7639" s="1">
        <v>42156</v>
      </c>
      <c r="C7639" t="s">
        <v>13586</v>
      </c>
      <c r="D7639">
        <v>1</v>
      </c>
      <c r="E7639" t="s">
        <v>13587</v>
      </c>
      <c r="F7639" t="s">
        <v>13565</v>
      </c>
      <c r="G7639" t="s">
        <v>4</v>
      </c>
      <c r="H7639" t="s">
        <v>185</v>
      </c>
      <c r="I7639" s="2">
        <v>45000</v>
      </c>
      <c r="J7639" s="5"/>
      <c r="L7639" s="5"/>
      <c r="M7639" s="2">
        <f t="shared" si="119"/>
        <v>-281887.469999997</v>
      </c>
      <c r="P7639"/>
    </row>
    <row r="7640" spans="1:16" hidden="1">
      <c r="A7640" t="s">
        <v>13604</v>
      </c>
      <c r="B7640" s="1">
        <v>42156</v>
      </c>
      <c r="C7640" t="s">
        <v>13607</v>
      </c>
      <c r="D7640">
        <v>1</v>
      </c>
      <c r="E7640" t="s">
        <v>13608</v>
      </c>
      <c r="F7640" t="s">
        <v>13565</v>
      </c>
      <c r="G7640" t="s">
        <v>4</v>
      </c>
      <c r="H7640" t="s">
        <v>8169</v>
      </c>
      <c r="I7640" s="2">
        <v>10961</v>
      </c>
      <c r="J7640" s="5"/>
      <c r="L7640" s="5"/>
      <c r="M7640" s="2">
        <f t="shared" si="119"/>
        <v>-270926.469999997</v>
      </c>
      <c r="P7640"/>
    </row>
    <row r="7641" spans="1:16" hidden="1">
      <c r="A7641" t="s">
        <v>13628</v>
      </c>
      <c r="B7641" s="1">
        <v>42156</v>
      </c>
      <c r="C7641" t="s">
        <v>6</v>
      </c>
      <c r="D7641">
        <v>1</v>
      </c>
      <c r="E7641" t="s">
        <v>13632</v>
      </c>
      <c r="F7641" t="s">
        <v>13610</v>
      </c>
      <c r="G7641" t="s">
        <v>4</v>
      </c>
      <c r="H7641" t="s">
        <v>8169</v>
      </c>
      <c r="I7641" s="2">
        <v>19165.2</v>
      </c>
      <c r="J7641" s="5"/>
      <c r="L7641" s="5"/>
      <c r="M7641" s="2">
        <f t="shared" si="119"/>
        <v>-251761.26999999699</v>
      </c>
      <c r="P7641"/>
    </row>
    <row r="7642" spans="1:16" hidden="1">
      <c r="A7642" t="s">
        <v>13653</v>
      </c>
      <c r="B7642" s="1">
        <v>42156</v>
      </c>
      <c r="C7642" t="s">
        <v>13657</v>
      </c>
      <c r="D7642">
        <v>1</v>
      </c>
      <c r="E7642" t="s">
        <v>13658</v>
      </c>
      <c r="F7642" t="s">
        <v>13565</v>
      </c>
      <c r="G7642" t="s">
        <v>4</v>
      </c>
      <c r="H7642" t="s">
        <v>6475</v>
      </c>
      <c r="I7642" s="2">
        <v>5000</v>
      </c>
      <c r="J7642" s="5"/>
      <c r="L7642" s="5"/>
      <c r="M7642" s="2">
        <f t="shared" si="119"/>
        <v>-246761.26999999699</v>
      </c>
      <c r="P7642"/>
    </row>
    <row r="7643" spans="1:16" hidden="1">
      <c r="A7643" t="s">
        <v>13681</v>
      </c>
      <c r="B7643" s="1">
        <v>42156</v>
      </c>
      <c r="C7643" t="s">
        <v>13685</v>
      </c>
      <c r="D7643">
        <v>2</v>
      </c>
      <c r="E7643" t="s">
        <v>13686</v>
      </c>
      <c r="F7643" t="s">
        <v>7054</v>
      </c>
      <c r="G7643" t="s">
        <v>4</v>
      </c>
      <c r="H7643" t="s">
        <v>226</v>
      </c>
      <c r="I7643" s="2">
        <v>1025</v>
      </c>
      <c r="J7643" s="5"/>
      <c r="L7643" s="5"/>
      <c r="M7643" s="2">
        <f t="shared" si="119"/>
        <v>-245736.26999999699</v>
      </c>
      <c r="P7643"/>
    </row>
    <row r="7644" spans="1:16" hidden="1">
      <c r="A7644" t="s">
        <v>13707</v>
      </c>
      <c r="B7644" s="1">
        <v>42156</v>
      </c>
      <c r="C7644" t="s">
        <v>1802</v>
      </c>
      <c r="D7644">
        <v>2</v>
      </c>
      <c r="E7644" t="s">
        <v>13710</v>
      </c>
      <c r="F7644" t="s">
        <v>13559</v>
      </c>
      <c r="G7644" t="s">
        <v>479</v>
      </c>
      <c r="H7644" t="s">
        <v>13711</v>
      </c>
      <c r="I7644" s="2">
        <v>322.36</v>
      </c>
      <c r="J7644" s="5"/>
      <c r="L7644" s="5"/>
      <c r="M7644" s="2">
        <f t="shared" si="119"/>
        <v>-245413.90999999701</v>
      </c>
      <c r="P7644"/>
    </row>
    <row r="7645" spans="1:16" hidden="1">
      <c r="A7645" t="s">
        <v>13733</v>
      </c>
      <c r="B7645" s="1">
        <v>42156</v>
      </c>
      <c r="C7645" t="s">
        <v>13736</v>
      </c>
      <c r="D7645">
        <v>2</v>
      </c>
      <c r="E7645" t="s">
        <v>13737</v>
      </c>
      <c r="F7645" t="s">
        <v>7054</v>
      </c>
      <c r="G7645" t="s">
        <v>4</v>
      </c>
      <c r="H7645" t="s">
        <v>435</v>
      </c>
      <c r="I7645" s="2">
        <v>3030</v>
      </c>
      <c r="J7645" s="5"/>
      <c r="L7645" s="5"/>
      <c r="M7645" s="2">
        <f t="shared" si="119"/>
        <v>-242383.90999999701</v>
      </c>
      <c r="P7645"/>
    </row>
    <row r="7646" spans="1:16" hidden="1">
      <c r="A7646" t="s">
        <v>13761</v>
      </c>
      <c r="B7646" s="1">
        <v>42156</v>
      </c>
      <c r="C7646" t="s">
        <v>13765</v>
      </c>
      <c r="D7646">
        <v>2</v>
      </c>
      <c r="E7646" t="s">
        <v>13766</v>
      </c>
      <c r="F7646" t="s">
        <v>7054</v>
      </c>
      <c r="G7646" t="s">
        <v>4</v>
      </c>
      <c r="H7646" t="s">
        <v>3942</v>
      </c>
      <c r="I7646" s="2">
        <v>1840</v>
      </c>
      <c r="J7646" s="5"/>
      <c r="L7646" s="5"/>
      <c r="M7646" s="2">
        <f t="shared" si="119"/>
        <v>-240543.90999999701</v>
      </c>
      <c r="P7646"/>
    </row>
    <row r="7647" spans="1:16" hidden="1">
      <c r="A7647" t="s">
        <v>13786</v>
      </c>
      <c r="B7647" s="1">
        <v>42156</v>
      </c>
      <c r="C7647" t="s">
        <v>13789</v>
      </c>
      <c r="D7647">
        <v>2</v>
      </c>
      <c r="E7647" t="s">
        <v>13790</v>
      </c>
      <c r="F7647" t="s">
        <v>7054</v>
      </c>
      <c r="G7647" t="s">
        <v>4</v>
      </c>
      <c r="H7647" t="s">
        <v>273</v>
      </c>
      <c r="J7647" s="5"/>
      <c r="K7647" s="2">
        <v>1514.99</v>
      </c>
      <c r="L7647" s="5"/>
      <c r="M7647" s="2">
        <f t="shared" si="119"/>
        <v>-242058.899999997</v>
      </c>
      <c r="P7647"/>
    </row>
    <row r="7648" spans="1:16" hidden="1">
      <c r="A7648" t="s">
        <v>13786</v>
      </c>
      <c r="B7648" s="1">
        <v>42156</v>
      </c>
      <c r="C7648" t="s">
        <v>13789</v>
      </c>
      <c r="D7648">
        <v>2</v>
      </c>
      <c r="E7648" t="s">
        <v>13790</v>
      </c>
      <c r="F7648" t="s">
        <v>7054</v>
      </c>
      <c r="G7648" t="s">
        <v>4</v>
      </c>
      <c r="H7648" t="s">
        <v>273</v>
      </c>
      <c r="I7648" s="2">
        <v>1514.99</v>
      </c>
      <c r="J7648" s="5"/>
      <c r="L7648" s="5"/>
      <c r="M7648" s="2">
        <f t="shared" si="119"/>
        <v>-240543.90999999701</v>
      </c>
      <c r="P7648"/>
    </row>
    <row r="7649" spans="1:16" hidden="1">
      <c r="A7649" t="s">
        <v>13808</v>
      </c>
      <c r="B7649" s="1">
        <v>42156</v>
      </c>
      <c r="C7649" t="s">
        <v>13811</v>
      </c>
      <c r="D7649">
        <v>2</v>
      </c>
      <c r="E7649" t="s">
        <v>13812</v>
      </c>
      <c r="F7649" t="s">
        <v>7054</v>
      </c>
      <c r="G7649" t="s">
        <v>4</v>
      </c>
      <c r="H7649" t="s">
        <v>273</v>
      </c>
      <c r="J7649" s="5"/>
      <c r="K7649" s="2">
        <v>1515.01</v>
      </c>
      <c r="L7649" s="5"/>
      <c r="M7649" s="2">
        <f t="shared" si="119"/>
        <v>-242058.91999999702</v>
      </c>
      <c r="P7649"/>
    </row>
    <row r="7650" spans="1:16" hidden="1">
      <c r="A7650" t="s">
        <v>13808</v>
      </c>
      <c r="B7650" s="1">
        <v>42156</v>
      </c>
      <c r="C7650" t="s">
        <v>13811</v>
      </c>
      <c r="D7650">
        <v>2</v>
      </c>
      <c r="E7650" t="s">
        <v>13812</v>
      </c>
      <c r="F7650" t="s">
        <v>7054</v>
      </c>
      <c r="G7650" t="s">
        <v>4</v>
      </c>
      <c r="H7650" t="s">
        <v>273</v>
      </c>
      <c r="I7650" s="2">
        <v>1515.01</v>
      </c>
      <c r="J7650" s="5"/>
      <c r="L7650" s="5"/>
      <c r="M7650" s="2">
        <f t="shared" si="119"/>
        <v>-240543.90999999701</v>
      </c>
      <c r="P7650"/>
    </row>
    <row r="7651" spans="1:16" hidden="1">
      <c r="A7651" t="s">
        <v>13835</v>
      </c>
      <c r="B7651" s="1">
        <v>42156</v>
      </c>
      <c r="C7651" t="s">
        <v>1802</v>
      </c>
      <c r="D7651">
        <v>2</v>
      </c>
      <c r="E7651" t="s">
        <v>13838</v>
      </c>
      <c r="F7651" t="s">
        <v>13559</v>
      </c>
      <c r="G7651" t="s">
        <v>479</v>
      </c>
      <c r="H7651" t="s">
        <v>2622</v>
      </c>
      <c r="I7651" s="2">
        <v>122.02</v>
      </c>
      <c r="J7651" s="5"/>
      <c r="L7651" s="5"/>
      <c r="M7651" s="2">
        <f t="shared" si="119"/>
        <v>-240421.88999999702</v>
      </c>
      <c r="P7651"/>
    </row>
    <row r="7652" spans="1:16" hidden="1">
      <c r="A7652" t="s">
        <v>13861</v>
      </c>
      <c r="B7652" s="1">
        <v>42156</v>
      </c>
      <c r="C7652" t="s">
        <v>1802</v>
      </c>
      <c r="D7652">
        <v>2</v>
      </c>
      <c r="E7652" t="s">
        <v>13865</v>
      </c>
      <c r="F7652" t="s">
        <v>13559</v>
      </c>
      <c r="G7652" t="s">
        <v>479</v>
      </c>
      <c r="H7652" t="s">
        <v>9923</v>
      </c>
      <c r="J7652" s="5"/>
      <c r="K7652" s="2">
        <v>1963.33</v>
      </c>
      <c r="L7652" s="5"/>
      <c r="M7652" s="2">
        <f t="shared" si="119"/>
        <v>-242385.219999997</v>
      </c>
      <c r="P7652"/>
    </row>
    <row r="7653" spans="1:16" hidden="1">
      <c r="A7653" t="s">
        <v>13861</v>
      </c>
      <c r="B7653" s="1">
        <v>42156</v>
      </c>
      <c r="C7653" t="s">
        <v>1802</v>
      </c>
      <c r="D7653">
        <v>2</v>
      </c>
      <c r="E7653" t="s">
        <v>13865</v>
      </c>
      <c r="F7653" t="s">
        <v>13559</v>
      </c>
      <c r="G7653" t="s">
        <v>479</v>
      </c>
      <c r="H7653" t="s">
        <v>9923</v>
      </c>
      <c r="I7653" s="2">
        <v>1963.33</v>
      </c>
      <c r="J7653" s="5"/>
      <c r="L7653" s="5"/>
      <c r="M7653" s="2">
        <f t="shared" si="119"/>
        <v>-240421.88999999702</v>
      </c>
      <c r="P7653"/>
    </row>
    <row r="7654" spans="1:16" hidden="1">
      <c r="A7654" t="s">
        <v>13887</v>
      </c>
      <c r="B7654" s="1">
        <v>42156</v>
      </c>
      <c r="C7654" t="s">
        <v>13890</v>
      </c>
      <c r="D7654">
        <v>2</v>
      </c>
      <c r="E7654" t="s">
        <v>13891</v>
      </c>
      <c r="F7654" t="s">
        <v>7054</v>
      </c>
      <c r="G7654" t="s">
        <v>20</v>
      </c>
      <c r="H7654" t="s">
        <v>106</v>
      </c>
      <c r="J7654" s="5"/>
      <c r="K7654" s="2">
        <v>3030</v>
      </c>
      <c r="L7654" s="5"/>
      <c r="M7654" s="2">
        <f t="shared" si="119"/>
        <v>-243451.88999999702</v>
      </c>
      <c r="P7654"/>
    </row>
    <row r="7655" spans="1:16" hidden="1">
      <c r="A7655" t="s">
        <v>13887</v>
      </c>
      <c r="B7655" s="1">
        <v>42156</v>
      </c>
      <c r="C7655" t="s">
        <v>13890</v>
      </c>
      <c r="D7655">
        <v>2</v>
      </c>
      <c r="E7655" t="s">
        <v>13891</v>
      </c>
      <c r="F7655" t="s">
        <v>7054</v>
      </c>
      <c r="G7655" t="s">
        <v>20</v>
      </c>
      <c r="H7655" t="s">
        <v>106</v>
      </c>
      <c r="I7655" s="2">
        <v>3030</v>
      </c>
      <c r="J7655" s="5"/>
      <c r="L7655" s="5"/>
      <c r="M7655" s="2">
        <f t="shared" si="119"/>
        <v>-240421.88999999702</v>
      </c>
      <c r="P7655"/>
    </row>
    <row r="7656" spans="1:16" hidden="1">
      <c r="A7656" t="s">
        <v>13912</v>
      </c>
      <c r="B7656" s="1">
        <v>42156</v>
      </c>
      <c r="C7656" t="s">
        <v>13916</v>
      </c>
      <c r="D7656">
        <v>2</v>
      </c>
      <c r="E7656" t="s">
        <v>13917</v>
      </c>
      <c r="F7656" t="s">
        <v>7054</v>
      </c>
      <c r="G7656" t="s">
        <v>20</v>
      </c>
      <c r="H7656" t="s">
        <v>7494</v>
      </c>
      <c r="I7656" s="2">
        <v>1840</v>
      </c>
      <c r="J7656" s="5"/>
      <c r="L7656" s="5"/>
      <c r="M7656" s="2">
        <f t="shared" si="119"/>
        <v>-238581.88999999702</v>
      </c>
      <c r="P7656"/>
    </row>
    <row r="7657" spans="1:16" hidden="1">
      <c r="A7657" t="s">
        <v>13937</v>
      </c>
      <c r="B7657" s="1">
        <v>42156</v>
      </c>
      <c r="C7657" t="s">
        <v>18</v>
      </c>
      <c r="D7657">
        <v>2</v>
      </c>
      <c r="E7657" t="s">
        <v>13941</v>
      </c>
      <c r="F7657" t="s">
        <v>13559</v>
      </c>
      <c r="G7657" t="s">
        <v>479</v>
      </c>
      <c r="H7657" t="s">
        <v>13942</v>
      </c>
      <c r="I7657" s="2">
        <v>141.58000000000001</v>
      </c>
      <c r="J7657" s="5"/>
      <c r="L7657" s="5"/>
      <c r="M7657" s="2">
        <f t="shared" si="119"/>
        <v>-238440.30999999703</v>
      </c>
      <c r="P7657"/>
    </row>
    <row r="7658" spans="1:16" hidden="1">
      <c r="A7658" t="s">
        <v>13961</v>
      </c>
      <c r="B7658" s="1">
        <v>42156</v>
      </c>
      <c r="C7658" t="s">
        <v>13964</v>
      </c>
      <c r="D7658">
        <v>2</v>
      </c>
      <c r="E7658" t="s">
        <v>13965</v>
      </c>
      <c r="F7658" t="s">
        <v>7054</v>
      </c>
      <c r="G7658" t="s">
        <v>20</v>
      </c>
      <c r="H7658" t="s">
        <v>7426</v>
      </c>
      <c r="I7658" s="2">
        <v>1840</v>
      </c>
      <c r="J7658" s="5"/>
      <c r="L7658" s="5"/>
      <c r="M7658" s="2">
        <f t="shared" si="119"/>
        <v>-236600.30999999703</v>
      </c>
      <c r="P7658"/>
    </row>
    <row r="7659" spans="1:16" hidden="1">
      <c r="A7659" t="s">
        <v>13987</v>
      </c>
      <c r="B7659" s="1">
        <v>42156</v>
      </c>
      <c r="C7659" t="s">
        <v>4654</v>
      </c>
      <c r="D7659">
        <v>2</v>
      </c>
      <c r="E7659" t="s">
        <v>13991</v>
      </c>
      <c r="F7659" t="s">
        <v>13559</v>
      </c>
      <c r="G7659" t="s">
        <v>479</v>
      </c>
      <c r="H7659" t="s">
        <v>13992</v>
      </c>
      <c r="I7659" s="2">
        <v>3164.12</v>
      </c>
      <c r="J7659" s="5"/>
      <c r="L7659" s="5"/>
      <c r="M7659" s="2">
        <f t="shared" si="119"/>
        <v>-233436.18999999703</v>
      </c>
      <c r="P7659"/>
    </row>
    <row r="7660" spans="1:16" hidden="1">
      <c r="A7660" t="s">
        <v>14017</v>
      </c>
      <c r="B7660" s="1">
        <v>42156</v>
      </c>
      <c r="C7660" t="s">
        <v>5029</v>
      </c>
      <c r="D7660">
        <v>2</v>
      </c>
      <c r="E7660" t="s">
        <v>14019</v>
      </c>
      <c r="F7660" t="s">
        <v>13559</v>
      </c>
      <c r="G7660" t="s">
        <v>479</v>
      </c>
      <c r="H7660" t="s">
        <v>4943</v>
      </c>
      <c r="I7660" s="2">
        <v>5284.57</v>
      </c>
      <c r="J7660" s="5"/>
      <c r="L7660" s="5"/>
      <c r="M7660" s="2">
        <f t="shared" si="119"/>
        <v>-228151.61999999703</v>
      </c>
      <c r="P7660"/>
    </row>
    <row r="7661" spans="1:16" hidden="1">
      <c r="A7661" t="s">
        <v>14042</v>
      </c>
      <c r="B7661" s="1">
        <v>42156</v>
      </c>
      <c r="C7661" t="s">
        <v>14045</v>
      </c>
      <c r="D7661">
        <v>2</v>
      </c>
      <c r="E7661" t="s">
        <v>14046</v>
      </c>
      <c r="F7661" t="s">
        <v>7054</v>
      </c>
      <c r="G7661" t="s">
        <v>20</v>
      </c>
      <c r="H7661" t="s">
        <v>9772</v>
      </c>
      <c r="I7661" s="2">
        <v>1025</v>
      </c>
      <c r="J7661" s="5"/>
      <c r="L7661" s="5"/>
      <c r="M7661" s="2">
        <f t="shared" si="119"/>
        <v>-227126.61999999703</v>
      </c>
      <c r="P7661"/>
    </row>
    <row r="7662" spans="1:16" hidden="1">
      <c r="A7662" t="s">
        <v>14069</v>
      </c>
      <c r="B7662" s="1">
        <v>42156</v>
      </c>
      <c r="C7662" t="s">
        <v>14072</v>
      </c>
      <c r="D7662">
        <v>1</v>
      </c>
      <c r="E7662" t="s">
        <v>14073</v>
      </c>
      <c r="F7662" t="s">
        <v>13561</v>
      </c>
      <c r="G7662" t="s">
        <v>20</v>
      </c>
      <c r="H7662" t="s">
        <v>14074</v>
      </c>
      <c r="I7662" s="2">
        <v>180000</v>
      </c>
      <c r="J7662" s="5"/>
      <c r="L7662" s="5"/>
      <c r="M7662" s="2">
        <f t="shared" si="119"/>
        <v>-47126.619999997027</v>
      </c>
      <c r="P7662"/>
    </row>
    <row r="7663" spans="1:16" hidden="1">
      <c r="A7663" t="s">
        <v>14095</v>
      </c>
      <c r="B7663" s="1">
        <v>42156</v>
      </c>
      <c r="C7663" t="s">
        <v>14099</v>
      </c>
      <c r="D7663">
        <v>2</v>
      </c>
      <c r="E7663" t="s">
        <v>14100</v>
      </c>
      <c r="F7663" t="s">
        <v>7054</v>
      </c>
      <c r="G7663" t="s">
        <v>20</v>
      </c>
      <c r="H7663" t="s">
        <v>13942</v>
      </c>
      <c r="I7663" s="2">
        <v>200.01</v>
      </c>
      <c r="J7663" s="5"/>
      <c r="L7663" s="5"/>
      <c r="M7663" s="2">
        <f t="shared" si="119"/>
        <v>-46926.609999997025</v>
      </c>
      <c r="P7663"/>
    </row>
    <row r="7664" spans="1:16" hidden="1">
      <c r="A7664" t="s">
        <v>14117</v>
      </c>
      <c r="B7664" s="1">
        <v>42156</v>
      </c>
      <c r="C7664" t="s">
        <v>6</v>
      </c>
      <c r="D7664">
        <v>1</v>
      </c>
      <c r="E7664" t="s">
        <v>14120</v>
      </c>
      <c r="F7664" t="s">
        <v>13565</v>
      </c>
      <c r="G7664" t="s">
        <v>20</v>
      </c>
      <c r="H7664" t="s">
        <v>673</v>
      </c>
      <c r="I7664" s="2">
        <v>51001.99</v>
      </c>
      <c r="J7664" s="5"/>
      <c r="L7664" s="5"/>
      <c r="M7664" s="2">
        <f t="shared" si="119"/>
        <v>4075.3800000029732</v>
      </c>
      <c r="P7664"/>
    </row>
    <row r="7665" spans="1:16" hidden="1">
      <c r="A7665" t="s">
        <v>14141</v>
      </c>
      <c r="B7665" s="1">
        <v>42156</v>
      </c>
      <c r="C7665" t="s">
        <v>14144</v>
      </c>
      <c r="D7665">
        <v>2</v>
      </c>
      <c r="E7665" t="s">
        <v>14145</v>
      </c>
      <c r="F7665" t="s">
        <v>7054</v>
      </c>
      <c r="G7665" t="s">
        <v>20</v>
      </c>
      <c r="H7665" t="s">
        <v>5020</v>
      </c>
      <c r="I7665" s="2">
        <v>1025</v>
      </c>
      <c r="J7665" s="5"/>
      <c r="L7665" s="5"/>
      <c r="M7665" s="2">
        <f t="shared" si="119"/>
        <v>5100.3800000029732</v>
      </c>
      <c r="P7665"/>
    </row>
    <row r="7666" spans="1:16" hidden="1">
      <c r="A7666" t="s">
        <v>14169</v>
      </c>
      <c r="B7666" s="1">
        <v>42156</v>
      </c>
      <c r="C7666" t="s">
        <v>14172</v>
      </c>
      <c r="D7666">
        <v>2</v>
      </c>
      <c r="E7666" t="s">
        <v>14173</v>
      </c>
      <c r="F7666" t="s">
        <v>7054</v>
      </c>
      <c r="G7666" t="s">
        <v>20</v>
      </c>
      <c r="H7666" t="s">
        <v>4742</v>
      </c>
      <c r="I7666" s="2">
        <v>1025</v>
      </c>
      <c r="J7666" s="5"/>
      <c r="L7666" s="5"/>
      <c r="M7666" s="2">
        <f t="shared" si="119"/>
        <v>6125.3800000029732</v>
      </c>
      <c r="P7666"/>
    </row>
    <row r="7667" spans="1:16" hidden="1">
      <c r="A7667" s="35" t="s">
        <v>565</v>
      </c>
      <c r="B7667" s="36">
        <v>42157</v>
      </c>
      <c r="C7667" s="35" t="s">
        <v>6</v>
      </c>
      <c r="D7667" s="35">
        <v>1</v>
      </c>
      <c r="E7667" s="35" t="s">
        <v>569</v>
      </c>
      <c r="F7667" s="35" t="s">
        <v>29</v>
      </c>
      <c r="G7667" s="35" t="s">
        <v>4</v>
      </c>
      <c r="H7667" s="35" t="s">
        <v>570</v>
      </c>
      <c r="I7667" s="11">
        <v>1400</v>
      </c>
      <c r="J7667" s="12"/>
      <c r="K7667" s="11"/>
      <c r="L7667" s="12"/>
      <c r="M7667" s="11">
        <f t="shared" si="119"/>
        <v>7525.3800000029732</v>
      </c>
      <c r="P7667"/>
    </row>
    <row r="7668" spans="1:16" hidden="1">
      <c r="A7668" t="s">
        <v>664</v>
      </c>
      <c r="B7668" s="1">
        <v>42157</v>
      </c>
      <c r="C7668" t="s">
        <v>6</v>
      </c>
      <c r="D7668">
        <v>1</v>
      </c>
      <c r="E7668" t="s">
        <v>667</v>
      </c>
      <c r="F7668" t="s">
        <v>29</v>
      </c>
      <c r="G7668" t="s">
        <v>4</v>
      </c>
      <c r="H7668" t="s">
        <v>668</v>
      </c>
      <c r="I7668" s="2">
        <v>320</v>
      </c>
      <c r="J7668" s="5"/>
      <c r="L7668" s="5"/>
      <c r="M7668" s="2">
        <f t="shared" si="119"/>
        <v>7845.3800000029732</v>
      </c>
      <c r="P7668"/>
    </row>
    <row r="7669" spans="1:16" hidden="1">
      <c r="A7669" t="s">
        <v>681</v>
      </c>
      <c r="B7669" s="1">
        <v>42157</v>
      </c>
      <c r="C7669" t="s">
        <v>437</v>
      </c>
      <c r="D7669">
        <v>2</v>
      </c>
      <c r="E7669" t="s">
        <v>683</v>
      </c>
      <c r="F7669" t="s">
        <v>312</v>
      </c>
      <c r="G7669" t="s">
        <v>479</v>
      </c>
      <c r="H7669" t="s">
        <v>263</v>
      </c>
      <c r="J7669" s="5"/>
      <c r="K7669" s="2">
        <v>1603.34</v>
      </c>
      <c r="L7669" s="5"/>
      <c r="M7669" s="2">
        <f t="shared" si="119"/>
        <v>6242.0400000029731</v>
      </c>
      <c r="P7669"/>
    </row>
    <row r="7670" spans="1:16" hidden="1">
      <c r="A7670" t="s">
        <v>681</v>
      </c>
      <c r="B7670" s="1">
        <v>42157</v>
      </c>
      <c r="C7670" t="s">
        <v>437</v>
      </c>
      <c r="D7670">
        <v>2</v>
      </c>
      <c r="E7670" t="s">
        <v>683</v>
      </c>
      <c r="F7670" t="s">
        <v>312</v>
      </c>
      <c r="G7670" t="s">
        <v>479</v>
      </c>
      <c r="H7670" t="s">
        <v>263</v>
      </c>
      <c r="I7670" s="2">
        <v>103.34</v>
      </c>
      <c r="J7670" s="5"/>
      <c r="L7670" s="5"/>
      <c r="M7670" s="2">
        <f t="shared" si="119"/>
        <v>6345.3800000029732</v>
      </c>
      <c r="P7670"/>
    </row>
    <row r="7671" spans="1:16" hidden="1">
      <c r="A7671" t="s">
        <v>699</v>
      </c>
      <c r="B7671" s="1">
        <v>42157</v>
      </c>
      <c r="C7671" t="s">
        <v>6</v>
      </c>
      <c r="D7671">
        <v>1</v>
      </c>
      <c r="E7671" t="s">
        <v>702</v>
      </c>
      <c r="F7671" t="s">
        <v>8</v>
      </c>
      <c r="G7671" t="s">
        <v>4</v>
      </c>
      <c r="H7671" t="s">
        <v>703</v>
      </c>
      <c r="I7671" s="2">
        <v>1840</v>
      </c>
      <c r="J7671" s="5"/>
      <c r="L7671" s="5"/>
      <c r="M7671" s="2">
        <f t="shared" si="119"/>
        <v>8185.3800000029732</v>
      </c>
      <c r="P7671"/>
    </row>
    <row r="7672" spans="1:16" hidden="1">
      <c r="A7672" t="s">
        <v>704</v>
      </c>
      <c r="B7672" s="1">
        <v>42157</v>
      </c>
      <c r="C7672" t="s">
        <v>6</v>
      </c>
      <c r="D7672">
        <v>1</v>
      </c>
      <c r="E7672" t="s">
        <v>705</v>
      </c>
      <c r="F7672" t="s">
        <v>29</v>
      </c>
      <c r="G7672" t="s">
        <v>4</v>
      </c>
      <c r="H7672" t="s">
        <v>706</v>
      </c>
      <c r="I7672" s="2">
        <v>1047.96</v>
      </c>
      <c r="J7672" s="5"/>
      <c r="L7672" s="5"/>
      <c r="M7672" s="2">
        <f t="shared" si="119"/>
        <v>9233.3400000029724</v>
      </c>
      <c r="P7672"/>
    </row>
    <row r="7673" spans="1:16" hidden="1">
      <c r="A7673" t="s">
        <v>709</v>
      </c>
      <c r="B7673" s="1">
        <v>42157</v>
      </c>
      <c r="C7673" t="s">
        <v>6</v>
      </c>
      <c r="D7673">
        <v>1</v>
      </c>
      <c r="E7673" t="s">
        <v>710</v>
      </c>
      <c r="F7673" t="s">
        <v>29</v>
      </c>
      <c r="G7673" t="s">
        <v>4</v>
      </c>
      <c r="H7673" t="s">
        <v>711</v>
      </c>
      <c r="I7673" s="2">
        <v>503.11</v>
      </c>
      <c r="J7673" s="5"/>
      <c r="L7673" s="5"/>
      <c r="M7673" s="2">
        <f t="shared" si="119"/>
        <v>9736.450000002973</v>
      </c>
      <c r="P7673"/>
    </row>
    <row r="7674" spans="1:16" hidden="1">
      <c r="A7674" t="s">
        <v>766</v>
      </c>
      <c r="B7674" s="1">
        <v>42157</v>
      </c>
      <c r="C7674" t="s">
        <v>195</v>
      </c>
      <c r="D7674">
        <v>1</v>
      </c>
      <c r="E7674" t="s">
        <v>768</v>
      </c>
      <c r="F7674" t="s">
        <v>13</v>
      </c>
      <c r="G7674" t="s">
        <v>4</v>
      </c>
      <c r="H7674" t="s">
        <v>195</v>
      </c>
      <c r="J7674" s="5"/>
      <c r="K7674" s="2">
        <v>7804.74</v>
      </c>
      <c r="L7674" s="5"/>
      <c r="M7674" s="2">
        <f t="shared" si="119"/>
        <v>1931.7100000029732</v>
      </c>
      <c r="P7674"/>
    </row>
    <row r="7675" spans="1:16" hidden="1">
      <c r="A7675" t="s">
        <v>775</v>
      </c>
      <c r="B7675" s="1">
        <v>42157</v>
      </c>
      <c r="C7675" t="s">
        <v>200</v>
      </c>
      <c r="D7675">
        <v>1</v>
      </c>
      <c r="E7675" t="s">
        <v>778</v>
      </c>
      <c r="F7675" t="s">
        <v>16</v>
      </c>
      <c r="G7675" t="s">
        <v>4</v>
      </c>
      <c r="H7675" t="s">
        <v>200</v>
      </c>
      <c r="J7675" s="5"/>
      <c r="K7675" s="2">
        <v>503.11</v>
      </c>
      <c r="L7675" s="5"/>
      <c r="M7675" s="2">
        <f t="shared" si="119"/>
        <v>1428.600000002973</v>
      </c>
      <c r="P7675"/>
    </row>
    <row r="7676" spans="1:16" hidden="1">
      <c r="A7676" t="s">
        <v>788</v>
      </c>
      <c r="B7676" s="1">
        <v>42157</v>
      </c>
      <c r="C7676" t="s">
        <v>18</v>
      </c>
      <c r="D7676">
        <v>1</v>
      </c>
      <c r="E7676" t="s">
        <v>790</v>
      </c>
      <c r="F7676" t="s">
        <v>13</v>
      </c>
      <c r="G7676" t="s">
        <v>4</v>
      </c>
      <c r="H7676" t="s">
        <v>18</v>
      </c>
      <c r="J7676" s="5"/>
      <c r="K7676" s="2">
        <v>5951.65</v>
      </c>
      <c r="L7676" s="5"/>
      <c r="M7676" s="2">
        <f t="shared" si="119"/>
        <v>-4523.049999997027</v>
      </c>
      <c r="P7676"/>
    </row>
    <row r="7677" spans="1:16" hidden="1">
      <c r="A7677" t="s">
        <v>830</v>
      </c>
      <c r="B7677" s="1">
        <v>42157</v>
      </c>
      <c r="C7677" t="s">
        <v>6</v>
      </c>
      <c r="D7677">
        <v>1</v>
      </c>
      <c r="E7677" t="s">
        <v>831</v>
      </c>
      <c r="F7677" t="s">
        <v>29</v>
      </c>
      <c r="G7677" t="s">
        <v>20</v>
      </c>
      <c r="H7677" t="s">
        <v>832</v>
      </c>
      <c r="I7677" s="2">
        <v>284.7</v>
      </c>
      <c r="J7677" s="5"/>
      <c r="L7677" s="5"/>
      <c r="M7677" s="2">
        <f t="shared" si="119"/>
        <v>-4238.3499999970272</v>
      </c>
      <c r="P7677"/>
    </row>
    <row r="7678" spans="1:16" hidden="1">
      <c r="A7678" t="s">
        <v>840</v>
      </c>
      <c r="B7678" s="1">
        <v>42157</v>
      </c>
      <c r="C7678" t="s">
        <v>18</v>
      </c>
      <c r="D7678">
        <v>1</v>
      </c>
      <c r="E7678" t="s">
        <v>841</v>
      </c>
      <c r="F7678" t="s">
        <v>13</v>
      </c>
      <c r="G7678" t="s">
        <v>20</v>
      </c>
      <c r="H7678" t="s">
        <v>18</v>
      </c>
      <c r="J7678" s="5"/>
      <c r="K7678" s="2">
        <v>9234.7000000000007</v>
      </c>
      <c r="L7678" s="5"/>
      <c r="M7678" s="2">
        <f t="shared" si="119"/>
        <v>-13473.049999997027</v>
      </c>
      <c r="P7678"/>
    </row>
    <row r="7679" spans="1:16" hidden="1">
      <c r="A7679" t="s">
        <v>844</v>
      </c>
      <c r="B7679" s="1">
        <v>42157</v>
      </c>
      <c r="C7679" t="s">
        <v>195</v>
      </c>
      <c r="D7679">
        <v>1</v>
      </c>
      <c r="E7679" t="s">
        <v>845</v>
      </c>
      <c r="F7679" t="s">
        <v>13</v>
      </c>
      <c r="G7679" t="s">
        <v>20</v>
      </c>
      <c r="H7679" t="s">
        <v>195</v>
      </c>
      <c r="J7679" s="5"/>
      <c r="K7679" s="2">
        <v>5080</v>
      </c>
      <c r="L7679" s="5"/>
      <c r="M7679" s="2">
        <f t="shared" si="119"/>
        <v>-18553.049999997027</v>
      </c>
      <c r="P7679"/>
    </row>
    <row r="7680" spans="1:16" hidden="1">
      <c r="A7680" t="s">
        <v>853</v>
      </c>
      <c r="B7680" s="1">
        <v>42157</v>
      </c>
      <c r="C7680" t="s">
        <v>200</v>
      </c>
      <c r="D7680">
        <v>1</v>
      </c>
      <c r="E7680" t="s">
        <v>854</v>
      </c>
      <c r="F7680" t="s">
        <v>16</v>
      </c>
      <c r="G7680" t="s">
        <v>20</v>
      </c>
      <c r="H7680" t="s">
        <v>200</v>
      </c>
      <c r="J7680" s="5"/>
      <c r="K7680" s="2">
        <v>23326.21</v>
      </c>
      <c r="L7680" s="5"/>
      <c r="M7680" s="2">
        <f t="shared" si="119"/>
        <v>-41879.259999997026</v>
      </c>
      <c r="P7680"/>
    </row>
    <row r="7681" spans="1:16" hidden="1">
      <c r="A7681" t="s">
        <v>14192</v>
      </c>
      <c r="B7681" s="1">
        <v>42157</v>
      </c>
      <c r="C7681" t="s">
        <v>18</v>
      </c>
      <c r="D7681">
        <v>2</v>
      </c>
      <c r="E7681" t="s">
        <v>14208</v>
      </c>
      <c r="F7681" t="s">
        <v>13559</v>
      </c>
      <c r="G7681" t="s">
        <v>313</v>
      </c>
      <c r="H7681" t="s">
        <v>14209</v>
      </c>
      <c r="I7681" s="2">
        <v>884.76</v>
      </c>
      <c r="J7681" s="5"/>
      <c r="L7681" s="5"/>
      <c r="M7681" s="2">
        <f t="shared" si="119"/>
        <v>-40994.499999997024</v>
      </c>
      <c r="P7681"/>
    </row>
    <row r="7682" spans="1:16" hidden="1">
      <c r="A7682" t="s">
        <v>14217</v>
      </c>
      <c r="B7682" s="1">
        <v>42157</v>
      </c>
      <c r="C7682" t="s">
        <v>18</v>
      </c>
      <c r="D7682">
        <v>2</v>
      </c>
      <c r="E7682" t="s">
        <v>14236</v>
      </c>
      <c r="F7682" t="s">
        <v>13559</v>
      </c>
      <c r="G7682" t="s">
        <v>479</v>
      </c>
      <c r="H7682" t="s">
        <v>14237</v>
      </c>
      <c r="I7682" s="2">
        <v>336.45</v>
      </c>
      <c r="J7682" s="5"/>
      <c r="L7682" s="5"/>
      <c r="M7682" s="2">
        <f t="shared" si="119"/>
        <v>-40658.049999997027</v>
      </c>
      <c r="P7682"/>
    </row>
    <row r="7683" spans="1:16" hidden="1">
      <c r="A7683" t="s">
        <v>14246</v>
      </c>
      <c r="B7683" s="1">
        <v>42157</v>
      </c>
      <c r="C7683" t="s">
        <v>437</v>
      </c>
      <c r="D7683">
        <v>2</v>
      </c>
      <c r="E7683" t="s">
        <v>14262</v>
      </c>
      <c r="F7683" t="s">
        <v>13559</v>
      </c>
      <c r="G7683" t="s">
        <v>479</v>
      </c>
      <c r="H7683" t="s">
        <v>263</v>
      </c>
      <c r="J7683" s="5"/>
      <c r="K7683" s="2">
        <v>103.34</v>
      </c>
      <c r="L7683" s="5"/>
      <c r="M7683" s="2">
        <f t="shared" si="119"/>
        <v>-40761.389999997024</v>
      </c>
      <c r="P7683"/>
    </row>
    <row r="7684" spans="1:16" hidden="1">
      <c r="A7684" t="s">
        <v>14246</v>
      </c>
      <c r="B7684" s="1">
        <v>42157</v>
      </c>
      <c r="C7684" t="s">
        <v>437</v>
      </c>
      <c r="D7684">
        <v>2</v>
      </c>
      <c r="E7684" t="s">
        <v>14262</v>
      </c>
      <c r="F7684" t="s">
        <v>13559</v>
      </c>
      <c r="G7684" t="s">
        <v>479</v>
      </c>
      <c r="H7684" t="s">
        <v>263</v>
      </c>
      <c r="I7684" s="2">
        <v>1603.34</v>
      </c>
      <c r="J7684" s="5"/>
      <c r="L7684" s="5"/>
      <c r="M7684" s="2">
        <f t="shared" si="119"/>
        <v>-39158.049999997027</v>
      </c>
      <c r="P7684"/>
    </row>
    <row r="7685" spans="1:16" hidden="1">
      <c r="A7685" t="s">
        <v>14270</v>
      </c>
      <c r="B7685" s="1">
        <v>42157</v>
      </c>
      <c r="C7685" t="s">
        <v>437</v>
      </c>
      <c r="D7685">
        <v>2</v>
      </c>
      <c r="E7685" t="s">
        <v>14287</v>
      </c>
      <c r="F7685" t="s">
        <v>13559</v>
      </c>
      <c r="G7685" t="s">
        <v>479</v>
      </c>
      <c r="H7685" t="s">
        <v>263</v>
      </c>
      <c r="J7685" s="5"/>
      <c r="K7685" s="2">
        <v>1603.34</v>
      </c>
      <c r="L7685" s="5"/>
      <c r="M7685" s="2">
        <f t="shared" si="119"/>
        <v>-40761.389999997024</v>
      </c>
      <c r="P7685"/>
    </row>
    <row r="7686" spans="1:16" hidden="1">
      <c r="A7686" t="s">
        <v>14270</v>
      </c>
      <c r="B7686" s="1">
        <v>42157</v>
      </c>
      <c r="C7686" t="s">
        <v>437</v>
      </c>
      <c r="D7686">
        <v>2</v>
      </c>
      <c r="E7686" t="s">
        <v>14287</v>
      </c>
      <c r="F7686" t="s">
        <v>13559</v>
      </c>
      <c r="G7686" t="s">
        <v>479</v>
      </c>
      <c r="H7686" t="s">
        <v>263</v>
      </c>
      <c r="I7686" s="2">
        <v>1603.34</v>
      </c>
      <c r="J7686" s="5"/>
      <c r="L7686" s="5"/>
      <c r="M7686" s="2">
        <f t="shared" si="119"/>
        <v>-39158.049999997027</v>
      </c>
      <c r="P7686"/>
    </row>
    <row r="7687" spans="1:16" hidden="1">
      <c r="A7687" t="s">
        <v>14297</v>
      </c>
      <c r="B7687" s="1">
        <v>42157</v>
      </c>
      <c r="C7687" t="s">
        <v>14311</v>
      </c>
      <c r="D7687">
        <v>2</v>
      </c>
      <c r="E7687" t="s">
        <v>14312</v>
      </c>
      <c r="F7687" t="s">
        <v>7054</v>
      </c>
      <c r="G7687" t="s">
        <v>4</v>
      </c>
      <c r="H7687" t="s">
        <v>14313</v>
      </c>
      <c r="I7687" s="2">
        <v>1839.99</v>
      </c>
      <c r="J7687" s="5"/>
      <c r="L7687" s="5"/>
      <c r="M7687" s="2">
        <f t="shared" si="119"/>
        <v>-37318.059999997029</v>
      </c>
      <c r="P7687"/>
    </row>
    <row r="7688" spans="1:16" hidden="1">
      <c r="A7688" t="s">
        <v>14321</v>
      </c>
      <c r="B7688" s="1">
        <v>42157</v>
      </c>
      <c r="C7688" t="s">
        <v>1802</v>
      </c>
      <c r="D7688">
        <v>2</v>
      </c>
      <c r="E7688" t="s">
        <v>14331</v>
      </c>
      <c r="F7688" t="s">
        <v>13559</v>
      </c>
      <c r="G7688" t="s">
        <v>479</v>
      </c>
      <c r="H7688" t="s">
        <v>14332</v>
      </c>
      <c r="I7688" s="2">
        <v>1156.57</v>
      </c>
      <c r="J7688" s="5"/>
      <c r="L7688" s="5"/>
      <c r="M7688" s="2">
        <f t="shared" si="119"/>
        <v>-36161.489999997029</v>
      </c>
      <c r="P7688"/>
    </row>
    <row r="7689" spans="1:16" hidden="1">
      <c r="A7689" t="s">
        <v>14343</v>
      </c>
      <c r="B7689" s="1">
        <v>42157</v>
      </c>
      <c r="C7689" t="s">
        <v>14359</v>
      </c>
      <c r="D7689">
        <v>2</v>
      </c>
      <c r="E7689" t="s">
        <v>14360</v>
      </c>
      <c r="F7689" t="s">
        <v>7054</v>
      </c>
      <c r="G7689" t="s">
        <v>4</v>
      </c>
      <c r="H7689" t="s">
        <v>3585</v>
      </c>
      <c r="I7689" s="2">
        <v>1839.99</v>
      </c>
      <c r="J7689" s="5"/>
      <c r="L7689" s="5"/>
      <c r="M7689" s="2">
        <f t="shared" ref="M7689:M7752" si="120">+M7688+I7689-K7689</f>
        <v>-34321.499999997031</v>
      </c>
      <c r="P7689"/>
    </row>
    <row r="7690" spans="1:16" hidden="1">
      <c r="A7690" t="s">
        <v>14371</v>
      </c>
      <c r="B7690" s="1">
        <v>42157</v>
      </c>
      <c r="C7690" t="s">
        <v>14388</v>
      </c>
      <c r="D7690">
        <v>2</v>
      </c>
      <c r="E7690" t="s">
        <v>14389</v>
      </c>
      <c r="F7690" t="s">
        <v>7054</v>
      </c>
      <c r="G7690" t="s">
        <v>4</v>
      </c>
      <c r="H7690" t="s">
        <v>4512</v>
      </c>
      <c r="I7690" s="2">
        <v>1840</v>
      </c>
      <c r="J7690" s="5"/>
      <c r="L7690" s="5"/>
      <c r="M7690" s="2">
        <f t="shared" si="120"/>
        <v>-32481.499999997031</v>
      </c>
      <c r="P7690"/>
    </row>
    <row r="7691" spans="1:16" hidden="1">
      <c r="A7691" t="s">
        <v>14398</v>
      </c>
      <c r="B7691" s="1">
        <v>42157</v>
      </c>
      <c r="C7691" t="s">
        <v>14408</v>
      </c>
      <c r="D7691">
        <v>2</v>
      </c>
      <c r="E7691" t="s">
        <v>14409</v>
      </c>
      <c r="F7691" t="s">
        <v>7054</v>
      </c>
      <c r="G7691" t="s">
        <v>4</v>
      </c>
      <c r="H7691" t="s">
        <v>14410</v>
      </c>
      <c r="I7691" s="2">
        <v>1025</v>
      </c>
      <c r="J7691" s="5"/>
      <c r="L7691" s="5"/>
      <c r="M7691" s="2">
        <f t="shared" si="120"/>
        <v>-31456.499999997031</v>
      </c>
      <c r="P7691"/>
    </row>
    <row r="7692" spans="1:16" hidden="1">
      <c r="A7692" t="s">
        <v>14421</v>
      </c>
      <c r="B7692" s="1">
        <v>42157</v>
      </c>
      <c r="C7692" t="s">
        <v>14434</v>
      </c>
      <c r="D7692">
        <v>2</v>
      </c>
      <c r="E7692" t="s">
        <v>14435</v>
      </c>
      <c r="F7692" t="s">
        <v>7054</v>
      </c>
      <c r="G7692" t="s">
        <v>4</v>
      </c>
      <c r="H7692" t="s">
        <v>447</v>
      </c>
      <c r="J7692" s="5"/>
      <c r="K7692" s="2">
        <v>2100</v>
      </c>
      <c r="L7692" s="5"/>
      <c r="M7692" s="2">
        <f t="shared" si="120"/>
        <v>-33556.499999997031</v>
      </c>
      <c r="P7692"/>
    </row>
    <row r="7693" spans="1:16" hidden="1">
      <c r="A7693" t="s">
        <v>14421</v>
      </c>
      <c r="B7693" s="1">
        <v>42157</v>
      </c>
      <c r="C7693" t="s">
        <v>14434</v>
      </c>
      <c r="D7693">
        <v>2</v>
      </c>
      <c r="E7693" t="s">
        <v>14435</v>
      </c>
      <c r="F7693" t="s">
        <v>7054</v>
      </c>
      <c r="G7693" t="s">
        <v>4</v>
      </c>
      <c r="H7693" t="s">
        <v>447</v>
      </c>
      <c r="I7693" s="2">
        <v>2325.67</v>
      </c>
      <c r="J7693" s="5"/>
      <c r="L7693" s="5"/>
      <c r="M7693" s="2">
        <f t="shared" si="120"/>
        <v>-31230.829999997033</v>
      </c>
      <c r="P7693"/>
    </row>
    <row r="7694" spans="1:16" hidden="1">
      <c r="A7694" t="s">
        <v>14449</v>
      </c>
      <c r="B7694" s="1">
        <v>42157</v>
      </c>
      <c r="C7694" t="s">
        <v>14463</v>
      </c>
      <c r="D7694">
        <v>2</v>
      </c>
      <c r="E7694" t="s">
        <v>14464</v>
      </c>
      <c r="F7694" t="s">
        <v>13559</v>
      </c>
      <c r="G7694" t="s">
        <v>313</v>
      </c>
      <c r="H7694" t="s">
        <v>8485</v>
      </c>
      <c r="J7694" s="5"/>
      <c r="K7694" s="2">
        <v>3278.14</v>
      </c>
      <c r="L7694" s="5"/>
      <c r="M7694" s="2">
        <f t="shared" si="120"/>
        <v>-34508.969999997033</v>
      </c>
      <c r="P7694"/>
    </row>
    <row r="7695" spans="1:16" hidden="1">
      <c r="A7695" t="s">
        <v>14449</v>
      </c>
      <c r="B7695" s="1">
        <v>42157</v>
      </c>
      <c r="C7695" t="s">
        <v>14463</v>
      </c>
      <c r="D7695">
        <v>2</v>
      </c>
      <c r="E7695" t="s">
        <v>14464</v>
      </c>
      <c r="F7695" t="s">
        <v>13559</v>
      </c>
      <c r="G7695" t="s">
        <v>313</v>
      </c>
      <c r="H7695" t="s">
        <v>8485</v>
      </c>
      <c r="I7695" s="2">
        <v>3278.14</v>
      </c>
      <c r="J7695" s="5"/>
      <c r="L7695" s="5"/>
      <c r="M7695" s="2">
        <f t="shared" si="120"/>
        <v>-31230.829999997033</v>
      </c>
      <c r="P7695"/>
    </row>
    <row r="7696" spans="1:16" hidden="1">
      <c r="A7696" t="s">
        <v>14477</v>
      </c>
      <c r="B7696" s="1">
        <v>42157</v>
      </c>
      <c r="C7696" t="s">
        <v>1802</v>
      </c>
      <c r="D7696">
        <v>2</v>
      </c>
      <c r="E7696" t="s">
        <v>14487</v>
      </c>
      <c r="F7696" t="s">
        <v>13559</v>
      </c>
      <c r="G7696" t="s">
        <v>479</v>
      </c>
      <c r="H7696" t="s">
        <v>359</v>
      </c>
      <c r="J7696" s="5"/>
      <c r="K7696" s="2">
        <v>244.04</v>
      </c>
      <c r="L7696" s="5"/>
      <c r="M7696" s="2">
        <f t="shared" si="120"/>
        <v>-31474.869999997034</v>
      </c>
      <c r="P7696"/>
    </row>
    <row r="7697" spans="1:16" hidden="1">
      <c r="A7697" t="s">
        <v>14477</v>
      </c>
      <c r="B7697" s="1">
        <v>42157</v>
      </c>
      <c r="C7697" t="s">
        <v>1802</v>
      </c>
      <c r="D7697">
        <v>2</v>
      </c>
      <c r="E7697" t="s">
        <v>14487</v>
      </c>
      <c r="F7697" t="s">
        <v>13559</v>
      </c>
      <c r="G7697" t="s">
        <v>479</v>
      </c>
      <c r="H7697" t="s">
        <v>359</v>
      </c>
      <c r="I7697" s="2">
        <v>244.04</v>
      </c>
      <c r="J7697" s="5"/>
      <c r="L7697" s="5"/>
      <c r="M7697" s="2">
        <f t="shared" si="120"/>
        <v>-31230.829999997033</v>
      </c>
      <c r="P7697"/>
    </row>
    <row r="7698" spans="1:16" hidden="1">
      <c r="A7698" t="s">
        <v>14501</v>
      </c>
      <c r="B7698" s="1">
        <v>42157</v>
      </c>
      <c r="C7698" t="s">
        <v>14512</v>
      </c>
      <c r="D7698">
        <v>2</v>
      </c>
      <c r="E7698" t="s">
        <v>14513</v>
      </c>
      <c r="F7698" t="s">
        <v>7054</v>
      </c>
      <c r="G7698" t="s">
        <v>20</v>
      </c>
      <c r="H7698" t="s">
        <v>1032</v>
      </c>
      <c r="I7698" s="2">
        <v>1025</v>
      </c>
      <c r="J7698" s="5"/>
      <c r="L7698" s="5"/>
      <c r="M7698" s="2">
        <f t="shared" si="120"/>
        <v>-30205.829999997033</v>
      </c>
      <c r="P7698"/>
    </row>
    <row r="7699" spans="1:16" hidden="1">
      <c r="A7699" t="s">
        <v>14528</v>
      </c>
      <c r="B7699" s="1">
        <v>42157</v>
      </c>
      <c r="C7699" t="s">
        <v>6</v>
      </c>
      <c r="D7699">
        <v>1</v>
      </c>
      <c r="E7699" t="s">
        <v>14534</v>
      </c>
      <c r="F7699" t="s">
        <v>13610</v>
      </c>
      <c r="G7699" t="s">
        <v>20</v>
      </c>
      <c r="H7699" t="s">
        <v>14535</v>
      </c>
      <c r="I7699" s="2">
        <v>8443.56</v>
      </c>
      <c r="J7699" s="5"/>
      <c r="L7699" s="5"/>
      <c r="M7699" s="2">
        <f t="shared" si="120"/>
        <v>-21762.269999997035</v>
      </c>
      <c r="P7699"/>
    </row>
    <row r="7700" spans="1:16" hidden="1">
      <c r="A7700" t="s">
        <v>14548</v>
      </c>
      <c r="B7700" s="1">
        <v>42157</v>
      </c>
      <c r="C7700" t="s">
        <v>14554</v>
      </c>
      <c r="D7700">
        <v>2</v>
      </c>
      <c r="E7700" t="s">
        <v>14555</v>
      </c>
      <c r="F7700" t="s">
        <v>13559</v>
      </c>
      <c r="G7700" t="s">
        <v>313</v>
      </c>
      <c r="H7700" t="s">
        <v>149</v>
      </c>
      <c r="J7700" s="5"/>
      <c r="K7700" s="2">
        <v>4754.9799999999996</v>
      </c>
      <c r="L7700" s="5"/>
      <c r="M7700" s="2">
        <f t="shared" si="120"/>
        <v>-26517.249999997035</v>
      </c>
      <c r="P7700"/>
    </row>
    <row r="7701" spans="1:16" hidden="1">
      <c r="A7701" t="s">
        <v>14548</v>
      </c>
      <c r="B7701" s="1">
        <v>42157</v>
      </c>
      <c r="C7701" t="s">
        <v>14554</v>
      </c>
      <c r="D7701">
        <v>2</v>
      </c>
      <c r="E7701" t="s">
        <v>14555</v>
      </c>
      <c r="F7701" t="s">
        <v>13559</v>
      </c>
      <c r="G7701" t="s">
        <v>313</v>
      </c>
      <c r="H7701" t="s">
        <v>149</v>
      </c>
      <c r="I7701" s="2">
        <v>4754.9799999999996</v>
      </c>
      <c r="J7701" s="5"/>
      <c r="L7701" s="5"/>
      <c r="M7701" s="2">
        <f t="shared" si="120"/>
        <v>-21762.269999997035</v>
      </c>
      <c r="P7701"/>
    </row>
    <row r="7702" spans="1:16" hidden="1">
      <c r="A7702" t="s">
        <v>14572</v>
      </c>
      <c r="B7702" s="1">
        <v>42157</v>
      </c>
      <c r="C7702" t="s">
        <v>1802</v>
      </c>
      <c r="D7702">
        <v>2</v>
      </c>
      <c r="E7702" t="s">
        <v>14579</v>
      </c>
      <c r="F7702" t="s">
        <v>13559</v>
      </c>
      <c r="G7702" t="s">
        <v>479</v>
      </c>
      <c r="H7702" t="s">
        <v>412</v>
      </c>
      <c r="J7702" s="5"/>
      <c r="K7702" s="2">
        <v>510.21</v>
      </c>
      <c r="L7702" s="5"/>
      <c r="M7702" s="2">
        <f t="shared" si="120"/>
        <v>-22272.479999997035</v>
      </c>
      <c r="P7702"/>
    </row>
    <row r="7703" spans="1:16" hidden="1">
      <c r="A7703" t="s">
        <v>14572</v>
      </c>
      <c r="B7703" s="1">
        <v>42157</v>
      </c>
      <c r="C7703" t="s">
        <v>1802</v>
      </c>
      <c r="D7703">
        <v>2</v>
      </c>
      <c r="E7703" t="s">
        <v>14579</v>
      </c>
      <c r="F7703" t="s">
        <v>13559</v>
      </c>
      <c r="G7703" t="s">
        <v>479</v>
      </c>
      <c r="H7703" t="s">
        <v>412</v>
      </c>
      <c r="I7703" s="2">
        <v>510.21</v>
      </c>
      <c r="J7703" s="5"/>
      <c r="L7703" s="5"/>
      <c r="M7703" s="2">
        <f t="shared" si="120"/>
        <v>-21762.269999997035</v>
      </c>
      <c r="P7703"/>
    </row>
    <row r="7704" spans="1:16" hidden="1">
      <c r="A7704" t="s">
        <v>14596</v>
      </c>
      <c r="B7704" s="1">
        <v>42157</v>
      </c>
      <c r="C7704" t="s">
        <v>14600</v>
      </c>
      <c r="D7704">
        <v>2</v>
      </c>
      <c r="E7704" t="s">
        <v>14601</v>
      </c>
      <c r="F7704" t="s">
        <v>7054</v>
      </c>
      <c r="G7704" t="s">
        <v>20</v>
      </c>
      <c r="H7704" t="s">
        <v>285</v>
      </c>
      <c r="I7704" s="2">
        <v>3030</v>
      </c>
      <c r="J7704" s="5"/>
      <c r="L7704" s="5"/>
      <c r="M7704" s="2">
        <f t="shared" si="120"/>
        <v>-18732.269999997035</v>
      </c>
      <c r="P7704"/>
    </row>
    <row r="7705" spans="1:16" hidden="1">
      <c r="A7705" t="s">
        <v>14618</v>
      </c>
      <c r="B7705" s="1">
        <v>42157</v>
      </c>
      <c r="C7705" t="s">
        <v>14621</v>
      </c>
      <c r="D7705">
        <v>2</v>
      </c>
      <c r="E7705" t="s">
        <v>14622</v>
      </c>
      <c r="F7705" t="s">
        <v>7054</v>
      </c>
      <c r="G7705" t="s">
        <v>20</v>
      </c>
      <c r="H7705" t="s">
        <v>14623</v>
      </c>
      <c r="I7705" s="2">
        <v>1199.6500000000001</v>
      </c>
      <c r="J7705" s="5"/>
      <c r="L7705" s="5"/>
      <c r="M7705" s="2">
        <f t="shared" si="120"/>
        <v>-17532.619999997034</v>
      </c>
      <c r="P7705"/>
    </row>
    <row r="7706" spans="1:16" hidden="1">
      <c r="A7706" t="s">
        <v>14643</v>
      </c>
      <c r="B7706" s="1">
        <v>42157</v>
      </c>
      <c r="C7706" t="s">
        <v>14647</v>
      </c>
      <c r="D7706">
        <v>2</v>
      </c>
      <c r="E7706" t="s">
        <v>14648</v>
      </c>
      <c r="F7706" t="s">
        <v>7054</v>
      </c>
      <c r="G7706" t="s">
        <v>20</v>
      </c>
      <c r="H7706" t="s">
        <v>14649</v>
      </c>
      <c r="I7706" s="2">
        <v>8950</v>
      </c>
      <c r="J7706" s="5"/>
      <c r="L7706" s="5"/>
      <c r="M7706" s="2">
        <f t="shared" si="120"/>
        <v>-8582.619999997034</v>
      </c>
      <c r="P7706"/>
    </row>
    <row r="7707" spans="1:16" hidden="1">
      <c r="A7707" t="s">
        <v>14667</v>
      </c>
      <c r="B7707" s="1">
        <v>42157</v>
      </c>
      <c r="C7707" t="s">
        <v>14669</v>
      </c>
      <c r="D7707">
        <v>2</v>
      </c>
      <c r="E7707" t="s">
        <v>14670</v>
      </c>
      <c r="F7707" t="s">
        <v>7054</v>
      </c>
      <c r="G7707" t="s">
        <v>20</v>
      </c>
      <c r="H7707" t="s">
        <v>14671</v>
      </c>
      <c r="I7707" s="2">
        <v>1025</v>
      </c>
      <c r="J7707" s="5"/>
      <c r="L7707" s="5"/>
      <c r="M7707" s="2">
        <f t="shared" si="120"/>
        <v>-7557.619999997034</v>
      </c>
      <c r="P7707"/>
    </row>
    <row r="7708" spans="1:16" hidden="1">
      <c r="A7708" t="s">
        <v>14690</v>
      </c>
      <c r="B7708" s="1">
        <v>42157</v>
      </c>
      <c r="C7708" t="s">
        <v>6</v>
      </c>
      <c r="D7708">
        <v>1</v>
      </c>
      <c r="E7708" t="s">
        <v>14693</v>
      </c>
      <c r="F7708" t="s">
        <v>13610</v>
      </c>
      <c r="G7708" t="s">
        <v>20</v>
      </c>
      <c r="H7708" t="s">
        <v>7347</v>
      </c>
      <c r="I7708" s="2">
        <v>13683</v>
      </c>
      <c r="J7708" s="5"/>
      <c r="L7708" s="5"/>
      <c r="M7708" s="2">
        <f t="shared" si="120"/>
        <v>6125.380000002966</v>
      </c>
      <c r="P7708"/>
    </row>
    <row r="7709" spans="1:16" hidden="1">
      <c r="A7709" s="35" t="s">
        <v>906</v>
      </c>
      <c r="B7709" s="36">
        <v>42158</v>
      </c>
      <c r="C7709" s="35" t="s">
        <v>6</v>
      </c>
      <c r="D7709" s="35">
        <v>1</v>
      </c>
      <c r="E7709" s="35" t="s">
        <v>910</v>
      </c>
      <c r="F7709" s="35" t="s">
        <v>8</v>
      </c>
      <c r="G7709" s="35" t="s">
        <v>4</v>
      </c>
      <c r="H7709" s="35" t="s">
        <v>911</v>
      </c>
      <c r="I7709" s="11">
        <v>1025</v>
      </c>
      <c r="J7709" s="12"/>
      <c r="K7709" s="11"/>
      <c r="L7709" s="12"/>
      <c r="M7709" s="11">
        <f t="shared" si="120"/>
        <v>7150.380000002966</v>
      </c>
      <c r="P7709"/>
    </row>
    <row r="7710" spans="1:16" hidden="1">
      <c r="A7710" t="s">
        <v>921</v>
      </c>
      <c r="B7710" s="1">
        <v>42158</v>
      </c>
      <c r="C7710" t="s">
        <v>11</v>
      </c>
      <c r="D7710">
        <v>1</v>
      </c>
      <c r="E7710" t="s">
        <v>926</v>
      </c>
      <c r="F7710" t="s">
        <v>13</v>
      </c>
      <c r="G7710" t="s">
        <v>4</v>
      </c>
      <c r="H7710" t="s">
        <v>927</v>
      </c>
      <c r="J7710" s="5"/>
      <c r="K7710" s="2">
        <v>1126.6099999999999</v>
      </c>
      <c r="L7710" s="5"/>
      <c r="M7710" s="2">
        <f t="shared" si="120"/>
        <v>6023.7700000029663</v>
      </c>
      <c r="P7710"/>
    </row>
    <row r="7711" spans="1:16" hidden="1">
      <c r="A7711" t="s">
        <v>1028</v>
      </c>
      <c r="B7711" s="1">
        <v>42158</v>
      </c>
      <c r="C7711" t="s">
        <v>6</v>
      </c>
      <c r="D7711">
        <v>1</v>
      </c>
      <c r="E7711" t="s">
        <v>1030</v>
      </c>
      <c r="F7711" t="s">
        <v>29</v>
      </c>
      <c r="G7711" t="s">
        <v>4</v>
      </c>
      <c r="H7711" t="s">
        <v>65</v>
      </c>
      <c r="I7711" s="2">
        <v>800</v>
      </c>
      <c r="J7711" s="5"/>
      <c r="L7711" s="5"/>
      <c r="M7711" s="2">
        <f t="shared" si="120"/>
        <v>6823.7700000029663</v>
      </c>
      <c r="P7711"/>
    </row>
    <row r="7712" spans="1:16" hidden="1">
      <c r="A7712" t="s">
        <v>1063</v>
      </c>
      <c r="B7712" s="1">
        <v>42158</v>
      </c>
      <c r="C7712" t="s">
        <v>6</v>
      </c>
      <c r="D7712">
        <v>1</v>
      </c>
      <c r="E7712" t="s">
        <v>1069</v>
      </c>
      <c r="F7712" t="s">
        <v>29</v>
      </c>
      <c r="G7712" t="s">
        <v>4</v>
      </c>
      <c r="H7712" t="s">
        <v>1070</v>
      </c>
      <c r="I7712" s="2">
        <v>463.49</v>
      </c>
      <c r="J7712" s="5"/>
      <c r="L7712" s="5"/>
      <c r="M7712" s="2">
        <f t="shared" si="120"/>
        <v>7287.2600000029661</v>
      </c>
      <c r="P7712"/>
    </row>
    <row r="7713" spans="1:16" hidden="1">
      <c r="A7713" t="s">
        <v>1092</v>
      </c>
      <c r="B7713" s="1">
        <v>42158</v>
      </c>
      <c r="C7713" t="s">
        <v>6</v>
      </c>
      <c r="D7713">
        <v>1</v>
      </c>
      <c r="E7713" t="s">
        <v>1095</v>
      </c>
      <c r="F7713" t="s">
        <v>8</v>
      </c>
      <c r="G7713" t="s">
        <v>4</v>
      </c>
      <c r="H7713" t="s">
        <v>273</v>
      </c>
      <c r="I7713" s="2">
        <v>1025</v>
      </c>
      <c r="J7713" s="5"/>
      <c r="L7713" s="5"/>
      <c r="M7713" s="2">
        <f t="shared" si="120"/>
        <v>8312.260000002967</v>
      </c>
      <c r="P7713"/>
    </row>
    <row r="7714" spans="1:16" hidden="1">
      <c r="A7714" t="s">
        <v>1108</v>
      </c>
      <c r="B7714" s="1">
        <v>42158</v>
      </c>
      <c r="C7714" t="s">
        <v>195</v>
      </c>
      <c r="D7714">
        <v>1</v>
      </c>
      <c r="E7714" t="s">
        <v>1111</v>
      </c>
      <c r="F7714" t="s">
        <v>13</v>
      </c>
      <c r="G7714" t="s">
        <v>4</v>
      </c>
      <c r="H7714" t="s">
        <v>195</v>
      </c>
      <c r="J7714" s="5"/>
      <c r="K7714" s="2">
        <v>9170.09</v>
      </c>
      <c r="L7714" s="5"/>
      <c r="M7714" s="2">
        <f t="shared" si="120"/>
        <v>-857.82999999703316</v>
      </c>
      <c r="P7714"/>
    </row>
    <row r="7715" spans="1:16" hidden="1">
      <c r="A7715" t="s">
        <v>1120</v>
      </c>
      <c r="B7715" s="1">
        <v>42158</v>
      </c>
      <c r="C7715" t="s">
        <v>200</v>
      </c>
      <c r="D7715">
        <v>1</v>
      </c>
      <c r="E7715" t="s">
        <v>1123</v>
      </c>
      <c r="F7715" t="s">
        <v>13</v>
      </c>
      <c r="G7715" t="s">
        <v>4</v>
      </c>
      <c r="H7715" t="s">
        <v>200</v>
      </c>
      <c r="J7715" s="5"/>
      <c r="K7715" s="2">
        <v>4100.01</v>
      </c>
      <c r="L7715" s="5"/>
      <c r="M7715" s="2">
        <f t="shared" si="120"/>
        <v>-4957.8399999970334</v>
      </c>
      <c r="P7715"/>
    </row>
    <row r="7716" spans="1:16" hidden="1">
      <c r="A7716" t="s">
        <v>1126</v>
      </c>
      <c r="B7716" s="1">
        <v>42158</v>
      </c>
      <c r="C7716" t="s">
        <v>240</v>
      </c>
      <c r="D7716">
        <v>1</v>
      </c>
      <c r="E7716" t="s">
        <v>1128</v>
      </c>
      <c r="F7716" t="s">
        <v>13</v>
      </c>
      <c r="G7716" t="s">
        <v>4</v>
      </c>
      <c r="H7716" t="s">
        <v>240</v>
      </c>
      <c r="J7716" s="5"/>
      <c r="K7716" s="2">
        <v>1840</v>
      </c>
      <c r="L7716" s="5"/>
      <c r="M7716" s="2">
        <f t="shared" si="120"/>
        <v>-6797.8399999970334</v>
      </c>
      <c r="P7716"/>
    </row>
    <row r="7717" spans="1:16" hidden="1">
      <c r="A7717" t="s">
        <v>1139</v>
      </c>
      <c r="B7717" s="1">
        <v>42158</v>
      </c>
      <c r="C7717" t="s">
        <v>200</v>
      </c>
      <c r="D7717">
        <v>1</v>
      </c>
      <c r="E7717" t="s">
        <v>1123</v>
      </c>
      <c r="F7717" t="s">
        <v>13</v>
      </c>
      <c r="G7717" t="s">
        <v>4</v>
      </c>
      <c r="H7717" t="s">
        <v>1143</v>
      </c>
      <c r="I7717" s="2">
        <v>4100.01</v>
      </c>
      <c r="J7717" s="5"/>
      <c r="L7717" s="5"/>
      <c r="M7717" s="2">
        <f t="shared" si="120"/>
        <v>-2697.8299999970332</v>
      </c>
      <c r="P7717"/>
    </row>
    <row r="7718" spans="1:16" hidden="1">
      <c r="A7718" t="s">
        <v>1150</v>
      </c>
      <c r="B7718" s="1">
        <v>42158</v>
      </c>
      <c r="C7718" t="s">
        <v>200</v>
      </c>
      <c r="D7718">
        <v>1</v>
      </c>
      <c r="E7718" t="s">
        <v>1152</v>
      </c>
      <c r="F7718" t="s">
        <v>16</v>
      </c>
      <c r="G7718" t="s">
        <v>4</v>
      </c>
      <c r="H7718" t="s">
        <v>200</v>
      </c>
      <c r="J7718" s="5"/>
      <c r="K7718" s="2">
        <v>4100.01</v>
      </c>
      <c r="L7718" s="5"/>
      <c r="M7718" s="2">
        <f t="shared" si="120"/>
        <v>-6797.8399999970334</v>
      </c>
      <c r="P7718"/>
    </row>
    <row r="7719" spans="1:16" hidden="1">
      <c r="A7719" t="s">
        <v>1165</v>
      </c>
      <c r="B7719" s="1">
        <v>42158</v>
      </c>
      <c r="C7719" t="s">
        <v>18</v>
      </c>
      <c r="D7719">
        <v>1</v>
      </c>
      <c r="E7719" t="s">
        <v>1167</v>
      </c>
      <c r="F7719" t="s">
        <v>13</v>
      </c>
      <c r="G7719" t="s">
        <v>4</v>
      </c>
      <c r="H7719" t="s">
        <v>18</v>
      </c>
      <c r="J7719" s="5"/>
      <c r="K7719" s="2">
        <v>5969.5</v>
      </c>
      <c r="L7719" s="5"/>
      <c r="M7719" s="2">
        <f t="shared" si="120"/>
        <v>-12767.339999997033</v>
      </c>
      <c r="P7719"/>
    </row>
    <row r="7720" spans="1:16" hidden="1">
      <c r="A7720" t="s">
        <v>1170</v>
      </c>
      <c r="B7720" s="1">
        <v>42158</v>
      </c>
      <c r="C7720" t="s">
        <v>195</v>
      </c>
      <c r="D7720">
        <v>1</v>
      </c>
      <c r="E7720" t="s">
        <v>1111</v>
      </c>
      <c r="F7720" t="s">
        <v>13</v>
      </c>
      <c r="G7720" t="s">
        <v>4</v>
      </c>
      <c r="H7720" t="s">
        <v>1173</v>
      </c>
      <c r="I7720" s="2">
        <v>9170.09</v>
      </c>
      <c r="J7720" s="5"/>
      <c r="L7720" s="5"/>
      <c r="M7720" s="2">
        <f t="shared" si="120"/>
        <v>-3597.2499999970332</v>
      </c>
      <c r="P7720"/>
    </row>
    <row r="7721" spans="1:16" hidden="1">
      <c r="A7721" t="s">
        <v>1179</v>
      </c>
      <c r="B7721" s="1">
        <v>42158</v>
      </c>
      <c r="C7721" t="s">
        <v>195</v>
      </c>
      <c r="D7721">
        <v>1</v>
      </c>
      <c r="E7721" t="s">
        <v>1182</v>
      </c>
      <c r="F7721" t="s">
        <v>13</v>
      </c>
      <c r="G7721" t="s">
        <v>4</v>
      </c>
      <c r="H7721" t="s">
        <v>195</v>
      </c>
      <c r="J7721" s="5"/>
      <c r="K7721" s="2">
        <v>9414.1299999999992</v>
      </c>
      <c r="L7721" s="5"/>
      <c r="M7721" s="2">
        <f t="shared" si="120"/>
        <v>-13011.379999997032</v>
      </c>
      <c r="P7721"/>
    </row>
    <row r="7722" spans="1:16" hidden="1">
      <c r="A7722" t="s">
        <v>1193</v>
      </c>
      <c r="B7722" s="1">
        <v>42158</v>
      </c>
      <c r="C7722" t="s">
        <v>6</v>
      </c>
      <c r="D7722">
        <v>1</v>
      </c>
      <c r="E7722" t="s">
        <v>1196</v>
      </c>
      <c r="F7722" t="s">
        <v>29</v>
      </c>
      <c r="G7722" t="s">
        <v>20</v>
      </c>
      <c r="H7722" t="s">
        <v>1197</v>
      </c>
      <c r="I7722" s="2">
        <v>122.02</v>
      </c>
      <c r="J7722" s="5"/>
      <c r="L7722" s="5"/>
      <c r="M7722" s="2">
        <f t="shared" si="120"/>
        <v>-12889.359999997032</v>
      </c>
      <c r="P7722"/>
    </row>
    <row r="7723" spans="1:16" hidden="1">
      <c r="A7723" t="s">
        <v>1252</v>
      </c>
      <c r="B7723" s="1">
        <v>42158</v>
      </c>
      <c r="C7723" t="s">
        <v>1253</v>
      </c>
      <c r="D7723">
        <v>2</v>
      </c>
      <c r="E7723" t="s">
        <v>1254</v>
      </c>
      <c r="F7723" t="s">
        <v>211</v>
      </c>
      <c r="G7723" t="s">
        <v>212</v>
      </c>
      <c r="H7723" t="s">
        <v>213</v>
      </c>
      <c r="J7723" s="5"/>
      <c r="K7723" s="2">
        <v>10050</v>
      </c>
      <c r="L7723" s="5"/>
      <c r="M7723" s="2">
        <f t="shared" si="120"/>
        <v>-22939.359999997032</v>
      </c>
      <c r="P7723"/>
    </row>
    <row r="7724" spans="1:16" hidden="1">
      <c r="A7724" t="s">
        <v>1287</v>
      </c>
      <c r="B7724" s="1">
        <v>42158</v>
      </c>
      <c r="C7724" t="s">
        <v>18</v>
      </c>
      <c r="D7724">
        <v>1</v>
      </c>
      <c r="E7724" t="s">
        <v>1288</v>
      </c>
      <c r="F7724" t="s">
        <v>13</v>
      </c>
      <c r="G7724" t="s">
        <v>20</v>
      </c>
      <c r="H7724" t="s">
        <v>18</v>
      </c>
      <c r="J7724" s="5"/>
      <c r="K7724" s="2">
        <v>22054.560000000001</v>
      </c>
      <c r="L7724" s="5"/>
      <c r="M7724" s="2">
        <f t="shared" si="120"/>
        <v>-44993.91999999703</v>
      </c>
      <c r="P7724"/>
    </row>
    <row r="7725" spans="1:16" hidden="1">
      <c r="A7725" t="s">
        <v>1291</v>
      </c>
      <c r="B7725" s="1">
        <v>42158</v>
      </c>
      <c r="C7725" t="s">
        <v>195</v>
      </c>
      <c r="D7725">
        <v>1</v>
      </c>
      <c r="E7725" t="s">
        <v>1292</v>
      </c>
      <c r="F7725" t="s">
        <v>13</v>
      </c>
      <c r="G7725" t="s">
        <v>20</v>
      </c>
      <c r="H7725" t="s">
        <v>195</v>
      </c>
      <c r="J7725" s="5"/>
      <c r="K7725" s="2">
        <v>2050</v>
      </c>
      <c r="L7725" s="5"/>
      <c r="M7725" s="2">
        <f t="shared" si="120"/>
        <v>-47043.91999999703</v>
      </c>
      <c r="P7725"/>
    </row>
    <row r="7726" spans="1:16" hidden="1">
      <c r="A7726" t="s">
        <v>1298</v>
      </c>
      <c r="B7726" s="1">
        <v>42158</v>
      </c>
      <c r="C7726" t="s">
        <v>200</v>
      </c>
      <c r="D7726">
        <v>1</v>
      </c>
      <c r="E7726" t="s">
        <v>1299</v>
      </c>
      <c r="F7726" t="s">
        <v>16</v>
      </c>
      <c r="G7726" t="s">
        <v>20</v>
      </c>
      <c r="H7726" t="s">
        <v>200</v>
      </c>
      <c r="J7726" s="5"/>
      <c r="K7726" s="2">
        <v>5000</v>
      </c>
      <c r="L7726" s="5"/>
      <c r="M7726" s="2">
        <f t="shared" si="120"/>
        <v>-52043.91999999703</v>
      </c>
      <c r="P7726"/>
    </row>
    <row r="7727" spans="1:16" hidden="1">
      <c r="A7727" t="s">
        <v>4636</v>
      </c>
      <c r="B7727" s="1">
        <v>42158</v>
      </c>
      <c r="C7727" t="s">
        <v>4637</v>
      </c>
      <c r="D7727">
        <v>1</v>
      </c>
      <c r="E7727" t="s">
        <v>4638</v>
      </c>
      <c r="F7727" t="s">
        <v>3342</v>
      </c>
      <c r="G7727" t="s">
        <v>52</v>
      </c>
      <c r="H7727" t="s">
        <v>4639</v>
      </c>
      <c r="I7727" s="2">
        <v>10050</v>
      </c>
      <c r="J7727" s="5"/>
      <c r="L7727" s="5"/>
      <c r="M7727" s="2">
        <f t="shared" si="120"/>
        <v>-41993.91999999703</v>
      </c>
      <c r="P7727"/>
    </row>
    <row r="7728" spans="1:16" hidden="1">
      <c r="A7728" t="s">
        <v>14717</v>
      </c>
      <c r="B7728" s="1">
        <v>42158</v>
      </c>
      <c r="C7728" t="s">
        <v>14730</v>
      </c>
      <c r="D7728">
        <v>2</v>
      </c>
      <c r="E7728" t="s">
        <v>14731</v>
      </c>
      <c r="F7728" t="s">
        <v>7054</v>
      </c>
      <c r="G7728" t="s">
        <v>4</v>
      </c>
      <c r="H7728" t="s">
        <v>14732</v>
      </c>
      <c r="I7728" s="2">
        <v>1839.99</v>
      </c>
      <c r="J7728" s="5"/>
      <c r="L7728" s="5"/>
      <c r="M7728" s="2">
        <f t="shared" si="120"/>
        <v>-40153.929999997032</v>
      </c>
      <c r="P7728"/>
    </row>
    <row r="7729" spans="1:16" hidden="1">
      <c r="A7729" t="s">
        <v>14746</v>
      </c>
      <c r="B7729" s="1">
        <v>42158</v>
      </c>
      <c r="C7729" t="s">
        <v>14758</v>
      </c>
      <c r="D7729">
        <v>1</v>
      </c>
      <c r="E7729" t="s">
        <v>14759</v>
      </c>
      <c r="F7729" t="s">
        <v>13565</v>
      </c>
      <c r="G7729" t="s">
        <v>4</v>
      </c>
      <c r="H7729" t="s">
        <v>14760</v>
      </c>
      <c r="I7729" s="2">
        <v>1126.6099999999999</v>
      </c>
      <c r="J7729" s="5"/>
      <c r="L7729" s="5"/>
      <c r="M7729" s="2">
        <f t="shared" si="120"/>
        <v>-39027.319999997031</v>
      </c>
      <c r="P7729"/>
    </row>
    <row r="7730" spans="1:16" hidden="1">
      <c r="A7730" t="s">
        <v>14770</v>
      </c>
      <c r="B7730" s="1">
        <v>42158</v>
      </c>
      <c r="C7730" t="s">
        <v>14781</v>
      </c>
      <c r="D7730">
        <v>2</v>
      </c>
      <c r="E7730" t="s">
        <v>14782</v>
      </c>
      <c r="F7730" t="s">
        <v>7054</v>
      </c>
      <c r="G7730" t="s">
        <v>4</v>
      </c>
      <c r="H7730" t="s">
        <v>14783</v>
      </c>
      <c r="I7730" s="2">
        <v>3030</v>
      </c>
      <c r="J7730" s="5"/>
      <c r="L7730" s="5"/>
      <c r="M7730" s="2">
        <f t="shared" si="120"/>
        <v>-35997.319999997031</v>
      </c>
      <c r="P7730"/>
    </row>
    <row r="7731" spans="1:16" hidden="1">
      <c r="A7731" t="s">
        <v>14793</v>
      </c>
      <c r="B7731" s="1">
        <v>42158</v>
      </c>
      <c r="C7731" t="s">
        <v>18</v>
      </c>
      <c r="D7731">
        <v>2</v>
      </c>
      <c r="E7731" t="s">
        <v>14804</v>
      </c>
      <c r="F7731" t="s">
        <v>13559</v>
      </c>
      <c r="G7731" t="s">
        <v>313</v>
      </c>
      <c r="H7731" t="s">
        <v>14332</v>
      </c>
      <c r="I7731" s="2">
        <v>406</v>
      </c>
      <c r="J7731" s="5"/>
      <c r="L7731" s="5"/>
      <c r="M7731" s="2">
        <f t="shared" si="120"/>
        <v>-35591.319999997031</v>
      </c>
      <c r="P7731"/>
    </row>
    <row r="7732" spans="1:16" hidden="1">
      <c r="A7732" t="s">
        <v>14814</v>
      </c>
      <c r="B7732" s="1">
        <v>42158</v>
      </c>
      <c r="C7732" t="s">
        <v>14825</v>
      </c>
      <c r="D7732">
        <v>2</v>
      </c>
      <c r="E7732" t="s">
        <v>14826</v>
      </c>
      <c r="F7732" t="s">
        <v>7054</v>
      </c>
      <c r="G7732" t="s">
        <v>4</v>
      </c>
      <c r="H7732" t="s">
        <v>8821</v>
      </c>
      <c r="I7732" s="2">
        <v>1225.01</v>
      </c>
      <c r="J7732" s="5"/>
      <c r="L7732" s="5"/>
      <c r="M7732" s="2">
        <f t="shared" si="120"/>
        <v>-34366.309999997029</v>
      </c>
      <c r="P7732"/>
    </row>
    <row r="7733" spans="1:16" hidden="1">
      <c r="A7733" t="s">
        <v>14836</v>
      </c>
      <c r="B7733" s="1">
        <v>42158</v>
      </c>
      <c r="C7733" t="s">
        <v>14848</v>
      </c>
      <c r="D7733">
        <v>2</v>
      </c>
      <c r="E7733" t="s">
        <v>14849</v>
      </c>
      <c r="F7733" t="s">
        <v>7054</v>
      </c>
      <c r="G7733" t="s">
        <v>4</v>
      </c>
      <c r="H7733" t="s">
        <v>703</v>
      </c>
      <c r="J7733" s="5"/>
      <c r="K7733" s="2">
        <v>1840</v>
      </c>
      <c r="L7733" s="5"/>
      <c r="M7733" s="2">
        <f t="shared" si="120"/>
        <v>-36206.309999997029</v>
      </c>
      <c r="P7733"/>
    </row>
    <row r="7734" spans="1:16" hidden="1">
      <c r="A7734" t="s">
        <v>14836</v>
      </c>
      <c r="B7734" s="1">
        <v>42158</v>
      </c>
      <c r="C7734" t="s">
        <v>14848</v>
      </c>
      <c r="D7734">
        <v>2</v>
      </c>
      <c r="E7734" t="s">
        <v>14849</v>
      </c>
      <c r="F7734" t="s">
        <v>7054</v>
      </c>
      <c r="G7734" t="s">
        <v>4</v>
      </c>
      <c r="H7734" t="s">
        <v>703</v>
      </c>
      <c r="I7734" s="2">
        <v>1840</v>
      </c>
      <c r="J7734" s="5"/>
      <c r="L7734" s="5"/>
      <c r="M7734" s="2">
        <f t="shared" si="120"/>
        <v>-34366.309999997029</v>
      </c>
      <c r="P7734"/>
    </row>
    <row r="7735" spans="1:16" hidden="1">
      <c r="A7735" t="s">
        <v>14862</v>
      </c>
      <c r="B7735" s="1">
        <v>42158</v>
      </c>
      <c r="C7735" t="s">
        <v>18</v>
      </c>
      <c r="D7735">
        <v>2</v>
      </c>
      <c r="E7735" t="s">
        <v>14877</v>
      </c>
      <c r="F7735" t="s">
        <v>13559</v>
      </c>
      <c r="G7735" t="s">
        <v>313</v>
      </c>
      <c r="H7735" t="s">
        <v>14209</v>
      </c>
      <c r="I7735" s="2">
        <v>244.04</v>
      </c>
      <c r="J7735" s="5"/>
      <c r="L7735" s="5"/>
      <c r="M7735" s="2">
        <f t="shared" si="120"/>
        <v>-34122.269999997028</v>
      </c>
      <c r="P7735"/>
    </row>
    <row r="7736" spans="1:16" hidden="1">
      <c r="A7736" t="s">
        <v>14890</v>
      </c>
      <c r="B7736" s="1">
        <v>42158</v>
      </c>
      <c r="C7736" t="s">
        <v>14904</v>
      </c>
      <c r="D7736">
        <v>2</v>
      </c>
      <c r="E7736" t="s">
        <v>14905</v>
      </c>
      <c r="F7736" t="s">
        <v>7054</v>
      </c>
      <c r="G7736" t="s">
        <v>4</v>
      </c>
      <c r="H7736" t="s">
        <v>14906</v>
      </c>
      <c r="I7736" s="2">
        <v>200.1</v>
      </c>
      <c r="J7736" s="5"/>
      <c r="L7736" s="5"/>
      <c r="M7736" s="2">
        <f t="shared" si="120"/>
        <v>-33922.16999999703</v>
      </c>
      <c r="P7736"/>
    </row>
    <row r="7737" spans="1:16" hidden="1">
      <c r="A7737" t="s">
        <v>14917</v>
      </c>
      <c r="B7737" s="1">
        <v>42158</v>
      </c>
      <c r="C7737" t="s">
        <v>14933</v>
      </c>
      <c r="D7737">
        <v>2</v>
      </c>
      <c r="E7737" t="s">
        <v>14934</v>
      </c>
      <c r="F7737" t="s">
        <v>7054</v>
      </c>
      <c r="G7737" t="s">
        <v>4</v>
      </c>
      <c r="H7737" t="s">
        <v>6386</v>
      </c>
      <c r="I7737" s="2">
        <v>1025</v>
      </c>
      <c r="J7737" s="5"/>
      <c r="L7737" s="5"/>
      <c r="M7737" s="2">
        <f t="shared" si="120"/>
        <v>-32897.16999999703</v>
      </c>
      <c r="P7737"/>
    </row>
    <row r="7738" spans="1:16" hidden="1">
      <c r="A7738" t="s">
        <v>14945</v>
      </c>
      <c r="B7738" s="1">
        <v>42158</v>
      </c>
      <c r="C7738" t="s">
        <v>14960</v>
      </c>
      <c r="D7738">
        <v>2</v>
      </c>
      <c r="E7738" t="s">
        <v>14961</v>
      </c>
      <c r="F7738" t="s">
        <v>7054</v>
      </c>
      <c r="G7738" t="s">
        <v>4</v>
      </c>
      <c r="H7738" t="s">
        <v>14962</v>
      </c>
      <c r="I7738" s="2">
        <v>4100</v>
      </c>
      <c r="J7738" s="5"/>
      <c r="L7738" s="5"/>
      <c r="M7738" s="2">
        <f t="shared" si="120"/>
        <v>-28797.16999999703</v>
      </c>
      <c r="P7738"/>
    </row>
    <row r="7739" spans="1:16" hidden="1">
      <c r="A7739" t="s">
        <v>14972</v>
      </c>
      <c r="B7739" s="1">
        <v>42158</v>
      </c>
      <c r="C7739" t="s">
        <v>14987</v>
      </c>
      <c r="D7739">
        <v>2</v>
      </c>
      <c r="E7739" t="s">
        <v>14988</v>
      </c>
      <c r="F7739" t="s">
        <v>7054</v>
      </c>
      <c r="G7739" t="s">
        <v>4</v>
      </c>
      <c r="H7739" t="s">
        <v>911</v>
      </c>
      <c r="J7739" s="5"/>
      <c r="K7739" s="2">
        <v>1025</v>
      </c>
      <c r="L7739" s="5"/>
      <c r="M7739" s="2">
        <f t="shared" si="120"/>
        <v>-29822.16999999703</v>
      </c>
      <c r="P7739"/>
    </row>
    <row r="7740" spans="1:16" hidden="1">
      <c r="A7740" t="s">
        <v>14972</v>
      </c>
      <c r="B7740" s="1">
        <v>42158</v>
      </c>
      <c r="C7740" t="s">
        <v>14987</v>
      </c>
      <c r="D7740">
        <v>2</v>
      </c>
      <c r="E7740" t="s">
        <v>14988</v>
      </c>
      <c r="F7740" t="s">
        <v>7054</v>
      </c>
      <c r="G7740" t="s">
        <v>4</v>
      </c>
      <c r="H7740" t="s">
        <v>911</v>
      </c>
      <c r="I7740" s="2">
        <v>1025</v>
      </c>
      <c r="J7740" s="5"/>
      <c r="L7740" s="5"/>
      <c r="M7740" s="2">
        <f t="shared" si="120"/>
        <v>-28797.16999999703</v>
      </c>
      <c r="P7740"/>
    </row>
    <row r="7741" spans="1:16" hidden="1">
      <c r="A7741" t="s">
        <v>15000</v>
      </c>
      <c r="B7741" s="1">
        <v>42158</v>
      </c>
      <c r="C7741" t="s">
        <v>15011</v>
      </c>
      <c r="D7741">
        <v>2</v>
      </c>
      <c r="E7741" t="s">
        <v>15012</v>
      </c>
      <c r="F7741" t="s">
        <v>7054</v>
      </c>
      <c r="G7741" t="s">
        <v>4</v>
      </c>
      <c r="H7741" t="s">
        <v>15013</v>
      </c>
      <c r="I7741" s="2">
        <v>1840</v>
      </c>
      <c r="J7741" s="5"/>
      <c r="L7741" s="5"/>
      <c r="M7741" s="2">
        <f t="shared" si="120"/>
        <v>-26957.16999999703</v>
      </c>
      <c r="P7741"/>
    </row>
    <row r="7742" spans="1:16" hidden="1">
      <c r="A7742" t="s">
        <v>15023</v>
      </c>
      <c r="B7742" s="1">
        <v>42158</v>
      </c>
      <c r="C7742" t="s">
        <v>15034</v>
      </c>
      <c r="D7742">
        <v>2</v>
      </c>
      <c r="E7742" t="s">
        <v>15035</v>
      </c>
      <c r="F7742" t="s">
        <v>7054</v>
      </c>
      <c r="G7742" t="s">
        <v>4</v>
      </c>
      <c r="H7742" t="s">
        <v>4423</v>
      </c>
      <c r="I7742" s="2">
        <v>4100.01</v>
      </c>
      <c r="J7742" s="5"/>
      <c r="L7742" s="5"/>
      <c r="M7742" s="2">
        <f t="shared" si="120"/>
        <v>-22857.159999997028</v>
      </c>
      <c r="P7742"/>
    </row>
    <row r="7743" spans="1:16" hidden="1">
      <c r="A7743" t="s">
        <v>15045</v>
      </c>
      <c r="B7743" s="1">
        <v>42158</v>
      </c>
      <c r="C7743" t="s">
        <v>1802</v>
      </c>
      <c r="D7743">
        <v>2</v>
      </c>
      <c r="E7743" t="s">
        <v>15060</v>
      </c>
      <c r="F7743" t="s">
        <v>13559</v>
      </c>
      <c r="G7743" t="s">
        <v>479</v>
      </c>
      <c r="H7743" t="s">
        <v>706</v>
      </c>
      <c r="J7743" s="5"/>
      <c r="K7743" s="2">
        <v>1047.96</v>
      </c>
      <c r="L7743" s="5"/>
      <c r="M7743" s="2">
        <f t="shared" si="120"/>
        <v>-23905.119999997027</v>
      </c>
      <c r="P7743"/>
    </row>
    <row r="7744" spans="1:16" hidden="1">
      <c r="A7744" t="s">
        <v>15045</v>
      </c>
      <c r="B7744" s="1">
        <v>42158</v>
      </c>
      <c r="C7744" t="s">
        <v>1802</v>
      </c>
      <c r="D7744">
        <v>2</v>
      </c>
      <c r="E7744" t="s">
        <v>15060</v>
      </c>
      <c r="F7744" t="s">
        <v>13559</v>
      </c>
      <c r="G7744" t="s">
        <v>479</v>
      </c>
      <c r="H7744" t="s">
        <v>706</v>
      </c>
      <c r="I7744" s="2">
        <v>1047.96</v>
      </c>
      <c r="J7744" s="5"/>
      <c r="L7744" s="5"/>
      <c r="M7744" s="2">
        <f t="shared" si="120"/>
        <v>-22857.159999997028</v>
      </c>
      <c r="P7744"/>
    </row>
    <row r="7745" spans="1:16" hidden="1">
      <c r="A7745" t="s">
        <v>15073</v>
      </c>
      <c r="B7745" s="1">
        <v>42158</v>
      </c>
      <c r="C7745" t="s">
        <v>6</v>
      </c>
      <c r="D7745">
        <v>1</v>
      </c>
      <c r="E7745" t="s">
        <v>15082</v>
      </c>
      <c r="F7745" t="s">
        <v>13610</v>
      </c>
      <c r="G7745" t="s">
        <v>20</v>
      </c>
      <c r="H7745" t="s">
        <v>213</v>
      </c>
      <c r="I7745" s="2">
        <v>10050</v>
      </c>
      <c r="J7745" s="5"/>
      <c r="L7745" s="5"/>
      <c r="M7745" s="2">
        <f t="shared" si="120"/>
        <v>-12807.159999997028</v>
      </c>
      <c r="P7745"/>
    </row>
    <row r="7746" spans="1:16" hidden="1">
      <c r="A7746" t="s">
        <v>15093</v>
      </c>
      <c r="B7746" s="1">
        <v>42158</v>
      </c>
      <c r="C7746" t="s">
        <v>3261</v>
      </c>
      <c r="D7746">
        <v>2</v>
      </c>
      <c r="E7746" t="s">
        <v>15105</v>
      </c>
      <c r="F7746" t="s">
        <v>13559</v>
      </c>
      <c r="G7746" t="s">
        <v>479</v>
      </c>
      <c r="H7746" t="s">
        <v>15106</v>
      </c>
      <c r="I7746" s="2">
        <v>557.29</v>
      </c>
      <c r="J7746" s="5"/>
      <c r="L7746" s="5"/>
      <c r="M7746" s="2">
        <f t="shared" si="120"/>
        <v>-12249.869999997027</v>
      </c>
      <c r="P7746"/>
    </row>
    <row r="7747" spans="1:16" hidden="1">
      <c r="A7747" t="s">
        <v>15116</v>
      </c>
      <c r="B7747" s="1">
        <v>42158</v>
      </c>
      <c r="C7747" t="s">
        <v>1802</v>
      </c>
      <c r="D7747">
        <v>2</v>
      </c>
      <c r="E7747" t="s">
        <v>15130</v>
      </c>
      <c r="F7747" t="s">
        <v>13559</v>
      </c>
      <c r="G7747" t="s">
        <v>479</v>
      </c>
      <c r="H7747" t="s">
        <v>668</v>
      </c>
      <c r="J7747" s="5"/>
      <c r="K7747" s="2">
        <v>320</v>
      </c>
      <c r="L7747" s="5"/>
      <c r="M7747" s="2">
        <f t="shared" si="120"/>
        <v>-12569.869999997027</v>
      </c>
      <c r="P7747"/>
    </row>
    <row r="7748" spans="1:16" hidden="1">
      <c r="A7748" t="s">
        <v>15116</v>
      </c>
      <c r="B7748" s="1">
        <v>42158</v>
      </c>
      <c r="C7748" t="s">
        <v>1802</v>
      </c>
      <c r="D7748">
        <v>2</v>
      </c>
      <c r="E7748" t="s">
        <v>15130</v>
      </c>
      <c r="F7748" t="s">
        <v>13559</v>
      </c>
      <c r="G7748" t="s">
        <v>479</v>
      </c>
      <c r="H7748" t="s">
        <v>668</v>
      </c>
      <c r="I7748" s="2">
        <v>640.37</v>
      </c>
      <c r="J7748" s="5"/>
      <c r="L7748" s="5"/>
      <c r="M7748" s="2">
        <f t="shared" si="120"/>
        <v>-11929.499999997026</v>
      </c>
      <c r="P7748"/>
    </row>
    <row r="7749" spans="1:16" hidden="1">
      <c r="A7749" t="s">
        <v>15141</v>
      </c>
      <c r="B7749" s="1">
        <v>42158</v>
      </c>
      <c r="C7749" t="s">
        <v>1802</v>
      </c>
      <c r="D7749">
        <v>2</v>
      </c>
      <c r="E7749" t="s">
        <v>15154</v>
      </c>
      <c r="F7749" t="s">
        <v>13559</v>
      </c>
      <c r="G7749" t="s">
        <v>479</v>
      </c>
      <c r="H7749" t="s">
        <v>2165</v>
      </c>
      <c r="I7749" s="2">
        <v>1157.68</v>
      </c>
      <c r="J7749" s="5"/>
      <c r="L7749" s="5"/>
      <c r="M7749" s="2">
        <f t="shared" si="120"/>
        <v>-10771.819999997026</v>
      </c>
      <c r="P7749"/>
    </row>
    <row r="7750" spans="1:16" hidden="1">
      <c r="A7750" t="s">
        <v>15168</v>
      </c>
      <c r="B7750" s="1">
        <v>42158</v>
      </c>
      <c r="C7750" t="s">
        <v>674</v>
      </c>
      <c r="D7750">
        <v>2</v>
      </c>
      <c r="E7750" t="s">
        <v>15180</v>
      </c>
      <c r="F7750" t="s">
        <v>13559</v>
      </c>
      <c r="G7750" t="s">
        <v>479</v>
      </c>
      <c r="H7750" t="s">
        <v>711</v>
      </c>
      <c r="J7750" s="5"/>
      <c r="K7750" s="2">
        <v>503.12</v>
      </c>
      <c r="L7750" s="5"/>
      <c r="M7750" s="2">
        <f t="shared" si="120"/>
        <v>-11274.939999997026</v>
      </c>
      <c r="P7750"/>
    </row>
    <row r="7751" spans="1:16" hidden="1">
      <c r="A7751" t="s">
        <v>15168</v>
      </c>
      <c r="B7751" s="1">
        <v>42158</v>
      </c>
      <c r="C7751" t="s">
        <v>674</v>
      </c>
      <c r="D7751">
        <v>2</v>
      </c>
      <c r="E7751" t="s">
        <v>15180</v>
      </c>
      <c r="F7751" t="s">
        <v>13559</v>
      </c>
      <c r="G7751" t="s">
        <v>479</v>
      </c>
      <c r="H7751" t="s">
        <v>711</v>
      </c>
      <c r="I7751" s="2">
        <v>503.12</v>
      </c>
      <c r="J7751" s="5"/>
      <c r="L7751" s="5"/>
      <c r="M7751" s="2">
        <f t="shared" si="120"/>
        <v>-10771.819999997026</v>
      </c>
      <c r="P7751"/>
    </row>
    <row r="7752" spans="1:16" hidden="1">
      <c r="A7752" t="s">
        <v>15189</v>
      </c>
      <c r="B7752" s="1">
        <v>42158</v>
      </c>
      <c r="C7752" t="s">
        <v>15201</v>
      </c>
      <c r="D7752">
        <v>2</v>
      </c>
      <c r="E7752" t="s">
        <v>15202</v>
      </c>
      <c r="F7752" t="s">
        <v>7054</v>
      </c>
      <c r="G7752" t="s">
        <v>20</v>
      </c>
      <c r="H7752" t="s">
        <v>15203</v>
      </c>
      <c r="I7752" s="2">
        <v>1025</v>
      </c>
      <c r="J7752" s="5"/>
      <c r="L7752" s="5"/>
      <c r="M7752" s="2">
        <f t="shared" si="120"/>
        <v>-9746.8199999970257</v>
      </c>
      <c r="P7752"/>
    </row>
    <row r="7753" spans="1:16" hidden="1">
      <c r="A7753" t="s">
        <v>15217</v>
      </c>
      <c r="B7753" s="1">
        <v>42158</v>
      </c>
      <c r="C7753" t="s">
        <v>15227</v>
      </c>
      <c r="D7753">
        <v>2</v>
      </c>
      <c r="E7753" t="s">
        <v>15228</v>
      </c>
      <c r="F7753" t="s">
        <v>7054</v>
      </c>
      <c r="G7753" t="s">
        <v>20</v>
      </c>
      <c r="H7753" t="s">
        <v>10824</v>
      </c>
      <c r="I7753" s="2">
        <v>1025</v>
      </c>
      <c r="J7753" s="5"/>
      <c r="L7753" s="5"/>
      <c r="M7753" s="2">
        <f t="shared" ref="M7753:M7816" si="121">+M7752+I7753-K7753</f>
        <v>-8721.8199999970257</v>
      </c>
      <c r="P7753"/>
    </row>
    <row r="7754" spans="1:16" hidden="1">
      <c r="A7754" t="s">
        <v>15239</v>
      </c>
      <c r="B7754" s="1">
        <v>42158</v>
      </c>
      <c r="C7754" t="s">
        <v>1802</v>
      </c>
      <c r="D7754">
        <v>2</v>
      </c>
      <c r="E7754" t="s">
        <v>15248</v>
      </c>
      <c r="F7754" t="s">
        <v>13559</v>
      </c>
      <c r="G7754" t="s">
        <v>479</v>
      </c>
      <c r="H7754" t="s">
        <v>832</v>
      </c>
      <c r="J7754" s="5"/>
      <c r="K7754" s="2">
        <v>284.7</v>
      </c>
      <c r="L7754" s="5"/>
      <c r="M7754" s="2">
        <f t="shared" si="121"/>
        <v>-9006.5199999970264</v>
      </c>
      <c r="P7754"/>
    </row>
    <row r="7755" spans="1:16" hidden="1">
      <c r="A7755" t="s">
        <v>15239</v>
      </c>
      <c r="B7755" s="1">
        <v>42158</v>
      </c>
      <c r="C7755" t="s">
        <v>1802</v>
      </c>
      <c r="D7755">
        <v>2</v>
      </c>
      <c r="E7755" t="s">
        <v>15248</v>
      </c>
      <c r="F7755" t="s">
        <v>13559</v>
      </c>
      <c r="G7755" t="s">
        <v>479</v>
      </c>
      <c r="H7755" t="s">
        <v>832</v>
      </c>
      <c r="I7755" s="2">
        <v>284.7</v>
      </c>
      <c r="J7755" s="5"/>
      <c r="L7755" s="5"/>
      <c r="M7755" s="2">
        <f t="shared" si="121"/>
        <v>-8721.8199999970257</v>
      </c>
      <c r="P7755"/>
    </row>
    <row r="7756" spans="1:16" hidden="1">
      <c r="A7756" t="s">
        <v>15261</v>
      </c>
      <c r="B7756" s="1">
        <v>42158</v>
      </c>
      <c r="C7756" t="s">
        <v>15274</v>
      </c>
      <c r="D7756">
        <v>2</v>
      </c>
      <c r="E7756" t="s">
        <v>15275</v>
      </c>
      <c r="F7756" t="s">
        <v>7054</v>
      </c>
      <c r="G7756" t="s">
        <v>20</v>
      </c>
      <c r="H7756" t="s">
        <v>15276</v>
      </c>
      <c r="I7756" s="2">
        <v>1025</v>
      </c>
      <c r="J7756" s="5"/>
      <c r="L7756" s="5"/>
      <c r="M7756" s="2">
        <f t="shared" si="121"/>
        <v>-7696.8199999970257</v>
      </c>
      <c r="P7756"/>
    </row>
    <row r="7757" spans="1:16" hidden="1">
      <c r="A7757" t="s">
        <v>15286</v>
      </c>
      <c r="B7757" s="1">
        <v>42158</v>
      </c>
      <c r="C7757" t="s">
        <v>15297</v>
      </c>
      <c r="D7757">
        <v>2</v>
      </c>
      <c r="E7757" t="s">
        <v>15298</v>
      </c>
      <c r="F7757" t="s">
        <v>7054</v>
      </c>
      <c r="G7757" t="s">
        <v>20</v>
      </c>
      <c r="H7757" t="s">
        <v>1727</v>
      </c>
      <c r="I7757" s="2">
        <v>2990</v>
      </c>
      <c r="J7757" s="5"/>
      <c r="L7757" s="5"/>
      <c r="M7757" s="2">
        <f t="shared" si="121"/>
        <v>-4706.8199999970257</v>
      </c>
      <c r="P7757"/>
    </row>
    <row r="7758" spans="1:16" hidden="1">
      <c r="A7758" t="s">
        <v>15313</v>
      </c>
      <c r="B7758" s="1">
        <v>42158</v>
      </c>
      <c r="C7758" t="s">
        <v>15322</v>
      </c>
      <c r="D7758">
        <v>2</v>
      </c>
      <c r="E7758" t="s">
        <v>15323</v>
      </c>
      <c r="F7758" t="s">
        <v>7054</v>
      </c>
      <c r="G7758" t="s">
        <v>20</v>
      </c>
      <c r="H7758" t="s">
        <v>15324</v>
      </c>
      <c r="I7758" s="2">
        <v>3030</v>
      </c>
      <c r="J7758" s="5"/>
      <c r="L7758" s="5"/>
      <c r="M7758" s="2">
        <f t="shared" si="121"/>
        <v>-1676.8199999970257</v>
      </c>
      <c r="P7758"/>
    </row>
    <row r="7759" spans="1:16" hidden="1">
      <c r="A7759" t="s">
        <v>15336</v>
      </c>
      <c r="B7759" s="1">
        <v>42158</v>
      </c>
      <c r="C7759" t="s">
        <v>15345</v>
      </c>
      <c r="D7759">
        <v>2</v>
      </c>
      <c r="E7759" t="s">
        <v>15346</v>
      </c>
      <c r="F7759" t="s">
        <v>7054</v>
      </c>
      <c r="G7759" t="s">
        <v>20</v>
      </c>
      <c r="H7759" t="s">
        <v>8149</v>
      </c>
      <c r="I7759" s="2">
        <v>1839.99</v>
      </c>
      <c r="J7759" s="5"/>
      <c r="L7759" s="5"/>
      <c r="M7759" s="2">
        <f t="shared" si="121"/>
        <v>163.17000000297435</v>
      </c>
      <c r="P7759"/>
    </row>
    <row r="7760" spans="1:16" hidden="1">
      <c r="A7760" t="s">
        <v>15360</v>
      </c>
      <c r="B7760" s="1">
        <v>42158</v>
      </c>
      <c r="C7760" t="s">
        <v>18</v>
      </c>
      <c r="D7760">
        <v>2</v>
      </c>
      <c r="E7760" t="s">
        <v>15371</v>
      </c>
      <c r="F7760" t="s">
        <v>13559</v>
      </c>
      <c r="G7760" t="s">
        <v>479</v>
      </c>
      <c r="H7760" t="s">
        <v>15372</v>
      </c>
      <c r="I7760" s="2">
        <v>962.21</v>
      </c>
      <c r="J7760" s="5"/>
      <c r="L7760" s="5"/>
      <c r="M7760" s="2">
        <f t="shared" si="121"/>
        <v>1125.3800000029744</v>
      </c>
      <c r="P7760"/>
    </row>
    <row r="7761" spans="1:16" hidden="1">
      <c r="A7761" t="s">
        <v>15383</v>
      </c>
      <c r="B7761" s="1">
        <v>42158</v>
      </c>
      <c r="C7761" t="s">
        <v>15393</v>
      </c>
      <c r="D7761">
        <v>2</v>
      </c>
      <c r="E7761" t="s">
        <v>15394</v>
      </c>
      <c r="F7761" t="s">
        <v>7054</v>
      </c>
      <c r="G7761" t="s">
        <v>20</v>
      </c>
      <c r="H7761" t="s">
        <v>273</v>
      </c>
      <c r="J7761" s="5"/>
      <c r="K7761" s="2">
        <v>1025</v>
      </c>
      <c r="L7761" s="5"/>
      <c r="M7761" s="2">
        <f t="shared" si="121"/>
        <v>100.38000000297438</v>
      </c>
      <c r="P7761"/>
    </row>
    <row r="7762" spans="1:16" hidden="1">
      <c r="A7762" t="s">
        <v>15383</v>
      </c>
      <c r="B7762" s="1">
        <v>42158</v>
      </c>
      <c r="C7762" t="s">
        <v>15393</v>
      </c>
      <c r="D7762">
        <v>2</v>
      </c>
      <c r="E7762" t="s">
        <v>15394</v>
      </c>
      <c r="F7762" t="s">
        <v>7054</v>
      </c>
      <c r="G7762" t="s">
        <v>20</v>
      </c>
      <c r="H7762" t="s">
        <v>273</v>
      </c>
      <c r="I7762" s="2">
        <v>1025</v>
      </c>
      <c r="J7762" s="5"/>
      <c r="L7762" s="5"/>
      <c r="M7762" s="2">
        <f t="shared" si="121"/>
        <v>1125.3800000029744</v>
      </c>
      <c r="P7762"/>
    </row>
    <row r="7763" spans="1:16" hidden="1">
      <c r="A7763" t="s">
        <v>15404</v>
      </c>
      <c r="B7763" s="1">
        <v>42158</v>
      </c>
      <c r="C7763" t="s">
        <v>15412</v>
      </c>
      <c r="D7763">
        <v>1</v>
      </c>
      <c r="E7763" t="s">
        <v>15413</v>
      </c>
      <c r="F7763" t="s">
        <v>13561</v>
      </c>
      <c r="G7763" t="s">
        <v>20</v>
      </c>
      <c r="H7763" t="s">
        <v>15414</v>
      </c>
      <c r="I7763" s="2">
        <v>5000</v>
      </c>
      <c r="J7763" s="5"/>
      <c r="L7763" s="5"/>
      <c r="M7763" s="2">
        <f t="shared" si="121"/>
        <v>6125.3800000029742</v>
      </c>
      <c r="P7763"/>
    </row>
    <row r="7764" spans="1:16" hidden="1">
      <c r="A7764" s="35" t="s">
        <v>1303</v>
      </c>
      <c r="B7764" s="36">
        <v>42159</v>
      </c>
      <c r="C7764" s="35" t="s">
        <v>6</v>
      </c>
      <c r="D7764" s="35">
        <v>1</v>
      </c>
      <c r="E7764" s="35" t="s">
        <v>1305</v>
      </c>
      <c r="F7764" s="35" t="s">
        <v>29</v>
      </c>
      <c r="G7764" s="35" t="s">
        <v>4</v>
      </c>
      <c r="H7764" s="35" t="s">
        <v>1306</v>
      </c>
      <c r="I7764" s="11">
        <v>150</v>
      </c>
      <c r="J7764" s="12"/>
      <c r="K7764" s="11"/>
      <c r="L7764" s="12"/>
      <c r="M7764" s="11">
        <f t="shared" si="121"/>
        <v>6275.3800000029742</v>
      </c>
      <c r="P7764"/>
    </row>
    <row r="7765" spans="1:16" hidden="1">
      <c r="A7765" t="s">
        <v>1309</v>
      </c>
      <c r="B7765" s="1">
        <v>42159</v>
      </c>
      <c r="C7765" t="s">
        <v>1</v>
      </c>
      <c r="D7765">
        <v>1</v>
      </c>
      <c r="E7765" t="s">
        <v>1312</v>
      </c>
      <c r="F7765" t="s">
        <v>13</v>
      </c>
      <c r="G7765" t="s">
        <v>4</v>
      </c>
      <c r="H7765" t="s">
        <v>1313</v>
      </c>
      <c r="J7765" s="5"/>
      <c r="K7765" s="2">
        <v>68200</v>
      </c>
      <c r="L7765" s="5"/>
      <c r="M7765" s="2">
        <f t="shared" si="121"/>
        <v>-61924.619999997027</v>
      </c>
      <c r="P7765"/>
    </row>
    <row r="7766" spans="1:16" hidden="1">
      <c r="A7766" t="s">
        <v>1328</v>
      </c>
      <c r="B7766" s="1">
        <v>42159</v>
      </c>
      <c r="C7766" t="s">
        <v>6</v>
      </c>
      <c r="D7766">
        <v>1</v>
      </c>
      <c r="E7766" t="s">
        <v>1332</v>
      </c>
      <c r="F7766" t="s">
        <v>29</v>
      </c>
      <c r="G7766" t="s">
        <v>4</v>
      </c>
      <c r="H7766" t="s">
        <v>1333</v>
      </c>
      <c r="I7766" s="2">
        <v>4142.82</v>
      </c>
      <c r="J7766" s="5"/>
      <c r="L7766" s="5"/>
      <c r="M7766" s="2">
        <f t="shared" si="121"/>
        <v>-57781.799999997027</v>
      </c>
      <c r="P7766"/>
    </row>
    <row r="7767" spans="1:16" hidden="1">
      <c r="A7767" t="s">
        <v>1413</v>
      </c>
      <c r="B7767" s="1">
        <v>42159</v>
      </c>
      <c r="C7767" t="s">
        <v>6</v>
      </c>
      <c r="D7767">
        <v>1</v>
      </c>
      <c r="E7767" t="s">
        <v>1416</v>
      </c>
      <c r="F7767" t="s">
        <v>29</v>
      </c>
      <c r="G7767" t="s">
        <v>4</v>
      </c>
      <c r="H7767" t="s">
        <v>711</v>
      </c>
      <c r="I7767" s="2">
        <v>875.57</v>
      </c>
      <c r="J7767" s="5"/>
      <c r="L7767" s="5"/>
      <c r="M7767" s="2">
        <f t="shared" si="121"/>
        <v>-56906.229999997027</v>
      </c>
      <c r="P7767"/>
    </row>
    <row r="7768" spans="1:16" hidden="1">
      <c r="A7768" t="s">
        <v>1435</v>
      </c>
      <c r="B7768" s="1">
        <v>42159</v>
      </c>
      <c r="C7768" t="s">
        <v>18</v>
      </c>
      <c r="D7768">
        <v>1</v>
      </c>
      <c r="E7768" t="s">
        <v>1441</v>
      </c>
      <c r="F7768" t="s">
        <v>13</v>
      </c>
      <c r="G7768" t="s">
        <v>4</v>
      </c>
      <c r="H7768" t="s">
        <v>1442</v>
      </c>
      <c r="J7768" s="5"/>
      <c r="K7768" s="2">
        <v>15171</v>
      </c>
      <c r="L7768" s="5"/>
      <c r="M7768" s="2">
        <f t="shared" si="121"/>
        <v>-72077.229999997027</v>
      </c>
      <c r="P7768"/>
    </row>
    <row r="7769" spans="1:16" hidden="1">
      <c r="A7769" t="s">
        <v>1449</v>
      </c>
      <c r="B7769" s="1">
        <v>42159</v>
      </c>
      <c r="C7769" t="s">
        <v>11</v>
      </c>
      <c r="D7769">
        <v>1</v>
      </c>
      <c r="E7769" t="s">
        <v>1453</v>
      </c>
      <c r="F7769" t="s">
        <v>1439</v>
      </c>
      <c r="G7769" t="s">
        <v>4</v>
      </c>
      <c r="H7769" t="s">
        <v>1454</v>
      </c>
      <c r="J7769" s="5"/>
      <c r="K7769" s="2">
        <v>324000</v>
      </c>
      <c r="L7769" s="5"/>
      <c r="M7769" s="2">
        <f t="shared" si="121"/>
        <v>-396077.22999999701</v>
      </c>
      <c r="P7769"/>
    </row>
    <row r="7770" spans="1:16" hidden="1">
      <c r="A7770" t="s">
        <v>1465</v>
      </c>
      <c r="B7770" s="1">
        <v>42159</v>
      </c>
      <c r="C7770" t="s">
        <v>18</v>
      </c>
      <c r="D7770">
        <v>1</v>
      </c>
      <c r="E7770" t="s">
        <v>1467</v>
      </c>
      <c r="F7770" t="s">
        <v>13</v>
      </c>
      <c r="G7770" t="s">
        <v>4</v>
      </c>
      <c r="H7770" t="s">
        <v>1468</v>
      </c>
      <c r="J7770" s="5"/>
      <c r="K7770" s="2">
        <v>100000</v>
      </c>
      <c r="L7770" s="5"/>
      <c r="M7770" s="2">
        <f t="shared" si="121"/>
        <v>-496077.22999999701</v>
      </c>
      <c r="P7770"/>
    </row>
    <row r="7771" spans="1:16" hidden="1">
      <c r="A7771" t="s">
        <v>1484</v>
      </c>
      <c r="B7771" s="1">
        <v>42159</v>
      </c>
      <c r="C7771" t="s">
        <v>6</v>
      </c>
      <c r="D7771">
        <v>1</v>
      </c>
      <c r="E7771" t="s">
        <v>1487</v>
      </c>
      <c r="F7771" t="s">
        <v>29</v>
      </c>
      <c r="G7771" t="s">
        <v>4</v>
      </c>
      <c r="H7771" t="s">
        <v>1488</v>
      </c>
      <c r="I7771" s="2">
        <v>1451.73</v>
      </c>
      <c r="J7771" s="5"/>
      <c r="L7771" s="5"/>
      <c r="M7771" s="2">
        <f t="shared" si="121"/>
        <v>-494625.49999999703</v>
      </c>
      <c r="P7771"/>
    </row>
    <row r="7772" spans="1:16" hidden="1">
      <c r="A7772" t="s">
        <v>1499</v>
      </c>
      <c r="B7772" s="1">
        <v>42159</v>
      </c>
      <c r="C7772" t="s">
        <v>1500</v>
      </c>
      <c r="D7772">
        <v>2</v>
      </c>
      <c r="E7772" t="s">
        <v>1501</v>
      </c>
      <c r="F7772" t="s">
        <v>78</v>
      </c>
      <c r="G7772" t="s">
        <v>4</v>
      </c>
      <c r="H7772" t="s">
        <v>1502</v>
      </c>
      <c r="J7772" s="5"/>
      <c r="K7772" s="2">
        <v>1978.26</v>
      </c>
      <c r="L7772" s="5"/>
      <c r="M7772" s="2">
        <f t="shared" si="121"/>
        <v>-496603.75999999704</v>
      </c>
      <c r="P7772"/>
    </row>
    <row r="7773" spans="1:16" hidden="1">
      <c r="A7773" t="s">
        <v>1507</v>
      </c>
      <c r="B7773" s="1">
        <v>42159</v>
      </c>
      <c r="C7773" t="s">
        <v>6</v>
      </c>
      <c r="D7773">
        <v>1</v>
      </c>
      <c r="E7773" t="s">
        <v>1508</v>
      </c>
      <c r="F7773" t="s">
        <v>29</v>
      </c>
      <c r="G7773" t="s">
        <v>4</v>
      </c>
      <c r="H7773" t="s">
        <v>1509</v>
      </c>
      <c r="I7773" s="2">
        <v>1050</v>
      </c>
      <c r="J7773" s="5"/>
      <c r="L7773" s="5"/>
      <c r="M7773" s="2">
        <f t="shared" si="121"/>
        <v>-495553.75999999704</v>
      </c>
      <c r="P7773"/>
    </row>
    <row r="7774" spans="1:16" hidden="1">
      <c r="A7774" t="s">
        <v>1511</v>
      </c>
      <c r="B7774" s="1">
        <v>42159</v>
      </c>
      <c r="C7774" t="s">
        <v>195</v>
      </c>
      <c r="D7774">
        <v>1</v>
      </c>
      <c r="E7774" t="s">
        <v>1512</v>
      </c>
      <c r="F7774" t="s">
        <v>13</v>
      </c>
      <c r="G7774" t="s">
        <v>4</v>
      </c>
      <c r="H7774" t="s">
        <v>195</v>
      </c>
      <c r="J7774" s="5"/>
      <c r="K7774" s="2">
        <v>8643.39</v>
      </c>
      <c r="L7774" s="5"/>
      <c r="M7774" s="2">
        <f t="shared" si="121"/>
        <v>-504197.14999999705</v>
      </c>
      <c r="P7774"/>
    </row>
    <row r="7775" spans="1:16" hidden="1">
      <c r="A7775" t="s">
        <v>1518</v>
      </c>
      <c r="B7775" s="1">
        <v>42159</v>
      </c>
      <c r="C7775" t="s">
        <v>1519</v>
      </c>
      <c r="D7775">
        <v>1</v>
      </c>
      <c r="E7775" t="s">
        <v>1520</v>
      </c>
      <c r="F7775" t="s">
        <v>13</v>
      </c>
      <c r="G7775" t="s">
        <v>4</v>
      </c>
      <c r="H7775" t="s">
        <v>1519</v>
      </c>
      <c r="J7775" s="5"/>
      <c r="K7775" s="2">
        <v>20564.189999999999</v>
      </c>
      <c r="L7775" s="5"/>
      <c r="M7775" s="2">
        <f t="shared" si="121"/>
        <v>-524761.33999999706</v>
      </c>
      <c r="P7775"/>
    </row>
    <row r="7776" spans="1:16" hidden="1">
      <c r="A7776" t="s">
        <v>1523</v>
      </c>
      <c r="B7776" s="1">
        <v>42159</v>
      </c>
      <c r="C7776" t="s">
        <v>6</v>
      </c>
      <c r="D7776">
        <v>1</v>
      </c>
      <c r="E7776" t="s">
        <v>1524</v>
      </c>
      <c r="F7776" t="s">
        <v>29</v>
      </c>
      <c r="G7776" t="s">
        <v>20</v>
      </c>
      <c r="H7776" t="s">
        <v>1525</v>
      </c>
      <c r="I7776" s="2">
        <v>244.04</v>
      </c>
      <c r="J7776" s="5"/>
      <c r="L7776" s="5"/>
      <c r="M7776" s="2">
        <f t="shared" si="121"/>
        <v>-524517.29999999702</v>
      </c>
      <c r="P7776"/>
    </row>
    <row r="7777" spans="1:16" hidden="1">
      <c r="A7777" t="s">
        <v>1596</v>
      </c>
      <c r="B7777" s="1">
        <v>42159</v>
      </c>
      <c r="C7777" t="s">
        <v>6</v>
      </c>
      <c r="D7777">
        <v>1</v>
      </c>
      <c r="E7777" t="s">
        <v>1598</v>
      </c>
      <c r="F7777" t="s">
        <v>29</v>
      </c>
      <c r="G7777" t="s">
        <v>20</v>
      </c>
      <c r="H7777" t="s">
        <v>1599</v>
      </c>
      <c r="I7777" s="2">
        <v>185.55</v>
      </c>
      <c r="J7777" s="5"/>
      <c r="L7777" s="5"/>
      <c r="M7777" s="2">
        <f t="shared" si="121"/>
        <v>-524331.74999999697</v>
      </c>
      <c r="P7777"/>
    </row>
    <row r="7778" spans="1:16" hidden="1">
      <c r="A7778" t="s">
        <v>1606</v>
      </c>
      <c r="B7778" s="1">
        <v>42159</v>
      </c>
      <c r="C7778" t="s">
        <v>11</v>
      </c>
      <c r="D7778">
        <v>1</v>
      </c>
      <c r="E7778" t="s">
        <v>1607</v>
      </c>
      <c r="F7778" t="s">
        <v>13</v>
      </c>
      <c r="G7778" t="s">
        <v>20</v>
      </c>
      <c r="H7778" t="s">
        <v>1608</v>
      </c>
      <c r="J7778" s="5"/>
      <c r="K7778" s="2">
        <v>834.2</v>
      </c>
      <c r="L7778" s="5"/>
      <c r="M7778" s="2">
        <f t="shared" si="121"/>
        <v>-525165.94999999693</v>
      </c>
      <c r="P7778"/>
    </row>
    <row r="7779" spans="1:16" hidden="1">
      <c r="A7779" t="s">
        <v>1610</v>
      </c>
      <c r="B7779" s="1">
        <v>42159</v>
      </c>
      <c r="C7779" t="s">
        <v>11</v>
      </c>
      <c r="D7779">
        <v>1</v>
      </c>
      <c r="E7779" t="s">
        <v>1611</v>
      </c>
      <c r="F7779" t="s">
        <v>13</v>
      </c>
      <c r="G7779" t="s">
        <v>20</v>
      </c>
      <c r="J7779" s="5"/>
      <c r="K7779" s="2">
        <v>2965.8</v>
      </c>
      <c r="L7779" s="5"/>
      <c r="M7779" s="2">
        <f t="shared" si="121"/>
        <v>-528131.74999999697</v>
      </c>
      <c r="P7779"/>
    </row>
    <row r="7780" spans="1:16" hidden="1">
      <c r="A7780" t="s">
        <v>1615</v>
      </c>
      <c r="B7780" s="1">
        <v>42159</v>
      </c>
      <c r="C7780" t="s">
        <v>11</v>
      </c>
      <c r="D7780">
        <v>1</v>
      </c>
      <c r="E7780" t="s">
        <v>1616</v>
      </c>
      <c r="F7780" t="s">
        <v>13</v>
      </c>
      <c r="G7780" t="s">
        <v>20</v>
      </c>
      <c r="H7780" t="s">
        <v>1617</v>
      </c>
      <c r="J7780" s="5"/>
      <c r="K7780" s="2">
        <v>249888</v>
      </c>
      <c r="L7780" s="5"/>
      <c r="M7780" s="2">
        <f t="shared" si="121"/>
        <v>-778019.74999999697</v>
      </c>
      <c r="P7780"/>
    </row>
    <row r="7781" spans="1:16" hidden="1">
      <c r="A7781" t="s">
        <v>1622</v>
      </c>
      <c r="B7781" s="1">
        <v>42159</v>
      </c>
      <c r="C7781" t="s">
        <v>11</v>
      </c>
      <c r="D7781">
        <v>1</v>
      </c>
      <c r="E7781" t="s">
        <v>1625</v>
      </c>
      <c r="F7781" t="s">
        <v>13</v>
      </c>
      <c r="G7781" t="s">
        <v>20</v>
      </c>
      <c r="H7781" t="s">
        <v>1626</v>
      </c>
      <c r="J7781" s="5"/>
      <c r="K7781" s="2">
        <v>249888</v>
      </c>
      <c r="L7781" s="5"/>
      <c r="M7781" s="2">
        <f t="shared" si="121"/>
        <v>-1027907.749999997</v>
      </c>
      <c r="P7781"/>
    </row>
    <row r="7782" spans="1:16" hidden="1">
      <c r="A7782" t="s">
        <v>1631</v>
      </c>
      <c r="B7782" s="1">
        <v>42159</v>
      </c>
      <c r="C7782" t="s">
        <v>1634</v>
      </c>
      <c r="D7782">
        <v>1</v>
      </c>
      <c r="E7782" t="s">
        <v>1635</v>
      </c>
      <c r="F7782" t="s">
        <v>13</v>
      </c>
      <c r="G7782" t="s">
        <v>20</v>
      </c>
      <c r="H7782" t="s">
        <v>1636</v>
      </c>
      <c r="J7782" s="5"/>
      <c r="K7782" s="2">
        <v>1025</v>
      </c>
      <c r="L7782" s="5"/>
      <c r="M7782" s="2">
        <f t="shared" si="121"/>
        <v>-1028932.749999997</v>
      </c>
      <c r="P7782"/>
    </row>
    <row r="7783" spans="1:16" hidden="1">
      <c r="A7783" t="s">
        <v>1638</v>
      </c>
      <c r="B7783" s="1">
        <v>42159</v>
      </c>
      <c r="C7783" t="s">
        <v>11</v>
      </c>
      <c r="D7783">
        <v>1</v>
      </c>
      <c r="E7783" t="s">
        <v>1639</v>
      </c>
      <c r="F7783" t="s">
        <v>16</v>
      </c>
      <c r="G7783" t="s">
        <v>20</v>
      </c>
      <c r="J7783" s="5"/>
      <c r="K7783" s="2">
        <v>3230</v>
      </c>
      <c r="L7783" s="5"/>
      <c r="M7783" s="2">
        <f t="shared" si="121"/>
        <v>-1032162.749999997</v>
      </c>
      <c r="P7783"/>
    </row>
    <row r="7784" spans="1:16" hidden="1">
      <c r="A7784" t="s">
        <v>1641</v>
      </c>
      <c r="B7784" s="1">
        <v>42159</v>
      </c>
      <c r="C7784" t="s">
        <v>18</v>
      </c>
      <c r="D7784">
        <v>1</v>
      </c>
      <c r="E7784" t="s">
        <v>1642</v>
      </c>
      <c r="F7784" t="s">
        <v>13</v>
      </c>
      <c r="G7784" t="s">
        <v>20</v>
      </c>
      <c r="H7784" t="s">
        <v>18</v>
      </c>
      <c r="J7784" s="5"/>
      <c r="K7784" s="2">
        <v>7749.45</v>
      </c>
      <c r="L7784" s="5"/>
      <c r="M7784" s="2">
        <f t="shared" si="121"/>
        <v>-1039912.1999999969</v>
      </c>
      <c r="P7784"/>
    </row>
    <row r="7785" spans="1:16" hidden="1">
      <c r="A7785" t="s">
        <v>1647</v>
      </c>
      <c r="B7785" s="1">
        <v>42159</v>
      </c>
      <c r="C7785" t="s">
        <v>195</v>
      </c>
      <c r="D7785">
        <v>1</v>
      </c>
      <c r="E7785" t="s">
        <v>1648</v>
      </c>
      <c r="F7785" t="s">
        <v>13</v>
      </c>
      <c r="G7785" t="s">
        <v>20</v>
      </c>
      <c r="H7785" t="s">
        <v>195</v>
      </c>
      <c r="J7785" s="5"/>
      <c r="K7785" s="2">
        <v>6269.04</v>
      </c>
      <c r="L7785" s="5"/>
      <c r="M7785" s="2">
        <f t="shared" si="121"/>
        <v>-1046181.239999997</v>
      </c>
      <c r="P7785"/>
    </row>
    <row r="7786" spans="1:16" hidden="1">
      <c r="A7786" t="s">
        <v>1655</v>
      </c>
      <c r="B7786" s="1">
        <v>42159</v>
      </c>
      <c r="C7786" t="s">
        <v>200</v>
      </c>
      <c r="D7786">
        <v>1</v>
      </c>
      <c r="E7786" t="s">
        <v>1656</v>
      </c>
      <c r="F7786" t="s">
        <v>16</v>
      </c>
      <c r="G7786" t="s">
        <v>20</v>
      </c>
      <c r="H7786" t="s">
        <v>200</v>
      </c>
      <c r="J7786" s="5"/>
      <c r="K7786" s="2">
        <v>5089.63</v>
      </c>
      <c r="L7786" s="5"/>
      <c r="M7786" s="2">
        <f t="shared" si="121"/>
        <v>-1051270.8699999969</v>
      </c>
      <c r="P7786"/>
    </row>
    <row r="7787" spans="1:16" hidden="1">
      <c r="A7787" t="s">
        <v>15431</v>
      </c>
      <c r="B7787" s="1">
        <v>42159</v>
      </c>
      <c r="C7787" t="s">
        <v>15445</v>
      </c>
      <c r="D7787">
        <v>1</v>
      </c>
      <c r="E7787" t="s">
        <v>15446</v>
      </c>
      <c r="F7787" t="s">
        <v>13565</v>
      </c>
      <c r="G7787" t="s">
        <v>4</v>
      </c>
      <c r="H7787" t="s">
        <v>15447</v>
      </c>
      <c r="I7787" s="2">
        <v>68200</v>
      </c>
      <c r="J7787" s="5"/>
      <c r="L7787" s="5"/>
      <c r="M7787" s="2">
        <f t="shared" si="121"/>
        <v>-983070.86999999685</v>
      </c>
      <c r="P7787"/>
    </row>
    <row r="7788" spans="1:16" hidden="1">
      <c r="A7788" t="s">
        <v>15458</v>
      </c>
      <c r="B7788" s="1">
        <v>42159</v>
      </c>
      <c r="C7788" t="s">
        <v>15470</v>
      </c>
      <c r="D7788">
        <v>2</v>
      </c>
      <c r="E7788" t="s">
        <v>15471</v>
      </c>
      <c r="F7788" t="s">
        <v>7054</v>
      </c>
      <c r="G7788" t="s">
        <v>4</v>
      </c>
      <c r="H7788" t="s">
        <v>15472</v>
      </c>
      <c r="I7788" s="2">
        <v>1840</v>
      </c>
      <c r="J7788" s="5"/>
      <c r="L7788" s="5"/>
      <c r="M7788" s="2">
        <f t="shared" si="121"/>
        <v>-981230.86999999685</v>
      </c>
      <c r="P7788"/>
    </row>
    <row r="7789" spans="1:16" hidden="1">
      <c r="A7789" t="s">
        <v>15486</v>
      </c>
      <c r="B7789" s="1">
        <v>42159</v>
      </c>
      <c r="C7789" t="s">
        <v>14072</v>
      </c>
      <c r="D7789">
        <v>1</v>
      </c>
      <c r="E7789" t="s">
        <v>15498</v>
      </c>
      <c r="F7789" t="s">
        <v>13561</v>
      </c>
      <c r="G7789" t="s">
        <v>4</v>
      </c>
      <c r="H7789" t="s">
        <v>15499</v>
      </c>
      <c r="J7789" s="5"/>
      <c r="K7789" s="2">
        <v>5000</v>
      </c>
      <c r="L7789" s="5"/>
      <c r="M7789" s="2">
        <f t="shared" si="121"/>
        <v>-986230.86999999685</v>
      </c>
      <c r="P7789"/>
    </row>
    <row r="7790" spans="1:16" hidden="1">
      <c r="A7790" t="s">
        <v>15508</v>
      </c>
      <c r="B7790" s="1">
        <v>42159</v>
      </c>
      <c r="C7790" t="s">
        <v>6</v>
      </c>
      <c r="D7790">
        <v>1</v>
      </c>
      <c r="E7790" t="s">
        <v>15518</v>
      </c>
      <c r="F7790" t="s">
        <v>13561</v>
      </c>
      <c r="G7790" t="s">
        <v>4</v>
      </c>
      <c r="H7790" t="s">
        <v>15519</v>
      </c>
      <c r="I7790" s="2">
        <v>5000</v>
      </c>
      <c r="J7790" s="5"/>
      <c r="L7790" s="5"/>
      <c r="M7790" s="2">
        <f t="shared" si="121"/>
        <v>-981230.86999999685</v>
      </c>
      <c r="P7790"/>
    </row>
    <row r="7791" spans="1:16" hidden="1">
      <c r="A7791" t="s">
        <v>15535</v>
      </c>
      <c r="B7791" s="1">
        <v>42159</v>
      </c>
      <c r="C7791" t="s">
        <v>15543</v>
      </c>
      <c r="D7791">
        <v>2</v>
      </c>
      <c r="E7791" t="s">
        <v>15544</v>
      </c>
      <c r="F7791" t="s">
        <v>7054</v>
      </c>
      <c r="G7791" t="s">
        <v>4</v>
      </c>
      <c r="H7791" t="s">
        <v>1306</v>
      </c>
      <c r="I7791" s="2">
        <v>4100</v>
      </c>
      <c r="J7791" s="5"/>
      <c r="L7791" s="5"/>
      <c r="M7791" s="2">
        <f t="shared" si="121"/>
        <v>-977130.86999999685</v>
      </c>
      <c r="P7791"/>
    </row>
    <row r="7792" spans="1:16" hidden="1">
      <c r="A7792" t="s">
        <v>15557</v>
      </c>
      <c r="B7792" s="1">
        <v>42159</v>
      </c>
      <c r="C7792" t="s">
        <v>1802</v>
      </c>
      <c r="D7792">
        <v>2</v>
      </c>
      <c r="E7792" t="s">
        <v>15565</v>
      </c>
      <c r="F7792" t="s">
        <v>13559</v>
      </c>
      <c r="G7792" t="s">
        <v>479</v>
      </c>
      <c r="H7792" t="s">
        <v>638</v>
      </c>
      <c r="I7792" s="2">
        <v>1483.27</v>
      </c>
      <c r="J7792" s="5"/>
      <c r="L7792" s="5"/>
      <c r="M7792" s="2">
        <f t="shared" si="121"/>
        <v>-975647.59999999683</v>
      </c>
      <c r="P7792"/>
    </row>
    <row r="7793" spans="1:16" hidden="1">
      <c r="A7793" t="s">
        <v>15580</v>
      </c>
      <c r="B7793" s="1">
        <v>42159</v>
      </c>
      <c r="C7793" t="s">
        <v>1802</v>
      </c>
      <c r="D7793">
        <v>2</v>
      </c>
      <c r="E7793" t="s">
        <v>15588</v>
      </c>
      <c r="F7793" t="s">
        <v>13559</v>
      </c>
      <c r="G7793" t="s">
        <v>479</v>
      </c>
      <c r="H7793" t="s">
        <v>10020</v>
      </c>
      <c r="J7793" s="5"/>
      <c r="K7793" s="2">
        <v>2465.75</v>
      </c>
      <c r="L7793" s="5"/>
      <c r="M7793" s="2">
        <f t="shared" si="121"/>
        <v>-978113.34999999683</v>
      </c>
      <c r="P7793"/>
    </row>
    <row r="7794" spans="1:16" hidden="1">
      <c r="A7794" t="s">
        <v>15580</v>
      </c>
      <c r="B7794" s="1">
        <v>42159</v>
      </c>
      <c r="C7794" t="s">
        <v>1802</v>
      </c>
      <c r="D7794">
        <v>2</v>
      </c>
      <c r="E7794" t="s">
        <v>15588</v>
      </c>
      <c r="F7794" t="s">
        <v>13559</v>
      </c>
      <c r="G7794" t="s">
        <v>479</v>
      </c>
      <c r="H7794" t="s">
        <v>10020</v>
      </c>
      <c r="I7794" s="2">
        <v>2465.75</v>
      </c>
      <c r="J7794" s="5"/>
      <c r="L7794" s="5"/>
      <c r="M7794" s="2">
        <f t="shared" si="121"/>
        <v>-975647.59999999683</v>
      </c>
      <c r="P7794"/>
    </row>
    <row r="7795" spans="1:16" hidden="1">
      <c r="A7795" t="s">
        <v>15603</v>
      </c>
      <c r="B7795" s="1">
        <v>42159</v>
      </c>
      <c r="C7795" t="s">
        <v>6</v>
      </c>
      <c r="D7795">
        <v>1</v>
      </c>
      <c r="E7795" t="s">
        <v>15614</v>
      </c>
      <c r="F7795" t="s">
        <v>13610</v>
      </c>
      <c r="G7795" t="s">
        <v>4</v>
      </c>
      <c r="H7795" t="s">
        <v>15615</v>
      </c>
      <c r="I7795" s="2">
        <v>5564.28</v>
      </c>
      <c r="J7795" s="5"/>
      <c r="L7795" s="5"/>
      <c r="M7795" s="2">
        <f t="shared" si="121"/>
        <v>-970083.31999999681</v>
      </c>
      <c r="P7795"/>
    </row>
    <row r="7796" spans="1:16" hidden="1">
      <c r="A7796" t="s">
        <v>15630</v>
      </c>
      <c r="B7796" s="1">
        <v>42159</v>
      </c>
      <c r="C7796" t="s">
        <v>15639</v>
      </c>
      <c r="D7796">
        <v>2</v>
      </c>
      <c r="E7796" t="s">
        <v>15640</v>
      </c>
      <c r="F7796" t="s">
        <v>7054</v>
      </c>
      <c r="G7796" t="s">
        <v>4</v>
      </c>
      <c r="H7796" t="s">
        <v>3005</v>
      </c>
      <c r="I7796" s="2">
        <v>470</v>
      </c>
      <c r="J7796" s="5"/>
      <c r="L7796" s="5"/>
      <c r="M7796" s="2">
        <f t="shared" si="121"/>
        <v>-969613.31999999681</v>
      </c>
      <c r="P7796"/>
    </row>
    <row r="7797" spans="1:16" hidden="1">
      <c r="A7797" t="s">
        <v>15656</v>
      </c>
      <c r="B7797" s="1">
        <v>42159</v>
      </c>
      <c r="C7797" t="s">
        <v>15666</v>
      </c>
      <c r="D7797">
        <v>2</v>
      </c>
      <c r="E7797" t="s">
        <v>15667</v>
      </c>
      <c r="F7797" t="s">
        <v>7054</v>
      </c>
      <c r="G7797" t="s">
        <v>4</v>
      </c>
      <c r="H7797" t="s">
        <v>10018</v>
      </c>
      <c r="I7797" s="2">
        <v>1370.74</v>
      </c>
      <c r="J7797" s="5"/>
      <c r="L7797" s="5"/>
      <c r="M7797" s="2">
        <f t="shared" si="121"/>
        <v>-968242.57999999681</v>
      </c>
      <c r="P7797"/>
    </row>
    <row r="7798" spans="1:16" hidden="1">
      <c r="A7798" t="s">
        <v>15682</v>
      </c>
      <c r="B7798" s="1">
        <v>42159</v>
      </c>
      <c r="C7798" t="s">
        <v>15692</v>
      </c>
      <c r="D7798">
        <v>2</v>
      </c>
      <c r="E7798" t="s">
        <v>15693</v>
      </c>
      <c r="F7798" t="s">
        <v>7054</v>
      </c>
      <c r="G7798" t="s">
        <v>4</v>
      </c>
      <c r="H7798" t="s">
        <v>10018</v>
      </c>
      <c r="I7798" s="2">
        <v>1659.26</v>
      </c>
      <c r="J7798" s="5"/>
      <c r="L7798" s="5"/>
      <c r="M7798" s="2">
        <f t="shared" si="121"/>
        <v>-966583.31999999681</v>
      </c>
      <c r="P7798"/>
    </row>
    <row r="7799" spans="1:16" hidden="1">
      <c r="A7799" t="s">
        <v>15707</v>
      </c>
      <c r="B7799" s="1">
        <v>42159</v>
      </c>
      <c r="C7799" t="s">
        <v>15716</v>
      </c>
      <c r="D7799">
        <v>2</v>
      </c>
      <c r="E7799" t="s">
        <v>15717</v>
      </c>
      <c r="F7799" t="s">
        <v>7054</v>
      </c>
      <c r="G7799" t="s">
        <v>4</v>
      </c>
      <c r="H7799" t="s">
        <v>10561</v>
      </c>
      <c r="I7799" s="2">
        <v>400</v>
      </c>
      <c r="J7799" s="5"/>
      <c r="L7799" s="5"/>
      <c r="M7799" s="2">
        <f t="shared" si="121"/>
        <v>-966183.31999999681</v>
      </c>
      <c r="P7799"/>
    </row>
    <row r="7800" spans="1:16" hidden="1">
      <c r="A7800" t="s">
        <v>15734</v>
      </c>
      <c r="B7800" s="1">
        <v>42159</v>
      </c>
      <c r="C7800" t="s">
        <v>6</v>
      </c>
      <c r="D7800">
        <v>1</v>
      </c>
      <c r="E7800" t="s">
        <v>15742</v>
      </c>
      <c r="F7800" t="s">
        <v>13610</v>
      </c>
      <c r="G7800" t="s">
        <v>4</v>
      </c>
      <c r="H7800" t="s">
        <v>1442</v>
      </c>
      <c r="I7800" s="2">
        <v>15171</v>
      </c>
      <c r="J7800" s="5"/>
      <c r="L7800" s="5"/>
      <c r="M7800" s="2">
        <f t="shared" si="121"/>
        <v>-951012.31999999681</v>
      </c>
      <c r="P7800"/>
    </row>
    <row r="7801" spans="1:16" hidden="1">
      <c r="A7801" t="s">
        <v>15758</v>
      </c>
      <c r="B7801" s="1">
        <v>42159</v>
      </c>
      <c r="C7801" t="s">
        <v>15766</v>
      </c>
      <c r="D7801">
        <v>1</v>
      </c>
      <c r="E7801" t="s">
        <v>15767</v>
      </c>
      <c r="F7801" t="s">
        <v>13565</v>
      </c>
      <c r="G7801" t="s">
        <v>4</v>
      </c>
      <c r="H7801" t="s">
        <v>15768</v>
      </c>
      <c r="I7801" s="2">
        <v>324000</v>
      </c>
      <c r="J7801" s="5"/>
      <c r="L7801" s="5"/>
      <c r="M7801" s="2">
        <f t="shared" si="121"/>
        <v>-627012.31999999681</v>
      </c>
      <c r="P7801"/>
    </row>
    <row r="7802" spans="1:16" hidden="1">
      <c r="A7802" t="s">
        <v>15784</v>
      </c>
      <c r="B7802" s="1">
        <v>42159</v>
      </c>
      <c r="C7802" t="s">
        <v>15795</v>
      </c>
      <c r="D7802">
        <v>1</v>
      </c>
      <c r="E7802" t="s">
        <v>15796</v>
      </c>
      <c r="F7802" t="s">
        <v>13565</v>
      </c>
      <c r="G7802" t="s">
        <v>4</v>
      </c>
      <c r="H7802" t="s">
        <v>1468</v>
      </c>
      <c r="I7802" s="2">
        <v>100000</v>
      </c>
      <c r="J7802" s="5"/>
      <c r="L7802" s="5"/>
      <c r="M7802" s="2">
        <f t="shared" si="121"/>
        <v>-527012.31999999681</v>
      </c>
      <c r="P7802"/>
    </row>
    <row r="7803" spans="1:16" hidden="1">
      <c r="A7803" t="s">
        <v>15810</v>
      </c>
      <c r="B7803" s="1">
        <v>42159</v>
      </c>
      <c r="C7803" t="s">
        <v>15820</v>
      </c>
      <c r="D7803">
        <v>2</v>
      </c>
      <c r="E7803" t="s">
        <v>15821</v>
      </c>
      <c r="F7803" t="s">
        <v>7054</v>
      </c>
      <c r="G7803" t="s">
        <v>4</v>
      </c>
      <c r="H7803" t="s">
        <v>6119</v>
      </c>
      <c r="I7803" s="2">
        <v>1025</v>
      </c>
      <c r="J7803" s="5"/>
      <c r="L7803" s="5"/>
      <c r="M7803" s="2">
        <f t="shared" si="121"/>
        <v>-525987.31999999681</v>
      </c>
      <c r="P7803"/>
    </row>
    <row r="7804" spans="1:16" hidden="1">
      <c r="A7804" t="s">
        <v>15835</v>
      </c>
      <c r="B7804" s="1">
        <v>42159</v>
      </c>
      <c r="C7804" t="s">
        <v>15843</v>
      </c>
      <c r="D7804">
        <v>2</v>
      </c>
      <c r="E7804" t="s">
        <v>15844</v>
      </c>
      <c r="F7804" t="s">
        <v>7054</v>
      </c>
      <c r="G7804" t="s">
        <v>4</v>
      </c>
      <c r="H7804" t="s">
        <v>15845</v>
      </c>
      <c r="I7804" s="2">
        <v>1025</v>
      </c>
      <c r="J7804" s="5"/>
      <c r="L7804" s="5"/>
      <c r="M7804" s="2">
        <f t="shared" si="121"/>
        <v>-524962.31999999681</v>
      </c>
      <c r="P7804"/>
    </row>
    <row r="7805" spans="1:16" hidden="1">
      <c r="A7805" t="s">
        <v>15858</v>
      </c>
      <c r="B7805" s="1">
        <v>42159</v>
      </c>
      <c r="C7805" t="s">
        <v>15867</v>
      </c>
      <c r="D7805">
        <v>2</v>
      </c>
      <c r="E7805" t="s">
        <v>15868</v>
      </c>
      <c r="F7805" t="s">
        <v>7054</v>
      </c>
      <c r="G7805" t="s">
        <v>4</v>
      </c>
      <c r="H7805" t="s">
        <v>5442</v>
      </c>
      <c r="I7805" s="2">
        <v>2599.9899999999998</v>
      </c>
      <c r="J7805" s="5"/>
      <c r="L7805" s="5"/>
      <c r="M7805" s="2">
        <f t="shared" si="121"/>
        <v>-522362.32999999681</v>
      </c>
      <c r="P7805"/>
    </row>
    <row r="7806" spans="1:16" hidden="1">
      <c r="A7806" t="s">
        <v>15880</v>
      </c>
      <c r="B7806" s="1">
        <v>42159</v>
      </c>
      <c r="C7806" t="s">
        <v>1500</v>
      </c>
      <c r="D7806">
        <v>2</v>
      </c>
      <c r="E7806" t="s">
        <v>15887</v>
      </c>
      <c r="F7806" t="s">
        <v>7054</v>
      </c>
      <c r="G7806" t="s">
        <v>4</v>
      </c>
      <c r="H7806" t="s">
        <v>1502</v>
      </c>
      <c r="I7806" s="2">
        <v>1978.26</v>
      </c>
      <c r="J7806" s="5"/>
      <c r="L7806" s="5"/>
      <c r="M7806" s="2">
        <f t="shared" si="121"/>
        <v>-520384.06999999681</v>
      </c>
      <c r="P7806"/>
    </row>
    <row r="7807" spans="1:16" hidden="1">
      <c r="A7807" t="s">
        <v>15903</v>
      </c>
      <c r="B7807" s="1">
        <v>42159</v>
      </c>
      <c r="C7807" t="s">
        <v>1802</v>
      </c>
      <c r="D7807">
        <v>2</v>
      </c>
      <c r="E7807" t="s">
        <v>15910</v>
      </c>
      <c r="F7807" t="s">
        <v>13559</v>
      </c>
      <c r="G7807" t="s">
        <v>479</v>
      </c>
      <c r="H7807" t="s">
        <v>1070</v>
      </c>
      <c r="J7807" s="5"/>
      <c r="K7807" s="2">
        <v>463.49</v>
      </c>
      <c r="L7807" s="5"/>
      <c r="M7807" s="2">
        <f t="shared" si="121"/>
        <v>-520847.5599999968</v>
      </c>
      <c r="P7807"/>
    </row>
    <row r="7808" spans="1:16" hidden="1">
      <c r="A7808" t="s">
        <v>15903</v>
      </c>
      <c r="B7808" s="1">
        <v>42159</v>
      </c>
      <c r="C7808" t="s">
        <v>1802</v>
      </c>
      <c r="D7808">
        <v>2</v>
      </c>
      <c r="E7808" t="s">
        <v>15910</v>
      </c>
      <c r="F7808" t="s">
        <v>13559</v>
      </c>
      <c r="G7808" t="s">
        <v>479</v>
      </c>
      <c r="H7808" t="s">
        <v>1070</v>
      </c>
      <c r="I7808" s="2">
        <v>463.49</v>
      </c>
      <c r="J7808" s="5"/>
      <c r="L7808" s="5"/>
      <c r="M7808" s="2">
        <f t="shared" si="121"/>
        <v>-520384.06999999681</v>
      </c>
      <c r="P7808"/>
    </row>
    <row r="7809" spans="1:16" hidden="1">
      <c r="A7809" t="s">
        <v>15923</v>
      </c>
      <c r="B7809" s="1">
        <v>42159</v>
      </c>
      <c r="C7809" t="s">
        <v>1802</v>
      </c>
      <c r="D7809">
        <v>2</v>
      </c>
      <c r="E7809" t="s">
        <v>15934</v>
      </c>
      <c r="F7809" t="s">
        <v>13559</v>
      </c>
      <c r="G7809" t="s">
        <v>479</v>
      </c>
      <c r="H7809" t="s">
        <v>65</v>
      </c>
      <c r="J7809" s="5"/>
      <c r="K7809" s="2">
        <v>800</v>
      </c>
      <c r="L7809" s="5"/>
      <c r="M7809" s="2">
        <f t="shared" si="121"/>
        <v>-521184.06999999681</v>
      </c>
      <c r="P7809"/>
    </row>
    <row r="7810" spans="1:16" hidden="1">
      <c r="A7810" t="s">
        <v>15923</v>
      </c>
      <c r="B7810" s="1">
        <v>42159</v>
      </c>
      <c r="C7810" t="s">
        <v>1802</v>
      </c>
      <c r="D7810">
        <v>2</v>
      </c>
      <c r="E7810" t="s">
        <v>15934</v>
      </c>
      <c r="F7810" t="s">
        <v>13559</v>
      </c>
      <c r="G7810" t="s">
        <v>479</v>
      </c>
      <c r="H7810" t="s">
        <v>65</v>
      </c>
      <c r="I7810" s="2">
        <v>1664.79</v>
      </c>
      <c r="J7810" s="5"/>
      <c r="L7810" s="5"/>
      <c r="M7810" s="2">
        <f t="shared" si="121"/>
        <v>-519519.27999999683</v>
      </c>
      <c r="P7810"/>
    </row>
    <row r="7811" spans="1:16" hidden="1">
      <c r="A7811" t="s">
        <v>15947</v>
      </c>
      <c r="B7811" s="1">
        <v>42159</v>
      </c>
      <c r="C7811" t="s">
        <v>15957</v>
      </c>
      <c r="D7811">
        <v>2</v>
      </c>
      <c r="E7811" t="s">
        <v>15958</v>
      </c>
      <c r="F7811" t="s">
        <v>7054</v>
      </c>
      <c r="G7811" t="s">
        <v>20</v>
      </c>
      <c r="H7811" t="s">
        <v>15959</v>
      </c>
      <c r="I7811" s="2">
        <v>1025</v>
      </c>
      <c r="J7811" s="5"/>
      <c r="L7811" s="5"/>
      <c r="M7811" s="2">
        <f t="shared" si="121"/>
        <v>-518494.27999999683</v>
      </c>
      <c r="P7811"/>
    </row>
    <row r="7812" spans="1:16" hidden="1">
      <c r="A7812" t="s">
        <v>15978</v>
      </c>
      <c r="B7812" s="1">
        <v>42159</v>
      </c>
      <c r="C7812" t="s">
        <v>15985</v>
      </c>
      <c r="D7812">
        <v>2</v>
      </c>
      <c r="E7812" t="s">
        <v>15986</v>
      </c>
      <c r="F7812" t="s">
        <v>7054</v>
      </c>
      <c r="G7812" t="s">
        <v>20</v>
      </c>
      <c r="H7812" t="s">
        <v>5034</v>
      </c>
      <c r="I7812" s="2">
        <v>1025</v>
      </c>
      <c r="J7812" s="5"/>
      <c r="L7812" s="5"/>
      <c r="M7812" s="2">
        <f t="shared" si="121"/>
        <v>-517469.27999999683</v>
      </c>
      <c r="P7812"/>
    </row>
    <row r="7813" spans="1:16" hidden="1">
      <c r="A7813" t="s">
        <v>16007</v>
      </c>
      <c r="B7813" s="1">
        <v>42159</v>
      </c>
      <c r="C7813" t="s">
        <v>3261</v>
      </c>
      <c r="D7813">
        <v>2</v>
      </c>
      <c r="E7813" t="s">
        <v>16013</v>
      </c>
      <c r="F7813" t="s">
        <v>13559</v>
      </c>
      <c r="G7813" t="s">
        <v>479</v>
      </c>
      <c r="H7813" t="s">
        <v>1197</v>
      </c>
      <c r="J7813" s="5"/>
      <c r="K7813" s="2">
        <v>122.02</v>
      </c>
      <c r="L7813" s="5"/>
      <c r="M7813" s="2">
        <f t="shared" si="121"/>
        <v>-517591.29999999685</v>
      </c>
      <c r="P7813"/>
    </row>
    <row r="7814" spans="1:16" hidden="1">
      <c r="A7814" t="s">
        <v>16007</v>
      </c>
      <c r="B7814" s="1">
        <v>42159</v>
      </c>
      <c r="C7814" t="s">
        <v>3261</v>
      </c>
      <c r="D7814">
        <v>2</v>
      </c>
      <c r="E7814" t="s">
        <v>16013</v>
      </c>
      <c r="F7814" t="s">
        <v>13559</v>
      </c>
      <c r="G7814" t="s">
        <v>479</v>
      </c>
      <c r="H7814" t="s">
        <v>1197</v>
      </c>
      <c r="I7814" s="2">
        <v>122.02</v>
      </c>
      <c r="J7814" s="5"/>
      <c r="L7814" s="5"/>
      <c r="M7814" s="2">
        <f t="shared" si="121"/>
        <v>-517469.27999999683</v>
      </c>
      <c r="P7814"/>
    </row>
    <row r="7815" spans="1:16" hidden="1">
      <c r="A7815" t="s">
        <v>16029</v>
      </c>
      <c r="B7815" s="1">
        <v>42159</v>
      </c>
      <c r="C7815" t="s">
        <v>16039</v>
      </c>
      <c r="D7815">
        <v>2</v>
      </c>
      <c r="E7815" t="s">
        <v>16040</v>
      </c>
      <c r="F7815" t="s">
        <v>7054</v>
      </c>
      <c r="G7815" t="s">
        <v>20</v>
      </c>
      <c r="H7815" t="s">
        <v>1284</v>
      </c>
      <c r="I7815" s="2">
        <v>1025</v>
      </c>
      <c r="J7815" s="5"/>
      <c r="L7815" s="5"/>
      <c r="M7815" s="2">
        <f t="shared" si="121"/>
        <v>-516444.27999999683</v>
      </c>
      <c r="P7815"/>
    </row>
    <row r="7816" spans="1:16" hidden="1">
      <c r="A7816" t="s">
        <v>16058</v>
      </c>
      <c r="B7816" s="1">
        <v>42159</v>
      </c>
      <c r="C7816" t="s">
        <v>3261</v>
      </c>
      <c r="D7816">
        <v>2</v>
      </c>
      <c r="E7816" t="s">
        <v>16063</v>
      </c>
      <c r="F7816" t="s">
        <v>13559</v>
      </c>
      <c r="G7816" t="s">
        <v>479</v>
      </c>
      <c r="H7816" t="s">
        <v>16064</v>
      </c>
      <c r="I7816" s="2">
        <v>419.11</v>
      </c>
      <c r="J7816" s="5"/>
      <c r="L7816" s="5"/>
      <c r="M7816" s="2">
        <f t="shared" si="121"/>
        <v>-516025.16999999684</v>
      </c>
      <c r="P7816"/>
    </row>
    <row r="7817" spans="1:16" hidden="1">
      <c r="A7817" t="s">
        <v>16080</v>
      </c>
      <c r="B7817" s="1">
        <v>42159</v>
      </c>
      <c r="C7817" t="s">
        <v>16085</v>
      </c>
      <c r="D7817">
        <v>1</v>
      </c>
      <c r="E7817" t="s">
        <v>16086</v>
      </c>
      <c r="F7817" t="s">
        <v>14703</v>
      </c>
      <c r="G7817" t="s">
        <v>20</v>
      </c>
      <c r="H7817" t="s">
        <v>1284</v>
      </c>
      <c r="I7817" s="2">
        <v>175</v>
      </c>
      <c r="J7817" s="5"/>
      <c r="L7817" s="5"/>
      <c r="M7817" s="2">
        <f t="shared" ref="M7817:M7880" si="122">+M7816+I7817-K7817</f>
        <v>-515850.16999999684</v>
      </c>
      <c r="P7817"/>
    </row>
    <row r="7818" spans="1:16" hidden="1">
      <c r="A7818" t="s">
        <v>16104</v>
      </c>
      <c r="B7818" s="1">
        <v>42159</v>
      </c>
      <c r="C7818" t="s">
        <v>1802</v>
      </c>
      <c r="D7818">
        <v>2</v>
      </c>
      <c r="E7818" t="s">
        <v>16109</v>
      </c>
      <c r="F7818" t="s">
        <v>13559</v>
      </c>
      <c r="G7818" t="s">
        <v>479</v>
      </c>
      <c r="H7818" t="s">
        <v>16110</v>
      </c>
      <c r="I7818" s="2">
        <v>3039.63</v>
      </c>
      <c r="J7818" s="5"/>
      <c r="L7818" s="5"/>
      <c r="M7818" s="2">
        <f t="shared" si="122"/>
        <v>-512810.53999999684</v>
      </c>
      <c r="P7818"/>
    </row>
    <row r="7819" spans="1:16" hidden="1">
      <c r="A7819" t="s">
        <v>16127</v>
      </c>
      <c r="B7819" s="1">
        <v>42159</v>
      </c>
      <c r="C7819" t="s">
        <v>16132</v>
      </c>
      <c r="D7819">
        <v>2</v>
      </c>
      <c r="E7819" t="s">
        <v>16133</v>
      </c>
      <c r="F7819" t="s">
        <v>7054</v>
      </c>
      <c r="G7819" t="s">
        <v>20</v>
      </c>
      <c r="H7819" t="s">
        <v>8923</v>
      </c>
      <c r="I7819" s="2">
        <v>1025</v>
      </c>
      <c r="J7819" s="5"/>
      <c r="L7819" s="5"/>
      <c r="M7819" s="2">
        <f t="shared" si="122"/>
        <v>-511785.53999999684</v>
      </c>
      <c r="P7819"/>
    </row>
    <row r="7820" spans="1:16" hidden="1">
      <c r="A7820" t="s">
        <v>16151</v>
      </c>
      <c r="B7820" s="1">
        <v>42159</v>
      </c>
      <c r="C7820" t="s">
        <v>16157</v>
      </c>
      <c r="D7820">
        <v>2</v>
      </c>
      <c r="E7820" t="s">
        <v>16158</v>
      </c>
      <c r="F7820" t="s">
        <v>7054</v>
      </c>
      <c r="G7820" t="s">
        <v>20</v>
      </c>
      <c r="H7820" t="s">
        <v>7042</v>
      </c>
      <c r="I7820" s="2">
        <v>1025</v>
      </c>
      <c r="J7820" s="5"/>
      <c r="L7820" s="5"/>
      <c r="M7820" s="2">
        <f t="shared" si="122"/>
        <v>-510760.53999999684</v>
      </c>
      <c r="P7820"/>
    </row>
    <row r="7821" spans="1:16" hidden="1">
      <c r="A7821" t="s">
        <v>16174</v>
      </c>
      <c r="B7821" s="1">
        <v>42159</v>
      </c>
      <c r="C7821" t="s">
        <v>16181</v>
      </c>
      <c r="D7821">
        <v>1</v>
      </c>
      <c r="E7821" t="s">
        <v>16182</v>
      </c>
      <c r="F7821" t="s">
        <v>13565</v>
      </c>
      <c r="G7821" t="s">
        <v>20</v>
      </c>
      <c r="H7821" t="s">
        <v>16183</v>
      </c>
      <c r="I7821" s="2">
        <v>5000</v>
      </c>
      <c r="J7821" s="5"/>
      <c r="L7821" s="5"/>
      <c r="M7821" s="2">
        <f t="shared" si="122"/>
        <v>-505760.53999999684</v>
      </c>
      <c r="P7821"/>
    </row>
    <row r="7822" spans="1:16" hidden="1">
      <c r="A7822" t="s">
        <v>16200</v>
      </c>
      <c r="B7822" s="1">
        <v>42159</v>
      </c>
      <c r="C7822" t="s">
        <v>16205</v>
      </c>
      <c r="D7822">
        <v>1</v>
      </c>
      <c r="E7822" t="s">
        <v>16206</v>
      </c>
      <c r="F7822" t="s">
        <v>13565</v>
      </c>
      <c r="G7822" t="s">
        <v>20</v>
      </c>
      <c r="H7822" t="s">
        <v>14</v>
      </c>
      <c r="I7822" s="2">
        <v>249888</v>
      </c>
      <c r="J7822" s="5"/>
      <c r="L7822" s="5"/>
      <c r="M7822" s="2">
        <f t="shared" si="122"/>
        <v>-255872.53999999684</v>
      </c>
      <c r="P7822"/>
    </row>
    <row r="7823" spans="1:16" hidden="1">
      <c r="A7823" t="s">
        <v>16224</v>
      </c>
      <c r="B7823" s="1">
        <v>42159</v>
      </c>
      <c r="C7823" t="s">
        <v>16230</v>
      </c>
      <c r="D7823">
        <v>1</v>
      </c>
      <c r="E7823" t="s">
        <v>16231</v>
      </c>
      <c r="F7823" t="s">
        <v>13565</v>
      </c>
      <c r="G7823" t="s">
        <v>20</v>
      </c>
      <c r="H7823" t="s">
        <v>14</v>
      </c>
      <c r="I7823" s="2">
        <v>249888</v>
      </c>
      <c r="J7823" s="5"/>
      <c r="L7823" s="5"/>
      <c r="M7823" s="2">
        <f t="shared" si="122"/>
        <v>-5984.5399999968358</v>
      </c>
      <c r="P7823"/>
    </row>
    <row r="7824" spans="1:16" hidden="1">
      <c r="A7824" t="s">
        <v>16253</v>
      </c>
      <c r="B7824" s="1">
        <v>42159</v>
      </c>
      <c r="C7824" t="s">
        <v>16257</v>
      </c>
      <c r="D7824">
        <v>2</v>
      </c>
      <c r="E7824" t="s">
        <v>16258</v>
      </c>
      <c r="F7824" t="s">
        <v>7054</v>
      </c>
      <c r="G7824" t="s">
        <v>20</v>
      </c>
      <c r="H7824" t="s">
        <v>16259</v>
      </c>
      <c r="I7824" s="2">
        <v>1025</v>
      </c>
      <c r="J7824" s="5"/>
      <c r="L7824" s="5"/>
      <c r="M7824" s="2">
        <f t="shared" si="122"/>
        <v>-4959.5399999968358</v>
      </c>
      <c r="P7824"/>
    </row>
    <row r="7825" spans="1:16" hidden="1">
      <c r="A7825" t="s">
        <v>16280</v>
      </c>
      <c r="B7825" s="1">
        <v>42159</v>
      </c>
      <c r="C7825" t="s">
        <v>16284</v>
      </c>
      <c r="D7825">
        <v>2</v>
      </c>
      <c r="E7825" t="s">
        <v>16285</v>
      </c>
      <c r="F7825" t="s">
        <v>7054</v>
      </c>
      <c r="G7825" t="s">
        <v>20</v>
      </c>
      <c r="H7825" t="s">
        <v>1667</v>
      </c>
      <c r="I7825" s="2">
        <v>1025</v>
      </c>
      <c r="J7825" s="5"/>
      <c r="L7825" s="5"/>
      <c r="M7825" s="2">
        <f t="shared" si="122"/>
        <v>-3934.5399999968358</v>
      </c>
      <c r="P7825"/>
    </row>
    <row r="7826" spans="1:16" hidden="1">
      <c r="A7826" t="s">
        <v>16303</v>
      </c>
      <c r="B7826" s="1">
        <v>42159</v>
      </c>
      <c r="C7826" t="s">
        <v>16308</v>
      </c>
      <c r="D7826">
        <v>2</v>
      </c>
      <c r="E7826" t="s">
        <v>16309</v>
      </c>
      <c r="F7826" t="s">
        <v>7054</v>
      </c>
      <c r="G7826" t="s">
        <v>20</v>
      </c>
      <c r="H7826" t="s">
        <v>16310</v>
      </c>
      <c r="I7826" s="2">
        <v>3030</v>
      </c>
      <c r="J7826" s="5"/>
      <c r="L7826" s="5"/>
      <c r="M7826" s="2">
        <f t="shared" si="122"/>
        <v>-904.53999999683583</v>
      </c>
      <c r="P7826"/>
    </row>
    <row r="7827" spans="1:16" hidden="1">
      <c r="A7827" t="s">
        <v>16329</v>
      </c>
      <c r="B7827" s="1">
        <v>42159</v>
      </c>
      <c r="C7827" t="s">
        <v>6</v>
      </c>
      <c r="D7827">
        <v>1</v>
      </c>
      <c r="E7827" t="s">
        <v>16335</v>
      </c>
      <c r="F7827" t="s">
        <v>13565</v>
      </c>
      <c r="G7827" t="s">
        <v>20</v>
      </c>
      <c r="H7827" t="s">
        <v>16336</v>
      </c>
      <c r="I7827" s="2">
        <v>2965.8</v>
      </c>
      <c r="J7827" s="5"/>
      <c r="L7827" s="5"/>
      <c r="M7827" s="2">
        <f t="shared" si="122"/>
        <v>2061.2600000031644</v>
      </c>
      <c r="P7827"/>
    </row>
    <row r="7828" spans="1:16" hidden="1">
      <c r="A7828" t="s">
        <v>16354</v>
      </c>
      <c r="B7828" s="1">
        <v>42159</v>
      </c>
      <c r="C7828" t="s">
        <v>6</v>
      </c>
      <c r="D7828">
        <v>1</v>
      </c>
      <c r="E7828" t="s">
        <v>16359</v>
      </c>
      <c r="F7828" t="s">
        <v>13565</v>
      </c>
      <c r="G7828" t="s">
        <v>20</v>
      </c>
      <c r="H7828" t="s">
        <v>16336</v>
      </c>
      <c r="I7828" s="2">
        <v>834.2</v>
      </c>
      <c r="J7828" s="5"/>
      <c r="L7828" s="5"/>
      <c r="M7828" s="2">
        <f t="shared" si="122"/>
        <v>2895.4600000031642</v>
      </c>
      <c r="P7828"/>
    </row>
    <row r="7829" spans="1:16" hidden="1">
      <c r="A7829" t="s">
        <v>16376</v>
      </c>
      <c r="B7829" s="1">
        <v>42159</v>
      </c>
      <c r="C7829" t="s">
        <v>16382</v>
      </c>
      <c r="D7829">
        <v>2</v>
      </c>
      <c r="E7829" t="s">
        <v>16383</v>
      </c>
      <c r="F7829" t="s">
        <v>7054</v>
      </c>
      <c r="G7829" t="s">
        <v>20</v>
      </c>
      <c r="H7829" t="s">
        <v>5554</v>
      </c>
      <c r="I7829" s="2">
        <v>3230.01</v>
      </c>
      <c r="J7829" s="5"/>
      <c r="L7829" s="5"/>
      <c r="M7829" s="2">
        <f t="shared" si="122"/>
        <v>6125.4700000031644</v>
      </c>
      <c r="P7829"/>
    </row>
    <row r="7830" spans="1:16" hidden="1">
      <c r="A7830" s="35" t="s">
        <v>1719</v>
      </c>
      <c r="B7830" s="36">
        <v>42160</v>
      </c>
      <c r="C7830" s="35" t="s">
        <v>6</v>
      </c>
      <c r="D7830" s="35">
        <v>1</v>
      </c>
      <c r="E7830" s="35" t="s">
        <v>1724</v>
      </c>
      <c r="F7830" s="35" t="s">
        <v>29</v>
      </c>
      <c r="G7830" s="35" t="s">
        <v>4</v>
      </c>
      <c r="H7830" s="35" t="s">
        <v>1725</v>
      </c>
      <c r="I7830" s="11">
        <v>500</v>
      </c>
      <c r="J7830" s="12"/>
      <c r="K7830" s="11"/>
      <c r="L7830" s="12"/>
      <c r="M7830" s="11">
        <f t="shared" si="122"/>
        <v>6625.4700000031644</v>
      </c>
      <c r="P7830"/>
    </row>
    <row r="7831" spans="1:16" hidden="1">
      <c r="A7831" t="s">
        <v>1775</v>
      </c>
      <c r="B7831" s="1">
        <v>42160</v>
      </c>
      <c r="C7831" t="s">
        <v>43</v>
      </c>
      <c r="D7831">
        <v>1</v>
      </c>
      <c r="E7831" t="s">
        <v>1777</v>
      </c>
      <c r="F7831" t="s">
        <v>13</v>
      </c>
      <c r="G7831" t="s">
        <v>4</v>
      </c>
      <c r="H7831" t="s">
        <v>1778</v>
      </c>
      <c r="J7831" s="5"/>
      <c r="K7831" s="2">
        <v>415500</v>
      </c>
      <c r="L7831" s="5"/>
      <c r="M7831" s="2">
        <f t="shared" si="122"/>
        <v>-408874.52999999683</v>
      </c>
      <c r="P7831"/>
    </row>
    <row r="7832" spans="1:16" hidden="1">
      <c r="A7832" t="s">
        <v>1781</v>
      </c>
      <c r="B7832" s="1">
        <v>42160</v>
      </c>
      <c r="C7832" t="s">
        <v>1</v>
      </c>
      <c r="D7832">
        <v>1</v>
      </c>
      <c r="E7832" t="s">
        <v>1782</v>
      </c>
      <c r="F7832" t="s">
        <v>13</v>
      </c>
      <c r="G7832" t="s">
        <v>4</v>
      </c>
      <c r="H7832" t="s">
        <v>1783</v>
      </c>
      <c r="J7832" s="5"/>
      <c r="K7832" s="2">
        <v>1025</v>
      </c>
      <c r="L7832" s="5"/>
      <c r="M7832" s="2">
        <f t="shared" si="122"/>
        <v>-409899.52999999683</v>
      </c>
      <c r="P7832"/>
    </row>
    <row r="7833" spans="1:16" hidden="1">
      <c r="A7833" t="s">
        <v>1787</v>
      </c>
      <c r="B7833" s="1">
        <v>42160</v>
      </c>
      <c r="C7833" t="s">
        <v>6</v>
      </c>
      <c r="D7833">
        <v>1</v>
      </c>
      <c r="E7833" t="s">
        <v>1788</v>
      </c>
      <c r="F7833" t="s">
        <v>29</v>
      </c>
      <c r="G7833" t="s">
        <v>4</v>
      </c>
      <c r="H7833" t="s">
        <v>1789</v>
      </c>
      <c r="I7833" s="2">
        <v>782.98</v>
      </c>
      <c r="J7833" s="5"/>
      <c r="L7833" s="5"/>
      <c r="M7833" s="2">
        <f t="shared" si="122"/>
        <v>-409116.54999999685</v>
      </c>
      <c r="P7833"/>
    </row>
    <row r="7834" spans="1:16" hidden="1">
      <c r="A7834" t="s">
        <v>1800</v>
      </c>
      <c r="B7834" s="1">
        <v>42160</v>
      </c>
      <c r="C7834" t="s">
        <v>11</v>
      </c>
      <c r="D7834">
        <v>1</v>
      </c>
      <c r="E7834" t="s">
        <v>1801</v>
      </c>
      <c r="F7834" t="s">
        <v>16</v>
      </c>
      <c r="G7834" t="s">
        <v>4</v>
      </c>
      <c r="H7834" t="s">
        <v>598</v>
      </c>
      <c r="J7834" s="5"/>
      <c r="K7834" s="2">
        <v>1025</v>
      </c>
      <c r="L7834" s="5"/>
      <c r="M7834" s="2">
        <f t="shared" si="122"/>
        <v>-410141.54999999685</v>
      </c>
      <c r="P7834"/>
    </row>
    <row r="7835" spans="1:16" hidden="1">
      <c r="A7835" t="s">
        <v>1830</v>
      </c>
      <c r="B7835" s="1">
        <v>42160</v>
      </c>
      <c r="C7835" t="s">
        <v>195</v>
      </c>
      <c r="D7835">
        <v>1</v>
      </c>
      <c r="E7835" t="s">
        <v>1832</v>
      </c>
      <c r="F7835" t="s">
        <v>13</v>
      </c>
      <c r="G7835" t="s">
        <v>4</v>
      </c>
      <c r="H7835" t="s">
        <v>195</v>
      </c>
      <c r="J7835" s="5"/>
      <c r="K7835" s="2">
        <v>2160</v>
      </c>
      <c r="L7835" s="5"/>
      <c r="M7835" s="2">
        <f t="shared" si="122"/>
        <v>-412301.54999999685</v>
      </c>
      <c r="P7835"/>
    </row>
    <row r="7836" spans="1:16" hidden="1">
      <c r="A7836" t="s">
        <v>1837</v>
      </c>
      <c r="B7836" s="1">
        <v>42160</v>
      </c>
      <c r="C7836" t="s">
        <v>18</v>
      </c>
      <c r="D7836">
        <v>1</v>
      </c>
      <c r="E7836" t="s">
        <v>1839</v>
      </c>
      <c r="F7836" t="s">
        <v>13</v>
      </c>
      <c r="G7836" t="s">
        <v>4</v>
      </c>
      <c r="H7836" t="s">
        <v>18</v>
      </c>
      <c r="J7836" s="5"/>
      <c r="K7836" s="2">
        <v>4692.09</v>
      </c>
      <c r="L7836" s="5"/>
      <c r="M7836" s="2">
        <f t="shared" si="122"/>
        <v>-416993.63999999687</v>
      </c>
      <c r="P7836"/>
    </row>
    <row r="7837" spans="1:16" hidden="1">
      <c r="A7837" t="s">
        <v>1846</v>
      </c>
      <c r="B7837" s="1">
        <v>42160</v>
      </c>
      <c r="C7837" t="s">
        <v>6</v>
      </c>
      <c r="D7837">
        <v>1</v>
      </c>
      <c r="E7837" t="s">
        <v>1850</v>
      </c>
      <c r="F7837" t="s">
        <v>29</v>
      </c>
      <c r="G7837" t="s">
        <v>20</v>
      </c>
      <c r="H7837" t="s">
        <v>1851</v>
      </c>
      <c r="I7837" s="2">
        <v>3418.51</v>
      </c>
      <c r="J7837" s="5"/>
      <c r="L7837" s="5"/>
      <c r="M7837" s="2">
        <f t="shared" si="122"/>
        <v>-413575.12999999686</v>
      </c>
      <c r="P7837"/>
    </row>
    <row r="7838" spans="1:16" hidden="1">
      <c r="A7838" t="s">
        <v>1913</v>
      </c>
      <c r="B7838" s="1">
        <v>42160</v>
      </c>
      <c r="C7838" t="s">
        <v>6</v>
      </c>
      <c r="D7838">
        <v>1</v>
      </c>
      <c r="E7838" t="s">
        <v>1914</v>
      </c>
      <c r="F7838" t="s">
        <v>29</v>
      </c>
      <c r="G7838" t="s">
        <v>20</v>
      </c>
      <c r="H7838" t="s">
        <v>1509</v>
      </c>
      <c r="I7838" s="2">
        <v>1000.46</v>
      </c>
      <c r="J7838" s="5"/>
      <c r="L7838" s="5"/>
      <c r="M7838" s="2">
        <f t="shared" si="122"/>
        <v>-412574.66999999684</v>
      </c>
      <c r="P7838"/>
    </row>
    <row r="7839" spans="1:16" hidden="1">
      <c r="A7839" t="s">
        <v>1955</v>
      </c>
      <c r="B7839" s="1">
        <v>42160</v>
      </c>
      <c r="C7839" t="s">
        <v>43</v>
      </c>
      <c r="D7839">
        <v>1</v>
      </c>
      <c r="E7839" t="s">
        <v>1957</v>
      </c>
      <c r="F7839" t="s">
        <v>13</v>
      </c>
      <c r="G7839" t="s">
        <v>20</v>
      </c>
      <c r="H7839" t="s">
        <v>1958</v>
      </c>
      <c r="J7839" s="5"/>
      <c r="K7839" s="2">
        <v>1840</v>
      </c>
      <c r="L7839" s="5"/>
      <c r="M7839" s="2">
        <f t="shared" si="122"/>
        <v>-414414.66999999684</v>
      </c>
      <c r="P7839"/>
    </row>
    <row r="7840" spans="1:16" hidden="1">
      <c r="A7840" t="s">
        <v>1961</v>
      </c>
      <c r="B7840" s="1">
        <v>42160</v>
      </c>
      <c r="C7840" t="s">
        <v>11</v>
      </c>
      <c r="D7840">
        <v>1</v>
      </c>
      <c r="E7840" t="s">
        <v>1963</v>
      </c>
      <c r="F7840" t="s">
        <v>13</v>
      </c>
      <c r="G7840" t="s">
        <v>20</v>
      </c>
      <c r="H7840" t="s">
        <v>1964</v>
      </c>
      <c r="J7840" s="5"/>
      <c r="K7840" s="2">
        <v>200000</v>
      </c>
      <c r="L7840" s="5"/>
      <c r="M7840" s="2">
        <f t="shared" si="122"/>
        <v>-614414.6699999969</v>
      </c>
      <c r="P7840"/>
    </row>
    <row r="7841" spans="1:16" hidden="1">
      <c r="A7841" t="s">
        <v>1972</v>
      </c>
      <c r="B7841" s="1">
        <v>42160</v>
      </c>
      <c r="C7841" t="s">
        <v>1</v>
      </c>
      <c r="D7841">
        <v>1</v>
      </c>
      <c r="E7841" t="s">
        <v>1973</v>
      </c>
      <c r="F7841" t="s">
        <v>13</v>
      </c>
      <c r="G7841" t="s">
        <v>20</v>
      </c>
      <c r="H7841" t="s">
        <v>1974</v>
      </c>
      <c r="J7841" s="5"/>
      <c r="K7841" s="2">
        <v>35000</v>
      </c>
      <c r="L7841" s="5"/>
      <c r="M7841" s="2">
        <f t="shared" si="122"/>
        <v>-649414.6699999969</v>
      </c>
      <c r="P7841"/>
    </row>
    <row r="7842" spans="1:16" hidden="1">
      <c r="A7842" t="s">
        <v>1985</v>
      </c>
      <c r="B7842" s="1">
        <v>42160</v>
      </c>
      <c r="C7842" t="s">
        <v>11</v>
      </c>
      <c r="D7842">
        <v>1</v>
      </c>
      <c r="E7842" t="s">
        <v>1988</v>
      </c>
      <c r="F7842" t="s">
        <v>13</v>
      </c>
      <c r="G7842" t="s">
        <v>20</v>
      </c>
      <c r="H7842" t="s">
        <v>1989</v>
      </c>
      <c r="J7842" s="5"/>
      <c r="K7842" s="2">
        <v>3030</v>
      </c>
      <c r="L7842" s="5"/>
      <c r="M7842" s="2">
        <f t="shared" si="122"/>
        <v>-652444.6699999969</v>
      </c>
      <c r="P7842"/>
    </row>
    <row r="7843" spans="1:16" hidden="1">
      <c r="A7843" t="s">
        <v>1994</v>
      </c>
      <c r="B7843" s="1">
        <v>42160</v>
      </c>
      <c r="C7843" t="s">
        <v>200</v>
      </c>
      <c r="D7843">
        <v>1</v>
      </c>
      <c r="E7843" t="s">
        <v>1996</v>
      </c>
      <c r="F7843" t="s">
        <v>16</v>
      </c>
      <c r="G7843" t="s">
        <v>20</v>
      </c>
      <c r="H7843" t="s">
        <v>200</v>
      </c>
      <c r="J7843" s="5"/>
      <c r="K7843" s="2">
        <v>5258.51</v>
      </c>
      <c r="L7843" s="5"/>
      <c r="M7843" s="2">
        <f t="shared" si="122"/>
        <v>-657703.17999999691</v>
      </c>
      <c r="P7843"/>
    </row>
    <row r="7844" spans="1:16" hidden="1">
      <c r="A7844" t="s">
        <v>2001</v>
      </c>
      <c r="B7844" s="1">
        <v>42160</v>
      </c>
      <c r="C7844" t="s">
        <v>195</v>
      </c>
      <c r="D7844">
        <v>1</v>
      </c>
      <c r="E7844" t="s">
        <v>2004</v>
      </c>
      <c r="F7844" t="s">
        <v>13</v>
      </c>
      <c r="G7844" t="s">
        <v>20</v>
      </c>
      <c r="H7844" t="s">
        <v>195</v>
      </c>
      <c r="J7844" s="5"/>
      <c r="K7844" s="2">
        <v>29649.49</v>
      </c>
      <c r="L7844" s="5"/>
      <c r="M7844" s="2">
        <f t="shared" si="122"/>
        <v>-687352.6699999969</v>
      </c>
      <c r="P7844"/>
    </row>
    <row r="7845" spans="1:16" hidden="1">
      <c r="A7845" t="s">
        <v>2010</v>
      </c>
      <c r="B7845" s="1">
        <v>42160</v>
      </c>
      <c r="C7845" t="s">
        <v>18</v>
      </c>
      <c r="D7845">
        <v>1</v>
      </c>
      <c r="E7845" t="s">
        <v>2013</v>
      </c>
      <c r="F7845" t="s">
        <v>13</v>
      </c>
      <c r="G7845" t="s">
        <v>20</v>
      </c>
      <c r="H7845" t="s">
        <v>18</v>
      </c>
      <c r="J7845" s="5"/>
      <c r="K7845" s="2">
        <v>5655.47</v>
      </c>
      <c r="L7845" s="5"/>
      <c r="M7845" s="2">
        <f t="shared" si="122"/>
        <v>-693008.13999999687</v>
      </c>
      <c r="P7845"/>
    </row>
    <row r="7846" spans="1:16" hidden="1">
      <c r="A7846" t="s">
        <v>16404</v>
      </c>
      <c r="B7846" s="1">
        <v>42160</v>
      </c>
      <c r="C7846" t="s">
        <v>16418</v>
      </c>
      <c r="D7846">
        <v>2</v>
      </c>
      <c r="E7846" t="s">
        <v>16419</v>
      </c>
      <c r="F7846" t="s">
        <v>7054</v>
      </c>
      <c r="G7846" t="s">
        <v>4</v>
      </c>
      <c r="H7846" t="s">
        <v>10067</v>
      </c>
      <c r="J7846" s="5"/>
      <c r="K7846" s="2">
        <v>810</v>
      </c>
      <c r="L7846" s="5"/>
      <c r="M7846" s="2">
        <f t="shared" si="122"/>
        <v>-693818.13999999687</v>
      </c>
      <c r="P7846"/>
    </row>
    <row r="7847" spans="1:16" hidden="1">
      <c r="A7847" t="s">
        <v>16404</v>
      </c>
      <c r="B7847" s="1">
        <v>42160</v>
      </c>
      <c r="C7847" t="s">
        <v>16418</v>
      </c>
      <c r="D7847">
        <v>2</v>
      </c>
      <c r="E7847" t="s">
        <v>16419</v>
      </c>
      <c r="F7847" t="s">
        <v>7054</v>
      </c>
      <c r="G7847" t="s">
        <v>4</v>
      </c>
      <c r="H7847" t="s">
        <v>10067</v>
      </c>
      <c r="I7847" s="2">
        <v>810</v>
      </c>
      <c r="J7847" s="5"/>
      <c r="L7847" s="5"/>
      <c r="M7847" s="2">
        <f t="shared" si="122"/>
        <v>-693008.13999999687</v>
      </c>
      <c r="P7847"/>
    </row>
    <row r="7848" spans="1:16" hidden="1">
      <c r="A7848" t="s">
        <v>16429</v>
      </c>
      <c r="B7848" s="1">
        <v>42160</v>
      </c>
      <c r="C7848" t="s">
        <v>1802</v>
      </c>
      <c r="D7848">
        <v>2</v>
      </c>
      <c r="E7848" t="s">
        <v>16443</v>
      </c>
      <c r="F7848" t="s">
        <v>13559</v>
      </c>
      <c r="G7848" t="s">
        <v>479</v>
      </c>
      <c r="H7848" t="s">
        <v>3920</v>
      </c>
      <c r="I7848" s="2">
        <v>419.11</v>
      </c>
      <c r="J7848" s="5"/>
      <c r="L7848" s="5"/>
      <c r="M7848" s="2">
        <f t="shared" si="122"/>
        <v>-692589.02999999688</v>
      </c>
      <c r="P7848"/>
    </row>
    <row r="7849" spans="1:16" hidden="1">
      <c r="A7849" t="s">
        <v>16453</v>
      </c>
      <c r="B7849" s="1">
        <v>42160</v>
      </c>
      <c r="C7849" t="s">
        <v>16466</v>
      </c>
      <c r="D7849">
        <v>1</v>
      </c>
      <c r="E7849" t="s">
        <v>16467</v>
      </c>
      <c r="F7849" t="s">
        <v>13565</v>
      </c>
      <c r="G7849" t="s">
        <v>4</v>
      </c>
      <c r="H7849" t="s">
        <v>16468</v>
      </c>
      <c r="I7849" s="2">
        <v>415500</v>
      </c>
      <c r="J7849" s="5"/>
      <c r="L7849" s="5"/>
      <c r="M7849" s="2">
        <f t="shared" si="122"/>
        <v>-277089.02999999688</v>
      </c>
      <c r="P7849"/>
    </row>
    <row r="7850" spans="1:16" hidden="1">
      <c r="A7850" t="s">
        <v>16480</v>
      </c>
      <c r="B7850" s="1">
        <v>42160</v>
      </c>
      <c r="C7850" t="s">
        <v>16493</v>
      </c>
      <c r="D7850">
        <v>2</v>
      </c>
      <c r="E7850" t="s">
        <v>16494</v>
      </c>
      <c r="F7850" t="s">
        <v>7054</v>
      </c>
      <c r="G7850" t="s">
        <v>4</v>
      </c>
      <c r="H7850" t="s">
        <v>16495</v>
      </c>
      <c r="I7850" s="2">
        <v>1025</v>
      </c>
      <c r="J7850" s="5"/>
      <c r="L7850" s="5"/>
      <c r="M7850" s="2">
        <f t="shared" si="122"/>
        <v>-276064.02999999688</v>
      </c>
      <c r="P7850"/>
    </row>
    <row r="7851" spans="1:16" hidden="1">
      <c r="A7851" t="s">
        <v>16507</v>
      </c>
      <c r="B7851" s="1">
        <v>42160</v>
      </c>
      <c r="C7851" t="s">
        <v>16519</v>
      </c>
      <c r="D7851">
        <v>2</v>
      </c>
      <c r="E7851" t="s">
        <v>16520</v>
      </c>
      <c r="F7851" t="s">
        <v>7054</v>
      </c>
      <c r="G7851" t="s">
        <v>4</v>
      </c>
      <c r="H7851" t="s">
        <v>14235</v>
      </c>
      <c r="I7851" s="2">
        <v>1025</v>
      </c>
      <c r="J7851" s="5"/>
      <c r="L7851" s="5"/>
      <c r="M7851" s="2">
        <f t="shared" si="122"/>
        <v>-275039.02999999688</v>
      </c>
      <c r="P7851"/>
    </row>
    <row r="7852" spans="1:16" hidden="1">
      <c r="A7852" t="s">
        <v>16534</v>
      </c>
      <c r="B7852" s="1">
        <v>42160</v>
      </c>
      <c r="C7852" t="s">
        <v>16548</v>
      </c>
      <c r="D7852">
        <v>2</v>
      </c>
      <c r="E7852" t="s">
        <v>16549</v>
      </c>
      <c r="F7852" t="s">
        <v>7054</v>
      </c>
      <c r="G7852" t="s">
        <v>4</v>
      </c>
      <c r="H7852" t="s">
        <v>16550</v>
      </c>
      <c r="I7852" s="2">
        <v>2160</v>
      </c>
      <c r="J7852" s="5"/>
      <c r="L7852" s="5"/>
      <c r="M7852" s="2">
        <f t="shared" si="122"/>
        <v>-272879.02999999688</v>
      </c>
      <c r="P7852"/>
    </row>
    <row r="7853" spans="1:16" hidden="1">
      <c r="A7853" t="s">
        <v>16563</v>
      </c>
      <c r="B7853" s="1">
        <v>42160</v>
      </c>
      <c r="C7853" t="s">
        <v>16573</v>
      </c>
      <c r="D7853">
        <v>2</v>
      </c>
      <c r="E7853" t="s">
        <v>16574</v>
      </c>
      <c r="F7853" t="s">
        <v>7054</v>
      </c>
      <c r="G7853" t="s">
        <v>4</v>
      </c>
      <c r="H7853" t="s">
        <v>16575</v>
      </c>
      <c r="I7853" s="2">
        <v>2990</v>
      </c>
      <c r="J7853" s="5"/>
      <c r="L7853" s="5"/>
      <c r="M7853" s="2">
        <f t="shared" si="122"/>
        <v>-269889.02999999688</v>
      </c>
      <c r="P7853"/>
    </row>
    <row r="7854" spans="1:16" hidden="1">
      <c r="A7854" t="s">
        <v>16586</v>
      </c>
      <c r="B7854" s="1">
        <v>42160</v>
      </c>
      <c r="C7854" t="s">
        <v>16594</v>
      </c>
      <c r="D7854">
        <v>2</v>
      </c>
      <c r="E7854" t="s">
        <v>16595</v>
      </c>
      <c r="F7854" t="s">
        <v>7054</v>
      </c>
      <c r="G7854" t="s">
        <v>20</v>
      </c>
      <c r="H7854" t="s">
        <v>16596</v>
      </c>
      <c r="I7854" s="2">
        <v>3030</v>
      </c>
      <c r="J7854" s="5"/>
      <c r="L7854" s="5"/>
      <c r="M7854" s="2">
        <f t="shared" si="122"/>
        <v>-266859.02999999688</v>
      </c>
      <c r="P7854"/>
    </row>
    <row r="7855" spans="1:16" hidden="1">
      <c r="A7855" t="s">
        <v>16609</v>
      </c>
      <c r="B7855" s="1">
        <v>42160</v>
      </c>
      <c r="C7855" t="s">
        <v>16614</v>
      </c>
      <c r="D7855">
        <v>2</v>
      </c>
      <c r="E7855" t="s">
        <v>16615</v>
      </c>
      <c r="F7855" t="s">
        <v>7054</v>
      </c>
      <c r="G7855" t="s">
        <v>20</v>
      </c>
      <c r="H7855" t="s">
        <v>6570</v>
      </c>
      <c r="I7855" s="2">
        <v>1840</v>
      </c>
      <c r="J7855" s="5"/>
      <c r="L7855" s="5"/>
      <c r="M7855" s="2">
        <f t="shared" si="122"/>
        <v>-265019.02999999688</v>
      </c>
      <c r="P7855"/>
    </row>
    <row r="7856" spans="1:16" hidden="1">
      <c r="A7856" t="s">
        <v>16633</v>
      </c>
      <c r="B7856" s="1">
        <v>42160</v>
      </c>
      <c r="C7856" t="s">
        <v>16638</v>
      </c>
      <c r="D7856">
        <v>2</v>
      </c>
      <c r="E7856" t="s">
        <v>16639</v>
      </c>
      <c r="F7856" t="s">
        <v>7054</v>
      </c>
      <c r="G7856" t="s">
        <v>20</v>
      </c>
      <c r="H7856" t="s">
        <v>16640</v>
      </c>
      <c r="I7856" s="2">
        <v>600.01</v>
      </c>
      <c r="J7856" s="5"/>
      <c r="L7856" s="5"/>
      <c r="M7856" s="2">
        <f t="shared" si="122"/>
        <v>-264419.01999999688</v>
      </c>
      <c r="P7856"/>
    </row>
    <row r="7857" spans="1:16" hidden="1">
      <c r="A7857" t="s">
        <v>16662</v>
      </c>
      <c r="B7857" s="1">
        <v>42160</v>
      </c>
      <c r="C7857" t="s">
        <v>16667</v>
      </c>
      <c r="D7857">
        <v>1</v>
      </c>
      <c r="E7857" t="s">
        <v>16668</v>
      </c>
      <c r="F7857" t="s">
        <v>13565</v>
      </c>
      <c r="G7857" t="s">
        <v>20</v>
      </c>
      <c r="H7857" t="s">
        <v>16669</v>
      </c>
      <c r="I7857" s="2">
        <v>200000</v>
      </c>
      <c r="J7857" s="5"/>
      <c r="L7857" s="5"/>
      <c r="M7857" s="2">
        <f t="shared" si="122"/>
        <v>-64419.019999996875</v>
      </c>
      <c r="P7857"/>
    </row>
    <row r="7858" spans="1:16" hidden="1">
      <c r="A7858" t="s">
        <v>16688</v>
      </c>
      <c r="B7858" s="1">
        <v>42160</v>
      </c>
      <c r="C7858" t="s">
        <v>16692</v>
      </c>
      <c r="D7858">
        <v>2</v>
      </c>
      <c r="E7858" t="s">
        <v>16693</v>
      </c>
      <c r="F7858" t="s">
        <v>7054</v>
      </c>
      <c r="G7858" t="s">
        <v>20</v>
      </c>
      <c r="H7858" t="s">
        <v>3000</v>
      </c>
      <c r="I7858" s="2">
        <v>1840</v>
      </c>
      <c r="J7858" s="5"/>
      <c r="L7858" s="5"/>
      <c r="M7858" s="2">
        <f t="shared" si="122"/>
        <v>-62579.019999996875</v>
      </c>
      <c r="P7858"/>
    </row>
    <row r="7859" spans="1:16" hidden="1">
      <c r="A7859" s="47" t="s">
        <v>16711</v>
      </c>
      <c r="B7859" s="48">
        <v>42160</v>
      </c>
      <c r="C7859" s="47" t="s">
        <v>1802</v>
      </c>
      <c r="D7859" s="47">
        <v>2</v>
      </c>
      <c r="E7859" s="47" t="s">
        <v>16716</v>
      </c>
      <c r="F7859" s="47" t="s">
        <v>13559</v>
      </c>
      <c r="G7859" s="47" t="s">
        <v>479</v>
      </c>
      <c r="H7859" s="47" t="s">
        <v>1599</v>
      </c>
      <c r="I7859" s="49">
        <v>185.55</v>
      </c>
      <c r="J7859" s="5"/>
      <c r="L7859" s="5"/>
      <c r="M7859" s="2">
        <f t="shared" si="122"/>
        <v>-62393.469999996873</v>
      </c>
      <c r="N7859" s="25" t="s">
        <v>36405</v>
      </c>
      <c r="P7859" s="34"/>
    </row>
    <row r="7860" spans="1:16" hidden="1">
      <c r="A7860" t="s">
        <v>16732</v>
      </c>
      <c r="B7860" s="1">
        <v>42160</v>
      </c>
      <c r="C7860" t="s">
        <v>16737</v>
      </c>
      <c r="D7860">
        <v>1</v>
      </c>
      <c r="E7860" t="s">
        <v>16738</v>
      </c>
      <c r="F7860" t="s">
        <v>13565</v>
      </c>
      <c r="G7860" t="s">
        <v>20</v>
      </c>
      <c r="H7860" t="s">
        <v>1974</v>
      </c>
      <c r="I7860" s="2">
        <v>35000</v>
      </c>
      <c r="J7860" s="5"/>
      <c r="L7860" s="5"/>
      <c r="M7860" s="2">
        <f t="shared" si="122"/>
        <v>-27393.469999996873</v>
      </c>
      <c r="P7860"/>
    </row>
    <row r="7861" spans="1:16" hidden="1">
      <c r="A7861" t="s">
        <v>16759</v>
      </c>
      <c r="B7861" s="1">
        <v>42160</v>
      </c>
      <c r="C7861" t="s">
        <v>16766</v>
      </c>
      <c r="D7861">
        <v>2</v>
      </c>
      <c r="E7861" t="s">
        <v>16767</v>
      </c>
      <c r="F7861" t="s">
        <v>7054</v>
      </c>
      <c r="G7861" t="s">
        <v>20</v>
      </c>
      <c r="H7861" t="s">
        <v>11827</v>
      </c>
      <c r="I7861" s="2">
        <v>3030</v>
      </c>
      <c r="J7861" s="5"/>
      <c r="L7861" s="5"/>
      <c r="M7861" s="2">
        <f t="shared" si="122"/>
        <v>-24363.469999996873</v>
      </c>
      <c r="P7861"/>
    </row>
    <row r="7862" spans="1:16" hidden="1">
      <c r="A7862" t="s">
        <v>16786</v>
      </c>
      <c r="B7862" s="1">
        <v>42160</v>
      </c>
      <c r="C7862" t="s">
        <v>16793</v>
      </c>
      <c r="D7862">
        <v>2</v>
      </c>
      <c r="E7862" t="s">
        <v>16794</v>
      </c>
      <c r="F7862" t="s">
        <v>7054</v>
      </c>
      <c r="G7862" t="s">
        <v>20</v>
      </c>
      <c r="H7862" t="s">
        <v>16795</v>
      </c>
      <c r="I7862" s="2">
        <v>1025</v>
      </c>
      <c r="J7862" s="5"/>
      <c r="L7862" s="5"/>
      <c r="M7862" s="2">
        <f t="shared" si="122"/>
        <v>-23338.469999996873</v>
      </c>
      <c r="P7862"/>
    </row>
    <row r="7863" spans="1:16" hidden="1">
      <c r="A7863" t="s">
        <v>16814</v>
      </c>
      <c r="B7863" s="1">
        <v>42160</v>
      </c>
      <c r="C7863" t="s">
        <v>16820</v>
      </c>
      <c r="D7863">
        <v>2</v>
      </c>
      <c r="E7863" t="s">
        <v>16821</v>
      </c>
      <c r="F7863" t="s">
        <v>7054</v>
      </c>
      <c r="G7863" t="s">
        <v>20</v>
      </c>
      <c r="H7863" t="s">
        <v>8776</v>
      </c>
      <c r="I7863" s="2">
        <v>3030</v>
      </c>
      <c r="J7863" s="5"/>
      <c r="L7863" s="5"/>
      <c r="M7863" s="2">
        <f t="shared" si="122"/>
        <v>-20308.469999996873</v>
      </c>
      <c r="P7863"/>
    </row>
    <row r="7864" spans="1:16" hidden="1">
      <c r="A7864" t="s">
        <v>16837</v>
      </c>
      <c r="B7864" s="1">
        <v>42160</v>
      </c>
      <c r="C7864" t="s">
        <v>16841</v>
      </c>
      <c r="D7864">
        <v>2</v>
      </c>
      <c r="E7864" t="s">
        <v>16842</v>
      </c>
      <c r="F7864" t="s">
        <v>7054</v>
      </c>
      <c r="G7864" t="s">
        <v>20</v>
      </c>
      <c r="H7864" t="s">
        <v>144</v>
      </c>
      <c r="I7864" s="2">
        <v>1849.49</v>
      </c>
      <c r="J7864" s="5"/>
      <c r="L7864" s="5"/>
      <c r="M7864" s="2">
        <f t="shared" si="122"/>
        <v>-18458.979999996871</v>
      </c>
      <c r="P7864"/>
    </row>
    <row r="7865" spans="1:16" hidden="1">
      <c r="A7865" t="s">
        <v>16858</v>
      </c>
      <c r="B7865" s="1">
        <v>42160</v>
      </c>
      <c r="C7865" t="s">
        <v>16863</v>
      </c>
      <c r="D7865">
        <v>2</v>
      </c>
      <c r="E7865" t="s">
        <v>16864</v>
      </c>
      <c r="F7865" t="s">
        <v>7054</v>
      </c>
      <c r="G7865" t="s">
        <v>20</v>
      </c>
      <c r="H7865" t="s">
        <v>16865</v>
      </c>
      <c r="I7865" s="2">
        <v>1840</v>
      </c>
      <c r="J7865" s="5"/>
      <c r="L7865" s="5"/>
      <c r="M7865" s="2">
        <f t="shared" si="122"/>
        <v>-16618.979999996871</v>
      </c>
      <c r="P7865"/>
    </row>
    <row r="7866" spans="1:16" hidden="1">
      <c r="A7866" t="s">
        <v>16880</v>
      </c>
      <c r="B7866" s="1">
        <v>42160</v>
      </c>
      <c r="C7866" t="s">
        <v>8955</v>
      </c>
      <c r="D7866">
        <v>2</v>
      </c>
      <c r="E7866" t="s">
        <v>16884</v>
      </c>
      <c r="F7866" t="s">
        <v>7054</v>
      </c>
      <c r="G7866" t="s">
        <v>20</v>
      </c>
      <c r="H7866" t="s">
        <v>1989</v>
      </c>
      <c r="I7866" s="2">
        <v>3030</v>
      </c>
      <c r="J7866" s="5"/>
      <c r="L7866" s="5"/>
      <c r="M7866" s="2">
        <f t="shared" si="122"/>
        <v>-13588.979999996871</v>
      </c>
      <c r="P7866"/>
    </row>
    <row r="7867" spans="1:16" hidden="1">
      <c r="A7867" t="s">
        <v>16905</v>
      </c>
      <c r="B7867" s="1">
        <v>42160</v>
      </c>
      <c r="C7867" t="s">
        <v>6</v>
      </c>
      <c r="D7867">
        <v>1</v>
      </c>
      <c r="E7867" t="s">
        <v>16910</v>
      </c>
      <c r="F7867" t="s">
        <v>13565</v>
      </c>
      <c r="G7867" t="s">
        <v>20</v>
      </c>
      <c r="H7867" t="s">
        <v>2277</v>
      </c>
      <c r="I7867" s="2">
        <v>19900</v>
      </c>
      <c r="J7867" s="5"/>
      <c r="L7867" s="5"/>
      <c r="M7867" s="2">
        <f t="shared" si="122"/>
        <v>6311.0200000031291</v>
      </c>
      <c r="N7867" s="26">
        <f>+M7829-M7867</f>
        <v>-185.54999999996471</v>
      </c>
      <c r="P7867"/>
    </row>
    <row r="7868" spans="1:16" hidden="1">
      <c r="A7868" s="80" t="s">
        <v>2036</v>
      </c>
      <c r="B7868" s="81">
        <v>42161</v>
      </c>
      <c r="C7868" s="80" t="s">
        <v>1802</v>
      </c>
      <c r="D7868" s="80">
        <v>2</v>
      </c>
      <c r="E7868" s="80" t="s">
        <v>2039</v>
      </c>
      <c r="F7868" s="80" t="s">
        <v>312</v>
      </c>
      <c r="G7868" s="80" t="s">
        <v>479</v>
      </c>
      <c r="H7868" s="80" t="s">
        <v>1599</v>
      </c>
      <c r="I7868" s="82"/>
      <c r="J7868" s="83"/>
      <c r="K7868" s="82">
        <v>185.55</v>
      </c>
      <c r="L7868" s="12"/>
      <c r="M7868" s="11">
        <f t="shared" si="122"/>
        <v>6125.4700000031289</v>
      </c>
      <c r="N7868" s="25" t="s">
        <v>36406</v>
      </c>
      <c r="P7868"/>
    </row>
    <row r="7869" spans="1:16" hidden="1">
      <c r="A7869" t="s">
        <v>2042</v>
      </c>
      <c r="B7869" s="1">
        <v>42161</v>
      </c>
      <c r="C7869" t="s">
        <v>6</v>
      </c>
      <c r="D7869">
        <v>1</v>
      </c>
      <c r="E7869" t="s">
        <v>2048</v>
      </c>
      <c r="F7869" t="s">
        <v>29</v>
      </c>
      <c r="G7869" t="s">
        <v>4</v>
      </c>
      <c r="H7869" t="s">
        <v>2049</v>
      </c>
      <c r="I7869" s="2">
        <v>3280.57</v>
      </c>
      <c r="J7869" s="5"/>
      <c r="L7869" s="5"/>
      <c r="M7869" s="2">
        <f t="shared" si="122"/>
        <v>9406.0400000031295</v>
      </c>
      <c r="P7869"/>
    </row>
    <row r="7870" spans="1:16" hidden="1">
      <c r="A7870" t="s">
        <v>2055</v>
      </c>
      <c r="B7870" s="1">
        <v>42161</v>
      </c>
      <c r="C7870" t="s">
        <v>11</v>
      </c>
      <c r="D7870">
        <v>1</v>
      </c>
      <c r="E7870" t="s">
        <v>2059</v>
      </c>
      <c r="F7870" t="s">
        <v>13</v>
      </c>
      <c r="G7870" t="s">
        <v>4</v>
      </c>
      <c r="H7870" t="s">
        <v>2060</v>
      </c>
      <c r="J7870" s="5"/>
      <c r="K7870" s="2">
        <v>1025</v>
      </c>
      <c r="L7870" s="5"/>
      <c r="M7870" s="2">
        <f t="shared" si="122"/>
        <v>8381.0400000031295</v>
      </c>
      <c r="P7870"/>
    </row>
    <row r="7871" spans="1:16" hidden="1">
      <c r="A7871" t="s">
        <v>2102</v>
      </c>
      <c r="B7871" s="1">
        <v>42161</v>
      </c>
      <c r="C7871" t="s">
        <v>6</v>
      </c>
      <c r="D7871">
        <v>1</v>
      </c>
      <c r="E7871" t="s">
        <v>2104</v>
      </c>
      <c r="F7871" t="s">
        <v>29</v>
      </c>
      <c r="G7871" t="s">
        <v>4</v>
      </c>
      <c r="H7871" t="s">
        <v>2105</v>
      </c>
      <c r="I7871" s="2">
        <v>900</v>
      </c>
      <c r="J7871" s="5"/>
      <c r="L7871" s="5"/>
      <c r="M7871" s="2">
        <f t="shared" si="122"/>
        <v>9281.0400000031295</v>
      </c>
      <c r="P7871"/>
    </row>
    <row r="7872" spans="1:16" hidden="1">
      <c r="A7872" t="s">
        <v>2274</v>
      </c>
      <c r="B7872" s="1">
        <v>42161</v>
      </c>
      <c r="C7872" t="s">
        <v>2275</v>
      </c>
      <c r="D7872">
        <v>2</v>
      </c>
      <c r="E7872" t="s">
        <v>2276</v>
      </c>
      <c r="F7872" t="s">
        <v>78</v>
      </c>
      <c r="G7872" t="s">
        <v>4</v>
      </c>
      <c r="H7872" t="s">
        <v>2277</v>
      </c>
      <c r="J7872" s="5"/>
      <c r="K7872" s="2">
        <v>70.180000000000007</v>
      </c>
      <c r="L7872" s="5"/>
      <c r="M7872" s="2">
        <f t="shared" si="122"/>
        <v>9210.8600000031292</v>
      </c>
      <c r="P7872"/>
    </row>
    <row r="7873" spans="1:16" hidden="1">
      <c r="A7873" t="s">
        <v>2309</v>
      </c>
      <c r="B7873" s="1">
        <v>42161</v>
      </c>
      <c r="C7873" t="s">
        <v>18</v>
      </c>
      <c r="D7873">
        <v>1</v>
      </c>
      <c r="E7873" t="s">
        <v>2314</v>
      </c>
      <c r="F7873" t="s">
        <v>13</v>
      </c>
      <c r="G7873" t="s">
        <v>4</v>
      </c>
      <c r="H7873" t="s">
        <v>2315</v>
      </c>
      <c r="J7873" s="5"/>
      <c r="K7873" s="2">
        <v>50000</v>
      </c>
      <c r="L7873" s="5"/>
      <c r="M7873" s="2">
        <f t="shared" si="122"/>
        <v>-40789.139999996871</v>
      </c>
      <c r="P7873"/>
    </row>
    <row r="7874" spans="1:16" hidden="1">
      <c r="A7874" t="s">
        <v>2319</v>
      </c>
      <c r="B7874" s="1">
        <v>42161</v>
      </c>
      <c r="C7874" t="s">
        <v>6</v>
      </c>
      <c r="D7874">
        <v>1</v>
      </c>
      <c r="E7874" t="s">
        <v>2323</v>
      </c>
      <c r="F7874" t="s">
        <v>29</v>
      </c>
      <c r="G7874" t="s">
        <v>4</v>
      </c>
      <c r="H7874" t="s">
        <v>412</v>
      </c>
      <c r="I7874" s="2">
        <v>1412.58</v>
      </c>
      <c r="J7874" s="5"/>
      <c r="L7874" s="5"/>
      <c r="M7874" s="2">
        <f t="shared" si="122"/>
        <v>-39376.559999996869</v>
      </c>
      <c r="P7874"/>
    </row>
    <row r="7875" spans="1:16" hidden="1">
      <c r="A7875" t="s">
        <v>2324</v>
      </c>
      <c r="B7875" s="1">
        <v>42161</v>
      </c>
      <c r="C7875" t="s">
        <v>2327</v>
      </c>
      <c r="D7875">
        <v>2</v>
      </c>
      <c r="E7875" t="s">
        <v>2328</v>
      </c>
      <c r="F7875" t="s">
        <v>78</v>
      </c>
      <c r="G7875" t="s">
        <v>4</v>
      </c>
      <c r="H7875" t="s">
        <v>2329</v>
      </c>
      <c r="J7875" s="5"/>
      <c r="K7875" s="2">
        <v>1840</v>
      </c>
      <c r="L7875" s="5"/>
      <c r="M7875" s="2">
        <f t="shared" si="122"/>
        <v>-41216.559999996869</v>
      </c>
      <c r="P7875"/>
    </row>
    <row r="7876" spans="1:16" hidden="1">
      <c r="A7876" t="s">
        <v>2336</v>
      </c>
      <c r="B7876" s="1">
        <v>42161</v>
      </c>
      <c r="C7876" t="s">
        <v>6</v>
      </c>
      <c r="D7876">
        <v>1</v>
      </c>
      <c r="E7876" t="s">
        <v>2339</v>
      </c>
      <c r="F7876" t="s">
        <v>29</v>
      </c>
      <c r="G7876" t="s">
        <v>4</v>
      </c>
      <c r="H7876" t="s">
        <v>2340</v>
      </c>
      <c r="I7876" s="2">
        <v>269.31</v>
      </c>
      <c r="J7876" s="5"/>
      <c r="L7876" s="5"/>
      <c r="M7876" s="2">
        <f t="shared" si="122"/>
        <v>-40947.249999996871</v>
      </c>
      <c r="P7876"/>
    </row>
    <row r="7877" spans="1:16" hidden="1">
      <c r="A7877" t="s">
        <v>2348</v>
      </c>
      <c r="B7877" s="1">
        <v>42161</v>
      </c>
      <c r="C7877" t="s">
        <v>6</v>
      </c>
      <c r="D7877">
        <v>1</v>
      </c>
      <c r="E7877" t="s">
        <v>2350</v>
      </c>
      <c r="F7877" t="s">
        <v>29</v>
      </c>
      <c r="G7877" t="s">
        <v>4</v>
      </c>
      <c r="H7877" t="s">
        <v>2351</v>
      </c>
      <c r="I7877" s="2">
        <v>800</v>
      </c>
      <c r="J7877" s="5"/>
      <c r="L7877" s="5"/>
      <c r="M7877" s="2">
        <f t="shared" si="122"/>
        <v>-40147.249999996871</v>
      </c>
      <c r="P7877"/>
    </row>
    <row r="7878" spans="1:16" hidden="1">
      <c r="A7878" t="s">
        <v>2358</v>
      </c>
      <c r="B7878" s="1">
        <v>42161</v>
      </c>
      <c r="C7878" t="s">
        <v>43</v>
      </c>
      <c r="D7878">
        <v>1</v>
      </c>
      <c r="E7878" t="s">
        <v>2361</v>
      </c>
      <c r="F7878" t="s">
        <v>16</v>
      </c>
      <c r="G7878" t="s">
        <v>4</v>
      </c>
      <c r="H7878" t="s">
        <v>208</v>
      </c>
      <c r="J7878" s="5"/>
      <c r="K7878" s="2">
        <v>3030</v>
      </c>
      <c r="L7878" s="5">
        <v>16</v>
      </c>
      <c r="M7878" s="2">
        <f t="shared" si="122"/>
        <v>-43177.249999996871</v>
      </c>
      <c r="P7878"/>
    </row>
    <row r="7879" spans="1:16" hidden="1">
      <c r="A7879" t="s">
        <v>2373</v>
      </c>
      <c r="B7879" s="1">
        <v>42161</v>
      </c>
      <c r="C7879" t="s">
        <v>6</v>
      </c>
      <c r="D7879">
        <v>1</v>
      </c>
      <c r="E7879" t="s">
        <v>2376</v>
      </c>
      <c r="F7879" t="s">
        <v>29</v>
      </c>
      <c r="G7879" t="s">
        <v>4</v>
      </c>
      <c r="H7879" t="s">
        <v>2377</v>
      </c>
      <c r="I7879" s="2">
        <v>2347</v>
      </c>
      <c r="J7879" s="5"/>
      <c r="L7879" s="5"/>
      <c r="M7879" s="2">
        <f t="shared" si="122"/>
        <v>-40830.249999996871</v>
      </c>
      <c r="P7879"/>
    </row>
    <row r="7880" spans="1:16" hidden="1">
      <c r="A7880" t="s">
        <v>2383</v>
      </c>
      <c r="B7880" s="1">
        <v>42161</v>
      </c>
      <c r="C7880" t="s">
        <v>6</v>
      </c>
      <c r="D7880">
        <v>1</v>
      </c>
      <c r="E7880" t="s">
        <v>2386</v>
      </c>
      <c r="F7880" t="s">
        <v>29</v>
      </c>
      <c r="G7880" t="s">
        <v>4</v>
      </c>
      <c r="H7880" t="s">
        <v>2387</v>
      </c>
      <c r="I7880" s="2">
        <v>631.87</v>
      </c>
      <c r="J7880" s="5"/>
      <c r="L7880" s="5"/>
      <c r="M7880" s="2">
        <f t="shared" si="122"/>
        <v>-40198.379999996869</v>
      </c>
      <c r="P7880"/>
    </row>
    <row r="7881" spans="1:16" hidden="1">
      <c r="A7881" t="s">
        <v>2396</v>
      </c>
      <c r="B7881" s="1">
        <v>42161</v>
      </c>
      <c r="C7881" t="s">
        <v>6</v>
      </c>
      <c r="D7881">
        <v>1</v>
      </c>
      <c r="E7881" t="s">
        <v>2398</v>
      </c>
      <c r="F7881" t="s">
        <v>29</v>
      </c>
      <c r="G7881" t="s">
        <v>4</v>
      </c>
      <c r="H7881" t="s">
        <v>2399</v>
      </c>
      <c r="I7881" s="2">
        <v>354</v>
      </c>
      <c r="J7881" s="5"/>
      <c r="L7881" s="5"/>
      <c r="M7881" s="2">
        <f t="shared" ref="M7881:M7944" si="123">+M7880+I7881-K7881</f>
        <v>-39844.379999996869</v>
      </c>
      <c r="P7881"/>
    </row>
    <row r="7882" spans="1:16" hidden="1">
      <c r="A7882" t="s">
        <v>2406</v>
      </c>
      <c r="B7882" s="1">
        <v>42161</v>
      </c>
      <c r="C7882" t="s">
        <v>200</v>
      </c>
      <c r="D7882">
        <v>1</v>
      </c>
      <c r="E7882" t="s">
        <v>2408</v>
      </c>
      <c r="F7882" t="s">
        <v>16</v>
      </c>
      <c r="G7882" t="s">
        <v>4</v>
      </c>
      <c r="H7882" t="s">
        <v>200</v>
      </c>
      <c r="J7882" s="5"/>
      <c r="K7882" s="2">
        <v>28123.200000000001</v>
      </c>
      <c r="L7882" s="5"/>
      <c r="M7882" s="2">
        <f t="shared" si="123"/>
        <v>-67967.579999996873</v>
      </c>
      <c r="P7882"/>
    </row>
    <row r="7883" spans="1:16" hidden="1">
      <c r="A7883" t="s">
        <v>2413</v>
      </c>
      <c r="B7883" s="1">
        <v>42161</v>
      </c>
      <c r="C7883" t="s">
        <v>195</v>
      </c>
      <c r="D7883">
        <v>1</v>
      </c>
      <c r="E7883" t="s">
        <v>2415</v>
      </c>
      <c r="F7883" t="s">
        <v>13</v>
      </c>
      <c r="G7883" t="s">
        <v>4</v>
      </c>
      <c r="H7883" t="s">
        <v>195</v>
      </c>
      <c r="J7883" s="5"/>
      <c r="K7883" s="2">
        <v>19816.25</v>
      </c>
      <c r="L7883" s="5"/>
      <c r="M7883" s="2">
        <f t="shared" si="123"/>
        <v>-87783.829999996873</v>
      </c>
      <c r="P7883"/>
    </row>
    <row r="7884" spans="1:16" hidden="1">
      <c r="A7884" t="s">
        <v>2420</v>
      </c>
      <c r="B7884" s="1">
        <v>42161</v>
      </c>
      <c r="C7884" t="s">
        <v>18</v>
      </c>
      <c r="D7884">
        <v>1</v>
      </c>
      <c r="E7884" t="s">
        <v>2424</v>
      </c>
      <c r="F7884" t="s">
        <v>13</v>
      </c>
      <c r="G7884" t="s">
        <v>4</v>
      </c>
      <c r="H7884" t="s">
        <v>18</v>
      </c>
      <c r="J7884" s="5"/>
      <c r="K7884" s="2">
        <v>11462.35</v>
      </c>
      <c r="L7884" s="5"/>
      <c r="M7884" s="2">
        <f t="shared" si="123"/>
        <v>-99246.179999996879</v>
      </c>
      <c r="P7884"/>
    </row>
    <row r="7885" spans="1:16" hidden="1">
      <c r="A7885" s="56" t="s">
        <v>16927</v>
      </c>
      <c r="B7885" s="64">
        <v>42161</v>
      </c>
      <c r="C7885" s="56" t="s">
        <v>1419</v>
      </c>
      <c r="D7885" s="56">
        <v>2</v>
      </c>
      <c r="E7885" s="56" t="s">
        <v>16944</v>
      </c>
      <c r="F7885" s="56" t="s">
        <v>13559</v>
      </c>
      <c r="G7885" s="56" t="s">
        <v>479</v>
      </c>
      <c r="H7885" s="56" t="s">
        <v>2079</v>
      </c>
      <c r="I7885" s="120">
        <v>574.9</v>
      </c>
      <c r="J7885" s="5" t="s">
        <v>36333</v>
      </c>
      <c r="L7885" s="5"/>
      <c r="M7885" s="2">
        <f t="shared" si="123"/>
        <v>-98671.279999996885</v>
      </c>
      <c r="N7885" s="25" t="s">
        <v>36478</v>
      </c>
      <c r="P7885" s="34" t="s">
        <v>36372</v>
      </c>
    </row>
    <row r="7886" spans="1:16" hidden="1">
      <c r="A7886" t="s">
        <v>16952</v>
      </c>
      <c r="B7886" s="1">
        <v>42161</v>
      </c>
      <c r="C7886" t="s">
        <v>1802</v>
      </c>
      <c r="D7886">
        <v>2</v>
      </c>
      <c r="E7886" t="s">
        <v>16966</v>
      </c>
      <c r="F7886" t="s">
        <v>13559</v>
      </c>
      <c r="G7886" t="s">
        <v>479</v>
      </c>
      <c r="H7886" t="s">
        <v>1599</v>
      </c>
      <c r="J7886" s="5"/>
      <c r="K7886" s="2">
        <v>185.55</v>
      </c>
      <c r="L7886" s="5"/>
      <c r="M7886" s="2">
        <f t="shared" si="123"/>
        <v>-98856.829999996888</v>
      </c>
      <c r="P7886"/>
    </row>
    <row r="7887" spans="1:16" hidden="1">
      <c r="A7887" t="s">
        <v>16952</v>
      </c>
      <c r="B7887" s="1">
        <v>42161</v>
      </c>
      <c r="C7887" t="s">
        <v>1802</v>
      </c>
      <c r="D7887">
        <v>2</v>
      </c>
      <c r="E7887" t="s">
        <v>16966</v>
      </c>
      <c r="F7887" t="s">
        <v>13559</v>
      </c>
      <c r="G7887" t="s">
        <v>479</v>
      </c>
      <c r="H7887" t="s">
        <v>1599</v>
      </c>
      <c r="I7887" s="2">
        <v>185.55</v>
      </c>
      <c r="J7887" s="5"/>
      <c r="L7887" s="5"/>
      <c r="M7887" s="2">
        <f t="shared" si="123"/>
        <v>-98671.279999996885</v>
      </c>
      <c r="P7887"/>
    </row>
    <row r="7888" spans="1:16" hidden="1">
      <c r="A7888" t="s">
        <v>16974</v>
      </c>
      <c r="B7888" s="1">
        <v>42161</v>
      </c>
      <c r="C7888" t="s">
        <v>16990</v>
      </c>
      <c r="D7888">
        <v>2</v>
      </c>
      <c r="E7888" t="s">
        <v>16991</v>
      </c>
      <c r="F7888" t="s">
        <v>7054</v>
      </c>
      <c r="G7888" t="s">
        <v>4</v>
      </c>
      <c r="H7888" t="s">
        <v>8485</v>
      </c>
      <c r="I7888" s="2">
        <v>5596.11</v>
      </c>
      <c r="J7888" s="5"/>
      <c r="L7888" s="5"/>
      <c r="M7888" s="2">
        <f t="shared" si="123"/>
        <v>-93075.169999996884</v>
      </c>
      <c r="P7888"/>
    </row>
    <row r="7889" spans="1:16" hidden="1">
      <c r="A7889" t="s">
        <v>16998</v>
      </c>
      <c r="B7889" s="1">
        <v>42161</v>
      </c>
      <c r="C7889" t="s">
        <v>674</v>
      </c>
      <c r="D7889">
        <v>2</v>
      </c>
      <c r="E7889" t="s">
        <v>17015</v>
      </c>
      <c r="F7889" t="s">
        <v>13559</v>
      </c>
      <c r="G7889" t="s">
        <v>479</v>
      </c>
      <c r="H7889" t="s">
        <v>1333</v>
      </c>
      <c r="J7889" s="5"/>
      <c r="K7889" s="2">
        <v>4142.82</v>
      </c>
      <c r="L7889" s="5"/>
      <c r="M7889" s="2">
        <f t="shared" si="123"/>
        <v>-97217.989999996877</v>
      </c>
      <c r="P7889"/>
    </row>
    <row r="7890" spans="1:16" hidden="1">
      <c r="A7890" t="s">
        <v>16998</v>
      </c>
      <c r="B7890" s="1">
        <v>42161</v>
      </c>
      <c r="C7890" t="s">
        <v>674</v>
      </c>
      <c r="D7890">
        <v>2</v>
      </c>
      <c r="E7890" t="s">
        <v>17015</v>
      </c>
      <c r="F7890" t="s">
        <v>13559</v>
      </c>
      <c r="G7890" t="s">
        <v>479</v>
      </c>
      <c r="H7890" t="s">
        <v>1333</v>
      </c>
      <c r="I7890" s="2">
        <v>4142.82</v>
      </c>
      <c r="J7890" s="5"/>
      <c r="L7890" s="5"/>
      <c r="M7890" s="2">
        <f t="shared" si="123"/>
        <v>-93075.16999999687</v>
      </c>
      <c r="P7890"/>
    </row>
    <row r="7891" spans="1:16" hidden="1">
      <c r="A7891" t="s">
        <v>17022</v>
      </c>
      <c r="B7891" s="1">
        <v>42161</v>
      </c>
      <c r="C7891" t="s">
        <v>6</v>
      </c>
      <c r="D7891">
        <v>1</v>
      </c>
      <c r="E7891" t="s">
        <v>16910</v>
      </c>
      <c r="F7891" t="s">
        <v>13565</v>
      </c>
      <c r="G7891" t="s">
        <v>20</v>
      </c>
      <c r="H7891" t="s">
        <v>17036</v>
      </c>
      <c r="J7891" s="5"/>
      <c r="K7891" s="2">
        <v>19900</v>
      </c>
      <c r="L7891" s="5"/>
      <c r="M7891" s="2">
        <f t="shared" si="123"/>
        <v>-112975.16999999687</v>
      </c>
      <c r="P7891"/>
    </row>
    <row r="7892" spans="1:16" hidden="1">
      <c r="A7892" t="s">
        <v>17043</v>
      </c>
      <c r="B7892" s="1">
        <v>42161</v>
      </c>
      <c r="C7892" t="s">
        <v>17059</v>
      </c>
      <c r="D7892">
        <v>1</v>
      </c>
      <c r="E7892" t="s">
        <v>17060</v>
      </c>
      <c r="F7892" t="s">
        <v>13565</v>
      </c>
      <c r="G7892" t="s">
        <v>4</v>
      </c>
      <c r="H7892" t="s">
        <v>17061</v>
      </c>
      <c r="I7892" s="2">
        <v>19900</v>
      </c>
      <c r="J7892" s="5"/>
      <c r="L7892" s="5"/>
      <c r="M7892" s="2">
        <f t="shared" si="123"/>
        <v>-93075.16999999687</v>
      </c>
      <c r="P7892"/>
    </row>
    <row r="7893" spans="1:16" hidden="1">
      <c r="A7893" t="s">
        <v>17067</v>
      </c>
      <c r="B7893" s="1">
        <v>42161</v>
      </c>
      <c r="C7893" t="s">
        <v>9446</v>
      </c>
      <c r="D7893">
        <v>2</v>
      </c>
      <c r="E7893" t="s">
        <v>17081</v>
      </c>
      <c r="F7893" t="s">
        <v>7054</v>
      </c>
      <c r="G7893" t="s">
        <v>4</v>
      </c>
      <c r="H7893" t="s">
        <v>9448</v>
      </c>
      <c r="I7893" s="2">
        <v>1025</v>
      </c>
      <c r="J7893" s="5"/>
      <c r="L7893" s="5"/>
      <c r="M7893" s="2">
        <f t="shared" si="123"/>
        <v>-92050.16999999687</v>
      </c>
      <c r="P7893"/>
    </row>
    <row r="7894" spans="1:16" hidden="1">
      <c r="A7894" t="s">
        <v>17087</v>
      </c>
      <c r="B7894" s="1">
        <v>42161</v>
      </c>
      <c r="C7894" t="s">
        <v>1802</v>
      </c>
      <c r="D7894">
        <v>2</v>
      </c>
      <c r="E7894" t="s">
        <v>17103</v>
      </c>
      <c r="F7894" t="s">
        <v>13559</v>
      </c>
      <c r="G7894" t="s">
        <v>479</v>
      </c>
      <c r="H7894" t="s">
        <v>17104</v>
      </c>
      <c r="I7894" s="2">
        <v>128.94999999999999</v>
      </c>
      <c r="J7894" s="5"/>
      <c r="L7894" s="5"/>
      <c r="M7894" s="2">
        <f t="shared" si="123"/>
        <v>-91921.219999996873</v>
      </c>
      <c r="P7894"/>
    </row>
    <row r="7895" spans="1:16" hidden="1">
      <c r="A7895" t="s">
        <v>17111</v>
      </c>
      <c r="B7895" s="1">
        <v>42161</v>
      </c>
      <c r="C7895" t="s">
        <v>6</v>
      </c>
      <c r="D7895">
        <v>1</v>
      </c>
      <c r="E7895" t="s">
        <v>17127</v>
      </c>
      <c r="F7895" t="s">
        <v>13610</v>
      </c>
      <c r="G7895" t="s">
        <v>4</v>
      </c>
      <c r="H7895" t="s">
        <v>17128</v>
      </c>
      <c r="I7895" s="2">
        <v>10756.4</v>
      </c>
      <c r="J7895" s="5"/>
      <c r="L7895" s="5"/>
      <c r="M7895" s="2">
        <f t="shared" si="123"/>
        <v>-81164.819999996878</v>
      </c>
      <c r="P7895"/>
    </row>
    <row r="7896" spans="1:16" hidden="1">
      <c r="A7896" t="s">
        <v>17137</v>
      </c>
      <c r="B7896" s="1">
        <v>42161</v>
      </c>
      <c r="C7896" t="s">
        <v>17151</v>
      </c>
      <c r="D7896">
        <v>2</v>
      </c>
      <c r="E7896" t="s">
        <v>17152</v>
      </c>
      <c r="F7896" t="s">
        <v>7054</v>
      </c>
      <c r="G7896" t="s">
        <v>4</v>
      </c>
      <c r="H7896" t="s">
        <v>15173</v>
      </c>
      <c r="I7896" s="2">
        <v>1025</v>
      </c>
      <c r="J7896" s="5"/>
      <c r="L7896" s="5"/>
      <c r="M7896" s="2">
        <f t="shared" si="123"/>
        <v>-80139.819999996878</v>
      </c>
      <c r="P7896"/>
    </row>
    <row r="7897" spans="1:16" hidden="1">
      <c r="A7897" t="s">
        <v>17159</v>
      </c>
      <c r="B7897" s="1">
        <v>42161</v>
      </c>
      <c r="C7897" t="s">
        <v>17174</v>
      </c>
      <c r="D7897">
        <v>2</v>
      </c>
      <c r="E7897" t="s">
        <v>17175</v>
      </c>
      <c r="F7897" t="s">
        <v>7054</v>
      </c>
      <c r="G7897" t="s">
        <v>4</v>
      </c>
      <c r="H7897" t="s">
        <v>17176</v>
      </c>
      <c r="I7897" s="2">
        <v>1025</v>
      </c>
      <c r="J7897" s="5"/>
      <c r="L7897" s="5"/>
      <c r="M7897" s="2">
        <f t="shared" si="123"/>
        <v>-79114.819999996878</v>
      </c>
      <c r="P7897"/>
    </row>
    <row r="7898" spans="1:16" hidden="1">
      <c r="A7898" t="s">
        <v>17186</v>
      </c>
      <c r="B7898" s="1">
        <v>42161</v>
      </c>
      <c r="C7898" t="s">
        <v>17204</v>
      </c>
      <c r="D7898">
        <v>2</v>
      </c>
      <c r="E7898" t="s">
        <v>17205</v>
      </c>
      <c r="F7898" t="s">
        <v>7054</v>
      </c>
      <c r="G7898" t="s">
        <v>4</v>
      </c>
      <c r="H7898" t="s">
        <v>2105</v>
      </c>
      <c r="I7898" s="2">
        <v>2989.99</v>
      </c>
      <c r="J7898" s="5"/>
      <c r="L7898" s="5"/>
      <c r="M7898" s="2">
        <f t="shared" si="123"/>
        <v>-76124.829999996873</v>
      </c>
      <c r="P7898"/>
    </row>
    <row r="7899" spans="1:16" hidden="1">
      <c r="A7899" t="s">
        <v>17213</v>
      </c>
      <c r="B7899" s="1">
        <v>42161</v>
      </c>
      <c r="C7899" t="s">
        <v>2275</v>
      </c>
      <c r="D7899">
        <v>2</v>
      </c>
      <c r="E7899" t="s">
        <v>17224</v>
      </c>
      <c r="F7899" t="s">
        <v>7054</v>
      </c>
      <c r="G7899" t="s">
        <v>4</v>
      </c>
      <c r="H7899" t="s">
        <v>2277</v>
      </c>
      <c r="I7899" s="2">
        <v>70.180000000000007</v>
      </c>
      <c r="J7899" s="5"/>
      <c r="L7899" s="5"/>
      <c r="M7899" s="2">
        <f t="shared" si="123"/>
        <v>-76054.64999999688</v>
      </c>
      <c r="P7899"/>
    </row>
    <row r="7900" spans="1:16" hidden="1">
      <c r="A7900" t="s">
        <v>17234</v>
      </c>
      <c r="B7900" s="1">
        <v>42161</v>
      </c>
      <c r="C7900" t="s">
        <v>17249</v>
      </c>
      <c r="D7900">
        <v>1</v>
      </c>
      <c r="E7900" t="s">
        <v>17250</v>
      </c>
      <c r="F7900" t="s">
        <v>13565</v>
      </c>
      <c r="G7900" t="s">
        <v>4</v>
      </c>
      <c r="H7900" t="s">
        <v>17251</v>
      </c>
      <c r="I7900" s="2">
        <v>50000</v>
      </c>
      <c r="J7900" s="5"/>
      <c r="L7900" s="5"/>
      <c r="M7900" s="2">
        <f t="shared" si="123"/>
        <v>-26054.64999999688</v>
      </c>
      <c r="P7900"/>
    </row>
    <row r="7901" spans="1:16" hidden="1">
      <c r="A7901" t="s">
        <v>17259</v>
      </c>
      <c r="B7901" s="1">
        <v>42161</v>
      </c>
      <c r="C7901" t="s">
        <v>6</v>
      </c>
      <c r="D7901">
        <v>1</v>
      </c>
      <c r="E7901" t="s">
        <v>17269</v>
      </c>
      <c r="F7901" t="s">
        <v>13610</v>
      </c>
      <c r="G7901" t="s">
        <v>4</v>
      </c>
      <c r="H7901" t="s">
        <v>275</v>
      </c>
      <c r="I7901" s="2">
        <v>8665.99</v>
      </c>
      <c r="J7901" s="5"/>
      <c r="L7901" s="5"/>
      <c r="M7901" s="2">
        <f t="shared" si="123"/>
        <v>-17388.659999996882</v>
      </c>
      <c r="P7901"/>
    </row>
    <row r="7902" spans="1:16" hidden="1">
      <c r="A7902" t="s">
        <v>17280</v>
      </c>
      <c r="B7902" s="1">
        <v>42161</v>
      </c>
      <c r="C7902" t="s">
        <v>17292</v>
      </c>
      <c r="D7902">
        <v>2</v>
      </c>
      <c r="E7902" t="s">
        <v>17293</v>
      </c>
      <c r="F7902" t="s">
        <v>7054</v>
      </c>
      <c r="G7902" t="s">
        <v>4</v>
      </c>
      <c r="H7902" t="s">
        <v>17294</v>
      </c>
      <c r="I7902" s="2">
        <v>1025</v>
      </c>
      <c r="J7902" s="5"/>
      <c r="L7902" s="5"/>
      <c r="M7902" s="2">
        <f t="shared" si="123"/>
        <v>-16363.659999996882</v>
      </c>
      <c r="P7902"/>
    </row>
    <row r="7903" spans="1:16" hidden="1">
      <c r="A7903" t="s">
        <v>17304</v>
      </c>
      <c r="B7903" s="1">
        <v>42161</v>
      </c>
      <c r="C7903" t="s">
        <v>2327</v>
      </c>
      <c r="D7903">
        <v>2</v>
      </c>
      <c r="E7903" t="s">
        <v>17317</v>
      </c>
      <c r="F7903" t="s">
        <v>7054</v>
      </c>
      <c r="G7903" t="s">
        <v>4</v>
      </c>
      <c r="H7903" t="s">
        <v>2329</v>
      </c>
      <c r="I7903" s="2">
        <v>1840</v>
      </c>
      <c r="J7903" s="5"/>
      <c r="L7903" s="5"/>
      <c r="M7903" s="2">
        <f t="shared" si="123"/>
        <v>-14523.659999996882</v>
      </c>
      <c r="P7903"/>
    </row>
    <row r="7904" spans="1:16" hidden="1">
      <c r="A7904" t="s">
        <v>17328</v>
      </c>
      <c r="B7904" s="1">
        <v>42161</v>
      </c>
      <c r="C7904" t="s">
        <v>2327</v>
      </c>
      <c r="D7904">
        <v>2</v>
      </c>
      <c r="E7904" t="s">
        <v>17336</v>
      </c>
      <c r="F7904" t="s">
        <v>7054</v>
      </c>
      <c r="G7904" t="s">
        <v>4</v>
      </c>
      <c r="H7904" t="s">
        <v>11148</v>
      </c>
      <c r="I7904" s="2">
        <v>1840</v>
      </c>
      <c r="J7904" s="5"/>
      <c r="L7904" s="5"/>
      <c r="M7904" s="2">
        <f t="shared" si="123"/>
        <v>-12683.659999996882</v>
      </c>
      <c r="P7904"/>
    </row>
    <row r="7905" spans="1:16" hidden="1">
      <c r="A7905" t="s">
        <v>17348</v>
      </c>
      <c r="B7905" s="1">
        <v>42161</v>
      </c>
      <c r="C7905" t="s">
        <v>17359</v>
      </c>
      <c r="D7905">
        <v>1</v>
      </c>
      <c r="E7905" t="s">
        <v>17360</v>
      </c>
      <c r="F7905" t="s">
        <v>14703</v>
      </c>
      <c r="G7905" t="s">
        <v>4</v>
      </c>
      <c r="H7905" t="s">
        <v>2340</v>
      </c>
      <c r="I7905" s="2">
        <v>175</v>
      </c>
      <c r="J7905" s="5"/>
      <c r="L7905" s="5"/>
      <c r="M7905" s="2">
        <f t="shared" si="123"/>
        <v>-12508.659999996882</v>
      </c>
      <c r="P7905"/>
    </row>
    <row r="7906" spans="1:16" hidden="1">
      <c r="A7906" t="s">
        <v>17373</v>
      </c>
      <c r="B7906" s="1">
        <v>42161</v>
      </c>
      <c r="C7906" t="s">
        <v>17382</v>
      </c>
      <c r="D7906">
        <v>2</v>
      </c>
      <c r="E7906" t="s">
        <v>17383</v>
      </c>
      <c r="F7906" t="s">
        <v>7054</v>
      </c>
      <c r="G7906" t="s">
        <v>4</v>
      </c>
      <c r="H7906" t="s">
        <v>17384</v>
      </c>
      <c r="I7906" s="2">
        <v>3030</v>
      </c>
      <c r="J7906" s="5"/>
      <c r="L7906" s="5"/>
      <c r="M7906" s="2">
        <f t="shared" si="123"/>
        <v>-9478.6599999968821</v>
      </c>
      <c r="P7906"/>
    </row>
    <row r="7907" spans="1:16" hidden="1">
      <c r="A7907" t="s">
        <v>17400</v>
      </c>
      <c r="B7907" s="1">
        <v>42161</v>
      </c>
      <c r="C7907" t="s">
        <v>1802</v>
      </c>
      <c r="D7907">
        <v>2</v>
      </c>
      <c r="E7907" t="s">
        <v>17412</v>
      </c>
      <c r="F7907" t="s">
        <v>13559</v>
      </c>
      <c r="G7907" t="s">
        <v>479</v>
      </c>
      <c r="H7907" t="s">
        <v>1197</v>
      </c>
      <c r="I7907" s="2">
        <v>244.04</v>
      </c>
      <c r="J7907" s="5"/>
      <c r="L7907" s="5"/>
      <c r="M7907" s="2">
        <f t="shared" si="123"/>
        <v>-9234.6199999968812</v>
      </c>
      <c r="P7907"/>
    </row>
    <row r="7908" spans="1:16" hidden="1">
      <c r="A7908" t="s">
        <v>17425</v>
      </c>
      <c r="B7908" s="1">
        <v>42161</v>
      </c>
      <c r="C7908" t="s">
        <v>17436</v>
      </c>
      <c r="D7908">
        <v>2</v>
      </c>
      <c r="E7908" t="s">
        <v>17437</v>
      </c>
      <c r="F7908" t="s">
        <v>7054</v>
      </c>
      <c r="G7908" t="s">
        <v>4</v>
      </c>
      <c r="H7908" t="s">
        <v>2351</v>
      </c>
      <c r="I7908" s="2">
        <v>1025</v>
      </c>
      <c r="J7908" s="5"/>
      <c r="L7908" s="5"/>
      <c r="M7908" s="2">
        <f t="shared" si="123"/>
        <v>-8209.6199999968812</v>
      </c>
      <c r="P7908"/>
    </row>
    <row r="7909" spans="1:16" hidden="1">
      <c r="A7909" t="s">
        <v>17449</v>
      </c>
      <c r="B7909" s="1">
        <v>42161</v>
      </c>
      <c r="C7909" t="s">
        <v>17464</v>
      </c>
      <c r="D7909">
        <v>2</v>
      </c>
      <c r="E7909" t="s">
        <v>17465</v>
      </c>
      <c r="F7909" t="s">
        <v>7054</v>
      </c>
      <c r="G7909" t="s">
        <v>4</v>
      </c>
      <c r="H7909" t="s">
        <v>17466</v>
      </c>
      <c r="I7909" s="2">
        <v>1025</v>
      </c>
      <c r="J7909" s="5"/>
      <c r="L7909" s="5"/>
      <c r="M7909" s="2">
        <f t="shared" si="123"/>
        <v>-7184.6199999968812</v>
      </c>
      <c r="P7909"/>
    </row>
    <row r="7910" spans="1:16" hidden="1">
      <c r="A7910" t="s">
        <v>17478</v>
      </c>
      <c r="B7910" s="1">
        <v>42161</v>
      </c>
      <c r="C7910" t="s">
        <v>17489</v>
      </c>
      <c r="D7910">
        <v>2</v>
      </c>
      <c r="E7910" t="s">
        <v>17490</v>
      </c>
      <c r="F7910" t="s">
        <v>7054</v>
      </c>
      <c r="G7910" t="s">
        <v>4</v>
      </c>
      <c r="H7910" t="s">
        <v>5430</v>
      </c>
      <c r="I7910" s="2">
        <v>3030</v>
      </c>
      <c r="J7910" s="5">
        <v>16</v>
      </c>
      <c r="L7910" s="5"/>
      <c r="M7910" s="2">
        <f t="shared" si="123"/>
        <v>-4154.6199999968812</v>
      </c>
      <c r="P7910"/>
    </row>
    <row r="7911" spans="1:16" hidden="1">
      <c r="A7911" t="s">
        <v>17507</v>
      </c>
      <c r="B7911" s="1">
        <v>42161</v>
      </c>
      <c r="C7911" t="s">
        <v>17515</v>
      </c>
      <c r="D7911">
        <v>2</v>
      </c>
      <c r="E7911" t="s">
        <v>17516</v>
      </c>
      <c r="F7911" t="s">
        <v>7054</v>
      </c>
      <c r="G7911" t="s">
        <v>4</v>
      </c>
      <c r="H7911" t="s">
        <v>2387</v>
      </c>
      <c r="I7911" s="2">
        <v>1025</v>
      </c>
      <c r="J7911" s="5"/>
      <c r="L7911" s="5"/>
      <c r="M7911" s="2">
        <f t="shared" si="123"/>
        <v>-3129.6199999968812</v>
      </c>
      <c r="P7911"/>
    </row>
    <row r="7912" spans="1:16" hidden="1">
      <c r="A7912" t="s">
        <v>17530</v>
      </c>
      <c r="B7912" s="1">
        <v>42161</v>
      </c>
      <c r="C7912" t="s">
        <v>17539</v>
      </c>
      <c r="D7912">
        <v>2</v>
      </c>
      <c r="E7912" t="s">
        <v>17540</v>
      </c>
      <c r="F7912" t="s">
        <v>7054</v>
      </c>
      <c r="G7912" t="s">
        <v>4</v>
      </c>
      <c r="H7912" t="s">
        <v>2377</v>
      </c>
      <c r="I7912" s="2">
        <v>1840</v>
      </c>
      <c r="J7912" s="5"/>
      <c r="L7912" s="5"/>
      <c r="M7912" s="2">
        <f t="shared" si="123"/>
        <v>-1289.6199999968812</v>
      </c>
      <c r="P7912"/>
    </row>
    <row r="7913" spans="1:16" hidden="1">
      <c r="A7913" t="s">
        <v>17557</v>
      </c>
      <c r="B7913" s="1">
        <v>42161</v>
      </c>
      <c r="C7913" t="s">
        <v>17566</v>
      </c>
      <c r="D7913">
        <v>2</v>
      </c>
      <c r="E7913" t="s">
        <v>17567</v>
      </c>
      <c r="F7913" t="s">
        <v>7054</v>
      </c>
      <c r="G7913" t="s">
        <v>4</v>
      </c>
      <c r="H7913" t="s">
        <v>17568</v>
      </c>
      <c r="I7913" s="2">
        <v>1025</v>
      </c>
      <c r="J7913" s="5"/>
      <c r="L7913" s="5"/>
      <c r="M7913" s="2">
        <f t="shared" si="123"/>
        <v>-264.61999999688123</v>
      </c>
      <c r="P7913"/>
    </row>
    <row r="7914" spans="1:16" hidden="1">
      <c r="A7914" t="s">
        <v>17586</v>
      </c>
      <c r="B7914" s="1">
        <v>42161</v>
      </c>
      <c r="C7914" t="s">
        <v>17595</v>
      </c>
      <c r="D7914">
        <v>2</v>
      </c>
      <c r="E7914" t="s">
        <v>17596</v>
      </c>
      <c r="F7914" t="s">
        <v>7054</v>
      </c>
      <c r="G7914" t="s">
        <v>4</v>
      </c>
      <c r="H7914" t="s">
        <v>2049</v>
      </c>
      <c r="I7914" s="2">
        <v>1025</v>
      </c>
      <c r="J7914" s="5"/>
      <c r="L7914" s="5"/>
      <c r="M7914" s="2">
        <f t="shared" si="123"/>
        <v>760.38000000311877</v>
      </c>
      <c r="P7914"/>
    </row>
    <row r="7915" spans="1:16" hidden="1">
      <c r="A7915" t="s">
        <v>17615</v>
      </c>
      <c r="B7915" s="1">
        <v>42161</v>
      </c>
      <c r="C7915" t="s">
        <v>17623</v>
      </c>
      <c r="D7915">
        <v>2</v>
      </c>
      <c r="E7915" t="s">
        <v>17624</v>
      </c>
      <c r="F7915" t="s">
        <v>7054</v>
      </c>
      <c r="G7915" t="s">
        <v>4</v>
      </c>
      <c r="H7915" t="s">
        <v>17625</v>
      </c>
      <c r="I7915" s="2">
        <v>4099.99</v>
      </c>
      <c r="J7915" s="5"/>
      <c r="L7915" s="5"/>
      <c r="M7915" s="2">
        <f t="shared" si="123"/>
        <v>4860.3700000031185</v>
      </c>
      <c r="O7915" s="3">
        <f>+N7916+O7916</f>
        <v>-574.8999999999894</v>
      </c>
      <c r="P7915"/>
    </row>
    <row r="7916" spans="1:16" hidden="1">
      <c r="A7916" t="s">
        <v>17642</v>
      </c>
      <c r="B7916" s="1">
        <v>42161</v>
      </c>
      <c r="C7916" t="s">
        <v>17647</v>
      </c>
      <c r="D7916">
        <v>2</v>
      </c>
      <c r="E7916" t="s">
        <v>17648</v>
      </c>
      <c r="F7916" t="s">
        <v>7054</v>
      </c>
      <c r="G7916" t="s">
        <v>4</v>
      </c>
      <c r="H7916" t="s">
        <v>17128</v>
      </c>
      <c r="I7916" s="2">
        <v>1840</v>
      </c>
      <c r="J7916" s="5"/>
      <c r="L7916" s="5"/>
      <c r="M7916" s="2">
        <f t="shared" si="123"/>
        <v>6700.3700000031185</v>
      </c>
      <c r="N7916" s="3">
        <f>+M7867-M7916</f>
        <v>-389.34999999998945</v>
      </c>
      <c r="O7916" s="3">
        <f>-K7868</f>
        <v>-185.55</v>
      </c>
      <c r="P7916"/>
    </row>
    <row r="7917" spans="1:16" hidden="1">
      <c r="A7917" s="35" t="s">
        <v>2430</v>
      </c>
      <c r="B7917" s="36">
        <v>42162</v>
      </c>
      <c r="C7917" s="35" t="s">
        <v>195</v>
      </c>
      <c r="D7917" s="35">
        <v>1</v>
      </c>
      <c r="E7917" s="35" t="s">
        <v>2431</v>
      </c>
      <c r="F7917" s="35" t="s">
        <v>13</v>
      </c>
      <c r="G7917" s="35" t="s">
        <v>20</v>
      </c>
      <c r="H7917" s="35" t="s">
        <v>195</v>
      </c>
      <c r="I7917" s="11"/>
      <c r="J7917" s="12"/>
      <c r="K7917" s="11">
        <v>5000</v>
      </c>
      <c r="L7917" s="12"/>
      <c r="M7917" s="11">
        <f t="shared" si="123"/>
        <v>1700.3700000031185</v>
      </c>
      <c r="P7917"/>
    </row>
    <row r="7918" spans="1:16" hidden="1">
      <c r="A7918" t="s">
        <v>2435</v>
      </c>
      <c r="B7918" s="1">
        <v>42162</v>
      </c>
      <c r="C7918" t="s">
        <v>200</v>
      </c>
      <c r="D7918">
        <v>1</v>
      </c>
      <c r="E7918" t="s">
        <v>2437</v>
      </c>
      <c r="F7918" t="s">
        <v>16</v>
      </c>
      <c r="G7918" t="s">
        <v>20</v>
      </c>
      <c r="H7918" t="s">
        <v>200</v>
      </c>
      <c r="J7918" s="5"/>
      <c r="K7918" s="2">
        <v>20000</v>
      </c>
      <c r="L7918" s="5"/>
      <c r="M7918" s="2">
        <f t="shared" si="123"/>
        <v>-18299.629999996883</v>
      </c>
      <c r="P7918"/>
    </row>
    <row r="7919" spans="1:16" hidden="1">
      <c r="A7919" t="s">
        <v>17665</v>
      </c>
      <c r="B7919" s="1">
        <v>42162</v>
      </c>
      <c r="C7919" t="s">
        <v>6</v>
      </c>
      <c r="D7919">
        <v>1</v>
      </c>
      <c r="E7919" t="s">
        <v>17685</v>
      </c>
      <c r="F7919" t="s">
        <v>13565</v>
      </c>
      <c r="G7919" t="s">
        <v>20</v>
      </c>
      <c r="H7919" t="s">
        <v>11671</v>
      </c>
      <c r="I7919" s="2">
        <v>5000</v>
      </c>
      <c r="J7919" s="5"/>
      <c r="L7919" s="5"/>
      <c r="M7919" s="2">
        <f t="shared" si="123"/>
        <v>-13299.629999996883</v>
      </c>
      <c r="P7919"/>
    </row>
    <row r="7920" spans="1:16" hidden="1">
      <c r="A7920" t="s">
        <v>17690</v>
      </c>
      <c r="B7920" s="1">
        <v>42162</v>
      </c>
      <c r="C7920" t="s">
        <v>17707</v>
      </c>
      <c r="D7920">
        <v>1</v>
      </c>
      <c r="E7920" t="s">
        <v>17708</v>
      </c>
      <c r="F7920" t="s">
        <v>13565</v>
      </c>
      <c r="G7920" t="s">
        <v>20</v>
      </c>
      <c r="H7920" t="s">
        <v>17709</v>
      </c>
      <c r="I7920" s="2">
        <v>20000</v>
      </c>
      <c r="J7920" s="5"/>
      <c r="L7920" s="5"/>
      <c r="M7920" s="2">
        <f t="shared" si="123"/>
        <v>6700.3700000031167</v>
      </c>
      <c r="P7920"/>
    </row>
    <row r="7921" spans="1:16" hidden="1">
      <c r="A7921" s="35" t="s">
        <v>2442</v>
      </c>
      <c r="B7921" s="36">
        <v>42163</v>
      </c>
      <c r="C7921" s="35" t="s">
        <v>11</v>
      </c>
      <c r="D7921" s="35">
        <v>1</v>
      </c>
      <c r="E7921" s="35" t="s">
        <v>2449</v>
      </c>
      <c r="F7921" s="35" t="s">
        <v>13</v>
      </c>
      <c r="G7921" s="35" t="s">
        <v>4</v>
      </c>
      <c r="H7921" s="35" t="s">
        <v>2450</v>
      </c>
      <c r="I7921" s="11"/>
      <c r="J7921" s="12"/>
      <c r="K7921" s="11">
        <v>79200</v>
      </c>
      <c r="L7921" s="12"/>
      <c r="M7921" s="11">
        <f t="shared" si="123"/>
        <v>-72499.629999996891</v>
      </c>
      <c r="P7921"/>
    </row>
    <row r="7922" spans="1:16" hidden="1">
      <c r="A7922" t="s">
        <v>2451</v>
      </c>
      <c r="B7922" s="1">
        <v>42163</v>
      </c>
      <c r="C7922" t="s">
        <v>6</v>
      </c>
      <c r="D7922">
        <v>1</v>
      </c>
      <c r="E7922" t="s">
        <v>2459</v>
      </c>
      <c r="F7922" t="s">
        <v>29</v>
      </c>
      <c r="G7922" t="s">
        <v>4</v>
      </c>
      <c r="H7922" t="s">
        <v>2460</v>
      </c>
      <c r="I7922" s="2">
        <v>1412.58</v>
      </c>
      <c r="J7922" s="5"/>
      <c r="L7922" s="5"/>
      <c r="M7922" s="2">
        <f t="shared" si="123"/>
        <v>-71087.049999996889</v>
      </c>
      <c r="P7922"/>
    </row>
    <row r="7923" spans="1:16" hidden="1">
      <c r="A7923" t="s">
        <v>2463</v>
      </c>
      <c r="B7923" s="1">
        <v>42163</v>
      </c>
      <c r="C7923" t="s">
        <v>1</v>
      </c>
      <c r="D7923">
        <v>1</v>
      </c>
      <c r="E7923" t="s">
        <v>2465</v>
      </c>
      <c r="F7923" t="s">
        <v>16</v>
      </c>
      <c r="G7923" t="s">
        <v>4</v>
      </c>
      <c r="H7923" t="s">
        <v>2466</v>
      </c>
      <c r="J7923" s="5"/>
      <c r="K7923" s="2">
        <v>4356</v>
      </c>
      <c r="L7923" s="5"/>
      <c r="M7923" s="2">
        <f t="shared" si="123"/>
        <v>-75443.049999996889</v>
      </c>
      <c r="P7923"/>
    </row>
    <row r="7924" spans="1:16" hidden="1">
      <c r="A7924" t="s">
        <v>2503</v>
      </c>
      <c r="B7924" s="1">
        <v>42163</v>
      </c>
      <c r="C7924" t="s">
        <v>1419</v>
      </c>
      <c r="D7924">
        <v>2</v>
      </c>
      <c r="E7924" t="s">
        <v>2512</v>
      </c>
      <c r="F7924" t="s">
        <v>312</v>
      </c>
      <c r="G7924" t="s">
        <v>479</v>
      </c>
      <c r="H7924" t="s">
        <v>2079</v>
      </c>
      <c r="J7924" s="5"/>
      <c r="K7924" s="119">
        <v>574.9</v>
      </c>
      <c r="L7924" s="5" t="s">
        <v>36333</v>
      </c>
      <c r="M7924" s="2">
        <f t="shared" si="123"/>
        <v>-76017.949999996883</v>
      </c>
      <c r="N7924" s="94" t="s">
        <v>36479</v>
      </c>
      <c r="P7924"/>
    </row>
    <row r="7925" spans="1:16" hidden="1">
      <c r="A7925" t="s">
        <v>2516</v>
      </c>
      <c r="B7925" s="1">
        <v>42163</v>
      </c>
      <c r="C7925" t="s">
        <v>11</v>
      </c>
      <c r="D7925">
        <v>1</v>
      </c>
      <c r="E7925" t="s">
        <v>2519</v>
      </c>
      <c r="F7925" t="s">
        <v>13</v>
      </c>
      <c r="G7925" t="s">
        <v>4</v>
      </c>
      <c r="H7925" t="s">
        <v>2520</v>
      </c>
      <c r="J7925" s="5"/>
      <c r="K7925" s="2">
        <v>1225</v>
      </c>
      <c r="L7925" s="5"/>
      <c r="M7925" s="2">
        <f t="shared" si="123"/>
        <v>-77242.949999996883</v>
      </c>
      <c r="P7925"/>
    </row>
    <row r="7926" spans="1:16" hidden="1">
      <c r="A7926" t="s">
        <v>2523</v>
      </c>
      <c r="B7926" s="1">
        <v>42163</v>
      </c>
      <c r="C7926" t="s">
        <v>11</v>
      </c>
      <c r="D7926">
        <v>1</v>
      </c>
      <c r="E7926" t="s">
        <v>2530</v>
      </c>
      <c r="F7926" t="s">
        <v>13</v>
      </c>
      <c r="G7926" t="s">
        <v>4</v>
      </c>
      <c r="H7926" t="s">
        <v>14</v>
      </c>
      <c r="J7926" s="5"/>
      <c r="K7926" s="2">
        <v>3000</v>
      </c>
      <c r="L7926" s="5"/>
      <c r="M7926" s="2">
        <f t="shared" si="123"/>
        <v>-80242.949999996883</v>
      </c>
      <c r="P7926"/>
    </row>
    <row r="7927" spans="1:16" hidden="1">
      <c r="A7927" t="s">
        <v>2531</v>
      </c>
      <c r="B7927" s="1">
        <v>42163</v>
      </c>
      <c r="C7927" t="s">
        <v>11</v>
      </c>
      <c r="D7927">
        <v>1</v>
      </c>
      <c r="E7927" t="s">
        <v>2535</v>
      </c>
      <c r="F7927" t="s">
        <v>13</v>
      </c>
      <c r="G7927" t="s">
        <v>4</v>
      </c>
      <c r="H7927" t="s">
        <v>14</v>
      </c>
      <c r="J7927" s="5"/>
      <c r="K7927" s="2">
        <v>3000</v>
      </c>
      <c r="L7927" s="5"/>
      <c r="M7927" s="2">
        <f t="shared" si="123"/>
        <v>-83242.949999996883</v>
      </c>
      <c r="P7927"/>
    </row>
    <row r="7928" spans="1:16" hidden="1">
      <c r="A7928" t="s">
        <v>2536</v>
      </c>
      <c r="B7928" s="1">
        <v>42163</v>
      </c>
      <c r="C7928" t="s">
        <v>1</v>
      </c>
      <c r="D7928">
        <v>1</v>
      </c>
      <c r="E7928" t="s">
        <v>2546</v>
      </c>
      <c r="F7928" t="s">
        <v>13</v>
      </c>
      <c r="G7928" t="s">
        <v>4</v>
      </c>
      <c r="H7928" t="s">
        <v>2547</v>
      </c>
      <c r="J7928" s="5"/>
      <c r="K7928" s="2">
        <v>342700</v>
      </c>
      <c r="L7928" s="5"/>
      <c r="M7928" s="2">
        <f t="shared" si="123"/>
        <v>-425942.94999999687</v>
      </c>
      <c r="P7928"/>
    </row>
    <row r="7929" spans="1:16" hidden="1">
      <c r="A7929" t="s">
        <v>2548</v>
      </c>
      <c r="B7929" s="1">
        <v>42163</v>
      </c>
      <c r="C7929" t="s">
        <v>6</v>
      </c>
      <c r="D7929">
        <v>1</v>
      </c>
      <c r="E7929" t="s">
        <v>2558</v>
      </c>
      <c r="F7929" t="s">
        <v>29</v>
      </c>
      <c r="G7929" t="s">
        <v>4</v>
      </c>
      <c r="H7929" t="s">
        <v>2559</v>
      </c>
      <c r="I7929" s="2">
        <v>332.82</v>
      </c>
      <c r="J7929" s="5"/>
      <c r="L7929" s="5"/>
      <c r="M7929" s="2">
        <f t="shared" si="123"/>
        <v>-425610.12999999686</v>
      </c>
      <c r="P7929"/>
    </row>
    <row r="7930" spans="1:16" hidden="1">
      <c r="A7930" t="s">
        <v>2560</v>
      </c>
      <c r="B7930" s="1">
        <v>42163</v>
      </c>
      <c r="C7930" t="s">
        <v>6</v>
      </c>
      <c r="D7930">
        <v>1</v>
      </c>
      <c r="E7930" t="s">
        <v>2568</v>
      </c>
      <c r="F7930" t="s">
        <v>29</v>
      </c>
      <c r="G7930" t="s">
        <v>4</v>
      </c>
      <c r="H7930" t="s">
        <v>2569</v>
      </c>
      <c r="I7930" s="2">
        <v>637.25</v>
      </c>
      <c r="J7930" s="5"/>
      <c r="L7930" s="5"/>
      <c r="M7930" s="2">
        <f t="shared" si="123"/>
        <v>-424972.87999999686</v>
      </c>
      <c r="P7930"/>
    </row>
    <row r="7931" spans="1:16" hidden="1">
      <c r="A7931" t="s">
        <v>2620</v>
      </c>
      <c r="B7931" s="1">
        <v>42163</v>
      </c>
      <c r="C7931" t="s">
        <v>1</v>
      </c>
      <c r="D7931">
        <v>1</v>
      </c>
      <c r="E7931" t="s">
        <v>2629</v>
      </c>
      <c r="F7931" t="s">
        <v>228</v>
      </c>
      <c r="G7931" t="s">
        <v>4</v>
      </c>
      <c r="H7931" t="s">
        <v>2630</v>
      </c>
      <c r="J7931" s="5"/>
      <c r="K7931" s="2">
        <v>5000</v>
      </c>
      <c r="L7931" s="5"/>
      <c r="M7931" s="2">
        <f t="shared" si="123"/>
        <v>-429972.87999999686</v>
      </c>
      <c r="P7931"/>
    </row>
    <row r="7932" spans="1:16" hidden="1">
      <c r="A7932" t="s">
        <v>2639</v>
      </c>
      <c r="B7932" s="1">
        <v>42163</v>
      </c>
      <c r="C7932" t="s">
        <v>18</v>
      </c>
      <c r="D7932">
        <v>1</v>
      </c>
      <c r="E7932" t="s">
        <v>2643</v>
      </c>
      <c r="F7932" t="s">
        <v>13</v>
      </c>
      <c r="G7932" t="s">
        <v>4</v>
      </c>
      <c r="H7932" t="s">
        <v>2644</v>
      </c>
      <c r="J7932" s="5"/>
      <c r="K7932" s="2">
        <v>20000</v>
      </c>
      <c r="L7932" s="5"/>
      <c r="M7932" s="2">
        <f t="shared" si="123"/>
        <v>-449972.87999999686</v>
      </c>
      <c r="P7932"/>
    </row>
    <row r="7933" spans="1:16" hidden="1">
      <c r="A7933" t="s">
        <v>2760</v>
      </c>
      <c r="B7933" s="1">
        <v>42163</v>
      </c>
      <c r="C7933" t="s">
        <v>6</v>
      </c>
      <c r="D7933">
        <v>1</v>
      </c>
      <c r="E7933" t="s">
        <v>2767</v>
      </c>
      <c r="F7933" t="s">
        <v>29</v>
      </c>
      <c r="G7933" t="s">
        <v>4</v>
      </c>
      <c r="H7933" t="s">
        <v>2768</v>
      </c>
      <c r="I7933" s="2">
        <v>247.67</v>
      </c>
      <c r="J7933" s="5"/>
      <c r="L7933" s="5"/>
      <c r="M7933" s="2">
        <f t="shared" si="123"/>
        <v>-449725.20999999688</v>
      </c>
      <c r="P7933"/>
    </row>
    <row r="7934" spans="1:16" hidden="1">
      <c r="A7934" t="s">
        <v>2771</v>
      </c>
      <c r="B7934" s="1">
        <v>42163</v>
      </c>
      <c r="C7934" t="s">
        <v>11</v>
      </c>
      <c r="D7934">
        <v>1</v>
      </c>
      <c r="E7934" t="s">
        <v>2775</v>
      </c>
      <c r="F7934" t="s">
        <v>13</v>
      </c>
      <c r="G7934" t="s">
        <v>4</v>
      </c>
      <c r="H7934" t="s">
        <v>2776</v>
      </c>
      <c r="J7934" s="5"/>
      <c r="K7934" s="2">
        <v>2550</v>
      </c>
      <c r="L7934" s="5"/>
      <c r="M7934" s="2">
        <f t="shared" si="123"/>
        <v>-452275.20999999688</v>
      </c>
      <c r="P7934"/>
    </row>
    <row r="7935" spans="1:16" hidden="1">
      <c r="A7935" t="s">
        <v>2814</v>
      </c>
      <c r="B7935" s="1">
        <v>42163</v>
      </c>
      <c r="C7935" t="s">
        <v>43</v>
      </c>
      <c r="D7935">
        <v>1</v>
      </c>
      <c r="E7935" t="s">
        <v>2819</v>
      </c>
      <c r="F7935" t="s">
        <v>16</v>
      </c>
      <c r="G7935" t="s">
        <v>4</v>
      </c>
      <c r="H7935" t="s">
        <v>444</v>
      </c>
      <c r="J7935" s="5"/>
      <c r="K7935" s="2">
        <v>1025</v>
      </c>
      <c r="L7935" s="5"/>
      <c r="M7935" s="2">
        <f t="shared" si="123"/>
        <v>-453300.20999999688</v>
      </c>
      <c r="P7935"/>
    </row>
    <row r="7936" spans="1:16" hidden="1">
      <c r="A7936" t="s">
        <v>2820</v>
      </c>
      <c r="B7936" s="1">
        <v>42163</v>
      </c>
      <c r="C7936" t="s">
        <v>6</v>
      </c>
      <c r="D7936">
        <v>1</v>
      </c>
      <c r="E7936" t="s">
        <v>2823</v>
      </c>
      <c r="F7936" t="s">
        <v>29</v>
      </c>
      <c r="G7936" t="s">
        <v>4</v>
      </c>
      <c r="H7936" t="s">
        <v>444</v>
      </c>
      <c r="I7936" s="2">
        <v>1151.6500000000001</v>
      </c>
      <c r="J7936" s="5" t="s">
        <v>36333</v>
      </c>
      <c r="L7936" s="5"/>
      <c r="M7936" s="2">
        <f t="shared" si="123"/>
        <v>-452148.55999999685</v>
      </c>
      <c r="N7936" s="3"/>
      <c r="P7936"/>
    </row>
    <row r="7937" spans="1:16" hidden="1">
      <c r="A7937" t="s">
        <v>2831</v>
      </c>
      <c r="B7937" s="1">
        <v>42163</v>
      </c>
      <c r="C7937" t="s">
        <v>43</v>
      </c>
      <c r="D7937">
        <v>1</v>
      </c>
      <c r="E7937" t="s">
        <v>2836</v>
      </c>
      <c r="F7937" t="s">
        <v>16</v>
      </c>
      <c r="G7937" t="s">
        <v>4</v>
      </c>
      <c r="H7937" t="s">
        <v>444</v>
      </c>
      <c r="J7937" s="5"/>
      <c r="K7937" s="2">
        <v>1151.6500000000001</v>
      </c>
      <c r="L7937" s="5" t="s">
        <v>36333</v>
      </c>
      <c r="M7937" s="2">
        <f t="shared" si="123"/>
        <v>-453300.20999999688</v>
      </c>
      <c r="P7937"/>
    </row>
    <row r="7938" spans="1:16" hidden="1">
      <c r="A7938" t="s">
        <v>2837</v>
      </c>
      <c r="B7938" s="1">
        <v>42163</v>
      </c>
      <c r="C7938" t="s">
        <v>11</v>
      </c>
      <c r="D7938">
        <v>1</v>
      </c>
      <c r="E7938" t="s">
        <v>2841</v>
      </c>
      <c r="F7938" t="s">
        <v>228</v>
      </c>
      <c r="G7938" t="s">
        <v>4</v>
      </c>
      <c r="H7938" t="s">
        <v>2842</v>
      </c>
      <c r="J7938" s="5"/>
      <c r="K7938" s="2">
        <v>574.9</v>
      </c>
      <c r="L7938" s="5" t="s">
        <v>36333</v>
      </c>
      <c r="M7938" s="2">
        <f t="shared" si="123"/>
        <v>-453875.1099999969</v>
      </c>
      <c r="P7938"/>
    </row>
    <row r="7939" spans="1:16" hidden="1">
      <c r="A7939" t="s">
        <v>2865</v>
      </c>
      <c r="B7939" s="1">
        <v>42163</v>
      </c>
      <c r="C7939" t="s">
        <v>195</v>
      </c>
      <c r="D7939">
        <v>1</v>
      </c>
      <c r="E7939" t="s">
        <v>2867</v>
      </c>
      <c r="F7939" t="s">
        <v>13</v>
      </c>
      <c r="G7939" t="s">
        <v>4</v>
      </c>
      <c r="H7939" t="s">
        <v>195</v>
      </c>
      <c r="J7939" s="5"/>
      <c r="K7939" s="2">
        <v>3380.01</v>
      </c>
      <c r="L7939" s="5"/>
      <c r="M7939" s="2">
        <f t="shared" si="123"/>
        <v>-457255.11999999691</v>
      </c>
      <c r="P7939"/>
    </row>
    <row r="7940" spans="1:16" hidden="1">
      <c r="A7940" t="s">
        <v>2868</v>
      </c>
      <c r="B7940" s="1">
        <v>42163</v>
      </c>
      <c r="C7940" t="s">
        <v>200</v>
      </c>
      <c r="D7940">
        <v>1</v>
      </c>
      <c r="E7940" t="s">
        <v>2871</v>
      </c>
      <c r="F7940" t="s">
        <v>16</v>
      </c>
      <c r="G7940" t="s">
        <v>4</v>
      </c>
      <c r="H7940" t="s">
        <v>200</v>
      </c>
      <c r="J7940" s="5"/>
      <c r="K7940" s="2">
        <v>1025</v>
      </c>
      <c r="L7940" s="5"/>
      <c r="M7940" s="2">
        <f t="shared" si="123"/>
        <v>-458280.11999999691</v>
      </c>
      <c r="P7940"/>
    </row>
    <row r="7941" spans="1:16" hidden="1">
      <c r="A7941" t="s">
        <v>2874</v>
      </c>
      <c r="B7941" s="1">
        <v>42163</v>
      </c>
      <c r="C7941" t="s">
        <v>18</v>
      </c>
      <c r="D7941">
        <v>1</v>
      </c>
      <c r="E7941" t="s">
        <v>2877</v>
      </c>
      <c r="F7941" t="s">
        <v>13</v>
      </c>
      <c r="G7941" t="s">
        <v>4</v>
      </c>
      <c r="H7941" t="s">
        <v>18</v>
      </c>
      <c r="J7941" s="5"/>
      <c r="K7941" s="2">
        <v>4459.8</v>
      </c>
      <c r="L7941" s="5"/>
      <c r="M7941" s="2">
        <f t="shared" si="123"/>
        <v>-462739.9199999969</v>
      </c>
      <c r="P7941"/>
    </row>
    <row r="7942" spans="1:16" hidden="1">
      <c r="A7942" t="s">
        <v>2915</v>
      </c>
      <c r="B7942" s="1">
        <v>42163</v>
      </c>
      <c r="C7942" t="s">
        <v>11</v>
      </c>
      <c r="D7942">
        <v>1</v>
      </c>
      <c r="E7942" t="s">
        <v>2923</v>
      </c>
      <c r="F7942" t="s">
        <v>13</v>
      </c>
      <c r="G7942" t="s">
        <v>20</v>
      </c>
      <c r="H7942" t="s">
        <v>2924</v>
      </c>
      <c r="J7942" s="5"/>
      <c r="K7942" s="2">
        <v>3030</v>
      </c>
      <c r="L7942" s="5"/>
      <c r="M7942" s="2">
        <f t="shared" si="123"/>
        <v>-465769.9199999969</v>
      </c>
      <c r="P7942"/>
    </row>
    <row r="7943" spans="1:16" hidden="1">
      <c r="A7943" t="s">
        <v>2950</v>
      </c>
      <c r="B7943" s="1">
        <v>42163</v>
      </c>
      <c r="C7943" t="s">
        <v>6</v>
      </c>
      <c r="D7943">
        <v>1</v>
      </c>
      <c r="E7943" t="s">
        <v>2952</v>
      </c>
      <c r="F7943" t="s">
        <v>29</v>
      </c>
      <c r="G7943" t="s">
        <v>20</v>
      </c>
      <c r="H7943" t="s">
        <v>2953</v>
      </c>
      <c r="I7943" s="2">
        <v>379.03</v>
      </c>
      <c r="J7943" s="5"/>
      <c r="L7943" s="5"/>
      <c r="M7943" s="2">
        <f t="shared" si="123"/>
        <v>-465390.88999999687</v>
      </c>
      <c r="P7943"/>
    </row>
    <row r="7944" spans="1:16" hidden="1">
      <c r="A7944" t="s">
        <v>2980</v>
      </c>
      <c r="B7944" s="1">
        <v>42163</v>
      </c>
      <c r="C7944" t="s">
        <v>11</v>
      </c>
      <c r="D7944">
        <v>1</v>
      </c>
      <c r="E7944" t="s">
        <v>2985</v>
      </c>
      <c r="F7944" t="s">
        <v>13</v>
      </c>
      <c r="G7944" t="s">
        <v>20</v>
      </c>
      <c r="H7944" t="s">
        <v>2986</v>
      </c>
      <c r="J7944" s="5"/>
      <c r="K7944" s="2">
        <v>1840</v>
      </c>
      <c r="L7944" s="5"/>
      <c r="M7944" s="2">
        <f t="shared" si="123"/>
        <v>-467230.88999999687</v>
      </c>
      <c r="P7944"/>
    </row>
    <row r="7945" spans="1:16" hidden="1">
      <c r="A7945" t="s">
        <v>3023</v>
      </c>
      <c r="B7945" s="1">
        <v>42163</v>
      </c>
      <c r="C7945" t="s">
        <v>18</v>
      </c>
      <c r="D7945">
        <v>1</v>
      </c>
      <c r="E7945" t="s">
        <v>3030</v>
      </c>
      <c r="F7945" t="s">
        <v>13</v>
      </c>
      <c r="G7945" t="s">
        <v>20</v>
      </c>
      <c r="H7945" t="s">
        <v>18</v>
      </c>
      <c r="J7945" s="5"/>
      <c r="K7945" s="2">
        <v>2686.65</v>
      </c>
      <c r="L7945" s="5"/>
      <c r="M7945" s="2">
        <f t="shared" ref="M7945:M8008" si="124">+M7944+I7945-K7945</f>
        <v>-469917.53999999689</v>
      </c>
      <c r="P7945"/>
    </row>
    <row r="7946" spans="1:16" hidden="1">
      <c r="A7946" t="s">
        <v>3036</v>
      </c>
      <c r="B7946" s="1">
        <v>42163</v>
      </c>
      <c r="C7946" t="s">
        <v>195</v>
      </c>
      <c r="D7946">
        <v>1</v>
      </c>
      <c r="E7946" t="s">
        <v>3041</v>
      </c>
      <c r="F7946" t="s">
        <v>13</v>
      </c>
      <c r="G7946" t="s">
        <v>20</v>
      </c>
      <c r="H7946" t="s">
        <v>195</v>
      </c>
      <c r="J7946" s="5"/>
      <c r="K7946" s="2">
        <v>5480.66</v>
      </c>
      <c r="L7946" s="5"/>
      <c r="M7946" s="2">
        <f t="shared" si="124"/>
        <v>-475398.19999999687</v>
      </c>
      <c r="P7946"/>
    </row>
    <row r="7947" spans="1:16" hidden="1">
      <c r="A7947" t="s">
        <v>3047</v>
      </c>
      <c r="B7947" s="1">
        <v>42163</v>
      </c>
      <c r="C7947" t="s">
        <v>200</v>
      </c>
      <c r="D7947">
        <v>1</v>
      </c>
      <c r="E7947" t="s">
        <v>3050</v>
      </c>
      <c r="F7947" t="s">
        <v>16</v>
      </c>
      <c r="G7947" t="s">
        <v>20</v>
      </c>
      <c r="H7947" t="s">
        <v>200</v>
      </c>
      <c r="J7947" s="5"/>
      <c r="K7947" s="2">
        <v>3240.01</v>
      </c>
      <c r="L7947" s="5"/>
      <c r="M7947" s="2">
        <f t="shared" si="124"/>
        <v>-478638.20999999688</v>
      </c>
      <c r="P7947"/>
    </row>
    <row r="7948" spans="1:16" hidden="1">
      <c r="A7948" t="s">
        <v>17714</v>
      </c>
      <c r="B7948" s="1">
        <v>42163</v>
      </c>
      <c r="C7948" t="s">
        <v>1802</v>
      </c>
      <c r="D7948">
        <v>2</v>
      </c>
      <c r="E7948" t="s">
        <v>17741</v>
      </c>
      <c r="F7948" t="s">
        <v>13559</v>
      </c>
      <c r="G7948" t="s">
        <v>479</v>
      </c>
      <c r="H7948" t="s">
        <v>6640</v>
      </c>
      <c r="J7948" s="5"/>
      <c r="K7948" s="2">
        <v>244.04</v>
      </c>
      <c r="L7948" s="5" t="s">
        <v>36333</v>
      </c>
      <c r="M7948" s="2">
        <f t="shared" si="124"/>
        <v>-478882.24999999686</v>
      </c>
      <c r="P7948"/>
    </row>
    <row r="7949" spans="1:16" hidden="1">
      <c r="A7949" t="s">
        <v>17714</v>
      </c>
      <c r="B7949" s="1">
        <v>42163</v>
      </c>
      <c r="C7949" t="s">
        <v>1802</v>
      </c>
      <c r="D7949">
        <v>2</v>
      </c>
      <c r="E7949" t="s">
        <v>17741</v>
      </c>
      <c r="F7949" t="s">
        <v>13559</v>
      </c>
      <c r="G7949" t="s">
        <v>479</v>
      </c>
      <c r="H7949" t="s">
        <v>6640</v>
      </c>
      <c r="I7949" s="2">
        <v>244.04</v>
      </c>
      <c r="J7949" s="5" t="s">
        <v>36333</v>
      </c>
      <c r="L7949" s="5"/>
      <c r="M7949" s="2">
        <f t="shared" si="124"/>
        <v>-478638.20999999688</v>
      </c>
      <c r="P7949"/>
    </row>
    <row r="7950" spans="1:16" hidden="1">
      <c r="A7950" t="s">
        <v>17742</v>
      </c>
      <c r="B7950" s="1">
        <v>42163</v>
      </c>
      <c r="C7950" t="s">
        <v>1802</v>
      </c>
      <c r="D7950">
        <v>2</v>
      </c>
      <c r="E7950" t="s">
        <v>17764</v>
      </c>
      <c r="F7950" t="s">
        <v>13559</v>
      </c>
      <c r="G7950" t="s">
        <v>479</v>
      </c>
      <c r="H7950" t="s">
        <v>17765</v>
      </c>
      <c r="I7950" s="2">
        <v>192.19</v>
      </c>
      <c r="J7950" s="5"/>
      <c r="L7950" s="5"/>
      <c r="M7950" s="2">
        <f t="shared" si="124"/>
        <v>-478446.01999999688</v>
      </c>
      <c r="P7950"/>
    </row>
    <row r="7951" spans="1:16" hidden="1">
      <c r="A7951" t="s">
        <v>17766</v>
      </c>
      <c r="B7951" s="1">
        <v>42163</v>
      </c>
      <c r="C7951" t="s">
        <v>674</v>
      </c>
      <c r="D7951">
        <v>2</v>
      </c>
      <c r="E7951" t="s">
        <v>17787</v>
      </c>
      <c r="F7951" t="s">
        <v>13559</v>
      </c>
      <c r="G7951" t="s">
        <v>479</v>
      </c>
      <c r="H7951" t="s">
        <v>711</v>
      </c>
      <c r="J7951" s="5"/>
      <c r="K7951" s="2">
        <v>875.57</v>
      </c>
      <c r="L7951" s="5" t="s">
        <v>36333</v>
      </c>
      <c r="M7951" s="2">
        <f t="shared" si="124"/>
        <v>-479321.58999999688</v>
      </c>
      <c r="P7951"/>
    </row>
    <row r="7952" spans="1:16" hidden="1">
      <c r="A7952" t="s">
        <v>17766</v>
      </c>
      <c r="B7952" s="1">
        <v>42163</v>
      </c>
      <c r="C7952" t="s">
        <v>674</v>
      </c>
      <c r="D7952">
        <v>2</v>
      </c>
      <c r="E7952" t="s">
        <v>17787</v>
      </c>
      <c r="F7952" t="s">
        <v>13559</v>
      </c>
      <c r="G7952" t="s">
        <v>479</v>
      </c>
      <c r="H7952" t="s">
        <v>711</v>
      </c>
      <c r="I7952" s="2">
        <v>875.57</v>
      </c>
      <c r="J7952" s="5" t="s">
        <v>36333</v>
      </c>
      <c r="L7952" s="5"/>
      <c r="M7952" s="2">
        <f t="shared" si="124"/>
        <v>-478446.01999999688</v>
      </c>
      <c r="P7952"/>
    </row>
    <row r="7953" spans="1:16" hidden="1">
      <c r="A7953" t="s">
        <v>17788</v>
      </c>
      <c r="B7953" s="1">
        <v>42163</v>
      </c>
      <c r="C7953" t="s">
        <v>1802</v>
      </c>
      <c r="D7953">
        <v>2</v>
      </c>
      <c r="E7953" t="s">
        <v>17806</v>
      </c>
      <c r="F7953" t="s">
        <v>13559</v>
      </c>
      <c r="G7953" t="s">
        <v>479</v>
      </c>
      <c r="H7953" t="s">
        <v>1488</v>
      </c>
      <c r="J7953" s="5"/>
      <c r="K7953" s="2">
        <v>1451.73</v>
      </c>
      <c r="L7953" s="5" t="s">
        <v>36333</v>
      </c>
      <c r="M7953" s="2">
        <f t="shared" si="124"/>
        <v>-479897.74999999686</v>
      </c>
      <c r="P7953"/>
    </row>
    <row r="7954" spans="1:16" hidden="1">
      <c r="A7954" t="s">
        <v>17788</v>
      </c>
      <c r="B7954" s="1">
        <v>42163</v>
      </c>
      <c r="C7954" t="s">
        <v>1802</v>
      </c>
      <c r="D7954">
        <v>2</v>
      </c>
      <c r="E7954" t="s">
        <v>17806</v>
      </c>
      <c r="F7954" t="s">
        <v>13559</v>
      </c>
      <c r="G7954" t="s">
        <v>479</v>
      </c>
      <c r="H7954" t="s">
        <v>1488</v>
      </c>
      <c r="I7954" s="2">
        <v>1451.73</v>
      </c>
      <c r="J7954" s="5" t="s">
        <v>36333</v>
      </c>
      <c r="L7954" s="5"/>
      <c r="M7954" s="2">
        <f t="shared" si="124"/>
        <v>-478446.01999999688</v>
      </c>
      <c r="P7954"/>
    </row>
    <row r="7955" spans="1:16" hidden="1">
      <c r="A7955" t="s">
        <v>17807</v>
      </c>
      <c r="B7955" s="1">
        <v>42163</v>
      </c>
      <c r="C7955" t="s">
        <v>674</v>
      </c>
      <c r="D7955">
        <v>2</v>
      </c>
      <c r="E7955" t="s">
        <v>17829</v>
      </c>
      <c r="F7955" t="s">
        <v>13559</v>
      </c>
      <c r="G7955" t="s">
        <v>479</v>
      </c>
      <c r="H7955" t="s">
        <v>1525</v>
      </c>
      <c r="J7955" s="5"/>
      <c r="K7955" s="2">
        <v>244.04</v>
      </c>
      <c r="L7955" s="5" t="s">
        <v>36333</v>
      </c>
      <c r="M7955" s="2">
        <f t="shared" si="124"/>
        <v>-478690.05999999685</v>
      </c>
      <c r="P7955"/>
    </row>
    <row r="7956" spans="1:16" hidden="1">
      <c r="A7956" t="s">
        <v>17807</v>
      </c>
      <c r="B7956" s="1">
        <v>42163</v>
      </c>
      <c r="C7956" t="s">
        <v>674</v>
      </c>
      <c r="D7956">
        <v>2</v>
      </c>
      <c r="E7956" t="s">
        <v>17829</v>
      </c>
      <c r="F7956" t="s">
        <v>13559</v>
      </c>
      <c r="G7956" t="s">
        <v>479</v>
      </c>
      <c r="H7956" t="s">
        <v>1525</v>
      </c>
      <c r="I7956" s="2">
        <v>244.04</v>
      </c>
      <c r="J7956" s="5" t="s">
        <v>36333</v>
      </c>
      <c r="L7956" s="5"/>
      <c r="M7956" s="2">
        <f t="shared" si="124"/>
        <v>-478446.01999999688</v>
      </c>
      <c r="P7956"/>
    </row>
    <row r="7957" spans="1:16" hidden="1">
      <c r="A7957" t="s">
        <v>17830</v>
      </c>
      <c r="B7957" s="1">
        <v>42163</v>
      </c>
      <c r="C7957" t="s">
        <v>17851</v>
      </c>
      <c r="D7957">
        <v>1</v>
      </c>
      <c r="E7957" t="s">
        <v>17852</v>
      </c>
      <c r="F7957" t="s">
        <v>13561</v>
      </c>
      <c r="G7957" t="s">
        <v>4</v>
      </c>
      <c r="H7957" t="s">
        <v>2450</v>
      </c>
      <c r="I7957" s="2">
        <v>79200</v>
      </c>
      <c r="J7957" s="5"/>
      <c r="L7957" s="5"/>
      <c r="M7957" s="2">
        <f t="shared" si="124"/>
        <v>-399246.01999999688</v>
      </c>
      <c r="P7957"/>
    </row>
    <row r="7958" spans="1:16" hidden="1">
      <c r="A7958" t="s">
        <v>17853</v>
      </c>
      <c r="B7958" s="1">
        <v>42163</v>
      </c>
      <c r="C7958" t="s">
        <v>17878</v>
      </c>
      <c r="D7958">
        <v>2</v>
      </c>
      <c r="E7958" t="s">
        <v>17879</v>
      </c>
      <c r="F7958" t="s">
        <v>13559</v>
      </c>
      <c r="G7958" t="s">
        <v>479</v>
      </c>
      <c r="H7958" t="s">
        <v>2460</v>
      </c>
      <c r="I7958" s="2">
        <v>4356</v>
      </c>
      <c r="J7958" s="5"/>
      <c r="L7958" s="5"/>
      <c r="M7958" s="2">
        <f t="shared" si="124"/>
        <v>-394890.01999999688</v>
      </c>
      <c r="P7958"/>
    </row>
    <row r="7959" spans="1:16" hidden="1">
      <c r="A7959" t="s">
        <v>17880</v>
      </c>
      <c r="B7959" s="1">
        <v>42163</v>
      </c>
      <c r="C7959" t="s">
        <v>1802</v>
      </c>
      <c r="D7959">
        <v>2</v>
      </c>
      <c r="E7959" t="s">
        <v>17899</v>
      </c>
      <c r="F7959" t="s">
        <v>13559</v>
      </c>
      <c r="G7959" t="s">
        <v>479</v>
      </c>
      <c r="H7959" t="s">
        <v>2399</v>
      </c>
      <c r="J7959" s="5"/>
      <c r="K7959" s="2">
        <v>354</v>
      </c>
      <c r="L7959" s="5" t="s">
        <v>36333</v>
      </c>
      <c r="M7959" s="2">
        <f t="shared" si="124"/>
        <v>-395244.01999999688</v>
      </c>
      <c r="P7959"/>
    </row>
    <row r="7960" spans="1:16" hidden="1">
      <c r="A7960" t="s">
        <v>17880</v>
      </c>
      <c r="B7960" s="1">
        <v>42163</v>
      </c>
      <c r="C7960" t="s">
        <v>1802</v>
      </c>
      <c r="D7960">
        <v>2</v>
      </c>
      <c r="E7960" t="s">
        <v>17899</v>
      </c>
      <c r="F7960" t="s">
        <v>13559</v>
      </c>
      <c r="G7960" t="s">
        <v>479</v>
      </c>
      <c r="H7960" t="s">
        <v>2399</v>
      </c>
      <c r="I7960" s="2">
        <v>354</v>
      </c>
      <c r="J7960" s="5" t="s">
        <v>36333</v>
      </c>
      <c r="L7960" s="5"/>
      <c r="M7960" s="2">
        <f t="shared" si="124"/>
        <v>-394890.01999999688</v>
      </c>
      <c r="P7960"/>
    </row>
    <row r="7961" spans="1:16" hidden="1">
      <c r="A7961" s="47" t="s">
        <v>17902</v>
      </c>
      <c r="B7961" s="48">
        <v>42163</v>
      </c>
      <c r="C7961" s="47" t="s">
        <v>1419</v>
      </c>
      <c r="D7961" s="47">
        <v>2</v>
      </c>
      <c r="E7961" s="47" t="s">
        <v>17926</v>
      </c>
      <c r="F7961" s="47" t="s">
        <v>13559</v>
      </c>
      <c r="G7961" s="47" t="s">
        <v>479</v>
      </c>
      <c r="H7961" s="47" t="s">
        <v>2079</v>
      </c>
      <c r="I7961" s="118">
        <v>574.9</v>
      </c>
      <c r="J7961" s="5"/>
      <c r="L7961" s="5"/>
      <c r="M7961" s="2">
        <f t="shared" si="124"/>
        <v>-394315.11999999685</v>
      </c>
      <c r="P7961"/>
    </row>
    <row r="7962" spans="1:16" hidden="1">
      <c r="A7962" t="s">
        <v>17928</v>
      </c>
      <c r="B7962" s="1">
        <v>42163</v>
      </c>
      <c r="C7962" t="s">
        <v>5237</v>
      </c>
      <c r="D7962">
        <v>2</v>
      </c>
      <c r="E7962" t="s">
        <v>17951</v>
      </c>
      <c r="F7962" t="s">
        <v>7054</v>
      </c>
      <c r="G7962" t="s">
        <v>4</v>
      </c>
      <c r="H7962" t="s">
        <v>5239</v>
      </c>
      <c r="I7962" s="2">
        <v>1225.01</v>
      </c>
      <c r="J7962" s="5"/>
      <c r="L7962" s="5"/>
      <c r="M7962" s="2">
        <f t="shared" si="124"/>
        <v>-393090.10999999684</v>
      </c>
      <c r="P7962"/>
    </row>
    <row r="7963" spans="1:16" hidden="1">
      <c r="A7963" t="s">
        <v>17953</v>
      </c>
      <c r="B7963" s="1">
        <v>42163</v>
      </c>
      <c r="C7963" t="s">
        <v>16205</v>
      </c>
      <c r="D7963">
        <v>1</v>
      </c>
      <c r="E7963" t="s">
        <v>17972</v>
      </c>
      <c r="F7963" t="s">
        <v>13565</v>
      </c>
      <c r="G7963" t="s">
        <v>4</v>
      </c>
      <c r="H7963" t="s">
        <v>14</v>
      </c>
      <c r="I7963" s="2">
        <v>3000</v>
      </c>
      <c r="J7963" s="5"/>
      <c r="L7963" s="5"/>
      <c r="M7963" s="2">
        <f t="shared" si="124"/>
        <v>-390090.10999999684</v>
      </c>
      <c r="P7963"/>
    </row>
    <row r="7964" spans="1:16" hidden="1">
      <c r="A7964" t="s">
        <v>17976</v>
      </c>
      <c r="B7964" s="1">
        <v>42163</v>
      </c>
      <c r="C7964" t="s">
        <v>16230</v>
      </c>
      <c r="D7964">
        <v>1</v>
      </c>
      <c r="E7964" t="s">
        <v>17991</v>
      </c>
      <c r="F7964" t="s">
        <v>13565</v>
      </c>
      <c r="G7964" t="s">
        <v>4</v>
      </c>
      <c r="H7964" t="s">
        <v>14</v>
      </c>
      <c r="I7964" s="2">
        <v>3000</v>
      </c>
      <c r="J7964" s="5"/>
      <c r="L7964" s="5"/>
      <c r="M7964" s="2">
        <f t="shared" si="124"/>
        <v>-387090.10999999684</v>
      </c>
      <c r="P7964"/>
    </row>
    <row r="7965" spans="1:16" hidden="1">
      <c r="A7965" t="s">
        <v>17994</v>
      </c>
      <c r="B7965" s="1">
        <v>42163</v>
      </c>
      <c r="C7965" t="s">
        <v>18012</v>
      </c>
      <c r="D7965">
        <v>1</v>
      </c>
      <c r="E7965" t="s">
        <v>18013</v>
      </c>
      <c r="F7965" t="s">
        <v>13565</v>
      </c>
      <c r="G7965" t="s">
        <v>4</v>
      </c>
      <c r="H7965" t="s">
        <v>2547</v>
      </c>
      <c r="I7965" s="2">
        <v>342700</v>
      </c>
      <c r="J7965" s="5"/>
      <c r="L7965" s="5"/>
      <c r="M7965" s="2">
        <f t="shared" si="124"/>
        <v>-44390.109999996843</v>
      </c>
      <c r="P7965"/>
    </row>
    <row r="7966" spans="1:16" hidden="1">
      <c r="A7966" t="s">
        <v>18016</v>
      </c>
      <c r="B7966" s="1">
        <v>42163</v>
      </c>
      <c r="C7966" t="s">
        <v>18036</v>
      </c>
      <c r="D7966">
        <v>1</v>
      </c>
      <c r="E7966" t="s">
        <v>18037</v>
      </c>
      <c r="F7966" t="s">
        <v>13561</v>
      </c>
      <c r="G7966" t="s">
        <v>4</v>
      </c>
      <c r="H7966" t="s">
        <v>18038</v>
      </c>
      <c r="I7966" s="2">
        <v>5000</v>
      </c>
      <c r="J7966" s="5"/>
      <c r="L7966" s="5"/>
      <c r="M7966" s="2">
        <f t="shared" si="124"/>
        <v>-39390.109999996843</v>
      </c>
      <c r="P7966"/>
    </row>
    <row r="7967" spans="1:16" hidden="1">
      <c r="A7967" t="s">
        <v>18043</v>
      </c>
      <c r="B7967" s="1">
        <v>42163</v>
      </c>
      <c r="C7967" t="s">
        <v>18036</v>
      </c>
      <c r="D7967">
        <v>1</v>
      </c>
      <c r="E7967" t="s">
        <v>18062</v>
      </c>
      <c r="F7967" t="s">
        <v>13561</v>
      </c>
      <c r="G7967" t="s">
        <v>4</v>
      </c>
      <c r="H7967" t="s">
        <v>18038</v>
      </c>
      <c r="I7967" s="2">
        <v>20000</v>
      </c>
      <c r="J7967" s="5"/>
      <c r="L7967" s="5"/>
      <c r="M7967" s="2">
        <f t="shared" si="124"/>
        <v>-19390.109999996843</v>
      </c>
      <c r="P7967"/>
    </row>
    <row r="7968" spans="1:16" hidden="1">
      <c r="A7968" t="s">
        <v>18066</v>
      </c>
      <c r="B7968" s="1">
        <v>42163</v>
      </c>
      <c r="C7968" t="s">
        <v>18083</v>
      </c>
      <c r="D7968">
        <v>2</v>
      </c>
      <c r="E7968" t="s">
        <v>18084</v>
      </c>
      <c r="F7968" t="s">
        <v>7054</v>
      </c>
      <c r="G7968" t="s">
        <v>4</v>
      </c>
      <c r="H7968" t="s">
        <v>11179</v>
      </c>
      <c r="I7968" s="2">
        <v>1025</v>
      </c>
      <c r="J7968" s="5"/>
      <c r="L7968" s="5"/>
      <c r="M7968" s="2">
        <f t="shared" si="124"/>
        <v>-18365.109999996843</v>
      </c>
      <c r="P7968"/>
    </row>
    <row r="7969" spans="1:16" hidden="1">
      <c r="A7969" t="s">
        <v>18088</v>
      </c>
      <c r="B7969" s="1">
        <v>42163</v>
      </c>
      <c r="C7969" t="s">
        <v>18106</v>
      </c>
      <c r="D7969">
        <v>2</v>
      </c>
      <c r="E7969" t="s">
        <v>18107</v>
      </c>
      <c r="F7969" t="s">
        <v>7054</v>
      </c>
      <c r="G7969" t="s">
        <v>4</v>
      </c>
      <c r="H7969" t="s">
        <v>18108</v>
      </c>
      <c r="I7969" s="2">
        <v>2550</v>
      </c>
      <c r="J7969" s="5"/>
      <c r="L7969" s="5"/>
      <c r="M7969" s="2">
        <f t="shared" si="124"/>
        <v>-15815.109999996843</v>
      </c>
      <c r="P7969"/>
    </row>
    <row r="7970" spans="1:16" hidden="1">
      <c r="A7970" t="s">
        <v>18112</v>
      </c>
      <c r="B7970" s="1">
        <v>42163</v>
      </c>
      <c r="C7970" t="s">
        <v>1802</v>
      </c>
      <c r="D7970">
        <v>2</v>
      </c>
      <c r="E7970" t="s">
        <v>18129</v>
      </c>
      <c r="F7970" t="s">
        <v>13559</v>
      </c>
      <c r="G7970" t="s">
        <v>479</v>
      </c>
      <c r="H7970" t="s">
        <v>2020</v>
      </c>
      <c r="I7970" s="2">
        <v>322.36</v>
      </c>
      <c r="J7970" s="5"/>
      <c r="L7970" s="5"/>
      <c r="M7970" s="2">
        <f t="shared" si="124"/>
        <v>-15492.749999996842</v>
      </c>
      <c r="P7970"/>
    </row>
    <row r="7971" spans="1:16" hidden="1">
      <c r="A7971" t="s">
        <v>18133</v>
      </c>
      <c r="B7971" s="1">
        <v>42163</v>
      </c>
      <c r="C7971" t="s">
        <v>18149</v>
      </c>
      <c r="D7971">
        <v>2</v>
      </c>
      <c r="E7971" t="s">
        <v>18150</v>
      </c>
      <c r="F7971" t="s">
        <v>7054</v>
      </c>
      <c r="G7971" t="s">
        <v>4</v>
      </c>
      <c r="H7971" t="s">
        <v>444</v>
      </c>
      <c r="I7971" s="2">
        <v>1025</v>
      </c>
      <c r="J7971" s="5"/>
      <c r="L7971" s="5"/>
      <c r="M7971" s="2">
        <f t="shared" si="124"/>
        <v>-14467.749999996842</v>
      </c>
      <c r="P7971"/>
    </row>
    <row r="7972" spans="1:16" hidden="1">
      <c r="A7972" t="s">
        <v>18155</v>
      </c>
      <c r="B7972" s="1">
        <v>42163</v>
      </c>
      <c r="C7972" t="s">
        <v>18169</v>
      </c>
      <c r="D7972">
        <v>2</v>
      </c>
      <c r="E7972" t="s">
        <v>18170</v>
      </c>
      <c r="F7972" t="s">
        <v>7054</v>
      </c>
      <c r="G7972" t="s">
        <v>4</v>
      </c>
      <c r="H7972" t="s">
        <v>18171</v>
      </c>
      <c r="I7972" s="2">
        <v>350.01</v>
      </c>
      <c r="J7972" s="5"/>
      <c r="L7972" s="5"/>
      <c r="M7972" s="2">
        <f t="shared" si="124"/>
        <v>-14117.739999996842</v>
      </c>
      <c r="P7972"/>
    </row>
    <row r="7973" spans="1:16" hidden="1">
      <c r="A7973" t="s">
        <v>18176</v>
      </c>
      <c r="B7973" s="1">
        <v>42163</v>
      </c>
      <c r="C7973" t="s">
        <v>1802</v>
      </c>
      <c r="D7973">
        <v>2</v>
      </c>
      <c r="E7973" t="s">
        <v>18193</v>
      </c>
      <c r="F7973" t="s">
        <v>13559</v>
      </c>
      <c r="G7973" t="s">
        <v>479</v>
      </c>
      <c r="H7973" t="s">
        <v>16267</v>
      </c>
      <c r="I7973" s="2">
        <v>289.93</v>
      </c>
      <c r="J7973" s="5"/>
      <c r="L7973" s="5"/>
      <c r="M7973" s="2">
        <f t="shared" si="124"/>
        <v>-13827.809999996842</v>
      </c>
      <c r="P7973"/>
    </row>
    <row r="7974" spans="1:16" hidden="1">
      <c r="A7974" t="s">
        <v>18199</v>
      </c>
      <c r="B7974" s="1">
        <v>42163</v>
      </c>
      <c r="C7974" t="s">
        <v>18209</v>
      </c>
      <c r="D7974">
        <v>2</v>
      </c>
      <c r="E7974" t="s">
        <v>18210</v>
      </c>
      <c r="F7974" t="s">
        <v>7054</v>
      </c>
      <c r="G7974" t="s">
        <v>4</v>
      </c>
      <c r="H7974" t="s">
        <v>18211</v>
      </c>
      <c r="I7974" s="2">
        <v>3030</v>
      </c>
      <c r="J7974" s="5"/>
      <c r="L7974" s="5"/>
      <c r="M7974" s="2">
        <f t="shared" si="124"/>
        <v>-10797.809999996842</v>
      </c>
      <c r="P7974"/>
    </row>
    <row r="7975" spans="1:16" hidden="1">
      <c r="A7975" t="s">
        <v>18217</v>
      </c>
      <c r="B7975" s="1">
        <v>42163</v>
      </c>
      <c r="C7975" t="s">
        <v>18233</v>
      </c>
      <c r="D7975">
        <v>2</v>
      </c>
      <c r="E7975" t="s">
        <v>18234</v>
      </c>
      <c r="F7975" t="s">
        <v>7054</v>
      </c>
      <c r="G7975" t="s">
        <v>4</v>
      </c>
      <c r="H7975" t="s">
        <v>18235</v>
      </c>
      <c r="I7975" s="2">
        <v>1025</v>
      </c>
      <c r="J7975" s="5"/>
      <c r="L7975" s="5"/>
      <c r="M7975" s="2">
        <f t="shared" si="124"/>
        <v>-9772.8099999968417</v>
      </c>
      <c r="P7975"/>
    </row>
    <row r="7976" spans="1:16" hidden="1">
      <c r="A7976" t="s">
        <v>18242</v>
      </c>
      <c r="B7976" s="1">
        <v>42163</v>
      </c>
      <c r="C7976" t="s">
        <v>18257</v>
      </c>
      <c r="D7976">
        <v>2</v>
      </c>
      <c r="E7976" t="s">
        <v>18258</v>
      </c>
      <c r="F7976" t="s">
        <v>7054</v>
      </c>
      <c r="G7976" t="s">
        <v>20</v>
      </c>
      <c r="H7976" t="s">
        <v>13746</v>
      </c>
      <c r="I7976" s="2">
        <v>3030</v>
      </c>
      <c r="J7976" s="5"/>
      <c r="L7976" s="5"/>
      <c r="M7976" s="2">
        <f t="shared" si="124"/>
        <v>-6742.8099999968417</v>
      </c>
      <c r="P7976"/>
    </row>
    <row r="7977" spans="1:16" hidden="1">
      <c r="A7977" t="s">
        <v>18264</v>
      </c>
      <c r="B7977" s="1">
        <v>42163</v>
      </c>
      <c r="C7977" s="47" t="s">
        <v>1802</v>
      </c>
      <c r="D7977" s="47">
        <v>2</v>
      </c>
      <c r="E7977" s="47" t="s">
        <v>18277</v>
      </c>
      <c r="F7977" s="47" t="s">
        <v>13559</v>
      </c>
      <c r="G7977" s="47" t="s">
        <v>479</v>
      </c>
      <c r="H7977" s="47" t="s">
        <v>471</v>
      </c>
      <c r="I7977" s="49">
        <v>483.58</v>
      </c>
      <c r="J7977" s="5"/>
      <c r="L7977" s="5"/>
      <c r="M7977" s="2">
        <f t="shared" si="124"/>
        <v>-6259.2299999968418</v>
      </c>
      <c r="N7977" s="25" t="s">
        <v>36409</v>
      </c>
      <c r="P7977"/>
    </row>
    <row r="7978" spans="1:16" hidden="1">
      <c r="A7978" t="s">
        <v>18282</v>
      </c>
      <c r="B7978" s="1">
        <v>42163</v>
      </c>
      <c r="C7978" t="s">
        <v>18299</v>
      </c>
      <c r="D7978">
        <v>2</v>
      </c>
      <c r="E7978" t="s">
        <v>18300</v>
      </c>
      <c r="F7978" t="s">
        <v>7054</v>
      </c>
      <c r="G7978" t="s">
        <v>20</v>
      </c>
      <c r="H7978" t="s">
        <v>12152</v>
      </c>
      <c r="I7978" s="2">
        <v>3030</v>
      </c>
      <c r="J7978" s="5"/>
      <c r="L7978" s="5"/>
      <c r="M7978" s="2">
        <f t="shared" si="124"/>
        <v>-3229.2299999968418</v>
      </c>
      <c r="P7978"/>
    </row>
    <row r="7979" spans="1:16" hidden="1">
      <c r="A7979" t="s">
        <v>18308</v>
      </c>
      <c r="B7979" s="1">
        <v>42163</v>
      </c>
      <c r="C7979" t="s">
        <v>1802</v>
      </c>
      <c r="D7979">
        <v>2</v>
      </c>
      <c r="E7979" t="s">
        <v>18323</v>
      </c>
      <c r="F7979" t="s">
        <v>13559</v>
      </c>
      <c r="G7979" t="s">
        <v>479</v>
      </c>
      <c r="H7979" t="s">
        <v>471</v>
      </c>
      <c r="I7979" s="2">
        <v>548.04999999999995</v>
      </c>
      <c r="J7979" s="5"/>
      <c r="L7979" s="5"/>
      <c r="M7979" s="2">
        <f t="shared" si="124"/>
        <v>-2681.1799999968416</v>
      </c>
      <c r="P7979"/>
    </row>
    <row r="7980" spans="1:16" hidden="1">
      <c r="A7980" t="s">
        <v>18332</v>
      </c>
      <c r="B7980" s="1">
        <v>42163</v>
      </c>
      <c r="C7980" t="s">
        <v>18340</v>
      </c>
      <c r="D7980">
        <v>2</v>
      </c>
      <c r="E7980" t="s">
        <v>18341</v>
      </c>
      <c r="F7980" t="s">
        <v>7054</v>
      </c>
      <c r="G7980" t="s">
        <v>20</v>
      </c>
      <c r="H7980" t="s">
        <v>3887</v>
      </c>
      <c r="I7980" s="2">
        <v>1025</v>
      </c>
      <c r="J7980" s="5"/>
      <c r="L7980" s="5"/>
      <c r="M7980" s="2">
        <f t="shared" si="124"/>
        <v>-1656.1799999968416</v>
      </c>
      <c r="P7980"/>
    </row>
    <row r="7981" spans="1:16" hidden="1">
      <c r="A7981" t="s">
        <v>18350</v>
      </c>
      <c r="B7981" s="1">
        <v>42163</v>
      </c>
      <c r="C7981" t="s">
        <v>18363</v>
      </c>
      <c r="D7981">
        <v>2</v>
      </c>
      <c r="E7981" t="s">
        <v>18364</v>
      </c>
      <c r="F7981" t="s">
        <v>7054</v>
      </c>
      <c r="G7981" t="s">
        <v>20</v>
      </c>
      <c r="H7981" t="s">
        <v>12476</v>
      </c>
      <c r="I7981" s="2">
        <v>1840</v>
      </c>
      <c r="J7981" s="5"/>
      <c r="L7981" s="5"/>
      <c r="M7981" s="2">
        <f t="shared" si="124"/>
        <v>183.82000000315838</v>
      </c>
      <c r="P7981"/>
    </row>
    <row r="7982" spans="1:16" hidden="1">
      <c r="A7982" t="s">
        <v>18372</v>
      </c>
      <c r="B7982" s="1">
        <v>42163</v>
      </c>
      <c r="C7982" t="s">
        <v>18386</v>
      </c>
      <c r="D7982">
        <v>2</v>
      </c>
      <c r="E7982" t="s">
        <v>18387</v>
      </c>
      <c r="F7982" t="s">
        <v>7054</v>
      </c>
      <c r="G7982" t="s">
        <v>20</v>
      </c>
      <c r="H7982" t="s">
        <v>5594</v>
      </c>
      <c r="I7982" s="2">
        <v>3240.01</v>
      </c>
      <c r="J7982" s="5"/>
      <c r="L7982" s="5"/>
      <c r="M7982" s="2">
        <f t="shared" si="124"/>
        <v>3423.8300000031586</v>
      </c>
      <c r="P7982"/>
    </row>
    <row r="7983" spans="1:16" hidden="1">
      <c r="A7983" t="s">
        <v>18395</v>
      </c>
      <c r="B7983" s="1">
        <v>42163</v>
      </c>
      <c r="C7983" t="s">
        <v>674</v>
      </c>
      <c r="D7983">
        <v>2</v>
      </c>
      <c r="E7983" t="s">
        <v>18413</v>
      </c>
      <c r="F7983" t="s">
        <v>13559</v>
      </c>
      <c r="G7983" t="s">
        <v>479</v>
      </c>
      <c r="H7983" t="s">
        <v>2743</v>
      </c>
      <c r="I7983" s="2">
        <v>400.66</v>
      </c>
      <c r="J7983" s="5"/>
      <c r="L7983" s="5"/>
      <c r="M7983" s="2">
        <f t="shared" si="124"/>
        <v>3824.4900000031585</v>
      </c>
      <c r="P7983"/>
    </row>
    <row r="7984" spans="1:16" hidden="1">
      <c r="A7984" t="s">
        <v>18423</v>
      </c>
      <c r="B7984" s="1">
        <v>42163</v>
      </c>
      <c r="C7984" t="s">
        <v>18441</v>
      </c>
      <c r="D7984">
        <v>2</v>
      </c>
      <c r="E7984" t="s">
        <v>18442</v>
      </c>
      <c r="F7984" t="s">
        <v>7054</v>
      </c>
      <c r="G7984" t="s">
        <v>20</v>
      </c>
      <c r="H7984" t="s">
        <v>18443</v>
      </c>
      <c r="I7984" s="2">
        <v>1025</v>
      </c>
      <c r="J7984" s="5"/>
      <c r="L7984" s="5"/>
      <c r="M7984" s="2">
        <f t="shared" si="124"/>
        <v>4849.4900000031585</v>
      </c>
      <c r="P7984"/>
    </row>
    <row r="7985" spans="1:16" hidden="1">
      <c r="A7985" t="s">
        <v>18452</v>
      </c>
      <c r="B7985" s="1">
        <v>42163</v>
      </c>
      <c r="C7985" t="s">
        <v>18469</v>
      </c>
      <c r="D7985">
        <v>2</v>
      </c>
      <c r="E7985" t="s">
        <v>18470</v>
      </c>
      <c r="F7985" t="s">
        <v>7054</v>
      </c>
      <c r="G7985" t="s">
        <v>20</v>
      </c>
      <c r="H7985" t="s">
        <v>3005</v>
      </c>
      <c r="I7985" s="2">
        <v>200.1</v>
      </c>
      <c r="J7985" s="5"/>
      <c r="L7985" s="5"/>
      <c r="M7985" s="2">
        <f t="shared" si="124"/>
        <v>5049.5900000031588</v>
      </c>
      <c r="P7985"/>
    </row>
    <row r="7986" spans="1:16" hidden="1">
      <c r="A7986" t="s">
        <v>18479</v>
      </c>
      <c r="B7986" s="1">
        <v>42163</v>
      </c>
      <c r="C7986" t="s">
        <v>18491</v>
      </c>
      <c r="D7986">
        <v>2</v>
      </c>
      <c r="E7986" t="s">
        <v>18492</v>
      </c>
      <c r="F7986" t="s">
        <v>7054</v>
      </c>
      <c r="G7986" t="s">
        <v>20</v>
      </c>
      <c r="H7986" t="s">
        <v>7380</v>
      </c>
      <c r="I7986" s="2">
        <v>1025</v>
      </c>
      <c r="J7986" s="5"/>
      <c r="L7986" s="5"/>
      <c r="M7986" s="2">
        <f t="shared" si="124"/>
        <v>6074.5900000031588</v>
      </c>
      <c r="O7986" s="3">
        <f>+O7987-N7988</f>
        <v>392.27000000004051</v>
      </c>
      <c r="P7986"/>
    </row>
    <row r="7987" spans="1:16" hidden="1">
      <c r="A7987" t="s">
        <v>18499</v>
      </c>
      <c r="B7987" s="1">
        <v>42163</v>
      </c>
      <c r="C7987" t="s">
        <v>1802</v>
      </c>
      <c r="D7987">
        <v>2</v>
      </c>
      <c r="E7987" t="s">
        <v>18515</v>
      </c>
      <c r="F7987" t="s">
        <v>13559</v>
      </c>
      <c r="G7987" t="s">
        <v>479</v>
      </c>
      <c r="H7987" t="s">
        <v>5084</v>
      </c>
      <c r="I7987" s="2">
        <v>64.47</v>
      </c>
      <c r="J7987" s="5"/>
      <c r="L7987" s="5"/>
      <c r="M7987" s="2">
        <f t="shared" si="124"/>
        <v>6139.0600000031591</v>
      </c>
      <c r="O7987" s="3">
        <f>+I7977</f>
        <v>483.58</v>
      </c>
      <c r="P7987"/>
    </row>
    <row r="7988" spans="1:16" hidden="1">
      <c r="A7988" t="s">
        <v>18522</v>
      </c>
      <c r="B7988" s="1">
        <v>42163</v>
      </c>
      <c r="C7988" t="s">
        <v>18536</v>
      </c>
      <c r="D7988">
        <v>2</v>
      </c>
      <c r="E7988" t="s">
        <v>18537</v>
      </c>
      <c r="F7988" t="s">
        <v>7054</v>
      </c>
      <c r="G7988" t="s">
        <v>20</v>
      </c>
      <c r="H7988" t="s">
        <v>17274</v>
      </c>
      <c r="I7988" s="2">
        <v>470</v>
      </c>
      <c r="J7988" s="5"/>
      <c r="L7988" s="5"/>
      <c r="M7988" s="2">
        <f t="shared" si="124"/>
        <v>6609.0600000031591</v>
      </c>
      <c r="N7988" s="26">
        <f>+M7916-M7988</f>
        <v>91.309999999959473</v>
      </c>
      <c r="O7988" s="25" t="s">
        <v>36408</v>
      </c>
      <c r="P7988"/>
    </row>
    <row r="7989" spans="1:16" hidden="1">
      <c r="A7989" s="35" t="s">
        <v>3054</v>
      </c>
      <c r="B7989" s="36">
        <v>42164</v>
      </c>
      <c r="C7989" s="35" t="s">
        <v>6</v>
      </c>
      <c r="D7989" s="35">
        <v>1</v>
      </c>
      <c r="E7989" s="35" t="s">
        <v>3057</v>
      </c>
      <c r="F7989" s="35" t="s">
        <v>29</v>
      </c>
      <c r="G7989" s="35" t="s">
        <v>4</v>
      </c>
      <c r="H7989" s="35" t="s">
        <v>3058</v>
      </c>
      <c r="I7989" s="11">
        <v>25.96</v>
      </c>
      <c r="J7989" s="12">
        <v>1</v>
      </c>
      <c r="K7989" s="11"/>
      <c r="L7989" s="12"/>
      <c r="M7989" s="11">
        <f t="shared" si="124"/>
        <v>6635.0200000031591</v>
      </c>
      <c r="P7989"/>
    </row>
    <row r="7990" spans="1:16" hidden="1">
      <c r="A7990" t="s">
        <v>3095</v>
      </c>
      <c r="B7990" s="1">
        <v>42164</v>
      </c>
      <c r="C7990" t="s">
        <v>1</v>
      </c>
      <c r="D7990">
        <v>1</v>
      </c>
      <c r="E7990" t="s">
        <v>3099</v>
      </c>
      <c r="F7990" t="s">
        <v>13</v>
      </c>
      <c r="G7990" t="s">
        <v>4</v>
      </c>
      <c r="H7990" t="s">
        <v>2547</v>
      </c>
      <c r="J7990" s="5"/>
      <c r="K7990" s="2">
        <v>20000</v>
      </c>
      <c r="L7990" s="5">
        <v>4</v>
      </c>
      <c r="M7990" s="2">
        <f t="shared" si="124"/>
        <v>-13364.979999996842</v>
      </c>
      <c r="P7990"/>
    </row>
    <row r="7991" spans="1:16" hidden="1">
      <c r="A7991" t="s">
        <v>3105</v>
      </c>
      <c r="B7991" s="1">
        <v>42164</v>
      </c>
      <c r="C7991" t="s">
        <v>6</v>
      </c>
      <c r="D7991">
        <v>1</v>
      </c>
      <c r="E7991" t="s">
        <v>3107</v>
      </c>
      <c r="F7991" t="s">
        <v>29</v>
      </c>
      <c r="G7991" t="s">
        <v>4</v>
      </c>
      <c r="H7991" t="s">
        <v>706</v>
      </c>
      <c r="I7991" s="2">
        <v>485.47</v>
      </c>
      <c r="J7991" s="5">
        <v>1</v>
      </c>
      <c r="L7991" s="5"/>
      <c r="M7991" s="2">
        <f t="shared" si="124"/>
        <v>-12879.509999996842</v>
      </c>
      <c r="P7991"/>
    </row>
    <row r="7992" spans="1:16" hidden="1">
      <c r="A7992" t="s">
        <v>3136</v>
      </c>
      <c r="B7992" s="1">
        <v>42164</v>
      </c>
      <c r="C7992" t="s">
        <v>6</v>
      </c>
      <c r="D7992">
        <v>1</v>
      </c>
      <c r="E7992" t="s">
        <v>3138</v>
      </c>
      <c r="F7992" t="s">
        <v>29</v>
      </c>
      <c r="G7992" t="s">
        <v>4</v>
      </c>
      <c r="H7992" t="s">
        <v>3139</v>
      </c>
      <c r="I7992" s="2">
        <v>739.01</v>
      </c>
      <c r="J7992" s="5">
        <v>1</v>
      </c>
      <c r="L7992" s="5"/>
      <c r="M7992" s="2">
        <f t="shared" si="124"/>
        <v>-12140.499999996842</v>
      </c>
      <c r="P7992"/>
    </row>
    <row r="7993" spans="1:16" hidden="1">
      <c r="A7993" t="s">
        <v>3214</v>
      </c>
      <c r="B7993" s="1">
        <v>42164</v>
      </c>
      <c r="C7993" t="s">
        <v>948</v>
      </c>
      <c r="D7993">
        <v>2</v>
      </c>
      <c r="E7993" t="s">
        <v>3220</v>
      </c>
      <c r="F7993" t="s">
        <v>51</v>
      </c>
      <c r="G7993" t="s">
        <v>4</v>
      </c>
      <c r="H7993" t="s">
        <v>1674</v>
      </c>
      <c r="I7993" s="2">
        <v>131084.26999999999</v>
      </c>
      <c r="J7993" s="5"/>
      <c r="L7993" s="5"/>
      <c r="M7993" s="2">
        <f t="shared" si="124"/>
        <v>118943.77000000315</v>
      </c>
      <c r="P7993"/>
    </row>
    <row r="7994" spans="1:16" hidden="1">
      <c r="A7994" t="s">
        <v>3221</v>
      </c>
      <c r="B7994" s="1">
        <v>42164</v>
      </c>
      <c r="C7994" t="s">
        <v>948</v>
      </c>
      <c r="D7994">
        <v>2</v>
      </c>
      <c r="E7994" t="s">
        <v>3224</v>
      </c>
      <c r="F7994" t="s">
        <v>51</v>
      </c>
      <c r="G7994" t="s">
        <v>4</v>
      </c>
      <c r="H7994" t="s">
        <v>213</v>
      </c>
      <c r="I7994" s="2">
        <v>2506.89</v>
      </c>
      <c r="J7994" s="5"/>
      <c r="L7994" s="5"/>
      <c r="M7994" s="2">
        <f t="shared" si="124"/>
        <v>121450.66000000315</v>
      </c>
      <c r="P7994"/>
    </row>
    <row r="7995" spans="1:16" hidden="1">
      <c r="A7995" t="s">
        <v>3225</v>
      </c>
      <c r="B7995" s="1">
        <v>42164</v>
      </c>
      <c r="C7995" t="s">
        <v>948</v>
      </c>
      <c r="D7995">
        <v>1</v>
      </c>
      <c r="E7995" t="s">
        <v>3230</v>
      </c>
      <c r="F7995" t="s">
        <v>13</v>
      </c>
      <c r="G7995" t="s">
        <v>4</v>
      </c>
      <c r="H7995" t="s">
        <v>3231</v>
      </c>
      <c r="J7995" s="5"/>
      <c r="K7995" s="2">
        <v>131084.26999999999</v>
      </c>
      <c r="L7995" s="5"/>
      <c r="M7995" s="2">
        <f t="shared" si="124"/>
        <v>-9633.6099999968428</v>
      </c>
      <c r="P7995"/>
    </row>
    <row r="7996" spans="1:16" hidden="1">
      <c r="A7996" t="s">
        <v>3232</v>
      </c>
      <c r="B7996" s="1">
        <v>42164</v>
      </c>
      <c r="C7996" t="s">
        <v>948</v>
      </c>
      <c r="D7996">
        <v>1</v>
      </c>
      <c r="E7996" t="s">
        <v>3234</v>
      </c>
      <c r="F7996" t="s">
        <v>13</v>
      </c>
      <c r="G7996" t="s">
        <v>4</v>
      </c>
      <c r="H7996" t="s">
        <v>1772</v>
      </c>
      <c r="J7996" s="5"/>
      <c r="K7996" s="2">
        <v>2506.89</v>
      </c>
      <c r="L7996" s="5"/>
      <c r="M7996" s="2">
        <f t="shared" si="124"/>
        <v>-12140.499999996842</v>
      </c>
      <c r="P7996"/>
    </row>
    <row r="7997" spans="1:16" hidden="1">
      <c r="A7997" t="s">
        <v>3237</v>
      </c>
      <c r="B7997" s="1">
        <v>42164</v>
      </c>
      <c r="C7997" t="s">
        <v>6</v>
      </c>
      <c r="D7997">
        <v>1</v>
      </c>
      <c r="E7997" t="s">
        <v>3243</v>
      </c>
      <c r="F7997" t="s">
        <v>29</v>
      </c>
      <c r="G7997" t="s">
        <v>4</v>
      </c>
      <c r="H7997" t="s">
        <v>3244</v>
      </c>
      <c r="I7997" s="2">
        <v>2479.06</v>
      </c>
      <c r="J7997" s="5">
        <v>1</v>
      </c>
      <c r="L7997" s="5"/>
      <c r="M7997" s="2">
        <f t="shared" si="124"/>
        <v>-9661.4399999968427</v>
      </c>
      <c r="P7997"/>
    </row>
    <row r="7998" spans="1:16" hidden="1">
      <c r="A7998" t="s">
        <v>3253</v>
      </c>
      <c r="B7998" s="1">
        <v>42164</v>
      </c>
      <c r="C7998" t="s">
        <v>6</v>
      </c>
      <c r="D7998">
        <v>1</v>
      </c>
      <c r="E7998" t="s">
        <v>3258</v>
      </c>
      <c r="F7998" t="s">
        <v>29</v>
      </c>
      <c r="G7998" t="s">
        <v>4</v>
      </c>
      <c r="H7998" t="s">
        <v>3259</v>
      </c>
      <c r="I7998" s="2">
        <v>1472.67</v>
      </c>
      <c r="J7998" s="5">
        <v>1</v>
      </c>
      <c r="L7998" s="5"/>
      <c r="M7998" s="2">
        <f t="shared" si="124"/>
        <v>-8188.7699999968427</v>
      </c>
      <c r="P7998"/>
    </row>
    <row r="7999" spans="1:16" hidden="1">
      <c r="A7999" t="s">
        <v>3289</v>
      </c>
      <c r="B7999" s="1">
        <v>42164</v>
      </c>
      <c r="C7999" t="s">
        <v>11</v>
      </c>
      <c r="D7999">
        <v>1</v>
      </c>
      <c r="E7999" t="s">
        <v>3293</v>
      </c>
      <c r="F7999" t="s">
        <v>13</v>
      </c>
      <c r="G7999" t="s">
        <v>4</v>
      </c>
      <c r="H7999" t="s">
        <v>3294</v>
      </c>
      <c r="J7999" s="5"/>
      <c r="K7999" s="2">
        <v>421.25</v>
      </c>
      <c r="L7999" s="5">
        <v>5</v>
      </c>
      <c r="M7999" s="2">
        <f t="shared" si="124"/>
        <v>-8610.0199999968427</v>
      </c>
      <c r="P7999"/>
    </row>
    <row r="8000" spans="1:16" hidden="1">
      <c r="A8000" t="s">
        <v>3298</v>
      </c>
      <c r="B8000" s="1">
        <v>42164</v>
      </c>
      <c r="C8000" t="s">
        <v>11</v>
      </c>
      <c r="D8000">
        <v>1</v>
      </c>
      <c r="E8000" t="s">
        <v>3300</v>
      </c>
      <c r="F8000" t="s">
        <v>13</v>
      </c>
      <c r="G8000" t="s">
        <v>4</v>
      </c>
      <c r="H8000" t="s">
        <v>3301</v>
      </c>
      <c r="J8000" s="5"/>
      <c r="K8000" s="2">
        <v>4325.93</v>
      </c>
      <c r="L8000" s="5">
        <v>6</v>
      </c>
      <c r="M8000" s="2">
        <f t="shared" si="124"/>
        <v>-12935.949999996843</v>
      </c>
      <c r="P8000"/>
    </row>
    <row r="8001" spans="1:16" hidden="1">
      <c r="A8001" s="47" t="s">
        <v>3310</v>
      </c>
      <c r="B8001" s="48">
        <v>42164</v>
      </c>
      <c r="C8001" s="47" t="s">
        <v>1802</v>
      </c>
      <c r="D8001" s="47">
        <v>2</v>
      </c>
      <c r="E8001" s="47" t="s">
        <v>3312</v>
      </c>
      <c r="F8001" s="47" t="s">
        <v>312</v>
      </c>
      <c r="G8001" s="47" t="s">
        <v>479</v>
      </c>
      <c r="H8001" s="47" t="s">
        <v>471</v>
      </c>
      <c r="I8001" s="49"/>
      <c r="J8001" s="50"/>
      <c r="K8001" s="49">
        <v>483.58</v>
      </c>
      <c r="L8001" s="5"/>
      <c r="M8001" s="2">
        <f t="shared" si="124"/>
        <v>-13419.529999996843</v>
      </c>
      <c r="N8001" s="25" t="s">
        <v>36410</v>
      </c>
      <c r="P8001"/>
    </row>
    <row r="8002" spans="1:16" hidden="1">
      <c r="A8002" t="s">
        <v>3320</v>
      </c>
      <c r="B8002" s="1">
        <v>42164</v>
      </c>
      <c r="C8002" t="s">
        <v>6</v>
      </c>
      <c r="D8002">
        <v>1</v>
      </c>
      <c r="E8002" t="s">
        <v>3327</v>
      </c>
      <c r="F8002" t="s">
        <v>29</v>
      </c>
      <c r="G8002" t="s">
        <v>4</v>
      </c>
      <c r="H8002" t="s">
        <v>3328</v>
      </c>
      <c r="I8002" s="2">
        <v>1200</v>
      </c>
      <c r="J8002" s="5">
        <v>1</v>
      </c>
      <c r="L8002" s="5"/>
      <c r="M8002" s="2">
        <f t="shared" si="124"/>
        <v>-12219.529999996843</v>
      </c>
      <c r="P8002"/>
    </row>
    <row r="8003" spans="1:16" hidden="1">
      <c r="A8003" t="s">
        <v>3361</v>
      </c>
      <c r="B8003" s="1">
        <v>42164</v>
      </c>
      <c r="C8003" t="s">
        <v>6</v>
      </c>
      <c r="D8003">
        <v>1</v>
      </c>
      <c r="E8003" t="s">
        <v>3362</v>
      </c>
      <c r="F8003" t="s">
        <v>29</v>
      </c>
      <c r="G8003" t="s">
        <v>4</v>
      </c>
      <c r="H8003" t="s">
        <v>376</v>
      </c>
      <c r="I8003" s="2">
        <v>1612.85</v>
      </c>
      <c r="J8003" s="5">
        <v>1</v>
      </c>
      <c r="L8003" s="5"/>
      <c r="M8003" s="2">
        <f t="shared" si="124"/>
        <v>-10606.679999996843</v>
      </c>
      <c r="P8003"/>
    </row>
    <row r="8004" spans="1:16" hidden="1">
      <c r="A8004" t="s">
        <v>3369</v>
      </c>
      <c r="B8004" s="1">
        <v>42164</v>
      </c>
      <c r="C8004" t="s">
        <v>195</v>
      </c>
      <c r="D8004">
        <v>1</v>
      </c>
      <c r="E8004" t="s">
        <v>3370</v>
      </c>
      <c r="F8004" t="s">
        <v>13</v>
      </c>
      <c r="G8004" t="s">
        <v>4</v>
      </c>
      <c r="H8004" t="s">
        <v>195</v>
      </c>
      <c r="J8004" s="5"/>
      <c r="K8004" s="2">
        <v>6594.01</v>
      </c>
      <c r="L8004" s="5">
        <v>2</v>
      </c>
      <c r="M8004" s="2">
        <f t="shared" si="124"/>
        <v>-17200.689999996845</v>
      </c>
      <c r="P8004"/>
    </row>
    <row r="8005" spans="1:16" hidden="1">
      <c r="A8005" t="s">
        <v>3374</v>
      </c>
      <c r="B8005" s="1">
        <v>42164</v>
      </c>
      <c r="C8005" t="s">
        <v>200</v>
      </c>
      <c r="D8005">
        <v>1</v>
      </c>
      <c r="E8005" t="s">
        <v>3379</v>
      </c>
      <c r="F8005" t="s">
        <v>16</v>
      </c>
      <c r="G8005" t="s">
        <v>4</v>
      </c>
      <c r="H8005" t="s">
        <v>200</v>
      </c>
      <c r="J8005" s="5"/>
      <c r="K8005" s="2">
        <v>548.04999999999995</v>
      </c>
      <c r="L8005" s="5">
        <v>3</v>
      </c>
      <c r="M8005" s="2">
        <f t="shared" si="124"/>
        <v>-17748.739999996844</v>
      </c>
      <c r="P8005"/>
    </row>
    <row r="8006" spans="1:16" hidden="1">
      <c r="A8006" t="s">
        <v>3394</v>
      </c>
      <c r="B8006" s="1">
        <v>42164</v>
      </c>
      <c r="C8006" t="s">
        <v>18</v>
      </c>
      <c r="D8006">
        <v>1</v>
      </c>
      <c r="E8006" t="s">
        <v>3396</v>
      </c>
      <c r="F8006" t="s">
        <v>13</v>
      </c>
      <c r="G8006" t="s">
        <v>4</v>
      </c>
      <c r="H8006" t="s">
        <v>18</v>
      </c>
      <c r="J8006" s="5"/>
      <c r="K8006" s="2">
        <v>11131.35</v>
      </c>
      <c r="L8006" s="5">
        <v>1</v>
      </c>
      <c r="M8006" s="2">
        <f t="shared" si="124"/>
        <v>-28880.089999996846</v>
      </c>
      <c r="P8006"/>
    </row>
    <row r="8007" spans="1:16" hidden="1">
      <c r="A8007" t="s">
        <v>3412</v>
      </c>
      <c r="B8007" s="1">
        <v>42164</v>
      </c>
      <c r="C8007" t="s">
        <v>1</v>
      </c>
      <c r="D8007">
        <v>1</v>
      </c>
      <c r="E8007" t="s">
        <v>3415</v>
      </c>
      <c r="F8007" t="s">
        <v>13</v>
      </c>
      <c r="G8007" t="s">
        <v>20</v>
      </c>
      <c r="H8007" t="s">
        <v>3416</v>
      </c>
      <c r="J8007" s="5"/>
      <c r="K8007" s="2">
        <v>1130</v>
      </c>
      <c r="L8007" s="5"/>
      <c r="M8007" s="2">
        <f t="shared" si="124"/>
        <v>-30010.089999996846</v>
      </c>
      <c r="P8007"/>
    </row>
    <row r="8008" spans="1:16" hidden="1">
      <c r="A8008" t="s">
        <v>3431</v>
      </c>
      <c r="B8008" s="1">
        <v>42164</v>
      </c>
      <c r="C8008" t="s">
        <v>6</v>
      </c>
      <c r="D8008">
        <v>1</v>
      </c>
      <c r="E8008" t="s">
        <v>3432</v>
      </c>
      <c r="F8008" t="s">
        <v>29</v>
      </c>
      <c r="G8008" t="s">
        <v>20</v>
      </c>
      <c r="H8008" t="s">
        <v>3433</v>
      </c>
      <c r="I8008" s="2">
        <v>947.57</v>
      </c>
      <c r="J8008" s="5">
        <v>7</v>
      </c>
      <c r="L8008" s="5"/>
      <c r="M8008" s="2">
        <f t="shared" si="124"/>
        <v>-29062.519999996846</v>
      </c>
      <c r="P8008"/>
    </row>
    <row r="8009" spans="1:16" hidden="1">
      <c r="A8009" t="s">
        <v>3457</v>
      </c>
      <c r="B8009" s="1">
        <v>42164</v>
      </c>
      <c r="C8009" t="s">
        <v>6</v>
      </c>
      <c r="D8009">
        <v>1</v>
      </c>
      <c r="E8009" t="s">
        <v>3460</v>
      </c>
      <c r="F8009" t="s">
        <v>29</v>
      </c>
      <c r="G8009" t="s">
        <v>20</v>
      </c>
      <c r="H8009" t="s">
        <v>3461</v>
      </c>
      <c r="I8009" s="2">
        <v>3550</v>
      </c>
      <c r="J8009" s="5"/>
      <c r="L8009" s="5"/>
      <c r="M8009" s="2">
        <f t="shared" ref="M8009:M8072" si="125">+M8008+I8009-K8009</f>
        <v>-25512.519999996846</v>
      </c>
      <c r="P8009"/>
    </row>
    <row r="8010" spans="1:16" hidden="1">
      <c r="A8010" t="s">
        <v>3491</v>
      </c>
      <c r="B8010" s="1">
        <v>42164</v>
      </c>
      <c r="C8010" t="s">
        <v>1802</v>
      </c>
      <c r="D8010">
        <v>2</v>
      </c>
      <c r="E8010" t="s">
        <v>3492</v>
      </c>
      <c r="F8010" t="s">
        <v>312</v>
      </c>
      <c r="G8010" t="s">
        <v>479</v>
      </c>
      <c r="H8010" t="s">
        <v>3493</v>
      </c>
      <c r="J8010" s="5"/>
      <c r="K8010" s="2">
        <v>656.46</v>
      </c>
      <c r="L8010" s="5" t="s">
        <v>36333</v>
      </c>
      <c r="M8010" s="2">
        <f t="shared" si="125"/>
        <v>-26168.979999996845</v>
      </c>
      <c r="P8010"/>
    </row>
    <row r="8011" spans="1:16" hidden="1">
      <c r="A8011" t="s">
        <v>3496</v>
      </c>
      <c r="B8011" s="1">
        <v>42164</v>
      </c>
      <c r="C8011" t="s">
        <v>1</v>
      </c>
      <c r="D8011">
        <v>1</v>
      </c>
      <c r="E8011" t="s">
        <v>3497</v>
      </c>
      <c r="F8011" t="s">
        <v>45</v>
      </c>
      <c r="G8011" t="s">
        <v>20</v>
      </c>
      <c r="H8011" t="s">
        <v>3498</v>
      </c>
      <c r="J8011" s="5"/>
      <c r="K8011" s="2">
        <v>195500</v>
      </c>
      <c r="L8011" s="5"/>
      <c r="M8011" s="2">
        <f t="shared" si="125"/>
        <v>-221668.97999999684</v>
      </c>
      <c r="P8011"/>
    </row>
    <row r="8012" spans="1:16" hidden="1">
      <c r="A8012" t="s">
        <v>3501</v>
      </c>
      <c r="B8012" s="1">
        <v>42164</v>
      </c>
      <c r="C8012" t="s">
        <v>1</v>
      </c>
      <c r="D8012">
        <v>1</v>
      </c>
      <c r="E8012" t="s">
        <v>3504</v>
      </c>
      <c r="F8012" t="s">
        <v>16</v>
      </c>
      <c r="G8012" t="s">
        <v>20</v>
      </c>
      <c r="H8012" t="s">
        <v>3505</v>
      </c>
      <c r="J8012" s="5"/>
      <c r="K8012" s="2">
        <v>52000</v>
      </c>
      <c r="L8012" s="5"/>
      <c r="M8012" s="2">
        <f t="shared" si="125"/>
        <v>-273668.97999999684</v>
      </c>
      <c r="P8012"/>
    </row>
    <row r="8013" spans="1:16" hidden="1">
      <c r="A8013" s="47" t="s">
        <v>3508</v>
      </c>
      <c r="B8013" s="48">
        <v>42164</v>
      </c>
      <c r="C8013" s="47" t="s">
        <v>11</v>
      </c>
      <c r="D8013" s="47">
        <v>1</v>
      </c>
      <c r="E8013" s="47" t="s">
        <v>3509</v>
      </c>
      <c r="F8013" s="47" t="s">
        <v>45</v>
      </c>
      <c r="G8013" s="47" t="s">
        <v>20</v>
      </c>
      <c r="H8013" s="47" t="s">
        <v>3510</v>
      </c>
      <c r="I8013" s="49"/>
      <c r="J8013" s="50"/>
      <c r="K8013" s="49">
        <v>195500</v>
      </c>
      <c r="L8013" s="50"/>
      <c r="M8013" s="2">
        <f t="shared" si="125"/>
        <v>-469168.97999999684</v>
      </c>
      <c r="N8013" s="25" t="s">
        <v>36411</v>
      </c>
      <c r="P8013" s="34" t="s">
        <v>36372</v>
      </c>
    </row>
    <row r="8014" spans="1:16" hidden="1">
      <c r="A8014" t="s">
        <v>3513</v>
      </c>
      <c r="B8014" s="1">
        <v>42164</v>
      </c>
      <c r="C8014" t="s">
        <v>200</v>
      </c>
      <c r="D8014">
        <v>1</v>
      </c>
      <c r="E8014" t="s">
        <v>3517</v>
      </c>
      <c r="F8014" t="s">
        <v>16</v>
      </c>
      <c r="G8014" t="s">
        <v>20</v>
      </c>
      <c r="H8014" t="s">
        <v>200</v>
      </c>
      <c r="J8014" s="5"/>
      <c r="K8014" s="2">
        <v>3030</v>
      </c>
      <c r="L8014" s="5"/>
      <c r="M8014" s="2">
        <f t="shared" si="125"/>
        <v>-472198.97999999684</v>
      </c>
      <c r="P8014"/>
    </row>
    <row r="8015" spans="1:16" hidden="1">
      <c r="A8015" t="s">
        <v>3518</v>
      </c>
      <c r="B8015" s="1">
        <v>42164</v>
      </c>
      <c r="C8015" t="s">
        <v>18</v>
      </c>
      <c r="D8015">
        <v>1</v>
      </c>
      <c r="E8015" t="s">
        <v>3521</v>
      </c>
      <c r="F8015" t="s">
        <v>13</v>
      </c>
      <c r="G8015" t="s">
        <v>20</v>
      </c>
      <c r="H8015" t="s">
        <v>18</v>
      </c>
      <c r="J8015" s="5"/>
      <c r="K8015" s="2">
        <v>10102.459999999999</v>
      </c>
      <c r="L8015" s="5"/>
      <c r="M8015" s="2">
        <f t="shared" si="125"/>
        <v>-482301.43999999686</v>
      </c>
      <c r="P8015"/>
    </row>
    <row r="8016" spans="1:16" hidden="1">
      <c r="A8016" t="s">
        <v>3526</v>
      </c>
      <c r="B8016" s="1">
        <v>42164</v>
      </c>
      <c r="C8016" t="s">
        <v>195</v>
      </c>
      <c r="D8016">
        <v>1</v>
      </c>
      <c r="E8016" t="s">
        <v>3529</v>
      </c>
      <c r="F8016" t="s">
        <v>13</v>
      </c>
      <c r="G8016" t="s">
        <v>20</v>
      </c>
      <c r="H8016" t="s">
        <v>195</v>
      </c>
      <c r="J8016" s="5"/>
      <c r="K8016" s="2">
        <v>16477.52</v>
      </c>
      <c r="L8016" s="5"/>
      <c r="M8016" s="2">
        <f t="shared" si="125"/>
        <v>-498778.95999999688</v>
      </c>
      <c r="P8016"/>
    </row>
    <row r="8017" spans="1:16" hidden="1">
      <c r="A8017" t="s">
        <v>18544</v>
      </c>
      <c r="B8017" s="1">
        <v>42164</v>
      </c>
      <c r="C8017" t="s">
        <v>18566</v>
      </c>
      <c r="D8017">
        <v>2</v>
      </c>
      <c r="E8017" t="s">
        <v>18567</v>
      </c>
      <c r="F8017" t="s">
        <v>7054</v>
      </c>
      <c r="G8017" t="s">
        <v>4</v>
      </c>
      <c r="H8017" t="s">
        <v>9261</v>
      </c>
      <c r="I8017" s="2">
        <v>1025</v>
      </c>
      <c r="J8017" s="5">
        <v>1</v>
      </c>
      <c r="L8017" s="5"/>
      <c r="M8017" s="2">
        <f t="shared" si="125"/>
        <v>-497753.95999999688</v>
      </c>
      <c r="P8017"/>
    </row>
    <row r="8018" spans="1:16" hidden="1">
      <c r="A8018" t="s">
        <v>18568</v>
      </c>
      <c r="B8018" s="1">
        <v>42164</v>
      </c>
      <c r="C8018" t="s">
        <v>1802</v>
      </c>
      <c r="D8018">
        <v>2</v>
      </c>
      <c r="E8018" t="s">
        <v>18596</v>
      </c>
      <c r="F8018" t="s">
        <v>13559</v>
      </c>
      <c r="G8018" t="s">
        <v>479</v>
      </c>
      <c r="H8018" t="s">
        <v>3058</v>
      </c>
      <c r="I8018" s="2">
        <v>838.22</v>
      </c>
      <c r="J8018" s="5">
        <v>1</v>
      </c>
      <c r="L8018" s="5"/>
      <c r="M8018" s="2">
        <f t="shared" si="125"/>
        <v>-496915.73999999691</v>
      </c>
      <c r="P8018"/>
    </row>
    <row r="8019" spans="1:16" hidden="1">
      <c r="A8019" t="s">
        <v>18597</v>
      </c>
      <c r="B8019" s="1">
        <v>42164</v>
      </c>
      <c r="C8019" t="s">
        <v>1802</v>
      </c>
      <c r="D8019">
        <v>2</v>
      </c>
      <c r="E8019" t="s">
        <v>18618</v>
      </c>
      <c r="F8019" t="s">
        <v>13559</v>
      </c>
      <c r="G8019" t="s">
        <v>479</v>
      </c>
      <c r="H8019" t="s">
        <v>18619</v>
      </c>
      <c r="I8019" s="2">
        <v>419.11</v>
      </c>
      <c r="J8019" s="5">
        <v>1</v>
      </c>
      <c r="L8019" s="5"/>
      <c r="M8019" s="2">
        <f t="shared" si="125"/>
        <v>-496496.62999999692</v>
      </c>
      <c r="P8019"/>
    </row>
    <row r="8020" spans="1:16" hidden="1">
      <c r="A8020" t="s">
        <v>18620</v>
      </c>
      <c r="B8020" s="1">
        <v>42164</v>
      </c>
      <c r="C8020" t="s">
        <v>1802</v>
      </c>
      <c r="D8020">
        <v>2</v>
      </c>
      <c r="E8020" t="s">
        <v>18639</v>
      </c>
      <c r="F8020" t="s">
        <v>13559</v>
      </c>
      <c r="G8020" t="s">
        <v>479</v>
      </c>
      <c r="H8020" t="s">
        <v>14526</v>
      </c>
      <c r="I8020" s="2">
        <v>348</v>
      </c>
      <c r="J8020" s="5">
        <v>1</v>
      </c>
      <c r="L8020" s="5"/>
      <c r="M8020" s="2">
        <f t="shared" si="125"/>
        <v>-496148.62999999692</v>
      </c>
      <c r="P8020"/>
    </row>
    <row r="8021" spans="1:16" hidden="1">
      <c r="A8021" t="s">
        <v>18641</v>
      </c>
      <c r="B8021" s="1">
        <v>42164</v>
      </c>
      <c r="C8021" t="s">
        <v>18012</v>
      </c>
      <c r="D8021">
        <v>1</v>
      </c>
      <c r="E8021" t="s">
        <v>18662</v>
      </c>
      <c r="F8021" t="s">
        <v>13565</v>
      </c>
      <c r="G8021" t="s">
        <v>4</v>
      </c>
      <c r="H8021" t="s">
        <v>18663</v>
      </c>
      <c r="I8021" s="2">
        <v>20000</v>
      </c>
      <c r="J8021" s="5">
        <v>4</v>
      </c>
      <c r="L8021" s="5"/>
      <c r="M8021" s="2">
        <f t="shared" si="125"/>
        <v>-476148.62999999692</v>
      </c>
      <c r="P8021"/>
    </row>
    <row r="8022" spans="1:16" hidden="1">
      <c r="A8022" t="s">
        <v>18665</v>
      </c>
      <c r="B8022" s="1">
        <v>42164</v>
      </c>
      <c r="C8022" t="s">
        <v>18682</v>
      </c>
      <c r="D8022">
        <v>2</v>
      </c>
      <c r="E8022" t="s">
        <v>18683</v>
      </c>
      <c r="F8022" t="s">
        <v>13559</v>
      </c>
      <c r="G8022" t="s">
        <v>479</v>
      </c>
      <c r="H8022" t="s">
        <v>3301</v>
      </c>
      <c r="I8022" s="2">
        <v>4325.93</v>
      </c>
      <c r="J8022" s="5">
        <v>6</v>
      </c>
      <c r="L8022" s="5"/>
      <c r="M8022" s="2">
        <f t="shared" si="125"/>
        <v>-471822.69999999693</v>
      </c>
      <c r="P8022"/>
    </row>
    <row r="8023" spans="1:16" hidden="1">
      <c r="A8023" t="s">
        <v>18685</v>
      </c>
      <c r="B8023" s="1">
        <v>42164</v>
      </c>
      <c r="C8023" t="s">
        <v>1802</v>
      </c>
      <c r="D8023">
        <v>2</v>
      </c>
      <c r="E8023" t="s">
        <v>18702</v>
      </c>
      <c r="F8023" t="s">
        <v>13559</v>
      </c>
      <c r="G8023" t="s">
        <v>479</v>
      </c>
      <c r="H8023" t="s">
        <v>3294</v>
      </c>
      <c r="I8023" s="2">
        <v>421.25</v>
      </c>
      <c r="J8023" s="5">
        <v>5</v>
      </c>
      <c r="L8023" s="5"/>
      <c r="M8023" s="2">
        <f t="shared" si="125"/>
        <v>-471401.44999999693</v>
      </c>
      <c r="P8023"/>
    </row>
    <row r="8024" spans="1:16" hidden="1">
      <c r="A8024" t="s">
        <v>18704</v>
      </c>
      <c r="B8024" s="1">
        <v>42164</v>
      </c>
      <c r="C8024" t="s">
        <v>1802</v>
      </c>
      <c r="D8024">
        <v>2</v>
      </c>
      <c r="E8024" t="s">
        <v>18727</v>
      </c>
      <c r="F8024" t="s">
        <v>13559</v>
      </c>
      <c r="G8024" t="s">
        <v>479</v>
      </c>
      <c r="H8024" t="s">
        <v>18728</v>
      </c>
      <c r="I8024" s="2">
        <v>548.04999999999995</v>
      </c>
      <c r="J8024" s="5">
        <v>3</v>
      </c>
      <c r="L8024" s="5"/>
      <c r="M8024" s="2">
        <f t="shared" si="125"/>
        <v>-470853.39999999694</v>
      </c>
      <c r="P8024"/>
    </row>
    <row r="8025" spans="1:16" hidden="1">
      <c r="A8025" t="s">
        <v>18730</v>
      </c>
      <c r="B8025" s="1">
        <v>42164</v>
      </c>
      <c r="C8025" t="s">
        <v>18751</v>
      </c>
      <c r="D8025">
        <v>2</v>
      </c>
      <c r="E8025" t="s">
        <v>18752</v>
      </c>
      <c r="F8025" t="s">
        <v>7054</v>
      </c>
      <c r="G8025" t="s">
        <v>4</v>
      </c>
      <c r="H8025" t="s">
        <v>809</v>
      </c>
      <c r="I8025" s="2">
        <v>1840</v>
      </c>
      <c r="J8025" s="5">
        <v>2</v>
      </c>
      <c r="L8025" s="5"/>
      <c r="M8025" s="2">
        <f t="shared" si="125"/>
        <v>-469013.39999999694</v>
      </c>
      <c r="P8025"/>
    </row>
    <row r="8026" spans="1:16" hidden="1">
      <c r="A8026" t="s">
        <v>18754</v>
      </c>
      <c r="B8026" s="1">
        <v>42164</v>
      </c>
      <c r="C8026" t="s">
        <v>18775</v>
      </c>
      <c r="D8026">
        <v>2</v>
      </c>
      <c r="E8026" t="s">
        <v>18776</v>
      </c>
      <c r="F8026" t="s">
        <v>7054</v>
      </c>
      <c r="G8026" t="s">
        <v>4</v>
      </c>
      <c r="H8026" t="s">
        <v>18777</v>
      </c>
      <c r="I8026" s="2">
        <v>1225.01</v>
      </c>
      <c r="J8026" s="5">
        <v>1</v>
      </c>
      <c r="L8026" s="5"/>
      <c r="M8026" s="2">
        <f t="shared" si="125"/>
        <v>-467788.38999999693</v>
      </c>
      <c r="P8026"/>
    </row>
    <row r="8027" spans="1:16" hidden="1">
      <c r="A8027" t="s">
        <v>18780</v>
      </c>
      <c r="B8027" s="1">
        <v>42164</v>
      </c>
      <c r="C8027" t="s">
        <v>18799</v>
      </c>
      <c r="D8027">
        <v>2</v>
      </c>
      <c r="E8027" t="s">
        <v>18800</v>
      </c>
      <c r="F8027" t="s">
        <v>7054</v>
      </c>
      <c r="G8027" t="s">
        <v>4</v>
      </c>
      <c r="H8027" t="s">
        <v>2455</v>
      </c>
      <c r="I8027" s="2">
        <v>1025</v>
      </c>
      <c r="J8027" s="5">
        <v>2</v>
      </c>
      <c r="L8027" s="5"/>
      <c r="M8027" s="2">
        <f t="shared" si="125"/>
        <v>-466763.38999999693</v>
      </c>
      <c r="P8027"/>
    </row>
    <row r="8028" spans="1:16" hidden="1">
      <c r="A8028" t="s">
        <v>18803</v>
      </c>
      <c r="B8028" s="1">
        <v>42164</v>
      </c>
      <c r="C8028" t="s">
        <v>18826</v>
      </c>
      <c r="D8028">
        <v>2</v>
      </c>
      <c r="E8028" t="s">
        <v>18827</v>
      </c>
      <c r="F8028" t="s">
        <v>7054</v>
      </c>
      <c r="G8028" t="s">
        <v>4</v>
      </c>
      <c r="H8028" t="s">
        <v>15114</v>
      </c>
      <c r="I8028" s="2">
        <v>2990</v>
      </c>
      <c r="J8028" s="5">
        <v>2</v>
      </c>
      <c r="L8028" s="5"/>
      <c r="M8028" s="2">
        <f t="shared" si="125"/>
        <v>-463773.38999999693</v>
      </c>
      <c r="P8028"/>
    </row>
    <row r="8029" spans="1:16" hidden="1">
      <c r="A8029" t="s">
        <v>18830</v>
      </c>
      <c r="B8029" s="1">
        <v>42164</v>
      </c>
      <c r="C8029" t="s">
        <v>1419</v>
      </c>
      <c r="D8029">
        <v>2</v>
      </c>
      <c r="E8029" t="s">
        <v>18852</v>
      </c>
      <c r="F8029" t="s">
        <v>13559</v>
      </c>
      <c r="G8029" t="s">
        <v>479</v>
      </c>
      <c r="H8029" t="s">
        <v>3416</v>
      </c>
      <c r="I8029" s="2">
        <v>1595.72</v>
      </c>
      <c r="J8029" s="5">
        <v>7</v>
      </c>
      <c r="L8029" s="5"/>
      <c r="M8029" s="2">
        <f t="shared" si="125"/>
        <v>-462177.66999999696</v>
      </c>
      <c r="N8029">
        <f>1130+465.72</f>
        <v>1595.72</v>
      </c>
      <c r="P8029"/>
    </row>
    <row r="8030" spans="1:16" hidden="1">
      <c r="A8030" t="s">
        <v>18855</v>
      </c>
      <c r="B8030" s="1">
        <v>42164</v>
      </c>
      <c r="C8030" t="s">
        <v>3261</v>
      </c>
      <c r="D8030">
        <v>2</v>
      </c>
      <c r="E8030" t="s">
        <v>18872</v>
      </c>
      <c r="F8030" t="s">
        <v>13559</v>
      </c>
      <c r="G8030" t="s">
        <v>479</v>
      </c>
      <c r="H8030" t="s">
        <v>2953</v>
      </c>
      <c r="J8030" s="5"/>
      <c r="K8030" s="2">
        <v>379.03</v>
      </c>
      <c r="L8030" s="5"/>
      <c r="M8030" s="2">
        <f t="shared" si="125"/>
        <v>-462556.69999999698</v>
      </c>
      <c r="P8030"/>
    </row>
    <row r="8031" spans="1:16" hidden="1">
      <c r="A8031" t="s">
        <v>18855</v>
      </c>
      <c r="B8031" s="1">
        <v>42164</v>
      </c>
      <c r="C8031" t="s">
        <v>3261</v>
      </c>
      <c r="D8031">
        <v>2</v>
      </c>
      <c r="E8031" t="s">
        <v>18872</v>
      </c>
      <c r="F8031" t="s">
        <v>13559</v>
      </c>
      <c r="G8031" t="s">
        <v>479</v>
      </c>
      <c r="H8031" t="s">
        <v>2953</v>
      </c>
      <c r="I8031" s="2">
        <v>379.03</v>
      </c>
      <c r="J8031" s="5"/>
      <c r="L8031" s="5"/>
      <c r="M8031" s="2">
        <f t="shared" si="125"/>
        <v>-462177.66999999696</v>
      </c>
      <c r="P8031"/>
    </row>
    <row r="8032" spans="1:16" hidden="1">
      <c r="A8032" t="s">
        <v>18876</v>
      </c>
      <c r="B8032" s="1">
        <v>42164</v>
      </c>
      <c r="C8032" t="s">
        <v>18897</v>
      </c>
      <c r="D8032">
        <v>2</v>
      </c>
      <c r="E8032" t="s">
        <v>18898</v>
      </c>
      <c r="F8032" t="s">
        <v>7054</v>
      </c>
      <c r="G8032" t="s">
        <v>20</v>
      </c>
      <c r="H8032" t="s">
        <v>1525</v>
      </c>
      <c r="I8032" s="2">
        <v>1880</v>
      </c>
      <c r="J8032" s="5"/>
      <c r="L8032" s="5"/>
      <c r="M8032" s="2">
        <f t="shared" si="125"/>
        <v>-460297.66999999696</v>
      </c>
      <c r="P8032"/>
    </row>
    <row r="8033" spans="1:16" hidden="1">
      <c r="A8033" t="s">
        <v>18900</v>
      </c>
      <c r="B8033" s="1">
        <v>42164</v>
      </c>
      <c r="C8033" t="s">
        <v>18919</v>
      </c>
      <c r="D8033">
        <v>1</v>
      </c>
      <c r="E8033" t="s">
        <v>18920</v>
      </c>
      <c r="F8033" t="s">
        <v>14703</v>
      </c>
      <c r="G8033" t="s">
        <v>20</v>
      </c>
      <c r="H8033" t="s">
        <v>14447</v>
      </c>
      <c r="I8033" s="2">
        <v>175</v>
      </c>
      <c r="J8033" s="5">
        <v>7</v>
      </c>
      <c r="L8033" s="5"/>
      <c r="M8033" s="2">
        <f t="shared" si="125"/>
        <v>-460122.66999999696</v>
      </c>
      <c r="P8033"/>
    </row>
    <row r="8034" spans="1:16" hidden="1">
      <c r="A8034" t="s">
        <v>18924</v>
      </c>
      <c r="B8034" s="1">
        <v>42164</v>
      </c>
      <c r="C8034" t="s">
        <v>3261</v>
      </c>
      <c r="D8034">
        <v>2</v>
      </c>
      <c r="E8034" t="s">
        <v>18945</v>
      </c>
      <c r="F8034" t="s">
        <v>13559</v>
      </c>
      <c r="G8034" t="s">
        <v>479</v>
      </c>
      <c r="H8034" t="s">
        <v>2637</v>
      </c>
      <c r="J8034" s="5"/>
      <c r="K8034" s="2">
        <v>2000</v>
      </c>
      <c r="L8034" s="5"/>
      <c r="M8034" s="2">
        <f t="shared" si="125"/>
        <v>-462122.66999999696</v>
      </c>
      <c r="P8034"/>
    </row>
    <row r="8035" spans="1:16" hidden="1">
      <c r="A8035" t="s">
        <v>18924</v>
      </c>
      <c r="B8035" s="1">
        <v>42164</v>
      </c>
      <c r="C8035" t="s">
        <v>3261</v>
      </c>
      <c r="D8035">
        <v>2</v>
      </c>
      <c r="E8035" t="s">
        <v>18945</v>
      </c>
      <c r="F8035" t="s">
        <v>13559</v>
      </c>
      <c r="G8035" t="s">
        <v>479</v>
      </c>
      <c r="H8035" t="s">
        <v>2637</v>
      </c>
      <c r="I8035" s="2">
        <v>3472.52</v>
      </c>
      <c r="J8035" s="5"/>
      <c r="L8035" s="5"/>
      <c r="M8035" s="2">
        <f t="shared" si="125"/>
        <v>-458650.14999999694</v>
      </c>
      <c r="P8035"/>
    </row>
    <row r="8036" spans="1:16" hidden="1">
      <c r="A8036" t="s">
        <v>18948</v>
      </c>
      <c r="B8036" s="1">
        <v>42164</v>
      </c>
      <c r="C8036" t="s">
        <v>18968</v>
      </c>
      <c r="D8036">
        <v>2</v>
      </c>
      <c r="E8036" t="s">
        <v>18969</v>
      </c>
      <c r="F8036" t="s">
        <v>7054</v>
      </c>
      <c r="G8036" t="s">
        <v>20</v>
      </c>
      <c r="H8036" t="s">
        <v>11484</v>
      </c>
      <c r="I8036" s="2">
        <v>2989.99</v>
      </c>
      <c r="J8036" s="5">
        <v>7</v>
      </c>
      <c r="L8036" s="5"/>
      <c r="M8036" s="2">
        <f t="shared" si="125"/>
        <v>-455660.15999999695</v>
      </c>
      <c r="P8036"/>
    </row>
    <row r="8037" spans="1:16" hidden="1">
      <c r="A8037" t="s">
        <v>18972</v>
      </c>
      <c r="B8037" s="1">
        <v>42164</v>
      </c>
      <c r="C8037" t="s">
        <v>18991</v>
      </c>
      <c r="D8037">
        <v>2</v>
      </c>
      <c r="E8037" t="s">
        <v>18992</v>
      </c>
      <c r="F8037" t="s">
        <v>7054</v>
      </c>
      <c r="G8037" t="s">
        <v>20</v>
      </c>
      <c r="H8037" t="s">
        <v>14721</v>
      </c>
      <c r="I8037" s="2">
        <v>1840</v>
      </c>
      <c r="J8037" s="5"/>
      <c r="L8037" s="5"/>
      <c r="M8037" s="2">
        <f t="shared" si="125"/>
        <v>-453820.15999999695</v>
      </c>
      <c r="P8037"/>
    </row>
    <row r="8038" spans="1:16" hidden="1">
      <c r="A8038" t="s">
        <v>18995</v>
      </c>
      <c r="B8038" s="1">
        <v>42164</v>
      </c>
      <c r="C8038" t="s">
        <v>19018</v>
      </c>
      <c r="D8038">
        <v>2</v>
      </c>
      <c r="E8038" t="s">
        <v>19019</v>
      </c>
      <c r="F8038" t="s">
        <v>7054</v>
      </c>
      <c r="G8038" t="s">
        <v>20</v>
      </c>
      <c r="H8038" t="s">
        <v>19020</v>
      </c>
      <c r="I8038" s="2">
        <v>2990</v>
      </c>
      <c r="J8038" s="5">
        <v>7</v>
      </c>
      <c r="L8038" s="5"/>
      <c r="M8038" s="2">
        <f t="shared" si="125"/>
        <v>-450830.15999999695</v>
      </c>
      <c r="P8038"/>
    </row>
    <row r="8039" spans="1:16" hidden="1">
      <c r="A8039" t="s">
        <v>19023</v>
      </c>
      <c r="B8039" s="1">
        <v>42164</v>
      </c>
      <c r="C8039" t="s">
        <v>6</v>
      </c>
      <c r="D8039">
        <v>1</v>
      </c>
      <c r="E8039" t="s">
        <v>19041</v>
      </c>
      <c r="F8039" t="s">
        <v>13565</v>
      </c>
      <c r="G8039" t="s">
        <v>20</v>
      </c>
      <c r="H8039" t="s">
        <v>19042</v>
      </c>
      <c r="I8039" s="2">
        <v>195000</v>
      </c>
      <c r="J8039" s="5" t="s">
        <v>36333</v>
      </c>
      <c r="L8039" s="5"/>
      <c r="M8039" s="2">
        <f t="shared" si="125"/>
        <v>-255830.15999999695</v>
      </c>
      <c r="P8039"/>
    </row>
    <row r="8040" spans="1:16" hidden="1">
      <c r="A8040" t="s">
        <v>19050</v>
      </c>
      <c r="B8040" s="1">
        <v>42164</v>
      </c>
      <c r="C8040" t="s">
        <v>19065</v>
      </c>
      <c r="D8040">
        <v>2</v>
      </c>
      <c r="E8040" t="s">
        <v>19066</v>
      </c>
      <c r="F8040" t="s">
        <v>7054</v>
      </c>
      <c r="G8040" t="s">
        <v>20</v>
      </c>
      <c r="H8040" t="s">
        <v>2098</v>
      </c>
      <c r="I8040" s="2">
        <v>1025</v>
      </c>
      <c r="J8040" s="5">
        <v>7</v>
      </c>
      <c r="L8040" s="5"/>
      <c r="M8040" s="2">
        <f t="shared" si="125"/>
        <v>-254805.15999999695</v>
      </c>
      <c r="P8040"/>
    </row>
    <row r="8041" spans="1:16" hidden="1">
      <c r="A8041" t="s">
        <v>19072</v>
      </c>
      <c r="B8041" s="1">
        <v>42164</v>
      </c>
      <c r="C8041" t="s">
        <v>19087</v>
      </c>
      <c r="D8041">
        <v>1</v>
      </c>
      <c r="E8041" t="s">
        <v>19088</v>
      </c>
      <c r="F8041" t="s">
        <v>13565</v>
      </c>
      <c r="G8041" t="s">
        <v>20</v>
      </c>
      <c r="H8041" t="s">
        <v>19089</v>
      </c>
      <c r="I8041" s="2">
        <v>195500</v>
      </c>
      <c r="J8041" s="5" t="s">
        <v>36333</v>
      </c>
      <c r="L8041" s="5"/>
      <c r="M8041" s="2">
        <f t="shared" si="125"/>
        <v>-59305.159999996948</v>
      </c>
      <c r="P8041"/>
    </row>
    <row r="8042" spans="1:16" hidden="1">
      <c r="A8042" t="s">
        <v>19097</v>
      </c>
      <c r="B8042" s="1">
        <v>42164</v>
      </c>
      <c r="C8042" t="s">
        <v>6</v>
      </c>
      <c r="D8042">
        <v>1</v>
      </c>
      <c r="E8042" t="s">
        <v>19041</v>
      </c>
      <c r="F8042" t="s">
        <v>13565</v>
      </c>
      <c r="G8042" t="s">
        <v>20</v>
      </c>
      <c r="H8042" t="s">
        <v>19113</v>
      </c>
      <c r="J8042" s="5"/>
      <c r="K8042" s="2">
        <v>195000</v>
      </c>
      <c r="L8042" s="5" t="s">
        <v>36333</v>
      </c>
      <c r="M8042" s="2">
        <f t="shared" si="125"/>
        <v>-254305.15999999695</v>
      </c>
      <c r="P8042"/>
    </row>
    <row r="8043" spans="1:16" hidden="1">
      <c r="A8043" t="s">
        <v>19120</v>
      </c>
      <c r="B8043" s="1">
        <v>42164</v>
      </c>
      <c r="C8043" t="s">
        <v>19133</v>
      </c>
      <c r="D8043">
        <v>2</v>
      </c>
      <c r="E8043" t="s">
        <v>19134</v>
      </c>
      <c r="F8043" t="s">
        <v>7054</v>
      </c>
      <c r="G8043" t="s">
        <v>20</v>
      </c>
      <c r="H8043" t="s">
        <v>19135</v>
      </c>
      <c r="I8043" s="2">
        <v>1025</v>
      </c>
      <c r="J8043" s="5">
        <v>7</v>
      </c>
      <c r="L8043" s="5"/>
      <c r="M8043" s="2">
        <f t="shared" si="125"/>
        <v>-253280.15999999695</v>
      </c>
      <c r="P8043"/>
    </row>
    <row r="8044" spans="1:16" hidden="1">
      <c r="A8044" t="s">
        <v>19144</v>
      </c>
      <c r="B8044" s="1">
        <v>42164</v>
      </c>
      <c r="C8044" t="s">
        <v>19161</v>
      </c>
      <c r="D8044">
        <v>2</v>
      </c>
      <c r="E8044" t="s">
        <v>19162</v>
      </c>
      <c r="F8044" t="s">
        <v>7054</v>
      </c>
      <c r="G8044" t="s">
        <v>20</v>
      </c>
      <c r="H8044" t="s">
        <v>19163</v>
      </c>
      <c r="I8044" s="2">
        <v>3030</v>
      </c>
      <c r="J8044" s="5"/>
      <c r="L8044" s="5"/>
      <c r="M8044" s="2">
        <f t="shared" si="125"/>
        <v>-250250.15999999695</v>
      </c>
      <c r="P8044"/>
    </row>
    <row r="8045" spans="1:16" hidden="1">
      <c r="A8045" t="s">
        <v>19174</v>
      </c>
      <c r="B8045" s="1">
        <v>42164</v>
      </c>
      <c r="C8045" t="s">
        <v>19187</v>
      </c>
      <c r="D8045">
        <v>2</v>
      </c>
      <c r="E8045" t="s">
        <v>19188</v>
      </c>
      <c r="F8045" t="s">
        <v>7054</v>
      </c>
      <c r="G8045" t="s">
        <v>20</v>
      </c>
      <c r="H8045" t="s">
        <v>3461</v>
      </c>
      <c r="I8045" s="2">
        <v>4100</v>
      </c>
      <c r="J8045" s="5"/>
      <c r="L8045" s="5"/>
      <c r="M8045" s="2">
        <f t="shared" si="125"/>
        <v>-246150.15999999695</v>
      </c>
      <c r="P8045"/>
    </row>
    <row r="8046" spans="1:16" hidden="1">
      <c r="A8046" t="s">
        <v>19197</v>
      </c>
      <c r="B8046" s="1">
        <v>42164</v>
      </c>
      <c r="C8046" t="s">
        <v>19215</v>
      </c>
      <c r="D8046">
        <v>2</v>
      </c>
      <c r="E8046" t="s">
        <v>19216</v>
      </c>
      <c r="F8046" t="s">
        <v>7054</v>
      </c>
      <c r="G8046" t="s">
        <v>20</v>
      </c>
      <c r="H8046" t="s">
        <v>4054</v>
      </c>
      <c r="I8046" s="2">
        <v>1025</v>
      </c>
      <c r="J8046" s="5"/>
      <c r="L8046" s="5"/>
      <c r="M8046" s="2">
        <f t="shared" si="125"/>
        <v>-245125.15999999695</v>
      </c>
      <c r="P8046"/>
    </row>
    <row r="8047" spans="1:16" hidden="1">
      <c r="A8047" t="s">
        <v>19223</v>
      </c>
      <c r="B8047" s="1">
        <v>42164</v>
      </c>
      <c r="C8047" t="s">
        <v>1802</v>
      </c>
      <c r="D8047">
        <v>2</v>
      </c>
      <c r="E8047" t="s">
        <v>19233</v>
      </c>
      <c r="F8047" t="s">
        <v>13559</v>
      </c>
      <c r="G8047" t="s">
        <v>479</v>
      </c>
      <c r="H8047" t="s">
        <v>3493</v>
      </c>
      <c r="I8047" s="2">
        <v>656.46</v>
      </c>
      <c r="J8047" s="5"/>
      <c r="L8047" s="5"/>
      <c r="M8047" s="2">
        <f t="shared" si="125"/>
        <v>-244468.69999999696</v>
      </c>
      <c r="P8047"/>
    </row>
    <row r="8048" spans="1:16" hidden="1">
      <c r="A8048" t="s">
        <v>19243</v>
      </c>
      <c r="B8048" s="1">
        <v>42164</v>
      </c>
      <c r="C8048" t="s">
        <v>19256</v>
      </c>
      <c r="D8048">
        <v>2</v>
      </c>
      <c r="E8048" t="s">
        <v>19257</v>
      </c>
      <c r="F8048" t="s">
        <v>7054</v>
      </c>
      <c r="G8048" t="s">
        <v>20</v>
      </c>
      <c r="H8048" t="s">
        <v>19258</v>
      </c>
      <c r="I8048" s="2">
        <v>2610</v>
      </c>
      <c r="J8048" s="5"/>
      <c r="L8048" s="5"/>
      <c r="M8048" s="2">
        <f t="shared" si="125"/>
        <v>-241858.69999999696</v>
      </c>
      <c r="P8048"/>
    </row>
    <row r="8049" spans="1:16" hidden="1">
      <c r="A8049" t="s">
        <v>19270</v>
      </c>
      <c r="B8049" s="1">
        <v>42164</v>
      </c>
      <c r="C8049" t="s">
        <v>19281</v>
      </c>
      <c r="D8049">
        <v>1</v>
      </c>
      <c r="E8049" t="s">
        <v>19282</v>
      </c>
      <c r="F8049" t="s">
        <v>13565</v>
      </c>
      <c r="G8049" t="s">
        <v>20</v>
      </c>
      <c r="H8049" t="s">
        <v>19283</v>
      </c>
      <c r="I8049" s="2">
        <v>52000</v>
      </c>
      <c r="J8049" s="5"/>
      <c r="L8049" s="5"/>
      <c r="M8049" s="2">
        <f t="shared" si="125"/>
        <v>-189858.69999999696</v>
      </c>
      <c r="P8049"/>
    </row>
    <row r="8050" spans="1:16" hidden="1">
      <c r="A8050" t="s">
        <v>19293</v>
      </c>
      <c r="B8050" s="1">
        <v>42164</v>
      </c>
      <c r="C8050" t="s">
        <v>19304</v>
      </c>
      <c r="D8050">
        <v>2</v>
      </c>
      <c r="E8050" t="s">
        <v>19305</v>
      </c>
      <c r="F8050" t="s">
        <v>7054</v>
      </c>
      <c r="G8050" t="s">
        <v>20</v>
      </c>
      <c r="H8050" t="s">
        <v>18707</v>
      </c>
      <c r="I8050" s="2">
        <v>484.18</v>
      </c>
      <c r="J8050" s="5">
        <v>7</v>
      </c>
      <c r="L8050" s="5"/>
      <c r="M8050" s="2">
        <f t="shared" si="125"/>
        <v>-189374.51999999696</v>
      </c>
      <c r="N8050" s="26">
        <f>+M7988-M8050</f>
        <v>195983.58000000013</v>
      </c>
      <c r="O8050" s="3">
        <f>+K8013+K8001</f>
        <v>195983.58</v>
      </c>
      <c r="P8050"/>
    </row>
    <row r="8051" spans="1:16" hidden="1">
      <c r="A8051" s="80" t="s">
        <v>3532</v>
      </c>
      <c r="B8051" s="81">
        <v>42165</v>
      </c>
      <c r="C8051" s="80" t="s">
        <v>11</v>
      </c>
      <c r="D8051" s="80">
        <v>1</v>
      </c>
      <c r="E8051" s="80" t="s">
        <v>3509</v>
      </c>
      <c r="F8051" s="80" t="s">
        <v>45</v>
      </c>
      <c r="G8051" s="80" t="s">
        <v>20</v>
      </c>
      <c r="H8051" s="80" t="s">
        <v>3537</v>
      </c>
      <c r="I8051" s="82">
        <v>195500</v>
      </c>
      <c r="J8051" s="12"/>
      <c r="K8051" s="11"/>
      <c r="L8051" s="12"/>
      <c r="M8051" s="11">
        <f t="shared" si="125"/>
        <v>6125.4800000030373</v>
      </c>
      <c r="N8051" s="25" t="s">
        <v>36412</v>
      </c>
      <c r="P8051"/>
    </row>
    <row r="8052" spans="1:16" hidden="1">
      <c r="A8052" t="s">
        <v>3548</v>
      </c>
      <c r="B8052" s="1">
        <v>42165</v>
      </c>
      <c r="C8052" t="s">
        <v>11</v>
      </c>
      <c r="D8052">
        <v>1</v>
      </c>
      <c r="E8052" t="s">
        <v>3553</v>
      </c>
      <c r="F8052" t="s">
        <v>16</v>
      </c>
      <c r="G8052" t="s">
        <v>4</v>
      </c>
      <c r="H8052" t="s">
        <v>1175</v>
      </c>
      <c r="J8052" s="5"/>
      <c r="K8052" s="2">
        <v>3190</v>
      </c>
      <c r="L8052" s="5"/>
      <c r="M8052" s="2">
        <f t="shared" si="125"/>
        <v>2935.4800000030373</v>
      </c>
      <c r="P8052"/>
    </row>
    <row r="8053" spans="1:16" hidden="1">
      <c r="A8053" t="s">
        <v>3567</v>
      </c>
      <c r="B8053" s="1">
        <v>42165</v>
      </c>
      <c r="C8053" t="s">
        <v>6</v>
      </c>
      <c r="D8053">
        <v>1</v>
      </c>
      <c r="E8053" t="s">
        <v>3570</v>
      </c>
      <c r="F8053" t="s">
        <v>8</v>
      </c>
      <c r="G8053" t="s">
        <v>4</v>
      </c>
      <c r="H8053" t="s">
        <v>3571</v>
      </c>
      <c r="I8053" s="2">
        <v>784.62</v>
      </c>
      <c r="J8053" s="5"/>
      <c r="L8053" s="5"/>
      <c r="M8053" s="2">
        <f t="shared" si="125"/>
        <v>3720.1000000030372</v>
      </c>
      <c r="P8053"/>
    </row>
    <row r="8054" spans="1:16" hidden="1">
      <c r="A8054" t="s">
        <v>3572</v>
      </c>
      <c r="B8054" s="1">
        <v>42165</v>
      </c>
      <c r="C8054" t="s">
        <v>1</v>
      </c>
      <c r="D8054">
        <v>1</v>
      </c>
      <c r="E8054" t="s">
        <v>3577</v>
      </c>
      <c r="F8054" t="s">
        <v>13</v>
      </c>
      <c r="G8054" t="s">
        <v>4</v>
      </c>
      <c r="H8054" t="s">
        <v>3571</v>
      </c>
      <c r="J8054" s="5"/>
      <c r="K8054" s="2">
        <v>32858.239999999998</v>
      </c>
      <c r="L8054" s="5"/>
      <c r="M8054" s="2">
        <f t="shared" si="125"/>
        <v>-29138.139999996962</v>
      </c>
      <c r="P8054"/>
    </row>
    <row r="8055" spans="1:16" hidden="1">
      <c r="A8055" t="s">
        <v>3591</v>
      </c>
      <c r="B8055" s="1">
        <v>42165</v>
      </c>
      <c r="C8055" t="s">
        <v>1</v>
      </c>
      <c r="D8055">
        <v>1</v>
      </c>
      <c r="E8055" t="s">
        <v>3595</v>
      </c>
      <c r="F8055" t="s">
        <v>16</v>
      </c>
      <c r="G8055" t="s">
        <v>4</v>
      </c>
      <c r="H8055" t="s">
        <v>3505</v>
      </c>
      <c r="J8055" s="5"/>
      <c r="K8055" s="2">
        <v>99000</v>
      </c>
      <c r="L8055" s="5"/>
      <c r="M8055" s="2">
        <f t="shared" si="125"/>
        <v>-128138.13999999696</v>
      </c>
      <c r="P8055"/>
    </row>
    <row r="8056" spans="1:16" hidden="1">
      <c r="A8056" t="s">
        <v>3615</v>
      </c>
      <c r="B8056" s="1">
        <v>42165</v>
      </c>
      <c r="C8056" t="s">
        <v>6</v>
      </c>
      <c r="D8056">
        <v>1</v>
      </c>
      <c r="E8056" t="s">
        <v>3623</v>
      </c>
      <c r="F8056" t="s">
        <v>29</v>
      </c>
      <c r="G8056" t="s">
        <v>4</v>
      </c>
      <c r="H8056" t="s">
        <v>3624</v>
      </c>
      <c r="I8056" s="2">
        <v>7531.06</v>
      </c>
      <c r="J8056" s="5"/>
      <c r="L8056" s="5"/>
      <c r="M8056" s="2">
        <f t="shared" si="125"/>
        <v>-120607.07999999696</v>
      </c>
      <c r="P8056"/>
    </row>
    <row r="8057" spans="1:16" hidden="1">
      <c r="A8057" t="s">
        <v>3710</v>
      </c>
      <c r="B8057" s="1">
        <v>42165</v>
      </c>
      <c r="C8057" t="s">
        <v>6</v>
      </c>
      <c r="D8057">
        <v>1</v>
      </c>
      <c r="E8057" t="s">
        <v>3715</v>
      </c>
      <c r="F8057" t="s">
        <v>29</v>
      </c>
      <c r="G8057" t="s">
        <v>4</v>
      </c>
      <c r="H8057" t="s">
        <v>3716</v>
      </c>
      <c r="I8057" s="2">
        <v>3200</v>
      </c>
      <c r="J8057" s="5"/>
      <c r="L8057" s="5"/>
      <c r="M8057" s="2">
        <f t="shared" si="125"/>
        <v>-117407.07999999696</v>
      </c>
      <c r="P8057"/>
    </row>
    <row r="8058" spans="1:16" hidden="1">
      <c r="A8058" t="s">
        <v>3782</v>
      </c>
      <c r="B8058" s="1">
        <v>42165</v>
      </c>
      <c r="C8058" t="s">
        <v>6</v>
      </c>
      <c r="D8058">
        <v>1</v>
      </c>
      <c r="E8058" t="s">
        <v>3785</v>
      </c>
      <c r="F8058" t="s">
        <v>8</v>
      </c>
      <c r="G8058" t="s">
        <v>4</v>
      </c>
      <c r="H8058" t="s">
        <v>3786</v>
      </c>
      <c r="I8058" s="2">
        <v>2200</v>
      </c>
      <c r="J8058" s="5"/>
      <c r="L8058" s="5"/>
      <c r="M8058" s="2">
        <f t="shared" si="125"/>
        <v>-115207.07999999696</v>
      </c>
      <c r="P8058"/>
    </row>
    <row r="8059" spans="1:16" hidden="1">
      <c r="A8059" t="s">
        <v>3834</v>
      </c>
      <c r="B8059" s="1">
        <v>42165</v>
      </c>
      <c r="C8059" t="s">
        <v>6</v>
      </c>
      <c r="D8059">
        <v>1</v>
      </c>
      <c r="E8059" t="s">
        <v>3835</v>
      </c>
      <c r="F8059" t="s">
        <v>29</v>
      </c>
      <c r="G8059" t="s">
        <v>4</v>
      </c>
      <c r="H8059" t="s">
        <v>3836</v>
      </c>
      <c r="I8059" s="2">
        <v>2796.5</v>
      </c>
      <c r="J8059" s="5"/>
      <c r="L8059" s="5"/>
      <c r="M8059" s="2">
        <f t="shared" si="125"/>
        <v>-112410.57999999696</v>
      </c>
      <c r="P8059"/>
    </row>
    <row r="8060" spans="1:16" hidden="1">
      <c r="A8060" t="s">
        <v>3843</v>
      </c>
      <c r="B8060" s="1">
        <v>42165</v>
      </c>
      <c r="C8060" t="s">
        <v>11</v>
      </c>
      <c r="D8060">
        <v>1</v>
      </c>
      <c r="E8060" t="s">
        <v>3844</v>
      </c>
      <c r="F8060" t="s">
        <v>1439</v>
      </c>
      <c r="G8060" t="s">
        <v>4</v>
      </c>
      <c r="H8060" t="s">
        <v>3845</v>
      </c>
      <c r="J8060" s="5"/>
      <c r="K8060" s="2">
        <v>302800</v>
      </c>
      <c r="L8060" s="5"/>
      <c r="M8060" s="2">
        <f t="shared" si="125"/>
        <v>-415210.57999999693</v>
      </c>
      <c r="P8060"/>
    </row>
    <row r="8061" spans="1:16" hidden="1">
      <c r="A8061" t="s">
        <v>3847</v>
      </c>
      <c r="B8061" s="1">
        <v>42165</v>
      </c>
      <c r="C8061" t="s">
        <v>11</v>
      </c>
      <c r="D8061">
        <v>1</v>
      </c>
      <c r="E8061" t="s">
        <v>3848</v>
      </c>
      <c r="F8061" t="s">
        <v>13</v>
      </c>
      <c r="G8061" t="s">
        <v>4</v>
      </c>
      <c r="H8061" t="s">
        <v>3845</v>
      </c>
      <c r="J8061" s="5"/>
      <c r="K8061" s="2">
        <v>6500</v>
      </c>
      <c r="L8061" s="5"/>
      <c r="M8061" s="2">
        <f t="shared" si="125"/>
        <v>-421710.57999999693</v>
      </c>
      <c r="P8061"/>
    </row>
    <row r="8062" spans="1:16" hidden="1">
      <c r="A8062" t="s">
        <v>3851</v>
      </c>
      <c r="B8062" s="1">
        <v>42165</v>
      </c>
      <c r="C8062" t="s">
        <v>11</v>
      </c>
      <c r="D8062">
        <v>1</v>
      </c>
      <c r="E8062" t="s">
        <v>3854</v>
      </c>
      <c r="F8062" t="s">
        <v>1439</v>
      </c>
      <c r="G8062" t="s">
        <v>4</v>
      </c>
      <c r="H8062" t="s">
        <v>3845</v>
      </c>
      <c r="J8062" s="5"/>
      <c r="K8062" s="2">
        <v>6500</v>
      </c>
      <c r="L8062" s="5"/>
      <c r="M8062" s="2">
        <f t="shared" si="125"/>
        <v>-428210.57999999693</v>
      </c>
      <c r="P8062"/>
    </row>
    <row r="8063" spans="1:16" hidden="1">
      <c r="A8063" t="s">
        <v>3855</v>
      </c>
      <c r="B8063" s="1">
        <v>42165</v>
      </c>
      <c r="C8063" t="s">
        <v>11</v>
      </c>
      <c r="D8063">
        <v>1</v>
      </c>
      <c r="E8063" t="s">
        <v>3848</v>
      </c>
      <c r="F8063" t="s">
        <v>13</v>
      </c>
      <c r="G8063" t="s">
        <v>4</v>
      </c>
      <c r="H8063" t="s">
        <v>3858</v>
      </c>
      <c r="I8063" s="2">
        <v>6500</v>
      </c>
      <c r="J8063" s="5"/>
      <c r="L8063" s="5"/>
      <c r="M8063" s="2">
        <f t="shared" si="125"/>
        <v>-421710.57999999693</v>
      </c>
      <c r="P8063"/>
    </row>
    <row r="8064" spans="1:16" hidden="1">
      <c r="A8064" t="s">
        <v>3863</v>
      </c>
      <c r="B8064" s="1">
        <v>42165</v>
      </c>
      <c r="C8064" t="s">
        <v>6</v>
      </c>
      <c r="D8064">
        <v>1</v>
      </c>
      <c r="E8064" t="s">
        <v>3865</v>
      </c>
      <c r="F8064" t="s">
        <v>29</v>
      </c>
      <c r="G8064" t="s">
        <v>4</v>
      </c>
      <c r="H8064" t="s">
        <v>3866</v>
      </c>
      <c r="I8064" s="2">
        <v>350</v>
      </c>
      <c r="J8064" s="5"/>
      <c r="L8064" s="5"/>
      <c r="M8064" s="2">
        <f t="shared" si="125"/>
        <v>-421360.57999999693</v>
      </c>
      <c r="P8064"/>
    </row>
    <row r="8065" spans="1:16" hidden="1">
      <c r="A8065" t="s">
        <v>3877</v>
      </c>
      <c r="B8065" s="1">
        <v>42165</v>
      </c>
      <c r="C8065" t="s">
        <v>1</v>
      </c>
      <c r="D8065">
        <v>1</v>
      </c>
      <c r="E8065" t="s">
        <v>3878</v>
      </c>
      <c r="F8065" t="s">
        <v>16</v>
      </c>
      <c r="G8065" t="s">
        <v>4</v>
      </c>
      <c r="H8065" t="s">
        <v>3879</v>
      </c>
      <c r="J8065" s="5"/>
      <c r="K8065" s="2">
        <v>7401.59</v>
      </c>
      <c r="L8065" s="5"/>
      <c r="M8065" s="2">
        <f t="shared" si="125"/>
        <v>-428762.16999999696</v>
      </c>
      <c r="P8065"/>
    </row>
    <row r="8066" spans="1:16" hidden="1">
      <c r="A8066" t="s">
        <v>3917</v>
      </c>
      <c r="B8066" s="1">
        <v>42165</v>
      </c>
      <c r="C8066" t="s">
        <v>6</v>
      </c>
      <c r="D8066">
        <v>1</v>
      </c>
      <c r="E8066" t="s">
        <v>3921</v>
      </c>
      <c r="F8066" t="s">
        <v>29</v>
      </c>
      <c r="G8066" t="s">
        <v>4</v>
      </c>
      <c r="H8066" t="s">
        <v>3922</v>
      </c>
      <c r="I8066" s="2">
        <v>947.39</v>
      </c>
      <c r="J8066" s="5"/>
      <c r="L8066" s="5"/>
      <c r="M8066" s="2">
        <f t="shared" si="125"/>
        <v>-427814.77999999694</v>
      </c>
      <c r="P8066"/>
    </row>
    <row r="8067" spans="1:16" hidden="1">
      <c r="A8067" t="s">
        <v>3927</v>
      </c>
      <c r="B8067" s="1">
        <v>42165</v>
      </c>
      <c r="C8067" t="s">
        <v>240</v>
      </c>
      <c r="D8067">
        <v>1</v>
      </c>
      <c r="E8067" t="s">
        <v>3930</v>
      </c>
      <c r="F8067" t="s">
        <v>13</v>
      </c>
      <c r="G8067" t="s">
        <v>4</v>
      </c>
      <c r="H8067" t="s">
        <v>240</v>
      </c>
      <c r="J8067" s="5"/>
      <c r="K8067" s="2">
        <v>1025</v>
      </c>
      <c r="L8067" s="5"/>
      <c r="M8067" s="2">
        <f t="shared" si="125"/>
        <v>-428839.77999999694</v>
      </c>
      <c r="P8067"/>
    </row>
    <row r="8068" spans="1:16" hidden="1">
      <c r="A8068" t="s">
        <v>3934</v>
      </c>
      <c r="B8068" s="1">
        <v>42165</v>
      </c>
      <c r="C8068" t="s">
        <v>195</v>
      </c>
      <c r="D8068">
        <v>1</v>
      </c>
      <c r="E8068" t="s">
        <v>3937</v>
      </c>
      <c r="F8068" t="s">
        <v>13</v>
      </c>
      <c r="G8068" t="s">
        <v>4</v>
      </c>
      <c r="H8068" t="s">
        <v>195</v>
      </c>
      <c r="J8068" s="5"/>
      <c r="K8068" s="2">
        <v>5040</v>
      </c>
      <c r="L8068" s="5"/>
      <c r="M8068" s="2">
        <f t="shared" si="125"/>
        <v>-433879.77999999694</v>
      </c>
      <c r="P8068"/>
    </row>
    <row r="8069" spans="1:16" hidden="1">
      <c r="A8069" t="s">
        <v>3943</v>
      </c>
      <c r="B8069" s="1">
        <v>42165</v>
      </c>
      <c r="C8069" t="s">
        <v>200</v>
      </c>
      <c r="D8069">
        <v>1</v>
      </c>
      <c r="E8069" t="s">
        <v>3946</v>
      </c>
      <c r="F8069" t="s">
        <v>16</v>
      </c>
      <c r="G8069" t="s">
        <v>4</v>
      </c>
      <c r="H8069" t="s">
        <v>200</v>
      </c>
      <c r="J8069" s="5"/>
      <c r="K8069" s="2">
        <v>13739.93</v>
      </c>
      <c r="L8069" s="5"/>
      <c r="M8069" s="2">
        <f t="shared" si="125"/>
        <v>-447619.70999999694</v>
      </c>
      <c r="P8069"/>
    </row>
    <row r="8070" spans="1:16" hidden="1">
      <c r="A8070" t="s">
        <v>3961</v>
      </c>
      <c r="B8070" s="1">
        <v>42165</v>
      </c>
      <c r="C8070" t="s">
        <v>18</v>
      </c>
      <c r="D8070">
        <v>1</v>
      </c>
      <c r="E8070" t="s">
        <v>3964</v>
      </c>
      <c r="F8070" t="s">
        <v>13</v>
      </c>
      <c r="G8070" t="s">
        <v>4</v>
      </c>
      <c r="H8070" t="s">
        <v>18</v>
      </c>
      <c r="J8070" s="5"/>
      <c r="K8070" s="2">
        <v>21894.48</v>
      </c>
      <c r="L8070" s="5"/>
      <c r="M8070" s="2">
        <f t="shared" si="125"/>
        <v>-469514.18999999692</v>
      </c>
      <c r="P8070"/>
    </row>
    <row r="8071" spans="1:16" hidden="1">
      <c r="A8071" t="s">
        <v>4005</v>
      </c>
      <c r="B8071" s="1">
        <v>42165</v>
      </c>
      <c r="C8071" t="s">
        <v>18</v>
      </c>
      <c r="D8071">
        <v>1</v>
      </c>
      <c r="E8071" t="s">
        <v>4006</v>
      </c>
      <c r="F8071" t="s">
        <v>13</v>
      </c>
      <c r="G8071" t="s">
        <v>20</v>
      </c>
      <c r="H8071" t="s">
        <v>18</v>
      </c>
      <c r="J8071" s="5"/>
      <c r="K8071" s="2">
        <v>7162.94</v>
      </c>
      <c r="L8071" s="5"/>
      <c r="M8071" s="2">
        <f t="shared" si="125"/>
        <v>-476677.12999999692</v>
      </c>
      <c r="P8071"/>
    </row>
    <row r="8072" spans="1:16" hidden="1">
      <c r="A8072" t="s">
        <v>4007</v>
      </c>
      <c r="B8072" s="1">
        <v>42165</v>
      </c>
      <c r="C8072" t="s">
        <v>195</v>
      </c>
      <c r="D8072">
        <v>1</v>
      </c>
      <c r="E8072" t="s">
        <v>4009</v>
      </c>
      <c r="F8072" t="s">
        <v>13</v>
      </c>
      <c r="G8072" t="s">
        <v>20</v>
      </c>
      <c r="H8072" t="s">
        <v>195</v>
      </c>
      <c r="J8072" s="5"/>
      <c r="K8072" s="2">
        <v>4480.18</v>
      </c>
      <c r="L8072" s="5"/>
      <c r="M8072" s="2">
        <f t="shared" si="125"/>
        <v>-481157.30999999691</v>
      </c>
      <c r="P8072"/>
    </row>
    <row r="8073" spans="1:16" hidden="1">
      <c r="A8073" t="s">
        <v>4012</v>
      </c>
      <c r="B8073" s="1">
        <v>42165</v>
      </c>
      <c r="C8073" t="s">
        <v>200</v>
      </c>
      <c r="D8073">
        <v>1</v>
      </c>
      <c r="E8073" t="s">
        <v>4013</v>
      </c>
      <c r="F8073" t="s">
        <v>16</v>
      </c>
      <c r="G8073" t="s">
        <v>20</v>
      </c>
      <c r="H8073" t="s">
        <v>200</v>
      </c>
      <c r="J8073" s="5"/>
      <c r="K8073" s="2">
        <v>8930</v>
      </c>
      <c r="L8073" s="5"/>
      <c r="M8073" s="2">
        <f t="shared" ref="M8073:M8136" si="126">+M8072+I8073-K8073</f>
        <v>-490087.30999999691</v>
      </c>
      <c r="P8073"/>
    </row>
    <row r="8074" spans="1:16" hidden="1">
      <c r="A8074" t="s">
        <v>19315</v>
      </c>
      <c r="B8074" s="1">
        <v>42165</v>
      </c>
      <c r="C8074" t="s">
        <v>19335</v>
      </c>
      <c r="D8074">
        <v>2</v>
      </c>
      <c r="E8074" t="s">
        <v>19336</v>
      </c>
      <c r="F8074" t="s">
        <v>7054</v>
      </c>
      <c r="G8074" t="s">
        <v>4</v>
      </c>
      <c r="H8074" t="s">
        <v>15353</v>
      </c>
      <c r="I8074" s="2">
        <v>3190.1</v>
      </c>
      <c r="J8074" s="5"/>
      <c r="L8074" s="5"/>
      <c r="M8074" s="2">
        <f t="shared" si="126"/>
        <v>-486897.20999999694</v>
      </c>
      <c r="P8074"/>
    </row>
    <row r="8075" spans="1:16" hidden="1">
      <c r="A8075" t="s">
        <v>19337</v>
      </c>
      <c r="B8075" s="1">
        <v>42165</v>
      </c>
      <c r="C8075" t="s">
        <v>19362</v>
      </c>
      <c r="D8075">
        <v>2</v>
      </c>
      <c r="E8075" t="s">
        <v>19363</v>
      </c>
      <c r="F8075" t="s">
        <v>7054</v>
      </c>
      <c r="G8075" t="s">
        <v>4</v>
      </c>
      <c r="H8075" t="s">
        <v>3571</v>
      </c>
      <c r="I8075" s="2">
        <v>32073.62</v>
      </c>
      <c r="J8075" s="5"/>
      <c r="L8075" s="5"/>
      <c r="M8075" s="2">
        <f t="shared" si="126"/>
        <v>-454823.58999999694</v>
      </c>
      <c r="P8075"/>
    </row>
    <row r="8076" spans="1:16" hidden="1">
      <c r="A8076" t="s">
        <v>19364</v>
      </c>
      <c r="B8076" s="1">
        <v>42165</v>
      </c>
      <c r="C8076" t="s">
        <v>674</v>
      </c>
      <c r="D8076">
        <v>2</v>
      </c>
      <c r="E8076" t="s">
        <v>19384</v>
      </c>
      <c r="F8076" t="s">
        <v>13559</v>
      </c>
      <c r="G8076" t="s">
        <v>479</v>
      </c>
      <c r="H8076" t="s">
        <v>1851</v>
      </c>
      <c r="J8076" s="5"/>
      <c r="K8076" s="2">
        <v>3418.51</v>
      </c>
      <c r="L8076" s="5"/>
      <c r="M8076" s="2">
        <f t="shared" si="126"/>
        <v>-458242.09999999695</v>
      </c>
      <c r="P8076"/>
    </row>
    <row r="8077" spans="1:16" hidden="1">
      <c r="A8077" t="s">
        <v>19364</v>
      </c>
      <c r="B8077" s="1">
        <v>42165</v>
      </c>
      <c r="C8077" t="s">
        <v>674</v>
      </c>
      <c r="D8077">
        <v>2</v>
      </c>
      <c r="E8077" t="s">
        <v>19384</v>
      </c>
      <c r="F8077" t="s">
        <v>13559</v>
      </c>
      <c r="G8077" t="s">
        <v>479</v>
      </c>
      <c r="H8077" t="s">
        <v>1851</v>
      </c>
      <c r="I8077" s="2">
        <v>3418.51</v>
      </c>
      <c r="J8077" s="5"/>
      <c r="L8077" s="5"/>
      <c r="M8077" s="2">
        <f t="shared" si="126"/>
        <v>-454823.58999999694</v>
      </c>
      <c r="P8077"/>
    </row>
    <row r="8078" spans="1:16" hidden="1">
      <c r="A8078" t="s">
        <v>19385</v>
      </c>
      <c r="B8078" s="1">
        <v>42165</v>
      </c>
      <c r="C8078" t="s">
        <v>19281</v>
      </c>
      <c r="D8078">
        <v>1</v>
      </c>
      <c r="E8078" t="s">
        <v>19402</v>
      </c>
      <c r="F8078" t="s">
        <v>13565</v>
      </c>
      <c r="G8078" t="s">
        <v>4</v>
      </c>
      <c r="H8078" t="s">
        <v>3505</v>
      </c>
      <c r="I8078" s="2">
        <v>99000</v>
      </c>
      <c r="J8078" s="5"/>
      <c r="L8078" s="5"/>
      <c r="M8078" s="2">
        <f t="shared" si="126"/>
        <v>-355823.58999999694</v>
      </c>
      <c r="P8078"/>
    </row>
    <row r="8079" spans="1:16" hidden="1">
      <c r="A8079" t="s">
        <v>19403</v>
      </c>
      <c r="B8079" s="1">
        <v>42165</v>
      </c>
      <c r="C8079" t="s">
        <v>1802</v>
      </c>
      <c r="D8079">
        <v>2</v>
      </c>
      <c r="E8079" t="s">
        <v>19418</v>
      </c>
      <c r="F8079" t="s">
        <v>13559</v>
      </c>
      <c r="G8079" t="s">
        <v>479</v>
      </c>
      <c r="H8079" t="s">
        <v>2559</v>
      </c>
      <c r="J8079" s="5"/>
      <c r="K8079" s="2">
        <v>332.82</v>
      </c>
      <c r="L8079" s="5"/>
      <c r="M8079" s="2">
        <f t="shared" si="126"/>
        <v>-356156.40999999695</v>
      </c>
      <c r="P8079"/>
    </row>
    <row r="8080" spans="1:16" hidden="1">
      <c r="A8080" t="s">
        <v>19403</v>
      </c>
      <c r="B8080" s="1">
        <v>42165</v>
      </c>
      <c r="C8080" t="s">
        <v>1802</v>
      </c>
      <c r="D8080">
        <v>2</v>
      </c>
      <c r="E8080" t="s">
        <v>19418</v>
      </c>
      <c r="F8080" t="s">
        <v>13559</v>
      </c>
      <c r="G8080" t="s">
        <v>479</v>
      </c>
      <c r="H8080" t="s">
        <v>2559</v>
      </c>
      <c r="I8080" s="2">
        <v>332.82</v>
      </c>
      <c r="J8080" s="5"/>
      <c r="L8080" s="5"/>
      <c r="M8080" s="2">
        <f t="shared" si="126"/>
        <v>-355823.58999999694</v>
      </c>
      <c r="P8080"/>
    </row>
    <row r="8081" spans="1:16" hidden="1">
      <c r="A8081" t="s">
        <v>19419</v>
      </c>
      <c r="B8081" s="1">
        <v>42165</v>
      </c>
      <c r="C8081" t="s">
        <v>19437</v>
      </c>
      <c r="D8081">
        <v>2</v>
      </c>
      <c r="E8081" t="s">
        <v>19438</v>
      </c>
      <c r="F8081" t="s">
        <v>7054</v>
      </c>
      <c r="G8081" t="s">
        <v>4</v>
      </c>
      <c r="H8081" t="s">
        <v>19439</v>
      </c>
      <c r="I8081" s="2">
        <v>1025</v>
      </c>
      <c r="J8081" s="5"/>
      <c r="L8081" s="5"/>
      <c r="M8081" s="2">
        <f t="shared" si="126"/>
        <v>-354798.58999999694</v>
      </c>
      <c r="P8081"/>
    </row>
    <row r="8082" spans="1:16" hidden="1">
      <c r="A8082" t="s">
        <v>19440</v>
      </c>
      <c r="B8082" s="1">
        <v>42165</v>
      </c>
      <c r="C8082" t="s">
        <v>19462</v>
      </c>
      <c r="D8082">
        <v>2</v>
      </c>
      <c r="E8082" t="s">
        <v>19463</v>
      </c>
      <c r="F8082" t="s">
        <v>7054</v>
      </c>
      <c r="G8082" t="s">
        <v>4</v>
      </c>
      <c r="H8082" t="s">
        <v>19464</v>
      </c>
      <c r="I8082" s="2">
        <v>5379.01</v>
      </c>
      <c r="J8082" s="5"/>
      <c r="L8082" s="5"/>
      <c r="M8082" s="2">
        <f t="shared" si="126"/>
        <v>-349419.57999999693</v>
      </c>
      <c r="P8082"/>
    </row>
    <row r="8083" spans="1:16" hidden="1">
      <c r="A8083" t="s">
        <v>19465</v>
      </c>
      <c r="B8083" s="1">
        <v>42165</v>
      </c>
      <c r="C8083" t="s">
        <v>437</v>
      </c>
      <c r="D8083">
        <v>2</v>
      </c>
      <c r="E8083" t="s">
        <v>19490</v>
      </c>
      <c r="F8083" t="s">
        <v>13559</v>
      </c>
      <c r="G8083" t="s">
        <v>479</v>
      </c>
      <c r="H8083" t="s">
        <v>3879</v>
      </c>
      <c r="I8083" s="2">
        <v>7401.59</v>
      </c>
      <c r="J8083" s="5"/>
      <c r="L8083" s="5"/>
      <c r="M8083" s="2">
        <f t="shared" si="126"/>
        <v>-342017.98999999691</v>
      </c>
      <c r="P8083"/>
    </row>
    <row r="8084" spans="1:16" hidden="1">
      <c r="A8084" t="s">
        <v>19491</v>
      </c>
      <c r="B8084" s="1">
        <v>42165</v>
      </c>
      <c r="C8084" t="s">
        <v>19513</v>
      </c>
      <c r="D8084">
        <v>2</v>
      </c>
      <c r="E8084" t="s">
        <v>19514</v>
      </c>
      <c r="F8084" t="s">
        <v>7054</v>
      </c>
      <c r="G8084" t="s">
        <v>4</v>
      </c>
      <c r="H8084" t="s">
        <v>3716</v>
      </c>
      <c r="I8084" s="2">
        <v>1025</v>
      </c>
      <c r="J8084" s="5"/>
      <c r="L8084" s="5"/>
      <c r="M8084" s="2">
        <f t="shared" si="126"/>
        <v>-340992.98999999691</v>
      </c>
      <c r="P8084"/>
    </row>
    <row r="8085" spans="1:16" hidden="1">
      <c r="A8085" t="s">
        <v>19517</v>
      </c>
      <c r="B8085" s="1">
        <v>42165</v>
      </c>
      <c r="C8085" t="s">
        <v>19535</v>
      </c>
      <c r="D8085">
        <v>2</v>
      </c>
      <c r="E8085" t="s">
        <v>19536</v>
      </c>
      <c r="F8085" t="s">
        <v>7054</v>
      </c>
      <c r="G8085" t="s">
        <v>4</v>
      </c>
      <c r="H8085" t="s">
        <v>19537</v>
      </c>
      <c r="I8085" s="2">
        <v>1840</v>
      </c>
      <c r="J8085" s="5"/>
      <c r="L8085" s="5"/>
      <c r="M8085" s="2">
        <f t="shared" si="126"/>
        <v>-339152.98999999691</v>
      </c>
      <c r="P8085"/>
    </row>
    <row r="8086" spans="1:16" hidden="1">
      <c r="A8086" t="s">
        <v>19541</v>
      </c>
      <c r="B8086" s="1">
        <v>42165</v>
      </c>
      <c r="C8086" t="s">
        <v>19560</v>
      </c>
      <c r="D8086">
        <v>2</v>
      </c>
      <c r="E8086" t="s">
        <v>19561</v>
      </c>
      <c r="F8086" t="s">
        <v>7054</v>
      </c>
      <c r="G8086" t="s">
        <v>4</v>
      </c>
      <c r="H8086" t="s">
        <v>19562</v>
      </c>
      <c r="I8086" s="2">
        <v>1025</v>
      </c>
      <c r="J8086" s="5"/>
      <c r="L8086" s="5"/>
      <c r="M8086" s="2">
        <f t="shared" si="126"/>
        <v>-338127.98999999691</v>
      </c>
      <c r="P8086"/>
    </row>
    <row r="8087" spans="1:16" hidden="1">
      <c r="A8087" t="s">
        <v>19566</v>
      </c>
      <c r="B8087" s="1">
        <v>42165</v>
      </c>
      <c r="C8087" t="s">
        <v>19585</v>
      </c>
      <c r="D8087">
        <v>2</v>
      </c>
      <c r="E8087" t="s">
        <v>19586</v>
      </c>
      <c r="F8087" t="s">
        <v>7054</v>
      </c>
      <c r="G8087" t="s">
        <v>4</v>
      </c>
      <c r="H8087" t="s">
        <v>19587</v>
      </c>
      <c r="I8087" s="2">
        <v>1840</v>
      </c>
      <c r="J8087" s="5"/>
      <c r="L8087" s="5"/>
      <c r="M8087" s="2">
        <f t="shared" si="126"/>
        <v>-336287.98999999691</v>
      </c>
      <c r="P8087"/>
    </row>
    <row r="8088" spans="1:16" hidden="1">
      <c r="A8088" t="s">
        <v>19591</v>
      </c>
      <c r="B8088" s="1">
        <v>42165</v>
      </c>
      <c r="C8088" t="s">
        <v>1802</v>
      </c>
      <c r="D8088">
        <v>2</v>
      </c>
      <c r="E8088" t="s">
        <v>19613</v>
      </c>
      <c r="F8088" t="s">
        <v>13559</v>
      </c>
      <c r="G8088" t="s">
        <v>479</v>
      </c>
      <c r="H8088" t="s">
        <v>19614</v>
      </c>
      <c r="I8088" s="2">
        <v>80.13</v>
      </c>
      <c r="J8088" s="5"/>
      <c r="L8088" s="5"/>
      <c r="M8088" s="2">
        <f t="shared" si="126"/>
        <v>-336207.8599999969</v>
      </c>
      <c r="P8088"/>
    </row>
    <row r="8089" spans="1:16" hidden="1">
      <c r="A8089" t="s">
        <v>19617</v>
      </c>
      <c r="B8089" s="1">
        <v>42165</v>
      </c>
      <c r="C8089" t="s">
        <v>19636</v>
      </c>
      <c r="D8089">
        <v>1</v>
      </c>
      <c r="E8089" t="s">
        <v>19637</v>
      </c>
      <c r="F8089" t="s">
        <v>13565</v>
      </c>
      <c r="G8089" t="s">
        <v>4</v>
      </c>
      <c r="H8089" t="s">
        <v>3845</v>
      </c>
      <c r="I8089" s="2">
        <v>302800</v>
      </c>
      <c r="J8089" s="5"/>
      <c r="L8089" s="5"/>
      <c r="M8089" s="2">
        <f t="shared" si="126"/>
        <v>-33407.859999996901</v>
      </c>
      <c r="P8089"/>
    </row>
    <row r="8090" spans="1:16" hidden="1">
      <c r="A8090" t="s">
        <v>19640</v>
      </c>
      <c r="B8090" s="1">
        <v>42165</v>
      </c>
      <c r="C8090" t="s">
        <v>19636</v>
      </c>
      <c r="D8090">
        <v>1</v>
      </c>
      <c r="E8090" t="s">
        <v>19659</v>
      </c>
      <c r="F8090" t="s">
        <v>13565</v>
      </c>
      <c r="G8090" t="s">
        <v>4</v>
      </c>
      <c r="H8090" t="s">
        <v>3845</v>
      </c>
      <c r="I8090" s="2">
        <v>6500</v>
      </c>
      <c r="J8090" s="5"/>
      <c r="L8090" s="5"/>
      <c r="M8090" s="2">
        <f t="shared" si="126"/>
        <v>-26907.859999996901</v>
      </c>
      <c r="P8090"/>
    </row>
    <row r="8091" spans="1:16" hidden="1">
      <c r="A8091" t="s">
        <v>19662</v>
      </c>
      <c r="B8091" s="1">
        <v>42165</v>
      </c>
      <c r="C8091" t="s">
        <v>19683</v>
      </c>
      <c r="D8091">
        <v>2</v>
      </c>
      <c r="E8091" t="s">
        <v>19684</v>
      </c>
      <c r="F8091" t="s">
        <v>7054</v>
      </c>
      <c r="G8091" t="s">
        <v>4</v>
      </c>
      <c r="H8091" t="s">
        <v>19685</v>
      </c>
      <c r="I8091" s="2">
        <v>1025</v>
      </c>
      <c r="J8091" s="5"/>
      <c r="L8091" s="5"/>
      <c r="M8091" s="2">
        <f t="shared" si="126"/>
        <v>-25882.859999996901</v>
      </c>
      <c r="P8091"/>
    </row>
    <row r="8092" spans="1:16" hidden="1">
      <c r="A8092" t="s">
        <v>19687</v>
      </c>
      <c r="B8092" s="1">
        <v>42165</v>
      </c>
      <c r="C8092" t="s">
        <v>19705</v>
      </c>
      <c r="D8092">
        <v>2</v>
      </c>
      <c r="E8092" t="s">
        <v>19706</v>
      </c>
      <c r="F8092" t="s">
        <v>7054</v>
      </c>
      <c r="G8092" t="s">
        <v>4</v>
      </c>
      <c r="H8092" t="s">
        <v>10124</v>
      </c>
      <c r="I8092" s="2">
        <v>4099.99</v>
      </c>
      <c r="J8092" s="5"/>
      <c r="L8092" s="5"/>
      <c r="M8092" s="2">
        <f t="shared" si="126"/>
        <v>-21782.869999996903</v>
      </c>
      <c r="P8092"/>
    </row>
    <row r="8093" spans="1:16" hidden="1">
      <c r="A8093" t="s">
        <v>19709</v>
      </c>
      <c r="B8093" s="1">
        <v>42165</v>
      </c>
      <c r="C8093" t="s">
        <v>19727</v>
      </c>
      <c r="D8093">
        <v>2</v>
      </c>
      <c r="E8093" t="s">
        <v>19728</v>
      </c>
      <c r="F8093" t="s">
        <v>7054</v>
      </c>
      <c r="G8093" t="s">
        <v>4</v>
      </c>
      <c r="H8093" t="s">
        <v>14898</v>
      </c>
      <c r="I8093" s="2">
        <v>1840</v>
      </c>
      <c r="J8093" s="5"/>
      <c r="L8093" s="5"/>
      <c r="M8093" s="2">
        <f t="shared" si="126"/>
        <v>-19942.869999996903</v>
      </c>
      <c r="P8093"/>
    </row>
    <row r="8094" spans="1:16" hidden="1">
      <c r="A8094" t="s">
        <v>19730</v>
      </c>
      <c r="B8094" s="1">
        <v>42165</v>
      </c>
      <c r="C8094" t="s">
        <v>19753</v>
      </c>
      <c r="D8094">
        <v>2</v>
      </c>
      <c r="E8094" t="s">
        <v>19754</v>
      </c>
      <c r="F8094" t="s">
        <v>7054</v>
      </c>
      <c r="G8094" t="s">
        <v>4</v>
      </c>
      <c r="H8094" t="s">
        <v>3879</v>
      </c>
      <c r="I8094" s="2">
        <v>3295.92</v>
      </c>
      <c r="J8094" s="5"/>
      <c r="L8094" s="5"/>
      <c r="M8094" s="2">
        <f t="shared" si="126"/>
        <v>-16646.949999996905</v>
      </c>
      <c r="P8094"/>
    </row>
    <row r="8095" spans="1:16" hidden="1">
      <c r="A8095" t="s">
        <v>19758</v>
      </c>
      <c r="B8095" s="1">
        <v>42165</v>
      </c>
      <c r="C8095" t="s">
        <v>19778</v>
      </c>
      <c r="D8095">
        <v>2</v>
      </c>
      <c r="E8095" t="s">
        <v>19779</v>
      </c>
      <c r="F8095" t="s">
        <v>7054</v>
      </c>
      <c r="G8095" t="s">
        <v>4</v>
      </c>
      <c r="H8095" t="s">
        <v>19780</v>
      </c>
      <c r="I8095" s="2">
        <v>1025</v>
      </c>
      <c r="J8095" s="5"/>
      <c r="L8095" s="5"/>
      <c r="M8095" s="2">
        <f t="shared" si="126"/>
        <v>-15621.949999996905</v>
      </c>
      <c r="P8095"/>
    </row>
    <row r="8096" spans="1:16" hidden="1">
      <c r="A8096" t="s">
        <v>19783</v>
      </c>
      <c r="B8096" s="1">
        <v>42165</v>
      </c>
      <c r="C8096" t="s">
        <v>1802</v>
      </c>
      <c r="D8096">
        <v>2</v>
      </c>
      <c r="E8096" t="s">
        <v>19802</v>
      </c>
      <c r="F8096" t="s">
        <v>13559</v>
      </c>
      <c r="G8096" t="s">
        <v>479</v>
      </c>
      <c r="H8096" t="s">
        <v>706</v>
      </c>
      <c r="J8096" s="5"/>
      <c r="K8096" s="2">
        <v>485.47</v>
      </c>
      <c r="L8096" s="5"/>
      <c r="M8096" s="2">
        <f t="shared" si="126"/>
        <v>-16107.419999996904</v>
      </c>
      <c r="P8096"/>
    </row>
    <row r="8097" spans="1:16" hidden="1">
      <c r="A8097" t="s">
        <v>19783</v>
      </c>
      <c r="B8097" s="1">
        <v>42165</v>
      </c>
      <c r="C8097" t="s">
        <v>1802</v>
      </c>
      <c r="D8097">
        <v>2</v>
      </c>
      <c r="E8097" t="s">
        <v>19802</v>
      </c>
      <c r="F8097" t="s">
        <v>13559</v>
      </c>
      <c r="G8097" t="s">
        <v>479</v>
      </c>
      <c r="H8097" t="s">
        <v>706</v>
      </c>
      <c r="I8097" s="2">
        <v>485.47</v>
      </c>
      <c r="J8097" s="5"/>
      <c r="L8097" s="5"/>
      <c r="M8097" s="2">
        <f t="shared" si="126"/>
        <v>-15621.949999996905</v>
      </c>
      <c r="P8097"/>
    </row>
    <row r="8098" spans="1:16" hidden="1">
      <c r="A8098" t="s">
        <v>19807</v>
      </c>
      <c r="B8098" s="1">
        <v>42165</v>
      </c>
      <c r="C8098" t="s">
        <v>3261</v>
      </c>
      <c r="D8098">
        <v>2</v>
      </c>
      <c r="E8098" t="s">
        <v>19821</v>
      </c>
      <c r="F8098" t="s">
        <v>13559</v>
      </c>
      <c r="G8098" t="s">
        <v>479</v>
      </c>
      <c r="H8098" t="s">
        <v>19822</v>
      </c>
      <c r="I8098" s="2">
        <v>974.4</v>
      </c>
      <c r="J8098" s="5"/>
      <c r="L8098" s="5"/>
      <c r="M8098" s="2">
        <f t="shared" si="126"/>
        <v>-14647.549999996905</v>
      </c>
      <c r="P8098"/>
    </row>
    <row r="8099" spans="1:16" hidden="1">
      <c r="A8099" t="s">
        <v>19828</v>
      </c>
      <c r="B8099" s="1">
        <v>42165</v>
      </c>
      <c r="C8099" t="s">
        <v>19844</v>
      </c>
      <c r="D8099">
        <v>2</v>
      </c>
      <c r="E8099" t="s">
        <v>19845</v>
      </c>
      <c r="F8099" t="s">
        <v>7054</v>
      </c>
      <c r="G8099" t="s">
        <v>4</v>
      </c>
      <c r="H8099" t="s">
        <v>2340</v>
      </c>
      <c r="I8099" s="2">
        <v>200.01</v>
      </c>
      <c r="J8099" s="5"/>
      <c r="L8099" s="5"/>
      <c r="M8099" s="2">
        <f t="shared" si="126"/>
        <v>-14447.539999996905</v>
      </c>
      <c r="P8099"/>
    </row>
    <row r="8100" spans="1:16" hidden="1">
      <c r="A8100" t="s">
        <v>19852</v>
      </c>
      <c r="B8100" s="1">
        <v>42165</v>
      </c>
      <c r="C8100" t="s">
        <v>1802</v>
      </c>
      <c r="D8100">
        <v>2</v>
      </c>
      <c r="E8100" t="s">
        <v>19867</v>
      </c>
      <c r="F8100" t="s">
        <v>13559</v>
      </c>
      <c r="G8100" t="s">
        <v>479</v>
      </c>
      <c r="H8100" t="s">
        <v>19439</v>
      </c>
      <c r="J8100" s="5"/>
      <c r="K8100" s="2">
        <v>236.77</v>
      </c>
      <c r="L8100" s="5"/>
      <c r="M8100" s="2">
        <f t="shared" si="126"/>
        <v>-14684.309999996905</v>
      </c>
      <c r="P8100"/>
    </row>
    <row r="8101" spans="1:16" hidden="1">
      <c r="A8101" t="s">
        <v>19852</v>
      </c>
      <c r="B8101" s="1">
        <v>42165</v>
      </c>
      <c r="C8101" t="s">
        <v>1802</v>
      </c>
      <c r="D8101">
        <v>2</v>
      </c>
      <c r="E8101" t="s">
        <v>19867</v>
      </c>
      <c r="F8101" t="s">
        <v>13559</v>
      </c>
      <c r="G8101" t="s">
        <v>479</v>
      </c>
      <c r="H8101" t="s">
        <v>19439</v>
      </c>
      <c r="I8101" s="2">
        <v>236.77</v>
      </c>
      <c r="J8101" s="5"/>
      <c r="L8101" s="5"/>
      <c r="M8101" s="2">
        <f t="shared" si="126"/>
        <v>-14447.539999996905</v>
      </c>
      <c r="P8101"/>
    </row>
    <row r="8102" spans="1:16" hidden="1">
      <c r="A8102" t="s">
        <v>19873</v>
      </c>
      <c r="B8102" s="1">
        <v>42165</v>
      </c>
      <c r="C8102" t="s">
        <v>1802</v>
      </c>
      <c r="D8102">
        <v>2</v>
      </c>
      <c r="E8102" t="s">
        <v>19888</v>
      </c>
      <c r="F8102" t="s">
        <v>13559</v>
      </c>
      <c r="G8102" t="s">
        <v>479</v>
      </c>
      <c r="H8102" t="s">
        <v>3259</v>
      </c>
      <c r="J8102" s="5"/>
      <c r="K8102" s="2">
        <v>1472.67</v>
      </c>
      <c r="L8102" s="5"/>
      <c r="M8102" s="2">
        <f t="shared" si="126"/>
        <v>-15920.209999996905</v>
      </c>
      <c r="P8102"/>
    </row>
    <row r="8103" spans="1:16" hidden="1">
      <c r="A8103" t="s">
        <v>19873</v>
      </c>
      <c r="B8103" s="1">
        <v>42165</v>
      </c>
      <c r="C8103" t="s">
        <v>1802</v>
      </c>
      <c r="D8103">
        <v>2</v>
      </c>
      <c r="E8103" t="s">
        <v>19888</v>
      </c>
      <c r="F8103" t="s">
        <v>13559</v>
      </c>
      <c r="G8103" t="s">
        <v>479</v>
      </c>
      <c r="H8103" t="s">
        <v>3259</v>
      </c>
      <c r="I8103" s="2">
        <v>1472.67</v>
      </c>
      <c r="J8103" s="5"/>
      <c r="L8103" s="5"/>
      <c r="M8103" s="2">
        <f t="shared" si="126"/>
        <v>-14447.539999996905</v>
      </c>
      <c r="P8103"/>
    </row>
    <row r="8104" spans="1:16" hidden="1">
      <c r="A8104" t="s">
        <v>19894</v>
      </c>
      <c r="B8104" s="1">
        <v>42165</v>
      </c>
      <c r="C8104" t="s">
        <v>1802</v>
      </c>
      <c r="D8104">
        <v>2</v>
      </c>
      <c r="E8104" t="s">
        <v>19912</v>
      </c>
      <c r="F8104" t="s">
        <v>13559</v>
      </c>
      <c r="G8104" t="s">
        <v>479</v>
      </c>
      <c r="H8104" t="s">
        <v>3244</v>
      </c>
      <c r="J8104" s="5"/>
      <c r="K8104" s="2">
        <v>2479.06</v>
      </c>
      <c r="L8104" s="5"/>
      <c r="M8104" s="2">
        <f t="shared" si="126"/>
        <v>-16926.599999996906</v>
      </c>
      <c r="P8104"/>
    </row>
    <row r="8105" spans="1:16" hidden="1">
      <c r="A8105" t="s">
        <v>19894</v>
      </c>
      <c r="B8105" s="1">
        <v>42165</v>
      </c>
      <c r="C8105" t="s">
        <v>1802</v>
      </c>
      <c r="D8105">
        <v>2</v>
      </c>
      <c r="E8105" t="s">
        <v>19912</v>
      </c>
      <c r="F8105" t="s">
        <v>13559</v>
      </c>
      <c r="G8105" t="s">
        <v>479</v>
      </c>
      <c r="H8105" t="s">
        <v>3244</v>
      </c>
      <c r="I8105" s="2">
        <v>2479.06</v>
      </c>
      <c r="J8105" s="5"/>
      <c r="L8105" s="5"/>
      <c r="M8105" s="2">
        <f t="shared" si="126"/>
        <v>-14447.539999996907</v>
      </c>
      <c r="P8105"/>
    </row>
    <row r="8106" spans="1:16" hidden="1">
      <c r="A8106" t="s">
        <v>19918</v>
      </c>
      <c r="B8106" s="1">
        <v>42165</v>
      </c>
      <c r="C8106" t="s">
        <v>1802</v>
      </c>
      <c r="D8106">
        <v>2</v>
      </c>
      <c r="E8106" t="s">
        <v>19934</v>
      </c>
      <c r="F8106" t="s">
        <v>13559</v>
      </c>
      <c r="G8106" t="s">
        <v>479</v>
      </c>
      <c r="H8106" t="s">
        <v>2743</v>
      </c>
      <c r="I8106" s="2">
        <v>801.33</v>
      </c>
      <c r="J8106" s="5"/>
      <c r="L8106" s="5"/>
      <c r="M8106" s="2">
        <f t="shared" si="126"/>
        <v>-13646.209999996907</v>
      </c>
      <c r="P8106"/>
    </row>
    <row r="8107" spans="1:16" hidden="1">
      <c r="A8107" t="s">
        <v>19942</v>
      </c>
      <c r="B8107" s="1">
        <v>42165</v>
      </c>
      <c r="C8107" t="s">
        <v>19957</v>
      </c>
      <c r="D8107">
        <v>2</v>
      </c>
      <c r="E8107" t="s">
        <v>19958</v>
      </c>
      <c r="F8107" t="s">
        <v>7054</v>
      </c>
      <c r="G8107" t="s">
        <v>20</v>
      </c>
      <c r="H8107" t="s">
        <v>3316</v>
      </c>
      <c r="I8107" s="2">
        <v>2990</v>
      </c>
      <c r="J8107" s="5"/>
      <c r="L8107" s="5"/>
      <c r="M8107" s="2">
        <f t="shared" si="126"/>
        <v>-10656.209999996907</v>
      </c>
      <c r="P8107"/>
    </row>
    <row r="8108" spans="1:16" hidden="1">
      <c r="A8108" t="s">
        <v>19963</v>
      </c>
      <c r="B8108" s="1">
        <v>42165</v>
      </c>
      <c r="C8108" t="s">
        <v>13111</v>
      </c>
      <c r="D8108">
        <v>2</v>
      </c>
      <c r="E8108" t="s">
        <v>19979</v>
      </c>
      <c r="F8108" t="s">
        <v>13559</v>
      </c>
      <c r="G8108" t="s">
        <v>479</v>
      </c>
      <c r="H8108" t="s">
        <v>2569</v>
      </c>
      <c r="J8108" s="5"/>
      <c r="K8108" s="2">
        <v>637.25</v>
      </c>
      <c r="L8108" s="5"/>
      <c r="M8108" s="2">
        <f t="shared" si="126"/>
        <v>-11293.459999996907</v>
      </c>
      <c r="P8108"/>
    </row>
    <row r="8109" spans="1:16" hidden="1">
      <c r="A8109" t="s">
        <v>19963</v>
      </c>
      <c r="B8109" s="1">
        <v>42165</v>
      </c>
      <c r="C8109" t="s">
        <v>13111</v>
      </c>
      <c r="D8109">
        <v>2</v>
      </c>
      <c r="E8109" t="s">
        <v>19979</v>
      </c>
      <c r="F8109" t="s">
        <v>13559</v>
      </c>
      <c r="G8109" t="s">
        <v>479</v>
      </c>
      <c r="H8109" t="s">
        <v>2569</v>
      </c>
      <c r="I8109" s="2">
        <v>637.25</v>
      </c>
      <c r="J8109" s="5"/>
      <c r="L8109" s="5"/>
      <c r="M8109" s="2">
        <f t="shared" si="126"/>
        <v>-10656.209999996907</v>
      </c>
      <c r="P8109"/>
    </row>
    <row r="8110" spans="1:16" hidden="1">
      <c r="A8110" t="s">
        <v>19987</v>
      </c>
      <c r="B8110" s="1">
        <v>42165</v>
      </c>
      <c r="C8110" t="s">
        <v>20000</v>
      </c>
      <c r="D8110">
        <v>2</v>
      </c>
      <c r="E8110" t="s">
        <v>20001</v>
      </c>
      <c r="F8110" t="s">
        <v>7054</v>
      </c>
      <c r="G8110" t="s">
        <v>20</v>
      </c>
      <c r="H8110" t="s">
        <v>11161</v>
      </c>
      <c r="I8110" s="2">
        <v>1840</v>
      </c>
      <c r="J8110" s="5"/>
      <c r="L8110" s="5"/>
      <c r="M8110" s="2">
        <f t="shared" si="126"/>
        <v>-8816.2099999969068</v>
      </c>
      <c r="P8110"/>
    </row>
    <row r="8111" spans="1:16" hidden="1">
      <c r="A8111" t="s">
        <v>20007</v>
      </c>
      <c r="B8111" s="1">
        <v>42165</v>
      </c>
      <c r="C8111" t="s">
        <v>20018</v>
      </c>
      <c r="D8111">
        <v>2</v>
      </c>
      <c r="E8111" t="s">
        <v>20019</v>
      </c>
      <c r="F8111" t="s">
        <v>7054</v>
      </c>
      <c r="G8111" t="s">
        <v>20</v>
      </c>
      <c r="H8111" t="s">
        <v>3409</v>
      </c>
      <c r="I8111" s="2">
        <v>1025</v>
      </c>
      <c r="J8111" s="5"/>
      <c r="L8111" s="5"/>
      <c r="M8111" s="2">
        <f t="shared" si="126"/>
        <v>-7791.2099999969068</v>
      </c>
      <c r="P8111"/>
    </row>
    <row r="8112" spans="1:16" hidden="1">
      <c r="A8112" t="s">
        <v>20027</v>
      </c>
      <c r="B8112" s="1">
        <v>42165</v>
      </c>
      <c r="C8112" t="s">
        <v>20041</v>
      </c>
      <c r="D8112">
        <v>2</v>
      </c>
      <c r="E8112" t="s">
        <v>20042</v>
      </c>
      <c r="F8112" t="s">
        <v>7054</v>
      </c>
      <c r="G8112" t="s">
        <v>20</v>
      </c>
      <c r="H8112" t="s">
        <v>3786</v>
      </c>
      <c r="J8112" s="5"/>
      <c r="K8112" s="2">
        <v>2200</v>
      </c>
      <c r="L8112" s="5"/>
      <c r="M8112" s="2">
        <f t="shared" si="126"/>
        <v>-9991.2099999969068</v>
      </c>
      <c r="P8112"/>
    </row>
    <row r="8113" spans="1:16" hidden="1">
      <c r="A8113" t="s">
        <v>20027</v>
      </c>
      <c r="B8113" s="1">
        <v>42165</v>
      </c>
      <c r="C8113" t="s">
        <v>20041</v>
      </c>
      <c r="D8113">
        <v>2</v>
      </c>
      <c r="E8113" t="s">
        <v>20042</v>
      </c>
      <c r="F8113" t="s">
        <v>7054</v>
      </c>
      <c r="G8113" t="s">
        <v>20</v>
      </c>
      <c r="H8113" t="s">
        <v>3786</v>
      </c>
      <c r="I8113" s="2">
        <v>2200</v>
      </c>
      <c r="J8113" s="5"/>
      <c r="L8113" s="5"/>
      <c r="M8113" s="2">
        <f t="shared" si="126"/>
        <v>-7791.2099999969068</v>
      </c>
      <c r="P8113"/>
    </row>
    <row r="8114" spans="1:16" hidden="1">
      <c r="A8114" t="s">
        <v>20052</v>
      </c>
      <c r="B8114" s="1">
        <v>42165</v>
      </c>
      <c r="C8114" t="s">
        <v>20067</v>
      </c>
      <c r="D8114">
        <v>2</v>
      </c>
      <c r="E8114" t="s">
        <v>20068</v>
      </c>
      <c r="F8114" t="s">
        <v>7054</v>
      </c>
      <c r="G8114" t="s">
        <v>20</v>
      </c>
      <c r="H8114" t="s">
        <v>3729</v>
      </c>
      <c r="I8114" s="2">
        <v>1432.92</v>
      </c>
      <c r="J8114" s="5"/>
      <c r="L8114" s="5"/>
      <c r="M8114" s="2">
        <f t="shared" si="126"/>
        <v>-6358.2899999969068</v>
      </c>
      <c r="P8114"/>
    </row>
    <row r="8115" spans="1:16" hidden="1">
      <c r="A8115" t="s">
        <v>20078</v>
      </c>
      <c r="B8115" s="1">
        <v>42165</v>
      </c>
      <c r="C8115" t="s">
        <v>20092</v>
      </c>
      <c r="D8115">
        <v>2</v>
      </c>
      <c r="E8115" t="s">
        <v>20093</v>
      </c>
      <c r="F8115" t="s">
        <v>7054</v>
      </c>
      <c r="G8115" t="s">
        <v>20</v>
      </c>
      <c r="H8115" t="s">
        <v>19186</v>
      </c>
      <c r="I8115" s="2">
        <v>1025</v>
      </c>
      <c r="J8115" s="5"/>
      <c r="L8115" s="5"/>
      <c r="M8115" s="2">
        <f t="shared" si="126"/>
        <v>-5333.2899999969068</v>
      </c>
      <c r="P8115"/>
    </row>
    <row r="8116" spans="1:16" hidden="1">
      <c r="A8116" t="s">
        <v>20101</v>
      </c>
      <c r="B8116" s="1">
        <v>42165</v>
      </c>
      <c r="C8116" t="s">
        <v>20116</v>
      </c>
      <c r="D8116">
        <v>2</v>
      </c>
      <c r="E8116" t="s">
        <v>20117</v>
      </c>
      <c r="F8116" t="s">
        <v>7054</v>
      </c>
      <c r="G8116" t="s">
        <v>20</v>
      </c>
      <c r="H8116" t="s">
        <v>19999</v>
      </c>
      <c r="I8116" s="2">
        <v>3039.01</v>
      </c>
      <c r="J8116" s="5"/>
      <c r="L8116" s="5"/>
      <c r="M8116" s="2">
        <f t="shared" si="126"/>
        <v>-2294.2799999969066</v>
      </c>
      <c r="P8116"/>
    </row>
    <row r="8117" spans="1:16" hidden="1">
      <c r="A8117" t="s">
        <v>20125</v>
      </c>
      <c r="B8117" s="1">
        <v>42165</v>
      </c>
      <c r="C8117" t="s">
        <v>20142</v>
      </c>
      <c r="D8117">
        <v>2</v>
      </c>
      <c r="E8117" t="s">
        <v>20143</v>
      </c>
      <c r="F8117" t="s">
        <v>7054</v>
      </c>
      <c r="G8117" t="s">
        <v>20</v>
      </c>
      <c r="H8117" t="s">
        <v>2377</v>
      </c>
      <c r="J8117" s="5"/>
      <c r="K8117" s="2">
        <v>2347</v>
      </c>
      <c r="L8117" s="5"/>
      <c r="M8117" s="2">
        <f t="shared" si="126"/>
        <v>-4641.2799999969066</v>
      </c>
      <c r="P8117"/>
    </row>
    <row r="8118" spans="1:16" hidden="1">
      <c r="A8118" t="s">
        <v>20125</v>
      </c>
      <c r="B8118" s="1">
        <v>42165</v>
      </c>
      <c r="C8118" t="s">
        <v>20142</v>
      </c>
      <c r="D8118">
        <v>2</v>
      </c>
      <c r="E8118" t="s">
        <v>20143</v>
      </c>
      <c r="F8118" t="s">
        <v>7054</v>
      </c>
      <c r="G8118" t="s">
        <v>20</v>
      </c>
      <c r="H8118" t="s">
        <v>2377</v>
      </c>
      <c r="I8118" s="2">
        <v>2347.65</v>
      </c>
      <c r="J8118" s="5"/>
      <c r="L8118" s="5"/>
      <c r="M8118" s="2">
        <f t="shared" si="126"/>
        <v>-2293.6299999969065</v>
      </c>
      <c r="P8118"/>
    </row>
    <row r="8119" spans="1:16" hidden="1">
      <c r="A8119" t="s">
        <v>20152</v>
      </c>
      <c r="B8119" s="1">
        <v>42165</v>
      </c>
      <c r="C8119" t="s">
        <v>20167</v>
      </c>
      <c r="D8119">
        <v>2</v>
      </c>
      <c r="E8119" t="s">
        <v>20168</v>
      </c>
      <c r="F8119" t="s">
        <v>7054</v>
      </c>
      <c r="G8119" t="s">
        <v>20</v>
      </c>
      <c r="H8119" t="s">
        <v>11233</v>
      </c>
      <c r="I8119" s="2">
        <v>1840</v>
      </c>
      <c r="J8119" s="5"/>
      <c r="L8119" s="5"/>
      <c r="M8119" s="2">
        <f t="shared" si="126"/>
        <v>-453.62999999690646</v>
      </c>
      <c r="P8119"/>
    </row>
    <row r="8120" spans="1:16" hidden="1">
      <c r="A8120" t="s">
        <v>20177</v>
      </c>
      <c r="B8120" s="1">
        <v>42165</v>
      </c>
      <c r="C8120" t="s">
        <v>20193</v>
      </c>
      <c r="D8120">
        <v>2</v>
      </c>
      <c r="E8120" t="s">
        <v>20194</v>
      </c>
      <c r="F8120" t="s">
        <v>7054</v>
      </c>
      <c r="G8120" t="s">
        <v>20</v>
      </c>
      <c r="H8120" t="s">
        <v>20195</v>
      </c>
      <c r="I8120" s="2">
        <v>1840</v>
      </c>
      <c r="J8120" s="5"/>
      <c r="L8120" s="5"/>
      <c r="M8120" s="2">
        <f t="shared" si="126"/>
        <v>1386.3700000030935</v>
      </c>
      <c r="P8120"/>
    </row>
    <row r="8121" spans="1:16" hidden="1">
      <c r="A8121" t="s">
        <v>20202</v>
      </c>
      <c r="B8121" s="1">
        <v>42165</v>
      </c>
      <c r="C8121" t="s">
        <v>1802</v>
      </c>
      <c r="D8121">
        <v>2</v>
      </c>
      <c r="E8121" t="s">
        <v>20217</v>
      </c>
      <c r="F8121" t="s">
        <v>13559</v>
      </c>
      <c r="G8121" t="s">
        <v>479</v>
      </c>
      <c r="H8121" t="s">
        <v>3493</v>
      </c>
      <c r="I8121" s="2">
        <v>639.84</v>
      </c>
      <c r="J8121" s="5"/>
      <c r="L8121" s="5"/>
      <c r="M8121" s="2">
        <f t="shared" si="126"/>
        <v>2026.2100000030937</v>
      </c>
      <c r="P8121"/>
    </row>
    <row r="8122" spans="1:16" hidden="1">
      <c r="A8122" t="s">
        <v>20228</v>
      </c>
      <c r="B8122" s="1">
        <v>42165</v>
      </c>
      <c r="C8122" t="s">
        <v>20241</v>
      </c>
      <c r="D8122">
        <v>2</v>
      </c>
      <c r="E8122" t="s">
        <v>20242</v>
      </c>
      <c r="F8122" t="s">
        <v>7054</v>
      </c>
      <c r="G8122" t="s">
        <v>20</v>
      </c>
      <c r="H8122" t="s">
        <v>285</v>
      </c>
      <c r="I8122" s="2">
        <v>4100</v>
      </c>
      <c r="J8122" s="5"/>
      <c r="L8122" s="5"/>
      <c r="M8122" s="2">
        <f t="shared" si="126"/>
        <v>6126.2100000030932</v>
      </c>
      <c r="N8122" s="26">
        <f>+M8050-M8122</f>
        <v>-195500.73000000007</v>
      </c>
      <c r="P8122"/>
    </row>
    <row r="8123" spans="1:16" hidden="1">
      <c r="A8123" s="35" t="s">
        <v>4039</v>
      </c>
      <c r="B8123" s="36">
        <v>42166</v>
      </c>
      <c r="C8123" s="35" t="s">
        <v>6</v>
      </c>
      <c r="D8123" s="35">
        <v>1</v>
      </c>
      <c r="E8123" s="35" t="s">
        <v>4043</v>
      </c>
      <c r="F8123" s="35" t="s">
        <v>29</v>
      </c>
      <c r="G8123" s="35" t="s">
        <v>4</v>
      </c>
      <c r="H8123" s="35" t="s">
        <v>4044</v>
      </c>
      <c r="I8123" s="11">
        <v>500</v>
      </c>
      <c r="J8123" s="12"/>
      <c r="K8123" s="11"/>
      <c r="L8123" s="12"/>
      <c r="M8123" s="11">
        <f t="shared" si="126"/>
        <v>6626.2100000030932</v>
      </c>
      <c r="P8123"/>
    </row>
    <row r="8124" spans="1:16" hidden="1">
      <c r="A8124" t="s">
        <v>4129</v>
      </c>
      <c r="B8124" s="1">
        <v>42166</v>
      </c>
      <c r="C8124" t="s">
        <v>6</v>
      </c>
      <c r="D8124">
        <v>1</v>
      </c>
      <c r="E8124" t="s">
        <v>4131</v>
      </c>
      <c r="F8124" t="s">
        <v>29</v>
      </c>
      <c r="G8124" t="s">
        <v>4</v>
      </c>
      <c r="H8124" t="s">
        <v>3287</v>
      </c>
      <c r="I8124" s="2">
        <v>318.11</v>
      </c>
      <c r="J8124" s="5"/>
      <c r="L8124" s="5"/>
      <c r="M8124" s="2">
        <f t="shared" si="126"/>
        <v>6944.3200000030929</v>
      </c>
      <c r="P8124"/>
    </row>
    <row r="8125" spans="1:16" hidden="1">
      <c r="A8125" t="s">
        <v>4134</v>
      </c>
      <c r="B8125" s="1">
        <v>42166</v>
      </c>
      <c r="C8125" t="s">
        <v>6</v>
      </c>
      <c r="D8125">
        <v>1</v>
      </c>
      <c r="E8125" t="s">
        <v>4136</v>
      </c>
      <c r="F8125" t="s">
        <v>29</v>
      </c>
      <c r="G8125" t="s">
        <v>4</v>
      </c>
      <c r="H8125" t="s">
        <v>4137</v>
      </c>
      <c r="I8125" s="2">
        <v>332.82</v>
      </c>
      <c r="J8125" s="5"/>
      <c r="L8125" s="5"/>
      <c r="M8125" s="2">
        <f t="shared" si="126"/>
        <v>7277.1400000030926</v>
      </c>
      <c r="P8125"/>
    </row>
    <row r="8126" spans="1:16" hidden="1">
      <c r="A8126" t="s">
        <v>4139</v>
      </c>
      <c r="B8126" s="1">
        <v>42166</v>
      </c>
      <c r="C8126" t="s">
        <v>6</v>
      </c>
      <c r="D8126">
        <v>1</v>
      </c>
      <c r="E8126" t="s">
        <v>4141</v>
      </c>
      <c r="F8126" t="s">
        <v>29</v>
      </c>
      <c r="G8126" t="s">
        <v>4</v>
      </c>
      <c r="H8126" t="s">
        <v>4142</v>
      </c>
      <c r="I8126" s="2">
        <v>411.74</v>
      </c>
      <c r="J8126" s="5"/>
      <c r="L8126" s="5"/>
      <c r="M8126" s="2">
        <f t="shared" si="126"/>
        <v>7688.8800000030924</v>
      </c>
      <c r="P8126"/>
    </row>
    <row r="8127" spans="1:16" hidden="1">
      <c r="A8127" t="s">
        <v>4165</v>
      </c>
      <c r="B8127" s="1">
        <v>42166</v>
      </c>
      <c r="C8127" t="s">
        <v>11</v>
      </c>
      <c r="D8127">
        <v>1</v>
      </c>
      <c r="E8127" t="s">
        <v>4168</v>
      </c>
      <c r="F8127" t="s">
        <v>13</v>
      </c>
      <c r="G8127" t="s">
        <v>4</v>
      </c>
      <c r="H8127" t="s">
        <v>14</v>
      </c>
      <c r="J8127" s="5"/>
      <c r="K8127" s="2">
        <v>290688</v>
      </c>
      <c r="L8127" s="5"/>
      <c r="M8127" s="2">
        <f t="shared" si="126"/>
        <v>-282999.11999999691</v>
      </c>
      <c r="P8127"/>
    </row>
    <row r="8128" spans="1:16" hidden="1">
      <c r="A8128" t="s">
        <v>4174</v>
      </c>
      <c r="B8128" s="1">
        <v>42166</v>
      </c>
      <c r="C8128" t="s">
        <v>11</v>
      </c>
      <c r="D8128">
        <v>1</v>
      </c>
      <c r="E8128" t="s">
        <v>4175</v>
      </c>
      <c r="F8128" t="s">
        <v>13</v>
      </c>
      <c r="G8128" t="s">
        <v>4</v>
      </c>
      <c r="H8128" t="s">
        <v>14</v>
      </c>
      <c r="J8128" s="5"/>
      <c r="K8128" s="2">
        <v>249888</v>
      </c>
      <c r="L8128" s="5"/>
      <c r="M8128" s="2">
        <f t="shared" si="126"/>
        <v>-532887.11999999685</v>
      </c>
      <c r="P8128"/>
    </row>
    <row r="8129" spans="1:16" hidden="1">
      <c r="A8129" t="s">
        <v>4177</v>
      </c>
      <c r="B8129" s="1">
        <v>42166</v>
      </c>
      <c r="C8129" t="s">
        <v>11</v>
      </c>
      <c r="D8129">
        <v>1</v>
      </c>
      <c r="E8129" t="s">
        <v>4181</v>
      </c>
      <c r="F8129" t="s">
        <v>13</v>
      </c>
      <c r="G8129" t="s">
        <v>4</v>
      </c>
      <c r="H8129" t="s">
        <v>14</v>
      </c>
      <c r="J8129" s="5"/>
      <c r="K8129" s="2">
        <v>3000</v>
      </c>
      <c r="L8129" s="5"/>
      <c r="M8129" s="2">
        <f t="shared" si="126"/>
        <v>-535887.11999999685</v>
      </c>
      <c r="P8129"/>
    </row>
    <row r="8130" spans="1:16" hidden="1">
      <c r="A8130" t="s">
        <v>4187</v>
      </c>
      <c r="B8130" s="1">
        <v>42166</v>
      </c>
      <c r="C8130" t="s">
        <v>1</v>
      </c>
      <c r="D8130">
        <v>1</v>
      </c>
      <c r="E8130" t="s">
        <v>4191</v>
      </c>
      <c r="F8130" t="s">
        <v>13</v>
      </c>
      <c r="G8130" t="s">
        <v>4</v>
      </c>
      <c r="H8130" t="s">
        <v>4192</v>
      </c>
      <c r="J8130" s="5"/>
      <c r="K8130" s="2">
        <v>150100</v>
      </c>
      <c r="L8130" s="5"/>
      <c r="M8130" s="2">
        <f t="shared" si="126"/>
        <v>-685987.11999999685</v>
      </c>
      <c r="P8130"/>
    </row>
    <row r="8131" spans="1:16" hidden="1">
      <c r="A8131" t="s">
        <v>4197</v>
      </c>
      <c r="B8131" s="48">
        <v>42166</v>
      </c>
      <c r="C8131" s="47" t="s">
        <v>6</v>
      </c>
      <c r="D8131" s="47">
        <v>1</v>
      </c>
      <c r="E8131" s="47" t="s">
        <v>4201</v>
      </c>
      <c r="F8131" s="47" t="s">
        <v>29</v>
      </c>
      <c r="G8131" s="47" t="s">
        <v>4</v>
      </c>
      <c r="H8131" s="47" t="s">
        <v>4202</v>
      </c>
      <c r="I8131" s="49">
        <v>3122.95</v>
      </c>
      <c r="J8131" s="5"/>
      <c r="L8131" s="5"/>
      <c r="M8131" s="2">
        <f t="shared" si="126"/>
        <v>-682864.1699999969</v>
      </c>
      <c r="N8131" s="25" t="s">
        <v>36414</v>
      </c>
      <c r="P8131"/>
    </row>
    <row r="8132" spans="1:16" hidden="1">
      <c r="A8132" t="s">
        <v>4206</v>
      </c>
      <c r="B8132" s="1">
        <v>42166</v>
      </c>
      <c r="C8132" t="s">
        <v>6</v>
      </c>
      <c r="D8132">
        <v>1</v>
      </c>
      <c r="E8132" t="s">
        <v>4208</v>
      </c>
      <c r="F8132" t="s">
        <v>29</v>
      </c>
      <c r="G8132" t="s">
        <v>4</v>
      </c>
      <c r="H8132" t="s">
        <v>1070</v>
      </c>
      <c r="I8132" s="2">
        <v>607.13</v>
      </c>
      <c r="J8132" s="5"/>
      <c r="L8132" s="5"/>
      <c r="M8132" s="2">
        <f t="shared" si="126"/>
        <v>-682257.03999999689</v>
      </c>
      <c r="P8132"/>
    </row>
    <row r="8133" spans="1:16" hidden="1">
      <c r="A8133" t="s">
        <v>4256</v>
      </c>
      <c r="B8133" s="1">
        <v>42166</v>
      </c>
      <c r="C8133" t="s">
        <v>18</v>
      </c>
      <c r="D8133">
        <v>1</v>
      </c>
      <c r="E8133" t="s">
        <v>4258</v>
      </c>
      <c r="F8133" t="s">
        <v>13</v>
      </c>
      <c r="G8133" t="s">
        <v>4</v>
      </c>
      <c r="H8133" t="s">
        <v>4259</v>
      </c>
      <c r="J8133" s="5"/>
      <c r="K8133" s="2">
        <v>122000</v>
      </c>
      <c r="L8133" s="5"/>
      <c r="M8133" s="2">
        <f t="shared" si="126"/>
        <v>-804257.03999999689</v>
      </c>
      <c r="P8133"/>
    </row>
    <row r="8134" spans="1:16" hidden="1">
      <c r="A8134" t="s">
        <v>4276</v>
      </c>
      <c r="B8134" s="1">
        <v>42166</v>
      </c>
      <c r="C8134" t="s">
        <v>240</v>
      </c>
      <c r="D8134">
        <v>1</v>
      </c>
      <c r="E8134" t="s">
        <v>4278</v>
      </c>
      <c r="F8134" t="s">
        <v>13</v>
      </c>
      <c r="G8134" t="s">
        <v>4</v>
      </c>
      <c r="H8134" t="s">
        <v>240</v>
      </c>
      <c r="J8134" s="5"/>
      <c r="K8134" s="2">
        <v>3122.95</v>
      </c>
      <c r="L8134" s="5"/>
      <c r="M8134" s="2">
        <f t="shared" si="126"/>
        <v>-807379.98999999685</v>
      </c>
      <c r="P8134"/>
    </row>
    <row r="8135" spans="1:16" hidden="1">
      <c r="A8135" t="s">
        <v>4279</v>
      </c>
      <c r="B8135" s="1">
        <v>42166</v>
      </c>
      <c r="C8135" t="s">
        <v>200</v>
      </c>
      <c r="D8135">
        <v>1</v>
      </c>
      <c r="E8135" t="s">
        <v>4282</v>
      </c>
      <c r="F8135" t="s">
        <v>13</v>
      </c>
      <c r="G8135" t="s">
        <v>4</v>
      </c>
      <c r="H8135" t="s">
        <v>200</v>
      </c>
      <c r="J8135" s="5"/>
      <c r="K8135" s="2">
        <v>7932.11</v>
      </c>
      <c r="L8135" s="5"/>
      <c r="M8135" s="2">
        <f t="shared" si="126"/>
        <v>-815312.09999999683</v>
      </c>
      <c r="P8135"/>
    </row>
    <row r="8136" spans="1:16" hidden="1">
      <c r="A8136" t="s">
        <v>4285</v>
      </c>
      <c r="B8136" s="1">
        <v>42166</v>
      </c>
      <c r="C8136" t="s">
        <v>200</v>
      </c>
      <c r="D8136">
        <v>1</v>
      </c>
      <c r="E8136" t="s">
        <v>4288</v>
      </c>
      <c r="F8136" t="s">
        <v>16</v>
      </c>
      <c r="G8136" t="s">
        <v>4</v>
      </c>
      <c r="H8136" t="s">
        <v>200</v>
      </c>
      <c r="J8136" s="5"/>
      <c r="K8136" s="2">
        <v>7932.11</v>
      </c>
      <c r="L8136" s="5"/>
      <c r="M8136" s="2">
        <f t="shared" si="126"/>
        <v>-823244.20999999682</v>
      </c>
      <c r="P8136"/>
    </row>
    <row r="8137" spans="1:16" hidden="1">
      <c r="A8137" t="s">
        <v>4290</v>
      </c>
      <c r="B8137" s="1">
        <v>42166</v>
      </c>
      <c r="C8137" t="s">
        <v>195</v>
      </c>
      <c r="D8137">
        <v>1</v>
      </c>
      <c r="E8137" t="s">
        <v>4293</v>
      </c>
      <c r="F8137" t="s">
        <v>13</v>
      </c>
      <c r="G8137" t="s">
        <v>4</v>
      </c>
      <c r="H8137" t="s">
        <v>195</v>
      </c>
      <c r="J8137" s="5"/>
      <c r="K8137" s="2">
        <v>23297.83</v>
      </c>
      <c r="L8137" s="5"/>
      <c r="M8137" s="2">
        <f t="shared" ref="M8137:M8200" si="127">+M8136+I8137-K8137</f>
        <v>-846542.03999999678</v>
      </c>
      <c r="P8137"/>
    </row>
    <row r="8138" spans="1:16" hidden="1">
      <c r="A8138" t="s">
        <v>4298</v>
      </c>
      <c r="B8138" s="1">
        <v>42166</v>
      </c>
      <c r="C8138" t="s">
        <v>18</v>
      </c>
      <c r="D8138">
        <v>1</v>
      </c>
      <c r="E8138" t="s">
        <v>4300</v>
      </c>
      <c r="F8138" t="s">
        <v>13</v>
      </c>
      <c r="G8138" t="s">
        <v>4</v>
      </c>
      <c r="H8138" t="s">
        <v>18</v>
      </c>
      <c r="J8138" s="5"/>
      <c r="K8138" s="2">
        <v>14188.26</v>
      </c>
      <c r="L8138" s="5"/>
      <c r="M8138" s="2">
        <f t="shared" si="127"/>
        <v>-860730.29999999679</v>
      </c>
      <c r="P8138"/>
    </row>
    <row r="8139" spans="1:16" hidden="1">
      <c r="A8139" t="s">
        <v>4302</v>
      </c>
      <c r="B8139" s="1">
        <v>42166</v>
      </c>
      <c r="C8139" t="s">
        <v>200</v>
      </c>
      <c r="D8139">
        <v>1</v>
      </c>
      <c r="E8139" t="s">
        <v>4282</v>
      </c>
      <c r="F8139" t="s">
        <v>13</v>
      </c>
      <c r="G8139" t="s">
        <v>4</v>
      </c>
      <c r="H8139" t="s">
        <v>1143</v>
      </c>
      <c r="I8139" s="2">
        <v>7932.11</v>
      </c>
      <c r="J8139" s="5"/>
      <c r="L8139" s="5"/>
      <c r="M8139" s="2">
        <f t="shared" si="127"/>
        <v>-852798.1899999968</v>
      </c>
      <c r="P8139"/>
    </row>
    <row r="8140" spans="1:16" hidden="1">
      <c r="A8140" t="s">
        <v>4319</v>
      </c>
      <c r="B8140" s="1">
        <v>42166</v>
      </c>
      <c r="C8140" t="s">
        <v>18</v>
      </c>
      <c r="D8140">
        <v>1</v>
      </c>
      <c r="E8140" t="s">
        <v>4320</v>
      </c>
      <c r="F8140" t="s">
        <v>13</v>
      </c>
      <c r="G8140" t="s">
        <v>20</v>
      </c>
      <c r="H8140" t="s">
        <v>4321</v>
      </c>
      <c r="J8140" s="5"/>
      <c r="K8140" s="2">
        <v>45000</v>
      </c>
      <c r="L8140" s="5"/>
      <c r="M8140" s="2">
        <f t="shared" si="127"/>
        <v>-897798.1899999968</v>
      </c>
      <c r="P8140"/>
    </row>
    <row r="8141" spans="1:16" hidden="1">
      <c r="A8141" t="s">
        <v>4329</v>
      </c>
      <c r="B8141" s="1">
        <v>42166</v>
      </c>
      <c r="C8141" t="s">
        <v>1</v>
      </c>
      <c r="D8141">
        <v>1</v>
      </c>
      <c r="E8141" t="s">
        <v>4333</v>
      </c>
      <c r="F8141" t="s">
        <v>16</v>
      </c>
      <c r="G8141" t="s">
        <v>20</v>
      </c>
      <c r="H8141" t="s">
        <v>4334</v>
      </c>
      <c r="J8141" s="5"/>
      <c r="K8141" s="2">
        <v>95000</v>
      </c>
      <c r="L8141" s="5"/>
      <c r="M8141" s="2">
        <f t="shared" si="127"/>
        <v>-992798.1899999968</v>
      </c>
      <c r="P8141"/>
    </row>
    <row r="8142" spans="1:16" hidden="1">
      <c r="A8142" t="s">
        <v>4344</v>
      </c>
      <c r="B8142" s="1">
        <v>42166</v>
      </c>
      <c r="C8142" t="s">
        <v>6</v>
      </c>
      <c r="D8142">
        <v>1</v>
      </c>
      <c r="E8142" t="s">
        <v>4349</v>
      </c>
      <c r="F8142" t="s">
        <v>29</v>
      </c>
      <c r="G8142" t="s">
        <v>20</v>
      </c>
      <c r="H8142" t="s">
        <v>4350</v>
      </c>
      <c r="I8142" s="2">
        <v>2255.64</v>
      </c>
      <c r="J8142" s="5"/>
      <c r="L8142" s="5"/>
      <c r="M8142" s="2">
        <f t="shared" si="127"/>
        <v>-990542.54999999679</v>
      </c>
      <c r="P8142"/>
    </row>
    <row r="8143" spans="1:16" hidden="1">
      <c r="A8143" t="s">
        <v>4358</v>
      </c>
      <c r="B8143" s="1">
        <v>42166</v>
      </c>
      <c r="C8143" t="s">
        <v>11</v>
      </c>
      <c r="D8143">
        <v>1</v>
      </c>
      <c r="E8143" t="s">
        <v>4361</v>
      </c>
      <c r="F8143" t="s">
        <v>13</v>
      </c>
      <c r="G8143" t="s">
        <v>20</v>
      </c>
      <c r="H8143" t="s">
        <v>2967</v>
      </c>
      <c r="J8143" s="5"/>
      <c r="K8143" s="2">
        <v>1840</v>
      </c>
      <c r="L8143" s="5"/>
      <c r="M8143" s="2">
        <f t="shared" si="127"/>
        <v>-992382.54999999679</v>
      </c>
      <c r="P8143"/>
    </row>
    <row r="8144" spans="1:16" hidden="1">
      <c r="A8144" t="s">
        <v>4415</v>
      </c>
      <c r="B8144" s="1">
        <v>42166</v>
      </c>
      <c r="C8144" t="s">
        <v>11</v>
      </c>
      <c r="D8144">
        <v>1</v>
      </c>
      <c r="E8144" t="s">
        <v>4420</v>
      </c>
      <c r="F8144" t="s">
        <v>13</v>
      </c>
      <c r="G8144" t="s">
        <v>20</v>
      </c>
      <c r="H8144" t="s">
        <v>1541</v>
      </c>
      <c r="J8144" s="5"/>
      <c r="K8144" s="2">
        <v>1840</v>
      </c>
      <c r="L8144" s="5"/>
      <c r="M8144" s="2">
        <f t="shared" si="127"/>
        <v>-994222.54999999679</v>
      </c>
      <c r="P8144"/>
    </row>
    <row r="8145" spans="1:16" hidden="1">
      <c r="A8145" t="s">
        <v>4421</v>
      </c>
      <c r="B8145" s="1">
        <v>42166</v>
      </c>
      <c r="C8145" t="s">
        <v>6</v>
      </c>
      <c r="D8145">
        <v>1</v>
      </c>
      <c r="E8145" t="s">
        <v>4422</v>
      </c>
      <c r="F8145" t="s">
        <v>29</v>
      </c>
      <c r="G8145" t="s">
        <v>20</v>
      </c>
      <c r="H8145" t="s">
        <v>4423</v>
      </c>
      <c r="I8145" s="2">
        <v>425.58</v>
      </c>
      <c r="J8145" s="5"/>
      <c r="L8145" s="5"/>
      <c r="M8145" s="2">
        <f t="shared" si="127"/>
        <v>-993796.96999999683</v>
      </c>
      <c r="P8145"/>
    </row>
    <row r="8146" spans="1:16" hidden="1">
      <c r="A8146" t="s">
        <v>4428</v>
      </c>
      <c r="B8146" s="1">
        <v>42166</v>
      </c>
      <c r="C8146" t="s">
        <v>1</v>
      </c>
      <c r="D8146">
        <v>1</v>
      </c>
      <c r="E8146" t="s">
        <v>4430</v>
      </c>
      <c r="F8146" t="s">
        <v>13</v>
      </c>
      <c r="G8146" t="s">
        <v>20</v>
      </c>
      <c r="H8146" t="s">
        <v>4431</v>
      </c>
      <c r="J8146" s="5"/>
      <c r="K8146" s="2">
        <v>185700</v>
      </c>
      <c r="L8146" s="5"/>
      <c r="M8146" s="2">
        <f t="shared" si="127"/>
        <v>-1179496.9699999969</v>
      </c>
      <c r="P8146"/>
    </row>
    <row r="8147" spans="1:16" hidden="1">
      <c r="A8147" t="s">
        <v>4434</v>
      </c>
      <c r="B8147" s="1">
        <v>42166</v>
      </c>
      <c r="C8147" t="s">
        <v>1</v>
      </c>
      <c r="D8147">
        <v>1</v>
      </c>
      <c r="E8147" t="s">
        <v>4437</v>
      </c>
      <c r="F8147" t="s">
        <v>45</v>
      </c>
      <c r="G8147" t="s">
        <v>20</v>
      </c>
      <c r="H8147" t="s">
        <v>65</v>
      </c>
      <c r="J8147" s="5"/>
      <c r="K8147" s="2">
        <v>4150.6099999999997</v>
      </c>
      <c r="L8147" s="5"/>
      <c r="M8147" s="2">
        <f t="shared" si="127"/>
        <v>-1183647.579999997</v>
      </c>
      <c r="P8147"/>
    </row>
    <row r="8148" spans="1:16" hidden="1">
      <c r="A8148" t="s">
        <v>4441</v>
      </c>
      <c r="B8148" s="1">
        <v>42166</v>
      </c>
      <c r="C8148" t="s">
        <v>11</v>
      </c>
      <c r="D8148">
        <v>1</v>
      </c>
      <c r="E8148" t="s">
        <v>4446</v>
      </c>
      <c r="F8148" t="s">
        <v>13</v>
      </c>
      <c r="G8148" t="s">
        <v>20</v>
      </c>
      <c r="H8148" t="s">
        <v>4447</v>
      </c>
      <c r="J8148" s="5"/>
      <c r="K8148" s="2">
        <v>5408.15</v>
      </c>
      <c r="L8148" s="5"/>
      <c r="M8148" s="2">
        <f t="shared" si="127"/>
        <v>-1189055.729999997</v>
      </c>
      <c r="P8148"/>
    </row>
    <row r="8149" spans="1:16" hidden="1">
      <c r="A8149" t="s">
        <v>4450</v>
      </c>
      <c r="B8149" s="1">
        <v>42166</v>
      </c>
      <c r="C8149" t="s">
        <v>11</v>
      </c>
      <c r="D8149">
        <v>1</v>
      </c>
      <c r="E8149" t="s">
        <v>4453</v>
      </c>
      <c r="F8149" t="s">
        <v>16</v>
      </c>
      <c r="G8149" t="s">
        <v>20</v>
      </c>
      <c r="H8149" t="s">
        <v>4454</v>
      </c>
      <c r="J8149" s="5"/>
      <c r="K8149" s="2">
        <v>3500</v>
      </c>
      <c r="L8149" s="5"/>
      <c r="M8149" s="2">
        <f t="shared" si="127"/>
        <v>-1192555.729999997</v>
      </c>
      <c r="P8149"/>
    </row>
    <row r="8150" spans="1:16" hidden="1">
      <c r="A8150" t="s">
        <v>4457</v>
      </c>
      <c r="B8150" s="1">
        <v>42166</v>
      </c>
      <c r="C8150" t="s">
        <v>18</v>
      </c>
      <c r="D8150">
        <v>1</v>
      </c>
      <c r="E8150" t="s">
        <v>4460</v>
      </c>
      <c r="F8150" t="s">
        <v>13</v>
      </c>
      <c r="G8150" t="s">
        <v>20</v>
      </c>
      <c r="H8150" t="s">
        <v>18</v>
      </c>
      <c r="J8150" s="5"/>
      <c r="K8150" s="2">
        <v>4862.41</v>
      </c>
      <c r="L8150" s="5"/>
      <c r="M8150" s="2">
        <f t="shared" si="127"/>
        <v>-1197418.1399999969</v>
      </c>
      <c r="P8150"/>
    </row>
    <row r="8151" spans="1:16" hidden="1">
      <c r="A8151" t="s">
        <v>4462</v>
      </c>
      <c r="B8151" s="1">
        <v>42166</v>
      </c>
      <c r="C8151" t="s">
        <v>200</v>
      </c>
      <c r="D8151">
        <v>1</v>
      </c>
      <c r="E8151" t="s">
        <v>4465</v>
      </c>
      <c r="F8151" t="s">
        <v>16</v>
      </c>
      <c r="G8151" t="s">
        <v>20</v>
      </c>
      <c r="H8151" t="s">
        <v>200</v>
      </c>
      <c r="J8151" s="5"/>
      <c r="K8151" s="2">
        <v>5295.58</v>
      </c>
      <c r="L8151" s="5"/>
      <c r="M8151" s="2">
        <f t="shared" si="127"/>
        <v>-1202713.7199999969</v>
      </c>
      <c r="P8151"/>
    </row>
    <row r="8152" spans="1:16" hidden="1">
      <c r="A8152" t="s">
        <v>4467</v>
      </c>
      <c r="B8152" s="1">
        <v>42166</v>
      </c>
      <c r="C8152" t="s">
        <v>195</v>
      </c>
      <c r="D8152">
        <v>1</v>
      </c>
      <c r="E8152" t="s">
        <v>4470</v>
      </c>
      <c r="F8152" t="s">
        <v>13</v>
      </c>
      <c r="G8152" t="s">
        <v>20</v>
      </c>
      <c r="H8152" t="s">
        <v>195</v>
      </c>
      <c r="J8152" s="5"/>
      <c r="K8152" s="2">
        <v>34776.75</v>
      </c>
      <c r="L8152" s="5"/>
      <c r="M8152" s="2">
        <f t="shared" si="127"/>
        <v>-1237490.4699999969</v>
      </c>
      <c r="P8152"/>
    </row>
    <row r="8153" spans="1:16" hidden="1">
      <c r="A8153" t="s">
        <v>20250</v>
      </c>
      <c r="B8153" s="1">
        <v>42166</v>
      </c>
      <c r="C8153" t="s">
        <v>20273</v>
      </c>
      <c r="D8153">
        <v>2</v>
      </c>
      <c r="E8153" t="s">
        <v>20274</v>
      </c>
      <c r="F8153" t="s">
        <v>7054</v>
      </c>
      <c r="G8153" t="s">
        <v>4</v>
      </c>
      <c r="H8153" t="s">
        <v>18565</v>
      </c>
      <c r="I8153" s="2">
        <v>200.1</v>
      </c>
      <c r="J8153" s="5"/>
      <c r="L8153" s="5"/>
      <c r="M8153" s="2">
        <f t="shared" si="127"/>
        <v>-1237290.3699999969</v>
      </c>
      <c r="P8153"/>
    </row>
    <row r="8154" spans="1:16" hidden="1">
      <c r="A8154" t="s">
        <v>20275</v>
      </c>
      <c r="B8154" s="1">
        <v>42166</v>
      </c>
      <c r="C8154" t="s">
        <v>20296</v>
      </c>
      <c r="D8154">
        <v>2</v>
      </c>
      <c r="E8154" t="s">
        <v>20297</v>
      </c>
      <c r="F8154" t="s">
        <v>7054</v>
      </c>
      <c r="G8154" t="s">
        <v>4</v>
      </c>
      <c r="H8154" t="s">
        <v>20298</v>
      </c>
      <c r="I8154" s="2">
        <v>1840</v>
      </c>
      <c r="J8154" s="5"/>
      <c r="L8154" s="5"/>
      <c r="M8154" s="2">
        <f t="shared" si="127"/>
        <v>-1235450.3699999969</v>
      </c>
      <c r="P8154"/>
    </row>
    <row r="8155" spans="1:16" hidden="1">
      <c r="A8155" t="s">
        <v>20300</v>
      </c>
      <c r="B8155" s="1">
        <v>42166</v>
      </c>
      <c r="C8155" t="s">
        <v>20321</v>
      </c>
      <c r="D8155">
        <v>2</v>
      </c>
      <c r="E8155" t="s">
        <v>20322</v>
      </c>
      <c r="F8155" t="s">
        <v>7054</v>
      </c>
      <c r="G8155" t="s">
        <v>4</v>
      </c>
      <c r="H8155" t="s">
        <v>13868</v>
      </c>
      <c r="I8155" s="2">
        <v>1840</v>
      </c>
      <c r="J8155" s="5"/>
      <c r="L8155" s="5"/>
      <c r="M8155" s="2">
        <f t="shared" si="127"/>
        <v>-1233610.3699999969</v>
      </c>
      <c r="P8155"/>
    </row>
    <row r="8156" spans="1:16" hidden="1">
      <c r="A8156" t="s">
        <v>20325</v>
      </c>
      <c r="B8156" s="1">
        <v>42166</v>
      </c>
      <c r="C8156" t="s">
        <v>20345</v>
      </c>
      <c r="D8156">
        <v>2</v>
      </c>
      <c r="E8156" t="s">
        <v>20346</v>
      </c>
      <c r="F8156" t="s">
        <v>7054</v>
      </c>
      <c r="G8156" t="s">
        <v>4</v>
      </c>
      <c r="H8156" t="s">
        <v>1677</v>
      </c>
      <c r="I8156" s="2">
        <v>200.01</v>
      </c>
      <c r="J8156" s="5"/>
      <c r="L8156" s="5"/>
      <c r="M8156" s="2">
        <f t="shared" si="127"/>
        <v>-1233410.3599999968</v>
      </c>
      <c r="P8156"/>
    </row>
    <row r="8157" spans="1:16" hidden="1">
      <c r="A8157" t="s">
        <v>20348</v>
      </c>
      <c r="B8157" s="1">
        <v>42166</v>
      </c>
      <c r="C8157" t="s">
        <v>20364</v>
      </c>
      <c r="D8157">
        <v>1</v>
      </c>
      <c r="E8157" t="s">
        <v>20365</v>
      </c>
      <c r="F8157" t="s">
        <v>13565</v>
      </c>
      <c r="G8157" t="s">
        <v>4</v>
      </c>
      <c r="H8157" t="s">
        <v>20366</v>
      </c>
      <c r="I8157" s="2">
        <v>20000</v>
      </c>
      <c r="J8157" s="5"/>
      <c r="L8157" s="5"/>
      <c r="M8157" s="2">
        <f t="shared" si="127"/>
        <v>-1213410.3599999968</v>
      </c>
      <c r="P8157"/>
    </row>
    <row r="8158" spans="1:16" hidden="1">
      <c r="A8158" t="s">
        <v>20370</v>
      </c>
      <c r="B8158" s="1">
        <v>42166</v>
      </c>
      <c r="C8158" t="s">
        <v>20397</v>
      </c>
      <c r="D8158">
        <v>2</v>
      </c>
      <c r="E8158" t="s">
        <v>20398</v>
      </c>
      <c r="F8158" t="s">
        <v>7054</v>
      </c>
      <c r="G8158" t="s">
        <v>4</v>
      </c>
      <c r="H8158" t="s">
        <v>20399</v>
      </c>
      <c r="I8158" s="2">
        <v>3030</v>
      </c>
      <c r="J8158" s="5"/>
      <c r="L8158" s="5"/>
      <c r="M8158" s="2">
        <f t="shared" si="127"/>
        <v>-1210380.3599999968</v>
      </c>
      <c r="P8158"/>
    </row>
    <row r="8159" spans="1:16" hidden="1">
      <c r="A8159" t="s">
        <v>20402</v>
      </c>
      <c r="B8159" s="1">
        <v>42166</v>
      </c>
      <c r="C8159" t="s">
        <v>20421</v>
      </c>
      <c r="D8159">
        <v>1</v>
      </c>
      <c r="E8159" t="s">
        <v>20422</v>
      </c>
      <c r="F8159" t="s">
        <v>13565</v>
      </c>
      <c r="G8159" t="s">
        <v>4</v>
      </c>
      <c r="H8159" t="s">
        <v>20423</v>
      </c>
      <c r="I8159" s="2">
        <v>73</v>
      </c>
      <c r="J8159" s="5"/>
      <c r="L8159" s="5"/>
      <c r="M8159" s="2">
        <f t="shared" si="127"/>
        <v>-1210307.3599999968</v>
      </c>
      <c r="P8159"/>
    </row>
    <row r="8160" spans="1:16" hidden="1">
      <c r="A8160" t="s">
        <v>20425</v>
      </c>
      <c r="B8160" s="1">
        <v>42166</v>
      </c>
      <c r="C8160" t="s">
        <v>20440</v>
      </c>
      <c r="D8160">
        <v>2</v>
      </c>
      <c r="E8160" t="s">
        <v>20441</v>
      </c>
      <c r="F8160" t="s">
        <v>7054</v>
      </c>
      <c r="G8160" t="s">
        <v>4</v>
      </c>
      <c r="H8160" t="s">
        <v>20442</v>
      </c>
      <c r="I8160" s="2">
        <v>200.01</v>
      </c>
      <c r="J8160" s="5"/>
      <c r="L8160" s="5"/>
      <c r="M8160" s="2">
        <f t="shared" si="127"/>
        <v>-1210107.3499999968</v>
      </c>
      <c r="P8160"/>
    </row>
    <row r="8161" spans="1:16" hidden="1">
      <c r="A8161" t="s">
        <v>20445</v>
      </c>
      <c r="B8161" s="1">
        <v>42166</v>
      </c>
      <c r="C8161" t="s">
        <v>20468</v>
      </c>
      <c r="D8161">
        <v>1</v>
      </c>
      <c r="E8161" t="s">
        <v>20469</v>
      </c>
      <c r="F8161" t="s">
        <v>13565</v>
      </c>
      <c r="G8161" t="s">
        <v>4</v>
      </c>
      <c r="H8161" t="s">
        <v>14</v>
      </c>
      <c r="I8161" s="2">
        <v>290688</v>
      </c>
      <c r="J8161" s="5"/>
      <c r="L8161" s="5"/>
      <c r="M8161" s="2">
        <f t="shared" si="127"/>
        <v>-919419.34999999683</v>
      </c>
      <c r="P8161"/>
    </row>
    <row r="8162" spans="1:16" hidden="1">
      <c r="A8162" t="s">
        <v>20472</v>
      </c>
      <c r="B8162" s="1">
        <v>42166</v>
      </c>
      <c r="C8162" t="s">
        <v>20487</v>
      </c>
      <c r="D8162">
        <v>1</v>
      </c>
      <c r="E8162" t="s">
        <v>20488</v>
      </c>
      <c r="F8162" t="s">
        <v>13565</v>
      </c>
      <c r="G8162" t="s">
        <v>4</v>
      </c>
      <c r="H8162" t="s">
        <v>14</v>
      </c>
      <c r="I8162" s="2">
        <v>249888</v>
      </c>
      <c r="J8162" s="5"/>
      <c r="L8162" s="5"/>
      <c r="M8162" s="2">
        <f t="shared" si="127"/>
        <v>-669531.34999999683</v>
      </c>
      <c r="P8162"/>
    </row>
    <row r="8163" spans="1:16" hidden="1">
      <c r="A8163" t="s">
        <v>20491</v>
      </c>
      <c r="B8163" s="1">
        <v>42166</v>
      </c>
      <c r="C8163" t="s">
        <v>20487</v>
      </c>
      <c r="D8163">
        <v>1</v>
      </c>
      <c r="E8163" t="s">
        <v>20506</v>
      </c>
      <c r="F8163" t="s">
        <v>13565</v>
      </c>
      <c r="G8163" t="s">
        <v>4</v>
      </c>
      <c r="H8163" t="s">
        <v>20507</v>
      </c>
      <c r="I8163" s="2">
        <v>3000</v>
      </c>
      <c r="J8163" s="5"/>
      <c r="L8163" s="5"/>
      <c r="M8163" s="2">
        <f t="shared" si="127"/>
        <v>-666531.34999999683</v>
      </c>
      <c r="P8163"/>
    </row>
    <row r="8164" spans="1:16" hidden="1">
      <c r="A8164" t="s">
        <v>20511</v>
      </c>
      <c r="B8164" s="1">
        <v>42166</v>
      </c>
      <c r="C8164" t="s">
        <v>17059</v>
      </c>
      <c r="D8164">
        <v>1</v>
      </c>
      <c r="E8164" t="s">
        <v>20530</v>
      </c>
      <c r="F8164" t="s">
        <v>13565</v>
      </c>
      <c r="G8164" t="s">
        <v>4</v>
      </c>
      <c r="H8164" t="s">
        <v>17061</v>
      </c>
      <c r="I8164" s="2">
        <v>150100</v>
      </c>
      <c r="J8164" s="5"/>
      <c r="L8164" s="5"/>
      <c r="M8164" s="2">
        <f t="shared" si="127"/>
        <v>-516431.34999999683</v>
      </c>
      <c r="P8164"/>
    </row>
    <row r="8165" spans="1:16" hidden="1">
      <c r="A8165" t="s">
        <v>20537</v>
      </c>
      <c r="B8165" s="1">
        <v>42166</v>
      </c>
      <c r="C8165" t="s">
        <v>1802</v>
      </c>
      <c r="D8165">
        <v>2</v>
      </c>
      <c r="E8165" t="s">
        <v>20556</v>
      </c>
      <c r="F8165" t="s">
        <v>13559</v>
      </c>
      <c r="G8165" t="s">
        <v>479</v>
      </c>
      <c r="H8165" t="s">
        <v>2473</v>
      </c>
      <c r="I8165" s="2">
        <v>1419.12</v>
      </c>
      <c r="J8165" s="5"/>
      <c r="L8165" s="5"/>
      <c r="M8165" s="2">
        <f t="shared" si="127"/>
        <v>-515012.22999999684</v>
      </c>
      <c r="P8165"/>
    </row>
    <row r="8166" spans="1:16" hidden="1">
      <c r="A8166" t="s">
        <v>20564</v>
      </c>
      <c r="B8166" s="1">
        <v>42166</v>
      </c>
      <c r="C8166" t="s">
        <v>20578</v>
      </c>
      <c r="D8166">
        <v>2</v>
      </c>
      <c r="E8166" t="s">
        <v>20579</v>
      </c>
      <c r="F8166" t="s">
        <v>7054</v>
      </c>
      <c r="G8166" t="s">
        <v>4</v>
      </c>
      <c r="H8166" t="s">
        <v>20580</v>
      </c>
      <c r="I8166" s="2">
        <v>2040.01</v>
      </c>
      <c r="J8166" s="5"/>
      <c r="L8166" s="5"/>
      <c r="M8166" s="2">
        <f t="shared" si="127"/>
        <v>-512972.21999999683</v>
      </c>
      <c r="P8166"/>
    </row>
    <row r="8167" spans="1:16" hidden="1">
      <c r="A8167" t="s">
        <v>20586</v>
      </c>
      <c r="B8167" s="1">
        <v>42166</v>
      </c>
      <c r="C8167" t="s">
        <v>1419</v>
      </c>
      <c r="D8167">
        <v>2</v>
      </c>
      <c r="E8167" t="s">
        <v>20602</v>
      </c>
      <c r="F8167" t="s">
        <v>13559</v>
      </c>
      <c r="G8167" t="s">
        <v>479</v>
      </c>
      <c r="H8167" t="s">
        <v>4202</v>
      </c>
      <c r="I8167" s="2">
        <v>6622.95</v>
      </c>
      <c r="J8167" s="5"/>
      <c r="L8167" s="5"/>
      <c r="M8167" s="2">
        <f t="shared" si="127"/>
        <v>-506349.26999999682</v>
      </c>
      <c r="P8167"/>
    </row>
    <row r="8168" spans="1:16" hidden="1">
      <c r="A8168" t="s">
        <v>20610</v>
      </c>
      <c r="B8168" s="1">
        <v>42166</v>
      </c>
      <c r="C8168" t="s">
        <v>1802</v>
      </c>
      <c r="D8168">
        <v>2</v>
      </c>
      <c r="E8168" t="s">
        <v>20629</v>
      </c>
      <c r="F8168" t="s">
        <v>13559</v>
      </c>
      <c r="G8168" t="s">
        <v>479</v>
      </c>
      <c r="H8168" t="s">
        <v>2460</v>
      </c>
      <c r="J8168" s="5"/>
      <c r="K8168" s="2">
        <v>1412.58</v>
      </c>
      <c r="L8168" s="5"/>
      <c r="M8168" s="2">
        <f t="shared" si="127"/>
        <v>-507761.84999999683</v>
      </c>
      <c r="P8168"/>
    </row>
    <row r="8169" spans="1:16" hidden="1">
      <c r="A8169" t="s">
        <v>20610</v>
      </c>
      <c r="B8169" s="1">
        <v>42166</v>
      </c>
      <c r="C8169" t="s">
        <v>1802</v>
      </c>
      <c r="D8169">
        <v>2</v>
      </c>
      <c r="E8169" t="s">
        <v>20629</v>
      </c>
      <c r="F8169" t="s">
        <v>13559</v>
      </c>
      <c r="G8169" t="s">
        <v>479</v>
      </c>
      <c r="H8169" t="s">
        <v>2460</v>
      </c>
      <c r="I8169" s="2">
        <v>1412.58</v>
      </c>
      <c r="J8169" s="5"/>
      <c r="L8169" s="5"/>
      <c r="M8169" s="2">
        <f t="shared" si="127"/>
        <v>-506349.26999999682</v>
      </c>
      <c r="P8169"/>
    </row>
    <row r="8170" spans="1:16" hidden="1">
      <c r="A8170" t="s">
        <v>20636</v>
      </c>
      <c r="B8170" s="1">
        <v>42166</v>
      </c>
      <c r="C8170" t="s">
        <v>20650</v>
      </c>
      <c r="D8170">
        <v>2</v>
      </c>
      <c r="E8170" t="s">
        <v>20651</v>
      </c>
      <c r="F8170" t="s">
        <v>7054</v>
      </c>
      <c r="G8170" t="s">
        <v>4</v>
      </c>
      <c r="H8170" t="s">
        <v>13706</v>
      </c>
      <c r="I8170" s="2">
        <v>4099.99</v>
      </c>
      <c r="J8170" s="5"/>
      <c r="L8170" s="5"/>
      <c r="M8170" s="2">
        <f t="shared" si="127"/>
        <v>-502249.27999999683</v>
      </c>
      <c r="P8170"/>
    </row>
    <row r="8171" spans="1:16" hidden="1">
      <c r="A8171" t="s">
        <v>20658</v>
      </c>
      <c r="B8171" s="1">
        <v>42166</v>
      </c>
      <c r="C8171" t="s">
        <v>20675</v>
      </c>
      <c r="D8171">
        <v>2</v>
      </c>
      <c r="E8171" t="s">
        <v>20676</v>
      </c>
      <c r="F8171" t="s">
        <v>13559</v>
      </c>
      <c r="G8171" t="s">
        <v>479</v>
      </c>
      <c r="H8171" t="s">
        <v>3328</v>
      </c>
      <c r="J8171" s="5"/>
      <c r="K8171" s="2">
        <v>1200</v>
      </c>
      <c r="L8171" s="5"/>
      <c r="M8171" s="2">
        <f t="shared" si="127"/>
        <v>-503449.27999999683</v>
      </c>
      <c r="P8171"/>
    </row>
    <row r="8172" spans="1:16" hidden="1">
      <c r="A8172" t="s">
        <v>20658</v>
      </c>
      <c r="B8172" s="1">
        <v>42166</v>
      </c>
      <c r="C8172" t="s">
        <v>20675</v>
      </c>
      <c r="D8172">
        <v>2</v>
      </c>
      <c r="E8172" t="s">
        <v>20676</v>
      </c>
      <c r="F8172" t="s">
        <v>13559</v>
      </c>
      <c r="G8172" t="s">
        <v>479</v>
      </c>
      <c r="H8172" t="s">
        <v>3328</v>
      </c>
      <c r="I8172" s="2">
        <v>2391.17</v>
      </c>
      <c r="J8172" s="5"/>
      <c r="L8172" s="5"/>
      <c r="M8172" s="2">
        <f t="shared" si="127"/>
        <v>-501058.10999999684</v>
      </c>
      <c r="P8172"/>
    </row>
    <row r="8173" spans="1:16" hidden="1">
      <c r="A8173" t="s">
        <v>20681</v>
      </c>
      <c r="B8173" s="1">
        <v>42166</v>
      </c>
      <c r="C8173" t="s">
        <v>20696</v>
      </c>
      <c r="D8173">
        <v>2</v>
      </c>
      <c r="E8173" t="s">
        <v>20697</v>
      </c>
      <c r="F8173" t="s">
        <v>7054</v>
      </c>
      <c r="G8173" t="s">
        <v>4</v>
      </c>
      <c r="H8173" t="s">
        <v>1633</v>
      </c>
      <c r="I8173" s="2">
        <v>1025</v>
      </c>
      <c r="J8173" s="5"/>
      <c r="L8173" s="5"/>
      <c r="M8173" s="2">
        <f t="shared" si="127"/>
        <v>-500033.10999999684</v>
      </c>
      <c r="P8173"/>
    </row>
    <row r="8174" spans="1:16" hidden="1">
      <c r="A8174" t="s">
        <v>20704</v>
      </c>
      <c r="B8174" s="1">
        <v>42166</v>
      </c>
      <c r="C8174" t="s">
        <v>20716</v>
      </c>
      <c r="D8174">
        <v>2</v>
      </c>
      <c r="E8174" t="s">
        <v>20717</v>
      </c>
      <c r="F8174" t="s">
        <v>7054</v>
      </c>
      <c r="G8174" t="s">
        <v>4</v>
      </c>
      <c r="H8174" t="s">
        <v>20718</v>
      </c>
      <c r="I8174" s="2">
        <v>1840</v>
      </c>
      <c r="J8174" s="5"/>
      <c r="L8174" s="5"/>
      <c r="M8174" s="2">
        <f t="shared" si="127"/>
        <v>-498193.10999999684</v>
      </c>
      <c r="P8174"/>
    </row>
    <row r="8175" spans="1:16" hidden="1">
      <c r="A8175" t="s">
        <v>20729</v>
      </c>
      <c r="B8175" s="1">
        <v>42166</v>
      </c>
      <c r="C8175" t="s">
        <v>20742</v>
      </c>
      <c r="D8175">
        <v>2</v>
      </c>
      <c r="E8175" t="s">
        <v>20743</v>
      </c>
      <c r="F8175" t="s">
        <v>7054</v>
      </c>
      <c r="G8175" t="s">
        <v>4</v>
      </c>
      <c r="H8175" t="s">
        <v>4658</v>
      </c>
      <c r="I8175" s="2">
        <v>3225</v>
      </c>
      <c r="J8175" s="5"/>
      <c r="L8175" s="5"/>
      <c r="M8175" s="2">
        <f t="shared" si="127"/>
        <v>-494968.10999999684</v>
      </c>
      <c r="P8175"/>
    </row>
    <row r="8176" spans="1:16" hidden="1">
      <c r="A8176" t="s">
        <v>20753</v>
      </c>
      <c r="B8176" s="1">
        <v>42166</v>
      </c>
      <c r="C8176" t="s">
        <v>20767</v>
      </c>
      <c r="D8176">
        <v>2</v>
      </c>
      <c r="E8176" t="s">
        <v>20768</v>
      </c>
      <c r="F8176" t="s">
        <v>7054</v>
      </c>
      <c r="G8176" t="s">
        <v>4</v>
      </c>
      <c r="H8176" t="s">
        <v>20769</v>
      </c>
      <c r="I8176" s="2">
        <v>1025</v>
      </c>
      <c r="J8176" s="5"/>
      <c r="L8176" s="5"/>
      <c r="M8176" s="2">
        <f t="shared" si="127"/>
        <v>-493943.10999999684</v>
      </c>
      <c r="P8176"/>
    </row>
    <row r="8177" spans="1:16" hidden="1">
      <c r="A8177" t="s">
        <v>20780</v>
      </c>
      <c r="B8177" s="1">
        <v>42166</v>
      </c>
      <c r="C8177" t="s">
        <v>20792</v>
      </c>
      <c r="D8177">
        <v>1</v>
      </c>
      <c r="E8177" t="s">
        <v>20793</v>
      </c>
      <c r="F8177" t="s">
        <v>13565</v>
      </c>
      <c r="G8177" t="s">
        <v>4</v>
      </c>
      <c r="H8177" t="s">
        <v>6675</v>
      </c>
      <c r="I8177" s="2">
        <v>122000</v>
      </c>
      <c r="J8177" s="5"/>
      <c r="L8177" s="5"/>
      <c r="M8177" s="2">
        <f t="shared" si="127"/>
        <v>-371943.10999999684</v>
      </c>
      <c r="P8177"/>
    </row>
    <row r="8178" spans="1:16" hidden="1">
      <c r="A8178" t="s">
        <v>20804</v>
      </c>
      <c r="B8178" s="1">
        <v>42166</v>
      </c>
      <c r="C8178" t="s">
        <v>20819</v>
      </c>
      <c r="D8178">
        <v>2</v>
      </c>
      <c r="E8178" t="s">
        <v>20820</v>
      </c>
      <c r="F8178" t="s">
        <v>7054</v>
      </c>
      <c r="G8178" t="s">
        <v>20</v>
      </c>
      <c r="H8178" t="s">
        <v>20821</v>
      </c>
      <c r="I8178" s="2">
        <v>1025</v>
      </c>
      <c r="J8178" s="5"/>
      <c r="L8178" s="5"/>
      <c r="M8178" s="2">
        <f t="shared" si="127"/>
        <v>-370918.10999999684</v>
      </c>
      <c r="P8178"/>
    </row>
    <row r="8179" spans="1:16" hidden="1">
      <c r="A8179" t="s">
        <v>20827</v>
      </c>
      <c r="B8179" s="1">
        <v>42166</v>
      </c>
      <c r="C8179" t="s">
        <v>20839</v>
      </c>
      <c r="D8179">
        <v>1</v>
      </c>
      <c r="E8179" t="s">
        <v>20840</v>
      </c>
      <c r="F8179" t="s">
        <v>13561</v>
      </c>
      <c r="G8179" t="s">
        <v>20</v>
      </c>
      <c r="H8179" t="s">
        <v>20841</v>
      </c>
      <c r="I8179" s="2">
        <v>45000</v>
      </c>
      <c r="J8179" s="5"/>
      <c r="L8179" s="5"/>
      <c r="M8179" s="2">
        <f t="shared" si="127"/>
        <v>-325918.10999999684</v>
      </c>
      <c r="P8179"/>
    </row>
    <row r="8180" spans="1:16" hidden="1">
      <c r="A8180" t="s">
        <v>20850</v>
      </c>
      <c r="B8180" s="1">
        <v>42166</v>
      </c>
      <c r="C8180" t="s">
        <v>20863</v>
      </c>
      <c r="D8180">
        <v>2</v>
      </c>
      <c r="E8180" t="s">
        <v>20864</v>
      </c>
      <c r="F8180" t="s">
        <v>7054</v>
      </c>
      <c r="G8180" t="s">
        <v>20</v>
      </c>
      <c r="H8180" t="s">
        <v>20865</v>
      </c>
      <c r="I8180" s="2">
        <v>1840</v>
      </c>
      <c r="J8180" s="5"/>
      <c r="L8180" s="5"/>
      <c r="M8180" s="2">
        <f t="shared" si="127"/>
        <v>-324078.10999999684</v>
      </c>
      <c r="P8180"/>
    </row>
    <row r="8181" spans="1:16" hidden="1">
      <c r="A8181" t="s">
        <v>20876</v>
      </c>
      <c r="B8181" s="1">
        <v>42166</v>
      </c>
      <c r="C8181" t="s">
        <v>20889</v>
      </c>
      <c r="D8181">
        <v>2</v>
      </c>
      <c r="E8181" t="s">
        <v>20890</v>
      </c>
      <c r="F8181" t="s">
        <v>7054</v>
      </c>
      <c r="G8181" t="s">
        <v>20</v>
      </c>
      <c r="H8181" t="s">
        <v>20891</v>
      </c>
      <c r="I8181" s="2">
        <v>3030</v>
      </c>
      <c r="J8181" s="5"/>
      <c r="L8181" s="5"/>
      <c r="M8181" s="2">
        <f t="shared" si="127"/>
        <v>-321048.10999999684</v>
      </c>
      <c r="P8181"/>
    </row>
    <row r="8182" spans="1:16" hidden="1">
      <c r="A8182" t="s">
        <v>20901</v>
      </c>
      <c r="B8182" s="1">
        <v>42166</v>
      </c>
      <c r="C8182" t="s">
        <v>18682</v>
      </c>
      <c r="D8182">
        <v>2</v>
      </c>
      <c r="E8182" t="s">
        <v>20914</v>
      </c>
      <c r="F8182" t="s">
        <v>13559</v>
      </c>
      <c r="G8182" t="s">
        <v>479</v>
      </c>
      <c r="H8182" t="s">
        <v>1178</v>
      </c>
      <c r="I8182" s="2">
        <v>5408.15</v>
      </c>
      <c r="J8182" s="5"/>
      <c r="L8182" s="5"/>
      <c r="M8182" s="2">
        <f t="shared" si="127"/>
        <v>-315639.95999999682</v>
      </c>
      <c r="P8182"/>
    </row>
    <row r="8183" spans="1:16" hidden="1">
      <c r="A8183" t="s">
        <v>20923</v>
      </c>
      <c r="B8183" s="1">
        <v>42166</v>
      </c>
      <c r="C8183" t="s">
        <v>20936</v>
      </c>
      <c r="D8183">
        <v>2</v>
      </c>
      <c r="E8183" t="s">
        <v>20937</v>
      </c>
      <c r="F8183" t="s">
        <v>7054</v>
      </c>
      <c r="G8183" t="s">
        <v>20</v>
      </c>
      <c r="H8183" t="s">
        <v>20938</v>
      </c>
      <c r="I8183" s="2">
        <v>2990</v>
      </c>
      <c r="J8183" s="5"/>
      <c r="L8183" s="5"/>
      <c r="M8183" s="2">
        <f t="shared" si="127"/>
        <v>-312649.95999999682</v>
      </c>
      <c r="P8183"/>
    </row>
    <row r="8184" spans="1:16" hidden="1">
      <c r="A8184" t="s">
        <v>20950</v>
      </c>
      <c r="B8184" s="1">
        <v>42166</v>
      </c>
      <c r="C8184" t="s">
        <v>15412</v>
      </c>
      <c r="D8184">
        <v>1</v>
      </c>
      <c r="E8184" t="s">
        <v>20961</v>
      </c>
      <c r="F8184" t="s">
        <v>13561</v>
      </c>
      <c r="G8184" t="s">
        <v>20</v>
      </c>
      <c r="H8184" t="s">
        <v>4334</v>
      </c>
      <c r="I8184" s="2">
        <v>95000</v>
      </c>
      <c r="J8184" s="5"/>
      <c r="L8184" s="5"/>
      <c r="M8184" s="2">
        <f t="shared" si="127"/>
        <v>-217649.95999999682</v>
      </c>
      <c r="P8184"/>
    </row>
    <row r="8185" spans="1:16" hidden="1">
      <c r="A8185" t="s">
        <v>20970</v>
      </c>
      <c r="B8185" s="1">
        <v>42166</v>
      </c>
      <c r="C8185" t="s">
        <v>3261</v>
      </c>
      <c r="D8185">
        <v>2</v>
      </c>
      <c r="E8185" t="s">
        <v>20981</v>
      </c>
      <c r="F8185" t="s">
        <v>13559</v>
      </c>
      <c r="G8185" t="s">
        <v>479</v>
      </c>
      <c r="H8185" t="s">
        <v>1725</v>
      </c>
      <c r="J8185" s="5"/>
      <c r="K8185" s="2">
        <v>500</v>
      </c>
      <c r="L8185" s="5"/>
      <c r="M8185" s="2">
        <f t="shared" si="127"/>
        <v>-218149.95999999682</v>
      </c>
      <c r="P8185"/>
    </row>
    <row r="8186" spans="1:16" hidden="1">
      <c r="A8186" t="s">
        <v>20970</v>
      </c>
      <c r="B8186" s="1">
        <v>42166</v>
      </c>
      <c r="C8186" t="s">
        <v>3261</v>
      </c>
      <c r="D8186">
        <v>2</v>
      </c>
      <c r="E8186" t="s">
        <v>20981</v>
      </c>
      <c r="F8186" t="s">
        <v>13559</v>
      </c>
      <c r="G8186" t="s">
        <v>479</v>
      </c>
      <c r="H8186" t="s">
        <v>1725</v>
      </c>
      <c r="I8186" s="2">
        <v>947.4</v>
      </c>
      <c r="J8186" s="5"/>
      <c r="L8186" s="5"/>
      <c r="M8186" s="2">
        <f t="shared" si="127"/>
        <v>-217202.55999999683</v>
      </c>
      <c r="P8186"/>
    </row>
    <row r="8187" spans="1:16" hidden="1">
      <c r="A8187" t="s">
        <v>20994</v>
      </c>
      <c r="B8187" s="1">
        <v>42166</v>
      </c>
      <c r="C8187" t="s">
        <v>21005</v>
      </c>
      <c r="D8187">
        <v>2</v>
      </c>
      <c r="E8187" t="s">
        <v>21006</v>
      </c>
      <c r="F8187" t="s">
        <v>7054</v>
      </c>
      <c r="G8187" t="s">
        <v>20</v>
      </c>
      <c r="H8187" t="s">
        <v>2967</v>
      </c>
      <c r="I8187" s="2">
        <v>1840</v>
      </c>
      <c r="J8187" s="5"/>
      <c r="L8187" s="5"/>
      <c r="M8187" s="2">
        <f t="shared" si="127"/>
        <v>-215362.55999999683</v>
      </c>
      <c r="P8187"/>
    </row>
    <row r="8188" spans="1:16" hidden="1">
      <c r="A8188" t="s">
        <v>21019</v>
      </c>
      <c r="B8188" s="1">
        <v>42166</v>
      </c>
      <c r="C8188" t="s">
        <v>1802</v>
      </c>
      <c r="D8188">
        <v>2</v>
      </c>
      <c r="E8188" t="s">
        <v>21028</v>
      </c>
      <c r="F8188" t="s">
        <v>13559</v>
      </c>
      <c r="G8188" t="s">
        <v>479</v>
      </c>
      <c r="H8188" t="s">
        <v>19740</v>
      </c>
      <c r="I8188" s="2">
        <v>932.51</v>
      </c>
      <c r="J8188" s="5"/>
      <c r="L8188" s="5"/>
      <c r="M8188" s="2">
        <f t="shared" si="127"/>
        <v>-214430.04999999682</v>
      </c>
      <c r="P8188"/>
    </row>
    <row r="8189" spans="1:16" hidden="1">
      <c r="A8189" t="s">
        <v>21039</v>
      </c>
      <c r="B8189" s="1">
        <v>42166</v>
      </c>
      <c r="C8189" t="s">
        <v>21049</v>
      </c>
      <c r="D8189">
        <v>2</v>
      </c>
      <c r="E8189" t="s">
        <v>21050</v>
      </c>
      <c r="F8189" t="s">
        <v>7054</v>
      </c>
      <c r="G8189" t="s">
        <v>20</v>
      </c>
      <c r="H8189" t="s">
        <v>19569</v>
      </c>
      <c r="I8189" s="2">
        <v>1840</v>
      </c>
      <c r="J8189" s="5"/>
      <c r="L8189" s="5"/>
      <c r="M8189" s="2">
        <f t="shared" si="127"/>
        <v>-212590.04999999682</v>
      </c>
      <c r="P8189"/>
    </row>
    <row r="8190" spans="1:16" hidden="1">
      <c r="A8190" t="s">
        <v>21062</v>
      </c>
      <c r="B8190" s="1">
        <v>42166</v>
      </c>
      <c r="C8190" t="s">
        <v>21071</v>
      </c>
      <c r="D8190">
        <v>2</v>
      </c>
      <c r="E8190" t="s">
        <v>21072</v>
      </c>
      <c r="F8190" t="s">
        <v>7054</v>
      </c>
      <c r="G8190" t="s">
        <v>20</v>
      </c>
      <c r="H8190" t="s">
        <v>9103</v>
      </c>
      <c r="I8190" s="2">
        <v>1025</v>
      </c>
      <c r="J8190" s="5"/>
      <c r="L8190" s="5"/>
      <c r="M8190" s="2">
        <f t="shared" si="127"/>
        <v>-211565.04999999682</v>
      </c>
      <c r="P8190"/>
    </row>
    <row r="8191" spans="1:16" hidden="1">
      <c r="A8191" t="s">
        <v>21086</v>
      </c>
      <c r="B8191" s="1">
        <v>42166</v>
      </c>
      <c r="C8191" t="s">
        <v>4654</v>
      </c>
      <c r="D8191">
        <v>2</v>
      </c>
      <c r="E8191" t="s">
        <v>21094</v>
      </c>
      <c r="F8191" t="s">
        <v>13559</v>
      </c>
      <c r="G8191" t="s">
        <v>479</v>
      </c>
      <c r="H8191" t="s">
        <v>65</v>
      </c>
      <c r="I8191" s="2">
        <v>4150.6099999999997</v>
      </c>
      <c r="J8191" s="5"/>
      <c r="L8191" s="5"/>
      <c r="M8191" s="2">
        <f t="shared" si="127"/>
        <v>-207414.43999999683</v>
      </c>
      <c r="P8191"/>
    </row>
    <row r="8192" spans="1:16" hidden="1">
      <c r="A8192" t="s">
        <v>21105</v>
      </c>
      <c r="B8192" s="1">
        <v>42166</v>
      </c>
      <c r="C8192" t="s">
        <v>21112</v>
      </c>
      <c r="D8192">
        <v>2</v>
      </c>
      <c r="E8192" t="s">
        <v>21113</v>
      </c>
      <c r="F8192" t="s">
        <v>7054</v>
      </c>
      <c r="G8192" t="s">
        <v>20</v>
      </c>
      <c r="H8192" t="s">
        <v>16461</v>
      </c>
      <c r="I8192" s="2">
        <v>1025</v>
      </c>
      <c r="J8192" s="5"/>
      <c r="L8192" s="5"/>
      <c r="M8192" s="2">
        <f t="shared" si="127"/>
        <v>-206389.43999999683</v>
      </c>
      <c r="P8192"/>
    </row>
    <row r="8193" spans="1:16" hidden="1">
      <c r="A8193" t="s">
        <v>21125</v>
      </c>
      <c r="B8193" s="1">
        <v>42166</v>
      </c>
      <c r="C8193" t="s">
        <v>21135</v>
      </c>
      <c r="D8193">
        <v>2</v>
      </c>
      <c r="E8193" t="s">
        <v>21136</v>
      </c>
      <c r="F8193" t="s">
        <v>7054</v>
      </c>
      <c r="G8193" t="s">
        <v>20</v>
      </c>
      <c r="H8193" t="s">
        <v>3716</v>
      </c>
      <c r="I8193" s="2">
        <v>840.01</v>
      </c>
      <c r="J8193" s="5"/>
      <c r="L8193" s="5"/>
      <c r="M8193" s="2">
        <f t="shared" si="127"/>
        <v>-205549.42999999682</v>
      </c>
      <c r="P8193"/>
    </row>
    <row r="8194" spans="1:16" hidden="1">
      <c r="A8194" t="s">
        <v>21147</v>
      </c>
      <c r="B8194" s="1">
        <v>42166</v>
      </c>
      <c r="C8194" t="s">
        <v>21153</v>
      </c>
      <c r="D8194">
        <v>2</v>
      </c>
      <c r="E8194" t="s">
        <v>21154</v>
      </c>
      <c r="F8194" t="s">
        <v>7054</v>
      </c>
      <c r="G8194" t="s">
        <v>20</v>
      </c>
      <c r="H8194" t="s">
        <v>867</v>
      </c>
      <c r="I8194" s="2">
        <v>4100</v>
      </c>
      <c r="J8194" s="5"/>
      <c r="L8194" s="5"/>
      <c r="M8194" s="2">
        <f t="shared" si="127"/>
        <v>-201449.42999999682</v>
      </c>
      <c r="P8194"/>
    </row>
    <row r="8195" spans="1:16" hidden="1">
      <c r="A8195" t="s">
        <v>21172</v>
      </c>
      <c r="B8195" s="1">
        <v>42166</v>
      </c>
      <c r="C8195" t="s">
        <v>21179</v>
      </c>
      <c r="D8195">
        <v>2</v>
      </c>
      <c r="E8195" t="s">
        <v>21180</v>
      </c>
      <c r="F8195" t="s">
        <v>7054</v>
      </c>
      <c r="G8195" t="s">
        <v>20</v>
      </c>
      <c r="H8195" t="s">
        <v>21181</v>
      </c>
      <c r="I8195" s="2">
        <v>2133.6</v>
      </c>
      <c r="J8195" s="5"/>
      <c r="L8195" s="5"/>
      <c r="M8195" s="2">
        <f t="shared" si="127"/>
        <v>-199315.82999999681</v>
      </c>
      <c r="P8195"/>
    </row>
    <row r="8196" spans="1:16" hidden="1">
      <c r="A8196" t="s">
        <v>21198</v>
      </c>
      <c r="B8196" s="1">
        <v>42166</v>
      </c>
      <c r="C8196" t="s">
        <v>21203</v>
      </c>
      <c r="D8196">
        <v>2</v>
      </c>
      <c r="E8196" t="s">
        <v>21204</v>
      </c>
      <c r="F8196" t="s">
        <v>7054</v>
      </c>
      <c r="G8196" t="s">
        <v>20</v>
      </c>
      <c r="H8196" t="s">
        <v>1541</v>
      </c>
      <c r="I8196" s="2">
        <v>1840</v>
      </c>
      <c r="J8196" s="5"/>
      <c r="L8196" s="5"/>
      <c r="M8196" s="2">
        <f t="shared" si="127"/>
        <v>-197475.82999999681</v>
      </c>
      <c r="P8196"/>
    </row>
    <row r="8197" spans="1:16" hidden="1">
      <c r="A8197" t="s">
        <v>21219</v>
      </c>
      <c r="B8197" s="1">
        <v>42166</v>
      </c>
      <c r="C8197" t="s">
        <v>21224</v>
      </c>
      <c r="D8197">
        <v>2</v>
      </c>
      <c r="E8197" t="s">
        <v>21225</v>
      </c>
      <c r="F8197" t="s">
        <v>7054</v>
      </c>
      <c r="G8197" t="s">
        <v>20</v>
      </c>
      <c r="H8197" t="s">
        <v>12481</v>
      </c>
      <c r="I8197" s="2">
        <v>1025</v>
      </c>
      <c r="J8197" s="5"/>
      <c r="L8197" s="5"/>
      <c r="M8197" s="2">
        <f t="shared" si="127"/>
        <v>-196450.82999999681</v>
      </c>
      <c r="P8197"/>
    </row>
    <row r="8198" spans="1:16" hidden="1">
      <c r="A8198" t="s">
        <v>21242</v>
      </c>
      <c r="B8198" s="1">
        <v>42166</v>
      </c>
      <c r="C8198" t="s">
        <v>20364</v>
      </c>
      <c r="D8198">
        <v>1</v>
      </c>
      <c r="E8198" t="s">
        <v>21251</v>
      </c>
      <c r="F8198" t="s">
        <v>13565</v>
      </c>
      <c r="G8198" t="s">
        <v>20</v>
      </c>
      <c r="H8198" t="s">
        <v>20366</v>
      </c>
      <c r="I8198" s="2">
        <v>185700</v>
      </c>
      <c r="J8198" s="5"/>
      <c r="L8198" s="5"/>
      <c r="M8198" s="2">
        <f t="shared" si="127"/>
        <v>-10750.829999996815</v>
      </c>
      <c r="P8198"/>
    </row>
    <row r="8199" spans="1:16" hidden="1">
      <c r="A8199" t="s">
        <v>21267</v>
      </c>
      <c r="B8199" s="1">
        <v>42166</v>
      </c>
      <c r="C8199" t="s">
        <v>21273</v>
      </c>
      <c r="D8199">
        <v>1</v>
      </c>
      <c r="E8199" t="s">
        <v>21274</v>
      </c>
      <c r="F8199" t="s">
        <v>13565</v>
      </c>
      <c r="G8199" t="s">
        <v>20</v>
      </c>
      <c r="H8199" t="s">
        <v>21275</v>
      </c>
      <c r="I8199" s="2">
        <v>20000</v>
      </c>
      <c r="J8199" s="5"/>
      <c r="L8199" s="5"/>
      <c r="M8199" s="2">
        <f t="shared" si="127"/>
        <v>9249.1700000031851</v>
      </c>
      <c r="N8199" s="26">
        <f>+M8122-M8199</f>
        <v>-3122.9600000000919</v>
      </c>
      <c r="P8199"/>
    </row>
    <row r="8200" spans="1:16" hidden="1">
      <c r="A8200" t="s">
        <v>4532</v>
      </c>
      <c r="B8200" s="36">
        <v>42167</v>
      </c>
      <c r="C8200" s="35" t="s">
        <v>43</v>
      </c>
      <c r="D8200" s="35">
        <v>1</v>
      </c>
      <c r="E8200" s="35" t="s">
        <v>4535</v>
      </c>
      <c r="F8200" s="35" t="s">
        <v>67</v>
      </c>
      <c r="G8200" s="35" t="s">
        <v>4</v>
      </c>
      <c r="H8200" s="35" t="s">
        <v>488</v>
      </c>
      <c r="I8200" s="11"/>
      <c r="J8200" s="12"/>
      <c r="K8200" s="11">
        <v>4943.1899999999996</v>
      </c>
      <c r="L8200" s="12"/>
      <c r="M8200" s="11">
        <f t="shared" si="127"/>
        <v>4305.9800000031855</v>
      </c>
      <c r="P8200"/>
    </row>
    <row r="8201" spans="1:16" hidden="1">
      <c r="A8201" t="s">
        <v>4569</v>
      </c>
      <c r="B8201" s="14">
        <v>42167</v>
      </c>
      <c r="C8201" s="13" t="s">
        <v>11</v>
      </c>
      <c r="D8201" s="13">
        <v>1</v>
      </c>
      <c r="E8201" s="13" t="s">
        <v>4571</v>
      </c>
      <c r="F8201" s="13" t="s">
        <v>16</v>
      </c>
      <c r="G8201" s="13" t="s">
        <v>4</v>
      </c>
      <c r="H8201" s="13" t="s">
        <v>2027</v>
      </c>
      <c r="I8201" s="15"/>
      <c r="J8201" s="16"/>
      <c r="K8201" s="15">
        <v>4100</v>
      </c>
      <c r="L8201" s="16"/>
      <c r="M8201" s="15">
        <f t="shared" ref="M8201:M8264" si="128">+M8200+I8201-K8201</f>
        <v>205.98000000318552</v>
      </c>
      <c r="P8201"/>
    </row>
    <row r="8202" spans="1:16" hidden="1">
      <c r="A8202" t="s">
        <v>4607</v>
      </c>
      <c r="B8202" s="1">
        <v>42167</v>
      </c>
      <c r="C8202" t="s">
        <v>6</v>
      </c>
      <c r="D8202">
        <v>1</v>
      </c>
      <c r="E8202" t="s">
        <v>4610</v>
      </c>
      <c r="F8202" t="s">
        <v>29</v>
      </c>
      <c r="G8202" t="s">
        <v>4</v>
      </c>
      <c r="H8202" t="s">
        <v>4611</v>
      </c>
      <c r="I8202" s="2">
        <v>100</v>
      </c>
      <c r="J8202" s="5"/>
      <c r="L8202" s="5"/>
      <c r="M8202" s="2">
        <f t="shared" si="128"/>
        <v>305.98000000318552</v>
      </c>
      <c r="P8202"/>
    </row>
    <row r="8203" spans="1:16" hidden="1">
      <c r="A8203" t="s">
        <v>4621</v>
      </c>
      <c r="B8203" s="1">
        <v>42167</v>
      </c>
      <c r="C8203" t="s">
        <v>1802</v>
      </c>
      <c r="D8203">
        <v>2</v>
      </c>
      <c r="E8203" t="s">
        <v>4625</v>
      </c>
      <c r="F8203" t="s">
        <v>312</v>
      </c>
      <c r="G8203" t="s">
        <v>479</v>
      </c>
      <c r="H8203" t="s">
        <v>4626</v>
      </c>
      <c r="J8203" s="5"/>
      <c r="K8203" s="2">
        <v>2426.13</v>
      </c>
      <c r="L8203" s="5"/>
      <c r="M8203" s="2">
        <f t="shared" si="128"/>
        <v>-2120.1499999968146</v>
      </c>
      <c r="P8203"/>
    </row>
    <row r="8204" spans="1:16" hidden="1">
      <c r="A8204" t="s">
        <v>4627</v>
      </c>
      <c r="B8204" s="1">
        <v>42167</v>
      </c>
      <c r="C8204" t="s">
        <v>6</v>
      </c>
      <c r="D8204">
        <v>1</v>
      </c>
      <c r="E8204" t="s">
        <v>4630</v>
      </c>
      <c r="F8204" t="s">
        <v>29</v>
      </c>
      <c r="G8204" t="s">
        <v>4</v>
      </c>
      <c r="H8204" t="s">
        <v>4631</v>
      </c>
      <c r="I8204" s="2">
        <v>198.34</v>
      </c>
      <c r="J8204" s="5"/>
      <c r="L8204" s="5"/>
      <c r="M8204" s="2">
        <f t="shared" si="128"/>
        <v>-1921.8099999968147</v>
      </c>
      <c r="P8204"/>
    </row>
    <row r="8205" spans="1:16" hidden="1">
      <c r="A8205" t="s">
        <v>4661</v>
      </c>
      <c r="B8205" s="1">
        <v>42167</v>
      </c>
      <c r="C8205" t="s">
        <v>200</v>
      </c>
      <c r="D8205">
        <v>1</v>
      </c>
      <c r="E8205" t="s">
        <v>4282</v>
      </c>
      <c r="F8205" t="s">
        <v>13</v>
      </c>
      <c r="G8205" t="s">
        <v>4</v>
      </c>
      <c r="H8205" t="s">
        <v>4662</v>
      </c>
      <c r="J8205" s="5"/>
      <c r="K8205" s="2">
        <v>7932.11</v>
      </c>
      <c r="L8205" s="5"/>
      <c r="M8205" s="2">
        <f t="shared" si="128"/>
        <v>-9853.919999996815</v>
      </c>
      <c r="P8205"/>
    </row>
    <row r="8206" spans="1:16" hidden="1">
      <c r="A8206" t="s">
        <v>4661</v>
      </c>
      <c r="B8206" s="1">
        <v>42167</v>
      </c>
      <c r="C8206" t="s">
        <v>200</v>
      </c>
      <c r="D8206">
        <v>1</v>
      </c>
      <c r="E8206" t="s">
        <v>4282</v>
      </c>
      <c r="F8206" t="s">
        <v>13</v>
      </c>
      <c r="G8206" t="s">
        <v>4</v>
      </c>
      <c r="H8206" t="s">
        <v>1143</v>
      </c>
      <c r="I8206" s="2">
        <v>7932.11</v>
      </c>
      <c r="J8206" s="5"/>
      <c r="L8206" s="5"/>
      <c r="M8206" s="2">
        <f t="shared" si="128"/>
        <v>-1921.8099999968153</v>
      </c>
      <c r="P8206"/>
    </row>
    <row r="8207" spans="1:16" hidden="1">
      <c r="A8207" t="s">
        <v>4663</v>
      </c>
      <c r="B8207" s="1">
        <v>42167</v>
      </c>
      <c r="C8207" t="s">
        <v>1</v>
      </c>
      <c r="D8207">
        <v>1</v>
      </c>
      <c r="E8207" t="s">
        <v>4666</v>
      </c>
      <c r="F8207" t="s">
        <v>228</v>
      </c>
      <c r="G8207" t="s">
        <v>4</v>
      </c>
      <c r="H8207" t="s">
        <v>2644</v>
      </c>
      <c r="J8207" s="5"/>
      <c r="K8207" s="2">
        <v>214600</v>
      </c>
      <c r="L8207" s="5"/>
      <c r="M8207" s="2">
        <f t="shared" si="128"/>
        <v>-216521.80999999683</v>
      </c>
      <c r="P8207"/>
    </row>
    <row r="8208" spans="1:16" hidden="1">
      <c r="A8208" t="s">
        <v>4667</v>
      </c>
      <c r="B8208" s="1">
        <v>42167</v>
      </c>
      <c r="C8208" t="s">
        <v>18</v>
      </c>
      <c r="D8208">
        <v>1</v>
      </c>
      <c r="E8208" t="s">
        <v>4670</v>
      </c>
      <c r="F8208" t="s">
        <v>13</v>
      </c>
      <c r="G8208" t="s">
        <v>4</v>
      </c>
      <c r="H8208" t="s">
        <v>4671</v>
      </c>
      <c r="J8208" s="5"/>
      <c r="K8208" s="2">
        <v>10000</v>
      </c>
      <c r="L8208" s="5"/>
      <c r="M8208" s="2">
        <f t="shared" si="128"/>
        <v>-226521.80999999683</v>
      </c>
      <c r="P8208"/>
    </row>
    <row r="8209" spans="1:16" hidden="1">
      <c r="A8209" t="s">
        <v>4676</v>
      </c>
      <c r="B8209" s="1">
        <v>42167</v>
      </c>
      <c r="C8209" t="s">
        <v>1419</v>
      </c>
      <c r="D8209">
        <v>2</v>
      </c>
      <c r="E8209" t="s">
        <v>4680</v>
      </c>
      <c r="F8209" t="s">
        <v>312</v>
      </c>
      <c r="G8209" t="s">
        <v>313</v>
      </c>
      <c r="H8209" t="s">
        <v>4202</v>
      </c>
      <c r="J8209" s="5"/>
      <c r="K8209" s="2">
        <v>6622.95</v>
      </c>
      <c r="L8209" s="5"/>
      <c r="M8209" s="2">
        <f t="shared" si="128"/>
        <v>-233144.75999999684</v>
      </c>
      <c r="P8209"/>
    </row>
    <row r="8210" spans="1:16" hidden="1">
      <c r="A8210" t="s">
        <v>4684</v>
      </c>
      <c r="B8210" s="1">
        <v>42167</v>
      </c>
      <c r="C8210" t="s">
        <v>43</v>
      </c>
      <c r="D8210">
        <v>1</v>
      </c>
      <c r="E8210" t="s">
        <v>4687</v>
      </c>
      <c r="F8210" t="s">
        <v>13</v>
      </c>
      <c r="G8210" t="s">
        <v>4</v>
      </c>
      <c r="H8210" t="s">
        <v>726</v>
      </c>
      <c r="J8210" s="5"/>
      <c r="K8210" s="2">
        <v>4100</v>
      </c>
      <c r="L8210" s="5"/>
      <c r="M8210" s="2">
        <f t="shared" si="128"/>
        <v>-237244.75999999684</v>
      </c>
      <c r="P8210"/>
    </row>
    <row r="8211" spans="1:16" hidden="1">
      <c r="A8211" t="s">
        <v>4705</v>
      </c>
      <c r="B8211" s="1">
        <v>42167</v>
      </c>
      <c r="C8211" t="s">
        <v>6</v>
      </c>
      <c r="D8211">
        <v>1</v>
      </c>
      <c r="E8211" t="s">
        <v>4708</v>
      </c>
      <c r="F8211" t="s">
        <v>29</v>
      </c>
      <c r="G8211" t="s">
        <v>4</v>
      </c>
      <c r="H8211" t="s">
        <v>4709</v>
      </c>
      <c r="I8211" s="2">
        <v>1603.34</v>
      </c>
      <c r="J8211" s="5"/>
      <c r="L8211" s="5"/>
      <c r="M8211" s="2">
        <f t="shared" si="128"/>
        <v>-235641.41999999684</v>
      </c>
      <c r="P8211"/>
    </row>
    <row r="8212" spans="1:16" hidden="1">
      <c r="A8212" t="s">
        <v>4786</v>
      </c>
      <c r="B8212" s="1">
        <v>42167</v>
      </c>
      <c r="C8212" t="s">
        <v>195</v>
      </c>
      <c r="D8212">
        <v>1</v>
      </c>
      <c r="E8212" t="s">
        <v>4789</v>
      </c>
      <c r="F8212" t="s">
        <v>13</v>
      </c>
      <c r="G8212" t="s">
        <v>4</v>
      </c>
      <c r="H8212" t="s">
        <v>195</v>
      </c>
      <c r="J8212" s="5"/>
      <c r="K8212" s="2">
        <v>3394.64</v>
      </c>
      <c r="L8212" s="5"/>
      <c r="M8212" s="2">
        <f t="shared" si="128"/>
        <v>-239036.05999999685</v>
      </c>
      <c r="P8212"/>
    </row>
    <row r="8213" spans="1:16" hidden="1">
      <c r="A8213" t="s">
        <v>4793</v>
      </c>
      <c r="B8213" s="1">
        <v>42167</v>
      </c>
      <c r="C8213" t="s">
        <v>4798</v>
      </c>
      <c r="D8213">
        <v>1</v>
      </c>
      <c r="E8213" t="s">
        <v>4799</v>
      </c>
      <c r="F8213" t="s">
        <v>16</v>
      </c>
      <c r="G8213" t="s">
        <v>4</v>
      </c>
      <c r="H8213" t="s">
        <v>4798</v>
      </c>
      <c r="J8213" s="5"/>
      <c r="K8213" s="2">
        <v>23457.57</v>
      </c>
      <c r="L8213" s="5"/>
      <c r="M8213" s="2">
        <f t="shared" si="128"/>
        <v>-262493.62999999686</v>
      </c>
      <c r="P8213"/>
    </row>
    <row r="8214" spans="1:16" hidden="1">
      <c r="A8214" t="s">
        <v>4804</v>
      </c>
      <c r="B8214" s="1">
        <v>42167</v>
      </c>
      <c r="C8214" t="s">
        <v>4806</v>
      </c>
      <c r="D8214">
        <v>2</v>
      </c>
      <c r="E8214" t="s">
        <v>4807</v>
      </c>
      <c r="F8214" t="s">
        <v>78</v>
      </c>
      <c r="G8214" t="s">
        <v>4</v>
      </c>
      <c r="H8214" t="s">
        <v>2277</v>
      </c>
      <c r="J8214" s="5"/>
      <c r="K8214" s="2">
        <v>70.180000000000007</v>
      </c>
      <c r="L8214" s="5"/>
      <c r="M8214" s="2">
        <f t="shared" si="128"/>
        <v>-262563.80999999685</v>
      </c>
      <c r="P8214"/>
    </row>
    <row r="8215" spans="1:16" hidden="1">
      <c r="A8215" t="s">
        <v>4813</v>
      </c>
      <c r="B8215" s="1">
        <v>42167</v>
      </c>
      <c r="C8215" t="s">
        <v>18</v>
      </c>
      <c r="D8215">
        <v>1</v>
      </c>
      <c r="E8215" t="s">
        <v>4817</v>
      </c>
      <c r="F8215" t="s">
        <v>13</v>
      </c>
      <c r="G8215" t="s">
        <v>4</v>
      </c>
      <c r="H8215" t="s">
        <v>18</v>
      </c>
      <c r="J8215" s="5"/>
      <c r="K8215" s="2">
        <v>10630.95</v>
      </c>
      <c r="L8215" s="5"/>
      <c r="M8215" s="2">
        <f t="shared" si="128"/>
        <v>-273194.75999999687</v>
      </c>
      <c r="P8215"/>
    </row>
    <row r="8216" spans="1:16" hidden="1">
      <c r="A8216" t="s">
        <v>4841</v>
      </c>
      <c r="B8216" s="1">
        <v>42167</v>
      </c>
      <c r="C8216" t="s">
        <v>11</v>
      </c>
      <c r="D8216">
        <v>1</v>
      </c>
      <c r="E8216" t="s">
        <v>4842</v>
      </c>
      <c r="F8216" t="s">
        <v>13</v>
      </c>
      <c r="G8216" t="s">
        <v>20</v>
      </c>
      <c r="H8216" t="s">
        <v>120</v>
      </c>
      <c r="J8216" s="5"/>
      <c r="K8216" s="2">
        <v>2040.01</v>
      </c>
      <c r="L8216" s="5" t="s">
        <v>36473</v>
      </c>
      <c r="M8216" s="2">
        <f t="shared" si="128"/>
        <v>-275234.76999999688</v>
      </c>
      <c r="P8216"/>
    </row>
    <row r="8217" spans="1:16" hidden="1">
      <c r="A8217" t="s">
        <v>4884</v>
      </c>
      <c r="B8217" s="1">
        <v>42167</v>
      </c>
      <c r="C8217" t="s">
        <v>11</v>
      </c>
      <c r="D8217">
        <v>1</v>
      </c>
      <c r="E8217" t="s">
        <v>4886</v>
      </c>
      <c r="F8217" t="s">
        <v>16</v>
      </c>
      <c r="G8217" t="s">
        <v>20</v>
      </c>
      <c r="H8217" t="s">
        <v>2000</v>
      </c>
      <c r="J8217" s="5"/>
      <c r="K8217" s="2">
        <v>1840</v>
      </c>
      <c r="L8217" s="5"/>
      <c r="M8217" s="2">
        <f t="shared" si="128"/>
        <v>-277074.76999999688</v>
      </c>
      <c r="P8217"/>
    </row>
    <row r="8218" spans="1:16" hidden="1">
      <c r="A8218" t="s">
        <v>4893</v>
      </c>
      <c r="B8218" s="1">
        <v>42167</v>
      </c>
      <c r="C8218" t="s">
        <v>4895</v>
      </c>
      <c r="D8218">
        <v>2</v>
      </c>
      <c r="E8218" t="s">
        <v>4896</v>
      </c>
      <c r="F8218" t="s">
        <v>78</v>
      </c>
      <c r="G8218" t="s">
        <v>20</v>
      </c>
      <c r="H8218" t="s">
        <v>787</v>
      </c>
      <c r="J8218" s="5"/>
      <c r="K8218" s="2">
        <v>3030</v>
      </c>
      <c r="L8218" s="5"/>
      <c r="M8218" s="2">
        <f t="shared" si="128"/>
        <v>-280104.76999999688</v>
      </c>
      <c r="P8218"/>
    </row>
    <row r="8219" spans="1:16" hidden="1">
      <c r="A8219" t="s">
        <v>4934</v>
      </c>
      <c r="B8219" s="1">
        <v>42167</v>
      </c>
      <c r="C8219" t="s">
        <v>11</v>
      </c>
      <c r="D8219">
        <v>1</v>
      </c>
      <c r="E8219" t="s">
        <v>4935</v>
      </c>
      <c r="F8219" t="s">
        <v>13</v>
      </c>
      <c r="G8219" t="s">
        <v>20</v>
      </c>
      <c r="H8219" t="s">
        <v>4936</v>
      </c>
      <c r="J8219" s="5"/>
      <c r="K8219" s="2">
        <v>84035</v>
      </c>
      <c r="L8219" s="5"/>
      <c r="M8219" s="2">
        <f t="shared" si="128"/>
        <v>-364139.76999999688</v>
      </c>
      <c r="P8219"/>
    </row>
    <row r="8220" spans="1:16" hidden="1">
      <c r="A8220" t="s">
        <v>4938</v>
      </c>
      <c r="B8220" s="1">
        <v>42167</v>
      </c>
      <c r="C8220" t="s">
        <v>11</v>
      </c>
      <c r="D8220">
        <v>1</v>
      </c>
      <c r="E8220" t="s">
        <v>4939</v>
      </c>
      <c r="F8220" t="s">
        <v>13</v>
      </c>
      <c r="G8220" t="s">
        <v>20</v>
      </c>
      <c r="H8220" t="s">
        <v>4940</v>
      </c>
      <c r="J8220" s="5"/>
      <c r="K8220" s="2">
        <v>1025</v>
      </c>
      <c r="L8220" s="5"/>
      <c r="M8220" s="2">
        <f t="shared" si="128"/>
        <v>-365164.76999999688</v>
      </c>
      <c r="P8220"/>
    </row>
    <row r="8221" spans="1:16" hidden="1">
      <c r="A8221" t="s">
        <v>4946</v>
      </c>
      <c r="B8221" s="1">
        <v>42167</v>
      </c>
      <c r="C8221" t="s">
        <v>18</v>
      </c>
      <c r="D8221">
        <v>1</v>
      </c>
      <c r="E8221" t="s">
        <v>4949</v>
      </c>
      <c r="F8221" t="s">
        <v>13</v>
      </c>
      <c r="G8221" t="s">
        <v>20</v>
      </c>
      <c r="H8221" t="s">
        <v>18</v>
      </c>
      <c r="J8221" s="5"/>
      <c r="K8221" s="2">
        <v>8495.02</v>
      </c>
      <c r="L8221" s="5"/>
      <c r="M8221" s="2">
        <f t="shared" si="128"/>
        <v>-373659.78999999689</v>
      </c>
      <c r="P8221"/>
    </row>
    <row r="8222" spans="1:16" hidden="1">
      <c r="A8222" t="s">
        <v>4953</v>
      </c>
      <c r="B8222" s="1">
        <v>42167</v>
      </c>
      <c r="C8222" t="s">
        <v>195</v>
      </c>
      <c r="D8222">
        <v>1</v>
      </c>
      <c r="E8222" t="s">
        <v>4954</v>
      </c>
      <c r="F8222" t="s">
        <v>13</v>
      </c>
      <c r="G8222" t="s">
        <v>20</v>
      </c>
      <c r="H8222" t="s">
        <v>195</v>
      </c>
      <c r="J8222" s="5"/>
      <c r="K8222" s="2">
        <v>6785</v>
      </c>
      <c r="L8222" s="5"/>
      <c r="M8222" s="2">
        <f t="shared" si="128"/>
        <v>-380444.78999999689</v>
      </c>
      <c r="P8222"/>
    </row>
    <row r="8223" spans="1:16" hidden="1">
      <c r="A8223" t="s">
        <v>4960</v>
      </c>
      <c r="B8223" s="1">
        <v>42167</v>
      </c>
      <c r="C8223" t="s">
        <v>200</v>
      </c>
      <c r="D8223">
        <v>1</v>
      </c>
      <c r="E8223" t="s">
        <v>4962</v>
      </c>
      <c r="F8223" t="s">
        <v>16</v>
      </c>
      <c r="G8223" t="s">
        <v>20</v>
      </c>
      <c r="H8223" t="s">
        <v>200</v>
      </c>
      <c r="J8223" s="5"/>
      <c r="K8223" s="2">
        <v>1515.01</v>
      </c>
      <c r="L8223" s="5"/>
      <c r="M8223" s="2">
        <f t="shared" si="128"/>
        <v>-381959.7999999969</v>
      </c>
      <c r="P8223"/>
    </row>
    <row r="8224" spans="1:16" hidden="1">
      <c r="A8224" t="s">
        <v>21292</v>
      </c>
      <c r="B8224" s="1">
        <v>42167</v>
      </c>
      <c r="C8224" t="s">
        <v>1802</v>
      </c>
      <c r="D8224">
        <v>2</v>
      </c>
      <c r="E8224" t="s">
        <v>21308</v>
      </c>
      <c r="F8224" t="s">
        <v>13559</v>
      </c>
      <c r="G8224" t="s">
        <v>479</v>
      </c>
      <c r="H8224" t="s">
        <v>3836</v>
      </c>
      <c r="J8224" s="5"/>
      <c r="K8224" s="2">
        <v>2796.5</v>
      </c>
      <c r="L8224" s="5"/>
      <c r="M8224" s="2">
        <f t="shared" si="128"/>
        <v>-384756.2999999969</v>
      </c>
      <c r="P8224"/>
    </row>
    <row r="8225" spans="1:16" hidden="1">
      <c r="A8225" t="s">
        <v>21292</v>
      </c>
      <c r="B8225" s="1">
        <v>42167</v>
      </c>
      <c r="C8225" t="s">
        <v>1802</v>
      </c>
      <c r="D8225">
        <v>2</v>
      </c>
      <c r="E8225" t="s">
        <v>21308</v>
      </c>
      <c r="F8225" t="s">
        <v>13559</v>
      </c>
      <c r="G8225" t="s">
        <v>479</v>
      </c>
      <c r="H8225" t="s">
        <v>3836</v>
      </c>
      <c r="I8225" s="2">
        <v>2796.5</v>
      </c>
      <c r="J8225" s="5"/>
      <c r="L8225" s="5"/>
      <c r="M8225" s="2">
        <f t="shared" si="128"/>
        <v>-381959.7999999969</v>
      </c>
      <c r="P8225"/>
    </row>
    <row r="8226" spans="1:16" hidden="1">
      <c r="A8226" t="s">
        <v>21317</v>
      </c>
      <c r="B8226" s="1">
        <v>42167</v>
      </c>
      <c r="C8226" t="s">
        <v>1802</v>
      </c>
      <c r="D8226">
        <v>2</v>
      </c>
      <c r="E8226" t="s">
        <v>21331</v>
      </c>
      <c r="F8226" t="s">
        <v>13559</v>
      </c>
      <c r="G8226" t="s">
        <v>479</v>
      </c>
      <c r="H8226" t="s">
        <v>2351</v>
      </c>
      <c r="J8226" s="5"/>
      <c r="K8226" s="2">
        <v>800</v>
      </c>
      <c r="L8226" s="5"/>
      <c r="M8226" s="2">
        <f t="shared" si="128"/>
        <v>-382759.7999999969</v>
      </c>
      <c r="P8226"/>
    </row>
    <row r="8227" spans="1:16" hidden="1">
      <c r="A8227" t="s">
        <v>21317</v>
      </c>
      <c r="B8227" s="1">
        <v>42167</v>
      </c>
      <c r="C8227" t="s">
        <v>1802</v>
      </c>
      <c r="D8227">
        <v>2</v>
      </c>
      <c r="E8227" t="s">
        <v>21331</v>
      </c>
      <c r="F8227" t="s">
        <v>13559</v>
      </c>
      <c r="G8227" t="s">
        <v>479</v>
      </c>
      <c r="H8227" t="s">
        <v>2351</v>
      </c>
      <c r="I8227" s="2">
        <v>1625.15</v>
      </c>
      <c r="J8227" s="5"/>
      <c r="L8227" s="5"/>
      <c r="M8227" s="2">
        <f t="shared" si="128"/>
        <v>-381134.64999999688</v>
      </c>
      <c r="P8227"/>
    </row>
    <row r="8228" spans="1:16" hidden="1">
      <c r="A8228" t="s">
        <v>21343</v>
      </c>
      <c r="B8228" s="1">
        <v>42167</v>
      </c>
      <c r="C8228" t="s">
        <v>1802</v>
      </c>
      <c r="D8228">
        <v>2</v>
      </c>
      <c r="E8228" t="s">
        <v>21359</v>
      </c>
      <c r="F8228" t="s">
        <v>13559</v>
      </c>
      <c r="G8228" t="s">
        <v>479</v>
      </c>
      <c r="H8228" t="s">
        <v>3624</v>
      </c>
      <c r="J8228" s="5"/>
      <c r="K8228" s="2">
        <v>7531.06</v>
      </c>
      <c r="L8228" s="5"/>
      <c r="M8228" s="2">
        <f t="shared" si="128"/>
        <v>-388665.70999999688</v>
      </c>
      <c r="P8228"/>
    </row>
    <row r="8229" spans="1:16" hidden="1">
      <c r="A8229" t="s">
        <v>21343</v>
      </c>
      <c r="B8229" s="1">
        <v>42167</v>
      </c>
      <c r="C8229" t="s">
        <v>1802</v>
      </c>
      <c r="D8229">
        <v>2</v>
      </c>
      <c r="E8229" t="s">
        <v>21359</v>
      </c>
      <c r="F8229" t="s">
        <v>13559</v>
      </c>
      <c r="G8229" t="s">
        <v>479</v>
      </c>
      <c r="H8229" t="s">
        <v>3624</v>
      </c>
      <c r="I8229" s="2">
        <v>7531.06</v>
      </c>
      <c r="J8229" s="5"/>
      <c r="L8229" s="5"/>
      <c r="M8229" s="2">
        <f t="shared" si="128"/>
        <v>-381134.64999999688</v>
      </c>
      <c r="P8229"/>
    </row>
    <row r="8230" spans="1:16" hidden="1">
      <c r="A8230" t="s">
        <v>21369</v>
      </c>
      <c r="B8230" s="1">
        <v>42167</v>
      </c>
      <c r="C8230" t="s">
        <v>1802</v>
      </c>
      <c r="D8230">
        <v>2</v>
      </c>
      <c r="E8230" t="s">
        <v>21384</v>
      </c>
      <c r="F8230" t="s">
        <v>13559</v>
      </c>
      <c r="G8230" t="s">
        <v>479</v>
      </c>
      <c r="H8230" t="s">
        <v>21385</v>
      </c>
      <c r="I8230" s="2">
        <v>354.4</v>
      </c>
      <c r="J8230" s="5"/>
      <c r="L8230" s="5"/>
      <c r="M8230" s="2">
        <f t="shared" si="128"/>
        <v>-380780.24999999686</v>
      </c>
      <c r="P8230"/>
    </row>
    <row r="8231" spans="1:16" hidden="1">
      <c r="A8231" t="s">
        <v>21391</v>
      </c>
      <c r="B8231" s="1">
        <v>42167</v>
      </c>
      <c r="C8231" t="s">
        <v>21406</v>
      </c>
      <c r="D8231">
        <v>2</v>
      </c>
      <c r="E8231" t="s">
        <v>21407</v>
      </c>
      <c r="F8231" t="s">
        <v>7054</v>
      </c>
      <c r="G8231" t="s">
        <v>4</v>
      </c>
      <c r="H8231" t="s">
        <v>488</v>
      </c>
      <c r="I8231" s="2">
        <v>4943.1899999999996</v>
      </c>
      <c r="J8231" s="5"/>
      <c r="L8231" s="5"/>
      <c r="M8231" s="2">
        <f t="shared" si="128"/>
        <v>-375837.05999999685</v>
      </c>
      <c r="P8231"/>
    </row>
    <row r="8232" spans="1:16" hidden="1">
      <c r="A8232" t="s">
        <v>21414</v>
      </c>
      <c r="B8232" s="1">
        <v>42167</v>
      </c>
      <c r="C8232" t="s">
        <v>21424</v>
      </c>
      <c r="D8232">
        <v>2</v>
      </c>
      <c r="E8232" t="s">
        <v>21425</v>
      </c>
      <c r="F8232" t="s">
        <v>7054</v>
      </c>
      <c r="G8232" t="s">
        <v>4</v>
      </c>
      <c r="H8232" t="s">
        <v>12267</v>
      </c>
      <c r="I8232" s="2">
        <v>10000.07</v>
      </c>
      <c r="J8232" s="5"/>
      <c r="L8232" s="5"/>
      <c r="M8232" s="2">
        <f t="shared" si="128"/>
        <v>-365836.98999999685</v>
      </c>
      <c r="P8232"/>
    </row>
    <row r="8233" spans="1:16" hidden="1">
      <c r="A8233" t="s">
        <v>21435</v>
      </c>
      <c r="B8233" s="1">
        <v>42167</v>
      </c>
      <c r="C8233" t="s">
        <v>18</v>
      </c>
      <c r="D8233">
        <v>2</v>
      </c>
      <c r="E8233" t="s">
        <v>21447</v>
      </c>
      <c r="F8233" t="s">
        <v>13559</v>
      </c>
      <c r="G8233" t="s">
        <v>313</v>
      </c>
      <c r="H8233" t="s">
        <v>12267</v>
      </c>
      <c r="I8233" s="2">
        <v>13038.39</v>
      </c>
      <c r="J8233" s="5"/>
      <c r="L8233" s="5"/>
      <c r="M8233" s="2">
        <f t="shared" si="128"/>
        <v>-352798.59999999683</v>
      </c>
      <c r="P8233"/>
    </row>
    <row r="8234" spans="1:16" hidden="1">
      <c r="A8234" t="s">
        <v>21458</v>
      </c>
      <c r="B8234" s="1">
        <v>42167</v>
      </c>
      <c r="C8234" t="s">
        <v>21473</v>
      </c>
      <c r="D8234">
        <v>2</v>
      </c>
      <c r="E8234" t="s">
        <v>21474</v>
      </c>
      <c r="F8234" t="s">
        <v>7054</v>
      </c>
      <c r="G8234" t="s">
        <v>4</v>
      </c>
      <c r="H8234" t="s">
        <v>17919</v>
      </c>
      <c r="I8234" s="2">
        <v>1194.6400000000001</v>
      </c>
      <c r="J8234" s="5"/>
      <c r="L8234" s="5"/>
      <c r="M8234" s="2">
        <f t="shared" si="128"/>
        <v>-351603.95999999682</v>
      </c>
      <c r="P8234"/>
    </row>
    <row r="8235" spans="1:16" hidden="1">
      <c r="A8235" t="s">
        <v>21481</v>
      </c>
      <c r="B8235" s="1">
        <v>42167</v>
      </c>
      <c r="C8235" t="s">
        <v>21496</v>
      </c>
      <c r="D8235">
        <v>2</v>
      </c>
      <c r="E8235" t="s">
        <v>21497</v>
      </c>
      <c r="F8235" t="s">
        <v>7054</v>
      </c>
      <c r="G8235" t="s">
        <v>4</v>
      </c>
      <c r="H8235" t="s">
        <v>4325</v>
      </c>
      <c r="I8235" s="2">
        <v>450</v>
      </c>
      <c r="J8235" s="5"/>
      <c r="L8235" s="5"/>
      <c r="M8235" s="2">
        <f t="shared" si="128"/>
        <v>-351153.95999999682</v>
      </c>
      <c r="P8235"/>
    </row>
    <row r="8236" spans="1:16" hidden="1">
      <c r="A8236" t="s">
        <v>21505</v>
      </c>
      <c r="B8236" s="1">
        <v>42167</v>
      </c>
      <c r="C8236" t="s">
        <v>21520</v>
      </c>
      <c r="D8236">
        <v>2</v>
      </c>
      <c r="E8236" t="s">
        <v>21521</v>
      </c>
      <c r="F8236" t="s">
        <v>7054</v>
      </c>
      <c r="G8236" t="s">
        <v>4</v>
      </c>
      <c r="H8236" t="s">
        <v>21522</v>
      </c>
      <c r="I8236" s="2">
        <v>400</v>
      </c>
      <c r="J8236" s="5"/>
      <c r="L8236" s="5"/>
      <c r="M8236" s="2">
        <f t="shared" si="128"/>
        <v>-350753.95999999682</v>
      </c>
      <c r="P8236"/>
    </row>
    <row r="8237" spans="1:16" hidden="1">
      <c r="A8237" t="s">
        <v>21532</v>
      </c>
      <c r="B8237" s="1">
        <v>42167</v>
      </c>
      <c r="C8237" t="s">
        <v>3261</v>
      </c>
      <c r="D8237">
        <v>2</v>
      </c>
      <c r="E8237" t="s">
        <v>21544</v>
      </c>
      <c r="F8237" t="s">
        <v>13559</v>
      </c>
      <c r="G8237" t="s">
        <v>479</v>
      </c>
      <c r="H8237" t="s">
        <v>10727</v>
      </c>
      <c r="I8237" s="2">
        <v>419.11</v>
      </c>
      <c r="J8237" s="5"/>
      <c r="L8237" s="5"/>
      <c r="M8237" s="2">
        <f t="shared" si="128"/>
        <v>-350334.84999999683</v>
      </c>
      <c r="P8237"/>
    </row>
    <row r="8238" spans="1:16" hidden="1">
      <c r="A8238" t="s">
        <v>21550</v>
      </c>
      <c r="B8238" s="1">
        <v>42167</v>
      </c>
      <c r="C8238" t="s">
        <v>21563</v>
      </c>
      <c r="D8238">
        <v>2</v>
      </c>
      <c r="E8238" t="s">
        <v>21564</v>
      </c>
      <c r="F8238" t="s">
        <v>7054</v>
      </c>
      <c r="G8238" t="s">
        <v>4</v>
      </c>
      <c r="H8238" t="s">
        <v>13864</v>
      </c>
      <c r="I8238" s="2">
        <v>4100</v>
      </c>
      <c r="J8238" s="5"/>
      <c r="L8238" s="5"/>
      <c r="M8238" s="2">
        <f t="shared" si="128"/>
        <v>-346234.84999999683</v>
      </c>
      <c r="P8238"/>
    </row>
    <row r="8239" spans="1:16" hidden="1">
      <c r="A8239" t="s">
        <v>21571</v>
      </c>
      <c r="B8239" s="1">
        <v>42167</v>
      </c>
      <c r="C8239" t="s">
        <v>21586</v>
      </c>
      <c r="D8239">
        <v>2</v>
      </c>
      <c r="E8239" t="s">
        <v>21587</v>
      </c>
      <c r="F8239" t="s">
        <v>7054</v>
      </c>
      <c r="G8239" t="s">
        <v>4</v>
      </c>
      <c r="H8239" t="s">
        <v>21588</v>
      </c>
      <c r="I8239" s="2">
        <v>1839.99</v>
      </c>
      <c r="J8239" s="5"/>
      <c r="L8239" s="5"/>
      <c r="M8239" s="2">
        <f t="shared" si="128"/>
        <v>-344394.85999999684</v>
      </c>
      <c r="P8239"/>
    </row>
    <row r="8240" spans="1:16" hidden="1">
      <c r="A8240" t="s">
        <v>21596</v>
      </c>
      <c r="B8240" s="1">
        <v>42167</v>
      </c>
      <c r="C8240" t="s">
        <v>21607</v>
      </c>
      <c r="D8240">
        <v>2</v>
      </c>
      <c r="E8240" t="s">
        <v>21608</v>
      </c>
      <c r="F8240" t="s">
        <v>7054</v>
      </c>
      <c r="G8240" t="s">
        <v>4</v>
      </c>
      <c r="H8240" t="s">
        <v>2105</v>
      </c>
      <c r="J8240" s="5"/>
      <c r="K8240" s="2">
        <v>900</v>
      </c>
      <c r="L8240" s="5"/>
      <c r="M8240" s="2">
        <f t="shared" si="128"/>
        <v>-345294.85999999684</v>
      </c>
      <c r="P8240"/>
    </row>
    <row r="8241" spans="1:16" hidden="1">
      <c r="A8241" t="s">
        <v>21596</v>
      </c>
      <c r="B8241" s="1">
        <v>42167</v>
      </c>
      <c r="C8241" t="s">
        <v>21607</v>
      </c>
      <c r="D8241">
        <v>2</v>
      </c>
      <c r="E8241" t="s">
        <v>21608</v>
      </c>
      <c r="F8241" t="s">
        <v>7054</v>
      </c>
      <c r="G8241" t="s">
        <v>4</v>
      </c>
      <c r="H8241" t="s">
        <v>2105</v>
      </c>
      <c r="I8241" s="2">
        <v>3100</v>
      </c>
      <c r="J8241" s="5"/>
      <c r="L8241" s="5"/>
      <c r="M8241" s="2">
        <f t="shared" si="128"/>
        <v>-342194.85999999684</v>
      </c>
      <c r="P8241"/>
    </row>
    <row r="8242" spans="1:16" hidden="1">
      <c r="A8242" t="s">
        <v>21616</v>
      </c>
      <c r="B8242" s="1">
        <v>42167</v>
      </c>
      <c r="C8242" t="s">
        <v>1802</v>
      </c>
      <c r="D8242">
        <v>2</v>
      </c>
      <c r="E8242" t="s">
        <v>21629</v>
      </c>
      <c r="F8242" t="s">
        <v>13559</v>
      </c>
      <c r="G8242" t="s">
        <v>479</v>
      </c>
      <c r="H8242" t="s">
        <v>4626</v>
      </c>
      <c r="I8242" s="2">
        <v>2426.13</v>
      </c>
      <c r="J8242" s="5"/>
      <c r="L8242" s="5"/>
      <c r="M8242" s="2">
        <f t="shared" si="128"/>
        <v>-339768.72999999684</v>
      </c>
      <c r="P8242"/>
    </row>
    <row r="8243" spans="1:16" hidden="1">
      <c r="A8243" t="s">
        <v>21642</v>
      </c>
      <c r="B8243" s="1">
        <v>42167</v>
      </c>
      <c r="C8243" t="s">
        <v>21655</v>
      </c>
      <c r="D8243">
        <v>2</v>
      </c>
      <c r="E8243" t="s">
        <v>21656</v>
      </c>
      <c r="F8243" t="s">
        <v>7054</v>
      </c>
      <c r="G8243" t="s">
        <v>4</v>
      </c>
      <c r="H8243" t="s">
        <v>21657</v>
      </c>
      <c r="I8243" s="2">
        <v>1914.6</v>
      </c>
      <c r="J8243" s="5"/>
      <c r="L8243" s="5"/>
      <c r="M8243" s="2">
        <f t="shared" si="128"/>
        <v>-337854.12999999686</v>
      </c>
      <c r="P8243"/>
    </row>
    <row r="8244" spans="1:16" hidden="1">
      <c r="A8244" t="s">
        <v>21667</v>
      </c>
      <c r="B8244" s="1">
        <v>42167</v>
      </c>
      <c r="C8244" t="s">
        <v>21677</v>
      </c>
      <c r="D8244">
        <v>1</v>
      </c>
      <c r="E8244" t="s">
        <v>21678</v>
      </c>
      <c r="F8244" t="s">
        <v>13561</v>
      </c>
      <c r="G8244" t="s">
        <v>4</v>
      </c>
      <c r="H8244" t="s">
        <v>18038</v>
      </c>
      <c r="I8244" s="2">
        <v>214600</v>
      </c>
      <c r="J8244" s="5"/>
      <c r="L8244" s="5"/>
      <c r="M8244" s="2">
        <f t="shared" si="128"/>
        <v>-123254.12999999686</v>
      </c>
      <c r="P8244"/>
    </row>
    <row r="8245" spans="1:16" hidden="1">
      <c r="A8245" t="s">
        <v>21692</v>
      </c>
      <c r="B8245" s="1">
        <v>42167</v>
      </c>
      <c r="C8245" t="s">
        <v>21704</v>
      </c>
      <c r="D8245">
        <v>2</v>
      </c>
      <c r="E8245" t="s">
        <v>21705</v>
      </c>
      <c r="F8245" t="s">
        <v>7054</v>
      </c>
      <c r="G8245" t="s">
        <v>4</v>
      </c>
      <c r="H8245" t="s">
        <v>21706</v>
      </c>
      <c r="I8245" s="2">
        <v>1840</v>
      </c>
      <c r="J8245" s="5"/>
      <c r="L8245" s="5"/>
      <c r="M8245" s="2">
        <f t="shared" si="128"/>
        <v>-121414.12999999686</v>
      </c>
      <c r="P8245"/>
    </row>
    <row r="8246" spans="1:16" hidden="1">
      <c r="A8246" t="s">
        <v>21717</v>
      </c>
      <c r="B8246" s="1">
        <v>42167</v>
      </c>
      <c r="C8246" t="s">
        <v>21728</v>
      </c>
      <c r="D8246">
        <v>1</v>
      </c>
      <c r="E8246" t="s">
        <v>21729</v>
      </c>
      <c r="F8246" t="s">
        <v>13561</v>
      </c>
      <c r="G8246" t="s">
        <v>4</v>
      </c>
      <c r="H8246" t="s">
        <v>21730</v>
      </c>
      <c r="I8246" s="2">
        <v>10000</v>
      </c>
      <c r="J8246" s="5"/>
      <c r="L8246" s="5"/>
      <c r="M8246" s="2">
        <f t="shared" si="128"/>
        <v>-111414.12999999686</v>
      </c>
      <c r="P8246"/>
    </row>
    <row r="8247" spans="1:16" hidden="1">
      <c r="A8247" t="s">
        <v>21741</v>
      </c>
      <c r="B8247" s="48">
        <v>42167</v>
      </c>
      <c r="C8247" s="47" t="s">
        <v>21753</v>
      </c>
      <c r="D8247" s="47">
        <v>2</v>
      </c>
      <c r="E8247" s="47" t="s">
        <v>21754</v>
      </c>
      <c r="F8247" s="47" t="s">
        <v>13559</v>
      </c>
      <c r="G8247" s="47" t="s">
        <v>313</v>
      </c>
      <c r="H8247" s="47" t="s">
        <v>4202</v>
      </c>
      <c r="I8247" s="49"/>
      <c r="J8247" s="50"/>
      <c r="K8247" s="49">
        <v>3122.95</v>
      </c>
      <c r="L8247" s="5"/>
      <c r="M8247" s="2">
        <f t="shared" si="128"/>
        <v>-114537.07999999686</v>
      </c>
      <c r="N8247" s="25" t="s">
        <v>36413</v>
      </c>
      <c r="P8247"/>
    </row>
    <row r="8248" spans="1:16" hidden="1">
      <c r="A8248" t="s">
        <v>21741</v>
      </c>
      <c r="B8248" s="1">
        <v>42167</v>
      </c>
      <c r="C8248" t="s">
        <v>21753</v>
      </c>
      <c r="D8248">
        <v>2</v>
      </c>
      <c r="E8248" t="s">
        <v>21754</v>
      </c>
      <c r="F8248" t="s">
        <v>13559</v>
      </c>
      <c r="G8248" t="s">
        <v>313</v>
      </c>
      <c r="H8248" t="s">
        <v>4202</v>
      </c>
      <c r="I8248" s="2">
        <v>6622.95</v>
      </c>
      <c r="J8248" s="5"/>
      <c r="L8248" s="5"/>
      <c r="M8248" s="2">
        <f t="shared" si="128"/>
        <v>-107914.12999999686</v>
      </c>
      <c r="P8248"/>
    </row>
    <row r="8249" spans="1:16" hidden="1">
      <c r="A8249" t="s">
        <v>21762</v>
      </c>
      <c r="B8249" s="1">
        <v>42167</v>
      </c>
      <c r="C8249" t="s">
        <v>21774</v>
      </c>
      <c r="D8249">
        <v>2</v>
      </c>
      <c r="E8249" t="s">
        <v>21775</v>
      </c>
      <c r="F8249" t="s">
        <v>7054</v>
      </c>
      <c r="G8249" t="s">
        <v>4</v>
      </c>
      <c r="H8249" t="s">
        <v>726</v>
      </c>
      <c r="I8249" s="2">
        <v>4100</v>
      </c>
      <c r="J8249" s="5"/>
      <c r="L8249" s="5"/>
      <c r="M8249" s="2">
        <f t="shared" si="128"/>
        <v>-103814.12999999686</v>
      </c>
      <c r="P8249"/>
    </row>
    <row r="8250" spans="1:16" hidden="1">
      <c r="A8250" t="s">
        <v>21789</v>
      </c>
      <c r="B8250" s="1">
        <v>42167</v>
      </c>
      <c r="C8250" t="s">
        <v>21797</v>
      </c>
      <c r="D8250">
        <v>2</v>
      </c>
      <c r="E8250" t="s">
        <v>21798</v>
      </c>
      <c r="F8250" t="s">
        <v>7054</v>
      </c>
      <c r="G8250" t="s">
        <v>4</v>
      </c>
      <c r="H8250" t="s">
        <v>3461</v>
      </c>
      <c r="J8250" s="5"/>
      <c r="K8250" s="2">
        <v>3550</v>
      </c>
      <c r="L8250" s="5"/>
      <c r="M8250" s="2">
        <f t="shared" si="128"/>
        <v>-107364.12999999686</v>
      </c>
      <c r="P8250"/>
    </row>
    <row r="8251" spans="1:16" hidden="1">
      <c r="A8251" t="s">
        <v>21789</v>
      </c>
      <c r="B8251" s="1">
        <v>42167</v>
      </c>
      <c r="C8251" t="s">
        <v>21797</v>
      </c>
      <c r="D8251">
        <v>2</v>
      </c>
      <c r="E8251" t="s">
        <v>21798</v>
      </c>
      <c r="F8251" t="s">
        <v>7054</v>
      </c>
      <c r="G8251" t="s">
        <v>4</v>
      </c>
      <c r="H8251" t="s">
        <v>3461</v>
      </c>
      <c r="I8251" s="2">
        <v>3550.01</v>
      </c>
      <c r="J8251" s="5"/>
      <c r="L8251" s="5"/>
      <c r="M8251" s="2">
        <f t="shared" si="128"/>
        <v>-103814.11999999687</v>
      </c>
      <c r="P8251"/>
    </row>
    <row r="8252" spans="1:16" hidden="1">
      <c r="A8252" t="s">
        <v>21812</v>
      </c>
      <c r="B8252" s="1">
        <v>42167</v>
      </c>
      <c r="C8252" t="s">
        <v>4806</v>
      </c>
      <c r="D8252">
        <v>2</v>
      </c>
      <c r="E8252" t="s">
        <v>21821</v>
      </c>
      <c r="F8252" t="s">
        <v>7054</v>
      </c>
      <c r="G8252" t="s">
        <v>4</v>
      </c>
      <c r="H8252" t="s">
        <v>2277</v>
      </c>
      <c r="I8252" s="2">
        <v>70.180000000000007</v>
      </c>
      <c r="J8252" s="5"/>
      <c r="L8252" s="5"/>
      <c r="M8252" s="2">
        <f t="shared" si="128"/>
        <v>-103743.93999999687</v>
      </c>
      <c r="P8252"/>
    </row>
    <row r="8253" spans="1:16" hidden="1">
      <c r="A8253" t="s">
        <v>21831</v>
      </c>
      <c r="B8253" s="1">
        <v>42167</v>
      </c>
      <c r="C8253" t="s">
        <v>21841</v>
      </c>
      <c r="D8253">
        <v>2</v>
      </c>
      <c r="E8253" t="s">
        <v>21842</v>
      </c>
      <c r="F8253" t="s">
        <v>7054</v>
      </c>
      <c r="G8253" t="s">
        <v>4</v>
      </c>
      <c r="H8253" t="s">
        <v>21843</v>
      </c>
      <c r="I8253" s="2">
        <v>1025</v>
      </c>
      <c r="J8253" s="5"/>
      <c r="L8253" s="5"/>
      <c r="M8253" s="2">
        <f t="shared" si="128"/>
        <v>-102718.93999999687</v>
      </c>
      <c r="P8253"/>
    </row>
    <row r="8254" spans="1:16" hidden="1">
      <c r="A8254" t="s">
        <v>21853</v>
      </c>
      <c r="B8254" s="1">
        <v>42167</v>
      </c>
      <c r="C8254" t="s">
        <v>1802</v>
      </c>
      <c r="D8254">
        <v>2</v>
      </c>
      <c r="E8254" t="s">
        <v>21864</v>
      </c>
      <c r="F8254" t="s">
        <v>13559</v>
      </c>
      <c r="G8254" t="s">
        <v>479</v>
      </c>
      <c r="H8254" t="s">
        <v>21865</v>
      </c>
      <c r="I8254" s="2">
        <v>80.13</v>
      </c>
      <c r="J8254" s="5"/>
      <c r="L8254" s="5"/>
      <c r="M8254" s="2">
        <f t="shared" si="128"/>
        <v>-102638.80999999687</v>
      </c>
      <c r="P8254"/>
    </row>
    <row r="8255" spans="1:16" hidden="1">
      <c r="A8255" t="s">
        <v>21875</v>
      </c>
      <c r="B8255" s="1">
        <v>42167</v>
      </c>
      <c r="C8255" t="s">
        <v>21888</v>
      </c>
      <c r="D8255">
        <v>2</v>
      </c>
      <c r="E8255" t="s">
        <v>21889</v>
      </c>
      <c r="F8255" t="s">
        <v>7054</v>
      </c>
      <c r="G8255" t="s">
        <v>20</v>
      </c>
      <c r="H8255" t="s">
        <v>120</v>
      </c>
      <c r="I8255" s="2">
        <v>2040.01</v>
      </c>
      <c r="J8255" s="5" t="s">
        <v>36473</v>
      </c>
      <c r="L8255" s="5"/>
      <c r="M8255" s="2">
        <f t="shared" si="128"/>
        <v>-100598.79999999687</v>
      </c>
      <c r="P8255"/>
    </row>
    <row r="8256" spans="1:16" hidden="1">
      <c r="A8256" t="s">
        <v>21902</v>
      </c>
      <c r="B8256" s="1">
        <v>42167</v>
      </c>
      <c r="C8256" t="s">
        <v>4895</v>
      </c>
      <c r="D8256">
        <v>2</v>
      </c>
      <c r="E8256" t="s">
        <v>21913</v>
      </c>
      <c r="F8256" t="s">
        <v>7054</v>
      </c>
      <c r="G8256" t="s">
        <v>20</v>
      </c>
      <c r="H8256" t="s">
        <v>787</v>
      </c>
      <c r="I8256" s="2">
        <v>3030</v>
      </c>
      <c r="J8256" s="5"/>
      <c r="L8256" s="5"/>
      <c r="M8256" s="2">
        <f t="shared" si="128"/>
        <v>-97568.799999996874</v>
      </c>
      <c r="P8256"/>
    </row>
    <row r="8257" spans="1:16" hidden="1">
      <c r="A8257" t="s">
        <v>21924</v>
      </c>
      <c r="B8257" s="1">
        <v>42167</v>
      </c>
      <c r="C8257" t="s">
        <v>21933</v>
      </c>
      <c r="D8257">
        <v>2</v>
      </c>
      <c r="E8257" t="s">
        <v>21934</v>
      </c>
      <c r="F8257" t="s">
        <v>7054</v>
      </c>
      <c r="G8257" t="s">
        <v>20</v>
      </c>
      <c r="H8257" t="s">
        <v>15601</v>
      </c>
      <c r="I8257" s="2">
        <v>590</v>
      </c>
      <c r="J8257" s="5"/>
      <c r="L8257" s="5"/>
      <c r="M8257" s="2">
        <f t="shared" si="128"/>
        <v>-96978.799999996874</v>
      </c>
      <c r="P8257"/>
    </row>
    <row r="8258" spans="1:16" hidden="1">
      <c r="A8258" t="s">
        <v>21947</v>
      </c>
      <c r="B8258" s="1">
        <v>42167</v>
      </c>
      <c r="C8258" t="s">
        <v>1802</v>
      </c>
      <c r="D8258">
        <v>2</v>
      </c>
      <c r="E8258" t="s">
        <v>21955</v>
      </c>
      <c r="F8258" t="s">
        <v>13559</v>
      </c>
      <c r="G8258" t="s">
        <v>479</v>
      </c>
      <c r="H8258" t="s">
        <v>4142</v>
      </c>
      <c r="J8258" s="5"/>
      <c r="K8258" s="2">
        <v>411.74</v>
      </c>
      <c r="L8258" s="5"/>
      <c r="M8258" s="2">
        <f t="shared" si="128"/>
        <v>-97390.539999996879</v>
      </c>
      <c r="P8258"/>
    </row>
    <row r="8259" spans="1:16" hidden="1">
      <c r="A8259" t="s">
        <v>21947</v>
      </c>
      <c r="B8259" s="1">
        <v>42167</v>
      </c>
      <c r="C8259" t="s">
        <v>1802</v>
      </c>
      <c r="D8259">
        <v>2</v>
      </c>
      <c r="E8259" t="s">
        <v>21955</v>
      </c>
      <c r="F8259" t="s">
        <v>13559</v>
      </c>
      <c r="G8259" t="s">
        <v>479</v>
      </c>
      <c r="H8259" t="s">
        <v>4142</v>
      </c>
      <c r="I8259" s="2">
        <v>411.74</v>
      </c>
      <c r="J8259" s="5"/>
      <c r="L8259" s="5"/>
      <c r="M8259" s="2">
        <f t="shared" si="128"/>
        <v>-96978.799999996874</v>
      </c>
      <c r="P8259"/>
    </row>
    <row r="8260" spans="1:16" hidden="1">
      <c r="A8260" t="s">
        <v>21965</v>
      </c>
      <c r="B8260" s="1">
        <v>42167</v>
      </c>
      <c r="C8260" t="s">
        <v>21972</v>
      </c>
      <c r="D8260">
        <v>2</v>
      </c>
      <c r="E8260" t="s">
        <v>21973</v>
      </c>
      <c r="F8260" t="s">
        <v>7054</v>
      </c>
      <c r="G8260" t="s">
        <v>20</v>
      </c>
      <c r="H8260" t="s">
        <v>1857</v>
      </c>
      <c r="I8260" s="2">
        <v>3030</v>
      </c>
      <c r="J8260" s="5"/>
      <c r="L8260" s="5"/>
      <c r="M8260" s="2">
        <f t="shared" si="128"/>
        <v>-93948.799999996874</v>
      </c>
      <c r="P8260"/>
    </row>
    <row r="8261" spans="1:16" hidden="1">
      <c r="A8261" t="s">
        <v>21989</v>
      </c>
      <c r="B8261" s="1">
        <v>42167</v>
      </c>
      <c r="C8261" t="s">
        <v>21999</v>
      </c>
      <c r="D8261">
        <v>2</v>
      </c>
      <c r="E8261" t="s">
        <v>22000</v>
      </c>
      <c r="F8261" t="s">
        <v>7054</v>
      </c>
      <c r="G8261" t="s">
        <v>20</v>
      </c>
      <c r="H8261" t="s">
        <v>22001</v>
      </c>
      <c r="I8261" s="2">
        <v>4430.0200000000004</v>
      </c>
      <c r="J8261" s="5"/>
      <c r="L8261" s="5"/>
      <c r="M8261" s="2">
        <f t="shared" si="128"/>
        <v>-89518.77999999687</v>
      </c>
      <c r="P8261"/>
    </row>
    <row r="8262" spans="1:16" hidden="1">
      <c r="A8262" t="s">
        <v>22012</v>
      </c>
      <c r="B8262" s="1">
        <v>42167</v>
      </c>
      <c r="C8262" t="s">
        <v>22022</v>
      </c>
      <c r="D8262">
        <v>2</v>
      </c>
      <c r="E8262" t="s">
        <v>22023</v>
      </c>
      <c r="F8262" t="s">
        <v>7054</v>
      </c>
      <c r="G8262" t="s">
        <v>20</v>
      </c>
      <c r="H8262" t="s">
        <v>2000</v>
      </c>
      <c r="I8262" s="2">
        <v>1840</v>
      </c>
      <c r="J8262" s="5"/>
      <c r="L8262" s="5"/>
      <c r="M8262" s="2">
        <f t="shared" si="128"/>
        <v>-87678.77999999687</v>
      </c>
      <c r="P8262"/>
    </row>
    <row r="8263" spans="1:16" hidden="1">
      <c r="A8263" t="s">
        <v>22035</v>
      </c>
      <c r="B8263" s="1">
        <v>42167</v>
      </c>
      <c r="C8263" t="s">
        <v>22044</v>
      </c>
      <c r="D8263">
        <v>2</v>
      </c>
      <c r="E8263" t="s">
        <v>22045</v>
      </c>
      <c r="F8263" t="s">
        <v>7054</v>
      </c>
      <c r="G8263" t="s">
        <v>20</v>
      </c>
      <c r="H8263" t="s">
        <v>787</v>
      </c>
      <c r="I8263" s="2">
        <v>1515.01</v>
      </c>
      <c r="J8263" s="5"/>
      <c r="L8263" s="5"/>
      <c r="M8263" s="2">
        <f t="shared" si="128"/>
        <v>-86163.769999996875</v>
      </c>
      <c r="P8263"/>
    </row>
    <row r="8264" spans="1:16" hidden="1">
      <c r="A8264" t="s">
        <v>22060</v>
      </c>
      <c r="B8264" s="1">
        <v>42167</v>
      </c>
      <c r="C8264" t="s">
        <v>1802</v>
      </c>
      <c r="D8264">
        <v>2</v>
      </c>
      <c r="E8264" t="s">
        <v>22070</v>
      </c>
      <c r="F8264" t="s">
        <v>13559</v>
      </c>
      <c r="G8264" t="s">
        <v>479</v>
      </c>
      <c r="H8264" t="s">
        <v>376</v>
      </c>
      <c r="J8264" s="5"/>
      <c r="K8264" s="2">
        <v>1612.85</v>
      </c>
      <c r="L8264" s="5"/>
      <c r="M8264" s="2">
        <f t="shared" si="128"/>
        <v>-87776.619999996881</v>
      </c>
      <c r="P8264"/>
    </row>
    <row r="8265" spans="1:16" hidden="1">
      <c r="A8265" t="s">
        <v>22060</v>
      </c>
      <c r="B8265" s="1">
        <v>42167</v>
      </c>
      <c r="C8265" t="s">
        <v>1802</v>
      </c>
      <c r="D8265">
        <v>2</v>
      </c>
      <c r="E8265" t="s">
        <v>22070</v>
      </c>
      <c r="F8265" t="s">
        <v>13559</v>
      </c>
      <c r="G8265" t="s">
        <v>479</v>
      </c>
      <c r="H8265" t="s">
        <v>376</v>
      </c>
      <c r="I8265" s="2">
        <v>1612.85</v>
      </c>
      <c r="J8265" s="5"/>
      <c r="L8265" s="5"/>
      <c r="M8265" s="2">
        <f t="shared" ref="M8265:M8328" si="129">+M8264+I8265-K8265</f>
        <v>-86163.769999996875</v>
      </c>
      <c r="P8265"/>
    </row>
    <row r="8266" spans="1:16" hidden="1">
      <c r="A8266" t="s">
        <v>22085</v>
      </c>
      <c r="B8266" s="1">
        <v>42167</v>
      </c>
      <c r="C8266" t="s">
        <v>1802</v>
      </c>
      <c r="D8266">
        <v>2</v>
      </c>
      <c r="E8266" t="s">
        <v>22095</v>
      </c>
      <c r="F8266" t="s">
        <v>13559</v>
      </c>
      <c r="G8266" t="s">
        <v>479</v>
      </c>
      <c r="H8266" t="s">
        <v>3287</v>
      </c>
      <c r="J8266" s="5"/>
      <c r="K8266" s="2">
        <v>318.11</v>
      </c>
      <c r="L8266" s="5"/>
      <c r="M8266" s="2">
        <f t="shared" si="129"/>
        <v>-86481.879999996876</v>
      </c>
      <c r="P8266"/>
    </row>
    <row r="8267" spans="1:16" hidden="1">
      <c r="A8267" t="s">
        <v>22085</v>
      </c>
      <c r="B8267" s="1">
        <v>42167</v>
      </c>
      <c r="C8267" t="s">
        <v>1802</v>
      </c>
      <c r="D8267">
        <v>2</v>
      </c>
      <c r="E8267" t="s">
        <v>22095</v>
      </c>
      <c r="F8267" t="s">
        <v>13559</v>
      </c>
      <c r="G8267" t="s">
        <v>479</v>
      </c>
      <c r="H8267" t="s">
        <v>3287</v>
      </c>
      <c r="I8267" s="2">
        <v>318.11</v>
      </c>
      <c r="J8267" s="5"/>
      <c r="L8267" s="5"/>
      <c r="M8267" s="2">
        <f t="shared" si="129"/>
        <v>-86163.769999996875</v>
      </c>
      <c r="P8267"/>
    </row>
    <row r="8268" spans="1:16" hidden="1">
      <c r="A8268" t="s">
        <v>22108</v>
      </c>
      <c r="B8268" s="1">
        <v>42167</v>
      </c>
      <c r="C8268" t="s">
        <v>22115</v>
      </c>
      <c r="D8268">
        <v>2</v>
      </c>
      <c r="E8268" t="s">
        <v>22116</v>
      </c>
      <c r="F8268" t="s">
        <v>7054</v>
      </c>
      <c r="G8268" t="s">
        <v>20</v>
      </c>
      <c r="H8268" t="s">
        <v>115</v>
      </c>
      <c r="I8268" s="2">
        <v>1025</v>
      </c>
      <c r="J8268" s="5"/>
      <c r="L8268" s="5"/>
      <c r="M8268" s="2">
        <f t="shared" si="129"/>
        <v>-85138.769999996875</v>
      </c>
      <c r="P8268"/>
    </row>
    <row r="8269" spans="1:16" hidden="1">
      <c r="A8269" t="s">
        <v>22132</v>
      </c>
      <c r="B8269" s="1">
        <v>42167</v>
      </c>
      <c r="C8269" t="s">
        <v>22144</v>
      </c>
      <c r="D8269">
        <v>2</v>
      </c>
      <c r="E8269" t="s">
        <v>22145</v>
      </c>
      <c r="F8269" t="s">
        <v>7054</v>
      </c>
      <c r="G8269" t="s">
        <v>20</v>
      </c>
      <c r="H8269" t="s">
        <v>376</v>
      </c>
      <c r="I8269" s="2">
        <v>400</v>
      </c>
      <c r="J8269" s="5"/>
      <c r="L8269" s="5"/>
      <c r="M8269" s="2">
        <f t="shared" si="129"/>
        <v>-84738.769999996875</v>
      </c>
      <c r="P8269"/>
    </row>
    <row r="8270" spans="1:16" hidden="1">
      <c r="A8270" t="s">
        <v>22158</v>
      </c>
      <c r="B8270" s="1">
        <v>42167</v>
      </c>
      <c r="C8270" t="s">
        <v>4895</v>
      </c>
      <c r="D8270">
        <v>2</v>
      </c>
      <c r="E8270" t="s">
        <v>22165</v>
      </c>
      <c r="F8270" t="s">
        <v>7054</v>
      </c>
      <c r="G8270" t="s">
        <v>20</v>
      </c>
      <c r="H8270" t="s">
        <v>787</v>
      </c>
      <c r="I8270" s="2">
        <v>1514.99</v>
      </c>
      <c r="J8270" s="5"/>
      <c r="L8270" s="5"/>
      <c r="M8270" s="2">
        <f t="shared" si="129"/>
        <v>-83223.77999999687</v>
      </c>
      <c r="P8270"/>
    </row>
    <row r="8271" spans="1:16" hidden="1">
      <c r="A8271" t="s">
        <v>22178</v>
      </c>
      <c r="B8271" s="1">
        <v>42167</v>
      </c>
      <c r="C8271" t="s">
        <v>13699</v>
      </c>
      <c r="D8271">
        <v>1</v>
      </c>
      <c r="E8271" t="s">
        <v>22186</v>
      </c>
      <c r="F8271" t="s">
        <v>13565</v>
      </c>
      <c r="G8271" t="s">
        <v>20</v>
      </c>
      <c r="H8271" t="s">
        <v>22187</v>
      </c>
      <c r="I8271" s="2">
        <v>84035</v>
      </c>
      <c r="J8271" s="5"/>
      <c r="L8271" s="5"/>
      <c r="M8271" s="2">
        <f t="shared" si="129"/>
        <v>811.22000000312983</v>
      </c>
      <c r="P8271"/>
    </row>
    <row r="8272" spans="1:16" hidden="1">
      <c r="A8272" t="s">
        <v>22201</v>
      </c>
      <c r="B8272" s="1">
        <v>42167</v>
      </c>
      <c r="C8272" t="s">
        <v>22209</v>
      </c>
      <c r="D8272">
        <v>2</v>
      </c>
      <c r="E8272" t="s">
        <v>22210</v>
      </c>
      <c r="F8272" t="s">
        <v>7054</v>
      </c>
      <c r="G8272" t="s">
        <v>20</v>
      </c>
      <c r="H8272" t="s">
        <v>144</v>
      </c>
      <c r="I8272" s="2">
        <v>840.01</v>
      </c>
      <c r="J8272" s="5"/>
      <c r="L8272" s="5"/>
      <c r="M8272" s="2">
        <f t="shared" si="129"/>
        <v>1651.2300000031298</v>
      </c>
      <c r="P8272"/>
    </row>
    <row r="8273" spans="1:16" hidden="1">
      <c r="A8273" t="s">
        <v>22223</v>
      </c>
      <c r="B8273" s="1">
        <v>42167</v>
      </c>
      <c r="C8273" t="s">
        <v>12947</v>
      </c>
      <c r="D8273">
        <v>1</v>
      </c>
      <c r="E8273" t="s">
        <v>22232</v>
      </c>
      <c r="F8273" t="s">
        <v>13565</v>
      </c>
      <c r="G8273" t="s">
        <v>20</v>
      </c>
      <c r="H8273" t="s">
        <v>22233</v>
      </c>
      <c r="I8273" s="2">
        <v>1400</v>
      </c>
      <c r="J8273" s="5"/>
      <c r="L8273" s="5"/>
      <c r="M8273" s="2">
        <f t="shared" si="129"/>
        <v>3051.23000000313</v>
      </c>
      <c r="P8273"/>
    </row>
    <row r="8274" spans="1:16" hidden="1">
      <c r="A8274" t="s">
        <v>22247</v>
      </c>
      <c r="B8274" s="1">
        <v>42167</v>
      </c>
      <c r="C8274" t="s">
        <v>22257</v>
      </c>
      <c r="D8274">
        <v>2</v>
      </c>
      <c r="E8274" t="s">
        <v>22258</v>
      </c>
      <c r="F8274" t="s">
        <v>7054</v>
      </c>
      <c r="G8274" t="s">
        <v>20</v>
      </c>
      <c r="H8274" t="s">
        <v>22259</v>
      </c>
      <c r="I8274" s="2">
        <v>1025</v>
      </c>
      <c r="J8274" s="5"/>
      <c r="L8274" s="5"/>
      <c r="M8274" s="2">
        <f t="shared" si="129"/>
        <v>4076.23000000313</v>
      </c>
      <c r="P8274"/>
    </row>
    <row r="8275" spans="1:16" hidden="1">
      <c r="A8275" t="s">
        <v>22271</v>
      </c>
      <c r="B8275" s="1">
        <v>42167</v>
      </c>
      <c r="C8275" t="s">
        <v>22281</v>
      </c>
      <c r="D8275">
        <v>2</v>
      </c>
      <c r="E8275" t="s">
        <v>22282</v>
      </c>
      <c r="F8275" t="s">
        <v>7054</v>
      </c>
      <c r="G8275" t="s">
        <v>20</v>
      </c>
      <c r="H8275" t="s">
        <v>16748</v>
      </c>
      <c r="I8275" s="2">
        <v>1025</v>
      </c>
      <c r="J8275" s="5"/>
      <c r="L8275" s="5"/>
      <c r="M8275" s="2">
        <f t="shared" si="129"/>
        <v>5101.23000000313</v>
      </c>
      <c r="P8275"/>
    </row>
    <row r="8276" spans="1:16" hidden="1">
      <c r="A8276" t="s">
        <v>22294</v>
      </c>
      <c r="B8276" s="1">
        <v>42167</v>
      </c>
      <c r="C8276" t="s">
        <v>22302</v>
      </c>
      <c r="D8276">
        <v>2</v>
      </c>
      <c r="E8276" t="s">
        <v>22303</v>
      </c>
      <c r="F8276" t="s">
        <v>7054</v>
      </c>
      <c r="G8276" t="s">
        <v>20</v>
      </c>
      <c r="H8276" t="s">
        <v>22304</v>
      </c>
      <c r="I8276" s="2">
        <v>1025</v>
      </c>
      <c r="J8276" s="5"/>
      <c r="L8276" s="5"/>
      <c r="M8276" s="2">
        <f t="shared" si="129"/>
        <v>6126.23000000313</v>
      </c>
      <c r="N8276" s="26">
        <f>+M8199-M8276</f>
        <v>3122.9400000000551</v>
      </c>
      <c r="P8276"/>
    </row>
    <row r="8277" spans="1:16" hidden="1">
      <c r="A8277" t="s">
        <v>4972</v>
      </c>
      <c r="B8277" s="36">
        <v>42168</v>
      </c>
      <c r="C8277" s="35" t="s">
        <v>11</v>
      </c>
      <c r="D8277" s="35">
        <v>1</v>
      </c>
      <c r="E8277" s="35" t="s">
        <v>4977</v>
      </c>
      <c r="F8277" s="35" t="s">
        <v>16</v>
      </c>
      <c r="G8277" s="35" t="s">
        <v>4</v>
      </c>
      <c r="H8277" s="35" t="s">
        <v>4978</v>
      </c>
      <c r="I8277" s="11"/>
      <c r="J8277" s="12"/>
      <c r="K8277" s="11">
        <v>4100</v>
      </c>
      <c r="L8277" s="12"/>
      <c r="M8277" s="11">
        <f t="shared" si="129"/>
        <v>2026.23000000313</v>
      </c>
      <c r="P8277"/>
    </row>
    <row r="8278" spans="1:16" hidden="1">
      <c r="A8278" t="s">
        <v>4982</v>
      </c>
      <c r="B8278" s="1">
        <v>42168</v>
      </c>
      <c r="C8278" t="s">
        <v>1</v>
      </c>
      <c r="D8278">
        <v>1</v>
      </c>
      <c r="E8278" t="s">
        <v>4985</v>
      </c>
      <c r="F8278" t="s">
        <v>16</v>
      </c>
      <c r="G8278" t="s">
        <v>4</v>
      </c>
      <c r="H8278" t="s">
        <v>3505</v>
      </c>
      <c r="J8278" s="5"/>
      <c r="K8278" s="2">
        <v>51000</v>
      </c>
      <c r="L8278" s="5"/>
      <c r="M8278" s="2">
        <f t="shared" si="129"/>
        <v>-48973.769999996868</v>
      </c>
      <c r="P8278"/>
    </row>
    <row r="8279" spans="1:16" hidden="1">
      <c r="A8279" t="s">
        <v>4987</v>
      </c>
      <c r="B8279" s="1">
        <v>42168</v>
      </c>
      <c r="C8279" t="s">
        <v>6</v>
      </c>
      <c r="D8279">
        <v>1</v>
      </c>
      <c r="E8279" t="s">
        <v>4988</v>
      </c>
      <c r="F8279" t="s">
        <v>8</v>
      </c>
      <c r="G8279" t="s">
        <v>4</v>
      </c>
      <c r="H8279" t="s">
        <v>972</v>
      </c>
      <c r="I8279" s="2">
        <v>400</v>
      </c>
      <c r="J8279" s="5"/>
      <c r="L8279" s="5"/>
      <c r="M8279" s="2">
        <f t="shared" si="129"/>
        <v>-48573.769999996868</v>
      </c>
      <c r="P8279"/>
    </row>
    <row r="8280" spans="1:16" hidden="1">
      <c r="A8280" t="s">
        <v>4991</v>
      </c>
      <c r="B8280" s="1">
        <v>42168</v>
      </c>
      <c r="C8280" t="s">
        <v>11</v>
      </c>
      <c r="D8280">
        <v>1</v>
      </c>
      <c r="E8280" t="s">
        <v>4995</v>
      </c>
      <c r="F8280" t="s">
        <v>45</v>
      </c>
      <c r="G8280" t="s">
        <v>4</v>
      </c>
      <c r="H8280" t="s">
        <v>1010</v>
      </c>
      <c r="J8280" s="5"/>
      <c r="K8280" s="2">
        <v>1425</v>
      </c>
      <c r="L8280" s="5"/>
      <c r="M8280" s="2">
        <f t="shared" si="129"/>
        <v>-49998.769999996868</v>
      </c>
      <c r="P8280"/>
    </row>
    <row r="8281" spans="1:16" hidden="1">
      <c r="A8281" t="s">
        <v>4999</v>
      </c>
      <c r="B8281" s="1">
        <v>42168</v>
      </c>
      <c r="C8281" t="s">
        <v>6</v>
      </c>
      <c r="D8281">
        <v>1</v>
      </c>
      <c r="E8281" t="s">
        <v>5001</v>
      </c>
      <c r="F8281" t="s">
        <v>29</v>
      </c>
      <c r="G8281" t="s">
        <v>4</v>
      </c>
      <c r="H8281" t="s">
        <v>5002</v>
      </c>
      <c r="I8281" s="2">
        <v>1000</v>
      </c>
      <c r="J8281" s="5"/>
      <c r="L8281" s="5"/>
      <c r="M8281" s="2">
        <f t="shared" si="129"/>
        <v>-48998.769999996868</v>
      </c>
      <c r="P8281"/>
    </row>
    <row r="8282" spans="1:16" hidden="1">
      <c r="A8282" t="s">
        <v>5005</v>
      </c>
      <c r="B8282" s="1">
        <v>42168</v>
      </c>
      <c r="C8282" t="s">
        <v>6</v>
      </c>
      <c r="D8282">
        <v>1</v>
      </c>
      <c r="E8282" t="s">
        <v>5006</v>
      </c>
      <c r="F8282" t="s">
        <v>29</v>
      </c>
      <c r="G8282" t="s">
        <v>4</v>
      </c>
      <c r="H8282" t="s">
        <v>2768</v>
      </c>
      <c r="I8282" s="2">
        <v>500</v>
      </c>
      <c r="J8282" s="5"/>
      <c r="L8282" s="5"/>
      <c r="M8282" s="2">
        <f t="shared" si="129"/>
        <v>-48498.769999996868</v>
      </c>
      <c r="P8282"/>
    </row>
    <row r="8283" spans="1:16" hidden="1">
      <c r="A8283" t="s">
        <v>5037</v>
      </c>
      <c r="B8283" s="1">
        <v>42168</v>
      </c>
      <c r="C8283" t="s">
        <v>43</v>
      </c>
      <c r="D8283">
        <v>1</v>
      </c>
      <c r="E8283" t="s">
        <v>5042</v>
      </c>
      <c r="F8283" t="s">
        <v>16</v>
      </c>
      <c r="G8283" t="s">
        <v>4</v>
      </c>
      <c r="H8283" t="s">
        <v>5043</v>
      </c>
      <c r="J8283" s="5"/>
      <c r="K8283" s="2">
        <v>20000</v>
      </c>
      <c r="L8283" s="5"/>
      <c r="M8283" s="2">
        <f t="shared" si="129"/>
        <v>-68498.769999996875</v>
      </c>
      <c r="P8283"/>
    </row>
    <row r="8284" spans="1:16" hidden="1">
      <c r="A8284" t="s">
        <v>5082</v>
      </c>
      <c r="B8284" s="1">
        <v>42168</v>
      </c>
      <c r="C8284" t="s">
        <v>6</v>
      </c>
      <c r="D8284">
        <v>1</v>
      </c>
      <c r="E8284" t="s">
        <v>5087</v>
      </c>
      <c r="F8284" t="s">
        <v>29</v>
      </c>
      <c r="G8284" t="s">
        <v>4</v>
      </c>
      <c r="H8284" t="s">
        <v>522</v>
      </c>
      <c r="I8284" s="2">
        <v>800</v>
      </c>
      <c r="J8284" s="5"/>
      <c r="L8284" s="5"/>
      <c r="M8284" s="2">
        <f t="shared" si="129"/>
        <v>-67698.769999996875</v>
      </c>
      <c r="P8284"/>
    </row>
    <row r="8285" spans="1:16" hidden="1">
      <c r="A8285" t="s">
        <v>5180</v>
      </c>
      <c r="B8285" s="1">
        <v>42168</v>
      </c>
      <c r="C8285" t="s">
        <v>6</v>
      </c>
      <c r="D8285">
        <v>1</v>
      </c>
      <c r="E8285" t="s">
        <v>5184</v>
      </c>
      <c r="F8285" t="s">
        <v>29</v>
      </c>
      <c r="G8285" t="s">
        <v>4</v>
      </c>
      <c r="H8285" t="s">
        <v>4350</v>
      </c>
      <c r="I8285" s="2">
        <v>205.22</v>
      </c>
      <c r="J8285" s="5"/>
      <c r="L8285" s="5"/>
      <c r="M8285" s="2">
        <f t="shared" si="129"/>
        <v>-67493.549999996874</v>
      </c>
      <c r="P8285"/>
    </row>
    <row r="8286" spans="1:16" hidden="1">
      <c r="A8286" t="s">
        <v>5207</v>
      </c>
      <c r="B8286" s="1">
        <v>42168</v>
      </c>
      <c r="C8286" t="s">
        <v>6</v>
      </c>
      <c r="D8286">
        <v>1</v>
      </c>
      <c r="E8286" t="s">
        <v>5208</v>
      </c>
      <c r="F8286" t="s">
        <v>29</v>
      </c>
      <c r="G8286" t="s">
        <v>4</v>
      </c>
      <c r="H8286" t="s">
        <v>5209</v>
      </c>
      <c r="I8286" s="2">
        <v>211.49</v>
      </c>
      <c r="J8286" s="5"/>
      <c r="L8286" s="5"/>
      <c r="M8286" s="2">
        <f t="shared" si="129"/>
        <v>-67282.059999996869</v>
      </c>
      <c r="P8286"/>
    </row>
    <row r="8287" spans="1:16" hidden="1">
      <c r="A8287" t="s">
        <v>5217</v>
      </c>
      <c r="B8287" s="1">
        <v>42168</v>
      </c>
      <c r="C8287" t="s">
        <v>1419</v>
      </c>
      <c r="D8287">
        <v>2</v>
      </c>
      <c r="E8287" t="s">
        <v>5218</v>
      </c>
      <c r="F8287" t="s">
        <v>312</v>
      </c>
      <c r="G8287" t="s">
        <v>479</v>
      </c>
      <c r="H8287" t="s">
        <v>1804</v>
      </c>
      <c r="J8287" s="5"/>
      <c r="K8287" s="2">
        <v>762.06</v>
      </c>
      <c r="L8287" s="5"/>
      <c r="M8287" s="2">
        <f t="shared" si="129"/>
        <v>-68044.119999996867</v>
      </c>
      <c r="P8287"/>
    </row>
    <row r="8288" spans="1:16" hidden="1">
      <c r="A8288" t="s">
        <v>5230</v>
      </c>
      <c r="B8288" s="1">
        <v>42168</v>
      </c>
      <c r="C8288" t="s">
        <v>11</v>
      </c>
      <c r="D8288">
        <v>1</v>
      </c>
      <c r="E8288" t="s">
        <v>5231</v>
      </c>
      <c r="F8288" t="s">
        <v>16</v>
      </c>
      <c r="G8288" t="s">
        <v>4</v>
      </c>
      <c r="H8288" t="s">
        <v>1478</v>
      </c>
      <c r="J8288" s="5"/>
      <c r="K8288" s="2">
        <v>838.2</v>
      </c>
      <c r="L8288" s="5"/>
      <c r="M8288" s="2">
        <f t="shared" si="129"/>
        <v>-68882.319999996864</v>
      </c>
      <c r="P8288"/>
    </row>
    <row r="8289" spans="1:16" hidden="1">
      <c r="A8289" t="s">
        <v>5245</v>
      </c>
      <c r="B8289" s="1">
        <v>42168</v>
      </c>
      <c r="C8289" t="s">
        <v>11</v>
      </c>
      <c r="D8289">
        <v>1</v>
      </c>
      <c r="E8289" t="s">
        <v>5248</v>
      </c>
      <c r="F8289" t="s">
        <v>13</v>
      </c>
      <c r="G8289" t="s">
        <v>4</v>
      </c>
      <c r="H8289" t="s">
        <v>2977</v>
      </c>
      <c r="J8289" s="5"/>
      <c r="K8289" s="2">
        <v>2990</v>
      </c>
      <c r="L8289" s="5"/>
      <c r="M8289" s="2">
        <f t="shared" si="129"/>
        <v>-71872.319999996864</v>
      </c>
      <c r="P8289"/>
    </row>
    <row r="8290" spans="1:16" hidden="1">
      <c r="A8290" t="s">
        <v>5256</v>
      </c>
      <c r="B8290" s="1">
        <v>42168</v>
      </c>
      <c r="C8290" t="s">
        <v>5257</v>
      </c>
      <c r="D8290">
        <v>2</v>
      </c>
      <c r="E8290" t="s">
        <v>5258</v>
      </c>
      <c r="F8290" t="s">
        <v>78</v>
      </c>
      <c r="G8290" t="s">
        <v>4</v>
      </c>
      <c r="H8290" t="s">
        <v>2977</v>
      </c>
      <c r="J8290" s="5"/>
      <c r="K8290" s="2">
        <v>1025</v>
      </c>
      <c r="L8290" s="5"/>
      <c r="M8290" s="2">
        <f t="shared" si="129"/>
        <v>-72897.319999996864</v>
      </c>
      <c r="P8290"/>
    </row>
    <row r="8291" spans="1:16" hidden="1">
      <c r="A8291" t="s">
        <v>5268</v>
      </c>
      <c r="B8291" s="1">
        <v>42168</v>
      </c>
      <c r="C8291" t="s">
        <v>43</v>
      </c>
      <c r="D8291">
        <v>1</v>
      </c>
      <c r="E8291" t="s">
        <v>5269</v>
      </c>
      <c r="F8291" t="s">
        <v>16</v>
      </c>
      <c r="G8291" t="s">
        <v>4</v>
      </c>
      <c r="H8291" t="s">
        <v>5270</v>
      </c>
      <c r="J8291" s="5"/>
      <c r="K8291" s="2">
        <v>1025</v>
      </c>
      <c r="L8291" s="5"/>
      <c r="M8291" s="2">
        <f t="shared" si="129"/>
        <v>-73922.319999996864</v>
      </c>
      <c r="P8291"/>
    </row>
    <row r="8292" spans="1:16" hidden="1">
      <c r="A8292" t="s">
        <v>5275</v>
      </c>
      <c r="B8292" s="1">
        <v>42168</v>
      </c>
      <c r="C8292" t="s">
        <v>11</v>
      </c>
      <c r="D8292">
        <v>1</v>
      </c>
      <c r="E8292" t="s">
        <v>5277</v>
      </c>
      <c r="F8292" t="s">
        <v>13</v>
      </c>
      <c r="G8292" t="s">
        <v>4</v>
      </c>
      <c r="H8292" t="s">
        <v>5278</v>
      </c>
      <c r="J8292" s="5"/>
      <c r="K8292" s="2">
        <v>64620</v>
      </c>
      <c r="L8292" s="5"/>
      <c r="M8292" s="2">
        <f t="shared" si="129"/>
        <v>-138542.31999999686</v>
      </c>
      <c r="P8292"/>
    </row>
    <row r="8293" spans="1:16" hidden="1">
      <c r="A8293" t="s">
        <v>5281</v>
      </c>
      <c r="B8293" s="1">
        <v>42168</v>
      </c>
      <c r="C8293" t="s">
        <v>18</v>
      </c>
      <c r="D8293">
        <v>1</v>
      </c>
      <c r="E8293" t="s">
        <v>5282</v>
      </c>
      <c r="F8293" t="s">
        <v>13</v>
      </c>
      <c r="G8293" t="s">
        <v>4</v>
      </c>
      <c r="H8293" t="s">
        <v>1974</v>
      </c>
      <c r="J8293" s="5"/>
      <c r="K8293" s="2">
        <v>165000</v>
      </c>
      <c r="L8293" s="5"/>
      <c r="M8293" s="2">
        <f t="shared" si="129"/>
        <v>-303542.31999999686</v>
      </c>
      <c r="P8293"/>
    </row>
    <row r="8294" spans="1:16" hidden="1">
      <c r="A8294" t="s">
        <v>5289</v>
      </c>
      <c r="B8294" s="1">
        <v>42168</v>
      </c>
      <c r="C8294" t="s">
        <v>1</v>
      </c>
      <c r="D8294">
        <v>2</v>
      </c>
      <c r="E8294" t="s">
        <v>5290</v>
      </c>
      <c r="F8294" t="s">
        <v>3</v>
      </c>
      <c r="G8294" t="s">
        <v>4</v>
      </c>
      <c r="H8294" t="s">
        <v>5</v>
      </c>
      <c r="I8294" s="2">
        <v>6088.71</v>
      </c>
      <c r="J8294" s="5"/>
      <c r="L8294" s="5"/>
      <c r="M8294" s="2">
        <f t="shared" si="129"/>
        <v>-297453.60999999684</v>
      </c>
      <c r="P8294"/>
    </row>
    <row r="8295" spans="1:16" hidden="1">
      <c r="A8295" t="s">
        <v>5296</v>
      </c>
      <c r="B8295" s="1">
        <v>42168</v>
      </c>
      <c r="C8295" t="s">
        <v>1</v>
      </c>
      <c r="D8295">
        <v>1</v>
      </c>
      <c r="E8295" t="s">
        <v>5299</v>
      </c>
      <c r="F8295" t="s">
        <v>13</v>
      </c>
      <c r="G8295" t="s">
        <v>4</v>
      </c>
      <c r="H8295" t="s">
        <v>1027</v>
      </c>
      <c r="J8295" s="5"/>
      <c r="K8295" s="2">
        <v>6088.71</v>
      </c>
      <c r="L8295" s="5"/>
      <c r="M8295" s="2">
        <f t="shared" si="129"/>
        <v>-303542.31999999686</v>
      </c>
      <c r="P8295"/>
    </row>
    <row r="8296" spans="1:16" hidden="1">
      <c r="A8296" t="s">
        <v>5303</v>
      </c>
      <c r="B8296" s="1">
        <v>42168</v>
      </c>
      <c r="C8296" t="s">
        <v>948</v>
      </c>
      <c r="D8296">
        <v>2</v>
      </c>
      <c r="E8296" t="s">
        <v>5304</v>
      </c>
      <c r="F8296" t="s">
        <v>51</v>
      </c>
      <c r="G8296" t="s">
        <v>4</v>
      </c>
      <c r="H8296" t="s">
        <v>1674</v>
      </c>
      <c r="I8296" s="2">
        <v>8546.8700000000008</v>
      </c>
      <c r="J8296" s="5"/>
      <c r="L8296" s="5"/>
      <c r="M8296" s="2">
        <f t="shared" si="129"/>
        <v>-294995.44999999687</v>
      </c>
      <c r="P8296"/>
    </row>
    <row r="8297" spans="1:16" hidden="1">
      <c r="A8297" t="s">
        <v>5307</v>
      </c>
      <c r="B8297" s="1">
        <v>42168</v>
      </c>
      <c r="C8297" t="s">
        <v>948</v>
      </c>
      <c r="D8297">
        <v>2</v>
      </c>
      <c r="E8297" t="s">
        <v>5309</v>
      </c>
      <c r="F8297" t="s">
        <v>51</v>
      </c>
      <c r="G8297" t="s">
        <v>4</v>
      </c>
      <c r="H8297" t="s">
        <v>213</v>
      </c>
      <c r="I8297" s="2">
        <v>16340.37</v>
      </c>
      <c r="J8297" s="5"/>
      <c r="L8297" s="5"/>
      <c r="M8297" s="2">
        <f t="shared" si="129"/>
        <v>-278655.07999999687</v>
      </c>
      <c r="P8297"/>
    </row>
    <row r="8298" spans="1:16" hidden="1">
      <c r="A8298" t="s">
        <v>5311</v>
      </c>
      <c r="B8298" s="1">
        <v>42168</v>
      </c>
      <c r="C8298" t="s">
        <v>948</v>
      </c>
      <c r="D8298">
        <v>2</v>
      </c>
      <c r="E8298" t="s">
        <v>5312</v>
      </c>
      <c r="F8298" t="s">
        <v>51</v>
      </c>
      <c r="G8298" t="s">
        <v>4</v>
      </c>
      <c r="H8298" t="s">
        <v>1987</v>
      </c>
      <c r="I8298" s="2">
        <v>30030</v>
      </c>
      <c r="J8298" s="5"/>
      <c r="L8298" s="5"/>
      <c r="M8298" s="2">
        <f t="shared" si="129"/>
        <v>-248625.07999999687</v>
      </c>
      <c r="P8298"/>
    </row>
    <row r="8299" spans="1:16" hidden="1">
      <c r="A8299" t="s">
        <v>5319</v>
      </c>
      <c r="B8299" s="1">
        <v>42168</v>
      </c>
      <c r="C8299" t="s">
        <v>948</v>
      </c>
      <c r="D8299">
        <v>1</v>
      </c>
      <c r="E8299" t="s">
        <v>5324</v>
      </c>
      <c r="F8299" t="s">
        <v>13</v>
      </c>
      <c r="G8299" t="s">
        <v>4</v>
      </c>
      <c r="H8299" t="s">
        <v>5325</v>
      </c>
      <c r="J8299" s="5"/>
      <c r="K8299" s="2">
        <v>30030</v>
      </c>
      <c r="L8299" s="5"/>
      <c r="M8299" s="2">
        <f t="shared" si="129"/>
        <v>-278655.07999999687</v>
      </c>
      <c r="P8299"/>
    </row>
    <row r="8300" spans="1:16" hidden="1">
      <c r="A8300" t="s">
        <v>5329</v>
      </c>
      <c r="B8300" s="1">
        <v>42168</v>
      </c>
      <c r="C8300" t="s">
        <v>948</v>
      </c>
      <c r="D8300">
        <v>1</v>
      </c>
      <c r="E8300" t="s">
        <v>5330</v>
      </c>
      <c r="F8300" t="s">
        <v>13</v>
      </c>
      <c r="G8300" t="s">
        <v>4</v>
      </c>
      <c r="H8300" t="s">
        <v>1772</v>
      </c>
      <c r="J8300" s="5"/>
      <c r="K8300" s="2">
        <v>16340.37</v>
      </c>
      <c r="L8300" s="5"/>
      <c r="M8300" s="2">
        <f t="shared" si="129"/>
        <v>-294995.44999999687</v>
      </c>
      <c r="P8300"/>
    </row>
    <row r="8301" spans="1:16" hidden="1">
      <c r="A8301" t="s">
        <v>5334</v>
      </c>
      <c r="B8301" s="1">
        <v>42168</v>
      </c>
      <c r="C8301" t="s">
        <v>5337</v>
      </c>
      <c r="D8301">
        <v>1</v>
      </c>
      <c r="E8301" t="s">
        <v>5338</v>
      </c>
      <c r="F8301" t="s">
        <v>13</v>
      </c>
      <c r="G8301" t="s">
        <v>4</v>
      </c>
      <c r="H8301" t="s">
        <v>1746</v>
      </c>
      <c r="J8301" s="5"/>
      <c r="K8301" s="2">
        <v>8546.8700000000008</v>
      </c>
      <c r="L8301" s="5"/>
      <c r="M8301" s="2">
        <f t="shared" si="129"/>
        <v>-303542.31999999686</v>
      </c>
      <c r="P8301"/>
    </row>
    <row r="8302" spans="1:16" hidden="1">
      <c r="A8302" t="s">
        <v>5339</v>
      </c>
      <c r="B8302" s="1">
        <v>42168</v>
      </c>
      <c r="C8302" t="s">
        <v>195</v>
      </c>
      <c r="D8302">
        <v>1</v>
      </c>
      <c r="E8302" t="s">
        <v>5340</v>
      </c>
      <c r="F8302" t="s">
        <v>13</v>
      </c>
      <c r="G8302" t="s">
        <v>4</v>
      </c>
      <c r="H8302" t="s">
        <v>195</v>
      </c>
      <c r="J8302" s="5"/>
      <c r="K8302" s="2">
        <v>9829.01</v>
      </c>
      <c r="L8302" s="5"/>
      <c r="M8302" s="2">
        <f t="shared" si="129"/>
        <v>-313371.32999999687</v>
      </c>
      <c r="P8302"/>
    </row>
    <row r="8303" spans="1:16" hidden="1">
      <c r="A8303" t="s">
        <v>5344</v>
      </c>
      <c r="B8303" s="1">
        <v>42168</v>
      </c>
      <c r="C8303" t="s">
        <v>200</v>
      </c>
      <c r="D8303">
        <v>1</v>
      </c>
      <c r="E8303" t="s">
        <v>5345</v>
      </c>
      <c r="F8303" t="s">
        <v>16</v>
      </c>
      <c r="G8303" t="s">
        <v>4</v>
      </c>
      <c r="H8303" t="s">
        <v>200</v>
      </c>
      <c r="J8303" s="5"/>
      <c r="K8303" s="2">
        <v>5125</v>
      </c>
      <c r="L8303" s="5"/>
      <c r="M8303" s="2">
        <f t="shared" si="129"/>
        <v>-318496.32999999687</v>
      </c>
      <c r="P8303"/>
    </row>
    <row r="8304" spans="1:16" hidden="1">
      <c r="A8304" t="s">
        <v>5351</v>
      </c>
      <c r="B8304" s="1">
        <v>42168</v>
      </c>
      <c r="C8304" t="s">
        <v>18</v>
      </c>
      <c r="D8304">
        <v>1</v>
      </c>
      <c r="E8304" t="s">
        <v>5352</v>
      </c>
      <c r="F8304" t="s">
        <v>13</v>
      </c>
      <c r="G8304" t="s">
        <v>4</v>
      </c>
      <c r="H8304" t="s">
        <v>18</v>
      </c>
      <c r="J8304" s="5"/>
      <c r="K8304" s="2">
        <v>18694.86</v>
      </c>
      <c r="L8304" s="5"/>
      <c r="M8304" s="2">
        <f t="shared" si="129"/>
        <v>-337191.18999999686</v>
      </c>
      <c r="P8304"/>
    </row>
    <row r="8305" spans="1:16" hidden="1">
      <c r="A8305" t="s">
        <v>22321</v>
      </c>
      <c r="B8305" s="1">
        <v>42168</v>
      </c>
      <c r="C8305" t="s">
        <v>1802</v>
      </c>
      <c r="D8305">
        <v>2</v>
      </c>
      <c r="E8305" t="s">
        <v>22335</v>
      </c>
      <c r="F8305" t="s">
        <v>13559</v>
      </c>
      <c r="G8305" t="s">
        <v>479</v>
      </c>
      <c r="H8305" t="s">
        <v>22336</v>
      </c>
      <c r="I8305" s="2">
        <v>1620.94</v>
      </c>
      <c r="J8305" s="5"/>
      <c r="L8305" s="5"/>
      <c r="M8305" s="2">
        <f t="shared" si="129"/>
        <v>-335570.24999999686</v>
      </c>
      <c r="P8305"/>
    </row>
    <row r="8306" spans="1:16" hidden="1">
      <c r="A8306" t="s">
        <v>22345</v>
      </c>
      <c r="B8306" s="1">
        <v>42168</v>
      </c>
      <c r="C8306" t="s">
        <v>19492</v>
      </c>
      <c r="D8306">
        <v>2</v>
      </c>
      <c r="E8306" t="s">
        <v>22357</v>
      </c>
      <c r="F8306" t="s">
        <v>13559</v>
      </c>
      <c r="G8306" t="s">
        <v>479</v>
      </c>
      <c r="H8306" t="s">
        <v>10803</v>
      </c>
      <c r="I8306" s="2">
        <v>58.15</v>
      </c>
      <c r="J8306" s="5"/>
      <c r="L8306" s="5"/>
      <c r="M8306" s="2">
        <f t="shared" si="129"/>
        <v>-335512.09999999683</v>
      </c>
      <c r="P8306"/>
    </row>
    <row r="8307" spans="1:16" hidden="1">
      <c r="A8307" t="s">
        <v>22367</v>
      </c>
      <c r="B8307" s="1">
        <v>42168</v>
      </c>
      <c r="C8307" t="s">
        <v>22383</v>
      </c>
      <c r="D8307">
        <v>2</v>
      </c>
      <c r="E8307" t="s">
        <v>22384</v>
      </c>
      <c r="F8307" t="s">
        <v>7054</v>
      </c>
      <c r="G8307" t="s">
        <v>4</v>
      </c>
      <c r="H8307" t="s">
        <v>564</v>
      </c>
      <c r="I8307" s="2">
        <v>4100</v>
      </c>
      <c r="J8307" s="5"/>
      <c r="L8307" s="5"/>
      <c r="M8307" s="2">
        <f t="shared" si="129"/>
        <v>-331412.09999999683</v>
      </c>
      <c r="P8307"/>
    </row>
    <row r="8308" spans="1:16" hidden="1">
      <c r="A8308" t="s">
        <v>22395</v>
      </c>
      <c r="B8308" s="1">
        <v>42168</v>
      </c>
      <c r="C8308" t="s">
        <v>19281</v>
      </c>
      <c r="D8308">
        <v>1</v>
      </c>
      <c r="E8308" t="s">
        <v>22409</v>
      </c>
      <c r="F8308" t="s">
        <v>13565</v>
      </c>
      <c r="G8308" t="s">
        <v>4</v>
      </c>
      <c r="H8308" t="s">
        <v>3505</v>
      </c>
      <c r="I8308" s="2">
        <v>51000</v>
      </c>
      <c r="J8308" s="5"/>
      <c r="L8308" s="5"/>
      <c r="M8308" s="2">
        <f t="shared" si="129"/>
        <v>-280412.09999999683</v>
      </c>
      <c r="P8308"/>
    </row>
    <row r="8309" spans="1:16" hidden="1">
      <c r="A8309" t="s">
        <v>22419</v>
      </c>
      <c r="B8309" s="1">
        <v>42168</v>
      </c>
      <c r="C8309" t="s">
        <v>22430</v>
      </c>
      <c r="D8309">
        <v>2</v>
      </c>
      <c r="E8309" t="s">
        <v>22431</v>
      </c>
      <c r="F8309" t="s">
        <v>7054</v>
      </c>
      <c r="G8309" t="s">
        <v>4</v>
      </c>
      <c r="H8309" t="s">
        <v>972</v>
      </c>
      <c r="I8309" s="2">
        <v>1025</v>
      </c>
      <c r="J8309" s="5"/>
      <c r="L8309" s="5"/>
      <c r="M8309" s="2">
        <f t="shared" si="129"/>
        <v>-279387.09999999683</v>
      </c>
      <c r="P8309"/>
    </row>
    <row r="8310" spans="1:16" hidden="1">
      <c r="A8310" t="s">
        <v>22486</v>
      </c>
      <c r="B8310" s="1">
        <v>42168</v>
      </c>
      <c r="C8310" t="s">
        <v>22499</v>
      </c>
      <c r="D8310">
        <v>2</v>
      </c>
      <c r="E8310" t="s">
        <v>22500</v>
      </c>
      <c r="F8310" t="s">
        <v>7054</v>
      </c>
      <c r="G8310" t="s">
        <v>4</v>
      </c>
      <c r="H8310" t="s">
        <v>22501</v>
      </c>
      <c r="I8310" s="2">
        <v>1840</v>
      </c>
      <c r="J8310" s="5"/>
      <c r="L8310" s="5"/>
      <c r="M8310" s="2">
        <f t="shared" si="129"/>
        <v>-277547.09999999683</v>
      </c>
      <c r="P8310"/>
    </row>
    <row r="8311" spans="1:16" hidden="1">
      <c r="A8311" t="s">
        <v>22561</v>
      </c>
      <c r="B8311" s="1">
        <v>42168</v>
      </c>
      <c r="C8311" t="s">
        <v>22576</v>
      </c>
      <c r="D8311">
        <v>1</v>
      </c>
      <c r="E8311" t="s">
        <v>22577</v>
      </c>
      <c r="F8311" t="s">
        <v>13565</v>
      </c>
      <c r="G8311" t="s">
        <v>4</v>
      </c>
      <c r="H8311" t="s">
        <v>22578</v>
      </c>
      <c r="I8311" s="2">
        <v>20000</v>
      </c>
      <c r="J8311" s="5"/>
      <c r="L8311" s="5"/>
      <c r="M8311" s="2">
        <f t="shared" si="129"/>
        <v>-257547.09999999683</v>
      </c>
      <c r="P8311"/>
    </row>
    <row r="8312" spans="1:16" hidden="1">
      <c r="A8312" t="s">
        <v>22589</v>
      </c>
      <c r="B8312" s="1">
        <v>42168</v>
      </c>
      <c r="C8312" t="s">
        <v>674</v>
      </c>
      <c r="D8312">
        <v>2</v>
      </c>
      <c r="E8312" t="s">
        <v>22603</v>
      </c>
      <c r="F8312" t="s">
        <v>13559</v>
      </c>
      <c r="G8312" t="s">
        <v>479</v>
      </c>
      <c r="H8312" t="s">
        <v>6755</v>
      </c>
      <c r="I8312" s="2">
        <v>618.05999999999995</v>
      </c>
      <c r="J8312" s="5"/>
      <c r="L8312" s="5"/>
      <c r="M8312" s="2">
        <f t="shared" si="129"/>
        <v>-256929.03999999684</v>
      </c>
      <c r="P8312"/>
    </row>
    <row r="8313" spans="1:16" hidden="1">
      <c r="A8313" t="s">
        <v>22613</v>
      </c>
      <c r="B8313" s="1">
        <v>42168</v>
      </c>
      <c r="C8313" t="s">
        <v>22624</v>
      </c>
      <c r="D8313">
        <v>2</v>
      </c>
      <c r="E8313" t="s">
        <v>22625</v>
      </c>
      <c r="F8313" t="s">
        <v>7054</v>
      </c>
      <c r="G8313" t="s">
        <v>4</v>
      </c>
      <c r="H8313" t="s">
        <v>4561</v>
      </c>
      <c r="I8313" s="2">
        <v>1840</v>
      </c>
      <c r="J8313" s="5"/>
      <c r="L8313" s="5"/>
      <c r="M8313" s="2">
        <f t="shared" si="129"/>
        <v>-255089.03999999684</v>
      </c>
      <c r="P8313"/>
    </row>
    <row r="8314" spans="1:16" hidden="1">
      <c r="A8314" t="s">
        <v>22636</v>
      </c>
      <c r="B8314" s="1">
        <v>42168</v>
      </c>
      <c r="C8314" t="s">
        <v>22651</v>
      </c>
      <c r="D8314">
        <v>2</v>
      </c>
      <c r="E8314" t="s">
        <v>22652</v>
      </c>
      <c r="F8314" t="s">
        <v>7054</v>
      </c>
      <c r="G8314" t="s">
        <v>4</v>
      </c>
      <c r="H8314" t="s">
        <v>22653</v>
      </c>
      <c r="I8314" s="2">
        <v>2990</v>
      </c>
      <c r="J8314" s="5"/>
      <c r="L8314" s="5"/>
      <c r="M8314" s="2">
        <f t="shared" si="129"/>
        <v>-252099.03999999684</v>
      </c>
      <c r="P8314"/>
    </row>
    <row r="8315" spans="1:16" hidden="1">
      <c r="A8315" t="s">
        <v>22664</v>
      </c>
      <c r="B8315" s="1">
        <v>42168</v>
      </c>
      <c r="C8315" t="s">
        <v>22672</v>
      </c>
      <c r="D8315">
        <v>2</v>
      </c>
      <c r="E8315" t="s">
        <v>22673</v>
      </c>
      <c r="F8315" t="s">
        <v>13559</v>
      </c>
      <c r="G8315" t="s">
        <v>313</v>
      </c>
      <c r="H8315" t="s">
        <v>4350</v>
      </c>
      <c r="J8315" s="5"/>
      <c r="K8315" s="2">
        <v>2255.64</v>
      </c>
      <c r="L8315" s="5"/>
      <c r="M8315" s="2">
        <f t="shared" si="129"/>
        <v>-254354.67999999685</v>
      </c>
      <c r="P8315"/>
    </row>
    <row r="8316" spans="1:16" hidden="1">
      <c r="A8316" t="s">
        <v>22664</v>
      </c>
      <c r="B8316" s="1">
        <v>42168</v>
      </c>
      <c r="C8316" t="s">
        <v>22672</v>
      </c>
      <c r="D8316">
        <v>2</v>
      </c>
      <c r="E8316" t="s">
        <v>22673</v>
      </c>
      <c r="F8316" t="s">
        <v>13559</v>
      </c>
      <c r="G8316" t="s">
        <v>313</v>
      </c>
      <c r="H8316" t="s">
        <v>4350</v>
      </c>
      <c r="I8316" s="2">
        <v>2255.64</v>
      </c>
      <c r="J8316" s="5"/>
      <c r="L8316" s="5"/>
      <c r="M8316" s="2">
        <f t="shared" si="129"/>
        <v>-252099.03999999684</v>
      </c>
      <c r="P8316"/>
    </row>
    <row r="8317" spans="1:16" hidden="1">
      <c r="A8317" t="s">
        <v>22691</v>
      </c>
      <c r="B8317" s="1">
        <v>42168</v>
      </c>
      <c r="C8317" t="s">
        <v>22699</v>
      </c>
      <c r="D8317">
        <v>2</v>
      </c>
      <c r="E8317" t="s">
        <v>22700</v>
      </c>
      <c r="F8317" t="s">
        <v>7054</v>
      </c>
      <c r="G8317" t="s">
        <v>4</v>
      </c>
      <c r="H8317" t="s">
        <v>3853</v>
      </c>
      <c r="I8317" s="2">
        <v>4100</v>
      </c>
      <c r="J8317" s="5"/>
      <c r="L8317" s="5"/>
      <c r="M8317" s="2">
        <f t="shared" si="129"/>
        <v>-247999.03999999684</v>
      </c>
      <c r="P8317"/>
    </row>
    <row r="8318" spans="1:16" hidden="1">
      <c r="A8318" t="s">
        <v>22713</v>
      </c>
      <c r="B8318" s="1">
        <v>42168</v>
      </c>
      <c r="C8318" t="s">
        <v>22720</v>
      </c>
      <c r="D8318">
        <v>2</v>
      </c>
      <c r="E8318" t="s">
        <v>22721</v>
      </c>
      <c r="F8318" t="s">
        <v>7054</v>
      </c>
      <c r="G8318" t="s">
        <v>4</v>
      </c>
      <c r="H8318" t="s">
        <v>10037</v>
      </c>
      <c r="I8318" s="2">
        <v>1025</v>
      </c>
      <c r="J8318" s="5"/>
      <c r="L8318" s="5"/>
      <c r="M8318" s="2">
        <f t="shared" si="129"/>
        <v>-246974.03999999684</v>
      </c>
      <c r="P8318"/>
    </row>
    <row r="8319" spans="1:16" hidden="1">
      <c r="A8319" t="s">
        <v>22735</v>
      </c>
      <c r="B8319" s="1">
        <v>42168</v>
      </c>
      <c r="C8319" t="s">
        <v>5029</v>
      </c>
      <c r="D8319">
        <v>2</v>
      </c>
      <c r="E8319" t="s">
        <v>22742</v>
      </c>
      <c r="F8319" t="s">
        <v>13559</v>
      </c>
      <c r="G8319" t="s">
        <v>479</v>
      </c>
      <c r="H8319" t="s">
        <v>4423</v>
      </c>
      <c r="J8319" s="5"/>
      <c r="K8319" s="2">
        <v>425.58</v>
      </c>
      <c r="L8319" s="5"/>
      <c r="M8319" s="2">
        <f t="shared" si="129"/>
        <v>-247399.61999999682</v>
      </c>
      <c r="P8319"/>
    </row>
    <row r="8320" spans="1:16" hidden="1">
      <c r="A8320" t="s">
        <v>22735</v>
      </c>
      <c r="B8320" s="1">
        <v>42168</v>
      </c>
      <c r="C8320" t="s">
        <v>5029</v>
      </c>
      <c r="D8320">
        <v>2</v>
      </c>
      <c r="E8320" t="s">
        <v>22742</v>
      </c>
      <c r="F8320" t="s">
        <v>13559</v>
      </c>
      <c r="G8320" t="s">
        <v>479</v>
      </c>
      <c r="H8320" t="s">
        <v>4423</v>
      </c>
      <c r="I8320" s="2">
        <v>425.58</v>
      </c>
      <c r="J8320" s="5"/>
      <c r="L8320" s="5"/>
      <c r="M8320" s="2">
        <f t="shared" si="129"/>
        <v>-246974.03999999684</v>
      </c>
      <c r="P8320"/>
    </row>
    <row r="8321" spans="1:16" hidden="1">
      <c r="A8321" t="s">
        <v>22756</v>
      </c>
      <c r="B8321" s="1">
        <v>42168</v>
      </c>
      <c r="C8321" t="s">
        <v>22764</v>
      </c>
      <c r="D8321">
        <v>2</v>
      </c>
      <c r="E8321" t="s">
        <v>22765</v>
      </c>
      <c r="F8321" t="s">
        <v>7054</v>
      </c>
      <c r="G8321" t="s">
        <v>4</v>
      </c>
      <c r="H8321" t="s">
        <v>4423</v>
      </c>
      <c r="I8321" s="2">
        <v>200.01</v>
      </c>
      <c r="J8321" s="5"/>
      <c r="L8321" s="5"/>
      <c r="M8321" s="2">
        <f t="shared" si="129"/>
        <v>-246774.02999999683</v>
      </c>
      <c r="P8321"/>
    </row>
    <row r="8322" spans="1:16" hidden="1">
      <c r="A8322" t="s">
        <v>22776</v>
      </c>
      <c r="B8322" s="1">
        <v>42168</v>
      </c>
      <c r="C8322" t="s">
        <v>674</v>
      </c>
      <c r="D8322">
        <v>2</v>
      </c>
      <c r="E8322" t="s">
        <v>22787</v>
      </c>
      <c r="F8322" t="s">
        <v>13559</v>
      </c>
      <c r="G8322" t="s">
        <v>479</v>
      </c>
      <c r="H8322" t="s">
        <v>1070</v>
      </c>
      <c r="J8322" s="5"/>
      <c r="K8322" s="2">
        <v>607.13</v>
      </c>
      <c r="L8322" s="5"/>
      <c r="M8322" s="2">
        <f t="shared" si="129"/>
        <v>-247381.15999999683</v>
      </c>
      <c r="P8322"/>
    </row>
    <row r="8323" spans="1:16" hidden="1">
      <c r="A8323" t="s">
        <v>22776</v>
      </c>
      <c r="B8323" s="1">
        <v>42168</v>
      </c>
      <c r="C8323" t="s">
        <v>674</v>
      </c>
      <c r="D8323">
        <v>2</v>
      </c>
      <c r="E8323" t="s">
        <v>22787</v>
      </c>
      <c r="F8323" t="s">
        <v>13559</v>
      </c>
      <c r="G8323" t="s">
        <v>479</v>
      </c>
      <c r="H8323" t="s">
        <v>1070</v>
      </c>
      <c r="I8323" s="2">
        <v>607.13</v>
      </c>
      <c r="J8323" s="5"/>
      <c r="L8323" s="5"/>
      <c r="M8323" s="2">
        <f t="shared" si="129"/>
        <v>-246774.02999999683</v>
      </c>
      <c r="P8323"/>
    </row>
    <row r="8324" spans="1:16" hidden="1">
      <c r="A8324" t="s">
        <v>22800</v>
      </c>
      <c r="B8324" s="1">
        <v>42168</v>
      </c>
      <c r="C8324" t="s">
        <v>22808</v>
      </c>
      <c r="D8324">
        <v>2</v>
      </c>
      <c r="E8324" t="s">
        <v>22809</v>
      </c>
      <c r="F8324" t="s">
        <v>7054</v>
      </c>
      <c r="G8324" t="s">
        <v>4</v>
      </c>
      <c r="H8324" t="s">
        <v>22810</v>
      </c>
      <c r="I8324" s="2">
        <v>4100</v>
      </c>
      <c r="J8324" s="5"/>
      <c r="L8324" s="5"/>
      <c r="M8324" s="2">
        <f t="shared" si="129"/>
        <v>-242674.02999999683</v>
      </c>
      <c r="P8324"/>
    </row>
    <row r="8325" spans="1:16" hidden="1">
      <c r="A8325" t="s">
        <v>22826</v>
      </c>
      <c r="B8325" s="1">
        <v>42168</v>
      </c>
      <c r="C8325" t="s">
        <v>1419</v>
      </c>
      <c r="D8325">
        <v>2</v>
      </c>
      <c r="E8325" t="s">
        <v>22836</v>
      </c>
      <c r="F8325" t="s">
        <v>13559</v>
      </c>
      <c r="G8325" t="s">
        <v>479</v>
      </c>
      <c r="H8325" t="s">
        <v>1804</v>
      </c>
      <c r="I8325" s="2">
        <v>762.06</v>
      </c>
      <c r="J8325" s="5"/>
      <c r="L8325" s="5"/>
      <c r="M8325" s="2">
        <f t="shared" si="129"/>
        <v>-241911.96999999683</v>
      </c>
      <c r="P8325"/>
    </row>
    <row r="8326" spans="1:16" hidden="1">
      <c r="A8326" t="s">
        <v>22849</v>
      </c>
      <c r="B8326" s="1">
        <v>42168</v>
      </c>
      <c r="C8326" t="s">
        <v>1419</v>
      </c>
      <c r="D8326">
        <v>2</v>
      </c>
      <c r="E8326" t="s">
        <v>22858</v>
      </c>
      <c r="F8326" t="s">
        <v>13559</v>
      </c>
      <c r="G8326" t="s">
        <v>479</v>
      </c>
      <c r="H8326" t="s">
        <v>1804</v>
      </c>
      <c r="I8326" s="2">
        <v>838.2</v>
      </c>
      <c r="J8326" s="5"/>
      <c r="L8326" s="5"/>
      <c r="M8326" s="2">
        <f t="shared" si="129"/>
        <v>-241073.76999999682</v>
      </c>
      <c r="P8326"/>
    </row>
    <row r="8327" spans="1:16" hidden="1">
      <c r="A8327" t="s">
        <v>22873</v>
      </c>
      <c r="B8327" s="1">
        <v>42168</v>
      </c>
      <c r="C8327" t="s">
        <v>22880</v>
      </c>
      <c r="D8327">
        <v>2</v>
      </c>
      <c r="E8327" t="s">
        <v>22881</v>
      </c>
      <c r="F8327" t="s">
        <v>7054</v>
      </c>
      <c r="G8327" t="s">
        <v>4</v>
      </c>
      <c r="H8327" t="s">
        <v>8059</v>
      </c>
      <c r="I8327" s="2">
        <v>1025</v>
      </c>
      <c r="J8327" s="5"/>
      <c r="L8327" s="5"/>
      <c r="M8327" s="2">
        <f t="shared" si="129"/>
        <v>-240048.76999999682</v>
      </c>
      <c r="P8327"/>
    </row>
    <row r="8328" spans="1:16" hidden="1">
      <c r="A8328" t="s">
        <v>22896</v>
      </c>
      <c r="B8328" s="1">
        <v>42168</v>
      </c>
      <c r="C8328" t="s">
        <v>5257</v>
      </c>
      <c r="D8328">
        <v>2</v>
      </c>
      <c r="E8328" t="s">
        <v>22905</v>
      </c>
      <c r="F8328" t="s">
        <v>7054</v>
      </c>
      <c r="G8328" t="s">
        <v>4</v>
      </c>
      <c r="H8328" t="s">
        <v>2977</v>
      </c>
      <c r="I8328" s="2">
        <v>1025</v>
      </c>
      <c r="J8328" s="5"/>
      <c r="L8328" s="5"/>
      <c r="M8328" s="2">
        <f t="shared" si="129"/>
        <v>-239023.76999999682</v>
      </c>
      <c r="P8328"/>
    </row>
    <row r="8329" spans="1:16" hidden="1">
      <c r="A8329" t="s">
        <v>22918</v>
      </c>
      <c r="B8329" s="1">
        <v>42168</v>
      </c>
      <c r="C8329" t="s">
        <v>22925</v>
      </c>
      <c r="D8329">
        <v>2</v>
      </c>
      <c r="E8329" t="s">
        <v>22926</v>
      </c>
      <c r="F8329" t="s">
        <v>7054</v>
      </c>
      <c r="G8329" t="s">
        <v>4</v>
      </c>
      <c r="H8329" t="s">
        <v>2977</v>
      </c>
      <c r="I8329" s="2">
        <v>2990</v>
      </c>
      <c r="J8329" s="5"/>
      <c r="L8329" s="5"/>
      <c r="M8329" s="2">
        <f t="shared" ref="M8329:M8392" si="130">+M8328+I8329-K8329</f>
        <v>-236033.76999999682</v>
      </c>
      <c r="P8329"/>
    </row>
    <row r="8330" spans="1:16" hidden="1">
      <c r="A8330" t="s">
        <v>22939</v>
      </c>
      <c r="B8330" s="1">
        <v>42168</v>
      </c>
      <c r="C8330" t="s">
        <v>5257</v>
      </c>
      <c r="D8330">
        <v>2</v>
      </c>
      <c r="E8330" t="s">
        <v>22948</v>
      </c>
      <c r="F8330" t="s">
        <v>7054</v>
      </c>
      <c r="G8330" t="s">
        <v>4</v>
      </c>
      <c r="H8330" t="s">
        <v>22949</v>
      </c>
      <c r="I8330" s="2">
        <v>1025</v>
      </c>
      <c r="J8330" s="5"/>
      <c r="L8330" s="5"/>
      <c r="M8330" s="2">
        <f t="shared" si="130"/>
        <v>-235008.76999999682</v>
      </c>
      <c r="P8330"/>
    </row>
    <row r="8331" spans="1:16" hidden="1">
      <c r="A8331" t="s">
        <v>22963</v>
      </c>
      <c r="B8331" s="1">
        <v>42168</v>
      </c>
      <c r="C8331" t="s">
        <v>22969</v>
      </c>
      <c r="D8331">
        <v>2</v>
      </c>
      <c r="E8331" t="s">
        <v>22970</v>
      </c>
      <c r="F8331" t="s">
        <v>7054</v>
      </c>
      <c r="G8331" t="s">
        <v>4</v>
      </c>
      <c r="H8331" t="s">
        <v>3468</v>
      </c>
      <c r="I8331" s="2">
        <v>1025</v>
      </c>
      <c r="J8331" s="5"/>
      <c r="L8331" s="5"/>
      <c r="M8331" s="2">
        <f t="shared" si="130"/>
        <v>-233983.76999999682</v>
      </c>
      <c r="P8331"/>
    </row>
    <row r="8332" spans="1:16" hidden="1">
      <c r="A8332" t="s">
        <v>22983</v>
      </c>
      <c r="B8332" s="1">
        <v>42168</v>
      </c>
      <c r="C8332" t="s">
        <v>22994</v>
      </c>
      <c r="D8332">
        <v>2</v>
      </c>
      <c r="E8332" t="s">
        <v>22995</v>
      </c>
      <c r="F8332" t="s">
        <v>7054</v>
      </c>
      <c r="G8332" t="s">
        <v>4</v>
      </c>
      <c r="H8332" t="s">
        <v>1187</v>
      </c>
      <c r="I8332" s="2">
        <v>1025</v>
      </c>
      <c r="J8332" s="5"/>
      <c r="L8332" s="5"/>
      <c r="M8332" s="2">
        <f t="shared" si="130"/>
        <v>-232958.76999999682</v>
      </c>
      <c r="P8332"/>
    </row>
    <row r="8333" spans="1:16" hidden="1">
      <c r="A8333" t="s">
        <v>23009</v>
      </c>
      <c r="B8333" s="1">
        <v>42168</v>
      </c>
      <c r="C8333" t="s">
        <v>23016</v>
      </c>
      <c r="D8333">
        <v>2</v>
      </c>
      <c r="E8333" t="s">
        <v>23017</v>
      </c>
      <c r="F8333" t="s">
        <v>7054</v>
      </c>
      <c r="G8333" t="s">
        <v>4</v>
      </c>
      <c r="H8333" t="s">
        <v>23018</v>
      </c>
      <c r="I8333" s="2">
        <v>1025</v>
      </c>
      <c r="J8333" s="5"/>
      <c r="L8333" s="5"/>
      <c r="M8333" s="2">
        <f t="shared" si="130"/>
        <v>-231933.76999999682</v>
      </c>
      <c r="P8333"/>
    </row>
    <row r="8334" spans="1:16" hidden="1">
      <c r="A8334" t="s">
        <v>23033</v>
      </c>
      <c r="B8334" s="1">
        <v>42168</v>
      </c>
      <c r="C8334" t="s">
        <v>23042</v>
      </c>
      <c r="D8334">
        <v>2</v>
      </c>
      <c r="E8334" t="s">
        <v>23043</v>
      </c>
      <c r="F8334" t="s">
        <v>7054</v>
      </c>
      <c r="G8334" t="s">
        <v>4</v>
      </c>
      <c r="H8334" t="s">
        <v>7464</v>
      </c>
      <c r="I8334" s="2">
        <v>1840</v>
      </c>
      <c r="J8334" s="5"/>
      <c r="L8334" s="5"/>
      <c r="M8334" s="2">
        <f t="shared" si="130"/>
        <v>-230093.76999999682</v>
      </c>
      <c r="P8334"/>
    </row>
    <row r="8335" spans="1:16" hidden="1">
      <c r="A8335" t="s">
        <v>23060</v>
      </c>
      <c r="B8335" s="1">
        <v>42168</v>
      </c>
      <c r="C8335" t="s">
        <v>23071</v>
      </c>
      <c r="D8335">
        <v>2</v>
      </c>
      <c r="E8335" t="s">
        <v>23072</v>
      </c>
      <c r="F8335" t="s">
        <v>7054</v>
      </c>
      <c r="G8335" t="s">
        <v>4</v>
      </c>
      <c r="H8335" t="s">
        <v>1471</v>
      </c>
      <c r="I8335" s="2">
        <v>1025</v>
      </c>
      <c r="J8335" s="5"/>
      <c r="L8335" s="5"/>
      <c r="M8335" s="2">
        <f t="shared" si="130"/>
        <v>-229068.76999999682</v>
      </c>
      <c r="P8335"/>
    </row>
    <row r="8336" spans="1:16" hidden="1">
      <c r="A8336" t="s">
        <v>23087</v>
      </c>
      <c r="B8336" s="1">
        <v>42168</v>
      </c>
      <c r="C8336" t="s">
        <v>23095</v>
      </c>
      <c r="D8336">
        <v>2</v>
      </c>
      <c r="E8336" t="s">
        <v>23096</v>
      </c>
      <c r="F8336" t="s">
        <v>7054</v>
      </c>
      <c r="G8336" t="s">
        <v>4</v>
      </c>
      <c r="H8336" t="s">
        <v>15273</v>
      </c>
      <c r="I8336" s="2">
        <v>450</v>
      </c>
      <c r="J8336" s="5"/>
      <c r="L8336" s="5"/>
      <c r="M8336" s="2">
        <f t="shared" si="130"/>
        <v>-228618.76999999682</v>
      </c>
      <c r="P8336"/>
    </row>
    <row r="8337" spans="1:16" hidden="1">
      <c r="A8337" t="s">
        <v>23110</v>
      </c>
      <c r="B8337" s="1">
        <v>42168</v>
      </c>
      <c r="C8337" t="s">
        <v>15710</v>
      </c>
      <c r="D8337">
        <v>1</v>
      </c>
      <c r="E8337" t="s">
        <v>23121</v>
      </c>
      <c r="F8337" t="s">
        <v>13565</v>
      </c>
      <c r="G8337" t="s">
        <v>4</v>
      </c>
      <c r="H8337" t="s">
        <v>23122</v>
      </c>
      <c r="I8337" s="2">
        <v>64620</v>
      </c>
      <c r="J8337" s="5"/>
      <c r="L8337" s="5"/>
      <c r="M8337" s="2">
        <f t="shared" si="130"/>
        <v>-163998.76999999682</v>
      </c>
      <c r="P8337"/>
    </row>
    <row r="8338" spans="1:16" hidden="1">
      <c r="A8338" t="s">
        <v>23135</v>
      </c>
      <c r="B8338" s="1">
        <v>42168</v>
      </c>
      <c r="C8338" t="s">
        <v>23144</v>
      </c>
      <c r="D8338">
        <v>2</v>
      </c>
      <c r="E8338" t="s">
        <v>23145</v>
      </c>
      <c r="F8338" t="s">
        <v>7054</v>
      </c>
      <c r="G8338" t="s">
        <v>4</v>
      </c>
      <c r="H8338" t="s">
        <v>17614</v>
      </c>
      <c r="I8338" s="2">
        <v>1025</v>
      </c>
      <c r="J8338" s="5"/>
      <c r="L8338" s="5"/>
      <c r="M8338" s="2">
        <f t="shared" si="130"/>
        <v>-162973.76999999682</v>
      </c>
      <c r="P8338"/>
    </row>
    <row r="8339" spans="1:16" hidden="1">
      <c r="A8339" t="s">
        <v>23161</v>
      </c>
      <c r="B8339" s="1">
        <v>42168</v>
      </c>
      <c r="C8339" t="s">
        <v>23169</v>
      </c>
      <c r="D8339">
        <v>2</v>
      </c>
      <c r="E8339" t="s">
        <v>23170</v>
      </c>
      <c r="F8339" t="s">
        <v>7054</v>
      </c>
      <c r="G8339" t="s">
        <v>4</v>
      </c>
      <c r="H8339" t="s">
        <v>1404</v>
      </c>
      <c r="I8339" s="2">
        <v>1025</v>
      </c>
      <c r="J8339" s="5"/>
      <c r="L8339" s="5"/>
      <c r="M8339" s="2">
        <f t="shared" si="130"/>
        <v>-161948.76999999682</v>
      </c>
      <c r="P8339"/>
    </row>
    <row r="8340" spans="1:16" hidden="1">
      <c r="A8340" t="s">
        <v>23182</v>
      </c>
      <c r="B8340" s="1">
        <v>42168</v>
      </c>
      <c r="C8340" t="s">
        <v>23189</v>
      </c>
      <c r="D8340">
        <v>2</v>
      </c>
      <c r="E8340" t="s">
        <v>23190</v>
      </c>
      <c r="F8340" t="s">
        <v>7054</v>
      </c>
      <c r="G8340" t="s">
        <v>4</v>
      </c>
      <c r="H8340" t="s">
        <v>1751</v>
      </c>
      <c r="I8340" s="2">
        <v>1025</v>
      </c>
      <c r="J8340" s="5"/>
      <c r="L8340" s="5"/>
      <c r="M8340" s="2">
        <f t="shared" si="130"/>
        <v>-160923.76999999682</v>
      </c>
      <c r="P8340"/>
    </row>
    <row r="8341" spans="1:16" hidden="1">
      <c r="A8341" t="s">
        <v>23203</v>
      </c>
      <c r="B8341" s="1">
        <v>42168</v>
      </c>
      <c r="C8341" t="s">
        <v>23211</v>
      </c>
      <c r="D8341">
        <v>2</v>
      </c>
      <c r="E8341" t="s">
        <v>23212</v>
      </c>
      <c r="F8341" t="s">
        <v>7054</v>
      </c>
      <c r="G8341" t="s">
        <v>4</v>
      </c>
      <c r="H8341" t="s">
        <v>23213</v>
      </c>
      <c r="I8341" s="2">
        <v>1025</v>
      </c>
      <c r="J8341" s="5"/>
      <c r="L8341" s="5"/>
      <c r="M8341" s="2">
        <f t="shared" si="130"/>
        <v>-159898.76999999682</v>
      </c>
      <c r="P8341"/>
    </row>
    <row r="8342" spans="1:16" hidden="1">
      <c r="A8342" t="s">
        <v>23229</v>
      </c>
      <c r="B8342" s="1">
        <v>42168</v>
      </c>
      <c r="C8342" t="s">
        <v>23235</v>
      </c>
      <c r="D8342">
        <v>2</v>
      </c>
      <c r="E8342" t="s">
        <v>23236</v>
      </c>
      <c r="F8342" t="s">
        <v>7054</v>
      </c>
      <c r="G8342" t="s">
        <v>4</v>
      </c>
      <c r="H8342" t="s">
        <v>23075</v>
      </c>
      <c r="I8342" s="2">
        <v>1025</v>
      </c>
      <c r="J8342" s="5"/>
      <c r="L8342" s="5"/>
      <c r="M8342" s="2">
        <f t="shared" si="130"/>
        <v>-158873.76999999682</v>
      </c>
      <c r="P8342"/>
    </row>
    <row r="8343" spans="1:16" hidden="1">
      <c r="A8343" t="s">
        <v>23251</v>
      </c>
      <c r="B8343" s="1">
        <v>42168</v>
      </c>
      <c r="C8343" t="s">
        <v>16737</v>
      </c>
      <c r="D8343">
        <v>1</v>
      </c>
      <c r="E8343" t="s">
        <v>23255</v>
      </c>
      <c r="F8343" t="s">
        <v>13565</v>
      </c>
      <c r="G8343" t="s">
        <v>4</v>
      </c>
      <c r="H8343" t="s">
        <v>1974</v>
      </c>
      <c r="I8343" s="2">
        <v>165000</v>
      </c>
      <c r="J8343" s="5"/>
      <c r="L8343" s="5"/>
      <c r="M8343" s="2">
        <f t="shared" si="130"/>
        <v>6126.2300000031828</v>
      </c>
      <c r="P8343"/>
    </row>
    <row r="8344" spans="1:16" hidden="1">
      <c r="A8344" t="s">
        <v>5357</v>
      </c>
      <c r="B8344" s="36">
        <v>42170</v>
      </c>
      <c r="C8344" s="35" t="s">
        <v>6</v>
      </c>
      <c r="D8344" s="35">
        <v>1</v>
      </c>
      <c r="E8344" s="35" t="s">
        <v>5362</v>
      </c>
      <c r="F8344" s="35" t="s">
        <v>29</v>
      </c>
      <c r="G8344" s="35" t="s">
        <v>4</v>
      </c>
      <c r="H8344" s="35" t="s">
        <v>71</v>
      </c>
      <c r="I8344" s="11">
        <v>650</v>
      </c>
      <c r="J8344" s="12"/>
      <c r="K8344" s="11"/>
      <c r="L8344" s="12"/>
      <c r="M8344" s="11">
        <f t="shared" si="130"/>
        <v>6776.2300000031828</v>
      </c>
      <c r="P8344"/>
    </row>
    <row r="8345" spans="1:16" hidden="1">
      <c r="A8345" t="s">
        <v>5458</v>
      </c>
      <c r="B8345" s="1">
        <v>42170</v>
      </c>
      <c r="C8345" t="s">
        <v>6</v>
      </c>
      <c r="D8345">
        <v>1</v>
      </c>
      <c r="E8345" t="s">
        <v>5362</v>
      </c>
      <c r="F8345" t="s">
        <v>29</v>
      </c>
      <c r="G8345" t="s">
        <v>4</v>
      </c>
      <c r="H8345" t="s">
        <v>5461</v>
      </c>
      <c r="J8345" s="5"/>
      <c r="K8345" s="2">
        <v>650</v>
      </c>
      <c r="L8345" s="5"/>
      <c r="M8345" s="2">
        <f t="shared" si="130"/>
        <v>6126.2300000031828</v>
      </c>
      <c r="P8345"/>
    </row>
    <row r="8346" spans="1:16" hidden="1">
      <c r="A8346" t="s">
        <v>5465</v>
      </c>
      <c r="B8346" s="1">
        <v>42170</v>
      </c>
      <c r="C8346" t="s">
        <v>6</v>
      </c>
      <c r="D8346">
        <v>1</v>
      </c>
      <c r="E8346" t="s">
        <v>5474</v>
      </c>
      <c r="F8346" t="s">
        <v>29</v>
      </c>
      <c r="G8346" t="s">
        <v>4</v>
      </c>
      <c r="H8346" t="s">
        <v>71</v>
      </c>
      <c r="I8346" s="2">
        <v>650</v>
      </c>
      <c r="J8346" s="5"/>
      <c r="L8346" s="5"/>
      <c r="M8346" s="2">
        <f t="shared" si="130"/>
        <v>6776.2300000031828</v>
      </c>
      <c r="P8346"/>
    </row>
    <row r="8347" spans="1:16" hidden="1">
      <c r="A8347" t="s">
        <v>5512</v>
      </c>
      <c r="B8347" s="1">
        <v>42170</v>
      </c>
      <c r="C8347" t="s">
        <v>6</v>
      </c>
      <c r="D8347">
        <v>1</v>
      </c>
      <c r="E8347" t="s">
        <v>5513</v>
      </c>
      <c r="F8347" t="s">
        <v>29</v>
      </c>
      <c r="G8347" t="s">
        <v>4</v>
      </c>
      <c r="H8347" t="s">
        <v>5514</v>
      </c>
      <c r="I8347" s="2">
        <v>11822.19</v>
      </c>
      <c r="J8347" s="5"/>
      <c r="L8347" s="5"/>
      <c r="M8347" s="2">
        <f t="shared" si="130"/>
        <v>18598.420000003185</v>
      </c>
      <c r="P8347"/>
    </row>
    <row r="8348" spans="1:16" hidden="1">
      <c r="A8348" t="s">
        <v>5532</v>
      </c>
      <c r="B8348" s="1">
        <v>42170</v>
      </c>
      <c r="C8348" t="s">
        <v>43</v>
      </c>
      <c r="D8348">
        <v>1</v>
      </c>
      <c r="E8348" t="s">
        <v>5533</v>
      </c>
      <c r="F8348" t="s">
        <v>13</v>
      </c>
      <c r="G8348" t="s">
        <v>4</v>
      </c>
      <c r="H8348" t="s">
        <v>256</v>
      </c>
      <c r="J8348" s="5"/>
      <c r="K8348" s="2">
        <v>3030</v>
      </c>
      <c r="L8348" s="5"/>
      <c r="M8348" s="2">
        <f t="shared" si="130"/>
        <v>15568.420000003185</v>
      </c>
      <c r="P8348"/>
    </row>
    <row r="8349" spans="1:16" hidden="1">
      <c r="A8349" t="s">
        <v>5534</v>
      </c>
      <c r="B8349" s="1">
        <v>42170</v>
      </c>
      <c r="C8349" t="s">
        <v>6</v>
      </c>
      <c r="D8349">
        <v>1</v>
      </c>
      <c r="E8349" t="s">
        <v>5535</v>
      </c>
      <c r="F8349" t="s">
        <v>29</v>
      </c>
      <c r="G8349" t="s">
        <v>4</v>
      </c>
      <c r="H8349" t="s">
        <v>1335</v>
      </c>
      <c r="I8349" s="2">
        <v>348</v>
      </c>
      <c r="J8349" s="5"/>
      <c r="L8349" s="5"/>
      <c r="M8349" s="2">
        <f t="shared" si="130"/>
        <v>15916.420000003185</v>
      </c>
      <c r="P8349"/>
    </row>
    <row r="8350" spans="1:16" hidden="1">
      <c r="A8350" t="s">
        <v>5552</v>
      </c>
      <c r="B8350" s="1">
        <v>42170</v>
      </c>
      <c r="C8350" t="s">
        <v>1</v>
      </c>
      <c r="D8350">
        <v>2</v>
      </c>
      <c r="E8350" t="s">
        <v>5555</v>
      </c>
      <c r="F8350" t="s">
        <v>3</v>
      </c>
      <c r="G8350" t="s">
        <v>4</v>
      </c>
      <c r="H8350" t="s">
        <v>5</v>
      </c>
      <c r="I8350" s="2">
        <v>70601.78</v>
      </c>
      <c r="J8350" s="5"/>
      <c r="L8350" s="5"/>
      <c r="M8350" s="2">
        <f t="shared" si="130"/>
        <v>86518.200000003184</v>
      </c>
      <c r="P8350"/>
    </row>
    <row r="8351" spans="1:16" hidden="1">
      <c r="A8351" t="s">
        <v>5558</v>
      </c>
      <c r="B8351" s="1">
        <v>42170</v>
      </c>
      <c r="C8351" t="s">
        <v>5317</v>
      </c>
      <c r="D8351">
        <v>1</v>
      </c>
      <c r="E8351" t="s">
        <v>5564</v>
      </c>
      <c r="F8351" t="s">
        <v>13</v>
      </c>
      <c r="G8351" t="s">
        <v>4</v>
      </c>
      <c r="H8351" t="s">
        <v>1027</v>
      </c>
      <c r="J8351" s="5"/>
      <c r="K8351" s="2">
        <v>70601.78</v>
      </c>
      <c r="L8351" s="5"/>
      <c r="M8351" s="2">
        <f t="shared" si="130"/>
        <v>15916.420000003185</v>
      </c>
      <c r="P8351"/>
    </row>
    <row r="8352" spans="1:16" hidden="1">
      <c r="A8352" t="s">
        <v>5575</v>
      </c>
      <c r="B8352" s="1">
        <v>42170</v>
      </c>
      <c r="C8352" t="s">
        <v>1</v>
      </c>
      <c r="D8352">
        <v>1</v>
      </c>
      <c r="E8352" t="s">
        <v>5583</v>
      </c>
      <c r="F8352" t="s">
        <v>16</v>
      </c>
      <c r="G8352" t="s">
        <v>4</v>
      </c>
      <c r="H8352" t="s">
        <v>3879</v>
      </c>
      <c r="J8352" s="5"/>
      <c r="K8352" s="2">
        <v>4018.73</v>
      </c>
      <c r="L8352" s="5"/>
      <c r="M8352" s="2">
        <f t="shared" si="130"/>
        <v>11897.690000003186</v>
      </c>
      <c r="P8352"/>
    </row>
    <row r="8353" spans="1:16" hidden="1">
      <c r="A8353" t="s">
        <v>5585</v>
      </c>
      <c r="B8353" s="1">
        <v>42170</v>
      </c>
      <c r="C8353" t="s">
        <v>1</v>
      </c>
      <c r="D8353">
        <v>1</v>
      </c>
      <c r="E8353" t="s">
        <v>5587</v>
      </c>
      <c r="F8353" t="s">
        <v>228</v>
      </c>
      <c r="G8353" t="s">
        <v>4</v>
      </c>
      <c r="H8353" t="s">
        <v>267</v>
      </c>
      <c r="J8353" s="5"/>
      <c r="K8353" s="2">
        <v>8331</v>
      </c>
      <c r="L8353" s="5"/>
      <c r="M8353" s="2">
        <f t="shared" si="130"/>
        <v>3566.6900000031856</v>
      </c>
      <c r="P8353"/>
    </row>
    <row r="8354" spans="1:16" hidden="1">
      <c r="A8354" t="s">
        <v>5588</v>
      </c>
      <c r="B8354" s="1">
        <v>42170</v>
      </c>
      <c r="C8354" t="s">
        <v>195</v>
      </c>
      <c r="D8354">
        <v>1</v>
      </c>
      <c r="E8354" t="s">
        <v>5598</v>
      </c>
      <c r="F8354" t="s">
        <v>13</v>
      </c>
      <c r="G8354" t="s">
        <v>4</v>
      </c>
      <c r="H8354" t="s">
        <v>195</v>
      </c>
      <c r="J8354" s="5"/>
      <c r="K8354" s="2">
        <v>6163</v>
      </c>
      <c r="L8354" s="5"/>
      <c r="M8354" s="2">
        <f t="shared" si="130"/>
        <v>-2596.3099999968144</v>
      </c>
      <c r="P8354"/>
    </row>
    <row r="8355" spans="1:16" hidden="1">
      <c r="A8355" t="s">
        <v>5599</v>
      </c>
      <c r="B8355" s="1">
        <v>42170</v>
      </c>
      <c r="C8355" t="s">
        <v>18</v>
      </c>
      <c r="D8355">
        <v>1</v>
      </c>
      <c r="E8355" t="s">
        <v>5604</v>
      </c>
      <c r="F8355" t="s">
        <v>13</v>
      </c>
      <c r="G8355" t="s">
        <v>4</v>
      </c>
      <c r="H8355" t="s">
        <v>326</v>
      </c>
      <c r="J8355" s="5"/>
      <c r="K8355" s="2">
        <v>20840.05</v>
      </c>
      <c r="L8355" s="5"/>
      <c r="M8355" s="2">
        <f t="shared" si="130"/>
        <v>-23436.359999996814</v>
      </c>
      <c r="P8355"/>
    </row>
    <row r="8356" spans="1:16" hidden="1">
      <c r="A8356" t="s">
        <v>5632</v>
      </c>
      <c r="B8356" s="1">
        <v>42170</v>
      </c>
      <c r="C8356" t="s">
        <v>11</v>
      </c>
      <c r="D8356">
        <v>1</v>
      </c>
      <c r="E8356" t="s">
        <v>5637</v>
      </c>
      <c r="F8356" t="s">
        <v>16</v>
      </c>
      <c r="G8356" t="s">
        <v>20</v>
      </c>
      <c r="H8356" t="s">
        <v>5638</v>
      </c>
      <c r="J8356" s="5"/>
      <c r="K8356" s="2">
        <v>1025</v>
      </c>
      <c r="L8356" s="5"/>
      <c r="M8356" s="2">
        <f t="shared" si="130"/>
        <v>-24461.359999996814</v>
      </c>
      <c r="P8356"/>
    </row>
    <row r="8357" spans="1:16" hidden="1">
      <c r="A8357" t="s">
        <v>5655</v>
      </c>
      <c r="B8357" s="1">
        <v>42170</v>
      </c>
      <c r="C8357" t="s">
        <v>11</v>
      </c>
      <c r="D8357">
        <v>1</v>
      </c>
      <c r="E8357" t="s">
        <v>5657</v>
      </c>
      <c r="F8357" t="s">
        <v>13</v>
      </c>
      <c r="G8357" t="s">
        <v>20</v>
      </c>
      <c r="J8357" s="5"/>
      <c r="K8357" s="2">
        <v>3030</v>
      </c>
      <c r="L8357" s="5"/>
      <c r="M8357" s="2">
        <f t="shared" si="130"/>
        <v>-27491.359999996814</v>
      </c>
      <c r="P8357"/>
    </row>
    <row r="8358" spans="1:16" hidden="1">
      <c r="A8358" t="s">
        <v>5658</v>
      </c>
      <c r="B8358" s="1">
        <v>42170</v>
      </c>
      <c r="C8358" t="s">
        <v>1</v>
      </c>
      <c r="D8358">
        <v>1</v>
      </c>
      <c r="E8358" t="s">
        <v>5663</v>
      </c>
      <c r="F8358" t="s">
        <v>228</v>
      </c>
      <c r="G8358" t="s">
        <v>20</v>
      </c>
      <c r="H8358" t="s">
        <v>5664</v>
      </c>
      <c r="J8358" s="5"/>
      <c r="K8358" s="2">
        <v>138000</v>
      </c>
      <c r="L8358" s="5"/>
      <c r="M8358" s="2">
        <f t="shared" si="130"/>
        <v>-165491.35999999681</v>
      </c>
      <c r="P8358"/>
    </row>
    <row r="8359" spans="1:16" hidden="1">
      <c r="A8359" t="s">
        <v>5680</v>
      </c>
      <c r="B8359" s="1">
        <v>42170</v>
      </c>
      <c r="C8359" t="s">
        <v>1</v>
      </c>
      <c r="D8359">
        <v>1</v>
      </c>
      <c r="E8359" t="s">
        <v>5686</v>
      </c>
      <c r="F8359" t="s">
        <v>16</v>
      </c>
      <c r="G8359" t="s">
        <v>20</v>
      </c>
      <c r="H8359" t="s">
        <v>5687</v>
      </c>
      <c r="J8359" s="5"/>
      <c r="K8359" s="2">
        <v>156100</v>
      </c>
      <c r="L8359" s="5"/>
      <c r="M8359" s="2">
        <f t="shared" si="130"/>
        <v>-321591.35999999684</v>
      </c>
      <c r="P8359"/>
    </row>
    <row r="8360" spans="1:16" hidden="1">
      <c r="A8360" t="s">
        <v>5691</v>
      </c>
      <c r="B8360" s="1">
        <v>42170</v>
      </c>
      <c r="C8360" t="s">
        <v>5693</v>
      </c>
      <c r="D8360">
        <v>1</v>
      </c>
      <c r="E8360" t="s">
        <v>5694</v>
      </c>
      <c r="F8360" t="s">
        <v>29</v>
      </c>
      <c r="G8360" t="s">
        <v>20</v>
      </c>
      <c r="H8360" t="s">
        <v>5695</v>
      </c>
      <c r="I8360" s="2">
        <v>1650</v>
      </c>
      <c r="J8360" s="5"/>
      <c r="L8360" s="5"/>
      <c r="M8360" s="2">
        <f t="shared" si="130"/>
        <v>-319941.35999999684</v>
      </c>
      <c r="P8360"/>
    </row>
    <row r="8361" spans="1:16" hidden="1">
      <c r="A8361" t="s">
        <v>5696</v>
      </c>
      <c r="B8361" s="1">
        <v>42170</v>
      </c>
      <c r="C8361" t="s">
        <v>43</v>
      </c>
      <c r="D8361">
        <v>1</v>
      </c>
      <c r="E8361" t="s">
        <v>5701</v>
      </c>
      <c r="F8361" t="s">
        <v>1439</v>
      </c>
      <c r="G8361" t="s">
        <v>20</v>
      </c>
      <c r="H8361" t="s">
        <v>5702</v>
      </c>
      <c r="J8361" s="5"/>
      <c r="K8361" s="2">
        <v>2990</v>
      </c>
      <c r="L8361" s="5"/>
      <c r="M8361" s="2">
        <f t="shared" si="130"/>
        <v>-322931.35999999684</v>
      </c>
      <c r="P8361"/>
    </row>
    <row r="8362" spans="1:16" hidden="1">
      <c r="A8362" t="s">
        <v>5705</v>
      </c>
      <c r="B8362" s="1">
        <v>42170</v>
      </c>
      <c r="C8362" t="s">
        <v>43</v>
      </c>
      <c r="D8362">
        <v>1</v>
      </c>
      <c r="E8362" t="s">
        <v>5711</v>
      </c>
      <c r="F8362" t="s">
        <v>228</v>
      </c>
      <c r="G8362" t="s">
        <v>20</v>
      </c>
      <c r="H8362" t="s">
        <v>5712</v>
      </c>
      <c r="J8362" s="5"/>
      <c r="K8362" s="2">
        <v>3940</v>
      </c>
      <c r="L8362" s="5"/>
      <c r="M8362" s="2">
        <f t="shared" si="130"/>
        <v>-326871.35999999684</v>
      </c>
      <c r="P8362"/>
    </row>
    <row r="8363" spans="1:16" hidden="1">
      <c r="A8363" t="s">
        <v>5713</v>
      </c>
      <c r="B8363" s="1">
        <v>42170</v>
      </c>
      <c r="C8363" t="s">
        <v>679</v>
      </c>
      <c r="D8363">
        <v>2</v>
      </c>
      <c r="E8363" t="s">
        <v>5715</v>
      </c>
      <c r="F8363" t="s">
        <v>78</v>
      </c>
      <c r="G8363" t="s">
        <v>20</v>
      </c>
      <c r="H8363" t="s">
        <v>519</v>
      </c>
      <c r="J8363" s="5"/>
      <c r="K8363" s="2">
        <v>4100</v>
      </c>
      <c r="L8363" s="5"/>
      <c r="M8363" s="2">
        <f t="shared" si="130"/>
        <v>-330971.35999999684</v>
      </c>
      <c r="P8363"/>
    </row>
    <row r="8364" spans="1:16" hidden="1">
      <c r="A8364" t="s">
        <v>5717</v>
      </c>
      <c r="B8364" s="1">
        <v>42170</v>
      </c>
      <c r="C8364" t="s">
        <v>5721</v>
      </c>
      <c r="D8364">
        <v>2</v>
      </c>
      <c r="E8364" t="s">
        <v>5722</v>
      </c>
      <c r="F8364" t="s">
        <v>78</v>
      </c>
      <c r="G8364" t="s">
        <v>20</v>
      </c>
      <c r="H8364" t="s">
        <v>519</v>
      </c>
      <c r="J8364" s="5"/>
      <c r="K8364" s="2">
        <v>3940</v>
      </c>
      <c r="L8364" s="5"/>
      <c r="M8364" s="2">
        <f t="shared" si="130"/>
        <v>-334911.35999999684</v>
      </c>
      <c r="P8364"/>
    </row>
    <row r="8365" spans="1:16" hidden="1">
      <c r="A8365" t="s">
        <v>5724</v>
      </c>
      <c r="B8365" s="1">
        <v>42170</v>
      </c>
      <c r="C8365" t="s">
        <v>5729</v>
      </c>
      <c r="D8365">
        <v>2</v>
      </c>
      <c r="E8365" t="s">
        <v>5730</v>
      </c>
      <c r="F8365" t="s">
        <v>78</v>
      </c>
      <c r="G8365" t="s">
        <v>20</v>
      </c>
      <c r="H8365" t="s">
        <v>519</v>
      </c>
      <c r="J8365" s="5"/>
      <c r="K8365" s="2">
        <v>10502.44</v>
      </c>
      <c r="L8365" s="5"/>
      <c r="M8365" s="2">
        <f t="shared" si="130"/>
        <v>-345413.79999999685</v>
      </c>
      <c r="P8365"/>
    </row>
    <row r="8366" spans="1:16" hidden="1">
      <c r="A8366" t="s">
        <v>5731</v>
      </c>
      <c r="B8366" s="1">
        <v>42170</v>
      </c>
      <c r="C8366" t="s">
        <v>18</v>
      </c>
      <c r="D8366">
        <v>1</v>
      </c>
      <c r="E8366" t="s">
        <v>5732</v>
      </c>
      <c r="F8366" t="s">
        <v>13</v>
      </c>
      <c r="G8366" t="s">
        <v>20</v>
      </c>
      <c r="H8366" t="s">
        <v>326</v>
      </c>
      <c r="J8366" s="5"/>
      <c r="K8366" s="2">
        <v>1284.53</v>
      </c>
      <c r="L8366" s="5"/>
      <c r="M8366" s="2">
        <f t="shared" si="130"/>
        <v>-346698.32999999687</v>
      </c>
      <c r="P8366"/>
    </row>
    <row r="8367" spans="1:16" hidden="1">
      <c r="A8367" t="s">
        <v>5734</v>
      </c>
      <c r="B8367" s="1">
        <v>42170</v>
      </c>
      <c r="C8367" t="s">
        <v>195</v>
      </c>
      <c r="D8367">
        <v>1</v>
      </c>
      <c r="E8367" t="s">
        <v>5738</v>
      </c>
      <c r="F8367" t="s">
        <v>13</v>
      </c>
      <c r="G8367" t="s">
        <v>20</v>
      </c>
      <c r="H8367" t="s">
        <v>195</v>
      </c>
      <c r="J8367" s="5"/>
      <c r="K8367" s="2">
        <v>1840</v>
      </c>
      <c r="L8367" s="5"/>
      <c r="M8367" s="2">
        <f t="shared" si="130"/>
        <v>-348538.32999999687</v>
      </c>
      <c r="P8367"/>
    </row>
    <row r="8368" spans="1:16" hidden="1">
      <c r="A8368" t="s">
        <v>5740</v>
      </c>
      <c r="B8368" s="1">
        <v>42170</v>
      </c>
      <c r="C8368" t="s">
        <v>200</v>
      </c>
      <c r="D8368">
        <v>1</v>
      </c>
      <c r="E8368" t="s">
        <v>5743</v>
      </c>
      <c r="F8368" t="s">
        <v>16</v>
      </c>
      <c r="G8368" t="s">
        <v>20</v>
      </c>
      <c r="H8368" t="s">
        <v>200</v>
      </c>
      <c r="J8368" s="5"/>
      <c r="K8368" s="2">
        <v>4780.01</v>
      </c>
      <c r="L8368" s="5"/>
      <c r="M8368" s="2">
        <f t="shared" si="130"/>
        <v>-353318.33999999688</v>
      </c>
      <c r="P8368"/>
    </row>
    <row r="8369" spans="1:16" hidden="1">
      <c r="A8369" t="s">
        <v>23273</v>
      </c>
      <c r="B8369" s="1">
        <v>42170</v>
      </c>
      <c r="C8369" t="s">
        <v>1802</v>
      </c>
      <c r="D8369">
        <v>2</v>
      </c>
      <c r="E8369" t="s">
        <v>23288</v>
      </c>
      <c r="F8369" t="s">
        <v>13559</v>
      </c>
      <c r="G8369" t="s">
        <v>479</v>
      </c>
      <c r="H8369" t="s">
        <v>19939</v>
      </c>
      <c r="I8369" s="2">
        <v>1368.31</v>
      </c>
      <c r="J8369" s="5"/>
      <c r="L8369" s="5"/>
      <c r="M8369" s="2">
        <f t="shared" si="130"/>
        <v>-351950.02999999688</v>
      </c>
      <c r="P8369"/>
    </row>
    <row r="8370" spans="1:16" hidden="1">
      <c r="A8370" t="s">
        <v>23292</v>
      </c>
      <c r="B8370" s="1">
        <v>42170</v>
      </c>
      <c r="C8370" t="s">
        <v>6</v>
      </c>
      <c r="D8370">
        <v>1</v>
      </c>
      <c r="E8370" t="s">
        <v>23306</v>
      </c>
      <c r="F8370" t="s">
        <v>13565</v>
      </c>
      <c r="G8370" t="s">
        <v>4</v>
      </c>
      <c r="H8370" t="s">
        <v>23307</v>
      </c>
      <c r="I8370" s="2">
        <v>4000</v>
      </c>
      <c r="J8370" s="5"/>
      <c r="L8370" s="5"/>
      <c r="M8370" s="2">
        <f t="shared" si="130"/>
        <v>-347950.02999999688</v>
      </c>
      <c r="P8370"/>
    </row>
    <row r="8371" spans="1:16" hidden="1">
      <c r="A8371" t="s">
        <v>23314</v>
      </c>
      <c r="B8371" s="1">
        <v>42170</v>
      </c>
      <c r="C8371" t="s">
        <v>23328</v>
      </c>
      <c r="D8371">
        <v>1</v>
      </c>
      <c r="E8371" t="s">
        <v>23329</v>
      </c>
      <c r="F8371" t="s">
        <v>13565</v>
      </c>
      <c r="G8371" t="s">
        <v>4</v>
      </c>
      <c r="H8371" t="s">
        <v>23330</v>
      </c>
      <c r="I8371" s="2">
        <v>4000</v>
      </c>
      <c r="J8371" s="5"/>
      <c r="L8371" s="5"/>
      <c r="M8371" s="2">
        <f t="shared" si="130"/>
        <v>-343950.02999999688</v>
      </c>
      <c r="P8371"/>
    </row>
    <row r="8372" spans="1:16" hidden="1">
      <c r="A8372" t="s">
        <v>23338</v>
      </c>
      <c r="B8372" s="1">
        <v>42170</v>
      </c>
      <c r="C8372" t="s">
        <v>6</v>
      </c>
      <c r="D8372">
        <v>1</v>
      </c>
      <c r="E8372" t="s">
        <v>23306</v>
      </c>
      <c r="F8372" t="s">
        <v>13565</v>
      </c>
      <c r="G8372" t="s">
        <v>4</v>
      </c>
      <c r="H8372" t="s">
        <v>23350</v>
      </c>
      <c r="J8372" s="5"/>
      <c r="K8372" s="2">
        <v>4000</v>
      </c>
      <c r="L8372" s="5"/>
      <c r="M8372" s="2">
        <f t="shared" si="130"/>
        <v>-347950.02999999688</v>
      </c>
      <c r="P8372"/>
    </row>
    <row r="8373" spans="1:16" hidden="1">
      <c r="A8373" t="s">
        <v>23357</v>
      </c>
      <c r="B8373" s="1">
        <v>42170</v>
      </c>
      <c r="C8373" t="s">
        <v>5721</v>
      </c>
      <c r="D8373">
        <v>2</v>
      </c>
      <c r="E8373" t="s">
        <v>23371</v>
      </c>
      <c r="F8373" t="s">
        <v>7054</v>
      </c>
      <c r="G8373" t="s">
        <v>4</v>
      </c>
      <c r="H8373" t="s">
        <v>519</v>
      </c>
      <c r="I8373" s="2">
        <v>3940</v>
      </c>
      <c r="J8373" s="5"/>
      <c r="L8373" s="5"/>
      <c r="M8373" s="2">
        <f t="shared" si="130"/>
        <v>-344010.02999999688</v>
      </c>
      <c r="P8373"/>
    </row>
    <row r="8374" spans="1:16" hidden="1">
      <c r="A8374" t="s">
        <v>23376</v>
      </c>
      <c r="B8374" s="1">
        <v>42170</v>
      </c>
      <c r="C8374" t="s">
        <v>679</v>
      </c>
      <c r="D8374">
        <v>2</v>
      </c>
      <c r="E8374" t="s">
        <v>23389</v>
      </c>
      <c r="F8374" t="s">
        <v>7054</v>
      </c>
      <c r="G8374" t="s">
        <v>4</v>
      </c>
      <c r="H8374" t="s">
        <v>519</v>
      </c>
      <c r="I8374" s="2">
        <v>4100</v>
      </c>
      <c r="J8374" s="5"/>
      <c r="L8374" s="5"/>
      <c r="M8374" s="2">
        <f t="shared" si="130"/>
        <v>-339910.02999999688</v>
      </c>
      <c r="P8374"/>
    </row>
    <row r="8375" spans="1:16" hidden="1">
      <c r="A8375" t="s">
        <v>23396</v>
      </c>
      <c r="B8375" s="1">
        <v>42170</v>
      </c>
      <c r="C8375" t="s">
        <v>13111</v>
      </c>
      <c r="D8375">
        <v>2</v>
      </c>
      <c r="E8375" t="s">
        <v>23408</v>
      </c>
      <c r="F8375" t="s">
        <v>13559</v>
      </c>
      <c r="G8375" t="s">
        <v>479</v>
      </c>
      <c r="H8375" t="s">
        <v>1789</v>
      </c>
      <c r="J8375" s="5"/>
      <c r="K8375" s="2">
        <v>782.98</v>
      </c>
      <c r="L8375" s="5"/>
      <c r="M8375" s="2">
        <f t="shared" si="130"/>
        <v>-340693.00999999687</v>
      </c>
      <c r="P8375"/>
    </row>
    <row r="8376" spans="1:16" hidden="1">
      <c r="A8376" t="s">
        <v>23396</v>
      </c>
      <c r="B8376" s="1">
        <v>42170</v>
      </c>
      <c r="C8376" t="s">
        <v>13111</v>
      </c>
      <c r="D8376">
        <v>2</v>
      </c>
      <c r="E8376" t="s">
        <v>23408</v>
      </c>
      <c r="F8376" t="s">
        <v>13559</v>
      </c>
      <c r="G8376" t="s">
        <v>479</v>
      </c>
      <c r="H8376" t="s">
        <v>1789</v>
      </c>
      <c r="I8376" s="2">
        <v>782.98</v>
      </c>
      <c r="J8376" s="5"/>
      <c r="L8376" s="5"/>
      <c r="M8376" s="2">
        <f t="shared" si="130"/>
        <v>-339910.02999999688</v>
      </c>
      <c r="P8376"/>
    </row>
    <row r="8377" spans="1:16" hidden="1">
      <c r="A8377" t="s">
        <v>23414</v>
      </c>
      <c r="B8377" s="1">
        <v>42170</v>
      </c>
      <c r="C8377" t="s">
        <v>674</v>
      </c>
      <c r="D8377">
        <v>2</v>
      </c>
      <c r="E8377" t="s">
        <v>23425</v>
      </c>
      <c r="F8377" t="s">
        <v>13559</v>
      </c>
      <c r="G8377" t="s">
        <v>479</v>
      </c>
      <c r="H8377" t="s">
        <v>2049</v>
      </c>
      <c r="J8377" s="5"/>
      <c r="K8377" s="2">
        <v>3280.57</v>
      </c>
      <c r="L8377" s="5"/>
      <c r="M8377" s="2">
        <f t="shared" si="130"/>
        <v>-343190.59999999689</v>
      </c>
      <c r="P8377"/>
    </row>
    <row r="8378" spans="1:16" hidden="1">
      <c r="A8378" t="s">
        <v>23414</v>
      </c>
      <c r="B8378" s="1">
        <v>42170</v>
      </c>
      <c r="C8378" t="s">
        <v>674</v>
      </c>
      <c r="D8378">
        <v>2</v>
      </c>
      <c r="E8378" t="s">
        <v>23425</v>
      </c>
      <c r="F8378" t="s">
        <v>13559</v>
      </c>
      <c r="G8378" t="s">
        <v>479</v>
      </c>
      <c r="H8378" t="s">
        <v>2049</v>
      </c>
      <c r="I8378" s="2">
        <v>3280.57</v>
      </c>
      <c r="J8378" s="5"/>
      <c r="L8378" s="5"/>
      <c r="M8378" s="2">
        <f t="shared" si="130"/>
        <v>-339910.02999999688</v>
      </c>
      <c r="P8378"/>
    </row>
    <row r="8379" spans="1:16" hidden="1">
      <c r="A8379" t="s">
        <v>23433</v>
      </c>
      <c r="B8379" s="1">
        <v>42170</v>
      </c>
      <c r="C8379" t="s">
        <v>5029</v>
      </c>
      <c r="D8379">
        <v>2</v>
      </c>
      <c r="E8379" t="s">
        <v>23441</v>
      </c>
      <c r="F8379" t="s">
        <v>13559</v>
      </c>
      <c r="G8379" t="s">
        <v>479</v>
      </c>
      <c r="H8379" t="s">
        <v>412</v>
      </c>
      <c r="J8379" s="5"/>
      <c r="K8379" s="2">
        <v>1412.58</v>
      </c>
      <c r="L8379" s="5"/>
      <c r="M8379" s="2">
        <f t="shared" si="130"/>
        <v>-341322.6099999969</v>
      </c>
      <c r="P8379"/>
    </row>
    <row r="8380" spans="1:16" hidden="1">
      <c r="A8380" t="s">
        <v>23433</v>
      </c>
      <c r="B8380" s="1">
        <v>42170</v>
      </c>
      <c r="C8380" t="s">
        <v>5029</v>
      </c>
      <c r="D8380">
        <v>2</v>
      </c>
      <c r="E8380" t="s">
        <v>23441</v>
      </c>
      <c r="F8380" t="s">
        <v>13559</v>
      </c>
      <c r="G8380" t="s">
        <v>479</v>
      </c>
      <c r="H8380" t="s">
        <v>412</v>
      </c>
      <c r="I8380" s="2">
        <v>1412.58</v>
      </c>
      <c r="J8380" s="5"/>
      <c r="L8380" s="5"/>
      <c r="M8380" s="2">
        <f t="shared" si="130"/>
        <v>-339910.02999999688</v>
      </c>
      <c r="P8380"/>
    </row>
    <row r="8381" spans="1:16" hidden="1">
      <c r="A8381" t="s">
        <v>23448</v>
      </c>
      <c r="B8381" s="1">
        <v>42170</v>
      </c>
      <c r="C8381" t="s">
        <v>1802</v>
      </c>
      <c r="D8381">
        <v>2</v>
      </c>
      <c r="E8381" t="s">
        <v>23460</v>
      </c>
      <c r="F8381" t="s">
        <v>13559</v>
      </c>
      <c r="G8381" t="s">
        <v>479</v>
      </c>
      <c r="H8381" t="s">
        <v>2340</v>
      </c>
      <c r="J8381" s="5"/>
      <c r="K8381" s="2">
        <v>269.31</v>
      </c>
      <c r="L8381" s="5"/>
      <c r="M8381" s="2">
        <f t="shared" si="130"/>
        <v>-340179.33999999688</v>
      </c>
      <c r="P8381"/>
    </row>
    <row r="8382" spans="1:16" hidden="1">
      <c r="A8382" t="s">
        <v>23448</v>
      </c>
      <c r="B8382" s="1">
        <v>42170</v>
      </c>
      <c r="C8382" t="s">
        <v>1802</v>
      </c>
      <c r="D8382">
        <v>2</v>
      </c>
      <c r="E8382" t="s">
        <v>23460</v>
      </c>
      <c r="F8382" t="s">
        <v>13559</v>
      </c>
      <c r="G8382" t="s">
        <v>479</v>
      </c>
      <c r="H8382" t="s">
        <v>2340</v>
      </c>
      <c r="I8382" s="2">
        <v>269.31</v>
      </c>
      <c r="J8382" s="5"/>
      <c r="L8382" s="5"/>
      <c r="M8382" s="2">
        <f t="shared" si="130"/>
        <v>-339910.02999999688</v>
      </c>
      <c r="P8382"/>
    </row>
    <row r="8383" spans="1:16" hidden="1">
      <c r="A8383" t="s">
        <v>23470</v>
      </c>
      <c r="B8383" s="1">
        <v>42170</v>
      </c>
      <c r="C8383" t="s">
        <v>674</v>
      </c>
      <c r="D8383">
        <v>2</v>
      </c>
      <c r="E8383" t="s">
        <v>23485</v>
      </c>
      <c r="F8383" t="s">
        <v>13559</v>
      </c>
      <c r="G8383" t="s">
        <v>479</v>
      </c>
      <c r="H8383" t="s">
        <v>2387</v>
      </c>
      <c r="J8383" s="5"/>
      <c r="K8383" s="2">
        <v>631.88</v>
      </c>
      <c r="L8383" s="5"/>
      <c r="M8383" s="2">
        <f t="shared" si="130"/>
        <v>-340541.90999999689</v>
      </c>
      <c r="P8383"/>
    </row>
    <row r="8384" spans="1:16" hidden="1">
      <c r="A8384" t="s">
        <v>23470</v>
      </c>
      <c r="B8384" s="1">
        <v>42170</v>
      </c>
      <c r="C8384" t="s">
        <v>674</v>
      </c>
      <c r="D8384">
        <v>2</v>
      </c>
      <c r="E8384" t="s">
        <v>23485</v>
      </c>
      <c r="F8384" t="s">
        <v>13559</v>
      </c>
      <c r="G8384" t="s">
        <v>479</v>
      </c>
      <c r="H8384" t="s">
        <v>2387</v>
      </c>
      <c r="I8384" s="2">
        <v>631.88</v>
      </c>
      <c r="J8384" s="5"/>
      <c r="L8384" s="5"/>
      <c r="M8384" s="2">
        <f t="shared" si="130"/>
        <v>-339910.02999999688</v>
      </c>
      <c r="P8384"/>
    </row>
    <row r="8385" spans="1:16" hidden="1">
      <c r="A8385" t="s">
        <v>23496</v>
      </c>
      <c r="B8385" s="1">
        <v>42170</v>
      </c>
      <c r="C8385" t="s">
        <v>23510</v>
      </c>
      <c r="D8385">
        <v>2</v>
      </c>
      <c r="E8385" t="s">
        <v>23511</v>
      </c>
      <c r="F8385" t="s">
        <v>7054</v>
      </c>
      <c r="G8385" t="s">
        <v>4</v>
      </c>
      <c r="H8385" t="s">
        <v>23512</v>
      </c>
      <c r="I8385" s="2">
        <v>1840</v>
      </c>
      <c r="J8385" s="5"/>
      <c r="L8385" s="5"/>
      <c r="M8385" s="2">
        <f t="shared" si="130"/>
        <v>-338070.02999999688</v>
      </c>
      <c r="P8385"/>
    </row>
    <row r="8386" spans="1:16" hidden="1">
      <c r="A8386" t="s">
        <v>23518</v>
      </c>
      <c r="B8386" s="1">
        <v>42170</v>
      </c>
      <c r="C8386" t="s">
        <v>1802</v>
      </c>
      <c r="D8386">
        <v>2</v>
      </c>
      <c r="E8386" t="s">
        <v>23531</v>
      </c>
      <c r="F8386" t="s">
        <v>13559</v>
      </c>
      <c r="G8386" t="s">
        <v>479</v>
      </c>
      <c r="H8386" t="s">
        <v>2768</v>
      </c>
      <c r="J8386" s="5"/>
      <c r="K8386" s="2">
        <v>247.67</v>
      </c>
      <c r="L8386" s="5"/>
      <c r="M8386" s="2">
        <f t="shared" si="130"/>
        <v>-338317.69999999687</v>
      </c>
      <c r="P8386"/>
    </row>
    <row r="8387" spans="1:16" hidden="1">
      <c r="A8387" t="s">
        <v>23518</v>
      </c>
      <c r="B8387" s="1">
        <v>42170</v>
      </c>
      <c r="C8387" t="s">
        <v>1802</v>
      </c>
      <c r="D8387">
        <v>2</v>
      </c>
      <c r="E8387" t="s">
        <v>23531</v>
      </c>
      <c r="F8387" t="s">
        <v>13559</v>
      </c>
      <c r="G8387" t="s">
        <v>479</v>
      </c>
      <c r="H8387" t="s">
        <v>2768</v>
      </c>
      <c r="I8387" s="2">
        <v>247.67</v>
      </c>
      <c r="J8387" s="5"/>
      <c r="L8387" s="5"/>
      <c r="M8387" s="2">
        <f t="shared" si="130"/>
        <v>-338070.02999999688</v>
      </c>
      <c r="P8387"/>
    </row>
    <row r="8388" spans="1:16" hidden="1">
      <c r="A8388" t="s">
        <v>23538</v>
      </c>
      <c r="B8388" s="1">
        <v>42170</v>
      </c>
      <c r="C8388" t="s">
        <v>1802</v>
      </c>
      <c r="D8388">
        <v>2</v>
      </c>
      <c r="E8388" t="s">
        <v>23551</v>
      </c>
      <c r="F8388" t="s">
        <v>13559</v>
      </c>
      <c r="G8388" t="s">
        <v>479</v>
      </c>
      <c r="H8388" t="s">
        <v>3058</v>
      </c>
      <c r="J8388" s="5"/>
      <c r="K8388" s="2">
        <v>25.96</v>
      </c>
      <c r="L8388" s="5"/>
      <c r="M8388" s="2">
        <f t="shared" si="130"/>
        <v>-338095.98999999691</v>
      </c>
      <c r="P8388"/>
    </row>
    <row r="8389" spans="1:16" hidden="1">
      <c r="A8389" t="s">
        <v>23538</v>
      </c>
      <c r="B8389" s="1">
        <v>42170</v>
      </c>
      <c r="C8389" t="s">
        <v>1802</v>
      </c>
      <c r="D8389">
        <v>2</v>
      </c>
      <c r="E8389" t="s">
        <v>23551</v>
      </c>
      <c r="F8389" t="s">
        <v>13559</v>
      </c>
      <c r="G8389" t="s">
        <v>479</v>
      </c>
      <c r="H8389" t="s">
        <v>3058</v>
      </c>
      <c r="I8389" s="2">
        <v>25.96</v>
      </c>
      <c r="J8389" s="5"/>
      <c r="L8389" s="5"/>
      <c r="M8389" s="2">
        <f t="shared" si="130"/>
        <v>-338070.02999999688</v>
      </c>
      <c r="P8389"/>
    </row>
    <row r="8390" spans="1:16" hidden="1">
      <c r="A8390" t="s">
        <v>23557</v>
      </c>
      <c r="B8390" s="1">
        <v>42170</v>
      </c>
      <c r="C8390" t="s">
        <v>5729</v>
      </c>
      <c r="D8390">
        <v>2</v>
      </c>
      <c r="E8390" t="s">
        <v>23569</v>
      </c>
      <c r="F8390" t="s">
        <v>7054</v>
      </c>
      <c r="G8390" t="s">
        <v>4</v>
      </c>
      <c r="H8390" t="s">
        <v>519</v>
      </c>
      <c r="I8390" s="2">
        <v>10502.44</v>
      </c>
      <c r="J8390" s="5"/>
      <c r="L8390" s="5"/>
      <c r="M8390" s="2">
        <f t="shared" si="130"/>
        <v>-327567.58999999688</v>
      </c>
      <c r="P8390"/>
    </row>
    <row r="8391" spans="1:16" hidden="1">
      <c r="A8391" t="s">
        <v>23580</v>
      </c>
      <c r="B8391" s="1">
        <v>42170</v>
      </c>
      <c r="C8391" t="s">
        <v>674</v>
      </c>
      <c r="D8391">
        <v>2</v>
      </c>
      <c r="E8391" t="s">
        <v>23591</v>
      </c>
      <c r="F8391" t="s">
        <v>13559</v>
      </c>
      <c r="G8391" t="s">
        <v>479</v>
      </c>
      <c r="H8391" t="s">
        <v>3139</v>
      </c>
      <c r="J8391" s="5"/>
      <c r="K8391" s="2">
        <v>739.01</v>
      </c>
      <c r="L8391" s="5"/>
      <c r="M8391" s="2">
        <f t="shared" si="130"/>
        <v>-328306.59999999689</v>
      </c>
      <c r="P8391"/>
    </row>
    <row r="8392" spans="1:16" hidden="1">
      <c r="A8392" t="s">
        <v>23580</v>
      </c>
      <c r="B8392" s="1">
        <v>42170</v>
      </c>
      <c r="C8392" t="s">
        <v>674</v>
      </c>
      <c r="D8392">
        <v>2</v>
      </c>
      <c r="E8392" t="s">
        <v>23591</v>
      </c>
      <c r="F8392" t="s">
        <v>13559</v>
      </c>
      <c r="G8392" t="s">
        <v>479</v>
      </c>
      <c r="H8392" t="s">
        <v>3139</v>
      </c>
      <c r="I8392" s="2">
        <v>739.01</v>
      </c>
      <c r="J8392" s="5"/>
      <c r="L8392" s="5"/>
      <c r="M8392" s="2">
        <f t="shared" si="130"/>
        <v>-327567.58999999688</v>
      </c>
      <c r="P8392"/>
    </row>
    <row r="8393" spans="1:16" hidden="1">
      <c r="A8393" t="s">
        <v>23600</v>
      </c>
      <c r="B8393" s="1">
        <v>42170</v>
      </c>
      <c r="C8393" t="s">
        <v>1802</v>
      </c>
      <c r="D8393">
        <v>2</v>
      </c>
      <c r="E8393" t="s">
        <v>23611</v>
      </c>
      <c r="F8393" t="s">
        <v>13559</v>
      </c>
      <c r="G8393" t="s">
        <v>479</v>
      </c>
      <c r="H8393" t="s">
        <v>23512</v>
      </c>
      <c r="I8393" s="2">
        <v>150</v>
      </c>
      <c r="J8393" s="5"/>
      <c r="L8393" s="5"/>
      <c r="M8393" s="2">
        <f t="shared" ref="M8393:M8456" si="131">+M8392+I8393-K8393</f>
        <v>-327417.58999999688</v>
      </c>
      <c r="P8393"/>
    </row>
    <row r="8394" spans="1:16" hidden="1">
      <c r="A8394" t="s">
        <v>23618</v>
      </c>
      <c r="B8394" s="1">
        <v>42170</v>
      </c>
      <c r="C8394" t="s">
        <v>1802</v>
      </c>
      <c r="D8394">
        <v>2</v>
      </c>
      <c r="E8394" t="s">
        <v>23628</v>
      </c>
      <c r="F8394" t="s">
        <v>13559</v>
      </c>
      <c r="G8394" t="s">
        <v>479</v>
      </c>
      <c r="H8394" t="s">
        <v>3922</v>
      </c>
      <c r="J8394" s="5"/>
      <c r="K8394" s="2">
        <v>947.4</v>
      </c>
      <c r="L8394" s="5"/>
      <c r="M8394" s="2">
        <f t="shared" si="131"/>
        <v>-328364.98999999691</v>
      </c>
      <c r="P8394"/>
    </row>
    <row r="8395" spans="1:16" hidden="1">
      <c r="A8395" t="s">
        <v>23618</v>
      </c>
      <c r="B8395" s="1">
        <v>42170</v>
      </c>
      <c r="C8395" t="s">
        <v>1802</v>
      </c>
      <c r="D8395">
        <v>2</v>
      </c>
      <c r="E8395" t="s">
        <v>23628</v>
      </c>
      <c r="F8395" t="s">
        <v>13559</v>
      </c>
      <c r="G8395" t="s">
        <v>479</v>
      </c>
      <c r="H8395" t="s">
        <v>3922</v>
      </c>
      <c r="I8395" s="2">
        <v>947.4</v>
      </c>
      <c r="J8395" s="5"/>
      <c r="L8395" s="5"/>
      <c r="M8395" s="2">
        <f t="shared" si="131"/>
        <v>-327417.58999999688</v>
      </c>
      <c r="P8395"/>
    </row>
    <row r="8396" spans="1:16" hidden="1">
      <c r="A8396" t="s">
        <v>23636</v>
      </c>
      <c r="B8396" s="1">
        <v>42170</v>
      </c>
      <c r="C8396" t="s">
        <v>437</v>
      </c>
      <c r="D8396">
        <v>2</v>
      </c>
      <c r="E8396" t="s">
        <v>23648</v>
      </c>
      <c r="F8396" t="s">
        <v>13559</v>
      </c>
      <c r="G8396" t="s">
        <v>479</v>
      </c>
      <c r="H8396" t="s">
        <v>3879</v>
      </c>
      <c r="I8396" s="2">
        <v>4018.73</v>
      </c>
      <c r="J8396" s="5"/>
      <c r="L8396" s="5"/>
      <c r="M8396" s="2">
        <f t="shared" si="131"/>
        <v>-323398.8599999969</v>
      </c>
      <c r="P8396"/>
    </row>
    <row r="8397" spans="1:16" hidden="1">
      <c r="A8397" t="s">
        <v>23658</v>
      </c>
      <c r="B8397" s="1">
        <v>42170</v>
      </c>
      <c r="C8397" t="s">
        <v>1802</v>
      </c>
      <c r="D8397">
        <v>2</v>
      </c>
      <c r="E8397" t="s">
        <v>23670</v>
      </c>
      <c r="F8397" t="s">
        <v>13559</v>
      </c>
      <c r="G8397" t="s">
        <v>479</v>
      </c>
      <c r="H8397" t="s">
        <v>4137</v>
      </c>
      <c r="J8397" s="5"/>
      <c r="K8397" s="2">
        <v>332.82</v>
      </c>
      <c r="L8397" s="5"/>
      <c r="M8397" s="2">
        <f t="shared" si="131"/>
        <v>-323731.67999999691</v>
      </c>
      <c r="P8397"/>
    </row>
    <row r="8398" spans="1:16" hidden="1">
      <c r="A8398" t="s">
        <v>23658</v>
      </c>
      <c r="B8398" s="1">
        <v>42170</v>
      </c>
      <c r="C8398" t="s">
        <v>1802</v>
      </c>
      <c r="D8398">
        <v>2</v>
      </c>
      <c r="E8398" t="s">
        <v>23670</v>
      </c>
      <c r="F8398" t="s">
        <v>13559</v>
      </c>
      <c r="G8398" t="s">
        <v>479</v>
      </c>
      <c r="H8398" t="s">
        <v>4137</v>
      </c>
      <c r="I8398" s="2">
        <v>332.82</v>
      </c>
      <c r="J8398" s="5"/>
      <c r="L8398" s="5"/>
      <c r="M8398" s="2">
        <f t="shared" si="131"/>
        <v>-323398.8599999969</v>
      </c>
      <c r="P8398"/>
    </row>
    <row r="8399" spans="1:16" hidden="1">
      <c r="A8399" t="s">
        <v>23682</v>
      </c>
      <c r="B8399" s="1">
        <v>42170</v>
      </c>
      <c r="C8399" t="s">
        <v>23693</v>
      </c>
      <c r="D8399">
        <v>2</v>
      </c>
      <c r="E8399" t="s">
        <v>23694</v>
      </c>
      <c r="F8399" t="s">
        <v>7054</v>
      </c>
      <c r="G8399" t="s">
        <v>4</v>
      </c>
      <c r="H8399" t="s">
        <v>22408</v>
      </c>
      <c r="I8399" s="2">
        <v>1025</v>
      </c>
      <c r="J8399" s="5"/>
      <c r="L8399" s="5"/>
      <c r="M8399" s="2">
        <f t="shared" si="131"/>
        <v>-322373.8599999969</v>
      </c>
      <c r="P8399"/>
    </row>
    <row r="8400" spans="1:16" hidden="1">
      <c r="A8400" t="s">
        <v>23709</v>
      </c>
      <c r="B8400" s="1">
        <v>42170</v>
      </c>
      <c r="C8400" t="s">
        <v>23724</v>
      </c>
      <c r="D8400">
        <v>2</v>
      </c>
      <c r="E8400" t="s">
        <v>23725</v>
      </c>
      <c r="F8400" t="s">
        <v>13559</v>
      </c>
      <c r="G8400" t="s">
        <v>313</v>
      </c>
      <c r="H8400" t="s">
        <v>4044</v>
      </c>
      <c r="J8400" s="5"/>
      <c r="K8400" s="2">
        <v>500</v>
      </c>
      <c r="L8400" s="5"/>
      <c r="M8400" s="2">
        <f t="shared" si="131"/>
        <v>-322873.8599999969</v>
      </c>
      <c r="P8400"/>
    </row>
    <row r="8401" spans="1:16" hidden="1">
      <c r="A8401" t="s">
        <v>23709</v>
      </c>
      <c r="B8401" s="1">
        <v>42170</v>
      </c>
      <c r="C8401" t="s">
        <v>23724</v>
      </c>
      <c r="D8401">
        <v>2</v>
      </c>
      <c r="E8401" t="s">
        <v>23725</v>
      </c>
      <c r="F8401" t="s">
        <v>13559</v>
      </c>
      <c r="G8401" t="s">
        <v>313</v>
      </c>
      <c r="H8401" t="s">
        <v>4044</v>
      </c>
      <c r="I8401" s="2">
        <v>838.88</v>
      </c>
      <c r="J8401" s="5"/>
      <c r="L8401" s="5"/>
      <c r="M8401" s="2">
        <f t="shared" si="131"/>
        <v>-322034.9799999969</v>
      </c>
      <c r="P8401"/>
    </row>
    <row r="8402" spans="1:16" hidden="1">
      <c r="A8402" t="s">
        <v>23735</v>
      </c>
      <c r="B8402" s="1">
        <v>42170</v>
      </c>
      <c r="C8402" t="s">
        <v>6</v>
      </c>
      <c r="D8402">
        <v>1</v>
      </c>
      <c r="E8402" t="s">
        <v>23745</v>
      </c>
      <c r="F8402" t="s">
        <v>13610</v>
      </c>
      <c r="G8402" t="s">
        <v>4</v>
      </c>
      <c r="H8402" t="s">
        <v>1682</v>
      </c>
      <c r="I8402" s="2">
        <v>3963</v>
      </c>
      <c r="J8402" s="5"/>
      <c r="L8402" s="5"/>
      <c r="M8402" s="2">
        <f t="shared" si="131"/>
        <v>-318071.9799999969</v>
      </c>
      <c r="P8402"/>
    </row>
    <row r="8403" spans="1:16" hidden="1">
      <c r="A8403" t="s">
        <v>23754</v>
      </c>
      <c r="B8403" s="1">
        <v>42170</v>
      </c>
      <c r="C8403" t="s">
        <v>23767</v>
      </c>
      <c r="D8403">
        <v>2</v>
      </c>
      <c r="E8403" t="s">
        <v>23768</v>
      </c>
      <c r="F8403" t="s">
        <v>7054</v>
      </c>
      <c r="G8403" t="s">
        <v>4</v>
      </c>
      <c r="H8403" t="s">
        <v>10827</v>
      </c>
      <c r="I8403" s="2">
        <v>1025</v>
      </c>
      <c r="J8403" s="5"/>
      <c r="L8403" s="5"/>
      <c r="M8403" s="2">
        <f t="shared" si="131"/>
        <v>-317046.9799999969</v>
      </c>
      <c r="P8403"/>
    </row>
    <row r="8404" spans="1:16" hidden="1">
      <c r="A8404" t="s">
        <v>23775</v>
      </c>
      <c r="B8404" s="1">
        <v>42170</v>
      </c>
      <c r="C8404" t="s">
        <v>23786</v>
      </c>
      <c r="D8404">
        <v>2</v>
      </c>
      <c r="E8404" t="s">
        <v>23787</v>
      </c>
      <c r="F8404" t="s">
        <v>7054</v>
      </c>
      <c r="G8404" t="s">
        <v>4</v>
      </c>
      <c r="H8404" t="s">
        <v>435</v>
      </c>
      <c r="I8404" s="2">
        <v>3030</v>
      </c>
      <c r="J8404" s="5"/>
      <c r="L8404" s="5"/>
      <c r="M8404" s="2">
        <f t="shared" si="131"/>
        <v>-314016.9799999969</v>
      </c>
      <c r="P8404"/>
    </row>
    <row r="8405" spans="1:16" hidden="1">
      <c r="A8405" t="s">
        <v>23797</v>
      </c>
      <c r="B8405" s="1">
        <v>42170</v>
      </c>
      <c r="C8405" t="s">
        <v>5029</v>
      </c>
      <c r="D8405">
        <v>2</v>
      </c>
      <c r="E8405" t="s">
        <v>23809</v>
      </c>
      <c r="F8405" t="s">
        <v>13559</v>
      </c>
      <c r="G8405" t="s">
        <v>479</v>
      </c>
      <c r="H8405" t="s">
        <v>5002</v>
      </c>
      <c r="J8405" s="5"/>
      <c r="K8405" s="2">
        <v>1000</v>
      </c>
      <c r="L8405" s="5"/>
      <c r="M8405" s="2">
        <f t="shared" si="131"/>
        <v>-315016.9799999969</v>
      </c>
      <c r="P8405"/>
    </row>
    <row r="8406" spans="1:16" hidden="1">
      <c r="A8406" t="s">
        <v>23797</v>
      </c>
      <c r="B8406" s="1">
        <v>42170</v>
      </c>
      <c r="C8406" t="s">
        <v>5029</v>
      </c>
      <c r="D8406">
        <v>2</v>
      </c>
      <c r="E8406" t="s">
        <v>23809</v>
      </c>
      <c r="F8406" t="s">
        <v>13559</v>
      </c>
      <c r="G8406" t="s">
        <v>479</v>
      </c>
      <c r="H8406" t="s">
        <v>5002</v>
      </c>
      <c r="I8406" s="2">
        <v>1472.67</v>
      </c>
      <c r="J8406" s="5"/>
      <c r="L8406" s="5"/>
      <c r="M8406" s="2">
        <f t="shared" si="131"/>
        <v>-313544.30999999691</v>
      </c>
      <c r="P8406"/>
    </row>
    <row r="8407" spans="1:16" hidden="1">
      <c r="A8407" t="s">
        <v>23817</v>
      </c>
      <c r="B8407" s="1">
        <v>42170</v>
      </c>
      <c r="C8407" t="s">
        <v>14383</v>
      </c>
      <c r="D8407">
        <v>1</v>
      </c>
      <c r="E8407" t="s">
        <v>23831</v>
      </c>
      <c r="F8407" t="s">
        <v>13565</v>
      </c>
      <c r="G8407" t="s">
        <v>4</v>
      </c>
      <c r="H8407" t="s">
        <v>458</v>
      </c>
      <c r="I8407" s="2">
        <v>7000</v>
      </c>
      <c r="J8407" s="5"/>
      <c r="L8407" s="5"/>
      <c r="M8407" s="2">
        <f t="shared" si="131"/>
        <v>-306544.30999999691</v>
      </c>
      <c r="P8407"/>
    </row>
    <row r="8408" spans="1:16" hidden="1">
      <c r="A8408" t="s">
        <v>23841</v>
      </c>
      <c r="B8408" s="1">
        <v>42170</v>
      </c>
      <c r="C8408" t="s">
        <v>12947</v>
      </c>
      <c r="D8408">
        <v>1</v>
      </c>
      <c r="E8408" t="s">
        <v>23854</v>
      </c>
      <c r="F8408" t="s">
        <v>13565</v>
      </c>
      <c r="G8408" t="s">
        <v>4</v>
      </c>
      <c r="H8408" t="s">
        <v>458</v>
      </c>
      <c r="I8408" s="2">
        <v>1331</v>
      </c>
      <c r="J8408" s="5"/>
      <c r="L8408" s="5"/>
      <c r="M8408" s="2">
        <f t="shared" si="131"/>
        <v>-305213.30999999691</v>
      </c>
      <c r="P8408"/>
    </row>
    <row r="8409" spans="1:16" hidden="1">
      <c r="A8409" t="s">
        <v>23864</v>
      </c>
      <c r="B8409" s="1">
        <v>42170</v>
      </c>
      <c r="C8409" t="s">
        <v>1802</v>
      </c>
      <c r="D8409">
        <v>2</v>
      </c>
      <c r="E8409" t="s">
        <v>23879</v>
      </c>
      <c r="F8409" t="s">
        <v>13559</v>
      </c>
      <c r="G8409" t="s">
        <v>479</v>
      </c>
      <c r="H8409" t="s">
        <v>5209</v>
      </c>
      <c r="J8409" s="5"/>
      <c r="K8409" s="2">
        <v>211.49</v>
      </c>
      <c r="L8409" s="5"/>
      <c r="M8409" s="2">
        <f t="shared" si="131"/>
        <v>-305424.7999999969</v>
      </c>
      <c r="P8409"/>
    </row>
    <row r="8410" spans="1:16" hidden="1">
      <c r="A8410" t="s">
        <v>23864</v>
      </c>
      <c r="B8410" s="1">
        <v>42170</v>
      </c>
      <c r="C8410" t="s">
        <v>1802</v>
      </c>
      <c r="D8410">
        <v>2</v>
      </c>
      <c r="E8410" t="s">
        <v>23879</v>
      </c>
      <c r="F8410" t="s">
        <v>13559</v>
      </c>
      <c r="G8410" t="s">
        <v>479</v>
      </c>
      <c r="H8410" t="s">
        <v>5209</v>
      </c>
      <c r="I8410" s="2">
        <v>211.49</v>
      </c>
      <c r="J8410" s="5"/>
      <c r="L8410" s="5"/>
      <c r="M8410" s="2">
        <f t="shared" si="131"/>
        <v>-305213.30999999691</v>
      </c>
      <c r="P8410"/>
    </row>
    <row r="8411" spans="1:16" hidden="1">
      <c r="A8411" t="s">
        <v>23891</v>
      </c>
      <c r="B8411" s="1">
        <v>42170</v>
      </c>
      <c r="C8411" t="s">
        <v>23904</v>
      </c>
      <c r="D8411">
        <v>2</v>
      </c>
      <c r="E8411" t="s">
        <v>23905</v>
      </c>
      <c r="F8411" t="s">
        <v>7054</v>
      </c>
      <c r="G8411" t="s">
        <v>20</v>
      </c>
      <c r="H8411" t="s">
        <v>5638</v>
      </c>
      <c r="I8411" s="2">
        <v>1025</v>
      </c>
      <c r="J8411" s="5"/>
      <c r="L8411" s="5"/>
      <c r="M8411" s="2">
        <f t="shared" si="131"/>
        <v>-304188.30999999691</v>
      </c>
      <c r="P8411"/>
    </row>
    <row r="8412" spans="1:16" hidden="1">
      <c r="A8412" t="s">
        <v>23915</v>
      </c>
      <c r="B8412" s="1">
        <v>42170</v>
      </c>
      <c r="C8412" t="s">
        <v>3261</v>
      </c>
      <c r="D8412">
        <v>2</v>
      </c>
      <c r="E8412" t="s">
        <v>23924</v>
      </c>
      <c r="F8412" t="s">
        <v>13559</v>
      </c>
      <c r="G8412" t="s">
        <v>479</v>
      </c>
      <c r="H8412" t="s">
        <v>2768</v>
      </c>
      <c r="J8412" s="5"/>
      <c r="K8412" s="2">
        <v>500</v>
      </c>
      <c r="L8412" s="5"/>
      <c r="M8412" s="2">
        <f t="shared" si="131"/>
        <v>-304688.30999999691</v>
      </c>
      <c r="P8412"/>
    </row>
    <row r="8413" spans="1:16" hidden="1">
      <c r="A8413" t="s">
        <v>23915</v>
      </c>
      <c r="B8413" s="1">
        <v>42170</v>
      </c>
      <c r="C8413" t="s">
        <v>3261</v>
      </c>
      <c r="D8413">
        <v>2</v>
      </c>
      <c r="E8413" t="s">
        <v>23924</v>
      </c>
      <c r="F8413" t="s">
        <v>13559</v>
      </c>
      <c r="G8413" t="s">
        <v>479</v>
      </c>
      <c r="H8413" t="s">
        <v>2768</v>
      </c>
      <c r="I8413" s="2">
        <v>784.53</v>
      </c>
      <c r="J8413" s="5"/>
      <c r="L8413" s="5"/>
      <c r="M8413" s="2">
        <f t="shared" si="131"/>
        <v>-303903.77999999688</v>
      </c>
      <c r="P8413"/>
    </row>
    <row r="8414" spans="1:16" hidden="1">
      <c r="A8414" t="s">
        <v>23934</v>
      </c>
      <c r="B8414" s="1">
        <v>42170</v>
      </c>
      <c r="C8414" t="s">
        <v>23945</v>
      </c>
      <c r="D8414">
        <v>1</v>
      </c>
      <c r="E8414" t="s">
        <v>23946</v>
      </c>
      <c r="F8414" t="s">
        <v>13561</v>
      </c>
      <c r="G8414" t="s">
        <v>20</v>
      </c>
      <c r="H8414" t="s">
        <v>5664</v>
      </c>
      <c r="I8414" s="2">
        <v>138000</v>
      </c>
      <c r="J8414" s="5"/>
      <c r="L8414" s="5"/>
      <c r="M8414" s="2">
        <f t="shared" si="131"/>
        <v>-165903.77999999688</v>
      </c>
      <c r="P8414"/>
    </row>
    <row r="8415" spans="1:16" hidden="1">
      <c r="A8415" t="s">
        <v>23957</v>
      </c>
      <c r="B8415" s="1">
        <v>42170</v>
      </c>
      <c r="C8415" t="s">
        <v>23968</v>
      </c>
      <c r="D8415">
        <v>2</v>
      </c>
      <c r="E8415" t="s">
        <v>23969</v>
      </c>
      <c r="F8415" t="s">
        <v>7054</v>
      </c>
      <c r="G8415" t="s">
        <v>20</v>
      </c>
      <c r="H8415" t="s">
        <v>21684</v>
      </c>
      <c r="I8415" s="2">
        <v>3030</v>
      </c>
      <c r="J8415" s="5"/>
      <c r="L8415" s="5"/>
      <c r="M8415" s="2">
        <f t="shared" si="131"/>
        <v>-162873.77999999688</v>
      </c>
      <c r="P8415"/>
    </row>
    <row r="8416" spans="1:16" hidden="1">
      <c r="A8416" t="s">
        <v>23983</v>
      </c>
      <c r="B8416" s="1">
        <v>42170</v>
      </c>
      <c r="C8416" t="s">
        <v>23992</v>
      </c>
      <c r="D8416">
        <v>2</v>
      </c>
      <c r="E8416" t="s">
        <v>23993</v>
      </c>
      <c r="F8416" t="s">
        <v>7054</v>
      </c>
      <c r="G8416" t="s">
        <v>20</v>
      </c>
      <c r="H8416" t="s">
        <v>23994</v>
      </c>
      <c r="I8416" s="2">
        <v>2105.0100000000002</v>
      </c>
      <c r="J8416" s="5"/>
      <c r="L8416" s="5"/>
      <c r="M8416" s="2">
        <f t="shared" si="131"/>
        <v>-160768.76999999688</v>
      </c>
      <c r="P8416"/>
    </row>
    <row r="8417" spans="1:16" hidden="1">
      <c r="A8417" t="s">
        <v>24003</v>
      </c>
      <c r="B8417" s="1">
        <v>42170</v>
      </c>
      <c r="C8417" t="s">
        <v>24010</v>
      </c>
      <c r="D8417">
        <v>2</v>
      </c>
      <c r="E8417" t="s">
        <v>24011</v>
      </c>
      <c r="F8417" t="s">
        <v>7054</v>
      </c>
      <c r="G8417" t="s">
        <v>20</v>
      </c>
      <c r="H8417" t="s">
        <v>24012</v>
      </c>
      <c r="I8417" s="2">
        <v>1025</v>
      </c>
      <c r="J8417" s="5"/>
      <c r="L8417" s="5"/>
      <c r="M8417" s="2">
        <f t="shared" si="131"/>
        <v>-159743.76999999688</v>
      </c>
      <c r="P8417"/>
    </row>
    <row r="8418" spans="1:16" hidden="1">
      <c r="A8418" t="s">
        <v>24025</v>
      </c>
      <c r="B8418" s="1">
        <v>42170</v>
      </c>
      <c r="C8418" t="s">
        <v>24038</v>
      </c>
      <c r="D8418">
        <v>2</v>
      </c>
      <c r="E8418" t="s">
        <v>24039</v>
      </c>
      <c r="F8418" t="s">
        <v>7054</v>
      </c>
      <c r="G8418" t="s">
        <v>20</v>
      </c>
      <c r="H8418" t="s">
        <v>24040</v>
      </c>
      <c r="I8418" s="2">
        <v>3940</v>
      </c>
      <c r="J8418" s="5"/>
      <c r="L8418" s="5"/>
      <c r="M8418" s="2">
        <f t="shared" si="131"/>
        <v>-155803.76999999688</v>
      </c>
      <c r="P8418"/>
    </row>
    <row r="8419" spans="1:16" hidden="1">
      <c r="A8419" t="s">
        <v>24050</v>
      </c>
      <c r="B8419" s="1">
        <v>42170</v>
      </c>
      <c r="C8419" t="s">
        <v>17707</v>
      </c>
      <c r="D8419">
        <v>1</v>
      </c>
      <c r="E8419" t="s">
        <v>24063</v>
      </c>
      <c r="F8419" t="s">
        <v>13565</v>
      </c>
      <c r="G8419" t="s">
        <v>20</v>
      </c>
      <c r="H8419" t="s">
        <v>24064</v>
      </c>
      <c r="I8419" s="2">
        <v>156100</v>
      </c>
      <c r="J8419" s="5"/>
      <c r="L8419" s="5"/>
      <c r="M8419" s="2">
        <f t="shared" si="131"/>
        <v>296.23000000312459</v>
      </c>
      <c r="P8419"/>
    </row>
    <row r="8420" spans="1:16" hidden="1">
      <c r="A8420" t="s">
        <v>24076</v>
      </c>
      <c r="B8420" s="1">
        <v>42170</v>
      </c>
      <c r="C8420" t="s">
        <v>24086</v>
      </c>
      <c r="D8420">
        <v>2</v>
      </c>
      <c r="E8420" t="s">
        <v>24087</v>
      </c>
      <c r="F8420" t="s">
        <v>7054</v>
      </c>
      <c r="G8420" t="s">
        <v>20</v>
      </c>
      <c r="H8420" t="s">
        <v>17223</v>
      </c>
      <c r="I8420" s="2">
        <v>2990</v>
      </c>
      <c r="J8420" s="5"/>
      <c r="L8420" s="5"/>
      <c r="M8420" s="2">
        <f t="shared" si="131"/>
        <v>3286.2300000031246</v>
      </c>
      <c r="P8420"/>
    </row>
    <row r="8421" spans="1:16" hidden="1">
      <c r="A8421" t="s">
        <v>24098</v>
      </c>
      <c r="B8421" s="1">
        <v>42170</v>
      </c>
      <c r="C8421" t="s">
        <v>24112</v>
      </c>
      <c r="D8421">
        <v>1</v>
      </c>
      <c r="E8421" t="s">
        <v>24113</v>
      </c>
      <c r="F8421" t="s">
        <v>13565</v>
      </c>
      <c r="G8421" t="s">
        <v>20</v>
      </c>
      <c r="H8421" t="s">
        <v>24114</v>
      </c>
      <c r="I8421" s="2">
        <v>1000</v>
      </c>
      <c r="J8421" s="5"/>
      <c r="L8421" s="5"/>
      <c r="M8421" s="2">
        <f t="shared" si="131"/>
        <v>4286.2300000031246</v>
      </c>
      <c r="P8421"/>
    </row>
    <row r="8422" spans="1:16" hidden="1">
      <c r="A8422" t="s">
        <v>24122</v>
      </c>
      <c r="B8422" s="1">
        <v>42170</v>
      </c>
      <c r="C8422" t="s">
        <v>24132</v>
      </c>
      <c r="D8422">
        <v>2</v>
      </c>
      <c r="E8422" t="s">
        <v>24133</v>
      </c>
      <c r="F8422" t="s">
        <v>7054</v>
      </c>
      <c r="G8422" t="s">
        <v>20</v>
      </c>
      <c r="H8422" t="s">
        <v>2186</v>
      </c>
      <c r="I8422" s="2">
        <v>1840</v>
      </c>
      <c r="J8422" s="5"/>
      <c r="L8422" s="5"/>
      <c r="M8422" s="2">
        <f t="shared" si="131"/>
        <v>6126.2300000031246</v>
      </c>
      <c r="P8422"/>
    </row>
    <row r="8423" spans="1:16" hidden="1">
      <c r="A8423" t="s">
        <v>5756</v>
      </c>
      <c r="B8423" s="36">
        <v>42171</v>
      </c>
      <c r="C8423" s="35" t="s">
        <v>11</v>
      </c>
      <c r="D8423" s="35">
        <v>1</v>
      </c>
      <c r="E8423" s="35" t="s">
        <v>5762</v>
      </c>
      <c r="F8423" s="35" t="s">
        <v>16</v>
      </c>
      <c r="G8423" s="35" t="s">
        <v>20</v>
      </c>
      <c r="H8423" s="35" t="s">
        <v>5763</v>
      </c>
      <c r="I8423" s="11"/>
      <c r="J8423" s="12"/>
      <c r="K8423" s="11">
        <v>300000</v>
      </c>
      <c r="L8423" s="12"/>
      <c r="M8423" s="11">
        <f t="shared" si="131"/>
        <v>-293873.76999999688</v>
      </c>
      <c r="P8423"/>
    </row>
    <row r="8424" spans="1:16" hidden="1">
      <c r="A8424" t="s">
        <v>5776</v>
      </c>
      <c r="B8424" s="1">
        <v>42171</v>
      </c>
      <c r="C8424" t="s">
        <v>6</v>
      </c>
      <c r="D8424">
        <v>1</v>
      </c>
      <c r="E8424" t="s">
        <v>5780</v>
      </c>
      <c r="F8424" t="s">
        <v>29</v>
      </c>
      <c r="G8424" t="s">
        <v>20</v>
      </c>
      <c r="H8424" t="s">
        <v>5781</v>
      </c>
      <c r="I8424" s="2">
        <v>247.67</v>
      </c>
      <c r="J8424" s="5"/>
      <c r="L8424" s="5"/>
      <c r="M8424" s="2">
        <f t="shared" si="131"/>
        <v>-293626.09999999689</v>
      </c>
      <c r="P8424"/>
    </row>
    <row r="8425" spans="1:16" hidden="1">
      <c r="A8425" t="s">
        <v>5865</v>
      </c>
      <c r="B8425" s="1">
        <v>42171</v>
      </c>
      <c r="C8425" t="s">
        <v>1</v>
      </c>
      <c r="D8425">
        <v>1</v>
      </c>
      <c r="E8425" t="s">
        <v>5868</v>
      </c>
      <c r="F8425" t="s">
        <v>13</v>
      </c>
      <c r="G8425" t="s">
        <v>20</v>
      </c>
      <c r="H8425" t="s">
        <v>4671</v>
      </c>
      <c r="J8425" s="5"/>
      <c r="K8425" s="2">
        <v>120000</v>
      </c>
      <c r="L8425" s="5"/>
      <c r="M8425" s="2">
        <f t="shared" si="131"/>
        <v>-413626.09999999689</v>
      </c>
      <c r="P8425"/>
    </row>
    <row r="8426" spans="1:16" hidden="1">
      <c r="A8426" t="s">
        <v>5895</v>
      </c>
      <c r="B8426" s="1">
        <v>42171</v>
      </c>
      <c r="C8426" t="s">
        <v>1</v>
      </c>
      <c r="D8426">
        <v>1</v>
      </c>
      <c r="E8426" t="s">
        <v>5898</v>
      </c>
      <c r="F8426" t="s">
        <v>13</v>
      </c>
      <c r="G8426" t="s">
        <v>20</v>
      </c>
      <c r="H8426" t="s">
        <v>5899</v>
      </c>
      <c r="J8426" s="5"/>
      <c r="K8426" s="2">
        <v>157000</v>
      </c>
      <c r="L8426" s="5"/>
      <c r="M8426" s="2">
        <f t="shared" si="131"/>
        <v>-570626.09999999683</v>
      </c>
      <c r="P8426"/>
    </row>
    <row r="8427" spans="1:16" hidden="1">
      <c r="A8427" t="s">
        <v>5906</v>
      </c>
      <c r="B8427" s="1">
        <v>42171</v>
      </c>
      <c r="C8427" t="s">
        <v>1</v>
      </c>
      <c r="D8427">
        <v>1</v>
      </c>
      <c r="E8427" t="s">
        <v>5908</v>
      </c>
      <c r="F8427" t="s">
        <v>228</v>
      </c>
      <c r="G8427" t="s">
        <v>20</v>
      </c>
      <c r="H8427" t="s">
        <v>5909</v>
      </c>
      <c r="J8427" s="5"/>
      <c r="K8427" s="2">
        <v>82000</v>
      </c>
      <c r="L8427" s="5"/>
      <c r="M8427" s="2">
        <f t="shared" si="131"/>
        <v>-652626.09999999683</v>
      </c>
      <c r="P8427"/>
    </row>
    <row r="8428" spans="1:16" hidden="1">
      <c r="A8428" t="s">
        <v>5914</v>
      </c>
      <c r="B8428" s="1">
        <v>42171</v>
      </c>
      <c r="C8428" t="s">
        <v>11</v>
      </c>
      <c r="D8428">
        <v>1</v>
      </c>
      <c r="E8428" t="s">
        <v>5920</v>
      </c>
      <c r="F8428" t="s">
        <v>13</v>
      </c>
      <c r="G8428" t="s">
        <v>20</v>
      </c>
      <c r="H8428" t="s">
        <v>5921</v>
      </c>
      <c r="J8428" s="5"/>
      <c r="K8428" s="2">
        <v>1840</v>
      </c>
      <c r="L8428" s="5"/>
      <c r="M8428" s="2">
        <f t="shared" si="131"/>
        <v>-654466.09999999683</v>
      </c>
      <c r="P8428"/>
    </row>
    <row r="8429" spans="1:16" hidden="1">
      <c r="A8429" t="s">
        <v>5988</v>
      </c>
      <c r="B8429" s="1">
        <v>42171</v>
      </c>
      <c r="C8429" t="s">
        <v>6</v>
      </c>
      <c r="D8429">
        <v>1</v>
      </c>
      <c r="E8429" t="s">
        <v>5989</v>
      </c>
      <c r="F8429" t="s">
        <v>8</v>
      </c>
      <c r="G8429" t="s">
        <v>20</v>
      </c>
      <c r="H8429" t="s">
        <v>5119</v>
      </c>
      <c r="I8429" s="2">
        <v>1025</v>
      </c>
      <c r="J8429" s="5"/>
      <c r="L8429" s="5"/>
      <c r="M8429" s="2">
        <f t="shared" si="131"/>
        <v>-653441.09999999683</v>
      </c>
      <c r="P8429"/>
    </row>
    <row r="8430" spans="1:16" hidden="1">
      <c r="A8430" t="s">
        <v>5991</v>
      </c>
      <c r="B8430" s="1">
        <v>42171</v>
      </c>
      <c r="C8430" t="s">
        <v>6</v>
      </c>
      <c r="D8430">
        <v>1</v>
      </c>
      <c r="E8430" t="s">
        <v>5992</v>
      </c>
      <c r="F8430" t="s">
        <v>8</v>
      </c>
      <c r="G8430" t="s">
        <v>20</v>
      </c>
      <c r="H8430" t="s">
        <v>5119</v>
      </c>
      <c r="I8430" s="2">
        <v>1025</v>
      </c>
      <c r="J8430" s="5"/>
      <c r="L8430" s="5"/>
      <c r="M8430" s="2">
        <f t="shared" si="131"/>
        <v>-652416.09999999683</v>
      </c>
      <c r="P8430"/>
    </row>
    <row r="8431" spans="1:16" hidden="1">
      <c r="A8431" t="s">
        <v>6020</v>
      </c>
      <c r="B8431" s="1">
        <v>42171</v>
      </c>
      <c r="C8431" t="s">
        <v>6</v>
      </c>
      <c r="D8431">
        <v>1</v>
      </c>
      <c r="E8431" t="s">
        <v>5989</v>
      </c>
      <c r="F8431" t="s">
        <v>8</v>
      </c>
      <c r="G8431" t="s">
        <v>20</v>
      </c>
      <c r="H8431" t="s">
        <v>6026</v>
      </c>
      <c r="J8431" s="5"/>
      <c r="K8431" s="2">
        <v>1025</v>
      </c>
      <c r="L8431" s="5"/>
      <c r="M8431" s="2">
        <f t="shared" si="131"/>
        <v>-653441.09999999683</v>
      </c>
      <c r="P8431"/>
    </row>
    <row r="8432" spans="1:16" hidden="1">
      <c r="A8432" t="s">
        <v>6041</v>
      </c>
      <c r="B8432" s="1">
        <v>42171</v>
      </c>
      <c r="C8432" t="s">
        <v>6</v>
      </c>
      <c r="D8432">
        <v>1</v>
      </c>
      <c r="E8432" t="s">
        <v>6042</v>
      </c>
      <c r="F8432" t="s">
        <v>8</v>
      </c>
      <c r="G8432" t="s">
        <v>20</v>
      </c>
      <c r="H8432" t="s">
        <v>3922</v>
      </c>
      <c r="I8432" s="2">
        <v>600</v>
      </c>
      <c r="J8432" s="5"/>
      <c r="L8432" s="5"/>
      <c r="M8432" s="2">
        <f t="shared" si="131"/>
        <v>-652841.09999999683</v>
      </c>
      <c r="P8432"/>
    </row>
    <row r="8433" spans="1:16" hidden="1">
      <c r="A8433" t="s">
        <v>6112</v>
      </c>
      <c r="B8433" s="1">
        <v>42171</v>
      </c>
      <c r="C8433" t="s">
        <v>18</v>
      </c>
      <c r="D8433">
        <v>1</v>
      </c>
      <c r="E8433" t="s">
        <v>6116</v>
      </c>
      <c r="F8433" t="s">
        <v>13</v>
      </c>
      <c r="G8433" t="s">
        <v>20</v>
      </c>
      <c r="H8433" t="s">
        <v>18</v>
      </c>
      <c r="J8433" s="5"/>
      <c r="K8433" s="2">
        <v>3570.34</v>
      </c>
      <c r="L8433" s="5"/>
      <c r="M8433" s="2">
        <f t="shared" si="131"/>
        <v>-656411.4399999968</v>
      </c>
      <c r="P8433"/>
    </row>
    <row r="8434" spans="1:16" hidden="1">
      <c r="A8434" t="s">
        <v>6117</v>
      </c>
      <c r="B8434" s="1">
        <v>42171</v>
      </c>
      <c r="C8434" t="s">
        <v>195</v>
      </c>
      <c r="D8434">
        <v>1</v>
      </c>
      <c r="E8434" t="s">
        <v>6125</v>
      </c>
      <c r="F8434" t="s">
        <v>13</v>
      </c>
      <c r="G8434" t="s">
        <v>20</v>
      </c>
      <c r="H8434" t="s">
        <v>195</v>
      </c>
      <c r="J8434" s="5"/>
      <c r="K8434" s="2">
        <v>4665.01</v>
      </c>
      <c r="L8434" s="5"/>
      <c r="M8434" s="2">
        <f t="shared" si="131"/>
        <v>-661076.44999999681</v>
      </c>
      <c r="P8434"/>
    </row>
    <row r="8435" spans="1:16" hidden="1">
      <c r="A8435" t="s">
        <v>6129</v>
      </c>
      <c r="B8435" s="1">
        <v>42171</v>
      </c>
      <c r="C8435" t="s">
        <v>200</v>
      </c>
      <c r="D8435">
        <v>1</v>
      </c>
      <c r="E8435" t="s">
        <v>6133</v>
      </c>
      <c r="F8435" t="s">
        <v>16</v>
      </c>
      <c r="G8435" t="s">
        <v>20</v>
      </c>
      <c r="H8435" t="s">
        <v>200</v>
      </c>
      <c r="J8435" s="5"/>
      <c r="K8435" s="2">
        <v>16160.74</v>
      </c>
      <c r="L8435" s="5"/>
      <c r="M8435" s="2">
        <f t="shared" si="131"/>
        <v>-677237.1899999968</v>
      </c>
      <c r="P8435"/>
    </row>
    <row r="8436" spans="1:16" hidden="1">
      <c r="A8436" t="s">
        <v>6149</v>
      </c>
      <c r="B8436" s="1">
        <v>42171</v>
      </c>
      <c r="C8436" t="s">
        <v>1</v>
      </c>
      <c r="D8436">
        <v>1</v>
      </c>
      <c r="E8436" t="s">
        <v>6157</v>
      </c>
      <c r="F8436" t="s">
        <v>13</v>
      </c>
      <c r="G8436" t="s">
        <v>4</v>
      </c>
      <c r="H8436" t="s">
        <v>1974</v>
      </c>
      <c r="J8436" s="5"/>
      <c r="K8436" s="2">
        <v>50000</v>
      </c>
      <c r="L8436" s="5"/>
      <c r="M8436" s="2">
        <f t="shared" si="131"/>
        <v>-727237.1899999968</v>
      </c>
      <c r="P8436"/>
    </row>
    <row r="8437" spans="1:16" hidden="1">
      <c r="A8437" t="s">
        <v>6161</v>
      </c>
      <c r="B8437" s="1">
        <v>42171</v>
      </c>
      <c r="C8437" t="s">
        <v>6</v>
      </c>
      <c r="D8437">
        <v>1</v>
      </c>
      <c r="E8437" t="s">
        <v>6164</v>
      </c>
      <c r="F8437" t="s">
        <v>29</v>
      </c>
      <c r="G8437" t="s">
        <v>4</v>
      </c>
      <c r="H8437" t="s">
        <v>678</v>
      </c>
      <c r="I8437" s="2">
        <v>1000.88</v>
      </c>
      <c r="J8437" s="5"/>
      <c r="L8437" s="5"/>
      <c r="M8437" s="2">
        <f t="shared" si="131"/>
        <v>-726236.3099999968</v>
      </c>
      <c r="P8437"/>
    </row>
    <row r="8438" spans="1:16" hidden="1">
      <c r="A8438" t="s">
        <v>6167</v>
      </c>
      <c r="B8438" s="1">
        <v>42171</v>
      </c>
      <c r="C8438" t="s">
        <v>43</v>
      </c>
      <c r="D8438">
        <v>1</v>
      </c>
      <c r="E8438" t="s">
        <v>6169</v>
      </c>
      <c r="F8438" t="s">
        <v>13</v>
      </c>
      <c r="G8438" t="s">
        <v>4</v>
      </c>
      <c r="H8438" t="s">
        <v>6170</v>
      </c>
      <c r="J8438" s="5"/>
      <c r="K8438" s="2">
        <v>205700</v>
      </c>
      <c r="L8438" s="5"/>
      <c r="M8438" s="2">
        <f t="shared" si="131"/>
        <v>-931936.3099999968</v>
      </c>
      <c r="P8438"/>
    </row>
    <row r="8439" spans="1:16" hidden="1">
      <c r="A8439" t="s">
        <v>6171</v>
      </c>
      <c r="B8439" s="1">
        <v>42171</v>
      </c>
      <c r="C8439" t="s">
        <v>11</v>
      </c>
      <c r="D8439">
        <v>1</v>
      </c>
      <c r="E8439" t="s">
        <v>6173</v>
      </c>
      <c r="F8439" t="s">
        <v>13</v>
      </c>
      <c r="G8439" t="s">
        <v>4</v>
      </c>
      <c r="H8439" t="s">
        <v>6174</v>
      </c>
      <c r="J8439" s="5"/>
      <c r="K8439" s="2">
        <v>1600</v>
      </c>
      <c r="L8439" s="5"/>
      <c r="M8439" s="2">
        <f t="shared" si="131"/>
        <v>-933536.3099999968</v>
      </c>
      <c r="P8439"/>
    </row>
    <row r="8440" spans="1:16" hidden="1">
      <c r="A8440" t="s">
        <v>6202</v>
      </c>
      <c r="B8440" s="1">
        <v>42171</v>
      </c>
      <c r="C8440" t="s">
        <v>6205</v>
      </c>
      <c r="D8440">
        <v>1</v>
      </c>
      <c r="E8440" t="s">
        <v>6206</v>
      </c>
      <c r="F8440" t="s">
        <v>45</v>
      </c>
      <c r="G8440" t="s">
        <v>4</v>
      </c>
      <c r="H8440" t="s">
        <v>219</v>
      </c>
      <c r="J8440" s="5"/>
      <c r="K8440" s="2">
        <v>1025</v>
      </c>
      <c r="L8440" s="5"/>
      <c r="M8440" s="2">
        <f t="shared" si="131"/>
        <v>-934561.3099999968</v>
      </c>
      <c r="P8440"/>
    </row>
    <row r="8441" spans="1:16" hidden="1">
      <c r="A8441" t="s">
        <v>6211</v>
      </c>
      <c r="B8441" s="1">
        <v>42171</v>
      </c>
      <c r="C8441" t="s">
        <v>43</v>
      </c>
      <c r="D8441">
        <v>1</v>
      </c>
      <c r="E8441" t="s">
        <v>6213</v>
      </c>
      <c r="F8441" t="s">
        <v>228</v>
      </c>
      <c r="G8441" t="s">
        <v>4</v>
      </c>
      <c r="H8441" t="s">
        <v>229</v>
      </c>
      <c r="J8441" s="5"/>
      <c r="K8441" s="2">
        <v>1025</v>
      </c>
      <c r="L8441" s="5"/>
      <c r="M8441" s="2">
        <f t="shared" si="131"/>
        <v>-935586.3099999968</v>
      </c>
      <c r="P8441"/>
    </row>
    <row r="8442" spans="1:16" hidden="1">
      <c r="A8442" t="s">
        <v>6223</v>
      </c>
      <c r="B8442" s="1">
        <v>42171</v>
      </c>
      <c r="C8442" t="s">
        <v>6205</v>
      </c>
      <c r="D8442">
        <v>1</v>
      </c>
      <c r="E8442" t="s">
        <v>6206</v>
      </c>
      <c r="F8442" t="s">
        <v>45</v>
      </c>
      <c r="G8442" t="s">
        <v>4</v>
      </c>
      <c r="H8442" t="s">
        <v>6224</v>
      </c>
      <c r="I8442" s="2">
        <v>1025</v>
      </c>
      <c r="J8442" s="5"/>
      <c r="L8442" s="5"/>
      <c r="M8442" s="2">
        <f t="shared" si="131"/>
        <v>-934561.3099999968</v>
      </c>
      <c r="P8442"/>
    </row>
    <row r="8443" spans="1:16" hidden="1">
      <c r="A8443" t="s">
        <v>6226</v>
      </c>
      <c r="B8443" s="1">
        <v>42171</v>
      </c>
      <c r="C8443" t="s">
        <v>11</v>
      </c>
      <c r="D8443">
        <v>1</v>
      </c>
      <c r="E8443" t="s">
        <v>6230</v>
      </c>
      <c r="F8443" t="s">
        <v>13</v>
      </c>
      <c r="G8443" t="s">
        <v>4</v>
      </c>
      <c r="H8443" t="s">
        <v>6174</v>
      </c>
      <c r="J8443" s="5"/>
      <c r="K8443" s="2">
        <v>2426.23</v>
      </c>
      <c r="L8443" s="5"/>
      <c r="M8443" s="2">
        <f t="shared" si="131"/>
        <v>-936987.53999999678</v>
      </c>
      <c r="P8443"/>
    </row>
    <row r="8444" spans="1:16" hidden="1">
      <c r="A8444" t="s">
        <v>6236</v>
      </c>
      <c r="B8444" s="1">
        <v>42171</v>
      </c>
      <c r="C8444" t="s">
        <v>6239</v>
      </c>
      <c r="D8444">
        <v>2</v>
      </c>
      <c r="E8444" t="s">
        <v>6240</v>
      </c>
      <c r="F8444" t="s">
        <v>78</v>
      </c>
      <c r="G8444" t="s">
        <v>4</v>
      </c>
      <c r="H8444" t="s">
        <v>4626</v>
      </c>
      <c r="J8444" s="5"/>
      <c r="K8444" s="2">
        <v>1600</v>
      </c>
      <c r="L8444" s="5"/>
      <c r="M8444" s="2">
        <f t="shared" si="131"/>
        <v>-938587.53999999678</v>
      </c>
      <c r="P8444"/>
    </row>
    <row r="8445" spans="1:16" hidden="1">
      <c r="A8445" t="s">
        <v>6245</v>
      </c>
      <c r="B8445" s="1">
        <v>42171</v>
      </c>
      <c r="C8445" t="s">
        <v>11</v>
      </c>
      <c r="D8445">
        <v>1</v>
      </c>
      <c r="E8445" t="s">
        <v>6173</v>
      </c>
      <c r="F8445" t="s">
        <v>13</v>
      </c>
      <c r="G8445" t="s">
        <v>4</v>
      </c>
      <c r="H8445" t="s">
        <v>6248</v>
      </c>
      <c r="I8445" s="2">
        <v>1600</v>
      </c>
      <c r="J8445" s="5"/>
      <c r="L8445" s="5"/>
      <c r="M8445" s="2">
        <f t="shared" si="131"/>
        <v>-936987.53999999678</v>
      </c>
      <c r="P8445"/>
    </row>
    <row r="8446" spans="1:16" hidden="1">
      <c r="A8446" t="s">
        <v>6268</v>
      </c>
      <c r="B8446" s="1">
        <v>42171</v>
      </c>
      <c r="C8446" t="s">
        <v>11</v>
      </c>
      <c r="D8446">
        <v>1</v>
      </c>
      <c r="E8446" t="s">
        <v>6273</v>
      </c>
      <c r="F8446" t="s">
        <v>16</v>
      </c>
      <c r="G8446" t="s">
        <v>4</v>
      </c>
      <c r="H8446" t="s">
        <v>208</v>
      </c>
      <c r="J8446" s="5"/>
      <c r="K8446" s="2">
        <v>1025</v>
      </c>
      <c r="L8446" s="5">
        <v>17</v>
      </c>
      <c r="M8446" s="2">
        <f t="shared" si="131"/>
        <v>-938012.53999999678</v>
      </c>
      <c r="P8446"/>
    </row>
    <row r="8447" spans="1:16" hidden="1">
      <c r="A8447" t="s">
        <v>6280</v>
      </c>
      <c r="B8447" s="1">
        <v>42171</v>
      </c>
      <c r="C8447" t="s">
        <v>11</v>
      </c>
      <c r="D8447">
        <v>1</v>
      </c>
      <c r="E8447" t="s">
        <v>6286</v>
      </c>
      <c r="F8447" t="s">
        <v>16</v>
      </c>
      <c r="G8447" t="s">
        <v>4</v>
      </c>
      <c r="H8447" t="s">
        <v>3376</v>
      </c>
      <c r="J8447" s="5"/>
      <c r="K8447" s="2">
        <v>1025</v>
      </c>
      <c r="L8447" s="5"/>
      <c r="M8447" s="2">
        <f t="shared" si="131"/>
        <v>-939037.53999999678</v>
      </c>
      <c r="P8447"/>
    </row>
    <row r="8448" spans="1:16" hidden="1">
      <c r="A8448" t="s">
        <v>6289</v>
      </c>
      <c r="B8448" s="1">
        <v>42171</v>
      </c>
      <c r="C8448" t="s">
        <v>6</v>
      </c>
      <c r="D8448">
        <v>1</v>
      </c>
      <c r="E8448" t="s">
        <v>6290</v>
      </c>
      <c r="F8448" t="s">
        <v>29</v>
      </c>
      <c r="G8448" t="s">
        <v>4</v>
      </c>
      <c r="H8448" t="s">
        <v>6291</v>
      </c>
      <c r="I8448" s="2">
        <v>713.23</v>
      </c>
      <c r="J8448" s="5"/>
      <c r="L8448" s="5"/>
      <c r="M8448" s="2">
        <f t="shared" si="131"/>
        <v>-938324.3099999968</v>
      </c>
      <c r="P8448"/>
    </row>
    <row r="8449" spans="1:16" hidden="1">
      <c r="A8449" t="s">
        <v>6294</v>
      </c>
      <c r="B8449" s="1">
        <v>42171</v>
      </c>
      <c r="C8449" t="s">
        <v>18</v>
      </c>
      <c r="D8449">
        <v>1</v>
      </c>
      <c r="E8449" t="s">
        <v>6295</v>
      </c>
      <c r="F8449" t="s">
        <v>13</v>
      </c>
      <c r="G8449" t="s">
        <v>4</v>
      </c>
      <c r="H8449" t="s">
        <v>6296</v>
      </c>
      <c r="J8449" s="5"/>
      <c r="K8449" s="2">
        <v>20000</v>
      </c>
      <c r="L8449" s="5"/>
      <c r="M8449" s="2">
        <f t="shared" si="131"/>
        <v>-958324.3099999968</v>
      </c>
      <c r="P8449"/>
    </row>
    <row r="8450" spans="1:16" hidden="1">
      <c r="A8450" t="s">
        <v>6302</v>
      </c>
      <c r="B8450" s="1">
        <v>42171</v>
      </c>
      <c r="C8450" t="s">
        <v>18</v>
      </c>
      <c r="D8450">
        <v>1</v>
      </c>
      <c r="E8450" t="s">
        <v>6303</v>
      </c>
      <c r="F8450" t="s">
        <v>13</v>
      </c>
      <c r="G8450" t="s">
        <v>4</v>
      </c>
      <c r="H8450" t="s">
        <v>6296</v>
      </c>
      <c r="J8450" s="5"/>
      <c r="K8450" s="2">
        <v>15700</v>
      </c>
      <c r="L8450" s="5"/>
      <c r="M8450" s="2">
        <f t="shared" si="131"/>
        <v>-974024.3099999968</v>
      </c>
      <c r="P8450"/>
    </row>
    <row r="8451" spans="1:16" hidden="1">
      <c r="A8451" t="s">
        <v>6307</v>
      </c>
      <c r="B8451" s="1">
        <v>42171</v>
      </c>
      <c r="C8451" t="s">
        <v>6311</v>
      </c>
      <c r="D8451">
        <v>2</v>
      </c>
      <c r="E8451" t="s">
        <v>6312</v>
      </c>
      <c r="F8451" t="s">
        <v>78</v>
      </c>
      <c r="G8451" t="s">
        <v>4</v>
      </c>
      <c r="H8451" t="s">
        <v>6313</v>
      </c>
      <c r="J8451" s="5"/>
      <c r="K8451" s="2">
        <v>1025</v>
      </c>
      <c r="L8451" s="5"/>
      <c r="M8451" s="2">
        <f t="shared" si="131"/>
        <v>-975049.3099999968</v>
      </c>
      <c r="P8451"/>
    </row>
    <row r="8452" spans="1:16" hidden="1">
      <c r="A8452" t="s">
        <v>6327</v>
      </c>
      <c r="B8452" s="1">
        <v>42171</v>
      </c>
      <c r="C8452" t="s">
        <v>195</v>
      </c>
      <c r="D8452">
        <v>1</v>
      </c>
      <c r="E8452" t="s">
        <v>6328</v>
      </c>
      <c r="F8452" t="s">
        <v>13</v>
      </c>
      <c r="G8452" t="s">
        <v>4</v>
      </c>
      <c r="H8452" t="s">
        <v>195</v>
      </c>
      <c r="J8452" s="5"/>
      <c r="K8452" s="2">
        <v>6027.9</v>
      </c>
      <c r="L8452" s="5"/>
      <c r="M8452" s="2">
        <f t="shared" si="131"/>
        <v>-981077.20999999682</v>
      </c>
      <c r="P8452"/>
    </row>
    <row r="8453" spans="1:16" hidden="1">
      <c r="A8453" t="s">
        <v>6333</v>
      </c>
      <c r="B8453" s="1">
        <v>42171</v>
      </c>
      <c r="C8453" t="s">
        <v>200</v>
      </c>
      <c r="D8453">
        <v>1</v>
      </c>
      <c r="E8453" t="s">
        <v>6334</v>
      </c>
      <c r="F8453" t="s">
        <v>16</v>
      </c>
      <c r="G8453" t="s">
        <v>4</v>
      </c>
      <c r="H8453" t="s">
        <v>200</v>
      </c>
      <c r="J8453" s="5"/>
      <c r="K8453" s="2">
        <v>10505.51</v>
      </c>
      <c r="L8453" s="5"/>
      <c r="M8453" s="2">
        <f t="shared" si="131"/>
        <v>-991582.71999999683</v>
      </c>
      <c r="P8453"/>
    </row>
    <row r="8454" spans="1:16" hidden="1">
      <c r="A8454" t="s">
        <v>6335</v>
      </c>
      <c r="B8454" s="1">
        <v>42171</v>
      </c>
      <c r="C8454" t="s">
        <v>18</v>
      </c>
      <c r="D8454">
        <v>1</v>
      </c>
      <c r="E8454" t="s">
        <v>6337</v>
      </c>
      <c r="F8454" t="s">
        <v>13</v>
      </c>
      <c r="G8454" t="s">
        <v>4</v>
      </c>
      <c r="H8454" t="s">
        <v>18</v>
      </c>
      <c r="J8454" s="5"/>
      <c r="K8454" s="2">
        <v>2937.4</v>
      </c>
      <c r="L8454" s="5"/>
      <c r="M8454" s="2">
        <f t="shared" si="131"/>
        <v>-994520.11999999685</v>
      </c>
      <c r="P8454"/>
    </row>
    <row r="8455" spans="1:16" hidden="1">
      <c r="A8455" t="s">
        <v>24145</v>
      </c>
      <c r="B8455" s="1">
        <v>42171</v>
      </c>
      <c r="C8455" t="s">
        <v>1802</v>
      </c>
      <c r="D8455">
        <v>2</v>
      </c>
      <c r="E8455" t="s">
        <v>24158</v>
      </c>
      <c r="F8455" t="s">
        <v>13559</v>
      </c>
      <c r="G8455" t="s">
        <v>313</v>
      </c>
      <c r="H8455" t="s">
        <v>522</v>
      </c>
      <c r="J8455" s="5"/>
      <c r="K8455" s="2">
        <v>800</v>
      </c>
      <c r="L8455" s="5"/>
      <c r="M8455" s="2">
        <f t="shared" si="131"/>
        <v>-995320.11999999685</v>
      </c>
      <c r="P8455"/>
    </row>
    <row r="8456" spans="1:16" hidden="1">
      <c r="A8456" t="s">
        <v>24145</v>
      </c>
      <c r="B8456" s="1">
        <v>42171</v>
      </c>
      <c r="C8456" t="s">
        <v>1802</v>
      </c>
      <c r="D8456">
        <v>2</v>
      </c>
      <c r="E8456" t="s">
        <v>24158</v>
      </c>
      <c r="F8456" t="s">
        <v>13559</v>
      </c>
      <c r="G8456" t="s">
        <v>313</v>
      </c>
      <c r="H8456" t="s">
        <v>522</v>
      </c>
      <c r="I8456" s="2">
        <v>1472.67</v>
      </c>
      <c r="J8456" s="5"/>
      <c r="L8456" s="5"/>
      <c r="M8456" s="2">
        <f t="shared" si="131"/>
        <v>-993847.44999999681</v>
      </c>
      <c r="P8456"/>
    </row>
    <row r="8457" spans="1:16" hidden="1">
      <c r="A8457" t="s">
        <v>24169</v>
      </c>
      <c r="B8457" s="1">
        <v>42171</v>
      </c>
      <c r="C8457" t="s">
        <v>19281</v>
      </c>
      <c r="D8457">
        <v>1</v>
      </c>
      <c r="E8457" t="s">
        <v>24182</v>
      </c>
      <c r="F8457" t="s">
        <v>13565</v>
      </c>
      <c r="G8457" t="s">
        <v>20</v>
      </c>
      <c r="H8457" t="s">
        <v>3505</v>
      </c>
      <c r="I8457" s="2">
        <v>300000</v>
      </c>
      <c r="J8457" s="5"/>
      <c r="L8457" s="5"/>
      <c r="M8457" s="2">
        <f t="shared" ref="M8457:M8520" si="132">+M8456+I8457-K8457</f>
        <v>-693847.44999999681</v>
      </c>
      <c r="P8457"/>
    </row>
    <row r="8458" spans="1:16" hidden="1">
      <c r="A8458" t="s">
        <v>24190</v>
      </c>
      <c r="B8458" s="1">
        <v>42171</v>
      </c>
      <c r="C8458" t="s">
        <v>24202</v>
      </c>
      <c r="D8458">
        <v>1</v>
      </c>
      <c r="E8458" t="s">
        <v>24203</v>
      </c>
      <c r="F8458" t="s">
        <v>13561</v>
      </c>
      <c r="G8458" t="s">
        <v>20</v>
      </c>
      <c r="H8458" t="s">
        <v>21730</v>
      </c>
      <c r="I8458" s="2">
        <v>120000</v>
      </c>
      <c r="J8458" s="5"/>
      <c r="L8458" s="5"/>
      <c r="M8458" s="2">
        <f t="shared" si="132"/>
        <v>-573847.44999999681</v>
      </c>
      <c r="P8458"/>
    </row>
    <row r="8459" spans="1:16" hidden="1">
      <c r="A8459" t="s">
        <v>24211</v>
      </c>
      <c r="B8459" s="1">
        <v>42171</v>
      </c>
      <c r="C8459" t="s">
        <v>24221</v>
      </c>
      <c r="D8459">
        <v>2</v>
      </c>
      <c r="E8459" t="s">
        <v>24222</v>
      </c>
      <c r="F8459" t="s">
        <v>7054</v>
      </c>
      <c r="G8459" t="s">
        <v>20</v>
      </c>
      <c r="H8459" t="s">
        <v>5921</v>
      </c>
      <c r="I8459" s="2">
        <v>1840</v>
      </c>
      <c r="J8459" s="5"/>
      <c r="L8459" s="5"/>
      <c r="M8459" s="2">
        <f t="shared" si="132"/>
        <v>-572007.44999999681</v>
      </c>
      <c r="P8459"/>
    </row>
    <row r="8460" spans="1:16" hidden="1">
      <c r="A8460" t="s">
        <v>24232</v>
      </c>
      <c r="B8460" s="1">
        <v>42171</v>
      </c>
      <c r="C8460" t="s">
        <v>24243</v>
      </c>
      <c r="D8460">
        <v>2</v>
      </c>
      <c r="E8460" t="s">
        <v>24244</v>
      </c>
      <c r="F8460" t="s">
        <v>7054</v>
      </c>
      <c r="G8460" t="s">
        <v>20</v>
      </c>
      <c r="H8460" t="s">
        <v>24245</v>
      </c>
      <c r="I8460" s="2">
        <v>1025</v>
      </c>
      <c r="J8460" s="5"/>
      <c r="L8460" s="5"/>
      <c r="M8460" s="2">
        <f t="shared" si="132"/>
        <v>-570982.44999999681</v>
      </c>
      <c r="P8460"/>
    </row>
    <row r="8461" spans="1:16" hidden="1">
      <c r="A8461" t="s">
        <v>24255</v>
      </c>
      <c r="B8461" s="1">
        <v>42171</v>
      </c>
      <c r="C8461" t="s">
        <v>24271</v>
      </c>
      <c r="D8461">
        <v>1</v>
      </c>
      <c r="E8461" t="s">
        <v>24272</v>
      </c>
      <c r="F8461" t="s">
        <v>13565</v>
      </c>
      <c r="G8461" t="s">
        <v>20</v>
      </c>
      <c r="H8461" t="s">
        <v>24273</v>
      </c>
      <c r="I8461" s="2">
        <v>82000</v>
      </c>
      <c r="J8461" s="5"/>
      <c r="L8461" s="5"/>
      <c r="M8461" s="2">
        <f t="shared" si="132"/>
        <v>-488982.44999999681</v>
      </c>
      <c r="P8461"/>
    </row>
    <row r="8462" spans="1:16" hidden="1">
      <c r="A8462" t="s">
        <v>24283</v>
      </c>
      <c r="B8462" s="1">
        <v>42171</v>
      </c>
      <c r="C8462" t="s">
        <v>17249</v>
      </c>
      <c r="D8462">
        <v>1</v>
      </c>
      <c r="E8462" t="s">
        <v>24296</v>
      </c>
      <c r="F8462" t="s">
        <v>13565</v>
      </c>
      <c r="G8462" t="s">
        <v>20</v>
      </c>
      <c r="H8462" t="s">
        <v>17251</v>
      </c>
      <c r="I8462" s="2">
        <v>157000</v>
      </c>
      <c r="J8462" s="5"/>
      <c r="L8462" s="5"/>
      <c r="M8462" s="2">
        <f t="shared" si="132"/>
        <v>-331982.44999999681</v>
      </c>
      <c r="P8462"/>
    </row>
    <row r="8463" spans="1:16" hidden="1">
      <c r="A8463" t="s">
        <v>24305</v>
      </c>
      <c r="B8463" s="1">
        <v>42171</v>
      </c>
      <c r="C8463" t="s">
        <v>24317</v>
      </c>
      <c r="D8463">
        <v>2</v>
      </c>
      <c r="E8463" t="s">
        <v>24318</v>
      </c>
      <c r="F8463" t="s">
        <v>7054</v>
      </c>
      <c r="G8463" t="s">
        <v>20</v>
      </c>
      <c r="H8463" t="s">
        <v>8489</v>
      </c>
      <c r="I8463" s="2">
        <v>1025</v>
      </c>
      <c r="J8463" s="5"/>
      <c r="L8463" s="5"/>
      <c r="M8463" s="2">
        <f t="shared" si="132"/>
        <v>-330957.44999999681</v>
      </c>
      <c r="P8463"/>
    </row>
    <row r="8464" spans="1:16" hidden="1">
      <c r="A8464" t="s">
        <v>24327</v>
      </c>
      <c r="B8464" s="1">
        <v>42171</v>
      </c>
      <c r="C8464" t="s">
        <v>24341</v>
      </c>
      <c r="D8464">
        <v>2</v>
      </c>
      <c r="E8464" t="s">
        <v>24342</v>
      </c>
      <c r="F8464" t="s">
        <v>7054</v>
      </c>
      <c r="G8464" t="s">
        <v>20</v>
      </c>
      <c r="H8464" t="s">
        <v>435</v>
      </c>
      <c r="I8464" s="2">
        <v>1025</v>
      </c>
      <c r="J8464" s="5"/>
      <c r="L8464" s="5"/>
      <c r="M8464" s="2">
        <f t="shared" si="132"/>
        <v>-329932.44999999681</v>
      </c>
      <c r="P8464"/>
    </row>
    <row r="8465" spans="1:16" hidden="1">
      <c r="A8465" t="s">
        <v>24351</v>
      </c>
      <c r="B8465" s="1">
        <v>42171</v>
      </c>
      <c r="C8465" t="s">
        <v>6</v>
      </c>
      <c r="D8465">
        <v>1</v>
      </c>
      <c r="E8465" t="s">
        <v>24365</v>
      </c>
      <c r="F8465" t="s">
        <v>13610</v>
      </c>
      <c r="G8465" t="s">
        <v>20</v>
      </c>
      <c r="H8465" t="s">
        <v>24064</v>
      </c>
      <c r="I8465" s="2">
        <v>8965.73</v>
      </c>
      <c r="J8465" s="5"/>
      <c r="L8465" s="5"/>
      <c r="M8465" s="2">
        <f t="shared" si="132"/>
        <v>-320966.71999999683</v>
      </c>
      <c r="P8465"/>
    </row>
    <row r="8466" spans="1:16" hidden="1">
      <c r="A8466" t="s">
        <v>24376</v>
      </c>
      <c r="B8466" s="1">
        <v>42171</v>
      </c>
      <c r="C8466" t="s">
        <v>24390</v>
      </c>
      <c r="D8466">
        <v>2</v>
      </c>
      <c r="E8466" t="s">
        <v>24391</v>
      </c>
      <c r="F8466" t="s">
        <v>7054</v>
      </c>
      <c r="G8466" t="s">
        <v>20</v>
      </c>
      <c r="H8466" t="s">
        <v>3879</v>
      </c>
      <c r="I8466" s="2">
        <v>650.01</v>
      </c>
      <c r="J8466" s="5"/>
      <c r="L8466" s="5"/>
      <c r="M8466" s="2">
        <f t="shared" si="132"/>
        <v>-320316.70999999682</v>
      </c>
      <c r="P8466"/>
    </row>
    <row r="8467" spans="1:16" hidden="1">
      <c r="A8467" t="s">
        <v>24398</v>
      </c>
      <c r="B8467" s="1">
        <v>42171</v>
      </c>
      <c r="C8467" t="s">
        <v>24411</v>
      </c>
      <c r="D8467">
        <v>2</v>
      </c>
      <c r="E8467" t="s">
        <v>24412</v>
      </c>
      <c r="F8467" t="s">
        <v>7054</v>
      </c>
      <c r="G8467" t="s">
        <v>20</v>
      </c>
      <c r="H8467" t="s">
        <v>5119</v>
      </c>
      <c r="J8467" s="5"/>
      <c r="K8467" s="2">
        <v>1025</v>
      </c>
      <c r="L8467" s="5"/>
      <c r="M8467" s="2">
        <f t="shared" si="132"/>
        <v>-321341.70999999682</v>
      </c>
      <c r="P8467"/>
    </row>
    <row r="8468" spans="1:16" hidden="1">
      <c r="A8468" t="s">
        <v>24398</v>
      </c>
      <c r="B8468" s="1">
        <v>42171</v>
      </c>
      <c r="C8468" t="s">
        <v>24411</v>
      </c>
      <c r="D8468">
        <v>2</v>
      </c>
      <c r="E8468" t="s">
        <v>24412</v>
      </c>
      <c r="F8468" t="s">
        <v>7054</v>
      </c>
      <c r="G8468" t="s">
        <v>20</v>
      </c>
      <c r="H8468" t="s">
        <v>5119</v>
      </c>
      <c r="I8468" s="2">
        <v>1025</v>
      </c>
      <c r="J8468" s="5"/>
      <c r="L8468" s="5"/>
      <c r="M8468" s="2">
        <f t="shared" si="132"/>
        <v>-320316.70999999682</v>
      </c>
      <c r="P8468"/>
    </row>
    <row r="8469" spans="1:16" hidden="1">
      <c r="A8469" t="s">
        <v>24419</v>
      </c>
      <c r="B8469" s="1">
        <v>42171</v>
      </c>
      <c r="C8469" t="s">
        <v>24429</v>
      </c>
      <c r="D8469">
        <v>2</v>
      </c>
      <c r="E8469" t="s">
        <v>24430</v>
      </c>
      <c r="F8469" t="s">
        <v>7054</v>
      </c>
      <c r="G8469" t="s">
        <v>20</v>
      </c>
      <c r="H8469" t="s">
        <v>24431</v>
      </c>
      <c r="I8469" s="2">
        <v>2990</v>
      </c>
      <c r="J8469" s="5"/>
      <c r="L8469" s="5"/>
      <c r="M8469" s="2">
        <f t="shared" si="132"/>
        <v>-317326.70999999682</v>
      </c>
      <c r="P8469"/>
    </row>
    <row r="8470" spans="1:16" hidden="1">
      <c r="A8470" t="s">
        <v>24439</v>
      </c>
      <c r="B8470" s="1">
        <v>42171</v>
      </c>
      <c r="C8470" t="s">
        <v>24449</v>
      </c>
      <c r="D8470">
        <v>2</v>
      </c>
      <c r="E8470" t="s">
        <v>24450</v>
      </c>
      <c r="F8470" t="s">
        <v>7054</v>
      </c>
      <c r="G8470" t="s">
        <v>20</v>
      </c>
      <c r="H8470" t="s">
        <v>13783</v>
      </c>
      <c r="I8470" s="2">
        <v>6170.01</v>
      </c>
      <c r="J8470" s="5"/>
      <c r="L8470" s="5"/>
      <c r="M8470" s="2">
        <f t="shared" si="132"/>
        <v>-311156.69999999681</v>
      </c>
      <c r="P8470"/>
    </row>
    <row r="8471" spans="1:16" hidden="1">
      <c r="A8471" t="s">
        <v>24459</v>
      </c>
      <c r="B8471" s="1">
        <v>42171</v>
      </c>
      <c r="C8471" t="s">
        <v>1802</v>
      </c>
      <c r="D8471">
        <v>2</v>
      </c>
      <c r="E8471" t="s">
        <v>24472</v>
      </c>
      <c r="F8471" t="s">
        <v>13559</v>
      </c>
      <c r="G8471" t="s">
        <v>479</v>
      </c>
      <c r="H8471" t="s">
        <v>24473</v>
      </c>
      <c r="I8471" s="2">
        <v>367.95</v>
      </c>
      <c r="J8471" s="5"/>
      <c r="L8471" s="5"/>
      <c r="M8471" s="2">
        <f t="shared" si="132"/>
        <v>-310788.7499999968</v>
      </c>
      <c r="P8471"/>
    </row>
    <row r="8472" spans="1:16" hidden="1">
      <c r="A8472" t="s">
        <v>24480</v>
      </c>
      <c r="B8472" s="1">
        <v>42171</v>
      </c>
      <c r="C8472" t="s">
        <v>24495</v>
      </c>
      <c r="D8472">
        <v>2</v>
      </c>
      <c r="E8472" t="s">
        <v>24496</v>
      </c>
      <c r="F8472" t="s">
        <v>7054</v>
      </c>
      <c r="G8472" t="s">
        <v>4</v>
      </c>
      <c r="H8472" t="s">
        <v>13925</v>
      </c>
      <c r="I8472" s="2">
        <v>200.01</v>
      </c>
      <c r="J8472" s="5"/>
      <c r="L8472" s="5"/>
      <c r="M8472" s="2">
        <f t="shared" si="132"/>
        <v>-310588.73999999679</v>
      </c>
      <c r="P8472"/>
    </row>
    <row r="8473" spans="1:16" hidden="1">
      <c r="A8473" t="s">
        <v>24506</v>
      </c>
      <c r="B8473" s="1">
        <v>42171</v>
      </c>
      <c r="C8473" t="s">
        <v>16737</v>
      </c>
      <c r="D8473">
        <v>1</v>
      </c>
      <c r="E8473" t="s">
        <v>24522</v>
      </c>
      <c r="F8473" t="s">
        <v>13565</v>
      </c>
      <c r="G8473" t="s">
        <v>4</v>
      </c>
      <c r="H8473" t="s">
        <v>1974</v>
      </c>
      <c r="I8473" s="2">
        <v>50000</v>
      </c>
      <c r="J8473" s="5"/>
      <c r="L8473" s="5"/>
      <c r="M8473" s="2">
        <f t="shared" si="132"/>
        <v>-260588.73999999679</v>
      </c>
      <c r="P8473"/>
    </row>
    <row r="8474" spans="1:16" hidden="1">
      <c r="A8474" t="s">
        <v>24532</v>
      </c>
      <c r="B8474" s="1">
        <v>42171</v>
      </c>
      <c r="C8474" t="s">
        <v>24545</v>
      </c>
      <c r="D8474">
        <v>1</v>
      </c>
      <c r="E8474" t="s">
        <v>24546</v>
      </c>
      <c r="F8474" t="s">
        <v>13565</v>
      </c>
      <c r="G8474" t="s">
        <v>4</v>
      </c>
      <c r="H8474" t="s">
        <v>24547</v>
      </c>
      <c r="I8474" s="2">
        <v>205700</v>
      </c>
      <c r="J8474" s="5"/>
      <c r="L8474" s="5"/>
      <c r="M8474" s="2">
        <f t="shared" si="132"/>
        <v>-54888.739999996789</v>
      </c>
      <c r="P8474"/>
    </row>
    <row r="8475" spans="1:16" hidden="1">
      <c r="A8475" t="s">
        <v>24556</v>
      </c>
      <c r="B8475" s="1">
        <v>42171</v>
      </c>
      <c r="C8475" t="s">
        <v>6239</v>
      </c>
      <c r="D8475">
        <v>2</v>
      </c>
      <c r="E8475" t="s">
        <v>24569</v>
      </c>
      <c r="F8475" t="s">
        <v>7054</v>
      </c>
      <c r="G8475" t="s">
        <v>4</v>
      </c>
      <c r="H8475" t="s">
        <v>4626</v>
      </c>
      <c r="I8475" s="2">
        <v>1600</v>
      </c>
      <c r="J8475" s="5"/>
      <c r="L8475" s="5"/>
      <c r="M8475" s="2">
        <f t="shared" si="132"/>
        <v>-53288.739999996789</v>
      </c>
      <c r="P8475"/>
    </row>
    <row r="8476" spans="1:16" hidden="1">
      <c r="A8476" t="s">
        <v>24578</v>
      </c>
      <c r="B8476" s="1">
        <v>42171</v>
      </c>
      <c r="C8476" t="s">
        <v>1419</v>
      </c>
      <c r="D8476">
        <v>2</v>
      </c>
      <c r="E8476" t="s">
        <v>24587</v>
      </c>
      <c r="F8476" t="s">
        <v>13559</v>
      </c>
      <c r="G8476" t="s">
        <v>479</v>
      </c>
      <c r="H8476" t="s">
        <v>4626</v>
      </c>
      <c r="I8476" s="2">
        <v>2426.23</v>
      </c>
      <c r="J8476" s="5"/>
      <c r="L8476" s="5"/>
      <c r="M8476" s="2">
        <f t="shared" si="132"/>
        <v>-50862.509999996786</v>
      </c>
      <c r="P8476"/>
    </row>
    <row r="8477" spans="1:16" hidden="1">
      <c r="A8477" t="s">
        <v>24595</v>
      </c>
      <c r="B8477" s="1">
        <v>42171</v>
      </c>
      <c r="C8477" t="s">
        <v>24606</v>
      </c>
      <c r="D8477">
        <v>2</v>
      </c>
      <c r="E8477" t="s">
        <v>24607</v>
      </c>
      <c r="F8477" t="s">
        <v>7054</v>
      </c>
      <c r="G8477" t="s">
        <v>4</v>
      </c>
      <c r="H8477" t="s">
        <v>219</v>
      </c>
      <c r="I8477" s="2">
        <v>1025</v>
      </c>
      <c r="J8477" s="5"/>
      <c r="L8477" s="5"/>
      <c r="M8477" s="2">
        <f t="shared" si="132"/>
        <v>-49837.509999996786</v>
      </c>
      <c r="P8477"/>
    </row>
    <row r="8478" spans="1:16" hidden="1">
      <c r="A8478" t="s">
        <v>24616</v>
      </c>
      <c r="B8478" s="1">
        <v>42171</v>
      </c>
      <c r="C8478" t="s">
        <v>24628</v>
      </c>
      <c r="D8478">
        <v>2</v>
      </c>
      <c r="E8478" t="s">
        <v>24629</v>
      </c>
      <c r="F8478" t="s">
        <v>7054</v>
      </c>
      <c r="G8478" t="s">
        <v>4</v>
      </c>
      <c r="H8478" t="s">
        <v>3922</v>
      </c>
      <c r="J8478" s="5"/>
      <c r="K8478" s="2">
        <v>600</v>
      </c>
      <c r="L8478" s="5"/>
      <c r="M8478" s="2">
        <f t="shared" si="132"/>
        <v>-50437.509999996786</v>
      </c>
      <c r="P8478"/>
    </row>
    <row r="8479" spans="1:16" hidden="1">
      <c r="A8479" t="s">
        <v>24616</v>
      </c>
      <c r="B8479" s="1">
        <v>42171</v>
      </c>
      <c r="C8479" t="s">
        <v>24628</v>
      </c>
      <c r="D8479">
        <v>2</v>
      </c>
      <c r="E8479" t="s">
        <v>24629</v>
      </c>
      <c r="F8479" t="s">
        <v>7054</v>
      </c>
      <c r="G8479" t="s">
        <v>4</v>
      </c>
      <c r="H8479" t="s">
        <v>3922</v>
      </c>
      <c r="I8479" s="2">
        <v>600</v>
      </c>
      <c r="J8479" s="5"/>
      <c r="L8479" s="5"/>
      <c r="M8479" s="2">
        <f t="shared" si="132"/>
        <v>-49837.509999996786</v>
      </c>
      <c r="P8479"/>
    </row>
    <row r="8480" spans="1:16" hidden="1">
      <c r="A8480" t="s">
        <v>24638</v>
      </c>
      <c r="B8480" s="1">
        <v>42171</v>
      </c>
      <c r="C8480" t="s">
        <v>24648</v>
      </c>
      <c r="D8480">
        <v>2</v>
      </c>
      <c r="E8480" t="s">
        <v>24649</v>
      </c>
      <c r="F8480" t="s">
        <v>7054</v>
      </c>
      <c r="G8480" t="s">
        <v>4</v>
      </c>
      <c r="H8480" t="s">
        <v>2515</v>
      </c>
      <c r="I8480" s="2">
        <v>1840</v>
      </c>
      <c r="J8480" s="5"/>
      <c r="L8480" s="5"/>
      <c r="M8480" s="2">
        <f t="shared" si="132"/>
        <v>-47997.509999996786</v>
      </c>
      <c r="P8480"/>
    </row>
    <row r="8481" spans="1:16" hidden="1">
      <c r="A8481" t="s">
        <v>24662</v>
      </c>
      <c r="B8481" s="1">
        <v>42171</v>
      </c>
      <c r="C8481" t="s">
        <v>24674</v>
      </c>
      <c r="D8481">
        <v>2</v>
      </c>
      <c r="E8481" t="s">
        <v>24675</v>
      </c>
      <c r="F8481" t="s">
        <v>7054</v>
      </c>
      <c r="G8481" t="s">
        <v>4</v>
      </c>
      <c r="H8481" t="s">
        <v>24676</v>
      </c>
      <c r="I8481" s="2">
        <v>1840</v>
      </c>
      <c r="J8481" s="5"/>
      <c r="L8481" s="5"/>
      <c r="M8481" s="2">
        <f t="shared" si="132"/>
        <v>-46157.509999996786</v>
      </c>
      <c r="P8481"/>
    </row>
    <row r="8482" spans="1:16" hidden="1">
      <c r="A8482" t="s">
        <v>24689</v>
      </c>
      <c r="B8482" s="1">
        <v>42171</v>
      </c>
      <c r="C8482" t="s">
        <v>24701</v>
      </c>
      <c r="D8482">
        <v>2</v>
      </c>
      <c r="E8482" t="s">
        <v>24702</v>
      </c>
      <c r="F8482" t="s">
        <v>7054</v>
      </c>
      <c r="G8482" t="s">
        <v>4</v>
      </c>
      <c r="H8482" t="s">
        <v>5430</v>
      </c>
      <c r="I8482" s="2">
        <v>1025</v>
      </c>
      <c r="J8482" s="5">
        <v>17</v>
      </c>
      <c r="L8482" s="5"/>
      <c r="M8482" s="2">
        <f t="shared" si="132"/>
        <v>-45132.509999996786</v>
      </c>
      <c r="P8482"/>
    </row>
    <row r="8483" spans="1:16" hidden="1">
      <c r="A8483" t="s">
        <v>24712</v>
      </c>
      <c r="B8483" s="1">
        <v>42171</v>
      </c>
      <c r="C8483" t="s">
        <v>6</v>
      </c>
      <c r="D8483">
        <v>1</v>
      </c>
      <c r="E8483" t="s">
        <v>24722</v>
      </c>
      <c r="F8483" t="s">
        <v>13610</v>
      </c>
      <c r="G8483" t="s">
        <v>4</v>
      </c>
      <c r="H8483" t="s">
        <v>22143</v>
      </c>
      <c r="I8483" s="2">
        <v>9365.9</v>
      </c>
      <c r="J8483" s="5"/>
      <c r="L8483" s="5"/>
      <c r="M8483" s="2">
        <f t="shared" si="132"/>
        <v>-35766.609999996785</v>
      </c>
      <c r="P8483"/>
    </row>
    <row r="8484" spans="1:16" hidden="1">
      <c r="A8484" t="s">
        <v>24733</v>
      </c>
      <c r="B8484" s="1">
        <v>42171</v>
      </c>
      <c r="C8484" t="s">
        <v>24741</v>
      </c>
      <c r="D8484">
        <v>2</v>
      </c>
      <c r="E8484" t="s">
        <v>24742</v>
      </c>
      <c r="F8484" t="s">
        <v>7054</v>
      </c>
      <c r="G8484" t="s">
        <v>4</v>
      </c>
      <c r="H8484" t="s">
        <v>3376</v>
      </c>
      <c r="I8484" s="2">
        <v>1025</v>
      </c>
      <c r="J8484" s="5"/>
      <c r="L8484" s="5"/>
      <c r="M8484" s="2">
        <f t="shared" si="132"/>
        <v>-34741.609999996785</v>
      </c>
      <c r="P8484"/>
    </row>
    <row r="8485" spans="1:16" hidden="1">
      <c r="A8485" t="s">
        <v>24752</v>
      </c>
      <c r="B8485" s="1">
        <v>42171</v>
      </c>
      <c r="C8485" t="s">
        <v>18</v>
      </c>
      <c r="D8485">
        <v>2</v>
      </c>
      <c r="E8485" t="s">
        <v>24761</v>
      </c>
      <c r="F8485" t="s">
        <v>13559</v>
      </c>
      <c r="G8485" t="s">
        <v>479</v>
      </c>
      <c r="H8485" t="s">
        <v>2455</v>
      </c>
      <c r="I8485" s="2">
        <v>122.02</v>
      </c>
      <c r="J8485" s="5"/>
      <c r="L8485" s="5"/>
      <c r="M8485" s="2">
        <f t="shared" si="132"/>
        <v>-34619.589999996788</v>
      </c>
      <c r="P8485"/>
    </row>
    <row r="8486" spans="1:16" hidden="1">
      <c r="A8486" t="s">
        <v>24773</v>
      </c>
      <c r="B8486" s="1">
        <v>42171</v>
      </c>
      <c r="C8486" t="s">
        <v>12947</v>
      </c>
      <c r="D8486">
        <v>1</v>
      </c>
      <c r="E8486" t="s">
        <v>24783</v>
      </c>
      <c r="F8486" t="s">
        <v>13565</v>
      </c>
      <c r="G8486" t="s">
        <v>4</v>
      </c>
      <c r="H8486" t="s">
        <v>24784</v>
      </c>
      <c r="I8486" s="2">
        <v>16.22</v>
      </c>
      <c r="J8486" s="5"/>
      <c r="L8486" s="5"/>
      <c r="M8486" s="2">
        <f t="shared" si="132"/>
        <v>-34603.369999996787</v>
      </c>
      <c r="P8486"/>
    </row>
    <row r="8487" spans="1:16" hidden="1">
      <c r="A8487" t="s">
        <v>24798</v>
      </c>
      <c r="B8487" s="1">
        <v>42171</v>
      </c>
      <c r="C8487" t="s">
        <v>24805</v>
      </c>
      <c r="D8487">
        <v>1</v>
      </c>
      <c r="E8487" t="s">
        <v>24806</v>
      </c>
      <c r="F8487" t="s">
        <v>13565</v>
      </c>
      <c r="G8487" t="s">
        <v>4</v>
      </c>
      <c r="H8487" t="s">
        <v>24807</v>
      </c>
      <c r="I8487" s="2">
        <v>20000</v>
      </c>
      <c r="J8487" s="5"/>
      <c r="L8487" s="5"/>
      <c r="M8487" s="2">
        <f t="shared" si="132"/>
        <v>-14603.369999996787</v>
      </c>
      <c r="P8487"/>
    </row>
    <row r="8488" spans="1:16" hidden="1">
      <c r="A8488" t="s">
        <v>24824</v>
      </c>
      <c r="B8488" s="1">
        <v>42171</v>
      </c>
      <c r="C8488" t="s">
        <v>24832</v>
      </c>
      <c r="D8488">
        <v>2</v>
      </c>
      <c r="E8488" t="s">
        <v>24833</v>
      </c>
      <c r="F8488" t="s">
        <v>7054</v>
      </c>
      <c r="G8488" t="s">
        <v>4</v>
      </c>
      <c r="H8488" t="s">
        <v>6193</v>
      </c>
      <c r="I8488" s="2">
        <v>1025</v>
      </c>
      <c r="J8488" s="5"/>
      <c r="L8488" s="5"/>
      <c r="M8488" s="2">
        <f t="shared" si="132"/>
        <v>-13578.369999996787</v>
      </c>
      <c r="P8488"/>
    </row>
    <row r="8489" spans="1:16" hidden="1">
      <c r="A8489" t="s">
        <v>24846</v>
      </c>
      <c r="B8489" s="1">
        <v>42171</v>
      </c>
      <c r="C8489" t="s">
        <v>24854</v>
      </c>
      <c r="D8489">
        <v>2</v>
      </c>
      <c r="E8489" t="s">
        <v>24855</v>
      </c>
      <c r="F8489" t="s">
        <v>7054</v>
      </c>
      <c r="G8489" t="s">
        <v>4</v>
      </c>
      <c r="H8489" t="s">
        <v>6313</v>
      </c>
      <c r="I8489" s="2">
        <v>1840</v>
      </c>
      <c r="J8489" s="5"/>
      <c r="L8489" s="5"/>
      <c r="M8489" s="2">
        <f t="shared" si="132"/>
        <v>-11738.369999996787</v>
      </c>
      <c r="P8489"/>
    </row>
    <row r="8490" spans="1:16" hidden="1">
      <c r="A8490" t="s">
        <v>24869</v>
      </c>
      <c r="B8490" s="1">
        <v>42171</v>
      </c>
      <c r="C8490" t="s">
        <v>24879</v>
      </c>
      <c r="D8490">
        <v>2</v>
      </c>
      <c r="E8490" t="s">
        <v>24880</v>
      </c>
      <c r="F8490" t="s">
        <v>7054</v>
      </c>
      <c r="G8490" t="s">
        <v>4</v>
      </c>
      <c r="H8490" t="s">
        <v>24881</v>
      </c>
      <c r="I8490" s="2">
        <v>1139.6099999999999</v>
      </c>
      <c r="J8490" s="5"/>
      <c r="L8490" s="5"/>
      <c r="M8490" s="2">
        <f t="shared" si="132"/>
        <v>-10598.759999996786</v>
      </c>
      <c r="P8490"/>
    </row>
    <row r="8491" spans="1:16" hidden="1">
      <c r="A8491" t="s">
        <v>24898</v>
      </c>
      <c r="B8491" s="1">
        <v>42171</v>
      </c>
      <c r="C8491" t="s">
        <v>24805</v>
      </c>
      <c r="D8491">
        <v>1</v>
      </c>
      <c r="E8491" t="s">
        <v>24906</v>
      </c>
      <c r="F8491" t="s">
        <v>13565</v>
      </c>
      <c r="G8491" t="s">
        <v>4</v>
      </c>
      <c r="H8491" t="s">
        <v>24807</v>
      </c>
      <c r="I8491" s="2">
        <v>15700</v>
      </c>
      <c r="J8491" s="5"/>
      <c r="L8491" s="5"/>
      <c r="M8491" s="2">
        <f t="shared" si="132"/>
        <v>5101.2400000032139</v>
      </c>
      <c r="P8491"/>
    </row>
    <row r="8492" spans="1:16" hidden="1">
      <c r="A8492" t="s">
        <v>24920</v>
      </c>
      <c r="B8492" s="1">
        <v>42171</v>
      </c>
      <c r="C8492" t="s">
        <v>6311</v>
      </c>
      <c r="D8492">
        <v>2</v>
      </c>
      <c r="E8492" t="s">
        <v>24928</v>
      </c>
      <c r="F8492" t="s">
        <v>7054</v>
      </c>
      <c r="G8492" t="s">
        <v>4</v>
      </c>
      <c r="H8492" t="s">
        <v>6313</v>
      </c>
      <c r="I8492" s="2">
        <v>1025</v>
      </c>
      <c r="J8492" s="5"/>
      <c r="L8492" s="5"/>
      <c r="M8492" s="2">
        <f t="shared" si="132"/>
        <v>6126.2400000032139</v>
      </c>
      <c r="P8492"/>
    </row>
    <row r="8493" spans="1:16" hidden="1">
      <c r="A8493" t="s">
        <v>6447</v>
      </c>
      <c r="B8493" s="36">
        <v>42172</v>
      </c>
      <c r="C8493" s="35" t="s">
        <v>11</v>
      </c>
      <c r="D8493" s="35">
        <v>1</v>
      </c>
      <c r="E8493" s="35" t="s">
        <v>6451</v>
      </c>
      <c r="F8493" s="35" t="s">
        <v>13</v>
      </c>
      <c r="G8493" s="35" t="s">
        <v>20</v>
      </c>
      <c r="H8493" s="35" t="s">
        <v>6452</v>
      </c>
      <c r="I8493" s="11"/>
      <c r="J8493" s="12"/>
      <c r="K8493" s="11">
        <v>1025</v>
      </c>
      <c r="L8493" s="12">
        <v>14</v>
      </c>
      <c r="M8493" s="11">
        <f t="shared" si="132"/>
        <v>5101.2400000032139</v>
      </c>
      <c r="P8493"/>
    </row>
    <row r="8494" spans="1:16" hidden="1">
      <c r="A8494" t="s">
        <v>6458</v>
      </c>
      <c r="B8494" s="1">
        <v>42172</v>
      </c>
      <c r="C8494" t="s">
        <v>11</v>
      </c>
      <c r="D8494">
        <v>1</v>
      </c>
      <c r="E8494" t="s">
        <v>6459</v>
      </c>
      <c r="F8494" t="s">
        <v>13</v>
      </c>
      <c r="G8494" t="s">
        <v>20</v>
      </c>
      <c r="H8494" t="s">
        <v>824</v>
      </c>
      <c r="J8494" s="5"/>
      <c r="K8494" s="2">
        <v>4100</v>
      </c>
      <c r="L8494" s="5">
        <v>15</v>
      </c>
      <c r="M8494" s="2">
        <f t="shared" si="132"/>
        <v>1001.2400000032139</v>
      </c>
      <c r="P8494"/>
    </row>
    <row r="8495" spans="1:16" hidden="1">
      <c r="A8495" t="s">
        <v>6462</v>
      </c>
      <c r="B8495" s="1">
        <v>42172</v>
      </c>
      <c r="C8495" t="s">
        <v>11</v>
      </c>
      <c r="D8495">
        <v>1</v>
      </c>
      <c r="E8495" t="s">
        <v>6466</v>
      </c>
      <c r="F8495" t="s">
        <v>13</v>
      </c>
      <c r="G8495" t="s">
        <v>20</v>
      </c>
      <c r="H8495" t="s">
        <v>1433</v>
      </c>
      <c r="J8495" s="5"/>
      <c r="K8495" s="2">
        <v>1025</v>
      </c>
      <c r="L8495" s="5">
        <v>5</v>
      </c>
      <c r="M8495" s="2">
        <f t="shared" si="132"/>
        <v>-23.759999996786064</v>
      </c>
      <c r="P8495"/>
    </row>
    <row r="8496" spans="1:16" hidden="1">
      <c r="A8496" t="s">
        <v>6472</v>
      </c>
      <c r="B8496" s="1">
        <v>42172</v>
      </c>
      <c r="C8496" t="s">
        <v>1</v>
      </c>
      <c r="D8496">
        <v>1</v>
      </c>
      <c r="E8496" t="s">
        <v>6474</v>
      </c>
      <c r="F8496" t="s">
        <v>67</v>
      </c>
      <c r="G8496" t="s">
        <v>20</v>
      </c>
      <c r="H8496" t="s">
        <v>6475</v>
      </c>
      <c r="J8496" s="5"/>
      <c r="K8496" s="2">
        <v>170500</v>
      </c>
      <c r="L8496" s="5">
        <v>17</v>
      </c>
      <c r="M8496" s="2">
        <f t="shared" si="132"/>
        <v>-170523.75999999678</v>
      </c>
      <c r="P8496"/>
    </row>
    <row r="8497" spans="1:16" hidden="1">
      <c r="A8497" t="s">
        <v>6500</v>
      </c>
      <c r="B8497" s="1">
        <v>42172</v>
      </c>
      <c r="C8497" t="s">
        <v>11</v>
      </c>
      <c r="D8497">
        <v>1</v>
      </c>
      <c r="E8497" t="s">
        <v>6504</v>
      </c>
      <c r="F8497" t="s">
        <v>13</v>
      </c>
      <c r="G8497" t="s">
        <v>20</v>
      </c>
      <c r="H8497" t="s">
        <v>6505</v>
      </c>
      <c r="J8497" s="5"/>
      <c r="K8497" s="2">
        <v>1600</v>
      </c>
      <c r="L8497" s="5">
        <v>18</v>
      </c>
      <c r="M8497" s="2">
        <f t="shared" si="132"/>
        <v>-172123.75999999678</v>
      </c>
      <c r="P8497"/>
    </row>
    <row r="8498" spans="1:16" hidden="1">
      <c r="A8498" t="s">
        <v>6506</v>
      </c>
      <c r="B8498" s="1">
        <v>42172</v>
      </c>
      <c r="C8498" t="s">
        <v>6</v>
      </c>
      <c r="D8498">
        <v>1</v>
      </c>
      <c r="E8498" t="s">
        <v>6509</v>
      </c>
      <c r="F8498" t="s">
        <v>29</v>
      </c>
      <c r="G8498" t="s">
        <v>20</v>
      </c>
      <c r="H8498" t="s">
        <v>6510</v>
      </c>
      <c r="I8498" s="2">
        <v>1066.6400000000001</v>
      </c>
      <c r="J8498" s="5">
        <v>12</v>
      </c>
      <c r="L8498" s="5"/>
      <c r="M8498" s="2">
        <f t="shared" si="132"/>
        <v>-171057.11999999676</v>
      </c>
      <c r="P8498"/>
    </row>
    <row r="8499" spans="1:16" hidden="1">
      <c r="A8499" t="s">
        <v>6524</v>
      </c>
      <c r="B8499" s="1">
        <v>42172</v>
      </c>
      <c r="C8499" t="s">
        <v>6</v>
      </c>
      <c r="D8499">
        <v>1</v>
      </c>
      <c r="E8499" t="s">
        <v>6525</v>
      </c>
      <c r="F8499" t="s">
        <v>29</v>
      </c>
      <c r="G8499" t="s">
        <v>20</v>
      </c>
      <c r="H8499" t="s">
        <v>6526</v>
      </c>
      <c r="I8499" s="2">
        <v>481.14</v>
      </c>
      <c r="J8499" s="5">
        <v>11</v>
      </c>
      <c r="L8499" s="5"/>
      <c r="M8499" s="2">
        <f t="shared" si="132"/>
        <v>-170575.97999999675</v>
      </c>
      <c r="P8499"/>
    </row>
    <row r="8500" spans="1:16" hidden="1">
      <c r="A8500" t="s">
        <v>6537</v>
      </c>
      <c r="B8500" s="1">
        <v>42172</v>
      </c>
      <c r="C8500" t="s">
        <v>6</v>
      </c>
      <c r="D8500">
        <v>1</v>
      </c>
      <c r="E8500" t="s">
        <v>6540</v>
      </c>
      <c r="F8500" t="s">
        <v>29</v>
      </c>
      <c r="G8500" t="s">
        <v>20</v>
      </c>
      <c r="H8500" t="s">
        <v>6541</v>
      </c>
      <c r="I8500" s="2">
        <v>1000.88</v>
      </c>
      <c r="J8500" s="5">
        <v>12</v>
      </c>
      <c r="L8500" s="5"/>
      <c r="M8500" s="2">
        <f t="shared" si="132"/>
        <v>-169575.09999999675</v>
      </c>
      <c r="P8500"/>
    </row>
    <row r="8501" spans="1:16" hidden="1">
      <c r="A8501" t="s">
        <v>6572</v>
      </c>
      <c r="B8501" s="1">
        <v>42172</v>
      </c>
      <c r="C8501" t="s">
        <v>43</v>
      </c>
      <c r="D8501">
        <v>1</v>
      </c>
      <c r="E8501" t="s">
        <v>6573</v>
      </c>
      <c r="F8501" t="s">
        <v>67</v>
      </c>
      <c r="G8501" t="s">
        <v>20</v>
      </c>
      <c r="H8501" t="s">
        <v>6574</v>
      </c>
      <c r="J8501" s="5"/>
      <c r="K8501" s="2">
        <v>1840</v>
      </c>
      <c r="L8501" s="5">
        <v>19</v>
      </c>
      <c r="M8501" s="2">
        <f t="shared" si="132"/>
        <v>-171415.09999999675</v>
      </c>
      <c r="P8501"/>
    </row>
    <row r="8502" spans="1:16" hidden="1">
      <c r="A8502" t="s">
        <v>6612</v>
      </c>
      <c r="B8502" s="1">
        <v>42172</v>
      </c>
      <c r="C8502" t="s">
        <v>43</v>
      </c>
      <c r="D8502">
        <v>1</v>
      </c>
      <c r="E8502" t="s">
        <v>6617</v>
      </c>
      <c r="F8502" t="s">
        <v>16</v>
      </c>
      <c r="G8502" t="s">
        <v>20</v>
      </c>
      <c r="H8502" t="s">
        <v>6296</v>
      </c>
      <c r="J8502" s="5"/>
      <c r="K8502" s="2">
        <v>180000</v>
      </c>
      <c r="L8502" s="5">
        <v>20</v>
      </c>
      <c r="M8502" s="2">
        <f t="shared" si="132"/>
        <v>-351415.09999999672</v>
      </c>
      <c r="P8502"/>
    </row>
    <row r="8503" spans="1:16" hidden="1">
      <c r="A8503" t="s">
        <v>6646</v>
      </c>
      <c r="B8503" s="1">
        <v>42172</v>
      </c>
      <c r="D8503">
        <v>1</v>
      </c>
      <c r="E8503" t="s">
        <v>6647</v>
      </c>
      <c r="F8503" t="s">
        <v>13</v>
      </c>
      <c r="G8503" t="s">
        <v>20</v>
      </c>
      <c r="J8503" s="5"/>
      <c r="K8503" s="2">
        <v>5932.47</v>
      </c>
      <c r="L8503" s="5">
        <v>11</v>
      </c>
      <c r="M8503" s="2">
        <f t="shared" si="132"/>
        <v>-357347.56999999669</v>
      </c>
      <c r="P8503"/>
    </row>
    <row r="8504" spans="1:16" hidden="1">
      <c r="A8504" t="s">
        <v>6655</v>
      </c>
      <c r="B8504" s="1">
        <v>42172</v>
      </c>
      <c r="C8504" t="s">
        <v>195</v>
      </c>
      <c r="D8504">
        <v>1</v>
      </c>
      <c r="E8504" t="s">
        <v>6656</v>
      </c>
      <c r="F8504" t="s">
        <v>13</v>
      </c>
      <c r="G8504" t="s">
        <v>20</v>
      </c>
      <c r="H8504" t="s">
        <v>195</v>
      </c>
      <c r="J8504" s="5"/>
      <c r="K8504" s="2">
        <v>6485.32</v>
      </c>
      <c r="L8504" s="5">
        <v>12</v>
      </c>
      <c r="M8504" s="2">
        <f t="shared" si="132"/>
        <v>-363832.8899999967</v>
      </c>
      <c r="P8504"/>
    </row>
    <row r="8505" spans="1:16" hidden="1">
      <c r="A8505" t="s">
        <v>6661</v>
      </c>
      <c r="B8505" s="1">
        <v>42172</v>
      </c>
      <c r="C8505" t="s">
        <v>200</v>
      </c>
      <c r="D8505">
        <v>1</v>
      </c>
      <c r="E8505" t="s">
        <v>6663</v>
      </c>
      <c r="F8505" t="s">
        <v>16</v>
      </c>
      <c r="G8505" t="s">
        <v>20</v>
      </c>
      <c r="H8505" t="s">
        <v>200</v>
      </c>
      <c r="J8505" s="5"/>
      <c r="K8505" s="2">
        <v>1125.05</v>
      </c>
      <c r="L8505" s="5">
        <v>13</v>
      </c>
      <c r="M8505" s="2">
        <f t="shared" si="132"/>
        <v>-364957.93999999668</v>
      </c>
      <c r="P8505"/>
    </row>
    <row r="8506" spans="1:16" hidden="1">
      <c r="A8506" t="s">
        <v>6666</v>
      </c>
      <c r="B8506" s="1">
        <v>42172</v>
      </c>
      <c r="C8506" t="s">
        <v>6</v>
      </c>
      <c r="D8506">
        <v>1</v>
      </c>
      <c r="E8506" t="s">
        <v>6667</v>
      </c>
      <c r="F8506" t="s">
        <v>29</v>
      </c>
      <c r="G8506" t="s">
        <v>4</v>
      </c>
      <c r="H8506" t="s">
        <v>678</v>
      </c>
      <c r="I8506" s="2">
        <v>185.55</v>
      </c>
      <c r="J8506" s="5">
        <v>2</v>
      </c>
      <c r="L8506" s="5"/>
      <c r="M8506" s="2">
        <f t="shared" si="132"/>
        <v>-364772.3899999967</v>
      </c>
      <c r="P8506"/>
    </row>
    <row r="8507" spans="1:16" hidden="1">
      <c r="A8507" t="s">
        <v>6671</v>
      </c>
      <c r="B8507" s="1">
        <v>42172</v>
      </c>
      <c r="C8507" t="s">
        <v>11</v>
      </c>
      <c r="D8507">
        <v>1</v>
      </c>
      <c r="E8507" t="s">
        <v>6672</v>
      </c>
      <c r="F8507" t="s">
        <v>13</v>
      </c>
      <c r="G8507" t="s">
        <v>4</v>
      </c>
      <c r="H8507" t="s">
        <v>678</v>
      </c>
      <c r="J8507" s="5"/>
      <c r="K8507" s="2">
        <v>3333.71</v>
      </c>
      <c r="L8507" s="5">
        <v>4</v>
      </c>
      <c r="M8507" s="2">
        <f t="shared" si="132"/>
        <v>-368106.09999999672</v>
      </c>
      <c r="P8507"/>
    </row>
    <row r="8508" spans="1:16" hidden="1">
      <c r="A8508" t="s">
        <v>6692</v>
      </c>
      <c r="B8508" s="1">
        <v>42172</v>
      </c>
      <c r="C8508" t="s">
        <v>6</v>
      </c>
      <c r="D8508">
        <v>1</v>
      </c>
      <c r="E8508" t="s">
        <v>6693</v>
      </c>
      <c r="F8508" t="s">
        <v>29</v>
      </c>
      <c r="G8508" t="s">
        <v>4</v>
      </c>
      <c r="H8508" t="s">
        <v>6694</v>
      </c>
      <c r="I8508" s="2">
        <v>1000.88</v>
      </c>
      <c r="J8508" s="5">
        <v>1</v>
      </c>
      <c r="L8508" s="5"/>
      <c r="M8508" s="2">
        <f t="shared" si="132"/>
        <v>-367105.21999999671</v>
      </c>
      <c r="P8508"/>
    </row>
    <row r="8509" spans="1:16" hidden="1">
      <c r="A8509" t="s">
        <v>6734</v>
      </c>
      <c r="B8509" s="1">
        <v>42172</v>
      </c>
      <c r="C8509" t="s">
        <v>11</v>
      </c>
      <c r="D8509">
        <v>1</v>
      </c>
      <c r="E8509" t="s">
        <v>6738</v>
      </c>
      <c r="F8509" t="s">
        <v>13</v>
      </c>
      <c r="G8509" t="s">
        <v>4</v>
      </c>
      <c r="H8509" t="s">
        <v>6739</v>
      </c>
      <c r="J8509" s="5"/>
      <c r="K8509" s="2">
        <v>6000</v>
      </c>
      <c r="L8509" s="5">
        <v>5</v>
      </c>
      <c r="M8509" s="2">
        <f t="shared" si="132"/>
        <v>-373105.21999999671</v>
      </c>
      <c r="P8509"/>
    </row>
    <row r="8510" spans="1:16" hidden="1">
      <c r="A8510" t="s">
        <v>6747</v>
      </c>
      <c r="B8510" s="1">
        <v>42172</v>
      </c>
      <c r="C8510" t="s">
        <v>354</v>
      </c>
      <c r="D8510">
        <v>1</v>
      </c>
      <c r="E8510" t="s">
        <v>6752</v>
      </c>
      <c r="F8510" t="s">
        <v>16</v>
      </c>
      <c r="G8510" t="s">
        <v>4</v>
      </c>
      <c r="H8510" t="s">
        <v>6753</v>
      </c>
      <c r="J8510" s="5"/>
      <c r="K8510" s="2">
        <v>1025</v>
      </c>
      <c r="L8510" s="5">
        <v>16</v>
      </c>
      <c r="M8510" s="2">
        <f t="shared" si="132"/>
        <v>-374130.21999999671</v>
      </c>
      <c r="P8510"/>
    </row>
    <row r="8511" spans="1:16" hidden="1">
      <c r="A8511" t="s">
        <v>6756</v>
      </c>
      <c r="B8511" s="1">
        <v>42172</v>
      </c>
      <c r="C8511" t="s">
        <v>354</v>
      </c>
      <c r="D8511">
        <v>1</v>
      </c>
      <c r="E8511" t="s">
        <v>6758</v>
      </c>
      <c r="F8511" t="s">
        <v>13</v>
      </c>
      <c r="G8511" t="s">
        <v>4</v>
      </c>
      <c r="H8511" t="s">
        <v>1244</v>
      </c>
      <c r="J8511" s="5"/>
      <c r="K8511" s="2">
        <v>14442.44</v>
      </c>
      <c r="L8511" s="5" t="s">
        <v>36415</v>
      </c>
      <c r="M8511" s="2">
        <f t="shared" si="132"/>
        <v>-388572.65999999671</v>
      </c>
      <c r="P8511"/>
    </row>
    <row r="8512" spans="1:16" hidden="1">
      <c r="A8512" t="s">
        <v>6759</v>
      </c>
      <c r="B8512" s="1">
        <v>42172</v>
      </c>
      <c r="C8512" t="s">
        <v>1</v>
      </c>
      <c r="D8512">
        <v>1</v>
      </c>
      <c r="E8512" t="s">
        <v>6761</v>
      </c>
      <c r="F8512" t="s">
        <v>16</v>
      </c>
      <c r="G8512" t="s">
        <v>4</v>
      </c>
      <c r="H8512" t="s">
        <v>3505</v>
      </c>
      <c r="J8512" s="5"/>
      <c r="K8512" s="2">
        <v>30000</v>
      </c>
      <c r="L8512" s="5">
        <v>9</v>
      </c>
      <c r="M8512" s="2">
        <f t="shared" si="132"/>
        <v>-418572.65999999671</v>
      </c>
      <c r="P8512"/>
    </row>
    <row r="8513" spans="1:16" hidden="1">
      <c r="A8513" t="s">
        <v>6764</v>
      </c>
      <c r="B8513" s="1">
        <v>42172</v>
      </c>
      <c r="C8513" t="s">
        <v>6</v>
      </c>
      <c r="D8513">
        <v>1</v>
      </c>
      <c r="E8513" t="s">
        <v>6768</v>
      </c>
      <c r="F8513" t="s">
        <v>29</v>
      </c>
      <c r="G8513" t="s">
        <v>4</v>
      </c>
      <c r="H8513" t="s">
        <v>6558</v>
      </c>
      <c r="I8513" s="2">
        <v>300</v>
      </c>
      <c r="J8513" s="5">
        <v>1</v>
      </c>
      <c r="L8513" s="5"/>
      <c r="M8513" s="2">
        <f t="shared" si="132"/>
        <v>-418272.65999999671</v>
      </c>
      <c r="P8513"/>
    </row>
    <row r="8514" spans="1:16" hidden="1">
      <c r="A8514" t="s">
        <v>6775</v>
      </c>
      <c r="B8514" s="1">
        <v>42172</v>
      </c>
      <c r="C8514" t="s">
        <v>1</v>
      </c>
      <c r="D8514">
        <v>1</v>
      </c>
      <c r="E8514" t="s">
        <v>6779</v>
      </c>
      <c r="F8514" t="s">
        <v>16</v>
      </c>
      <c r="G8514" t="s">
        <v>4</v>
      </c>
      <c r="H8514" t="s">
        <v>6780</v>
      </c>
      <c r="J8514" s="5"/>
      <c r="K8514" s="2">
        <v>27000</v>
      </c>
      <c r="L8514" s="5">
        <v>10</v>
      </c>
      <c r="M8514" s="2">
        <f t="shared" si="132"/>
        <v>-445272.65999999671</v>
      </c>
      <c r="P8514"/>
    </row>
    <row r="8515" spans="1:16" hidden="1">
      <c r="A8515" t="s">
        <v>6877</v>
      </c>
      <c r="B8515" s="1">
        <v>42172</v>
      </c>
      <c r="C8515" t="s">
        <v>6</v>
      </c>
      <c r="D8515">
        <v>1</v>
      </c>
      <c r="E8515" t="s">
        <v>6878</v>
      </c>
      <c r="F8515" t="s">
        <v>29</v>
      </c>
      <c r="G8515" t="s">
        <v>4</v>
      </c>
      <c r="H8515" t="s">
        <v>65</v>
      </c>
      <c r="I8515" s="2">
        <v>1290.95</v>
      </c>
      <c r="J8515" s="5">
        <v>2</v>
      </c>
      <c r="L8515" s="5"/>
      <c r="M8515" s="2">
        <f t="shared" si="132"/>
        <v>-443981.7099999967</v>
      </c>
      <c r="P8515"/>
    </row>
    <row r="8516" spans="1:16" hidden="1">
      <c r="A8516" t="s">
        <v>6894</v>
      </c>
      <c r="B8516" s="1">
        <v>42172</v>
      </c>
      <c r="C8516" t="s">
        <v>200</v>
      </c>
      <c r="D8516">
        <v>1</v>
      </c>
      <c r="E8516" t="s">
        <v>6895</v>
      </c>
      <c r="F8516" t="s">
        <v>16</v>
      </c>
      <c r="G8516" t="s">
        <v>4</v>
      </c>
      <c r="H8516" t="s">
        <v>200</v>
      </c>
      <c r="J8516" s="5"/>
      <c r="K8516" s="2">
        <v>600</v>
      </c>
      <c r="L8516" s="5">
        <v>3</v>
      </c>
      <c r="M8516" s="2">
        <f t="shared" si="132"/>
        <v>-444581.7099999967</v>
      </c>
      <c r="P8516"/>
    </row>
    <row r="8517" spans="1:16" hidden="1">
      <c r="A8517" t="s">
        <v>6902</v>
      </c>
      <c r="B8517" s="1">
        <v>42172</v>
      </c>
      <c r="C8517" t="s">
        <v>195</v>
      </c>
      <c r="D8517">
        <v>1</v>
      </c>
      <c r="E8517" t="s">
        <v>6903</v>
      </c>
      <c r="F8517" t="s">
        <v>13</v>
      </c>
      <c r="G8517" t="s">
        <v>4</v>
      </c>
      <c r="H8517" t="s">
        <v>195</v>
      </c>
      <c r="J8517" s="5"/>
      <c r="K8517" s="2">
        <v>46941.23</v>
      </c>
      <c r="L8517" s="5">
        <v>2</v>
      </c>
      <c r="M8517" s="2">
        <f t="shared" si="132"/>
        <v>-491522.93999999668</v>
      </c>
      <c r="P8517"/>
    </row>
    <row r="8518" spans="1:16" hidden="1">
      <c r="A8518" t="s">
        <v>6908</v>
      </c>
      <c r="B8518" s="1">
        <v>42172</v>
      </c>
      <c r="C8518" t="s">
        <v>18</v>
      </c>
      <c r="D8518">
        <v>1</v>
      </c>
      <c r="E8518" t="s">
        <v>6909</v>
      </c>
      <c r="F8518" t="s">
        <v>13</v>
      </c>
      <c r="G8518" t="s">
        <v>4</v>
      </c>
      <c r="H8518" t="s">
        <v>18</v>
      </c>
      <c r="J8518" s="5"/>
      <c r="K8518" s="2">
        <v>9325.77</v>
      </c>
      <c r="L8518" s="5">
        <v>1</v>
      </c>
      <c r="M8518" s="2">
        <f t="shared" si="132"/>
        <v>-500848.7099999967</v>
      </c>
      <c r="P8518"/>
    </row>
    <row r="8519" spans="1:16" hidden="1">
      <c r="A8519" t="s">
        <v>24941</v>
      </c>
      <c r="B8519" s="1">
        <v>42172</v>
      </c>
      <c r="C8519" t="s">
        <v>1802</v>
      </c>
      <c r="D8519">
        <v>2</v>
      </c>
      <c r="E8519" t="s">
        <v>24950</v>
      </c>
      <c r="F8519" t="s">
        <v>13559</v>
      </c>
      <c r="G8519" t="s">
        <v>479</v>
      </c>
      <c r="H8519" t="s">
        <v>4631</v>
      </c>
      <c r="J8519" s="5"/>
      <c r="K8519" s="2">
        <v>198.34</v>
      </c>
      <c r="L8519" s="5" t="s">
        <v>36333</v>
      </c>
      <c r="M8519" s="2">
        <f t="shared" si="132"/>
        <v>-501047.04999999673</v>
      </c>
      <c r="P8519"/>
    </row>
    <row r="8520" spans="1:16" hidden="1">
      <c r="A8520" t="s">
        <v>24941</v>
      </c>
      <c r="B8520" s="1">
        <v>42172</v>
      </c>
      <c r="C8520" t="s">
        <v>1802</v>
      </c>
      <c r="D8520">
        <v>2</v>
      </c>
      <c r="E8520" t="s">
        <v>24950</v>
      </c>
      <c r="F8520" t="s">
        <v>13559</v>
      </c>
      <c r="G8520" t="s">
        <v>479</v>
      </c>
      <c r="H8520" t="s">
        <v>4631</v>
      </c>
      <c r="I8520" s="2">
        <v>198.34</v>
      </c>
      <c r="J8520" s="5" t="s">
        <v>36333</v>
      </c>
      <c r="L8520" s="5"/>
      <c r="M8520" s="2">
        <f t="shared" si="132"/>
        <v>-500848.7099999967</v>
      </c>
      <c r="P8520"/>
    </row>
    <row r="8521" spans="1:16" hidden="1">
      <c r="A8521" t="s">
        <v>24967</v>
      </c>
      <c r="B8521" s="1">
        <v>42172</v>
      </c>
      <c r="C8521" t="s">
        <v>1802</v>
      </c>
      <c r="D8521">
        <v>2</v>
      </c>
      <c r="E8521" t="s">
        <v>24973</v>
      </c>
      <c r="F8521" t="s">
        <v>13559</v>
      </c>
      <c r="G8521" t="s">
        <v>479</v>
      </c>
      <c r="H8521" t="s">
        <v>3433</v>
      </c>
      <c r="J8521" s="5"/>
      <c r="K8521" s="2">
        <v>947.57</v>
      </c>
      <c r="L8521" s="5" t="s">
        <v>36333</v>
      </c>
      <c r="M8521" s="2">
        <f t="shared" ref="M8521:M8584" si="133">+M8520+I8521-K8521</f>
        <v>-501796.27999999671</v>
      </c>
      <c r="P8521"/>
    </row>
    <row r="8522" spans="1:16" hidden="1">
      <c r="A8522" t="s">
        <v>24967</v>
      </c>
      <c r="B8522" s="1">
        <v>42172</v>
      </c>
      <c r="C8522" t="s">
        <v>1802</v>
      </c>
      <c r="D8522">
        <v>2</v>
      </c>
      <c r="E8522" t="s">
        <v>24973</v>
      </c>
      <c r="F8522" t="s">
        <v>13559</v>
      </c>
      <c r="G8522" t="s">
        <v>479</v>
      </c>
      <c r="H8522" t="s">
        <v>3433</v>
      </c>
      <c r="I8522" s="2">
        <v>947.57</v>
      </c>
      <c r="J8522" s="5" t="s">
        <v>36333</v>
      </c>
      <c r="L8522" s="5"/>
      <c r="M8522" s="2">
        <f t="shared" si="133"/>
        <v>-500848.7099999967</v>
      </c>
      <c r="P8522"/>
    </row>
    <row r="8523" spans="1:16" hidden="1">
      <c r="A8523" t="s">
        <v>24989</v>
      </c>
      <c r="B8523" s="1">
        <v>42172</v>
      </c>
      <c r="C8523" t="s">
        <v>24996</v>
      </c>
      <c r="D8523">
        <v>2</v>
      </c>
      <c r="E8523" t="s">
        <v>24997</v>
      </c>
      <c r="F8523" t="s">
        <v>7054</v>
      </c>
      <c r="G8523" t="s">
        <v>20</v>
      </c>
      <c r="H8523" t="s">
        <v>12099</v>
      </c>
      <c r="I8523" s="2">
        <v>1025</v>
      </c>
      <c r="J8523" s="5">
        <v>11</v>
      </c>
      <c r="L8523" s="5"/>
      <c r="M8523" s="2">
        <f t="shared" si="133"/>
        <v>-499823.7099999967</v>
      </c>
      <c r="P8523"/>
    </row>
    <row r="8524" spans="1:16" hidden="1">
      <c r="A8524" t="s">
        <v>25012</v>
      </c>
      <c r="B8524" s="1">
        <v>42172</v>
      </c>
      <c r="C8524" t="s">
        <v>25020</v>
      </c>
      <c r="D8524">
        <v>2</v>
      </c>
      <c r="E8524" t="s">
        <v>25021</v>
      </c>
      <c r="F8524" t="s">
        <v>7054</v>
      </c>
      <c r="G8524" t="s">
        <v>20</v>
      </c>
      <c r="H8524" t="s">
        <v>25022</v>
      </c>
      <c r="I8524" s="2">
        <v>400.01</v>
      </c>
      <c r="J8524" s="5">
        <v>12</v>
      </c>
      <c r="L8524" s="5"/>
      <c r="M8524" s="2">
        <f t="shared" si="133"/>
        <v>-499423.69999999669</v>
      </c>
      <c r="P8524"/>
    </row>
    <row r="8525" spans="1:16" hidden="1">
      <c r="A8525" t="s">
        <v>25038</v>
      </c>
      <c r="B8525" s="1">
        <v>42172</v>
      </c>
      <c r="C8525" t="s">
        <v>25047</v>
      </c>
      <c r="D8525">
        <v>2</v>
      </c>
      <c r="E8525" t="s">
        <v>25048</v>
      </c>
      <c r="F8525" t="s">
        <v>7054</v>
      </c>
      <c r="G8525" t="s">
        <v>20</v>
      </c>
      <c r="H8525" t="s">
        <v>1136</v>
      </c>
      <c r="I8525" s="2">
        <v>1025</v>
      </c>
      <c r="J8525" s="5">
        <v>14</v>
      </c>
      <c r="L8525" s="5"/>
      <c r="M8525" s="2">
        <f t="shared" si="133"/>
        <v>-498398.69999999669</v>
      </c>
      <c r="P8525"/>
    </row>
    <row r="8526" spans="1:16" hidden="1">
      <c r="A8526" t="s">
        <v>25062</v>
      </c>
      <c r="B8526" s="1">
        <v>42172</v>
      </c>
      <c r="C8526" t="s">
        <v>679</v>
      </c>
      <c r="D8526">
        <v>2</v>
      </c>
      <c r="E8526" t="s">
        <v>25070</v>
      </c>
      <c r="F8526" t="s">
        <v>7054</v>
      </c>
      <c r="G8526" t="s">
        <v>20</v>
      </c>
      <c r="H8526" t="s">
        <v>824</v>
      </c>
      <c r="I8526" s="2">
        <v>4100</v>
      </c>
      <c r="J8526" s="5">
        <v>15</v>
      </c>
      <c r="L8526" s="5"/>
      <c r="M8526" s="2">
        <f t="shared" si="133"/>
        <v>-494298.69999999669</v>
      </c>
      <c r="P8526"/>
    </row>
    <row r="8527" spans="1:16" hidden="1">
      <c r="A8527" t="s">
        <v>25084</v>
      </c>
      <c r="B8527" s="1">
        <v>42172</v>
      </c>
      <c r="C8527" t="s">
        <v>25092</v>
      </c>
      <c r="D8527">
        <v>2</v>
      </c>
      <c r="E8527" t="s">
        <v>25093</v>
      </c>
      <c r="F8527" t="s">
        <v>7054</v>
      </c>
      <c r="G8527" t="s">
        <v>20</v>
      </c>
      <c r="H8527" t="s">
        <v>1433</v>
      </c>
      <c r="I8527" s="2">
        <v>1025</v>
      </c>
      <c r="J8527" s="5">
        <v>16</v>
      </c>
      <c r="L8527" s="5"/>
      <c r="M8527" s="2">
        <f t="shared" si="133"/>
        <v>-493273.69999999669</v>
      </c>
      <c r="P8527"/>
    </row>
    <row r="8528" spans="1:16" hidden="1">
      <c r="A8528" t="s">
        <v>25106</v>
      </c>
      <c r="B8528" s="1">
        <v>42172</v>
      </c>
      <c r="C8528" t="s">
        <v>13657</v>
      </c>
      <c r="D8528">
        <v>1</v>
      </c>
      <c r="E8528" t="s">
        <v>25111</v>
      </c>
      <c r="F8528" t="s">
        <v>13565</v>
      </c>
      <c r="G8528" t="s">
        <v>20</v>
      </c>
      <c r="H8528" t="s">
        <v>25112</v>
      </c>
      <c r="I8528" s="2">
        <v>170500</v>
      </c>
      <c r="J8528" s="5">
        <v>17</v>
      </c>
      <c r="L8528" s="5"/>
      <c r="M8528" s="2">
        <f t="shared" si="133"/>
        <v>-322773.69999999669</v>
      </c>
      <c r="P8528"/>
    </row>
    <row r="8529" spans="1:16" hidden="1">
      <c r="A8529" t="s">
        <v>25127</v>
      </c>
      <c r="B8529" s="1">
        <v>42172</v>
      </c>
      <c r="C8529" t="s">
        <v>6239</v>
      </c>
      <c r="D8529">
        <v>2</v>
      </c>
      <c r="E8529" t="s">
        <v>25136</v>
      </c>
      <c r="F8529" t="s">
        <v>7054</v>
      </c>
      <c r="G8529" t="s">
        <v>20</v>
      </c>
      <c r="H8529" t="s">
        <v>4626</v>
      </c>
      <c r="I8529" s="2">
        <v>1600</v>
      </c>
      <c r="J8529" s="5">
        <v>18</v>
      </c>
      <c r="L8529" s="5"/>
      <c r="M8529" s="2">
        <f t="shared" si="133"/>
        <v>-321173.69999999669</v>
      </c>
      <c r="P8529"/>
    </row>
    <row r="8530" spans="1:16" hidden="1">
      <c r="A8530" t="s">
        <v>25152</v>
      </c>
      <c r="B8530" s="1">
        <v>42172</v>
      </c>
      <c r="C8530" s="47" t="s">
        <v>25161</v>
      </c>
      <c r="D8530" s="47">
        <v>2</v>
      </c>
      <c r="E8530" s="47" t="s">
        <v>25162</v>
      </c>
      <c r="F8530" s="47" t="s">
        <v>13559</v>
      </c>
      <c r="G8530" s="47" t="s">
        <v>313</v>
      </c>
      <c r="H8530" s="47" t="s">
        <v>5</v>
      </c>
      <c r="I8530" s="49"/>
      <c r="J8530" s="50"/>
      <c r="K8530" s="49">
        <v>366.22</v>
      </c>
      <c r="L8530" s="5"/>
      <c r="M8530" s="2">
        <f t="shared" si="133"/>
        <v>-321539.91999999667</v>
      </c>
      <c r="N8530" s="26">
        <f>+I8531-K8530</f>
        <v>184.14999999999998</v>
      </c>
      <c r="O8530" s="94" t="s">
        <v>36458</v>
      </c>
      <c r="P8530" s="34" t="s">
        <v>36372</v>
      </c>
    </row>
    <row r="8531" spans="1:16" hidden="1">
      <c r="A8531" t="s">
        <v>25152</v>
      </c>
      <c r="B8531" s="1">
        <v>42172</v>
      </c>
      <c r="C8531" s="47" t="s">
        <v>25161</v>
      </c>
      <c r="D8531" s="47">
        <v>2</v>
      </c>
      <c r="E8531" s="47" t="s">
        <v>25162</v>
      </c>
      <c r="F8531" s="47" t="s">
        <v>13559</v>
      </c>
      <c r="G8531" s="47" t="s">
        <v>313</v>
      </c>
      <c r="H8531" s="47" t="s">
        <v>5</v>
      </c>
      <c r="I8531" s="49">
        <v>550.37</v>
      </c>
      <c r="J8531" s="50"/>
      <c r="K8531" s="49"/>
      <c r="L8531" s="5"/>
      <c r="M8531" s="2">
        <f t="shared" si="133"/>
        <v>-320989.54999999667</v>
      </c>
      <c r="P8531"/>
    </row>
    <row r="8532" spans="1:16" hidden="1">
      <c r="A8532" t="s">
        <v>25177</v>
      </c>
      <c r="B8532" s="1">
        <v>42172</v>
      </c>
      <c r="C8532" t="s">
        <v>25184</v>
      </c>
      <c r="D8532">
        <v>2</v>
      </c>
      <c r="E8532" t="s">
        <v>25185</v>
      </c>
      <c r="F8532" t="s">
        <v>13559</v>
      </c>
      <c r="G8532" t="s">
        <v>313</v>
      </c>
      <c r="H8532" t="s">
        <v>5</v>
      </c>
      <c r="J8532" s="5"/>
      <c r="K8532" s="2">
        <v>579.44000000000005</v>
      </c>
      <c r="L8532" s="5" t="s">
        <v>36333</v>
      </c>
      <c r="M8532" s="2">
        <f t="shared" si="133"/>
        <v>-321568.98999999667</v>
      </c>
      <c r="P8532"/>
    </row>
    <row r="8533" spans="1:16" hidden="1">
      <c r="A8533" t="s">
        <v>25177</v>
      </c>
      <c r="B8533" s="1">
        <v>42172</v>
      </c>
      <c r="C8533" t="s">
        <v>25184</v>
      </c>
      <c r="D8533">
        <v>2</v>
      </c>
      <c r="E8533" t="s">
        <v>25185</v>
      </c>
      <c r="F8533" t="s">
        <v>13559</v>
      </c>
      <c r="G8533" t="s">
        <v>313</v>
      </c>
      <c r="H8533" t="s">
        <v>5</v>
      </c>
      <c r="I8533" s="2">
        <v>579.44000000000005</v>
      </c>
      <c r="J8533" s="5" t="s">
        <v>36333</v>
      </c>
      <c r="L8533" s="5"/>
      <c r="M8533" s="2">
        <f t="shared" si="133"/>
        <v>-320989.54999999667</v>
      </c>
      <c r="P8533"/>
    </row>
    <row r="8534" spans="1:16" hidden="1">
      <c r="A8534" t="s">
        <v>25199</v>
      </c>
      <c r="B8534" s="1">
        <v>42172</v>
      </c>
      <c r="C8534" t="s">
        <v>25207</v>
      </c>
      <c r="D8534">
        <v>2</v>
      </c>
      <c r="E8534" t="s">
        <v>25208</v>
      </c>
      <c r="F8534" t="s">
        <v>7054</v>
      </c>
      <c r="G8534" t="s">
        <v>20</v>
      </c>
      <c r="H8534" t="s">
        <v>5892</v>
      </c>
      <c r="I8534" s="2">
        <v>1840</v>
      </c>
      <c r="J8534" s="5">
        <v>12</v>
      </c>
      <c r="L8534" s="5"/>
      <c r="M8534" s="2">
        <f t="shared" si="133"/>
        <v>-319149.54999999667</v>
      </c>
      <c r="P8534"/>
    </row>
    <row r="8535" spans="1:16" hidden="1">
      <c r="A8535" t="s">
        <v>25226</v>
      </c>
      <c r="B8535" s="1">
        <v>42172</v>
      </c>
      <c r="C8535" t="s">
        <v>25236</v>
      </c>
      <c r="D8535">
        <v>2</v>
      </c>
      <c r="E8535" t="s">
        <v>25237</v>
      </c>
      <c r="F8535" t="s">
        <v>7054</v>
      </c>
      <c r="G8535" t="s">
        <v>20</v>
      </c>
      <c r="H8535" t="s">
        <v>3894</v>
      </c>
      <c r="I8535" s="2">
        <v>1025</v>
      </c>
      <c r="J8535" s="5">
        <v>11</v>
      </c>
      <c r="L8535" s="5"/>
      <c r="M8535" s="2">
        <f t="shared" si="133"/>
        <v>-318124.54999999667</v>
      </c>
      <c r="P8535"/>
    </row>
    <row r="8536" spans="1:16" hidden="1">
      <c r="A8536" t="s">
        <v>25252</v>
      </c>
      <c r="B8536" s="1">
        <v>42172</v>
      </c>
      <c r="C8536" t="s">
        <v>25260</v>
      </c>
      <c r="D8536">
        <v>2</v>
      </c>
      <c r="E8536" t="s">
        <v>25261</v>
      </c>
      <c r="F8536" t="s">
        <v>7054</v>
      </c>
      <c r="G8536" t="s">
        <v>20</v>
      </c>
      <c r="H8536" t="s">
        <v>6574</v>
      </c>
      <c r="I8536" s="2">
        <v>1840</v>
      </c>
      <c r="J8536" s="5">
        <v>19</v>
      </c>
      <c r="L8536" s="5"/>
      <c r="M8536" s="2">
        <f t="shared" si="133"/>
        <v>-316284.54999999667</v>
      </c>
      <c r="P8536"/>
    </row>
    <row r="8537" spans="1:16" hidden="1">
      <c r="A8537" t="s">
        <v>25274</v>
      </c>
      <c r="B8537" s="1">
        <v>42172</v>
      </c>
      <c r="C8537" t="s">
        <v>25285</v>
      </c>
      <c r="D8537">
        <v>2</v>
      </c>
      <c r="E8537" t="s">
        <v>25286</v>
      </c>
      <c r="F8537" t="s">
        <v>7054</v>
      </c>
      <c r="G8537" t="s">
        <v>20</v>
      </c>
      <c r="H8537" t="s">
        <v>3337</v>
      </c>
      <c r="I8537" s="2">
        <v>2376.33</v>
      </c>
      <c r="J8537" s="5">
        <v>11</v>
      </c>
      <c r="L8537" s="5"/>
      <c r="M8537" s="2">
        <f t="shared" si="133"/>
        <v>-313908.21999999665</v>
      </c>
      <c r="P8537"/>
    </row>
    <row r="8538" spans="1:16" hidden="1">
      <c r="A8538" t="s">
        <v>25304</v>
      </c>
      <c r="B8538" s="1">
        <v>42172</v>
      </c>
      <c r="C8538" t="s">
        <v>18</v>
      </c>
      <c r="D8538">
        <v>2</v>
      </c>
      <c r="E8538" t="s">
        <v>25311</v>
      </c>
      <c r="F8538" t="s">
        <v>13559</v>
      </c>
      <c r="G8538" t="s">
        <v>479</v>
      </c>
      <c r="H8538" t="s">
        <v>112</v>
      </c>
      <c r="I8538" s="2">
        <v>337.79</v>
      </c>
      <c r="J8538" s="5">
        <v>12</v>
      </c>
      <c r="L8538" s="5"/>
      <c r="M8538" s="2">
        <f t="shared" si="133"/>
        <v>-313570.42999999668</v>
      </c>
      <c r="P8538"/>
    </row>
    <row r="8539" spans="1:16" hidden="1">
      <c r="A8539" t="s">
        <v>25324</v>
      </c>
      <c r="B8539" s="1">
        <v>42172</v>
      </c>
      <c r="C8539" t="s">
        <v>25332</v>
      </c>
      <c r="D8539">
        <v>2</v>
      </c>
      <c r="E8539" t="s">
        <v>25333</v>
      </c>
      <c r="F8539" t="s">
        <v>7054</v>
      </c>
      <c r="G8539" t="s">
        <v>20</v>
      </c>
      <c r="H8539" t="s">
        <v>24106</v>
      </c>
      <c r="I8539" s="2">
        <v>1125.05</v>
      </c>
      <c r="J8539" s="5">
        <v>13</v>
      </c>
      <c r="L8539" s="5"/>
      <c r="M8539" s="2">
        <f t="shared" si="133"/>
        <v>-312445.37999999669</v>
      </c>
      <c r="P8539"/>
    </row>
    <row r="8540" spans="1:16" hidden="1">
      <c r="A8540" t="s">
        <v>25347</v>
      </c>
      <c r="B8540" s="1">
        <v>42172</v>
      </c>
      <c r="C8540" t="s">
        <v>25354</v>
      </c>
      <c r="D8540">
        <v>2</v>
      </c>
      <c r="E8540" t="s">
        <v>25355</v>
      </c>
      <c r="F8540" t="s">
        <v>13559</v>
      </c>
      <c r="G8540" t="s">
        <v>313</v>
      </c>
      <c r="H8540" t="s">
        <v>1037</v>
      </c>
      <c r="J8540" s="5"/>
      <c r="K8540" s="4">
        <v>18187.27</v>
      </c>
      <c r="L8540" s="6"/>
      <c r="M8540" s="2">
        <f t="shared" si="133"/>
        <v>-330632.64999999671</v>
      </c>
      <c r="P8540"/>
    </row>
    <row r="8541" spans="1:16" hidden="1">
      <c r="A8541" t="s">
        <v>25347</v>
      </c>
      <c r="B8541" s="1">
        <v>42172</v>
      </c>
      <c r="C8541" t="s">
        <v>25354</v>
      </c>
      <c r="D8541">
        <v>2</v>
      </c>
      <c r="E8541" t="s">
        <v>25355</v>
      </c>
      <c r="F8541" t="s">
        <v>13559</v>
      </c>
      <c r="G8541" t="s">
        <v>313</v>
      </c>
      <c r="H8541" t="s">
        <v>1037</v>
      </c>
      <c r="I8541" s="4">
        <v>18187.27</v>
      </c>
      <c r="J8541" s="6"/>
      <c r="L8541" s="5"/>
      <c r="M8541" s="2">
        <f t="shared" si="133"/>
        <v>-312445.37999999669</v>
      </c>
      <c r="P8541"/>
    </row>
    <row r="8542" spans="1:16" hidden="1">
      <c r="A8542" t="s">
        <v>25366</v>
      </c>
      <c r="B8542" s="1">
        <v>42172</v>
      </c>
      <c r="C8542" t="s">
        <v>25373</v>
      </c>
      <c r="D8542">
        <v>2</v>
      </c>
      <c r="E8542" t="s">
        <v>25374</v>
      </c>
      <c r="F8542" t="s">
        <v>13559</v>
      </c>
      <c r="G8542" t="s">
        <v>313</v>
      </c>
      <c r="H8542" t="s">
        <v>3614</v>
      </c>
      <c r="J8542" s="5"/>
      <c r="K8542" s="2">
        <v>1339.94</v>
      </c>
      <c r="L8542" s="5" t="s">
        <v>36333</v>
      </c>
      <c r="M8542" s="2">
        <f t="shared" si="133"/>
        <v>-313785.31999999669</v>
      </c>
      <c r="P8542"/>
    </row>
    <row r="8543" spans="1:16" hidden="1">
      <c r="A8543" t="s">
        <v>25366</v>
      </c>
      <c r="B8543" s="1">
        <v>42172</v>
      </c>
      <c r="C8543" t="s">
        <v>25373</v>
      </c>
      <c r="D8543">
        <v>2</v>
      </c>
      <c r="E8543" t="s">
        <v>25374</v>
      </c>
      <c r="F8543" t="s">
        <v>13559</v>
      </c>
      <c r="G8543" t="s">
        <v>313</v>
      </c>
      <c r="H8543" t="s">
        <v>3614</v>
      </c>
      <c r="I8543" s="2">
        <v>1339.94</v>
      </c>
      <c r="J8543" s="5" t="s">
        <v>36333</v>
      </c>
      <c r="L8543" s="5"/>
      <c r="M8543" s="2">
        <f t="shared" si="133"/>
        <v>-312445.37999999669</v>
      </c>
      <c r="P8543"/>
    </row>
    <row r="8544" spans="1:16" hidden="1">
      <c r="A8544" t="s">
        <v>25385</v>
      </c>
      <c r="B8544" s="1">
        <v>42172</v>
      </c>
      <c r="C8544" t="s">
        <v>25396</v>
      </c>
      <c r="D8544">
        <v>2</v>
      </c>
      <c r="E8544" t="s">
        <v>25397</v>
      </c>
      <c r="F8544" t="s">
        <v>13559</v>
      </c>
      <c r="G8544" t="s">
        <v>313</v>
      </c>
      <c r="H8544" t="s">
        <v>1751</v>
      </c>
      <c r="J8544" s="5"/>
      <c r="K8544" s="2">
        <v>590.14</v>
      </c>
      <c r="L8544" s="5" t="s">
        <v>36333</v>
      </c>
      <c r="M8544" s="2">
        <f t="shared" si="133"/>
        <v>-313035.5199999967</v>
      </c>
      <c r="P8544"/>
    </row>
    <row r="8545" spans="1:17" hidden="1">
      <c r="A8545" t="s">
        <v>25385</v>
      </c>
      <c r="B8545" s="1">
        <v>42172</v>
      </c>
      <c r="C8545" t="s">
        <v>25396</v>
      </c>
      <c r="D8545">
        <v>2</v>
      </c>
      <c r="E8545" t="s">
        <v>25397</v>
      </c>
      <c r="F8545" t="s">
        <v>13559</v>
      </c>
      <c r="G8545" t="s">
        <v>313</v>
      </c>
      <c r="H8545" t="s">
        <v>1751</v>
      </c>
      <c r="I8545" s="2">
        <v>590.14</v>
      </c>
      <c r="J8545" s="5" t="s">
        <v>36333</v>
      </c>
      <c r="L8545" s="5"/>
      <c r="M8545" s="2">
        <f t="shared" si="133"/>
        <v>-312445.37999999669</v>
      </c>
      <c r="P8545"/>
    </row>
    <row r="8546" spans="1:17" hidden="1">
      <c r="A8546" t="s">
        <v>25410</v>
      </c>
      <c r="B8546" s="1">
        <v>42172</v>
      </c>
      <c r="C8546" t="s">
        <v>24805</v>
      </c>
      <c r="D8546">
        <v>1</v>
      </c>
      <c r="E8546" t="s">
        <v>25419</v>
      </c>
      <c r="F8546" t="s">
        <v>13565</v>
      </c>
      <c r="G8546" t="s">
        <v>20</v>
      </c>
      <c r="H8546" t="s">
        <v>6296</v>
      </c>
      <c r="I8546" s="2">
        <v>180000</v>
      </c>
      <c r="J8546" s="5">
        <v>20</v>
      </c>
      <c r="L8546" s="5"/>
      <c r="M8546" s="2">
        <f t="shared" si="133"/>
        <v>-132445.37999999669</v>
      </c>
      <c r="P8546"/>
    </row>
    <row r="8547" spans="1:17" hidden="1">
      <c r="A8547" t="s">
        <v>25434</v>
      </c>
      <c r="B8547" s="1">
        <v>42172</v>
      </c>
      <c r="C8547" t="s">
        <v>25444</v>
      </c>
      <c r="D8547">
        <v>2</v>
      </c>
      <c r="E8547" t="s">
        <v>25445</v>
      </c>
      <c r="F8547" t="s">
        <v>7054</v>
      </c>
      <c r="G8547" t="s">
        <v>20</v>
      </c>
      <c r="H8547" t="s">
        <v>25446</v>
      </c>
      <c r="I8547" s="2">
        <v>1025</v>
      </c>
      <c r="J8547" s="5">
        <v>11</v>
      </c>
      <c r="L8547" s="5"/>
      <c r="M8547" s="2">
        <f t="shared" si="133"/>
        <v>-131420.37999999669</v>
      </c>
      <c r="P8547"/>
    </row>
    <row r="8548" spans="1:17" hidden="1">
      <c r="A8548" t="s">
        <v>25460</v>
      </c>
      <c r="B8548" s="1">
        <v>42172</v>
      </c>
      <c r="C8548" t="s">
        <v>1802</v>
      </c>
      <c r="D8548">
        <v>2</v>
      </c>
      <c r="E8548" t="s">
        <v>25467</v>
      </c>
      <c r="F8548" t="s">
        <v>13559</v>
      </c>
      <c r="G8548" t="s">
        <v>479</v>
      </c>
      <c r="H8548" t="s">
        <v>6291</v>
      </c>
      <c r="J8548" s="5"/>
      <c r="K8548" s="2">
        <v>713.23</v>
      </c>
      <c r="L8548" s="5" t="s">
        <v>36333</v>
      </c>
      <c r="M8548" s="2">
        <f t="shared" si="133"/>
        <v>-132133.6099999967</v>
      </c>
      <c r="P8548"/>
    </row>
    <row r="8549" spans="1:17" hidden="1">
      <c r="A8549" t="s">
        <v>25460</v>
      </c>
      <c r="B8549" s="1">
        <v>42172</v>
      </c>
      <c r="C8549" t="s">
        <v>1802</v>
      </c>
      <c r="D8549">
        <v>2</v>
      </c>
      <c r="E8549" t="s">
        <v>25467</v>
      </c>
      <c r="F8549" t="s">
        <v>13559</v>
      </c>
      <c r="G8549" t="s">
        <v>479</v>
      </c>
      <c r="H8549" t="s">
        <v>6291</v>
      </c>
      <c r="I8549" s="2">
        <v>713.23</v>
      </c>
      <c r="J8549" s="5" t="s">
        <v>36333</v>
      </c>
      <c r="L8549" s="5"/>
      <c r="M8549" s="2">
        <f t="shared" si="133"/>
        <v>-131420.37999999669</v>
      </c>
      <c r="P8549"/>
    </row>
    <row r="8550" spans="1:17" hidden="1">
      <c r="A8550" t="s">
        <v>25481</v>
      </c>
      <c r="B8550" s="1">
        <v>42172</v>
      </c>
      <c r="C8550" t="s">
        <v>674</v>
      </c>
      <c r="D8550">
        <v>2</v>
      </c>
      <c r="E8550" t="s">
        <v>25491</v>
      </c>
      <c r="F8550" t="s">
        <v>13559</v>
      </c>
      <c r="G8550" t="s">
        <v>479</v>
      </c>
      <c r="H8550" t="s">
        <v>678</v>
      </c>
      <c r="J8550" s="5"/>
      <c r="K8550" s="2">
        <v>1000.88</v>
      </c>
      <c r="L8550" s="5">
        <v>4</v>
      </c>
      <c r="M8550" s="2">
        <f t="shared" si="133"/>
        <v>-132421.25999999669</v>
      </c>
      <c r="P8550"/>
    </row>
    <row r="8551" spans="1:17" hidden="1">
      <c r="A8551" t="s">
        <v>25481</v>
      </c>
      <c r="B8551" s="1">
        <v>42172</v>
      </c>
      <c r="C8551" t="s">
        <v>674</v>
      </c>
      <c r="D8551">
        <v>2</v>
      </c>
      <c r="E8551" t="s">
        <v>25491</v>
      </c>
      <c r="F8551" t="s">
        <v>13559</v>
      </c>
      <c r="G8551" t="s">
        <v>479</v>
      </c>
      <c r="H8551" t="s">
        <v>678</v>
      </c>
      <c r="I8551" s="2">
        <v>4334.6000000000004</v>
      </c>
      <c r="J8551" s="5">
        <v>4</v>
      </c>
      <c r="L8551" s="5"/>
      <c r="M8551" s="2">
        <f t="shared" si="133"/>
        <v>-128086.65999999669</v>
      </c>
      <c r="N8551" s="3">
        <f>+I8551-K8550</f>
        <v>3333.7200000000003</v>
      </c>
      <c r="P8551"/>
    </row>
    <row r="8552" spans="1:17" hidden="1">
      <c r="A8552" t="s">
        <v>25501</v>
      </c>
      <c r="B8552" s="1">
        <v>42172</v>
      </c>
      <c r="C8552" t="s">
        <v>25509</v>
      </c>
      <c r="D8552">
        <v>2</v>
      </c>
      <c r="E8552" t="s">
        <v>25510</v>
      </c>
      <c r="F8552" t="s">
        <v>7054</v>
      </c>
      <c r="G8552" t="s">
        <v>4</v>
      </c>
      <c r="H8552" t="s">
        <v>25511</v>
      </c>
      <c r="I8552" s="2">
        <v>600</v>
      </c>
      <c r="J8552" s="5">
        <v>3</v>
      </c>
      <c r="L8552" s="5"/>
      <c r="M8552" s="2">
        <f t="shared" si="133"/>
        <v>-127486.65999999669</v>
      </c>
      <c r="P8552"/>
    </row>
    <row r="8553" spans="1:17" hidden="1">
      <c r="A8553" t="s">
        <v>25522</v>
      </c>
      <c r="B8553" s="1">
        <v>42172</v>
      </c>
      <c r="C8553" t="s">
        <v>1802</v>
      </c>
      <c r="D8553">
        <v>2</v>
      </c>
      <c r="E8553" t="s">
        <v>25529</v>
      </c>
      <c r="F8553" t="s">
        <v>13559</v>
      </c>
      <c r="G8553" t="s">
        <v>479</v>
      </c>
      <c r="H8553" t="s">
        <v>7668</v>
      </c>
      <c r="I8553" s="2">
        <v>712.46</v>
      </c>
      <c r="J8553" s="5">
        <v>2</v>
      </c>
      <c r="L8553" s="5"/>
      <c r="M8553" s="2">
        <f t="shared" si="133"/>
        <v>-126774.19999999668</v>
      </c>
      <c r="P8553"/>
    </row>
    <row r="8554" spans="1:17" hidden="1">
      <c r="A8554" t="s">
        <v>25543</v>
      </c>
      <c r="B8554" s="1">
        <v>42172</v>
      </c>
      <c r="C8554" t="s">
        <v>17249</v>
      </c>
      <c r="D8554">
        <v>1</v>
      </c>
      <c r="E8554" t="s">
        <v>25552</v>
      </c>
      <c r="F8554" t="s">
        <v>13565</v>
      </c>
      <c r="G8554" t="s">
        <v>4</v>
      </c>
      <c r="H8554" t="s">
        <v>2315</v>
      </c>
      <c r="I8554" s="49">
        <v>36332.26</v>
      </c>
      <c r="J8554" s="5">
        <v>2</v>
      </c>
      <c r="L8554" s="5"/>
      <c r="M8554" s="2">
        <f t="shared" si="133"/>
        <v>-90441.939999996684</v>
      </c>
      <c r="N8554" s="25">
        <f>19900+17332.26</f>
        <v>37232.259999999995</v>
      </c>
      <c r="O8554" s="26">
        <f>+N8554-I8554</f>
        <v>899.99999999999272</v>
      </c>
      <c r="P8554" s="25" t="s">
        <v>36417</v>
      </c>
      <c r="Q8554" s="25"/>
    </row>
    <row r="8555" spans="1:17" hidden="1">
      <c r="A8555" t="s">
        <v>25564</v>
      </c>
      <c r="B8555" s="1">
        <v>42172</v>
      </c>
      <c r="C8555" t="s">
        <v>25571</v>
      </c>
      <c r="D8555">
        <v>2</v>
      </c>
      <c r="E8555" t="s">
        <v>25572</v>
      </c>
      <c r="F8555" t="s">
        <v>7054</v>
      </c>
      <c r="G8555" t="s">
        <v>4</v>
      </c>
      <c r="H8555" t="s">
        <v>20186</v>
      </c>
      <c r="I8555" s="2">
        <v>3630.01</v>
      </c>
      <c r="J8555" s="5">
        <v>3</v>
      </c>
      <c r="L8555" s="5"/>
      <c r="M8555" s="2">
        <f t="shared" si="133"/>
        <v>-86811.92999999669</v>
      </c>
      <c r="P8555"/>
    </row>
    <row r="8556" spans="1:17" hidden="1">
      <c r="A8556" t="s">
        <v>25582</v>
      </c>
      <c r="B8556" s="1">
        <v>42172</v>
      </c>
      <c r="C8556" t="s">
        <v>4654</v>
      </c>
      <c r="D8556">
        <v>2</v>
      </c>
      <c r="E8556" t="s">
        <v>25592</v>
      </c>
      <c r="F8556" t="s">
        <v>13559</v>
      </c>
      <c r="G8556" t="s">
        <v>313</v>
      </c>
      <c r="H8556" t="s">
        <v>4920</v>
      </c>
      <c r="I8556" s="2">
        <v>6000</v>
      </c>
      <c r="J8556" s="5">
        <v>5</v>
      </c>
      <c r="L8556" s="5"/>
      <c r="M8556" s="2">
        <f t="shared" si="133"/>
        <v>-80811.92999999669</v>
      </c>
      <c r="P8556"/>
    </row>
    <row r="8557" spans="1:17" hidden="1">
      <c r="A8557" t="s">
        <v>25604</v>
      </c>
      <c r="B8557" s="1">
        <v>42172</v>
      </c>
      <c r="C8557" t="s">
        <v>25611</v>
      </c>
      <c r="D8557">
        <v>2</v>
      </c>
      <c r="E8557" t="s">
        <v>25612</v>
      </c>
      <c r="F8557" t="s">
        <v>7054</v>
      </c>
      <c r="G8557" t="s">
        <v>4</v>
      </c>
      <c r="H8557" t="s">
        <v>25613</v>
      </c>
      <c r="I8557" s="2">
        <v>1840</v>
      </c>
      <c r="J8557" s="5">
        <v>1</v>
      </c>
      <c r="L8557" s="5"/>
      <c r="M8557" s="2">
        <f t="shared" si="133"/>
        <v>-78971.92999999669</v>
      </c>
      <c r="P8557"/>
    </row>
    <row r="8558" spans="1:17" hidden="1">
      <c r="A8558" t="s">
        <v>25628</v>
      </c>
      <c r="B8558" s="1">
        <v>42172</v>
      </c>
      <c r="C8558" t="s">
        <v>3261</v>
      </c>
      <c r="D8558">
        <v>2</v>
      </c>
      <c r="E8558" t="s">
        <v>25636</v>
      </c>
      <c r="F8558" t="s">
        <v>13559</v>
      </c>
      <c r="G8558" t="s">
        <v>479</v>
      </c>
      <c r="H8558" t="s">
        <v>25637</v>
      </c>
      <c r="I8558" s="2">
        <v>79.900000000000006</v>
      </c>
      <c r="J8558" s="5">
        <v>1</v>
      </c>
      <c r="L8558" s="5"/>
      <c r="M8558" s="2">
        <f t="shared" si="133"/>
        <v>-78892.029999996696</v>
      </c>
      <c r="P8558"/>
    </row>
    <row r="8559" spans="1:17" hidden="1">
      <c r="A8559" t="s">
        <v>25649</v>
      </c>
      <c r="B8559" s="1">
        <v>42172</v>
      </c>
      <c r="C8559" t="s">
        <v>25655</v>
      </c>
      <c r="D8559">
        <v>2</v>
      </c>
      <c r="E8559" t="s">
        <v>25656</v>
      </c>
      <c r="F8559" t="s">
        <v>7054</v>
      </c>
      <c r="G8559" t="s">
        <v>4</v>
      </c>
      <c r="H8559" t="s">
        <v>5919</v>
      </c>
      <c r="I8559" s="2">
        <v>1602.64</v>
      </c>
      <c r="J8559" s="5">
        <v>1</v>
      </c>
      <c r="L8559" s="5"/>
      <c r="M8559" s="2">
        <f t="shared" si="133"/>
        <v>-77289.389999996696</v>
      </c>
      <c r="P8559"/>
    </row>
    <row r="8560" spans="1:17" hidden="1">
      <c r="A8560" t="s">
        <v>25667</v>
      </c>
      <c r="B8560" s="1">
        <v>42172</v>
      </c>
      <c r="C8560" t="s">
        <v>25675</v>
      </c>
      <c r="D8560">
        <v>2</v>
      </c>
      <c r="E8560" t="s">
        <v>25676</v>
      </c>
      <c r="F8560" t="s">
        <v>7054</v>
      </c>
      <c r="G8560" t="s">
        <v>4</v>
      </c>
      <c r="H8560" t="s">
        <v>5919</v>
      </c>
      <c r="I8560" s="2">
        <v>1427.35</v>
      </c>
      <c r="J8560" s="5">
        <v>1</v>
      </c>
      <c r="L8560" s="5"/>
      <c r="M8560" s="2">
        <f t="shared" si="133"/>
        <v>-75862.03999999669</v>
      </c>
      <c r="P8560"/>
    </row>
    <row r="8561" spans="1:16" hidden="1">
      <c r="A8561" t="s">
        <v>25688</v>
      </c>
      <c r="B8561" s="1">
        <v>42172</v>
      </c>
      <c r="C8561" t="s">
        <v>1802</v>
      </c>
      <c r="D8561">
        <v>2</v>
      </c>
      <c r="E8561" t="s">
        <v>25695</v>
      </c>
      <c r="F8561" t="s">
        <v>13559</v>
      </c>
      <c r="G8561" t="s">
        <v>479</v>
      </c>
      <c r="H8561" t="s">
        <v>5781</v>
      </c>
      <c r="J8561" s="5"/>
      <c r="K8561" s="2">
        <v>247.67</v>
      </c>
      <c r="L8561" s="5" t="s">
        <v>36333</v>
      </c>
      <c r="M8561" s="2">
        <f t="shared" si="133"/>
        <v>-76109.709999996689</v>
      </c>
      <c r="P8561"/>
    </row>
    <row r="8562" spans="1:16" hidden="1">
      <c r="A8562" t="s">
        <v>25688</v>
      </c>
      <c r="B8562" s="1">
        <v>42172</v>
      </c>
      <c r="C8562" t="s">
        <v>1802</v>
      </c>
      <c r="D8562">
        <v>2</v>
      </c>
      <c r="E8562" t="s">
        <v>25695</v>
      </c>
      <c r="F8562" t="s">
        <v>13559</v>
      </c>
      <c r="G8562" t="s">
        <v>479</v>
      </c>
      <c r="H8562" t="s">
        <v>5781</v>
      </c>
      <c r="I8562" s="2">
        <v>247.67</v>
      </c>
      <c r="J8562" s="5" t="s">
        <v>36333</v>
      </c>
      <c r="L8562" s="5"/>
      <c r="M8562" s="2">
        <f t="shared" si="133"/>
        <v>-75862.03999999669</v>
      </c>
      <c r="P8562"/>
    </row>
    <row r="8563" spans="1:16" hidden="1">
      <c r="A8563" t="s">
        <v>25708</v>
      </c>
      <c r="B8563" s="1">
        <v>42172</v>
      </c>
      <c r="C8563" t="s">
        <v>25715</v>
      </c>
      <c r="D8563">
        <v>2</v>
      </c>
      <c r="E8563" t="s">
        <v>25716</v>
      </c>
      <c r="F8563" t="s">
        <v>7054</v>
      </c>
      <c r="G8563" t="s">
        <v>4</v>
      </c>
      <c r="H8563" t="s">
        <v>3671</v>
      </c>
      <c r="I8563" s="2">
        <v>1025</v>
      </c>
      <c r="J8563" s="5">
        <v>6</v>
      </c>
      <c r="L8563" s="5"/>
      <c r="M8563" s="2">
        <f t="shared" si="133"/>
        <v>-74837.03999999669</v>
      </c>
      <c r="P8563"/>
    </row>
    <row r="8564" spans="1:16" hidden="1">
      <c r="A8564" t="s">
        <v>25728</v>
      </c>
      <c r="B8564" s="1">
        <v>42172</v>
      </c>
      <c r="C8564" t="s">
        <v>5729</v>
      </c>
      <c r="D8564">
        <v>2</v>
      </c>
      <c r="E8564" t="s">
        <v>25737</v>
      </c>
      <c r="F8564" t="s">
        <v>7054</v>
      </c>
      <c r="G8564" t="s">
        <v>4</v>
      </c>
      <c r="H8564" t="s">
        <v>519</v>
      </c>
      <c r="I8564" s="2">
        <v>10502.44</v>
      </c>
      <c r="J8564" s="5">
        <v>8</v>
      </c>
      <c r="L8564" s="5"/>
      <c r="M8564" s="2">
        <f t="shared" si="133"/>
        <v>-64334.599999996688</v>
      </c>
      <c r="P8564"/>
    </row>
    <row r="8565" spans="1:16" hidden="1">
      <c r="A8565" t="s">
        <v>25751</v>
      </c>
      <c r="B8565" s="1">
        <v>42172</v>
      </c>
      <c r="C8565" t="s">
        <v>19281</v>
      </c>
      <c r="D8565">
        <v>1</v>
      </c>
      <c r="E8565" t="s">
        <v>25759</v>
      </c>
      <c r="F8565" t="s">
        <v>13565</v>
      </c>
      <c r="G8565" t="s">
        <v>4</v>
      </c>
      <c r="H8565" t="s">
        <v>3505</v>
      </c>
      <c r="I8565" s="2">
        <v>30000</v>
      </c>
      <c r="J8565" s="5">
        <v>9</v>
      </c>
      <c r="L8565" s="5"/>
      <c r="M8565" s="2">
        <f t="shared" si="133"/>
        <v>-34334.599999996688</v>
      </c>
      <c r="P8565"/>
    </row>
    <row r="8566" spans="1:16" hidden="1">
      <c r="A8566" t="s">
        <v>25772</v>
      </c>
      <c r="B8566" s="1">
        <v>42172</v>
      </c>
      <c r="C8566" t="s">
        <v>5721</v>
      </c>
      <c r="D8566">
        <v>2</v>
      </c>
      <c r="E8566" t="s">
        <v>25781</v>
      </c>
      <c r="F8566" t="s">
        <v>7054</v>
      </c>
      <c r="G8566" t="s">
        <v>4</v>
      </c>
      <c r="H8566" t="s">
        <v>519</v>
      </c>
      <c r="I8566" s="2">
        <v>3940</v>
      </c>
      <c r="J8566" s="5">
        <v>7</v>
      </c>
      <c r="L8566" s="5"/>
      <c r="M8566" s="2">
        <f t="shared" si="133"/>
        <v>-30394.599999996688</v>
      </c>
      <c r="P8566"/>
    </row>
    <row r="8567" spans="1:16" hidden="1">
      <c r="A8567" t="s">
        <v>25795</v>
      </c>
      <c r="B8567" s="1">
        <v>42172</v>
      </c>
      <c r="C8567" t="s">
        <v>19281</v>
      </c>
      <c r="D8567">
        <v>1</v>
      </c>
      <c r="E8567" t="s">
        <v>25805</v>
      </c>
      <c r="F8567" t="s">
        <v>13565</v>
      </c>
      <c r="G8567" t="s">
        <v>4</v>
      </c>
      <c r="H8567" t="s">
        <v>3505</v>
      </c>
      <c r="I8567" s="2">
        <v>27000</v>
      </c>
      <c r="J8567" s="5">
        <v>10</v>
      </c>
      <c r="L8567" s="5"/>
      <c r="M8567" s="2">
        <f t="shared" si="133"/>
        <v>-3394.599999996688</v>
      </c>
      <c r="P8567"/>
    </row>
    <row r="8568" spans="1:16" hidden="1">
      <c r="A8568" t="s">
        <v>25819</v>
      </c>
      <c r="B8568" s="1">
        <v>42172</v>
      </c>
      <c r="C8568" t="s">
        <v>25828</v>
      </c>
      <c r="D8568">
        <v>2</v>
      </c>
      <c r="E8568" t="s">
        <v>25829</v>
      </c>
      <c r="F8568" t="s">
        <v>7054</v>
      </c>
      <c r="G8568" t="s">
        <v>4</v>
      </c>
      <c r="H8568" t="s">
        <v>2340</v>
      </c>
      <c r="I8568" s="2">
        <v>1025</v>
      </c>
      <c r="J8568" s="5">
        <v>2</v>
      </c>
      <c r="L8568" s="5"/>
      <c r="M8568" s="2">
        <f t="shared" si="133"/>
        <v>-2369.599999996688</v>
      </c>
      <c r="P8568"/>
    </row>
    <row r="8569" spans="1:16" hidden="1">
      <c r="A8569" t="s">
        <v>25842</v>
      </c>
      <c r="B8569" s="1">
        <v>42172</v>
      </c>
      <c r="C8569" t="s">
        <v>25853</v>
      </c>
      <c r="D8569">
        <v>2</v>
      </c>
      <c r="E8569" t="s">
        <v>25854</v>
      </c>
      <c r="F8569" t="s">
        <v>7054</v>
      </c>
      <c r="G8569" t="s">
        <v>4</v>
      </c>
      <c r="H8569" t="s">
        <v>15674</v>
      </c>
      <c r="I8569" s="2">
        <v>1840</v>
      </c>
      <c r="J8569" s="5">
        <v>2</v>
      </c>
      <c r="L8569" s="5"/>
      <c r="M8569" s="2">
        <f t="shared" si="133"/>
        <v>-529.59999999668798</v>
      </c>
      <c r="P8569"/>
    </row>
    <row r="8570" spans="1:16" hidden="1">
      <c r="A8570" t="s">
        <v>25870</v>
      </c>
      <c r="B8570" s="1">
        <v>42172</v>
      </c>
      <c r="C8570" t="s">
        <v>25877</v>
      </c>
      <c r="D8570">
        <v>2</v>
      </c>
      <c r="E8570" t="s">
        <v>25878</v>
      </c>
      <c r="F8570" t="s">
        <v>7054</v>
      </c>
      <c r="G8570" t="s">
        <v>4</v>
      </c>
      <c r="H8570" t="s">
        <v>25879</v>
      </c>
      <c r="I8570" s="2">
        <v>1840</v>
      </c>
      <c r="J8570" s="5">
        <v>12</v>
      </c>
      <c r="L8570" s="5"/>
      <c r="M8570" s="2">
        <f t="shared" si="133"/>
        <v>1310.400000003312</v>
      </c>
      <c r="P8570"/>
    </row>
    <row r="8571" spans="1:16" hidden="1">
      <c r="A8571" t="s">
        <v>25890</v>
      </c>
      <c r="B8571" s="1">
        <v>42172</v>
      </c>
      <c r="C8571" t="s">
        <v>25898</v>
      </c>
      <c r="D8571">
        <v>2</v>
      </c>
      <c r="E8571" t="s">
        <v>25899</v>
      </c>
      <c r="F8571" t="s">
        <v>7054</v>
      </c>
      <c r="G8571" t="s">
        <v>4</v>
      </c>
      <c r="H8571" t="s">
        <v>2304</v>
      </c>
      <c r="I8571" s="2">
        <v>1025</v>
      </c>
      <c r="J8571" s="5">
        <v>1</v>
      </c>
      <c r="L8571" s="5"/>
      <c r="M8571" s="2">
        <f t="shared" si="133"/>
        <v>2335.400000003312</v>
      </c>
      <c r="P8571"/>
    </row>
    <row r="8572" spans="1:16" hidden="1">
      <c r="A8572" t="s">
        <v>25914</v>
      </c>
      <c r="B8572" s="1">
        <v>42172</v>
      </c>
      <c r="C8572" t="s">
        <v>25919</v>
      </c>
      <c r="D8572">
        <v>2</v>
      </c>
      <c r="E8572" t="s">
        <v>25920</v>
      </c>
      <c r="F8572" t="s">
        <v>7054</v>
      </c>
      <c r="G8572" t="s">
        <v>4</v>
      </c>
      <c r="H8572" t="s">
        <v>25921</v>
      </c>
      <c r="I8572" s="2">
        <v>1025</v>
      </c>
      <c r="J8572" s="5">
        <v>2</v>
      </c>
      <c r="L8572" s="5"/>
      <c r="M8572" s="2">
        <f t="shared" si="133"/>
        <v>3360.400000003312</v>
      </c>
      <c r="P8572"/>
    </row>
    <row r="8573" spans="1:16" hidden="1">
      <c r="A8573" t="s">
        <v>25934</v>
      </c>
      <c r="B8573" s="1">
        <v>42172</v>
      </c>
      <c r="C8573" t="s">
        <v>25943</v>
      </c>
      <c r="D8573">
        <v>2</v>
      </c>
      <c r="E8573" t="s">
        <v>25944</v>
      </c>
      <c r="F8573" t="s">
        <v>7054</v>
      </c>
      <c r="G8573" t="s">
        <v>4</v>
      </c>
      <c r="H8573" t="s">
        <v>20570</v>
      </c>
      <c r="I8573" s="2">
        <v>1025</v>
      </c>
      <c r="J8573" s="5">
        <v>1</v>
      </c>
      <c r="L8573" s="5"/>
      <c r="M8573" s="2">
        <f t="shared" si="133"/>
        <v>4385.400000003312</v>
      </c>
      <c r="P8573"/>
    </row>
    <row r="8574" spans="1:16" hidden="1">
      <c r="A8574" t="s">
        <v>25957</v>
      </c>
      <c r="B8574" s="1">
        <v>42172</v>
      </c>
      <c r="C8574" t="s">
        <v>25964</v>
      </c>
      <c r="D8574">
        <v>2</v>
      </c>
      <c r="E8574" t="s">
        <v>25965</v>
      </c>
      <c r="F8574" t="s">
        <v>7054</v>
      </c>
      <c r="G8574" t="s">
        <v>4</v>
      </c>
      <c r="H8574" t="s">
        <v>6394</v>
      </c>
      <c r="I8574" s="2">
        <v>1025</v>
      </c>
      <c r="J8574" s="5">
        <v>1</v>
      </c>
      <c r="L8574" s="5"/>
      <c r="M8574" s="2">
        <f t="shared" si="133"/>
        <v>5410.400000003312</v>
      </c>
      <c r="N8574" s="26">
        <f>+M8492-M8574</f>
        <v>715.83999999990192</v>
      </c>
      <c r="O8574" s="3">
        <f>+O8554-N8530</f>
        <v>715.84999999999275</v>
      </c>
      <c r="P8574"/>
    </row>
    <row r="8575" spans="1:16" hidden="1">
      <c r="A8575" s="35" t="s">
        <v>6960</v>
      </c>
      <c r="B8575" s="36">
        <v>42173</v>
      </c>
      <c r="C8575" s="35" t="s">
        <v>6</v>
      </c>
      <c r="D8575" s="35">
        <v>1</v>
      </c>
      <c r="E8575" s="35" t="s">
        <v>6961</v>
      </c>
      <c r="F8575" s="35" t="s">
        <v>29</v>
      </c>
      <c r="G8575" s="35" t="s">
        <v>20</v>
      </c>
      <c r="H8575" s="35" t="s">
        <v>6962</v>
      </c>
      <c r="I8575" s="11">
        <v>1365.12</v>
      </c>
      <c r="J8575" s="12">
        <v>9</v>
      </c>
      <c r="K8575" s="11"/>
      <c r="L8575" s="12"/>
      <c r="M8575" s="11">
        <f t="shared" si="133"/>
        <v>6775.5200000033119</v>
      </c>
      <c r="P8575"/>
    </row>
    <row r="8576" spans="1:16" hidden="1">
      <c r="A8576" t="s">
        <v>6993</v>
      </c>
      <c r="B8576" s="1">
        <v>42173</v>
      </c>
      <c r="C8576" t="s">
        <v>43</v>
      </c>
      <c r="D8576">
        <v>1</v>
      </c>
      <c r="E8576" t="s">
        <v>6998</v>
      </c>
      <c r="F8576" t="s">
        <v>228</v>
      </c>
      <c r="G8576" t="s">
        <v>20</v>
      </c>
      <c r="H8576" t="s">
        <v>6999</v>
      </c>
      <c r="J8576" s="5"/>
      <c r="K8576" s="2">
        <v>3030</v>
      </c>
      <c r="L8576" s="5">
        <v>5</v>
      </c>
      <c r="M8576" s="2">
        <f t="shared" si="133"/>
        <v>3745.5200000033119</v>
      </c>
      <c r="P8576"/>
    </row>
    <row r="8577" spans="1:16" hidden="1">
      <c r="A8577" t="s">
        <v>7075</v>
      </c>
      <c r="B8577" s="1">
        <v>42173</v>
      </c>
      <c r="C8577" t="s">
        <v>1</v>
      </c>
      <c r="D8577">
        <v>1</v>
      </c>
      <c r="E8577" t="s">
        <v>7076</v>
      </c>
      <c r="F8577" t="s">
        <v>67</v>
      </c>
      <c r="G8577" t="s">
        <v>20</v>
      </c>
      <c r="H8577" t="s">
        <v>7077</v>
      </c>
      <c r="J8577" s="5"/>
      <c r="K8577" s="2">
        <v>30000</v>
      </c>
      <c r="L8577" s="5">
        <v>11</v>
      </c>
      <c r="M8577" s="2">
        <f t="shared" si="133"/>
        <v>-26254.479999996689</v>
      </c>
      <c r="P8577"/>
    </row>
    <row r="8578" spans="1:16" hidden="1">
      <c r="A8578" t="s">
        <v>7108</v>
      </c>
      <c r="B8578" s="1">
        <v>42173</v>
      </c>
      <c r="C8578" t="s">
        <v>11</v>
      </c>
      <c r="D8578">
        <v>1</v>
      </c>
      <c r="E8578" t="s">
        <v>7111</v>
      </c>
      <c r="F8578" t="s">
        <v>13</v>
      </c>
      <c r="G8578" t="s">
        <v>20</v>
      </c>
      <c r="H8578" t="s">
        <v>7112</v>
      </c>
      <c r="J8578" s="5"/>
      <c r="K8578" s="2">
        <v>1653.17</v>
      </c>
      <c r="L8578" s="5">
        <v>12</v>
      </c>
      <c r="M8578" s="2">
        <f t="shared" si="133"/>
        <v>-27907.649999996691</v>
      </c>
      <c r="P8578"/>
    </row>
    <row r="8579" spans="1:16" hidden="1">
      <c r="A8579" t="s">
        <v>7119</v>
      </c>
      <c r="B8579" s="1">
        <v>42173</v>
      </c>
      <c r="C8579" t="s">
        <v>6</v>
      </c>
      <c r="D8579">
        <v>1</v>
      </c>
      <c r="E8579" t="s">
        <v>7122</v>
      </c>
      <c r="F8579" t="s">
        <v>29</v>
      </c>
      <c r="G8579" t="s">
        <v>20</v>
      </c>
      <c r="H8579" t="s">
        <v>7123</v>
      </c>
      <c r="I8579" s="2">
        <v>793.53</v>
      </c>
      <c r="J8579" s="5">
        <v>9</v>
      </c>
      <c r="L8579" s="5"/>
      <c r="M8579" s="2">
        <f t="shared" si="133"/>
        <v>-27114.119999996692</v>
      </c>
      <c r="P8579"/>
    </row>
    <row r="8580" spans="1:16" hidden="1">
      <c r="A8580" t="s">
        <v>7148</v>
      </c>
      <c r="B8580" s="1">
        <v>42173</v>
      </c>
      <c r="C8580" t="s">
        <v>11</v>
      </c>
      <c r="D8580">
        <v>1</v>
      </c>
      <c r="E8580" t="s">
        <v>7150</v>
      </c>
      <c r="F8580" t="s">
        <v>13</v>
      </c>
      <c r="G8580" t="s">
        <v>20</v>
      </c>
      <c r="H8580" t="s">
        <v>7151</v>
      </c>
      <c r="J8580" s="5"/>
      <c r="K8580" s="2">
        <v>2056.96</v>
      </c>
      <c r="L8580" s="5">
        <v>13</v>
      </c>
      <c r="M8580" s="2">
        <f t="shared" si="133"/>
        <v>-29171.079999996691</v>
      </c>
      <c r="P8580"/>
    </row>
    <row r="8581" spans="1:16" hidden="1">
      <c r="A8581" t="s">
        <v>7156</v>
      </c>
      <c r="B8581" s="1">
        <v>42173</v>
      </c>
      <c r="C8581" t="s">
        <v>195</v>
      </c>
      <c r="D8581">
        <v>1</v>
      </c>
      <c r="E8581" t="s">
        <v>7157</v>
      </c>
      <c r="F8581" t="s">
        <v>13</v>
      </c>
      <c r="G8581" t="s">
        <v>20</v>
      </c>
      <c r="H8581" t="s">
        <v>195</v>
      </c>
      <c r="J8581" s="5"/>
      <c r="K8581" s="2">
        <v>8538.35</v>
      </c>
      <c r="L8581" s="5">
        <v>9</v>
      </c>
      <c r="M8581" s="2">
        <f t="shared" si="133"/>
        <v>-37709.42999999669</v>
      </c>
      <c r="P8581"/>
    </row>
    <row r="8582" spans="1:16" hidden="1">
      <c r="A8582" t="s">
        <v>7159</v>
      </c>
      <c r="B8582" s="1">
        <v>42173</v>
      </c>
      <c r="C8582" t="s">
        <v>18</v>
      </c>
      <c r="D8582">
        <v>1</v>
      </c>
      <c r="E8582" t="s">
        <v>7160</v>
      </c>
      <c r="F8582" t="s">
        <v>13</v>
      </c>
      <c r="G8582" t="s">
        <v>20</v>
      </c>
      <c r="H8582" t="s">
        <v>18</v>
      </c>
      <c r="J8582" s="5"/>
      <c r="K8582" s="2">
        <v>9508.0300000000007</v>
      </c>
      <c r="L8582" s="5">
        <v>8</v>
      </c>
      <c r="M8582" s="2">
        <f t="shared" si="133"/>
        <v>-47217.459999996689</v>
      </c>
      <c r="P8582"/>
    </row>
    <row r="8583" spans="1:16" hidden="1">
      <c r="A8583" t="s">
        <v>7232</v>
      </c>
      <c r="B8583" s="1">
        <v>42173</v>
      </c>
      <c r="C8583" t="s">
        <v>11</v>
      </c>
      <c r="D8583">
        <v>1</v>
      </c>
      <c r="E8583" t="s">
        <v>7233</v>
      </c>
      <c r="F8583" t="s">
        <v>13</v>
      </c>
      <c r="G8583" t="s">
        <v>4</v>
      </c>
      <c r="H8583" t="s">
        <v>14</v>
      </c>
      <c r="J8583" s="5"/>
      <c r="K8583" s="2">
        <v>3030</v>
      </c>
      <c r="L8583" s="5">
        <v>10</v>
      </c>
      <c r="M8583" s="2">
        <f t="shared" si="133"/>
        <v>-50247.459999996689</v>
      </c>
      <c r="P8583"/>
    </row>
    <row r="8584" spans="1:16" hidden="1">
      <c r="A8584" t="s">
        <v>7234</v>
      </c>
      <c r="B8584" s="1">
        <v>42173</v>
      </c>
      <c r="C8584" t="s">
        <v>11</v>
      </c>
      <c r="D8584">
        <v>1</v>
      </c>
      <c r="E8584" t="s">
        <v>7235</v>
      </c>
      <c r="F8584" t="s">
        <v>13</v>
      </c>
      <c r="G8584" t="s">
        <v>4</v>
      </c>
      <c r="H8584" t="s">
        <v>7236</v>
      </c>
      <c r="J8584" s="5"/>
      <c r="K8584" s="2">
        <v>1840</v>
      </c>
      <c r="L8584" s="5">
        <v>6</v>
      </c>
      <c r="M8584" s="2">
        <f t="shared" si="133"/>
        <v>-52087.459999996689</v>
      </c>
      <c r="P8584"/>
    </row>
    <row r="8585" spans="1:16" hidden="1">
      <c r="A8585" t="s">
        <v>7269</v>
      </c>
      <c r="B8585" s="1">
        <v>42173</v>
      </c>
      <c r="C8585" t="s">
        <v>43</v>
      </c>
      <c r="D8585">
        <v>1</v>
      </c>
      <c r="E8585" t="s">
        <v>7270</v>
      </c>
      <c r="F8585" t="s">
        <v>13</v>
      </c>
      <c r="G8585" t="s">
        <v>4</v>
      </c>
      <c r="H8585" t="s">
        <v>4943</v>
      </c>
      <c r="J8585" s="5"/>
      <c r="K8585" s="2">
        <v>10000</v>
      </c>
      <c r="L8585" s="5">
        <v>7</v>
      </c>
      <c r="M8585" s="2">
        <f t="shared" ref="M8585:M8648" si="134">+M8584+I8585-K8585</f>
        <v>-62087.459999996689</v>
      </c>
      <c r="P8585"/>
    </row>
    <row r="8586" spans="1:16" hidden="1">
      <c r="A8586" t="s">
        <v>7279</v>
      </c>
      <c r="B8586" s="1">
        <v>42173</v>
      </c>
      <c r="C8586" t="s">
        <v>6</v>
      </c>
      <c r="D8586">
        <v>1</v>
      </c>
      <c r="E8586" t="s">
        <v>7280</v>
      </c>
      <c r="F8586" t="s">
        <v>29</v>
      </c>
      <c r="G8586" t="s">
        <v>4</v>
      </c>
      <c r="H8586" t="s">
        <v>3269</v>
      </c>
      <c r="I8586" s="2">
        <v>348</v>
      </c>
      <c r="J8586" s="5">
        <v>1</v>
      </c>
      <c r="L8586" s="5"/>
      <c r="M8586" s="2">
        <f t="shared" si="134"/>
        <v>-61739.459999996689</v>
      </c>
      <c r="P8586"/>
    </row>
    <row r="8587" spans="1:16" hidden="1">
      <c r="A8587" t="s">
        <v>7282</v>
      </c>
      <c r="B8587" s="1">
        <v>42173</v>
      </c>
      <c r="C8587" t="s">
        <v>1</v>
      </c>
      <c r="D8587">
        <v>1</v>
      </c>
      <c r="E8587" t="s">
        <v>7284</v>
      </c>
      <c r="F8587" t="s">
        <v>16</v>
      </c>
      <c r="G8587" t="s">
        <v>4</v>
      </c>
      <c r="H8587" t="s">
        <v>7285</v>
      </c>
      <c r="J8587" s="5"/>
      <c r="K8587" s="2">
        <v>179500</v>
      </c>
      <c r="L8587" s="5">
        <v>8</v>
      </c>
      <c r="M8587" s="2">
        <f t="shared" si="134"/>
        <v>-241239.4599999967</v>
      </c>
      <c r="P8587"/>
    </row>
    <row r="8588" spans="1:16" hidden="1">
      <c r="A8588" t="s">
        <v>7293</v>
      </c>
      <c r="B8588" s="1">
        <v>42173</v>
      </c>
      <c r="C8588" t="s">
        <v>240</v>
      </c>
      <c r="D8588">
        <v>1</v>
      </c>
      <c r="E8588" t="s">
        <v>7295</v>
      </c>
      <c r="F8588" t="s">
        <v>13</v>
      </c>
      <c r="G8588" t="s">
        <v>4</v>
      </c>
      <c r="H8588" t="s">
        <v>240</v>
      </c>
      <c r="J8588" s="5"/>
      <c r="K8588" s="2">
        <v>3210</v>
      </c>
      <c r="L8588" s="5">
        <v>4</v>
      </c>
      <c r="M8588" s="2">
        <f t="shared" si="134"/>
        <v>-244449.4599999967</v>
      </c>
      <c r="P8588"/>
    </row>
    <row r="8589" spans="1:16" hidden="1">
      <c r="A8589" t="s">
        <v>7302</v>
      </c>
      <c r="B8589" s="1">
        <v>42173</v>
      </c>
      <c r="C8589" t="s">
        <v>200</v>
      </c>
      <c r="D8589">
        <v>1</v>
      </c>
      <c r="E8589" t="s">
        <v>7306</v>
      </c>
      <c r="F8589" t="s">
        <v>16</v>
      </c>
      <c r="G8589" t="s">
        <v>4</v>
      </c>
      <c r="H8589" t="s">
        <v>200</v>
      </c>
      <c r="J8589" s="5"/>
      <c r="K8589" s="2">
        <v>1025</v>
      </c>
      <c r="L8589" s="5">
        <v>3</v>
      </c>
      <c r="M8589" s="2">
        <f t="shared" si="134"/>
        <v>-245474.4599999967</v>
      </c>
      <c r="P8589"/>
    </row>
    <row r="8590" spans="1:16" hidden="1">
      <c r="A8590" t="s">
        <v>7310</v>
      </c>
      <c r="B8590" s="1">
        <v>42173</v>
      </c>
      <c r="C8590" t="s">
        <v>195</v>
      </c>
      <c r="D8590">
        <v>1</v>
      </c>
      <c r="E8590" t="s">
        <v>7312</v>
      </c>
      <c r="F8590" t="s">
        <v>13</v>
      </c>
      <c r="G8590" t="s">
        <v>4</v>
      </c>
      <c r="H8590" t="s">
        <v>195</v>
      </c>
      <c r="J8590" s="5"/>
      <c r="K8590" s="2">
        <v>5311.86</v>
      </c>
      <c r="L8590" s="5">
        <v>2</v>
      </c>
      <c r="M8590" s="2">
        <f t="shared" si="134"/>
        <v>-250786.31999999669</v>
      </c>
      <c r="P8590"/>
    </row>
    <row r="8591" spans="1:16" hidden="1">
      <c r="A8591" t="s">
        <v>7315</v>
      </c>
      <c r="B8591" s="1">
        <v>42173</v>
      </c>
      <c r="C8591" t="s">
        <v>18</v>
      </c>
      <c r="D8591">
        <v>1</v>
      </c>
      <c r="E8591" t="s">
        <v>7319</v>
      </c>
      <c r="F8591" t="s">
        <v>13</v>
      </c>
      <c r="G8591" t="s">
        <v>4</v>
      </c>
      <c r="H8591" t="s">
        <v>18</v>
      </c>
      <c r="J8591" s="5"/>
      <c r="K8591" s="2">
        <v>20463.7</v>
      </c>
      <c r="L8591" s="5">
        <v>1</v>
      </c>
      <c r="M8591" s="2">
        <f t="shared" si="134"/>
        <v>-271250.0199999967</v>
      </c>
      <c r="P8591"/>
    </row>
    <row r="8592" spans="1:16" hidden="1">
      <c r="A8592" t="s">
        <v>25979</v>
      </c>
      <c r="B8592" s="1">
        <v>42173</v>
      </c>
      <c r="C8592" t="s">
        <v>16667</v>
      </c>
      <c r="D8592">
        <v>1</v>
      </c>
      <c r="E8592" t="s">
        <v>25985</v>
      </c>
      <c r="F8592" t="s">
        <v>13610</v>
      </c>
      <c r="G8592" t="s">
        <v>20</v>
      </c>
      <c r="H8592" t="s">
        <v>25986</v>
      </c>
      <c r="I8592" s="2">
        <v>6327.63</v>
      </c>
      <c r="J8592" s="5">
        <v>8</v>
      </c>
      <c r="L8592" s="5"/>
      <c r="M8592" s="2">
        <f t="shared" si="134"/>
        <v>-264922.3899999967</v>
      </c>
      <c r="P8592"/>
    </row>
    <row r="8593" spans="1:16" hidden="1">
      <c r="A8593" t="s">
        <v>25998</v>
      </c>
      <c r="B8593" s="1">
        <v>42173</v>
      </c>
      <c r="C8593" t="s">
        <v>437</v>
      </c>
      <c r="D8593">
        <v>2</v>
      </c>
      <c r="E8593" t="s">
        <v>26008</v>
      </c>
      <c r="F8593" t="s">
        <v>13559</v>
      </c>
      <c r="G8593" t="s">
        <v>479</v>
      </c>
      <c r="H8593" t="s">
        <v>267</v>
      </c>
      <c r="J8593" s="5"/>
      <c r="K8593" s="2">
        <v>1331</v>
      </c>
      <c r="L8593" s="5" t="s">
        <v>36333</v>
      </c>
      <c r="M8593" s="2">
        <f t="shared" si="134"/>
        <v>-266253.3899999967</v>
      </c>
      <c r="P8593"/>
    </row>
    <row r="8594" spans="1:16" hidden="1">
      <c r="A8594" t="s">
        <v>25998</v>
      </c>
      <c r="B8594" s="1">
        <v>42173</v>
      </c>
      <c r="C8594" t="s">
        <v>437</v>
      </c>
      <c r="D8594">
        <v>2</v>
      </c>
      <c r="E8594" t="s">
        <v>26008</v>
      </c>
      <c r="F8594" t="s">
        <v>13559</v>
      </c>
      <c r="G8594" t="s">
        <v>479</v>
      </c>
      <c r="H8594" t="s">
        <v>267</v>
      </c>
      <c r="I8594" s="2">
        <v>1331</v>
      </c>
      <c r="J8594" s="5" t="s">
        <v>36333</v>
      </c>
      <c r="L8594" s="5"/>
      <c r="M8594" s="2">
        <f t="shared" si="134"/>
        <v>-264922.3899999967</v>
      </c>
      <c r="P8594"/>
    </row>
    <row r="8595" spans="1:16" hidden="1">
      <c r="A8595" t="s">
        <v>26021</v>
      </c>
      <c r="B8595" s="1">
        <v>42173</v>
      </c>
      <c r="C8595" t="s">
        <v>26028</v>
      </c>
      <c r="D8595">
        <v>2</v>
      </c>
      <c r="E8595" t="s">
        <v>26029</v>
      </c>
      <c r="F8595" t="s">
        <v>7054</v>
      </c>
      <c r="G8595" t="s">
        <v>20</v>
      </c>
      <c r="H8595" t="s">
        <v>26030</v>
      </c>
      <c r="I8595" s="2">
        <v>1840</v>
      </c>
      <c r="J8595" s="5">
        <v>9</v>
      </c>
      <c r="L8595" s="5"/>
      <c r="M8595" s="2">
        <f t="shared" si="134"/>
        <v>-263082.3899999967</v>
      </c>
      <c r="P8595"/>
    </row>
    <row r="8596" spans="1:16" hidden="1">
      <c r="A8596" t="s">
        <v>26046</v>
      </c>
      <c r="B8596" s="1">
        <v>42173</v>
      </c>
      <c r="C8596" t="s">
        <v>26052</v>
      </c>
      <c r="D8596">
        <v>2</v>
      </c>
      <c r="E8596" t="s">
        <v>26053</v>
      </c>
      <c r="F8596" t="s">
        <v>7054</v>
      </c>
      <c r="G8596" t="s">
        <v>20</v>
      </c>
      <c r="H8596" t="s">
        <v>6999</v>
      </c>
      <c r="I8596" s="2">
        <v>3030</v>
      </c>
      <c r="J8596" s="5">
        <v>10</v>
      </c>
      <c r="L8596" s="5"/>
      <c r="M8596" s="2">
        <f t="shared" si="134"/>
        <v>-260052.3899999967</v>
      </c>
      <c r="P8596"/>
    </row>
    <row r="8597" spans="1:16" hidden="1">
      <c r="A8597" t="s">
        <v>26067</v>
      </c>
      <c r="B8597" s="1">
        <v>42173</v>
      </c>
      <c r="C8597" t="s">
        <v>26076</v>
      </c>
      <c r="D8597">
        <v>2</v>
      </c>
      <c r="E8597" t="s">
        <v>26077</v>
      </c>
      <c r="F8597" t="s">
        <v>13559</v>
      </c>
      <c r="G8597" t="s">
        <v>313</v>
      </c>
      <c r="H8597" t="s">
        <v>1509</v>
      </c>
      <c r="J8597" s="5"/>
      <c r="K8597" s="2">
        <v>2050.46</v>
      </c>
      <c r="L8597" s="5" t="s">
        <v>36333</v>
      </c>
      <c r="M8597" s="2">
        <f t="shared" si="134"/>
        <v>-262102.84999999669</v>
      </c>
      <c r="P8597"/>
    </row>
    <row r="8598" spans="1:16" hidden="1">
      <c r="A8598" t="s">
        <v>26067</v>
      </c>
      <c r="B8598" s="1">
        <v>42173</v>
      </c>
      <c r="C8598" t="s">
        <v>26076</v>
      </c>
      <c r="D8598">
        <v>2</v>
      </c>
      <c r="E8598" t="s">
        <v>26077</v>
      </c>
      <c r="F8598" t="s">
        <v>13559</v>
      </c>
      <c r="G8598" t="s">
        <v>313</v>
      </c>
      <c r="H8598" t="s">
        <v>1509</v>
      </c>
      <c r="I8598" s="2">
        <v>2050.46</v>
      </c>
      <c r="J8598" s="5" t="s">
        <v>36333</v>
      </c>
      <c r="L8598" s="5"/>
      <c r="M8598" s="2">
        <f t="shared" si="134"/>
        <v>-260052.3899999967</v>
      </c>
      <c r="P8598"/>
    </row>
    <row r="8599" spans="1:16" hidden="1">
      <c r="A8599" t="s">
        <v>26090</v>
      </c>
      <c r="B8599" s="1">
        <v>42173</v>
      </c>
      <c r="C8599" t="s">
        <v>16181</v>
      </c>
      <c r="D8599">
        <v>1</v>
      </c>
      <c r="E8599" t="s">
        <v>26098</v>
      </c>
      <c r="F8599" t="s">
        <v>13565</v>
      </c>
      <c r="G8599" t="s">
        <v>20</v>
      </c>
      <c r="H8599" t="s">
        <v>7077</v>
      </c>
      <c r="I8599" s="2">
        <v>30000</v>
      </c>
      <c r="J8599" s="5">
        <v>11</v>
      </c>
      <c r="L8599" s="5"/>
      <c r="M8599" s="2">
        <f t="shared" si="134"/>
        <v>-230052.3899999967</v>
      </c>
      <c r="P8599"/>
    </row>
    <row r="8600" spans="1:16" hidden="1">
      <c r="A8600" t="s">
        <v>26111</v>
      </c>
      <c r="B8600" s="1">
        <v>42173</v>
      </c>
      <c r="C8600" t="s">
        <v>18</v>
      </c>
      <c r="D8600">
        <v>2</v>
      </c>
      <c r="E8600" t="s">
        <v>26116</v>
      </c>
      <c r="F8600" t="s">
        <v>13559</v>
      </c>
      <c r="G8600" t="s">
        <v>479</v>
      </c>
      <c r="H8600" t="s">
        <v>3786</v>
      </c>
      <c r="I8600" s="2">
        <v>150</v>
      </c>
      <c r="J8600" s="5">
        <v>8</v>
      </c>
      <c r="L8600" s="5"/>
      <c r="M8600" s="2">
        <f t="shared" si="134"/>
        <v>-229902.3899999967</v>
      </c>
      <c r="P8600"/>
    </row>
    <row r="8601" spans="1:16" hidden="1">
      <c r="A8601" t="s">
        <v>26132</v>
      </c>
      <c r="B8601" s="1">
        <v>42173</v>
      </c>
      <c r="C8601" t="s">
        <v>26140</v>
      </c>
      <c r="D8601">
        <v>2</v>
      </c>
      <c r="E8601" t="s">
        <v>26141</v>
      </c>
      <c r="F8601" t="s">
        <v>7054</v>
      </c>
      <c r="G8601" t="s">
        <v>20</v>
      </c>
      <c r="H8601" t="s">
        <v>11348</v>
      </c>
      <c r="I8601" s="2">
        <v>1771.41</v>
      </c>
      <c r="J8601" s="5">
        <v>8</v>
      </c>
      <c r="L8601" s="5"/>
      <c r="M8601" s="2">
        <f t="shared" si="134"/>
        <v>-228130.97999999669</v>
      </c>
      <c r="P8601"/>
    </row>
    <row r="8602" spans="1:16" hidden="1">
      <c r="A8602" t="s">
        <v>26156</v>
      </c>
      <c r="B8602" s="1">
        <v>42173</v>
      </c>
      <c r="C8602" t="s">
        <v>26164</v>
      </c>
      <c r="D8602">
        <v>2</v>
      </c>
      <c r="E8602" t="s">
        <v>26165</v>
      </c>
      <c r="F8602" t="s">
        <v>7054</v>
      </c>
      <c r="G8602" t="s">
        <v>20</v>
      </c>
      <c r="H8602" t="s">
        <v>11348</v>
      </c>
      <c r="I8602" s="2">
        <v>1258.99</v>
      </c>
      <c r="J8602" s="5">
        <v>8</v>
      </c>
      <c r="L8602" s="5"/>
      <c r="M8602" s="2">
        <f t="shared" si="134"/>
        <v>-226871.9899999967</v>
      </c>
      <c r="P8602"/>
    </row>
    <row r="8603" spans="1:16" hidden="1">
      <c r="A8603" t="s">
        <v>26178</v>
      </c>
      <c r="B8603" s="1">
        <v>42173</v>
      </c>
      <c r="C8603" t="s">
        <v>26188</v>
      </c>
      <c r="D8603">
        <v>2</v>
      </c>
      <c r="E8603" t="s">
        <v>26189</v>
      </c>
      <c r="F8603" t="s">
        <v>7054</v>
      </c>
      <c r="G8603" t="s">
        <v>20</v>
      </c>
      <c r="H8603" t="s">
        <v>3716</v>
      </c>
      <c r="J8603" s="5"/>
      <c r="K8603" s="2">
        <v>3200</v>
      </c>
      <c r="L8603" s="5" t="s">
        <v>36333</v>
      </c>
      <c r="M8603" s="2">
        <f t="shared" si="134"/>
        <v>-230071.9899999967</v>
      </c>
      <c r="P8603"/>
    </row>
    <row r="8604" spans="1:16" hidden="1">
      <c r="A8604" t="s">
        <v>26178</v>
      </c>
      <c r="B8604" s="1">
        <v>42173</v>
      </c>
      <c r="C8604" t="s">
        <v>26188</v>
      </c>
      <c r="D8604">
        <v>2</v>
      </c>
      <c r="E8604" t="s">
        <v>26189</v>
      </c>
      <c r="F8604" t="s">
        <v>7054</v>
      </c>
      <c r="G8604" t="s">
        <v>20</v>
      </c>
      <c r="H8604" t="s">
        <v>3716</v>
      </c>
      <c r="I8604" s="2">
        <v>3200</v>
      </c>
      <c r="J8604" s="5" t="s">
        <v>36333</v>
      </c>
      <c r="L8604" s="5"/>
      <c r="M8604" s="2">
        <f t="shared" si="134"/>
        <v>-226871.9899999967</v>
      </c>
      <c r="P8604"/>
    </row>
    <row r="8605" spans="1:16" hidden="1">
      <c r="A8605" t="s">
        <v>26203</v>
      </c>
      <c r="B8605" s="1">
        <v>42173</v>
      </c>
      <c r="C8605" t="s">
        <v>18</v>
      </c>
      <c r="D8605">
        <v>2</v>
      </c>
      <c r="E8605" t="s">
        <v>26211</v>
      </c>
      <c r="F8605" t="s">
        <v>13559</v>
      </c>
      <c r="G8605" t="s">
        <v>479</v>
      </c>
      <c r="H8605" t="s">
        <v>3626</v>
      </c>
      <c r="I8605" s="2">
        <v>846.7</v>
      </c>
      <c r="J8605" s="5">
        <v>9</v>
      </c>
      <c r="L8605" s="5"/>
      <c r="M8605" s="2">
        <f t="shared" si="134"/>
        <v>-226025.28999999669</v>
      </c>
      <c r="P8605"/>
    </row>
    <row r="8606" spans="1:16" hidden="1">
      <c r="A8606" t="s">
        <v>26224</v>
      </c>
      <c r="B8606" s="1">
        <v>42173</v>
      </c>
      <c r="C8606" t="s">
        <v>26233</v>
      </c>
      <c r="D8606">
        <v>1</v>
      </c>
      <c r="E8606" t="s">
        <v>26234</v>
      </c>
      <c r="F8606" t="s">
        <v>13565</v>
      </c>
      <c r="G8606" t="s">
        <v>20</v>
      </c>
      <c r="H8606" t="s">
        <v>26235</v>
      </c>
      <c r="I8606" s="2">
        <v>1653.17</v>
      </c>
      <c r="J8606" s="5">
        <v>12</v>
      </c>
      <c r="L8606" s="5"/>
      <c r="M8606" s="2">
        <f t="shared" si="134"/>
        <v>-224372.11999999668</v>
      </c>
      <c r="P8606"/>
    </row>
    <row r="8607" spans="1:16" hidden="1">
      <c r="A8607" t="s">
        <v>26253</v>
      </c>
      <c r="B8607" s="1">
        <v>42173</v>
      </c>
      <c r="C8607" t="s">
        <v>26261</v>
      </c>
      <c r="D8607">
        <v>2</v>
      </c>
      <c r="E8607" t="s">
        <v>26262</v>
      </c>
      <c r="F8607" t="s">
        <v>7054</v>
      </c>
      <c r="G8607" t="s">
        <v>20</v>
      </c>
      <c r="H8607" t="s">
        <v>2304</v>
      </c>
      <c r="I8607" s="2">
        <v>1025</v>
      </c>
      <c r="J8607" s="5">
        <v>9</v>
      </c>
      <c r="L8607" s="5"/>
      <c r="M8607" s="2">
        <f t="shared" si="134"/>
        <v>-223347.11999999668</v>
      </c>
      <c r="P8607"/>
    </row>
    <row r="8608" spans="1:16" hidden="1">
      <c r="A8608" t="s">
        <v>26275</v>
      </c>
      <c r="B8608" s="1">
        <v>42173</v>
      </c>
      <c r="C8608" t="s">
        <v>26285</v>
      </c>
      <c r="D8608">
        <v>2</v>
      </c>
      <c r="E8608" t="s">
        <v>26286</v>
      </c>
      <c r="F8608" t="s">
        <v>7054</v>
      </c>
      <c r="G8608" t="s">
        <v>20</v>
      </c>
      <c r="H8608" t="s">
        <v>10058</v>
      </c>
      <c r="J8608" s="5"/>
      <c r="K8608" s="2">
        <v>3238.19</v>
      </c>
      <c r="L8608" s="5">
        <v>9</v>
      </c>
      <c r="M8608" s="2">
        <f t="shared" si="134"/>
        <v>-226585.30999999668</v>
      </c>
      <c r="P8608"/>
    </row>
    <row r="8609" spans="1:16" hidden="1">
      <c r="A8609" t="s">
        <v>26275</v>
      </c>
      <c r="B8609" s="1">
        <v>42173</v>
      </c>
      <c r="C8609" t="s">
        <v>26285</v>
      </c>
      <c r="D8609">
        <v>2</v>
      </c>
      <c r="E8609" t="s">
        <v>26286</v>
      </c>
      <c r="F8609" t="s">
        <v>7054</v>
      </c>
      <c r="G8609" t="s">
        <v>20</v>
      </c>
      <c r="H8609" t="s">
        <v>10058</v>
      </c>
      <c r="I8609" s="2">
        <v>5906.19</v>
      </c>
      <c r="J8609" s="5">
        <v>9</v>
      </c>
      <c r="L8609" s="5"/>
      <c r="M8609" s="2">
        <f t="shared" si="134"/>
        <v>-220679.11999999668</v>
      </c>
      <c r="N8609" s="3">
        <f>+I8609-K8608</f>
        <v>2667.9999999999995</v>
      </c>
      <c r="P8609"/>
    </row>
    <row r="8610" spans="1:16" hidden="1">
      <c r="A8610" t="s">
        <v>26297</v>
      </c>
      <c r="B8610" s="1">
        <v>42173</v>
      </c>
      <c r="C8610" t="s">
        <v>1802</v>
      </c>
      <c r="D8610">
        <v>2</v>
      </c>
      <c r="E8610" t="s">
        <v>26307</v>
      </c>
      <c r="F8610" t="s">
        <v>13559</v>
      </c>
      <c r="G8610" t="s">
        <v>479</v>
      </c>
      <c r="H8610" t="s">
        <v>7151</v>
      </c>
      <c r="I8610" s="2">
        <v>2056.96</v>
      </c>
      <c r="J8610" s="5">
        <v>13</v>
      </c>
      <c r="L8610" s="5"/>
      <c r="M8610" s="2">
        <f t="shared" si="134"/>
        <v>-218622.15999999669</v>
      </c>
      <c r="P8610"/>
    </row>
    <row r="8611" spans="1:16" hidden="1">
      <c r="A8611" s="47" t="s">
        <v>26322</v>
      </c>
      <c r="B8611" s="48">
        <v>42173</v>
      </c>
      <c r="C8611" s="47" t="s">
        <v>17249</v>
      </c>
      <c r="D8611" s="47">
        <v>1</v>
      </c>
      <c r="E8611" s="47" t="s">
        <v>26329</v>
      </c>
      <c r="F8611" s="47" t="s">
        <v>13565</v>
      </c>
      <c r="G8611" s="47" t="s">
        <v>4</v>
      </c>
      <c r="H8611" s="47" t="s">
        <v>2315</v>
      </c>
      <c r="I8611" s="49">
        <v>900</v>
      </c>
      <c r="J8611" s="5"/>
      <c r="L8611" s="5"/>
      <c r="M8611" s="2">
        <f t="shared" si="134"/>
        <v>-217722.15999999669</v>
      </c>
      <c r="P8611"/>
    </row>
    <row r="8612" spans="1:16" hidden="1">
      <c r="A8612" t="s">
        <v>26343</v>
      </c>
      <c r="B8612" s="1">
        <v>42173</v>
      </c>
      <c r="C8612" t="s">
        <v>26352</v>
      </c>
      <c r="D8612">
        <v>2</v>
      </c>
      <c r="E8612" t="s">
        <v>26353</v>
      </c>
      <c r="F8612" t="s">
        <v>7054</v>
      </c>
      <c r="G8612" t="s">
        <v>4</v>
      </c>
      <c r="H8612" t="s">
        <v>221</v>
      </c>
      <c r="I8612" s="2">
        <v>1025</v>
      </c>
      <c r="J8612" s="5">
        <v>1</v>
      </c>
      <c r="L8612" s="5"/>
      <c r="M8612" s="2">
        <f t="shared" si="134"/>
        <v>-216697.15999999669</v>
      </c>
      <c r="P8612"/>
    </row>
    <row r="8613" spans="1:16" hidden="1">
      <c r="A8613" t="s">
        <v>26368</v>
      </c>
      <c r="B8613" s="1">
        <v>42173</v>
      </c>
      <c r="C8613" t="s">
        <v>26376</v>
      </c>
      <c r="D8613">
        <v>2</v>
      </c>
      <c r="E8613" t="s">
        <v>26377</v>
      </c>
      <c r="F8613" t="s">
        <v>7054</v>
      </c>
      <c r="G8613" t="s">
        <v>4</v>
      </c>
      <c r="H8613" t="s">
        <v>17272</v>
      </c>
      <c r="I8613" s="2">
        <v>1025</v>
      </c>
      <c r="J8613" s="5">
        <v>2</v>
      </c>
      <c r="L8613" s="5"/>
      <c r="M8613" s="2">
        <f t="shared" si="134"/>
        <v>-215672.15999999669</v>
      </c>
      <c r="P8613"/>
    </row>
    <row r="8614" spans="1:16" hidden="1">
      <c r="A8614" t="s">
        <v>26390</v>
      </c>
      <c r="B8614" s="1">
        <v>42173</v>
      </c>
      <c r="C8614" t="s">
        <v>26401</v>
      </c>
      <c r="D8614">
        <v>2</v>
      </c>
      <c r="E8614" t="s">
        <v>26402</v>
      </c>
      <c r="F8614" t="s">
        <v>7054</v>
      </c>
      <c r="G8614" t="s">
        <v>4</v>
      </c>
      <c r="H8614" t="s">
        <v>26403</v>
      </c>
      <c r="I8614" s="2">
        <v>3210</v>
      </c>
      <c r="J8614" s="5">
        <v>4</v>
      </c>
      <c r="L8614" s="5"/>
      <c r="M8614" s="2">
        <f t="shared" si="134"/>
        <v>-212462.15999999669</v>
      </c>
      <c r="P8614"/>
    </row>
    <row r="8615" spans="1:16" hidden="1">
      <c r="A8615" t="s">
        <v>26416</v>
      </c>
      <c r="B8615" s="1">
        <v>42173</v>
      </c>
      <c r="C8615" t="s">
        <v>26423</v>
      </c>
      <c r="D8615">
        <v>2</v>
      </c>
      <c r="E8615" t="s">
        <v>26424</v>
      </c>
      <c r="F8615" t="s">
        <v>7054</v>
      </c>
      <c r="G8615" t="s">
        <v>4</v>
      </c>
      <c r="H8615" t="s">
        <v>15617</v>
      </c>
      <c r="I8615" s="2">
        <v>200.1</v>
      </c>
      <c r="J8615" s="5">
        <v>1</v>
      </c>
      <c r="L8615" s="5"/>
      <c r="M8615" s="2">
        <f t="shared" si="134"/>
        <v>-212262.05999999668</v>
      </c>
      <c r="P8615"/>
    </row>
    <row r="8616" spans="1:16" hidden="1">
      <c r="A8616" t="s">
        <v>26434</v>
      </c>
      <c r="B8616" s="1">
        <v>42173</v>
      </c>
      <c r="C8616" t="s">
        <v>26443</v>
      </c>
      <c r="D8616">
        <v>2</v>
      </c>
      <c r="E8616" t="s">
        <v>26444</v>
      </c>
      <c r="F8616" t="s">
        <v>7054</v>
      </c>
      <c r="G8616" t="s">
        <v>4</v>
      </c>
      <c r="H8616" t="s">
        <v>14</v>
      </c>
      <c r="I8616" s="2">
        <v>3030</v>
      </c>
      <c r="J8616" s="5">
        <v>5</v>
      </c>
      <c r="L8616" s="5"/>
      <c r="M8616" s="2">
        <f t="shared" si="134"/>
        <v>-209232.05999999668</v>
      </c>
      <c r="P8616"/>
    </row>
    <row r="8617" spans="1:16" hidden="1">
      <c r="A8617" t="s">
        <v>26456</v>
      </c>
      <c r="B8617" s="1">
        <v>42173</v>
      </c>
      <c r="C8617" t="s">
        <v>26464</v>
      </c>
      <c r="D8617">
        <v>2</v>
      </c>
      <c r="E8617" t="s">
        <v>26465</v>
      </c>
      <c r="F8617" t="s">
        <v>7054</v>
      </c>
      <c r="G8617" t="s">
        <v>4</v>
      </c>
      <c r="H8617" t="s">
        <v>26466</v>
      </c>
      <c r="I8617" s="2">
        <v>1840</v>
      </c>
      <c r="J8617" s="5">
        <v>1</v>
      </c>
      <c r="L8617" s="5"/>
      <c r="M8617" s="2">
        <f t="shared" si="134"/>
        <v>-207392.05999999668</v>
      </c>
      <c r="P8617"/>
    </row>
    <row r="8618" spans="1:16" hidden="1">
      <c r="A8618" t="s">
        <v>26476</v>
      </c>
      <c r="B8618" s="1">
        <v>42173</v>
      </c>
      <c r="C8618" t="s">
        <v>26484</v>
      </c>
      <c r="D8618">
        <v>2</v>
      </c>
      <c r="E8618" t="s">
        <v>26485</v>
      </c>
      <c r="F8618" t="s">
        <v>7054</v>
      </c>
      <c r="G8618" t="s">
        <v>4</v>
      </c>
      <c r="H8618" t="s">
        <v>7957</v>
      </c>
      <c r="I8618" s="2">
        <v>1025</v>
      </c>
      <c r="J8618" s="5">
        <v>1</v>
      </c>
      <c r="L8618" s="5"/>
      <c r="M8618" s="2">
        <f t="shared" si="134"/>
        <v>-206367.05999999668</v>
      </c>
      <c r="P8618"/>
    </row>
    <row r="8619" spans="1:16" hidden="1">
      <c r="A8619" t="s">
        <v>26498</v>
      </c>
      <c r="B8619" s="1">
        <v>42173</v>
      </c>
      <c r="C8619" t="s">
        <v>1802</v>
      </c>
      <c r="D8619" s="84">
        <v>2</v>
      </c>
      <c r="E8619" s="84" t="s">
        <v>26504</v>
      </c>
      <c r="F8619" s="84" t="s">
        <v>13559</v>
      </c>
      <c r="G8619" s="84" t="s">
        <v>479</v>
      </c>
      <c r="H8619" s="84" t="s">
        <v>6694</v>
      </c>
      <c r="I8619" s="85"/>
      <c r="J8619" s="86"/>
      <c r="K8619" s="85">
        <v>1008.88</v>
      </c>
      <c r="L8619" s="86" t="s">
        <v>36333</v>
      </c>
      <c r="M8619" s="2">
        <f t="shared" si="134"/>
        <v>-207375.93999999668</v>
      </c>
      <c r="P8619"/>
    </row>
    <row r="8620" spans="1:16" hidden="1">
      <c r="A8620" t="s">
        <v>26498</v>
      </c>
      <c r="B8620" s="1">
        <v>42173</v>
      </c>
      <c r="C8620" t="s">
        <v>1802</v>
      </c>
      <c r="D8620" s="84">
        <v>2</v>
      </c>
      <c r="E8620" s="84" t="s">
        <v>26504</v>
      </c>
      <c r="F8620" s="84" t="s">
        <v>13559</v>
      </c>
      <c r="G8620" s="84" t="s">
        <v>479</v>
      </c>
      <c r="H8620" s="84" t="s">
        <v>6694</v>
      </c>
      <c r="I8620" s="85">
        <v>1000.88</v>
      </c>
      <c r="J8620" s="86" t="s">
        <v>36333</v>
      </c>
      <c r="K8620" s="85"/>
      <c r="L8620" s="86"/>
      <c r="M8620" s="2">
        <f t="shared" si="134"/>
        <v>-206375.05999999668</v>
      </c>
      <c r="N8620" s="25" t="s">
        <v>36416</v>
      </c>
      <c r="P8620"/>
    </row>
    <row r="8621" spans="1:16" hidden="1">
      <c r="A8621" t="s">
        <v>26516</v>
      </c>
      <c r="B8621" s="1">
        <v>42173</v>
      </c>
      <c r="C8621" t="s">
        <v>26526</v>
      </c>
      <c r="D8621">
        <v>2</v>
      </c>
      <c r="E8621" t="s">
        <v>26527</v>
      </c>
      <c r="F8621" t="s">
        <v>7054</v>
      </c>
      <c r="G8621" t="s">
        <v>4</v>
      </c>
      <c r="H8621" t="s">
        <v>8323</v>
      </c>
      <c r="I8621" s="2">
        <v>1840</v>
      </c>
      <c r="J8621" s="5">
        <v>6</v>
      </c>
      <c r="L8621" s="5"/>
      <c r="M8621" s="2">
        <f t="shared" si="134"/>
        <v>-204535.05999999668</v>
      </c>
      <c r="P8621"/>
    </row>
    <row r="8622" spans="1:16" hidden="1">
      <c r="A8622" t="s">
        <v>26543</v>
      </c>
      <c r="B8622" s="1">
        <v>42173</v>
      </c>
      <c r="C8622" t="s">
        <v>26552</v>
      </c>
      <c r="D8622">
        <v>2</v>
      </c>
      <c r="E8622" t="s">
        <v>26553</v>
      </c>
      <c r="F8622" t="s">
        <v>7054</v>
      </c>
      <c r="G8622" t="s">
        <v>4</v>
      </c>
      <c r="H8622" t="s">
        <v>18054</v>
      </c>
      <c r="I8622" s="2">
        <v>2162.73</v>
      </c>
      <c r="J8622" s="5">
        <v>1</v>
      </c>
      <c r="L8622" s="5"/>
      <c r="M8622" s="2">
        <f t="shared" si="134"/>
        <v>-202372.32999999667</v>
      </c>
      <c r="P8622"/>
    </row>
    <row r="8623" spans="1:16" hidden="1">
      <c r="A8623" t="s">
        <v>26566</v>
      </c>
      <c r="B8623" s="1">
        <v>42173</v>
      </c>
      <c r="C8623" t="s">
        <v>26574</v>
      </c>
      <c r="D8623">
        <v>2</v>
      </c>
      <c r="E8623" t="s">
        <v>26575</v>
      </c>
      <c r="F8623" t="s">
        <v>7054</v>
      </c>
      <c r="G8623" t="s">
        <v>4</v>
      </c>
      <c r="H8623" t="s">
        <v>26576</v>
      </c>
      <c r="I8623" s="2">
        <v>4100</v>
      </c>
      <c r="J8623" s="5">
        <v>1</v>
      </c>
      <c r="L8623" s="5"/>
      <c r="M8623" s="2">
        <f t="shared" si="134"/>
        <v>-198272.32999999667</v>
      </c>
      <c r="P8623"/>
    </row>
    <row r="8624" spans="1:16" hidden="1">
      <c r="A8624" t="s">
        <v>26587</v>
      </c>
      <c r="B8624" s="1">
        <v>42173</v>
      </c>
      <c r="C8624" t="s">
        <v>26595</v>
      </c>
      <c r="D8624">
        <v>2</v>
      </c>
      <c r="E8624" t="s">
        <v>26596</v>
      </c>
      <c r="F8624" t="s">
        <v>7054</v>
      </c>
      <c r="G8624" t="s">
        <v>4</v>
      </c>
      <c r="H8624" t="s">
        <v>26597</v>
      </c>
      <c r="I8624" s="2">
        <v>1025</v>
      </c>
      <c r="J8624" s="5">
        <v>3</v>
      </c>
      <c r="L8624" s="5"/>
      <c r="M8624" s="2">
        <f t="shared" si="134"/>
        <v>-197247.32999999667</v>
      </c>
      <c r="P8624"/>
    </row>
    <row r="8625" spans="1:16" hidden="1">
      <c r="A8625" t="s">
        <v>26611</v>
      </c>
      <c r="B8625" s="1">
        <v>42173</v>
      </c>
      <c r="C8625" t="s">
        <v>26621</v>
      </c>
      <c r="D8625">
        <v>2</v>
      </c>
      <c r="E8625" t="s">
        <v>26622</v>
      </c>
      <c r="F8625" t="s">
        <v>7054</v>
      </c>
      <c r="G8625" t="s">
        <v>4</v>
      </c>
      <c r="H8625" t="s">
        <v>14511</v>
      </c>
      <c r="I8625" s="2">
        <v>1840</v>
      </c>
      <c r="J8625" s="5">
        <v>1</v>
      </c>
      <c r="L8625" s="5"/>
      <c r="M8625" s="2">
        <f t="shared" si="134"/>
        <v>-195407.32999999667</v>
      </c>
      <c r="P8625"/>
    </row>
    <row r="8626" spans="1:16" hidden="1">
      <c r="A8626" t="s">
        <v>26637</v>
      </c>
      <c r="B8626" s="1">
        <v>42173</v>
      </c>
      <c r="C8626" t="s">
        <v>18</v>
      </c>
      <c r="D8626">
        <v>2</v>
      </c>
      <c r="E8626" t="s">
        <v>26642</v>
      </c>
      <c r="F8626" t="s">
        <v>13559</v>
      </c>
      <c r="G8626" t="s">
        <v>479</v>
      </c>
      <c r="H8626" t="s">
        <v>65</v>
      </c>
      <c r="I8626" s="2">
        <v>74.599999999999994</v>
      </c>
      <c r="J8626" s="5">
        <v>1</v>
      </c>
      <c r="L8626" s="5"/>
      <c r="M8626" s="2">
        <f t="shared" si="134"/>
        <v>-195332.72999999666</v>
      </c>
      <c r="P8626"/>
    </row>
    <row r="8627" spans="1:16" hidden="1">
      <c r="A8627" t="s">
        <v>26660</v>
      </c>
      <c r="B8627" s="1">
        <v>42173</v>
      </c>
      <c r="C8627" t="s">
        <v>26665</v>
      </c>
      <c r="D8627">
        <v>2</v>
      </c>
      <c r="E8627" t="s">
        <v>26666</v>
      </c>
      <c r="F8627" t="s">
        <v>7054</v>
      </c>
      <c r="G8627" t="s">
        <v>4</v>
      </c>
      <c r="H8627" t="s">
        <v>11339</v>
      </c>
      <c r="I8627" s="2">
        <v>4286.8599999999997</v>
      </c>
      <c r="J8627" s="5">
        <v>2</v>
      </c>
      <c r="L8627" s="5"/>
      <c r="M8627" s="2">
        <f t="shared" si="134"/>
        <v>-191045.86999999668</v>
      </c>
      <c r="P8627"/>
    </row>
    <row r="8628" spans="1:16" hidden="1">
      <c r="A8628" t="s">
        <v>26679</v>
      </c>
      <c r="B8628" s="1">
        <v>42173</v>
      </c>
      <c r="C8628" t="s">
        <v>26684</v>
      </c>
      <c r="D8628">
        <v>1</v>
      </c>
      <c r="E8628" t="s">
        <v>26685</v>
      </c>
      <c r="F8628" t="s">
        <v>13565</v>
      </c>
      <c r="G8628" t="s">
        <v>4</v>
      </c>
      <c r="H8628" t="s">
        <v>26686</v>
      </c>
      <c r="I8628" s="2">
        <v>10000</v>
      </c>
      <c r="J8628" s="5">
        <v>7</v>
      </c>
      <c r="L8628" s="5"/>
      <c r="M8628" s="2">
        <f t="shared" si="134"/>
        <v>-181045.86999999668</v>
      </c>
      <c r="P8628"/>
    </row>
    <row r="8629" spans="1:16" hidden="1">
      <c r="A8629" t="s">
        <v>26701</v>
      </c>
      <c r="B8629" s="1">
        <v>42173</v>
      </c>
      <c r="C8629" t="s">
        <v>26709</v>
      </c>
      <c r="D8629">
        <v>2</v>
      </c>
      <c r="E8629" t="s">
        <v>26710</v>
      </c>
      <c r="F8629" t="s">
        <v>7054</v>
      </c>
      <c r="G8629" t="s">
        <v>4</v>
      </c>
      <c r="H8629" t="s">
        <v>3894</v>
      </c>
      <c r="I8629" s="2">
        <v>7848.27</v>
      </c>
      <c r="J8629" s="5">
        <v>1</v>
      </c>
      <c r="L8629" s="5"/>
      <c r="M8629" s="2">
        <f t="shared" si="134"/>
        <v>-173197.59999999669</v>
      </c>
      <c r="P8629"/>
    </row>
    <row r="8630" spans="1:16" hidden="1">
      <c r="A8630" t="s">
        <v>26727</v>
      </c>
      <c r="B8630" s="1">
        <v>42173</v>
      </c>
      <c r="C8630" t="s">
        <v>26732</v>
      </c>
      <c r="D8630">
        <v>1</v>
      </c>
      <c r="E8630" t="s">
        <v>26733</v>
      </c>
      <c r="F8630" t="s">
        <v>13565</v>
      </c>
      <c r="G8630" t="s">
        <v>4</v>
      </c>
      <c r="H8630" t="s">
        <v>7285</v>
      </c>
      <c r="I8630" s="2">
        <v>179500</v>
      </c>
      <c r="J8630" s="5">
        <v>8</v>
      </c>
      <c r="L8630" s="5"/>
      <c r="M8630" s="2">
        <f t="shared" si="134"/>
        <v>6302.400000003312</v>
      </c>
      <c r="N8630" s="26">
        <f>+M8574-M8630</f>
        <v>-892</v>
      </c>
      <c r="O8630" s="3">
        <f>900+N8630</f>
        <v>8</v>
      </c>
      <c r="P8630"/>
    </row>
    <row r="8631" spans="1:16" hidden="1">
      <c r="A8631" s="35" t="s">
        <v>7447</v>
      </c>
      <c r="B8631" s="36">
        <v>42174</v>
      </c>
      <c r="C8631" s="35" t="s">
        <v>6</v>
      </c>
      <c r="D8631" s="35">
        <v>1</v>
      </c>
      <c r="E8631" s="35" t="s">
        <v>7451</v>
      </c>
      <c r="F8631" s="35" t="s">
        <v>8</v>
      </c>
      <c r="G8631" s="35" t="s">
        <v>20</v>
      </c>
      <c r="H8631" s="35" t="s">
        <v>7452</v>
      </c>
      <c r="I8631" s="11">
        <v>9800</v>
      </c>
      <c r="J8631" s="12"/>
      <c r="K8631" s="11"/>
      <c r="L8631" s="12"/>
      <c r="M8631" s="11">
        <f t="shared" si="134"/>
        <v>16102.400000003312</v>
      </c>
      <c r="P8631"/>
    </row>
    <row r="8632" spans="1:16" hidden="1">
      <c r="A8632" t="s">
        <v>7460</v>
      </c>
      <c r="B8632" s="1">
        <v>42174</v>
      </c>
      <c r="C8632" t="s">
        <v>6</v>
      </c>
      <c r="D8632">
        <v>1</v>
      </c>
      <c r="E8632" t="s">
        <v>7462</v>
      </c>
      <c r="F8632" t="s">
        <v>29</v>
      </c>
      <c r="G8632" t="s">
        <v>20</v>
      </c>
      <c r="H8632" t="s">
        <v>2448</v>
      </c>
      <c r="I8632" s="2">
        <v>2603.6999999999998</v>
      </c>
      <c r="J8632" s="5"/>
      <c r="L8632" s="5"/>
      <c r="M8632" s="2">
        <f t="shared" si="134"/>
        <v>18706.100000003313</v>
      </c>
      <c r="P8632"/>
    </row>
    <row r="8633" spans="1:16" hidden="1">
      <c r="A8633" t="s">
        <v>7470</v>
      </c>
      <c r="B8633" s="1">
        <v>42174</v>
      </c>
      <c r="C8633" t="s">
        <v>6</v>
      </c>
      <c r="D8633">
        <v>1</v>
      </c>
      <c r="E8633" t="s">
        <v>7471</v>
      </c>
      <c r="F8633" t="s">
        <v>29</v>
      </c>
      <c r="G8633" t="s">
        <v>20</v>
      </c>
      <c r="H8633" t="s">
        <v>7472</v>
      </c>
      <c r="I8633" s="2">
        <v>13466.57</v>
      </c>
      <c r="J8633" s="5"/>
      <c r="L8633" s="5"/>
      <c r="M8633" s="2">
        <f t="shared" si="134"/>
        <v>32172.670000003312</v>
      </c>
      <c r="P8633"/>
    </row>
    <row r="8634" spans="1:16" hidden="1">
      <c r="A8634" t="s">
        <v>7473</v>
      </c>
      <c r="B8634" s="1">
        <v>42174</v>
      </c>
      <c r="C8634" t="s">
        <v>6</v>
      </c>
      <c r="D8634">
        <v>1</v>
      </c>
      <c r="E8634" t="s">
        <v>7475</v>
      </c>
      <c r="F8634" t="s">
        <v>29</v>
      </c>
      <c r="G8634" t="s">
        <v>20</v>
      </c>
      <c r="H8634" t="s">
        <v>447</v>
      </c>
      <c r="I8634" s="2">
        <v>500</v>
      </c>
      <c r="J8634" s="5"/>
      <c r="L8634" s="5"/>
      <c r="M8634" s="2">
        <f t="shared" si="134"/>
        <v>32672.670000003312</v>
      </c>
      <c r="P8634"/>
    </row>
    <row r="8635" spans="1:16" hidden="1">
      <c r="A8635" t="s">
        <v>7483</v>
      </c>
      <c r="B8635" s="1">
        <v>42174</v>
      </c>
      <c r="C8635" t="s">
        <v>11</v>
      </c>
      <c r="D8635">
        <v>1</v>
      </c>
      <c r="E8635" t="s">
        <v>7485</v>
      </c>
      <c r="F8635" t="s">
        <v>16</v>
      </c>
      <c r="G8635" t="s">
        <v>20</v>
      </c>
      <c r="H8635" t="s">
        <v>564</v>
      </c>
      <c r="J8635" s="5"/>
      <c r="K8635" s="2">
        <v>3030</v>
      </c>
      <c r="L8635" s="5"/>
      <c r="M8635" s="2">
        <f t="shared" si="134"/>
        <v>29642.670000003312</v>
      </c>
      <c r="P8635"/>
    </row>
    <row r="8636" spans="1:16" hidden="1">
      <c r="A8636" t="s">
        <v>7492</v>
      </c>
      <c r="B8636" s="1">
        <v>42174</v>
      </c>
      <c r="C8636" t="s">
        <v>11</v>
      </c>
      <c r="D8636">
        <v>1</v>
      </c>
      <c r="E8636" t="s">
        <v>7493</v>
      </c>
      <c r="F8636" t="s">
        <v>13</v>
      </c>
      <c r="G8636" t="s">
        <v>20</v>
      </c>
      <c r="H8636" t="s">
        <v>7494</v>
      </c>
      <c r="J8636" s="5"/>
      <c r="K8636" s="2">
        <v>1840</v>
      </c>
      <c r="L8636" s="5"/>
      <c r="M8636" s="2">
        <f t="shared" si="134"/>
        <v>27802.670000003312</v>
      </c>
      <c r="P8636"/>
    </row>
    <row r="8637" spans="1:16" hidden="1">
      <c r="A8637" t="s">
        <v>7497</v>
      </c>
      <c r="B8637" s="1">
        <v>42174</v>
      </c>
      <c r="C8637" t="s">
        <v>7498</v>
      </c>
      <c r="D8637" s="47">
        <v>2</v>
      </c>
      <c r="E8637" s="47" t="s">
        <v>7499</v>
      </c>
      <c r="F8637" s="47" t="s">
        <v>211</v>
      </c>
      <c r="G8637" s="47" t="s">
        <v>212</v>
      </c>
      <c r="H8637" s="47" t="s">
        <v>213</v>
      </c>
      <c r="I8637" s="49"/>
      <c r="J8637" s="50"/>
      <c r="K8637" s="49">
        <v>9075</v>
      </c>
      <c r="L8637" s="50"/>
      <c r="M8637" s="2">
        <f t="shared" si="134"/>
        <v>18727.670000003312</v>
      </c>
      <c r="P8637" s="34" t="s">
        <v>36372</v>
      </c>
    </row>
    <row r="8638" spans="1:16" hidden="1">
      <c r="A8638" t="s">
        <v>7502</v>
      </c>
      <c r="B8638" s="1">
        <v>42174</v>
      </c>
      <c r="C8638" t="s">
        <v>11</v>
      </c>
      <c r="D8638">
        <v>1</v>
      </c>
      <c r="E8638" t="s">
        <v>7503</v>
      </c>
      <c r="F8638" t="s">
        <v>45</v>
      </c>
      <c r="G8638" t="s">
        <v>20</v>
      </c>
      <c r="H8638" t="s">
        <v>7504</v>
      </c>
      <c r="J8638" s="5"/>
      <c r="K8638" s="2">
        <v>4100</v>
      </c>
      <c r="L8638" s="5"/>
      <c r="M8638" s="2">
        <f t="shared" si="134"/>
        <v>14627.670000003312</v>
      </c>
      <c r="P8638"/>
    </row>
    <row r="8639" spans="1:16" hidden="1">
      <c r="A8639" t="s">
        <v>7511</v>
      </c>
      <c r="B8639" s="1">
        <v>42174</v>
      </c>
      <c r="C8639" t="s">
        <v>354</v>
      </c>
      <c r="D8639">
        <v>1</v>
      </c>
      <c r="E8639" t="s">
        <v>7512</v>
      </c>
      <c r="F8639" t="s">
        <v>16</v>
      </c>
      <c r="G8639" t="s">
        <v>20</v>
      </c>
      <c r="H8639" t="s">
        <v>7513</v>
      </c>
      <c r="J8639" s="5"/>
      <c r="K8639" s="2">
        <v>3364.96</v>
      </c>
      <c r="L8639" s="5"/>
      <c r="M8639" s="2">
        <f t="shared" si="134"/>
        <v>11262.710000003313</v>
      </c>
      <c r="P8639"/>
    </row>
    <row r="8640" spans="1:16" hidden="1">
      <c r="A8640" t="s">
        <v>7522</v>
      </c>
      <c r="B8640" s="1">
        <v>42174</v>
      </c>
      <c r="C8640" t="s">
        <v>7525</v>
      </c>
      <c r="D8640">
        <v>2</v>
      </c>
      <c r="E8640" t="s">
        <v>7526</v>
      </c>
      <c r="F8640" t="s">
        <v>78</v>
      </c>
      <c r="G8640" t="s">
        <v>20</v>
      </c>
      <c r="H8640" t="s">
        <v>2277</v>
      </c>
      <c r="J8640" s="5"/>
      <c r="K8640" s="2">
        <v>1839.99</v>
      </c>
      <c r="L8640" s="5"/>
      <c r="M8640" s="2">
        <f t="shared" si="134"/>
        <v>9422.7200000033135</v>
      </c>
      <c r="P8640"/>
    </row>
    <row r="8641" spans="1:16" hidden="1">
      <c r="A8641" t="s">
        <v>7549</v>
      </c>
      <c r="B8641" s="1">
        <v>42174</v>
      </c>
      <c r="C8641" t="s">
        <v>7550</v>
      </c>
      <c r="D8641">
        <v>2</v>
      </c>
      <c r="E8641" t="s">
        <v>7551</v>
      </c>
      <c r="F8641" t="s">
        <v>312</v>
      </c>
      <c r="G8641" t="s">
        <v>479</v>
      </c>
      <c r="H8641" t="s">
        <v>6541</v>
      </c>
      <c r="J8641" s="5"/>
      <c r="K8641" s="2">
        <v>1000.88</v>
      </c>
      <c r="L8641" s="5"/>
      <c r="M8641" s="2">
        <f t="shared" si="134"/>
        <v>8421.8400000033143</v>
      </c>
      <c r="P8641"/>
    </row>
    <row r="8642" spans="1:16" hidden="1">
      <c r="A8642" t="s">
        <v>7549</v>
      </c>
      <c r="B8642" s="1">
        <v>42174</v>
      </c>
      <c r="C8642" t="s">
        <v>7550</v>
      </c>
      <c r="D8642">
        <v>2</v>
      </c>
      <c r="E8642" t="s">
        <v>7551</v>
      </c>
      <c r="F8642" t="s">
        <v>312</v>
      </c>
      <c r="G8642" t="s">
        <v>479</v>
      </c>
      <c r="H8642" t="s">
        <v>6541</v>
      </c>
      <c r="I8642" s="2">
        <v>1000.88</v>
      </c>
      <c r="J8642" s="5"/>
      <c r="L8642" s="5"/>
      <c r="M8642" s="2">
        <f t="shared" si="134"/>
        <v>9422.7200000033135</v>
      </c>
      <c r="P8642"/>
    </row>
    <row r="8643" spans="1:16" hidden="1">
      <c r="A8643" t="s">
        <v>7556</v>
      </c>
      <c r="B8643" s="1">
        <v>42174</v>
      </c>
      <c r="C8643" t="s">
        <v>6</v>
      </c>
      <c r="D8643">
        <v>1</v>
      </c>
      <c r="E8643" t="s">
        <v>7557</v>
      </c>
      <c r="F8643" t="s">
        <v>29</v>
      </c>
      <c r="G8643" t="s">
        <v>20</v>
      </c>
      <c r="H8643" t="s">
        <v>7558</v>
      </c>
      <c r="I8643" s="2">
        <v>5750</v>
      </c>
      <c r="J8643" s="5"/>
      <c r="L8643" s="5"/>
      <c r="M8643" s="2">
        <f t="shared" si="134"/>
        <v>15172.720000003314</v>
      </c>
      <c r="P8643"/>
    </row>
    <row r="8644" spans="1:16" hidden="1">
      <c r="A8644" t="s">
        <v>7566</v>
      </c>
      <c r="B8644" s="1">
        <v>42174</v>
      </c>
      <c r="C8644" t="s">
        <v>6</v>
      </c>
      <c r="D8644">
        <v>1</v>
      </c>
      <c r="E8644" t="s">
        <v>7567</v>
      </c>
      <c r="F8644" t="s">
        <v>29</v>
      </c>
      <c r="G8644" t="s">
        <v>20</v>
      </c>
      <c r="H8644" t="s">
        <v>7568</v>
      </c>
      <c r="I8644" s="2">
        <v>3630.36</v>
      </c>
      <c r="J8644" s="5"/>
      <c r="L8644" s="5"/>
      <c r="M8644" s="2">
        <f t="shared" si="134"/>
        <v>18803.080000003312</v>
      </c>
      <c r="P8644"/>
    </row>
    <row r="8645" spans="1:16" hidden="1">
      <c r="A8645" t="s">
        <v>7576</v>
      </c>
      <c r="B8645" s="1">
        <v>42174</v>
      </c>
      <c r="C8645" t="s">
        <v>18</v>
      </c>
      <c r="D8645">
        <v>1</v>
      </c>
      <c r="E8645" t="s">
        <v>7580</v>
      </c>
      <c r="F8645" t="s">
        <v>13</v>
      </c>
      <c r="G8645" t="s">
        <v>20</v>
      </c>
      <c r="H8645" t="s">
        <v>18</v>
      </c>
      <c r="J8645" s="5"/>
      <c r="K8645" s="2">
        <v>8468.2000000000007</v>
      </c>
      <c r="L8645" s="5"/>
      <c r="M8645" s="2">
        <f t="shared" si="134"/>
        <v>10334.880000003312</v>
      </c>
      <c r="P8645"/>
    </row>
    <row r="8646" spans="1:16" hidden="1">
      <c r="A8646" t="s">
        <v>7588</v>
      </c>
      <c r="B8646" s="1">
        <v>42174</v>
      </c>
      <c r="C8646" t="s">
        <v>195</v>
      </c>
      <c r="D8646">
        <v>1</v>
      </c>
      <c r="E8646" t="s">
        <v>7593</v>
      </c>
      <c r="F8646" t="s">
        <v>13</v>
      </c>
      <c r="G8646" t="s">
        <v>20</v>
      </c>
      <c r="H8646" t="s">
        <v>195</v>
      </c>
      <c r="J8646" s="5"/>
      <c r="K8646" s="2">
        <v>31948.75</v>
      </c>
      <c r="L8646" s="5"/>
      <c r="M8646" s="2">
        <f t="shared" si="134"/>
        <v>-21613.869999996688</v>
      </c>
      <c r="P8646"/>
    </row>
    <row r="8647" spans="1:16" hidden="1">
      <c r="A8647" t="s">
        <v>7598</v>
      </c>
      <c r="B8647" s="1">
        <v>42174</v>
      </c>
      <c r="C8647" t="s">
        <v>200</v>
      </c>
      <c r="D8647">
        <v>1</v>
      </c>
      <c r="E8647" t="s">
        <v>7601</v>
      </c>
      <c r="F8647" t="s">
        <v>16</v>
      </c>
      <c r="G8647" t="s">
        <v>20</v>
      </c>
      <c r="H8647" t="s">
        <v>200</v>
      </c>
      <c r="J8647" s="5"/>
      <c r="K8647" s="2">
        <v>1839.99</v>
      </c>
      <c r="L8647" s="5"/>
      <c r="M8647" s="2">
        <f t="shared" si="134"/>
        <v>-23453.85999999669</v>
      </c>
      <c r="P8647"/>
    </row>
    <row r="8648" spans="1:16" hidden="1">
      <c r="A8648" t="s">
        <v>7610</v>
      </c>
      <c r="B8648" s="1">
        <v>42174</v>
      </c>
      <c r="C8648" t="s">
        <v>7614</v>
      </c>
      <c r="D8648">
        <v>2</v>
      </c>
      <c r="E8648" t="s">
        <v>7615</v>
      </c>
      <c r="F8648" t="s">
        <v>78</v>
      </c>
      <c r="G8648" t="s">
        <v>4</v>
      </c>
      <c r="H8648" t="s">
        <v>2277</v>
      </c>
      <c r="J8648" s="5"/>
      <c r="K8648" s="2">
        <v>4000.12</v>
      </c>
      <c r="L8648" s="5"/>
      <c r="M8648" s="2">
        <f t="shared" si="134"/>
        <v>-27453.979999996689</v>
      </c>
      <c r="P8648"/>
    </row>
    <row r="8649" spans="1:16" hidden="1">
      <c r="A8649" t="s">
        <v>7620</v>
      </c>
      <c r="B8649" s="1">
        <v>42174</v>
      </c>
      <c r="C8649" t="s">
        <v>6</v>
      </c>
      <c r="D8649">
        <v>1</v>
      </c>
      <c r="E8649" t="s">
        <v>7622</v>
      </c>
      <c r="F8649" t="s">
        <v>29</v>
      </c>
      <c r="G8649" t="s">
        <v>4</v>
      </c>
      <c r="H8649" t="s">
        <v>7623</v>
      </c>
      <c r="I8649" s="2">
        <v>689.17</v>
      </c>
      <c r="J8649" s="5"/>
      <c r="L8649" s="5"/>
      <c r="M8649" s="2">
        <f t="shared" ref="M8649:M8712" si="135">+M8648+I8649-K8649</f>
        <v>-26764.809999996691</v>
      </c>
      <c r="P8649"/>
    </row>
    <row r="8650" spans="1:16" hidden="1">
      <c r="A8650" t="s">
        <v>7630</v>
      </c>
      <c r="B8650" s="1">
        <v>42174</v>
      </c>
      <c r="C8650" t="s">
        <v>6</v>
      </c>
      <c r="D8650">
        <v>1</v>
      </c>
      <c r="E8650" t="s">
        <v>7633</v>
      </c>
      <c r="F8650" t="s">
        <v>29</v>
      </c>
      <c r="G8650" t="s">
        <v>4</v>
      </c>
      <c r="H8650" t="s">
        <v>678</v>
      </c>
      <c r="I8650" s="2">
        <v>546.04999999999995</v>
      </c>
      <c r="J8650" s="5"/>
      <c r="L8650" s="5"/>
      <c r="M8650" s="2">
        <f t="shared" si="135"/>
        <v>-26218.759999996691</v>
      </c>
      <c r="P8650"/>
    </row>
    <row r="8651" spans="1:16" hidden="1">
      <c r="A8651" t="s">
        <v>7681</v>
      </c>
      <c r="B8651" s="1">
        <v>42174</v>
      </c>
      <c r="C8651" t="s">
        <v>6</v>
      </c>
      <c r="D8651">
        <v>1</v>
      </c>
      <c r="E8651" t="s">
        <v>7682</v>
      </c>
      <c r="F8651" t="s">
        <v>29</v>
      </c>
      <c r="G8651" t="s">
        <v>4</v>
      </c>
      <c r="H8651" t="s">
        <v>7127</v>
      </c>
      <c r="I8651" s="2">
        <v>1000</v>
      </c>
      <c r="J8651" s="5"/>
      <c r="L8651" s="5"/>
      <c r="M8651" s="2">
        <f t="shared" si="135"/>
        <v>-25218.759999996691</v>
      </c>
      <c r="P8651"/>
    </row>
    <row r="8652" spans="1:16" hidden="1">
      <c r="A8652" t="s">
        <v>7783</v>
      </c>
      <c r="B8652" s="1">
        <v>42174</v>
      </c>
      <c r="C8652" t="s">
        <v>11</v>
      </c>
      <c r="D8652">
        <v>1</v>
      </c>
      <c r="E8652" t="s">
        <v>7784</v>
      </c>
      <c r="F8652" t="s">
        <v>13</v>
      </c>
      <c r="G8652" t="s">
        <v>4</v>
      </c>
      <c r="H8652" t="s">
        <v>4406</v>
      </c>
      <c r="J8652" s="5"/>
      <c r="K8652" s="2">
        <v>216440.79</v>
      </c>
      <c r="L8652" s="5"/>
      <c r="M8652" s="2">
        <f t="shared" si="135"/>
        <v>-241659.5499999967</v>
      </c>
      <c r="P8652"/>
    </row>
    <row r="8653" spans="1:16" hidden="1">
      <c r="A8653" t="s">
        <v>7878</v>
      </c>
      <c r="B8653" s="1">
        <v>42174</v>
      </c>
      <c r="C8653" t="s">
        <v>200</v>
      </c>
      <c r="D8653">
        <v>1</v>
      </c>
      <c r="E8653" t="s">
        <v>7879</v>
      </c>
      <c r="F8653" t="s">
        <v>13</v>
      </c>
      <c r="G8653" t="s">
        <v>4</v>
      </c>
      <c r="H8653" t="s">
        <v>200</v>
      </c>
      <c r="J8653" s="5"/>
      <c r="K8653" s="2">
        <v>546.04999999999995</v>
      </c>
      <c r="L8653" s="5"/>
      <c r="M8653" s="2">
        <f t="shared" si="135"/>
        <v>-242205.59999999669</v>
      </c>
      <c r="P8653"/>
    </row>
    <row r="8654" spans="1:16" hidden="1">
      <c r="A8654" t="s">
        <v>7882</v>
      </c>
      <c r="B8654" s="1">
        <v>42174</v>
      </c>
      <c r="C8654" t="s">
        <v>195</v>
      </c>
      <c r="D8654">
        <v>1</v>
      </c>
      <c r="E8654" t="s">
        <v>7885</v>
      </c>
      <c r="F8654" t="s">
        <v>13</v>
      </c>
      <c r="G8654" t="s">
        <v>4</v>
      </c>
      <c r="H8654" t="s">
        <v>195</v>
      </c>
      <c r="J8654" s="5"/>
      <c r="K8654" s="2">
        <v>23996.22</v>
      </c>
      <c r="L8654" s="5"/>
      <c r="M8654" s="2">
        <f t="shared" si="135"/>
        <v>-266201.81999999669</v>
      </c>
      <c r="P8654"/>
    </row>
    <row r="8655" spans="1:16" hidden="1">
      <c r="A8655" t="s">
        <v>7890</v>
      </c>
      <c r="B8655" s="1">
        <v>42174</v>
      </c>
      <c r="C8655" t="s">
        <v>200</v>
      </c>
      <c r="D8655">
        <v>1</v>
      </c>
      <c r="E8655" t="s">
        <v>7891</v>
      </c>
      <c r="F8655" t="s">
        <v>16</v>
      </c>
      <c r="G8655" t="s">
        <v>4</v>
      </c>
      <c r="H8655" t="s">
        <v>200</v>
      </c>
      <c r="J8655" s="5"/>
      <c r="K8655" s="2">
        <v>546.04999999999995</v>
      </c>
      <c r="L8655" s="5"/>
      <c r="M8655" s="2">
        <f t="shared" si="135"/>
        <v>-266747.86999999668</v>
      </c>
      <c r="P8655"/>
    </row>
    <row r="8656" spans="1:16" hidden="1">
      <c r="A8656" t="s">
        <v>7895</v>
      </c>
      <c r="B8656" s="1">
        <v>42174</v>
      </c>
      <c r="C8656" t="s">
        <v>200</v>
      </c>
      <c r="D8656">
        <v>1</v>
      </c>
      <c r="E8656" t="s">
        <v>7879</v>
      </c>
      <c r="F8656" t="s">
        <v>13</v>
      </c>
      <c r="G8656" t="s">
        <v>4</v>
      </c>
      <c r="H8656" t="s">
        <v>1143</v>
      </c>
      <c r="I8656" s="2">
        <v>546.04999999999995</v>
      </c>
      <c r="J8656" s="5"/>
      <c r="L8656" s="5"/>
      <c r="M8656" s="2">
        <f t="shared" si="135"/>
        <v>-266201.81999999669</v>
      </c>
      <c r="P8656"/>
    </row>
    <row r="8657" spans="1:16" hidden="1">
      <c r="A8657" t="s">
        <v>7899</v>
      </c>
      <c r="B8657" s="1">
        <v>42174</v>
      </c>
      <c r="C8657" t="s">
        <v>18</v>
      </c>
      <c r="D8657">
        <v>1</v>
      </c>
      <c r="E8657" t="s">
        <v>7900</v>
      </c>
      <c r="F8657" t="s">
        <v>13</v>
      </c>
      <c r="G8657" t="s">
        <v>4</v>
      </c>
      <c r="H8657" t="s">
        <v>18</v>
      </c>
      <c r="J8657" s="5"/>
      <c r="K8657" s="2">
        <v>2058.9499999999998</v>
      </c>
      <c r="L8657" s="5"/>
      <c r="M8657" s="2">
        <f t="shared" si="135"/>
        <v>-268260.7699999967</v>
      </c>
      <c r="P8657"/>
    </row>
    <row r="8658" spans="1:16" hidden="1">
      <c r="A8658" t="s">
        <v>26750</v>
      </c>
      <c r="B8658" s="1">
        <v>42174</v>
      </c>
      <c r="C8658" t="s">
        <v>26762</v>
      </c>
      <c r="D8658">
        <v>2</v>
      </c>
      <c r="E8658" t="s">
        <v>26763</v>
      </c>
      <c r="F8658" t="s">
        <v>7054</v>
      </c>
      <c r="G8658" t="s">
        <v>20</v>
      </c>
      <c r="H8658" t="s">
        <v>444</v>
      </c>
      <c r="J8658" s="5"/>
      <c r="K8658" s="2">
        <v>1151.6500000000001</v>
      </c>
      <c r="L8658" s="5"/>
      <c r="M8658" s="2">
        <f t="shared" si="135"/>
        <v>-269412.41999999672</v>
      </c>
      <c r="P8658"/>
    </row>
    <row r="8659" spans="1:16" hidden="1">
      <c r="A8659" t="s">
        <v>26750</v>
      </c>
      <c r="B8659" s="1">
        <v>42174</v>
      </c>
      <c r="C8659" t="s">
        <v>26762</v>
      </c>
      <c r="D8659">
        <v>2</v>
      </c>
      <c r="E8659" t="s">
        <v>26763</v>
      </c>
      <c r="F8659" t="s">
        <v>7054</v>
      </c>
      <c r="G8659" t="s">
        <v>20</v>
      </c>
      <c r="H8659" t="s">
        <v>444</v>
      </c>
      <c r="I8659" s="2">
        <v>1150.7</v>
      </c>
      <c r="J8659" s="5"/>
      <c r="L8659" s="5"/>
      <c r="M8659" s="2">
        <f t="shared" si="135"/>
        <v>-268261.71999999671</v>
      </c>
      <c r="P8659"/>
    </row>
    <row r="8660" spans="1:16" hidden="1">
      <c r="A8660" t="s">
        <v>26777</v>
      </c>
      <c r="B8660" s="1">
        <v>42174</v>
      </c>
      <c r="C8660" t="s">
        <v>26787</v>
      </c>
      <c r="D8660">
        <v>2</v>
      </c>
      <c r="E8660" t="s">
        <v>26788</v>
      </c>
      <c r="F8660" t="s">
        <v>13559</v>
      </c>
      <c r="G8660" t="s">
        <v>313</v>
      </c>
      <c r="H8660" t="s">
        <v>65</v>
      </c>
      <c r="J8660" s="5"/>
      <c r="K8660" s="2">
        <v>1290.95</v>
      </c>
      <c r="L8660" s="5"/>
      <c r="M8660" s="2">
        <f t="shared" si="135"/>
        <v>-269552.66999999672</v>
      </c>
      <c r="P8660"/>
    </row>
    <row r="8661" spans="1:16" hidden="1">
      <c r="A8661" t="s">
        <v>26777</v>
      </c>
      <c r="B8661" s="1">
        <v>42174</v>
      </c>
      <c r="C8661" t="s">
        <v>26787</v>
      </c>
      <c r="D8661">
        <v>2</v>
      </c>
      <c r="E8661" t="s">
        <v>26788</v>
      </c>
      <c r="F8661" t="s">
        <v>13559</v>
      </c>
      <c r="G8661" t="s">
        <v>313</v>
      </c>
      <c r="H8661" t="s">
        <v>65</v>
      </c>
      <c r="I8661" s="2">
        <v>1290.95</v>
      </c>
      <c r="J8661" s="5"/>
      <c r="L8661" s="5"/>
      <c r="M8661" s="2">
        <f t="shared" si="135"/>
        <v>-268261.71999999671</v>
      </c>
      <c r="P8661"/>
    </row>
    <row r="8662" spans="1:16" hidden="1">
      <c r="A8662" t="s">
        <v>26796</v>
      </c>
      <c r="B8662" s="1">
        <v>42174</v>
      </c>
      <c r="C8662" t="s">
        <v>18</v>
      </c>
      <c r="D8662">
        <v>2</v>
      </c>
      <c r="E8662" t="s">
        <v>26806</v>
      </c>
      <c r="F8662" t="s">
        <v>13559</v>
      </c>
      <c r="G8662" t="s">
        <v>479</v>
      </c>
      <c r="H8662" t="s">
        <v>5704</v>
      </c>
      <c r="I8662" s="2">
        <v>336.45</v>
      </c>
      <c r="J8662" s="5"/>
      <c r="L8662" s="5"/>
      <c r="M8662" s="2">
        <f t="shared" si="135"/>
        <v>-267925.2699999967</v>
      </c>
      <c r="P8662"/>
    </row>
    <row r="8663" spans="1:16" hidden="1">
      <c r="A8663" t="s">
        <v>26815</v>
      </c>
      <c r="B8663" s="1">
        <v>42174</v>
      </c>
      <c r="C8663" t="s">
        <v>18</v>
      </c>
      <c r="D8663">
        <v>2</v>
      </c>
      <c r="E8663" t="s">
        <v>26823</v>
      </c>
      <c r="F8663" t="s">
        <v>13559</v>
      </c>
      <c r="G8663" t="s">
        <v>479</v>
      </c>
      <c r="H8663" t="s">
        <v>9188</v>
      </c>
      <c r="I8663" s="2">
        <v>854.05</v>
      </c>
      <c r="J8663" s="5"/>
      <c r="L8663" s="5"/>
      <c r="M8663" s="2">
        <f t="shared" si="135"/>
        <v>-267071.21999999671</v>
      </c>
      <c r="P8663"/>
    </row>
    <row r="8664" spans="1:16" hidden="1">
      <c r="A8664" t="s">
        <v>26835</v>
      </c>
      <c r="B8664" s="1">
        <v>42174</v>
      </c>
      <c r="C8664" t="s">
        <v>26842</v>
      </c>
      <c r="D8664">
        <v>2</v>
      </c>
      <c r="E8664" t="s">
        <v>26843</v>
      </c>
      <c r="F8664" t="s">
        <v>7054</v>
      </c>
      <c r="G8664" t="s">
        <v>20</v>
      </c>
      <c r="H8664" t="s">
        <v>564</v>
      </c>
      <c r="I8664" s="2">
        <v>3030</v>
      </c>
      <c r="J8664" s="5"/>
      <c r="L8664" s="5"/>
      <c r="M8664" s="2">
        <f t="shared" si="135"/>
        <v>-264041.21999999671</v>
      </c>
      <c r="P8664"/>
    </row>
    <row r="8665" spans="1:16" hidden="1">
      <c r="A8665" t="s">
        <v>26855</v>
      </c>
      <c r="B8665" s="1">
        <v>42174</v>
      </c>
      <c r="C8665" t="s">
        <v>26860</v>
      </c>
      <c r="D8665">
        <v>2</v>
      </c>
      <c r="E8665" t="s">
        <v>26861</v>
      </c>
      <c r="F8665" t="s">
        <v>7054</v>
      </c>
      <c r="G8665" t="s">
        <v>20</v>
      </c>
      <c r="H8665" t="s">
        <v>22570</v>
      </c>
      <c r="I8665" s="2">
        <v>450</v>
      </c>
      <c r="J8665" s="5"/>
      <c r="L8665" s="5"/>
      <c r="M8665" s="2">
        <f t="shared" si="135"/>
        <v>-263591.21999999671</v>
      </c>
      <c r="P8665"/>
    </row>
    <row r="8666" spans="1:16" hidden="1">
      <c r="A8666" t="s">
        <v>26869</v>
      </c>
      <c r="B8666" s="1">
        <v>42174</v>
      </c>
      <c r="C8666" t="s">
        <v>26872</v>
      </c>
      <c r="D8666">
        <v>2</v>
      </c>
      <c r="E8666" t="s">
        <v>26873</v>
      </c>
      <c r="F8666" t="s">
        <v>7054</v>
      </c>
      <c r="G8666" t="s">
        <v>20</v>
      </c>
      <c r="H8666" t="s">
        <v>7494</v>
      </c>
      <c r="I8666" s="2">
        <v>1840</v>
      </c>
      <c r="J8666" s="5"/>
      <c r="L8666" s="5"/>
      <c r="M8666" s="2">
        <f t="shared" si="135"/>
        <v>-261751.21999999671</v>
      </c>
      <c r="P8666"/>
    </row>
    <row r="8667" spans="1:16" hidden="1">
      <c r="A8667" t="s">
        <v>26883</v>
      </c>
      <c r="B8667" s="1">
        <v>42174</v>
      </c>
      <c r="C8667" t="s">
        <v>26891</v>
      </c>
      <c r="D8667">
        <v>2</v>
      </c>
      <c r="E8667" t="s">
        <v>26892</v>
      </c>
      <c r="F8667" t="s">
        <v>7054</v>
      </c>
      <c r="G8667" t="s">
        <v>20</v>
      </c>
      <c r="H8667" t="s">
        <v>15043</v>
      </c>
      <c r="I8667" s="2">
        <v>4100</v>
      </c>
      <c r="J8667" s="5"/>
      <c r="L8667" s="5"/>
      <c r="M8667" s="2">
        <f t="shared" si="135"/>
        <v>-257651.21999999671</v>
      </c>
      <c r="P8667"/>
    </row>
    <row r="8668" spans="1:16" hidden="1">
      <c r="A8668" t="s">
        <v>26903</v>
      </c>
      <c r="B8668" s="1">
        <v>42174</v>
      </c>
      <c r="C8668" t="s">
        <v>26910</v>
      </c>
      <c r="D8668">
        <v>2</v>
      </c>
      <c r="E8668" t="s">
        <v>26911</v>
      </c>
      <c r="F8668" t="s">
        <v>7054</v>
      </c>
      <c r="G8668" t="s">
        <v>20</v>
      </c>
      <c r="H8668" t="s">
        <v>20609</v>
      </c>
      <c r="I8668" s="2">
        <v>3364.96</v>
      </c>
      <c r="J8668" s="5"/>
      <c r="L8668" s="5"/>
      <c r="M8668" s="2">
        <f t="shared" si="135"/>
        <v>-254286.25999999672</v>
      </c>
      <c r="P8668"/>
    </row>
    <row r="8669" spans="1:16" hidden="1">
      <c r="A8669" t="s">
        <v>26923</v>
      </c>
      <c r="B8669" s="1">
        <v>42174</v>
      </c>
      <c r="C8669" t="s">
        <v>7525</v>
      </c>
      <c r="D8669">
        <v>2</v>
      </c>
      <c r="E8669" t="s">
        <v>26932</v>
      </c>
      <c r="F8669" t="s">
        <v>7054</v>
      </c>
      <c r="G8669" t="s">
        <v>20</v>
      </c>
      <c r="H8669" t="s">
        <v>2277</v>
      </c>
      <c r="I8669" s="2">
        <v>1839.99</v>
      </c>
      <c r="J8669" s="5"/>
      <c r="L8669" s="5"/>
      <c r="M8669" s="2">
        <f t="shared" si="135"/>
        <v>-252446.26999999673</v>
      </c>
      <c r="P8669"/>
    </row>
    <row r="8670" spans="1:16" hidden="1">
      <c r="A8670" t="s">
        <v>26944</v>
      </c>
      <c r="B8670" s="1">
        <v>42174</v>
      </c>
      <c r="C8670" t="s">
        <v>26952</v>
      </c>
      <c r="D8670">
        <v>2</v>
      </c>
      <c r="E8670" t="s">
        <v>26953</v>
      </c>
      <c r="F8670" t="s">
        <v>7054</v>
      </c>
      <c r="G8670" t="s">
        <v>4</v>
      </c>
      <c r="H8670" t="s">
        <v>2277</v>
      </c>
      <c r="I8670" s="2">
        <v>375.69</v>
      </c>
      <c r="J8670" s="5"/>
      <c r="L8670" s="5"/>
      <c r="M8670" s="2">
        <f t="shared" si="135"/>
        <v>-252070.57999999673</v>
      </c>
      <c r="P8670"/>
    </row>
    <row r="8671" spans="1:16" hidden="1">
      <c r="A8671" t="s">
        <v>26967</v>
      </c>
      <c r="B8671" s="1">
        <v>42174</v>
      </c>
      <c r="C8671" t="s">
        <v>7614</v>
      </c>
      <c r="D8671">
        <v>2</v>
      </c>
      <c r="E8671" t="s">
        <v>26976</v>
      </c>
      <c r="F8671" t="s">
        <v>7054</v>
      </c>
      <c r="G8671" t="s">
        <v>4</v>
      </c>
      <c r="H8671" t="s">
        <v>2277</v>
      </c>
      <c r="I8671" s="2">
        <v>4000.12</v>
      </c>
      <c r="J8671" s="5"/>
      <c r="L8671" s="5"/>
      <c r="M8671" s="2">
        <f t="shared" si="135"/>
        <v>-248070.45999999673</v>
      </c>
      <c r="P8671"/>
    </row>
    <row r="8672" spans="1:16" hidden="1">
      <c r="A8672" t="s">
        <v>26988</v>
      </c>
      <c r="B8672" s="1">
        <v>42174</v>
      </c>
      <c r="C8672" t="s">
        <v>7525</v>
      </c>
      <c r="D8672">
        <v>2</v>
      </c>
      <c r="E8672" t="s">
        <v>26997</v>
      </c>
      <c r="F8672" t="s">
        <v>7054</v>
      </c>
      <c r="G8672" t="s">
        <v>20</v>
      </c>
      <c r="H8672" t="s">
        <v>26998</v>
      </c>
      <c r="I8672" s="2">
        <v>1839.99</v>
      </c>
      <c r="J8672" s="5"/>
      <c r="L8672" s="5"/>
      <c r="M8672" s="2">
        <f t="shared" si="135"/>
        <v>-246230.46999999674</v>
      </c>
      <c r="P8672"/>
    </row>
    <row r="8673" spans="1:16" hidden="1">
      <c r="A8673" t="s">
        <v>27015</v>
      </c>
      <c r="B8673" s="1">
        <v>42174</v>
      </c>
      <c r="C8673" t="s">
        <v>7550</v>
      </c>
      <c r="D8673">
        <v>2</v>
      </c>
      <c r="E8673" t="s">
        <v>27025</v>
      </c>
      <c r="F8673" t="s">
        <v>13559</v>
      </c>
      <c r="G8673" t="s">
        <v>479</v>
      </c>
      <c r="H8673" t="s">
        <v>6541</v>
      </c>
      <c r="J8673" s="5"/>
      <c r="K8673" s="2">
        <v>1000.88</v>
      </c>
      <c r="L8673" s="5"/>
      <c r="M8673" s="2">
        <f t="shared" si="135"/>
        <v>-247231.34999999675</v>
      </c>
      <c r="P8673"/>
    </row>
    <row r="8674" spans="1:16" hidden="1">
      <c r="A8674" t="s">
        <v>27015</v>
      </c>
      <c r="B8674" s="1">
        <v>42174</v>
      </c>
      <c r="C8674" t="s">
        <v>7550</v>
      </c>
      <c r="D8674">
        <v>2</v>
      </c>
      <c r="E8674" t="s">
        <v>27025</v>
      </c>
      <c r="F8674" t="s">
        <v>13559</v>
      </c>
      <c r="G8674" t="s">
        <v>479</v>
      </c>
      <c r="H8674" t="s">
        <v>6541</v>
      </c>
      <c r="I8674" s="2">
        <v>1000.88</v>
      </c>
      <c r="J8674" s="5"/>
      <c r="L8674" s="5"/>
      <c r="M8674" s="2">
        <f t="shared" si="135"/>
        <v>-246230.46999999674</v>
      </c>
      <c r="P8674"/>
    </row>
    <row r="8675" spans="1:16" hidden="1">
      <c r="A8675" t="s">
        <v>27039</v>
      </c>
      <c r="B8675" s="1">
        <v>42174</v>
      </c>
      <c r="C8675" t="s">
        <v>27047</v>
      </c>
      <c r="D8675">
        <v>2</v>
      </c>
      <c r="E8675" t="s">
        <v>27048</v>
      </c>
      <c r="F8675" t="s">
        <v>7054</v>
      </c>
      <c r="G8675" t="s">
        <v>20</v>
      </c>
      <c r="H8675" t="s">
        <v>7558</v>
      </c>
      <c r="I8675" s="2">
        <v>1425.2</v>
      </c>
      <c r="J8675" s="5"/>
      <c r="L8675" s="5"/>
      <c r="M8675" s="2">
        <f t="shared" si="135"/>
        <v>-244805.26999999673</v>
      </c>
      <c r="P8675"/>
    </row>
    <row r="8676" spans="1:16" hidden="1">
      <c r="A8676" t="s">
        <v>27061</v>
      </c>
      <c r="B8676" s="1">
        <v>42174</v>
      </c>
      <c r="C8676" t="s">
        <v>18</v>
      </c>
      <c r="D8676">
        <v>2</v>
      </c>
      <c r="E8676" t="s">
        <v>27069</v>
      </c>
      <c r="F8676" t="s">
        <v>13559</v>
      </c>
      <c r="G8676" t="s">
        <v>479</v>
      </c>
      <c r="H8676" t="s">
        <v>89</v>
      </c>
      <c r="I8676" s="2">
        <v>402.5</v>
      </c>
      <c r="J8676" s="5"/>
      <c r="L8676" s="5"/>
      <c r="M8676" s="2">
        <f t="shared" si="135"/>
        <v>-244402.76999999673</v>
      </c>
      <c r="P8676"/>
    </row>
    <row r="8677" spans="1:16" hidden="1">
      <c r="A8677" t="s">
        <v>27083</v>
      </c>
      <c r="B8677" s="1">
        <v>42174</v>
      </c>
      <c r="C8677" t="s">
        <v>18</v>
      </c>
      <c r="D8677">
        <v>2</v>
      </c>
      <c r="E8677" t="s">
        <v>27091</v>
      </c>
      <c r="F8677" t="s">
        <v>13559</v>
      </c>
      <c r="G8677" t="s">
        <v>479</v>
      </c>
      <c r="H8677" t="s">
        <v>6807</v>
      </c>
      <c r="I8677" s="2">
        <v>822.43</v>
      </c>
      <c r="J8677" s="5"/>
      <c r="L8677" s="5"/>
      <c r="M8677" s="2">
        <f t="shared" si="135"/>
        <v>-243580.33999999674</v>
      </c>
      <c r="P8677"/>
    </row>
    <row r="8678" spans="1:16" hidden="1">
      <c r="A8678" t="s">
        <v>27104</v>
      </c>
      <c r="B8678" s="1">
        <v>42174</v>
      </c>
      <c r="C8678" t="s">
        <v>15474</v>
      </c>
      <c r="D8678">
        <v>2</v>
      </c>
      <c r="E8678" t="s">
        <v>27114</v>
      </c>
      <c r="F8678" t="s">
        <v>13559</v>
      </c>
      <c r="G8678" t="s">
        <v>479</v>
      </c>
      <c r="H8678" t="s">
        <v>678</v>
      </c>
      <c r="J8678" s="5"/>
      <c r="K8678" s="2">
        <v>185.55</v>
      </c>
      <c r="L8678" s="5"/>
      <c r="M8678" s="2">
        <f t="shared" si="135"/>
        <v>-243765.88999999673</v>
      </c>
      <c r="P8678"/>
    </row>
    <row r="8679" spans="1:16" hidden="1">
      <c r="A8679" t="s">
        <v>27104</v>
      </c>
      <c r="B8679" s="1">
        <v>42174</v>
      </c>
      <c r="C8679" t="s">
        <v>15474</v>
      </c>
      <c r="D8679">
        <v>2</v>
      </c>
      <c r="E8679" t="s">
        <v>27114</v>
      </c>
      <c r="F8679" t="s">
        <v>13559</v>
      </c>
      <c r="G8679" t="s">
        <v>479</v>
      </c>
      <c r="H8679" t="s">
        <v>678</v>
      </c>
      <c r="I8679" s="2">
        <v>185.55</v>
      </c>
      <c r="J8679" s="5"/>
      <c r="L8679" s="5"/>
      <c r="M8679" s="2">
        <f t="shared" si="135"/>
        <v>-243580.33999999674</v>
      </c>
      <c r="P8679"/>
    </row>
    <row r="8680" spans="1:16" hidden="1">
      <c r="A8680" t="s">
        <v>27127</v>
      </c>
      <c r="B8680" s="1">
        <v>42174</v>
      </c>
      <c r="C8680" t="s">
        <v>27137</v>
      </c>
      <c r="D8680">
        <v>2</v>
      </c>
      <c r="E8680" t="s">
        <v>27138</v>
      </c>
      <c r="F8680" t="s">
        <v>7054</v>
      </c>
      <c r="G8680" t="s">
        <v>4</v>
      </c>
      <c r="H8680" t="s">
        <v>10555</v>
      </c>
      <c r="I8680" s="2">
        <v>3225</v>
      </c>
      <c r="J8680" s="5"/>
      <c r="L8680" s="5"/>
      <c r="M8680" s="2">
        <f t="shared" si="135"/>
        <v>-240355.33999999674</v>
      </c>
      <c r="P8680"/>
    </row>
    <row r="8681" spans="1:16" hidden="1">
      <c r="A8681" t="s">
        <v>27149</v>
      </c>
      <c r="B8681" s="1">
        <v>42174</v>
      </c>
      <c r="C8681" t="s">
        <v>1802</v>
      </c>
      <c r="D8681">
        <v>2</v>
      </c>
      <c r="E8681" t="s">
        <v>27159</v>
      </c>
      <c r="F8681" t="s">
        <v>13559</v>
      </c>
      <c r="G8681" t="s">
        <v>479</v>
      </c>
      <c r="H8681" t="s">
        <v>6558</v>
      </c>
      <c r="J8681" s="5"/>
      <c r="K8681" s="2">
        <v>300</v>
      </c>
      <c r="L8681" s="5"/>
      <c r="M8681" s="2">
        <f t="shared" si="135"/>
        <v>-240655.33999999674</v>
      </c>
      <c r="P8681"/>
    </row>
    <row r="8682" spans="1:16" hidden="1">
      <c r="A8682" t="s">
        <v>27149</v>
      </c>
      <c r="B8682" s="1">
        <v>42174</v>
      </c>
      <c r="C8682" t="s">
        <v>1802</v>
      </c>
      <c r="D8682">
        <v>2</v>
      </c>
      <c r="E8682" t="s">
        <v>27159</v>
      </c>
      <c r="F8682" t="s">
        <v>13559</v>
      </c>
      <c r="G8682" t="s">
        <v>479</v>
      </c>
      <c r="H8682" t="s">
        <v>6558</v>
      </c>
      <c r="I8682" s="2">
        <v>669.78</v>
      </c>
      <c r="J8682" s="5"/>
      <c r="L8682" s="5"/>
      <c r="M8682" s="2">
        <f t="shared" si="135"/>
        <v>-239985.55999999674</v>
      </c>
      <c r="P8682"/>
    </row>
    <row r="8683" spans="1:16" hidden="1">
      <c r="A8683" t="s">
        <v>27177</v>
      </c>
      <c r="B8683" s="1">
        <v>42174</v>
      </c>
      <c r="C8683" t="s">
        <v>27184</v>
      </c>
      <c r="D8683">
        <v>1</v>
      </c>
      <c r="E8683" t="s">
        <v>27185</v>
      </c>
      <c r="F8683" t="s">
        <v>13561</v>
      </c>
      <c r="G8683" t="s">
        <v>4</v>
      </c>
      <c r="H8683" t="s">
        <v>27186</v>
      </c>
      <c r="I8683" s="2">
        <v>11489</v>
      </c>
      <c r="J8683" s="5"/>
      <c r="L8683" s="5"/>
      <c r="M8683" s="2">
        <f t="shared" si="135"/>
        <v>-228496.55999999674</v>
      </c>
      <c r="P8683"/>
    </row>
    <row r="8684" spans="1:16" hidden="1">
      <c r="A8684" t="s">
        <v>27200</v>
      </c>
      <c r="B8684" s="1">
        <v>42174</v>
      </c>
      <c r="C8684" t="s">
        <v>27207</v>
      </c>
      <c r="D8684">
        <v>1</v>
      </c>
      <c r="E8684" t="s">
        <v>27208</v>
      </c>
      <c r="F8684" t="s">
        <v>13565</v>
      </c>
      <c r="G8684" t="s">
        <v>4</v>
      </c>
      <c r="H8684" t="s">
        <v>20369</v>
      </c>
      <c r="I8684" s="2">
        <v>216440.79</v>
      </c>
      <c r="J8684" s="5"/>
      <c r="L8684" s="5"/>
      <c r="M8684" s="2">
        <f t="shared" si="135"/>
        <v>-12055.76999999673</v>
      </c>
      <c r="P8684"/>
    </row>
    <row r="8685" spans="1:16" hidden="1">
      <c r="A8685" t="s">
        <v>27222</v>
      </c>
      <c r="B8685" s="1">
        <v>42174</v>
      </c>
      <c r="C8685" t="s">
        <v>27229</v>
      </c>
      <c r="D8685">
        <v>2</v>
      </c>
      <c r="E8685" t="s">
        <v>27230</v>
      </c>
      <c r="F8685" t="s">
        <v>7054</v>
      </c>
      <c r="G8685" t="s">
        <v>4</v>
      </c>
      <c r="H8685" t="s">
        <v>27231</v>
      </c>
      <c r="I8685" s="2">
        <v>3030</v>
      </c>
      <c r="J8685" s="5"/>
      <c r="L8685" s="5"/>
      <c r="M8685" s="2">
        <f t="shared" si="135"/>
        <v>-9025.7699999967299</v>
      </c>
      <c r="P8685"/>
    </row>
    <row r="8686" spans="1:16" hidden="1">
      <c r="A8686" t="s">
        <v>27245</v>
      </c>
      <c r="B8686" s="1">
        <v>42174</v>
      </c>
      <c r="C8686" t="s">
        <v>6</v>
      </c>
      <c r="D8686">
        <v>1</v>
      </c>
      <c r="E8686" t="s">
        <v>27254</v>
      </c>
      <c r="F8686" t="s">
        <v>13610</v>
      </c>
      <c r="G8686" t="s">
        <v>4</v>
      </c>
      <c r="H8686" t="s">
        <v>27255</v>
      </c>
      <c r="I8686" s="2">
        <v>6252.22</v>
      </c>
      <c r="J8686" s="5"/>
      <c r="L8686" s="5"/>
      <c r="M8686" s="2">
        <f t="shared" si="135"/>
        <v>-2773.5499999967296</v>
      </c>
      <c r="N8686" s="26">
        <f>+M8630-M8686</f>
        <v>9075.9500000000407</v>
      </c>
      <c r="P8686"/>
    </row>
    <row r="8687" spans="1:16" hidden="1">
      <c r="A8687" s="35" t="s">
        <v>7910</v>
      </c>
      <c r="B8687" s="36">
        <v>42175</v>
      </c>
      <c r="C8687" s="35" t="s">
        <v>43</v>
      </c>
      <c r="D8687" s="35">
        <v>1</v>
      </c>
      <c r="E8687" s="35" t="s">
        <v>7911</v>
      </c>
      <c r="F8687" s="35" t="s">
        <v>13</v>
      </c>
      <c r="G8687" s="35" t="s">
        <v>4</v>
      </c>
      <c r="H8687" s="35" t="s">
        <v>7912</v>
      </c>
      <c r="I8687" s="11"/>
      <c r="J8687" s="12"/>
      <c r="K8687" s="11">
        <v>200000</v>
      </c>
      <c r="L8687" s="12"/>
      <c r="M8687" s="11">
        <f t="shared" si="135"/>
        <v>-202773.54999999673</v>
      </c>
      <c r="P8687"/>
    </row>
    <row r="8688" spans="1:16" hidden="1">
      <c r="A8688" s="13" t="s">
        <v>7994</v>
      </c>
      <c r="B8688" s="14">
        <v>42175</v>
      </c>
      <c r="C8688" s="13" t="s">
        <v>6</v>
      </c>
      <c r="D8688" s="13">
        <v>1</v>
      </c>
      <c r="E8688" s="13" t="s">
        <v>7999</v>
      </c>
      <c r="F8688" s="13" t="s">
        <v>29</v>
      </c>
      <c r="G8688" s="13" t="s">
        <v>4</v>
      </c>
      <c r="H8688" s="13" t="s">
        <v>8000</v>
      </c>
      <c r="I8688" s="15">
        <v>2096.94</v>
      </c>
      <c r="J8688" s="16"/>
      <c r="K8688" s="15"/>
      <c r="L8688" s="16"/>
      <c r="M8688" s="15">
        <f t="shared" si="135"/>
        <v>-200676.60999999673</v>
      </c>
      <c r="P8688"/>
    </row>
    <row r="8689" spans="1:16" hidden="1">
      <c r="A8689" t="s">
        <v>8006</v>
      </c>
      <c r="B8689" s="1">
        <v>42175</v>
      </c>
      <c r="C8689" t="s">
        <v>6</v>
      </c>
      <c r="D8689">
        <v>1</v>
      </c>
      <c r="E8689" t="s">
        <v>8009</v>
      </c>
      <c r="F8689" t="s">
        <v>8</v>
      </c>
      <c r="G8689" t="s">
        <v>4</v>
      </c>
      <c r="H8689" t="s">
        <v>435</v>
      </c>
      <c r="I8689" s="2">
        <v>1840</v>
      </c>
      <c r="J8689" s="5"/>
      <c r="L8689" s="5"/>
      <c r="M8689" s="2">
        <f t="shared" si="135"/>
        <v>-198836.60999999673</v>
      </c>
      <c r="P8689"/>
    </row>
    <row r="8690" spans="1:16" hidden="1">
      <c r="A8690" t="s">
        <v>8010</v>
      </c>
      <c r="B8690" s="1">
        <v>42175</v>
      </c>
      <c r="C8690" t="s">
        <v>43</v>
      </c>
      <c r="D8690">
        <v>1</v>
      </c>
      <c r="E8690" t="s">
        <v>8011</v>
      </c>
      <c r="F8690" t="s">
        <v>13</v>
      </c>
      <c r="G8690" t="s">
        <v>4</v>
      </c>
      <c r="H8690" t="s">
        <v>256</v>
      </c>
      <c r="J8690" s="5"/>
      <c r="K8690" s="2">
        <v>1840</v>
      </c>
      <c r="L8690" s="5"/>
      <c r="M8690" s="2">
        <f t="shared" si="135"/>
        <v>-200676.60999999673</v>
      </c>
      <c r="P8690"/>
    </row>
    <row r="8691" spans="1:16" hidden="1">
      <c r="A8691" t="s">
        <v>8021</v>
      </c>
      <c r="B8691" s="1">
        <v>42175</v>
      </c>
      <c r="C8691" t="s">
        <v>1</v>
      </c>
      <c r="D8691">
        <v>1</v>
      </c>
      <c r="E8691" t="s">
        <v>8022</v>
      </c>
      <c r="F8691" t="s">
        <v>13</v>
      </c>
      <c r="G8691" t="s">
        <v>4</v>
      </c>
      <c r="H8691" t="s">
        <v>8023</v>
      </c>
      <c r="J8691" s="5"/>
      <c r="K8691" s="2">
        <v>1412.6</v>
      </c>
      <c r="L8691" s="5"/>
      <c r="M8691" s="2">
        <f t="shared" si="135"/>
        <v>-202089.20999999673</v>
      </c>
      <c r="P8691"/>
    </row>
    <row r="8692" spans="1:16" hidden="1">
      <c r="A8692" t="s">
        <v>8025</v>
      </c>
      <c r="B8692" s="1">
        <v>42175</v>
      </c>
      <c r="C8692" t="s">
        <v>6</v>
      </c>
      <c r="D8692">
        <v>1</v>
      </c>
      <c r="E8692" t="s">
        <v>8026</v>
      </c>
      <c r="F8692" t="s">
        <v>29</v>
      </c>
      <c r="G8692" t="s">
        <v>4</v>
      </c>
      <c r="H8692" t="s">
        <v>5695</v>
      </c>
      <c r="I8692" s="2">
        <v>1600</v>
      </c>
      <c r="J8692" s="5"/>
      <c r="L8692" s="5"/>
      <c r="M8692" s="2">
        <f t="shared" si="135"/>
        <v>-200489.20999999673</v>
      </c>
      <c r="P8692"/>
    </row>
    <row r="8693" spans="1:16" hidden="1">
      <c r="A8693" t="s">
        <v>8121</v>
      </c>
      <c r="B8693" s="1">
        <v>42175</v>
      </c>
      <c r="C8693" t="s">
        <v>200</v>
      </c>
      <c r="D8693">
        <v>1</v>
      </c>
      <c r="E8693" t="s">
        <v>8123</v>
      </c>
      <c r="F8693" t="s">
        <v>16</v>
      </c>
      <c r="G8693" t="s">
        <v>4</v>
      </c>
      <c r="H8693" t="s">
        <v>200</v>
      </c>
      <c r="J8693" s="5"/>
      <c r="K8693" s="2">
        <v>5809.67</v>
      </c>
      <c r="L8693" s="5"/>
      <c r="M8693" s="2">
        <f t="shared" si="135"/>
        <v>-206298.87999999675</v>
      </c>
      <c r="P8693"/>
    </row>
    <row r="8694" spans="1:16" hidden="1">
      <c r="A8694" t="s">
        <v>8126</v>
      </c>
      <c r="B8694" s="1">
        <v>42175</v>
      </c>
      <c r="C8694" t="s">
        <v>195</v>
      </c>
      <c r="D8694">
        <v>1</v>
      </c>
      <c r="E8694" t="s">
        <v>8127</v>
      </c>
      <c r="F8694" t="s">
        <v>13</v>
      </c>
      <c r="G8694" t="s">
        <v>4</v>
      </c>
      <c r="H8694" t="s">
        <v>195</v>
      </c>
      <c r="J8694" s="5"/>
      <c r="K8694" s="2">
        <v>28877.91</v>
      </c>
      <c r="L8694" s="5"/>
      <c r="M8694" s="2">
        <f t="shared" si="135"/>
        <v>-235176.78999999675</v>
      </c>
      <c r="P8694"/>
    </row>
    <row r="8695" spans="1:16" hidden="1">
      <c r="A8695" t="s">
        <v>8129</v>
      </c>
      <c r="B8695" s="1">
        <v>42175</v>
      </c>
      <c r="C8695" t="s">
        <v>18</v>
      </c>
      <c r="D8695">
        <v>1</v>
      </c>
      <c r="E8695" t="s">
        <v>8130</v>
      </c>
      <c r="F8695" t="s">
        <v>13</v>
      </c>
      <c r="G8695" t="s">
        <v>4</v>
      </c>
      <c r="H8695" t="s">
        <v>18</v>
      </c>
      <c r="J8695" s="5"/>
      <c r="K8695" s="2">
        <v>11389.17</v>
      </c>
      <c r="L8695" s="5"/>
      <c r="M8695" s="2">
        <f t="shared" si="135"/>
        <v>-246565.95999999676</v>
      </c>
      <c r="P8695"/>
    </row>
    <row r="8696" spans="1:16" hidden="1">
      <c r="A8696" t="s">
        <v>27267</v>
      </c>
      <c r="B8696" s="1">
        <v>42175</v>
      </c>
      <c r="C8696" t="s">
        <v>27279</v>
      </c>
      <c r="D8696">
        <v>1</v>
      </c>
      <c r="E8696" t="s">
        <v>27280</v>
      </c>
      <c r="F8696" t="s">
        <v>13565</v>
      </c>
      <c r="G8696" t="s">
        <v>4</v>
      </c>
      <c r="H8696" t="s">
        <v>27281</v>
      </c>
      <c r="I8696" s="2">
        <v>200000</v>
      </c>
      <c r="J8696" s="5"/>
      <c r="L8696" s="5"/>
      <c r="M8696" s="2">
        <f t="shared" si="135"/>
        <v>-46565.959999996761</v>
      </c>
      <c r="P8696"/>
    </row>
    <row r="8697" spans="1:16" hidden="1">
      <c r="A8697" t="s">
        <v>27292</v>
      </c>
      <c r="B8697" s="1">
        <v>42175</v>
      </c>
      <c r="C8697" t="s">
        <v>17878</v>
      </c>
      <c r="D8697">
        <v>2</v>
      </c>
      <c r="E8697" t="s">
        <v>27304</v>
      </c>
      <c r="F8697" t="s">
        <v>13559</v>
      </c>
      <c r="G8697" t="s">
        <v>479</v>
      </c>
      <c r="H8697" t="s">
        <v>27305</v>
      </c>
      <c r="I8697" s="2">
        <v>1412.6</v>
      </c>
      <c r="J8697" s="5"/>
      <c r="L8697" s="5"/>
      <c r="M8697" s="2">
        <f t="shared" si="135"/>
        <v>-45153.359999996763</v>
      </c>
      <c r="P8697"/>
    </row>
    <row r="8698" spans="1:16" hidden="1">
      <c r="A8698" t="s">
        <v>27314</v>
      </c>
      <c r="B8698" s="1">
        <v>42175</v>
      </c>
      <c r="C8698" t="s">
        <v>27326</v>
      </c>
      <c r="D8698">
        <v>2</v>
      </c>
      <c r="E8698" t="s">
        <v>27327</v>
      </c>
      <c r="F8698" t="s">
        <v>7054</v>
      </c>
      <c r="G8698" t="s">
        <v>4</v>
      </c>
      <c r="H8698" t="s">
        <v>4788</v>
      </c>
      <c r="I8698" s="2">
        <v>1025</v>
      </c>
      <c r="J8698" s="5"/>
      <c r="L8698" s="5"/>
      <c r="M8698" s="2">
        <f t="shared" si="135"/>
        <v>-44128.359999996763</v>
      </c>
      <c r="P8698"/>
    </row>
    <row r="8699" spans="1:16" hidden="1">
      <c r="A8699" t="s">
        <v>27336</v>
      </c>
      <c r="B8699" s="1">
        <v>42175</v>
      </c>
      <c r="C8699" t="s">
        <v>18</v>
      </c>
      <c r="D8699">
        <v>2</v>
      </c>
      <c r="E8699" t="s">
        <v>27349</v>
      </c>
      <c r="F8699" t="s">
        <v>13559</v>
      </c>
      <c r="G8699" t="s">
        <v>479</v>
      </c>
      <c r="H8699" t="s">
        <v>4788</v>
      </c>
      <c r="I8699" s="2">
        <v>644.73</v>
      </c>
      <c r="J8699" s="5"/>
      <c r="L8699" s="5"/>
      <c r="M8699" s="2">
        <f t="shared" si="135"/>
        <v>-43483.62999999676</v>
      </c>
      <c r="P8699"/>
    </row>
    <row r="8700" spans="1:16" hidden="1">
      <c r="A8700" t="s">
        <v>27357</v>
      </c>
      <c r="B8700" s="1">
        <v>42175</v>
      </c>
      <c r="C8700" t="s">
        <v>27371</v>
      </c>
      <c r="D8700">
        <v>2</v>
      </c>
      <c r="E8700" t="s">
        <v>27372</v>
      </c>
      <c r="F8700" t="s">
        <v>13559</v>
      </c>
      <c r="G8700" t="s">
        <v>313</v>
      </c>
      <c r="H8700" t="s">
        <v>5695</v>
      </c>
      <c r="J8700" s="5"/>
      <c r="K8700" s="2">
        <v>1250</v>
      </c>
      <c r="L8700" s="5"/>
      <c r="M8700" s="2">
        <f t="shared" si="135"/>
        <v>-44733.62999999676</v>
      </c>
      <c r="P8700"/>
    </row>
    <row r="8701" spans="1:16" hidden="1">
      <c r="A8701" t="s">
        <v>27357</v>
      </c>
      <c r="B8701" s="1">
        <v>42175</v>
      </c>
      <c r="C8701" t="s">
        <v>27371</v>
      </c>
      <c r="D8701">
        <v>2</v>
      </c>
      <c r="E8701" t="s">
        <v>27372</v>
      </c>
      <c r="F8701" t="s">
        <v>13559</v>
      </c>
      <c r="G8701" t="s">
        <v>313</v>
      </c>
      <c r="H8701" t="s">
        <v>5695</v>
      </c>
      <c r="I8701" s="2">
        <v>1250</v>
      </c>
      <c r="J8701" s="5"/>
      <c r="L8701" s="5"/>
      <c r="M8701" s="2">
        <f t="shared" si="135"/>
        <v>-43483.62999999676</v>
      </c>
      <c r="P8701"/>
    </row>
    <row r="8702" spans="1:16" hidden="1">
      <c r="A8702" t="s">
        <v>27384</v>
      </c>
      <c r="B8702" s="1">
        <v>42175</v>
      </c>
      <c r="C8702" t="s">
        <v>27393</v>
      </c>
      <c r="D8702">
        <v>2</v>
      </c>
      <c r="E8702" t="s">
        <v>27394</v>
      </c>
      <c r="F8702" t="s">
        <v>7054</v>
      </c>
      <c r="G8702" t="s">
        <v>4</v>
      </c>
      <c r="H8702" t="s">
        <v>27395</v>
      </c>
      <c r="I8702" s="2">
        <v>1025</v>
      </c>
      <c r="J8702" s="5"/>
      <c r="L8702" s="5"/>
      <c r="M8702" s="2">
        <f t="shared" si="135"/>
        <v>-42458.62999999676</v>
      </c>
      <c r="P8702"/>
    </row>
    <row r="8703" spans="1:16" hidden="1">
      <c r="A8703" t="s">
        <v>27405</v>
      </c>
      <c r="B8703" s="1">
        <v>42175</v>
      </c>
      <c r="C8703" t="s">
        <v>27416</v>
      </c>
      <c r="D8703">
        <v>2</v>
      </c>
      <c r="E8703" t="s">
        <v>27417</v>
      </c>
      <c r="F8703" t="s">
        <v>7054</v>
      </c>
      <c r="G8703" t="s">
        <v>4</v>
      </c>
      <c r="H8703" t="s">
        <v>5695</v>
      </c>
      <c r="J8703" s="5"/>
      <c r="K8703" s="2">
        <v>400</v>
      </c>
      <c r="L8703" s="5"/>
      <c r="M8703" s="2">
        <f t="shared" si="135"/>
        <v>-42858.62999999676</v>
      </c>
      <c r="P8703"/>
    </row>
    <row r="8704" spans="1:16" hidden="1">
      <c r="A8704" t="s">
        <v>27405</v>
      </c>
      <c r="B8704" s="1">
        <v>42175</v>
      </c>
      <c r="C8704" t="s">
        <v>27416</v>
      </c>
      <c r="D8704">
        <v>2</v>
      </c>
      <c r="E8704" t="s">
        <v>27417</v>
      </c>
      <c r="F8704" t="s">
        <v>7054</v>
      </c>
      <c r="G8704" t="s">
        <v>4</v>
      </c>
      <c r="H8704" t="s">
        <v>5695</v>
      </c>
      <c r="I8704" s="2">
        <v>400.2</v>
      </c>
      <c r="J8704" s="5"/>
      <c r="L8704" s="5"/>
      <c r="M8704" s="2">
        <f t="shared" si="135"/>
        <v>-42458.429999996762</v>
      </c>
      <c r="P8704"/>
    </row>
    <row r="8705" spans="1:16" hidden="1">
      <c r="A8705" t="s">
        <v>27432</v>
      </c>
      <c r="B8705" s="1">
        <v>42175</v>
      </c>
      <c r="C8705" t="s">
        <v>18</v>
      </c>
      <c r="D8705">
        <v>2</v>
      </c>
      <c r="E8705" t="s">
        <v>27443</v>
      </c>
      <c r="F8705" t="s">
        <v>13559</v>
      </c>
      <c r="G8705" t="s">
        <v>479</v>
      </c>
      <c r="H8705" t="s">
        <v>2927</v>
      </c>
      <c r="I8705" s="2">
        <v>402.5</v>
      </c>
      <c r="J8705" s="5"/>
      <c r="L8705" s="5"/>
      <c r="M8705" s="2">
        <f t="shared" si="135"/>
        <v>-42055.929999996762</v>
      </c>
      <c r="P8705"/>
    </row>
    <row r="8706" spans="1:16" hidden="1">
      <c r="A8706" t="s">
        <v>27483</v>
      </c>
      <c r="B8706" s="1">
        <v>42175</v>
      </c>
      <c r="C8706" t="s">
        <v>27494</v>
      </c>
      <c r="D8706">
        <v>2</v>
      </c>
      <c r="E8706" t="s">
        <v>27495</v>
      </c>
      <c r="F8706" t="s">
        <v>7054</v>
      </c>
      <c r="G8706" t="s">
        <v>4</v>
      </c>
      <c r="H8706" t="s">
        <v>7123</v>
      </c>
      <c r="J8706" s="5"/>
      <c r="K8706" s="2">
        <v>793.53</v>
      </c>
      <c r="L8706" s="5"/>
      <c r="M8706" s="2">
        <f t="shared" si="135"/>
        <v>-42849.459999996761</v>
      </c>
      <c r="P8706"/>
    </row>
    <row r="8707" spans="1:16" hidden="1">
      <c r="A8707" t="s">
        <v>27483</v>
      </c>
      <c r="B8707" s="1">
        <v>42175</v>
      </c>
      <c r="C8707" t="s">
        <v>27494</v>
      </c>
      <c r="D8707">
        <v>2</v>
      </c>
      <c r="E8707" t="s">
        <v>27495</v>
      </c>
      <c r="F8707" t="s">
        <v>7054</v>
      </c>
      <c r="G8707" t="s">
        <v>4</v>
      </c>
      <c r="H8707" t="s">
        <v>7123</v>
      </c>
      <c r="I8707" s="2">
        <v>993.53</v>
      </c>
      <c r="J8707" s="5"/>
      <c r="L8707" s="5"/>
      <c r="M8707" s="2">
        <f t="shared" si="135"/>
        <v>-41855.929999996762</v>
      </c>
      <c r="P8707"/>
    </row>
    <row r="8708" spans="1:16" hidden="1">
      <c r="A8708" s="47" t="s">
        <v>27510</v>
      </c>
      <c r="B8708" s="48">
        <v>42175</v>
      </c>
      <c r="C8708" s="47" t="s">
        <v>23003</v>
      </c>
      <c r="D8708" s="47">
        <v>2</v>
      </c>
      <c r="E8708" s="47" t="s">
        <v>27516</v>
      </c>
      <c r="F8708" s="47" t="s">
        <v>13559</v>
      </c>
      <c r="G8708" s="47" t="s">
        <v>313</v>
      </c>
      <c r="H8708" s="47" t="s">
        <v>5514</v>
      </c>
      <c r="I8708" s="49"/>
      <c r="J8708" s="50"/>
      <c r="K8708" s="49">
        <v>11822.19</v>
      </c>
      <c r="L8708" s="5"/>
      <c r="M8708" s="2">
        <f t="shared" si="135"/>
        <v>-53678.119999996765</v>
      </c>
      <c r="P8708"/>
    </row>
    <row r="8709" spans="1:16" hidden="1">
      <c r="A8709" s="47" t="s">
        <v>27510</v>
      </c>
      <c r="B8709" s="48">
        <v>42175</v>
      </c>
      <c r="C8709" s="47" t="s">
        <v>23003</v>
      </c>
      <c r="D8709" s="47">
        <v>2</v>
      </c>
      <c r="E8709" s="47" t="s">
        <v>27516</v>
      </c>
      <c r="F8709" s="47" t="s">
        <v>13559</v>
      </c>
      <c r="G8709" s="47" t="s">
        <v>313</v>
      </c>
      <c r="H8709" s="47" t="s">
        <v>5514</v>
      </c>
      <c r="I8709" s="49">
        <v>17765.990000000002</v>
      </c>
      <c r="J8709" s="50"/>
      <c r="K8709" s="49"/>
      <c r="L8709" s="5"/>
      <c r="M8709" s="2">
        <f t="shared" si="135"/>
        <v>-35912.12999999676</v>
      </c>
      <c r="N8709" s="26">
        <f>+I8709-K8708</f>
        <v>5943.8000000000011</v>
      </c>
      <c r="O8709" s="25" t="s">
        <v>36418</v>
      </c>
      <c r="P8709" s="34" t="s">
        <v>36372</v>
      </c>
    </row>
    <row r="8710" spans="1:16" hidden="1">
      <c r="A8710" t="s">
        <v>27530</v>
      </c>
      <c r="B8710" s="1">
        <v>42175</v>
      </c>
      <c r="C8710" t="s">
        <v>27538</v>
      </c>
      <c r="D8710">
        <v>2</v>
      </c>
      <c r="E8710" t="s">
        <v>27539</v>
      </c>
      <c r="F8710" t="s">
        <v>7054</v>
      </c>
      <c r="G8710" t="s">
        <v>4</v>
      </c>
      <c r="H8710" t="s">
        <v>7464</v>
      </c>
      <c r="I8710" s="2">
        <v>3030</v>
      </c>
      <c r="J8710" s="5"/>
      <c r="L8710" s="5"/>
      <c r="M8710" s="2">
        <f t="shared" si="135"/>
        <v>-32882.12999999676</v>
      </c>
      <c r="P8710"/>
    </row>
    <row r="8711" spans="1:16" hidden="1">
      <c r="A8711" t="s">
        <v>27556</v>
      </c>
      <c r="B8711" s="1">
        <v>42175</v>
      </c>
      <c r="C8711" t="s">
        <v>18</v>
      </c>
      <c r="D8711">
        <v>2</v>
      </c>
      <c r="E8711" t="s">
        <v>27564</v>
      </c>
      <c r="F8711" t="s">
        <v>13559</v>
      </c>
      <c r="G8711" t="s">
        <v>479</v>
      </c>
      <c r="H8711" t="s">
        <v>65</v>
      </c>
      <c r="I8711" s="2">
        <v>867.91</v>
      </c>
      <c r="J8711" s="5"/>
      <c r="L8711" s="5"/>
      <c r="M8711" s="2">
        <f t="shared" si="135"/>
        <v>-32014.21999999676</v>
      </c>
      <c r="P8711"/>
    </row>
    <row r="8712" spans="1:16" hidden="1">
      <c r="A8712" t="s">
        <v>27578</v>
      </c>
      <c r="B8712" s="1">
        <v>42175</v>
      </c>
      <c r="C8712" t="s">
        <v>1802</v>
      </c>
      <c r="D8712">
        <v>2</v>
      </c>
      <c r="E8712" t="s">
        <v>27588</v>
      </c>
      <c r="F8712" t="s">
        <v>13559</v>
      </c>
      <c r="G8712" t="s">
        <v>479</v>
      </c>
      <c r="H8712" t="s">
        <v>3626</v>
      </c>
      <c r="I8712" s="2">
        <v>697.65</v>
      </c>
      <c r="J8712" s="5"/>
      <c r="L8712" s="5"/>
      <c r="M8712" s="2">
        <f t="shared" si="135"/>
        <v>-31316.569999996758</v>
      </c>
      <c r="P8712"/>
    </row>
    <row r="8713" spans="1:16" hidden="1">
      <c r="A8713" t="s">
        <v>27600</v>
      </c>
      <c r="B8713" s="1">
        <v>42175</v>
      </c>
      <c r="C8713" t="s">
        <v>27608</v>
      </c>
      <c r="D8713">
        <v>2</v>
      </c>
      <c r="E8713" t="s">
        <v>27609</v>
      </c>
      <c r="F8713" t="s">
        <v>7054</v>
      </c>
      <c r="G8713" t="s">
        <v>4</v>
      </c>
      <c r="H8713" t="s">
        <v>27610</v>
      </c>
      <c r="I8713" s="2">
        <v>1025</v>
      </c>
      <c r="J8713" s="5"/>
      <c r="L8713" s="5"/>
      <c r="M8713" s="2">
        <f t="shared" ref="M8713:M8776" si="136">+M8712+I8713-K8713</f>
        <v>-30291.569999996758</v>
      </c>
      <c r="P8713"/>
    </row>
    <row r="8714" spans="1:16" hidden="1">
      <c r="A8714" t="s">
        <v>27620</v>
      </c>
      <c r="B8714" s="1">
        <v>42175</v>
      </c>
      <c r="C8714" t="s">
        <v>27628</v>
      </c>
      <c r="D8714">
        <v>2</v>
      </c>
      <c r="E8714" t="s">
        <v>27629</v>
      </c>
      <c r="F8714" t="s">
        <v>7054</v>
      </c>
      <c r="G8714" t="s">
        <v>4</v>
      </c>
      <c r="H8714" t="s">
        <v>20807</v>
      </c>
      <c r="I8714" s="2">
        <v>1025</v>
      </c>
      <c r="J8714" s="5"/>
      <c r="L8714" s="5"/>
      <c r="M8714" s="2">
        <f t="shared" si="136"/>
        <v>-29266.569999996758</v>
      </c>
      <c r="P8714"/>
    </row>
    <row r="8715" spans="1:16" hidden="1">
      <c r="A8715" t="s">
        <v>27639</v>
      </c>
      <c r="B8715" s="1">
        <v>42175</v>
      </c>
      <c r="C8715" t="s">
        <v>27647</v>
      </c>
      <c r="D8715">
        <v>2</v>
      </c>
      <c r="E8715" t="s">
        <v>27648</v>
      </c>
      <c r="F8715" t="s">
        <v>7054</v>
      </c>
      <c r="G8715" t="s">
        <v>4</v>
      </c>
      <c r="H8715" t="s">
        <v>8000</v>
      </c>
      <c r="I8715" s="2">
        <v>3030</v>
      </c>
      <c r="J8715" s="5"/>
      <c r="L8715" s="5"/>
      <c r="M8715" s="2">
        <f t="shared" si="136"/>
        <v>-26236.569999996758</v>
      </c>
      <c r="P8715"/>
    </row>
    <row r="8716" spans="1:16" hidden="1">
      <c r="A8716" t="s">
        <v>27665</v>
      </c>
      <c r="B8716" s="1">
        <v>42175</v>
      </c>
      <c r="C8716" t="s">
        <v>27673</v>
      </c>
      <c r="D8716">
        <v>2</v>
      </c>
      <c r="E8716" t="s">
        <v>27674</v>
      </c>
      <c r="F8716" t="s">
        <v>7054</v>
      </c>
      <c r="G8716" t="s">
        <v>4</v>
      </c>
      <c r="H8716" t="s">
        <v>4160</v>
      </c>
      <c r="I8716" s="2">
        <v>1025</v>
      </c>
      <c r="J8716" s="5"/>
      <c r="L8716" s="5"/>
      <c r="M8716" s="2">
        <f t="shared" si="136"/>
        <v>-25211.569999996758</v>
      </c>
      <c r="P8716"/>
    </row>
    <row r="8717" spans="1:16" hidden="1">
      <c r="A8717" t="s">
        <v>27688</v>
      </c>
      <c r="B8717" s="1">
        <v>42175</v>
      </c>
      <c r="C8717" t="s">
        <v>27698</v>
      </c>
      <c r="D8717">
        <v>1</v>
      </c>
      <c r="E8717" t="s">
        <v>27699</v>
      </c>
      <c r="F8717" t="s">
        <v>13565</v>
      </c>
      <c r="G8717" t="s">
        <v>4</v>
      </c>
      <c r="H8717" t="s">
        <v>27700</v>
      </c>
      <c r="I8717" s="2">
        <v>20000</v>
      </c>
      <c r="J8717" s="5"/>
      <c r="L8717" s="5"/>
      <c r="M8717" s="2">
        <f t="shared" si="136"/>
        <v>-5211.5699999967583</v>
      </c>
      <c r="P8717"/>
    </row>
    <row r="8718" spans="1:16" hidden="1">
      <c r="A8718" t="s">
        <v>27713</v>
      </c>
      <c r="B8718" s="1">
        <v>42175</v>
      </c>
      <c r="C8718" t="s">
        <v>27721</v>
      </c>
      <c r="D8718">
        <v>2</v>
      </c>
      <c r="E8718" t="s">
        <v>27722</v>
      </c>
      <c r="F8718" t="s">
        <v>7054</v>
      </c>
      <c r="G8718" t="s">
        <v>4</v>
      </c>
      <c r="H8718" t="s">
        <v>3069</v>
      </c>
      <c r="I8718" s="2">
        <v>1840</v>
      </c>
      <c r="J8718" s="5"/>
      <c r="L8718" s="5"/>
      <c r="M8718" s="2">
        <f t="shared" si="136"/>
        <v>-3371.5699999967583</v>
      </c>
      <c r="P8718"/>
    </row>
    <row r="8719" spans="1:16" hidden="1">
      <c r="A8719" t="s">
        <v>27734</v>
      </c>
      <c r="B8719" s="1">
        <v>42175</v>
      </c>
      <c r="C8719" t="s">
        <v>27739</v>
      </c>
      <c r="D8719">
        <v>2</v>
      </c>
      <c r="E8719" t="s">
        <v>27740</v>
      </c>
      <c r="F8719" t="s">
        <v>7054</v>
      </c>
      <c r="G8719" t="s">
        <v>4</v>
      </c>
      <c r="H8719" t="s">
        <v>13810</v>
      </c>
      <c r="I8719" s="2">
        <v>3030</v>
      </c>
      <c r="J8719" s="5"/>
      <c r="L8719" s="5"/>
      <c r="M8719" s="2">
        <f t="shared" si="136"/>
        <v>-341.56999999675827</v>
      </c>
      <c r="P8719"/>
    </row>
    <row r="8720" spans="1:16" hidden="1">
      <c r="A8720" t="s">
        <v>27754</v>
      </c>
      <c r="B8720" s="1">
        <v>42175</v>
      </c>
      <c r="C8720" t="s">
        <v>27760</v>
      </c>
      <c r="D8720">
        <v>2</v>
      </c>
      <c r="E8720" t="s">
        <v>27761</v>
      </c>
      <c r="F8720" t="s">
        <v>7054</v>
      </c>
      <c r="G8720" t="s">
        <v>4</v>
      </c>
      <c r="H8720" t="s">
        <v>2049</v>
      </c>
      <c r="I8720" s="2">
        <v>522.02</v>
      </c>
      <c r="J8720" s="5"/>
      <c r="L8720" s="5"/>
      <c r="M8720" s="2">
        <f t="shared" si="136"/>
        <v>180.45000000324171</v>
      </c>
      <c r="P8720"/>
    </row>
    <row r="8721" spans="1:16" hidden="1">
      <c r="A8721" t="s">
        <v>27774</v>
      </c>
      <c r="B8721" s="1">
        <v>42175</v>
      </c>
      <c r="C8721" t="s">
        <v>27782</v>
      </c>
      <c r="D8721">
        <v>2</v>
      </c>
      <c r="E8721" t="s">
        <v>27783</v>
      </c>
      <c r="F8721" t="s">
        <v>7054</v>
      </c>
      <c r="G8721" t="s">
        <v>4</v>
      </c>
      <c r="H8721" t="s">
        <v>22598</v>
      </c>
      <c r="I8721" s="2">
        <v>2990</v>
      </c>
      <c r="J8721" s="5"/>
      <c r="L8721" s="5"/>
      <c r="M8721" s="2">
        <f t="shared" si="136"/>
        <v>3170.4500000032417</v>
      </c>
      <c r="N8721" s="26">
        <f>+M8686-M8721</f>
        <v>-5943.9999999999709</v>
      </c>
      <c r="P8721"/>
    </row>
    <row r="8722" spans="1:16" hidden="1">
      <c r="A8722" s="35" t="s">
        <v>8136</v>
      </c>
      <c r="B8722" s="36">
        <v>42176</v>
      </c>
      <c r="C8722" s="35" t="s">
        <v>200</v>
      </c>
      <c r="D8722" s="35">
        <v>1</v>
      </c>
      <c r="E8722" s="35" t="s">
        <v>8139</v>
      </c>
      <c r="F8722" s="35" t="s">
        <v>16</v>
      </c>
      <c r="G8722" s="35" t="s">
        <v>20</v>
      </c>
      <c r="H8722" s="35" t="s">
        <v>200</v>
      </c>
      <c r="I8722" s="11"/>
      <c r="J8722" s="12"/>
      <c r="K8722" s="11">
        <v>5000</v>
      </c>
      <c r="L8722" s="12"/>
      <c r="M8722" s="11">
        <f t="shared" si="136"/>
        <v>-1829.5499999967583</v>
      </c>
      <c r="P8722"/>
    </row>
    <row r="8723" spans="1:16" hidden="1">
      <c r="A8723" t="s">
        <v>8141</v>
      </c>
      <c r="B8723" s="1">
        <v>42176</v>
      </c>
      <c r="C8723" t="s">
        <v>18</v>
      </c>
      <c r="D8723">
        <v>1</v>
      </c>
      <c r="E8723" t="s">
        <v>8142</v>
      </c>
      <c r="F8723" t="s">
        <v>13</v>
      </c>
      <c r="G8723" t="s">
        <v>20</v>
      </c>
      <c r="H8723" t="s">
        <v>18</v>
      </c>
      <c r="J8723" s="5"/>
      <c r="K8723" s="2">
        <v>5000</v>
      </c>
      <c r="L8723" s="5"/>
      <c r="M8723" s="2">
        <f t="shared" si="136"/>
        <v>-6829.5499999967578</v>
      </c>
      <c r="P8723"/>
    </row>
    <row r="8724" spans="1:16" hidden="1">
      <c r="A8724" t="s">
        <v>27795</v>
      </c>
      <c r="B8724" s="1">
        <v>42176</v>
      </c>
      <c r="C8724" t="s">
        <v>27807</v>
      </c>
      <c r="D8724">
        <v>1</v>
      </c>
      <c r="E8724" t="s">
        <v>27808</v>
      </c>
      <c r="F8724" t="s">
        <v>13565</v>
      </c>
      <c r="G8724" t="s">
        <v>20</v>
      </c>
      <c r="H8724" t="s">
        <v>27809</v>
      </c>
      <c r="I8724" s="2">
        <v>5000</v>
      </c>
      <c r="J8724" s="5"/>
      <c r="L8724" s="5"/>
      <c r="M8724" s="2">
        <f t="shared" si="136"/>
        <v>-1829.5499999967578</v>
      </c>
      <c r="P8724"/>
    </row>
    <row r="8725" spans="1:16" hidden="1">
      <c r="A8725" t="s">
        <v>27819</v>
      </c>
      <c r="B8725" s="1">
        <v>42176</v>
      </c>
      <c r="C8725" t="s">
        <v>27829</v>
      </c>
      <c r="D8725">
        <v>1</v>
      </c>
      <c r="E8725" t="s">
        <v>27830</v>
      </c>
      <c r="F8725" t="s">
        <v>13561</v>
      </c>
      <c r="G8725" t="s">
        <v>20</v>
      </c>
      <c r="H8725" t="s">
        <v>27831</v>
      </c>
      <c r="I8725" s="2">
        <v>5000</v>
      </c>
      <c r="J8725" s="5"/>
      <c r="L8725" s="5"/>
      <c r="M8725" s="2">
        <f t="shared" si="136"/>
        <v>3170.4500000032422</v>
      </c>
      <c r="P8725"/>
    </row>
    <row r="8726" spans="1:16" hidden="1">
      <c r="A8726" t="s">
        <v>8146</v>
      </c>
      <c r="B8726" s="36">
        <v>42177</v>
      </c>
      <c r="C8726" s="35" t="s">
        <v>6</v>
      </c>
      <c r="D8726" s="35">
        <v>1</v>
      </c>
      <c r="E8726" s="35" t="s">
        <v>8148</v>
      </c>
      <c r="F8726" s="35" t="s">
        <v>29</v>
      </c>
      <c r="G8726" s="35" t="s">
        <v>20</v>
      </c>
      <c r="H8726" s="35" t="s">
        <v>8149</v>
      </c>
      <c r="I8726" s="11">
        <v>443.24</v>
      </c>
      <c r="J8726" s="12"/>
      <c r="K8726" s="11"/>
      <c r="L8726" s="12"/>
      <c r="M8726" s="11">
        <f t="shared" si="136"/>
        <v>3613.6900000032419</v>
      </c>
      <c r="P8726"/>
    </row>
    <row r="8727" spans="1:16" hidden="1">
      <c r="A8727" t="s">
        <v>8178</v>
      </c>
      <c r="B8727" s="1">
        <v>42177</v>
      </c>
      <c r="C8727" t="s">
        <v>11</v>
      </c>
      <c r="D8727">
        <v>1</v>
      </c>
      <c r="E8727" t="s">
        <v>8182</v>
      </c>
      <c r="F8727" t="s">
        <v>16</v>
      </c>
      <c r="G8727" t="s">
        <v>20</v>
      </c>
      <c r="H8727" t="s">
        <v>8183</v>
      </c>
      <c r="J8727" s="5"/>
      <c r="K8727" s="2">
        <v>1025</v>
      </c>
      <c r="L8727" s="5"/>
      <c r="M8727" s="2">
        <f t="shared" si="136"/>
        <v>2588.6900000032419</v>
      </c>
      <c r="P8727"/>
    </row>
    <row r="8728" spans="1:16" hidden="1">
      <c r="A8728" t="s">
        <v>8231</v>
      </c>
      <c r="B8728" s="1">
        <v>42177</v>
      </c>
      <c r="C8728" t="s">
        <v>11</v>
      </c>
      <c r="D8728">
        <v>1</v>
      </c>
      <c r="E8728" t="s">
        <v>8237</v>
      </c>
      <c r="F8728" t="s">
        <v>228</v>
      </c>
      <c r="G8728" t="s">
        <v>20</v>
      </c>
      <c r="J8728" s="5"/>
      <c r="K8728" s="2">
        <v>100000</v>
      </c>
      <c r="L8728" s="5"/>
      <c r="M8728" s="2">
        <f t="shared" si="136"/>
        <v>-97411.309999996753</v>
      </c>
      <c r="P8728"/>
    </row>
    <row r="8729" spans="1:16" hidden="1">
      <c r="A8729" t="s">
        <v>8274</v>
      </c>
      <c r="B8729" s="1">
        <v>42177</v>
      </c>
      <c r="C8729" t="s">
        <v>18</v>
      </c>
      <c r="D8729">
        <v>1</v>
      </c>
      <c r="E8729" t="s">
        <v>8277</v>
      </c>
      <c r="F8729" t="s">
        <v>13</v>
      </c>
      <c r="G8729" t="s">
        <v>20</v>
      </c>
      <c r="H8729" t="s">
        <v>7417</v>
      </c>
      <c r="J8729" s="5"/>
      <c r="K8729" s="2">
        <v>70000</v>
      </c>
      <c r="L8729" s="5"/>
      <c r="M8729" s="2">
        <f t="shared" si="136"/>
        <v>-167411.30999999674</v>
      </c>
      <c r="P8729"/>
    </row>
    <row r="8730" spans="1:16" hidden="1">
      <c r="A8730" t="s">
        <v>8278</v>
      </c>
      <c r="B8730" s="1">
        <v>42177</v>
      </c>
      <c r="C8730" t="s">
        <v>6</v>
      </c>
      <c r="D8730">
        <v>1</v>
      </c>
      <c r="E8730" t="s">
        <v>8280</v>
      </c>
      <c r="F8730" t="s">
        <v>29</v>
      </c>
      <c r="G8730" t="s">
        <v>20</v>
      </c>
      <c r="H8730" t="s">
        <v>7380</v>
      </c>
      <c r="I8730" s="2">
        <v>1189.7</v>
      </c>
      <c r="J8730" s="5"/>
      <c r="L8730" s="5"/>
      <c r="M8730" s="2">
        <f t="shared" si="136"/>
        <v>-166221.60999999673</v>
      </c>
      <c r="P8730"/>
    </row>
    <row r="8731" spans="1:16" hidden="1">
      <c r="A8731" t="s">
        <v>8301</v>
      </c>
      <c r="B8731" s="1">
        <v>42177</v>
      </c>
      <c r="D8731">
        <v>1</v>
      </c>
      <c r="E8731" t="s">
        <v>8305</v>
      </c>
      <c r="F8731" t="s">
        <v>13</v>
      </c>
      <c r="G8731" t="s">
        <v>20</v>
      </c>
      <c r="J8731" s="5"/>
      <c r="K8731" s="2">
        <v>1752.35</v>
      </c>
      <c r="L8731" s="5"/>
      <c r="M8731" s="2">
        <f t="shared" si="136"/>
        <v>-167973.95999999673</v>
      </c>
      <c r="P8731"/>
    </row>
    <row r="8732" spans="1:16" hidden="1">
      <c r="A8732" t="s">
        <v>8593</v>
      </c>
      <c r="B8732" s="1">
        <v>42177</v>
      </c>
      <c r="C8732" t="s">
        <v>11</v>
      </c>
      <c r="D8732">
        <v>1</v>
      </c>
      <c r="E8732" t="s">
        <v>8594</v>
      </c>
      <c r="F8732" t="s">
        <v>228</v>
      </c>
      <c r="G8732" t="s">
        <v>20</v>
      </c>
      <c r="H8732" t="s">
        <v>8595</v>
      </c>
      <c r="J8732" s="5"/>
      <c r="K8732" s="2">
        <v>4588.3900000000003</v>
      </c>
      <c r="L8732" s="5"/>
      <c r="M8732" s="2">
        <f t="shared" si="136"/>
        <v>-172562.34999999675</v>
      </c>
      <c r="P8732"/>
    </row>
    <row r="8733" spans="1:16" hidden="1">
      <c r="A8733" t="s">
        <v>8604</v>
      </c>
      <c r="B8733" s="1">
        <v>42177</v>
      </c>
      <c r="C8733" t="s">
        <v>6</v>
      </c>
      <c r="D8733">
        <v>1</v>
      </c>
      <c r="E8733" t="s">
        <v>8605</v>
      </c>
      <c r="F8733" t="s">
        <v>29</v>
      </c>
      <c r="G8733" t="s">
        <v>20</v>
      </c>
      <c r="H8733" t="s">
        <v>65</v>
      </c>
      <c r="I8733" s="2">
        <v>993.42</v>
      </c>
      <c r="J8733" s="5"/>
      <c r="L8733" s="5"/>
      <c r="M8733" s="2">
        <f t="shared" si="136"/>
        <v>-171568.92999999673</v>
      </c>
      <c r="P8733"/>
    </row>
    <row r="8734" spans="1:16" hidden="1">
      <c r="A8734" t="s">
        <v>8608</v>
      </c>
      <c r="B8734" s="1">
        <v>42177</v>
      </c>
      <c r="D8734">
        <v>1</v>
      </c>
      <c r="E8734" t="s">
        <v>8305</v>
      </c>
      <c r="F8734" t="s">
        <v>13</v>
      </c>
      <c r="G8734" t="s">
        <v>20</v>
      </c>
      <c r="H8734" t="s">
        <v>6158</v>
      </c>
      <c r="I8734" s="2">
        <v>1752.35</v>
      </c>
      <c r="J8734" s="5"/>
      <c r="L8734" s="5"/>
      <c r="M8734" s="2">
        <f t="shared" si="136"/>
        <v>-169816.57999999673</v>
      </c>
      <c r="P8734"/>
    </row>
    <row r="8735" spans="1:16" hidden="1">
      <c r="A8735" t="s">
        <v>8611</v>
      </c>
      <c r="B8735" s="1">
        <v>42177</v>
      </c>
      <c r="C8735" t="s">
        <v>43</v>
      </c>
      <c r="D8735">
        <v>1</v>
      </c>
      <c r="E8735" t="s">
        <v>8615</v>
      </c>
      <c r="F8735" t="s">
        <v>13</v>
      </c>
      <c r="G8735" t="s">
        <v>20</v>
      </c>
      <c r="H8735" t="s">
        <v>8616</v>
      </c>
      <c r="J8735" s="5"/>
      <c r="K8735" s="2">
        <v>1752.35</v>
      </c>
      <c r="L8735" s="5"/>
      <c r="M8735" s="2">
        <f t="shared" si="136"/>
        <v>-171568.92999999673</v>
      </c>
      <c r="P8735"/>
    </row>
    <row r="8736" spans="1:16" hidden="1">
      <c r="A8736" t="s">
        <v>8618</v>
      </c>
      <c r="B8736" s="1">
        <v>42177</v>
      </c>
      <c r="C8736" t="s">
        <v>11</v>
      </c>
      <c r="D8736">
        <v>1</v>
      </c>
      <c r="E8736" t="s">
        <v>8623</v>
      </c>
      <c r="F8736" t="s">
        <v>228</v>
      </c>
      <c r="G8736" t="s">
        <v>20</v>
      </c>
      <c r="H8736" t="s">
        <v>454</v>
      </c>
      <c r="J8736" s="5"/>
      <c r="K8736" s="2">
        <v>100000</v>
      </c>
      <c r="L8736" s="5"/>
      <c r="M8736" s="2">
        <f t="shared" si="136"/>
        <v>-271568.92999999673</v>
      </c>
      <c r="P8736"/>
    </row>
    <row r="8737" spans="1:16" hidden="1">
      <c r="A8737" t="s">
        <v>8626</v>
      </c>
      <c r="B8737" s="1">
        <v>42177</v>
      </c>
      <c r="C8737" t="s">
        <v>11</v>
      </c>
      <c r="D8737">
        <v>1</v>
      </c>
      <c r="E8737" t="s">
        <v>8237</v>
      </c>
      <c r="F8737" t="s">
        <v>228</v>
      </c>
      <c r="G8737" t="s">
        <v>20</v>
      </c>
      <c r="H8737" t="s">
        <v>6158</v>
      </c>
      <c r="I8737" s="2">
        <v>100000</v>
      </c>
      <c r="J8737" s="5"/>
      <c r="L8737" s="5"/>
      <c r="M8737" s="2">
        <f t="shared" si="136"/>
        <v>-171568.92999999673</v>
      </c>
      <c r="P8737"/>
    </row>
    <row r="8738" spans="1:16" hidden="1">
      <c r="A8738" t="s">
        <v>8641</v>
      </c>
      <c r="B8738" s="1">
        <v>42177</v>
      </c>
      <c r="C8738" t="s">
        <v>18</v>
      </c>
      <c r="D8738">
        <v>1</v>
      </c>
      <c r="E8738" t="s">
        <v>8644</v>
      </c>
      <c r="F8738" t="s">
        <v>13</v>
      </c>
      <c r="G8738" t="s">
        <v>20</v>
      </c>
      <c r="H8738" t="s">
        <v>18</v>
      </c>
      <c r="J8738" s="5"/>
      <c r="K8738" s="2">
        <v>11682.15</v>
      </c>
      <c r="L8738" s="5"/>
      <c r="M8738" s="2">
        <f t="shared" si="136"/>
        <v>-183251.07999999673</v>
      </c>
      <c r="P8738"/>
    </row>
    <row r="8739" spans="1:16" hidden="1">
      <c r="A8739" t="s">
        <v>8646</v>
      </c>
      <c r="B8739" s="1">
        <v>42177</v>
      </c>
      <c r="C8739" t="s">
        <v>195</v>
      </c>
      <c r="D8739">
        <v>1</v>
      </c>
      <c r="E8739" t="s">
        <v>8649</v>
      </c>
      <c r="F8739" t="s">
        <v>13</v>
      </c>
      <c r="G8739" t="s">
        <v>20</v>
      </c>
      <c r="H8739" t="s">
        <v>195</v>
      </c>
      <c r="J8739" s="5"/>
      <c r="K8739" s="2">
        <v>5400.01</v>
      </c>
      <c r="L8739" s="5"/>
      <c r="M8739" s="2">
        <f t="shared" si="136"/>
        <v>-188651.08999999674</v>
      </c>
      <c r="P8739"/>
    </row>
    <row r="8740" spans="1:16" hidden="1">
      <c r="A8740" t="s">
        <v>8652</v>
      </c>
      <c r="B8740" s="1">
        <v>42177</v>
      </c>
      <c r="C8740" t="s">
        <v>240</v>
      </c>
      <c r="D8740">
        <v>1</v>
      </c>
      <c r="E8740" t="s">
        <v>8654</v>
      </c>
      <c r="F8740" t="s">
        <v>13</v>
      </c>
      <c r="G8740" t="s">
        <v>20</v>
      </c>
      <c r="H8740" t="s">
        <v>240</v>
      </c>
      <c r="J8740" s="5"/>
      <c r="K8740" s="2">
        <v>1189.7</v>
      </c>
      <c r="L8740" s="5"/>
      <c r="M8740" s="2">
        <f t="shared" si="136"/>
        <v>-189840.78999999675</v>
      </c>
      <c r="P8740"/>
    </row>
    <row r="8741" spans="1:16" hidden="1">
      <c r="A8741" t="s">
        <v>8658</v>
      </c>
      <c r="B8741" s="1">
        <v>42177</v>
      </c>
      <c r="C8741" t="s">
        <v>200</v>
      </c>
      <c r="D8741">
        <v>1</v>
      </c>
      <c r="E8741" t="s">
        <v>8661</v>
      </c>
      <c r="F8741" t="s">
        <v>16</v>
      </c>
      <c r="G8741" t="s">
        <v>20</v>
      </c>
      <c r="H8741" t="s">
        <v>200</v>
      </c>
      <c r="J8741" s="5"/>
      <c r="K8741" s="2">
        <v>3129</v>
      </c>
      <c r="L8741" s="5"/>
      <c r="M8741" s="2">
        <f t="shared" si="136"/>
        <v>-192969.78999999675</v>
      </c>
      <c r="P8741"/>
    </row>
    <row r="8742" spans="1:16" hidden="1">
      <c r="A8742" t="s">
        <v>8676</v>
      </c>
      <c r="B8742" s="1">
        <v>42177</v>
      </c>
      <c r="C8742" t="s">
        <v>43</v>
      </c>
      <c r="D8742">
        <v>1</v>
      </c>
      <c r="E8742" t="s">
        <v>8678</v>
      </c>
      <c r="F8742" t="s">
        <v>228</v>
      </c>
      <c r="G8742" t="s">
        <v>4</v>
      </c>
      <c r="H8742" t="s">
        <v>219</v>
      </c>
      <c r="J8742" s="5"/>
      <c r="K8742" s="2">
        <v>1790</v>
      </c>
      <c r="L8742" s="5"/>
      <c r="M8742" s="2">
        <f t="shared" si="136"/>
        <v>-194759.78999999675</v>
      </c>
      <c r="P8742"/>
    </row>
    <row r="8743" spans="1:16" hidden="1">
      <c r="A8743" t="s">
        <v>8682</v>
      </c>
      <c r="B8743" s="1">
        <v>42177</v>
      </c>
      <c r="C8743" t="s">
        <v>6</v>
      </c>
      <c r="D8743">
        <v>1</v>
      </c>
      <c r="E8743" t="s">
        <v>8685</v>
      </c>
      <c r="F8743" t="s">
        <v>29</v>
      </c>
      <c r="G8743" t="s">
        <v>4</v>
      </c>
      <c r="H8743" t="s">
        <v>2170</v>
      </c>
      <c r="I8743" s="2">
        <v>2281.79</v>
      </c>
      <c r="J8743" s="5"/>
      <c r="L8743" s="5"/>
      <c r="M8743" s="2">
        <f t="shared" si="136"/>
        <v>-192477.99999999674</v>
      </c>
      <c r="P8743"/>
    </row>
    <row r="8744" spans="1:16" hidden="1">
      <c r="A8744" t="s">
        <v>8687</v>
      </c>
      <c r="B8744" s="1">
        <v>42177</v>
      </c>
      <c r="C8744" t="s">
        <v>6</v>
      </c>
      <c r="D8744">
        <v>1</v>
      </c>
      <c r="E8744" t="s">
        <v>8688</v>
      </c>
      <c r="F8744" t="s">
        <v>8</v>
      </c>
      <c r="G8744" t="s">
        <v>4</v>
      </c>
      <c r="H8744" t="s">
        <v>8689</v>
      </c>
      <c r="I8744" s="2">
        <v>9608.69</v>
      </c>
      <c r="J8744" s="5"/>
      <c r="L8744" s="5"/>
      <c r="M8744" s="2">
        <f t="shared" si="136"/>
        <v>-182869.30999999674</v>
      </c>
      <c r="P8744"/>
    </row>
    <row r="8745" spans="1:16" hidden="1">
      <c r="A8745" t="s">
        <v>8706</v>
      </c>
      <c r="B8745" s="1">
        <v>42177</v>
      </c>
      <c r="C8745" t="s">
        <v>43</v>
      </c>
      <c r="D8745">
        <v>1</v>
      </c>
      <c r="E8745" t="s">
        <v>8708</v>
      </c>
      <c r="F8745" t="s">
        <v>1439</v>
      </c>
      <c r="G8745" t="s">
        <v>4</v>
      </c>
      <c r="H8745" t="s">
        <v>8709</v>
      </c>
      <c r="J8745" s="5"/>
      <c r="K8745" s="2">
        <v>9608.69</v>
      </c>
      <c r="L8745" s="5"/>
      <c r="M8745" s="2">
        <f t="shared" si="136"/>
        <v>-192477.99999999674</v>
      </c>
      <c r="P8745"/>
    </row>
    <row r="8746" spans="1:16" hidden="1">
      <c r="A8746" t="s">
        <v>8733</v>
      </c>
      <c r="B8746" s="1">
        <v>42177</v>
      </c>
      <c r="C8746" t="s">
        <v>1802</v>
      </c>
      <c r="D8746">
        <v>2</v>
      </c>
      <c r="E8746" t="s">
        <v>8734</v>
      </c>
      <c r="F8746" t="s">
        <v>312</v>
      </c>
      <c r="G8746" t="s">
        <v>479</v>
      </c>
      <c r="H8746" t="s">
        <v>676</v>
      </c>
      <c r="J8746" s="5"/>
      <c r="K8746" s="2">
        <v>244.04</v>
      </c>
      <c r="L8746" s="5"/>
      <c r="M8746" s="2">
        <f t="shared" si="136"/>
        <v>-192722.03999999675</v>
      </c>
      <c r="P8746"/>
    </row>
    <row r="8747" spans="1:16" hidden="1">
      <c r="A8747" t="s">
        <v>8740</v>
      </c>
      <c r="B8747" s="1">
        <v>42177</v>
      </c>
      <c r="C8747" t="s">
        <v>6</v>
      </c>
      <c r="D8747">
        <v>1</v>
      </c>
      <c r="E8747" t="s">
        <v>8741</v>
      </c>
      <c r="F8747" t="s">
        <v>29</v>
      </c>
      <c r="G8747" t="s">
        <v>4</v>
      </c>
      <c r="H8747" t="s">
        <v>8742</v>
      </c>
      <c r="I8747" s="2">
        <v>1404.17</v>
      </c>
      <c r="J8747" s="5"/>
      <c r="L8747" s="5"/>
      <c r="M8747" s="2">
        <f t="shared" si="136"/>
        <v>-191317.86999999674</v>
      </c>
      <c r="P8747"/>
    </row>
    <row r="8748" spans="1:16" hidden="1">
      <c r="A8748" t="s">
        <v>8745</v>
      </c>
      <c r="B8748" s="1">
        <v>42177</v>
      </c>
      <c r="C8748" t="s">
        <v>240</v>
      </c>
      <c r="D8748">
        <v>1</v>
      </c>
      <c r="E8748" t="s">
        <v>8747</v>
      </c>
      <c r="F8748" t="s">
        <v>13</v>
      </c>
      <c r="G8748" t="s">
        <v>4</v>
      </c>
      <c r="H8748" t="s">
        <v>240</v>
      </c>
      <c r="J8748" s="5"/>
      <c r="K8748" s="2">
        <v>1421.1</v>
      </c>
      <c r="L8748" s="5"/>
      <c r="M8748" s="2">
        <f t="shared" si="136"/>
        <v>-192738.96999999674</v>
      </c>
      <c r="P8748"/>
    </row>
    <row r="8749" spans="1:16" hidden="1">
      <c r="A8749" t="s">
        <v>8751</v>
      </c>
      <c r="B8749" s="1">
        <v>42177</v>
      </c>
      <c r="C8749" t="s">
        <v>195</v>
      </c>
      <c r="D8749">
        <v>1</v>
      </c>
      <c r="E8749" t="s">
        <v>8755</v>
      </c>
      <c r="F8749" t="s">
        <v>13</v>
      </c>
      <c r="G8749" t="s">
        <v>4</v>
      </c>
      <c r="H8749" t="s">
        <v>195</v>
      </c>
      <c r="J8749" s="5"/>
      <c r="K8749" s="2">
        <v>11033.7</v>
      </c>
      <c r="L8749" s="5"/>
      <c r="M8749" s="2">
        <f t="shared" si="136"/>
        <v>-203772.66999999675</v>
      </c>
      <c r="P8749"/>
    </row>
    <row r="8750" spans="1:16" hidden="1">
      <c r="A8750" t="s">
        <v>8759</v>
      </c>
      <c r="B8750" s="1">
        <v>42177</v>
      </c>
      <c r="C8750" t="s">
        <v>200</v>
      </c>
      <c r="D8750">
        <v>1</v>
      </c>
      <c r="E8750" t="s">
        <v>8762</v>
      </c>
      <c r="F8750" t="s">
        <v>16</v>
      </c>
      <c r="G8750" t="s">
        <v>4</v>
      </c>
      <c r="H8750" t="s">
        <v>200</v>
      </c>
      <c r="J8750" s="5"/>
      <c r="K8750" s="2">
        <v>3065.09</v>
      </c>
      <c r="L8750" s="5"/>
      <c r="M8750" s="2">
        <f t="shared" si="136"/>
        <v>-206837.75999999675</v>
      </c>
      <c r="P8750"/>
    </row>
    <row r="8751" spans="1:16" hidden="1">
      <c r="A8751" t="s">
        <v>8766</v>
      </c>
      <c r="B8751" s="1">
        <v>42177</v>
      </c>
      <c r="C8751" t="s">
        <v>18</v>
      </c>
      <c r="D8751">
        <v>1</v>
      </c>
      <c r="E8751" t="s">
        <v>8768</v>
      </c>
      <c r="F8751" t="s">
        <v>13</v>
      </c>
      <c r="G8751" t="s">
        <v>4</v>
      </c>
      <c r="H8751" t="s">
        <v>18</v>
      </c>
      <c r="J8751" s="5"/>
      <c r="K8751" s="2">
        <v>5177.91</v>
      </c>
      <c r="L8751" s="5"/>
      <c r="M8751" s="2">
        <f t="shared" si="136"/>
        <v>-212015.66999999675</v>
      </c>
      <c r="P8751"/>
    </row>
    <row r="8752" spans="1:16" hidden="1">
      <c r="A8752" t="s">
        <v>27843</v>
      </c>
      <c r="B8752" s="1">
        <v>42177</v>
      </c>
      <c r="C8752" t="s">
        <v>27856</v>
      </c>
      <c r="D8752">
        <v>2</v>
      </c>
      <c r="E8752" t="s">
        <v>27857</v>
      </c>
      <c r="F8752" t="s">
        <v>7054</v>
      </c>
      <c r="G8752" t="s">
        <v>20</v>
      </c>
      <c r="H8752" t="s">
        <v>21237</v>
      </c>
      <c r="I8752" s="2">
        <v>1025</v>
      </c>
      <c r="J8752" s="5"/>
      <c r="L8752" s="5"/>
      <c r="M8752" s="2">
        <f t="shared" si="136"/>
        <v>-210990.66999999675</v>
      </c>
      <c r="P8752"/>
    </row>
    <row r="8753" spans="1:16" hidden="1">
      <c r="A8753" t="s">
        <v>27863</v>
      </c>
      <c r="B8753" s="1">
        <v>42177</v>
      </c>
      <c r="C8753" t="s">
        <v>27874</v>
      </c>
      <c r="D8753">
        <v>1</v>
      </c>
      <c r="E8753" t="s">
        <v>27875</v>
      </c>
      <c r="F8753" t="s">
        <v>13565</v>
      </c>
      <c r="G8753" t="s">
        <v>20</v>
      </c>
      <c r="H8753" t="s">
        <v>9781</v>
      </c>
      <c r="I8753" s="2">
        <v>100000</v>
      </c>
      <c r="J8753" s="5"/>
      <c r="L8753" s="5"/>
      <c r="M8753" s="2">
        <f t="shared" si="136"/>
        <v>-110990.66999999675</v>
      </c>
      <c r="P8753"/>
    </row>
    <row r="8754" spans="1:16" hidden="1">
      <c r="A8754" t="s">
        <v>27885</v>
      </c>
      <c r="B8754" s="1">
        <v>42177</v>
      </c>
      <c r="C8754" t="s">
        <v>27899</v>
      </c>
      <c r="D8754">
        <v>1</v>
      </c>
      <c r="E8754" t="s">
        <v>27900</v>
      </c>
      <c r="F8754" t="s">
        <v>13565</v>
      </c>
      <c r="G8754" t="s">
        <v>20</v>
      </c>
      <c r="H8754" t="s">
        <v>27901</v>
      </c>
      <c r="I8754" s="2">
        <v>70000</v>
      </c>
      <c r="J8754" s="5"/>
      <c r="L8754" s="5"/>
      <c r="M8754" s="2">
        <f t="shared" si="136"/>
        <v>-40990.669999996753</v>
      </c>
      <c r="P8754"/>
    </row>
    <row r="8755" spans="1:16" hidden="1">
      <c r="A8755" t="s">
        <v>27910</v>
      </c>
      <c r="B8755" s="1">
        <v>42177</v>
      </c>
      <c r="C8755" t="s">
        <v>3261</v>
      </c>
      <c r="D8755">
        <v>2</v>
      </c>
      <c r="E8755" t="s">
        <v>27922</v>
      </c>
      <c r="F8755" t="s">
        <v>13559</v>
      </c>
      <c r="G8755" t="s">
        <v>479</v>
      </c>
      <c r="H8755" t="s">
        <v>27923</v>
      </c>
      <c r="I8755" s="2">
        <v>1190.4000000000001</v>
      </c>
      <c r="J8755" s="5"/>
      <c r="L8755" s="5"/>
      <c r="M8755" s="2">
        <f t="shared" si="136"/>
        <v>-39800.269999996752</v>
      </c>
      <c r="P8755"/>
    </row>
    <row r="8756" spans="1:16" hidden="1">
      <c r="A8756" t="s">
        <v>27931</v>
      </c>
      <c r="B8756" s="1">
        <v>42177</v>
      </c>
      <c r="C8756" t="s">
        <v>13633</v>
      </c>
      <c r="D8756">
        <v>1</v>
      </c>
      <c r="E8756" t="s">
        <v>27945</v>
      </c>
      <c r="F8756" t="s">
        <v>13561</v>
      </c>
      <c r="G8756" t="s">
        <v>20</v>
      </c>
      <c r="H8756" t="s">
        <v>13635</v>
      </c>
      <c r="I8756" s="2">
        <v>5000</v>
      </c>
      <c r="J8756" s="5"/>
      <c r="L8756" s="5"/>
      <c r="M8756" s="2">
        <f t="shared" si="136"/>
        <v>-34800.269999996752</v>
      </c>
      <c r="P8756"/>
    </row>
    <row r="8757" spans="1:16" hidden="1">
      <c r="A8757" t="s">
        <v>27949</v>
      </c>
      <c r="B8757" s="1">
        <v>42177</v>
      </c>
      <c r="C8757" t="s">
        <v>27964</v>
      </c>
      <c r="D8757">
        <v>2</v>
      </c>
      <c r="E8757" t="s">
        <v>27965</v>
      </c>
      <c r="F8757" t="s">
        <v>7054</v>
      </c>
      <c r="G8757" t="s">
        <v>20</v>
      </c>
      <c r="H8757" t="s">
        <v>10023</v>
      </c>
      <c r="I8757" s="2">
        <v>2104</v>
      </c>
      <c r="J8757" s="5"/>
      <c r="L8757" s="5"/>
      <c r="M8757" s="2">
        <f t="shared" si="136"/>
        <v>-32696.269999996752</v>
      </c>
      <c r="P8757"/>
    </row>
    <row r="8758" spans="1:16" hidden="1">
      <c r="A8758" t="s">
        <v>27972</v>
      </c>
      <c r="B8758" s="1">
        <v>42177</v>
      </c>
      <c r="C8758" t="s">
        <v>27986</v>
      </c>
      <c r="D8758">
        <v>2</v>
      </c>
      <c r="E8758" t="s">
        <v>27987</v>
      </c>
      <c r="F8758" t="s">
        <v>7054</v>
      </c>
      <c r="G8758" t="s">
        <v>20</v>
      </c>
      <c r="H8758" t="s">
        <v>7877</v>
      </c>
      <c r="I8758" s="2">
        <v>1025</v>
      </c>
      <c r="J8758" s="5"/>
      <c r="L8758" s="5"/>
      <c r="M8758" s="2">
        <f t="shared" si="136"/>
        <v>-31671.269999996752</v>
      </c>
      <c r="P8758"/>
    </row>
    <row r="8759" spans="1:16" hidden="1">
      <c r="A8759" t="s">
        <v>27996</v>
      </c>
      <c r="B8759" s="1">
        <v>42177</v>
      </c>
      <c r="C8759" t="s">
        <v>28009</v>
      </c>
      <c r="D8759">
        <v>2</v>
      </c>
      <c r="E8759" t="s">
        <v>28010</v>
      </c>
      <c r="F8759" t="s">
        <v>7054</v>
      </c>
      <c r="G8759" t="s">
        <v>20</v>
      </c>
      <c r="H8759" t="s">
        <v>724</v>
      </c>
      <c r="I8759" s="2">
        <v>1752.35</v>
      </c>
      <c r="J8759" s="5"/>
      <c r="L8759" s="5"/>
      <c r="M8759" s="2">
        <f t="shared" si="136"/>
        <v>-29918.919999996753</v>
      </c>
      <c r="P8759"/>
    </row>
    <row r="8760" spans="1:16" hidden="1">
      <c r="A8760" t="s">
        <v>28020</v>
      </c>
      <c r="B8760" s="1">
        <v>42177</v>
      </c>
      <c r="C8760" t="s">
        <v>28032</v>
      </c>
      <c r="D8760">
        <v>2</v>
      </c>
      <c r="E8760" t="s">
        <v>28033</v>
      </c>
      <c r="F8760" t="s">
        <v>7054</v>
      </c>
      <c r="G8760" t="s">
        <v>20</v>
      </c>
      <c r="H8760" t="s">
        <v>435</v>
      </c>
      <c r="J8760" s="5"/>
      <c r="K8760" s="2">
        <v>1840</v>
      </c>
      <c r="L8760" s="5"/>
      <c r="M8760" s="2">
        <f t="shared" si="136"/>
        <v>-31758.919999996753</v>
      </c>
      <c r="P8760"/>
    </row>
    <row r="8761" spans="1:16" hidden="1">
      <c r="A8761" t="s">
        <v>28020</v>
      </c>
      <c r="B8761" s="1">
        <v>42177</v>
      </c>
      <c r="C8761" t="s">
        <v>28032</v>
      </c>
      <c r="D8761">
        <v>2</v>
      </c>
      <c r="E8761" t="s">
        <v>28033</v>
      </c>
      <c r="F8761" t="s">
        <v>7054</v>
      </c>
      <c r="G8761" t="s">
        <v>20</v>
      </c>
      <c r="H8761" t="s">
        <v>435</v>
      </c>
      <c r="I8761" s="2">
        <v>1839.99</v>
      </c>
      <c r="J8761" s="5"/>
      <c r="L8761" s="5"/>
      <c r="M8761" s="2">
        <f t="shared" si="136"/>
        <v>-29918.929999996752</v>
      </c>
      <c r="P8761"/>
    </row>
    <row r="8762" spans="1:16" hidden="1">
      <c r="A8762" t="s">
        <v>28041</v>
      </c>
      <c r="B8762" s="1">
        <v>42177</v>
      </c>
      <c r="C8762" t="s">
        <v>28056</v>
      </c>
      <c r="D8762">
        <v>2</v>
      </c>
      <c r="E8762" t="s">
        <v>28057</v>
      </c>
      <c r="F8762" t="s">
        <v>7054</v>
      </c>
      <c r="G8762" t="s">
        <v>20</v>
      </c>
      <c r="H8762" t="s">
        <v>28058</v>
      </c>
      <c r="I8762" s="2">
        <v>3029.99</v>
      </c>
      <c r="J8762" s="5"/>
      <c r="L8762" s="5"/>
      <c r="M8762" s="2">
        <f t="shared" si="136"/>
        <v>-26888.93999999675</v>
      </c>
      <c r="P8762"/>
    </row>
    <row r="8763" spans="1:16" hidden="1">
      <c r="A8763" t="s">
        <v>28066</v>
      </c>
      <c r="B8763" s="1">
        <v>42177</v>
      </c>
      <c r="C8763" t="s">
        <v>28082</v>
      </c>
      <c r="D8763">
        <v>2</v>
      </c>
      <c r="E8763" t="s">
        <v>28083</v>
      </c>
      <c r="F8763" t="s">
        <v>7054</v>
      </c>
      <c r="G8763" t="s">
        <v>20</v>
      </c>
      <c r="H8763" t="s">
        <v>14039</v>
      </c>
      <c r="I8763" s="2">
        <v>5400.01</v>
      </c>
      <c r="J8763" s="5"/>
      <c r="L8763" s="5"/>
      <c r="M8763" s="2">
        <f t="shared" si="136"/>
        <v>-21488.929999996748</v>
      </c>
      <c r="P8763"/>
    </row>
    <row r="8764" spans="1:16" hidden="1">
      <c r="A8764" t="s">
        <v>28090</v>
      </c>
      <c r="B8764" s="1">
        <v>42177</v>
      </c>
      <c r="C8764" t="s">
        <v>28105</v>
      </c>
      <c r="D8764">
        <v>2</v>
      </c>
      <c r="E8764" t="s">
        <v>28106</v>
      </c>
      <c r="F8764" t="s">
        <v>7054</v>
      </c>
      <c r="G8764" t="s">
        <v>20</v>
      </c>
      <c r="H8764" t="s">
        <v>28107</v>
      </c>
      <c r="I8764" s="2">
        <v>1025</v>
      </c>
      <c r="J8764" s="5"/>
      <c r="L8764" s="5"/>
      <c r="M8764" s="2">
        <f t="shared" si="136"/>
        <v>-20463.929999996748</v>
      </c>
      <c r="P8764"/>
    </row>
    <row r="8765" spans="1:16" hidden="1">
      <c r="A8765" t="s">
        <v>28117</v>
      </c>
      <c r="B8765" s="1">
        <v>42177</v>
      </c>
      <c r="C8765" t="s">
        <v>28131</v>
      </c>
      <c r="D8765">
        <v>2</v>
      </c>
      <c r="E8765" t="s">
        <v>28132</v>
      </c>
      <c r="F8765" t="s">
        <v>7054</v>
      </c>
      <c r="G8765" t="s">
        <v>20</v>
      </c>
      <c r="H8765" t="s">
        <v>19569</v>
      </c>
      <c r="I8765" s="2">
        <v>4588.3900000000003</v>
      </c>
      <c r="J8765" s="5"/>
      <c r="L8765" s="5"/>
      <c r="M8765" s="2">
        <f t="shared" si="136"/>
        <v>-15875.539999996749</v>
      </c>
      <c r="P8765"/>
    </row>
    <row r="8766" spans="1:16" hidden="1">
      <c r="A8766" t="s">
        <v>28138</v>
      </c>
      <c r="B8766" s="1">
        <v>42177</v>
      </c>
      <c r="C8766" t="s">
        <v>1802</v>
      </c>
      <c r="D8766">
        <v>2</v>
      </c>
      <c r="E8766" t="s">
        <v>28153</v>
      </c>
      <c r="F8766" t="s">
        <v>13559</v>
      </c>
      <c r="G8766" t="s">
        <v>479</v>
      </c>
      <c r="H8766" t="s">
        <v>447</v>
      </c>
      <c r="J8766" s="5"/>
      <c r="K8766" s="2">
        <v>500</v>
      </c>
      <c r="L8766" s="5"/>
      <c r="M8766" s="2">
        <f t="shared" si="136"/>
        <v>-16375.539999996749</v>
      </c>
      <c r="P8766"/>
    </row>
    <row r="8767" spans="1:16" hidden="1">
      <c r="A8767" t="s">
        <v>28138</v>
      </c>
      <c r="B8767" s="1">
        <v>42177</v>
      </c>
      <c r="C8767" t="s">
        <v>1802</v>
      </c>
      <c r="D8767">
        <v>2</v>
      </c>
      <c r="E8767" t="s">
        <v>28153</v>
      </c>
      <c r="F8767" t="s">
        <v>13559</v>
      </c>
      <c r="G8767" t="s">
        <v>479</v>
      </c>
      <c r="H8767" t="s">
        <v>447</v>
      </c>
      <c r="I8767" s="2">
        <v>966.95</v>
      </c>
      <c r="J8767" s="5"/>
      <c r="L8767" s="5"/>
      <c r="M8767" s="2">
        <f t="shared" si="136"/>
        <v>-15408.589999996748</v>
      </c>
      <c r="P8767"/>
    </row>
    <row r="8768" spans="1:16" hidden="1">
      <c r="A8768" t="s">
        <v>28163</v>
      </c>
      <c r="B8768" s="1">
        <v>42177</v>
      </c>
      <c r="C8768" t="s">
        <v>28177</v>
      </c>
      <c r="D8768">
        <v>2</v>
      </c>
      <c r="E8768" t="s">
        <v>28178</v>
      </c>
      <c r="F8768" t="s">
        <v>7054</v>
      </c>
      <c r="G8768" t="s">
        <v>4</v>
      </c>
      <c r="H8768" t="s">
        <v>13396</v>
      </c>
      <c r="I8768" s="2">
        <v>1225.0999999999999</v>
      </c>
      <c r="J8768" s="5"/>
      <c r="L8768" s="5"/>
      <c r="M8768" s="2">
        <f t="shared" si="136"/>
        <v>-14183.489999996747</v>
      </c>
      <c r="P8768"/>
    </row>
    <row r="8769" spans="1:16" hidden="1">
      <c r="A8769" t="s">
        <v>28188</v>
      </c>
      <c r="B8769" s="1">
        <v>42177</v>
      </c>
      <c r="C8769" t="s">
        <v>28201</v>
      </c>
      <c r="D8769">
        <v>2</v>
      </c>
      <c r="E8769" t="s">
        <v>28202</v>
      </c>
      <c r="F8769" t="s">
        <v>7054</v>
      </c>
      <c r="G8769" t="s">
        <v>4</v>
      </c>
      <c r="H8769" t="s">
        <v>219</v>
      </c>
      <c r="I8769" s="2">
        <v>1790.01</v>
      </c>
      <c r="J8769" s="5"/>
      <c r="L8769" s="5"/>
      <c r="M8769" s="2">
        <f t="shared" si="136"/>
        <v>-12393.479999996747</v>
      </c>
      <c r="P8769"/>
    </row>
    <row r="8770" spans="1:16" hidden="1">
      <c r="A8770" t="s">
        <v>28212</v>
      </c>
      <c r="B8770" s="1">
        <v>42177</v>
      </c>
      <c r="C8770" t="s">
        <v>1802</v>
      </c>
      <c r="D8770">
        <v>2</v>
      </c>
      <c r="E8770" t="s">
        <v>28225</v>
      </c>
      <c r="F8770" t="s">
        <v>13559</v>
      </c>
      <c r="G8770" t="s">
        <v>479</v>
      </c>
      <c r="H8770" t="s">
        <v>676</v>
      </c>
      <c r="I8770" s="2">
        <v>244.04</v>
      </c>
      <c r="J8770" s="5"/>
      <c r="L8770" s="5"/>
      <c r="M8770" s="2">
        <f t="shared" si="136"/>
        <v>-12149.439999996746</v>
      </c>
      <c r="P8770"/>
    </row>
    <row r="8771" spans="1:16" hidden="1">
      <c r="A8771" t="s">
        <v>28235</v>
      </c>
      <c r="B8771" s="1">
        <v>42177</v>
      </c>
      <c r="C8771" t="s">
        <v>1802</v>
      </c>
      <c r="D8771">
        <v>2</v>
      </c>
      <c r="E8771" t="s">
        <v>28246</v>
      </c>
      <c r="F8771" t="s">
        <v>13559</v>
      </c>
      <c r="G8771" t="s">
        <v>479</v>
      </c>
      <c r="H8771" t="s">
        <v>676</v>
      </c>
      <c r="J8771" s="5"/>
      <c r="K8771" s="2">
        <v>1189.7</v>
      </c>
      <c r="L8771" s="5"/>
      <c r="M8771" s="2">
        <f t="shared" si="136"/>
        <v>-13339.139999996747</v>
      </c>
      <c r="P8771"/>
    </row>
    <row r="8772" spans="1:16" hidden="1">
      <c r="A8772" t="s">
        <v>28235</v>
      </c>
      <c r="B8772" s="1">
        <v>42177</v>
      </c>
      <c r="C8772" t="s">
        <v>1802</v>
      </c>
      <c r="D8772">
        <v>2</v>
      </c>
      <c r="E8772" t="s">
        <v>28246</v>
      </c>
      <c r="F8772" t="s">
        <v>13559</v>
      </c>
      <c r="G8772" t="s">
        <v>479</v>
      </c>
      <c r="H8772" t="s">
        <v>676</v>
      </c>
      <c r="I8772" s="2">
        <v>1189.7</v>
      </c>
      <c r="J8772" s="5"/>
      <c r="L8772" s="5"/>
      <c r="M8772" s="2">
        <f t="shared" si="136"/>
        <v>-12149.439999996746</v>
      </c>
      <c r="P8772"/>
    </row>
    <row r="8773" spans="1:16" hidden="1">
      <c r="A8773" t="s">
        <v>28255</v>
      </c>
      <c r="B8773" s="1">
        <v>42177</v>
      </c>
      <c r="C8773" t="s">
        <v>28266</v>
      </c>
      <c r="D8773">
        <v>2</v>
      </c>
      <c r="E8773" t="s">
        <v>28267</v>
      </c>
      <c r="F8773" t="s">
        <v>7054</v>
      </c>
      <c r="G8773" t="s">
        <v>4</v>
      </c>
      <c r="H8773" t="s">
        <v>12152</v>
      </c>
      <c r="I8773" s="2">
        <v>1840</v>
      </c>
      <c r="J8773" s="5"/>
      <c r="L8773" s="5"/>
      <c r="M8773" s="2">
        <f t="shared" si="136"/>
        <v>-10309.439999996746</v>
      </c>
      <c r="P8773"/>
    </row>
    <row r="8774" spans="1:16" hidden="1">
      <c r="A8774" t="s">
        <v>28277</v>
      </c>
      <c r="B8774" s="1">
        <v>42177</v>
      </c>
      <c r="C8774" t="s">
        <v>28287</v>
      </c>
      <c r="D8774">
        <v>2</v>
      </c>
      <c r="E8774" t="s">
        <v>28288</v>
      </c>
      <c r="F8774" t="s">
        <v>7054</v>
      </c>
      <c r="G8774" t="s">
        <v>4</v>
      </c>
      <c r="H8774" t="s">
        <v>3353</v>
      </c>
      <c r="I8774" s="2">
        <v>1421.1</v>
      </c>
      <c r="J8774" s="5"/>
      <c r="L8774" s="5"/>
      <c r="M8774" s="2">
        <f t="shared" si="136"/>
        <v>-8888.339999996746</v>
      </c>
      <c r="P8774"/>
    </row>
    <row r="8775" spans="1:16" hidden="1">
      <c r="A8775" t="s">
        <v>28296</v>
      </c>
      <c r="B8775" s="1">
        <v>42177</v>
      </c>
      <c r="C8775" t="s">
        <v>28306</v>
      </c>
      <c r="D8775">
        <v>2</v>
      </c>
      <c r="E8775" t="s">
        <v>28307</v>
      </c>
      <c r="F8775" t="s">
        <v>7054</v>
      </c>
      <c r="G8775" t="s">
        <v>4</v>
      </c>
      <c r="H8775" t="s">
        <v>28308</v>
      </c>
      <c r="I8775" s="2">
        <v>1839.99</v>
      </c>
      <c r="J8775" s="5"/>
      <c r="L8775" s="5"/>
      <c r="M8775" s="2">
        <f t="shared" si="136"/>
        <v>-7048.3499999967462</v>
      </c>
      <c r="P8775"/>
    </row>
    <row r="8776" spans="1:16" hidden="1">
      <c r="A8776" t="s">
        <v>28317</v>
      </c>
      <c r="B8776" s="1">
        <v>42177</v>
      </c>
      <c r="C8776" t="s">
        <v>28330</v>
      </c>
      <c r="D8776">
        <v>2</v>
      </c>
      <c r="E8776" t="s">
        <v>28331</v>
      </c>
      <c r="F8776" t="s">
        <v>7054</v>
      </c>
      <c r="G8776" t="s">
        <v>4</v>
      </c>
      <c r="H8776" t="s">
        <v>2142</v>
      </c>
      <c r="I8776" s="2">
        <v>2990</v>
      </c>
      <c r="J8776" s="5"/>
      <c r="L8776" s="5"/>
      <c r="M8776" s="2">
        <f t="shared" si="136"/>
        <v>-4058.3499999967462</v>
      </c>
      <c r="P8776"/>
    </row>
    <row r="8777" spans="1:16" hidden="1">
      <c r="A8777" t="s">
        <v>28342</v>
      </c>
      <c r="B8777" s="1">
        <v>42177</v>
      </c>
      <c r="C8777" t="s">
        <v>12947</v>
      </c>
      <c r="D8777">
        <v>1</v>
      </c>
      <c r="E8777" t="s">
        <v>28354</v>
      </c>
      <c r="F8777" t="s">
        <v>13565</v>
      </c>
      <c r="G8777" t="s">
        <v>4</v>
      </c>
      <c r="H8777" t="s">
        <v>28355</v>
      </c>
      <c r="I8777" s="2">
        <v>3600</v>
      </c>
      <c r="J8777" s="5"/>
      <c r="L8777" s="5"/>
      <c r="M8777" s="2">
        <f t="shared" ref="M8777:M8840" si="137">+M8776+I8777-K8777</f>
        <v>-458.34999999674619</v>
      </c>
      <c r="P8777"/>
    </row>
    <row r="8778" spans="1:16" hidden="1">
      <c r="A8778" t="s">
        <v>28367</v>
      </c>
      <c r="B8778" s="1">
        <v>42177</v>
      </c>
      <c r="C8778" t="s">
        <v>28378</v>
      </c>
      <c r="D8778">
        <v>2</v>
      </c>
      <c r="E8778" t="s">
        <v>28379</v>
      </c>
      <c r="F8778" t="s">
        <v>7054</v>
      </c>
      <c r="G8778" t="s">
        <v>4</v>
      </c>
      <c r="H8778" t="s">
        <v>28380</v>
      </c>
      <c r="I8778" s="2">
        <v>1025</v>
      </c>
      <c r="J8778" s="5"/>
      <c r="L8778" s="5"/>
      <c r="M8778" s="2">
        <f t="shared" si="137"/>
        <v>566.65000000325381</v>
      </c>
      <c r="P8778"/>
    </row>
    <row r="8779" spans="1:16" hidden="1">
      <c r="A8779" t="s">
        <v>28388</v>
      </c>
      <c r="B8779" s="1">
        <v>42177</v>
      </c>
      <c r="C8779" t="s">
        <v>5029</v>
      </c>
      <c r="D8779">
        <v>2</v>
      </c>
      <c r="E8779" t="s">
        <v>28400</v>
      </c>
      <c r="F8779" t="s">
        <v>13559</v>
      </c>
      <c r="G8779" t="s">
        <v>479</v>
      </c>
      <c r="H8779" t="s">
        <v>2448</v>
      </c>
      <c r="J8779" s="5"/>
      <c r="K8779" s="2">
        <v>2603.6999999999998</v>
      </c>
      <c r="L8779" s="5"/>
      <c r="M8779" s="2">
        <f t="shared" si="137"/>
        <v>-2037.049999996746</v>
      </c>
      <c r="P8779"/>
    </row>
    <row r="8780" spans="1:16" hidden="1">
      <c r="A8780" t="s">
        <v>28388</v>
      </c>
      <c r="B8780" s="1">
        <v>42177</v>
      </c>
      <c r="C8780" t="s">
        <v>5029</v>
      </c>
      <c r="D8780">
        <v>2</v>
      </c>
      <c r="E8780" t="s">
        <v>28400</v>
      </c>
      <c r="F8780" t="s">
        <v>13559</v>
      </c>
      <c r="G8780" t="s">
        <v>479</v>
      </c>
      <c r="H8780" t="s">
        <v>2448</v>
      </c>
      <c r="I8780" s="2">
        <v>5207.3999999999996</v>
      </c>
      <c r="J8780" s="5"/>
      <c r="L8780" s="5"/>
      <c r="M8780" s="2">
        <f t="shared" si="137"/>
        <v>3170.3500000032536</v>
      </c>
      <c r="P8780"/>
    </row>
    <row r="8781" spans="1:16" hidden="1">
      <c r="A8781" t="s">
        <v>8786</v>
      </c>
      <c r="B8781" s="36">
        <v>42178</v>
      </c>
      <c r="C8781" s="35" t="s">
        <v>1</v>
      </c>
      <c r="D8781" s="35">
        <v>1</v>
      </c>
      <c r="E8781" s="35" t="s">
        <v>8788</v>
      </c>
      <c r="F8781" s="35" t="s">
        <v>16</v>
      </c>
      <c r="G8781" s="35" t="s">
        <v>20</v>
      </c>
      <c r="H8781" s="35" t="s">
        <v>8789</v>
      </c>
      <c r="I8781" s="11"/>
      <c r="J8781" s="12"/>
      <c r="K8781" s="11">
        <v>110000</v>
      </c>
      <c r="L8781" s="12"/>
      <c r="M8781" s="11">
        <f t="shared" si="137"/>
        <v>-106829.64999999675</v>
      </c>
      <c r="P8781"/>
    </row>
    <row r="8782" spans="1:16" hidden="1">
      <c r="A8782" t="s">
        <v>8800</v>
      </c>
      <c r="B8782" s="14">
        <v>42178</v>
      </c>
      <c r="C8782" s="13" t="s">
        <v>11</v>
      </c>
      <c r="D8782" s="13">
        <v>1</v>
      </c>
      <c r="E8782" s="13" t="s">
        <v>8801</v>
      </c>
      <c r="F8782" s="13" t="s">
        <v>228</v>
      </c>
      <c r="G8782" s="13" t="s">
        <v>20</v>
      </c>
      <c r="H8782" s="13" t="s">
        <v>454</v>
      </c>
      <c r="I8782" s="15"/>
      <c r="J8782" s="16"/>
      <c r="K8782" s="15">
        <v>200000</v>
      </c>
      <c r="L8782" s="16"/>
      <c r="M8782" s="15">
        <f t="shared" si="137"/>
        <v>-306829.64999999676</v>
      </c>
      <c r="P8782"/>
    </row>
    <row r="8783" spans="1:16" hidden="1">
      <c r="A8783" t="s">
        <v>8808</v>
      </c>
      <c r="B8783" s="1">
        <v>42178</v>
      </c>
      <c r="C8783" t="s">
        <v>1</v>
      </c>
      <c r="D8783">
        <v>1</v>
      </c>
      <c r="E8783" t="s">
        <v>8811</v>
      </c>
      <c r="F8783" t="s">
        <v>13</v>
      </c>
      <c r="G8783" t="s">
        <v>20</v>
      </c>
      <c r="H8783" t="s">
        <v>8812</v>
      </c>
      <c r="J8783" s="5"/>
      <c r="K8783" s="2">
        <v>2598</v>
      </c>
      <c r="L8783" s="5"/>
      <c r="M8783" s="2">
        <f t="shared" si="137"/>
        <v>-309427.64999999676</v>
      </c>
      <c r="P8783"/>
    </row>
    <row r="8784" spans="1:16" hidden="1">
      <c r="A8784" t="s">
        <v>8903</v>
      </c>
      <c r="B8784" s="1">
        <v>42178</v>
      </c>
      <c r="C8784" t="s">
        <v>6</v>
      </c>
      <c r="D8784">
        <v>1</v>
      </c>
      <c r="E8784" t="s">
        <v>8905</v>
      </c>
      <c r="F8784" t="s">
        <v>29</v>
      </c>
      <c r="G8784" t="s">
        <v>20</v>
      </c>
      <c r="H8784" t="s">
        <v>4054</v>
      </c>
      <c r="I8784" s="2">
        <v>953.8</v>
      </c>
      <c r="J8784" s="5"/>
      <c r="L8784" s="5"/>
      <c r="M8784" s="2">
        <f t="shared" si="137"/>
        <v>-308473.84999999678</v>
      </c>
      <c r="P8784"/>
    </row>
    <row r="8785" spans="1:16" hidden="1">
      <c r="A8785" t="s">
        <v>8932</v>
      </c>
      <c r="B8785" s="1">
        <v>42178</v>
      </c>
      <c r="C8785" t="s">
        <v>6</v>
      </c>
      <c r="D8785">
        <v>1</v>
      </c>
      <c r="E8785" t="s">
        <v>8935</v>
      </c>
      <c r="F8785" t="s">
        <v>29</v>
      </c>
      <c r="G8785" t="s">
        <v>20</v>
      </c>
      <c r="H8785" t="s">
        <v>8936</v>
      </c>
      <c r="I8785" s="2">
        <v>211.35</v>
      </c>
      <c r="J8785" s="5"/>
      <c r="L8785" s="5"/>
      <c r="M8785" s="2">
        <f t="shared" si="137"/>
        <v>-308262.4999999968</v>
      </c>
      <c r="P8785"/>
    </row>
    <row r="8786" spans="1:16" hidden="1">
      <c r="A8786" t="s">
        <v>8939</v>
      </c>
      <c r="B8786" s="1">
        <v>42178</v>
      </c>
      <c r="C8786" t="s">
        <v>6</v>
      </c>
      <c r="D8786">
        <v>1</v>
      </c>
      <c r="E8786" t="s">
        <v>8943</v>
      </c>
      <c r="F8786" t="s">
        <v>8</v>
      </c>
      <c r="G8786" t="s">
        <v>20</v>
      </c>
      <c r="H8786" t="s">
        <v>6510</v>
      </c>
      <c r="I8786" s="2">
        <v>600</v>
      </c>
      <c r="J8786" s="5"/>
      <c r="L8786" s="5"/>
      <c r="M8786" s="2">
        <f t="shared" si="137"/>
        <v>-307662.4999999968</v>
      </c>
      <c r="P8786"/>
    </row>
    <row r="8787" spans="1:16" hidden="1">
      <c r="A8787" t="s">
        <v>8965</v>
      </c>
      <c r="B8787" s="1">
        <v>42178</v>
      </c>
      <c r="D8787">
        <v>1</v>
      </c>
      <c r="E8787" t="s">
        <v>8969</v>
      </c>
      <c r="F8787" t="s">
        <v>29</v>
      </c>
      <c r="G8787" t="s">
        <v>20</v>
      </c>
      <c r="H8787" t="s">
        <v>8970</v>
      </c>
      <c r="I8787" s="2">
        <v>412.5</v>
      </c>
      <c r="J8787" s="5"/>
      <c r="L8787" s="5"/>
      <c r="M8787" s="2">
        <f t="shared" si="137"/>
        <v>-307249.9999999968</v>
      </c>
      <c r="P8787"/>
    </row>
    <row r="8788" spans="1:16" hidden="1">
      <c r="A8788" t="s">
        <v>9005</v>
      </c>
      <c r="B8788" s="1">
        <v>42178</v>
      </c>
      <c r="C8788" t="s">
        <v>948</v>
      </c>
      <c r="D8788">
        <v>2</v>
      </c>
      <c r="E8788" t="s">
        <v>9006</v>
      </c>
      <c r="F8788" t="s">
        <v>51</v>
      </c>
      <c r="G8788" t="s">
        <v>4</v>
      </c>
      <c r="H8788" t="s">
        <v>213</v>
      </c>
      <c r="I8788" s="2">
        <v>2598</v>
      </c>
      <c r="J8788" s="5"/>
      <c r="L8788" s="5"/>
      <c r="M8788" s="2">
        <f t="shared" si="137"/>
        <v>-304651.9999999968</v>
      </c>
      <c r="P8788"/>
    </row>
    <row r="8789" spans="1:16" hidden="1">
      <c r="A8789" t="s">
        <v>9008</v>
      </c>
      <c r="B8789" s="1">
        <v>42178</v>
      </c>
      <c r="C8789" t="s">
        <v>1</v>
      </c>
      <c r="D8789">
        <v>1</v>
      </c>
      <c r="E8789" t="s">
        <v>8811</v>
      </c>
      <c r="F8789" t="s">
        <v>13</v>
      </c>
      <c r="G8789" t="s">
        <v>20</v>
      </c>
      <c r="H8789" t="s">
        <v>9009</v>
      </c>
      <c r="I8789" s="2">
        <v>2598</v>
      </c>
      <c r="J8789" s="5"/>
      <c r="L8789" s="5"/>
      <c r="M8789" s="2">
        <f t="shared" si="137"/>
        <v>-302053.9999999968</v>
      </c>
      <c r="P8789"/>
    </row>
    <row r="8790" spans="1:16" hidden="1">
      <c r="A8790" t="s">
        <v>9011</v>
      </c>
      <c r="B8790" s="1">
        <v>42178</v>
      </c>
      <c r="C8790" t="s">
        <v>11</v>
      </c>
      <c r="D8790">
        <v>1</v>
      </c>
      <c r="E8790" t="s">
        <v>9012</v>
      </c>
      <c r="F8790" t="s">
        <v>13</v>
      </c>
      <c r="G8790" t="s">
        <v>20</v>
      </c>
      <c r="H8790" t="s">
        <v>9013</v>
      </c>
      <c r="J8790" s="5"/>
      <c r="K8790" s="2">
        <v>2598</v>
      </c>
      <c r="L8790" s="5"/>
      <c r="M8790" s="2">
        <f t="shared" si="137"/>
        <v>-304651.9999999968</v>
      </c>
      <c r="P8790"/>
    </row>
    <row r="8791" spans="1:16" hidden="1">
      <c r="A8791" t="s">
        <v>9016</v>
      </c>
      <c r="B8791" s="1">
        <v>42178</v>
      </c>
      <c r="C8791" t="s">
        <v>11</v>
      </c>
      <c r="D8791">
        <v>1</v>
      </c>
      <c r="E8791" t="s">
        <v>9019</v>
      </c>
      <c r="F8791" t="s">
        <v>45</v>
      </c>
      <c r="G8791" t="s">
        <v>20</v>
      </c>
      <c r="H8791" t="s">
        <v>9020</v>
      </c>
      <c r="J8791" s="5"/>
      <c r="K8791" s="2">
        <v>2630</v>
      </c>
      <c r="L8791" s="5"/>
      <c r="M8791" s="2">
        <f t="shared" si="137"/>
        <v>-307281.9999999968</v>
      </c>
      <c r="P8791"/>
    </row>
    <row r="8792" spans="1:16" hidden="1">
      <c r="A8792" t="s">
        <v>9023</v>
      </c>
      <c r="B8792" s="1">
        <v>42178</v>
      </c>
      <c r="C8792" t="s">
        <v>195</v>
      </c>
      <c r="D8792">
        <v>1</v>
      </c>
      <c r="E8792" t="s">
        <v>9027</v>
      </c>
      <c r="F8792" t="s">
        <v>13</v>
      </c>
      <c r="G8792" t="s">
        <v>20</v>
      </c>
      <c r="H8792" t="s">
        <v>195</v>
      </c>
      <c r="J8792" s="5"/>
      <c r="K8792" s="2">
        <v>60068.07</v>
      </c>
      <c r="L8792" s="5"/>
      <c r="M8792" s="2">
        <f t="shared" si="137"/>
        <v>-367350.06999999681</v>
      </c>
      <c r="P8792"/>
    </row>
    <row r="8793" spans="1:16" hidden="1">
      <c r="A8793" t="s">
        <v>9030</v>
      </c>
      <c r="B8793" s="1">
        <v>42178</v>
      </c>
      <c r="C8793" t="s">
        <v>18</v>
      </c>
      <c r="D8793">
        <v>1</v>
      </c>
      <c r="E8793" t="s">
        <v>9035</v>
      </c>
      <c r="F8793" t="s">
        <v>13</v>
      </c>
      <c r="G8793" t="s">
        <v>20</v>
      </c>
      <c r="H8793" t="s">
        <v>18</v>
      </c>
      <c r="J8793" s="5"/>
      <c r="K8793" s="2">
        <v>5934.17</v>
      </c>
      <c r="L8793" s="5"/>
      <c r="M8793" s="2">
        <f t="shared" si="137"/>
        <v>-373284.23999999679</v>
      </c>
      <c r="P8793"/>
    </row>
    <row r="8794" spans="1:16" hidden="1">
      <c r="A8794" t="s">
        <v>9125</v>
      </c>
      <c r="B8794" s="1">
        <v>42178</v>
      </c>
      <c r="C8794" t="s">
        <v>6</v>
      </c>
      <c r="D8794">
        <v>1</v>
      </c>
      <c r="E8794" t="s">
        <v>9127</v>
      </c>
      <c r="F8794" t="s">
        <v>29</v>
      </c>
      <c r="G8794" t="s">
        <v>4</v>
      </c>
      <c r="H8794" t="s">
        <v>5704</v>
      </c>
      <c r="I8794" s="2">
        <v>2325.75</v>
      </c>
      <c r="J8794" s="5"/>
      <c r="L8794" s="5"/>
      <c r="M8794" s="2">
        <f t="shared" si="137"/>
        <v>-370958.48999999679</v>
      </c>
      <c r="P8794"/>
    </row>
    <row r="8795" spans="1:16" hidden="1">
      <c r="A8795" t="s">
        <v>9160</v>
      </c>
      <c r="B8795" s="1">
        <v>42178</v>
      </c>
      <c r="C8795" t="s">
        <v>1</v>
      </c>
      <c r="D8795">
        <v>1</v>
      </c>
      <c r="E8795" t="s">
        <v>9163</v>
      </c>
      <c r="F8795" t="s">
        <v>67</v>
      </c>
      <c r="G8795" t="s">
        <v>4</v>
      </c>
      <c r="H8795" t="s">
        <v>9164</v>
      </c>
      <c r="J8795" s="5"/>
      <c r="K8795" s="2">
        <v>10000</v>
      </c>
      <c r="L8795" s="5"/>
      <c r="M8795" s="2">
        <f t="shared" si="137"/>
        <v>-380958.48999999679</v>
      </c>
      <c r="P8795"/>
    </row>
    <row r="8796" spans="1:16" hidden="1">
      <c r="A8796" t="s">
        <v>9203</v>
      </c>
      <c r="B8796" s="1">
        <v>42178</v>
      </c>
      <c r="C8796" t="s">
        <v>6</v>
      </c>
      <c r="D8796">
        <v>1</v>
      </c>
      <c r="E8796" t="s">
        <v>9206</v>
      </c>
      <c r="F8796" t="s">
        <v>29</v>
      </c>
      <c r="G8796" t="s">
        <v>4</v>
      </c>
      <c r="H8796" t="s">
        <v>9207</v>
      </c>
      <c r="I8796" s="2">
        <v>846.15</v>
      </c>
      <c r="J8796" s="5"/>
      <c r="L8796" s="5"/>
      <c r="M8796" s="2">
        <f t="shared" si="137"/>
        <v>-380112.33999999677</v>
      </c>
      <c r="P8796"/>
    </row>
    <row r="8797" spans="1:16" hidden="1">
      <c r="A8797" t="s">
        <v>9211</v>
      </c>
      <c r="B8797" s="1">
        <v>42178</v>
      </c>
      <c r="C8797" t="s">
        <v>6</v>
      </c>
      <c r="D8797">
        <v>1</v>
      </c>
      <c r="E8797" t="s">
        <v>9212</v>
      </c>
      <c r="F8797" t="s">
        <v>29</v>
      </c>
      <c r="G8797" t="s">
        <v>4</v>
      </c>
      <c r="H8797" t="s">
        <v>9213</v>
      </c>
      <c r="I8797" s="2">
        <v>2200</v>
      </c>
      <c r="J8797" s="5"/>
      <c r="L8797" s="5"/>
      <c r="M8797" s="2">
        <f t="shared" si="137"/>
        <v>-377912.33999999677</v>
      </c>
      <c r="P8797"/>
    </row>
    <row r="8798" spans="1:16" hidden="1">
      <c r="A8798" t="s">
        <v>9268</v>
      </c>
      <c r="B8798" s="1">
        <v>42178</v>
      </c>
      <c r="C8798" t="s">
        <v>6</v>
      </c>
      <c r="D8798">
        <v>1</v>
      </c>
      <c r="E8798" t="s">
        <v>9271</v>
      </c>
      <c r="F8798" t="s">
        <v>29</v>
      </c>
      <c r="G8798" t="s">
        <v>4</v>
      </c>
      <c r="H8798" t="s">
        <v>9272</v>
      </c>
      <c r="I8798" s="2">
        <v>733.48</v>
      </c>
      <c r="J8798" s="5"/>
      <c r="L8798" s="5"/>
      <c r="M8798" s="2">
        <f t="shared" si="137"/>
        <v>-377178.85999999678</v>
      </c>
      <c r="P8798"/>
    </row>
    <row r="8799" spans="1:16" hidden="1">
      <c r="A8799" t="s">
        <v>9274</v>
      </c>
      <c r="B8799" s="1">
        <v>42178</v>
      </c>
      <c r="C8799" t="s">
        <v>1</v>
      </c>
      <c r="D8799">
        <v>1</v>
      </c>
      <c r="E8799" t="s">
        <v>9275</v>
      </c>
      <c r="F8799" t="s">
        <v>228</v>
      </c>
      <c r="G8799" t="s">
        <v>4</v>
      </c>
      <c r="H8799" t="s">
        <v>9276</v>
      </c>
      <c r="J8799" s="5"/>
      <c r="K8799" s="2">
        <v>100000</v>
      </c>
      <c r="L8799" s="5"/>
      <c r="M8799" s="2">
        <f t="shared" si="137"/>
        <v>-477178.85999999678</v>
      </c>
      <c r="P8799"/>
    </row>
    <row r="8800" spans="1:16" hidden="1">
      <c r="A8800" t="s">
        <v>9349</v>
      </c>
      <c r="B8800" s="1">
        <v>42178</v>
      </c>
      <c r="C8800" t="s">
        <v>11</v>
      </c>
      <c r="D8800">
        <v>1</v>
      </c>
      <c r="E8800" t="s">
        <v>9350</v>
      </c>
      <c r="F8800" t="s">
        <v>13</v>
      </c>
      <c r="G8800" t="s">
        <v>4</v>
      </c>
      <c r="H8800" t="s">
        <v>3781</v>
      </c>
      <c r="J8800" s="5"/>
      <c r="K8800" s="2">
        <v>10225.75</v>
      </c>
      <c r="L8800" s="5"/>
      <c r="M8800" s="2">
        <f t="shared" si="137"/>
        <v>-487404.60999999678</v>
      </c>
      <c r="P8800"/>
    </row>
    <row r="8801" spans="1:16" hidden="1">
      <c r="A8801" t="s">
        <v>9359</v>
      </c>
      <c r="B8801" s="1">
        <v>42178</v>
      </c>
      <c r="C8801" t="s">
        <v>200</v>
      </c>
      <c r="D8801">
        <v>1</v>
      </c>
      <c r="E8801" t="s">
        <v>9360</v>
      </c>
      <c r="F8801" t="s">
        <v>16</v>
      </c>
      <c r="G8801" t="s">
        <v>4</v>
      </c>
      <c r="H8801" t="s">
        <v>200</v>
      </c>
      <c r="J8801" s="5"/>
      <c r="K8801" s="2">
        <v>6105</v>
      </c>
      <c r="L8801" s="5"/>
      <c r="M8801" s="2">
        <f t="shared" si="137"/>
        <v>-493509.60999999678</v>
      </c>
      <c r="P8801"/>
    </row>
    <row r="8802" spans="1:16" hidden="1">
      <c r="A8802" t="s">
        <v>9365</v>
      </c>
      <c r="B8802" s="1">
        <v>42178</v>
      </c>
      <c r="C8802" t="s">
        <v>195</v>
      </c>
      <c r="D8802">
        <v>1</v>
      </c>
      <c r="E8802" t="s">
        <v>9366</v>
      </c>
      <c r="F8802" t="s">
        <v>13</v>
      </c>
      <c r="G8802" t="s">
        <v>4</v>
      </c>
      <c r="H8802" t="s">
        <v>195</v>
      </c>
      <c r="J8802" s="5"/>
      <c r="K8802" s="2">
        <v>9250</v>
      </c>
      <c r="L8802" s="5"/>
      <c r="M8802" s="2">
        <f t="shared" si="137"/>
        <v>-502759.60999999678</v>
      </c>
      <c r="P8802"/>
    </row>
    <row r="8803" spans="1:16" hidden="1">
      <c r="A8803" t="s">
        <v>9367</v>
      </c>
      <c r="B8803" s="1">
        <v>42178</v>
      </c>
      <c r="C8803" t="s">
        <v>18</v>
      </c>
      <c r="D8803">
        <v>1</v>
      </c>
      <c r="E8803" t="s">
        <v>9369</v>
      </c>
      <c r="F8803" t="s">
        <v>13</v>
      </c>
      <c r="G8803" t="s">
        <v>4</v>
      </c>
      <c r="H8803" t="s">
        <v>18</v>
      </c>
      <c r="J8803" s="5"/>
      <c r="K8803" s="2">
        <v>19270.64</v>
      </c>
      <c r="L8803" s="5"/>
      <c r="M8803" s="2">
        <f t="shared" si="137"/>
        <v>-522030.2499999968</v>
      </c>
      <c r="P8803"/>
    </row>
    <row r="8804" spans="1:16" hidden="1">
      <c r="A8804" t="s">
        <v>28408</v>
      </c>
      <c r="B8804" s="1">
        <v>42178</v>
      </c>
      <c r="C8804" t="s">
        <v>6</v>
      </c>
      <c r="D8804">
        <v>1</v>
      </c>
      <c r="E8804" t="s">
        <v>28427</v>
      </c>
      <c r="F8804" t="s">
        <v>13610</v>
      </c>
      <c r="G8804" t="s">
        <v>20</v>
      </c>
      <c r="H8804" t="s">
        <v>2277</v>
      </c>
      <c r="I8804" s="2">
        <v>2598</v>
      </c>
      <c r="J8804" s="5"/>
      <c r="L8804" s="5"/>
      <c r="M8804" s="2">
        <f t="shared" si="137"/>
        <v>-519432.2499999968</v>
      </c>
      <c r="P8804"/>
    </row>
    <row r="8805" spans="1:16" hidden="1">
      <c r="A8805" t="s">
        <v>28429</v>
      </c>
      <c r="B8805" s="1">
        <v>42178</v>
      </c>
      <c r="C8805" t="s">
        <v>27899</v>
      </c>
      <c r="D8805">
        <v>1</v>
      </c>
      <c r="E8805" t="s">
        <v>28449</v>
      </c>
      <c r="F8805" t="s">
        <v>13565</v>
      </c>
      <c r="G8805" t="s">
        <v>20</v>
      </c>
      <c r="H8805" t="s">
        <v>27901</v>
      </c>
      <c r="I8805" s="2">
        <v>110000</v>
      </c>
      <c r="J8805" s="5"/>
      <c r="L8805" s="5"/>
      <c r="M8805" s="2">
        <f t="shared" si="137"/>
        <v>-409432.2499999968</v>
      </c>
      <c r="P8805"/>
    </row>
    <row r="8806" spans="1:16" hidden="1">
      <c r="A8806" t="s">
        <v>28451</v>
      </c>
      <c r="B8806" s="1">
        <v>42178</v>
      </c>
      <c r="C8806" t="s">
        <v>27874</v>
      </c>
      <c r="D8806">
        <v>1</v>
      </c>
      <c r="E8806" t="s">
        <v>28469</v>
      </c>
      <c r="F8806" t="s">
        <v>13565</v>
      </c>
      <c r="G8806" t="s">
        <v>20</v>
      </c>
      <c r="H8806" t="s">
        <v>12848</v>
      </c>
      <c r="I8806" s="2">
        <v>200000</v>
      </c>
      <c r="J8806" s="5"/>
      <c r="L8806" s="5"/>
      <c r="M8806" s="2">
        <f t="shared" si="137"/>
        <v>-209432.2499999968</v>
      </c>
      <c r="P8806"/>
    </row>
    <row r="8807" spans="1:16" hidden="1">
      <c r="A8807" t="s">
        <v>28471</v>
      </c>
      <c r="B8807" s="1">
        <v>42178</v>
      </c>
      <c r="C8807" t="s">
        <v>1802</v>
      </c>
      <c r="D8807">
        <v>2</v>
      </c>
      <c r="E8807" t="s">
        <v>28492</v>
      </c>
      <c r="F8807" t="s">
        <v>13559</v>
      </c>
      <c r="G8807" t="s">
        <v>479</v>
      </c>
      <c r="H8807" t="s">
        <v>23188</v>
      </c>
      <c r="I8807" s="2">
        <v>150</v>
      </c>
      <c r="J8807" s="5"/>
      <c r="L8807" s="5"/>
      <c r="M8807" s="2">
        <f t="shared" si="137"/>
        <v>-209282.2499999968</v>
      </c>
      <c r="P8807"/>
    </row>
    <row r="8808" spans="1:16" hidden="1">
      <c r="A8808" t="s">
        <v>28496</v>
      </c>
      <c r="B8808" s="1">
        <v>42178</v>
      </c>
      <c r="C8808" t="s">
        <v>28514</v>
      </c>
      <c r="D8808">
        <v>2</v>
      </c>
      <c r="E8808" t="s">
        <v>28515</v>
      </c>
      <c r="F8808" t="s">
        <v>7054</v>
      </c>
      <c r="G8808" t="s">
        <v>20</v>
      </c>
      <c r="H8808" t="s">
        <v>1346</v>
      </c>
      <c r="I8808" s="2">
        <v>1025</v>
      </c>
      <c r="J8808" s="5"/>
      <c r="L8808" s="5"/>
      <c r="M8808" s="2">
        <f t="shared" si="137"/>
        <v>-208257.2499999968</v>
      </c>
      <c r="P8808"/>
    </row>
    <row r="8809" spans="1:16" hidden="1">
      <c r="A8809" t="s">
        <v>28517</v>
      </c>
      <c r="B8809" s="1">
        <v>42178</v>
      </c>
      <c r="C8809" t="s">
        <v>1802</v>
      </c>
      <c r="D8809">
        <v>2</v>
      </c>
      <c r="E8809" t="s">
        <v>28537</v>
      </c>
      <c r="F8809" t="s">
        <v>13559</v>
      </c>
      <c r="G8809" t="s">
        <v>479</v>
      </c>
      <c r="H8809" t="s">
        <v>16267</v>
      </c>
      <c r="I8809" s="2">
        <v>236.77</v>
      </c>
      <c r="J8809" s="5"/>
      <c r="L8809" s="5"/>
      <c r="M8809" s="2">
        <f t="shared" si="137"/>
        <v>-208020.47999999681</v>
      </c>
      <c r="P8809"/>
    </row>
    <row r="8810" spans="1:16" hidden="1">
      <c r="A8810" t="s">
        <v>28539</v>
      </c>
      <c r="B8810" s="1">
        <v>42178</v>
      </c>
      <c r="C8810" t="s">
        <v>27184</v>
      </c>
      <c r="D8810">
        <v>1</v>
      </c>
      <c r="E8810" t="s">
        <v>28556</v>
      </c>
      <c r="F8810" t="s">
        <v>13561</v>
      </c>
      <c r="G8810" t="s">
        <v>20</v>
      </c>
      <c r="H8810" t="s">
        <v>28557</v>
      </c>
      <c r="I8810" s="2">
        <v>24000</v>
      </c>
      <c r="J8810" s="5"/>
      <c r="L8810" s="5"/>
      <c r="M8810" s="2">
        <f t="shared" si="137"/>
        <v>-184020.47999999681</v>
      </c>
      <c r="P8810"/>
    </row>
    <row r="8811" spans="1:16" hidden="1">
      <c r="A8811" t="s">
        <v>28560</v>
      </c>
      <c r="B8811" s="1">
        <v>42178</v>
      </c>
      <c r="C8811" t="s">
        <v>1802</v>
      </c>
      <c r="D8811">
        <v>2</v>
      </c>
      <c r="E8811" t="s">
        <v>28578</v>
      </c>
      <c r="F8811" t="s">
        <v>13559</v>
      </c>
      <c r="G8811" t="s">
        <v>479</v>
      </c>
      <c r="H8811" t="s">
        <v>4914</v>
      </c>
      <c r="I8811" s="2">
        <v>1491.21</v>
      </c>
      <c r="J8811" s="5"/>
      <c r="L8811" s="5"/>
      <c r="M8811" s="2">
        <f t="shared" si="137"/>
        <v>-182529.26999999682</v>
      </c>
      <c r="P8811"/>
    </row>
    <row r="8812" spans="1:16" hidden="1">
      <c r="A8812" t="s">
        <v>28583</v>
      </c>
      <c r="B8812" s="1">
        <v>42178</v>
      </c>
      <c r="C8812" t="s">
        <v>19121</v>
      </c>
      <c r="D8812">
        <v>2</v>
      </c>
      <c r="E8812" t="s">
        <v>28597</v>
      </c>
      <c r="F8812" t="s">
        <v>13559</v>
      </c>
      <c r="G8812" t="s">
        <v>479</v>
      </c>
      <c r="H8812" t="s">
        <v>4914</v>
      </c>
      <c r="I8812" s="2">
        <v>386.84</v>
      </c>
      <c r="J8812" s="5"/>
      <c r="L8812" s="5"/>
      <c r="M8812" s="2">
        <f t="shared" si="137"/>
        <v>-182142.42999999682</v>
      </c>
      <c r="P8812"/>
    </row>
    <row r="8813" spans="1:16" hidden="1">
      <c r="A8813" t="s">
        <v>28603</v>
      </c>
      <c r="B8813" s="1">
        <v>42178</v>
      </c>
      <c r="C8813" t="s">
        <v>28620</v>
      </c>
      <c r="D8813">
        <v>2</v>
      </c>
      <c r="E8813" t="s">
        <v>28621</v>
      </c>
      <c r="F8813" t="s">
        <v>7054</v>
      </c>
      <c r="G8813" t="s">
        <v>20</v>
      </c>
      <c r="H8813" t="s">
        <v>3202</v>
      </c>
      <c r="I8813" s="2">
        <v>400</v>
      </c>
      <c r="J8813" s="5"/>
      <c r="L8813" s="5"/>
      <c r="M8813" s="2">
        <f t="shared" si="137"/>
        <v>-181742.42999999682</v>
      </c>
      <c r="P8813"/>
    </row>
    <row r="8814" spans="1:16" hidden="1">
      <c r="A8814" t="s">
        <v>28628</v>
      </c>
      <c r="B8814" s="1">
        <v>42178</v>
      </c>
      <c r="C8814" t="s">
        <v>28640</v>
      </c>
      <c r="D8814">
        <v>2</v>
      </c>
      <c r="E8814" t="s">
        <v>28641</v>
      </c>
      <c r="F8814" t="s">
        <v>7054</v>
      </c>
      <c r="G8814" t="s">
        <v>20</v>
      </c>
      <c r="H8814" t="s">
        <v>28642</v>
      </c>
      <c r="I8814" s="2">
        <v>30999.87</v>
      </c>
      <c r="J8814" s="5"/>
      <c r="L8814" s="5"/>
      <c r="M8814" s="2">
        <f t="shared" si="137"/>
        <v>-150742.55999999683</v>
      </c>
      <c r="P8814"/>
    </row>
    <row r="8815" spans="1:16" hidden="1">
      <c r="A8815" t="s">
        <v>28649</v>
      </c>
      <c r="B8815" s="1">
        <v>42178</v>
      </c>
      <c r="C8815" t="s">
        <v>28667</v>
      </c>
      <c r="D8815">
        <v>1</v>
      </c>
      <c r="E8815" t="s">
        <v>28668</v>
      </c>
      <c r="F8815" t="s">
        <v>13565</v>
      </c>
      <c r="G8815" t="s">
        <v>20</v>
      </c>
      <c r="H8815" t="s">
        <v>28669</v>
      </c>
      <c r="I8815" s="2">
        <v>1000</v>
      </c>
      <c r="J8815" s="5"/>
      <c r="L8815" s="5"/>
      <c r="M8815" s="2">
        <f t="shared" si="137"/>
        <v>-149742.55999999683</v>
      </c>
      <c r="P8815"/>
    </row>
    <row r="8816" spans="1:16" hidden="1">
      <c r="A8816" t="s">
        <v>28675</v>
      </c>
      <c r="B8816" s="1">
        <v>42178</v>
      </c>
      <c r="C8816" t="s">
        <v>28693</v>
      </c>
      <c r="D8816">
        <v>2</v>
      </c>
      <c r="E8816" t="s">
        <v>28694</v>
      </c>
      <c r="F8816" t="s">
        <v>7054</v>
      </c>
      <c r="G8816" t="s">
        <v>20</v>
      </c>
      <c r="H8816" t="s">
        <v>28695</v>
      </c>
      <c r="I8816" s="2">
        <v>3030</v>
      </c>
      <c r="J8816" s="5"/>
      <c r="L8816" s="5"/>
      <c r="M8816" s="2">
        <f t="shared" si="137"/>
        <v>-146712.55999999683</v>
      </c>
      <c r="P8816"/>
    </row>
    <row r="8817" spans="1:16" hidden="1">
      <c r="A8817" t="s">
        <v>28701</v>
      </c>
      <c r="B8817" s="1">
        <v>42178</v>
      </c>
      <c r="C8817" t="s">
        <v>1802</v>
      </c>
      <c r="D8817">
        <v>2</v>
      </c>
      <c r="E8817" t="s">
        <v>28717</v>
      </c>
      <c r="F8817" t="s">
        <v>13559</v>
      </c>
      <c r="G8817" t="s">
        <v>479</v>
      </c>
      <c r="H8817" t="s">
        <v>7623</v>
      </c>
      <c r="J8817" s="5"/>
      <c r="K8817" s="2">
        <v>689.17</v>
      </c>
      <c r="L8817" s="5"/>
      <c r="M8817" s="2">
        <f t="shared" si="137"/>
        <v>-147401.72999999684</v>
      </c>
      <c r="P8817"/>
    </row>
    <row r="8818" spans="1:16" hidden="1">
      <c r="A8818" t="s">
        <v>28701</v>
      </c>
      <c r="B8818" s="1">
        <v>42178</v>
      </c>
      <c r="C8818" t="s">
        <v>1802</v>
      </c>
      <c r="D8818">
        <v>2</v>
      </c>
      <c r="E8818" t="s">
        <v>28717</v>
      </c>
      <c r="F8818" t="s">
        <v>13559</v>
      </c>
      <c r="G8818" t="s">
        <v>479</v>
      </c>
      <c r="H8818" t="s">
        <v>7623</v>
      </c>
      <c r="I8818" s="2">
        <v>689.17</v>
      </c>
      <c r="J8818" s="5"/>
      <c r="L8818" s="5"/>
      <c r="M8818" s="2">
        <f t="shared" si="137"/>
        <v>-146712.55999999683</v>
      </c>
      <c r="P8818"/>
    </row>
    <row r="8819" spans="1:16" hidden="1">
      <c r="A8819" t="s">
        <v>28723</v>
      </c>
      <c r="B8819" s="1">
        <v>42178</v>
      </c>
      <c r="C8819" t="s">
        <v>28737</v>
      </c>
      <c r="D8819">
        <v>2</v>
      </c>
      <c r="E8819" t="s">
        <v>28738</v>
      </c>
      <c r="F8819" t="s">
        <v>7054</v>
      </c>
      <c r="G8819" t="s">
        <v>20</v>
      </c>
      <c r="H8819" t="s">
        <v>23188</v>
      </c>
      <c r="I8819" s="2">
        <v>1025</v>
      </c>
      <c r="J8819" s="5"/>
      <c r="L8819" s="5"/>
      <c r="M8819" s="2">
        <f t="shared" si="137"/>
        <v>-145687.55999999683</v>
      </c>
      <c r="P8819"/>
    </row>
    <row r="8820" spans="1:16" hidden="1">
      <c r="A8820" t="s">
        <v>28744</v>
      </c>
      <c r="B8820" s="1">
        <v>42178</v>
      </c>
      <c r="C8820" t="s">
        <v>3261</v>
      </c>
      <c r="D8820">
        <v>2</v>
      </c>
      <c r="E8820" t="s">
        <v>28759</v>
      </c>
      <c r="F8820" t="s">
        <v>13559</v>
      </c>
      <c r="G8820" t="s">
        <v>479</v>
      </c>
      <c r="H8820" t="s">
        <v>1509</v>
      </c>
      <c r="I8820" s="2">
        <v>79.900000000000006</v>
      </c>
      <c r="J8820" s="5"/>
      <c r="L8820" s="5"/>
      <c r="M8820" s="2">
        <f t="shared" si="137"/>
        <v>-145607.65999999683</v>
      </c>
      <c r="P8820"/>
    </row>
    <row r="8821" spans="1:16" hidden="1">
      <c r="A8821" t="s">
        <v>28766</v>
      </c>
      <c r="B8821" s="1">
        <v>42178</v>
      </c>
      <c r="C8821" t="s">
        <v>674</v>
      </c>
      <c r="D8821">
        <v>2</v>
      </c>
      <c r="E8821" t="s">
        <v>28781</v>
      </c>
      <c r="F8821" t="s">
        <v>13559</v>
      </c>
      <c r="G8821" t="s">
        <v>479</v>
      </c>
      <c r="H8821" t="s">
        <v>678</v>
      </c>
      <c r="J8821" s="5"/>
      <c r="K8821" s="2">
        <v>546.04999999999995</v>
      </c>
      <c r="L8821" s="5"/>
      <c r="M8821" s="2">
        <f t="shared" si="137"/>
        <v>-146153.70999999682</v>
      </c>
      <c r="P8821"/>
    </row>
    <row r="8822" spans="1:16" hidden="1">
      <c r="A8822" t="s">
        <v>28766</v>
      </c>
      <c r="B8822" s="1">
        <v>42178</v>
      </c>
      <c r="C8822" t="s">
        <v>674</v>
      </c>
      <c r="D8822">
        <v>2</v>
      </c>
      <c r="E8822" t="s">
        <v>28781</v>
      </c>
      <c r="F8822" t="s">
        <v>13559</v>
      </c>
      <c r="G8822" t="s">
        <v>479</v>
      </c>
      <c r="H8822" t="s">
        <v>678</v>
      </c>
      <c r="I8822" s="2">
        <v>546.04999999999995</v>
      </c>
      <c r="J8822" s="5"/>
      <c r="L8822" s="5"/>
      <c r="M8822" s="2">
        <f t="shared" si="137"/>
        <v>-145607.65999999683</v>
      </c>
      <c r="P8822"/>
    </row>
    <row r="8823" spans="1:16" hidden="1">
      <c r="A8823" t="s">
        <v>28785</v>
      </c>
      <c r="B8823" s="1">
        <v>42178</v>
      </c>
      <c r="C8823" t="s">
        <v>1802</v>
      </c>
      <c r="D8823">
        <v>2</v>
      </c>
      <c r="E8823" t="s">
        <v>28798</v>
      </c>
      <c r="F8823" t="s">
        <v>13559</v>
      </c>
      <c r="G8823" t="s">
        <v>479</v>
      </c>
      <c r="H8823" t="s">
        <v>4709</v>
      </c>
      <c r="J8823" s="5"/>
      <c r="K8823" s="2">
        <v>1603.34</v>
      </c>
      <c r="L8823" s="5"/>
      <c r="M8823" s="2">
        <f t="shared" si="137"/>
        <v>-147210.99999999683</v>
      </c>
      <c r="P8823"/>
    </row>
    <row r="8824" spans="1:16" hidden="1">
      <c r="A8824" t="s">
        <v>28785</v>
      </c>
      <c r="B8824" s="1">
        <v>42178</v>
      </c>
      <c r="C8824" t="s">
        <v>1802</v>
      </c>
      <c r="D8824">
        <v>2</v>
      </c>
      <c r="E8824" t="s">
        <v>28798</v>
      </c>
      <c r="F8824" t="s">
        <v>13559</v>
      </c>
      <c r="G8824" t="s">
        <v>479</v>
      </c>
      <c r="H8824" t="s">
        <v>4709</v>
      </c>
      <c r="I8824" s="2">
        <v>1603.34</v>
      </c>
      <c r="J8824" s="5"/>
      <c r="L8824" s="5"/>
      <c r="M8824" s="2">
        <f t="shared" si="137"/>
        <v>-145607.65999999683</v>
      </c>
      <c r="P8824"/>
    </row>
    <row r="8825" spans="1:16" hidden="1">
      <c r="A8825" t="s">
        <v>28803</v>
      </c>
      <c r="B8825" s="1">
        <v>42178</v>
      </c>
      <c r="C8825" t="s">
        <v>6</v>
      </c>
      <c r="D8825">
        <v>1</v>
      </c>
      <c r="E8825" t="s">
        <v>28427</v>
      </c>
      <c r="F8825" t="s">
        <v>13610</v>
      </c>
      <c r="G8825" t="s">
        <v>20</v>
      </c>
      <c r="H8825" t="s">
        <v>17036</v>
      </c>
      <c r="J8825" s="5"/>
      <c r="K8825" s="2">
        <v>2598</v>
      </c>
      <c r="L8825" s="5"/>
      <c r="M8825" s="2">
        <f t="shared" si="137"/>
        <v>-148205.65999999683</v>
      </c>
      <c r="P8825"/>
    </row>
    <row r="8826" spans="1:16" hidden="1">
      <c r="A8826" t="s">
        <v>28823</v>
      </c>
      <c r="B8826" s="1">
        <v>42178</v>
      </c>
      <c r="C8826" t="s">
        <v>28840</v>
      </c>
      <c r="D8826">
        <v>2</v>
      </c>
      <c r="E8826" t="s">
        <v>28841</v>
      </c>
      <c r="F8826" t="s">
        <v>7054</v>
      </c>
      <c r="G8826" t="s">
        <v>20</v>
      </c>
      <c r="H8826" t="s">
        <v>972</v>
      </c>
      <c r="J8826" s="5"/>
      <c r="K8826" s="2">
        <v>400</v>
      </c>
      <c r="L8826" s="5"/>
      <c r="M8826" s="2">
        <f t="shared" si="137"/>
        <v>-148605.65999999683</v>
      </c>
      <c r="P8826"/>
    </row>
    <row r="8827" spans="1:16" hidden="1">
      <c r="A8827" t="s">
        <v>28823</v>
      </c>
      <c r="B8827" s="1">
        <v>42178</v>
      </c>
      <c r="C8827" t="s">
        <v>28840</v>
      </c>
      <c r="D8827">
        <v>2</v>
      </c>
      <c r="E8827" t="s">
        <v>28841</v>
      </c>
      <c r="F8827" t="s">
        <v>7054</v>
      </c>
      <c r="G8827" t="s">
        <v>20</v>
      </c>
      <c r="H8827" t="s">
        <v>972</v>
      </c>
      <c r="I8827" s="2">
        <v>3030</v>
      </c>
      <c r="J8827" s="5"/>
      <c r="L8827" s="5"/>
      <c r="M8827" s="2">
        <f t="shared" si="137"/>
        <v>-145575.65999999683</v>
      </c>
      <c r="P8827"/>
    </row>
    <row r="8828" spans="1:16" hidden="1">
      <c r="A8828" t="s">
        <v>28847</v>
      </c>
      <c r="B8828" s="1">
        <v>42178</v>
      </c>
      <c r="C8828" t="s">
        <v>1802</v>
      </c>
      <c r="D8828">
        <v>2</v>
      </c>
      <c r="E8828" t="s">
        <v>28862</v>
      </c>
      <c r="F8828" t="s">
        <v>13559</v>
      </c>
      <c r="G8828" t="s">
        <v>479</v>
      </c>
      <c r="H8828" t="s">
        <v>3058</v>
      </c>
      <c r="I8828" s="2">
        <v>399.28</v>
      </c>
      <c r="J8828" s="5"/>
      <c r="L8828" s="5"/>
      <c r="M8828" s="2">
        <f t="shared" si="137"/>
        <v>-145176.37999999683</v>
      </c>
      <c r="P8828"/>
    </row>
    <row r="8829" spans="1:16" hidden="1">
      <c r="A8829" t="s">
        <v>28868</v>
      </c>
      <c r="B8829" s="1">
        <v>42178</v>
      </c>
      <c r="C8829" t="s">
        <v>28885</v>
      </c>
      <c r="D8829">
        <v>2</v>
      </c>
      <c r="E8829" t="s">
        <v>28886</v>
      </c>
      <c r="F8829" t="s">
        <v>7054</v>
      </c>
      <c r="G8829" t="s">
        <v>4</v>
      </c>
      <c r="H8829" t="s">
        <v>6510</v>
      </c>
      <c r="J8829" s="5"/>
      <c r="K8829" s="2">
        <v>1666.64</v>
      </c>
      <c r="L8829" s="5"/>
      <c r="M8829" s="2">
        <f t="shared" si="137"/>
        <v>-146843.01999999685</v>
      </c>
      <c r="P8829"/>
    </row>
    <row r="8830" spans="1:16" hidden="1">
      <c r="A8830" t="s">
        <v>28868</v>
      </c>
      <c r="B8830" s="1">
        <v>42178</v>
      </c>
      <c r="C8830" t="s">
        <v>28885</v>
      </c>
      <c r="D8830">
        <v>2</v>
      </c>
      <c r="E8830" t="s">
        <v>28886</v>
      </c>
      <c r="F8830" t="s">
        <v>7054</v>
      </c>
      <c r="G8830" t="s">
        <v>4</v>
      </c>
      <c r="H8830" t="s">
        <v>6510</v>
      </c>
      <c r="I8830" s="2">
        <v>1666.63</v>
      </c>
      <c r="J8830" s="5"/>
      <c r="L8830" s="5"/>
      <c r="M8830" s="2">
        <f t="shared" si="137"/>
        <v>-145176.38999999684</v>
      </c>
      <c r="P8830"/>
    </row>
    <row r="8831" spans="1:16" hidden="1">
      <c r="A8831" t="s">
        <v>28895</v>
      </c>
      <c r="B8831" s="1">
        <v>42178</v>
      </c>
      <c r="C8831" t="s">
        <v>1802</v>
      </c>
      <c r="D8831">
        <v>2</v>
      </c>
      <c r="E8831" t="s">
        <v>28913</v>
      </c>
      <c r="F8831" t="s">
        <v>13559</v>
      </c>
      <c r="G8831" t="s">
        <v>479</v>
      </c>
      <c r="H8831" t="s">
        <v>7127</v>
      </c>
      <c r="J8831" s="5"/>
      <c r="K8831" s="2">
        <v>1000</v>
      </c>
      <c r="L8831" s="5"/>
      <c r="M8831" s="2">
        <f t="shared" si="137"/>
        <v>-146176.38999999684</v>
      </c>
      <c r="P8831"/>
    </row>
    <row r="8832" spans="1:16" hidden="1">
      <c r="A8832" t="s">
        <v>28895</v>
      </c>
      <c r="B8832" s="1">
        <v>42178</v>
      </c>
      <c r="C8832" t="s">
        <v>1802</v>
      </c>
      <c r="D8832">
        <v>2</v>
      </c>
      <c r="E8832" t="s">
        <v>28913</v>
      </c>
      <c r="F8832" t="s">
        <v>13559</v>
      </c>
      <c r="G8832" t="s">
        <v>479</v>
      </c>
      <c r="H8832" t="s">
        <v>7127</v>
      </c>
      <c r="I8832" s="2">
        <v>1840.97</v>
      </c>
      <c r="J8832" s="5"/>
      <c r="L8832" s="5"/>
      <c r="M8832" s="2">
        <f t="shared" si="137"/>
        <v>-144335.41999999684</v>
      </c>
      <c r="P8832"/>
    </row>
    <row r="8833" spans="1:16" hidden="1">
      <c r="A8833" t="s">
        <v>28917</v>
      </c>
      <c r="B8833" s="1">
        <v>42178</v>
      </c>
      <c r="C8833" t="s">
        <v>28928</v>
      </c>
      <c r="D8833">
        <v>1</v>
      </c>
      <c r="E8833" t="s">
        <v>28929</v>
      </c>
      <c r="F8833" t="s">
        <v>13565</v>
      </c>
      <c r="G8833" t="s">
        <v>4</v>
      </c>
      <c r="H8833" t="s">
        <v>9794</v>
      </c>
      <c r="I8833" s="2">
        <v>10000</v>
      </c>
      <c r="J8833" s="5"/>
      <c r="L8833" s="5"/>
      <c r="M8833" s="2">
        <f t="shared" si="137"/>
        <v>-134335.41999999684</v>
      </c>
      <c r="P8833"/>
    </row>
    <row r="8834" spans="1:16" hidden="1">
      <c r="A8834" t="s">
        <v>28936</v>
      </c>
      <c r="B8834" s="1">
        <v>42178</v>
      </c>
      <c r="C8834" t="s">
        <v>28948</v>
      </c>
      <c r="D8834">
        <v>2</v>
      </c>
      <c r="E8834" t="s">
        <v>28949</v>
      </c>
      <c r="F8834" t="s">
        <v>7054</v>
      </c>
      <c r="G8834" t="s">
        <v>4</v>
      </c>
      <c r="H8834" t="s">
        <v>4307</v>
      </c>
      <c r="I8834" s="2">
        <v>1025</v>
      </c>
      <c r="J8834" s="5"/>
      <c r="L8834" s="5"/>
      <c r="M8834" s="2">
        <f t="shared" si="137"/>
        <v>-133310.41999999684</v>
      </c>
      <c r="P8834"/>
    </row>
    <row r="8835" spans="1:16" hidden="1">
      <c r="A8835" t="s">
        <v>28957</v>
      </c>
      <c r="B8835" s="1">
        <v>42178</v>
      </c>
      <c r="C8835" t="s">
        <v>28971</v>
      </c>
      <c r="D8835">
        <v>2</v>
      </c>
      <c r="E8835" t="s">
        <v>28972</v>
      </c>
      <c r="F8835" t="s">
        <v>7054</v>
      </c>
      <c r="G8835" t="s">
        <v>4</v>
      </c>
      <c r="H8835" t="s">
        <v>28973</v>
      </c>
      <c r="I8835" s="2">
        <v>1025</v>
      </c>
      <c r="J8835" s="5"/>
      <c r="L8835" s="5"/>
      <c r="M8835" s="2">
        <f t="shared" si="137"/>
        <v>-132285.41999999684</v>
      </c>
      <c r="P8835"/>
    </row>
    <row r="8836" spans="1:16" hidden="1">
      <c r="A8836" t="s">
        <v>28983</v>
      </c>
      <c r="B8836" s="1">
        <v>42178</v>
      </c>
      <c r="C8836" t="s">
        <v>28995</v>
      </c>
      <c r="D8836">
        <v>2</v>
      </c>
      <c r="E8836" t="s">
        <v>28996</v>
      </c>
      <c r="F8836" t="s">
        <v>7054</v>
      </c>
      <c r="G8836" t="s">
        <v>4</v>
      </c>
      <c r="H8836" t="s">
        <v>26753</v>
      </c>
      <c r="I8836" s="2">
        <v>1025</v>
      </c>
      <c r="J8836" s="5"/>
      <c r="L8836" s="5"/>
      <c r="M8836" s="2">
        <f t="shared" si="137"/>
        <v>-131260.41999999684</v>
      </c>
      <c r="P8836"/>
    </row>
    <row r="8837" spans="1:16" hidden="1">
      <c r="A8837" t="s">
        <v>29004</v>
      </c>
      <c r="B8837" s="1">
        <v>42178</v>
      </c>
      <c r="C8837" t="s">
        <v>29017</v>
      </c>
      <c r="D8837">
        <v>2</v>
      </c>
      <c r="E8837" t="s">
        <v>29018</v>
      </c>
      <c r="F8837" t="s">
        <v>7054</v>
      </c>
      <c r="G8837" t="s">
        <v>4</v>
      </c>
      <c r="H8837" t="s">
        <v>13429</v>
      </c>
      <c r="I8837" s="2">
        <v>3030</v>
      </c>
      <c r="J8837" s="5"/>
      <c r="L8837" s="5"/>
      <c r="M8837" s="2">
        <f t="shared" si="137"/>
        <v>-128230.41999999684</v>
      </c>
      <c r="P8837"/>
    </row>
    <row r="8838" spans="1:16" hidden="1">
      <c r="A8838" t="s">
        <v>29024</v>
      </c>
      <c r="B8838" s="1">
        <v>42178</v>
      </c>
      <c r="C8838" t="s">
        <v>29036</v>
      </c>
      <c r="D8838">
        <v>2</v>
      </c>
      <c r="E8838" t="s">
        <v>29037</v>
      </c>
      <c r="F8838" t="s">
        <v>7054</v>
      </c>
      <c r="G8838" t="s">
        <v>4</v>
      </c>
      <c r="H8838" t="s">
        <v>27231</v>
      </c>
      <c r="I8838" s="2">
        <v>1025</v>
      </c>
      <c r="J8838" s="5"/>
      <c r="L8838" s="5"/>
      <c r="M8838" s="2">
        <f t="shared" si="137"/>
        <v>-127205.41999999684</v>
      </c>
      <c r="P8838"/>
    </row>
    <row r="8839" spans="1:16" hidden="1">
      <c r="A8839" t="s">
        <v>29045</v>
      </c>
      <c r="B8839" s="1">
        <v>42178</v>
      </c>
      <c r="C8839" t="s">
        <v>29059</v>
      </c>
      <c r="D8839">
        <v>2</v>
      </c>
      <c r="E8839" t="s">
        <v>29060</v>
      </c>
      <c r="F8839" t="s">
        <v>7054</v>
      </c>
      <c r="G8839" t="s">
        <v>4</v>
      </c>
      <c r="H8839" t="s">
        <v>9213</v>
      </c>
      <c r="I8839" s="2">
        <v>1025</v>
      </c>
      <c r="J8839" s="5"/>
      <c r="L8839" s="5"/>
      <c r="M8839" s="2">
        <f t="shared" si="137"/>
        <v>-126180.41999999684</v>
      </c>
      <c r="P8839"/>
    </row>
    <row r="8840" spans="1:16" hidden="1">
      <c r="A8840" t="s">
        <v>29068</v>
      </c>
      <c r="B8840" s="1">
        <v>42178</v>
      </c>
      <c r="C8840" t="s">
        <v>29082</v>
      </c>
      <c r="D8840">
        <v>1</v>
      </c>
      <c r="E8840" t="s">
        <v>29083</v>
      </c>
      <c r="F8840" t="s">
        <v>13561</v>
      </c>
      <c r="G8840" t="s">
        <v>4</v>
      </c>
      <c r="H8840" t="s">
        <v>29084</v>
      </c>
      <c r="I8840" s="2">
        <v>5000</v>
      </c>
      <c r="J8840" s="5"/>
      <c r="L8840" s="5"/>
      <c r="M8840" s="2">
        <f t="shared" si="137"/>
        <v>-121180.41999999684</v>
      </c>
      <c r="P8840"/>
    </row>
    <row r="8841" spans="1:16" hidden="1">
      <c r="A8841" t="s">
        <v>29092</v>
      </c>
      <c r="B8841" s="1">
        <v>42178</v>
      </c>
      <c r="C8841" t="s">
        <v>29105</v>
      </c>
      <c r="D8841">
        <v>2</v>
      </c>
      <c r="E8841" t="s">
        <v>29106</v>
      </c>
      <c r="F8841" t="s">
        <v>7054</v>
      </c>
      <c r="G8841" t="s">
        <v>4</v>
      </c>
      <c r="H8841" t="s">
        <v>2489</v>
      </c>
      <c r="I8841" s="2">
        <v>1366.65</v>
      </c>
      <c r="J8841" s="5"/>
      <c r="L8841" s="5"/>
      <c r="M8841" s="2">
        <f t="shared" ref="M8841:M8904" si="138">+M8840+I8841-K8841</f>
        <v>-119813.76999999685</v>
      </c>
      <c r="P8841"/>
    </row>
    <row r="8842" spans="1:16" hidden="1">
      <c r="A8842" t="s">
        <v>29115</v>
      </c>
      <c r="B8842" s="1">
        <v>42178</v>
      </c>
      <c r="C8842" t="s">
        <v>29128</v>
      </c>
      <c r="D8842">
        <v>2</v>
      </c>
      <c r="E8842" t="s">
        <v>29129</v>
      </c>
      <c r="F8842" t="s">
        <v>7054</v>
      </c>
      <c r="G8842" t="s">
        <v>4</v>
      </c>
      <c r="H8842" t="s">
        <v>2489</v>
      </c>
      <c r="I8842" s="2">
        <v>1366.67</v>
      </c>
      <c r="J8842" s="5"/>
      <c r="L8842" s="5"/>
      <c r="M8842" s="2">
        <f t="shared" si="138"/>
        <v>-118447.09999999685</v>
      </c>
      <c r="P8842"/>
    </row>
    <row r="8843" spans="1:16" hidden="1">
      <c r="A8843" t="s">
        <v>29137</v>
      </c>
      <c r="B8843" s="1">
        <v>42178</v>
      </c>
      <c r="C8843" t="s">
        <v>29151</v>
      </c>
      <c r="D8843">
        <v>2</v>
      </c>
      <c r="E8843" t="s">
        <v>29152</v>
      </c>
      <c r="F8843" t="s">
        <v>7054</v>
      </c>
      <c r="G8843" t="s">
        <v>4</v>
      </c>
      <c r="H8843" t="s">
        <v>2489</v>
      </c>
      <c r="I8843" s="2">
        <v>1366.67</v>
      </c>
      <c r="J8843" s="5"/>
      <c r="L8843" s="5"/>
      <c r="M8843" s="2">
        <f t="shared" si="138"/>
        <v>-117080.42999999685</v>
      </c>
      <c r="P8843"/>
    </row>
    <row r="8844" spans="1:16" hidden="1">
      <c r="A8844" t="s">
        <v>29162</v>
      </c>
      <c r="B8844" s="1">
        <v>42178</v>
      </c>
      <c r="C8844" t="s">
        <v>29178</v>
      </c>
      <c r="D8844">
        <v>2</v>
      </c>
      <c r="E8844" t="s">
        <v>29179</v>
      </c>
      <c r="F8844" t="s">
        <v>7054</v>
      </c>
      <c r="G8844" t="s">
        <v>4</v>
      </c>
      <c r="H8844" t="s">
        <v>564</v>
      </c>
      <c r="I8844" s="2">
        <v>1025</v>
      </c>
      <c r="J8844" s="5"/>
      <c r="L8844" s="5"/>
      <c r="M8844" s="2">
        <f t="shared" si="138"/>
        <v>-116055.42999999685</v>
      </c>
      <c r="P8844"/>
    </row>
    <row r="8845" spans="1:16" hidden="1">
      <c r="A8845" t="s">
        <v>29186</v>
      </c>
      <c r="B8845" s="14">
        <v>42178</v>
      </c>
      <c r="C8845" s="13" t="s">
        <v>29200</v>
      </c>
      <c r="D8845" s="13">
        <v>1</v>
      </c>
      <c r="E8845" s="13" t="s">
        <v>29201</v>
      </c>
      <c r="F8845" s="13" t="s">
        <v>13565</v>
      </c>
      <c r="G8845" s="13" t="s">
        <v>4</v>
      </c>
      <c r="H8845" s="13" t="s">
        <v>29202</v>
      </c>
      <c r="I8845" s="15">
        <v>100000</v>
      </c>
      <c r="J8845" s="16"/>
      <c r="K8845" s="15"/>
      <c r="L8845" s="16"/>
      <c r="M8845" s="15">
        <f t="shared" si="138"/>
        <v>-16055.42999999685</v>
      </c>
      <c r="P8845"/>
    </row>
    <row r="8846" spans="1:16" hidden="1">
      <c r="A8846" t="s">
        <v>29209</v>
      </c>
      <c r="B8846" s="14">
        <v>42178</v>
      </c>
      <c r="C8846" s="13" t="s">
        <v>29222</v>
      </c>
      <c r="D8846" s="13">
        <v>2</v>
      </c>
      <c r="E8846" s="13" t="s">
        <v>29223</v>
      </c>
      <c r="F8846" s="13" t="s">
        <v>7054</v>
      </c>
      <c r="G8846" s="13" t="s">
        <v>4</v>
      </c>
      <c r="H8846" s="13" t="s">
        <v>13617</v>
      </c>
      <c r="I8846" s="15">
        <v>10225.75</v>
      </c>
      <c r="J8846" s="16"/>
      <c r="K8846" s="15"/>
      <c r="L8846" s="16"/>
      <c r="M8846" s="15">
        <f t="shared" si="138"/>
        <v>-5829.6799999968498</v>
      </c>
      <c r="P8846"/>
    </row>
    <row r="8847" spans="1:16" hidden="1">
      <c r="A8847" t="s">
        <v>29229</v>
      </c>
      <c r="B8847" s="14">
        <v>42178</v>
      </c>
      <c r="C8847" s="13" t="s">
        <v>13726</v>
      </c>
      <c r="D8847" s="13">
        <v>1</v>
      </c>
      <c r="E8847" s="13" t="s">
        <v>29243</v>
      </c>
      <c r="F8847" s="13" t="s">
        <v>13565</v>
      </c>
      <c r="G8847" s="13" t="s">
        <v>4</v>
      </c>
      <c r="H8847" s="13" t="s">
        <v>29244</v>
      </c>
      <c r="I8847" s="15">
        <v>9000</v>
      </c>
      <c r="J8847" s="16"/>
      <c r="K8847" s="15"/>
      <c r="L8847" s="16"/>
      <c r="M8847" s="15">
        <f t="shared" si="138"/>
        <v>3170.3200000031502</v>
      </c>
      <c r="P8847"/>
    </row>
    <row r="8848" spans="1:16" hidden="1">
      <c r="A8848" t="s">
        <v>9397</v>
      </c>
      <c r="B8848" s="36">
        <v>42179</v>
      </c>
      <c r="C8848" s="35" t="s">
        <v>6</v>
      </c>
      <c r="D8848" s="35">
        <v>1</v>
      </c>
      <c r="E8848" s="35" t="s">
        <v>9399</v>
      </c>
      <c r="F8848" s="35" t="s">
        <v>29</v>
      </c>
      <c r="G8848" s="35" t="s">
        <v>20</v>
      </c>
      <c r="H8848" s="35" t="s">
        <v>9400</v>
      </c>
      <c r="I8848" s="11">
        <v>656.12</v>
      </c>
      <c r="J8848" s="12"/>
      <c r="K8848" s="11"/>
      <c r="L8848" s="12"/>
      <c r="M8848" s="11">
        <f t="shared" si="138"/>
        <v>3826.4400000031501</v>
      </c>
      <c r="P8848"/>
    </row>
    <row r="8849" spans="1:16" hidden="1">
      <c r="A8849" t="s">
        <v>9403</v>
      </c>
      <c r="B8849" s="1">
        <v>42179</v>
      </c>
      <c r="C8849" t="s">
        <v>43</v>
      </c>
      <c r="D8849">
        <v>1</v>
      </c>
      <c r="E8849" t="s">
        <v>9405</v>
      </c>
      <c r="F8849" t="s">
        <v>13</v>
      </c>
      <c r="G8849" t="s">
        <v>20</v>
      </c>
      <c r="H8849" t="s">
        <v>3449</v>
      </c>
      <c r="J8849" s="5"/>
      <c r="K8849" s="2">
        <v>45000</v>
      </c>
      <c r="L8849" s="5"/>
      <c r="M8849" s="2">
        <f t="shared" si="138"/>
        <v>-41173.559999996847</v>
      </c>
      <c r="P8849"/>
    </row>
    <row r="8850" spans="1:16" hidden="1">
      <c r="A8850" t="s">
        <v>9410</v>
      </c>
      <c r="B8850" s="1">
        <v>42179</v>
      </c>
      <c r="C8850" t="s">
        <v>6</v>
      </c>
      <c r="D8850">
        <v>1</v>
      </c>
      <c r="E8850" t="s">
        <v>9411</v>
      </c>
      <c r="F8850" t="s">
        <v>29</v>
      </c>
      <c r="G8850" t="s">
        <v>20</v>
      </c>
      <c r="H8850" t="s">
        <v>452</v>
      </c>
      <c r="I8850" s="2">
        <v>59.37</v>
      </c>
      <c r="J8850" s="5"/>
      <c r="L8850" s="5"/>
      <c r="M8850" s="2">
        <f t="shared" si="138"/>
        <v>-41114.189999996845</v>
      </c>
      <c r="P8850"/>
    </row>
    <row r="8851" spans="1:16" hidden="1">
      <c r="A8851" t="s">
        <v>9442</v>
      </c>
      <c r="B8851" s="1">
        <v>42179</v>
      </c>
      <c r="C8851" t="s">
        <v>9446</v>
      </c>
      <c r="D8851">
        <v>2</v>
      </c>
      <c r="E8851" t="s">
        <v>9447</v>
      </c>
      <c r="F8851" t="s">
        <v>78</v>
      </c>
      <c r="G8851" t="s">
        <v>20</v>
      </c>
      <c r="H8851" t="s">
        <v>9448</v>
      </c>
      <c r="J8851" s="5"/>
      <c r="K8851" s="2">
        <v>1025</v>
      </c>
      <c r="L8851" s="5"/>
      <c r="M8851" s="2">
        <f t="shared" si="138"/>
        <v>-42139.189999996845</v>
      </c>
      <c r="P8851"/>
    </row>
    <row r="8852" spans="1:16" hidden="1">
      <c r="A8852" t="s">
        <v>9476</v>
      </c>
      <c r="B8852" s="1">
        <v>42179</v>
      </c>
      <c r="C8852" t="s">
        <v>6</v>
      </c>
      <c r="D8852">
        <v>1</v>
      </c>
      <c r="E8852" t="s">
        <v>9477</v>
      </c>
      <c r="F8852" t="s">
        <v>29</v>
      </c>
      <c r="G8852" t="s">
        <v>20</v>
      </c>
      <c r="H8852" t="s">
        <v>307</v>
      </c>
      <c r="I8852" s="2">
        <v>5000</v>
      </c>
      <c r="J8852" s="5"/>
      <c r="L8852" s="5"/>
      <c r="M8852" s="2">
        <f t="shared" si="138"/>
        <v>-37139.189999996845</v>
      </c>
      <c r="P8852"/>
    </row>
    <row r="8853" spans="1:16" hidden="1">
      <c r="A8853" t="s">
        <v>9500</v>
      </c>
      <c r="B8853" s="1">
        <v>42179</v>
      </c>
      <c r="C8853" t="s">
        <v>6</v>
      </c>
      <c r="D8853">
        <v>1</v>
      </c>
      <c r="E8853" t="s">
        <v>9504</v>
      </c>
      <c r="F8853" t="s">
        <v>29</v>
      </c>
      <c r="G8853" t="s">
        <v>20</v>
      </c>
      <c r="H8853" t="s">
        <v>9505</v>
      </c>
      <c r="I8853" s="2">
        <v>2289</v>
      </c>
      <c r="J8853" s="5"/>
      <c r="L8853" s="5"/>
      <c r="M8853" s="2">
        <f t="shared" si="138"/>
        <v>-34850.189999996845</v>
      </c>
      <c r="P8853"/>
    </row>
    <row r="8854" spans="1:16" hidden="1">
      <c r="A8854" t="s">
        <v>9509</v>
      </c>
      <c r="B8854" s="1">
        <v>42179</v>
      </c>
      <c r="C8854" t="s">
        <v>6</v>
      </c>
      <c r="D8854">
        <v>1</v>
      </c>
      <c r="E8854" t="s">
        <v>9504</v>
      </c>
      <c r="F8854" t="s">
        <v>29</v>
      </c>
      <c r="G8854" t="s">
        <v>20</v>
      </c>
      <c r="H8854" t="s">
        <v>9510</v>
      </c>
      <c r="J8854" s="5"/>
      <c r="K8854" s="2">
        <v>2289</v>
      </c>
      <c r="L8854" s="5"/>
      <c r="M8854" s="2">
        <f t="shared" si="138"/>
        <v>-37139.189999996845</v>
      </c>
      <c r="P8854"/>
    </row>
    <row r="8855" spans="1:16" hidden="1">
      <c r="A8855" t="s">
        <v>9512</v>
      </c>
      <c r="B8855" s="1">
        <v>42179</v>
      </c>
      <c r="C8855" t="s">
        <v>6</v>
      </c>
      <c r="D8855">
        <v>1</v>
      </c>
      <c r="E8855" t="s">
        <v>9513</v>
      </c>
      <c r="F8855" t="s">
        <v>29</v>
      </c>
      <c r="G8855" t="s">
        <v>20</v>
      </c>
      <c r="H8855" t="s">
        <v>9514</v>
      </c>
      <c r="I8855" s="2">
        <v>2285</v>
      </c>
      <c r="J8855" s="5"/>
      <c r="L8855" s="5"/>
      <c r="M8855" s="2">
        <f t="shared" si="138"/>
        <v>-34854.189999996845</v>
      </c>
      <c r="P8855"/>
    </row>
    <row r="8856" spans="1:16" hidden="1">
      <c r="A8856" t="s">
        <v>9516</v>
      </c>
      <c r="B8856" s="1">
        <v>42179</v>
      </c>
      <c r="C8856" t="s">
        <v>6</v>
      </c>
      <c r="D8856">
        <v>1</v>
      </c>
      <c r="E8856" t="s">
        <v>9517</v>
      </c>
      <c r="F8856" t="s">
        <v>8</v>
      </c>
      <c r="G8856" t="s">
        <v>20</v>
      </c>
      <c r="H8856" t="s">
        <v>9518</v>
      </c>
      <c r="I8856" s="2">
        <v>1840</v>
      </c>
      <c r="J8856" s="5"/>
      <c r="L8856" s="5"/>
      <c r="M8856" s="2">
        <f t="shared" si="138"/>
        <v>-33014.189999996845</v>
      </c>
      <c r="P8856"/>
    </row>
    <row r="8857" spans="1:16" hidden="1">
      <c r="A8857" t="s">
        <v>9520</v>
      </c>
      <c r="B8857" s="1">
        <v>42179</v>
      </c>
      <c r="C8857" t="s">
        <v>6</v>
      </c>
      <c r="D8857">
        <v>1</v>
      </c>
      <c r="E8857" t="s">
        <v>9523</v>
      </c>
      <c r="F8857" t="s">
        <v>29</v>
      </c>
      <c r="G8857" t="s">
        <v>20</v>
      </c>
      <c r="H8857" t="s">
        <v>9524</v>
      </c>
      <c r="I8857" s="2">
        <v>1000</v>
      </c>
      <c r="J8857" s="5"/>
      <c r="L8857" s="5"/>
      <c r="M8857" s="2">
        <f t="shared" si="138"/>
        <v>-32014.189999996845</v>
      </c>
      <c r="P8857"/>
    </row>
    <row r="8858" spans="1:16" hidden="1">
      <c r="A8858" t="s">
        <v>9530</v>
      </c>
      <c r="B8858" s="1">
        <v>42179</v>
      </c>
      <c r="C8858" t="s">
        <v>43</v>
      </c>
      <c r="D8858">
        <v>1</v>
      </c>
      <c r="E8858" t="s">
        <v>9531</v>
      </c>
      <c r="F8858" t="s">
        <v>13</v>
      </c>
      <c r="G8858" t="s">
        <v>20</v>
      </c>
      <c r="H8858" t="s">
        <v>9505</v>
      </c>
      <c r="J8858" s="5"/>
      <c r="K8858" s="2">
        <v>2285</v>
      </c>
      <c r="L8858" s="5"/>
      <c r="M8858" s="2">
        <f t="shared" si="138"/>
        <v>-34299.189999996845</v>
      </c>
      <c r="P8858"/>
    </row>
    <row r="8859" spans="1:16" hidden="1">
      <c r="A8859" t="s">
        <v>9532</v>
      </c>
      <c r="B8859" s="1">
        <v>42179</v>
      </c>
      <c r="C8859" t="s">
        <v>43</v>
      </c>
      <c r="D8859">
        <v>1</v>
      </c>
      <c r="E8859" t="s">
        <v>9405</v>
      </c>
      <c r="F8859" t="s">
        <v>13</v>
      </c>
      <c r="G8859" t="s">
        <v>20</v>
      </c>
      <c r="H8859" t="s">
        <v>9534</v>
      </c>
      <c r="I8859" s="2">
        <v>45000</v>
      </c>
      <c r="J8859" s="5"/>
      <c r="L8859" s="5"/>
      <c r="M8859" s="2">
        <f t="shared" si="138"/>
        <v>10700.810000003155</v>
      </c>
      <c r="P8859"/>
    </row>
    <row r="8860" spans="1:16" hidden="1">
      <c r="A8860" t="s">
        <v>9536</v>
      </c>
      <c r="B8860" s="1">
        <v>42179</v>
      </c>
      <c r="C8860" t="s">
        <v>43</v>
      </c>
      <c r="D8860">
        <v>1</v>
      </c>
      <c r="E8860" t="s">
        <v>9537</v>
      </c>
      <c r="F8860" t="s">
        <v>16</v>
      </c>
      <c r="G8860" t="s">
        <v>20</v>
      </c>
      <c r="H8860" t="s">
        <v>3449</v>
      </c>
      <c r="J8860" s="5"/>
      <c r="K8860" s="2">
        <v>45000</v>
      </c>
      <c r="L8860" s="5"/>
      <c r="M8860" s="2">
        <f t="shared" si="138"/>
        <v>-34299.189999996845</v>
      </c>
      <c r="P8860"/>
    </row>
    <row r="8861" spans="1:16" hidden="1">
      <c r="A8861" t="s">
        <v>9560</v>
      </c>
      <c r="B8861" s="1">
        <v>42179</v>
      </c>
      <c r="C8861" t="s">
        <v>1</v>
      </c>
      <c r="D8861">
        <v>1</v>
      </c>
      <c r="E8861" t="s">
        <v>9561</v>
      </c>
      <c r="F8861" t="s">
        <v>228</v>
      </c>
      <c r="G8861" t="s">
        <v>20</v>
      </c>
      <c r="H8861" t="s">
        <v>9562</v>
      </c>
      <c r="J8861" s="5"/>
      <c r="K8861" s="2">
        <v>250000</v>
      </c>
      <c r="L8861" s="5"/>
      <c r="M8861" s="2">
        <f t="shared" si="138"/>
        <v>-284299.18999999686</v>
      </c>
      <c r="P8861"/>
    </row>
    <row r="8862" spans="1:16" hidden="1">
      <c r="A8862" t="s">
        <v>9566</v>
      </c>
      <c r="B8862" s="1">
        <v>42179</v>
      </c>
      <c r="C8862" t="s">
        <v>1</v>
      </c>
      <c r="D8862">
        <v>1</v>
      </c>
      <c r="E8862" t="s">
        <v>9569</v>
      </c>
      <c r="F8862" t="s">
        <v>13</v>
      </c>
      <c r="G8862" t="s">
        <v>20</v>
      </c>
      <c r="H8862" t="s">
        <v>9570</v>
      </c>
      <c r="J8862" s="5"/>
      <c r="K8862" s="2">
        <v>26300</v>
      </c>
      <c r="L8862" s="5"/>
      <c r="M8862" s="2">
        <f t="shared" si="138"/>
        <v>-310599.18999999686</v>
      </c>
      <c r="P8862"/>
    </row>
    <row r="8863" spans="1:16" hidden="1">
      <c r="A8863" t="s">
        <v>9574</v>
      </c>
      <c r="B8863" s="1">
        <v>42179</v>
      </c>
      <c r="C8863" t="s">
        <v>6</v>
      </c>
      <c r="D8863">
        <v>1</v>
      </c>
      <c r="E8863" t="s">
        <v>9576</v>
      </c>
      <c r="F8863" t="s">
        <v>29</v>
      </c>
      <c r="G8863" t="s">
        <v>20</v>
      </c>
      <c r="H8863" t="s">
        <v>9577</v>
      </c>
      <c r="I8863" s="2">
        <v>733.48</v>
      </c>
      <c r="J8863" s="5"/>
      <c r="L8863" s="5"/>
      <c r="M8863" s="2">
        <f t="shared" si="138"/>
        <v>-309865.70999999688</v>
      </c>
      <c r="P8863"/>
    </row>
    <row r="8864" spans="1:16" hidden="1">
      <c r="A8864" t="s">
        <v>9585</v>
      </c>
      <c r="B8864" s="1">
        <v>42179</v>
      </c>
      <c r="C8864" t="s">
        <v>6</v>
      </c>
      <c r="D8864">
        <v>1</v>
      </c>
      <c r="E8864" t="s">
        <v>9588</v>
      </c>
      <c r="F8864" t="s">
        <v>29</v>
      </c>
      <c r="G8864" t="s">
        <v>20</v>
      </c>
      <c r="H8864" t="s">
        <v>9589</v>
      </c>
      <c r="I8864" s="2">
        <v>100</v>
      </c>
      <c r="J8864" s="5"/>
      <c r="L8864" s="5"/>
      <c r="M8864" s="2">
        <f t="shared" si="138"/>
        <v>-309765.70999999688</v>
      </c>
      <c r="P8864"/>
    </row>
    <row r="8865" spans="1:16" hidden="1">
      <c r="A8865" t="s">
        <v>9592</v>
      </c>
      <c r="B8865" s="1">
        <v>42179</v>
      </c>
      <c r="C8865" t="s">
        <v>18</v>
      </c>
      <c r="D8865">
        <v>1</v>
      </c>
      <c r="E8865" t="s">
        <v>9596</v>
      </c>
      <c r="F8865" t="s">
        <v>13</v>
      </c>
      <c r="G8865" t="s">
        <v>20</v>
      </c>
      <c r="H8865" t="s">
        <v>18</v>
      </c>
      <c r="J8865" s="5"/>
      <c r="K8865" s="2">
        <v>207000</v>
      </c>
      <c r="L8865" s="5"/>
      <c r="M8865" s="2">
        <f t="shared" si="138"/>
        <v>-516765.70999999688</v>
      </c>
      <c r="P8865"/>
    </row>
    <row r="8866" spans="1:16" hidden="1">
      <c r="A8866" t="s">
        <v>9599</v>
      </c>
      <c r="B8866" s="1">
        <v>42179</v>
      </c>
      <c r="C8866" t="s">
        <v>18</v>
      </c>
      <c r="D8866">
        <v>1</v>
      </c>
      <c r="E8866" t="s">
        <v>9602</v>
      </c>
      <c r="F8866" t="s">
        <v>13</v>
      </c>
      <c r="G8866" t="s">
        <v>20</v>
      </c>
      <c r="H8866" t="s">
        <v>18</v>
      </c>
      <c r="J8866" s="5"/>
      <c r="K8866" s="2">
        <v>10188.780000000001</v>
      </c>
      <c r="L8866" s="5"/>
      <c r="M8866" s="2">
        <f t="shared" si="138"/>
        <v>-526954.48999999685</v>
      </c>
      <c r="P8866"/>
    </row>
    <row r="8867" spans="1:16" hidden="1">
      <c r="A8867" t="s">
        <v>9606</v>
      </c>
      <c r="B8867" s="1">
        <v>42179</v>
      </c>
      <c r="C8867" t="s">
        <v>195</v>
      </c>
      <c r="D8867">
        <v>1</v>
      </c>
      <c r="E8867" t="s">
        <v>9609</v>
      </c>
      <c r="F8867" t="s">
        <v>13</v>
      </c>
      <c r="G8867" t="s">
        <v>20</v>
      </c>
      <c r="H8867" t="s">
        <v>195</v>
      </c>
      <c r="J8867" s="5"/>
      <c r="K8867" s="2">
        <v>8030</v>
      </c>
      <c r="L8867" s="5"/>
      <c r="M8867" s="2">
        <f t="shared" si="138"/>
        <v>-534984.48999999685</v>
      </c>
      <c r="P8867"/>
    </row>
    <row r="8868" spans="1:16" hidden="1">
      <c r="A8868" t="s">
        <v>9664</v>
      </c>
      <c r="B8868" s="1">
        <v>42179</v>
      </c>
      <c r="C8868" t="s">
        <v>9669</v>
      </c>
      <c r="D8868">
        <v>1</v>
      </c>
      <c r="E8868" t="s">
        <v>9670</v>
      </c>
      <c r="F8868" t="s">
        <v>29</v>
      </c>
      <c r="G8868" t="s">
        <v>4</v>
      </c>
      <c r="H8868" t="s">
        <v>258</v>
      </c>
      <c r="I8868" s="2">
        <v>270.86</v>
      </c>
      <c r="J8868" s="5"/>
      <c r="L8868" s="5"/>
      <c r="M8868" s="2">
        <f t="shared" si="138"/>
        <v>-534713.62999999686</v>
      </c>
      <c r="P8868"/>
    </row>
    <row r="8869" spans="1:16" hidden="1">
      <c r="A8869" t="s">
        <v>9719</v>
      </c>
      <c r="B8869" s="1">
        <v>42179</v>
      </c>
      <c r="C8869" t="s">
        <v>9669</v>
      </c>
      <c r="D8869">
        <v>1</v>
      </c>
      <c r="E8869" t="s">
        <v>9722</v>
      </c>
      <c r="F8869" t="s">
        <v>29</v>
      </c>
      <c r="G8869" t="s">
        <v>4</v>
      </c>
      <c r="H8869" t="s">
        <v>6962</v>
      </c>
      <c r="I8869" s="2">
        <v>180</v>
      </c>
      <c r="J8869" s="5"/>
      <c r="L8869" s="5"/>
      <c r="M8869" s="2">
        <f t="shared" si="138"/>
        <v>-534533.62999999686</v>
      </c>
      <c r="P8869"/>
    </row>
    <row r="8870" spans="1:16" hidden="1">
      <c r="A8870" t="s">
        <v>9752</v>
      </c>
      <c r="B8870" s="1">
        <v>42179</v>
      </c>
      <c r="C8870" t="s">
        <v>9669</v>
      </c>
      <c r="D8870">
        <v>1</v>
      </c>
      <c r="E8870" t="s">
        <v>9756</v>
      </c>
      <c r="F8870" t="s">
        <v>29</v>
      </c>
      <c r="G8870" t="s">
        <v>4</v>
      </c>
      <c r="H8870" t="s">
        <v>9757</v>
      </c>
      <c r="I8870" s="2">
        <v>100</v>
      </c>
      <c r="J8870" s="5"/>
      <c r="L8870" s="5"/>
      <c r="M8870" s="2">
        <f t="shared" si="138"/>
        <v>-534433.62999999686</v>
      </c>
      <c r="P8870"/>
    </row>
    <row r="8871" spans="1:16" hidden="1">
      <c r="A8871" t="s">
        <v>9778</v>
      </c>
      <c r="B8871" s="1">
        <v>42179</v>
      </c>
      <c r="C8871" t="s">
        <v>11</v>
      </c>
      <c r="D8871">
        <v>1</v>
      </c>
      <c r="E8871" t="s">
        <v>9780</v>
      </c>
      <c r="F8871" t="s">
        <v>228</v>
      </c>
      <c r="G8871" t="s">
        <v>4</v>
      </c>
      <c r="H8871" t="s">
        <v>9781</v>
      </c>
      <c r="J8871" s="5"/>
      <c r="K8871" s="2">
        <v>109700</v>
      </c>
      <c r="L8871" s="5"/>
      <c r="M8871" s="2">
        <f t="shared" si="138"/>
        <v>-644133.62999999686</v>
      </c>
      <c r="P8871"/>
    </row>
    <row r="8872" spans="1:16" hidden="1">
      <c r="A8872" t="s">
        <v>9783</v>
      </c>
      <c r="B8872" s="1">
        <v>42179</v>
      </c>
      <c r="C8872" t="s">
        <v>43</v>
      </c>
      <c r="D8872">
        <v>1</v>
      </c>
      <c r="E8872" t="s">
        <v>9788</v>
      </c>
      <c r="F8872" t="s">
        <v>16</v>
      </c>
      <c r="G8872" t="s">
        <v>4</v>
      </c>
      <c r="H8872" t="s">
        <v>5043</v>
      </c>
      <c r="J8872" s="5"/>
      <c r="K8872" s="2">
        <v>150000</v>
      </c>
      <c r="L8872" s="5"/>
      <c r="M8872" s="2">
        <f t="shared" si="138"/>
        <v>-794133.62999999686</v>
      </c>
      <c r="P8872"/>
    </row>
    <row r="8873" spans="1:16" hidden="1">
      <c r="A8873" t="s">
        <v>9790</v>
      </c>
      <c r="B8873" s="1">
        <v>42179</v>
      </c>
      <c r="C8873" t="s">
        <v>1</v>
      </c>
      <c r="D8873">
        <v>1</v>
      </c>
      <c r="E8873" t="s">
        <v>9793</v>
      </c>
      <c r="F8873" t="s">
        <v>67</v>
      </c>
      <c r="G8873" t="s">
        <v>4</v>
      </c>
      <c r="H8873" t="s">
        <v>9794</v>
      </c>
      <c r="J8873" s="5"/>
      <c r="K8873" s="2">
        <v>39000</v>
      </c>
      <c r="L8873" s="5"/>
      <c r="M8873" s="2">
        <f t="shared" si="138"/>
        <v>-833133.62999999686</v>
      </c>
      <c r="P8873"/>
    </row>
    <row r="8874" spans="1:16" hidden="1">
      <c r="A8874" t="s">
        <v>9799</v>
      </c>
      <c r="B8874" s="1">
        <v>42179</v>
      </c>
      <c r="C8874" t="s">
        <v>6</v>
      </c>
      <c r="D8874">
        <v>1</v>
      </c>
      <c r="E8874" t="s">
        <v>9801</v>
      </c>
      <c r="F8874" t="s">
        <v>8</v>
      </c>
      <c r="G8874" t="s">
        <v>4</v>
      </c>
      <c r="H8874" t="s">
        <v>9802</v>
      </c>
      <c r="I8874" s="2">
        <v>25</v>
      </c>
      <c r="J8874" s="5"/>
      <c r="L8874" s="5"/>
      <c r="M8874" s="2">
        <f t="shared" si="138"/>
        <v>-833108.62999999686</v>
      </c>
      <c r="P8874"/>
    </row>
    <row r="8875" spans="1:16" hidden="1">
      <c r="A8875" t="s">
        <v>9807</v>
      </c>
      <c r="B8875" s="1">
        <v>42179</v>
      </c>
      <c r="C8875" t="s">
        <v>18</v>
      </c>
      <c r="D8875">
        <v>1</v>
      </c>
      <c r="E8875" t="s">
        <v>9808</v>
      </c>
      <c r="F8875" t="s">
        <v>13</v>
      </c>
      <c r="G8875" t="s">
        <v>4</v>
      </c>
      <c r="H8875" t="s">
        <v>9809</v>
      </c>
      <c r="J8875" s="5"/>
      <c r="K8875" s="2">
        <v>75000</v>
      </c>
      <c r="L8875" s="5"/>
      <c r="M8875" s="2">
        <f t="shared" si="138"/>
        <v>-908108.62999999686</v>
      </c>
      <c r="P8875"/>
    </row>
    <row r="8876" spans="1:16" hidden="1">
      <c r="A8876" t="s">
        <v>9814</v>
      </c>
      <c r="B8876" s="1">
        <v>42179</v>
      </c>
      <c r="C8876" t="s">
        <v>43</v>
      </c>
      <c r="D8876">
        <v>1</v>
      </c>
      <c r="E8876" t="s">
        <v>9818</v>
      </c>
      <c r="F8876" t="s">
        <v>13</v>
      </c>
      <c r="G8876" t="s">
        <v>4</v>
      </c>
      <c r="H8876" t="s">
        <v>4157</v>
      </c>
      <c r="J8876" s="5"/>
      <c r="K8876" s="2">
        <v>1840</v>
      </c>
      <c r="L8876" s="5"/>
      <c r="M8876" s="2">
        <f t="shared" si="138"/>
        <v>-909948.62999999686</v>
      </c>
      <c r="P8876"/>
    </row>
    <row r="8877" spans="1:16" hidden="1">
      <c r="A8877" t="s">
        <v>9825</v>
      </c>
      <c r="B8877" s="1">
        <v>42179</v>
      </c>
      <c r="C8877" t="s">
        <v>11</v>
      </c>
      <c r="D8877">
        <v>1</v>
      </c>
      <c r="E8877" t="s">
        <v>9829</v>
      </c>
      <c r="F8877" t="s">
        <v>13</v>
      </c>
      <c r="G8877" t="s">
        <v>4</v>
      </c>
      <c r="H8877" t="s">
        <v>9830</v>
      </c>
      <c r="J8877" s="5"/>
      <c r="K8877" s="2">
        <v>3430</v>
      </c>
      <c r="L8877" s="5"/>
      <c r="M8877" s="2">
        <f t="shared" si="138"/>
        <v>-913378.62999999686</v>
      </c>
      <c r="P8877"/>
    </row>
    <row r="8878" spans="1:16" hidden="1">
      <c r="A8878" t="s">
        <v>9837</v>
      </c>
      <c r="B8878" s="1">
        <v>42179</v>
      </c>
      <c r="C8878" t="s">
        <v>195</v>
      </c>
      <c r="D8878">
        <v>1</v>
      </c>
      <c r="E8878" t="s">
        <v>9840</v>
      </c>
      <c r="F8878" t="s">
        <v>13</v>
      </c>
      <c r="G8878" t="s">
        <v>4</v>
      </c>
      <c r="H8878" t="s">
        <v>195</v>
      </c>
      <c r="J8878" s="5"/>
      <c r="K8878" s="2">
        <v>17982.11</v>
      </c>
      <c r="L8878" s="5"/>
      <c r="M8878" s="2">
        <f t="shared" si="138"/>
        <v>-931360.73999999685</v>
      </c>
      <c r="P8878"/>
    </row>
    <row r="8879" spans="1:16" hidden="1">
      <c r="A8879" t="s">
        <v>9847</v>
      </c>
      <c r="B8879" s="1">
        <v>42179</v>
      </c>
      <c r="C8879" t="s">
        <v>9851</v>
      </c>
      <c r="D8879">
        <v>1</v>
      </c>
      <c r="E8879" t="s">
        <v>9852</v>
      </c>
      <c r="F8879" t="s">
        <v>16</v>
      </c>
      <c r="G8879" t="s">
        <v>4</v>
      </c>
      <c r="H8879" t="s">
        <v>9851</v>
      </c>
      <c r="J8879" s="5"/>
      <c r="K8879" s="2">
        <v>1840</v>
      </c>
      <c r="L8879" s="5"/>
      <c r="M8879" s="2">
        <f t="shared" si="138"/>
        <v>-933200.73999999685</v>
      </c>
      <c r="P8879"/>
    </row>
    <row r="8880" spans="1:16" hidden="1">
      <c r="A8880" t="s">
        <v>9858</v>
      </c>
      <c r="B8880" s="1">
        <v>42179</v>
      </c>
      <c r="C8880" t="s">
        <v>9860</v>
      </c>
      <c r="D8880">
        <v>2</v>
      </c>
      <c r="E8880" t="s">
        <v>9861</v>
      </c>
      <c r="F8880" t="s">
        <v>78</v>
      </c>
      <c r="G8880" t="s">
        <v>4</v>
      </c>
      <c r="H8880" t="s">
        <v>9862</v>
      </c>
      <c r="J8880" s="5"/>
      <c r="K8880" s="2">
        <v>1365.12</v>
      </c>
      <c r="L8880" s="5"/>
      <c r="M8880" s="2">
        <f t="shared" si="138"/>
        <v>-934565.85999999684</v>
      </c>
      <c r="P8880"/>
    </row>
    <row r="8881" spans="1:16" hidden="1">
      <c r="A8881" t="s">
        <v>9868</v>
      </c>
      <c r="B8881" s="1">
        <v>42179</v>
      </c>
      <c r="C8881" t="s">
        <v>9860</v>
      </c>
      <c r="D8881">
        <v>2</v>
      </c>
      <c r="E8881" t="s">
        <v>9869</v>
      </c>
      <c r="F8881" t="s">
        <v>78</v>
      </c>
      <c r="G8881" t="s">
        <v>4</v>
      </c>
      <c r="H8881" t="s">
        <v>9862</v>
      </c>
      <c r="J8881" s="5"/>
      <c r="K8881" s="2">
        <v>1365.12</v>
      </c>
      <c r="L8881" s="5"/>
      <c r="M8881" s="2">
        <f t="shared" si="138"/>
        <v>-935930.97999999684</v>
      </c>
      <c r="P8881"/>
    </row>
    <row r="8882" spans="1:16" hidden="1">
      <c r="A8882" t="s">
        <v>9872</v>
      </c>
      <c r="B8882" s="1">
        <v>42179</v>
      </c>
      <c r="C8882" t="s">
        <v>18</v>
      </c>
      <c r="D8882">
        <v>1</v>
      </c>
      <c r="E8882" t="s">
        <v>9873</v>
      </c>
      <c r="F8882" t="s">
        <v>13</v>
      </c>
      <c r="G8882" t="s">
        <v>4</v>
      </c>
      <c r="H8882" t="s">
        <v>18</v>
      </c>
      <c r="J8882" s="5"/>
      <c r="K8882" s="2">
        <v>7473.29</v>
      </c>
      <c r="L8882" s="5"/>
      <c r="M8882" s="2">
        <f t="shared" si="138"/>
        <v>-943404.26999999688</v>
      </c>
      <c r="P8882"/>
    </row>
    <row r="8883" spans="1:16" hidden="1">
      <c r="A8883" t="s">
        <v>29251</v>
      </c>
      <c r="B8883" s="1">
        <v>42179</v>
      </c>
      <c r="C8883" t="s">
        <v>1802</v>
      </c>
      <c r="D8883">
        <v>2</v>
      </c>
      <c r="E8883" t="s">
        <v>29267</v>
      </c>
      <c r="F8883" t="s">
        <v>13559</v>
      </c>
      <c r="G8883" t="s">
        <v>479</v>
      </c>
      <c r="H8883" t="s">
        <v>16144</v>
      </c>
      <c r="I8883" s="2">
        <v>559.71</v>
      </c>
      <c r="J8883" s="5"/>
      <c r="L8883" s="5"/>
      <c r="M8883" s="2">
        <f t="shared" si="138"/>
        <v>-942844.55999999691</v>
      </c>
      <c r="P8883"/>
    </row>
    <row r="8884" spans="1:16" hidden="1">
      <c r="A8884" t="s">
        <v>29271</v>
      </c>
      <c r="B8884" s="1">
        <v>42179</v>
      </c>
      <c r="C8884" t="s">
        <v>27807</v>
      </c>
      <c r="D8884">
        <v>1</v>
      </c>
      <c r="E8884" t="s">
        <v>29287</v>
      </c>
      <c r="F8884" t="s">
        <v>13565</v>
      </c>
      <c r="G8884" t="s">
        <v>20</v>
      </c>
      <c r="H8884" t="s">
        <v>3449</v>
      </c>
      <c r="I8884" s="2">
        <v>45000</v>
      </c>
      <c r="J8884" s="5"/>
      <c r="L8884" s="5"/>
      <c r="M8884" s="2">
        <f t="shared" si="138"/>
        <v>-897844.55999999691</v>
      </c>
      <c r="P8884"/>
    </row>
    <row r="8885" spans="1:16" hidden="1">
      <c r="A8885" t="s">
        <v>29292</v>
      </c>
      <c r="B8885" s="1">
        <v>42179</v>
      </c>
      <c r="C8885" t="s">
        <v>1802</v>
      </c>
      <c r="D8885">
        <v>2</v>
      </c>
      <c r="E8885" t="s">
        <v>29308</v>
      </c>
      <c r="F8885" t="s">
        <v>13559</v>
      </c>
      <c r="G8885" t="s">
        <v>479</v>
      </c>
      <c r="H8885" t="s">
        <v>6526</v>
      </c>
      <c r="J8885" s="5"/>
      <c r="K8885" s="2">
        <v>481.14</v>
      </c>
      <c r="L8885" s="5"/>
      <c r="M8885" s="2">
        <f t="shared" si="138"/>
        <v>-898325.69999999693</v>
      </c>
      <c r="P8885"/>
    </row>
    <row r="8886" spans="1:16" hidden="1">
      <c r="A8886" t="s">
        <v>29292</v>
      </c>
      <c r="B8886" s="1">
        <v>42179</v>
      </c>
      <c r="C8886" t="s">
        <v>1802</v>
      </c>
      <c r="D8886">
        <v>2</v>
      </c>
      <c r="E8886" t="s">
        <v>29308</v>
      </c>
      <c r="F8886" t="s">
        <v>13559</v>
      </c>
      <c r="G8886" t="s">
        <v>479</v>
      </c>
      <c r="H8886" t="s">
        <v>6526</v>
      </c>
      <c r="I8886" s="2">
        <v>481.14</v>
      </c>
      <c r="J8886" s="5"/>
      <c r="L8886" s="5"/>
      <c r="M8886" s="2">
        <f t="shared" si="138"/>
        <v>-897844.55999999691</v>
      </c>
      <c r="P8886"/>
    </row>
    <row r="8887" spans="1:16" hidden="1">
      <c r="A8887" t="s">
        <v>29312</v>
      </c>
      <c r="B8887" s="1">
        <v>42179</v>
      </c>
      <c r="C8887" t="s">
        <v>9446</v>
      </c>
      <c r="D8887">
        <v>2</v>
      </c>
      <c r="E8887" t="s">
        <v>29331</v>
      </c>
      <c r="F8887" t="s">
        <v>7054</v>
      </c>
      <c r="G8887" t="s">
        <v>20</v>
      </c>
      <c r="H8887" t="s">
        <v>12048</v>
      </c>
      <c r="I8887" s="2">
        <v>1025</v>
      </c>
      <c r="J8887" s="5"/>
      <c r="L8887" s="5"/>
      <c r="M8887" s="2">
        <f t="shared" si="138"/>
        <v>-896819.55999999691</v>
      </c>
      <c r="P8887"/>
    </row>
    <row r="8888" spans="1:16" hidden="1">
      <c r="A8888" t="s">
        <v>29335</v>
      </c>
      <c r="B8888" s="1">
        <v>42179</v>
      </c>
      <c r="C8888" t="s">
        <v>674</v>
      </c>
      <c r="D8888">
        <v>2</v>
      </c>
      <c r="E8888" t="s">
        <v>29351</v>
      </c>
      <c r="F8888" t="s">
        <v>13559</v>
      </c>
      <c r="G8888" t="s">
        <v>479</v>
      </c>
      <c r="H8888" t="s">
        <v>7380</v>
      </c>
      <c r="J8888" s="5"/>
      <c r="K8888" s="2">
        <v>1189.7</v>
      </c>
      <c r="L8888" s="5"/>
      <c r="M8888" s="2">
        <f t="shared" si="138"/>
        <v>-898009.25999999687</v>
      </c>
      <c r="P8888"/>
    </row>
    <row r="8889" spans="1:16" hidden="1">
      <c r="A8889" t="s">
        <v>29335</v>
      </c>
      <c r="B8889" s="1">
        <v>42179</v>
      </c>
      <c r="C8889" t="s">
        <v>674</v>
      </c>
      <c r="D8889">
        <v>2</v>
      </c>
      <c r="E8889" t="s">
        <v>29351</v>
      </c>
      <c r="F8889" t="s">
        <v>13559</v>
      </c>
      <c r="G8889" t="s">
        <v>479</v>
      </c>
      <c r="H8889" t="s">
        <v>7380</v>
      </c>
      <c r="I8889" s="2">
        <v>1189.7</v>
      </c>
      <c r="J8889" s="5"/>
      <c r="L8889" s="5"/>
      <c r="M8889" s="2">
        <f t="shared" si="138"/>
        <v>-896819.55999999691</v>
      </c>
      <c r="P8889"/>
    </row>
    <row r="8890" spans="1:16" hidden="1">
      <c r="A8890" t="s">
        <v>29356</v>
      </c>
      <c r="B8890" s="1">
        <v>42179</v>
      </c>
      <c r="C8890" t="s">
        <v>29373</v>
      </c>
      <c r="D8890">
        <v>2</v>
      </c>
      <c r="E8890" t="s">
        <v>29374</v>
      </c>
      <c r="F8890" t="s">
        <v>7054</v>
      </c>
      <c r="G8890" t="s">
        <v>20</v>
      </c>
      <c r="H8890" t="s">
        <v>6526</v>
      </c>
      <c r="I8890" s="2">
        <v>1225.0999999999999</v>
      </c>
      <c r="J8890" s="5"/>
      <c r="L8890" s="5"/>
      <c r="M8890" s="2">
        <f t="shared" si="138"/>
        <v>-895594.45999999694</v>
      </c>
      <c r="P8890"/>
    </row>
    <row r="8891" spans="1:16" hidden="1">
      <c r="A8891" t="s">
        <v>29378</v>
      </c>
      <c r="B8891" s="1">
        <v>42179</v>
      </c>
      <c r="C8891" t="s">
        <v>1802</v>
      </c>
      <c r="D8891">
        <v>2</v>
      </c>
      <c r="E8891" t="s">
        <v>29395</v>
      </c>
      <c r="F8891" t="s">
        <v>13559</v>
      </c>
      <c r="G8891" t="s">
        <v>479</v>
      </c>
      <c r="H8891" t="s">
        <v>2170</v>
      </c>
      <c r="J8891" s="5"/>
      <c r="K8891" s="2">
        <v>2281.79</v>
      </c>
      <c r="L8891" s="5"/>
      <c r="M8891" s="2">
        <f t="shared" si="138"/>
        <v>-897876.24999999697</v>
      </c>
      <c r="P8891"/>
    </row>
    <row r="8892" spans="1:16" hidden="1">
      <c r="A8892" t="s">
        <v>29378</v>
      </c>
      <c r="B8892" s="1">
        <v>42179</v>
      </c>
      <c r="C8892" t="s">
        <v>1802</v>
      </c>
      <c r="D8892">
        <v>2</v>
      </c>
      <c r="E8892" t="s">
        <v>29395</v>
      </c>
      <c r="F8892" t="s">
        <v>13559</v>
      </c>
      <c r="G8892" t="s">
        <v>479</v>
      </c>
      <c r="H8892" t="s">
        <v>2170</v>
      </c>
      <c r="I8892" s="2">
        <v>2281.79</v>
      </c>
      <c r="J8892" s="5"/>
      <c r="L8892" s="5"/>
      <c r="M8892" s="2">
        <f t="shared" si="138"/>
        <v>-895594.45999999694</v>
      </c>
      <c r="P8892"/>
    </row>
    <row r="8893" spans="1:16" hidden="1">
      <c r="A8893" t="s">
        <v>29402</v>
      </c>
      <c r="B8893" s="1">
        <v>42179</v>
      </c>
      <c r="C8893" t="s">
        <v>29421</v>
      </c>
      <c r="D8893">
        <v>2</v>
      </c>
      <c r="E8893" t="s">
        <v>29422</v>
      </c>
      <c r="F8893" t="s">
        <v>7054</v>
      </c>
      <c r="G8893" t="s">
        <v>20</v>
      </c>
      <c r="H8893" t="s">
        <v>29423</v>
      </c>
      <c r="I8893" s="2">
        <v>3030</v>
      </c>
      <c r="J8893" s="5"/>
      <c r="L8893" s="5"/>
      <c r="M8893" s="2">
        <f t="shared" si="138"/>
        <v>-892564.45999999694</v>
      </c>
      <c r="P8893"/>
    </row>
    <row r="8894" spans="1:16" hidden="1">
      <c r="A8894" t="s">
        <v>29429</v>
      </c>
      <c r="B8894" s="1">
        <v>42179</v>
      </c>
      <c r="C8894" t="s">
        <v>29200</v>
      </c>
      <c r="D8894">
        <v>1</v>
      </c>
      <c r="E8894" t="s">
        <v>29443</v>
      </c>
      <c r="F8894" t="s">
        <v>13565</v>
      </c>
      <c r="G8894" t="s">
        <v>20</v>
      </c>
      <c r="H8894" t="s">
        <v>29202</v>
      </c>
      <c r="I8894" s="2">
        <v>276300</v>
      </c>
      <c r="J8894" s="5"/>
      <c r="L8894" s="5"/>
      <c r="M8894" s="2">
        <f t="shared" si="138"/>
        <v>-616264.45999999694</v>
      </c>
      <c r="P8894"/>
    </row>
    <row r="8895" spans="1:16" hidden="1">
      <c r="A8895" t="s">
        <v>29449</v>
      </c>
      <c r="B8895" s="1">
        <v>42179</v>
      </c>
      <c r="C8895" t="s">
        <v>29465</v>
      </c>
      <c r="D8895">
        <v>2</v>
      </c>
      <c r="E8895" t="s">
        <v>29466</v>
      </c>
      <c r="F8895" t="s">
        <v>7054</v>
      </c>
      <c r="G8895" t="s">
        <v>20</v>
      </c>
      <c r="H8895" t="s">
        <v>17494</v>
      </c>
      <c r="I8895" s="2">
        <v>2990</v>
      </c>
      <c r="J8895" s="5"/>
      <c r="L8895" s="5"/>
      <c r="M8895" s="2">
        <f t="shared" si="138"/>
        <v>-613274.45999999694</v>
      </c>
      <c r="P8895"/>
    </row>
    <row r="8896" spans="1:16" hidden="1">
      <c r="A8896" t="s">
        <v>29472</v>
      </c>
      <c r="B8896" s="1">
        <v>42179</v>
      </c>
      <c r="C8896" t="s">
        <v>1802</v>
      </c>
      <c r="D8896">
        <v>2</v>
      </c>
      <c r="E8896" t="s">
        <v>29490</v>
      </c>
      <c r="F8896" t="s">
        <v>13559</v>
      </c>
      <c r="G8896" t="s">
        <v>479</v>
      </c>
      <c r="H8896" t="s">
        <v>8000</v>
      </c>
      <c r="J8896" s="5"/>
      <c r="K8896" s="2">
        <v>2096.94</v>
      </c>
      <c r="L8896" s="5"/>
      <c r="M8896" s="2">
        <f t="shared" si="138"/>
        <v>-615371.39999999688</v>
      </c>
      <c r="P8896"/>
    </row>
    <row r="8897" spans="1:16" hidden="1">
      <c r="A8897" t="s">
        <v>29472</v>
      </c>
      <c r="B8897" s="1">
        <v>42179</v>
      </c>
      <c r="C8897" t="s">
        <v>1802</v>
      </c>
      <c r="D8897">
        <v>2</v>
      </c>
      <c r="E8897" t="s">
        <v>29490</v>
      </c>
      <c r="F8897" t="s">
        <v>13559</v>
      </c>
      <c r="G8897" t="s">
        <v>479</v>
      </c>
      <c r="H8897" t="s">
        <v>8000</v>
      </c>
      <c r="I8897" s="2">
        <v>2096.94</v>
      </c>
      <c r="J8897" s="5"/>
      <c r="L8897" s="5"/>
      <c r="M8897" s="2">
        <f t="shared" si="138"/>
        <v>-613274.45999999694</v>
      </c>
      <c r="P8897"/>
    </row>
    <row r="8898" spans="1:16" hidden="1">
      <c r="A8898" t="s">
        <v>29495</v>
      </c>
      <c r="B8898" s="1">
        <v>42179</v>
      </c>
      <c r="C8898" t="s">
        <v>29512</v>
      </c>
      <c r="D8898">
        <v>2</v>
      </c>
      <c r="E8898" t="s">
        <v>29513</v>
      </c>
      <c r="F8898" t="s">
        <v>7054</v>
      </c>
      <c r="G8898" t="s">
        <v>20</v>
      </c>
      <c r="H8898" t="s">
        <v>29514</v>
      </c>
      <c r="I8898" s="2">
        <v>1025</v>
      </c>
      <c r="J8898" s="5"/>
      <c r="L8898" s="5"/>
      <c r="M8898" s="2">
        <f t="shared" si="138"/>
        <v>-612249.45999999694</v>
      </c>
      <c r="P8898"/>
    </row>
    <row r="8899" spans="1:16" hidden="1">
      <c r="A8899" t="s">
        <v>29521</v>
      </c>
      <c r="B8899" s="1">
        <v>42179</v>
      </c>
      <c r="C8899" t="s">
        <v>6</v>
      </c>
      <c r="D8899">
        <v>1</v>
      </c>
      <c r="E8899" t="s">
        <v>29533</v>
      </c>
      <c r="F8899" t="s">
        <v>13565</v>
      </c>
      <c r="G8899" t="s">
        <v>20</v>
      </c>
      <c r="H8899" t="s">
        <v>28008</v>
      </c>
      <c r="I8899" s="2">
        <v>207000</v>
      </c>
      <c r="J8899" s="5"/>
      <c r="L8899" s="5"/>
      <c r="M8899" s="2">
        <f t="shared" si="138"/>
        <v>-405249.45999999694</v>
      </c>
      <c r="P8899"/>
    </row>
    <row r="8900" spans="1:16" hidden="1">
      <c r="A8900" t="s">
        <v>29542</v>
      </c>
      <c r="B8900" s="1">
        <v>42179</v>
      </c>
      <c r="C8900" t="s">
        <v>6</v>
      </c>
      <c r="D8900">
        <v>1</v>
      </c>
      <c r="E8900" t="s">
        <v>29533</v>
      </c>
      <c r="F8900" t="s">
        <v>13565</v>
      </c>
      <c r="G8900" t="s">
        <v>20</v>
      </c>
      <c r="H8900" t="s">
        <v>29555</v>
      </c>
      <c r="J8900" s="5"/>
      <c r="K8900" s="2">
        <v>207000</v>
      </c>
      <c r="L8900" s="5"/>
      <c r="M8900" s="2">
        <f t="shared" si="138"/>
        <v>-612249.45999999694</v>
      </c>
      <c r="P8900"/>
    </row>
    <row r="8901" spans="1:16" hidden="1">
      <c r="A8901" t="s">
        <v>29564</v>
      </c>
      <c r="B8901" s="1">
        <v>42179</v>
      </c>
      <c r="C8901" t="s">
        <v>6</v>
      </c>
      <c r="D8901">
        <v>1</v>
      </c>
      <c r="E8901" t="s">
        <v>29575</v>
      </c>
      <c r="F8901" t="s">
        <v>13565</v>
      </c>
      <c r="G8901" t="s">
        <v>20</v>
      </c>
      <c r="H8901" t="s">
        <v>22883</v>
      </c>
      <c r="I8901" s="2">
        <v>207000</v>
      </c>
      <c r="J8901" s="5"/>
      <c r="L8901" s="5"/>
      <c r="M8901" s="2">
        <f t="shared" si="138"/>
        <v>-405249.45999999694</v>
      </c>
      <c r="P8901"/>
    </row>
    <row r="8902" spans="1:16" hidden="1">
      <c r="A8902" t="s">
        <v>29585</v>
      </c>
      <c r="B8902" s="1">
        <v>42179</v>
      </c>
      <c r="C8902" t="s">
        <v>674</v>
      </c>
      <c r="D8902">
        <v>2</v>
      </c>
      <c r="E8902" t="s">
        <v>29598</v>
      </c>
      <c r="F8902" t="s">
        <v>13559</v>
      </c>
      <c r="G8902" t="s">
        <v>479</v>
      </c>
      <c r="H8902" t="s">
        <v>7568</v>
      </c>
      <c r="J8902" s="5"/>
      <c r="K8902" s="2">
        <v>3630.36</v>
      </c>
      <c r="L8902" s="5"/>
      <c r="M8902" s="2">
        <f t="shared" si="138"/>
        <v>-408879.81999999692</v>
      </c>
      <c r="P8902"/>
    </row>
    <row r="8903" spans="1:16" hidden="1">
      <c r="A8903" t="s">
        <v>29585</v>
      </c>
      <c r="B8903" s="1">
        <v>42179</v>
      </c>
      <c r="C8903" t="s">
        <v>674</v>
      </c>
      <c r="D8903">
        <v>2</v>
      </c>
      <c r="E8903" t="s">
        <v>29598</v>
      </c>
      <c r="F8903" t="s">
        <v>13559</v>
      </c>
      <c r="G8903" t="s">
        <v>479</v>
      </c>
      <c r="H8903" t="s">
        <v>7568</v>
      </c>
      <c r="I8903" s="2">
        <v>3630.36</v>
      </c>
      <c r="J8903" s="5"/>
      <c r="L8903" s="5"/>
      <c r="M8903" s="2">
        <f t="shared" si="138"/>
        <v>-405249.45999999694</v>
      </c>
      <c r="P8903"/>
    </row>
    <row r="8904" spans="1:16" hidden="1">
      <c r="A8904" t="s">
        <v>29607</v>
      </c>
      <c r="B8904" s="1">
        <v>42179</v>
      </c>
      <c r="C8904" t="s">
        <v>29621</v>
      </c>
      <c r="D8904">
        <v>2</v>
      </c>
      <c r="E8904" t="s">
        <v>29622</v>
      </c>
      <c r="F8904" t="s">
        <v>7054</v>
      </c>
      <c r="G8904" t="s">
        <v>4</v>
      </c>
      <c r="H8904" t="s">
        <v>8309</v>
      </c>
      <c r="J8904" s="5"/>
      <c r="K8904" s="2">
        <v>690</v>
      </c>
      <c r="L8904" s="5"/>
      <c r="M8904" s="2">
        <f t="shared" si="138"/>
        <v>-405939.45999999694</v>
      </c>
      <c r="P8904"/>
    </row>
    <row r="8905" spans="1:16" hidden="1">
      <c r="A8905" t="s">
        <v>29607</v>
      </c>
      <c r="B8905" s="1">
        <v>42179</v>
      </c>
      <c r="C8905" t="s">
        <v>29621</v>
      </c>
      <c r="D8905">
        <v>2</v>
      </c>
      <c r="E8905" t="s">
        <v>29622</v>
      </c>
      <c r="F8905" t="s">
        <v>7054</v>
      </c>
      <c r="G8905" t="s">
        <v>4</v>
      </c>
      <c r="H8905" t="s">
        <v>8309</v>
      </c>
      <c r="I8905" s="2">
        <v>689.84</v>
      </c>
      <c r="J8905" s="5"/>
      <c r="L8905" s="5"/>
      <c r="M8905" s="2">
        <f t="shared" ref="M8905:M8968" si="139">+M8904+I8905-K8905</f>
        <v>-405249.61999999691</v>
      </c>
      <c r="P8905"/>
    </row>
    <row r="8906" spans="1:16" hidden="1">
      <c r="A8906" t="s">
        <v>29629</v>
      </c>
      <c r="B8906" s="1">
        <v>42179</v>
      </c>
      <c r="C8906" t="s">
        <v>674</v>
      </c>
      <c r="D8906">
        <v>2</v>
      </c>
      <c r="E8906" t="s">
        <v>29642</v>
      </c>
      <c r="F8906" t="s">
        <v>13559</v>
      </c>
      <c r="G8906" t="s">
        <v>479</v>
      </c>
      <c r="H8906" t="s">
        <v>8936</v>
      </c>
      <c r="J8906" s="5"/>
      <c r="K8906" s="2">
        <v>211.35</v>
      </c>
      <c r="L8906" s="5"/>
      <c r="M8906" s="2">
        <f t="shared" si="139"/>
        <v>-405460.96999999689</v>
      </c>
      <c r="P8906"/>
    </row>
    <row r="8907" spans="1:16" hidden="1">
      <c r="A8907" t="s">
        <v>29629</v>
      </c>
      <c r="B8907" s="1">
        <v>42179</v>
      </c>
      <c r="C8907" t="s">
        <v>674</v>
      </c>
      <c r="D8907">
        <v>2</v>
      </c>
      <c r="E8907" t="s">
        <v>29642</v>
      </c>
      <c r="F8907" t="s">
        <v>13559</v>
      </c>
      <c r="G8907" t="s">
        <v>479</v>
      </c>
      <c r="H8907" t="s">
        <v>8936</v>
      </c>
      <c r="I8907" s="2">
        <v>211.35</v>
      </c>
      <c r="J8907" s="5"/>
      <c r="L8907" s="5"/>
      <c r="M8907" s="2">
        <f t="shared" si="139"/>
        <v>-405249.61999999691</v>
      </c>
      <c r="P8907"/>
    </row>
    <row r="8908" spans="1:16" hidden="1">
      <c r="A8908" t="s">
        <v>29649</v>
      </c>
      <c r="B8908" s="1">
        <v>42179</v>
      </c>
      <c r="C8908" t="s">
        <v>29660</v>
      </c>
      <c r="D8908">
        <v>2</v>
      </c>
      <c r="E8908" t="s">
        <v>29661</v>
      </c>
      <c r="F8908" t="s">
        <v>7054</v>
      </c>
      <c r="G8908" t="s">
        <v>4</v>
      </c>
      <c r="H8908" t="s">
        <v>258</v>
      </c>
      <c r="I8908" s="2">
        <v>200.01</v>
      </c>
      <c r="J8908" s="5"/>
      <c r="L8908" s="5"/>
      <c r="M8908" s="2">
        <f t="shared" si="139"/>
        <v>-405049.6099999969</v>
      </c>
      <c r="P8908"/>
    </row>
    <row r="8909" spans="1:16" hidden="1">
      <c r="A8909" t="s">
        <v>29667</v>
      </c>
      <c r="B8909" s="1">
        <v>42179</v>
      </c>
      <c r="C8909" t="s">
        <v>29680</v>
      </c>
      <c r="D8909">
        <v>2</v>
      </c>
      <c r="E8909" t="s">
        <v>29681</v>
      </c>
      <c r="F8909" t="s">
        <v>7054</v>
      </c>
      <c r="G8909" t="s">
        <v>4</v>
      </c>
      <c r="H8909" t="s">
        <v>26185</v>
      </c>
      <c r="I8909" s="2">
        <v>1840</v>
      </c>
      <c r="J8909" s="5"/>
      <c r="L8909" s="5"/>
      <c r="M8909" s="2">
        <f t="shared" si="139"/>
        <v>-403209.6099999969</v>
      </c>
      <c r="P8909"/>
    </row>
    <row r="8910" spans="1:16" hidden="1">
      <c r="A8910" t="s">
        <v>29689</v>
      </c>
      <c r="B8910" s="1">
        <v>42179</v>
      </c>
      <c r="C8910" t="s">
        <v>1802</v>
      </c>
      <c r="D8910">
        <v>2</v>
      </c>
      <c r="E8910" t="s">
        <v>29702</v>
      </c>
      <c r="F8910" t="s">
        <v>13559</v>
      </c>
      <c r="G8910" t="s">
        <v>479</v>
      </c>
      <c r="H8910" t="s">
        <v>8742</v>
      </c>
      <c r="J8910" s="5"/>
      <c r="K8910" s="2">
        <v>1404.17</v>
      </c>
      <c r="L8910" s="5"/>
      <c r="M8910" s="2">
        <f t="shared" si="139"/>
        <v>-404613.77999999688</v>
      </c>
      <c r="P8910"/>
    </row>
    <row r="8911" spans="1:16" hidden="1">
      <c r="A8911" t="s">
        <v>29689</v>
      </c>
      <c r="B8911" s="1">
        <v>42179</v>
      </c>
      <c r="C8911" t="s">
        <v>1802</v>
      </c>
      <c r="D8911">
        <v>2</v>
      </c>
      <c r="E8911" t="s">
        <v>29702</v>
      </c>
      <c r="F8911" t="s">
        <v>13559</v>
      </c>
      <c r="G8911" t="s">
        <v>479</v>
      </c>
      <c r="H8911" t="s">
        <v>8742</v>
      </c>
      <c r="I8911" s="2">
        <v>1404.17</v>
      </c>
      <c r="J8911" s="5"/>
      <c r="L8911" s="5"/>
      <c r="M8911" s="2">
        <f t="shared" si="139"/>
        <v>-403209.6099999969</v>
      </c>
      <c r="P8911"/>
    </row>
    <row r="8912" spans="1:16" hidden="1">
      <c r="A8912" t="s">
        <v>29711</v>
      </c>
      <c r="B8912" s="1">
        <v>42179</v>
      </c>
      <c r="C8912" t="s">
        <v>15474</v>
      </c>
      <c r="D8912">
        <v>2</v>
      </c>
      <c r="E8912" t="s">
        <v>29724</v>
      </c>
      <c r="F8912" t="s">
        <v>13559</v>
      </c>
      <c r="G8912" t="s">
        <v>479</v>
      </c>
      <c r="H8912" t="s">
        <v>4054</v>
      </c>
      <c r="J8912" s="5"/>
      <c r="K8912" s="2">
        <v>953.8</v>
      </c>
      <c r="L8912" s="5"/>
      <c r="M8912" s="2">
        <f t="shared" si="139"/>
        <v>-404163.40999999689</v>
      </c>
      <c r="P8912"/>
    </row>
    <row r="8913" spans="1:16" hidden="1">
      <c r="A8913" t="s">
        <v>29711</v>
      </c>
      <c r="B8913" s="1">
        <v>42179</v>
      </c>
      <c r="C8913" t="s">
        <v>15474</v>
      </c>
      <c r="D8913">
        <v>2</v>
      </c>
      <c r="E8913" t="s">
        <v>29724</v>
      </c>
      <c r="F8913" t="s">
        <v>13559</v>
      </c>
      <c r="G8913" t="s">
        <v>479</v>
      </c>
      <c r="H8913" t="s">
        <v>4054</v>
      </c>
      <c r="I8913" s="2">
        <v>953.8</v>
      </c>
      <c r="J8913" s="5"/>
      <c r="L8913" s="5"/>
      <c r="M8913" s="2">
        <f t="shared" si="139"/>
        <v>-403209.6099999969</v>
      </c>
      <c r="P8913"/>
    </row>
    <row r="8914" spans="1:16" hidden="1">
      <c r="A8914" t="s">
        <v>29731</v>
      </c>
      <c r="B8914" s="1">
        <v>42179</v>
      </c>
      <c r="C8914" t="s">
        <v>29746</v>
      </c>
      <c r="D8914">
        <v>2</v>
      </c>
      <c r="E8914" t="s">
        <v>29747</v>
      </c>
      <c r="F8914" t="s">
        <v>7054</v>
      </c>
      <c r="G8914" t="s">
        <v>4</v>
      </c>
      <c r="H8914" t="s">
        <v>9757</v>
      </c>
      <c r="I8914" s="2">
        <v>1025</v>
      </c>
      <c r="J8914" s="5"/>
      <c r="L8914" s="5"/>
      <c r="M8914" s="2">
        <f t="shared" si="139"/>
        <v>-402184.6099999969</v>
      </c>
      <c r="P8914"/>
    </row>
    <row r="8915" spans="1:16" hidden="1">
      <c r="A8915" t="s">
        <v>29757</v>
      </c>
      <c r="B8915" s="1">
        <v>42179</v>
      </c>
      <c r="C8915" t="s">
        <v>9860</v>
      </c>
      <c r="D8915">
        <v>2</v>
      </c>
      <c r="E8915" t="s">
        <v>29770</v>
      </c>
      <c r="F8915" t="s">
        <v>7054</v>
      </c>
      <c r="G8915" t="s">
        <v>4</v>
      </c>
      <c r="H8915" t="s">
        <v>9862</v>
      </c>
      <c r="I8915" s="2">
        <v>1365.12</v>
      </c>
      <c r="J8915" s="5"/>
      <c r="L8915" s="5"/>
      <c r="M8915" s="2">
        <f t="shared" si="139"/>
        <v>-400819.48999999691</v>
      </c>
      <c r="P8915"/>
    </row>
    <row r="8916" spans="1:16" hidden="1">
      <c r="A8916" t="s">
        <v>29777</v>
      </c>
      <c r="B8916" s="1">
        <v>42179</v>
      </c>
      <c r="C8916" t="s">
        <v>29789</v>
      </c>
      <c r="D8916">
        <v>2</v>
      </c>
      <c r="E8916" t="s">
        <v>29790</v>
      </c>
      <c r="F8916" t="s">
        <v>7054</v>
      </c>
      <c r="G8916" t="s">
        <v>4</v>
      </c>
      <c r="H8916" t="s">
        <v>29791</v>
      </c>
      <c r="I8916" s="2">
        <v>4100.01</v>
      </c>
      <c r="J8916" s="5"/>
      <c r="L8916" s="5"/>
      <c r="M8916" s="2">
        <f t="shared" si="139"/>
        <v>-396719.4799999969</v>
      </c>
      <c r="P8916"/>
    </row>
    <row r="8917" spans="1:16" hidden="1">
      <c r="A8917" t="s">
        <v>29801</v>
      </c>
      <c r="B8917" s="1">
        <v>42179</v>
      </c>
      <c r="C8917" t="s">
        <v>29814</v>
      </c>
      <c r="D8917">
        <v>2</v>
      </c>
      <c r="E8917" t="s">
        <v>29815</v>
      </c>
      <c r="F8917" t="s">
        <v>7054</v>
      </c>
      <c r="G8917" t="s">
        <v>4</v>
      </c>
      <c r="H8917" t="s">
        <v>29816</v>
      </c>
      <c r="I8917" s="2">
        <v>3030</v>
      </c>
      <c r="J8917" s="5"/>
      <c r="L8917" s="5"/>
      <c r="M8917" s="2">
        <f t="shared" si="139"/>
        <v>-393689.4799999969</v>
      </c>
      <c r="P8917"/>
    </row>
    <row r="8918" spans="1:16" hidden="1">
      <c r="A8918" t="s">
        <v>29825</v>
      </c>
      <c r="B8918" s="1">
        <v>42179</v>
      </c>
      <c r="C8918" t="s">
        <v>29839</v>
      </c>
      <c r="D8918">
        <v>2</v>
      </c>
      <c r="E8918" t="s">
        <v>29840</v>
      </c>
      <c r="F8918" t="s">
        <v>7054</v>
      </c>
      <c r="G8918" t="s">
        <v>4</v>
      </c>
      <c r="H8918" t="s">
        <v>2351</v>
      </c>
      <c r="I8918" s="2">
        <v>1203.27</v>
      </c>
      <c r="J8918" s="5"/>
      <c r="L8918" s="5"/>
      <c r="M8918" s="2">
        <f t="shared" si="139"/>
        <v>-392486.20999999688</v>
      </c>
      <c r="P8918"/>
    </row>
    <row r="8919" spans="1:16" hidden="1">
      <c r="A8919" t="s">
        <v>29851</v>
      </c>
      <c r="B8919" s="1">
        <v>42179</v>
      </c>
      <c r="C8919" t="s">
        <v>3261</v>
      </c>
      <c r="D8919">
        <v>2</v>
      </c>
      <c r="E8919" t="s">
        <v>29864</v>
      </c>
      <c r="F8919" t="s">
        <v>13559</v>
      </c>
      <c r="G8919" t="s">
        <v>479</v>
      </c>
      <c r="H8919" t="s">
        <v>9207</v>
      </c>
      <c r="J8919" s="5"/>
      <c r="K8919" s="2">
        <v>846.15</v>
      </c>
      <c r="L8919" s="5"/>
      <c r="M8919" s="2">
        <f t="shared" si="139"/>
        <v>-393332.3599999969</v>
      </c>
      <c r="P8919"/>
    </row>
    <row r="8920" spans="1:16" hidden="1">
      <c r="A8920" t="s">
        <v>29851</v>
      </c>
      <c r="B8920" s="1">
        <v>42179</v>
      </c>
      <c r="C8920" t="s">
        <v>3261</v>
      </c>
      <c r="D8920">
        <v>2</v>
      </c>
      <c r="E8920" t="s">
        <v>29864</v>
      </c>
      <c r="F8920" t="s">
        <v>13559</v>
      </c>
      <c r="G8920" t="s">
        <v>479</v>
      </c>
      <c r="H8920" t="s">
        <v>9207</v>
      </c>
      <c r="I8920" s="2">
        <v>846.15</v>
      </c>
      <c r="J8920" s="5"/>
      <c r="L8920" s="5"/>
      <c r="M8920" s="2">
        <f t="shared" si="139"/>
        <v>-392486.20999999688</v>
      </c>
      <c r="P8920"/>
    </row>
    <row r="8921" spans="1:16" hidden="1">
      <c r="A8921" t="s">
        <v>29873</v>
      </c>
      <c r="B8921" s="1">
        <v>42179</v>
      </c>
      <c r="C8921" t="s">
        <v>29883</v>
      </c>
      <c r="D8921">
        <v>2</v>
      </c>
      <c r="E8921" t="s">
        <v>29884</v>
      </c>
      <c r="F8921" t="s">
        <v>7054</v>
      </c>
      <c r="G8921" t="s">
        <v>4</v>
      </c>
      <c r="H8921" t="s">
        <v>9518</v>
      </c>
      <c r="J8921" s="5"/>
      <c r="K8921" s="2">
        <v>1840</v>
      </c>
      <c r="L8921" s="5"/>
      <c r="M8921" s="2">
        <f t="shared" si="139"/>
        <v>-394326.20999999688</v>
      </c>
      <c r="P8921"/>
    </row>
    <row r="8922" spans="1:16" hidden="1">
      <c r="A8922" t="s">
        <v>29873</v>
      </c>
      <c r="B8922" s="1">
        <v>42179</v>
      </c>
      <c r="C8922" t="s">
        <v>29883</v>
      </c>
      <c r="D8922">
        <v>2</v>
      </c>
      <c r="E8922" t="s">
        <v>29884</v>
      </c>
      <c r="F8922" t="s">
        <v>7054</v>
      </c>
      <c r="G8922" t="s">
        <v>4</v>
      </c>
      <c r="H8922" t="s">
        <v>9518</v>
      </c>
      <c r="I8922" s="2">
        <v>1839.99</v>
      </c>
      <c r="J8922" s="5"/>
      <c r="L8922" s="5"/>
      <c r="M8922" s="2">
        <f t="shared" si="139"/>
        <v>-392486.21999999689</v>
      </c>
      <c r="P8922"/>
    </row>
    <row r="8923" spans="1:16" hidden="1">
      <c r="A8923" t="s">
        <v>29894</v>
      </c>
      <c r="B8923" s="1">
        <v>42179</v>
      </c>
      <c r="C8923" t="s">
        <v>27874</v>
      </c>
      <c r="D8923">
        <v>1</v>
      </c>
      <c r="E8923" t="s">
        <v>29909</v>
      </c>
      <c r="F8923" t="s">
        <v>13565</v>
      </c>
      <c r="G8923" t="s">
        <v>4</v>
      </c>
      <c r="H8923" t="s">
        <v>12848</v>
      </c>
      <c r="I8923" s="2">
        <v>109700</v>
      </c>
      <c r="J8923" s="5"/>
      <c r="L8923" s="5"/>
      <c r="M8923" s="2">
        <f t="shared" si="139"/>
        <v>-282786.21999999689</v>
      </c>
      <c r="P8923"/>
    </row>
    <row r="8924" spans="1:16" hidden="1">
      <c r="A8924" t="s">
        <v>29921</v>
      </c>
      <c r="B8924" s="1">
        <v>42179</v>
      </c>
      <c r="C8924" t="s">
        <v>1802</v>
      </c>
      <c r="D8924">
        <v>2</v>
      </c>
      <c r="E8924" t="s">
        <v>29934</v>
      </c>
      <c r="F8924" t="s">
        <v>13559</v>
      </c>
      <c r="G8924" t="s">
        <v>479</v>
      </c>
      <c r="H8924" t="s">
        <v>2743</v>
      </c>
      <c r="I8924" s="2">
        <v>1365.04</v>
      </c>
      <c r="J8924" s="5"/>
      <c r="L8924" s="5"/>
      <c r="M8924" s="2">
        <f t="shared" si="139"/>
        <v>-281421.17999999691</v>
      </c>
      <c r="P8924"/>
    </row>
    <row r="8925" spans="1:16" hidden="1">
      <c r="A8925" t="s">
        <v>29943</v>
      </c>
      <c r="B8925" s="1">
        <v>42179</v>
      </c>
      <c r="C8925" t="s">
        <v>29953</v>
      </c>
      <c r="D8925">
        <v>2</v>
      </c>
      <c r="E8925" t="s">
        <v>29954</v>
      </c>
      <c r="F8925" t="s">
        <v>7054</v>
      </c>
      <c r="G8925" t="s">
        <v>4</v>
      </c>
      <c r="H8925" t="s">
        <v>6711</v>
      </c>
      <c r="I8925" s="2">
        <v>7143</v>
      </c>
      <c r="J8925" s="5"/>
      <c r="L8925" s="5"/>
      <c r="M8925" s="2">
        <f t="shared" si="139"/>
        <v>-274278.17999999691</v>
      </c>
      <c r="P8925"/>
    </row>
    <row r="8926" spans="1:16" hidden="1">
      <c r="A8926" t="s">
        <v>29962</v>
      </c>
      <c r="B8926" s="1">
        <v>42179</v>
      </c>
      <c r="C8926" t="s">
        <v>3261</v>
      </c>
      <c r="D8926">
        <v>2</v>
      </c>
      <c r="E8926" t="s">
        <v>29974</v>
      </c>
      <c r="F8926" t="s">
        <v>13559</v>
      </c>
      <c r="G8926" t="s">
        <v>479</v>
      </c>
      <c r="H8926" t="s">
        <v>29975</v>
      </c>
      <c r="I8926" s="2">
        <v>893.2</v>
      </c>
      <c r="J8926" s="5"/>
      <c r="L8926" s="5"/>
      <c r="M8926" s="2">
        <f t="shared" si="139"/>
        <v>-273384.9799999969</v>
      </c>
      <c r="P8926"/>
    </row>
    <row r="8927" spans="1:16" hidden="1">
      <c r="A8927" t="s">
        <v>29985</v>
      </c>
      <c r="B8927" s="1">
        <v>42179</v>
      </c>
      <c r="C8927" t="s">
        <v>22576</v>
      </c>
      <c r="D8927">
        <v>1</v>
      </c>
      <c r="E8927" t="s">
        <v>29995</v>
      </c>
      <c r="F8927" t="s">
        <v>13565</v>
      </c>
      <c r="G8927" t="s">
        <v>4</v>
      </c>
      <c r="H8927" t="s">
        <v>5043</v>
      </c>
      <c r="I8927" s="2">
        <v>150000</v>
      </c>
      <c r="J8927" s="5"/>
      <c r="L8927" s="5"/>
      <c r="M8927" s="2">
        <f t="shared" si="139"/>
        <v>-123384.9799999969</v>
      </c>
      <c r="P8927"/>
    </row>
    <row r="8928" spans="1:16" hidden="1">
      <c r="A8928" t="s">
        <v>30004</v>
      </c>
      <c r="B8928" s="1">
        <v>42179</v>
      </c>
      <c r="C8928" t="s">
        <v>28928</v>
      </c>
      <c r="D8928">
        <v>1</v>
      </c>
      <c r="E8928" t="s">
        <v>30017</v>
      </c>
      <c r="F8928" t="s">
        <v>13565</v>
      </c>
      <c r="G8928" t="s">
        <v>4</v>
      </c>
      <c r="H8928" t="s">
        <v>9794</v>
      </c>
      <c r="I8928" s="2">
        <v>39000</v>
      </c>
      <c r="J8928" s="5"/>
      <c r="L8928" s="5"/>
      <c r="M8928" s="2">
        <f t="shared" si="139"/>
        <v>-84384.979999996896</v>
      </c>
      <c r="P8928"/>
    </row>
    <row r="8929" spans="1:16" hidden="1">
      <c r="A8929" t="s">
        <v>30028</v>
      </c>
      <c r="B8929" s="1">
        <v>42179</v>
      </c>
      <c r="C8929" t="s">
        <v>6</v>
      </c>
      <c r="D8929">
        <v>1</v>
      </c>
      <c r="E8929" t="s">
        <v>30042</v>
      </c>
      <c r="F8929" t="s">
        <v>13561</v>
      </c>
      <c r="G8929" t="s">
        <v>4</v>
      </c>
      <c r="H8929" t="s">
        <v>27831</v>
      </c>
      <c r="I8929" s="2">
        <v>75000</v>
      </c>
      <c r="J8929" s="5"/>
      <c r="L8929" s="5"/>
      <c r="M8929" s="2">
        <f t="shared" si="139"/>
        <v>-9384.9799999968964</v>
      </c>
      <c r="P8929"/>
    </row>
    <row r="8930" spans="1:16" hidden="1">
      <c r="A8930" t="s">
        <v>30052</v>
      </c>
      <c r="B8930" s="1">
        <v>42179</v>
      </c>
      <c r="C8930" t="s">
        <v>30060</v>
      </c>
      <c r="D8930">
        <v>2</v>
      </c>
      <c r="E8930" t="s">
        <v>30061</v>
      </c>
      <c r="F8930" t="s">
        <v>7054</v>
      </c>
      <c r="G8930" t="s">
        <v>4</v>
      </c>
      <c r="H8930" t="s">
        <v>1633</v>
      </c>
      <c r="I8930" s="2">
        <v>1840</v>
      </c>
      <c r="J8930" s="5"/>
      <c r="L8930" s="5"/>
      <c r="M8930" s="2">
        <f t="shared" si="139"/>
        <v>-7544.9799999968964</v>
      </c>
      <c r="P8930"/>
    </row>
    <row r="8931" spans="1:16" hidden="1">
      <c r="A8931" t="s">
        <v>30069</v>
      </c>
      <c r="B8931" s="1">
        <v>42179</v>
      </c>
      <c r="C8931" t="s">
        <v>30080</v>
      </c>
      <c r="D8931">
        <v>2</v>
      </c>
      <c r="E8931" t="s">
        <v>30081</v>
      </c>
      <c r="F8931" t="s">
        <v>7054</v>
      </c>
      <c r="G8931" t="s">
        <v>4</v>
      </c>
      <c r="H8931" t="s">
        <v>16144</v>
      </c>
      <c r="I8931" s="2">
        <v>840.01</v>
      </c>
      <c r="J8931" s="5"/>
      <c r="L8931" s="5"/>
      <c r="M8931" s="2">
        <f t="shared" si="139"/>
        <v>-6704.9699999968961</v>
      </c>
      <c r="P8931"/>
    </row>
    <row r="8932" spans="1:16" hidden="1">
      <c r="A8932" t="s">
        <v>30087</v>
      </c>
      <c r="B8932" s="1">
        <v>42179</v>
      </c>
      <c r="C8932" t="s">
        <v>30101</v>
      </c>
      <c r="D8932">
        <v>2</v>
      </c>
      <c r="E8932" t="s">
        <v>30102</v>
      </c>
      <c r="F8932" t="s">
        <v>7054</v>
      </c>
      <c r="G8932" t="s">
        <v>4</v>
      </c>
      <c r="H8932" t="s">
        <v>30103</v>
      </c>
      <c r="I8932" s="2">
        <v>3030</v>
      </c>
      <c r="J8932" s="5"/>
      <c r="L8932" s="5"/>
      <c r="M8932" s="2">
        <f t="shared" si="139"/>
        <v>-3674.9699999968961</v>
      </c>
      <c r="P8932"/>
    </row>
    <row r="8933" spans="1:16" hidden="1">
      <c r="A8933" t="s">
        <v>30109</v>
      </c>
      <c r="B8933" s="1">
        <v>42179</v>
      </c>
      <c r="C8933" t="s">
        <v>30119</v>
      </c>
      <c r="D8933">
        <v>2</v>
      </c>
      <c r="E8933" t="s">
        <v>30120</v>
      </c>
      <c r="F8933" t="s">
        <v>7054</v>
      </c>
      <c r="G8933" t="s">
        <v>4</v>
      </c>
      <c r="H8933" t="s">
        <v>9802</v>
      </c>
      <c r="I8933" s="2">
        <v>1025</v>
      </c>
      <c r="J8933" s="5"/>
      <c r="L8933" s="5"/>
      <c r="M8933" s="2">
        <f t="shared" si="139"/>
        <v>-2649.9699999968961</v>
      </c>
      <c r="P8933"/>
    </row>
    <row r="8934" spans="1:16" hidden="1">
      <c r="A8934" t="s">
        <v>30130</v>
      </c>
      <c r="B8934" s="1">
        <v>42179</v>
      </c>
      <c r="C8934" t="s">
        <v>30141</v>
      </c>
      <c r="D8934">
        <v>2</v>
      </c>
      <c r="E8934" t="s">
        <v>30142</v>
      </c>
      <c r="F8934" t="s">
        <v>7054</v>
      </c>
      <c r="G8934" t="s">
        <v>4</v>
      </c>
      <c r="H8934" t="s">
        <v>36</v>
      </c>
      <c r="I8934" s="2">
        <v>1025</v>
      </c>
      <c r="J8934" s="5"/>
      <c r="L8934" s="5"/>
      <c r="M8934" s="2">
        <f t="shared" si="139"/>
        <v>-1624.9699999968961</v>
      </c>
      <c r="P8934"/>
    </row>
    <row r="8935" spans="1:16" hidden="1">
      <c r="A8935" t="s">
        <v>30153</v>
      </c>
      <c r="B8935" s="1">
        <v>42179</v>
      </c>
      <c r="C8935" t="s">
        <v>30165</v>
      </c>
      <c r="D8935">
        <v>2</v>
      </c>
      <c r="E8935" t="s">
        <v>30166</v>
      </c>
      <c r="F8935" t="s">
        <v>7054</v>
      </c>
      <c r="G8935" t="s">
        <v>4</v>
      </c>
      <c r="H8935" t="s">
        <v>8923</v>
      </c>
      <c r="I8935" s="2">
        <v>3429.99</v>
      </c>
      <c r="J8935" s="5"/>
      <c r="L8935" s="5"/>
      <c r="M8935" s="2">
        <f t="shared" si="139"/>
        <v>1805.0200000031036</v>
      </c>
      <c r="P8935"/>
    </row>
    <row r="8936" spans="1:16" hidden="1">
      <c r="A8936" t="s">
        <v>30175</v>
      </c>
      <c r="B8936" s="1">
        <v>42179</v>
      </c>
      <c r="C8936" t="s">
        <v>9860</v>
      </c>
      <c r="D8936">
        <v>2</v>
      </c>
      <c r="E8936" t="s">
        <v>30187</v>
      </c>
      <c r="F8936" t="s">
        <v>7054</v>
      </c>
      <c r="G8936" t="s">
        <v>4</v>
      </c>
      <c r="H8936" t="s">
        <v>9862</v>
      </c>
      <c r="I8936" s="2">
        <v>1365.12</v>
      </c>
      <c r="J8936" s="5"/>
      <c r="L8936" s="5"/>
      <c r="M8936" s="2">
        <f t="shared" si="139"/>
        <v>3170.1400000031035</v>
      </c>
      <c r="P8936"/>
    </row>
    <row r="8937" spans="1:16" hidden="1">
      <c r="A8937" t="s">
        <v>30194</v>
      </c>
      <c r="B8937" s="1">
        <v>42179</v>
      </c>
      <c r="C8937" t="s">
        <v>9860</v>
      </c>
      <c r="D8937">
        <v>2</v>
      </c>
      <c r="E8937" t="s">
        <v>30207</v>
      </c>
      <c r="F8937" t="s">
        <v>7054</v>
      </c>
      <c r="G8937" t="s">
        <v>4</v>
      </c>
      <c r="H8937" t="s">
        <v>9862</v>
      </c>
      <c r="J8937" s="5"/>
      <c r="K8937" s="2">
        <v>1365.12</v>
      </c>
      <c r="L8937" s="5"/>
      <c r="M8937" s="2">
        <f t="shared" si="139"/>
        <v>1805.0200000031036</v>
      </c>
      <c r="P8937"/>
    </row>
    <row r="8938" spans="1:16" hidden="1">
      <c r="A8938" t="s">
        <v>30194</v>
      </c>
      <c r="B8938" s="1">
        <v>42179</v>
      </c>
      <c r="C8938" t="s">
        <v>9860</v>
      </c>
      <c r="D8938">
        <v>2</v>
      </c>
      <c r="E8938" t="s">
        <v>30207</v>
      </c>
      <c r="F8938" t="s">
        <v>7054</v>
      </c>
      <c r="G8938" t="s">
        <v>4</v>
      </c>
      <c r="H8938" t="s">
        <v>9862</v>
      </c>
      <c r="I8938" s="2">
        <v>1365.12</v>
      </c>
      <c r="J8938" s="5"/>
      <c r="L8938" s="5"/>
      <c r="M8938" s="2">
        <f t="shared" si="139"/>
        <v>3170.1400000031035</v>
      </c>
      <c r="P8938"/>
    </row>
    <row r="8939" spans="1:16" hidden="1">
      <c r="A8939" t="s">
        <v>9894</v>
      </c>
      <c r="B8939" s="36">
        <v>42180</v>
      </c>
      <c r="C8939" s="35" t="s">
        <v>1</v>
      </c>
      <c r="D8939" s="35">
        <v>1</v>
      </c>
      <c r="E8939" s="35" t="s">
        <v>9896</v>
      </c>
      <c r="F8939" s="35" t="s">
        <v>16</v>
      </c>
      <c r="G8939" s="35" t="s">
        <v>20</v>
      </c>
      <c r="H8939" s="35" t="s">
        <v>9897</v>
      </c>
      <c r="I8939" s="11"/>
      <c r="J8939" s="12"/>
      <c r="K8939" s="11">
        <v>10000</v>
      </c>
      <c r="L8939" s="12"/>
      <c r="M8939" s="11">
        <f t="shared" si="139"/>
        <v>-6829.8599999968965</v>
      </c>
      <c r="P8939"/>
    </row>
    <row r="8940" spans="1:16" hidden="1">
      <c r="A8940" t="s">
        <v>9929</v>
      </c>
      <c r="B8940" s="1">
        <v>42180</v>
      </c>
      <c r="C8940" t="s">
        <v>11</v>
      </c>
      <c r="D8940">
        <v>1</v>
      </c>
      <c r="E8940" t="s">
        <v>9932</v>
      </c>
      <c r="F8940" t="s">
        <v>16</v>
      </c>
      <c r="G8940" t="s">
        <v>20</v>
      </c>
      <c r="H8940" t="s">
        <v>564</v>
      </c>
      <c r="J8940" s="5"/>
      <c r="K8940" s="2">
        <v>1840</v>
      </c>
      <c r="L8940" s="5"/>
      <c r="M8940" s="2">
        <f t="shared" si="139"/>
        <v>-8669.8599999968974</v>
      </c>
      <c r="P8940"/>
    </row>
    <row r="8941" spans="1:16" hidden="1">
      <c r="A8941" t="s">
        <v>9941</v>
      </c>
      <c r="B8941" s="1">
        <v>42180</v>
      </c>
      <c r="C8941" t="s">
        <v>11</v>
      </c>
      <c r="D8941">
        <v>1</v>
      </c>
      <c r="E8941" t="s">
        <v>9942</v>
      </c>
      <c r="F8941" t="s">
        <v>13</v>
      </c>
      <c r="G8941" t="s">
        <v>20</v>
      </c>
      <c r="H8941" t="s">
        <v>2830</v>
      </c>
      <c r="J8941" s="5"/>
      <c r="K8941" s="2">
        <v>3030</v>
      </c>
      <c r="L8941" s="5"/>
      <c r="M8941" s="2">
        <f t="shared" si="139"/>
        <v>-11699.859999996897</v>
      </c>
      <c r="P8941"/>
    </row>
    <row r="8942" spans="1:16" hidden="1">
      <c r="A8942" t="s">
        <v>9952</v>
      </c>
      <c r="B8942" s="1">
        <v>42180</v>
      </c>
      <c r="C8942" t="s">
        <v>11</v>
      </c>
      <c r="D8942">
        <v>1</v>
      </c>
      <c r="E8942" t="s">
        <v>9954</v>
      </c>
      <c r="F8942" t="s">
        <v>16</v>
      </c>
      <c r="G8942" t="s">
        <v>20</v>
      </c>
      <c r="H8942" t="s">
        <v>9955</v>
      </c>
      <c r="J8942" s="5"/>
      <c r="K8942" s="2">
        <v>1025</v>
      </c>
      <c r="L8942" s="5"/>
      <c r="M8942" s="2">
        <f t="shared" si="139"/>
        <v>-12724.859999996897</v>
      </c>
      <c r="P8942"/>
    </row>
    <row r="8943" spans="1:16" hidden="1">
      <c r="A8943" t="s">
        <v>9992</v>
      </c>
      <c r="B8943" s="1">
        <v>42180</v>
      </c>
      <c r="C8943" t="s">
        <v>11</v>
      </c>
      <c r="D8943">
        <v>1</v>
      </c>
      <c r="E8943" t="s">
        <v>9995</v>
      </c>
      <c r="F8943" t="s">
        <v>13</v>
      </c>
      <c r="G8943" t="s">
        <v>20</v>
      </c>
      <c r="J8943" s="5"/>
      <c r="K8943" s="2">
        <v>29000</v>
      </c>
      <c r="L8943" s="5"/>
      <c r="M8943" s="2">
        <f t="shared" si="139"/>
        <v>-41724.859999996901</v>
      </c>
      <c r="P8943"/>
    </row>
    <row r="8944" spans="1:16" hidden="1">
      <c r="A8944" t="s">
        <v>10007</v>
      </c>
      <c r="B8944" s="1">
        <v>42180</v>
      </c>
      <c r="C8944" t="s">
        <v>18</v>
      </c>
      <c r="D8944">
        <v>2</v>
      </c>
      <c r="E8944" t="s">
        <v>10010</v>
      </c>
      <c r="F8944" t="s">
        <v>312</v>
      </c>
      <c r="G8944" t="s">
        <v>479</v>
      </c>
      <c r="H8944" t="s">
        <v>65</v>
      </c>
      <c r="J8944" s="5"/>
      <c r="K8944" s="2">
        <v>1123.69</v>
      </c>
      <c r="L8944" s="5"/>
      <c r="M8944" s="2">
        <f t="shared" si="139"/>
        <v>-42848.549999996903</v>
      </c>
      <c r="P8944"/>
    </row>
    <row r="8945" spans="1:16" hidden="1">
      <c r="A8945" t="s">
        <v>10027</v>
      </c>
      <c r="B8945" s="1">
        <v>42180</v>
      </c>
      <c r="C8945" t="s">
        <v>43</v>
      </c>
      <c r="D8945">
        <v>1</v>
      </c>
      <c r="E8945" t="s">
        <v>10029</v>
      </c>
      <c r="F8945" t="s">
        <v>13</v>
      </c>
      <c r="G8945" t="s">
        <v>20</v>
      </c>
      <c r="H8945" t="s">
        <v>10030</v>
      </c>
      <c r="J8945" s="5"/>
      <c r="K8945" s="2">
        <v>3030</v>
      </c>
      <c r="L8945" s="5"/>
      <c r="M8945" s="2">
        <f t="shared" si="139"/>
        <v>-45878.549999996903</v>
      </c>
      <c r="P8945"/>
    </row>
    <row r="8946" spans="1:16" hidden="1">
      <c r="A8946" t="s">
        <v>10035</v>
      </c>
      <c r="B8946" s="1">
        <v>42180</v>
      </c>
      <c r="C8946" t="s">
        <v>43</v>
      </c>
      <c r="D8946">
        <v>1</v>
      </c>
      <c r="E8946" t="s">
        <v>10040</v>
      </c>
      <c r="F8946" t="s">
        <v>13</v>
      </c>
      <c r="G8946" t="s">
        <v>20</v>
      </c>
      <c r="H8946" t="s">
        <v>10041</v>
      </c>
      <c r="J8946" s="5"/>
      <c r="K8946" s="2">
        <v>155000</v>
      </c>
      <c r="L8946" s="5"/>
      <c r="M8946" s="2">
        <f t="shared" si="139"/>
        <v>-200878.5499999969</v>
      </c>
      <c r="P8946"/>
    </row>
    <row r="8947" spans="1:16" hidden="1">
      <c r="A8947" t="s">
        <v>10060</v>
      </c>
      <c r="B8947" s="1">
        <v>42180</v>
      </c>
      <c r="C8947" t="s">
        <v>6</v>
      </c>
      <c r="D8947">
        <v>1</v>
      </c>
      <c r="E8947" t="s">
        <v>10062</v>
      </c>
      <c r="F8947" t="s">
        <v>29</v>
      </c>
      <c r="G8947" t="s">
        <v>20</v>
      </c>
      <c r="H8947" t="s">
        <v>471</v>
      </c>
      <c r="I8947" s="2">
        <v>4292.1899999999996</v>
      </c>
      <c r="J8947" s="5"/>
      <c r="L8947" s="5"/>
      <c r="M8947" s="2">
        <f t="shared" si="139"/>
        <v>-196586.3599999969</v>
      </c>
      <c r="P8947"/>
    </row>
    <row r="8948" spans="1:16" hidden="1">
      <c r="A8948" t="s">
        <v>10068</v>
      </c>
      <c r="B8948" s="1">
        <v>42180</v>
      </c>
      <c r="C8948" t="s">
        <v>43</v>
      </c>
      <c r="D8948">
        <v>1</v>
      </c>
      <c r="E8948" t="s">
        <v>10072</v>
      </c>
      <c r="F8948" t="s">
        <v>16</v>
      </c>
      <c r="G8948" t="s">
        <v>20</v>
      </c>
      <c r="H8948" t="s">
        <v>10073</v>
      </c>
      <c r="J8948" s="5"/>
      <c r="K8948" s="2">
        <v>4292.1899999999996</v>
      </c>
      <c r="L8948" s="5"/>
      <c r="M8948" s="2">
        <f t="shared" si="139"/>
        <v>-200878.5499999969</v>
      </c>
      <c r="P8948"/>
    </row>
    <row r="8949" spans="1:16" hidden="1">
      <c r="A8949" t="s">
        <v>10076</v>
      </c>
      <c r="B8949" s="1">
        <v>42180</v>
      </c>
      <c r="C8949" t="s">
        <v>18</v>
      </c>
      <c r="D8949">
        <v>1</v>
      </c>
      <c r="E8949" t="s">
        <v>10077</v>
      </c>
      <c r="F8949" t="s">
        <v>13</v>
      </c>
      <c r="G8949" t="s">
        <v>20</v>
      </c>
      <c r="H8949" t="s">
        <v>18</v>
      </c>
      <c r="J8949" s="5"/>
      <c r="K8949" s="2">
        <v>14246.26</v>
      </c>
      <c r="L8949" s="5"/>
      <c r="M8949" s="2">
        <f t="shared" si="139"/>
        <v>-215124.80999999691</v>
      </c>
      <c r="P8949"/>
    </row>
    <row r="8950" spans="1:16" hidden="1">
      <c r="A8950" t="s">
        <v>10086</v>
      </c>
      <c r="B8950" s="1">
        <v>42180</v>
      </c>
      <c r="C8950" t="s">
        <v>195</v>
      </c>
      <c r="D8950">
        <v>1</v>
      </c>
      <c r="E8950" t="s">
        <v>10087</v>
      </c>
      <c r="F8950" t="s">
        <v>13</v>
      </c>
      <c r="G8950" t="s">
        <v>20</v>
      </c>
      <c r="H8950" t="s">
        <v>195</v>
      </c>
      <c r="J8950" s="5"/>
      <c r="K8950" s="2">
        <v>1025</v>
      </c>
      <c r="L8950" s="5"/>
      <c r="M8950" s="2">
        <f t="shared" si="139"/>
        <v>-216149.80999999691</v>
      </c>
      <c r="P8950"/>
    </row>
    <row r="8951" spans="1:16" hidden="1">
      <c r="A8951" t="s">
        <v>10090</v>
      </c>
      <c r="B8951" s="1">
        <v>42180</v>
      </c>
      <c r="C8951" t="s">
        <v>200</v>
      </c>
      <c r="D8951">
        <v>1</v>
      </c>
      <c r="E8951" t="s">
        <v>10091</v>
      </c>
      <c r="F8951" t="s">
        <v>16</v>
      </c>
      <c r="G8951" t="s">
        <v>20</v>
      </c>
      <c r="H8951" t="s">
        <v>200</v>
      </c>
      <c r="J8951" s="5"/>
      <c r="K8951" s="2">
        <v>244.04</v>
      </c>
      <c r="L8951" s="5"/>
      <c r="M8951" s="2">
        <f t="shared" si="139"/>
        <v>-216393.84999999692</v>
      </c>
      <c r="P8951"/>
    </row>
    <row r="8952" spans="1:16" hidden="1">
      <c r="A8952" t="s">
        <v>10131</v>
      </c>
      <c r="B8952" s="1">
        <v>42180</v>
      </c>
      <c r="C8952" t="s">
        <v>10134</v>
      </c>
      <c r="D8952">
        <v>1</v>
      </c>
      <c r="E8952" t="s">
        <v>10135</v>
      </c>
      <c r="F8952" t="s">
        <v>13</v>
      </c>
      <c r="G8952" t="s">
        <v>4</v>
      </c>
      <c r="H8952" t="s">
        <v>10136</v>
      </c>
      <c r="J8952" s="5"/>
      <c r="K8952" s="2">
        <v>80000</v>
      </c>
      <c r="L8952" s="5"/>
      <c r="M8952" s="2">
        <f t="shared" si="139"/>
        <v>-296393.84999999695</v>
      </c>
      <c r="P8952"/>
    </row>
    <row r="8953" spans="1:16" hidden="1">
      <c r="A8953" t="s">
        <v>10142</v>
      </c>
      <c r="B8953" s="1">
        <v>42180</v>
      </c>
      <c r="C8953" t="s">
        <v>10144</v>
      </c>
      <c r="D8953">
        <v>2</v>
      </c>
      <c r="E8953" t="s">
        <v>10145</v>
      </c>
      <c r="F8953" t="s">
        <v>78</v>
      </c>
      <c r="G8953" t="s">
        <v>4</v>
      </c>
      <c r="H8953" t="s">
        <v>1789</v>
      </c>
      <c r="J8953" s="5"/>
      <c r="K8953" s="2">
        <v>3030.01</v>
      </c>
      <c r="L8953" s="5"/>
      <c r="M8953" s="2">
        <f t="shared" si="139"/>
        <v>-299423.85999999696</v>
      </c>
      <c r="P8953"/>
    </row>
    <row r="8954" spans="1:16" hidden="1">
      <c r="A8954" t="s">
        <v>10150</v>
      </c>
      <c r="B8954" s="1">
        <v>42180</v>
      </c>
      <c r="C8954" t="s">
        <v>6</v>
      </c>
      <c r="D8954">
        <v>1</v>
      </c>
      <c r="E8954" t="s">
        <v>10152</v>
      </c>
      <c r="F8954" t="s">
        <v>29</v>
      </c>
      <c r="G8954" t="s">
        <v>4</v>
      </c>
      <c r="H8954" t="s">
        <v>1060</v>
      </c>
      <c r="I8954" s="2">
        <v>2935.12</v>
      </c>
      <c r="J8954" s="5"/>
      <c r="L8954" s="5"/>
      <c r="M8954" s="2">
        <f t="shared" si="139"/>
        <v>-296488.73999999696</v>
      </c>
      <c r="P8954"/>
    </row>
    <row r="8955" spans="1:16" hidden="1">
      <c r="A8955" t="s">
        <v>10196</v>
      </c>
      <c r="B8955" s="1">
        <v>42180</v>
      </c>
      <c r="C8955" t="s">
        <v>6</v>
      </c>
      <c r="D8955">
        <v>1</v>
      </c>
      <c r="E8955" t="s">
        <v>10200</v>
      </c>
      <c r="F8955" t="s">
        <v>29</v>
      </c>
      <c r="G8955" t="s">
        <v>4</v>
      </c>
      <c r="H8955" t="s">
        <v>1495</v>
      </c>
      <c r="I8955" s="2">
        <v>293.33</v>
      </c>
      <c r="J8955" s="5"/>
      <c r="L8955" s="5"/>
      <c r="M8955" s="2">
        <f t="shared" si="139"/>
        <v>-296195.40999999695</v>
      </c>
      <c r="P8955"/>
    </row>
    <row r="8956" spans="1:16" hidden="1">
      <c r="A8956" t="s">
        <v>10219</v>
      </c>
      <c r="B8956" s="1">
        <v>42180</v>
      </c>
      <c r="C8956" t="s">
        <v>1</v>
      </c>
      <c r="D8956">
        <v>1</v>
      </c>
      <c r="E8956" t="s">
        <v>10223</v>
      </c>
      <c r="F8956" t="s">
        <v>228</v>
      </c>
      <c r="G8956" t="s">
        <v>4</v>
      </c>
      <c r="H8956" t="s">
        <v>10224</v>
      </c>
      <c r="J8956" s="5"/>
      <c r="K8956" s="2">
        <v>130000</v>
      </c>
      <c r="L8956" s="5"/>
      <c r="M8956" s="2">
        <f t="shared" si="139"/>
        <v>-426195.40999999695</v>
      </c>
      <c r="P8956"/>
    </row>
    <row r="8957" spans="1:16" hidden="1">
      <c r="A8957" t="s">
        <v>10226</v>
      </c>
      <c r="B8957" s="1">
        <v>42180</v>
      </c>
      <c r="C8957" t="s">
        <v>11</v>
      </c>
      <c r="D8957">
        <v>1</v>
      </c>
      <c r="E8957" t="s">
        <v>10228</v>
      </c>
      <c r="F8957" t="s">
        <v>13</v>
      </c>
      <c r="G8957" t="s">
        <v>4</v>
      </c>
      <c r="H8957" t="s">
        <v>10229</v>
      </c>
      <c r="J8957" s="5"/>
      <c r="K8957" s="2">
        <v>190000</v>
      </c>
      <c r="L8957" s="5"/>
      <c r="M8957" s="2">
        <f t="shared" si="139"/>
        <v>-616195.40999999689</v>
      </c>
      <c r="P8957"/>
    </row>
    <row r="8958" spans="1:16" hidden="1">
      <c r="A8958" t="s">
        <v>10234</v>
      </c>
      <c r="B8958" s="1">
        <v>42180</v>
      </c>
      <c r="C8958" t="s">
        <v>10236</v>
      </c>
      <c r="D8958">
        <v>2</v>
      </c>
      <c r="E8958" t="s">
        <v>10237</v>
      </c>
      <c r="F8958" t="s">
        <v>78</v>
      </c>
      <c r="G8958" t="s">
        <v>4</v>
      </c>
      <c r="H8958" t="s">
        <v>2830</v>
      </c>
      <c r="J8958" s="5"/>
      <c r="K8958" s="2">
        <v>3030</v>
      </c>
      <c r="L8958" s="5"/>
      <c r="M8958" s="2">
        <f t="shared" si="139"/>
        <v>-619225.40999999689</v>
      </c>
      <c r="P8958"/>
    </row>
    <row r="8959" spans="1:16" hidden="1">
      <c r="A8959" t="s">
        <v>10246</v>
      </c>
      <c r="B8959" s="1">
        <v>42180</v>
      </c>
      <c r="C8959" t="s">
        <v>195</v>
      </c>
      <c r="D8959">
        <v>1</v>
      </c>
      <c r="E8959" t="s">
        <v>10250</v>
      </c>
      <c r="F8959" t="s">
        <v>13</v>
      </c>
      <c r="G8959" t="s">
        <v>4</v>
      </c>
      <c r="H8959" t="s">
        <v>195</v>
      </c>
      <c r="J8959" s="5"/>
      <c r="K8959" s="2">
        <v>12138.14</v>
      </c>
      <c r="L8959" s="5"/>
      <c r="M8959" s="2">
        <f t="shared" si="139"/>
        <v>-631363.5499999969</v>
      </c>
      <c r="P8959"/>
    </row>
    <row r="8960" spans="1:16" hidden="1">
      <c r="A8960" t="s">
        <v>10251</v>
      </c>
      <c r="B8960" s="1">
        <v>42180</v>
      </c>
      <c r="C8960" t="s">
        <v>18</v>
      </c>
      <c r="D8960">
        <v>1</v>
      </c>
      <c r="E8960" t="s">
        <v>10254</v>
      </c>
      <c r="F8960" t="s">
        <v>13</v>
      </c>
      <c r="G8960" t="s">
        <v>4</v>
      </c>
      <c r="H8960" t="s">
        <v>18</v>
      </c>
      <c r="J8960" s="5"/>
      <c r="K8960" s="2">
        <v>6205.51</v>
      </c>
      <c r="L8960" s="5"/>
      <c r="M8960" s="2">
        <f t="shared" si="139"/>
        <v>-637569.05999999691</v>
      </c>
      <c r="P8960"/>
    </row>
    <row r="8961" spans="1:16" hidden="1">
      <c r="A8961" t="s">
        <v>30214</v>
      </c>
      <c r="B8961" s="1">
        <v>42180</v>
      </c>
      <c r="C8961" t="s">
        <v>30230</v>
      </c>
      <c r="D8961">
        <v>1</v>
      </c>
      <c r="E8961" t="s">
        <v>30231</v>
      </c>
      <c r="F8961" t="s">
        <v>13565</v>
      </c>
      <c r="G8961" t="s">
        <v>20</v>
      </c>
      <c r="H8961" t="s">
        <v>9897</v>
      </c>
      <c r="I8961" s="2">
        <v>10000</v>
      </c>
      <c r="J8961" s="5"/>
      <c r="L8961" s="5"/>
      <c r="M8961" s="2">
        <f t="shared" si="139"/>
        <v>-627569.05999999691</v>
      </c>
      <c r="P8961"/>
    </row>
    <row r="8962" spans="1:16" hidden="1">
      <c r="A8962" t="s">
        <v>30240</v>
      </c>
      <c r="B8962" s="1">
        <v>42180</v>
      </c>
      <c r="C8962" t="s">
        <v>30253</v>
      </c>
      <c r="D8962">
        <v>2</v>
      </c>
      <c r="E8962" t="s">
        <v>30254</v>
      </c>
      <c r="F8962" t="s">
        <v>7054</v>
      </c>
      <c r="G8962" t="s">
        <v>20</v>
      </c>
      <c r="H8962" t="s">
        <v>14629</v>
      </c>
      <c r="I8962" s="2">
        <v>5500</v>
      </c>
      <c r="J8962" s="5"/>
      <c r="L8962" s="5"/>
      <c r="M8962" s="2">
        <f t="shared" si="139"/>
        <v>-622069.05999999691</v>
      </c>
      <c r="P8962"/>
    </row>
    <row r="8963" spans="1:16" hidden="1">
      <c r="A8963" t="s">
        <v>30262</v>
      </c>
      <c r="B8963" s="1">
        <v>42180</v>
      </c>
      <c r="C8963" t="s">
        <v>1802</v>
      </c>
      <c r="D8963">
        <v>2</v>
      </c>
      <c r="E8963" t="s">
        <v>30274</v>
      </c>
      <c r="F8963" t="s">
        <v>13559</v>
      </c>
      <c r="G8963" t="s">
        <v>479</v>
      </c>
      <c r="H8963" t="s">
        <v>7915</v>
      </c>
      <c r="I8963" s="2">
        <v>418.88</v>
      </c>
      <c r="J8963" s="5"/>
      <c r="L8963" s="5"/>
      <c r="M8963" s="2">
        <f t="shared" si="139"/>
        <v>-621650.17999999691</v>
      </c>
      <c r="P8963"/>
    </row>
    <row r="8964" spans="1:16" hidden="1">
      <c r="A8964" t="s">
        <v>30284</v>
      </c>
      <c r="B8964" s="1">
        <v>42180</v>
      </c>
      <c r="C8964" t="s">
        <v>30298</v>
      </c>
      <c r="D8964">
        <v>2</v>
      </c>
      <c r="E8964" t="s">
        <v>30299</v>
      </c>
      <c r="F8964" t="s">
        <v>7054</v>
      </c>
      <c r="G8964" t="s">
        <v>20</v>
      </c>
      <c r="H8964" t="s">
        <v>564</v>
      </c>
      <c r="I8964" s="2">
        <v>1840</v>
      </c>
      <c r="J8964" s="5"/>
      <c r="L8964" s="5"/>
      <c r="M8964" s="2">
        <f t="shared" si="139"/>
        <v>-619810.17999999691</v>
      </c>
      <c r="P8964"/>
    </row>
    <row r="8965" spans="1:16" hidden="1">
      <c r="A8965" t="s">
        <v>30306</v>
      </c>
      <c r="B8965" s="1">
        <v>42180</v>
      </c>
      <c r="C8965" t="s">
        <v>10236</v>
      </c>
      <c r="D8965">
        <v>2</v>
      </c>
      <c r="E8965" t="s">
        <v>30318</v>
      </c>
      <c r="F8965" t="s">
        <v>7054</v>
      </c>
      <c r="G8965" t="s">
        <v>20</v>
      </c>
      <c r="H8965" t="s">
        <v>2830</v>
      </c>
      <c r="I8965" s="2">
        <v>3030</v>
      </c>
      <c r="J8965" s="5"/>
      <c r="L8965" s="5"/>
      <c r="M8965" s="2">
        <f t="shared" si="139"/>
        <v>-616780.17999999691</v>
      </c>
      <c r="P8965"/>
    </row>
    <row r="8966" spans="1:16" hidden="1">
      <c r="A8966" t="s">
        <v>30325</v>
      </c>
      <c r="B8966" s="1">
        <v>42180</v>
      </c>
      <c r="C8966" t="s">
        <v>30341</v>
      </c>
      <c r="D8966">
        <v>2</v>
      </c>
      <c r="E8966" t="s">
        <v>30342</v>
      </c>
      <c r="F8966" t="s">
        <v>7054</v>
      </c>
      <c r="G8966" t="s">
        <v>20</v>
      </c>
      <c r="H8966" t="s">
        <v>9955</v>
      </c>
      <c r="I8966" s="2">
        <v>1025</v>
      </c>
      <c r="J8966" s="5"/>
      <c r="L8966" s="5"/>
      <c r="M8966" s="2">
        <f t="shared" si="139"/>
        <v>-615755.17999999691</v>
      </c>
      <c r="P8966"/>
    </row>
    <row r="8967" spans="1:16" hidden="1">
      <c r="A8967" t="s">
        <v>30349</v>
      </c>
      <c r="B8967" s="1">
        <v>42180</v>
      </c>
      <c r="C8967" t="s">
        <v>1802</v>
      </c>
      <c r="D8967">
        <v>2</v>
      </c>
      <c r="E8967" t="s">
        <v>30363</v>
      </c>
      <c r="F8967" t="s">
        <v>13559</v>
      </c>
      <c r="G8967" t="s">
        <v>479</v>
      </c>
      <c r="H8967" t="s">
        <v>564</v>
      </c>
      <c r="I8967" s="2">
        <v>244.04</v>
      </c>
      <c r="J8967" s="5"/>
      <c r="L8967" s="5"/>
      <c r="M8967" s="2">
        <f t="shared" si="139"/>
        <v>-615511.13999999687</v>
      </c>
      <c r="P8967"/>
    </row>
    <row r="8968" spans="1:16" hidden="1">
      <c r="A8968" t="s">
        <v>30370</v>
      </c>
      <c r="B8968" s="1">
        <v>42180</v>
      </c>
      <c r="C8968" t="s">
        <v>30385</v>
      </c>
      <c r="D8968">
        <v>2</v>
      </c>
      <c r="E8968" t="s">
        <v>30386</v>
      </c>
      <c r="F8968" t="s">
        <v>7054</v>
      </c>
      <c r="G8968" t="s">
        <v>20</v>
      </c>
      <c r="H8968" t="s">
        <v>30387</v>
      </c>
      <c r="I8968" s="2">
        <v>1931.02</v>
      </c>
      <c r="J8968" s="5"/>
      <c r="L8968" s="5"/>
      <c r="M8968" s="2">
        <f t="shared" si="139"/>
        <v>-613580.11999999685</v>
      </c>
      <c r="P8968"/>
    </row>
    <row r="8969" spans="1:16" hidden="1">
      <c r="A8969" t="s">
        <v>30393</v>
      </c>
      <c r="B8969" s="1">
        <v>42180</v>
      </c>
      <c r="C8969" t="s">
        <v>30406</v>
      </c>
      <c r="D8969">
        <v>2</v>
      </c>
      <c r="E8969" t="s">
        <v>30407</v>
      </c>
      <c r="F8969" t="s">
        <v>7054</v>
      </c>
      <c r="G8969" t="s">
        <v>20</v>
      </c>
      <c r="H8969" t="s">
        <v>28432</v>
      </c>
      <c r="I8969" s="2">
        <v>1025</v>
      </c>
      <c r="J8969" s="5"/>
      <c r="L8969" s="5"/>
      <c r="M8969" s="2">
        <f t="shared" ref="M8969:M9032" si="140">+M8968+I8969-K8969</f>
        <v>-612555.11999999685</v>
      </c>
      <c r="P8969"/>
    </row>
    <row r="8970" spans="1:16" hidden="1">
      <c r="A8970" t="s">
        <v>30413</v>
      </c>
      <c r="B8970" s="1">
        <v>42180</v>
      </c>
      <c r="C8970" t="s">
        <v>4654</v>
      </c>
      <c r="D8970">
        <v>2</v>
      </c>
      <c r="E8970" t="s">
        <v>30429</v>
      </c>
      <c r="F8970" t="s">
        <v>13559</v>
      </c>
      <c r="G8970" t="s">
        <v>313</v>
      </c>
      <c r="H8970" t="s">
        <v>4920</v>
      </c>
      <c r="I8970" s="2">
        <v>29000</v>
      </c>
      <c r="J8970" s="5"/>
      <c r="L8970" s="5"/>
      <c r="M8970" s="2">
        <f t="shared" si="140"/>
        <v>-583555.11999999685</v>
      </c>
      <c r="P8970"/>
    </row>
    <row r="8971" spans="1:16" hidden="1">
      <c r="A8971" t="s">
        <v>30436</v>
      </c>
      <c r="B8971" s="1">
        <v>42180</v>
      </c>
      <c r="C8971" t="s">
        <v>30448</v>
      </c>
      <c r="D8971">
        <v>2</v>
      </c>
      <c r="E8971" t="s">
        <v>30449</v>
      </c>
      <c r="F8971" t="s">
        <v>7054</v>
      </c>
      <c r="G8971" t="s">
        <v>20</v>
      </c>
      <c r="H8971" t="s">
        <v>19771</v>
      </c>
      <c r="I8971" s="2">
        <v>620</v>
      </c>
      <c r="J8971" s="5"/>
      <c r="L8971" s="5"/>
      <c r="M8971" s="2">
        <f t="shared" si="140"/>
        <v>-582935.11999999685</v>
      </c>
      <c r="P8971"/>
    </row>
    <row r="8972" spans="1:16" hidden="1">
      <c r="A8972" t="s">
        <v>30456</v>
      </c>
      <c r="B8972" s="1">
        <v>42180</v>
      </c>
      <c r="C8972" t="s">
        <v>30470</v>
      </c>
      <c r="D8972">
        <v>2</v>
      </c>
      <c r="E8972" t="s">
        <v>30471</v>
      </c>
      <c r="F8972" t="s">
        <v>7054</v>
      </c>
      <c r="G8972" t="s">
        <v>20</v>
      </c>
      <c r="H8972" t="s">
        <v>594</v>
      </c>
      <c r="I8972" s="2">
        <v>1025</v>
      </c>
      <c r="J8972" s="5"/>
      <c r="L8972" s="5"/>
      <c r="M8972" s="2">
        <f t="shared" si="140"/>
        <v>-581910.11999999685</v>
      </c>
      <c r="P8972"/>
    </row>
    <row r="8973" spans="1:16" hidden="1">
      <c r="A8973" t="s">
        <v>30477</v>
      </c>
      <c r="B8973" s="1">
        <v>42180</v>
      </c>
      <c r="C8973" t="s">
        <v>18</v>
      </c>
      <c r="D8973">
        <v>2</v>
      </c>
      <c r="E8973" t="s">
        <v>30490</v>
      </c>
      <c r="F8973" t="s">
        <v>13559</v>
      </c>
      <c r="G8973" t="s">
        <v>479</v>
      </c>
      <c r="H8973" t="s">
        <v>65</v>
      </c>
      <c r="I8973" s="2">
        <v>1123.69</v>
      </c>
      <c r="J8973" s="5"/>
      <c r="L8973" s="5"/>
      <c r="M8973" s="2">
        <f t="shared" si="140"/>
        <v>-580786.42999999691</v>
      </c>
      <c r="P8973"/>
    </row>
    <row r="8974" spans="1:16" hidden="1">
      <c r="A8974" t="s">
        <v>30497</v>
      </c>
      <c r="B8974" s="1">
        <v>42180</v>
      </c>
      <c r="C8974" t="s">
        <v>18</v>
      </c>
      <c r="D8974">
        <v>2</v>
      </c>
      <c r="E8974" t="s">
        <v>30512</v>
      </c>
      <c r="F8974" t="s">
        <v>13559</v>
      </c>
      <c r="G8974" t="s">
        <v>479</v>
      </c>
      <c r="H8974" t="s">
        <v>65</v>
      </c>
      <c r="I8974" s="2">
        <v>402.5</v>
      </c>
      <c r="J8974" s="5"/>
      <c r="L8974" s="5"/>
      <c r="M8974" s="2">
        <f t="shared" si="140"/>
        <v>-580383.92999999691</v>
      </c>
      <c r="P8974"/>
    </row>
    <row r="8975" spans="1:16" hidden="1">
      <c r="A8975" t="s">
        <v>30520</v>
      </c>
      <c r="B8975" s="1">
        <v>42180</v>
      </c>
      <c r="C8975" t="s">
        <v>29082</v>
      </c>
      <c r="D8975">
        <v>1</v>
      </c>
      <c r="E8975" t="s">
        <v>30538</v>
      </c>
      <c r="F8975" t="s">
        <v>13561</v>
      </c>
      <c r="G8975" t="s">
        <v>20</v>
      </c>
      <c r="H8975" t="s">
        <v>30539</v>
      </c>
      <c r="I8975" s="2">
        <v>155000</v>
      </c>
      <c r="J8975" s="5"/>
      <c r="L8975" s="5"/>
      <c r="M8975" s="2">
        <f t="shared" si="140"/>
        <v>-425383.92999999691</v>
      </c>
      <c r="P8975"/>
    </row>
    <row r="8976" spans="1:16" hidden="1">
      <c r="A8976" t="s">
        <v>30549</v>
      </c>
      <c r="B8976" s="1">
        <v>42180</v>
      </c>
      <c r="C8976" t="s">
        <v>10144</v>
      </c>
      <c r="D8976">
        <v>2</v>
      </c>
      <c r="E8976" t="s">
        <v>30563</v>
      </c>
      <c r="F8976" t="s">
        <v>7054</v>
      </c>
      <c r="G8976" t="s">
        <v>20</v>
      </c>
      <c r="H8976" t="s">
        <v>1789</v>
      </c>
      <c r="I8976" s="2">
        <v>3030.01</v>
      </c>
      <c r="J8976" s="5"/>
      <c r="L8976" s="5"/>
      <c r="M8976" s="2">
        <f t="shared" si="140"/>
        <v>-422353.9199999969</v>
      </c>
      <c r="P8976"/>
    </row>
    <row r="8977" spans="1:16" hidden="1">
      <c r="A8977" t="s">
        <v>30571</v>
      </c>
      <c r="B8977" s="1">
        <v>42180</v>
      </c>
      <c r="C8977" t="s">
        <v>18</v>
      </c>
      <c r="D8977">
        <v>2</v>
      </c>
      <c r="E8977" t="s">
        <v>30588</v>
      </c>
      <c r="F8977" t="s">
        <v>13559</v>
      </c>
      <c r="G8977" t="s">
        <v>479</v>
      </c>
      <c r="H8977" t="s">
        <v>30589</v>
      </c>
      <c r="I8977" s="2">
        <v>668.86</v>
      </c>
      <c r="J8977" s="5"/>
      <c r="L8977" s="5"/>
      <c r="M8977" s="2">
        <f t="shared" si="140"/>
        <v>-421685.05999999691</v>
      </c>
      <c r="P8977"/>
    </row>
    <row r="8978" spans="1:16" hidden="1">
      <c r="A8978" t="s">
        <v>30598</v>
      </c>
      <c r="B8978" s="1">
        <v>42180</v>
      </c>
      <c r="C8978" t="s">
        <v>30612</v>
      </c>
      <c r="D8978">
        <v>2</v>
      </c>
      <c r="E8978" t="s">
        <v>30613</v>
      </c>
      <c r="F8978" t="s">
        <v>7054</v>
      </c>
      <c r="G8978" t="s">
        <v>20</v>
      </c>
      <c r="H8978" t="s">
        <v>16180</v>
      </c>
      <c r="I8978" s="2">
        <v>1840</v>
      </c>
      <c r="J8978" s="5"/>
      <c r="L8978" s="5"/>
      <c r="M8978" s="2">
        <f t="shared" si="140"/>
        <v>-419845.05999999691</v>
      </c>
      <c r="P8978"/>
    </row>
    <row r="8979" spans="1:16" hidden="1">
      <c r="A8979" t="s">
        <v>30622</v>
      </c>
      <c r="B8979" s="1">
        <v>42180</v>
      </c>
      <c r="C8979" t="s">
        <v>30633</v>
      </c>
      <c r="D8979">
        <v>2</v>
      </c>
      <c r="E8979" t="s">
        <v>30634</v>
      </c>
      <c r="F8979" t="s">
        <v>7054</v>
      </c>
      <c r="G8979" t="s">
        <v>20</v>
      </c>
      <c r="H8979" t="s">
        <v>30635</v>
      </c>
      <c r="I8979" s="2">
        <v>1840</v>
      </c>
      <c r="J8979" s="5"/>
      <c r="L8979" s="5"/>
      <c r="M8979" s="2">
        <f t="shared" si="140"/>
        <v>-418005.05999999691</v>
      </c>
      <c r="P8979"/>
    </row>
    <row r="8980" spans="1:16" hidden="1">
      <c r="A8980" t="s">
        <v>30645</v>
      </c>
      <c r="B8980" s="1">
        <v>42180</v>
      </c>
      <c r="C8980" t="s">
        <v>30658</v>
      </c>
      <c r="D8980">
        <v>2</v>
      </c>
      <c r="E8980" t="s">
        <v>30659</v>
      </c>
      <c r="F8980" t="s">
        <v>7054</v>
      </c>
      <c r="G8980" t="s">
        <v>4</v>
      </c>
      <c r="H8980" t="s">
        <v>1716</v>
      </c>
      <c r="I8980" s="2">
        <v>1025</v>
      </c>
      <c r="J8980" s="5"/>
      <c r="L8980" s="5"/>
      <c r="M8980" s="2">
        <f t="shared" si="140"/>
        <v>-416980.05999999691</v>
      </c>
      <c r="P8980"/>
    </row>
    <row r="8981" spans="1:16" hidden="1">
      <c r="A8981" t="s">
        <v>30666</v>
      </c>
      <c r="B8981" s="1">
        <v>42180</v>
      </c>
      <c r="C8981" t="s">
        <v>27698</v>
      </c>
      <c r="D8981">
        <v>1</v>
      </c>
      <c r="E8981" t="s">
        <v>30679</v>
      </c>
      <c r="F8981" t="s">
        <v>13565</v>
      </c>
      <c r="G8981" t="s">
        <v>4</v>
      </c>
      <c r="H8981" t="s">
        <v>1204</v>
      </c>
      <c r="I8981" s="2">
        <v>80000</v>
      </c>
      <c r="J8981" s="5"/>
      <c r="L8981" s="5"/>
      <c r="M8981" s="2">
        <f t="shared" si="140"/>
        <v>-336980.05999999691</v>
      </c>
      <c r="P8981"/>
    </row>
    <row r="8982" spans="1:16" hidden="1">
      <c r="A8982" t="s">
        <v>30689</v>
      </c>
      <c r="B8982" s="1">
        <v>42180</v>
      </c>
      <c r="C8982" t="s">
        <v>30701</v>
      </c>
      <c r="D8982">
        <v>2</v>
      </c>
      <c r="E8982" t="s">
        <v>30702</v>
      </c>
      <c r="F8982" t="s">
        <v>7054</v>
      </c>
      <c r="G8982" t="s">
        <v>4</v>
      </c>
      <c r="H8982" t="s">
        <v>2304</v>
      </c>
      <c r="I8982" s="2">
        <v>1790.01</v>
      </c>
      <c r="J8982" s="5"/>
      <c r="L8982" s="5"/>
      <c r="M8982" s="2">
        <f t="shared" si="140"/>
        <v>-335190.0499999969</v>
      </c>
      <c r="P8982"/>
    </row>
    <row r="8983" spans="1:16" hidden="1">
      <c r="A8983" t="s">
        <v>30713</v>
      </c>
      <c r="B8983" s="1">
        <v>42180</v>
      </c>
      <c r="C8983" t="s">
        <v>30726</v>
      </c>
      <c r="D8983">
        <v>2</v>
      </c>
      <c r="E8983" t="s">
        <v>30727</v>
      </c>
      <c r="F8983" t="s">
        <v>7054</v>
      </c>
      <c r="G8983" t="s">
        <v>4</v>
      </c>
      <c r="H8983" t="s">
        <v>30728</v>
      </c>
      <c r="I8983" s="2">
        <v>1025</v>
      </c>
      <c r="J8983" s="5"/>
      <c r="L8983" s="5"/>
      <c r="M8983" s="2">
        <f t="shared" si="140"/>
        <v>-334165.0499999969</v>
      </c>
      <c r="P8983"/>
    </row>
    <row r="8984" spans="1:16" hidden="1">
      <c r="A8984" t="s">
        <v>30739</v>
      </c>
      <c r="B8984" s="1">
        <v>42180</v>
      </c>
      <c r="C8984" t="s">
        <v>30749</v>
      </c>
      <c r="D8984">
        <v>2</v>
      </c>
      <c r="E8984" t="s">
        <v>30750</v>
      </c>
      <c r="F8984" t="s">
        <v>7054</v>
      </c>
      <c r="G8984" t="s">
        <v>4</v>
      </c>
      <c r="H8984" t="s">
        <v>30751</v>
      </c>
      <c r="I8984" s="2">
        <v>1840</v>
      </c>
      <c r="J8984" s="5"/>
      <c r="L8984" s="5"/>
      <c r="M8984" s="2">
        <f t="shared" si="140"/>
        <v>-332325.0499999969</v>
      </c>
      <c r="P8984"/>
    </row>
    <row r="8985" spans="1:16" hidden="1">
      <c r="A8985" t="s">
        <v>30761</v>
      </c>
      <c r="B8985" s="1">
        <v>42180</v>
      </c>
      <c r="C8985" t="s">
        <v>30771</v>
      </c>
      <c r="D8985">
        <v>2</v>
      </c>
      <c r="E8985" t="s">
        <v>30772</v>
      </c>
      <c r="F8985" t="s">
        <v>7054</v>
      </c>
      <c r="G8985" t="s">
        <v>4</v>
      </c>
      <c r="H8985" t="s">
        <v>1789</v>
      </c>
      <c r="I8985" s="2">
        <v>3030</v>
      </c>
      <c r="J8985" s="5"/>
      <c r="L8985" s="5"/>
      <c r="M8985" s="2">
        <f t="shared" si="140"/>
        <v>-329295.0499999969</v>
      </c>
      <c r="P8985"/>
    </row>
    <row r="8986" spans="1:16" hidden="1">
      <c r="A8986" t="s">
        <v>30784</v>
      </c>
      <c r="B8986" s="1">
        <v>42180</v>
      </c>
      <c r="C8986" t="s">
        <v>1802</v>
      </c>
      <c r="D8986">
        <v>2</v>
      </c>
      <c r="E8986" t="s">
        <v>30797</v>
      </c>
      <c r="F8986" t="s">
        <v>13559</v>
      </c>
      <c r="G8986" t="s">
        <v>479</v>
      </c>
      <c r="H8986" t="s">
        <v>9589</v>
      </c>
      <c r="J8986" s="5"/>
      <c r="K8986" s="2">
        <v>100</v>
      </c>
      <c r="L8986" s="5"/>
      <c r="M8986" s="2">
        <f t="shared" si="140"/>
        <v>-329395.0499999969</v>
      </c>
      <c r="P8986"/>
    </row>
    <row r="8987" spans="1:16" hidden="1">
      <c r="A8987" t="s">
        <v>30784</v>
      </c>
      <c r="B8987" s="1">
        <v>42180</v>
      </c>
      <c r="C8987" t="s">
        <v>1802</v>
      </c>
      <c r="D8987">
        <v>2</v>
      </c>
      <c r="E8987" t="s">
        <v>30797</v>
      </c>
      <c r="F8987" t="s">
        <v>13559</v>
      </c>
      <c r="G8987" t="s">
        <v>479</v>
      </c>
      <c r="H8987" t="s">
        <v>9589</v>
      </c>
      <c r="I8987" s="2">
        <v>198.86</v>
      </c>
      <c r="J8987" s="5"/>
      <c r="L8987" s="5"/>
      <c r="M8987" s="2">
        <f t="shared" si="140"/>
        <v>-329196.18999999692</v>
      </c>
      <c r="P8987"/>
    </row>
    <row r="8988" spans="1:16" hidden="1">
      <c r="A8988" t="s">
        <v>30807</v>
      </c>
      <c r="B8988" s="1">
        <v>42180</v>
      </c>
      <c r="C8988" t="s">
        <v>30816</v>
      </c>
      <c r="D8988">
        <v>2</v>
      </c>
      <c r="E8988" t="s">
        <v>30817</v>
      </c>
      <c r="F8988" t="s">
        <v>7054</v>
      </c>
      <c r="G8988" t="s">
        <v>4</v>
      </c>
      <c r="H8988" t="s">
        <v>10865</v>
      </c>
      <c r="I8988" s="2">
        <v>4100</v>
      </c>
      <c r="J8988" s="5"/>
      <c r="L8988" s="5"/>
      <c r="M8988" s="2">
        <f t="shared" si="140"/>
        <v>-325096.18999999692</v>
      </c>
      <c r="P8988"/>
    </row>
    <row r="8989" spans="1:16" hidden="1">
      <c r="A8989" t="s">
        <v>30825</v>
      </c>
      <c r="B8989" s="1">
        <v>42180</v>
      </c>
      <c r="C8989" t="s">
        <v>1802</v>
      </c>
      <c r="D8989">
        <v>2</v>
      </c>
      <c r="E8989" t="s">
        <v>30837</v>
      </c>
      <c r="F8989" t="s">
        <v>13559</v>
      </c>
      <c r="G8989" t="s">
        <v>479</v>
      </c>
      <c r="H8989" t="s">
        <v>1495</v>
      </c>
      <c r="I8989" s="2">
        <v>273.32</v>
      </c>
      <c r="J8989" s="5"/>
      <c r="L8989" s="5"/>
      <c r="M8989" s="2">
        <f t="shared" si="140"/>
        <v>-324822.86999999691</v>
      </c>
      <c r="P8989"/>
    </row>
    <row r="8990" spans="1:16" hidden="1">
      <c r="A8990" t="s">
        <v>30846</v>
      </c>
      <c r="B8990" s="1">
        <v>42180</v>
      </c>
      <c r="C8990" t="s">
        <v>1802</v>
      </c>
      <c r="D8990">
        <v>2</v>
      </c>
      <c r="E8990" t="s">
        <v>30855</v>
      </c>
      <c r="F8990" t="s">
        <v>13559</v>
      </c>
      <c r="G8990" t="s">
        <v>479</v>
      </c>
      <c r="H8990" t="s">
        <v>9577</v>
      </c>
      <c r="J8990" s="5"/>
      <c r="K8990" s="2">
        <v>733.48</v>
      </c>
      <c r="L8990" s="5"/>
      <c r="M8990" s="2">
        <f t="shared" si="140"/>
        <v>-325556.34999999689</v>
      </c>
      <c r="P8990"/>
    </row>
    <row r="8991" spans="1:16" hidden="1">
      <c r="A8991" t="s">
        <v>30846</v>
      </c>
      <c r="B8991" s="1">
        <v>42180</v>
      </c>
      <c r="C8991" t="s">
        <v>1802</v>
      </c>
      <c r="D8991">
        <v>2</v>
      </c>
      <c r="E8991" t="s">
        <v>30855</v>
      </c>
      <c r="F8991" t="s">
        <v>13559</v>
      </c>
      <c r="G8991" t="s">
        <v>479</v>
      </c>
      <c r="H8991" t="s">
        <v>9577</v>
      </c>
      <c r="I8991" s="2">
        <v>733.48</v>
      </c>
      <c r="J8991" s="5"/>
      <c r="L8991" s="5"/>
      <c r="M8991" s="2">
        <f t="shared" si="140"/>
        <v>-324822.86999999691</v>
      </c>
      <c r="P8991"/>
    </row>
    <row r="8992" spans="1:16" hidden="1">
      <c r="A8992" t="s">
        <v>30866</v>
      </c>
      <c r="B8992" s="1">
        <v>42180</v>
      </c>
      <c r="C8992" t="s">
        <v>30879</v>
      </c>
      <c r="D8992">
        <v>2</v>
      </c>
      <c r="E8992" t="s">
        <v>30880</v>
      </c>
      <c r="F8992" t="s">
        <v>13559</v>
      </c>
      <c r="G8992" t="s">
        <v>313</v>
      </c>
      <c r="H8992" t="s">
        <v>9213</v>
      </c>
      <c r="J8992" s="5"/>
      <c r="K8992" s="2">
        <v>2200</v>
      </c>
      <c r="L8992" s="5"/>
      <c r="M8992" s="2">
        <f t="shared" si="140"/>
        <v>-327022.86999999691</v>
      </c>
      <c r="P8992"/>
    </row>
    <row r="8993" spans="1:16" hidden="1">
      <c r="A8993" t="s">
        <v>30866</v>
      </c>
      <c r="B8993" s="1">
        <v>42180</v>
      </c>
      <c r="C8993" t="s">
        <v>30879</v>
      </c>
      <c r="D8993">
        <v>2</v>
      </c>
      <c r="E8993" t="s">
        <v>30880</v>
      </c>
      <c r="F8993" t="s">
        <v>13559</v>
      </c>
      <c r="G8993" t="s">
        <v>313</v>
      </c>
      <c r="H8993" t="s">
        <v>9213</v>
      </c>
      <c r="I8993" s="2">
        <v>2200</v>
      </c>
      <c r="J8993" s="5"/>
      <c r="L8993" s="5"/>
      <c r="M8993" s="2">
        <f t="shared" si="140"/>
        <v>-324822.86999999691</v>
      </c>
      <c r="P8993"/>
    </row>
    <row r="8994" spans="1:16" hidden="1">
      <c r="A8994" t="s">
        <v>30891</v>
      </c>
      <c r="B8994" s="1">
        <v>42180</v>
      </c>
      <c r="C8994" t="s">
        <v>30903</v>
      </c>
      <c r="D8994">
        <v>2</v>
      </c>
      <c r="E8994" t="s">
        <v>30904</v>
      </c>
      <c r="F8994" t="s">
        <v>7054</v>
      </c>
      <c r="G8994" t="s">
        <v>4</v>
      </c>
      <c r="H8994" t="s">
        <v>10505</v>
      </c>
      <c r="J8994" s="5"/>
      <c r="K8994" s="2">
        <v>9800</v>
      </c>
      <c r="L8994" s="5"/>
      <c r="M8994" s="2">
        <f t="shared" si="140"/>
        <v>-334622.86999999691</v>
      </c>
      <c r="P8994"/>
    </row>
    <row r="8995" spans="1:16" hidden="1">
      <c r="A8995" t="s">
        <v>30891</v>
      </c>
      <c r="B8995" s="1">
        <v>42180</v>
      </c>
      <c r="C8995" t="s">
        <v>30903</v>
      </c>
      <c r="D8995">
        <v>2</v>
      </c>
      <c r="E8995" t="s">
        <v>30904</v>
      </c>
      <c r="F8995" t="s">
        <v>7054</v>
      </c>
      <c r="G8995" t="s">
        <v>4</v>
      </c>
      <c r="H8995" t="s">
        <v>10505</v>
      </c>
      <c r="I8995" s="2">
        <v>9800</v>
      </c>
      <c r="J8995" s="5"/>
      <c r="L8995" s="5"/>
      <c r="M8995" s="2">
        <f t="shared" si="140"/>
        <v>-324822.86999999691</v>
      </c>
      <c r="P8995"/>
    </row>
    <row r="8996" spans="1:16" hidden="1">
      <c r="A8996" t="s">
        <v>30912</v>
      </c>
      <c r="B8996" s="1">
        <v>42180</v>
      </c>
      <c r="C8996" t="s">
        <v>30923</v>
      </c>
      <c r="D8996">
        <v>2</v>
      </c>
      <c r="E8996" t="s">
        <v>30924</v>
      </c>
      <c r="F8996" t="s">
        <v>7054</v>
      </c>
      <c r="G8996" t="s">
        <v>4</v>
      </c>
      <c r="H8996" t="s">
        <v>30925</v>
      </c>
      <c r="I8996" s="2">
        <v>2990</v>
      </c>
      <c r="J8996" s="5"/>
      <c r="L8996" s="5"/>
      <c r="M8996" s="2">
        <f t="shared" si="140"/>
        <v>-321832.86999999691</v>
      </c>
      <c r="P8996"/>
    </row>
    <row r="8997" spans="1:16" hidden="1">
      <c r="A8997" t="s">
        <v>30934</v>
      </c>
      <c r="B8997" s="1">
        <v>42180</v>
      </c>
      <c r="C8997" t="s">
        <v>21273</v>
      </c>
      <c r="D8997">
        <v>1</v>
      </c>
      <c r="E8997" t="s">
        <v>30944</v>
      </c>
      <c r="F8997" t="s">
        <v>13565</v>
      </c>
      <c r="G8997" t="s">
        <v>4</v>
      </c>
      <c r="H8997" t="s">
        <v>30945</v>
      </c>
      <c r="I8997" s="2">
        <v>130000</v>
      </c>
      <c r="J8997" s="5"/>
      <c r="L8997" s="5"/>
      <c r="M8997" s="2">
        <f t="shared" si="140"/>
        <v>-191832.86999999691</v>
      </c>
      <c r="P8997"/>
    </row>
    <row r="8998" spans="1:16" hidden="1">
      <c r="A8998" t="s">
        <v>30956</v>
      </c>
      <c r="B8998" s="1">
        <v>42180</v>
      </c>
      <c r="C8998" t="s">
        <v>30966</v>
      </c>
      <c r="D8998">
        <v>2</v>
      </c>
      <c r="E8998" t="s">
        <v>30967</v>
      </c>
      <c r="F8998" t="s">
        <v>7054</v>
      </c>
      <c r="G8998" t="s">
        <v>4</v>
      </c>
      <c r="H8998" t="s">
        <v>23026</v>
      </c>
      <c r="I8998" s="2">
        <v>948.01</v>
      </c>
      <c r="J8998" s="5"/>
      <c r="L8998" s="5"/>
      <c r="M8998" s="2">
        <f t="shared" si="140"/>
        <v>-190884.8599999969</v>
      </c>
      <c r="P8998"/>
    </row>
    <row r="8999" spans="1:16" hidden="1">
      <c r="A8999" t="s">
        <v>30974</v>
      </c>
      <c r="B8999" s="1">
        <v>42180</v>
      </c>
      <c r="C8999" t="s">
        <v>30230</v>
      </c>
      <c r="D8999">
        <v>1</v>
      </c>
      <c r="E8999" t="s">
        <v>30986</v>
      </c>
      <c r="F8999" t="s">
        <v>13565</v>
      </c>
      <c r="G8999" t="s">
        <v>4</v>
      </c>
      <c r="H8999" t="s">
        <v>9897</v>
      </c>
      <c r="I8999" s="2">
        <v>190000</v>
      </c>
      <c r="J8999" s="5"/>
      <c r="L8999" s="5"/>
      <c r="M8999" s="2">
        <f t="shared" si="140"/>
        <v>-884.85999999690102</v>
      </c>
      <c r="P8999"/>
    </row>
    <row r="9000" spans="1:16" hidden="1">
      <c r="A9000" t="s">
        <v>31000</v>
      </c>
      <c r="B9000" s="1">
        <v>42180</v>
      </c>
      <c r="C9000" t="s">
        <v>10236</v>
      </c>
      <c r="D9000">
        <v>2</v>
      </c>
      <c r="E9000" t="s">
        <v>31014</v>
      </c>
      <c r="F9000" t="s">
        <v>7054</v>
      </c>
      <c r="G9000" t="s">
        <v>4</v>
      </c>
      <c r="H9000" t="s">
        <v>2977</v>
      </c>
      <c r="I9000" s="2">
        <v>3030</v>
      </c>
      <c r="J9000" s="5"/>
      <c r="L9000" s="5"/>
      <c r="M9000" s="2">
        <f t="shared" si="140"/>
        <v>2145.140000003099</v>
      </c>
      <c r="P9000"/>
    </row>
    <row r="9001" spans="1:16" hidden="1">
      <c r="A9001" t="s">
        <v>31022</v>
      </c>
      <c r="B9001" s="1">
        <v>42180</v>
      </c>
      <c r="C9001" t="s">
        <v>31035</v>
      </c>
      <c r="D9001">
        <v>2</v>
      </c>
      <c r="E9001" t="s">
        <v>31036</v>
      </c>
      <c r="F9001" t="s">
        <v>7054</v>
      </c>
      <c r="G9001" t="s">
        <v>4</v>
      </c>
      <c r="H9001" t="s">
        <v>13845</v>
      </c>
      <c r="I9001" s="2">
        <v>1025</v>
      </c>
      <c r="J9001" s="5"/>
      <c r="L9001" s="5"/>
      <c r="M9001" s="2">
        <f t="shared" si="140"/>
        <v>3170.140000003099</v>
      </c>
      <c r="P9001"/>
    </row>
    <row r="9002" spans="1:16" hidden="1">
      <c r="A9002" t="s">
        <v>10257</v>
      </c>
      <c r="B9002" s="36">
        <v>42181</v>
      </c>
      <c r="C9002" s="35" t="s">
        <v>10260</v>
      </c>
      <c r="D9002" s="35">
        <v>2</v>
      </c>
      <c r="E9002" s="35" t="s">
        <v>10261</v>
      </c>
      <c r="F9002" s="35" t="s">
        <v>78</v>
      </c>
      <c r="G9002" s="35" t="s">
        <v>20</v>
      </c>
      <c r="H9002" s="35" t="s">
        <v>1989</v>
      </c>
      <c r="I9002" s="11"/>
      <c r="J9002" s="12"/>
      <c r="K9002" s="11">
        <v>1025</v>
      </c>
      <c r="L9002" s="12"/>
      <c r="M9002" s="11">
        <f t="shared" si="140"/>
        <v>2145.140000003099</v>
      </c>
      <c r="P9002"/>
    </row>
    <row r="9003" spans="1:16" hidden="1">
      <c r="A9003" t="s">
        <v>10290</v>
      </c>
      <c r="B9003" s="14">
        <v>42181</v>
      </c>
      <c r="C9003" s="13" t="s">
        <v>6</v>
      </c>
      <c r="D9003" s="13">
        <v>1</v>
      </c>
      <c r="E9003" s="13" t="s">
        <v>10293</v>
      </c>
      <c r="F9003" s="13" t="s">
        <v>29</v>
      </c>
      <c r="G9003" s="13" t="s">
        <v>20</v>
      </c>
      <c r="H9003" s="13" t="s">
        <v>1506</v>
      </c>
      <c r="I9003" s="15">
        <v>13700</v>
      </c>
      <c r="J9003" s="16"/>
      <c r="K9003" s="15"/>
      <c r="L9003" s="16"/>
      <c r="M9003" s="15">
        <f t="shared" si="140"/>
        <v>15845.140000003099</v>
      </c>
      <c r="P9003"/>
    </row>
    <row r="9004" spans="1:16" hidden="1">
      <c r="A9004" t="s">
        <v>10337</v>
      </c>
      <c r="B9004" s="1">
        <v>42181</v>
      </c>
      <c r="C9004" t="s">
        <v>6</v>
      </c>
      <c r="D9004">
        <v>1</v>
      </c>
      <c r="E9004" t="s">
        <v>10340</v>
      </c>
      <c r="F9004" t="s">
        <v>29</v>
      </c>
      <c r="G9004" t="s">
        <v>20</v>
      </c>
      <c r="H9004" t="s">
        <v>10097</v>
      </c>
      <c r="I9004" s="2">
        <v>1610.96</v>
      </c>
      <c r="J9004" s="5"/>
      <c r="L9004" s="5"/>
      <c r="M9004" s="2">
        <f t="shared" si="140"/>
        <v>17456.100000003098</v>
      </c>
      <c r="P9004"/>
    </row>
    <row r="9005" spans="1:16" hidden="1">
      <c r="A9005" t="s">
        <v>10341</v>
      </c>
      <c r="B9005" s="1">
        <v>42181</v>
      </c>
      <c r="C9005" t="s">
        <v>6</v>
      </c>
      <c r="D9005">
        <v>1</v>
      </c>
      <c r="E9005" t="s">
        <v>10343</v>
      </c>
      <c r="F9005" t="s">
        <v>29</v>
      </c>
      <c r="G9005" t="s">
        <v>20</v>
      </c>
      <c r="H9005" t="s">
        <v>736</v>
      </c>
      <c r="I9005" s="2">
        <v>145.38</v>
      </c>
      <c r="J9005" s="5"/>
      <c r="L9005" s="5"/>
      <c r="M9005" s="2">
        <f t="shared" si="140"/>
        <v>17601.480000003099</v>
      </c>
      <c r="P9005"/>
    </row>
    <row r="9006" spans="1:16" hidden="1">
      <c r="A9006" t="s">
        <v>10344</v>
      </c>
      <c r="B9006" s="1">
        <v>42181</v>
      </c>
      <c r="C9006" t="s">
        <v>18</v>
      </c>
      <c r="D9006">
        <v>1</v>
      </c>
      <c r="E9006" t="s">
        <v>10347</v>
      </c>
      <c r="F9006" t="s">
        <v>13</v>
      </c>
      <c r="G9006" t="s">
        <v>20</v>
      </c>
      <c r="H9006" t="s">
        <v>18</v>
      </c>
      <c r="J9006" s="5"/>
      <c r="K9006" s="2">
        <v>20353.189999999999</v>
      </c>
      <c r="L9006" s="5"/>
      <c r="M9006" s="2">
        <f t="shared" si="140"/>
        <v>-2751.7099999968996</v>
      </c>
      <c r="P9006"/>
    </row>
    <row r="9007" spans="1:16" hidden="1">
      <c r="A9007" t="s">
        <v>10348</v>
      </c>
      <c r="B9007" s="1">
        <v>42181</v>
      </c>
      <c r="C9007" t="s">
        <v>200</v>
      </c>
      <c r="D9007">
        <v>1</v>
      </c>
      <c r="E9007" t="s">
        <v>10353</v>
      </c>
      <c r="F9007" t="s">
        <v>16</v>
      </c>
      <c r="G9007" t="s">
        <v>20</v>
      </c>
      <c r="H9007" t="s">
        <v>200</v>
      </c>
      <c r="J9007" s="5"/>
      <c r="K9007" s="2">
        <v>8504.85</v>
      </c>
      <c r="L9007" s="5"/>
      <c r="M9007" s="2">
        <f t="shared" si="140"/>
        <v>-11256.5599999969</v>
      </c>
      <c r="P9007"/>
    </row>
    <row r="9008" spans="1:16" hidden="1">
      <c r="A9008" t="s">
        <v>10363</v>
      </c>
      <c r="B9008" s="1">
        <v>42181</v>
      </c>
      <c r="C9008" t="s">
        <v>195</v>
      </c>
      <c r="D9008">
        <v>1</v>
      </c>
      <c r="E9008" t="s">
        <v>10366</v>
      </c>
      <c r="F9008" t="s">
        <v>13</v>
      </c>
      <c r="G9008" t="s">
        <v>20</v>
      </c>
      <c r="H9008" t="s">
        <v>195</v>
      </c>
      <c r="J9008" s="5"/>
      <c r="K9008" s="2">
        <v>25946.35</v>
      </c>
      <c r="L9008" s="5"/>
      <c r="M9008" s="2">
        <f t="shared" si="140"/>
        <v>-37202.909999996897</v>
      </c>
      <c r="P9008"/>
    </row>
    <row r="9009" spans="1:16" hidden="1">
      <c r="A9009" t="s">
        <v>10369</v>
      </c>
      <c r="B9009" s="1">
        <v>42181</v>
      </c>
      <c r="C9009" t="s">
        <v>6</v>
      </c>
      <c r="D9009">
        <v>1</v>
      </c>
      <c r="E9009" t="s">
        <v>10340</v>
      </c>
      <c r="F9009" t="s">
        <v>29</v>
      </c>
      <c r="G9009" t="s">
        <v>20</v>
      </c>
      <c r="H9009" t="s">
        <v>10373</v>
      </c>
      <c r="J9009" s="5"/>
      <c r="K9009" s="2">
        <v>1610.96</v>
      </c>
      <c r="L9009" s="5"/>
      <c r="M9009" s="2">
        <f t="shared" si="140"/>
        <v>-38813.869999996896</v>
      </c>
      <c r="P9009"/>
    </row>
    <row r="9010" spans="1:16" hidden="1">
      <c r="A9010" t="s">
        <v>10376</v>
      </c>
      <c r="B9010" s="1">
        <v>42181</v>
      </c>
      <c r="C9010" t="s">
        <v>6</v>
      </c>
      <c r="D9010">
        <v>1</v>
      </c>
      <c r="E9010" t="s">
        <v>10379</v>
      </c>
      <c r="F9010" t="s">
        <v>29</v>
      </c>
      <c r="G9010" t="s">
        <v>20</v>
      </c>
      <c r="H9010" t="s">
        <v>10097</v>
      </c>
      <c r="I9010" s="2">
        <v>1610.96</v>
      </c>
      <c r="J9010" s="5"/>
      <c r="L9010" s="5"/>
      <c r="M9010" s="2">
        <f t="shared" si="140"/>
        <v>-37202.909999996897</v>
      </c>
      <c r="P9010"/>
    </row>
    <row r="9011" spans="1:16" hidden="1">
      <c r="A9011" t="s">
        <v>10386</v>
      </c>
      <c r="B9011" s="1">
        <v>42181</v>
      </c>
      <c r="C9011" t="s">
        <v>10389</v>
      </c>
      <c r="D9011">
        <v>2</v>
      </c>
      <c r="E9011" t="s">
        <v>10390</v>
      </c>
      <c r="F9011" t="s">
        <v>78</v>
      </c>
      <c r="G9011" t="s">
        <v>20</v>
      </c>
      <c r="H9011" t="s">
        <v>7472</v>
      </c>
      <c r="J9011" s="5"/>
      <c r="K9011" s="2">
        <v>800.01</v>
      </c>
      <c r="L9011" s="5"/>
      <c r="M9011" s="2">
        <f t="shared" si="140"/>
        <v>-38002.919999996899</v>
      </c>
      <c r="P9011"/>
    </row>
    <row r="9012" spans="1:16" hidden="1">
      <c r="A9012" t="s">
        <v>31044</v>
      </c>
      <c r="B9012" s="1">
        <v>42181</v>
      </c>
      <c r="C9012" t="s">
        <v>10260</v>
      </c>
      <c r="D9012">
        <v>2</v>
      </c>
      <c r="E9012" t="s">
        <v>31062</v>
      </c>
      <c r="F9012" t="s">
        <v>7054</v>
      </c>
      <c r="G9012" t="s">
        <v>20</v>
      </c>
      <c r="H9012" t="s">
        <v>18108</v>
      </c>
      <c r="I9012" s="2">
        <v>1025</v>
      </c>
      <c r="J9012" s="5"/>
      <c r="L9012" s="5"/>
      <c r="M9012" s="2">
        <f t="shared" si="140"/>
        <v>-36977.919999996899</v>
      </c>
      <c r="P9012"/>
    </row>
    <row r="9013" spans="1:16" hidden="1">
      <c r="A9013" t="s">
        <v>31068</v>
      </c>
      <c r="B9013" s="1">
        <v>42181</v>
      </c>
      <c r="C9013" t="s">
        <v>31083</v>
      </c>
      <c r="D9013">
        <v>2</v>
      </c>
      <c r="E9013" t="s">
        <v>31084</v>
      </c>
      <c r="F9013" t="s">
        <v>7054</v>
      </c>
      <c r="G9013" t="s">
        <v>20</v>
      </c>
      <c r="H9013" t="s">
        <v>8095</v>
      </c>
      <c r="I9013" s="2">
        <v>2105.0100000000002</v>
      </c>
      <c r="J9013" s="5"/>
      <c r="L9013" s="5"/>
      <c r="M9013" s="2">
        <f t="shared" si="140"/>
        <v>-34872.909999996897</v>
      </c>
      <c r="P9013"/>
    </row>
    <row r="9014" spans="1:16" hidden="1">
      <c r="A9014" t="s">
        <v>31093</v>
      </c>
      <c r="B9014" s="1">
        <v>42181</v>
      </c>
      <c r="C9014" t="s">
        <v>18</v>
      </c>
      <c r="D9014">
        <v>2</v>
      </c>
      <c r="E9014" t="s">
        <v>31107</v>
      </c>
      <c r="F9014" t="s">
        <v>13559</v>
      </c>
      <c r="G9014" t="s">
        <v>313</v>
      </c>
      <c r="H9014" t="s">
        <v>5514</v>
      </c>
      <c r="I9014" s="2">
        <v>6600.01</v>
      </c>
      <c r="J9014" s="5"/>
      <c r="L9014" s="5"/>
      <c r="M9014" s="2">
        <f t="shared" si="140"/>
        <v>-28272.899999996895</v>
      </c>
      <c r="P9014"/>
    </row>
    <row r="9015" spans="1:16" hidden="1">
      <c r="A9015" t="s">
        <v>31115</v>
      </c>
      <c r="B9015" s="1">
        <v>42181</v>
      </c>
      <c r="C9015" t="s">
        <v>31129</v>
      </c>
      <c r="D9015">
        <v>2</v>
      </c>
      <c r="E9015" t="s">
        <v>31130</v>
      </c>
      <c r="F9015" t="s">
        <v>7054</v>
      </c>
      <c r="G9015" t="s">
        <v>20</v>
      </c>
      <c r="H9015" t="s">
        <v>26217</v>
      </c>
      <c r="I9015" s="2">
        <v>3029.99</v>
      </c>
      <c r="J9015" s="5"/>
      <c r="L9015" s="5"/>
      <c r="M9015" s="2">
        <f t="shared" si="140"/>
        <v>-25242.909999996897</v>
      </c>
      <c r="P9015"/>
    </row>
    <row r="9016" spans="1:16" hidden="1">
      <c r="A9016" t="s">
        <v>31139</v>
      </c>
      <c r="B9016" s="1">
        <v>42181</v>
      </c>
      <c r="C9016" t="s">
        <v>1802</v>
      </c>
      <c r="D9016">
        <v>2</v>
      </c>
      <c r="E9016" t="s">
        <v>31151</v>
      </c>
      <c r="F9016" t="s">
        <v>13559</v>
      </c>
      <c r="G9016" t="s">
        <v>479</v>
      </c>
      <c r="H9016" t="s">
        <v>751</v>
      </c>
      <c r="I9016" s="2">
        <v>2675.17</v>
      </c>
      <c r="J9016" s="5"/>
      <c r="L9016" s="5"/>
      <c r="M9016" s="2">
        <f t="shared" si="140"/>
        <v>-22567.739999996898</v>
      </c>
      <c r="P9016"/>
    </row>
    <row r="9017" spans="1:16" hidden="1">
      <c r="A9017" t="s">
        <v>31161</v>
      </c>
      <c r="B9017" s="1">
        <v>42181</v>
      </c>
      <c r="C9017" t="s">
        <v>31172</v>
      </c>
      <c r="D9017">
        <v>2</v>
      </c>
      <c r="E9017" t="s">
        <v>31173</v>
      </c>
      <c r="F9017" t="s">
        <v>7054</v>
      </c>
      <c r="G9017" t="s">
        <v>20</v>
      </c>
      <c r="H9017" t="s">
        <v>31174</v>
      </c>
      <c r="I9017" s="2">
        <v>8154</v>
      </c>
      <c r="J9017" s="5"/>
      <c r="L9017" s="5"/>
      <c r="M9017" s="2">
        <f t="shared" si="140"/>
        <v>-14413.739999996898</v>
      </c>
      <c r="P9017"/>
    </row>
    <row r="9018" spans="1:16" hidden="1">
      <c r="A9018" t="s">
        <v>31186</v>
      </c>
      <c r="B9018" s="1">
        <v>42181</v>
      </c>
      <c r="C9018" t="s">
        <v>18</v>
      </c>
      <c r="D9018">
        <v>2</v>
      </c>
      <c r="E9018" t="s">
        <v>31196</v>
      </c>
      <c r="F9018" t="s">
        <v>13559</v>
      </c>
      <c r="G9018" t="s">
        <v>313</v>
      </c>
      <c r="H9018" t="s">
        <v>24863</v>
      </c>
      <c r="I9018" s="2">
        <v>1529.85</v>
      </c>
      <c r="J9018" s="5"/>
      <c r="L9018" s="5"/>
      <c r="M9018" s="2">
        <f t="shared" si="140"/>
        <v>-12883.889999996898</v>
      </c>
      <c r="P9018"/>
    </row>
    <row r="9019" spans="1:16" hidden="1">
      <c r="A9019" t="s">
        <v>31209</v>
      </c>
      <c r="B9019" s="1">
        <v>42181</v>
      </c>
      <c r="C9019" t="s">
        <v>31222</v>
      </c>
      <c r="D9019">
        <v>2</v>
      </c>
      <c r="E9019" t="s">
        <v>31223</v>
      </c>
      <c r="F9019" t="s">
        <v>7054</v>
      </c>
      <c r="G9019" t="s">
        <v>20</v>
      </c>
      <c r="H9019" t="s">
        <v>594</v>
      </c>
      <c r="I9019" s="2">
        <v>1025</v>
      </c>
      <c r="J9019" s="5"/>
      <c r="L9019" s="5"/>
      <c r="M9019" s="2">
        <f t="shared" si="140"/>
        <v>-11858.889999996898</v>
      </c>
      <c r="P9019"/>
    </row>
    <row r="9020" spans="1:16" hidden="1">
      <c r="A9020" t="s">
        <v>31231</v>
      </c>
      <c r="B9020" s="1">
        <v>42181</v>
      </c>
      <c r="C9020" t="s">
        <v>7550</v>
      </c>
      <c r="D9020">
        <v>2</v>
      </c>
      <c r="E9020" t="s">
        <v>31244</v>
      </c>
      <c r="F9020" t="s">
        <v>13559</v>
      </c>
      <c r="G9020" t="s">
        <v>313</v>
      </c>
      <c r="H9020" t="s">
        <v>7889</v>
      </c>
      <c r="J9020" s="5"/>
      <c r="K9020" s="2">
        <v>1000.88</v>
      </c>
      <c r="L9020" s="5"/>
      <c r="M9020" s="2">
        <f t="shared" si="140"/>
        <v>-12859.769999996897</v>
      </c>
      <c r="P9020"/>
    </row>
    <row r="9021" spans="1:16" hidden="1">
      <c r="A9021" t="s">
        <v>31231</v>
      </c>
      <c r="B9021" s="1">
        <v>42181</v>
      </c>
      <c r="C9021" t="s">
        <v>7550</v>
      </c>
      <c r="D9021">
        <v>2</v>
      </c>
      <c r="E9021" t="s">
        <v>31244</v>
      </c>
      <c r="F9021" t="s">
        <v>13559</v>
      </c>
      <c r="G9021" t="s">
        <v>313</v>
      </c>
      <c r="H9021" t="s">
        <v>7889</v>
      </c>
      <c r="I9021" s="2">
        <v>1000.88</v>
      </c>
      <c r="J9021" s="5"/>
      <c r="L9021" s="5"/>
      <c r="M9021" s="2">
        <f t="shared" si="140"/>
        <v>-11858.889999996898</v>
      </c>
      <c r="P9021"/>
    </row>
    <row r="9022" spans="1:16" hidden="1">
      <c r="A9022" t="s">
        <v>31255</v>
      </c>
      <c r="B9022" s="1">
        <v>42181</v>
      </c>
      <c r="C9022" t="s">
        <v>31268</v>
      </c>
      <c r="D9022">
        <v>2</v>
      </c>
      <c r="E9022" t="s">
        <v>31269</v>
      </c>
      <c r="F9022" t="s">
        <v>7054</v>
      </c>
      <c r="G9022" t="s">
        <v>20</v>
      </c>
      <c r="H9022" t="s">
        <v>1812</v>
      </c>
      <c r="I9022" s="2">
        <v>1840</v>
      </c>
      <c r="J9022" s="5"/>
      <c r="L9022" s="5"/>
      <c r="M9022" s="2">
        <f t="shared" si="140"/>
        <v>-10018.889999996898</v>
      </c>
      <c r="P9022"/>
    </row>
    <row r="9023" spans="1:16" hidden="1">
      <c r="A9023" t="s">
        <v>31276</v>
      </c>
      <c r="B9023" s="1">
        <v>42181</v>
      </c>
      <c r="C9023" t="s">
        <v>18</v>
      </c>
      <c r="D9023">
        <v>2</v>
      </c>
      <c r="E9023" t="s">
        <v>31288</v>
      </c>
      <c r="F9023" t="s">
        <v>13559</v>
      </c>
      <c r="G9023" t="s">
        <v>479</v>
      </c>
      <c r="H9023" t="s">
        <v>11448</v>
      </c>
      <c r="I9023" s="2">
        <v>469</v>
      </c>
      <c r="J9023" s="5"/>
      <c r="L9023" s="5"/>
      <c r="M9023" s="2">
        <f t="shared" si="140"/>
        <v>-9549.889999996898</v>
      </c>
      <c r="P9023"/>
    </row>
    <row r="9024" spans="1:16" hidden="1">
      <c r="A9024" t="s">
        <v>31298</v>
      </c>
      <c r="B9024" s="1">
        <v>42181</v>
      </c>
      <c r="C9024" t="s">
        <v>31311</v>
      </c>
      <c r="D9024">
        <v>2</v>
      </c>
      <c r="E9024" t="s">
        <v>31312</v>
      </c>
      <c r="F9024" t="s">
        <v>7054</v>
      </c>
      <c r="G9024" t="s">
        <v>20</v>
      </c>
      <c r="H9024" t="s">
        <v>10410</v>
      </c>
      <c r="I9024" s="2">
        <v>3030.01</v>
      </c>
      <c r="J9024" s="5"/>
      <c r="L9024" s="5"/>
      <c r="M9024" s="2">
        <f t="shared" si="140"/>
        <v>-6519.8799999968978</v>
      </c>
      <c r="P9024"/>
    </row>
    <row r="9025" spans="1:16" hidden="1">
      <c r="A9025" t="s">
        <v>31323</v>
      </c>
      <c r="B9025" s="1">
        <v>42181</v>
      </c>
      <c r="C9025" t="s">
        <v>31332</v>
      </c>
      <c r="D9025">
        <v>2</v>
      </c>
      <c r="E9025" t="s">
        <v>31333</v>
      </c>
      <c r="F9025" t="s">
        <v>7054</v>
      </c>
      <c r="G9025" t="s">
        <v>20</v>
      </c>
      <c r="H9025" t="s">
        <v>27502</v>
      </c>
      <c r="I9025" s="2">
        <v>1840</v>
      </c>
      <c r="J9025" s="5"/>
      <c r="L9025" s="5"/>
      <c r="M9025" s="2">
        <f t="shared" si="140"/>
        <v>-4679.8799999968978</v>
      </c>
      <c r="P9025"/>
    </row>
    <row r="9026" spans="1:16" hidden="1">
      <c r="A9026" t="s">
        <v>31343</v>
      </c>
      <c r="B9026" s="1">
        <v>42181</v>
      </c>
      <c r="C9026" t="s">
        <v>31354</v>
      </c>
      <c r="D9026">
        <v>2</v>
      </c>
      <c r="E9026" t="s">
        <v>31355</v>
      </c>
      <c r="F9026" t="s">
        <v>13559</v>
      </c>
      <c r="G9026" t="s">
        <v>313</v>
      </c>
      <c r="H9026" t="s">
        <v>7472</v>
      </c>
      <c r="J9026" s="5"/>
      <c r="K9026" s="2">
        <v>12666.17</v>
      </c>
      <c r="L9026" s="5"/>
      <c r="M9026" s="2">
        <f t="shared" si="140"/>
        <v>-17346.049999996896</v>
      </c>
      <c r="P9026"/>
    </row>
    <row r="9027" spans="1:16" hidden="1">
      <c r="A9027" t="s">
        <v>31343</v>
      </c>
      <c r="B9027" s="1">
        <v>42181</v>
      </c>
      <c r="C9027" t="s">
        <v>31354</v>
      </c>
      <c r="D9027">
        <v>2</v>
      </c>
      <c r="E9027" t="s">
        <v>31355</v>
      </c>
      <c r="F9027" t="s">
        <v>13559</v>
      </c>
      <c r="G9027" t="s">
        <v>313</v>
      </c>
      <c r="H9027" t="s">
        <v>7472</v>
      </c>
      <c r="I9027" s="2">
        <v>12666.17</v>
      </c>
      <c r="J9027" s="5"/>
      <c r="L9027" s="5"/>
      <c r="M9027" s="2">
        <f t="shared" si="140"/>
        <v>-4679.879999996896</v>
      </c>
      <c r="P9027"/>
    </row>
    <row r="9028" spans="1:16" hidden="1">
      <c r="A9028" t="s">
        <v>31360</v>
      </c>
      <c r="B9028" s="1">
        <v>42181</v>
      </c>
      <c r="C9028" t="s">
        <v>6</v>
      </c>
      <c r="D9028">
        <v>1</v>
      </c>
      <c r="E9028" t="s">
        <v>31375</v>
      </c>
      <c r="F9028" t="s">
        <v>13565</v>
      </c>
      <c r="G9028" t="s">
        <v>20</v>
      </c>
      <c r="H9028" t="s">
        <v>31376</v>
      </c>
      <c r="I9028" s="2">
        <v>5000</v>
      </c>
      <c r="J9028" s="5"/>
      <c r="L9028" s="5"/>
      <c r="M9028" s="2">
        <f t="shared" si="140"/>
        <v>320.120000003104</v>
      </c>
      <c r="P9028"/>
    </row>
    <row r="9029" spans="1:16" hidden="1">
      <c r="A9029" t="s">
        <v>31386</v>
      </c>
      <c r="B9029" s="1">
        <v>42181</v>
      </c>
      <c r="C9029" t="s">
        <v>31401</v>
      </c>
      <c r="D9029">
        <v>2</v>
      </c>
      <c r="E9029" t="s">
        <v>31402</v>
      </c>
      <c r="F9029" t="s">
        <v>7054</v>
      </c>
      <c r="G9029" t="s">
        <v>20</v>
      </c>
      <c r="H9029" t="s">
        <v>4984</v>
      </c>
      <c r="I9029" s="2">
        <v>1025</v>
      </c>
      <c r="J9029" s="5"/>
      <c r="L9029" s="5"/>
      <c r="M9029" s="2">
        <f t="shared" si="140"/>
        <v>1345.120000003104</v>
      </c>
      <c r="P9029"/>
    </row>
    <row r="9030" spans="1:16" hidden="1">
      <c r="A9030" t="s">
        <v>31413</v>
      </c>
      <c r="B9030" s="1">
        <v>42181</v>
      </c>
      <c r="C9030" t="s">
        <v>6</v>
      </c>
      <c r="D9030">
        <v>1</v>
      </c>
      <c r="E9030" t="s">
        <v>31427</v>
      </c>
      <c r="F9030" t="s">
        <v>13565</v>
      </c>
      <c r="G9030" t="s">
        <v>20</v>
      </c>
      <c r="H9030" t="s">
        <v>10097</v>
      </c>
      <c r="I9030" s="2">
        <v>1610.96</v>
      </c>
      <c r="J9030" s="5"/>
      <c r="L9030" s="5"/>
      <c r="M9030" s="2">
        <f t="shared" si="140"/>
        <v>2956.080000003104</v>
      </c>
      <c r="P9030"/>
    </row>
    <row r="9031" spans="1:16" hidden="1">
      <c r="A9031" t="s">
        <v>31435</v>
      </c>
      <c r="B9031" s="1">
        <v>42181</v>
      </c>
      <c r="C9031" t="s">
        <v>10389</v>
      </c>
      <c r="D9031">
        <v>2</v>
      </c>
      <c r="E9031" t="s">
        <v>31449</v>
      </c>
      <c r="F9031" t="s">
        <v>7054</v>
      </c>
      <c r="G9031" t="s">
        <v>20</v>
      </c>
      <c r="H9031" t="s">
        <v>7472</v>
      </c>
      <c r="I9031" s="2">
        <v>800.01</v>
      </c>
      <c r="J9031" s="5"/>
      <c r="L9031" s="5"/>
      <c r="M9031" s="2">
        <f t="shared" si="140"/>
        <v>3756.0900000031043</v>
      </c>
      <c r="P9031"/>
    </row>
    <row r="9032" spans="1:16" hidden="1">
      <c r="A9032" t="s">
        <v>31460</v>
      </c>
      <c r="B9032" s="1">
        <v>42181</v>
      </c>
      <c r="C9032" t="s">
        <v>31471</v>
      </c>
      <c r="D9032">
        <v>2</v>
      </c>
      <c r="E9032" t="s">
        <v>31472</v>
      </c>
      <c r="F9032" t="s">
        <v>7054</v>
      </c>
      <c r="G9032" t="s">
        <v>20</v>
      </c>
      <c r="H9032" t="s">
        <v>26422</v>
      </c>
      <c r="I9032" s="2">
        <v>1025</v>
      </c>
      <c r="J9032" s="5"/>
      <c r="L9032" s="5"/>
      <c r="M9032" s="2">
        <f t="shared" si="140"/>
        <v>4781.0900000031043</v>
      </c>
      <c r="P9032"/>
    </row>
    <row r="9033" spans="1:16" hidden="1">
      <c r="A9033" t="s">
        <v>31483</v>
      </c>
      <c r="B9033" s="1">
        <v>42181</v>
      </c>
      <c r="C9033" t="s">
        <v>6</v>
      </c>
      <c r="D9033">
        <v>1</v>
      </c>
      <c r="E9033" t="s">
        <v>31427</v>
      </c>
      <c r="F9033" t="s">
        <v>13565</v>
      </c>
      <c r="G9033" t="s">
        <v>20</v>
      </c>
      <c r="H9033" t="s">
        <v>10373</v>
      </c>
      <c r="J9033" s="5"/>
      <c r="K9033" s="2">
        <v>1610.96</v>
      </c>
      <c r="L9033" s="5"/>
      <c r="M9033" s="2">
        <f t="shared" ref="M9033:M9096" si="141">+M9032+I9033-K9033</f>
        <v>3170.1300000031042</v>
      </c>
      <c r="P9033"/>
    </row>
    <row r="9034" spans="1:16" hidden="1">
      <c r="A9034" t="s">
        <v>31500</v>
      </c>
      <c r="B9034" s="1">
        <v>42181</v>
      </c>
      <c r="C9034" t="s">
        <v>10389</v>
      </c>
      <c r="D9034">
        <v>2</v>
      </c>
      <c r="E9034" t="s">
        <v>31508</v>
      </c>
      <c r="F9034" t="s">
        <v>7054</v>
      </c>
      <c r="G9034" t="s">
        <v>20</v>
      </c>
      <c r="H9034" t="s">
        <v>7472</v>
      </c>
      <c r="J9034" s="5"/>
      <c r="K9034" s="2">
        <v>800.01</v>
      </c>
      <c r="L9034" s="5"/>
      <c r="M9034" s="2">
        <f t="shared" si="141"/>
        <v>2370.120000003104</v>
      </c>
      <c r="P9034"/>
    </row>
    <row r="9035" spans="1:16" hidden="1">
      <c r="A9035" t="s">
        <v>31500</v>
      </c>
      <c r="B9035" s="1">
        <v>42181</v>
      </c>
      <c r="C9035" t="s">
        <v>10389</v>
      </c>
      <c r="D9035">
        <v>2</v>
      </c>
      <c r="E9035" t="s">
        <v>31508</v>
      </c>
      <c r="F9035" t="s">
        <v>7054</v>
      </c>
      <c r="G9035" t="s">
        <v>20</v>
      </c>
      <c r="H9035" t="s">
        <v>7472</v>
      </c>
      <c r="I9035" s="2">
        <v>800.01</v>
      </c>
      <c r="J9035" s="5"/>
      <c r="L9035" s="5"/>
      <c r="M9035" s="2">
        <f t="shared" si="141"/>
        <v>3170.1300000031042</v>
      </c>
      <c r="P9035"/>
    </row>
    <row r="9036" spans="1:16" hidden="1">
      <c r="A9036" t="s">
        <v>10395</v>
      </c>
      <c r="B9036" s="36">
        <v>42182</v>
      </c>
      <c r="C9036" s="35" t="s">
        <v>6</v>
      </c>
      <c r="D9036" s="35">
        <v>1</v>
      </c>
      <c r="E9036" s="35" t="s">
        <v>10396</v>
      </c>
      <c r="F9036" s="35" t="s">
        <v>29</v>
      </c>
      <c r="G9036" s="35" t="s">
        <v>10397</v>
      </c>
      <c r="H9036" s="35" t="s">
        <v>10398</v>
      </c>
      <c r="I9036" s="11">
        <v>2935.12</v>
      </c>
      <c r="J9036" s="12"/>
      <c r="K9036" s="11"/>
      <c r="L9036" s="12"/>
      <c r="M9036" s="11">
        <f t="shared" si="141"/>
        <v>6105.2500000031041</v>
      </c>
      <c r="P9036"/>
    </row>
    <row r="9037" spans="1:16" hidden="1">
      <c r="A9037" t="s">
        <v>10401</v>
      </c>
      <c r="B9037" s="14">
        <v>42182</v>
      </c>
      <c r="C9037" s="13" t="s">
        <v>200</v>
      </c>
      <c r="D9037" s="13">
        <v>1</v>
      </c>
      <c r="E9037" s="13" t="s">
        <v>10405</v>
      </c>
      <c r="F9037" s="13" t="s">
        <v>16</v>
      </c>
      <c r="G9037" s="13" t="s">
        <v>10397</v>
      </c>
      <c r="H9037" s="13" t="s">
        <v>10398</v>
      </c>
      <c r="I9037" s="15"/>
      <c r="J9037" s="16"/>
      <c r="K9037" s="15">
        <v>2935.12</v>
      </c>
      <c r="L9037" s="16"/>
      <c r="M9037" s="15">
        <f t="shared" si="141"/>
        <v>3170.1300000031042</v>
      </c>
      <c r="P9037"/>
    </row>
    <row r="9038" spans="1:16" hidden="1">
      <c r="A9038" t="s">
        <v>10408</v>
      </c>
      <c r="B9038" s="1">
        <v>42182</v>
      </c>
      <c r="C9038" t="s">
        <v>6</v>
      </c>
      <c r="D9038">
        <v>1</v>
      </c>
      <c r="E9038" t="s">
        <v>10409</v>
      </c>
      <c r="F9038" t="s">
        <v>29</v>
      </c>
      <c r="G9038" t="s">
        <v>10397</v>
      </c>
      <c r="H9038" t="s">
        <v>10410</v>
      </c>
      <c r="I9038" s="2">
        <v>1000</v>
      </c>
      <c r="J9038" s="5"/>
      <c r="L9038" s="5"/>
      <c r="M9038" s="2">
        <f t="shared" si="141"/>
        <v>4170.1300000031042</v>
      </c>
      <c r="P9038"/>
    </row>
    <row r="9039" spans="1:16" hidden="1">
      <c r="A9039" t="s">
        <v>10421</v>
      </c>
      <c r="B9039" s="1">
        <v>42182</v>
      </c>
      <c r="C9039" t="s">
        <v>6</v>
      </c>
      <c r="D9039">
        <v>1</v>
      </c>
      <c r="E9039" t="s">
        <v>10423</v>
      </c>
      <c r="F9039" t="s">
        <v>29</v>
      </c>
      <c r="G9039" t="s">
        <v>10397</v>
      </c>
      <c r="H9039" t="s">
        <v>65</v>
      </c>
      <c r="I9039" s="2">
        <v>80</v>
      </c>
      <c r="J9039" s="5"/>
      <c r="L9039" s="5"/>
      <c r="M9039" s="2">
        <f t="shared" si="141"/>
        <v>4250.1300000031042</v>
      </c>
      <c r="P9039"/>
    </row>
    <row r="9040" spans="1:16" hidden="1">
      <c r="A9040" t="s">
        <v>10441</v>
      </c>
      <c r="B9040" s="1">
        <v>42182</v>
      </c>
      <c r="C9040" t="s">
        <v>6</v>
      </c>
      <c r="D9040">
        <v>1</v>
      </c>
      <c r="E9040" t="s">
        <v>10445</v>
      </c>
      <c r="F9040" t="s">
        <v>8</v>
      </c>
      <c r="G9040" t="s">
        <v>10397</v>
      </c>
      <c r="H9040" t="s">
        <v>2387</v>
      </c>
      <c r="I9040" s="2">
        <v>100</v>
      </c>
      <c r="J9040" s="5"/>
      <c r="L9040" s="5"/>
      <c r="M9040" s="2">
        <f t="shared" si="141"/>
        <v>4350.1300000031042</v>
      </c>
      <c r="P9040"/>
    </row>
    <row r="9041" spans="1:16" hidden="1">
      <c r="A9041" t="s">
        <v>10451</v>
      </c>
      <c r="B9041" s="1">
        <v>42182</v>
      </c>
      <c r="C9041" t="s">
        <v>6</v>
      </c>
      <c r="D9041">
        <v>1</v>
      </c>
      <c r="E9041" t="s">
        <v>10454</v>
      </c>
      <c r="F9041" t="s">
        <v>8</v>
      </c>
      <c r="G9041" t="s">
        <v>10397</v>
      </c>
      <c r="H9041" t="s">
        <v>10455</v>
      </c>
      <c r="I9041" s="2">
        <v>1025</v>
      </c>
      <c r="J9041" s="5"/>
      <c r="L9041" s="5"/>
      <c r="M9041" s="2">
        <f t="shared" si="141"/>
        <v>5375.1300000031042</v>
      </c>
      <c r="P9041"/>
    </row>
    <row r="9042" spans="1:16" hidden="1">
      <c r="A9042" t="s">
        <v>10457</v>
      </c>
      <c r="B9042" s="1">
        <v>42182</v>
      </c>
      <c r="C9042" t="s">
        <v>6</v>
      </c>
      <c r="D9042">
        <v>1</v>
      </c>
      <c r="E9042" t="s">
        <v>10460</v>
      </c>
      <c r="F9042" t="s">
        <v>8</v>
      </c>
      <c r="G9042" t="s">
        <v>10397</v>
      </c>
      <c r="H9042" t="s">
        <v>10461</v>
      </c>
      <c r="I9042" s="2">
        <v>1840</v>
      </c>
      <c r="J9042" s="5"/>
      <c r="L9042" s="5"/>
      <c r="M9042" s="2">
        <f t="shared" si="141"/>
        <v>7215.1300000031042</v>
      </c>
      <c r="P9042"/>
    </row>
    <row r="9043" spans="1:16" hidden="1">
      <c r="A9043" t="s">
        <v>10463</v>
      </c>
      <c r="B9043" s="1">
        <v>42182</v>
      </c>
      <c r="C9043" t="s">
        <v>6</v>
      </c>
      <c r="D9043">
        <v>1</v>
      </c>
      <c r="E9043" t="s">
        <v>10465</v>
      </c>
      <c r="F9043" t="s">
        <v>8</v>
      </c>
      <c r="G9043" t="s">
        <v>10397</v>
      </c>
      <c r="H9043" t="s">
        <v>10466</v>
      </c>
      <c r="I9043" s="2">
        <v>1548</v>
      </c>
      <c r="J9043" s="5"/>
      <c r="L9043" s="5"/>
      <c r="M9043" s="2">
        <f t="shared" si="141"/>
        <v>8763.1300000031042</v>
      </c>
      <c r="P9043"/>
    </row>
    <row r="9044" spans="1:16" hidden="1">
      <c r="A9044" t="s">
        <v>10467</v>
      </c>
      <c r="B9044" s="1">
        <v>42182</v>
      </c>
      <c r="C9044" t="s">
        <v>6</v>
      </c>
      <c r="D9044">
        <v>1</v>
      </c>
      <c r="E9044" t="s">
        <v>10468</v>
      </c>
      <c r="F9044" t="s">
        <v>29</v>
      </c>
      <c r="G9044" t="s">
        <v>10397</v>
      </c>
      <c r="H9044" t="s">
        <v>2768</v>
      </c>
      <c r="I9044" s="2">
        <v>1161.69</v>
      </c>
      <c r="J9044" s="5"/>
      <c r="L9044" s="5"/>
      <c r="M9044" s="2">
        <f t="shared" si="141"/>
        <v>9924.8200000031047</v>
      </c>
      <c r="P9044"/>
    </row>
    <row r="9045" spans="1:16" hidden="1">
      <c r="A9045" t="s">
        <v>10471</v>
      </c>
      <c r="B9045" s="1">
        <v>42182</v>
      </c>
      <c r="C9045" t="s">
        <v>6</v>
      </c>
      <c r="D9045">
        <v>1</v>
      </c>
      <c r="E9045" t="s">
        <v>10473</v>
      </c>
      <c r="F9045" t="s">
        <v>8</v>
      </c>
      <c r="G9045" t="s">
        <v>10397</v>
      </c>
      <c r="H9045" t="s">
        <v>10474</v>
      </c>
      <c r="I9045" s="2">
        <v>7717.29</v>
      </c>
      <c r="J9045" s="5"/>
      <c r="L9045" s="5"/>
      <c r="M9045" s="2">
        <f t="shared" si="141"/>
        <v>17642.110000003104</v>
      </c>
      <c r="P9045"/>
    </row>
    <row r="9046" spans="1:16" hidden="1">
      <c r="A9046" t="s">
        <v>10482</v>
      </c>
      <c r="B9046" s="1">
        <v>42182</v>
      </c>
      <c r="C9046" t="s">
        <v>6</v>
      </c>
      <c r="D9046">
        <v>1</v>
      </c>
      <c r="E9046" t="s">
        <v>10486</v>
      </c>
      <c r="F9046" t="s">
        <v>8</v>
      </c>
      <c r="G9046" t="s">
        <v>10397</v>
      </c>
      <c r="H9046" t="s">
        <v>10487</v>
      </c>
      <c r="I9046" s="2">
        <v>1025</v>
      </c>
      <c r="J9046" s="5"/>
      <c r="L9046" s="5"/>
      <c r="M9046" s="2">
        <f t="shared" si="141"/>
        <v>18667.110000003104</v>
      </c>
      <c r="P9046"/>
    </row>
    <row r="9047" spans="1:16" hidden="1">
      <c r="A9047" t="s">
        <v>10490</v>
      </c>
      <c r="B9047" s="1">
        <v>42182</v>
      </c>
      <c r="C9047" t="s">
        <v>674</v>
      </c>
      <c r="D9047">
        <v>1</v>
      </c>
      <c r="E9047" t="s">
        <v>10493</v>
      </c>
      <c r="F9047" t="s">
        <v>13</v>
      </c>
      <c r="G9047" t="s">
        <v>10397</v>
      </c>
      <c r="H9047" t="s">
        <v>10487</v>
      </c>
      <c r="J9047" s="5"/>
      <c r="K9047" s="2">
        <v>1025</v>
      </c>
      <c r="L9047" s="5"/>
      <c r="M9047" s="2">
        <f t="shared" si="141"/>
        <v>17642.110000003104</v>
      </c>
      <c r="P9047"/>
    </row>
    <row r="9048" spans="1:16" hidden="1">
      <c r="A9048" t="s">
        <v>10496</v>
      </c>
      <c r="B9048" s="1">
        <v>42182</v>
      </c>
      <c r="C9048" t="s">
        <v>6</v>
      </c>
      <c r="D9048">
        <v>1</v>
      </c>
      <c r="E9048" t="s">
        <v>10499</v>
      </c>
      <c r="F9048" t="s">
        <v>8</v>
      </c>
      <c r="G9048" t="s">
        <v>10397</v>
      </c>
      <c r="H9048" t="s">
        <v>10500</v>
      </c>
      <c r="I9048" s="2">
        <v>1025</v>
      </c>
      <c r="J9048" s="5"/>
      <c r="L9048" s="5"/>
      <c r="M9048" s="2">
        <f t="shared" si="141"/>
        <v>18667.110000003104</v>
      </c>
      <c r="P9048"/>
    </row>
    <row r="9049" spans="1:16" hidden="1">
      <c r="A9049" t="s">
        <v>10502</v>
      </c>
      <c r="B9049" s="1">
        <v>42182</v>
      </c>
      <c r="C9049" t="s">
        <v>6</v>
      </c>
      <c r="D9049">
        <v>1</v>
      </c>
      <c r="E9049" t="s">
        <v>10504</v>
      </c>
      <c r="F9049" t="s">
        <v>8</v>
      </c>
      <c r="G9049" t="s">
        <v>10397</v>
      </c>
      <c r="H9049" t="s">
        <v>10505</v>
      </c>
      <c r="I9049" s="2">
        <v>1025</v>
      </c>
      <c r="J9049" s="5"/>
      <c r="L9049" s="5"/>
      <c r="M9049" s="2">
        <f t="shared" si="141"/>
        <v>19692.110000003104</v>
      </c>
      <c r="P9049"/>
    </row>
    <row r="9050" spans="1:16" hidden="1">
      <c r="A9050" t="s">
        <v>10513</v>
      </c>
      <c r="B9050" s="1">
        <v>42182</v>
      </c>
      <c r="C9050" t="s">
        <v>6</v>
      </c>
      <c r="D9050">
        <v>1</v>
      </c>
      <c r="E9050" t="s">
        <v>10515</v>
      </c>
      <c r="F9050" t="s">
        <v>8</v>
      </c>
      <c r="G9050" t="s">
        <v>10397</v>
      </c>
      <c r="H9050" t="s">
        <v>10516</v>
      </c>
      <c r="I9050" s="2">
        <v>1025</v>
      </c>
      <c r="J9050" s="5"/>
      <c r="L9050" s="5"/>
      <c r="M9050" s="2">
        <f t="shared" si="141"/>
        <v>20717.110000003104</v>
      </c>
      <c r="P9050"/>
    </row>
    <row r="9051" spans="1:16" hidden="1">
      <c r="A9051" t="s">
        <v>10519</v>
      </c>
      <c r="B9051" s="1">
        <v>42182</v>
      </c>
      <c r="C9051" t="s">
        <v>6</v>
      </c>
      <c r="D9051">
        <v>1</v>
      </c>
      <c r="E9051" t="s">
        <v>10521</v>
      </c>
      <c r="F9051" t="s">
        <v>8</v>
      </c>
      <c r="G9051" t="s">
        <v>10397</v>
      </c>
      <c r="H9051" t="s">
        <v>10516</v>
      </c>
      <c r="I9051" s="2">
        <v>1025</v>
      </c>
      <c r="J9051" s="5"/>
      <c r="L9051" s="5"/>
      <c r="M9051" s="2">
        <f t="shared" si="141"/>
        <v>21742.110000003104</v>
      </c>
      <c r="P9051"/>
    </row>
    <row r="9052" spans="1:16" hidden="1">
      <c r="A9052" t="s">
        <v>10523</v>
      </c>
      <c r="B9052" s="1">
        <v>42182</v>
      </c>
      <c r="C9052" t="s">
        <v>6</v>
      </c>
      <c r="D9052">
        <v>1</v>
      </c>
      <c r="E9052" t="s">
        <v>10526</v>
      </c>
      <c r="F9052" t="s">
        <v>8</v>
      </c>
      <c r="G9052" t="s">
        <v>10397</v>
      </c>
      <c r="H9052" t="s">
        <v>10527</v>
      </c>
      <c r="I9052" s="2">
        <v>1025</v>
      </c>
      <c r="J9052" s="5"/>
      <c r="L9052" s="5"/>
      <c r="M9052" s="2">
        <f t="shared" si="141"/>
        <v>22767.110000003104</v>
      </c>
      <c r="P9052"/>
    </row>
    <row r="9053" spans="1:16" hidden="1">
      <c r="A9053" t="s">
        <v>10529</v>
      </c>
      <c r="B9053" s="1">
        <v>42182</v>
      </c>
      <c r="C9053" t="s">
        <v>6</v>
      </c>
      <c r="D9053">
        <v>1</v>
      </c>
      <c r="E9053" t="s">
        <v>10532</v>
      </c>
      <c r="F9053" t="s">
        <v>8</v>
      </c>
      <c r="G9053" t="s">
        <v>10397</v>
      </c>
      <c r="H9053" t="s">
        <v>3531</v>
      </c>
      <c r="I9053" s="2">
        <v>1914.6</v>
      </c>
      <c r="J9053" s="5"/>
      <c r="L9053" s="5"/>
      <c r="M9053" s="2">
        <f t="shared" si="141"/>
        <v>24681.710000003102</v>
      </c>
      <c r="P9053"/>
    </row>
    <row r="9054" spans="1:16" hidden="1">
      <c r="A9054" t="s">
        <v>10535</v>
      </c>
      <c r="B9054" s="1">
        <v>42182</v>
      </c>
      <c r="C9054" t="s">
        <v>6</v>
      </c>
      <c r="D9054">
        <v>1</v>
      </c>
      <c r="E9054" t="s">
        <v>10539</v>
      </c>
      <c r="F9054" t="s">
        <v>8</v>
      </c>
      <c r="G9054" t="s">
        <v>10397</v>
      </c>
      <c r="H9054" t="s">
        <v>1199</v>
      </c>
      <c r="I9054" s="2">
        <v>2990</v>
      </c>
      <c r="J9054" s="5"/>
      <c r="L9054" s="5"/>
      <c r="M9054" s="2">
        <f t="shared" si="141"/>
        <v>27671.710000003102</v>
      </c>
      <c r="P9054"/>
    </row>
    <row r="9055" spans="1:16" hidden="1">
      <c r="A9055" t="s">
        <v>10547</v>
      </c>
      <c r="B9055" s="1">
        <v>42182</v>
      </c>
      <c r="C9055" t="s">
        <v>6</v>
      </c>
      <c r="D9055">
        <v>1</v>
      </c>
      <c r="E9055" t="s">
        <v>10549</v>
      </c>
      <c r="F9055" t="s">
        <v>8</v>
      </c>
      <c r="G9055" t="s">
        <v>10397</v>
      </c>
      <c r="H9055" t="s">
        <v>5514</v>
      </c>
      <c r="I9055" s="2">
        <v>400</v>
      </c>
      <c r="J9055" s="5"/>
      <c r="L9055" s="5"/>
      <c r="M9055" s="2">
        <f t="shared" si="141"/>
        <v>28071.710000003102</v>
      </c>
      <c r="P9055"/>
    </row>
    <row r="9056" spans="1:16" hidden="1">
      <c r="A9056" t="s">
        <v>10550</v>
      </c>
      <c r="B9056" s="1">
        <v>42182</v>
      </c>
      <c r="C9056" t="s">
        <v>43</v>
      </c>
      <c r="D9056">
        <v>1</v>
      </c>
      <c r="E9056" t="s">
        <v>10552</v>
      </c>
      <c r="F9056" t="s">
        <v>13</v>
      </c>
      <c r="G9056" t="s">
        <v>10397</v>
      </c>
      <c r="H9056" t="s">
        <v>10553</v>
      </c>
      <c r="J9056" s="5"/>
      <c r="K9056" s="2">
        <v>470000</v>
      </c>
      <c r="L9056" s="5"/>
      <c r="M9056" s="2">
        <f t="shared" si="141"/>
        <v>-441928.28999999689</v>
      </c>
      <c r="P9056"/>
    </row>
    <row r="9057" spans="1:16" hidden="1">
      <c r="A9057" t="s">
        <v>10556</v>
      </c>
      <c r="B9057" s="1">
        <v>42182</v>
      </c>
      <c r="C9057" t="s">
        <v>6</v>
      </c>
      <c r="D9057">
        <v>1</v>
      </c>
      <c r="E9057" t="s">
        <v>10559</v>
      </c>
      <c r="F9057" t="s">
        <v>8</v>
      </c>
      <c r="G9057" t="s">
        <v>10397</v>
      </c>
      <c r="H9057" t="s">
        <v>7123</v>
      </c>
      <c r="I9057" s="2">
        <v>1032.74</v>
      </c>
      <c r="J9057" s="5"/>
      <c r="L9057" s="5"/>
      <c r="M9057" s="2">
        <f t="shared" si="141"/>
        <v>-440895.5499999969</v>
      </c>
      <c r="P9057"/>
    </row>
    <row r="9058" spans="1:16" hidden="1">
      <c r="A9058" t="s">
        <v>10568</v>
      </c>
      <c r="B9058" s="1">
        <v>42182</v>
      </c>
      <c r="C9058" t="s">
        <v>6</v>
      </c>
      <c r="D9058">
        <v>1</v>
      </c>
      <c r="E9058" t="s">
        <v>10571</v>
      </c>
      <c r="F9058" t="s">
        <v>8</v>
      </c>
      <c r="G9058" t="s">
        <v>10397</v>
      </c>
      <c r="H9058" t="s">
        <v>7123</v>
      </c>
      <c r="I9058" s="2">
        <v>300</v>
      </c>
      <c r="J9058" s="5"/>
      <c r="L9058" s="5"/>
      <c r="M9058" s="2">
        <f t="shared" si="141"/>
        <v>-440595.5499999969</v>
      </c>
      <c r="P9058"/>
    </row>
    <row r="9059" spans="1:16" hidden="1">
      <c r="A9059" t="s">
        <v>10572</v>
      </c>
      <c r="B9059" s="1">
        <v>42182</v>
      </c>
      <c r="C9059" t="s">
        <v>6</v>
      </c>
      <c r="D9059">
        <v>1</v>
      </c>
      <c r="E9059" t="s">
        <v>10575</v>
      </c>
      <c r="F9059" t="s">
        <v>8</v>
      </c>
      <c r="G9059" t="s">
        <v>10397</v>
      </c>
      <c r="H9059" t="s">
        <v>10576</v>
      </c>
      <c r="I9059" s="2">
        <v>3030</v>
      </c>
      <c r="J9059" s="5"/>
      <c r="L9059" s="5"/>
      <c r="M9059" s="2">
        <f t="shared" si="141"/>
        <v>-437565.5499999969</v>
      </c>
      <c r="P9059"/>
    </row>
    <row r="9060" spans="1:16" hidden="1">
      <c r="A9060" t="s">
        <v>10582</v>
      </c>
      <c r="B9060" s="1">
        <v>42182</v>
      </c>
      <c r="C9060" t="s">
        <v>6</v>
      </c>
      <c r="D9060">
        <v>1</v>
      </c>
      <c r="E9060" t="s">
        <v>10588</v>
      </c>
      <c r="F9060" t="s">
        <v>8</v>
      </c>
      <c r="G9060" t="s">
        <v>10397</v>
      </c>
      <c r="H9060" t="s">
        <v>10589</v>
      </c>
      <c r="I9060" s="2">
        <v>1840</v>
      </c>
      <c r="J9060" s="5"/>
      <c r="L9060" s="5"/>
      <c r="M9060" s="2">
        <f t="shared" si="141"/>
        <v>-435725.5499999969</v>
      </c>
      <c r="P9060"/>
    </row>
    <row r="9061" spans="1:16" hidden="1">
      <c r="A9061" t="s">
        <v>10592</v>
      </c>
      <c r="B9061" s="1">
        <v>42182</v>
      </c>
      <c r="C9061" t="s">
        <v>6</v>
      </c>
      <c r="D9061">
        <v>1</v>
      </c>
      <c r="E9061" t="s">
        <v>10599</v>
      </c>
      <c r="F9061" t="s">
        <v>8</v>
      </c>
      <c r="G9061" t="s">
        <v>10397</v>
      </c>
      <c r="H9061" t="s">
        <v>909</v>
      </c>
      <c r="I9061" s="2">
        <v>1025</v>
      </c>
      <c r="J9061" s="5"/>
      <c r="L9061" s="5"/>
      <c r="M9061" s="2">
        <f t="shared" si="141"/>
        <v>-434700.5499999969</v>
      </c>
      <c r="P9061"/>
    </row>
    <row r="9062" spans="1:16" hidden="1">
      <c r="A9062" t="s">
        <v>10603</v>
      </c>
      <c r="B9062" s="1">
        <v>42182</v>
      </c>
      <c r="C9062" t="s">
        <v>18</v>
      </c>
      <c r="D9062">
        <v>1</v>
      </c>
      <c r="E9062" t="s">
        <v>10608</v>
      </c>
      <c r="F9062" t="s">
        <v>13</v>
      </c>
      <c r="G9062" t="s">
        <v>10397</v>
      </c>
      <c r="H9062" t="s">
        <v>10609</v>
      </c>
      <c r="J9062" s="5"/>
      <c r="K9062" s="2">
        <v>86000</v>
      </c>
      <c r="L9062" s="5"/>
      <c r="M9062" s="2">
        <f t="shared" si="141"/>
        <v>-520700.5499999969</v>
      </c>
      <c r="P9062"/>
    </row>
    <row r="9063" spans="1:16" hidden="1">
      <c r="A9063" t="s">
        <v>10614</v>
      </c>
      <c r="B9063" s="1">
        <v>42182</v>
      </c>
      <c r="C9063" t="s">
        <v>18</v>
      </c>
      <c r="D9063">
        <v>1</v>
      </c>
      <c r="E9063" t="s">
        <v>10617</v>
      </c>
      <c r="F9063" t="s">
        <v>13</v>
      </c>
      <c r="G9063" t="s">
        <v>4</v>
      </c>
      <c r="H9063" t="s">
        <v>10618</v>
      </c>
      <c r="J9063" s="5"/>
      <c r="K9063" s="2">
        <v>90000</v>
      </c>
      <c r="L9063" s="5"/>
      <c r="M9063" s="2">
        <f t="shared" si="141"/>
        <v>-610700.5499999969</v>
      </c>
      <c r="P9063"/>
    </row>
    <row r="9064" spans="1:16" hidden="1">
      <c r="A9064" t="s">
        <v>10624</v>
      </c>
      <c r="B9064" s="1">
        <v>42182</v>
      </c>
      <c r="C9064" t="s">
        <v>200</v>
      </c>
      <c r="D9064">
        <v>1</v>
      </c>
      <c r="E9064" t="s">
        <v>10626</v>
      </c>
      <c r="F9064" t="s">
        <v>16</v>
      </c>
      <c r="G9064" t="s">
        <v>4</v>
      </c>
      <c r="H9064" t="s">
        <v>200</v>
      </c>
      <c r="J9064" s="5"/>
      <c r="K9064" s="2">
        <v>1840</v>
      </c>
      <c r="L9064" s="5"/>
      <c r="M9064" s="2">
        <f t="shared" si="141"/>
        <v>-612540.5499999969</v>
      </c>
      <c r="P9064"/>
    </row>
    <row r="9065" spans="1:16" hidden="1">
      <c r="A9065" t="s">
        <v>10631</v>
      </c>
      <c r="B9065" s="1">
        <v>42182</v>
      </c>
      <c r="C9065" t="s">
        <v>195</v>
      </c>
      <c r="D9065">
        <v>1</v>
      </c>
      <c r="E9065" t="s">
        <v>10633</v>
      </c>
      <c r="F9065" t="s">
        <v>13</v>
      </c>
      <c r="G9065" t="s">
        <v>4</v>
      </c>
      <c r="H9065" t="s">
        <v>195</v>
      </c>
      <c r="J9065" s="5"/>
      <c r="K9065" s="2">
        <v>76695.509999999995</v>
      </c>
      <c r="L9065" s="5"/>
      <c r="M9065" s="2">
        <f t="shared" si="141"/>
        <v>-689236.05999999691</v>
      </c>
      <c r="P9065"/>
    </row>
    <row r="9066" spans="1:16" hidden="1">
      <c r="A9066" t="s">
        <v>10638</v>
      </c>
      <c r="B9066" s="1">
        <v>42182</v>
      </c>
      <c r="C9066" t="s">
        <v>18</v>
      </c>
      <c r="D9066">
        <v>1</v>
      </c>
      <c r="E9066" t="s">
        <v>10639</v>
      </c>
      <c r="F9066" t="s">
        <v>13</v>
      </c>
      <c r="G9066" t="s">
        <v>4</v>
      </c>
      <c r="H9066" t="s">
        <v>18</v>
      </c>
      <c r="J9066" s="5"/>
      <c r="K9066" s="2">
        <v>33487.370000000003</v>
      </c>
      <c r="L9066" s="5"/>
      <c r="M9066" s="2">
        <f t="shared" si="141"/>
        <v>-722723.42999999691</v>
      </c>
      <c r="P9066"/>
    </row>
    <row r="9067" spans="1:16" hidden="1">
      <c r="A9067" t="s">
        <v>31517</v>
      </c>
      <c r="B9067" s="1">
        <v>42182</v>
      </c>
      <c r="C9067" t="s">
        <v>6</v>
      </c>
      <c r="D9067">
        <v>1</v>
      </c>
      <c r="E9067" t="s">
        <v>31529</v>
      </c>
      <c r="F9067" t="s">
        <v>13565</v>
      </c>
      <c r="G9067" t="s">
        <v>10397</v>
      </c>
      <c r="H9067" t="s">
        <v>21878</v>
      </c>
      <c r="I9067" s="2">
        <v>20000</v>
      </c>
      <c r="J9067" s="5"/>
      <c r="L9067" s="5"/>
      <c r="M9067" s="2">
        <f t="shared" si="141"/>
        <v>-702723.42999999691</v>
      </c>
      <c r="P9067"/>
    </row>
    <row r="9068" spans="1:16" hidden="1">
      <c r="A9068" t="s">
        <v>31536</v>
      </c>
      <c r="B9068" s="1">
        <v>42182</v>
      </c>
      <c r="C9068" t="s">
        <v>31548</v>
      </c>
      <c r="D9068">
        <v>1</v>
      </c>
      <c r="E9068" t="s">
        <v>31549</v>
      </c>
      <c r="F9068" t="s">
        <v>13565</v>
      </c>
      <c r="G9068" t="s">
        <v>10397</v>
      </c>
      <c r="H9068" t="s">
        <v>31550</v>
      </c>
      <c r="I9068" s="2">
        <v>22972.77</v>
      </c>
      <c r="J9068" s="5"/>
      <c r="L9068" s="5"/>
      <c r="M9068" s="2">
        <f t="shared" si="141"/>
        <v>-679750.65999999689</v>
      </c>
      <c r="P9068"/>
    </row>
    <row r="9069" spans="1:16" hidden="1">
      <c r="A9069" t="s">
        <v>31558</v>
      </c>
      <c r="B9069" s="1">
        <v>42182</v>
      </c>
      <c r="C9069" t="s">
        <v>6</v>
      </c>
      <c r="D9069">
        <v>1</v>
      </c>
      <c r="E9069" t="s">
        <v>31375</v>
      </c>
      <c r="F9069" t="s">
        <v>13565</v>
      </c>
      <c r="G9069" t="s">
        <v>20</v>
      </c>
      <c r="H9069" t="s">
        <v>31570</v>
      </c>
      <c r="J9069" s="5"/>
      <c r="K9069" s="2">
        <v>5000</v>
      </c>
      <c r="L9069" s="5"/>
      <c r="M9069" s="2">
        <f t="shared" si="141"/>
        <v>-684750.65999999689</v>
      </c>
      <c r="P9069"/>
    </row>
    <row r="9070" spans="1:16" hidden="1">
      <c r="A9070" t="s">
        <v>31579</v>
      </c>
      <c r="B9070" s="1">
        <v>42182</v>
      </c>
      <c r="C9070" t="s">
        <v>31591</v>
      </c>
      <c r="D9070">
        <v>1</v>
      </c>
      <c r="E9070" t="s">
        <v>31592</v>
      </c>
      <c r="F9070" t="s">
        <v>13565</v>
      </c>
      <c r="G9070" t="s">
        <v>10397</v>
      </c>
      <c r="H9070" t="s">
        <v>31593</v>
      </c>
      <c r="I9070" s="2">
        <v>5000</v>
      </c>
      <c r="J9070" s="5"/>
      <c r="L9070" s="5"/>
      <c r="M9070" s="2">
        <f t="shared" si="141"/>
        <v>-679750.65999999689</v>
      </c>
      <c r="P9070"/>
    </row>
    <row r="9071" spans="1:16" hidden="1">
      <c r="A9071" t="s">
        <v>31601</v>
      </c>
      <c r="B9071" s="1">
        <v>42182</v>
      </c>
      <c r="C9071" t="s">
        <v>31591</v>
      </c>
      <c r="D9071">
        <v>1</v>
      </c>
      <c r="E9071" t="s">
        <v>31615</v>
      </c>
      <c r="F9071" t="s">
        <v>13565</v>
      </c>
      <c r="G9071" t="s">
        <v>10397</v>
      </c>
      <c r="H9071" t="s">
        <v>31593</v>
      </c>
      <c r="I9071" s="2">
        <v>430500</v>
      </c>
      <c r="J9071" s="5"/>
      <c r="L9071" s="5"/>
      <c r="M9071" s="2">
        <f t="shared" si="141"/>
        <v>-249250.65999999689</v>
      </c>
      <c r="P9071"/>
    </row>
    <row r="9072" spans="1:16" hidden="1">
      <c r="A9072" t="s">
        <v>31622</v>
      </c>
      <c r="B9072" s="1">
        <v>42182</v>
      </c>
      <c r="C9072" t="s">
        <v>31548</v>
      </c>
      <c r="D9072">
        <v>1</v>
      </c>
      <c r="E9072" t="s">
        <v>31636</v>
      </c>
      <c r="F9072" t="s">
        <v>13565</v>
      </c>
      <c r="G9072" t="s">
        <v>10397</v>
      </c>
      <c r="H9072" t="s">
        <v>18976</v>
      </c>
      <c r="I9072" s="2">
        <v>13800</v>
      </c>
      <c r="J9072" s="5"/>
      <c r="L9072" s="5"/>
      <c r="M9072" s="2">
        <f t="shared" si="141"/>
        <v>-235450.65999999689</v>
      </c>
      <c r="P9072"/>
    </row>
    <row r="9073" spans="1:16" hidden="1">
      <c r="A9073" t="s">
        <v>31644</v>
      </c>
      <c r="B9073" s="1">
        <v>42182</v>
      </c>
      <c r="C9073" t="s">
        <v>6</v>
      </c>
      <c r="D9073">
        <v>1</v>
      </c>
      <c r="E9073" t="s">
        <v>31656</v>
      </c>
      <c r="F9073" t="s">
        <v>13610</v>
      </c>
      <c r="G9073" t="s">
        <v>10397</v>
      </c>
      <c r="H9073" t="s">
        <v>21272</v>
      </c>
      <c r="I9073" s="2">
        <v>7482.19</v>
      </c>
      <c r="J9073" s="5"/>
      <c r="L9073" s="5"/>
      <c r="M9073" s="2">
        <f t="shared" si="141"/>
        <v>-227968.46999999689</v>
      </c>
      <c r="P9073"/>
    </row>
    <row r="9074" spans="1:16" hidden="1">
      <c r="A9074" t="s">
        <v>31662</v>
      </c>
      <c r="B9074" s="1">
        <v>42182</v>
      </c>
      <c r="C9074" t="s">
        <v>31591</v>
      </c>
      <c r="D9074">
        <v>1</v>
      </c>
      <c r="E9074" t="s">
        <v>31674</v>
      </c>
      <c r="F9074" t="s">
        <v>13565</v>
      </c>
      <c r="G9074" t="s">
        <v>10397</v>
      </c>
      <c r="H9074" t="s">
        <v>31593</v>
      </c>
      <c r="I9074" s="2">
        <v>17500</v>
      </c>
      <c r="J9074" s="5"/>
      <c r="L9074" s="5"/>
      <c r="M9074" s="2">
        <f t="shared" si="141"/>
        <v>-210468.46999999689</v>
      </c>
      <c r="P9074"/>
    </row>
    <row r="9075" spans="1:16" hidden="1">
      <c r="A9075" t="s">
        <v>31683</v>
      </c>
      <c r="B9075" s="1">
        <v>42182</v>
      </c>
      <c r="C9075" t="s">
        <v>31591</v>
      </c>
      <c r="D9075">
        <v>1</v>
      </c>
      <c r="E9075" t="s">
        <v>31697</v>
      </c>
      <c r="F9075" t="s">
        <v>13565</v>
      </c>
      <c r="G9075" t="s">
        <v>10397</v>
      </c>
      <c r="H9075" t="s">
        <v>31593</v>
      </c>
      <c r="I9075" s="2">
        <v>14301.6</v>
      </c>
      <c r="J9075" s="5"/>
      <c r="L9075" s="5"/>
      <c r="M9075" s="2">
        <f t="shared" si="141"/>
        <v>-196166.86999999688</v>
      </c>
      <c r="P9075"/>
    </row>
    <row r="9076" spans="1:16" hidden="1">
      <c r="A9076" t="s">
        <v>31705</v>
      </c>
      <c r="B9076" s="1">
        <v>42182</v>
      </c>
      <c r="C9076" t="s">
        <v>6</v>
      </c>
      <c r="D9076">
        <v>1</v>
      </c>
      <c r="E9076" t="s">
        <v>31717</v>
      </c>
      <c r="F9076" t="s">
        <v>13565</v>
      </c>
      <c r="G9076" t="s">
        <v>10397</v>
      </c>
      <c r="H9076" t="s">
        <v>31593</v>
      </c>
      <c r="I9076" s="2">
        <v>8537</v>
      </c>
      <c r="J9076" s="5"/>
      <c r="L9076" s="5"/>
      <c r="M9076" s="2">
        <f t="shared" si="141"/>
        <v>-187629.86999999688</v>
      </c>
      <c r="P9076"/>
    </row>
    <row r="9077" spans="1:16" hidden="1">
      <c r="A9077" t="s">
        <v>31723</v>
      </c>
      <c r="B9077" s="1">
        <v>42182</v>
      </c>
      <c r="C9077" t="s">
        <v>31591</v>
      </c>
      <c r="D9077">
        <v>1</v>
      </c>
      <c r="E9077" t="s">
        <v>31697</v>
      </c>
      <c r="F9077" t="s">
        <v>13565</v>
      </c>
      <c r="G9077" t="s">
        <v>10397</v>
      </c>
      <c r="H9077" t="s">
        <v>31738</v>
      </c>
      <c r="J9077" s="5"/>
      <c r="K9077" s="2">
        <v>14301.6</v>
      </c>
      <c r="L9077" s="5"/>
      <c r="M9077" s="2">
        <f t="shared" si="141"/>
        <v>-201931.46999999689</v>
      </c>
      <c r="P9077"/>
    </row>
    <row r="9078" spans="1:16" hidden="1">
      <c r="A9078" t="s">
        <v>31750</v>
      </c>
      <c r="B9078" s="1">
        <v>42182</v>
      </c>
      <c r="C9078" t="s">
        <v>31591</v>
      </c>
      <c r="D9078">
        <v>1</v>
      </c>
      <c r="E9078" t="s">
        <v>31764</v>
      </c>
      <c r="F9078" t="s">
        <v>13610</v>
      </c>
      <c r="G9078" t="s">
        <v>10397</v>
      </c>
      <c r="H9078" t="s">
        <v>31765</v>
      </c>
      <c r="I9078" s="2">
        <v>14301.6</v>
      </c>
      <c r="J9078" s="5"/>
      <c r="L9078" s="5"/>
      <c r="M9078" s="2">
        <f t="shared" si="141"/>
        <v>-187629.86999999688</v>
      </c>
      <c r="P9078"/>
    </row>
    <row r="9079" spans="1:16" hidden="1">
      <c r="A9079" t="s">
        <v>31774</v>
      </c>
      <c r="B9079" s="1">
        <v>42182</v>
      </c>
      <c r="C9079" t="s">
        <v>23328</v>
      </c>
      <c r="D9079">
        <v>1</v>
      </c>
      <c r="E9079" t="s">
        <v>31790</v>
      </c>
      <c r="F9079" t="s">
        <v>13565</v>
      </c>
      <c r="G9079" t="s">
        <v>10397</v>
      </c>
      <c r="H9079" t="s">
        <v>23330</v>
      </c>
      <c r="I9079" s="2">
        <v>14800</v>
      </c>
      <c r="J9079" s="5"/>
      <c r="L9079" s="5"/>
      <c r="M9079" s="2">
        <f t="shared" si="141"/>
        <v>-172829.86999999688</v>
      </c>
      <c r="P9079"/>
    </row>
    <row r="9080" spans="1:16" hidden="1">
      <c r="A9080" t="s">
        <v>31798</v>
      </c>
      <c r="B9080" s="1">
        <v>42182</v>
      </c>
      <c r="C9080" t="s">
        <v>31810</v>
      </c>
      <c r="D9080">
        <v>1</v>
      </c>
      <c r="E9080" t="s">
        <v>31811</v>
      </c>
      <c r="F9080" t="s">
        <v>13565</v>
      </c>
      <c r="G9080" t="s">
        <v>10397</v>
      </c>
      <c r="H9080" t="s">
        <v>31812</v>
      </c>
      <c r="I9080" s="2">
        <v>86000</v>
      </c>
      <c r="J9080" s="5"/>
      <c r="L9080" s="5"/>
      <c r="M9080" s="2">
        <f t="shared" si="141"/>
        <v>-86829.869999996881</v>
      </c>
      <c r="P9080"/>
    </row>
    <row r="9081" spans="1:16" hidden="1">
      <c r="A9081" t="s">
        <v>31821</v>
      </c>
      <c r="B9081" s="1">
        <v>42182</v>
      </c>
      <c r="C9081" t="s">
        <v>13726</v>
      </c>
      <c r="D9081">
        <v>1</v>
      </c>
      <c r="E9081" t="s">
        <v>31834</v>
      </c>
      <c r="F9081" t="s">
        <v>13565</v>
      </c>
      <c r="G9081" t="s">
        <v>4</v>
      </c>
      <c r="H9081" t="s">
        <v>29244</v>
      </c>
      <c r="I9081" s="2">
        <v>90000</v>
      </c>
      <c r="J9081" s="5"/>
      <c r="L9081" s="5"/>
      <c r="M9081" s="2">
        <f t="shared" si="141"/>
        <v>3170.1300000031188</v>
      </c>
      <c r="P9081"/>
    </row>
    <row r="9082" spans="1:16" hidden="1">
      <c r="A9082" t="s">
        <v>10642</v>
      </c>
      <c r="B9082" s="36">
        <v>42183</v>
      </c>
      <c r="C9082" s="35" t="s">
        <v>18</v>
      </c>
      <c r="D9082" s="35">
        <v>1</v>
      </c>
      <c r="E9082" s="35" t="s">
        <v>10645</v>
      </c>
      <c r="F9082" s="35" t="s">
        <v>13</v>
      </c>
      <c r="G9082" s="35" t="s">
        <v>20</v>
      </c>
      <c r="H9082" s="35"/>
      <c r="I9082" s="11"/>
      <c r="J9082" s="12"/>
      <c r="K9082" s="11">
        <v>21987.599999999999</v>
      </c>
      <c r="L9082" s="12"/>
      <c r="M9082" s="11">
        <f t="shared" si="141"/>
        <v>-18817.46999999688</v>
      </c>
      <c r="P9082"/>
    </row>
    <row r="9083" spans="1:16" hidden="1">
      <c r="A9083" t="s">
        <v>31842</v>
      </c>
      <c r="B9083" s="1">
        <v>42183</v>
      </c>
      <c r="C9083" t="s">
        <v>13633</v>
      </c>
      <c r="D9083">
        <v>1</v>
      </c>
      <c r="E9083" t="s">
        <v>31857</v>
      </c>
      <c r="F9083" t="s">
        <v>13561</v>
      </c>
      <c r="G9083" t="s">
        <v>20</v>
      </c>
      <c r="H9083" t="s">
        <v>13635</v>
      </c>
      <c r="I9083" s="2">
        <v>21987.599999999999</v>
      </c>
      <c r="J9083" s="5"/>
      <c r="L9083" s="5"/>
      <c r="M9083" s="2">
        <f t="shared" si="141"/>
        <v>3170.1300000031188</v>
      </c>
      <c r="P9083"/>
    </row>
    <row r="9084" spans="1:16" hidden="1">
      <c r="A9084" t="s">
        <v>10676</v>
      </c>
      <c r="B9084" s="36">
        <v>42184</v>
      </c>
      <c r="C9084" s="35" t="s">
        <v>6</v>
      </c>
      <c r="D9084" s="35">
        <v>1</v>
      </c>
      <c r="E9084" s="35" t="s">
        <v>10678</v>
      </c>
      <c r="F9084" s="35" t="s">
        <v>29</v>
      </c>
      <c r="G9084" s="35" t="s">
        <v>20</v>
      </c>
      <c r="H9084" s="35" t="s">
        <v>65</v>
      </c>
      <c r="I9084" s="11">
        <v>150</v>
      </c>
      <c r="J9084" s="12"/>
      <c r="K9084" s="11"/>
      <c r="L9084" s="12"/>
      <c r="M9084" s="11">
        <f t="shared" si="141"/>
        <v>3320.1300000031188</v>
      </c>
      <c r="P9084"/>
    </row>
    <row r="9085" spans="1:16" hidden="1">
      <c r="A9085" t="s">
        <v>10682</v>
      </c>
      <c r="B9085" s="1">
        <v>42184</v>
      </c>
      <c r="C9085" t="s">
        <v>6</v>
      </c>
      <c r="D9085">
        <v>1</v>
      </c>
      <c r="E9085" t="s">
        <v>10685</v>
      </c>
      <c r="F9085" t="s">
        <v>8</v>
      </c>
      <c r="G9085" t="s">
        <v>20</v>
      </c>
      <c r="H9085" t="s">
        <v>10686</v>
      </c>
      <c r="I9085" s="2">
        <v>1025</v>
      </c>
      <c r="J9085" s="5"/>
      <c r="L9085" s="5"/>
      <c r="M9085" s="2">
        <f t="shared" si="141"/>
        <v>4345.1300000031188</v>
      </c>
      <c r="P9085"/>
    </row>
    <row r="9086" spans="1:16" hidden="1">
      <c r="A9086" t="s">
        <v>10690</v>
      </c>
      <c r="B9086" s="1">
        <v>42184</v>
      </c>
      <c r="C9086" t="s">
        <v>6</v>
      </c>
      <c r="D9086">
        <v>1</v>
      </c>
      <c r="E9086" t="s">
        <v>10691</v>
      </c>
      <c r="F9086" t="s">
        <v>8</v>
      </c>
      <c r="G9086" t="s">
        <v>20</v>
      </c>
      <c r="H9086" t="s">
        <v>10692</v>
      </c>
      <c r="I9086" s="2">
        <v>200</v>
      </c>
      <c r="J9086" s="5"/>
      <c r="L9086" s="5"/>
      <c r="M9086" s="2">
        <f t="shared" si="141"/>
        <v>4545.1300000031188</v>
      </c>
      <c r="P9086"/>
    </row>
    <row r="9087" spans="1:16" hidden="1">
      <c r="A9087" t="s">
        <v>10702</v>
      </c>
      <c r="B9087" s="1">
        <v>42184</v>
      </c>
      <c r="C9087" t="s">
        <v>6</v>
      </c>
      <c r="D9087">
        <v>1</v>
      </c>
      <c r="E9087" t="s">
        <v>10705</v>
      </c>
      <c r="F9087" t="s">
        <v>8</v>
      </c>
      <c r="G9087" t="s">
        <v>20</v>
      </c>
      <c r="H9087" t="s">
        <v>10706</v>
      </c>
      <c r="I9087" s="2">
        <v>470</v>
      </c>
      <c r="J9087" s="5"/>
      <c r="L9087" s="5"/>
      <c r="M9087" s="2">
        <f t="shared" si="141"/>
        <v>5015.1300000031188</v>
      </c>
      <c r="P9087"/>
    </row>
    <row r="9088" spans="1:16" hidden="1">
      <c r="A9088" t="s">
        <v>10707</v>
      </c>
      <c r="B9088" s="1">
        <v>42184</v>
      </c>
      <c r="C9088" t="s">
        <v>43</v>
      </c>
      <c r="D9088">
        <v>1</v>
      </c>
      <c r="E9088" t="s">
        <v>10711</v>
      </c>
      <c r="F9088" t="s">
        <v>16</v>
      </c>
      <c r="G9088" t="s">
        <v>20</v>
      </c>
      <c r="H9088" t="s">
        <v>10712</v>
      </c>
      <c r="J9088" s="5"/>
      <c r="K9088" s="2">
        <v>1025</v>
      </c>
      <c r="L9088" s="5"/>
      <c r="M9088" s="2">
        <f t="shared" si="141"/>
        <v>3990.1300000031188</v>
      </c>
      <c r="P9088"/>
    </row>
    <row r="9089" spans="1:16" hidden="1">
      <c r="A9089" t="s">
        <v>10717</v>
      </c>
      <c r="B9089" s="1">
        <v>42184</v>
      </c>
      <c r="C9089" t="s">
        <v>6</v>
      </c>
      <c r="D9089">
        <v>1</v>
      </c>
      <c r="E9089" t="s">
        <v>10721</v>
      </c>
      <c r="F9089" t="s">
        <v>8</v>
      </c>
      <c r="G9089" t="s">
        <v>20</v>
      </c>
      <c r="H9089" t="s">
        <v>10722</v>
      </c>
      <c r="I9089" s="2">
        <v>1840</v>
      </c>
      <c r="J9089" s="5"/>
      <c r="L9089" s="5"/>
      <c r="M9089" s="2">
        <f t="shared" si="141"/>
        <v>5830.1300000031188</v>
      </c>
      <c r="P9089"/>
    </row>
    <row r="9090" spans="1:16" hidden="1">
      <c r="A9090" t="s">
        <v>10729</v>
      </c>
      <c r="B9090" s="1">
        <v>42184</v>
      </c>
      <c r="C9090" t="s">
        <v>6</v>
      </c>
      <c r="D9090">
        <v>1</v>
      </c>
      <c r="E9090" t="s">
        <v>10736</v>
      </c>
      <c r="F9090" t="s">
        <v>29</v>
      </c>
      <c r="G9090" t="s">
        <v>20</v>
      </c>
      <c r="H9090" t="s">
        <v>9524</v>
      </c>
      <c r="I9090" s="2">
        <v>1331.8</v>
      </c>
      <c r="J9090" s="5"/>
      <c r="L9090" s="5"/>
      <c r="M9090" s="2">
        <f t="shared" si="141"/>
        <v>7161.9300000031189</v>
      </c>
      <c r="P9090"/>
    </row>
    <row r="9091" spans="1:16" hidden="1">
      <c r="A9091" t="s">
        <v>10841</v>
      </c>
      <c r="B9091" s="1">
        <v>42184</v>
      </c>
      <c r="C9091" t="s">
        <v>10844</v>
      </c>
      <c r="D9091">
        <v>1</v>
      </c>
      <c r="E9091" t="s">
        <v>10845</v>
      </c>
      <c r="F9091" t="s">
        <v>29</v>
      </c>
      <c r="G9091" t="s">
        <v>20</v>
      </c>
      <c r="H9091" t="s">
        <v>10846</v>
      </c>
      <c r="I9091" s="2">
        <v>17500</v>
      </c>
      <c r="J9091" s="5"/>
      <c r="L9091" s="5"/>
      <c r="M9091" s="2">
        <f t="shared" si="141"/>
        <v>24661.930000003118</v>
      </c>
      <c r="P9091"/>
    </row>
    <row r="9092" spans="1:16" hidden="1">
      <c r="A9092" t="s">
        <v>10850</v>
      </c>
      <c r="B9092" s="1">
        <v>42184</v>
      </c>
      <c r="C9092" t="s">
        <v>6</v>
      </c>
      <c r="D9092">
        <v>1</v>
      </c>
      <c r="E9092" t="s">
        <v>10855</v>
      </c>
      <c r="F9092" t="s">
        <v>8</v>
      </c>
      <c r="G9092" t="s">
        <v>20</v>
      </c>
      <c r="H9092" t="s">
        <v>10856</v>
      </c>
      <c r="I9092" s="2">
        <v>1025</v>
      </c>
      <c r="J9092" s="5"/>
      <c r="L9092" s="5"/>
      <c r="M9092" s="2">
        <f t="shared" si="141"/>
        <v>25686.930000003118</v>
      </c>
      <c r="P9092"/>
    </row>
    <row r="9093" spans="1:16" hidden="1">
      <c r="A9093" t="s">
        <v>10883</v>
      </c>
      <c r="B9093" s="1">
        <v>42184</v>
      </c>
      <c r="C9093" t="s">
        <v>1</v>
      </c>
      <c r="D9093">
        <v>1</v>
      </c>
      <c r="E9093" t="s">
        <v>10889</v>
      </c>
      <c r="F9093" t="s">
        <v>13</v>
      </c>
      <c r="G9093" t="s">
        <v>20</v>
      </c>
      <c r="H9093" t="s">
        <v>10890</v>
      </c>
      <c r="J9093" s="5"/>
      <c r="K9093" s="2">
        <v>247500</v>
      </c>
      <c r="L9093" s="5"/>
      <c r="M9093" s="2">
        <f t="shared" si="141"/>
        <v>-221813.06999999689</v>
      </c>
      <c r="P9093"/>
    </row>
    <row r="9094" spans="1:16" hidden="1">
      <c r="A9094" t="s">
        <v>10898</v>
      </c>
      <c r="B9094" s="1">
        <v>42184</v>
      </c>
      <c r="C9094" t="s">
        <v>1</v>
      </c>
      <c r="D9094">
        <v>1</v>
      </c>
      <c r="E9094" t="s">
        <v>10903</v>
      </c>
      <c r="F9094" t="s">
        <v>13</v>
      </c>
      <c r="G9094" t="s">
        <v>20</v>
      </c>
      <c r="H9094" t="s">
        <v>10904</v>
      </c>
      <c r="J9094" s="5"/>
      <c r="K9094" s="2">
        <v>17500</v>
      </c>
      <c r="L9094" s="5"/>
      <c r="M9094" s="2">
        <f t="shared" si="141"/>
        <v>-239313.06999999689</v>
      </c>
      <c r="P9094"/>
    </row>
    <row r="9095" spans="1:16" hidden="1">
      <c r="A9095" t="s">
        <v>11052</v>
      </c>
      <c r="B9095" s="1">
        <v>42184</v>
      </c>
      <c r="C9095" t="s">
        <v>6</v>
      </c>
      <c r="D9095">
        <v>1</v>
      </c>
      <c r="E9095" t="s">
        <v>11060</v>
      </c>
      <c r="F9095" t="s">
        <v>8</v>
      </c>
      <c r="G9095" t="s">
        <v>20</v>
      </c>
      <c r="H9095" t="s">
        <v>11061</v>
      </c>
      <c r="I9095" s="2">
        <v>1025</v>
      </c>
      <c r="J9095" s="5"/>
      <c r="L9095" s="5"/>
      <c r="M9095" s="2">
        <f t="shared" si="141"/>
        <v>-238288.06999999689</v>
      </c>
      <c r="P9095"/>
    </row>
    <row r="9096" spans="1:16" hidden="1">
      <c r="A9096" t="s">
        <v>11062</v>
      </c>
      <c r="B9096" s="1">
        <v>42184</v>
      </c>
      <c r="C9096" t="s">
        <v>6</v>
      </c>
      <c r="D9096">
        <v>1</v>
      </c>
      <c r="E9096" t="s">
        <v>11065</v>
      </c>
      <c r="F9096" t="s">
        <v>8</v>
      </c>
      <c r="G9096" t="s">
        <v>20</v>
      </c>
      <c r="H9096" t="s">
        <v>11066</v>
      </c>
      <c r="I9096" s="2">
        <v>1025</v>
      </c>
      <c r="J9096" s="5"/>
      <c r="L9096" s="5"/>
      <c r="M9096" s="2">
        <f t="shared" si="141"/>
        <v>-237263.06999999689</v>
      </c>
      <c r="P9096"/>
    </row>
    <row r="9097" spans="1:16" hidden="1">
      <c r="A9097" t="s">
        <v>11067</v>
      </c>
      <c r="B9097" s="1">
        <v>42184</v>
      </c>
      <c r="C9097" t="s">
        <v>18</v>
      </c>
      <c r="D9097">
        <v>1</v>
      </c>
      <c r="E9097" t="s">
        <v>11072</v>
      </c>
      <c r="F9097" t="s">
        <v>13</v>
      </c>
      <c r="G9097" t="s">
        <v>20</v>
      </c>
      <c r="H9097" t="s">
        <v>18</v>
      </c>
      <c r="J9097" s="5"/>
      <c r="K9097" s="2">
        <v>4301.8</v>
      </c>
      <c r="L9097" s="5"/>
      <c r="M9097" s="2">
        <f t="shared" ref="M9097:M9160" si="142">+M9096+I9097-K9097</f>
        <v>-241564.86999999688</v>
      </c>
      <c r="P9097"/>
    </row>
    <row r="9098" spans="1:16" hidden="1">
      <c r="A9098" t="s">
        <v>11073</v>
      </c>
      <c r="B9098" s="1">
        <v>42184</v>
      </c>
      <c r="C9098" t="s">
        <v>195</v>
      </c>
      <c r="D9098">
        <v>1</v>
      </c>
      <c r="E9098" t="s">
        <v>11079</v>
      </c>
      <c r="F9098" t="s">
        <v>13</v>
      </c>
      <c r="G9098" t="s">
        <v>20</v>
      </c>
      <c r="H9098" t="s">
        <v>195</v>
      </c>
      <c r="J9098" s="5"/>
      <c r="K9098" s="2">
        <v>25740</v>
      </c>
      <c r="L9098" s="5"/>
      <c r="M9098" s="2">
        <f t="shared" si="142"/>
        <v>-267304.86999999685</v>
      </c>
      <c r="P9098"/>
    </row>
    <row r="9099" spans="1:16" hidden="1">
      <c r="A9099" t="s">
        <v>11080</v>
      </c>
      <c r="B9099" s="1">
        <v>42184</v>
      </c>
      <c r="C9099" t="s">
        <v>200</v>
      </c>
      <c r="D9099">
        <v>1</v>
      </c>
      <c r="E9099" t="s">
        <v>11082</v>
      </c>
      <c r="F9099" t="s">
        <v>16</v>
      </c>
      <c r="G9099" t="s">
        <v>20</v>
      </c>
      <c r="H9099" t="s">
        <v>200</v>
      </c>
      <c r="J9099" s="5"/>
      <c r="K9099" s="2">
        <v>1025</v>
      </c>
      <c r="L9099" s="5"/>
      <c r="M9099" s="2">
        <f t="shared" si="142"/>
        <v>-268329.86999999685</v>
      </c>
      <c r="P9099"/>
    </row>
    <row r="9100" spans="1:16" hidden="1">
      <c r="A9100" t="s">
        <v>11091</v>
      </c>
      <c r="B9100" s="1">
        <v>42184</v>
      </c>
      <c r="C9100" t="s">
        <v>6</v>
      </c>
      <c r="D9100">
        <v>1</v>
      </c>
      <c r="E9100" t="s">
        <v>11092</v>
      </c>
      <c r="F9100" t="s">
        <v>29</v>
      </c>
      <c r="G9100" t="s">
        <v>4</v>
      </c>
      <c r="H9100" t="s">
        <v>11061</v>
      </c>
      <c r="I9100" s="2">
        <v>41.71</v>
      </c>
      <c r="J9100" s="5"/>
      <c r="L9100" s="5"/>
      <c r="M9100" s="2">
        <f t="shared" si="142"/>
        <v>-268288.15999999683</v>
      </c>
      <c r="P9100"/>
    </row>
    <row r="9101" spans="1:16" hidden="1">
      <c r="A9101" t="s">
        <v>11102</v>
      </c>
      <c r="B9101" s="1">
        <v>42184</v>
      </c>
      <c r="C9101" t="s">
        <v>11</v>
      </c>
      <c r="D9101">
        <v>1</v>
      </c>
      <c r="E9101" t="s">
        <v>11104</v>
      </c>
      <c r="F9101" t="s">
        <v>16</v>
      </c>
      <c r="G9101" t="s">
        <v>4</v>
      </c>
      <c r="H9101" t="s">
        <v>8665</v>
      </c>
      <c r="J9101" s="5"/>
      <c r="K9101" s="2">
        <v>217750</v>
      </c>
      <c r="L9101" s="5"/>
      <c r="M9101" s="2">
        <f t="shared" si="142"/>
        <v>-486038.15999999683</v>
      </c>
      <c r="P9101"/>
    </row>
    <row r="9102" spans="1:16" hidden="1">
      <c r="A9102" t="s">
        <v>11105</v>
      </c>
      <c r="B9102" s="1">
        <v>42184</v>
      </c>
      <c r="C9102" t="s">
        <v>11</v>
      </c>
      <c r="D9102">
        <v>1</v>
      </c>
      <c r="E9102" t="s">
        <v>11108</v>
      </c>
      <c r="F9102" t="s">
        <v>16</v>
      </c>
      <c r="G9102" t="s">
        <v>4</v>
      </c>
      <c r="H9102" t="s">
        <v>8665</v>
      </c>
      <c r="J9102" s="5"/>
      <c r="K9102" s="2">
        <v>217750</v>
      </c>
      <c r="L9102" s="5"/>
      <c r="M9102" s="2">
        <f t="shared" si="142"/>
        <v>-703788.15999999689</v>
      </c>
      <c r="P9102"/>
    </row>
    <row r="9103" spans="1:16" hidden="1">
      <c r="A9103" t="s">
        <v>11123</v>
      </c>
      <c r="B9103" s="1">
        <v>42184</v>
      </c>
      <c r="C9103" t="s">
        <v>6</v>
      </c>
      <c r="D9103">
        <v>1</v>
      </c>
      <c r="E9103" t="s">
        <v>11127</v>
      </c>
      <c r="F9103" t="s">
        <v>8</v>
      </c>
      <c r="G9103" t="s">
        <v>4</v>
      </c>
      <c r="H9103" t="s">
        <v>11128</v>
      </c>
      <c r="I9103" s="2">
        <v>1840</v>
      </c>
      <c r="J9103" s="5"/>
      <c r="L9103" s="5"/>
      <c r="M9103" s="2">
        <f t="shared" si="142"/>
        <v>-701948.15999999689</v>
      </c>
      <c r="P9103"/>
    </row>
    <row r="9104" spans="1:16" hidden="1">
      <c r="A9104" t="s">
        <v>11131</v>
      </c>
      <c r="B9104" s="1">
        <v>42184</v>
      </c>
      <c r="C9104" t="s">
        <v>6</v>
      </c>
      <c r="D9104">
        <v>1</v>
      </c>
      <c r="E9104" t="s">
        <v>11135</v>
      </c>
      <c r="F9104" t="s">
        <v>8</v>
      </c>
      <c r="G9104" t="s">
        <v>4</v>
      </c>
      <c r="H9104" t="s">
        <v>11136</v>
      </c>
      <c r="I9104" s="2">
        <v>1840</v>
      </c>
      <c r="J9104" s="5"/>
      <c r="L9104" s="5"/>
      <c r="M9104" s="2">
        <f t="shared" si="142"/>
        <v>-700108.15999999689</v>
      </c>
      <c r="P9104"/>
    </row>
    <row r="9105" spans="1:16" hidden="1">
      <c r="A9105" t="s">
        <v>11144</v>
      </c>
      <c r="B9105" s="1">
        <v>42184</v>
      </c>
      <c r="C9105" t="s">
        <v>6</v>
      </c>
      <c r="D9105">
        <v>1</v>
      </c>
      <c r="E9105" t="s">
        <v>11147</v>
      </c>
      <c r="F9105" t="s">
        <v>29</v>
      </c>
      <c r="G9105" t="s">
        <v>4</v>
      </c>
      <c r="H9105" t="s">
        <v>11148</v>
      </c>
      <c r="I9105" s="2">
        <v>244</v>
      </c>
      <c r="J9105" s="5"/>
      <c r="L9105" s="5"/>
      <c r="M9105" s="2">
        <f t="shared" si="142"/>
        <v>-699864.15999999689</v>
      </c>
      <c r="P9105"/>
    </row>
    <row r="9106" spans="1:16" hidden="1">
      <c r="A9106" t="s">
        <v>11150</v>
      </c>
      <c r="B9106" s="1">
        <v>42184</v>
      </c>
      <c r="C9106" t="s">
        <v>1</v>
      </c>
      <c r="D9106">
        <v>1</v>
      </c>
      <c r="E9106" t="s">
        <v>11151</v>
      </c>
      <c r="F9106" t="s">
        <v>13</v>
      </c>
      <c r="G9106" t="s">
        <v>4</v>
      </c>
      <c r="H9106" t="s">
        <v>3378</v>
      </c>
      <c r="J9106" s="5"/>
      <c r="K9106" s="2">
        <v>102500</v>
      </c>
      <c r="L9106" s="5"/>
      <c r="M9106" s="2">
        <f t="shared" si="142"/>
        <v>-802364.15999999689</v>
      </c>
      <c r="P9106"/>
    </row>
    <row r="9107" spans="1:16" hidden="1">
      <c r="A9107" t="s">
        <v>11154</v>
      </c>
      <c r="B9107" s="1">
        <v>42184</v>
      </c>
      <c r="C9107" t="s">
        <v>6</v>
      </c>
      <c r="D9107">
        <v>1</v>
      </c>
      <c r="E9107" t="s">
        <v>11155</v>
      </c>
      <c r="F9107" t="s">
        <v>8</v>
      </c>
      <c r="G9107" t="s">
        <v>4</v>
      </c>
      <c r="H9107" t="s">
        <v>11156</v>
      </c>
      <c r="I9107" s="2">
        <v>1025</v>
      </c>
      <c r="J9107" s="5"/>
      <c r="L9107" s="5"/>
      <c r="M9107" s="2">
        <f t="shared" si="142"/>
        <v>-801339.15999999689</v>
      </c>
      <c r="P9107"/>
    </row>
    <row r="9108" spans="1:16" hidden="1">
      <c r="A9108" t="s">
        <v>11159</v>
      </c>
      <c r="B9108" s="1">
        <v>42184</v>
      </c>
      <c r="C9108" t="s">
        <v>6</v>
      </c>
      <c r="D9108">
        <v>1</v>
      </c>
      <c r="E9108" t="s">
        <v>11160</v>
      </c>
      <c r="F9108" t="s">
        <v>8</v>
      </c>
      <c r="G9108" t="s">
        <v>4</v>
      </c>
      <c r="H9108" t="s">
        <v>11161</v>
      </c>
      <c r="I9108" s="2">
        <v>1025</v>
      </c>
      <c r="J9108" s="5"/>
      <c r="L9108" s="5"/>
      <c r="M9108" s="2">
        <f t="shared" si="142"/>
        <v>-800314.15999999689</v>
      </c>
      <c r="P9108"/>
    </row>
    <row r="9109" spans="1:16" hidden="1">
      <c r="A9109" t="s">
        <v>11162</v>
      </c>
      <c r="B9109" s="1">
        <v>42184</v>
      </c>
      <c r="C9109" t="s">
        <v>6</v>
      </c>
      <c r="D9109">
        <v>1</v>
      </c>
      <c r="E9109" t="s">
        <v>11165</v>
      </c>
      <c r="F9109" t="s">
        <v>8</v>
      </c>
      <c r="G9109" t="s">
        <v>4</v>
      </c>
      <c r="H9109" t="s">
        <v>11166</v>
      </c>
      <c r="I9109" s="2">
        <v>1840</v>
      </c>
      <c r="J9109" s="5"/>
      <c r="L9109" s="5"/>
      <c r="M9109" s="2">
        <f t="shared" si="142"/>
        <v>-798474.15999999689</v>
      </c>
      <c r="P9109"/>
    </row>
    <row r="9110" spans="1:16" hidden="1">
      <c r="A9110" t="s">
        <v>11167</v>
      </c>
      <c r="B9110" s="1">
        <v>42184</v>
      </c>
      <c r="C9110" t="s">
        <v>6</v>
      </c>
      <c r="D9110">
        <v>1</v>
      </c>
      <c r="E9110" t="s">
        <v>11168</v>
      </c>
      <c r="F9110" t="s">
        <v>8</v>
      </c>
      <c r="G9110" t="s">
        <v>4</v>
      </c>
      <c r="H9110" t="s">
        <v>11169</v>
      </c>
      <c r="I9110" s="2">
        <v>2400</v>
      </c>
      <c r="J9110" s="5"/>
      <c r="L9110" s="5"/>
      <c r="M9110" s="2">
        <f t="shared" si="142"/>
        <v>-796074.15999999689</v>
      </c>
      <c r="P9110"/>
    </row>
    <row r="9111" spans="1:16" hidden="1">
      <c r="A9111" t="s">
        <v>11173</v>
      </c>
      <c r="B9111" s="1">
        <v>42184</v>
      </c>
      <c r="C9111" t="s">
        <v>6</v>
      </c>
      <c r="D9111">
        <v>1</v>
      </c>
      <c r="E9111" t="s">
        <v>11174</v>
      </c>
      <c r="F9111" t="s">
        <v>29</v>
      </c>
      <c r="G9111" t="s">
        <v>4</v>
      </c>
      <c r="H9111" t="s">
        <v>4869</v>
      </c>
      <c r="I9111" s="2">
        <v>411</v>
      </c>
      <c r="J9111" s="5"/>
      <c r="L9111" s="5"/>
      <c r="M9111" s="2">
        <f t="shared" si="142"/>
        <v>-795663.15999999689</v>
      </c>
      <c r="P9111"/>
    </row>
    <row r="9112" spans="1:16" hidden="1">
      <c r="A9112" t="s">
        <v>11180</v>
      </c>
      <c r="B9112" s="1">
        <v>42184</v>
      </c>
      <c r="C9112" t="s">
        <v>6</v>
      </c>
      <c r="D9112">
        <v>1</v>
      </c>
      <c r="E9112" t="s">
        <v>11184</v>
      </c>
      <c r="F9112" t="s">
        <v>8</v>
      </c>
      <c r="G9112" t="s">
        <v>4</v>
      </c>
      <c r="H9112" t="s">
        <v>11185</v>
      </c>
      <c r="I9112" s="2">
        <v>1840</v>
      </c>
      <c r="J9112" s="5"/>
      <c r="L9112" s="5"/>
      <c r="M9112" s="2">
        <f t="shared" si="142"/>
        <v>-793823.15999999689</v>
      </c>
      <c r="P9112"/>
    </row>
    <row r="9113" spans="1:16" hidden="1">
      <c r="A9113" t="s">
        <v>11189</v>
      </c>
      <c r="B9113" s="1">
        <v>42184</v>
      </c>
      <c r="C9113" t="s">
        <v>6</v>
      </c>
      <c r="D9113">
        <v>1</v>
      </c>
      <c r="E9113" t="s">
        <v>11191</v>
      </c>
      <c r="F9113" t="s">
        <v>8</v>
      </c>
      <c r="G9113" t="s">
        <v>4</v>
      </c>
      <c r="H9113" t="s">
        <v>11192</v>
      </c>
      <c r="I9113" s="2">
        <v>5260</v>
      </c>
      <c r="J9113" s="5"/>
      <c r="L9113" s="5"/>
      <c r="M9113" s="2">
        <f t="shared" si="142"/>
        <v>-788563.15999999689</v>
      </c>
      <c r="P9113"/>
    </row>
    <row r="9114" spans="1:16" hidden="1">
      <c r="A9114" t="s">
        <v>11193</v>
      </c>
      <c r="B9114" s="1">
        <v>42184</v>
      </c>
      <c r="C9114" t="s">
        <v>6</v>
      </c>
      <c r="D9114">
        <v>1</v>
      </c>
      <c r="E9114" t="s">
        <v>11198</v>
      </c>
      <c r="F9114" t="s">
        <v>8</v>
      </c>
      <c r="G9114" t="s">
        <v>4</v>
      </c>
      <c r="H9114" t="s">
        <v>11199</v>
      </c>
      <c r="I9114" s="2">
        <v>1025</v>
      </c>
      <c r="J9114" s="5"/>
      <c r="L9114" s="5"/>
      <c r="M9114" s="2">
        <f t="shared" si="142"/>
        <v>-787538.15999999689</v>
      </c>
      <c r="P9114"/>
    </row>
    <row r="9115" spans="1:16" hidden="1">
      <c r="A9115" t="s">
        <v>11207</v>
      </c>
      <c r="B9115" s="1">
        <v>42184</v>
      </c>
      <c r="C9115" t="s">
        <v>6</v>
      </c>
      <c r="D9115">
        <v>1</v>
      </c>
      <c r="E9115" t="s">
        <v>11209</v>
      </c>
      <c r="F9115" t="s">
        <v>8</v>
      </c>
      <c r="G9115" t="s">
        <v>4</v>
      </c>
      <c r="H9115" t="s">
        <v>11210</v>
      </c>
      <c r="I9115" s="2">
        <v>1050</v>
      </c>
      <c r="J9115" s="5"/>
      <c r="L9115" s="5"/>
      <c r="M9115" s="2">
        <f t="shared" si="142"/>
        <v>-786488.15999999689</v>
      </c>
      <c r="P9115"/>
    </row>
    <row r="9116" spans="1:16" hidden="1">
      <c r="A9116" t="s">
        <v>11211</v>
      </c>
      <c r="B9116" s="1">
        <v>42184</v>
      </c>
      <c r="C9116" t="s">
        <v>6</v>
      </c>
      <c r="D9116">
        <v>1</v>
      </c>
      <c r="E9116" t="s">
        <v>11213</v>
      </c>
      <c r="F9116" t="s">
        <v>8</v>
      </c>
      <c r="G9116" t="s">
        <v>4</v>
      </c>
      <c r="H9116" t="s">
        <v>11214</v>
      </c>
      <c r="I9116" s="2">
        <v>1025</v>
      </c>
      <c r="J9116" s="5"/>
      <c r="L9116" s="5"/>
      <c r="M9116" s="2">
        <f t="shared" si="142"/>
        <v>-785463.15999999689</v>
      </c>
      <c r="P9116"/>
    </row>
    <row r="9117" spans="1:16" hidden="1">
      <c r="A9117" t="s">
        <v>11218</v>
      </c>
      <c r="B9117" s="1">
        <v>42184</v>
      </c>
      <c r="C9117" t="s">
        <v>11</v>
      </c>
      <c r="D9117">
        <v>1</v>
      </c>
      <c r="E9117" t="s">
        <v>11220</v>
      </c>
      <c r="F9117" t="s">
        <v>13</v>
      </c>
      <c r="G9117" t="s">
        <v>4</v>
      </c>
      <c r="H9117" t="s">
        <v>11221</v>
      </c>
      <c r="J9117" s="5"/>
      <c r="K9117" s="2">
        <v>436200</v>
      </c>
      <c r="L9117" s="5"/>
      <c r="M9117" s="2">
        <f t="shared" si="142"/>
        <v>-1221663.1599999969</v>
      </c>
      <c r="P9117"/>
    </row>
    <row r="9118" spans="1:16" hidden="1">
      <c r="A9118" t="s">
        <v>11225</v>
      </c>
      <c r="B9118" s="1">
        <v>42184</v>
      </c>
      <c r="C9118" t="s">
        <v>200</v>
      </c>
      <c r="D9118">
        <v>1</v>
      </c>
      <c r="E9118" t="s">
        <v>11229</v>
      </c>
      <c r="F9118" t="s">
        <v>16</v>
      </c>
      <c r="G9118" t="s">
        <v>4</v>
      </c>
      <c r="H9118" t="s">
        <v>200</v>
      </c>
      <c r="J9118" s="5"/>
      <c r="K9118" s="2">
        <v>1840</v>
      </c>
      <c r="L9118" s="5"/>
      <c r="M9118" s="2">
        <f t="shared" si="142"/>
        <v>-1223503.1599999969</v>
      </c>
      <c r="P9118"/>
    </row>
    <row r="9119" spans="1:16" hidden="1">
      <c r="A9119" t="s">
        <v>11230</v>
      </c>
      <c r="B9119" s="1">
        <v>42184</v>
      </c>
      <c r="C9119" t="s">
        <v>195</v>
      </c>
      <c r="D9119">
        <v>1</v>
      </c>
      <c r="E9119" t="s">
        <v>11235</v>
      </c>
      <c r="F9119" t="s">
        <v>13</v>
      </c>
      <c r="G9119" t="s">
        <v>4</v>
      </c>
      <c r="H9119" t="s">
        <v>195</v>
      </c>
      <c r="J9119" s="5"/>
      <c r="K9119" s="2">
        <v>30931</v>
      </c>
      <c r="L9119" s="5"/>
      <c r="M9119" s="2">
        <f t="shared" si="142"/>
        <v>-1254434.1599999969</v>
      </c>
      <c r="P9119"/>
    </row>
    <row r="9120" spans="1:16" hidden="1">
      <c r="A9120" t="s">
        <v>11236</v>
      </c>
      <c r="B9120" s="1">
        <v>42184</v>
      </c>
      <c r="C9120" t="s">
        <v>18</v>
      </c>
      <c r="D9120">
        <v>1</v>
      </c>
      <c r="E9120" t="s">
        <v>11240</v>
      </c>
      <c r="F9120" t="s">
        <v>13</v>
      </c>
      <c r="G9120" t="s">
        <v>4</v>
      </c>
      <c r="H9120" t="s">
        <v>18</v>
      </c>
      <c r="J9120" s="5"/>
      <c r="K9120" s="2">
        <v>12356.71</v>
      </c>
      <c r="L9120" s="5"/>
      <c r="M9120" s="2">
        <f t="shared" si="142"/>
        <v>-1266790.8699999969</v>
      </c>
      <c r="P9120"/>
    </row>
    <row r="9121" spans="1:16" hidden="1">
      <c r="A9121" t="s">
        <v>31862</v>
      </c>
      <c r="B9121" s="1">
        <v>42184</v>
      </c>
      <c r="C9121" t="s">
        <v>31810</v>
      </c>
      <c r="D9121">
        <v>1</v>
      </c>
      <c r="E9121" t="s">
        <v>31880</v>
      </c>
      <c r="F9121" t="s">
        <v>13565</v>
      </c>
      <c r="G9121" t="s">
        <v>20</v>
      </c>
      <c r="H9121" t="s">
        <v>10609</v>
      </c>
      <c r="I9121" s="2">
        <v>4000</v>
      </c>
      <c r="J9121" s="5"/>
      <c r="L9121" s="5"/>
      <c r="M9121" s="2">
        <f t="shared" si="142"/>
        <v>-1262790.8699999969</v>
      </c>
      <c r="P9121"/>
    </row>
    <row r="9122" spans="1:16" hidden="1">
      <c r="A9122" t="s">
        <v>31881</v>
      </c>
      <c r="B9122" s="1">
        <v>42184</v>
      </c>
      <c r="C9122" t="s">
        <v>10844</v>
      </c>
      <c r="D9122">
        <v>1</v>
      </c>
      <c r="E9122" t="s">
        <v>31896</v>
      </c>
      <c r="F9122" t="s">
        <v>13565</v>
      </c>
      <c r="G9122" t="s">
        <v>20</v>
      </c>
      <c r="H9122" t="s">
        <v>10846</v>
      </c>
      <c r="I9122" s="2">
        <v>247500</v>
      </c>
      <c r="J9122" s="5"/>
      <c r="L9122" s="5"/>
      <c r="M9122" s="2">
        <f t="shared" si="142"/>
        <v>-1015290.8699999969</v>
      </c>
      <c r="P9122"/>
    </row>
    <row r="9123" spans="1:16" hidden="1">
      <c r="A9123" t="s">
        <v>31897</v>
      </c>
      <c r="B9123" s="1">
        <v>42184</v>
      </c>
      <c r="C9123" t="s">
        <v>31744</v>
      </c>
      <c r="D9123">
        <v>1</v>
      </c>
      <c r="E9123" t="s">
        <v>31916</v>
      </c>
      <c r="F9123" t="s">
        <v>13565</v>
      </c>
      <c r="G9123" t="s">
        <v>20</v>
      </c>
      <c r="H9123" t="s">
        <v>31917</v>
      </c>
      <c r="I9123" s="2">
        <v>20000</v>
      </c>
      <c r="J9123" s="5"/>
      <c r="L9123" s="5"/>
      <c r="M9123" s="2">
        <f t="shared" si="142"/>
        <v>-995290.86999999685</v>
      </c>
      <c r="P9123"/>
    </row>
    <row r="9124" spans="1:16" hidden="1">
      <c r="A9124" t="s">
        <v>31918</v>
      </c>
      <c r="B9124" s="1">
        <v>42184</v>
      </c>
      <c r="C9124" t="s">
        <v>31938</v>
      </c>
      <c r="D9124">
        <v>1</v>
      </c>
      <c r="E9124" t="s">
        <v>31939</v>
      </c>
      <c r="F9124" t="s">
        <v>13565</v>
      </c>
      <c r="G9124" t="s">
        <v>4</v>
      </c>
      <c r="H9124" t="s">
        <v>8665</v>
      </c>
      <c r="I9124" s="2">
        <v>435500</v>
      </c>
      <c r="J9124" s="5"/>
      <c r="L9124" s="5"/>
      <c r="M9124" s="2">
        <f t="shared" si="142"/>
        <v>-559790.86999999685</v>
      </c>
      <c r="P9124"/>
    </row>
    <row r="9125" spans="1:16" hidden="1">
      <c r="A9125" t="s">
        <v>31941</v>
      </c>
      <c r="B9125" s="1">
        <v>42184</v>
      </c>
      <c r="C9125" t="s">
        <v>10844</v>
      </c>
      <c r="D9125">
        <v>1</v>
      </c>
      <c r="E9125" t="s">
        <v>31956</v>
      </c>
      <c r="F9125" t="s">
        <v>13565</v>
      </c>
      <c r="G9125" t="s">
        <v>4</v>
      </c>
      <c r="H9125" t="s">
        <v>3378</v>
      </c>
      <c r="I9125" s="2">
        <v>102500</v>
      </c>
      <c r="J9125" s="5"/>
      <c r="L9125" s="5"/>
      <c r="M9125" s="2">
        <f t="shared" si="142"/>
        <v>-457290.86999999685</v>
      </c>
      <c r="P9125"/>
    </row>
    <row r="9126" spans="1:16" hidden="1">
      <c r="A9126" t="s">
        <v>31959</v>
      </c>
      <c r="B9126" s="1">
        <v>42184</v>
      </c>
      <c r="C9126" t="s">
        <v>19734</v>
      </c>
      <c r="D9126">
        <v>1</v>
      </c>
      <c r="E9126" t="s">
        <v>31978</v>
      </c>
      <c r="F9126" t="s">
        <v>13565</v>
      </c>
      <c r="G9126" t="s">
        <v>4</v>
      </c>
      <c r="H9126" t="s">
        <v>19736</v>
      </c>
      <c r="I9126" s="2">
        <v>10961</v>
      </c>
      <c r="J9126" s="5"/>
      <c r="L9126" s="5"/>
      <c r="M9126" s="2">
        <f t="shared" si="142"/>
        <v>-446329.86999999685</v>
      </c>
      <c r="P9126"/>
    </row>
    <row r="9127" spans="1:16" hidden="1">
      <c r="A9127" t="s">
        <v>31979</v>
      </c>
      <c r="B9127" s="1">
        <v>42184</v>
      </c>
      <c r="C9127" t="s">
        <v>19734</v>
      </c>
      <c r="D9127">
        <v>1</v>
      </c>
      <c r="E9127" t="s">
        <v>31999</v>
      </c>
      <c r="F9127" t="s">
        <v>13565</v>
      </c>
      <c r="G9127" t="s">
        <v>4</v>
      </c>
      <c r="H9127" t="s">
        <v>19736</v>
      </c>
      <c r="I9127" s="2">
        <v>8300</v>
      </c>
      <c r="J9127" s="5"/>
      <c r="L9127" s="5"/>
      <c r="M9127" s="2">
        <f t="shared" si="142"/>
        <v>-438029.86999999685</v>
      </c>
      <c r="P9127"/>
    </row>
    <row r="9128" spans="1:16" hidden="1">
      <c r="A9128" t="s">
        <v>32003</v>
      </c>
      <c r="B9128" s="1">
        <v>42184</v>
      </c>
      <c r="C9128" t="s">
        <v>19734</v>
      </c>
      <c r="D9128">
        <v>1</v>
      </c>
      <c r="E9128" t="s">
        <v>32024</v>
      </c>
      <c r="F9128" t="s">
        <v>13565</v>
      </c>
      <c r="G9128" t="s">
        <v>4</v>
      </c>
      <c r="H9128" t="s">
        <v>19736</v>
      </c>
      <c r="I9128" s="2">
        <v>436200</v>
      </c>
      <c r="J9128" s="5"/>
      <c r="L9128" s="5"/>
      <c r="M9128" s="2">
        <f t="shared" si="142"/>
        <v>-1829.8699999968521</v>
      </c>
      <c r="P9128"/>
    </row>
    <row r="9129" spans="1:16" hidden="1">
      <c r="A9129" t="s">
        <v>32028</v>
      </c>
      <c r="B9129" s="1">
        <v>42184</v>
      </c>
      <c r="C9129" t="s">
        <v>15491</v>
      </c>
      <c r="D9129">
        <v>1</v>
      </c>
      <c r="E9129" t="s">
        <v>32046</v>
      </c>
      <c r="F9129" t="s">
        <v>13561</v>
      </c>
      <c r="G9129" t="s">
        <v>4</v>
      </c>
      <c r="H9129" t="s">
        <v>32047</v>
      </c>
      <c r="I9129" s="2">
        <v>5000</v>
      </c>
      <c r="J9129" s="5"/>
      <c r="L9129" s="5"/>
      <c r="M9129" s="2">
        <f t="shared" si="142"/>
        <v>3170.1300000031479</v>
      </c>
      <c r="P9129"/>
    </row>
    <row r="9130" spans="1:16" hidden="1">
      <c r="A9130" t="s">
        <v>11245</v>
      </c>
      <c r="B9130" s="36">
        <v>42185</v>
      </c>
      <c r="C9130" s="35" t="s">
        <v>6</v>
      </c>
      <c r="D9130" s="35">
        <v>1</v>
      </c>
      <c r="E9130" s="35" t="s">
        <v>11250</v>
      </c>
      <c r="F9130" s="35" t="s">
        <v>8</v>
      </c>
      <c r="G9130" s="35" t="s">
        <v>20</v>
      </c>
      <c r="H9130" s="35" t="s">
        <v>11251</v>
      </c>
      <c r="I9130" s="11">
        <v>1025</v>
      </c>
      <c r="J9130" s="12">
        <v>8</v>
      </c>
      <c r="K9130" s="11"/>
      <c r="L9130" s="12"/>
      <c r="M9130" s="11">
        <f t="shared" si="142"/>
        <v>4195.1300000031479</v>
      </c>
      <c r="P9130"/>
    </row>
    <row r="9131" spans="1:16" hidden="1">
      <c r="A9131" t="s">
        <v>11252</v>
      </c>
      <c r="B9131" s="14">
        <v>42185</v>
      </c>
      <c r="C9131" s="13" t="s">
        <v>1</v>
      </c>
      <c r="D9131" s="13">
        <v>1</v>
      </c>
      <c r="E9131" s="13" t="s">
        <v>11257</v>
      </c>
      <c r="F9131" s="13" t="s">
        <v>13</v>
      </c>
      <c r="G9131" s="13" t="s">
        <v>20</v>
      </c>
      <c r="H9131" s="13" t="s">
        <v>11258</v>
      </c>
      <c r="I9131" s="15"/>
      <c r="J9131" s="16"/>
      <c r="K9131" s="15">
        <v>230100</v>
      </c>
      <c r="L9131" s="16">
        <v>11</v>
      </c>
      <c r="M9131" s="15">
        <f t="shared" si="142"/>
        <v>-225904.86999999685</v>
      </c>
      <c r="P9131"/>
    </row>
    <row r="9132" spans="1:16" hidden="1">
      <c r="A9132" t="s">
        <v>11262</v>
      </c>
      <c r="B9132" s="1">
        <v>42185</v>
      </c>
      <c r="C9132" t="s">
        <v>6</v>
      </c>
      <c r="D9132">
        <v>1</v>
      </c>
      <c r="E9132" t="s">
        <v>11267</v>
      </c>
      <c r="F9132" t="s">
        <v>29</v>
      </c>
      <c r="G9132" t="s">
        <v>20</v>
      </c>
      <c r="H9132" t="s">
        <v>1372</v>
      </c>
      <c r="I9132" s="2">
        <v>327.8</v>
      </c>
      <c r="J9132" s="5">
        <v>10</v>
      </c>
      <c r="L9132" s="5"/>
      <c r="M9132" s="2">
        <f t="shared" si="142"/>
        <v>-225577.06999999686</v>
      </c>
      <c r="P9132"/>
    </row>
    <row r="9133" spans="1:16" hidden="1">
      <c r="A9133" t="s">
        <v>11291</v>
      </c>
      <c r="B9133" s="1">
        <v>42185</v>
      </c>
      <c r="C9133" t="s">
        <v>6</v>
      </c>
      <c r="D9133">
        <v>1</v>
      </c>
      <c r="E9133" t="s">
        <v>11297</v>
      </c>
      <c r="F9133" t="s">
        <v>29</v>
      </c>
      <c r="G9133" t="s">
        <v>20</v>
      </c>
      <c r="H9133" t="s">
        <v>11298</v>
      </c>
      <c r="I9133" s="2">
        <v>96.74</v>
      </c>
      <c r="J9133" s="5">
        <v>8</v>
      </c>
      <c r="L9133" s="5"/>
      <c r="M9133" s="2">
        <f t="shared" si="142"/>
        <v>-225480.32999999687</v>
      </c>
      <c r="P9133"/>
    </row>
    <row r="9134" spans="1:16" hidden="1">
      <c r="A9134" t="s">
        <v>11313</v>
      </c>
      <c r="B9134" s="1">
        <v>42185</v>
      </c>
      <c r="C9134" t="s">
        <v>6</v>
      </c>
      <c r="D9134">
        <v>1</v>
      </c>
      <c r="E9134" t="s">
        <v>11317</v>
      </c>
      <c r="F9134" t="s">
        <v>29</v>
      </c>
      <c r="G9134" t="s">
        <v>20</v>
      </c>
      <c r="H9134" t="s">
        <v>435</v>
      </c>
      <c r="I9134" s="2">
        <v>1441.83</v>
      </c>
      <c r="J9134" s="5">
        <v>8</v>
      </c>
      <c r="L9134" s="5"/>
      <c r="M9134" s="2">
        <f t="shared" si="142"/>
        <v>-224038.49999999689</v>
      </c>
      <c r="P9134"/>
    </row>
    <row r="9135" spans="1:16" hidden="1">
      <c r="A9135" t="s">
        <v>11345</v>
      </c>
      <c r="B9135" s="1">
        <v>42185</v>
      </c>
      <c r="C9135" t="s">
        <v>6</v>
      </c>
      <c r="D9135">
        <v>1</v>
      </c>
      <c r="E9135" t="s">
        <v>11349</v>
      </c>
      <c r="F9135" t="s">
        <v>29</v>
      </c>
      <c r="G9135" t="s">
        <v>20</v>
      </c>
      <c r="H9135" t="s">
        <v>11350</v>
      </c>
      <c r="I9135" s="2">
        <v>1451.73</v>
      </c>
      <c r="J9135" s="5">
        <v>9</v>
      </c>
      <c r="L9135" s="5"/>
      <c r="M9135" s="2">
        <f t="shared" si="142"/>
        <v>-222586.76999999688</v>
      </c>
      <c r="P9135"/>
    </row>
    <row r="9136" spans="1:16" hidden="1">
      <c r="A9136" t="s">
        <v>11357</v>
      </c>
      <c r="B9136" s="1">
        <v>42185</v>
      </c>
      <c r="C9136" t="s">
        <v>6</v>
      </c>
      <c r="D9136">
        <v>1</v>
      </c>
      <c r="E9136" t="s">
        <v>11358</v>
      </c>
      <c r="F9136" t="s">
        <v>29</v>
      </c>
      <c r="G9136" t="s">
        <v>20</v>
      </c>
      <c r="H9136" t="s">
        <v>11359</v>
      </c>
      <c r="I9136" s="2">
        <v>989.46</v>
      </c>
      <c r="J9136" s="5">
        <v>8</v>
      </c>
      <c r="L9136" s="5"/>
      <c r="M9136" s="2">
        <f t="shared" si="142"/>
        <v>-221597.30999999688</v>
      </c>
      <c r="P9136"/>
    </row>
    <row r="9137" spans="1:16" hidden="1">
      <c r="A9137" t="s">
        <v>11375</v>
      </c>
      <c r="B9137" s="1">
        <v>42185</v>
      </c>
      <c r="C9137" t="s">
        <v>6</v>
      </c>
      <c r="D9137">
        <v>1</v>
      </c>
      <c r="E9137" t="s">
        <v>11379</v>
      </c>
      <c r="F9137" t="s">
        <v>29</v>
      </c>
      <c r="G9137" t="s">
        <v>20</v>
      </c>
      <c r="H9137" t="s">
        <v>10410</v>
      </c>
      <c r="I9137" s="2">
        <v>1096.94</v>
      </c>
      <c r="J9137" s="5">
        <v>8</v>
      </c>
      <c r="L9137" s="5"/>
      <c r="M9137" s="2">
        <f t="shared" si="142"/>
        <v>-220500.36999999688</v>
      </c>
      <c r="P9137"/>
    </row>
    <row r="9138" spans="1:16" hidden="1">
      <c r="A9138" t="s">
        <v>11392</v>
      </c>
      <c r="B9138" s="1">
        <v>42185</v>
      </c>
      <c r="C9138" t="s">
        <v>6</v>
      </c>
      <c r="D9138">
        <v>1</v>
      </c>
      <c r="E9138" t="s">
        <v>11398</v>
      </c>
      <c r="F9138" t="s">
        <v>8</v>
      </c>
      <c r="G9138" t="s">
        <v>20</v>
      </c>
      <c r="H9138" t="s">
        <v>11399</v>
      </c>
      <c r="I9138" s="2">
        <v>3030</v>
      </c>
      <c r="J9138" s="5" t="s">
        <v>36333</v>
      </c>
      <c r="L9138" s="5"/>
      <c r="M9138" s="2">
        <f t="shared" si="142"/>
        <v>-217470.36999999688</v>
      </c>
      <c r="P9138"/>
    </row>
    <row r="9139" spans="1:16" hidden="1">
      <c r="A9139" t="s">
        <v>11417</v>
      </c>
      <c r="B9139" s="1">
        <v>42185</v>
      </c>
      <c r="C9139" t="s">
        <v>6</v>
      </c>
      <c r="D9139">
        <v>1</v>
      </c>
      <c r="E9139" t="s">
        <v>11419</v>
      </c>
      <c r="F9139" t="s">
        <v>29</v>
      </c>
      <c r="G9139" t="s">
        <v>20</v>
      </c>
      <c r="H9139" t="s">
        <v>8538</v>
      </c>
      <c r="I9139" s="2">
        <v>742.12</v>
      </c>
      <c r="J9139" s="5">
        <v>8</v>
      </c>
      <c r="L9139" s="5"/>
      <c r="M9139" s="2">
        <f t="shared" si="142"/>
        <v>-216728.24999999689</v>
      </c>
      <c r="P9139"/>
    </row>
    <row r="9140" spans="1:16" hidden="1">
      <c r="A9140" t="s">
        <v>11429</v>
      </c>
      <c r="B9140" s="1">
        <v>42185</v>
      </c>
      <c r="C9140" t="s">
        <v>6</v>
      </c>
      <c r="D9140">
        <v>1</v>
      </c>
      <c r="E9140" t="s">
        <v>11433</v>
      </c>
      <c r="F9140" t="s">
        <v>29</v>
      </c>
      <c r="G9140" t="s">
        <v>20</v>
      </c>
      <c r="H9140" t="s">
        <v>10507</v>
      </c>
      <c r="I9140" s="2">
        <v>345.29</v>
      </c>
      <c r="J9140" s="5">
        <v>9</v>
      </c>
      <c r="L9140" s="5"/>
      <c r="M9140" s="2">
        <f t="shared" si="142"/>
        <v>-216382.95999999688</v>
      </c>
      <c r="P9140"/>
    </row>
    <row r="9141" spans="1:16" hidden="1">
      <c r="A9141" t="s">
        <v>11437</v>
      </c>
      <c r="B9141" s="1">
        <v>42185</v>
      </c>
      <c r="C9141" t="s">
        <v>6</v>
      </c>
      <c r="D9141">
        <v>1</v>
      </c>
      <c r="E9141" t="s">
        <v>11438</v>
      </c>
      <c r="F9141" t="s">
        <v>29</v>
      </c>
      <c r="G9141" t="s">
        <v>20</v>
      </c>
      <c r="H9141" t="s">
        <v>65</v>
      </c>
      <c r="I9141" s="2">
        <v>100</v>
      </c>
      <c r="J9141" s="5">
        <v>9</v>
      </c>
      <c r="L9141" s="5"/>
      <c r="M9141" s="2">
        <f t="shared" si="142"/>
        <v>-216282.95999999688</v>
      </c>
      <c r="P9141"/>
    </row>
    <row r="9142" spans="1:16" hidden="1">
      <c r="A9142" t="s">
        <v>11505</v>
      </c>
      <c r="B9142" s="1">
        <v>42185</v>
      </c>
      <c r="C9142" t="s">
        <v>6</v>
      </c>
      <c r="D9142">
        <v>1</v>
      </c>
      <c r="E9142" t="s">
        <v>11508</v>
      </c>
      <c r="F9142" t="s">
        <v>29</v>
      </c>
      <c r="G9142" t="s">
        <v>20</v>
      </c>
      <c r="H9142" t="s">
        <v>1197</v>
      </c>
      <c r="I9142" s="2">
        <v>2364.52</v>
      </c>
      <c r="J9142" s="5">
        <v>10</v>
      </c>
      <c r="L9142" s="5"/>
      <c r="M9142" s="2">
        <f t="shared" si="142"/>
        <v>-213918.43999999689</v>
      </c>
      <c r="P9142"/>
    </row>
    <row r="9143" spans="1:16" hidden="1">
      <c r="A9143" t="s">
        <v>11516</v>
      </c>
      <c r="B9143" s="1">
        <v>42185</v>
      </c>
      <c r="C9143" t="s">
        <v>11521</v>
      </c>
      <c r="D9143">
        <v>1</v>
      </c>
      <c r="E9143" t="s">
        <v>11522</v>
      </c>
      <c r="F9143" t="s">
        <v>8</v>
      </c>
      <c r="G9143" t="s">
        <v>20</v>
      </c>
      <c r="H9143" t="s">
        <v>11523</v>
      </c>
      <c r="I9143" s="2">
        <v>3030</v>
      </c>
      <c r="J9143" s="5">
        <v>10</v>
      </c>
      <c r="L9143" s="5"/>
      <c r="M9143" s="2">
        <f t="shared" si="142"/>
        <v>-210888.43999999689</v>
      </c>
      <c r="P9143"/>
    </row>
    <row r="9144" spans="1:16" hidden="1">
      <c r="A9144" t="s">
        <v>11553</v>
      </c>
      <c r="B9144" s="1">
        <v>42185</v>
      </c>
      <c r="C9144" t="s">
        <v>6</v>
      </c>
      <c r="D9144">
        <v>1</v>
      </c>
      <c r="E9144" t="s">
        <v>11555</v>
      </c>
      <c r="F9144" t="s">
        <v>8</v>
      </c>
      <c r="G9144" t="s">
        <v>20</v>
      </c>
      <c r="H9144" t="s">
        <v>11556</v>
      </c>
      <c r="I9144" s="2">
        <v>1025</v>
      </c>
      <c r="J9144" s="5">
        <v>9</v>
      </c>
      <c r="L9144" s="5"/>
      <c r="M9144" s="2">
        <f t="shared" si="142"/>
        <v>-209863.43999999689</v>
      </c>
      <c r="P9144"/>
    </row>
    <row r="9145" spans="1:16" hidden="1">
      <c r="A9145" t="s">
        <v>11557</v>
      </c>
      <c r="B9145" s="1">
        <v>42185</v>
      </c>
      <c r="C9145" t="s">
        <v>6</v>
      </c>
      <c r="D9145">
        <v>1</v>
      </c>
      <c r="E9145" t="s">
        <v>11560</v>
      </c>
      <c r="F9145" t="s">
        <v>8</v>
      </c>
      <c r="G9145" t="s">
        <v>20</v>
      </c>
      <c r="H9145" t="s">
        <v>11561</v>
      </c>
      <c r="I9145" s="2">
        <v>4100</v>
      </c>
      <c r="J9145" s="5">
        <v>9</v>
      </c>
      <c r="L9145" s="5"/>
      <c r="M9145" s="2">
        <f t="shared" si="142"/>
        <v>-205763.43999999689</v>
      </c>
      <c r="P9145"/>
    </row>
    <row r="9146" spans="1:16" hidden="1">
      <c r="A9146" t="s">
        <v>11566</v>
      </c>
      <c r="B9146" s="1">
        <v>42185</v>
      </c>
      <c r="C9146" t="s">
        <v>6</v>
      </c>
      <c r="D9146">
        <v>1</v>
      </c>
      <c r="E9146" t="s">
        <v>11569</v>
      </c>
      <c r="F9146" t="s">
        <v>8</v>
      </c>
      <c r="G9146" t="s">
        <v>20</v>
      </c>
      <c r="H9146" t="s">
        <v>11570</v>
      </c>
      <c r="I9146" s="2">
        <v>1025</v>
      </c>
      <c r="J9146" s="5">
        <v>8</v>
      </c>
      <c r="L9146" s="5"/>
      <c r="M9146" s="2">
        <f t="shared" si="142"/>
        <v>-204738.43999999689</v>
      </c>
      <c r="P9146"/>
    </row>
    <row r="9147" spans="1:16" hidden="1">
      <c r="A9147" t="s">
        <v>11591</v>
      </c>
      <c r="B9147" s="1">
        <v>42185</v>
      </c>
      <c r="C9147" t="s">
        <v>6</v>
      </c>
      <c r="D9147">
        <v>1</v>
      </c>
      <c r="E9147" t="s">
        <v>11592</v>
      </c>
      <c r="F9147" t="s">
        <v>8</v>
      </c>
      <c r="G9147" t="s">
        <v>20</v>
      </c>
      <c r="H9147" t="s">
        <v>11593</v>
      </c>
      <c r="I9147" s="2">
        <v>1025</v>
      </c>
      <c r="J9147" s="5">
        <v>8</v>
      </c>
      <c r="L9147" s="5"/>
      <c r="M9147" s="2">
        <f t="shared" si="142"/>
        <v>-203713.43999999689</v>
      </c>
      <c r="P9147"/>
    </row>
    <row r="9148" spans="1:16" hidden="1">
      <c r="A9148" t="s">
        <v>11601</v>
      </c>
      <c r="B9148" s="1">
        <v>42185</v>
      </c>
      <c r="C9148" t="s">
        <v>11</v>
      </c>
      <c r="D9148">
        <v>1</v>
      </c>
      <c r="E9148" t="s">
        <v>11602</v>
      </c>
      <c r="F9148" t="s">
        <v>13</v>
      </c>
      <c r="G9148" t="s">
        <v>20</v>
      </c>
      <c r="H9148" t="s">
        <v>3746</v>
      </c>
      <c r="J9148" s="5"/>
      <c r="K9148" s="2">
        <v>2989.99</v>
      </c>
      <c r="L9148" s="5" t="s">
        <v>36333</v>
      </c>
      <c r="M9148" s="2">
        <f t="shared" si="142"/>
        <v>-206703.42999999688</v>
      </c>
      <c r="P9148"/>
    </row>
    <row r="9149" spans="1:16" hidden="1">
      <c r="A9149" t="s">
        <v>11603</v>
      </c>
      <c r="B9149" s="1">
        <v>42185</v>
      </c>
      <c r="C9149" t="s">
        <v>354</v>
      </c>
      <c r="D9149">
        <v>1</v>
      </c>
      <c r="E9149" t="s">
        <v>11606</v>
      </c>
      <c r="F9149" t="s">
        <v>13</v>
      </c>
      <c r="G9149" t="s">
        <v>20</v>
      </c>
      <c r="H9149" t="s">
        <v>2830</v>
      </c>
      <c r="J9149" s="5"/>
      <c r="K9149" s="2">
        <v>3030</v>
      </c>
      <c r="L9149" s="5" t="s">
        <v>36333</v>
      </c>
      <c r="M9149" s="2">
        <f t="shared" si="142"/>
        <v>-209733.42999999688</v>
      </c>
      <c r="P9149"/>
    </row>
    <row r="9150" spans="1:16" hidden="1">
      <c r="A9150" t="s">
        <v>11608</v>
      </c>
      <c r="B9150" s="1">
        <v>42185</v>
      </c>
      <c r="C9150" t="s">
        <v>18</v>
      </c>
      <c r="D9150">
        <v>1</v>
      </c>
      <c r="E9150" t="s">
        <v>11612</v>
      </c>
      <c r="F9150" t="s">
        <v>13</v>
      </c>
      <c r="G9150" t="s">
        <v>20</v>
      </c>
      <c r="H9150" t="s">
        <v>18</v>
      </c>
      <c r="J9150" s="5"/>
      <c r="K9150" s="2">
        <v>9942.09</v>
      </c>
      <c r="L9150" s="5">
        <v>8</v>
      </c>
      <c r="M9150" s="2">
        <f t="shared" si="142"/>
        <v>-219675.51999999688</v>
      </c>
      <c r="P9150"/>
    </row>
    <row r="9151" spans="1:16" hidden="1">
      <c r="A9151" t="s">
        <v>11614</v>
      </c>
      <c r="B9151" s="1">
        <v>42185</v>
      </c>
      <c r="C9151" t="s">
        <v>195</v>
      </c>
      <c r="D9151">
        <v>1</v>
      </c>
      <c r="E9151" t="s">
        <v>11615</v>
      </c>
      <c r="F9151" t="s">
        <v>13</v>
      </c>
      <c r="G9151" t="s">
        <v>20</v>
      </c>
      <c r="H9151" t="s">
        <v>195</v>
      </c>
      <c r="J9151" s="5"/>
      <c r="K9151" s="2">
        <v>7022.02</v>
      </c>
      <c r="L9151" s="5">
        <v>9</v>
      </c>
      <c r="M9151" s="2">
        <f t="shared" si="142"/>
        <v>-226697.53999999686</v>
      </c>
      <c r="P9151"/>
    </row>
    <row r="9152" spans="1:16" hidden="1">
      <c r="A9152" t="s">
        <v>11616</v>
      </c>
      <c r="B9152" s="1">
        <v>42185</v>
      </c>
      <c r="C9152" t="s">
        <v>200</v>
      </c>
      <c r="D9152">
        <v>1</v>
      </c>
      <c r="E9152" t="s">
        <v>11617</v>
      </c>
      <c r="F9152" t="s">
        <v>16</v>
      </c>
      <c r="G9152" t="s">
        <v>20</v>
      </c>
      <c r="H9152" t="s">
        <v>200</v>
      </c>
      <c r="J9152" s="5"/>
      <c r="K9152" s="2">
        <v>5722.32</v>
      </c>
      <c r="L9152" s="5">
        <v>10</v>
      </c>
      <c r="M9152" s="2">
        <f t="shared" si="142"/>
        <v>-232419.85999999687</v>
      </c>
      <c r="P9152"/>
    </row>
    <row r="9153" spans="1:16" hidden="1">
      <c r="A9153" t="s">
        <v>11619</v>
      </c>
      <c r="B9153" s="1">
        <v>42185</v>
      </c>
      <c r="C9153" t="s">
        <v>240</v>
      </c>
      <c r="D9153">
        <v>1</v>
      </c>
      <c r="E9153" t="s">
        <v>11621</v>
      </c>
      <c r="F9153" t="s">
        <v>13</v>
      </c>
      <c r="G9153" t="s">
        <v>20</v>
      </c>
      <c r="H9153" t="s">
        <v>240</v>
      </c>
      <c r="J9153" s="5"/>
      <c r="K9153" s="2">
        <v>3030</v>
      </c>
      <c r="L9153" s="5" t="s">
        <v>36333</v>
      </c>
      <c r="M9153" s="2">
        <f t="shared" si="142"/>
        <v>-235449.85999999687</v>
      </c>
      <c r="P9153"/>
    </row>
    <row r="9154" spans="1:16" hidden="1">
      <c r="A9154" t="s">
        <v>11623</v>
      </c>
      <c r="B9154" s="1">
        <v>42185</v>
      </c>
      <c r="C9154" t="s">
        <v>6</v>
      </c>
      <c r="D9154">
        <v>1</v>
      </c>
      <c r="E9154" t="s">
        <v>11625</v>
      </c>
      <c r="F9154" t="s">
        <v>29</v>
      </c>
      <c r="G9154" t="s">
        <v>4</v>
      </c>
      <c r="H9154" t="s">
        <v>4017</v>
      </c>
      <c r="I9154" s="2">
        <v>363.1</v>
      </c>
      <c r="J9154" s="5">
        <v>1</v>
      </c>
      <c r="L9154" s="5"/>
      <c r="M9154" s="2">
        <f t="shared" si="142"/>
        <v>-235086.75999999687</v>
      </c>
      <c r="P9154"/>
    </row>
    <row r="9155" spans="1:16" hidden="1">
      <c r="A9155" t="s">
        <v>11628</v>
      </c>
      <c r="B9155" s="1">
        <v>42185</v>
      </c>
      <c r="C9155" t="s">
        <v>6</v>
      </c>
      <c r="D9155">
        <v>1</v>
      </c>
      <c r="E9155" t="s">
        <v>11629</v>
      </c>
      <c r="F9155" t="s">
        <v>29</v>
      </c>
      <c r="G9155" t="s">
        <v>4</v>
      </c>
      <c r="H9155" t="s">
        <v>1495</v>
      </c>
      <c r="I9155" s="2">
        <v>113.39</v>
      </c>
      <c r="J9155" s="5">
        <v>1</v>
      </c>
      <c r="L9155" s="5"/>
      <c r="M9155" s="2">
        <f t="shared" si="142"/>
        <v>-234973.36999999685</v>
      </c>
      <c r="P9155"/>
    </row>
    <row r="9156" spans="1:16" hidden="1">
      <c r="A9156" t="s">
        <v>11654</v>
      </c>
      <c r="B9156" s="1">
        <v>42185</v>
      </c>
      <c r="C9156" t="s">
        <v>6</v>
      </c>
      <c r="D9156">
        <v>1</v>
      </c>
      <c r="E9156" t="s">
        <v>11660</v>
      </c>
      <c r="F9156" t="s">
        <v>29</v>
      </c>
      <c r="G9156" t="s">
        <v>4</v>
      </c>
      <c r="H9156" t="s">
        <v>11661</v>
      </c>
      <c r="I9156" s="2">
        <v>328.66</v>
      </c>
      <c r="J9156" s="5">
        <v>2</v>
      </c>
      <c r="L9156" s="5"/>
      <c r="M9156" s="2">
        <f t="shared" si="142"/>
        <v>-234644.70999999685</v>
      </c>
      <c r="P9156"/>
    </row>
    <row r="9157" spans="1:16" hidden="1">
      <c r="A9157" t="s">
        <v>11667</v>
      </c>
      <c r="B9157" s="1">
        <v>42185</v>
      </c>
      <c r="C9157" t="s">
        <v>1</v>
      </c>
      <c r="D9157">
        <v>1</v>
      </c>
      <c r="E9157" t="s">
        <v>11670</v>
      </c>
      <c r="F9157" t="s">
        <v>13</v>
      </c>
      <c r="G9157" t="s">
        <v>4</v>
      </c>
      <c r="H9157" t="s">
        <v>11671</v>
      </c>
      <c r="J9157" s="5"/>
      <c r="K9157" s="2">
        <v>205700</v>
      </c>
      <c r="L9157" s="5">
        <v>4</v>
      </c>
      <c r="M9157" s="2">
        <f t="shared" si="142"/>
        <v>-440344.70999999682</v>
      </c>
      <c r="P9157"/>
    </row>
    <row r="9158" spans="1:16" hidden="1">
      <c r="A9158" t="s">
        <v>11674</v>
      </c>
      <c r="B9158" s="1">
        <v>42185</v>
      </c>
      <c r="C9158" t="s">
        <v>6</v>
      </c>
      <c r="D9158">
        <v>1</v>
      </c>
      <c r="E9158" t="s">
        <v>11677</v>
      </c>
      <c r="F9158" t="s">
        <v>8</v>
      </c>
      <c r="G9158" t="s">
        <v>4</v>
      </c>
      <c r="H9158" t="s">
        <v>11678</v>
      </c>
      <c r="I9158" s="2">
        <v>1025</v>
      </c>
      <c r="J9158" s="5">
        <v>3</v>
      </c>
      <c r="L9158" s="5"/>
      <c r="M9158" s="2">
        <f t="shared" si="142"/>
        <v>-439319.70999999682</v>
      </c>
      <c r="P9158"/>
    </row>
    <row r="9159" spans="1:16" hidden="1">
      <c r="A9159" t="s">
        <v>11679</v>
      </c>
      <c r="B9159" s="1">
        <v>42185</v>
      </c>
      <c r="C9159" t="s">
        <v>6</v>
      </c>
      <c r="D9159">
        <v>1</v>
      </c>
      <c r="E9159" t="s">
        <v>11681</v>
      </c>
      <c r="F9159" t="s">
        <v>8</v>
      </c>
      <c r="G9159" t="s">
        <v>4</v>
      </c>
      <c r="H9159" t="s">
        <v>3409</v>
      </c>
      <c r="I9159" s="2">
        <v>1840</v>
      </c>
      <c r="J9159" s="5">
        <v>1</v>
      </c>
      <c r="L9159" s="5"/>
      <c r="M9159" s="2">
        <f t="shared" si="142"/>
        <v>-437479.70999999682</v>
      </c>
      <c r="P9159"/>
    </row>
    <row r="9160" spans="1:16" hidden="1">
      <c r="A9160" t="s">
        <v>11684</v>
      </c>
      <c r="B9160" s="1">
        <v>42185</v>
      </c>
      <c r="C9160" t="s">
        <v>6</v>
      </c>
      <c r="D9160">
        <v>1</v>
      </c>
      <c r="E9160" t="s">
        <v>11688</v>
      </c>
      <c r="F9160" t="s">
        <v>29</v>
      </c>
      <c r="G9160" t="s">
        <v>4</v>
      </c>
      <c r="H9160" t="s">
        <v>11689</v>
      </c>
      <c r="I9160" s="2">
        <v>2111.29</v>
      </c>
      <c r="J9160" s="5">
        <v>1</v>
      </c>
      <c r="L9160" s="5"/>
      <c r="M9160" s="2">
        <f t="shared" si="142"/>
        <v>-435368.41999999684</v>
      </c>
      <c r="P9160"/>
    </row>
    <row r="9161" spans="1:16" hidden="1">
      <c r="A9161" t="s">
        <v>11694</v>
      </c>
      <c r="B9161" s="1">
        <v>42185</v>
      </c>
      <c r="C9161" t="s">
        <v>6</v>
      </c>
      <c r="D9161">
        <v>1</v>
      </c>
      <c r="E9161" t="s">
        <v>11697</v>
      </c>
      <c r="F9161" t="s">
        <v>8</v>
      </c>
      <c r="G9161" t="s">
        <v>4</v>
      </c>
      <c r="H9161" t="s">
        <v>11698</v>
      </c>
      <c r="I9161" s="2">
        <v>7110</v>
      </c>
      <c r="J9161" s="5">
        <v>1</v>
      </c>
      <c r="L9161" s="5"/>
      <c r="M9161" s="2">
        <f t="shared" ref="M9161:M9224" si="143">+M9160+I9161-K9161</f>
        <v>-428258.41999999684</v>
      </c>
      <c r="P9161"/>
    </row>
    <row r="9162" spans="1:16" hidden="1">
      <c r="A9162" t="s">
        <v>11702</v>
      </c>
      <c r="B9162" s="1">
        <v>42185</v>
      </c>
      <c r="C9162" t="s">
        <v>6</v>
      </c>
      <c r="D9162">
        <v>1</v>
      </c>
      <c r="E9162" t="s">
        <v>11706</v>
      </c>
      <c r="F9162" t="s">
        <v>8</v>
      </c>
      <c r="G9162" t="s">
        <v>4</v>
      </c>
      <c r="H9162" t="s">
        <v>11707</v>
      </c>
      <c r="I9162" s="2">
        <v>1025</v>
      </c>
      <c r="J9162" s="5">
        <v>2</v>
      </c>
      <c r="L9162" s="5"/>
      <c r="M9162" s="2">
        <f t="shared" si="143"/>
        <v>-427233.41999999684</v>
      </c>
      <c r="P9162"/>
    </row>
    <row r="9163" spans="1:16" hidden="1">
      <c r="A9163" t="s">
        <v>11716</v>
      </c>
      <c r="B9163" s="1">
        <v>42185</v>
      </c>
      <c r="C9163" t="s">
        <v>6</v>
      </c>
      <c r="D9163">
        <v>1</v>
      </c>
      <c r="E9163" t="s">
        <v>11719</v>
      </c>
      <c r="F9163" t="s">
        <v>29</v>
      </c>
      <c r="G9163" t="s">
        <v>4</v>
      </c>
      <c r="H9163" t="s">
        <v>5234</v>
      </c>
      <c r="I9163" s="2">
        <v>236.77</v>
      </c>
      <c r="J9163" s="5">
        <v>2</v>
      </c>
      <c r="L9163" s="5"/>
      <c r="M9163" s="2">
        <f t="shared" si="143"/>
        <v>-426996.64999999682</v>
      </c>
      <c r="P9163"/>
    </row>
    <row r="9164" spans="1:16" hidden="1">
      <c r="A9164" t="s">
        <v>11722</v>
      </c>
      <c r="B9164" s="1">
        <v>42185</v>
      </c>
      <c r="C9164" t="s">
        <v>6</v>
      </c>
      <c r="D9164">
        <v>1</v>
      </c>
      <c r="E9164" t="s">
        <v>11724</v>
      </c>
      <c r="F9164" t="s">
        <v>8</v>
      </c>
      <c r="G9164" t="s">
        <v>4</v>
      </c>
      <c r="H9164" t="s">
        <v>11725</v>
      </c>
      <c r="I9164" s="2">
        <v>470</v>
      </c>
      <c r="J9164" s="5">
        <v>1</v>
      </c>
      <c r="L9164" s="5"/>
      <c r="M9164" s="2">
        <f t="shared" si="143"/>
        <v>-426526.64999999682</v>
      </c>
      <c r="P9164"/>
    </row>
    <row r="9165" spans="1:16" hidden="1">
      <c r="A9165" t="s">
        <v>11727</v>
      </c>
      <c r="B9165" s="1">
        <v>42185</v>
      </c>
      <c r="C9165" t="s">
        <v>6</v>
      </c>
      <c r="D9165">
        <v>1</v>
      </c>
      <c r="E9165" t="s">
        <v>11729</v>
      </c>
      <c r="F9165" t="s">
        <v>8</v>
      </c>
      <c r="G9165" t="s">
        <v>4</v>
      </c>
      <c r="H9165" t="s">
        <v>11730</v>
      </c>
      <c r="I9165" s="2">
        <v>1025</v>
      </c>
      <c r="J9165" s="5">
        <v>1</v>
      </c>
      <c r="L9165" s="5"/>
      <c r="M9165" s="2">
        <f t="shared" si="143"/>
        <v>-425501.64999999682</v>
      </c>
      <c r="P9165"/>
    </row>
    <row r="9166" spans="1:16" hidden="1">
      <c r="A9166" t="s">
        <v>11732</v>
      </c>
      <c r="B9166" s="1">
        <v>42185</v>
      </c>
      <c r="C9166" t="s">
        <v>6</v>
      </c>
      <c r="D9166">
        <v>1</v>
      </c>
      <c r="E9166" t="s">
        <v>11735</v>
      </c>
      <c r="F9166" t="s">
        <v>8</v>
      </c>
      <c r="G9166" t="s">
        <v>4</v>
      </c>
      <c r="H9166" t="s">
        <v>11736</v>
      </c>
      <c r="I9166" s="2">
        <v>1025</v>
      </c>
      <c r="J9166" s="5">
        <v>2</v>
      </c>
      <c r="L9166" s="5"/>
      <c r="M9166" s="2">
        <f t="shared" si="143"/>
        <v>-424476.64999999682</v>
      </c>
      <c r="P9166"/>
    </row>
    <row r="9167" spans="1:16" hidden="1">
      <c r="A9167" t="s">
        <v>11742</v>
      </c>
      <c r="B9167" s="1">
        <v>42185</v>
      </c>
      <c r="C9167" t="s">
        <v>6</v>
      </c>
      <c r="D9167">
        <v>1</v>
      </c>
      <c r="E9167" t="s">
        <v>11745</v>
      </c>
      <c r="F9167" t="s">
        <v>29</v>
      </c>
      <c r="G9167" t="s">
        <v>4</v>
      </c>
      <c r="H9167" t="s">
        <v>65</v>
      </c>
      <c r="I9167" s="2">
        <v>64.5</v>
      </c>
      <c r="J9167" s="5">
        <v>1</v>
      </c>
      <c r="L9167" s="5"/>
      <c r="M9167" s="2">
        <f t="shared" si="143"/>
        <v>-424412.14999999682</v>
      </c>
      <c r="P9167"/>
    </row>
    <row r="9168" spans="1:16" hidden="1">
      <c r="A9168" t="s">
        <v>11747</v>
      </c>
      <c r="B9168" s="1">
        <v>42185</v>
      </c>
      <c r="C9168" t="s">
        <v>6</v>
      </c>
      <c r="D9168">
        <v>1</v>
      </c>
      <c r="E9168" t="s">
        <v>11750</v>
      </c>
      <c r="F9168" t="s">
        <v>8</v>
      </c>
      <c r="G9168" t="s">
        <v>4</v>
      </c>
      <c r="H9168" t="s">
        <v>11751</v>
      </c>
      <c r="I9168" s="2">
        <v>1025</v>
      </c>
      <c r="J9168" s="5">
        <v>1</v>
      </c>
      <c r="L9168" s="5"/>
      <c r="M9168" s="2">
        <f t="shared" si="143"/>
        <v>-423387.14999999682</v>
      </c>
      <c r="P9168"/>
    </row>
    <row r="9169" spans="1:16" hidden="1">
      <c r="A9169" t="s">
        <v>11780</v>
      </c>
      <c r="B9169" s="1">
        <v>42185</v>
      </c>
      <c r="C9169" t="s">
        <v>6</v>
      </c>
      <c r="D9169">
        <v>1</v>
      </c>
      <c r="E9169" t="s">
        <v>11781</v>
      </c>
      <c r="F9169" t="s">
        <v>8</v>
      </c>
      <c r="G9169" t="s">
        <v>4</v>
      </c>
      <c r="H9169" t="s">
        <v>11782</v>
      </c>
      <c r="I9169" s="2">
        <v>1840</v>
      </c>
      <c r="J9169" s="5">
        <v>1</v>
      </c>
      <c r="L9169" s="5"/>
      <c r="M9169" s="2">
        <f t="shared" si="143"/>
        <v>-421547.14999999682</v>
      </c>
      <c r="P9169"/>
    </row>
    <row r="9170" spans="1:16" hidden="1">
      <c r="A9170" t="s">
        <v>11804</v>
      </c>
      <c r="B9170" s="1">
        <v>42185</v>
      </c>
      <c r="C9170" t="s">
        <v>6</v>
      </c>
      <c r="D9170">
        <v>1</v>
      </c>
      <c r="E9170" t="s">
        <v>11805</v>
      </c>
      <c r="F9170" t="s">
        <v>8</v>
      </c>
      <c r="G9170" t="s">
        <v>4</v>
      </c>
      <c r="H9170" t="s">
        <v>11806</v>
      </c>
      <c r="I9170" s="2">
        <v>1840</v>
      </c>
      <c r="J9170" s="5">
        <v>1</v>
      </c>
      <c r="L9170" s="5"/>
      <c r="M9170" s="2">
        <f t="shared" si="143"/>
        <v>-419707.14999999682</v>
      </c>
      <c r="P9170"/>
    </row>
    <row r="9171" spans="1:16" hidden="1">
      <c r="A9171" t="s">
        <v>11825</v>
      </c>
      <c r="B9171" s="1">
        <v>42185</v>
      </c>
      <c r="C9171" t="s">
        <v>6</v>
      </c>
      <c r="D9171">
        <v>1</v>
      </c>
      <c r="E9171" t="s">
        <v>11828</v>
      </c>
      <c r="F9171" t="s">
        <v>8</v>
      </c>
      <c r="G9171" t="s">
        <v>4</v>
      </c>
      <c r="H9171" t="s">
        <v>11829</v>
      </c>
      <c r="I9171" s="2">
        <v>1025</v>
      </c>
      <c r="J9171" s="5">
        <v>2</v>
      </c>
      <c r="L9171" s="5"/>
      <c r="M9171" s="2">
        <f t="shared" si="143"/>
        <v>-418682.14999999682</v>
      </c>
      <c r="P9171"/>
    </row>
    <row r="9172" spans="1:16" hidden="1">
      <c r="A9172" t="s">
        <v>11843</v>
      </c>
      <c r="B9172" s="1">
        <v>42185</v>
      </c>
      <c r="C9172" t="s">
        <v>6</v>
      </c>
      <c r="D9172">
        <v>1</v>
      </c>
      <c r="E9172" t="s">
        <v>11847</v>
      </c>
      <c r="F9172" t="s">
        <v>29</v>
      </c>
      <c r="G9172" t="s">
        <v>4</v>
      </c>
      <c r="H9172" t="s">
        <v>11848</v>
      </c>
      <c r="I9172" s="2">
        <v>419.11</v>
      </c>
      <c r="J9172" s="5">
        <v>1</v>
      </c>
      <c r="L9172" s="5"/>
      <c r="M9172" s="2">
        <f t="shared" si="143"/>
        <v>-418263.03999999684</v>
      </c>
      <c r="P9172"/>
    </row>
    <row r="9173" spans="1:16" hidden="1">
      <c r="A9173" t="s">
        <v>11851</v>
      </c>
      <c r="B9173" s="1">
        <v>42185</v>
      </c>
      <c r="C9173" t="s">
        <v>6</v>
      </c>
      <c r="D9173">
        <v>1</v>
      </c>
      <c r="E9173" t="s">
        <v>11856</v>
      </c>
      <c r="F9173" t="s">
        <v>8</v>
      </c>
      <c r="G9173" t="s">
        <v>4</v>
      </c>
      <c r="H9173" t="s">
        <v>97</v>
      </c>
      <c r="I9173" s="2">
        <v>1025</v>
      </c>
      <c r="J9173" s="5">
        <v>1</v>
      </c>
      <c r="L9173" s="5"/>
      <c r="M9173" s="2">
        <f t="shared" si="143"/>
        <v>-417238.03999999684</v>
      </c>
      <c r="P9173"/>
    </row>
    <row r="9174" spans="1:16" hidden="1">
      <c r="A9174" t="s">
        <v>11857</v>
      </c>
      <c r="B9174" s="1">
        <v>42185</v>
      </c>
      <c r="C9174" t="s">
        <v>6</v>
      </c>
      <c r="D9174">
        <v>1</v>
      </c>
      <c r="E9174" t="s">
        <v>11861</v>
      </c>
      <c r="F9174" t="s">
        <v>8</v>
      </c>
      <c r="G9174" t="s">
        <v>4</v>
      </c>
      <c r="H9174" t="s">
        <v>11862</v>
      </c>
      <c r="I9174" s="2">
        <v>1025</v>
      </c>
      <c r="J9174" s="5">
        <v>1</v>
      </c>
      <c r="L9174" s="5"/>
      <c r="M9174" s="2">
        <f t="shared" si="143"/>
        <v>-416213.03999999684</v>
      </c>
      <c r="P9174"/>
    </row>
    <row r="9175" spans="1:16" hidden="1">
      <c r="A9175" t="s">
        <v>11866</v>
      </c>
      <c r="B9175" s="1">
        <v>42185</v>
      </c>
      <c r="C9175" t="s">
        <v>11871</v>
      </c>
      <c r="D9175">
        <v>1</v>
      </c>
      <c r="E9175" t="s">
        <v>11872</v>
      </c>
      <c r="F9175" t="s">
        <v>13</v>
      </c>
      <c r="G9175" t="s">
        <v>4</v>
      </c>
      <c r="H9175" t="s">
        <v>11873</v>
      </c>
      <c r="J9175" s="5"/>
      <c r="K9175" s="2">
        <v>40000</v>
      </c>
      <c r="L9175" s="5">
        <v>5</v>
      </c>
      <c r="M9175" s="2">
        <f t="shared" si="143"/>
        <v>-456213.03999999684</v>
      </c>
      <c r="P9175"/>
    </row>
    <row r="9176" spans="1:16" hidden="1">
      <c r="A9176" t="s">
        <v>11877</v>
      </c>
      <c r="B9176" s="1">
        <v>42185</v>
      </c>
      <c r="C9176" t="s">
        <v>6</v>
      </c>
      <c r="D9176">
        <v>1</v>
      </c>
      <c r="E9176" t="s">
        <v>11879</v>
      </c>
      <c r="F9176" t="s">
        <v>8</v>
      </c>
      <c r="G9176" t="s">
        <v>4</v>
      </c>
      <c r="H9176" t="s">
        <v>2119</v>
      </c>
      <c r="I9176" s="2">
        <v>2200</v>
      </c>
      <c r="J9176" s="5">
        <v>3</v>
      </c>
      <c r="L9176" s="5"/>
      <c r="M9176" s="2">
        <f t="shared" si="143"/>
        <v>-454013.03999999684</v>
      </c>
      <c r="P9176"/>
    </row>
    <row r="9177" spans="1:16" hidden="1">
      <c r="A9177" t="s">
        <v>11880</v>
      </c>
      <c r="B9177" s="1">
        <v>42185</v>
      </c>
      <c r="C9177" t="s">
        <v>6</v>
      </c>
      <c r="D9177">
        <v>1</v>
      </c>
      <c r="E9177" t="s">
        <v>11881</v>
      </c>
      <c r="F9177" t="s">
        <v>29</v>
      </c>
      <c r="G9177" t="s">
        <v>4</v>
      </c>
      <c r="H9177" t="s">
        <v>2119</v>
      </c>
      <c r="I9177" s="2">
        <v>3686</v>
      </c>
      <c r="J9177" s="5">
        <v>2</v>
      </c>
      <c r="L9177" s="5"/>
      <c r="M9177" s="2">
        <f t="shared" si="143"/>
        <v>-450327.03999999684</v>
      </c>
      <c r="P9177"/>
    </row>
    <row r="9178" spans="1:16" hidden="1">
      <c r="A9178" t="s">
        <v>11886</v>
      </c>
      <c r="B9178" s="1">
        <v>42185</v>
      </c>
      <c r="C9178" t="s">
        <v>11</v>
      </c>
      <c r="D9178">
        <v>1</v>
      </c>
      <c r="E9178" t="s">
        <v>11890</v>
      </c>
      <c r="F9178" t="s">
        <v>16</v>
      </c>
      <c r="G9178" t="s">
        <v>4</v>
      </c>
      <c r="H9178" t="s">
        <v>5548</v>
      </c>
      <c r="J9178" s="5"/>
      <c r="K9178" s="2">
        <v>2990</v>
      </c>
      <c r="L9178" s="5" t="s">
        <v>36333</v>
      </c>
      <c r="M9178" s="2">
        <f t="shared" si="143"/>
        <v>-453317.03999999684</v>
      </c>
      <c r="P9178"/>
    </row>
    <row r="9179" spans="1:16" hidden="1">
      <c r="A9179" t="s">
        <v>11949</v>
      </c>
      <c r="B9179" s="1">
        <v>42185</v>
      </c>
      <c r="C9179" t="s">
        <v>11952</v>
      </c>
      <c r="D9179">
        <v>2</v>
      </c>
      <c r="E9179" t="s">
        <v>11953</v>
      </c>
      <c r="F9179" t="s">
        <v>78</v>
      </c>
      <c r="G9179" t="s">
        <v>4</v>
      </c>
      <c r="H9179" t="s">
        <v>5514</v>
      </c>
      <c r="J9179" s="5"/>
      <c r="K9179" s="2">
        <v>400</v>
      </c>
      <c r="L9179" s="5" t="s">
        <v>36334</v>
      </c>
      <c r="M9179" s="2">
        <f t="shared" si="143"/>
        <v>-453717.03999999684</v>
      </c>
      <c r="P9179"/>
    </row>
    <row r="9180" spans="1:16" hidden="1">
      <c r="A9180" t="s">
        <v>11954</v>
      </c>
      <c r="B9180" s="1">
        <v>42185</v>
      </c>
      <c r="C9180" t="s">
        <v>195</v>
      </c>
      <c r="D9180">
        <v>1</v>
      </c>
      <c r="E9180" t="s">
        <v>11957</v>
      </c>
      <c r="F9180" t="s">
        <v>13</v>
      </c>
      <c r="G9180" t="s">
        <v>4</v>
      </c>
      <c r="H9180" t="s">
        <v>195</v>
      </c>
      <c r="J9180" s="5"/>
      <c r="K9180" s="2">
        <v>7326.43</v>
      </c>
      <c r="L9180" s="5">
        <v>2</v>
      </c>
      <c r="M9180" s="2">
        <f t="shared" si="143"/>
        <v>-461043.46999999683</v>
      </c>
      <c r="P9180"/>
    </row>
    <row r="9181" spans="1:16" hidden="1">
      <c r="A9181" t="s">
        <v>11958</v>
      </c>
      <c r="B9181" s="1">
        <v>42185</v>
      </c>
      <c r="C9181" t="s">
        <v>4798</v>
      </c>
      <c r="D9181">
        <v>1</v>
      </c>
      <c r="E9181" t="s">
        <v>11965</v>
      </c>
      <c r="F9181" t="s">
        <v>16</v>
      </c>
      <c r="G9181" t="s">
        <v>4</v>
      </c>
      <c r="H9181" t="s">
        <v>4798</v>
      </c>
      <c r="J9181" s="5"/>
      <c r="K9181" s="2">
        <v>53225</v>
      </c>
      <c r="L9181" s="5">
        <v>3</v>
      </c>
      <c r="M9181" s="2">
        <f t="shared" si="143"/>
        <v>-514268.46999999683</v>
      </c>
      <c r="P9181"/>
    </row>
    <row r="9182" spans="1:16" hidden="1">
      <c r="A9182" t="s">
        <v>11966</v>
      </c>
      <c r="B9182" s="1">
        <v>42185</v>
      </c>
      <c r="C9182" t="s">
        <v>18</v>
      </c>
      <c r="D9182">
        <v>1</v>
      </c>
      <c r="E9182" t="s">
        <v>11967</v>
      </c>
      <c r="F9182" t="s">
        <v>13</v>
      </c>
      <c r="G9182" t="s">
        <v>4</v>
      </c>
      <c r="H9182" t="s">
        <v>18</v>
      </c>
      <c r="J9182" s="5"/>
      <c r="K9182" s="2">
        <v>22321.39</v>
      </c>
      <c r="L9182" s="5" t="s">
        <v>36333</v>
      </c>
      <c r="M9182" s="2">
        <f t="shared" si="143"/>
        <v>-536589.85999999684</v>
      </c>
      <c r="P9182"/>
    </row>
    <row r="9183" spans="1:16" hidden="1">
      <c r="A9183" t="s">
        <v>11968</v>
      </c>
      <c r="B9183" s="1">
        <v>42185</v>
      </c>
      <c r="C9183" t="s">
        <v>18</v>
      </c>
      <c r="D9183">
        <v>1</v>
      </c>
      <c r="E9183" t="s">
        <v>11967</v>
      </c>
      <c r="F9183" t="s">
        <v>13</v>
      </c>
      <c r="G9183" t="s">
        <v>4</v>
      </c>
      <c r="H9183" t="s">
        <v>568</v>
      </c>
      <c r="I9183" s="2">
        <v>22321.39</v>
      </c>
      <c r="J9183" s="5" t="s">
        <v>36333</v>
      </c>
      <c r="L9183" s="5"/>
      <c r="M9183" s="2">
        <f t="shared" si="143"/>
        <v>-514268.46999999683</v>
      </c>
      <c r="P9183"/>
    </row>
    <row r="9184" spans="1:16" hidden="1">
      <c r="A9184" t="s">
        <v>11974</v>
      </c>
      <c r="B9184" s="1">
        <v>42185</v>
      </c>
      <c r="C9184" t="s">
        <v>18</v>
      </c>
      <c r="D9184">
        <v>1</v>
      </c>
      <c r="E9184" t="s">
        <v>11979</v>
      </c>
      <c r="F9184" t="s">
        <v>13</v>
      </c>
      <c r="G9184" t="s">
        <v>4</v>
      </c>
      <c r="H9184" t="s">
        <v>18</v>
      </c>
      <c r="J9184" s="5"/>
      <c r="K9184" s="2">
        <v>20271.39</v>
      </c>
      <c r="L9184" s="5">
        <v>1</v>
      </c>
      <c r="M9184" s="2">
        <f t="shared" si="143"/>
        <v>-534539.85999999684</v>
      </c>
      <c r="P9184"/>
    </row>
    <row r="9185" spans="1:16" hidden="1">
      <c r="A9185" t="s">
        <v>12191</v>
      </c>
      <c r="B9185" s="1">
        <v>42185</v>
      </c>
      <c r="C9185" t="s">
        <v>11</v>
      </c>
      <c r="D9185">
        <v>1</v>
      </c>
      <c r="E9185" t="s">
        <v>12195</v>
      </c>
      <c r="F9185" t="s">
        <v>16</v>
      </c>
      <c r="G9185" t="s">
        <v>20</v>
      </c>
      <c r="H9185" t="s">
        <v>11283</v>
      </c>
      <c r="J9185" s="5"/>
      <c r="K9185" s="2">
        <v>190400</v>
      </c>
      <c r="L9185" s="5" t="s">
        <v>36333</v>
      </c>
      <c r="M9185" s="2">
        <f t="shared" si="143"/>
        <v>-724939.85999999684</v>
      </c>
      <c r="P9185"/>
    </row>
    <row r="9186" spans="1:16" hidden="1">
      <c r="A9186" t="s">
        <v>12243</v>
      </c>
      <c r="B9186" s="1">
        <v>42185</v>
      </c>
      <c r="C9186" t="s">
        <v>12246</v>
      </c>
      <c r="D9186">
        <v>2</v>
      </c>
      <c r="E9186" t="s">
        <v>12247</v>
      </c>
      <c r="F9186" t="s">
        <v>211</v>
      </c>
      <c r="G9186" t="s">
        <v>212</v>
      </c>
      <c r="H9186" t="s">
        <v>11192</v>
      </c>
      <c r="J9186" s="5"/>
      <c r="K9186" s="87">
        <v>5260</v>
      </c>
      <c r="L9186" s="5"/>
      <c r="M9186" s="2">
        <f t="shared" si="143"/>
        <v>-730199.85999999684</v>
      </c>
      <c r="P9186"/>
    </row>
    <row r="9187" spans="1:16" hidden="1">
      <c r="A9187" t="s">
        <v>12265</v>
      </c>
      <c r="B9187" s="1">
        <v>42185</v>
      </c>
      <c r="C9187" t="s">
        <v>12268</v>
      </c>
      <c r="D9187">
        <v>2</v>
      </c>
      <c r="E9187" t="s">
        <v>12269</v>
      </c>
      <c r="F9187" t="s">
        <v>211</v>
      </c>
      <c r="G9187" t="s">
        <v>212</v>
      </c>
      <c r="H9187" t="s">
        <v>11523</v>
      </c>
      <c r="J9187" s="5"/>
      <c r="K9187" s="87">
        <v>3030</v>
      </c>
      <c r="L9187" s="5"/>
      <c r="M9187" s="2">
        <f t="shared" si="143"/>
        <v>-733229.85999999684</v>
      </c>
      <c r="P9187"/>
    </row>
    <row r="9188" spans="1:16" hidden="1">
      <c r="A9188" t="s">
        <v>12270</v>
      </c>
      <c r="B9188" s="1">
        <v>42185</v>
      </c>
      <c r="C9188" t="s">
        <v>12271</v>
      </c>
      <c r="D9188">
        <v>2</v>
      </c>
      <c r="E9188" t="s">
        <v>12272</v>
      </c>
      <c r="F9188" t="s">
        <v>211</v>
      </c>
      <c r="G9188" t="s">
        <v>4</v>
      </c>
      <c r="H9188" t="s">
        <v>10455</v>
      </c>
      <c r="J9188" s="5"/>
      <c r="K9188" s="87">
        <v>1025</v>
      </c>
      <c r="L9188" s="5"/>
      <c r="M9188" s="2">
        <f t="shared" si="143"/>
        <v>-734254.85999999684</v>
      </c>
      <c r="P9188"/>
    </row>
    <row r="9189" spans="1:16" hidden="1">
      <c r="A9189" t="s">
        <v>12273</v>
      </c>
      <c r="B9189" s="1">
        <v>42185</v>
      </c>
      <c r="C9189" t="s">
        <v>12277</v>
      </c>
      <c r="D9189">
        <v>2</v>
      </c>
      <c r="E9189" t="s">
        <v>12278</v>
      </c>
      <c r="F9189" t="s">
        <v>211</v>
      </c>
      <c r="G9189" t="s">
        <v>212</v>
      </c>
      <c r="H9189" t="s">
        <v>11570</v>
      </c>
      <c r="J9189" s="5"/>
      <c r="K9189" s="87">
        <v>1025</v>
      </c>
      <c r="L9189" s="5"/>
      <c r="M9189" s="2">
        <f t="shared" si="143"/>
        <v>-735279.85999999684</v>
      </c>
      <c r="P9189"/>
    </row>
    <row r="9190" spans="1:16" hidden="1">
      <c r="A9190" t="s">
        <v>12279</v>
      </c>
      <c r="B9190" s="1">
        <v>42185</v>
      </c>
      <c r="C9190" t="s">
        <v>12283</v>
      </c>
      <c r="D9190">
        <v>2</v>
      </c>
      <c r="E9190" t="s">
        <v>12284</v>
      </c>
      <c r="F9190" t="s">
        <v>211</v>
      </c>
      <c r="G9190" t="s">
        <v>212</v>
      </c>
      <c r="H9190" t="s">
        <v>10516</v>
      </c>
      <c r="J9190" s="5"/>
      <c r="K9190" s="87">
        <v>1025</v>
      </c>
      <c r="L9190" s="5"/>
      <c r="M9190" s="2">
        <f t="shared" si="143"/>
        <v>-736304.85999999684</v>
      </c>
      <c r="P9190"/>
    </row>
    <row r="9191" spans="1:16" hidden="1">
      <c r="A9191" t="s">
        <v>12285</v>
      </c>
      <c r="B9191" s="1">
        <v>42185</v>
      </c>
      <c r="C9191" t="s">
        <v>12286</v>
      </c>
      <c r="D9191">
        <v>2</v>
      </c>
      <c r="E9191" t="s">
        <v>12287</v>
      </c>
      <c r="F9191" t="s">
        <v>211</v>
      </c>
      <c r="G9191" t="s">
        <v>212</v>
      </c>
      <c r="H9191" t="s">
        <v>433</v>
      </c>
      <c r="J9191" s="5"/>
      <c r="K9191" s="87">
        <v>1025</v>
      </c>
      <c r="L9191" s="5"/>
      <c r="M9191" s="2">
        <f t="shared" si="143"/>
        <v>-737329.85999999684</v>
      </c>
      <c r="P9191"/>
    </row>
    <row r="9192" spans="1:16" hidden="1">
      <c r="A9192" t="s">
        <v>12288</v>
      </c>
      <c r="B9192" s="1">
        <v>42185</v>
      </c>
      <c r="C9192" t="s">
        <v>12290</v>
      </c>
      <c r="D9192">
        <v>2</v>
      </c>
      <c r="E9192" t="s">
        <v>12291</v>
      </c>
      <c r="F9192" t="s">
        <v>211</v>
      </c>
      <c r="G9192" t="s">
        <v>212</v>
      </c>
      <c r="H9192" t="s">
        <v>12292</v>
      </c>
      <c r="J9192" s="5"/>
      <c r="K9192" s="87">
        <v>2990</v>
      </c>
      <c r="L9192" s="5"/>
      <c r="M9192" s="2">
        <f t="shared" si="143"/>
        <v>-740319.85999999684</v>
      </c>
      <c r="P9192"/>
    </row>
    <row r="9193" spans="1:16" hidden="1">
      <c r="A9193" t="s">
        <v>12293</v>
      </c>
      <c r="B9193" s="1">
        <v>42185</v>
      </c>
      <c r="C9193" t="s">
        <v>12295</v>
      </c>
      <c r="D9193">
        <v>2</v>
      </c>
      <c r="E9193" t="s">
        <v>12296</v>
      </c>
      <c r="F9193" t="s">
        <v>211</v>
      </c>
      <c r="G9193" t="s">
        <v>212</v>
      </c>
      <c r="H9193" t="s">
        <v>12297</v>
      </c>
      <c r="J9193" s="5"/>
      <c r="K9193" s="87">
        <v>1840</v>
      </c>
      <c r="L9193" s="5"/>
      <c r="M9193" s="2">
        <f t="shared" si="143"/>
        <v>-742159.85999999684</v>
      </c>
      <c r="P9193"/>
    </row>
    <row r="9194" spans="1:16" hidden="1">
      <c r="A9194" t="s">
        <v>12298</v>
      </c>
      <c r="B9194" s="1">
        <v>42185</v>
      </c>
      <c r="C9194" t="s">
        <v>12301</v>
      </c>
      <c r="D9194">
        <v>2</v>
      </c>
      <c r="E9194" t="s">
        <v>12302</v>
      </c>
      <c r="F9194" t="s">
        <v>211</v>
      </c>
      <c r="G9194" t="s">
        <v>212</v>
      </c>
      <c r="H9194" t="s">
        <v>11169</v>
      </c>
      <c r="J9194" s="5"/>
      <c r="K9194" s="87">
        <v>2400</v>
      </c>
      <c r="L9194" s="5"/>
      <c r="M9194" s="2">
        <f t="shared" si="143"/>
        <v>-744559.85999999684</v>
      </c>
      <c r="P9194"/>
    </row>
    <row r="9195" spans="1:16" hidden="1">
      <c r="A9195" t="s">
        <v>12303</v>
      </c>
      <c r="B9195" s="1">
        <v>42185</v>
      </c>
      <c r="C9195" t="s">
        <v>12304</v>
      </c>
      <c r="D9195">
        <v>2</v>
      </c>
      <c r="E9195" t="s">
        <v>12305</v>
      </c>
      <c r="F9195" t="s">
        <v>211</v>
      </c>
      <c r="G9195" t="s">
        <v>212</v>
      </c>
      <c r="H9195" t="s">
        <v>11678</v>
      </c>
      <c r="J9195" s="5"/>
      <c r="K9195" s="87">
        <v>1025</v>
      </c>
      <c r="L9195" s="5"/>
      <c r="M9195" s="2">
        <f t="shared" si="143"/>
        <v>-745584.85999999684</v>
      </c>
      <c r="P9195"/>
    </row>
    <row r="9196" spans="1:16" hidden="1">
      <c r="A9196" t="s">
        <v>12306</v>
      </c>
      <c r="B9196" s="1">
        <v>42185</v>
      </c>
      <c r="C9196" t="s">
        <v>12307</v>
      </c>
      <c r="D9196">
        <v>2</v>
      </c>
      <c r="E9196" t="s">
        <v>12308</v>
      </c>
      <c r="F9196" t="s">
        <v>211</v>
      </c>
      <c r="G9196" t="s">
        <v>212</v>
      </c>
      <c r="H9196" t="s">
        <v>11556</v>
      </c>
      <c r="J9196" s="5"/>
      <c r="K9196" s="87">
        <v>1025</v>
      </c>
      <c r="L9196" s="5"/>
      <c r="M9196" s="2">
        <f t="shared" si="143"/>
        <v>-746609.85999999684</v>
      </c>
      <c r="P9196"/>
    </row>
    <row r="9197" spans="1:16" hidden="1">
      <c r="A9197" t="s">
        <v>12309</v>
      </c>
      <c r="B9197" s="1">
        <v>42185</v>
      </c>
      <c r="C9197" t="s">
        <v>12311</v>
      </c>
      <c r="D9197">
        <v>2</v>
      </c>
      <c r="E9197" t="s">
        <v>12312</v>
      </c>
      <c r="F9197" t="s">
        <v>211</v>
      </c>
      <c r="G9197" t="s">
        <v>212</v>
      </c>
      <c r="H9197" t="s">
        <v>10856</v>
      </c>
      <c r="J9197" s="5"/>
      <c r="K9197" s="87">
        <v>1025</v>
      </c>
      <c r="L9197" s="5"/>
      <c r="M9197" s="2">
        <f t="shared" si="143"/>
        <v>-747634.85999999684</v>
      </c>
      <c r="P9197"/>
    </row>
    <row r="9198" spans="1:16" hidden="1">
      <c r="A9198" t="s">
        <v>12314</v>
      </c>
      <c r="B9198" s="1">
        <v>42185</v>
      </c>
      <c r="C9198" t="s">
        <v>12316</v>
      </c>
      <c r="D9198">
        <v>2</v>
      </c>
      <c r="E9198" t="s">
        <v>12317</v>
      </c>
      <c r="F9198" t="s">
        <v>211</v>
      </c>
      <c r="G9198" t="s">
        <v>212</v>
      </c>
      <c r="H9198" t="s">
        <v>10500</v>
      </c>
      <c r="J9198" s="5"/>
      <c r="K9198" s="87">
        <v>1025</v>
      </c>
      <c r="L9198" s="5"/>
      <c r="M9198" s="2">
        <f t="shared" si="143"/>
        <v>-748659.85999999684</v>
      </c>
      <c r="P9198"/>
    </row>
    <row r="9199" spans="1:16" hidden="1">
      <c r="A9199" t="s">
        <v>12320</v>
      </c>
      <c r="B9199" s="1">
        <v>42185</v>
      </c>
      <c r="C9199" t="s">
        <v>12323</v>
      </c>
      <c r="D9199">
        <v>2</v>
      </c>
      <c r="E9199" t="s">
        <v>12324</v>
      </c>
      <c r="F9199" t="s">
        <v>211</v>
      </c>
      <c r="G9199" t="s">
        <v>212</v>
      </c>
      <c r="H9199" t="s">
        <v>8689</v>
      </c>
      <c r="J9199" s="5"/>
      <c r="K9199" s="87">
        <v>9608.7000000000007</v>
      </c>
      <c r="L9199" s="5"/>
      <c r="M9199" s="2">
        <f t="shared" si="143"/>
        <v>-758268.5599999968</v>
      </c>
      <c r="P9199"/>
    </row>
    <row r="9200" spans="1:16" hidden="1">
      <c r="A9200" t="s">
        <v>12325</v>
      </c>
      <c r="B9200" s="1">
        <v>42185</v>
      </c>
      <c r="C9200" t="s">
        <v>12327</v>
      </c>
      <c r="D9200">
        <v>2</v>
      </c>
      <c r="E9200" t="s">
        <v>12328</v>
      </c>
      <c r="F9200" t="s">
        <v>211</v>
      </c>
      <c r="G9200" t="s">
        <v>212</v>
      </c>
      <c r="H9200" t="s">
        <v>11210</v>
      </c>
      <c r="J9200" s="5"/>
      <c r="K9200" s="87">
        <v>1050</v>
      </c>
      <c r="L9200" s="5"/>
      <c r="M9200" s="2">
        <f t="shared" si="143"/>
        <v>-759318.5599999968</v>
      </c>
      <c r="P9200"/>
    </row>
    <row r="9201" spans="1:16" hidden="1">
      <c r="A9201" t="s">
        <v>12331</v>
      </c>
      <c r="B9201" s="1">
        <v>42185</v>
      </c>
      <c r="C9201" t="s">
        <v>12332</v>
      </c>
      <c r="D9201">
        <v>2</v>
      </c>
      <c r="E9201" t="s">
        <v>12333</v>
      </c>
      <c r="F9201" t="s">
        <v>211</v>
      </c>
      <c r="G9201" t="s">
        <v>212</v>
      </c>
      <c r="H9201" t="s">
        <v>12334</v>
      </c>
      <c r="J9201" s="5"/>
      <c r="K9201" s="87">
        <v>1025</v>
      </c>
      <c r="L9201" s="5"/>
      <c r="M9201" s="2">
        <f t="shared" si="143"/>
        <v>-760343.5599999968</v>
      </c>
      <c r="P9201"/>
    </row>
    <row r="9202" spans="1:16" hidden="1">
      <c r="A9202" t="s">
        <v>12336</v>
      </c>
      <c r="B9202" s="1">
        <v>42185</v>
      </c>
      <c r="C9202" t="s">
        <v>12337</v>
      </c>
      <c r="D9202">
        <v>2</v>
      </c>
      <c r="E9202" t="s">
        <v>12338</v>
      </c>
      <c r="F9202" t="s">
        <v>211</v>
      </c>
      <c r="G9202" t="s">
        <v>212</v>
      </c>
      <c r="H9202" t="s">
        <v>11399</v>
      </c>
      <c r="J9202" s="5"/>
      <c r="K9202" s="87">
        <v>3030</v>
      </c>
      <c r="L9202" s="5"/>
      <c r="M9202" s="2">
        <f t="shared" si="143"/>
        <v>-763373.5599999968</v>
      </c>
      <c r="P9202"/>
    </row>
    <row r="9203" spans="1:16" hidden="1">
      <c r="A9203" t="s">
        <v>12341</v>
      </c>
      <c r="B9203" s="1">
        <v>42185</v>
      </c>
      <c r="C9203" t="s">
        <v>12343</v>
      </c>
      <c r="D9203">
        <v>2</v>
      </c>
      <c r="E9203" t="s">
        <v>12344</v>
      </c>
      <c r="F9203" t="s">
        <v>211</v>
      </c>
      <c r="G9203" t="s">
        <v>212</v>
      </c>
      <c r="H9203" t="s">
        <v>11128</v>
      </c>
      <c r="J9203" s="5"/>
      <c r="K9203" s="87">
        <v>1840</v>
      </c>
      <c r="L9203" s="5"/>
      <c r="M9203" s="2">
        <f t="shared" si="143"/>
        <v>-765213.5599999968</v>
      </c>
      <c r="P9203"/>
    </row>
    <row r="9204" spans="1:16" hidden="1">
      <c r="A9204" t="s">
        <v>12346</v>
      </c>
      <c r="B9204" s="1">
        <v>42185</v>
      </c>
      <c r="C9204" t="s">
        <v>12347</v>
      </c>
      <c r="D9204">
        <v>2</v>
      </c>
      <c r="E9204" t="s">
        <v>12348</v>
      </c>
      <c r="F9204" t="s">
        <v>211</v>
      </c>
      <c r="G9204" t="s">
        <v>212</v>
      </c>
      <c r="H9204" t="s">
        <v>11707</v>
      </c>
      <c r="J9204" s="5"/>
      <c r="K9204" s="87">
        <v>1025</v>
      </c>
      <c r="L9204" s="5"/>
      <c r="M9204" s="2">
        <f t="shared" si="143"/>
        <v>-766238.5599999968</v>
      </c>
      <c r="P9204"/>
    </row>
    <row r="9205" spans="1:16" hidden="1">
      <c r="A9205" t="s">
        <v>12350</v>
      </c>
      <c r="B9205" s="1">
        <v>42185</v>
      </c>
      <c r="C9205" t="s">
        <v>12351</v>
      </c>
      <c r="D9205">
        <v>2</v>
      </c>
      <c r="E9205" t="s">
        <v>12352</v>
      </c>
      <c r="F9205" t="s">
        <v>211</v>
      </c>
      <c r="G9205" t="s">
        <v>212</v>
      </c>
      <c r="H9205" t="s">
        <v>11199</v>
      </c>
      <c r="J9205" s="5"/>
      <c r="K9205" s="87">
        <v>1025</v>
      </c>
      <c r="L9205" s="5"/>
      <c r="M9205" s="2">
        <f t="shared" si="143"/>
        <v>-767263.5599999968</v>
      </c>
      <c r="P9205"/>
    </row>
    <row r="9206" spans="1:16" hidden="1">
      <c r="A9206" t="s">
        <v>12356</v>
      </c>
      <c r="B9206" s="1">
        <v>42185</v>
      </c>
      <c r="C9206" t="s">
        <v>12357</v>
      </c>
      <c r="D9206">
        <v>2</v>
      </c>
      <c r="E9206" t="s">
        <v>12358</v>
      </c>
      <c r="F9206" t="s">
        <v>211</v>
      </c>
      <c r="G9206" t="s">
        <v>212</v>
      </c>
      <c r="H9206" t="s">
        <v>11829</v>
      </c>
      <c r="J9206" s="5"/>
      <c r="K9206" s="87">
        <v>1025</v>
      </c>
      <c r="L9206" s="5"/>
      <c r="M9206" s="2">
        <f t="shared" si="143"/>
        <v>-768288.5599999968</v>
      </c>
      <c r="P9206"/>
    </row>
    <row r="9207" spans="1:16" hidden="1">
      <c r="A9207" t="s">
        <v>12362</v>
      </c>
      <c r="B9207" s="1">
        <v>42185</v>
      </c>
      <c r="C9207" t="s">
        <v>12364</v>
      </c>
      <c r="D9207">
        <v>2</v>
      </c>
      <c r="E9207" t="s">
        <v>12365</v>
      </c>
      <c r="F9207" t="s">
        <v>211</v>
      </c>
      <c r="G9207" t="s">
        <v>212</v>
      </c>
      <c r="H9207" t="s">
        <v>11751</v>
      </c>
      <c r="J9207" s="5"/>
      <c r="K9207" s="87">
        <v>1025</v>
      </c>
      <c r="L9207" s="5"/>
      <c r="M9207" s="2">
        <f t="shared" si="143"/>
        <v>-769313.5599999968</v>
      </c>
      <c r="P9207"/>
    </row>
    <row r="9208" spans="1:16" hidden="1">
      <c r="A9208" t="s">
        <v>12367</v>
      </c>
      <c r="B9208" s="1">
        <v>42185</v>
      </c>
      <c r="C9208" t="s">
        <v>12368</v>
      </c>
      <c r="D9208">
        <v>2</v>
      </c>
      <c r="E9208" t="s">
        <v>12369</v>
      </c>
      <c r="F9208" t="s">
        <v>211</v>
      </c>
      <c r="G9208" t="s">
        <v>212</v>
      </c>
      <c r="H9208" t="s">
        <v>11806</v>
      </c>
      <c r="J9208" s="5"/>
      <c r="K9208" s="87">
        <v>1840</v>
      </c>
      <c r="L9208" s="5"/>
      <c r="M9208" s="2">
        <f t="shared" si="143"/>
        <v>-771153.5599999968</v>
      </c>
      <c r="P9208"/>
    </row>
    <row r="9209" spans="1:16" hidden="1">
      <c r="A9209" t="s">
        <v>12372</v>
      </c>
      <c r="B9209" s="1">
        <v>42185</v>
      </c>
      <c r="C9209" t="s">
        <v>12373</v>
      </c>
      <c r="D9209">
        <v>2</v>
      </c>
      <c r="E9209" t="s">
        <v>12374</v>
      </c>
      <c r="F9209" t="s">
        <v>211</v>
      </c>
      <c r="G9209" t="s">
        <v>212</v>
      </c>
      <c r="H9209" t="s">
        <v>10589</v>
      </c>
      <c r="J9209" s="5"/>
      <c r="K9209" s="87">
        <v>1840</v>
      </c>
      <c r="L9209" s="5"/>
      <c r="M9209" s="2">
        <f t="shared" si="143"/>
        <v>-772993.5599999968</v>
      </c>
      <c r="P9209"/>
    </row>
    <row r="9210" spans="1:16" hidden="1">
      <c r="A9210" t="s">
        <v>12377</v>
      </c>
      <c r="B9210" s="1">
        <v>42185</v>
      </c>
      <c r="C9210" t="s">
        <v>12380</v>
      </c>
      <c r="D9210">
        <v>2</v>
      </c>
      <c r="E9210" t="s">
        <v>12381</v>
      </c>
      <c r="F9210" t="s">
        <v>211</v>
      </c>
      <c r="G9210" t="s">
        <v>212</v>
      </c>
      <c r="H9210" t="s">
        <v>10516</v>
      </c>
      <c r="J9210" s="5"/>
      <c r="K9210" s="87">
        <v>1025</v>
      </c>
      <c r="L9210" s="5"/>
      <c r="M9210" s="2">
        <f t="shared" si="143"/>
        <v>-774018.5599999968</v>
      </c>
      <c r="P9210"/>
    </row>
    <row r="9211" spans="1:16" hidden="1">
      <c r="A9211" t="s">
        <v>12382</v>
      </c>
      <c r="B9211" s="1">
        <v>42185</v>
      </c>
      <c r="C9211" t="s">
        <v>12383</v>
      </c>
      <c r="D9211">
        <v>2</v>
      </c>
      <c r="E9211" t="s">
        <v>12384</v>
      </c>
      <c r="F9211" t="s">
        <v>211</v>
      </c>
      <c r="G9211" t="s">
        <v>212</v>
      </c>
      <c r="H9211" t="s">
        <v>11730</v>
      </c>
      <c r="J9211" s="5"/>
      <c r="K9211" s="87">
        <v>1025</v>
      </c>
      <c r="L9211" s="5"/>
      <c r="M9211" s="2">
        <f t="shared" si="143"/>
        <v>-775043.5599999968</v>
      </c>
      <c r="P9211"/>
    </row>
    <row r="9212" spans="1:16" hidden="1">
      <c r="A9212" t="s">
        <v>12387</v>
      </c>
      <c r="B9212" s="1">
        <v>42185</v>
      </c>
      <c r="C9212" t="s">
        <v>12390</v>
      </c>
      <c r="D9212">
        <v>2</v>
      </c>
      <c r="E9212" t="s">
        <v>12391</v>
      </c>
      <c r="F9212" t="s">
        <v>211</v>
      </c>
      <c r="G9212" t="s">
        <v>212</v>
      </c>
      <c r="H9212" t="s">
        <v>10686</v>
      </c>
      <c r="J9212" s="5"/>
      <c r="K9212" s="87">
        <v>1025</v>
      </c>
      <c r="L9212" s="5"/>
      <c r="M9212" s="2">
        <f t="shared" si="143"/>
        <v>-776068.5599999968</v>
      </c>
      <c r="P9212"/>
    </row>
    <row r="9213" spans="1:16" hidden="1">
      <c r="A9213" t="s">
        <v>12392</v>
      </c>
      <c r="B9213" s="1">
        <v>42185</v>
      </c>
      <c r="C9213" t="s">
        <v>12394</v>
      </c>
      <c r="D9213">
        <v>2</v>
      </c>
      <c r="E9213" t="s">
        <v>12395</v>
      </c>
      <c r="F9213" t="s">
        <v>211</v>
      </c>
      <c r="G9213" t="s">
        <v>212</v>
      </c>
      <c r="H9213" t="s">
        <v>11561</v>
      </c>
      <c r="J9213" s="5"/>
      <c r="K9213" s="87">
        <v>4100.01</v>
      </c>
      <c r="L9213" s="5"/>
      <c r="M9213" s="2">
        <f t="shared" si="143"/>
        <v>-780168.56999999681</v>
      </c>
      <c r="P9213"/>
    </row>
    <row r="9214" spans="1:16" hidden="1">
      <c r="A9214" t="s">
        <v>12397</v>
      </c>
      <c r="B9214" s="1">
        <v>42185</v>
      </c>
      <c r="C9214" t="s">
        <v>12400</v>
      </c>
      <c r="D9214">
        <v>2</v>
      </c>
      <c r="E9214" t="s">
        <v>12401</v>
      </c>
      <c r="F9214" t="s">
        <v>211</v>
      </c>
      <c r="G9214" t="s">
        <v>212</v>
      </c>
      <c r="H9214" t="s">
        <v>11156</v>
      </c>
      <c r="J9214" s="5"/>
      <c r="K9214" s="87">
        <v>1025</v>
      </c>
      <c r="L9214" s="5"/>
      <c r="M9214" s="2">
        <f t="shared" si="143"/>
        <v>-781193.56999999681</v>
      </c>
      <c r="P9214"/>
    </row>
    <row r="9215" spans="1:16" hidden="1">
      <c r="A9215" t="s">
        <v>12437</v>
      </c>
      <c r="B9215" s="1">
        <v>42185</v>
      </c>
      <c r="C9215" t="s">
        <v>11</v>
      </c>
      <c r="D9215">
        <v>1</v>
      </c>
      <c r="E9215" t="s">
        <v>12438</v>
      </c>
      <c r="F9215" t="s">
        <v>16</v>
      </c>
      <c r="G9215" t="s">
        <v>4</v>
      </c>
      <c r="H9215" t="s">
        <v>12439</v>
      </c>
      <c r="J9215" s="5"/>
      <c r="K9215" s="2">
        <v>30282.07</v>
      </c>
      <c r="L9215" s="5" t="s">
        <v>36333</v>
      </c>
      <c r="M9215" s="2">
        <f t="shared" si="143"/>
        <v>-811475.63999999675</v>
      </c>
      <c r="P9215"/>
    </row>
    <row r="9216" spans="1:16" hidden="1">
      <c r="A9216" t="s">
        <v>12447</v>
      </c>
      <c r="B9216" s="1">
        <v>42185</v>
      </c>
      <c r="C9216" t="s">
        <v>1</v>
      </c>
      <c r="D9216">
        <v>1</v>
      </c>
      <c r="E9216" t="s">
        <v>12448</v>
      </c>
      <c r="F9216" t="s">
        <v>228</v>
      </c>
      <c r="G9216" t="s">
        <v>4</v>
      </c>
      <c r="H9216" t="s">
        <v>12449</v>
      </c>
      <c r="J9216" s="5"/>
      <c r="K9216" s="2">
        <v>120000</v>
      </c>
      <c r="L9216" s="5" t="s">
        <v>36333</v>
      </c>
      <c r="M9216" s="2">
        <f t="shared" si="143"/>
        <v>-931475.63999999675</v>
      </c>
      <c r="P9216"/>
    </row>
    <row r="9217" spans="1:16" hidden="1">
      <c r="A9217" t="s">
        <v>12455</v>
      </c>
      <c r="B9217" s="1">
        <v>42185</v>
      </c>
      <c r="C9217" t="s">
        <v>12458</v>
      </c>
      <c r="D9217">
        <v>2</v>
      </c>
      <c r="E9217" t="s">
        <v>12459</v>
      </c>
      <c r="F9217" t="s">
        <v>211</v>
      </c>
      <c r="G9217" t="s">
        <v>4</v>
      </c>
      <c r="H9217" t="s">
        <v>12460</v>
      </c>
      <c r="J9217" s="5"/>
      <c r="K9217" s="2">
        <v>1840</v>
      </c>
      <c r="L9217" s="5" t="s">
        <v>36333</v>
      </c>
      <c r="M9217" s="2">
        <f t="shared" si="143"/>
        <v>-933315.63999999675</v>
      </c>
      <c r="P9217"/>
    </row>
    <row r="9218" spans="1:16" hidden="1">
      <c r="A9218" t="s">
        <v>12461</v>
      </c>
      <c r="B9218" s="1">
        <v>42185</v>
      </c>
      <c r="C9218" t="s">
        <v>11</v>
      </c>
      <c r="D9218">
        <v>1</v>
      </c>
      <c r="E9218" t="s">
        <v>12464</v>
      </c>
      <c r="F9218" t="s">
        <v>13</v>
      </c>
      <c r="G9218" t="s">
        <v>4</v>
      </c>
      <c r="H9218" t="s">
        <v>10512</v>
      </c>
      <c r="J9218" s="5"/>
      <c r="K9218" s="2">
        <v>425000</v>
      </c>
      <c r="L9218" s="5" t="s">
        <v>36333</v>
      </c>
      <c r="M9218" s="2">
        <f t="shared" si="143"/>
        <v>-1358315.6399999969</v>
      </c>
      <c r="P9218"/>
    </row>
    <row r="9219" spans="1:16" hidden="1">
      <c r="A9219" t="s">
        <v>12465</v>
      </c>
      <c r="B9219" s="1">
        <v>42185</v>
      </c>
      <c r="C9219" t="s">
        <v>11</v>
      </c>
      <c r="D9219">
        <v>1</v>
      </c>
      <c r="E9219" t="s">
        <v>12468</v>
      </c>
      <c r="F9219" t="s">
        <v>13</v>
      </c>
      <c r="G9219" t="s">
        <v>4</v>
      </c>
      <c r="H9219" t="s">
        <v>12469</v>
      </c>
      <c r="J9219" s="5"/>
      <c r="K9219" s="2">
        <v>200</v>
      </c>
      <c r="L9219" s="5">
        <v>16</v>
      </c>
      <c r="M9219" s="2">
        <f t="shared" si="143"/>
        <v>-1358515.6399999969</v>
      </c>
      <c r="P9219"/>
    </row>
    <row r="9220" spans="1:16" hidden="1">
      <c r="A9220" t="s">
        <v>12497</v>
      </c>
      <c r="B9220" s="1">
        <v>42185</v>
      </c>
      <c r="C9220" t="s">
        <v>12501</v>
      </c>
      <c r="D9220">
        <v>2</v>
      </c>
      <c r="E9220" t="s">
        <v>12502</v>
      </c>
      <c r="F9220" t="s">
        <v>211</v>
      </c>
      <c r="G9220" t="s">
        <v>52</v>
      </c>
      <c r="H9220" t="s">
        <v>10692</v>
      </c>
      <c r="J9220" s="5"/>
      <c r="K9220" s="2">
        <v>200</v>
      </c>
      <c r="L9220" s="5" t="s">
        <v>36333</v>
      </c>
      <c r="M9220" s="2">
        <f t="shared" si="143"/>
        <v>-1358715.6399999969</v>
      </c>
      <c r="P9220"/>
    </row>
    <row r="9221" spans="1:16" hidden="1">
      <c r="A9221" t="s">
        <v>12505</v>
      </c>
      <c r="B9221" s="1">
        <v>42185</v>
      </c>
      <c r="C9221" t="s">
        <v>12508</v>
      </c>
      <c r="D9221" s="41">
        <v>2</v>
      </c>
      <c r="E9221" s="41" t="s">
        <v>12509</v>
      </c>
      <c r="F9221" s="41" t="s">
        <v>211</v>
      </c>
      <c r="G9221" s="41" t="s">
        <v>52</v>
      </c>
      <c r="H9221" s="41" t="s">
        <v>11698</v>
      </c>
      <c r="I9221" s="42"/>
      <c r="J9221" s="46"/>
      <c r="K9221" s="42">
        <v>7110.01</v>
      </c>
      <c r="L9221" s="5"/>
      <c r="M9221" s="2">
        <f t="shared" si="143"/>
        <v>-1365825.6499999969</v>
      </c>
      <c r="P9221"/>
    </row>
    <row r="9222" spans="1:16" hidden="1">
      <c r="A9222" t="s">
        <v>12613</v>
      </c>
      <c r="B9222" s="1">
        <v>42185</v>
      </c>
      <c r="C9222" t="s">
        <v>948</v>
      </c>
      <c r="D9222">
        <v>2</v>
      </c>
      <c r="E9222" t="s">
        <v>12614</v>
      </c>
      <c r="F9222" t="s">
        <v>51</v>
      </c>
      <c r="G9222" t="s">
        <v>52</v>
      </c>
      <c r="H9222" t="s">
        <v>1987</v>
      </c>
      <c r="I9222" s="2">
        <v>106547.03</v>
      </c>
      <c r="J9222" s="5" t="s">
        <v>36333</v>
      </c>
      <c r="L9222" s="5"/>
      <c r="M9222" s="2">
        <f t="shared" si="143"/>
        <v>-1259278.6199999969</v>
      </c>
      <c r="P9222"/>
    </row>
    <row r="9223" spans="1:16" hidden="1">
      <c r="A9223" t="s">
        <v>12617</v>
      </c>
      <c r="B9223" s="1">
        <v>42185</v>
      </c>
      <c r="C9223" t="s">
        <v>948</v>
      </c>
      <c r="D9223">
        <v>2</v>
      </c>
      <c r="E9223" t="s">
        <v>12618</v>
      </c>
      <c r="F9223" t="s">
        <v>13</v>
      </c>
      <c r="G9223" t="s">
        <v>52</v>
      </c>
      <c r="H9223" t="s">
        <v>1987</v>
      </c>
      <c r="J9223" s="5"/>
      <c r="K9223" s="2">
        <v>106547.03</v>
      </c>
      <c r="L9223" s="5" t="s">
        <v>36333</v>
      </c>
      <c r="M9223" s="2">
        <f t="shared" si="143"/>
        <v>-1365825.6499999969</v>
      </c>
      <c r="P9223"/>
    </row>
    <row r="9224" spans="1:16" hidden="1">
      <c r="A9224" t="s">
        <v>12631</v>
      </c>
      <c r="B9224" s="1">
        <v>42185</v>
      </c>
      <c r="C9224" t="s">
        <v>948</v>
      </c>
      <c r="D9224">
        <v>2</v>
      </c>
      <c r="E9224" t="s">
        <v>12633</v>
      </c>
      <c r="F9224" t="s">
        <v>51</v>
      </c>
      <c r="G9224" t="s">
        <v>52</v>
      </c>
      <c r="H9224" t="s">
        <v>1674</v>
      </c>
      <c r="I9224" s="2">
        <v>7890.19</v>
      </c>
      <c r="J9224" s="5" t="s">
        <v>36333</v>
      </c>
      <c r="L9224" s="5"/>
      <c r="M9224" s="2">
        <f t="shared" si="143"/>
        <v>-1357935.4599999969</v>
      </c>
      <c r="P9224"/>
    </row>
    <row r="9225" spans="1:16" hidden="1">
      <c r="A9225" t="s">
        <v>12637</v>
      </c>
      <c r="B9225" s="1">
        <v>42185</v>
      </c>
      <c r="C9225" t="s">
        <v>948</v>
      </c>
      <c r="D9225">
        <v>2</v>
      </c>
      <c r="E9225" t="s">
        <v>12638</v>
      </c>
      <c r="F9225" t="s">
        <v>13</v>
      </c>
      <c r="G9225" t="s">
        <v>52</v>
      </c>
      <c r="H9225" t="s">
        <v>1746</v>
      </c>
      <c r="J9225" s="5"/>
      <c r="K9225" s="2">
        <v>7890.19</v>
      </c>
      <c r="L9225" s="5" t="s">
        <v>36333</v>
      </c>
      <c r="M9225" s="2">
        <f t="shared" ref="M9225:M9288" si="144">+M9224+I9225-K9225</f>
        <v>-1365825.6499999969</v>
      </c>
      <c r="P9225"/>
    </row>
    <row r="9226" spans="1:16" hidden="1">
      <c r="A9226" t="s">
        <v>12640</v>
      </c>
      <c r="B9226" s="1">
        <v>42185</v>
      </c>
      <c r="C9226" t="s">
        <v>948</v>
      </c>
      <c r="D9226">
        <v>2</v>
      </c>
      <c r="E9226" t="s">
        <v>12643</v>
      </c>
      <c r="F9226" t="s">
        <v>51</v>
      </c>
      <c r="G9226" t="s">
        <v>52</v>
      </c>
      <c r="H9226" t="s">
        <v>1702</v>
      </c>
      <c r="I9226" s="2">
        <v>24786.99</v>
      </c>
      <c r="J9226" s="5" t="s">
        <v>36333</v>
      </c>
      <c r="L9226" s="5"/>
      <c r="M9226" s="2">
        <f t="shared" si="144"/>
        <v>-1341038.6599999969</v>
      </c>
      <c r="P9226"/>
    </row>
    <row r="9227" spans="1:16" hidden="1">
      <c r="A9227" t="s">
        <v>12644</v>
      </c>
      <c r="B9227" s="1">
        <v>42185</v>
      </c>
      <c r="C9227" t="s">
        <v>948</v>
      </c>
      <c r="D9227">
        <v>2</v>
      </c>
      <c r="E9227" t="s">
        <v>12645</v>
      </c>
      <c r="F9227" t="s">
        <v>51</v>
      </c>
      <c r="G9227" t="s">
        <v>52</v>
      </c>
      <c r="H9227" t="s">
        <v>1682</v>
      </c>
      <c r="I9227" s="2">
        <v>21340.39</v>
      </c>
      <c r="J9227" s="5" t="s">
        <v>36333</v>
      </c>
      <c r="L9227" s="5"/>
      <c r="M9227" s="2">
        <f t="shared" si="144"/>
        <v>-1319698.269999997</v>
      </c>
      <c r="P9227"/>
    </row>
    <row r="9228" spans="1:16" hidden="1">
      <c r="A9228" t="s">
        <v>12646</v>
      </c>
      <c r="B9228" s="1">
        <v>42185</v>
      </c>
      <c r="C9228" t="s">
        <v>948</v>
      </c>
      <c r="D9228">
        <v>2</v>
      </c>
      <c r="E9228" t="s">
        <v>12648</v>
      </c>
      <c r="F9228" t="s">
        <v>51</v>
      </c>
      <c r="G9228" t="s">
        <v>52</v>
      </c>
      <c r="H9228" t="s">
        <v>1682</v>
      </c>
      <c r="I9228" s="2">
        <v>16850.71</v>
      </c>
      <c r="J9228" s="5" t="s">
        <v>36333</v>
      </c>
      <c r="L9228" s="5"/>
      <c r="M9228" s="2">
        <f t="shared" si="144"/>
        <v>-1302847.559999997</v>
      </c>
      <c r="P9228"/>
    </row>
    <row r="9229" spans="1:16" hidden="1">
      <c r="A9229" t="s">
        <v>12650</v>
      </c>
      <c r="B9229" s="1">
        <v>42185</v>
      </c>
      <c r="C9229" t="s">
        <v>948</v>
      </c>
      <c r="D9229">
        <v>2</v>
      </c>
      <c r="E9229" t="s">
        <v>12652</v>
      </c>
      <c r="F9229" t="s">
        <v>13</v>
      </c>
      <c r="G9229" t="s">
        <v>52</v>
      </c>
      <c r="H9229" t="s">
        <v>4249</v>
      </c>
      <c r="J9229" s="5"/>
      <c r="K9229" s="2">
        <v>16850.61</v>
      </c>
      <c r="L9229" s="5" t="s">
        <v>36333</v>
      </c>
      <c r="M9229" s="2">
        <f t="shared" si="144"/>
        <v>-1319698.1699999971</v>
      </c>
      <c r="P9229"/>
    </row>
    <row r="9230" spans="1:16" hidden="1">
      <c r="A9230" t="s">
        <v>12654</v>
      </c>
      <c r="B9230" s="1">
        <v>42185</v>
      </c>
      <c r="C9230" t="s">
        <v>948</v>
      </c>
      <c r="D9230">
        <v>2</v>
      </c>
      <c r="E9230" t="s">
        <v>12657</v>
      </c>
      <c r="F9230" t="s">
        <v>13</v>
      </c>
      <c r="G9230" t="s">
        <v>52</v>
      </c>
      <c r="H9230" t="s">
        <v>12658</v>
      </c>
      <c r="J9230" s="5"/>
      <c r="K9230" s="2">
        <v>21340.39</v>
      </c>
      <c r="L9230" s="5" t="s">
        <v>36333</v>
      </c>
      <c r="M9230" s="2">
        <f t="shared" si="144"/>
        <v>-1341038.559999997</v>
      </c>
      <c r="P9230"/>
    </row>
    <row r="9231" spans="1:16" hidden="1">
      <c r="A9231" t="s">
        <v>12662</v>
      </c>
      <c r="B9231" s="1">
        <v>42185</v>
      </c>
      <c r="C9231" t="s">
        <v>948</v>
      </c>
      <c r="D9231">
        <v>2</v>
      </c>
      <c r="E9231" t="s">
        <v>12664</v>
      </c>
      <c r="F9231" t="s">
        <v>13</v>
      </c>
      <c r="G9231" t="s">
        <v>52</v>
      </c>
      <c r="H9231" t="s">
        <v>4501</v>
      </c>
      <c r="J9231" s="5"/>
      <c r="K9231" s="2">
        <v>24786.33</v>
      </c>
      <c r="L9231" s="5" t="s">
        <v>36333</v>
      </c>
      <c r="M9231" s="2">
        <f t="shared" si="144"/>
        <v>-1365824.8899999971</v>
      </c>
      <c r="P9231"/>
    </row>
    <row r="9232" spans="1:16" hidden="1">
      <c r="A9232" t="s">
        <v>12667</v>
      </c>
      <c r="B9232" s="1">
        <v>42185</v>
      </c>
      <c r="C9232" t="s">
        <v>948</v>
      </c>
      <c r="D9232">
        <v>2</v>
      </c>
      <c r="E9232" t="s">
        <v>12672</v>
      </c>
      <c r="F9232" t="s">
        <v>51</v>
      </c>
      <c r="G9232" t="s">
        <v>52</v>
      </c>
      <c r="H9232" t="s">
        <v>213</v>
      </c>
      <c r="I9232" s="2">
        <v>25865.54</v>
      </c>
      <c r="J9232" s="5" t="s">
        <v>36333</v>
      </c>
      <c r="L9232" s="5"/>
      <c r="M9232" s="2">
        <f t="shared" si="144"/>
        <v>-1339959.3499999971</v>
      </c>
      <c r="P9232"/>
    </row>
    <row r="9233" spans="1:16" hidden="1">
      <c r="A9233" s="41" t="s">
        <v>12677</v>
      </c>
      <c r="B9233" s="40">
        <v>42185</v>
      </c>
      <c r="C9233" s="41" t="s">
        <v>1176</v>
      </c>
      <c r="D9233" s="41">
        <v>2</v>
      </c>
      <c r="E9233" s="41" t="s">
        <v>12681</v>
      </c>
      <c r="F9233" s="41" t="s">
        <v>51</v>
      </c>
      <c r="G9233" s="41" t="s">
        <v>52</v>
      </c>
      <c r="H9233" s="41" t="s">
        <v>1674</v>
      </c>
      <c r="I9233" s="42">
        <v>93178.62</v>
      </c>
      <c r="J9233" s="5"/>
      <c r="L9233" s="5"/>
      <c r="M9233" s="2">
        <f t="shared" si="144"/>
        <v>-1246780.7299999972</v>
      </c>
      <c r="P9233"/>
    </row>
    <row r="9234" spans="1:16" hidden="1">
      <c r="A9234" s="41" t="s">
        <v>12683</v>
      </c>
      <c r="B9234" s="40">
        <v>42185</v>
      </c>
      <c r="C9234" s="41" t="s">
        <v>948</v>
      </c>
      <c r="D9234" s="41">
        <v>2</v>
      </c>
      <c r="E9234" s="41" t="s">
        <v>12686</v>
      </c>
      <c r="F9234" s="41" t="s">
        <v>51</v>
      </c>
      <c r="G9234" s="41" t="s">
        <v>52</v>
      </c>
      <c r="H9234" s="41" t="s">
        <v>1702</v>
      </c>
      <c r="I9234" s="42">
        <v>3150.18</v>
      </c>
      <c r="J9234" s="5"/>
      <c r="L9234" s="5"/>
      <c r="M9234" s="2">
        <f t="shared" si="144"/>
        <v>-1243630.5499999973</v>
      </c>
      <c r="P9234"/>
    </row>
    <row r="9235" spans="1:16" hidden="1">
      <c r="A9235" s="41" t="s">
        <v>12689</v>
      </c>
      <c r="B9235" s="40">
        <v>42185</v>
      </c>
      <c r="C9235" s="41" t="s">
        <v>948</v>
      </c>
      <c r="D9235" s="41">
        <v>2</v>
      </c>
      <c r="E9235" s="41" t="s">
        <v>12691</v>
      </c>
      <c r="F9235" s="41" t="s">
        <v>51</v>
      </c>
      <c r="G9235" s="41" t="s">
        <v>52</v>
      </c>
      <c r="H9235" s="41" t="s">
        <v>1674</v>
      </c>
      <c r="I9235" s="42">
        <v>305.05</v>
      </c>
      <c r="J9235" s="5"/>
      <c r="L9235" s="5"/>
      <c r="M9235" s="2">
        <f t="shared" si="144"/>
        <v>-1243325.4999999972</v>
      </c>
      <c r="P9235"/>
    </row>
    <row r="9236" spans="1:16" hidden="1">
      <c r="A9236" s="41" t="s">
        <v>12694</v>
      </c>
      <c r="B9236" s="40">
        <v>42185</v>
      </c>
      <c r="C9236" s="41" t="s">
        <v>948</v>
      </c>
      <c r="D9236" s="41">
        <v>2</v>
      </c>
      <c r="E9236" s="41" t="s">
        <v>12697</v>
      </c>
      <c r="F9236" s="41" t="s">
        <v>51</v>
      </c>
      <c r="G9236" s="41" t="s">
        <v>52</v>
      </c>
      <c r="H9236" s="41" t="s">
        <v>12698</v>
      </c>
      <c r="I9236" s="42">
        <v>899.74</v>
      </c>
      <c r="J9236" s="5"/>
      <c r="L9236" s="5"/>
      <c r="M9236" s="2">
        <f t="shared" si="144"/>
        <v>-1242425.7599999972</v>
      </c>
      <c r="P9236"/>
    </row>
    <row r="9237" spans="1:16" hidden="1">
      <c r="A9237" s="41" t="s">
        <v>12699</v>
      </c>
      <c r="B9237" s="40">
        <v>42185</v>
      </c>
      <c r="C9237" s="41" t="s">
        <v>948</v>
      </c>
      <c r="D9237" s="41">
        <v>2</v>
      </c>
      <c r="E9237" s="41" t="s">
        <v>12701</v>
      </c>
      <c r="F9237" s="41" t="s">
        <v>51</v>
      </c>
      <c r="G9237" s="41" t="s">
        <v>52</v>
      </c>
      <c r="H9237" s="41" t="s">
        <v>1682</v>
      </c>
      <c r="I9237" s="42">
        <v>410</v>
      </c>
      <c r="J9237" s="5"/>
      <c r="L9237" s="5"/>
      <c r="M9237" s="2">
        <f t="shared" si="144"/>
        <v>-1242015.7599999972</v>
      </c>
      <c r="P9237"/>
    </row>
    <row r="9238" spans="1:16" hidden="1">
      <c r="A9238" s="41" t="s">
        <v>12706</v>
      </c>
      <c r="B9238" s="40">
        <v>42185</v>
      </c>
      <c r="C9238" s="41" t="s">
        <v>948</v>
      </c>
      <c r="D9238" s="41">
        <v>2</v>
      </c>
      <c r="E9238" s="41" t="s">
        <v>12707</v>
      </c>
      <c r="F9238" s="41" t="s">
        <v>51</v>
      </c>
      <c r="G9238" s="41" t="s">
        <v>52</v>
      </c>
      <c r="H9238" s="41" t="s">
        <v>8242</v>
      </c>
      <c r="I9238" s="42">
        <v>255.35</v>
      </c>
      <c r="J9238" s="5"/>
      <c r="L9238" s="5"/>
      <c r="M9238" s="2">
        <f t="shared" si="144"/>
        <v>-1241760.4099999971</v>
      </c>
      <c r="P9238"/>
    </row>
    <row r="9239" spans="1:16" hidden="1">
      <c r="A9239" t="s">
        <v>12708</v>
      </c>
      <c r="B9239" s="1">
        <v>42185</v>
      </c>
      <c r="C9239" t="s">
        <v>948</v>
      </c>
      <c r="D9239">
        <v>2</v>
      </c>
      <c r="E9239" t="s">
        <v>12710</v>
      </c>
      <c r="F9239" t="s">
        <v>51</v>
      </c>
      <c r="G9239" t="s">
        <v>52</v>
      </c>
      <c r="H9239" t="s">
        <v>1682</v>
      </c>
      <c r="I9239" s="2">
        <v>20230.669999999998</v>
      </c>
      <c r="J9239" s="5" t="s">
        <v>36333</v>
      </c>
      <c r="L9239" s="5"/>
      <c r="M9239" s="2">
        <f t="shared" si="144"/>
        <v>-1221529.7399999972</v>
      </c>
      <c r="P9239"/>
    </row>
    <row r="9240" spans="1:16" hidden="1">
      <c r="A9240" s="41" t="s">
        <v>12713</v>
      </c>
      <c r="B9240" s="40">
        <v>42185</v>
      </c>
      <c r="C9240" s="41" t="s">
        <v>948</v>
      </c>
      <c r="D9240" s="41">
        <v>2</v>
      </c>
      <c r="E9240" s="41" t="s">
        <v>12714</v>
      </c>
      <c r="F9240" s="41" t="s">
        <v>51</v>
      </c>
      <c r="G9240" s="41" t="s">
        <v>52</v>
      </c>
      <c r="H9240" s="41" t="s">
        <v>1674</v>
      </c>
      <c r="I9240" s="42">
        <v>1255.1099999999999</v>
      </c>
      <c r="J9240" s="5"/>
      <c r="L9240" s="5"/>
      <c r="M9240" s="2">
        <f t="shared" si="144"/>
        <v>-1220274.6299999971</v>
      </c>
      <c r="P9240"/>
    </row>
    <row r="9241" spans="1:16" hidden="1">
      <c r="A9241" t="s">
        <v>12715</v>
      </c>
      <c r="B9241" s="1">
        <v>42185</v>
      </c>
      <c r="C9241" t="s">
        <v>948</v>
      </c>
      <c r="D9241">
        <v>2</v>
      </c>
      <c r="E9241" t="s">
        <v>12719</v>
      </c>
      <c r="F9241" t="s">
        <v>13</v>
      </c>
      <c r="G9241" t="s">
        <v>52</v>
      </c>
      <c r="H9241" t="s">
        <v>1772</v>
      </c>
      <c r="J9241" s="5"/>
      <c r="K9241" s="2">
        <v>25865.54</v>
      </c>
      <c r="L9241" s="5" t="s">
        <v>36333</v>
      </c>
      <c r="M9241" s="2">
        <f t="shared" si="144"/>
        <v>-1246140.1699999971</v>
      </c>
      <c r="P9241"/>
    </row>
    <row r="9242" spans="1:16" hidden="1">
      <c r="A9242" s="41" t="s">
        <v>12721</v>
      </c>
      <c r="B9242" s="40">
        <v>42185</v>
      </c>
      <c r="C9242" s="41" t="s">
        <v>948</v>
      </c>
      <c r="D9242" s="41">
        <v>2</v>
      </c>
      <c r="E9242" s="41" t="s">
        <v>12723</v>
      </c>
      <c r="F9242" s="41" t="s">
        <v>13</v>
      </c>
      <c r="G9242" s="41" t="s">
        <v>52</v>
      </c>
      <c r="H9242" s="41" t="s">
        <v>12724</v>
      </c>
      <c r="I9242" s="42"/>
      <c r="J9242" s="46"/>
      <c r="K9242" s="42">
        <v>97483.87</v>
      </c>
      <c r="L9242" s="5"/>
      <c r="M9242" s="2">
        <f t="shared" si="144"/>
        <v>-1343624.0399999972</v>
      </c>
      <c r="P9242"/>
    </row>
    <row r="9243" spans="1:16" hidden="1">
      <c r="A9243" s="41" t="s">
        <v>12726</v>
      </c>
      <c r="B9243" s="40">
        <v>42185</v>
      </c>
      <c r="C9243" s="41" t="s">
        <v>948</v>
      </c>
      <c r="D9243" s="41">
        <v>2</v>
      </c>
      <c r="E9243" s="41" t="s">
        <v>12727</v>
      </c>
      <c r="F9243" s="41" t="s">
        <v>13</v>
      </c>
      <c r="G9243" s="41" t="s">
        <v>52</v>
      </c>
      <c r="H9243" s="41" t="s">
        <v>12724</v>
      </c>
      <c r="I9243" s="42"/>
      <c r="J9243" s="46"/>
      <c r="K9243" s="42">
        <v>1942.24</v>
      </c>
      <c r="L9243" s="5"/>
      <c r="M9243" s="2">
        <f t="shared" si="144"/>
        <v>-1345566.2799999972</v>
      </c>
      <c r="P9243"/>
    </row>
    <row r="9244" spans="1:16" hidden="1">
      <c r="A9244" s="41" t="s">
        <v>12728</v>
      </c>
      <c r="B9244" s="40">
        <v>42185</v>
      </c>
      <c r="C9244" s="41" t="s">
        <v>948</v>
      </c>
      <c r="D9244" s="41">
        <v>2</v>
      </c>
      <c r="E9244" s="41" t="s">
        <v>12730</v>
      </c>
      <c r="F9244" s="41" t="s">
        <v>13</v>
      </c>
      <c r="G9244" s="41" t="s">
        <v>52</v>
      </c>
      <c r="H9244" s="41" t="s">
        <v>12724</v>
      </c>
      <c r="I9244" s="42"/>
      <c r="J9244" s="46"/>
      <c r="K9244" s="42">
        <v>230.83</v>
      </c>
      <c r="L9244" s="5"/>
      <c r="M9244" s="2">
        <f t="shared" si="144"/>
        <v>-1345797.1099999973</v>
      </c>
      <c r="P9244"/>
    </row>
    <row r="9245" spans="1:16" hidden="1">
      <c r="A9245" t="s">
        <v>12734</v>
      </c>
      <c r="B9245" s="1">
        <v>42185</v>
      </c>
      <c r="C9245" t="s">
        <v>948</v>
      </c>
      <c r="D9245">
        <v>2</v>
      </c>
      <c r="E9245" t="s">
        <v>12736</v>
      </c>
      <c r="F9245" t="s">
        <v>13</v>
      </c>
      <c r="G9245" t="s">
        <v>52</v>
      </c>
      <c r="H9245" t="s">
        <v>12737</v>
      </c>
      <c r="J9245" s="5"/>
      <c r="K9245" s="2">
        <v>20027.759999999998</v>
      </c>
      <c r="L9245" s="5" t="s">
        <v>36333</v>
      </c>
      <c r="M9245" s="2">
        <f t="shared" si="144"/>
        <v>-1365824.8699999973</v>
      </c>
      <c r="P9245"/>
    </row>
    <row r="9246" spans="1:16" hidden="1">
      <c r="A9246" t="s">
        <v>12762</v>
      </c>
      <c r="B9246" s="1">
        <v>42185</v>
      </c>
      <c r="C9246" t="s">
        <v>1744</v>
      </c>
      <c r="D9246">
        <v>2</v>
      </c>
      <c r="E9246" t="s">
        <v>12763</v>
      </c>
      <c r="F9246" t="s">
        <v>3</v>
      </c>
      <c r="G9246" t="s">
        <v>52</v>
      </c>
      <c r="H9246" t="s">
        <v>5</v>
      </c>
      <c r="I9246" s="2">
        <v>145439.37</v>
      </c>
      <c r="J9246" s="5" t="s">
        <v>36333</v>
      </c>
      <c r="L9246" s="5"/>
      <c r="M9246" s="2">
        <f t="shared" si="144"/>
        <v>-1220385.4999999972</v>
      </c>
      <c r="P9246"/>
    </row>
    <row r="9247" spans="1:16" hidden="1">
      <c r="A9247" t="s">
        <v>12764</v>
      </c>
      <c r="B9247" s="1">
        <v>42185</v>
      </c>
      <c r="C9247" t="s">
        <v>1744</v>
      </c>
      <c r="D9247">
        <v>2</v>
      </c>
      <c r="E9247" t="s">
        <v>12765</v>
      </c>
      <c r="F9247" t="s">
        <v>3</v>
      </c>
      <c r="G9247" t="s">
        <v>52</v>
      </c>
      <c r="H9247" t="s">
        <v>5</v>
      </c>
      <c r="I9247" s="2">
        <v>12766.78</v>
      </c>
      <c r="J9247" s="5" t="s">
        <v>36333</v>
      </c>
      <c r="L9247" s="5"/>
      <c r="M9247" s="2">
        <f t="shared" si="144"/>
        <v>-1207618.7199999972</v>
      </c>
      <c r="P9247"/>
    </row>
    <row r="9248" spans="1:16" hidden="1">
      <c r="A9248" t="s">
        <v>12769</v>
      </c>
      <c r="B9248" s="1">
        <v>42185</v>
      </c>
      <c r="C9248" t="s">
        <v>1744</v>
      </c>
      <c r="D9248">
        <v>2</v>
      </c>
      <c r="E9248" t="s">
        <v>12770</v>
      </c>
      <c r="F9248" t="s">
        <v>13</v>
      </c>
      <c r="G9248" t="s">
        <v>52</v>
      </c>
      <c r="H9248" t="s">
        <v>1027</v>
      </c>
      <c r="J9248" s="5"/>
      <c r="K9248" s="2">
        <v>145439.37</v>
      </c>
      <c r="L9248" s="5" t="s">
        <v>36333</v>
      </c>
      <c r="M9248" s="2">
        <f t="shared" si="144"/>
        <v>-1353058.0899999971</v>
      </c>
      <c r="P9248"/>
    </row>
    <row r="9249" spans="1:16" hidden="1">
      <c r="A9249" t="s">
        <v>12773</v>
      </c>
      <c r="B9249" s="1">
        <v>42185</v>
      </c>
      <c r="C9249" t="s">
        <v>1744</v>
      </c>
      <c r="D9249">
        <v>2</v>
      </c>
      <c r="E9249" t="s">
        <v>12775</v>
      </c>
      <c r="F9249" t="s">
        <v>13</v>
      </c>
      <c r="G9249" t="s">
        <v>52</v>
      </c>
      <c r="H9249" t="s">
        <v>1027</v>
      </c>
      <c r="J9249" s="5"/>
      <c r="K9249" s="2">
        <v>12766.78</v>
      </c>
      <c r="L9249" s="5" t="s">
        <v>36333</v>
      </c>
      <c r="M9249" s="2">
        <f t="shared" si="144"/>
        <v>-1365824.8699999971</v>
      </c>
      <c r="P9249"/>
    </row>
    <row r="9250" spans="1:16" hidden="1">
      <c r="A9250" t="s">
        <v>12803</v>
      </c>
      <c r="B9250" s="1">
        <v>42185</v>
      </c>
      <c r="C9250" t="s">
        <v>1</v>
      </c>
      <c r="D9250">
        <v>1</v>
      </c>
      <c r="E9250" t="s">
        <v>12804</v>
      </c>
      <c r="F9250" t="s">
        <v>13</v>
      </c>
      <c r="G9250" t="s">
        <v>52</v>
      </c>
      <c r="H9250" t="s">
        <v>5354</v>
      </c>
      <c r="J9250" s="5"/>
      <c r="K9250" s="2">
        <v>136500</v>
      </c>
      <c r="L9250" s="5" t="s">
        <v>36333</v>
      </c>
      <c r="M9250" s="2">
        <f t="shared" si="144"/>
        <v>-1502324.8699999971</v>
      </c>
      <c r="P9250"/>
    </row>
    <row r="9251" spans="1:16" hidden="1">
      <c r="A9251" s="47" t="s">
        <v>12842</v>
      </c>
      <c r="B9251" s="48">
        <v>42185</v>
      </c>
      <c r="C9251" s="47" t="s">
        <v>12843</v>
      </c>
      <c r="D9251" s="47">
        <v>1</v>
      </c>
      <c r="E9251" s="47" t="s">
        <v>12844</v>
      </c>
      <c r="F9251" s="47" t="s">
        <v>3342</v>
      </c>
      <c r="G9251" s="47" t="s">
        <v>52</v>
      </c>
      <c r="H9251" s="47" t="s">
        <v>12845</v>
      </c>
      <c r="I9251" s="49"/>
      <c r="J9251" s="50"/>
      <c r="K9251" s="49">
        <v>0</v>
      </c>
      <c r="L9251" s="5"/>
      <c r="M9251" s="2">
        <f t="shared" si="144"/>
        <v>-1502324.8699999971</v>
      </c>
      <c r="N9251" s="113" t="s">
        <v>36419</v>
      </c>
      <c r="P9251" s="34"/>
    </row>
    <row r="9252" spans="1:16" hidden="1">
      <c r="A9252" s="97" t="s">
        <v>12880</v>
      </c>
      <c r="B9252" s="98">
        <v>42185</v>
      </c>
      <c r="C9252" s="97" t="s">
        <v>12882</v>
      </c>
      <c r="D9252" s="97">
        <v>1</v>
      </c>
      <c r="E9252" s="97" t="s">
        <v>12883</v>
      </c>
      <c r="F9252" s="97" t="s">
        <v>3342</v>
      </c>
      <c r="G9252" s="97" t="s">
        <v>52</v>
      </c>
      <c r="H9252" s="97" t="s">
        <v>12884</v>
      </c>
      <c r="I9252" s="99"/>
      <c r="J9252" s="100"/>
      <c r="K9252" s="99">
        <v>0</v>
      </c>
      <c r="L9252" s="5"/>
      <c r="M9252" s="2">
        <f t="shared" si="144"/>
        <v>-1502324.8699999971</v>
      </c>
      <c r="N9252" s="113" t="s">
        <v>36419</v>
      </c>
      <c r="P9252" s="34"/>
    </row>
    <row r="9253" spans="1:16" hidden="1">
      <c r="A9253" s="97" t="s">
        <v>12891</v>
      </c>
      <c r="B9253" s="98">
        <v>42185</v>
      </c>
      <c r="C9253" s="97" t="s">
        <v>12892</v>
      </c>
      <c r="D9253" s="97">
        <v>1</v>
      </c>
      <c r="E9253" s="97" t="s">
        <v>12893</v>
      </c>
      <c r="F9253" s="97" t="s">
        <v>3342</v>
      </c>
      <c r="G9253" s="97" t="s">
        <v>52</v>
      </c>
      <c r="H9253" s="97" t="s">
        <v>12894</v>
      </c>
      <c r="I9253" s="99"/>
      <c r="J9253" s="100"/>
      <c r="K9253" s="99">
        <v>0</v>
      </c>
      <c r="L9253" s="5"/>
      <c r="M9253" s="2">
        <f t="shared" si="144"/>
        <v>-1502324.8699999971</v>
      </c>
      <c r="N9253" s="113" t="s">
        <v>36419</v>
      </c>
      <c r="O9253" s="34"/>
      <c r="P9253" s="34"/>
    </row>
    <row r="9254" spans="1:16" hidden="1">
      <c r="A9254" t="s">
        <v>12908</v>
      </c>
      <c r="B9254" s="1">
        <v>42185</v>
      </c>
      <c r="C9254" t="s">
        <v>11</v>
      </c>
      <c r="D9254">
        <v>1</v>
      </c>
      <c r="E9254" t="s">
        <v>12911</v>
      </c>
      <c r="F9254" t="s">
        <v>13</v>
      </c>
      <c r="G9254" t="s">
        <v>52</v>
      </c>
      <c r="H9254" t="s">
        <v>12912</v>
      </c>
      <c r="J9254" s="5"/>
      <c r="K9254" s="2">
        <v>5250.69</v>
      </c>
      <c r="L9254" s="5" t="s">
        <v>36333</v>
      </c>
      <c r="M9254" s="2">
        <f t="shared" si="144"/>
        <v>-1507575.559999997</v>
      </c>
      <c r="P9254"/>
    </row>
    <row r="9255" spans="1:16" hidden="1">
      <c r="A9255" t="s">
        <v>13099</v>
      </c>
      <c r="B9255" s="1">
        <v>42185</v>
      </c>
      <c r="C9255" t="s">
        <v>948</v>
      </c>
      <c r="D9255">
        <v>1</v>
      </c>
      <c r="E9255" t="s">
        <v>13102</v>
      </c>
      <c r="F9255" t="s">
        <v>13</v>
      </c>
      <c r="G9255" t="s">
        <v>52</v>
      </c>
      <c r="H9255" t="s">
        <v>503</v>
      </c>
      <c r="J9255" s="5"/>
      <c r="K9255" s="2">
        <v>178880</v>
      </c>
      <c r="L9255" s="5" t="s">
        <v>36333</v>
      </c>
      <c r="M9255" s="2">
        <f t="shared" si="144"/>
        <v>-1686455.559999997</v>
      </c>
      <c r="P9255"/>
    </row>
    <row r="9256" spans="1:16" hidden="1">
      <c r="A9256" t="s">
        <v>13105</v>
      </c>
      <c r="B9256" s="1">
        <v>42185</v>
      </c>
      <c r="C9256" t="s">
        <v>1</v>
      </c>
      <c r="D9256">
        <v>1</v>
      </c>
      <c r="E9256" t="s">
        <v>13106</v>
      </c>
      <c r="F9256" t="s">
        <v>13</v>
      </c>
      <c r="G9256" t="s">
        <v>52</v>
      </c>
      <c r="H9256" t="s">
        <v>13107</v>
      </c>
      <c r="J9256" s="5"/>
      <c r="K9256" s="2">
        <v>15090</v>
      </c>
      <c r="L9256" s="5" t="s">
        <v>36333</v>
      </c>
      <c r="M9256" s="2">
        <f t="shared" si="144"/>
        <v>-1701545.559999997</v>
      </c>
      <c r="P9256"/>
    </row>
    <row r="9257" spans="1:16" hidden="1">
      <c r="A9257" t="s">
        <v>32051</v>
      </c>
      <c r="B9257" s="1">
        <v>42185</v>
      </c>
      <c r="C9257" t="s">
        <v>26684</v>
      </c>
      <c r="D9257">
        <v>1</v>
      </c>
      <c r="E9257" t="s">
        <v>32070</v>
      </c>
      <c r="F9257" t="s">
        <v>13565</v>
      </c>
      <c r="G9257" t="s">
        <v>20</v>
      </c>
      <c r="H9257" t="s">
        <v>26686</v>
      </c>
      <c r="I9257" s="2">
        <v>230100</v>
      </c>
      <c r="J9257" s="5">
        <v>11</v>
      </c>
      <c r="L9257" s="5"/>
      <c r="M9257" s="2">
        <f t="shared" si="144"/>
        <v>-1471445.559999997</v>
      </c>
      <c r="P9257"/>
    </row>
    <row r="9258" spans="1:16" hidden="1">
      <c r="A9258" t="s">
        <v>32071</v>
      </c>
      <c r="B9258" s="1">
        <v>42185</v>
      </c>
      <c r="C9258" t="s">
        <v>32095</v>
      </c>
      <c r="D9258">
        <v>2</v>
      </c>
      <c r="E9258" t="s">
        <v>32096</v>
      </c>
      <c r="F9258" t="s">
        <v>7054</v>
      </c>
      <c r="G9258" t="s">
        <v>20</v>
      </c>
      <c r="H9258" t="s">
        <v>10474</v>
      </c>
      <c r="J9258" s="5"/>
      <c r="K9258" s="2">
        <v>7717.29</v>
      </c>
      <c r="L9258" s="5" t="s">
        <v>36333</v>
      </c>
      <c r="M9258" s="2">
        <f t="shared" si="144"/>
        <v>-1479162.8499999971</v>
      </c>
      <c r="P9258"/>
    </row>
    <row r="9259" spans="1:16" hidden="1">
      <c r="A9259" t="s">
        <v>32071</v>
      </c>
      <c r="B9259" s="1">
        <v>42185</v>
      </c>
      <c r="C9259" t="s">
        <v>32095</v>
      </c>
      <c r="D9259">
        <v>2</v>
      </c>
      <c r="E9259" t="s">
        <v>32096</v>
      </c>
      <c r="F9259" t="s">
        <v>7054</v>
      </c>
      <c r="G9259" t="s">
        <v>20</v>
      </c>
      <c r="H9259" t="s">
        <v>10474</v>
      </c>
      <c r="I9259" s="2">
        <v>7717.29</v>
      </c>
      <c r="J9259" s="5" t="s">
        <v>36333</v>
      </c>
      <c r="L9259" s="5"/>
      <c r="M9259" s="2">
        <f t="shared" si="144"/>
        <v>-1471445.559999997</v>
      </c>
      <c r="P9259"/>
    </row>
    <row r="9260" spans="1:16" hidden="1">
      <c r="A9260" t="s">
        <v>32097</v>
      </c>
      <c r="B9260" s="1">
        <v>42185</v>
      </c>
      <c r="C9260" t="s">
        <v>6</v>
      </c>
      <c r="D9260">
        <v>1</v>
      </c>
      <c r="E9260" t="s">
        <v>31529</v>
      </c>
      <c r="F9260" t="s">
        <v>13565</v>
      </c>
      <c r="G9260" t="s">
        <v>10397</v>
      </c>
      <c r="H9260" t="s">
        <v>32115</v>
      </c>
      <c r="J9260" s="5"/>
      <c r="K9260" s="2">
        <v>20000</v>
      </c>
      <c r="L9260" s="5" t="s">
        <v>36333</v>
      </c>
      <c r="M9260" s="2">
        <f t="shared" si="144"/>
        <v>-1491445.559999997</v>
      </c>
      <c r="P9260"/>
    </row>
    <row r="9261" spans="1:16" hidden="1">
      <c r="A9261" t="s">
        <v>32116</v>
      </c>
      <c r="B9261" s="1">
        <v>42185</v>
      </c>
      <c r="C9261" t="s">
        <v>32137</v>
      </c>
      <c r="D9261">
        <v>1</v>
      </c>
      <c r="E9261" t="s">
        <v>32138</v>
      </c>
      <c r="F9261" t="s">
        <v>13565</v>
      </c>
      <c r="G9261" t="s">
        <v>20</v>
      </c>
      <c r="H9261" t="s">
        <v>21878</v>
      </c>
      <c r="I9261" s="2">
        <v>20000</v>
      </c>
      <c r="J9261" s="5" t="s">
        <v>36333</v>
      </c>
      <c r="L9261" s="5"/>
      <c r="M9261" s="2">
        <f t="shared" si="144"/>
        <v>-1471445.559999997</v>
      </c>
      <c r="P9261"/>
    </row>
    <row r="9262" spans="1:16" hidden="1">
      <c r="A9262" t="s">
        <v>32139</v>
      </c>
      <c r="B9262" s="1">
        <v>42185</v>
      </c>
      <c r="C9262" t="s">
        <v>13832</v>
      </c>
      <c r="D9262">
        <v>1</v>
      </c>
      <c r="E9262" t="s">
        <v>32158</v>
      </c>
      <c r="F9262" t="s">
        <v>13565</v>
      </c>
      <c r="G9262" t="s">
        <v>20</v>
      </c>
      <c r="H9262" t="s">
        <v>13834</v>
      </c>
      <c r="I9262" s="2">
        <v>2500</v>
      </c>
      <c r="J9262" s="5">
        <v>8</v>
      </c>
      <c r="L9262" s="5"/>
      <c r="M9262" s="2">
        <f t="shared" si="144"/>
        <v>-1468945.559999997</v>
      </c>
      <c r="P9262"/>
    </row>
    <row r="9263" spans="1:16" hidden="1">
      <c r="A9263" t="s">
        <v>32159</v>
      </c>
      <c r="B9263" s="1">
        <v>42185</v>
      </c>
      <c r="C9263" t="s">
        <v>32177</v>
      </c>
      <c r="D9263">
        <v>2</v>
      </c>
      <c r="E9263" t="s">
        <v>32178</v>
      </c>
      <c r="F9263" t="s">
        <v>7054</v>
      </c>
      <c r="G9263" t="s">
        <v>20</v>
      </c>
      <c r="H9263" t="s">
        <v>3746</v>
      </c>
      <c r="I9263" s="2">
        <v>2989.99</v>
      </c>
      <c r="J9263" s="5" t="s">
        <v>36333</v>
      </c>
      <c r="L9263" s="5"/>
      <c r="M9263" s="2">
        <f t="shared" si="144"/>
        <v>-1465955.569999997</v>
      </c>
      <c r="P9263"/>
    </row>
    <row r="9264" spans="1:16" hidden="1">
      <c r="A9264" t="s">
        <v>32179</v>
      </c>
      <c r="B9264" s="1">
        <v>42185</v>
      </c>
      <c r="C9264" t="s">
        <v>6055</v>
      </c>
      <c r="D9264">
        <v>2</v>
      </c>
      <c r="E9264" t="s">
        <v>32194</v>
      </c>
      <c r="F9264" t="s">
        <v>7054</v>
      </c>
      <c r="G9264" t="s">
        <v>20</v>
      </c>
      <c r="H9264" t="s">
        <v>2830</v>
      </c>
      <c r="I9264" s="2">
        <v>3030</v>
      </c>
      <c r="J9264" s="5" t="s">
        <v>36333</v>
      </c>
      <c r="L9264" s="5"/>
      <c r="M9264" s="2">
        <f t="shared" si="144"/>
        <v>-1462925.569999997</v>
      </c>
      <c r="P9264"/>
    </row>
    <row r="9265" spans="1:16" hidden="1">
      <c r="A9265" t="s">
        <v>32195</v>
      </c>
      <c r="B9265" s="1">
        <v>42185</v>
      </c>
      <c r="C9265" t="s">
        <v>6</v>
      </c>
      <c r="D9265">
        <v>1</v>
      </c>
      <c r="E9265" t="s">
        <v>32215</v>
      </c>
      <c r="F9265" t="s">
        <v>13565</v>
      </c>
      <c r="G9265" t="s">
        <v>4</v>
      </c>
      <c r="H9265" t="s">
        <v>1495</v>
      </c>
      <c r="I9265" s="2">
        <v>113.39</v>
      </c>
      <c r="J9265" s="5" t="s">
        <v>36333</v>
      </c>
      <c r="L9265" s="5"/>
      <c r="M9265" s="2">
        <f t="shared" si="144"/>
        <v>-1462812.1799999971</v>
      </c>
      <c r="P9265"/>
    </row>
    <row r="9266" spans="1:16" hidden="1">
      <c r="A9266" t="s">
        <v>32216</v>
      </c>
      <c r="B9266" s="1">
        <v>42185</v>
      </c>
      <c r="C9266" t="s">
        <v>6</v>
      </c>
      <c r="D9266">
        <v>1</v>
      </c>
      <c r="E9266" t="s">
        <v>32215</v>
      </c>
      <c r="F9266" t="s">
        <v>13565</v>
      </c>
      <c r="G9266" t="s">
        <v>4</v>
      </c>
      <c r="H9266" t="s">
        <v>32237</v>
      </c>
      <c r="J9266" s="5"/>
      <c r="K9266" s="2">
        <v>113.39</v>
      </c>
      <c r="L9266" s="5" t="s">
        <v>36333</v>
      </c>
      <c r="M9266" s="2">
        <f t="shared" si="144"/>
        <v>-1462925.569999997</v>
      </c>
      <c r="P9266"/>
    </row>
    <row r="9267" spans="1:16" hidden="1">
      <c r="A9267" t="s">
        <v>32238</v>
      </c>
      <c r="B9267" s="1">
        <v>42185</v>
      </c>
      <c r="C9267" t="s">
        <v>24443</v>
      </c>
      <c r="D9267">
        <v>1</v>
      </c>
      <c r="E9267" t="s">
        <v>32260</v>
      </c>
      <c r="F9267" t="s">
        <v>13565</v>
      </c>
      <c r="G9267" t="s">
        <v>4</v>
      </c>
      <c r="H9267" t="s">
        <v>11671</v>
      </c>
      <c r="I9267" s="2">
        <v>205700</v>
      </c>
      <c r="J9267" s="5">
        <v>4</v>
      </c>
      <c r="L9267" s="5"/>
      <c r="M9267" s="2">
        <f t="shared" si="144"/>
        <v>-1257225.569999997</v>
      </c>
      <c r="P9267"/>
    </row>
    <row r="9268" spans="1:16" hidden="1">
      <c r="A9268" t="s">
        <v>32261</v>
      </c>
      <c r="B9268" s="1">
        <v>42185</v>
      </c>
      <c r="C9268" t="s">
        <v>32281</v>
      </c>
      <c r="D9268">
        <v>2</v>
      </c>
      <c r="E9268" t="s">
        <v>32282</v>
      </c>
      <c r="F9268" t="s">
        <v>7054</v>
      </c>
      <c r="G9268" t="s">
        <v>4</v>
      </c>
      <c r="H9268" t="s">
        <v>10466</v>
      </c>
      <c r="J9268" s="5"/>
      <c r="K9268" s="2">
        <v>1548</v>
      </c>
      <c r="L9268" s="5" t="s">
        <v>36333</v>
      </c>
      <c r="M9268" s="2">
        <f t="shared" si="144"/>
        <v>-1258773.569999997</v>
      </c>
      <c r="P9268"/>
    </row>
    <row r="9269" spans="1:16" hidden="1">
      <c r="A9269" t="s">
        <v>32261</v>
      </c>
      <c r="B9269" s="1">
        <v>42185</v>
      </c>
      <c r="C9269" t="s">
        <v>32281</v>
      </c>
      <c r="D9269">
        <v>2</v>
      </c>
      <c r="E9269" t="s">
        <v>32282</v>
      </c>
      <c r="F9269" t="s">
        <v>7054</v>
      </c>
      <c r="G9269" t="s">
        <v>4</v>
      </c>
      <c r="H9269" t="s">
        <v>10466</v>
      </c>
      <c r="I9269" s="2">
        <v>1547.85</v>
      </c>
      <c r="J9269" s="5" t="s">
        <v>36333</v>
      </c>
      <c r="L9269" s="5"/>
      <c r="M9269" s="2">
        <f t="shared" si="144"/>
        <v>-1257225.7199999969</v>
      </c>
      <c r="P9269"/>
    </row>
    <row r="9270" spans="1:16" hidden="1">
      <c r="A9270" t="s">
        <v>32283</v>
      </c>
      <c r="B9270" s="1">
        <v>42185</v>
      </c>
      <c r="C9270" t="s">
        <v>6</v>
      </c>
      <c r="D9270">
        <v>1</v>
      </c>
      <c r="E9270" t="s">
        <v>32303</v>
      </c>
      <c r="F9270" t="s">
        <v>13565</v>
      </c>
      <c r="G9270" t="s">
        <v>4</v>
      </c>
      <c r="H9270" t="s">
        <v>16468</v>
      </c>
      <c r="I9270" s="2">
        <v>50000</v>
      </c>
      <c r="J9270" s="5" t="s">
        <v>36333</v>
      </c>
      <c r="L9270" s="5"/>
      <c r="M9270" s="2">
        <f t="shared" si="144"/>
        <v>-1207225.7199999969</v>
      </c>
      <c r="P9270"/>
    </row>
    <row r="9271" spans="1:16" hidden="1">
      <c r="A9271" t="s">
        <v>32304</v>
      </c>
      <c r="B9271" s="1">
        <v>42185</v>
      </c>
      <c r="C9271" t="s">
        <v>6</v>
      </c>
      <c r="D9271">
        <v>1</v>
      </c>
      <c r="E9271" t="s">
        <v>32303</v>
      </c>
      <c r="F9271" t="s">
        <v>13565</v>
      </c>
      <c r="G9271" t="s">
        <v>4</v>
      </c>
      <c r="H9271" t="s">
        <v>32324</v>
      </c>
      <c r="J9271" s="5"/>
      <c r="K9271" s="2">
        <v>50000</v>
      </c>
      <c r="L9271" s="5" t="s">
        <v>36333</v>
      </c>
      <c r="M9271" s="2">
        <f t="shared" si="144"/>
        <v>-1257225.7199999969</v>
      </c>
      <c r="P9271"/>
    </row>
    <row r="9272" spans="1:16" hidden="1">
      <c r="A9272" t="s">
        <v>32325</v>
      </c>
      <c r="B9272" s="1">
        <v>42185</v>
      </c>
      <c r="C9272" t="s">
        <v>30320</v>
      </c>
      <c r="D9272">
        <v>1</v>
      </c>
      <c r="E9272" t="s">
        <v>32348</v>
      </c>
      <c r="F9272" t="s">
        <v>13565</v>
      </c>
      <c r="G9272" t="s">
        <v>4</v>
      </c>
      <c r="H9272" t="s">
        <v>32349</v>
      </c>
      <c r="I9272" s="2">
        <v>50000</v>
      </c>
      <c r="J9272" s="5">
        <v>3</v>
      </c>
      <c r="L9272" s="5"/>
      <c r="M9272" s="2">
        <f t="shared" si="144"/>
        <v>-1207225.7199999969</v>
      </c>
      <c r="P9272"/>
    </row>
    <row r="9273" spans="1:16" hidden="1">
      <c r="A9273" t="s">
        <v>32350</v>
      </c>
      <c r="B9273" s="1">
        <v>42185</v>
      </c>
      <c r="C9273" t="s">
        <v>32137</v>
      </c>
      <c r="D9273">
        <v>1</v>
      </c>
      <c r="E9273" t="s">
        <v>32371</v>
      </c>
      <c r="F9273" t="s">
        <v>13565</v>
      </c>
      <c r="G9273" t="s">
        <v>4</v>
      </c>
      <c r="H9273" t="s">
        <v>21878</v>
      </c>
      <c r="I9273" s="2">
        <v>40000</v>
      </c>
      <c r="J9273" s="5">
        <v>5</v>
      </c>
      <c r="L9273" s="5"/>
      <c r="M9273" s="2">
        <f t="shared" si="144"/>
        <v>-1167225.7199999969</v>
      </c>
      <c r="P9273"/>
    </row>
    <row r="9274" spans="1:16" hidden="1">
      <c r="A9274" t="s">
        <v>32372</v>
      </c>
      <c r="B9274" s="1">
        <v>42185</v>
      </c>
      <c r="C9274" t="s">
        <v>32390</v>
      </c>
      <c r="D9274">
        <v>2</v>
      </c>
      <c r="E9274" t="s">
        <v>32391</v>
      </c>
      <c r="F9274" t="s">
        <v>7054</v>
      </c>
      <c r="G9274" t="s">
        <v>4</v>
      </c>
      <c r="H9274" t="s">
        <v>10487</v>
      </c>
      <c r="J9274" s="5"/>
      <c r="K9274" s="2">
        <v>1025</v>
      </c>
      <c r="L9274" s="5" t="s">
        <v>36333</v>
      </c>
      <c r="M9274" s="2">
        <f t="shared" si="144"/>
        <v>-1168250.7199999969</v>
      </c>
      <c r="P9274"/>
    </row>
    <row r="9275" spans="1:16" hidden="1">
      <c r="A9275" t="s">
        <v>32372</v>
      </c>
      <c r="B9275" s="1">
        <v>42185</v>
      </c>
      <c r="C9275" t="s">
        <v>32390</v>
      </c>
      <c r="D9275">
        <v>2</v>
      </c>
      <c r="E9275" t="s">
        <v>32391</v>
      </c>
      <c r="F9275" t="s">
        <v>7054</v>
      </c>
      <c r="G9275" t="s">
        <v>4</v>
      </c>
      <c r="H9275" t="s">
        <v>10487</v>
      </c>
      <c r="I9275" s="2">
        <v>1025</v>
      </c>
      <c r="J9275" s="5" t="s">
        <v>36333</v>
      </c>
      <c r="L9275" s="5"/>
      <c r="M9275" s="2">
        <f t="shared" si="144"/>
        <v>-1167225.7199999969</v>
      </c>
      <c r="P9275"/>
    </row>
    <row r="9276" spans="1:16" hidden="1">
      <c r="A9276" t="s">
        <v>32392</v>
      </c>
      <c r="B9276" s="1">
        <v>42185</v>
      </c>
      <c r="C9276" t="s">
        <v>32408</v>
      </c>
      <c r="D9276">
        <v>2</v>
      </c>
      <c r="E9276" t="s">
        <v>32409</v>
      </c>
      <c r="F9276" t="s">
        <v>7054</v>
      </c>
      <c r="G9276" t="s">
        <v>4</v>
      </c>
      <c r="H9276" t="s">
        <v>3531</v>
      </c>
      <c r="J9276" s="5"/>
      <c r="K9276" s="2">
        <v>1914.6</v>
      </c>
      <c r="L9276" s="5" t="s">
        <v>36333</v>
      </c>
      <c r="M9276" s="2">
        <f t="shared" si="144"/>
        <v>-1169140.319999997</v>
      </c>
      <c r="P9276"/>
    </row>
    <row r="9277" spans="1:16" hidden="1">
      <c r="A9277" t="s">
        <v>32392</v>
      </c>
      <c r="B9277" s="1">
        <v>42185</v>
      </c>
      <c r="C9277" t="s">
        <v>32408</v>
      </c>
      <c r="D9277">
        <v>2</v>
      </c>
      <c r="E9277" t="s">
        <v>32409</v>
      </c>
      <c r="F9277" t="s">
        <v>7054</v>
      </c>
      <c r="G9277" t="s">
        <v>4</v>
      </c>
      <c r="H9277" t="s">
        <v>3531</v>
      </c>
      <c r="I9277" s="2">
        <v>1914.6</v>
      </c>
      <c r="J9277" s="5" t="s">
        <v>36333</v>
      </c>
      <c r="L9277" s="5"/>
      <c r="M9277" s="2">
        <f t="shared" si="144"/>
        <v>-1167225.7199999969</v>
      </c>
      <c r="P9277"/>
    </row>
    <row r="9278" spans="1:16" hidden="1">
      <c r="A9278" t="s">
        <v>32410</v>
      </c>
      <c r="B9278" s="1">
        <v>42185</v>
      </c>
      <c r="C9278" t="s">
        <v>32431</v>
      </c>
      <c r="D9278">
        <v>2</v>
      </c>
      <c r="E9278" t="s">
        <v>32432</v>
      </c>
      <c r="F9278" t="s">
        <v>7054</v>
      </c>
      <c r="G9278" t="s">
        <v>4</v>
      </c>
      <c r="H9278" t="s">
        <v>10505</v>
      </c>
      <c r="J9278" s="5"/>
      <c r="K9278" s="2">
        <v>1025</v>
      </c>
      <c r="L9278" s="5" t="s">
        <v>36333</v>
      </c>
      <c r="M9278" s="2">
        <f t="shared" si="144"/>
        <v>-1168250.7199999969</v>
      </c>
      <c r="P9278"/>
    </row>
    <row r="9279" spans="1:16" hidden="1">
      <c r="A9279" t="s">
        <v>32410</v>
      </c>
      <c r="B9279" s="1">
        <v>42185</v>
      </c>
      <c r="C9279" t="s">
        <v>32431</v>
      </c>
      <c r="D9279">
        <v>2</v>
      </c>
      <c r="E9279" t="s">
        <v>32432</v>
      </c>
      <c r="F9279" t="s">
        <v>7054</v>
      </c>
      <c r="G9279" t="s">
        <v>4</v>
      </c>
      <c r="H9279" t="s">
        <v>10505</v>
      </c>
      <c r="I9279" s="2">
        <v>1025</v>
      </c>
      <c r="J9279" s="5" t="s">
        <v>36333</v>
      </c>
      <c r="L9279" s="5"/>
      <c r="M9279" s="2">
        <f t="shared" si="144"/>
        <v>-1167225.7199999969</v>
      </c>
      <c r="P9279"/>
    </row>
    <row r="9280" spans="1:16" hidden="1">
      <c r="A9280" t="s">
        <v>32433</v>
      </c>
      <c r="B9280" s="1">
        <v>42185</v>
      </c>
      <c r="C9280" t="s">
        <v>11952</v>
      </c>
      <c r="D9280">
        <v>2</v>
      </c>
      <c r="E9280" t="s">
        <v>32451</v>
      </c>
      <c r="F9280" t="s">
        <v>7054</v>
      </c>
      <c r="G9280" t="s">
        <v>4</v>
      </c>
      <c r="H9280" t="s">
        <v>5514</v>
      </c>
      <c r="I9280" s="2">
        <v>400</v>
      </c>
      <c r="J9280" s="5" t="s">
        <v>36333</v>
      </c>
      <c r="L9280" s="5"/>
      <c r="M9280" s="2">
        <f t="shared" si="144"/>
        <v>-1166825.7199999969</v>
      </c>
      <c r="P9280"/>
    </row>
    <row r="9281" spans="1:16" hidden="1">
      <c r="A9281" t="s">
        <v>32452</v>
      </c>
      <c r="B9281" s="1">
        <v>42185</v>
      </c>
      <c r="C9281" t="s">
        <v>5546</v>
      </c>
      <c r="D9281">
        <v>2</v>
      </c>
      <c r="E9281" t="s">
        <v>32472</v>
      </c>
      <c r="F9281" t="s">
        <v>7054</v>
      </c>
      <c r="G9281" t="s">
        <v>4</v>
      </c>
      <c r="H9281" t="s">
        <v>5548</v>
      </c>
      <c r="I9281" s="2">
        <v>2990</v>
      </c>
      <c r="J9281" s="5" t="s">
        <v>36333</v>
      </c>
      <c r="L9281" s="5"/>
      <c r="M9281" s="2">
        <f t="shared" si="144"/>
        <v>-1163835.7199999969</v>
      </c>
      <c r="P9281"/>
    </row>
    <row r="9282" spans="1:16" hidden="1">
      <c r="A9282" t="s">
        <v>32473</v>
      </c>
      <c r="B9282" s="1">
        <v>42185</v>
      </c>
      <c r="C9282" t="s">
        <v>11952</v>
      </c>
      <c r="D9282">
        <v>2</v>
      </c>
      <c r="E9282" t="s">
        <v>32492</v>
      </c>
      <c r="F9282" t="s">
        <v>7054</v>
      </c>
      <c r="G9282" t="s">
        <v>4</v>
      </c>
      <c r="H9282" t="s">
        <v>5514</v>
      </c>
      <c r="J9282" s="5"/>
      <c r="K9282" s="2">
        <v>400</v>
      </c>
      <c r="L9282" s="5" t="s">
        <v>36333</v>
      </c>
      <c r="M9282" s="2">
        <f t="shared" si="144"/>
        <v>-1164235.7199999969</v>
      </c>
      <c r="P9282"/>
    </row>
    <row r="9283" spans="1:16" hidden="1">
      <c r="A9283" t="s">
        <v>32473</v>
      </c>
      <c r="B9283" s="1">
        <v>42185</v>
      </c>
      <c r="C9283" t="s">
        <v>11952</v>
      </c>
      <c r="D9283">
        <v>2</v>
      </c>
      <c r="E9283" t="s">
        <v>32492</v>
      </c>
      <c r="F9283" t="s">
        <v>7054</v>
      </c>
      <c r="G9283" t="s">
        <v>4</v>
      </c>
      <c r="H9283" t="s">
        <v>5514</v>
      </c>
      <c r="I9283" s="2">
        <v>400</v>
      </c>
      <c r="J9283" s="5" t="s">
        <v>36333</v>
      </c>
      <c r="L9283" s="5"/>
      <c r="M9283" s="2">
        <f t="shared" si="144"/>
        <v>-1163835.7199999969</v>
      </c>
      <c r="P9283"/>
    </row>
    <row r="9284" spans="1:16" hidden="1">
      <c r="A9284" t="s">
        <v>32493</v>
      </c>
      <c r="B9284" s="1">
        <v>42185</v>
      </c>
      <c r="C9284" t="s">
        <v>22655</v>
      </c>
      <c r="D9284">
        <v>1</v>
      </c>
      <c r="E9284" t="s">
        <v>32517</v>
      </c>
      <c r="F9284" t="s">
        <v>13565</v>
      </c>
      <c r="G9284" t="s">
        <v>20</v>
      </c>
      <c r="H9284" t="s">
        <v>11283</v>
      </c>
      <c r="I9284" s="2">
        <v>190400</v>
      </c>
      <c r="J9284" s="5" t="s">
        <v>36333</v>
      </c>
      <c r="L9284" s="5"/>
      <c r="M9284" s="2">
        <f t="shared" si="144"/>
        <v>-973435.71999999695</v>
      </c>
      <c r="P9284"/>
    </row>
    <row r="9285" spans="1:16" hidden="1">
      <c r="A9285" t="s">
        <v>32538</v>
      </c>
      <c r="B9285" s="1">
        <v>42185</v>
      </c>
      <c r="C9285" t="s">
        <v>13588</v>
      </c>
      <c r="D9285">
        <v>1</v>
      </c>
      <c r="E9285" t="s">
        <v>32556</v>
      </c>
      <c r="F9285" t="s">
        <v>13565</v>
      </c>
      <c r="G9285" t="s">
        <v>4</v>
      </c>
      <c r="H9285" t="s">
        <v>32557</v>
      </c>
      <c r="I9285" s="2">
        <v>30282.07</v>
      </c>
      <c r="J9285" s="5" t="s">
        <v>36333</v>
      </c>
      <c r="L9285" s="5"/>
      <c r="M9285" s="2">
        <f t="shared" si="144"/>
        <v>-943153.649999997</v>
      </c>
      <c r="P9285"/>
    </row>
    <row r="9286" spans="1:16" hidden="1">
      <c r="A9286" t="s">
        <v>32558</v>
      </c>
      <c r="B9286" s="1">
        <v>42185</v>
      </c>
      <c r="C9286" t="s">
        <v>13806</v>
      </c>
      <c r="D9286">
        <v>1</v>
      </c>
      <c r="E9286" t="s">
        <v>32573</v>
      </c>
      <c r="F9286" t="s">
        <v>13565</v>
      </c>
      <c r="G9286" t="s">
        <v>4</v>
      </c>
      <c r="H9286" t="s">
        <v>12449</v>
      </c>
      <c r="I9286" s="2">
        <v>120000</v>
      </c>
      <c r="J9286" s="5" t="s">
        <v>36333</v>
      </c>
      <c r="L9286" s="5"/>
      <c r="M9286" s="2">
        <f t="shared" si="144"/>
        <v>-823153.649999997</v>
      </c>
      <c r="P9286"/>
    </row>
    <row r="9287" spans="1:16" hidden="1">
      <c r="A9287" t="s">
        <v>32574</v>
      </c>
      <c r="B9287" s="1">
        <v>42185</v>
      </c>
      <c r="C9287" t="s">
        <v>32593</v>
      </c>
      <c r="D9287">
        <v>2</v>
      </c>
      <c r="E9287" t="s">
        <v>32594</v>
      </c>
      <c r="F9287" t="s">
        <v>7054</v>
      </c>
      <c r="G9287" t="s">
        <v>10397</v>
      </c>
      <c r="H9287" t="s">
        <v>11185</v>
      </c>
      <c r="J9287" s="5"/>
      <c r="K9287" s="2">
        <v>1840</v>
      </c>
      <c r="L9287" s="5" t="s">
        <v>36333</v>
      </c>
      <c r="M9287" s="2">
        <f t="shared" si="144"/>
        <v>-824993.649999997</v>
      </c>
      <c r="P9287"/>
    </row>
    <row r="9288" spans="1:16" hidden="1">
      <c r="A9288" t="s">
        <v>32574</v>
      </c>
      <c r="B9288" s="1">
        <v>42185</v>
      </c>
      <c r="C9288" t="s">
        <v>32593</v>
      </c>
      <c r="D9288">
        <v>2</v>
      </c>
      <c r="E9288" t="s">
        <v>32594</v>
      </c>
      <c r="F9288" t="s">
        <v>7054</v>
      </c>
      <c r="G9288" t="s">
        <v>10397</v>
      </c>
      <c r="H9288" t="s">
        <v>11185</v>
      </c>
      <c r="I9288" s="2">
        <v>1840</v>
      </c>
      <c r="J9288" s="5" t="s">
        <v>36333</v>
      </c>
      <c r="L9288" s="5"/>
      <c r="M9288" s="2">
        <f t="shared" si="144"/>
        <v>-823153.649999997</v>
      </c>
      <c r="P9288"/>
    </row>
    <row r="9289" spans="1:16" hidden="1">
      <c r="A9289" t="s">
        <v>32595</v>
      </c>
      <c r="B9289" s="1">
        <v>42185</v>
      </c>
      <c r="C9289" t="s">
        <v>32616</v>
      </c>
      <c r="D9289">
        <v>1</v>
      </c>
      <c r="E9289" t="s">
        <v>32617</v>
      </c>
      <c r="F9289" t="s">
        <v>13565</v>
      </c>
      <c r="G9289" t="s">
        <v>4</v>
      </c>
      <c r="H9289" t="s">
        <v>32618</v>
      </c>
      <c r="I9289" s="2">
        <v>425000</v>
      </c>
      <c r="J9289" s="5" t="s">
        <v>36333</v>
      </c>
      <c r="L9289" s="5"/>
      <c r="M9289" s="2">
        <f t="shared" ref="M9289:M9352" si="145">+M9288+I9289-K9289</f>
        <v>-398153.649999997</v>
      </c>
      <c r="P9289"/>
    </row>
    <row r="9290" spans="1:16" hidden="1">
      <c r="A9290" t="s">
        <v>32619</v>
      </c>
      <c r="B9290" s="1">
        <v>42185</v>
      </c>
      <c r="C9290" t="s">
        <v>32640</v>
      </c>
      <c r="D9290">
        <v>2</v>
      </c>
      <c r="E9290" t="s">
        <v>32641</v>
      </c>
      <c r="F9290" t="s">
        <v>7054</v>
      </c>
      <c r="G9290" t="s">
        <v>52</v>
      </c>
      <c r="H9290" t="s">
        <v>10706</v>
      </c>
      <c r="J9290" s="5"/>
      <c r="K9290" s="2">
        <v>470</v>
      </c>
      <c r="L9290" s="5" t="s">
        <v>36333</v>
      </c>
      <c r="M9290" s="2">
        <f t="shared" si="145"/>
        <v>-398623.649999997</v>
      </c>
      <c r="P9290"/>
    </row>
    <row r="9291" spans="1:16" hidden="1">
      <c r="A9291" t="s">
        <v>32619</v>
      </c>
      <c r="B9291" s="1">
        <v>42185</v>
      </c>
      <c r="C9291" t="s">
        <v>32640</v>
      </c>
      <c r="D9291">
        <v>2</v>
      </c>
      <c r="E9291" t="s">
        <v>32641</v>
      </c>
      <c r="F9291" t="s">
        <v>7054</v>
      </c>
      <c r="G9291" t="s">
        <v>52</v>
      </c>
      <c r="H9291" t="s">
        <v>10706</v>
      </c>
      <c r="I9291" s="2">
        <v>470</v>
      </c>
      <c r="J9291" s="5" t="s">
        <v>36333</v>
      </c>
      <c r="L9291" s="5"/>
      <c r="M9291" s="2">
        <f t="shared" si="145"/>
        <v>-398153.649999997</v>
      </c>
      <c r="P9291"/>
    </row>
    <row r="9292" spans="1:16" hidden="1">
      <c r="A9292" t="s">
        <v>32642</v>
      </c>
      <c r="B9292" s="1">
        <v>42185</v>
      </c>
      <c r="C9292" t="s">
        <v>32663</v>
      </c>
      <c r="D9292">
        <v>2</v>
      </c>
      <c r="E9292" t="s">
        <v>32664</v>
      </c>
      <c r="F9292" t="s">
        <v>7054</v>
      </c>
      <c r="G9292" t="s">
        <v>52</v>
      </c>
      <c r="H9292" t="s">
        <v>11251</v>
      </c>
      <c r="J9292" s="5"/>
      <c r="K9292" s="2">
        <v>1025</v>
      </c>
      <c r="L9292" s="5" t="s">
        <v>36333</v>
      </c>
      <c r="M9292" s="2">
        <f t="shared" si="145"/>
        <v>-399178.649999997</v>
      </c>
      <c r="P9292"/>
    </row>
    <row r="9293" spans="1:16" hidden="1">
      <c r="A9293" t="s">
        <v>32642</v>
      </c>
      <c r="B9293" s="1">
        <v>42185</v>
      </c>
      <c r="C9293" t="s">
        <v>32663</v>
      </c>
      <c r="D9293">
        <v>2</v>
      </c>
      <c r="E9293" t="s">
        <v>32664</v>
      </c>
      <c r="F9293" t="s">
        <v>7054</v>
      </c>
      <c r="G9293" t="s">
        <v>52</v>
      </c>
      <c r="H9293" t="s">
        <v>11251</v>
      </c>
      <c r="I9293" s="2">
        <v>1025</v>
      </c>
      <c r="J9293" s="5" t="s">
        <v>36333</v>
      </c>
      <c r="L9293" s="5"/>
      <c r="M9293" s="2">
        <f t="shared" si="145"/>
        <v>-398153.649999997</v>
      </c>
      <c r="P9293"/>
    </row>
    <row r="9294" spans="1:16" hidden="1">
      <c r="A9294" t="s">
        <v>32665</v>
      </c>
      <c r="B9294" s="1">
        <v>42185</v>
      </c>
      <c r="C9294" t="s">
        <v>32687</v>
      </c>
      <c r="D9294">
        <v>2</v>
      </c>
      <c r="E9294" t="s">
        <v>32688</v>
      </c>
      <c r="F9294" t="s">
        <v>7054</v>
      </c>
      <c r="G9294" t="s">
        <v>52</v>
      </c>
      <c r="H9294" t="s">
        <v>7558</v>
      </c>
      <c r="J9294" s="5"/>
      <c r="K9294" s="2">
        <v>5750</v>
      </c>
      <c r="L9294" s="5" t="s">
        <v>36333</v>
      </c>
      <c r="M9294" s="2">
        <f t="shared" si="145"/>
        <v>-403903.649999997</v>
      </c>
      <c r="P9294"/>
    </row>
    <row r="9295" spans="1:16" hidden="1">
      <c r="A9295" t="s">
        <v>32665</v>
      </c>
      <c r="B9295" s="1">
        <v>42185</v>
      </c>
      <c r="C9295" t="s">
        <v>32687</v>
      </c>
      <c r="D9295">
        <v>2</v>
      </c>
      <c r="E9295" t="s">
        <v>32688</v>
      </c>
      <c r="F9295" t="s">
        <v>7054</v>
      </c>
      <c r="G9295" t="s">
        <v>52</v>
      </c>
      <c r="H9295" t="s">
        <v>7558</v>
      </c>
      <c r="I9295" s="2">
        <v>5747.41</v>
      </c>
      <c r="J9295" s="5" t="s">
        <v>36333</v>
      </c>
      <c r="L9295" s="5"/>
      <c r="M9295" s="2">
        <f t="shared" si="145"/>
        <v>-398156.23999999702</v>
      </c>
      <c r="P9295"/>
    </row>
    <row r="9296" spans="1:16" hidden="1">
      <c r="A9296" t="s">
        <v>32689</v>
      </c>
      <c r="B9296" s="1">
        <v>42185</v>
      </c>
      <c r="C9296" t="s">
        <v>32708</v>
      </c>
      <c r="D9296">
        <v>2</v>
      </c>
      <c r="E9296" t="s">
        <v>32709</v>
      </c>
      <c r="F9296" t="s">
        <v>7054</v>
      </c>
      <c r="G9296" t="s">
        <v>52</v>
      </c>
      <c r="H9296" t="s">
        <v>7123</v>
      </c>
      <c r="J9296" s="5"/>
      <c r="K9296" s="2">
        <v>1332.74</v>
      </c>
      <c r="L9296" s="5" t="s">
        <v>36333</v>
      </c>
      <c r="M9296" s="2">
        <f t="shared" si="145"/>
        <v>-399488.97999999701</v>
      </c>
      <c r="P9296"/>
    </row>
    <row r="9297" spans="1:16" hidden="1">
      <c r="A9297" t="s">
        <v>32689</v>
      </c>
      <c r="B9297" s="1">
        <v>42185</v>
      </c>
      <c r="C9297" t="s">
        <v>32708</v>
      </c>
      <c r="D9297">
        <v>2</v>
      </c>
      <c r="E9297" t="s">
        <v>32709</v>
      </c>
      <c r="F9297" t="s">
        <v>7054</v>
      </c>
      <c r="G9297" t="s">
        <v>52</v>
      </c>
      <c r="H9297" t="s">
        <v>7123</v>
      </c>
      <c r="I9297" s="2">
        <v>1332.31</v>
      </c>
      <c r="J9297" s="5" t="s">
        <v>36333</v>
      </c>
      <c r="L9297" s="5"/>
      <c r="M9297" s="2">
        <f t="shared" si="145"/>
        <v>-398156.66999999702</v>
      </c>
      <c r="P9297"/>
    </row>
    <row r="9298" spans="1:16" hidden="1">
      <c r="A9298" t="s">
        <v>32710</v>
      </c>
      <c r="B9298" s="1">
        <v>42185</v>
      </c>
      <c r="C9298" t="s">
        <v>32732</v>
      </c>
      <c r="D9298">
        <v>2</v>
      </c>
      <c r="E9298" t="s">
        <v>32733</v>
      </c>
      <c r="F9298" t="s">
        <v>7054</v>
      </c>
      <c r="G9298" t="s">
        <v>52</v>
      </c>
      <c r="H9298" t="s">
        <v>11061</v>
      </c>
      <c r="J9298" s="5"/>
      <c r="K9298" s="2">
        <v>1025</v>
      </c>
      <c r="L9298" s="5" t="s">
        <v>36333</v>
      </c>
      <c r="M9298" s="2">
        <f t="shared" si="145"/>
        <v>-399181.66999999702</v>
      </c>
      <c r="P9298"/>
    </row>
    <row r="9299" spans="1:16" hidden="1">
      <c r="A9299" t="s">
        <v>32710</v>
      </c>
      <c r="B9299" s="1">
        <v>42185</v>
      </c>
      <c r="C9299" t="s">
        <v>32732</v>
      </c>
      <c r="D9299">
        <v>2</v>
      </c>
      <c r="E9299" t="s">
        <v>32733</v>
      </c>
      <c r="F9299" t="s">
        <v>7054</v>
      </c>
      <c r="G9299" t="s">
        <v>52</v>
      </c>
      <c r="H9299" t="s">
        <v>11061</v>
      </c>
      <c r="I9299" s="2">
        <v>1025</v>
      </c>
      <c r="J9299" s="5" t="s">
        <v>36333</v>
      </c>
      <c r="L9299" s="5"/>
      <c r="M9299" s="2">
        <f t="shared" si="145"/>
        <v>-398156.66999999702</v>
      </c>
      <c r="P9299"/>
    </row>
    <row r="9300" spans="1:16" hidden="1">
      <c r="A9300" t="s">
        <v>32734</v>
      </c>
      <c r="B9300" s="1">
        <v>42185</v>
      </c>
      <c r="C9300" t="s">
        <v>32755</v>
      </c>
      <c r="D9300">
        <v>2</v>
      </c>
      <c r="E9300" t="s">
        <v>32756</v>
      </c>
      <c r="F9300" t="s">
        <v>7054</v>
      </c>
      <c r="G9300" t="s">
        <v>52</v>
      </c>
      <c r="H9300" t="s">
        <v>11066</v>
      </c>
      <c r="J9300" s="5"/>
      <c r="K9300" s="2">
        <v>1025</v>
      </c>
      <c r="L9300" s="5" t="s">
        <v>36333</v>
      </c>
      <c r="M9300" s="2">
        <f t="shared" si="145"/>
        <v>-399181.66999999702</v>
      </c>
      <c r="P9300"/>
    </row>
    <row r="9301" spans="1:16" hidden="1">
      <c r="A9301" t="s">
        <v>32734</v>
      </c>
      <c r="B9301" s="1">
        <v>42185</v>
      </c>
      <c r="C9301" t="s">
        <v>32755</v>
      </c>
      <c r="D9301">
        <v>2</v>
      </c>
      <c r="E9301" t="s">
        <v>32756</v>
      </c>
      <c r="F9301" t="s">
        <v>7054</v>
      </c>
      <c r="G9301" t="s">
        <v>52</v>
      </c>
      <c r="H9301" t="s">
        <v>11066</v>
      </c>
      <c r="I9301" s="2">
        <v>1025</v>
      </c>
      <c r="J9301" s="5" t="s">
        <v>36333</v>
      </c>
      <c r="L9301" s="5"/>
      <c r="M9301" s="2">
        <f t="shared" si="145"/>
        <v>-398156.66999999702</v>
      </c>
      <c r="P9301"/>
    </row>
    <row r="9302" spans="1:16" hidden="1">
      <c r="A9302" t="s">
        <v>32757</v>
      </c>
      <c r="B9302" s="1">
        <v>42185</v>
      </c>
      <c r="C9302" t="s">
        <v>32777</v>
      </c>
      <c r="D9302">
        <v>2</v>
      </c>
      <c r="E9302" t="s">
        <v>32778</v>
      </c>
      <c r="F9302" t="s">
        <v>7054</v>
      </c>
      <c r="G9302" t="s">
        <v>52</v>
      </c>
      <c r="H9302" t="s">
        <v>10722</v>
      </c>
      <c r="J9302" s="5"/>
      <c r="K9302" s="2">
        <v>1840</v>
      </c>
      <c r="L9302" s="5" t="s">
        <v>36333</v>
      </c>
      <c r="M9302" s="2">
        <f t="shared" si="145"/>
        <v>-399996.66999999702</v>
      </c>
      <c r="P9302"/>
    </row>
    <row r="9303" spans="1:16" hidden="1">
      <c r="A9303" t="s">
        <v>32757</v>
      </c>
      <c r="B9303" s="1">
        <v>42185</v>
      </c>
      <c r="C9303" t="s">
        <v>32777</v>
      </c>
      <c r="D9303">
        <v>2</v>
      </c>
      <c r="E9303" t="s">
        <v>32778</v>
      </c>
      <c r="F9303" t="s">
        <v>7054</v>
      </c>
      <c r="G9303" t="s">
        <v>52</v>
      </c>
      <c r="H9303" t="s">
        <v>10722</v>
      </c>
      <c r="I9303" s="2">
        <v>1840</v>
      </c>
      <c r="J9303" s="5" t="s">
        <v>36333</v>
      </c>
      <c r="L9303" s="5"/>
      <c r="M9303" s="2">
        <f t="shared" si="145"/>
        <v>-398156.66999999702</v>
      </c>
      <c r="P9303"/>
    </row>
    <row r="9304" spans="1:16" hidden="1">
      <c r="A9304" t="s">
        <v>32779</v>
      </c>
      <c r="B9304" s="1">
        <v>42185</v>
      </c>
      <c r="C9304" t="s">
        <v>32799</v>
      </c>
      <c r="D9304">
        <v>2</v>
      </c>
      <c r="E9304" t="s">
        <v>32800</v>
      </c>
      <c r="F9304" t="s">
        <v>7054</v>
      </c>
      <c r="G9304" t="s">
        <v>52</v>
      </c>
      <c r="H9304" t="s">
        <v>10461</v>
      </c>
      <c r="I9304" s="2">
        <v>1840</v>
      </c>
      <c r="J9304" s="5" t="s">
        <v>36333</v>
      </c>
      <c r="L9304" s="5"/>
      <c r="M9304" s="2">
        <f t="shared" si="145"/>
        <v>-396316.66999999702</v>
      </c>
      <c r="P9304"/>
    </row>
    <row r="9305" spans="1:16" hidden="1">
      <c r="A9305" t="s">
        <v>32801</v>
      </c>
      <c r="B9305" s="1">
        <v>42185</v>
      </c>
      <c r="C9305" t="s">
        <v>32823</v>
      </c>
      <c r="D9305">
        <v>2</v>
      </c>
      <c r="E9305" t="s">
        <v>32824</v>
      </c>
      <c r="F9305" t="s">
        <v>7054</v>
      </c>
      <c r="G9305" t="s">
        <v>52</v>
      </c>
      <c r="H9305" t="s">
        <v>11214</v>
      </c>
      <c r="J9305" s="5"/>
      <c r="K9305" s="2">
        <v>1025</v>
      </c>
      <c r="L9305" s="5" t="s">
        <v>36333</v>
      </c>
      <c r="M9305" s="2">
        <f t="shared" si="145"/>
        <v>-397341.66999999702</v>
      </c>
      <c r="P9305"/>
    </row>
    <row r="9306" spans="1:16" hidden="1">
      <c r="A9306" t="s">
        <v>32801</v>
      </c>
      <c r="B9306" s="1">
        <v>42185</v>
      </c>
      <c r="C9306" t="s">
        <v>32823</v>
      </c>
      <c r="D9306">
        <v>2</v>
      </c>
      <c r="E9306" t="s">
        <v>32824</v>
      </c>
      <c r="F9306" t="s">
        <v>7054</v>
      </c>
      <c r="G9306" t="s">
        <v>52</v>
      </c>
      <c r="H9306" t="s">
        <v>11214</v>
      </c>
      <c r="I9306" s="2">
        <v>1025</v>
      </c>
      <c r="J9306" s="5" t="s">
        <v>36333</v>
      </c>
      <c r="L9306" s="5"/>
      <c r="M9306" s="2">
        <f t="shared" si="145"/>
        <v>-396316.66999999702</v>
      </c>
      <c r="P9306"/>
    </row>
    <row r="9307" spans="1:16" hidden="1">
      <c r="A9307" t="s">
        <v>32825</v>
      </c>
      <c r="B9307" s="1">
        <v>42185</v>
      </c>
      <c r="C9307" t="s">
        <v>32849</v>
      </c>
      <c r="D9307">
        <v>2</v>
      </c>
      <c r="E9307" t="s">
        <v>32850</v>
      </c>
      <c r="F9307" t="s">
        <v>7054</v>
      </c>
      <c r="G9307" t="s">
        <v>52</v>
      </c>
      <c r="H9307" t="s">
        <v>2387</v>
      </c>
      <c r="J9307" s="5"/>
      <c r="K9307" s="2">
        <v>100</v>
      </c>
      <c r="L9307" s="5" t="s">
        <v>36333</v>
      </c>
      <c r="M9307" s="2">
        <f t="shared" si="145"/>
        <v>-396416.66999999702</v>
      </c>
      <c r="P9307"/>
    </row>
    <row r="9308" spans="1:16" hidden="1">
      <c r="A9308" t="s">
        <v>32825</v>
      </c>
      <c r="B9308" s="1">
        <v>42185</v>
      </c>
      <c r="C9308" t="s">
        <v>32849</v>
      </c>
      <c r="D9308">
        <v>2</v>
      </c>
      <c r="E9308" t="s">
        <v>32850</v>
      </c>
      <c r="F9308" t="s">
        <v>7054</v>
      </c>
      <c r="G9308" t="s">
        <v>52</v>
      </c>
      <c r="H9308" t="s">
        <v>2387</v>
      </c>
      <c r="I9308" s="2">
        <v>100</v>
      </c>
      <c r="J9308" s="5" t="s">
        <v>36333</v>
      </c>
      <c r="L9308" s="5"/>
      <c r="M9308" s="2">
        <f t="shared" si="145"/>
        <v>-396316.66999999702</v>
      </c>
      <c r="P9308"/>
    </row>
    <row r="9309" spans="1:16" hidden="1">
      <c r="A9309" t="s">
        <v>32851</v>
      </c>
      <c r="B9309" s="1">
        <v>42185</v>
      </c>
      <c r="C9309" t="s">
        <v>32870</v>
      </c>
      <c r="D9309">
        <v>2</v>
      </c>
      <c r="E9309" t="s">
        <v>32871</v>
      </c>
      <c r="F9309" t="s">
        <v>7054</v>
      </c>
      <c r="G9309" t="s">
        <v>52</v>
      </c>
      <c r="H9309" t="s">
        <v>11736</v>
      </c>
      <c r="J9309" s="5"/>
      <c r="K9309" s="2">
        <v>1025</v>
      </c>
      <c r="L9309" s="5" t="s">
        <v>36333</v>
      </c>
      <c r="M9309" s="2">
        <f t="shared" si="145"/>
        <v>-397341.66999999702</v>
      </c>
      <c r="P9309"/>
    </row>
    <row r="9310" spans="1:16" hidden="1">
      <c r="A9310" t="s">
        <v>32851</v>
      </c>
      <c r="B9310" s="1">
        <v>42185</v>
      </c>
      <c r="C9310" t="s">
        <v>32870</v>
      </c>
      <c r="D9310">
        <v>2</v>
      </c>
      <c r="E9310" t="s">
        <v>32871</v>
      </c>
      <c r="F9310" t="s">
        <v>7054</v>
      </c>
      <c r="G9310" t="s">
        <v>52</v>
      </c>
      <c r="H9310" t="s">
        <v>11736</v>
      </c>
      <c r="I9310" s="2">
        <v>1025.21</v>
      </c>
      <c r="J9310" s="5" t="s">
        <v>36333</v>
      </c>
      <c r="L9310" s="5"/>
      <c r="M9310" s="2">
        <f t="shared" si="145"/>
        <v>-396316.45999999699</v>
      </c>
      <c r="P9310"/>
    </row>
    <row r="9311" spans="1:16" hidden="1">
      <c r="A9311" t="s">
        <v>32872</v>
      </c>
      <c r="B9311" s="1">
        <v>42185</v>
      </c>
      <c r="C9311" t="s">
        <v>32894</v>
      </c>
      <c r="D9311">
        <v>2</v>
      </c>
      <c r="E9311" t="s">
        <v>32895</v>
      </c>
      <c r="F9311" t="s">
        <v>7054</v>
      </c>
      <c r="G9311" t="s">
        <v>52</v>
      </c>
      <c r="H9311" t="s">
        <v>10576</v>
      </c>
      <c r="J9311" s="5"/>
      <c r="K9311" s="2">
        <v>3030</v>
      </c>
      <c r="L9311" s="5" t="s">
        <v>36333</v>
      </c>
      <c r="M9311" s="2">
        <f t="shared" si="145"/>
        <v>-399346.45999999699</v>
      </c>
      <c r="P9311"/>
    </row>
    <row r="9312" spans="1:16" hidden="1">
      <c r="A9312" t="s">
        <v>32872</v>
      </c>
      <c r="B9312" s="1">
        <v>42185</v>
      </c>
      <c r="C9312" t="s">
        <v>32894</v>
      </c>
      <c r="D9312">
        <v>2</v>
      </c>
      <c r="E9312" t="s">
        <v>32895</v>
      </c>
      <c r="F9312" t="s">
        <v>7054</v>
      </c>
      <c r="G9312" t="s">
        <v>52</v>
      </c>
      <c r="H9312" t="s">
        <v>10576</v>
      </c>
      <c r="I9312" s="2">
        <v>3030.01</v>
      </c>
      <c r="J9312" s="5" t="s">
        <v>36333</v>
      </c>
      <c r="L9312" s="5"/>
      <c r="M9312" s="2">
        <f t="shared" si="145"/>
        <v>-396316.44999999698</v>
      </c>
      <c r="P9312"/>
    </row>
    <row r="9313" spans="1:16" hidden="1">
      <c r="A9313" t="s">
        <v>32896</v>
      </c>
      <c r="B9313" s="1">
        <v>42185</v>
      </c>
      <c r="C9313" t="s">
        <v>32916</v>
      </c>
      <c r="D9313">
        <v>2</v>
      </c>
      <c r="E9313" t="s">
        <v>32917</v>
      </c>
      <c r="F9313" t="s">
        <v>7054</v>
      </c>
      <c r="G9313" t="s">
        <v>52</v>
      </c>
      <c r="H9313" t="s">
        <v>10527</v>
      </c>
      <c r="J9313" s="5"/>
      <c r="K9313" s="2">
        <v>1025</v>
      </c>
      <c r="L9313" s="5" t="s">
        <v>36333</v>
      </c>
      <c r="M9313" s="2">
        <f t="shared" si="145"/>
        <v>-397341.44999999698</v>
      </c>
      <c r="P9313"/>
    </row>
    <row r="9314" spans="1:16" hidden="1">
      <c r="A9314" t="s">
        <v>32896</v>
      </c>
      <c r="B9314" s="1">
        <v>42185</v>
      </c>
      <c r="C9314" t="s">
        <v>32916</v>
      </c>
      <c r="D9314">
        <v>2</v>
      </c>
      <c r="E9314" t="s">
        <v>32917</v>
      </c>
      <c r="F9314" t="s">
        <v>7054</v>
      </c>
      <c r="G9314" t="s">
        <v>52</v>
      </c>
      <c r="H9314" t="s">
        <v>10527</v>
      </c>
      <c r="I9314" s="2">
        <v>1025</v>
      </c>
      <c r="J9314" s="5" t="s">
        <v>36333</v>
      </c>
      <c r="L9314" s="5"/>
      <c r="M9314" s="2">
        <f t="shared" si="145"/>
        <v>-396316.44999999698</v>
      </c>
      <c r="P9314"/>
    </row>
    <row r="9315" spans="1:16" hidden="1">
      <c r="A9315" t="s">
        <v>32918</v>
      </c>
      <c r="B9315" s="1">
        <v>42185</v>
      </c>
      <c r="C9315" t="s">
        <v>32938</v>
      </c>
      <c r="D9315">
        <v>2</v>
      </c>
      <c r="E9315" t="s">
        <v>32939</v>
      </c>
      <c r="F9315" t="s">
        <v>7054</v>
      </c>
      <c r="G9315" t="s">
        <v>52</v>
      </c>
      <c r="H9315" t="s">
        <v>909</v>
      </c>
      <c r="J9315" s="5"/>
      <c r="K9315" s="2">
        <v>1025</v>
      </c>
      <c r="L9315" s="5" t="s">
        <v>36333</v>
      </c>
      <c r="M9315" s="2">
        <f t="shared" si="145"/>
        <v>-397341.44999999698</v>
      </c>
      <c r="P9315"/>
    </row>
    <row r="9316" spans="1:16" hidden="1">
      <c r="A9316" t="s">
        <v>32918</v>
      </c>
      <c r="B9316" s="1">
        <v>42185</v>
      </c>
      <c r="C9316" t="s">
        <v>32938</v>
      </c>
      <c r="D9316">
        <v>2</v>
      </c>
      <c r="E9316" t="s">
        <v>32939</v>
      </c>
      <c r="F9316" t="s">
        <v>7054</v>
      </c>
      <c r="G9316" t="s">
        <v>52</v>
      </c>
      <c r="H9316" t="s">
        <v>909</v>
      </c>
      <c r="I9316" s="2">
        <v>1025</v>
      </c>
      <c r="J9316" s="5" t="s">
        <v>36333</v>
      </c>
      <c r="L9316" s="5"/>
      <c r="M9316" s="2">
        <f t="shared" si="145"/>
        <v>-396316.44999999698</v>
      </c>
      <c r="P9316"/>
    </row>
    <row r="9317" spans="1:16" hidden="1">
      <c r="A9317" t="s">
        <v>32940</v>
      </c>
      <c r="B9317" s="1">
        <v>42185</v>
      </c>
      <c r="C9317" t="s">
        <v>32959</v>
      </c>
      <c r="D9317">
        <v>2</v>
      </c>
      <c r="E9317" t="s">
        <v>32960</v>
      </c>
      <c r="F9317" t="s">
        <v>7054</v>
      </c>
      <c r="G9317" t="s">
        <v>52</v>
      </c>
      <c r="H9317" t="s">
        <v>11136</v>
      </c>
      <c r="J9317" s="5"/>
      <c r="K9317" s="2">
        <v>1840</v>
      </c>
      <c r="L9317" s="5" t="s">
        <v>36333</v>
      </c>
      <c r="M9317" s="2">
        <f t="shared" si="145"/>
        <v>-398156.44999999698</v>
      </c>
      <c r="P9317"/>
    </row>
    <row r="9318" spans="1:16" hidden="1">
      <c r="A9318" t="s">
        <v>32940</v>
      </c>
      <c r="B9318" s="1">
        <v>42185</v>
      </c>
      <c r="C9318" t="s">
        <v>32959</v>
      </c>
      <c r="D9318">
        <v>2</v>
      </c>
      <c r="E9318" t="s">
        <v>32960</v>
      </c>
      <c r="F9318" t="s">
        <v>7054</v>
      </c>
      <c r="G9318" t="s">
        <v>52</v>
      </c>
      <c r="H9318" t="s">
        <v>11136</v>
      </c>
      <c r="I9318" s="2">
        <v>1840</v>
      </c>
      <c r="J9318" s="5" t="s">
        <v>36333</v>
      </c>
      <c r="L9318" s="5"/>
      <c r="M9318" s="2">
        <f t="shared" si="145"/>
        <v>-396316.44999999698</v>
      </c>
      <c r="P9318"/>
    </row>
    <row r="9319" spans="1:16" hidden="1">
      <c r="A9319" t="s">
        <v>32963</v>
      </c>
      <c r="B9319" s="1">
        <v>42185</v>
      </c>
      <c r="C9319" t="s">
        <v>32982</v>
      </c>
      <c r="D9319">
        <v>2</v>
      </c>
      <c r="E9319" t="s">
        <v>32983</v>
      </c>
      <c r="F9319" t="s">
        <v>7054</v>
      </c>
      <c r="G9319" t="s">
        <v>52</v>
      </c>
      <c r="H9319" t="s">
        <v>1199</v>
      </c>
      <c r="J9319" s="5"/>
      <c r="K9319" s="2">
        <v>2990</v>
      </c>
      <c r="L9319" s="5" t="s">
        <v>36333</v>
      </c>
      <c r="M9319" s="2">
        <f t="shared" si="145"/>
        <v>-399306.44999999698</v>
      </c>
      <c r="P9319"/>
    </row>
    <row r="9320" spans="1:16" hidden="1">
      <c r="A9320" t="s">
        <v>32963</v>
      </c>
      <c r="B9320" s="1">
        <v>42185</v>
      </c>
      <c r="C9320" t="s">
        <v>32982</v>
      </c>
      <c r="D9320">
        <v>2</v>
      </c>
      <c r="E9320" t="s">
        <v>32983</v>
      </c>
      <c r="F9320" t="s">
        <v>7054</v>
      </c>
      <c r="G9320" t="s">
        <v>52</v>
      </c>
      <c r="H9320" t="s">
        <v>1199</v>
      </c>
      <c r="I9320" s="2">
        <v>2990</v>
      </c>
      <c r="J9320" s="5" t="s">
        <v>36333</v>
      </c>
      <c r="L9320" s="5"/>
      <c r="M9320" s="2">
        <f t="shared" si="145"/>
        <v>-396316.44999999698</v>
      </c>
      <c r="P9320"/>
    </row>
    <row r="9321" spans="1:16" hidden="1">
      <c r="A9321" t="s">
        <v>32985</v>
      </c>
      <c r="B9321" s="1">
        <v>42185</v>
      </c>
      <c r="C9321" t="s">
        <v>33004</v>
      </c>
      <c r="D9321">
        <v>2</v>
      </c>
      <c r="E9321" t="s">
        <v>33005</v>
      </c>
      <c r="F9321" t="s">
        <v>7054</v>
      </c>
      <c r="G9321" t="s">
        <v>52</v>
      </c>
      <c r="H9321" t="s">
        <v>11862</v>
      </c>
      <c r="J9321" s="5"/>
      <c r="K9321" s="2">
        <v>1025</v>
      </c>
      <c r="L9321" s="5" t="s">
        <v>36333</v>
      </c>
      <c r="M9321" s="2">
        <f t="shared" si="145"/>
        <v>-397341.44999999698</v>
      </c>
      <c r="P9321"/>
    </row>
    <row r="9322" spans="1:16" hidden="1">
      <c r="A9322" t="s">
        <v>32985</v>
      </c>
      <c r="B9322" s="1">
        <v>42185</v>
      </c>
      <c r="C9322" t="s">
        <v>33004</v>
      </c>
      <c r="D9322">
        <v>2</v>
      </c>
      <c r="E9322" t="s">
        <v>33005</v>
      </c>
      <c r="F9322" t="s">
        <v>7054</v>
      </c>
      <c r="G9322" t="s">
        <v>52</v>
      </c>
      <c r="H9322" t="s">
        <v>11862</v>
      </c>
      <c r="I9322" s="2">
        <v>1025</v>
      </c>
      <c r="J9322" s="5" t="s">
        <v>36333</v>
      </c>
      <c r="L9322" s="5"/>
      <c r="M9322" s="2">
        <f t="shared" si="145"/>
        <v>-396316.44999999698</v>
      </c>
      <c r="P9322"/>
    </row>
    <row r="9323" spans="1:16" hidden="1">
      <c r="A9323" t="s">
        <v>33007</v>
      </c>
      <c r="B9323" s="1">
        <v>42185</v>
      </c>
      <c r="C9323" t="s">
        <v>33025</v>
      </c>
      <c r="D9323">
        <v>2</v>
      </c>
      <c r="E9323" t="s">
        <v>33026</v>
      </c>
      <c r="F9323" t="s">
        <v>7054</v>
      </c>
      <c r="G9323" t="s">
        <v>52</v>
      </c>
      <c r="H9323" t="s">
        <v>97</v>
      </c>
      <c r="J9323" s="5"/>
      <c r="K9323" s="2">
        <v>1025</v>
      </c>
      <c r="L9323" s="5" t="s">
        <v>36333</v>
      </c>
      <c r="M9323" s="2">
        <f t="shared" si="145"/>
        <v>-397341.44999999698</v>
      </c>
      <c r="P9323"/>
    </row>
    <row r="9324" spans="1:16" hidden="1">
      <c r="A9324" t="s">
        <v>33007</v>
      </c>
      <c r="B9324" s="1">
        <v>42185</v>
      </c>
      <c r="C9324" t="s">
        <v>33025</v>
      </c>
      <c r="D9324">
        <v>2</v>
      </c>
      <c r="E9324" t="s">
        <v>33026</v>
      </c>
      <c r="F9324" t="s">
        <v>7054</v>
      </c>
      <c r="G9324" t="s">
        <v>52</v>
      </c>
      <c r="H9324" t="s">
        <v>97</v>
      </c>
      <c r="I9324" s="2">
        <v>1025</v>
      </c>
      <c r="J9324" s="5" t="s">
        <v>36333</v>
      </c>
      <c r="L9324" s="5"/>
      <c r="M9324" s="2">
        <f t="shared" si="145"/>
        <v>-396316.44999999698</v>
      </c>
      <c r="P9324"/>
    </row>
    <row r="9325" spans="1:16" hidden="1">
      <c r="A9325" t="s">
        <v>33028</v>
      </c>
      <c r="B9325" s="1">
        <v>42185</v>
      </c>
      <c r="C9325" t="s">
        <v>33047</v>
      </c>
      <c r="D9325">
        <v>2</v>
      </c>
      <c r="E9325" t="s">
        <v>33048</v>
      </c>
      <c r="F9325" t="s">
        <v>7054</v>
      </c>
      <c r="G9325" t="s">
        <v>52</v>
      </c>
      <c r="H9325" t="s">
        <v>11782</v>
      </c>
      <c r="J9325" s="5"/>
      <c r="K9325" s="2">
        <v>1840</v>
      </c>
      <c r="L9325" s="5" t="s">
        <v>36333</v>
      </c>
      <c r="M9325" s="2">
        <f t="shared" si="145"/>
        <v>-398156.44999999698</v>
      </c>
      <c r="P9325"/>
    </row>
    <row r="9326" spans="1:16" hidden="1">
      <c r="A9326" t="s">
        <v>33028</v>
      </c>
      <c r="B9326" s="1">
        <v>42185</v>
      </c>
      <c r="C9326" t="s">
        <v>33047</v>
      </c>
      <c r="D9326">
        <v>2</v>
      </c>
      <c r="E9326" t="s">
        <v>33048</v>
      </c>
      <c r="F9326" t="s">
        <v>7054</v>
      </c>
      <c r="G9326" t="s">
        <v>52</v>
      </c>
      <c r="H9326" t="s">
        <v>11782</v>
      </c>
      <c r="I9326" s="2">
        <v>1840</v>
      </c>
      <c r="J9326" s="5" t="s">
        <v>36333</v>
      </c>
      <c r="L9326" s="5"/>
      <c r="M9326" s="2">
        <f t="shared" si="145"/>
        <v>-396316.44999999698</v>
      </c>
      <c r="P9326"/>
    </row>
    <row r="9327" spans="1:16" hidden="1">
      <c r="A9327" t="s">
        <v>33051</v>
      </c>
      <c r="B9327" s="1">
        <v>42185</v>
      </c>
      <c r="C9327" t="s">
        <v>33066</v>
      </c>
      <c r="D9327">
        <v>2</v>
      </c>
      <c r="E9327" t="s">
        <v>33067</v>
      </c>
      <c r="F9327" t="s">
        <v>7054</v>
      </c>
      <c r="G9327" t="s">
        <v>52</v>
      </c>
      <c r="H9327" t="s">
        <v>2119</v>
      </c>
      <c r="J9327" s="5"/>
      <c r="K9327" s="2">
        <v>2200</v>
      </c>
      <c r="L9327" s="5" t="s">
        <v>36333</v>
      </c>
      <c r="M9327" s="2">
        <f t="shared" si="145"/>
        <v>-398516.44999999698</v>
      </c>
      <c r="P9327"/>
    </row>
    <row r="9328" spans="1:16" hidden="1">
      <c r="A9328" t="s">
        <v>33051</v>
      </c>
      <c r="B9328" s="1">
        <v>42185</v>
      </c>
      <c r="C9328" t="s">
        <v>33066</v>
      </c>
      <c r="D9328">
        <v>2</v>
      </c>
      <c r="E9328" t="s">
        <v>33067</v>
      </c>
      <c r="F9328" t="s">
        <v>7054</v>
      </c>
      <c r="G9328" t="s">
        <v>52</v>
      </c>
      <c r="H9328" t="s">
        <v>2119</v>
      </c>
      <c r="I9328" s="2">
        <v>2200</v>
      </c>
      <c r="J9328" s="5" t="s">
        <v>36333</v>
      </c>
      <c r="L9328" s="5"/>
      <c r="M9328" s="2">
        <f t="shared" si="145"/>
        <v>-396316.44999999698</v>
      </c>
      <c r="P9328"/>
    </row>
    <row r="9329" spans="1:16" hidden="1">
      <c r="A9329" t="s">
        <v>33069</v>
      </c>
      <c r="B9329" s="1">
        <v>42185</v>
      </c>
      <c r="C9329" t="s">
        <v>5232</v>
      </c>
      <c r="D9329">
        <v>2</v>
      </c>
      <c r="E9329" t="s">
        <v>33086</v>
      </c>
      <c r="F9329" t="s">
        <v>7054</v>
      </c>
      <c r="G9329" t="s">
        <v>52</v>
      </c>
      <c r="H9329" t="s">
        <v>5234</v>
      </c>
      <c r="I9329" s="2">
        <v>200.01</v>
      </c>
      <c r="J9329" s="5">
        <v>16</v>
      </c>
      <c r="L9329" s="5"/>
      <c r="M9329" s="2">
        <f t="shared" si="145"/>
        <v>-396116.43999999698</v>
      </c>
      <c r="P9329"/>
    </row>
    <row r="9330" spans="1:16" hidden="1">
      <c r="A9330" t="s">
        <v>33089</v>
      </c>
      <c r="B9330" s="1">
        <v>42185</v>
      </c>
      <c r="C9330" t="s">
        <v>33106</v>
      </c>
      <c r="D9330">
        <v>2</v>
      </c>
      <c r="E9330" t="s">
        <v>33107</v>
      </c>
      <c r="F9330" t="s">
        <v>7054</v>
      </c>
      <c r="G9330" t="s">
        <v>52</v>
      </c>
      <c r="H9330" t="s">
        <v>11725</v>
      </c>
      <c r="J9330" s="5"/>
      <c r="K9330" s="2">
        <v>470</v>
      </c>
      <c r="L9330" s="5" t="s">
        <v>36333</v>
      </c>
      <c r="M9330" s="2">
        <f t="shared" si="145"/>
        <v>-396586.43999999698</v>
      </c>
      <c r="P9330"/>
    </row>
    <row r="9331" spans="1:16" hidden="1">
      <c r="A9331" t="s">
        <v>33089</v>
      </c>
      <c r="B9331" s="1">
        <v>42185</v>
      </c>
      <c r="C9331" t="s">
        <v>33106</v>
      </c>
      <c r="D9331">
        <v>2</v>
      </c>
      <c r="E9331" t="s">
        <v>33107</v>
      </c>
      <c r="F9331" t="s">
        <v>7054</v>
      </c>
      <c r="G9331" t="s">
        <v>52</v>
      </c>
      <c r="H9331" t="s">
        <v>11725</v>
      </c>
      <c r="I9331" s="2">
        <v>470</v>
      </c>
      <c r="J9331" s="5" t="s">
        <v>36333</v>
      </c>
      <c r="L9331" s="5"/>
      <c r="M9331" s="2">
        <f t="shared" si="145"/>
        <v>-396116.43999999698</v>
      </c>
      <c r="P9331"/>
    </row>
    <row r="9332" spans="1:16" hidden="1">
      <c r="A9332" t="s">
        <v>33127</v>
      </c>
      <c r="B9332" s="1">
        <v>42185</v>
      </c>
      <c r="C9332" t="s">
        <v>6</v>
      </c>
      <c r="D9332">
        <v>1</v>
      </c>
      <c r="E9332" t="s">
        <v>33142</v>
      </c>
      <c r="F9332" t="s">
        <v>13565</v>
      </c>
      <c r="G9332" t="s">
        <v>52</v>
      </c>
      <c r="H9332" t="s">
        <v>22883</v>
      </c>
      <c r="I9332" s="2">
        <v>136500</v>
      </c>
      <c r="J9332" s="5" t="s">
        <v>36333</v>
      </c>
      <c r="L9332" s="5"/>
      <c r="M9332" s="2">
        <f t="shared" si="145"/>
        <v>-259616.43999999698</v>
      </c>
      <c r="P9332"/>
    </row>
    <row r="9333" spans="1:16" hidden="1">
      <c r="A9333" t="s">
        <v>33143</v>
      </c>
      <c r="B9333" s="1">
        <v>42185</v>
      </c>
      <c r="C9333" t="s">
        <v>6</v>
      </c>
      <c r="D9333">
        <v>1</v>
      </c>
      <c r="E9333" t="s">
        <v>33158</v>
      </c>
      <c r="F9333" t="s">
        <v>13565</v>
      </c>
      <c r="G9333" t="s">
        <v>52</v>
      </c>
      <c r="H9333" t="s">
        <v>12912</v>
      </c>
      <c r="I9333" s="2">
        <v>5250.69</v>
      </c>
      <c r="J9333" s="5" t="s">
        <v>36333</v>
      </c>
      <c r="L9333" s="5"/>
      <c r="M9333" s="2">
        <f t="shared" si="145"/>
        <v>-254365.74999999697</v>
      </c>
      <c r="P9333"/>
    </row>
    <row r="9334" spans="1:16" hidden="1">
      <c r="A9334" t="s">
        <v>33224</v>
      </c>
      <c r="B9334" s="1">
        <v>42185</v>
      </c>
      <c r="C9334" t="s">
        <v>30803</v>
      </c>
      <c r="D9334">
        <v>1</v>
      </c>
      <c r="E9334" t="s">
        <v>33242</v>
      </c>
      <c r="F9334" t="s">
        <v>13565</v>
      </c>
      <c r="G9334" t="s">
        <v>52</v>
      </c>
      <c r="H9334" t="s">
        <v>13701</v>
      </c>
      <c r="I9334" s="2">
        <v>178880</v>
      </c>
      <c r="J9334" s="5" t="s">
        <v>36333</v>
      </c>
      <c r="L9334" s="5"/>
      <c r="M9334" s="2">
        <f t="shared" si="145"/>
        <v>-75485.749999996973</v>
      </c>
      <c r="O9334" s="3">
        <f>+N9335-O9335</f>
        <v>-0.72999999989406206</v>
      </c>
      <c r="P9334"/>
    </row>
    <row r="9335" spans="1:16" hidden="1">
      <c r="A9335" t="s">
        <v>33244</v>
      </c>
      <c r="B9335" s="1">
        <v>42185</v>
      </c>
      <c r="C9335" t="s">
        <v>10662</v>
      </c>
      <c r="D9335">
        <v>1</v>
      </c>
      <c r="E9335" t="s">
        <v>33259</v>
      </c>
      <c r="F9335" t="s">
        <v>13565</v>
      </c>
      <c r="G9335" t="s">
        <v>52</v>
      </c>
      <c r="H9335" t="s">
        <v>13107</v>
      </c>
      <c r="I9335" s="2">
        <v>15090</v>
      </c>
      <c r="J9335" s="5" t="s">
        <v>36333</v>
      </c>
      <c r="L9335" s="5"/>
      <c r="M9335" s="2">
        <f t="shared" si="145"/>
        <v>-60395.749999996973</v>
      </c>
      <c r="N9335" s="3">
        <f>+M9129-M9335</f>
        <v>63565.880000000121</v>
      </c>
      <c r="O9335" s="3">
        <f>+K9186+K9187+K9188+K9189+K9190+K9191+K9192+K9193+K9194+K9195+K9196+K9197+K9198+K9199+K9200+K9201+K9202+K9203+K9204+K9205+K9206+K9207+K9208+K9209+K9210+K9211+K9212+K9213+K9214+K9253+K9252+K9251+K9244+K9243+K9242+K9221-I9233-I9234-I9235-I9236-I9237-I9238-I9240</f>
        <v>63566.610000000015</v>
      </c>
      <c r="P9335"/>
    </row>
    <row r="9336" spans="1:16" hidden="1">
      <c r="A9336" s="35" t="s">
        <v>25</v>
      </c>
      <c r="B9336" s="36">
        <v>42186</v>
      </c>
      <c r="C9336" s="35" t="s">
        <v>6</v>
      </c>
      <c r="D9336" s="35">
        <v>1</v>
      </c>
      <c r="E9336" s="35" t="s">
        <v>28</v>
      </c>
      <c r="F9336" s="35" t="s">
        <v>29</v>
      </c>
      <c r="G9336" s="35" t="s">
        <v>20</v>
      </c>
      <c r="H9336" s="35" t="s">
        <v>30</v>
      </c>
      <c r="I9336" s="11">
        <v>59.88</v>
      </c>
      <c r="J9336" s="12"/>
      <c r="K9336" s="11"/>
      <c r="L9336" s="12"/>
      <c r="M9336" s="11">
        <f t="shared" si="145"/>
        <v>-60335.869999996976</v>
      </c>
      <c r="P9336"/>
    </row>
    <row r="9337" spans="1:16" hidden="1">
      <c r="A9337" s="13" t="s">
        <v>59</v>
      </c>
      <c r="B9337" s="14">
        <v>42186</v>
      </c>
      <c r="C9337" s="13" t="s">
        <v>6</v>
      </c>
      <c r="D9337" s="13">
        <v>1</v>
      </c>
      <c r="E9337" s="13" t="s">
        <v>60</v>
      </c>
      <c r="F9337" s="13" t="s">
        <v>29</v>
      </c>
      <c r="G9337" s="13" t="s">
        <v>20</v>
      </c>
      <c r="H9337" s="13" t="s">
        <v>61</v>
      </c>
      <c r="I9337" s="15">
        <v>2277.9</v>
      </c>
      <c r="J9337" s="16"/>
      <c r="K9337" s="15"/>
      <c r="L9337" s="16"/>
      <c r="M9337" s="15">
        <f t="shared" si="145"/>
        <v>-58057.969999996974</v>
      </c>
      <c r="P9337"/>
    </row>
    <row r="9338" spans="1:16" hidden="1">
      <c r="A9338" t="s">
        <v>69</v>
      </c>
      <c r="B9338" s="1">
        <v>42186</v>
      </c>
      <c r="C9338" t="s">
        <v>6</v>
      </c>
      <c r="D9338">
        <v>1</v>
      </c>
      <c r="E9338" t="s">
        <v>70</v>
      </c>
      <c r="F9338" t="s">
        <v>29</v>
      </c>
      <c r="G9338" t="s">
        <v>20</v>
      </c>
      <c r="H9338" t="s">
        <v>71</v>
      </c>
      <c r="I9338" s="2">
        <v>852.76</v>
      </c>
      <c r="J9338" s="5"/>
      <c r="L9338" s="5"/>
      <c r="M9338" s="2">
        <f t="shared" si="145"/>
        <v>-57205.209999996972</v>
      </c>
      <c r="P9338"/>
    </row>
    <row r="9339" spans="1:16" hidden="1">
      <c r="A9339" t="s">
        <v>83</v>
      </c>
      <c r="B9339" s="1">
        <v>42186</v>
      </c>
      <c r="C9339" t="s">
        <v>6</v>
      </c>
      <c r="D9339">
        <v>1</v>
      </c>
      <c r="E9339" t="s">
        <v>84</v>
      </c>
      <c r="F9339" t="s">
        <v>8</v>
      </c>
      <c r="G9339" t="s">
        <v>20</v>
      </c>
      <c r="H9339" t="s">
        <v>85</v>
      </c>
      <c r="I9339" s="2">
        <v>590</v>
      </c>
      <c r="J9339" s="5"/>
      <c r="L9339" s="5"/>
      <c r="M9339" s="2">
        <f t="shared" si="145"/>
        <v>-56615.209999996972</v>
      </c>
      <c r="P9339"/>
    </row>
    <row r="9340" spans="1:16" hidden="1">
      <c r="A9340" t="s">
        <v>87</v>
      </c>
      <c r="B9340" s="1">
        <v>42186</v>
      </c>
      <c r="C9340" t="s">
        <v>6</v>
      </c>
      <c r="D9340">
        <v>1</v>
      </c>
      <c r="E9340" t="s">
        <v>88</v>
      </c>
      <c r="F9340" t="s">
        <v>29</v>
      </c>
      <c r="G9340" t="s">
        <v>20</v>
      </c>
      <c r="H9340" t="s">
        <v>89</v>
      </c>
      <c r="I9340" s="2">
        <v>1203.31</v>
      </c>
      <c r="J9340" s="5"/>
      <c r="L9340" s="5"/>
      <c r="M9340" s="2">
        <f t="shared" si="145"/>
        <v>-55411.899999996975</v>
      </c>
      <c r="P9340"/>
    </row>
    <row r="9341" spans="1:16" hidden="1">
      <c r="A9341" t="s">
        <v>93</v>
      </c>
      <c r="B9341" s="1">
        <v>42186</v>
      </c>
      <c r="C9341" t="s">
        <v>6</v>
      </c>
      <c r="D9341">
        <v>1</v>
      </c>
      <c r="E9341" t="s">
        <v>94</v>
      </c>
      <c r="F9341" t="s">
        <v>29</v>
      </c>
      <c r="G9341" t="s">
        <v>20</v>
      </c>
      <c r="H9341" t="s">
        <v>95</v>
      </c>
      <c r="I9341" s="2">
        <v>519.19000000000005</v>
      </c>
      <c r="J9341" s="5"/>
      <c r="L9341" s="5"/>
      <c r="M9341" s="2">
        <f t="shared" si="145"/>
        <v>-54892.709999996972</v>
      </c>
      <c r="P9341"/>
    </row>
    <row r="9342" spans="1:16" hidden="1">
      <c r="A9342" t="s">
        <v>101</v>
      </c>
      <c r="B9342" s="1">
        <v>42186</v>
      </c>
      <c r="C9342" t="s">
        <v>6</v>
      </c>
      <c r="D9342">
        <v>1</v>
      </c>
      <c r="E9342" t="s">
        <v>102</v>
      </c>
      <c r="F9342" t="s">
        <v>29</v>
      </c>
      <c r="G9342" t="s">
        <v>20</v>
      </c>
      <c r="H9342" t="s">
        <v>103</v>
      </c>
      <c r="I9342" s="2">
        <v>402.26</v>
      </c>
      <c r="J9342" s="5"/>
      <c r="L9342" s="5"/>
      <c r="M9342" s="2">
        <f t="shared" si="145"/>
        <v>-54490.44999999697</v>
      </c>
      <c r="P9342"/>
    </row>
    <row r="9343" spans="1:16" hidden="1">
      <c r="A9343" t="s">
        <v>104</v>
      </c>
      <c r="B9343" s="1">
        <v>42186</v>
      </c>
      <c r="C9343" t="s">
        <v>11</v>
      </c>
      <c r="D9343">
        <v>1</v>
      </c>
      <c r="E9343" t="s">
        <v>107</v>
      </c>
      <c r="F9343" t="s">
        <v>16</v>
      </c>
      <c r="G9343" t="s">
        <v>20</v>
      </c>
      <c r="H9343" t="s">
        <v>108</v>
      </c>
      <c r="J9343" s="5"/>
      <c r="K9343" s="2">
        <v>35914.43</v>
      </c>
      <c r="L9343" s="5"/>
      <c r="M9343" s="2">
        <f t="shared" si="145"/>
        <v>-90404.879999996978</v>
      </c>
      <c r="P9343"/>
    </row>
    <row r="9344" spans="1:16" hidden="1">
      <c r="A9344" t="s">
        <v>113</v>
      </c>
      <c r="B9344" s="1">
        <v>42186</v>
      </c>
      <c r="C9344" t="s">
        <v>6</v>
      </c>
      <c r="D9344">
        <v>1</v>
      </c>
      <c r="E9344" t="s">
        <v>114</v>
      </c>
      <c r="F9344" t="s">
        <v>8</v>
      </c>
      <c r="G9344" t="s">
        <v>20</v>
      </c>
      <c r="H9344" t="s">
        <v>115</v>
      </c>
      <c r="I9344" s="2">
        <v>4241.2</v>
      </c>
      <c r="J9344" s="5"/>
      <c r="L9344" s="5"/>
      <c r="M9344" s="2">
        <f t="shared" si="145"/>
        <v>-86163.679999996981</v>
      </c>
      <c r="P9344"/>
    </row>
    <row r="9345" spans="1:16" hidden="1">
      <c r="A9345" t="s">
        <v>116</v>
      </c>
      <c r="B9345" s="1">
        <v>42186</v>
      </c>
      <c r="C9345" t="s">
        <v>11</v>
      </c>
      <c r="D9345">
        <v>1</v>
      </c>
      <c r="E9345" t="s">
        <v>117</v>
      </c>
      <c r="F9345" t="s">
        <v>16</v>
      </c>
      <c r="G9345" t="s">
        <v>20</v>
      </c>
      <c r="H9345" t="s">
        <v>118</v>
      </c>
      <c r="J9345" s="5"/>
      <c r="K9345" s="2">
        <v>9077.52</v>
      </c>
      <c r="L9345" s="5"/>
      <c r="M9345" s="2">
        <f t="shared" si="145"/>
        <v>-95241.199999996985</v>
      </c>
      <c r="P9345"/>
    </row>
    <row r="9346" spans="1:16" hidden="1">
      <c r="A9346" t="s">
        <v>121</v>
      </c>
      <c r="B9346" s="1">
        <v>42186</v>
      </c>
      <c r="C9346" t="s">
        <v>6</v>
      </c>
      <c r="D9346">
        <v>1</v>
      </c>
      <c r="E9346" t="s">
        <v>122</v>
      </c>
      <c r="F9346" t="s">
        <v>8</v>
      </c>
      <c r="G9346" t="s">
        <v>20</v>
      </c>
      <c r="H9346" t="s">
        <v>123</v>
      </c>
      <c r="I9346" s="2">
        <v>1025</v>
      </c>
      <c r="J9346" s="5"/>
      <c r="L9346" s="5"/>
      <c r="M9346" s="2">
        <f t="shared" si="145"/>
        <v>-94216.199999996985</v>
      </c>
      <c r="P9346"/>
    </row>
    <row r="9347" spans="1:16" hidden="1">
      <c r="A9347" t="s">
        <v>126</v>
      </c>
      <c r="B9347" s="1">
        <v>42186</v>
      </c>
      <c r="C9347" t="s">
        <v>6</v>
      </c>
      <c r="D9347">
        <v>1</v>
      </c>
      <c r="E9347" t="s">
        <v>127</v>
      </c>
      <c r="F9347" t="s">
        <v>29</v>
      </c>
      <c r="G9347" t="s">
        <v>20</v>
      </c>
      <c r="H9347" t="s">
        <v>128</v>
      </c>
      <c r="I9347" s="2">
        <v>763.24</v>
      </c>
      <c r="J9347" s="5"/>
      <c r="L9347" s="5"/>
      <c r="M9347" s="2">
        <f t="shared" si="145"/>
        <v>-93452.95999999698</v>
      </c>
      <c r="P9347"/>
    </row>
    <row r="9348" spans="1:16" hidden="1">
      <c r="A9348" t="s">
        <v>132</v>
      </c>
      <c r="B9348" s="1">
        <v>42186</v>
      </c>
      <c r="C9348" t="s">
        <v>6</v>
      </c>
      <c r="D9348">
        <v>1</v>
      </c>
      <c r="E9348" t="s">
        <v>133</v>
      </c>
      <c r="F9348" t="s">
        <v>8</v>
      </c>
      <c r="G9348" t="s">
        <v>20</v>
      </c>
      <c r="H9348" t="s">
        <v>134</v>
      </c>
      <c r="I9348" s="2">
        <v>1840</v>
      </c>
      <c r="J9348" s="5">
        <v>1</v>
      </c>
      <c r="L9348" s="5"/>
      <c r="M9348" s="2">
        <f t="shared" si="145"/>
        <v>-91612.95999999698</v>
      </c>
      <c r="P9348"/>
    </row>
    <row r="9349" spans="1:16" hidden="1">
      <c r="A9349" t="s">
        <v>142</v>
      </c>
      <c r="B9349" s="1">
        <v>42186</v>
      </c>
      <c r="C9349" t="s">
        <v>6</v>
      </c>
      <c r="D9349">
        <v>1</v>
      </c>
      <c r="E9349" t="s">
        <v>143</v>
      </c>
      <c r="F9349" t="s">
        <v>8</v>
      </c>
      <c r="G9349" t="s">
        <v>20</v>
      </c>
      <c r="H9349" t="s">
        <v>144</v>
      </c>
      <c r="I9349" s="2">
        <v>3230</v>
      </c>
      <c r="J9349" s="5"/>
      <c r="L9349" s="5"/>
      <c r="M9349" s="2">
        <f t="shared" si="145"/>
        <v>-88382.95999999698</v>
      </c>
      <c r="P9349"/>
    </row>
    <row r="9350" spans="1:16" hidden="1">
      <c r="A9350" t="s">
        <v>145</v>
      </c>
      <c r="B9350" s="1">
        <v>42186</v>
      </c>
      <c r="C9350" t="s">
        <v>6</v>
      </c>
      <c r="D9350">
        <v>1</v>
      </c>
      <c r="E9350" t="s">
        <v>150</v>
      </c>
      <c r="F9350" t="s">
        <v>29</v>
      </c>
      <c r="G9350" t="s">
        <v>20</v>
      </c>
      <c r="H9350" t="s">
        <v>144</v>
      </c>
      <c r="I9350" s="2">
        <v>1400</v>
      </c>
      <c r="J9350" s="5"/>
      <c r="L9350" s="5"/>
      <c r="M9350" s="2">
        <f t="shared" si="145"/>
        <v>-86982.95999999698</v>
      </c>
      <c r="P9350"/>
    </row>
    <row r="9351" spans="1:16" hidden="1">
      <c r="A9351" t="s">
        <v>160</v>
      </c>
      <c r="B9351" s="1">
        <v>42186</v>
      </c>
      <c r="C9351" t="s">
        <v>6</v>
      </c>
      <c r="D9351">
        <v>1</v>
      </c>
      <c r="E9351" t="s">
        <v>161</v>
      </c>
      <c r="F9351" t="s">
        <v>8</v>
      </c>
      <c r="G9351" t="s">
        <v>20</v>
      </c>
      <c r="H9351" t="s">
        <v>162</v>
      </c>
      <c r="I9351" s="2">
        <v>1840</v>
      </c>
      <c r="J9351" s="5">
        <v>3</v>
      </c>
      <c r="L9351" s="5"/>
      <c r="M9351" s="2">
        <f t="shared" si="145"/>
        <v>-85142.95999999698</v>
      </c>
      <c r="P9351"/>
    </row>
    <row r="9352" spans="1:16" hidden="1">
      <c r="A9352" t="s">
        <v>174</v>
      </c>
      <c r="B9352" s="1">
        <v>42186</v>
      </c>
      <c r="C9352" t="s">
        <v>6</v>
      </c>
      <c r="D9352">
        <v>1</v>
      </c>
      <c r="E9352" t="s">
        <v>176</v>
      </c>
      <c r="F9352" t="s">
        <v>8</v>
      </c>
      <c r="G9352" t="s">
        <v>20</v>
      </c>
      <c r="H9352" t="s">
        <v>177</v>
      </c>
      <c r="I9352" s="2">
        <v>4100</v>
      </c>
      <c r="J9352" s="5"/>
      <c r="L9352" s="5"/>
      <c r="M9352" s="2">
        <f t="shared" si="145"/>
        <v>-81042.95999999698</v>
      </c>
      <c r="P9352"/>
    </row>
    <row r="9353" spans="1:16" hidden="1">
      <c r="A9353" t="s">
        <v>183</v>
      </c>
      <c r="B9353" s="1">
        <v>42186</v>
      </c>
      <c r="C9353" t="s">
        <v>18</v>
      </c>
      <c r="D9353">
        <v>1</v>
      </c>
      <c r="E9353" t="s">
        <v>186</v>
      </c>
      <c r="F9353" t="s">
        <v>13</v>
      </c>
      <c r="G9353" t="s">
        <v>20</v>
      </c>
      <c r="H9353" t="s">
        <v>18</v>
      </c>
      <c r="J9353" s="5"/>
      <c r="K9353" s="2">
        <v>12160.54</v>
      </c>
      <c r="L9353" s="5">
        <v>3</v>
      </c>
      <c r="M9353" s="2">
        <f t="shared" ref="M9353:M9416" si="146">+M9352+I9353-K9353</f>
        <v>-93203.499999996973</v>
      </c>
      <c r="P9353"/>
    </row>
    <row r="9354" spans="1:16" hidden="1">
      <c r="A9354" t="s">
        <v>193</v>
      </c>
      <c r="B9354" s="1">
        <v>42186</v>
      </c>
      <c r="C9354" t="s">
        <v>195</v>
      </c>
      <c r="D9354">
        <v>1</v>
      </c>
      <c r="E9354" t="s">
        <v>196</v>
      </c>
      <c r="F9354" t="s">
        <v>13</v>
      </c>
      <c r="G9354" t="s">
        <v>20</v>
      </c>
      <c r="H9354" t="s">
        <v>195</v>
      </c>
      <c r="J9354" s="5"/>
      <c r="K9354" s="2">
        <v>10570</v>
      </c>
      <c r="L9354" s="5">
        <v>1</v>
      </c>
      <c r="M9354" s="2">
        <f t="shared" si="146"/>
        <v>-103773.49999999697</v>
      </c>
      <c r="P9354"/>
    </row>
    <row r="9355" spans="1:16" hidden="1">
      <c r="A9355" t="s">
        <v>198</v>
      </c>
      <c r="B9355" s="1">
        <v>42186</v>
      </c>
      <c r="C9355" t="s">
        <v>200</v>
      </c>
      <c r="D9355">
        <v>1</v>
      </c>
      <c r="E9355" t="s">
        <v>201</v>
      </c>
      <c r="F9355" t="s">
        <v>16</v>
      </c>
      <c r="G9355" t="s">
        <v>20</v>
      </c>
      <c r="H9355" t="s">
        <v>202</v>
      </c>
      <c r="J9355" s="5"/>
      <c r="K9355" s="2">
        <v>9479.07</v>
      </c>
      <c r="L9355" s="5"/>
      <c r="M9355" s="2">
        <f t="shared" si="146"/>
        <v>-113252.56999999698</v>
      </c>
      <c r="P9355"/>
    </row>
    <row r="9356" spans="1:16" hidden="1">
      <c r="A9356" t="s">
        <v>203</v>
      </c>
      <c r="B9356" s="1">
        <v>42186</v>
      </c>
      <c r="C9356" t="s">
        <v>6</v>
      </c>
      <c r="D9356">
        <v>1</v>
      </c>
      <c r="E9356" t="s">
        <v>205</v>
      </c>
      <c r="F9356" t="s">
        <v>8</v>
      </c>
      <c r="G9356" t="s">
        <v>4</v>
      </c>
      <c r="H9356" t="s">
        <v>206</v>
      </c>
      <c r="I9356" s="2">
        <v>1025</v>
      </c>
      <c r="J9356" s="5"/>
      <c r="L9356" s="5"/>
      <c r="M9356" s="2">
        <f t="shared" si="146"/>
        <v>-112227.56999999698</v>
      </c>
      <c r="P9356"/>
    </row>
    <row r="9357" spans="1:16" hidden="1">
      <c r="A9357" t="s">
        <v>216</v>
      </c>
      <c r="B9357" s="1">
        <v>42186</v>
      </c>
      <c r="C9357" t="s">
        <v>6</v>
      </c>
      <c r="D9357">
        <v>1</v>
      </c>
      <c r="E9357" t="s">
        <v>218</v>
      </c>
      <c r="F9357" t="s">
        <v>8</v>
      </c>
      <c r="G9357" t="s">
        <v>4</v>
      </c>
      <c r="H9357" t="s">
        <v>219</v>
      </c>
      <c r="I9357" s="2">
        <v>1025</v>
      </c>
      <c r="J9357" s="5"/>
      <c r="L9357" s="5"/>
      <c r="M9357" s="2">
        <f t="shared" si="146"/>
        <v>-111202.56999999698</v>
      </c>
      <c r="P9357"/>
    </row>
    <row r="9358" spans="1:16" hidden="1">
      <c r="A9358" t="s">
        <v>224</v>
      </c>
      <c r="B9358" s="1">
        <v>42186</v>
      </c>
      <c r="C9358" t="s">
        <v>43</v>
      </c>
      <c r="D9358">
        <v>1</v>
      </c>
      <c r="E9358" t="s">
        <v>227</v>
      </c>
      <c r="F9358" t="s">
        <v>228</v>
      </c>
      <c r="G9358" t="s">
        <v>4</v>
      </c>
      <c r="H9358" t="s">
        <v>229</v>
      </c>
      <c r="J9358" s="5"/>
      <c r="K9358" s="2">
        <v>1025</v>
      </c>
      <c r="L9358" s="5"/>
      <c r="M9358" s="2">
        <f t="shared" si="146"/>
        <v>-112227.56999999698</v>
      </c>
      <c r="P9358"/>
    </row>
    <row r="9359" spans="1:16" hidden="1">
      <c r="A9359" t="s">
        <v>232</v>
      </c>
      <c r="B9359" s="1">
        <v>42186</v>
      </c>
      <c r="C9359" t="s">
        <v>6</v>
      </c>
      <c r="D9359">
        <v>1</v>
      </c>
      <c r="E9359" t="s">
        <v>236</v>
      </c>
      <c r="F9359" t="s">
        <v>8</v>
      </c>
      <c r="G9359" t="s">
        <v>4</v>
      </c>
      <c r="H9359" t="s">
        <v>237</v>
      </c>
      <c r="I9359" s="2">
        <v>3940</v>
      </c>
      <c r="J9359" s="5"/>
      <c r="L9359" s="5"/>
      <c r="M9359" s="2">
        <f t="shared" si="146"/>
        <v>-108287.56999999698</v>
      </c>
      <c r="P9359"/>
    </row>
    <row r="9360" spans="1:16" hidden="1">
      <c r="A9360" t="s">
        <v>244</v>
      </c>
      <c r="B9360" s="1">
        <v>42186</v>
      </c>
      <c r="C9360" t="s">
        <v>6</v>
      </c>
      <c r="D9360">
        <v>1</v>
      </c>
      <c r="E9360" t="s">
        <v>249</v>
      </c>
      <c r="F9360" t="s">
        <v>8</v>
      </c>
      <c r="G9360" t="s">
        <v>4</v>
      </c>
      <c r="H9360" t="s">
        <v>250</v>
      </c>
      <c r="I9360" s="2">
        <v>1840</v>
      </c>
      <c r="J9360" s="5">
        <v>2</v>
      </c>
      <c r="L9360" s="5"/>
      <c r="M9360" s="2">
        <f t="shared" si="146"/>
        <v>-106447.56999999698</v>
      </c>
      <c r="P9360"/>
    </row>
    <row r="9361" spans="1:16" hidden="1">
      <c r="A9361" t="s">
        <v>254</v>
      </c>
      <c r="B9361" s="1">
        <v>42186</v>
      </c>
      <c r="C9361" t="s">
        <v>6</v>
      </c>
      <c r="D9361">
        <v>1</v>
      </c>
      <c r="E9361" t="s">
        <v>257</v>
      </c>
      <c r="F9361" t="s">
        <v>29</v>
      </c>
      <c r="G9361" t="s">
        <v>4</v>
      </c>
      <c r="H9361" t="s">
        <v>258</v>
      </c>
      <c r="I9361" s="2">
        <v>1905</v>
      </c>
      <c r="J9361" s="5"/>
      <c r="L9361" s="5"/>
      <c r="M9361" s="2">
        <f t="shared" si="146"/>
        <v>-104542.56999999698</v>
      </c>
      <c r="P9361"/>
    </row>
    <row r="9362" spans="1:16" hidden="1">
      <c r="A9362" t="s">
        <v>264</v>
      </c>
      <c r="B9362" s="1">
        <v>42186</v>
      </c>
      <c r="C9362" t="s">
        <v>6</v>
      </c>
      <c r="D9362">
        <v>1</v>
      </c>
      <c r="E9362" t="s">
        <v>266</v>
      </c>
      <c r="F9362" t="s">
        <v>8</v>
      </c>
      <c r="G9362" t="s">
        <v>4</v>
      </c>
      <c r="H9362" t="s">
        <v>267</v>
      </c>
      <c r="I9362" s="2">
        <v>1025</v>
      </c>
      <c r="J9362" s="5"/>
      <c r="L9362" s="5"/>
      <c r="M9362" s="2">
        <f t="shared" si="146"/>
        <v>-103517.56999999698</v>
      </c>
      <c r="P9362"/>
    </row>
    <row r="9363" spans="1:16" hidden="1">
      <c r="A9363" t="s">
        <v>271</v>
      </c>
      <c r="B9363" s="1">
        <v>42186</v>
      </c>
      <c r="C9363" t="s">
        <v>6</v>
      </c>
      <c r="D9363">
        <v>1</v>
      </c>
      <c r="E9363" t="s">
        <v>274</v>
      </c>
      <c r="F9363" t="s">
        <v>8</v>
      </c>
      <c r="G9363" t="s">
        <v>4</v>
      </c>
      <c r="H9363" t="s">
        <v>275</v>
      </c>
      <c r="I9363" s="2">
        <v>3030</v>
      </c>
      <c r="J9363" s="5"/>
      <c r="L9363" s="5"/>
      <c r="M9363" s="2">
        <f t="shared" si="146"/>
        <v>-100487.56999999698</v>
      </c>
      <c r="P9363"/>
    </row>
    <row r="9364" spans="1:16" hidden="1">
      <c r="A9364" t="s">
        <v>283</v>
      </c>
      <c r="B9364" s="1">
        <v>42186</v>
      </c>
      <c r="C9364" t="s">
        <v>6</v>
      </c>
      <c r="D9364">
        <v>1</v>
      </c>
      <c r="E9364" t="s">
        <v>286</v>
      </c>
      <c r="F9364" t="s">
        <v>8</v>
      </c>
      <c r="G9364" t="s">
        <v>4</v>
      </c>
      <c r="H9364" t="s">
        <v>287</v>
      </c>
      <c r="I9364" s="2">
        <v>1025</v>
      </c>
      <c r="J9364" s="5"/>
      <c r="L9364" s="5"/>
      <c r="M9364" s="2">
        <f t="shared" si="146"/>
        <v>-99462.56999999698</v>
      </c>
      <c r="P9364"/>
    </row>
    <row r="9365" spans="1:16" hidden="1">
      <c r="A9365" t="s">
        <v>292</v>
      </c>
      <c r="B9365" s="1">
        <v>42186</v>
      </c>
      <c r="C9365" t="s">
        <v>6</v>
      </c>
      <c r="D9365">
        <v>1</v>
      </c>
      <c r="E9365" t="s">
        <v>295</v>
      </c>
      <c r="F9365" t="s">
        <v>8</v>
      </c>
      <c r="G9365" t="s">
        <v>4</v>
      </c>
      <c r="H9365" t="s">
        <v>296</v>
      </c>
      <c r="I9365" s="2">
        <v>4100</v>
      </c>
      <c r="J9365" s="5"/>
      <c r="L9365" s="5"/>
      <c r="M9365" s="2">
        <f t="shared" si="146"/>
        <v>-95362.56999999698</v>
      </c>
      <c r="P9365"/>
    </row>
    <row r="9366" spans="1:16" hidden="1">
      <c r="A9366" t="s">
        <v>304</v>
      </c>
      <c r="B9366" s="1">
        <v>42186</v>
      </c>
      <c r="C9366" t="s">
        <v>6</v>
      </c>
      <c r="D9366">
        <v>1</v>
      </c>
      <c r="E9366" t="s">
        <v>306</v>
      </c>
      <c r="F9366" t="s">
        <v>8</v>
      </c>
      <c r="G9366" t="s">
        <v>4</v>
      </c>
      <c r="H9366" t="s">
        <v>307</v>
      </c>
      <c r="I9366" s="2">
        <v>3390</v>
      </c>
      <c r="J9366" s="5"/>
      <c r="L9366" s="5"/>
      <c r="M9366" s="2">
        <f t="shared" si="146"/>
        <v>-91972.56999999698</v>
      </c>
      <c r="P9366"/>
    </row>
    <row r="9367" spans="1:16" hidden="1">
      <c r="A9367" t="s">
        <v>314</v>
      </c>
      <c r="B9367" s="1">
        <v>42186</v>
      </c>
      <c r="C9367" t="s">
        <v>6</v>
      </c>
      <c r="D9367">
        <v>1</v>
      </c>
      <c r="E9367" t="s">
        <v>316</v>
      </c>
      <c r="F9367" t="s">
        <v>8</v>
      </c>
      <c r="G9367" t="s">
        <v>4</v>
      </c>
      <c r="H9367" t="s">
        <v>317</v>
      </c>
      <c r="I9367" s="2">
        <v>3030</v>
      </c>
      <c r="J9367" s="5"/>
      <c r="L9367" s="5"/>
      <c r="M9367" s="2">
        <f t="shared" si="146"/>
        <v>-88942.56999999698</v>
      </c>
      <c r="P9367"/>
    </row>
    <row r="9368" spans="1:16" hidden="1">
      <c r="A9368" t="s">
        <v>321</v>
      </c>
      <c r="B9368" s="1">
        <v>42186</v>
      </c>
      <c r="C9368" t="s">
        <v>43</v>
      </c>
      <c r="D9368">
        <v>1</v>
      </c>
      <c r="E9368" t="s">
        <v>322</v>
      </c>
      <c r="F9368" t="s">
        <v>16</v>
      </c>
      <c r="G9368" t="s">
        <v>4</v>
      </c>
      <c r="H9368" t="s">
        <v>323</v>
      </c>
      <c r="J9368" s="5"/>
      <c r="K9368" s="2">
        <v>3030</v>
      </c>
      <c r="L9368" s="5"/>
      <c r="M9368" s="2">
        <f t="shared" si="146"/>
        <v>-91972.56999999698</v>
      </c>
      <c r="P9368"/>
    </row>
    <row r="9369" spans="1:16" hidden="1">
      <c r="A9369" t="s">
        <v>328</v>
      </c>
      <c r="B9369" s="1">
        <v>42186</v>
      </c>
      <c r="C9369" t="s">
        <v>6</v>
      </c>
      <c r="D9369">
        <v>1</v>
      </c>
      <c r="E9369" t="s">
        <v>329</v>
      </c>
      <c r="F9369" t="s">
        <v>8</v>
      </c>
      <c r="G9369" t="s">
        <v>4</v>
      </c>
      <c r="H9369" t="s">
        <v>330</v>
      </c>
      <c r="I9369" s="2">
        <v>3030</v>
      </c>
      <c r="J9369" s="5"/>
      <c r="L9369" s="5"/>
      <c r="M9369" s="2">
        <f t="shared" si="146"/>
        <v>-88942.56999999698</v>
      </c>
      <c r="P9369"/>
    </row>
    <row r="9370" spans="1:16" hidden="1">
      <c r="A9370" t="s">
        <v>341</v>
      </c>
      <c r="B9370" s="1">
        <v>42186</v>
      </c>
      <c r="C9370" t="s">
        <v>200</v>
      </c>
      <c r="D9370">
        <v>1</v>
      </c>
      <c r="E9370" t="s">
        <v>344</v>
      </c>
      <c r="F9370" t="s">
        <v>16</v>
      </c>
      <c r="G9370" t="s">
        <v>4</v>
      </c>
      <c r="H9370" t="s">
        <v>200</v>
      </c>
      <c r="J9370" s="5"/>
      <c r="K9370" s="2">
        <v>1840</v>
      </c>
      <c r="L9370" s="5">
        <v>2</v>
      </c>
      <c r="M9370" s="2">
        <f t="shared" si="146"/>
        <v>-90782.56999999698</v>
      </c>
      <c r="P9370"/>
    </row>
    <row r="9371" spans="1:16" hidden="1">
      <c r="A9371" t="s">
        <v>350</v>
      </c>
      <c r="B9371" s="1">
        <v>42186</v>
      </c>
      <c r="C9371" t="s">
        <v>195</v>
      </c>
      <c r="D9371">
        <v>1</v>
      </c>
      <c r="E9371" t="s">
        <v>351</v>
      </c>
      <c r="F9371" t="s">
        <v>13</v>
      </c>
      <c r="G9371" t="s">
        <v>4</v>
      </c>
      <c r="H9371" t="s">
        <v>195</v>
      </c>
      <c r="J9371" s="5"/>
      <c r="K9371" s="2">
        <v>11355</v>
      </c>
      <c r="L9371" s="5"/>
      <c r="M9371" s="2">
        <f t="shared" si="146"/>
        <v>-102137.56999999698</v>
      </c>
      <c r="P9371"/>
    </row>
    <row r="9372" spans="1:16" hidden="1">
      <c r="A9372" t="s">
        <v>362</v>
      </c>
      <c r="B9372" s="1">
        <v>42186</v>
      </c>
      <c r="C9372" t="s">
        <v>18</v>
      </c>
      <c r="D9372">
        <v>1</v>
      </c>
      <c r="E9372" t="s">
        <v>363</v>
      </c>
      <c r="F9372" t="s">
        <v>13</v>
      </c>
      <c r="G9372" t="s">
        <v>4</v>
      </c>
      <c r="H9372" t="s">
        <v>18</v>
      </c>
      <c r="J9372" s="5"/>
      <c r="K9372" s="2">
        <v>17298</v>
      </c>
      <c r="L9372" s="5"/>
      <c r="M9372" s="2">
        <f t="shared" si="146"/>
        <v>-119435.56999999698</v>
      </c>
      <c r="P9372"/>
    </row>
    <row r="9373" spans="1:16" hidden="1">
      <c r="A9373" s="97" t="s">
        <v>371</v>
      </c>
      <c r="B9373" s="98">
        <v>42186</v>
      </c>
      <c r="C9373" s="97" t="s">
        <v>372</v>
      </c>
      <c r="D9373" s="97">
        <v>2</v>
      </c>
      <c r="E9373" s="97" t="s">
        <v>373</v>
      </c>
      <c r="F9373" s="97" t="s">
        <v>211</v>
      </c>
      <c r="G9373" s="97" t="s">
        <v>212</v>
      </c>
      <c r="H9373" s="97" t="s">
        <v>374</v>
      </c>
      <c r="I9373" s="99"/>
      <c r="J9373" s="100"/>
      <c r="K9373" s="99">
        <v>1840</v>
      </c>
      <c r="L9373" s="5"/>
      <c r="M9373" s="2">
        <f t="shared" si="146"/>
        <v>-121275.56999999698</v>
      </c>
      <c r="N9373" s="25" t="s">
        <v>36420</v>
      </c>
      <c r="P9373" s="34" t="s">
        <v>36372</v>
      </c>
    </row>
    <row r="9374" spans="1:16" hidden="1">
      <c r="A9374" t="s">
        <v>13557</v>
      </c>
      <c r="B9374" s="1">
        <v>42186</v>
      </c>
      <c r="C9374" t="s">
        <v>13563</v>
      </c>
      <c r="D9374">
        <v>1</v>
      </c>
      <c r="E9374" t="s">
        <v>13564</v>
      </c>
      <c r="F9374" t="s">
        <v>13565</v>
      </c>
      <c r="G9374" t="s">
        <v>20</v>
      </c>
      <c r="H9374" t="s">
        <v>13566</v>
      </c>
      <c r="I9374" s="2">
        <v>35914.43</v>
      </c>
      <c r="J9374" s="5"/>
      <c r="L9374" s="5"/>
      <c r="M9374" s="2">
        <f t="shared" si="146"/>
        <v>-85361.139999996987</v>
      </c>
      <c r="P9374"/>
    </row>
    <row r="9375" spans="1:16" hidden="1">
      <c r="A9375" t="s">
        <v>13582</v>
      </c>
      <c r="B9375" s="1">
        <v>42186</v>
      </c>
      <c r="C9375" t="s">
        <v>13588</v>
      </c>
      <c r="D9375">
        <v>1</v>
      </c>
      <c r="E9375" t="s">
        <v>13589</v>
      </c>
      <c r="F9375" t="s">
        <v>13565</v>
      </c>
      <c r="G9375" t="s">
        <v>20</v>
      </c>
      <c r="H9375" t="s">
        <v>13566</v>
      </c>
      <c r="I9375" s="2">
        <v>9077.57</v>
      </c>
      <c r="J9375" s="5"/>
      <c r="L9375" s="5"/>
      <c r="M9375" s="2">
        <f t="shared" si="146"/>
        <v>-76283.56999999698</v>
      </c>
      <c r="P9375"/>
    </row>
    <row r="9376" spans="1:16" hidden="1">
      <c r="A9376" t="s">
        <v>13604</v>
      </c>
      <c r="B9376" s="1">
        <v>42186</v>
      </c>
      <c r="C9376" t="s">
        <v>6</v>
      </c>
      <c r="D9376">
        <v>1</v>
      </c>
      <c r="E9376" t="s">
        <v>13609</v>
      </c>
      <c r="F9376" t="s">
        <v>13610</v>
      </c>
      <c r="G9376" t="s">
        <v>20</v>
      </c>
      <c r="H9376" t="s">
        <v>1674</v>
      </c>
      <c r="I9376" s="2">
        <v>7864.07</v>
      </c>
      <c r="J9376" s="5"/>
      <c r="L9376" s="5"/>
      <c r="M9376" s="2">
        <f t="shared" si="146"/>
        <v>-68419.499999996973</v>
      </c>
      <c r="P9376"/>
    </row>
    <row r="9377" spans="1:16" hidden="1">
      <c r="A9377" t="s">
        <v>13628</v>
      </c>
      <c r="B9377" s="1">
        <v>42186</v>
      </c>
      <c r="C9377" t="s">
        <v>13633</v>
      </c>
      <c r="D9377">
        <v>1</v>
      </c>
      <c r="E9377" t="s">
        <v>13634</v>
      </c>
      <c r="F9377" t="s">
        <v>13561</v>
      </c>
      <c r="G9377" t="s">
        <v>4</v>
      </c>
      <c r="H9377" t="s">
        <v>13635</v>
      </c>
      <c r="I9377" s="2">
        <v>1183</v>
      </c>
      <c r="J9377" s="5"/>
      <c r="L9377" s="5"/>
      <c r="M9377" s="2">
        <f t="shared" si="146"/>
        <v>-67236.499999996973</v>
      </c>
      <c r="P9377"/>
    </row>
    <row r="9378" spans="1:16" hidden="1">
      <c r="A9378" t="s">
        <v>13653</v>
      </c>
      <c r="B9378" s="1">
        <v>42186</v>
      </c>
      <c r="C9378" t="s">
        <v>13659</v>
      </c>
      <c r="D9378">
        <v>1</v>
      </c>
      <c r="E9378" t="s">
        <v>13660</v>
      </c>
      <c r="F9378" t="s">
        <v>13561</v>
      </c>
      <c r="G9378" t="s">
        <v>4</v>
      </c>
      <c r="H9378" t="s">
        <v>13661</v>
      </c>
      <c r="I9378" s="2">
        <v>5000</v>
      </c>
      <c r="J9378" s="5"/>
      <c r="L9378" s="5"/>
      <c r="M9378" s="2">
        <f t="shared" si="146"/>
        <v>-62236.499999996973</v>
      </c>
      <c r="N9378" s="26">
        <f>+M9335-M9378</f>
        <v>1840.75</v>
      </c>
      <c r="P9378"/>
    </row>
    <row r="9379" spans="1:16" hidden="1">
      <c r="A9379" s="35" t="s">
        <v>384</v>
      </c>
      <c r="B9379" s="36">
        <v>42187</v>
      </c>
      <c r="C9379" s="35" t="s">
        <v>6</v>
      </c>
      <c r="D9379" s="35">
        <v>1</v>
      </c>
      <c r="E9379" s="35" t="s">
        <v>387</v>
      </c>
      <c r="F9379" s="35" t="s">
        <v>29</v>
      </c>
      <c r="G9379" s="35" t="s">
        <v>4</v>
      </c>
      <c r="H9379" s="35" t="s">
        <v>65</v>
      </c>
      <c r="I9379" s="11">
        <v>64.5</v>
      </c>
      <c r="J9379" s="12"/>
      <c r="K9379" s="11"/>
      <c r="L9379" s="12"/>
      <c r="M9379" s="11">
        <f t="shared" si="146"/>
        <v>-62171.999999996973</v>
      </c>
      <c r="P9379"/>
    </row>
    <row r="9380" spans="1:16" hidden="1">
      <c r="A9380" t="s">
        <v>395</v>
      </c>
      <c r="B9380" s="1">
        <v>42187</v>
      </c>
      <c r="C9380" t="s">
        <v>6</v>
      </c>
      <c r="D9380">
        <v>1</v>
      </c>
      <c r="E9380" t="s">
        <v>404</v>
      </c>
      <c r="F9380" t="s">
        <v>29</v>
      </c>
      <c r="G9380" t="s">
        <v>4</v>
      </c>
      <c r="H9380" t="s">
        <v>65</v>
      </c>
      <c r="I9380" s="2">
        <v>96.74</v>
      </c>
      <c r="J9380" s="5"/>
      <c r="L9380" s="5"/>
      <c r="M9380" s="2">
        <f t="shared" si="146"/>
        <v>-62075.259999996975</v>
      </c>
      <c r="P9380"/>
    </row>
    <row r="9381" spans="1:16" hidden="1">
      <c r="A9381" t="s">
        <v>442</v>
      </c>
      <c r="B9381" s="1">
        <v>42187</v>
      </c>
      <c r="C9381" t="s">
        <v>6</v>
      </c>
      <c r="D9381">
        <v>1</v>
      </c>
      <c r="E9381" t="s">
        <v>446</v>
      </c>
      <c r="F9381" t="s">
        <v>8</v>
      </c>
      <c r="G9381" t="s">
        <v>4</v>
      </c>
      <c r="H9381" t="s">
        <v>447</v>
      </c>
      <c r="I9381" s="2">
        <v>575</v>
      </c>
      <c r="J9381" s="5"/>
      <c r="L9381" s="5"/>
      <c r="M9381" s="2">
        <f t="shared" si="146"/>
        <v>-61500.259999996975</v>
      </c>
      <c r="P9381"/>
    </row>
    <row r="9382" spans="1:16" hidden="1">
      <c r="A9382" t="s">
        <v>450</v>
      </c>
      <c r="B9382" s="1">
        <v>42187</v>
      </c>
      <c r="C9382" t="s">
        <v>6</v>
      </c>
      <c r="D9382">
        <v>1</v>
      </c>
      <c r="E9382" t="s">
        <v>459</v>
      </c>
      <c r="F9382" t="s">
        <v>8</v>
      </c>
      <c r="G9382" t="s">
        <v>4</v>
      </c>
      <c r="H9382" t="s">
        <v>460</v>
      </c>
      <c r="I9382" s="2">
        <v>89.64</v>
      </c>
      <c r="J9382" s="5"/>
      <c r="L9382" s="5"/>
      <c r="M9382" s="2">
        <f t="shared" si="146"/>
        <v>-61410.619999996976</v>
      </c>
      <c r="P9382"/>
    </row>
    <row r="9383" spans="1:16" hidden="1">
      <c r="A9383" t="s">
        <v>463</v>
      </c>
      <c r="B9383" s="1">
        <v>42187</v>
      </c>
      <c r="C9383" t="s">
        <v>6</v>
      </c>
      <c r="D9383">
        <v>1</v>
      </c>
      <c r="E9383" t="s">
        <v>470</v>
      </c>
      <c r="F9383" t="s">
        <v>29</v>
      </c>
      <c r="G9383" t="s">
        <v>4</v>
      </c>
      <c r="H9383" t="s">
        <v>471</v>
      </c>
      <c r="I9383" s="2">
        <v>464.31</v>
      </c>
      <c r="J9383" s="5"/>
      <c r="L9383" s="5"/>
      <c r="M9383" s="2">
        <f t="shared" si="146"/>
        <v>-60946.309999996978</v>
      </c>
      <c r="P9383"/>
    </row>
    <row r="9384" spans="1:16" hidden="1">
      <c r="A9384" t="s">
        <v>472</v>
      </c>
      <c r="B9384" s="1">
        <v>42187</v>
      </c>
      <c r="C9384" t="s">
        <v>6</v>
      </c>
      <c r="D9384">
        <v>1</v>
      </c>
      <c r="E9384" t="s">
        <v>475</v>
      </c>
      <c r="F9384" t="s">
        <v>8</v>
      </c>
      <c r="G9384" t="s">
        <v>4</v>
      </c>
      <c r="H9384" t="s">
        <v>476</v>
      </c>
      <c r="I9384" s="2">
        <v>1025</v>
      </c>
      <c r="J9384" s="5"/>
      <c r="L9384" s="5"/>
      <c r="M9384" s="2">
        <f t="shared" si="146"/>
        <v>-59921.309999996978</v>
      </c>
      <c r="P9384"/>
    </row>
    <row r="9385" spans="1:16" hidden="1">
      <c r="A9385" t="s">
        <v>485</v>
      </c>
      <c r="B9385" s="1">
        <v>42187</v>
      </c>
      <c r="C9385" t="s">
        <v>6</v>
      </c>
      <c r="D9385">
        <v>1</v>
      </c>
      <c r="E9385" t="s">
        <v>489</v>
      </c>
      <c r="F9385" t="s">
        <v>8</v>
      </c>
      <c r="G9385" t="s">
        <v>4</v>
      </c>
      <c r="H9385" t="s">
        <v>490</v>
      </c>
      <c r="I9385" s="2">
        <v>923.37</v>
      </c>
      <c r="J9385" s="5"/>
      <c r="L9385" s="5"/>
      <c r="M9385" s="2">
        <f t="shared" si="146"/>
        <v>-58997.939999996976</v>
      </c>
      <c r="P9385"/>
    </row>
    <row r="9386" spans="1:16" hidden="1">
      <c r="A9386" t="s">
        <v>492</v>
      </c>
      <c r="B9386" s="1">
        <v>42187</v>
      </c>
      <c r="C9386" t="s">
        <v>11</v>
      </c>
      <c r="D9386">
        <v>1</v>
      </c>
      <c r="E9386" t="s">
        <v>502</v>
      </c>
      <c r="F9386" t="s">
        <v>13</v>
      </c>
      <c r="G9386" t="s">
        <v>4</v>
      </c>
      <c r="H9386" t="s">
        <v>503</v>
      </c>
      <c r="J9386" s="5"/>
      <c r="K9386" s="2">
        <v>52021.67</v>
      </c>
      <c r="L9386" s="5"/>
      <c r="M9386" s="2">
        <f t="shared" si="146"/>
        <v>-111019.60999999697</v>
      </c>
      <c r="P9386"/>
    </row>
    <row r="9387" spans="1:16" hidden="1">
      <c r="A9387" t="s">
        <v>506</v>
      </c>
      <c r="B9387" s="1">
        <v>42187</v>
      </c>
      <c r="C9387" t="s">
        <v>6</v>
      </c>
      <c r="D9387">
        <v>1</v>
      </c>
      <c r="E9387" t="s">
        <v>513</v>
      </c>
      <c r="F9387" t="s">
        <v>8</v>
      </c>
      <c r="G9387" t="s">
        <v>4</v>
      </c>
      <c r="H9387" t="s">
        <v>514</v>
      </c>
      <c r="I9387" s="2">
        <v>2860</v>
      </c>
      <c r="J9387" s="5"/>
      <c r="L9387" s="5"/>
      <c r="M9387" s="2">
        <f t="shared" si="146"/>
        <v>-108159.60999999697</v>
      </c>
      <c r="P9387"/>
    </row>
    <row r="9388" spans="1:16" hidden="1">
      <c r="A9388" t="s">
        <v>515</v>
      </c>
      <c r="B9388" s="1">
        <v>42187</v>
      </c>
      <c r="C9388" t="s">
        <v>6</v>
      </c>
      <c r="D9388">
        <v>1</v>
      </c>
      <c r="E9388" t="s">
        <v>521</v>
      </c>
      <c r="F9388" t="s">
        <v>29</v>
      </c>
      <c r="G9388" t="s">
        <v>4</v>
      </c>
      <c r="H9388" t="s">
        <v>522</v>
      </c>
      <c r="I9388" s="2">
        <v>4321.28</v>
      </c>
      <c r="J9388" s="5"/>
      <c r="L9388" s="5"/>
      <c r="M9388" s="2">
        <f t="shared" si="146"/>
        <v>-103838.32999999697</v>
      </c>
      <c r="P9388"/>
    </row>
    <row r="9389" spans="1:16" hidden="1">
      <c r="A9389" t="s">
        <v>526</v>
      </c>
      <c r="B9389" s="1">
        <v>42187</v>
      </c>
      <c r="C9389" t="s">
        <v>43</v>
      </c>
      <c r="D9389">
        <v>1</v>
      </c>
      <c r="E9389" t="s">
        <v>533</v>
      </c>
      <c r="F9389" t="s">
        <v>16</v>
      </c>
      <c r="G9389" t="s">
        <v>4</v>
      </c>
      <c r="H9389" t="s">
        <v>514</v>
      </c>
      <c r="J9389" s="5"/>
      <c r="K9389" s="2">
        <v>2860</v>
      </c>
      <c r="L9389" s="5"/>
      <c r="M9389" s="2">
        <f t="shared" si="146"/>
        <v>-106698.32999999697</v>
      </c>
      <c r="P9389"/>
    </row>
    <row r="9390" spans="1:16" hidden="1">
      <c r="A9390" t="s">
        <v>541</v>
      </c>
      <c r="B9390" s="1">
        <v>42187</v>
      </c>
      <c r="C9390" t="s">
        <v>544</v>
      </c>
      <c r="D9390">
        <v>1</v>
      </c>
      <c r="E9390" t="s">
        <v>545</v>
      </c>
      <c r="F9390" t="s">
        <v>29</v>
      </c>
      <c r="G9390" t="s">
        <v>4</v>
      </c>
      <c r="H9390" t="s">
        <v>546</v>
      </c>
      <c r="I9390" s="2">
        <v>14900</v>
      </c>
      <c r="J9390" s="5"/>
      <c r="L9390" s="5"/>
      <c r="M9390" s="2">
        <f t="shared" si="146"/>
        <v>-91798.329999996975</v>
      </c>
      <c r="P9390"/>
    </row>
    <row r="9391" spans="1:16" hidden="1">
      <c r="A9391" t="s">
        <v>549</v>
      </c>
      <c r="B9391" s="1">
        <v>42187</v>
      </c>
      <c r="C9391" t="s">
        <v>6</v>
      </c>
      <c r="D9391">
        <v>1</v>
      </c>
      <c r="E9391" t="s">
        <v>554</v>
      </c>
      <c r="F9391" t="s">
        <v>8</v>
      </c>
      <c r="G9391" t="s">
        <v>4</v>
      </c>
      <c r="H9391" t="s">
        <v>555</v>
      </c>
      <c r="I9391" s="2">
        <v>3030</v>
      </c>
      <c r="J9391" s="5"/>
      <c r="L9391" s="5"/>
      <c r="M9391" s="2">
        <f t="shared" si="146"/>
        <v>-88768.329999996975</v>
      </c>
      <c r="P9391"/>
    </row>
    <row r="9392" spans="1:16" hidden="1">
      <c r="A9392" t="s">
        <v>556</v>
      </c>
      <c r="B9392" s="1">
        <v>42187</v>
      </c>
      <c r="C9392" t="s">
        <v>6</v>
      </c>
      <c r="D9392">
        <v>1</v>
      </c>
      <c r="E9392" t="s">
        <v>561</v>
      </c>
      <c r="F9392" t="s">
        <v>29</v>
      </c>
      <c r="G9392" t="s">
        <v>4</v>
      </c>
      <c r="H9392" t="s">
        <v>562</v>
      </c>
      <c r="I9392" s="2">
        <v>932.15</v>
      </c>
      <c r="J9392" s="5"/>
      <c r="L9392" s="5"/>
      <c r="M9392" s="2">
        <f t="shared" si="146"/>
        <v>-87836.179999996981</v>
      </c>
      <c r="P9392"/>
    </row>
    <row r="9393" spans="1:16" hidden="1">
      <c r="A9393" t="s">
        <v>565</v>
      </c>
      <c r="B9393" s="1">
        <v>42187</v>
      </c>
      <c r="C9393" t="s">
        <v>6</v>
      </c>
      <c r="D9393">
        <v>1</v>
      </c>
      <c r="E9393" t="s">
        <v>571</v>
      </c>
      <c r="F9393" t="s">
        <v>29</v>
      </c>
      <c r="G9393" t="s">
        <v>4</v>
      </c>
      <c r="H9393" t="s">
        <v>65</v>
      </c>
      <c r="I9393" s="2">
        <v>348</v>
      </c>
      <c r="J9393" s="5"/>
      <c r="L9393" s="5"/>
      <c r="M9393" s="2">
        <f t="shared" si="146"/>
        <v>-87488.179999996981</v>
      </c>
      <c r="P9393"/>
    </row>
    <row r="9394" spans="1:16" hidden="1">
      <c r="A9394" t="s">
        <v>576</v>
      </c>
      <c r="B9394" s="1">
        <v>42187</v>
      </c>
      <c r="C9394" t="s">
        <v>6</v>
      </c>
      <c r="D9394">
        <v>1</v>
      </c>
      <c r="E9394" t="s">
        <v>579</v>
      </c>
      <c r="F9394" t="s">
        <v>8</v>
      </c>
      <c r="G9394" t="s">
        <v>4</v>
      </c>
      <c r="H9394" t="s">
        <v>580</v>
      </c>
      <c r="I9394" s="2">
        <v>1025</v>
      </c>
      <c r="J9394" s="5"/>
      <c r="L9394" s="5"/>
      <c r="M9394" s="2">
        <f t="shared" si="146"/>
        <v>-86463.179999996981</v>
      </c>
      <c r="P9394"/>
    </row>
    <row r="9395" spans="1:16" hidden="1">
      <c r="A9395" t="s">
        <v>584</v>
      </c>
      <c r="B9395" s="1">
        <v>42187</v>
      </c>
      <c r="C9395" t="s">
        <v>6</v>
      </c>
      <c r="D9395">
        <v>1</v>
      </c>
      <c r="E9395" t="s">
        <v>585</v>
      </c>
      <c r="F9395" t="s">
        <v>29</v>
      </c>
      <c r="G9395" t="s">
        <v>4</v>
      </c>
      <c r="H9395" t="s">
        <v>586</v>
      </c>
      <c r="I9395" s="2">
        <v>1443.41</v>
      </c>
      <c r="J9395" s="5"/>
      <c r="L9395" s="5"/>
      <c r="M9395" s="2">
        <f t="shared" si="146"/>
        <v>-85019.769999996977</v>
      </c>
      <c r="P9395"/>
    </row>
    <row r="9396" spans="1:16" hidden="1">
      <c r="A9396" t="s">
        <v>592</v>
      </c>
      <c r="B9396" s="1">
        <v>42187</v>
      </c>
      <c r="C9396" t="s">
        <v>6</v>
      </c>
      <c r="D9396">
        <v>1</v>
      </c>
      <c r="E9396" t="s">
        <v>593</v>
      </c>
      <c r="F9396" t="s">
        <v>8</v>
      </c>
      <c r="G9396" t="s">
        <v>4</v>
      </c>
      <c r="H9396" t="s">
        <v>594</v>
      </c>
      <c r="I9396" s="2">
        <v>2860</v>
      </c>
      <c r="J9396" s="5"/>
      <c r="L9396" s="5"/>
      <c r="M9396" s="2">
        <f t="shared" si="146"/>
        <v>-82159.769999996977</v>
      </c>
      <c r="P9396"/>
    </row>
    <row r="9397" spans="1:16" hidden="1">
      <c r="A9397" t="s">
        <v>599</v>
      </c>
      <c r="B9397" s="1">
        <v>42187</v>
      </c>
      <c r="C9397" t="s">
        <v>6</v>
      </c>
      <c r="D9397">
        <v>1</v>
      </c>
      <c r="E9397" t="s">
        <v>602</v>
      </c>
      <c r="F9397" t="s">
        <v>8</v>
      </c>
      <c r="G9397" t="s">
        <v>4</v>
      </c>
      <c r="H9397" t="s">
        <v>603</v>
      </c>
      <c r="I9397" s="2">
        <v>1025</v>
      </c>
      <c r="J9397" s="5"/>
      <c r="L9397" s="5"/>
      <c r="M9397" s="2">
        <f t="shared" si="146"/>
        <v>-81134.769999996977</v>
      </c>
      <c r="P9397"/>
    </row>
    <row r="9398" spans="1:16" hidden="1">
      <c r="A9398" t="s">
        <v>611</v>
      </c>
      <c r="B9398" s="1">
        <v>42187</v>
      </c>
      <c r="C9398" t="s">
        <v>6</v>
      </c>
      <c r="D9398">
        <v>1</v>
      </c>
      <c r="E9398" t="s">
        <v>612</v>
      </c>
      <c r="F9398" t="s">
        <v>29</v>
      </c>
      <c r="G9398" t="s">
        <v>4</v>
      </c>
      <c r="H9398" t="s">
        <v>65</v>
      </c>
      <c r="I9398" s="2">
        <v>251.48</v>
      </c>
      <c r="J9398" s="5"/>
      <c r="L9398" s="5"/>
      <c r="M9398" s="2">
        <f t="shared" si="146"/>
        <v>-80883.289999996981</v>
      </c>
      <c r="P9398"/>
    </row>
    <row r="9399" spans="1:16" hidden="1">
      <c r="A9399" t="s">
        <v>618</v>
      </c>
      <c r="B9399" s="1">
        <v>42187</v>
      </c>
      <c r="C9399" t="s">
        <v>200</v>
      </c>
      <c r="D9399">
        <v>1</v>
      </c>
      <c r="E9399" t="s">
        <v>621</v>
      </c>
      <c r="F9399" t="s">
        <v>16</v>
      </c>
      <c r="G9399" t="s">
        <v>4</v>
      </c>
      <c r="H9399" t="s">
        <v>200</v>
      </c>
      <c r="J9399" s="5"/>
      <c r="K9399" s="2">
        <v>89.64</v>
      </c>
      <c r="L9399" s="5"/>
      <c r="M9399" s="2">
        <f t="shared" si="146"/>
        <v>-80972.929999996981</v>
      </c>
      <c r="P9399"/>
    </row>
    <row r="9400" spans="1:16" hidden="1">
      <c r="A9400" t="s">
        <v>626</v>
      </c>
      <c r="B9400" s="1">
        <v>42187</v>
      </c>
      <c r="C9400" t="s">
        <v>195</v>
      </c>
      <c r="D9400">
        <v>1</v>
      </c>
      <c r="E9400" t="s">
        <v>629</v>
      </c>
      <c r="F9400" t="s">
        <v>13</v>
      </c>
      <c r="G9400" t="s">
        <v>4</v>
      </c>
      <c r="H9400" t="s">
        <v>195</v>
      </c>
      <c r="J9400" s="5"/>
      <c r="K9400" s="2">
        <v>18189.48</v>
      </c>
      <c r="L9400" s="5"/>
      <c r="M9400" s="2">
        <f t="shared" si="146"/>
        <v>-99162.409999996977</v>
      </c>
      <c r="P9400"/>
    </row>
    <row r="9401" spans="1:16" hidden="1">
      <c r="A9401" t="s">
        <v>633</v>
      </c>
      <c r="B9401" s="1">
        <v>42187</v>
      </c>
      <c r="C9401" t="s">
        <v>18</v>
      </c>
      <c r="D9401">
        <v>1</v>
      </c>
      <c r="E9401" t="s">
        <v>636</v>
      </c>
      <c r="F9401" t="s">
        <v>13</v>
      </c>
      <c r="G9401" t="s">
        <v>4</v>
      </c>
      <c r="H9401" t="s">
        <v>18</v>
      </c>
      <c r="J9401" s="5"/>
      <c r="K9401" s="2">
        <v>15095.46</v>
      </c>
      <c r="L9401" s="5"/>
      <c r="M9401" s="2">
        <f t="shared" si="146"/>
        <v>-114257.86999999697</v>
      </c>
      <c r="P9401"/>
    </row>
    <row r="9402" spans="1:16" hidden="1">
      <c r="A9402" t="s">
        <v>641</v>
      </c>
      <c r="B9402" s="1">
        <v>42187</v>
      </c>
      <c r="C9402" t="s">
        <v>6</v>
      </c>
      <c r="D9402">
        <v>1</v>
      </c>
      <c r="E9402" t="s">
        <v>643</v>
      </c>
      <c r="F9402" t="s">
        <v>8</v>
      </c>
      <c r="G9402" t="s">
        <v>20</v>
      </c>
      <c r="H9402" t="s">
        <v>644</v>
      </c>
      <c r="I9402" s="2">
        <v>1025</v>
      </c>
      <c r="J9402" s="5"/>
      <c r="L9402" s="5"/>
      <c r="M9402" s="2">
        <f t="shared" si="146"/>
        <v>-113232.86999999697</v>
      </c>
      <c r="P9402"/>
    </row>
    <row r="9403" spans="1:16" hidden="1">
      <c r="A9403" t="s">
        <v>650</v>
      </c>
      <c r="B9403" s="1">
        <v>42187</v>
      </c>
      <c r="C9403" t="s">
        <v>6</v>
      </c>
      <c r="D9403">
        <v>1</v>
      </c>
      <c r="E9403" t="s">
        <v>654</v>
      </c>
      <c r="F9403" t="s">
        <v>8</v>
      </c>
      <c r="G9403" t="s">
        <v>20</v>
      </c>
      <c r="H9403" t="s">
        <v>655</v>
      </c>
      <c r="I9403" s="2">
        <v>1025</v>
      </c>
      <c r="J9403" s="5"/>
      <c r="L9403" s="5"/>
      <c r="M9403" s="2">
        <f t="shared" si="146"/>
        <v>-112207.86999999697</v>
      </c>
      <c r="P9403"/>
    </row>
    <row r="9404" spans="1:16" hidden="1">
      <c r="A9404" t="s">
        <v>657</v>
      </c>
      <c r="B9404" s="1">
        <v>42187</v>
      </c>
      <c r="C9404" t="s">
        <v>6</v>
      </c>
      <c r="D9404">
        <v>1</v>
      </c>
      <c r="E9404" t="s">
        <v>661</v>
      </c>
      <c r="F9404" t="s">
        <v>8</v>
      </c>
      <c r="G9404" t="s">
        <v>20</v>
      </c>
      <c r="H9404" t="s">
        <v>662</v>
      </c>
      <c r="I9404" s="2">
        <v>2990</v>
      </c>
      <c r="J9404" s="5"/>
      <c r="L9404" s="5"/>
      <c r="M9404" s="2">
        <f t="shared" si="146"/>
        <v>-109217.86999999697</v>
      </c>
      <c r="P9404"/>
    </row>
    <row r="9405" spans="1:16" hidden="1">
      <c r="A9405" t="s">
        <v>664</v>
      </c>
      <c r="B9405" s="1">
        <v>42187</v>
      </c>
      <c r="C9405" t="s">
        <v>6</v>
      </c>
      <c r="D9405">
        <v>1</v>
      </c>
      <c r="E9405" t="s">
        <v>669</v>
      </c>
      <c r="F9405" t="s">
        <v>8</v>
      </c>
      <c r="G9405" t="s">
        <v>20</v>
      </c>
      <c r="H9405" t="s">
        <v>447</v>
      </c>
      <c r="I9405" s="2">
        <v>4000</v>
      </c>
      <c r="J9405" s="5"/>
      <c r="L9405" s="5"/>
      <c r="M9405" s="2">
        <f t="shared" si="146"/>
        <v>-105217.86999999697</v>
      </c>
      <c r="P9405"/>
    </row>
    <row r="9406" spans="1:16" hidden="1">
      <c r="A9406" t="s">
        <v>671</v>
      </c>
      <c r="B9406" s="1">
        <v>42187</v>
      </c>
      <c r="C9406" t="s">
        <v>6</v>
      </c>
      <c r="D9406">
        <v>1</v>
      </c>
      <c r="E9406" t="s">
        <v>677</v>
      </c>
      <c r="F9406" t="s">
        <v>29</v>
      </c>
      <c r="G9406" t="s">
        <v>20</v>
      </c>
      <c r="H9406" t="s">
        <v>678</v>
      </c>
      <c r="I9406" s="2">
        <v>146.41</v>
      </c>
      <c r="J9406" s="5"/>
      <c r="L9406" s="5"/>
      <c r="M9406" s="2">
        <f t="shared" si="146"/>
        <v>-105071.45999999697</v>
      </c>
      <c r="P9406"/>
    </row>
    <row r="9407" spans="1:16" hidden="1">
      <c r="A9407" t="s">
        <v>688</v>
      </c>
      <c r="B9407" s="1">
        <v>42187</v>
      </c>
      <c r="C9407" t="s">
        <v>6</v>
      </c>
      <c r="D9407">
        <v>1</v>
      </c>
      <c r="E9407" t="s">
        <v>690</v>
      </c>
      <c r="F9407" t="s">
        <v>8</v>
      </c>
      <c r="G9407" t="s">
        <v>20</v>
      </c>
      <c r="H9407" t="s">
        <v>691</v>
      </c>
      <c r="I9407" s="2">
        <v>4791</v>
      </c>
      <c r="J9407" s="5"/>
      <c r="L9407" s="5"/>
      <c r="M9407" s="2">
        <f t="shared" si="146"/>
        <v>-100280.45999999697</v>
      </c>
      <c r="P9407"/>
    </row>
    <row r="9408" spans="1:16" hidden="1">
      <c r="A9408" t="s">
        <v>704</v>
      </c>
      <c r="B9408" s="1">
        <v>42187</v>
      </c>
      <c r="C9408" t="s">
        <v>6</v>
      </c>
      <c r="D9408">
        <v>1</v>
      </c>
      <c r="E9408" t="s">
        <v>707</v>
      </c>
      <c r="F9408" t="s">
        <v>8</v>
      </c>
      <c r="G9408" t="s">
        <v>20</v>
      </c>
      <c r="H9408" t="s">
        <v>708</v>
      </c>
      <c r="I9408" s="2">
        <v>1025</v>
      </c>
      <c r="J9408" s="5"/>
      <c r="L9408" s="5"/>
      <c r="M9408" s="2">
        <f t="shared" si="146"/>
        <v>-99255.459999996965</v>
      </c>
      <c r="P9408"/>
    </row>
    <row r="9409" spans="1:16" hidden="1">
      <c r="A9409" t="s">
        <v>818</v>
      </c>
      <c r="B9409" s="1">
        <v>42187</v>
      </c>
      <c r="C9409" t="s">
        <v>6</v>
      </c>
      <c r="D9409">
        <v>1</v>
      </c>
      <c r="E9409" t="s">
        <v>819</v>
      </c>
      <c r="F9409" t="s">
        <v>8</v>
      </c>
      <c r="G9409" t="s">
        <v>20</v>
      </c>
      <c r="H9409" t="s">
        <v>820</v>
      </c>
      <c r="I9409" s="2">
        <v>1025</v>
      </c>
      <c r="J9409" s="5"/>
      <c r="L9409" s="5"/>
      <c r="M9409" s="2">
        <f t="shared" si="146"/>
        <v>-98230.459999996965</v>
      </c>
      <c r="P9409"/>
    </row>
    <row r="9410" spans="1:16" hidden="1">
      <c r="A9410" t="s">
        <v>844</v>
      </c>
      <c r="B9410" s="1">
        <v>42187</v>
      </c>
      <c r="C9410" t="s">
        <v>6</v>
      </c>
      <c r="D9410">
        <v>1</v>
      </c>
      <c r="E9410" t="s">
        <v>846</v>
      </c>
      <c r="F9410" t="s">
        <v>8</v>
      </c>
      <c r="G9410" t="s">
        <v>20</v>
      </c>
      <c r="H9410" t="s">
        <v>847</v>
      </c>
      <c r="I9410" s="2">
        <v>1025</v>
      </c>
      <c r="J9410" s="5"/>
      <c r="L9410" s="5"/>
      <c r="M9410" s="2">
        <f t="shared" si="146"/>
        <v>-97205.459999996965</v>
      </c>
      <c r="P9410"/>
    </row>
    <row r="9411" spans="1:16" hidden="1">
      <c r="A9411" t="s">
        <v>857</v>
      </c>
      <c r="B9411" s="1">
        <v>42187</v>
      </c>
      <c r="C9411" t="s">
        <v>6</v>
      </c>
      <c r="D9411">
        <v>1</v>
      </c>
      <c r="E9411" t="s">
        <v>858</v>
      </c>
      <c r="F9411" t="s">
        <v>8</v>
      </c>
      <c r="G9411" t="s">
        <v>20</v>
      </c>
      <c r="H9411" t="s">
        <v>859</v>
      </c>
      <c r="I9411" s="2">
        <v>1025</v>
      </c>
      <c r="J9411" s="5"/>
      <c r="L9411" s="5"/>
      <c r="M9411" s="2">
        <f t="shared" si="146"/>
        <v>-96180.459999996965</v>
      </c>
      <c r="P9411"/>
    </row>
    <row r="9412" spans="1:16" hidden="1">
      <c r="A9412" t="s">
        <v>889</v>
      </c>
      <c r="B9412" s="1">
        <v>42187</v>
      </c>
      <c r="C9412" t="s">
        <v>6</v>
      </c>
      <c r="D9412">
        <v>1</v>
      </c>
      <c r="E9412" t="s">
        <v>890</v>
      </c>
      <c r="F9412" t="s">
        <v>8</v>
      </c>
      <c r="G9412" t="s">
        <v>20</v>
      </c>
      <c r="H9412" t="s">
        <v>891</v>
      </c>
      <c r="I9412" s="2">
        <v>1134.5</v>
      </c>
      <c r="J9412" s="5"/>
      <c r="L9412" s="5"/>
      <c r="M9412" s="2">
        <f t="shared" si="146"/>
        <v>-95045.959999996965</v>
      </c>
      <c r="P9412"/>
    </row>
    <row r="9413" spans="1:16" hidden="1">
      <c r="A9413" t="s">
        <v>950</v>
      </c>
      <c r="B9413" s="1">
        <v>42187</v>
      </c>
      <c r="C9413" t="s">
        <v>6</v>
      </c>
      <c r="D9413">
        <v>1</v>
      </c>
      <c r="E9413" t="s">
        <v>951</v>
      </c>
      <c r="F9413" t="s">
        <v>8</v>
      </c>
      <c r="G9413" t="s">
        <v>20</v>
      </c>
      <c r="H9413" t="s">
        <v>952</v>
      </c>
      <c r="I9413" s="2">
        <v>1840</v>
      </c>
      <c r="J9413" s="5"/>
      <c r="L9413" s="5"/>
      <c r="M9413" s="2">
        <f t="shared" si="146"/>
        <v>-93205.959999996965</v>
      </c>
      <c r="P9413"/>
    </row>
    <row r="9414" spans="1:16" hidden="1">
      <c r="A9414" t="s">
        <v>1063</v>
      </c>
      <c r="B9414" s="1">
        <v>42187</v>
      </c>
      <c r="C9414" t="s">
        <v>6</v>
      </c>
      <c r="D9414">
        <v>1</v>
      </c>
      <c r="E9414" t="s">
        <v>1064</v>
      </c>
      <c r="F9414" t="s">
        <v>8</v>
      </c>
      <c r="G9414" t="s">
        <v>20</v>
      </c>
      <c r="H9414" t="s">
        <v>1065</v>
      </c>
      <c r="I9414" s="2">
        <v>4100</v>
      </c>
      <c r="J9414" s="5"/>
      <c r="L9414" s="5"/>
      <c r="M9414" s="2">
        <f t="shared" si="146"/>
        <v>-89105.959999996965</v>
      </c>
      <c r="P9414"/>
    </row>
    <row r="9415" spans="1:16" hidden="1">
      <c r="A9415" t="s">
        <v>1082</v>
      </c>
      <c r="B9415" s="1">
        <v>42187</v>
      </c>
      <c r="C9415" t="s">
        <v>6</v>
      </c>
      <c r="D9415">
        <v>1</v>
      </c>
      <c r="E9415" t="s">
        <v>1083</v>
      </c>
      <c r="F9415" t="s">
        <v>8</v>
      </c>
      <c r="G9415" t="s">
        <v>20</v>
      </c>
      <c r="H9415" t="s">
        <v>1084</v>
      </c>
      <c r="I9415" s="2">
        <v>1840</v>
      </c>
      <c r="J9415" s="5"/>
      <c r="L9415" s="5"/>
      <c r="M9415" s="2">
        <f t="shared" si="146"/>
        <v>-87265.959999996965</v>
      </c>
      <c r="P9415"/>
    </row>
    <row r="9416" spans="1:16" hidden="1">
      <c r="A9416" t="s">
        <v>1092</v>
      </c>
      <c r="B9416" s="1">
        <v>42187</v>
      </c>
      <c r="C9416" t="s">
        <v>6</v>
      </c>
      <c r="D9416">
        <v>1</v>
      </c>
      <c r="E9416" t="s">
        <v>1093</v>
      </c>
      <c r="F9416" t="s">
        <v>8</v>
      </c>
      <c r="G9416" t="s">
        <v>20</v>
      </c>
      <c r="H9416" t="s">
        <v>1094</v>
      </c>
      <c r="I9416" s="2">
        <v>1840</v>
      </c>
      <c r="J9416" s="5"/>
      <c r="L9416" s="5"/>
      <c r="M9416" s="2">
        <f t="shared" si="146"/>
        <v>-85425.959999996965</v>
      </c>
      <c r="P9416"/>
    </row>
    <row r="9417" spans="1:16" hidden="1">
      <c r="A9417" t="s">
        <v>1102</v>
      </c>
      <c r="B9417" s="1">
        <v>42187</v>
      </c>
      <c r="C9417" t="s">
        <v>6</v>
      </c>
      <c r="D9417">
        <v>1</v>
      </c>
      <c r="E9417" t="s">
        <v>1103</v>
      </c>
      <c r="F9417" t="s">
        <v>8</v>
      </c>
      <c r="G9417" t="s">
        <v>20</v>
      </c>
      <c r="H9417" t="s">
        <v>1104</v>
      </c>
      <c r="I9417" s="2">
        <v>1840</v>
      </c>
      <c r="J9417" s="5"/>
      <c r="L9417" s="5"/>
      <c r="M9417" s="2">
        <f t="shared" ref="M9417:M9480" si="147">+M9416+I9417-K9417</f>
        <v>-83585.959999996965</v>
      </c>
      <c r="P9417"/>
    </row>
    <row r="9418" spans="1:16" hidden="1">
      <c r="A9418" t="s">
        <v>1108</v>
      </c>
      <c r="B9418" s="1">
        <v>42187</v>
      </c>
      <c r="C9418" t="s">
        <v>18</v>
      </c>
      <c r="D9418">
        <v>1</v>
      </c>
      <c r="E9418" t="s">
        <v>1109</v>
      </c>
      <c r="F9418" t="s">
        <v>13</v>
      </c>
      <c r="G9418" t="s">
        <v>20</v>
      </c>
      <c r="H9418" t="s">
        <v>1110</v>
      </c>
      <c r="J9418" s="5"/>
      <c r="K9418" s="2">
        <v>60000</v>
      </c>
      <c r="L9418" s="5"/>
      <c r="M9418" s="2">
        <f t="shared" si="147"/>
        <v>-143585.95999999697</v>
      </c>
      <c r="P9418"/>
    </row>
    <row r="9419" spans="1:16" hidden="1">
      <c r="A9419" t="s">
        <v>1120</v>
      </c>
      <c r="B9419" s="1">
        <v>42187</v>
      </c>
      <c r="C9419" t="s">
        <v>43</v>
      </c>
      <c r="D9419">
        <v>1</v>
      </c>
      <c r="E9419" t="s">
        <v>1121</v>
      </c>
      <c r="F9419" t="s">
        <v>16</v>
      </c>
      <c r="G9419" t="s">
        <v>20</v>
      </c>
      <c r="H9419" t="s">
        <v>1122</v>
      </c>
      <c r="J9419" s="5"/>
      <c r="K9419" s="2">
        <v>1840</v>
      </c>
      <c r="L9419" s="5"/>
      <c r="M9419" s="2">
        <f t="shared" si="147"/>
        <v>-145425.95999999697</v>
      </c>
      <c r="P9419"/>
    </row>
    <row r="9420" spans="1:16" hidden="1">
      <c r="A9420" t="s">
        <v>1126</v>
      </c>
      <c r="B9420" s="1">
        <v>42187</v>
      </c>
      <c r="C9420" t="s">
        <v>18</v>
      </c>
      <c r="D9420">
        <v>1</v>
      </c>
      <c r="E9420" t="s">
        <v>1127</v>
      </c>
      <c r="F9420" t="s">
        <v>13</v>
      </c>
      <c r="G9420" t="s">
        <v>20</v>
      </c>
      <c r="H9420" t="s">
        <v>18</v>
      </c>
      <c r="J9420" s="5"/>
      <c r="K9420" s="2">
        <v>15016.41</v>
      </c>
      <c r="L9420" s="5"/>
      <c r="M9420" s="2">
        <f t="shared" si="147"/>
        <v>-160442.36999999697</v>
      </c>
      <c r="P9420"/>
    </row>
    <row r="9421" spans="1:16" hidden="1">
      <c r="A9421" t="s">
        <v>1139</v>
      </c>
      <c r="B9421" s="1">
        <v>42187</v>
      </c>
      <c r="C9421" t="s">
        <v>195</v>
      </c>
      <c r="D9421">
        <v>1</v>
      </c>
      <c r="E9421" t="s">
        <v>1140</v>
      </c>
      <c r="F9421" t="s">
        <v>13</v>
      </c>
      <c r="G9421" t="s">
        <v>20</v>
      </c>
      <c r="H9421" t="s">
        <v>195</v>
      </c>
      <c r="J9421" s="5"/>
      <c r="K9421" s="2">
        <v>8791</v>
      </c>
      <c r="L9421" s="5"/>
      <c r="M9421" s="2">
        <f t="shared" si="147"/>
        <v>-169233.36999999697</v>
      </c>
      <c r="P9421"/>
    </row>
    <row r="9422" spans="1:16" hidden="1">
      <c r="A9422" t="s">
        <v>1150</v>
      </c>
      <c r="B9422" s="1">
        <v>42187</v>
      </c>
      <c r="C9422" t="s">
        <v>200</v>
      </c>
      <c r="D9422">
        <v>1</v>
      </c>
      <c r="E9422" t="s">
        <v>1151</v>
      </c>
      <c r="F9422" t="s">
        <v>16</v>
      </c>
      <c r="G9422" t="s">
        <v>20</v>
      </c>
      <c r="H9422" t="s">
        <v>200</v>
      </c>
      <c r="J9422" s="5"/>
      <c r="K9422" s="2">
        <v>3999.5</v>
      </c>
      <c r="L9422" s="5"/>
      <c r="M9422" s="2">
        <f t="shared" si="147"/>
        <v>-173232.86999999697</v>
      </c>
      <c r="P9422"/>
    </row>
    <row r="9423" spans="1:16" hidden="1">
      <c r="A9423" t="s">
        <v>1159</v>
      </c>
      <c r="B9423" s="1">
        <v>42187</v>
      </c>
      <c r="C9423" t="s">
        <v>240</v>
      </c>
      <c r="D9423">
        <v>1</v>
      </c>
      <c r="E9423" t="s">
        <v>1160</v>
      </c>
      <c r="F9423" t="s">
        <v>13</v>
      </c>
      <c r="G9423" t="s">
        <v>20</v>
      </c>
      <c r="H9423" t="s">
        <v>240</v>
      </c>
      <c r="J9423" s="5"/>
      <c r="K9423" s="2">
        <v>1025</v>
      </c>
      <c r="L9423" s="5"/>
      <c r="M9423" s="2">
        <f t="shared" si="147"/>
        <v>-174257.86999999697</v>
      </c>
      <c r="P9423"/>
    </row>
    <row r="9424" spans="1:16" hidden="1">
      <c r="A9424" t="s">
        <v>13681</v>
      </c>
      <c r="B9424" s="1">
        <v>42187</v>
      </c>
      <c r="C9424" t="s">
        <v>13699</v>
      </c>
      <c r="D9424">
        <v>1</v>
      </c>
      <c r="E9424" t="s">
        <v>13700</v>
      </c>
      <c r="F9424" t="s">
        <v>13565</v>
      </c>
      <c r="G9424" t="s">
        <v>4</v>
      </c>
      <c r="H9424" t="s">
        <v>13701</v>
      </c>
      <c r="I9424" s="2">
        <v>52021.67</v>
      </c>
      <c r="J9424" s="5"/>
      <c r="L9424" s="5"/>
      <c r="M9424" s="2">
        <f t="shared" si="147"/>
        <v>-122236.19999999697</v>
      </c>
      <c r="P9424"/>
    </row>
    <row r="9425" spans="1:16" hidden="1">
      <c r="A9425" t="s">
        <v>13707</v>
      </c>
      <c r="B9425" s="1">
        <v>42187</v>
      </c>
      <c r="C9425" t="s">
        <v>13726</v>
      </c>
      <c r="D9425">
        <v>1</v>
      </c>
      <c r="E9425" t="s">
        <v>13727</v>
      </c>
      <c r="F9425" t="s">
        <v>13565</v>
      </c>
      <c r="G9425" t="s">
        <v>20</v>
      </c>
      <c r="H9425" t="s">
        <v>1110</v>
      </c>
      <c r="I9425" s="2">
        <v>60000</v>
      </c>
      <c r="J9425" s="5"/>
      <c r="L9425" s="5"/>
      <c r="M9425" s="2">
        <f t="shared" si="147"/>
        <v>-62236.19999999697</v>
      </c>
      <c r="P9425"/>
    </row>
    <row r="9426" spans="1:16" hidden="1">
      <c r="A9426" t="s">
        <v>1207</v>
      </c>
      <c r="B9426" s="36">
        <v>42188</v>
      </c>
      <c r="C9426" s="35" t="s">
        <v>6</v>
      </c>
      <c r="D9426" s="35">
        <v>1</v>
      </c>
      <c r="E9426" s="35" t="s">
        <v>1209</v>
      </c>
      <c r="F9426" s="35" t="s">
        <v>29</v>
      </c>
      <c r="G9426" s="35" t="s">
        <v>4</v>
      </c>
      <c r="H9426" s="35" t="s">
        <v>1210</v>
      </c>
      <c r="I9426" s="11">
        <v>883.25</v>
      </c>
      <c r="J9426" s="12"/>
      <c r="K9426" s="11"/>
      <c r="L9426" s="12"/>
      <c r="M9426" s="11">
        <f t="shared" si="147"/>
        <v>-61352.94999999697</v>
      </c>
      <c r="P9426"/>
    </row>
    <row r="9427" spans="1:16" hidden="1">
      <c r="A9427" t="s">
        <v>1221</v>
      </c>
      <c r="B9427" s="14">
        <v>42188</v>
      </c>
      <c r="C9427" s="13" t="s">
        <v>11</v>
      </c>
      <c r="D9427" s="13">
        <v>1</v>
      </c>
      <c r="E9427" s="13" t="s">
        <v>1222</v>
      </c>
      <c r="F9427" s="13" t="s">
        <v>13</v>
      </c>
      <c r="G9427" s="13" t="s">
        <v>4</v>
      </c>
      <c r="H9427" s="13" t="s">
        <v>1223</v>
      </c>
      <c r="I9427" s="15"/>
      <c r="J9427" s="16"/>
      <c r="K9427" s="15">
        <v>420000</v>
      </c>
      <c r="L9427" s="16"/>
      <c r="M9427" s="15">
        <f t="shared" si="147"/>
        <v>-481352.94999999698</v>
      </c>
      <c r="P9427"/>
    </row>
    <row r="9428" spans="1:16" hidden="1">
      <c r="A9428" t="s">
        <v>1229</v>
      </c>
      <c r="B9428" s="1">
        <v>42188</v>
      </c>
      <c r="C9428" t="s">
        <v>18</v>
      </c>
      <c r="D9428">
        <v>1</v>
      </c>
      <c r="E9428" t="s">
        <v>1230</v>
      </c>
      <c r="F9428" t="s">
        <v>13</v>
      </c>
      <c r="G9428" t="s">
        <v>4</v>
      </c>
      <c r="H9428" t="s">
        <v>1231</v>
      </c>
      <c r="J9428" s="5"/>
      <c r="K9428" s="2">
        <v>100000</v>
      </c>
      <c r="L9428" s="5"/>
      <c r="M9428" s="2">
        <f t="shared" si="147"/>
        <v>-581352.94999999693</v>
      </c>
      <c r="P9428"/>
    </row>
    <row r="9429" spans="1:16" hidden="1">
      <c r="A9429" t="s">
        <v>1235</v>
      </c>
      <c r="B9429" s="1">
        <v>42188</v>
      </c>
      <c r="C9429" t="s">
        <v>6</v>
      </c>
      <c r="D9429">
        <v>1</v>
      </c>
      <c r="E9429" t="s">
        <v>1236</v>
      </c>
      <c r="F9429" t="s">
        <v>8</v>
      </c>
      <c r="G9429" t="s">
        <v>4</v>
      </c>
      <c r="H9429" t="s">
        <v>1237</v>
      </c>
      <c r="I9429" s="2">
        <v>1025</v>
      </c>
      <c r="J9429" s="5"/>
      <c r="L9429" s="5"/>
      <c r="M9429" s="2">
        <f t="shared" si="147"/>
        <v>-580327.94999999693</v>
      </c>
      <c r="P9429"/>
    </row>
    <row r="9430" spans="1:16" hidden="1">
      <c r="A9430" t="s">
        <v>1263</v>
      </c>
      <c r="B9430" s="1">
        <v>42188</v>
      </c>
      <c r="C9430" t="s">
        <v>6</v>
      </c>
      <c r="D9430">
        <v>1</v>
      </c>
      <c r="E9430" t="s">
        <v>1264</v>
      </c>
      <c r="F9430" t="s">
        <v>29</v>
      </c>
      <c r="G9430" t="s">
        <v>4</v>
      </c>
      <c r="H9430" t="s">
        <v>1265</v>
      </c>
      <c r="I9430" s="2">
        <v>8896.94</v>
      </c>
      <c r="J9430" s="5"/>
      <c r="L9430" s="5"/>
      <c r="M9430" s="2">
        <f t="shared" si="147"/>
        <v>-571431.00999999698</v>
      </c>
      <c r="P9430"/>
    </row>
    <row r="9431" spans="1:16" hidden="1">
      <c r="A9431" t="s">
        <v>1316</v>
      </c>
      <c r="B9431" s="1">
        <v>42188</v>
      </c>
      <c r="C9431" t="s">
        <v>6</v>
      </c>
      <c r="D9431">
        <v>1</v>
      </c>
      <c r="E9431" t="s">
        <v>1317</v>
      </c>
      <c r="F9431" t="s">
        <v>8</v>
      </c>
      <c r="G9431" t="s">
        <v>4</v>
      </c>
      <c r="H9431" t="s">
        <v>1318</v>
      </c>
      <c r="I9431" s="2">
        <v>1025</v>
      </c>
      <c r="J9431" s="5"/>
      <c r="L9431" s="5"/>
      <c r="M9431" s="2">
        <f t="shared" si="147"/>
        <v>-570406.00999999698</v>
      </c>
      <c r="P9431"/>
    </row>
    <row r="9432" spans="1:16" hidden="1">
      <c r="A9432" t="s">
        <v>1344</v>
      </c>
      <c r="B9432" s="1">
        <v>42188</v>
      </c>
      <c r="C9432" t="s">
        <v>6</v>
      </c>
      <c r="D9432">
        <v>1</v>
      </c>
      <c r="E9432" t="s">
        <v>1345</v>
      </c>
      <c r="F9432" t="s">
        <v>8</v>
      </c>
      <c r="G9432" t="s">
        <v>4</v>
      </c>
      <c r="H9432" t="s">
        <v>1346</v>
      </c>
      <c r="I9432" s="2">
        <v>3503.52</v>
      </c>
      <c r="J9432" s="5"/>
      <c r="L9432" s="5"/>
      <c r="M9432" s="2">
        <f t="shared" si="147"/>
        <v>-566902.48999999696</v>
      </c>
      <c r="P9432"/>
    </row>
    <row r="9433" spans="1:16" hidden="1">
      <c r="A9433" t="s">
        <v>1359</v>
      </c>
      <c r="B9433" s="1">
        <v>42188</v>
      </c>
      <c r="C9433" t="s">
        <v>6</v>
      </c>
      <c r="D9433">
        <v>1</v>
      </c>
      <c r="E9433" t="s">
        <v>1360</v>
      </c>
      <c r="F9433" t="s">
        <v>29</v>
      </c>
      <c r="G9433" t="s">
        <v>4</v>
      </c>
      <c r="H9433" t="s">
        <v>1318</v>
      </c>
      <c r="I9433" s="2">
        <v>1451.73</v>
      </c>
      <c r="J9433" s="5"/>
      <c r="L9433" s="5"/>
      <c r="M9433" s="2">
        <f t="shared" si="147"/>
        <v>-565450.75999999698</v>
      </c>
      <c r="P9433"/>
    </row>
    <row r="9434" spans="1:16" hidden="1">
      <c r="A9434" t="s">
        <v>1370</v>
      </c>
      <c r="B9434" s="1">
        <v>42188</v>
      </c>
      <c r="C9434" t="s">
        <v>6</v>
      </c>
      <c r="D9434">
        <v>1</v>
      </c>
      <c r="E9434" t="s">
        <v>1371</v>
      </c>
      <c r="F9434" t="s">
        <v>8</v>
      </c>
      <c r="G9434" t="s">
        <v>4</v>
      </c>
      <c r="H9434" t="s">
        <v>1372</v>
      </c>
      <c r="I9434" s="2">
        <v>1025</v>
      </c>
      <c r="J9434" s="5"/>
      <c r="L9434" s="5"/>
      <c r="M9434" s="2">
        <f t="shared" si="147"/>
        <v>-564425.75999999698</v>
      </c>
      <c r="P9434"/>
    </row>
    <row r="9435" spans="1:16" hidden="1">
      <c r="A9435" t="s">
        <v>1393</v>
      </c>
      <c r="B9435" s="1">
        <v>42188</v>
      </c>
      <c r="C9435" t="s">
        <v>11</v>
      </c>
      <c r="D9435">
        <v>1</v>
      </c>
      <c r="E9435" t="s">
        <v>1394</v>
      </c>
      <c r="F9435" t="s">
        <v>13</v>
      </c>
      <c r="G9435" t="s">
        <v>4</v>
      </c>
      <c r="H9435" t="s">
        <v>564</v>
      </c>
      <c r="J9435" s="5"/>
      <c r="K9435" s="2">
        <v>2200</v>
      </c>
      <c r="L9435" s="5"/>
      <c r="M9435" s="2">
        <f t="shared" si="147"/>
        <v>-566625.75999999698</v>
      </c>
      <c r="P9435"/>
    </row>
    <row r="9436" spans="1:16" hidden="1">
      <c r="A9436" t="s">
        <v>1402</v>
      </c>
      <c r="B9436" s="1">
        <v>42188</v>
      </c>
      <c r="C9436" t="s">
        <v>6</v>
      </c>
      <c r="D9436">
        <v>1</v>
      </c>
      <c r="E9436" t="s">
        <v>1403</v>
      </c>
      <c r="F9436" t="s">
        <v>8</v>
      </c>
      <c r="G9436" t="s">
        <v>4</v>
      </c>
      <c r="H9436" t="s">
        <v>1404</v>
      </c>
      <c r="I9436" s="2">
        <v>3030</v>
      </c>
      <c r="J9436" s="5"/>
      <c r="L9436" s="5"/>
      <c r="M9436" s="2">
        <f t="shared" si="147"/>
        <v>-563595.75999999698</v>
      </c>
      <c r="P9436"/>
    </row>
    <row r="9437" spans="1:16" hidden="1">
      <c r="A9437" t="s">
        <v>1405</v>
      </c>
      <c r="B9437" s="1">
        <v>42188</v>
      </c>
      <c r="C9437" t="s">
        <v>6</v>
      </c>
      <c r="D9437">
        <v>1</v>
      </c>
      <c r="E9437" t="s">
        <v>1406</v>
      </c>
      <c r="F9437" t="s">
        <v>8</v>
      </c>
      <c r="G9437" t="s">
        <v>4</v>
      </c>
      <c r="H9437" t="s">
        <v>435</v>
      </c>
      <c r="I9437" s="2">
        <v>1840</v>
      </c>
      <c r="J9437" s="5"/>
      <c r="L9437" s="5"/>
      <c r="M9437" s="2">
        <f t="shared" si="147"/>
        <v>-561755.75999999698</v>
      </c>
      <c r="P9437"/>
    </row>
    <row r="9438" spans="1:16" hidden="1">
      <c r="A9438" t="s">
        <v>1409</v>
      </c>
      <c r="B9438" s="1">
        <v>42188</v>
      </c>
      <c r="C9438" t="s">
        <v>11</v>
      </c>
      <c r="D9438">
        <v>1</v>
      </c>
      <c r="E9438" t="s">
        <v>1394</v>
      </c>
      <c r="F9438" t="s">
        <v>13</v>
      </c>
      <c r="G9438" t="s">
        <v>4</v>
      </c>
      <c r="H9438" t="s">
        <v>1410</v>
      </c>
      <c r="I9438" s="2">
        <v>2200</v>
      </c>
      <c r="J9438" s="5"/>
      <c r="L9438" s="5"/>
      <c r="M9438" s="2">
        <f t="shared" si="147"/>
        <v>-559555.75999999698</v>
      </c>
      <c r="P9438"/>
    </row>
    <row r="9439" spans="1:16" hidden="1">
      <c r="A9439" t="s">
        <v>1413</v>
      </c>
      <c r="B9439" s="1">
        <v>42188</v>
      </c>
      <c r="C9439" t="s">
        <v>11</v>
      </c>
      <c r="D9439">
        <v>1</v>
      </c>
      <c r="E9439" t="s">
        <v>1414</v>
      </c>
      <c r="F9439" t="s">
        <v>16</v>
      </c>
      <c r="G9439" t="s">
        <v>4</v>
      </c>
      <c r="H9439" t="s">
        <v>1415</v>
      </c>
      <c r="J9439" s="5"/>
      <c r="K9439" s="2">
        <v>2200</v>
      </c>
      <c r="L9439" s="5"/>
      <c r="M9439" s="2">
        <f t="shared" si="147"/>
        <v>-561755.75999999698</v>
      </c>
      <c r="P9439"/>
    </row>
    <row r="9440" spans="1:16" hidden="1">
      <c r="A9440" t="s">
        <v>1423</v>
      </c>
      <c r="B9440" s="1">
        <v>42188</v>
      </c>
      <c r="C9440" t="s">
        <v>43</v>
      </c>
      <c r="D9440">
        <v>1</v>
      </c>
      <c r="E9440" t="s">
        <v>1424</v>
      </c>
      <c r="F9440" t="s">
        <v>13</v>
      </c>
      <c r="G9440" t="s">
        <v>4</v>
      </c>
      <c r="H9440" t="s">
        <v>256</v>
      </c>
      <c r="J9440" s="5"/>
      <c r="K9440" s="2">
        <v>1840</v>
      </c>
      <c r="L9440" s="5"/>
      <c r="M9440" s="2">
        <f t="shared" si="147"/>
        <v>-563595.75999999698</v>
      </c>
      <c r="P9440"/>
    </row>
    <row r="9441" spans="1:16" hidden="1">
      <c r="A9441" t="s">
        <v>1435</v>
      </c>
      <c r="B9441" s="1">
        <v>42188</v>
      </c>
      <c r="C9441" t="s">
        <v>11</v>
      </c>
      <c r="D9441">
        <v>1</v>
      </c>
      <c r="E9441" t="s">
        <v>1436</v>
      </c>
      <c r="F9441" t="s">
        <v>228</v>
      </c>
      <c r="G9441" t="s">
        <v>4</v>
      </c>
      <c r="H9441" t="s">
        <v>1437</v>
      </c>
      <c r="J9441" s="5"/>
      <c r="K9441" s="2">
        <v>15804.3</v>
      </c>
      <c r="L9441" s="5"/>
      <c r="M9441" s="2">
        <f t="shared" si="147"/>
        <v>-579400.05999999703</v>
      </c>
      <c r="P9441"/>
    </row>
    <row r="9442" spans="1:16" hidden="1">
      <c r="A9442" t="s">
        <v>1449</v>
      </c>
      <c r="B9442" s="1">
        <v>42188</v>
      </c>
      <c r="C9442" t="s">
        <v>6</v>
      </c>
      <c r="D9442">
        <v>1</v>
      </c>
      <c r="E9442" t="s">
        <v>1450</v>
      </c>
      <c r="F9442" t="s">
        <v>8</v>
      </c>
      <c r="G9442" t="s">
        <v>4</v>
      </c>
      <c r="H9442" t="s">
        <v>1451</v>
      </c>
      <c r="I9442" s="2">
        <v>470</v>
      </c>
      <c r="J9442" s="5"/>
      <c r="L9442" s="5"/>
      <c r="M9442" s="2">
        <f t="shared" si="147"/>
        <v>-578930.05999999703</v>
      </c>
      <c r="P9442"/>
    </row>
    <row r="9443" spans="1:16" hidden="1">
      <c r="A9443" t="s">
        <v>1461</v>
      </c>
      <c r="B9443" s="1">
        <v>42188</v>
      </c>
      <c r="C9443" t="s">
        <v>200</v>
      </c>
      <c r="D9443">
        <v>1</v>
      </c>
      <c r="E9443" t="s">
        <v>1462</v>
      </c>
      <c r="F9443" t="s">
        <v>13</v>
      </c>
      <c r="G9443" t="s">
        <v>4</v>
      </c>
      <c r="H9443" t="s">
        <v>494</v>
      </c>
      <c r="J9443" s="5"/>
      <c r="K9443" s="2">
        <v>5976.73</v>
      </c>
      <c r="L9443" s="5"/>
      <c r="M9443" s="2">
        <f t="shared" si="147"/>
        <v>-584906.78999999701</v>
      </c>
      <c r="P9443"/>
    </row>
    <row r="9444" spans="1:16" hidden="1">
      <c r="A9444" t="s">
        <v>1465</v>
      </c>
      <c r="B9444" s="1">
        <v>42188</v>
      </c>
      <c r="C9444" t="s">
        <v>195</v>
      </c>
      <c r="D9444">
        <v>1</v>
      </c>
      <c r="E9444" t="s">
        <v>1466</v>
      </c>
      <c r="F9444" t="s">
        <v>13</v>
      </c>
      <c r="G9444" t="s">
        <v>4</v>
      </c>
      <c r="H9444" t="s">
        <v>195</v>
      </c>
      <c r="J9444" s="5"/>
      <c r="K9444" s="2">
        <v>17040.21</v>
      </c>
      <c r="L9444" s="5"/>
      <c r="M9444" s="2">
        <f t="shared" si="147"/>
        <v>-601946.99999999697</v>
      </c>
      <c r="P9444"/>
    </row>
    <row r="9445" spans="1:16" hidden="1">
      <c r="A9445" t="s">
        <v>1472</v>
      </c>
      <c r="B9445" s="1">
        <v>42188</v>
      </c>
      <c r="C9445" t="s">
        <v>1473</v>
      </c>
      <c r="D9445">
        <v>2</v>
      </c>
      <c r="E9445" t="s">
        <v>1474</v>
      </c>
      <c r="F9445" t="s">
        <v>78</v>
      </c>
      <c r="G9445" t="s">
        <v>4</v>
      </c>
      <c r="H9445" t="s">
        <v>476</v>
      </c>
      <c r="J9445" s="5"/>
      <c r="K9445" s="2">
        <v>1025</v>
      </c>
      <c r="L9445" s="5"/>
      <c r="M9445" s="2">
        <f t="shared" si="147"/>
        <v>-602971.99999999697</v>
      </c>
      <c r="P9445"/>
    </row>
    <row r="9446" spans="1:16" hidden="1">
      <c r="A9446" t="s">
        <v>1484</v>
      </c>
      <c r="B9446" s="1">
        <v>42188</v>
      </c>
      <c r="C9446" t="s">
        <v>1485</v>
      </c>
      <c r="D9446">
        <v>2</v>
      </c>
      <c r="E9446" t="s">
        <v>1486</v>
      </c>
      <c r="F9446" t="s">
        <v>78</v>
      </c>
      <c r="G9446" t="s">
        <v>4</v>
      </c>
      <c r="H9446" t="s">
        <v>859</v>
      </c>
      <c r="J9446" s="5"/>
      <c r="K9446" s="2">
        <v>1025</v>
      </c>
      <c r="L9446" s="5"/>
      <c r="M9446" s="2">
        <f t="shared" si="147"/>
        <v>-603996.99999999697</v>
      </c>
      <c r="P9446"/>
    </row>
    <row r="9447" spans="1:16" hidden="1">
      <c r="A9447" t="s">
        <v>1491</v>
      </c>
      <c r="B9447" s="1">
        <v>42188</v>
      </c>
      <c r="C9447" t="s">
        <v>18</v>
      </c>
      <c r="D9447">
        <v>1</v>
      </c>
      <c r="E9447" t="s">
        <v>1492</v>
      </c>
      <c r="F9447" t="s">
        <v>13</v>
      </c>
      <c r="G9447" t="s">
        <v>4</v>
      </c>
      <c r="H9447" t="s">
        <v>18</v>
      </c>
      <c r="J9447" s="5"/>
      <c r="K9447" s="2">
        <v>8002.81</v>
      </c>
      <c r="L9447" s="5"/>
      <c r="M9447" s="2">
        <f t="shared" si="147"/>
        <v>-611999.80999999703</v>
      </c>
      <c r="P9447"/>
    </row>
    <row r="9448" spans="1:16" hidden="1">
      <c r="A9448" t="s">
        <v>1568</v>
      </c>
      <c r="B9448" s="1">
        <v>42188</v>
      </c>
      <c r="C9448" t="s">
        <v>18</v>
      </c>
      <c r="D9448">
        <v>1</v>
      </c>
      <c r="E9448" t="s">
        <v>1569</v>
      </c>
      <c r="F9448" t="s">
        <v>13</v>
      </c>
      <c r="G9448" t="s">
        <v>20</v>
      </c>
      <c r="H9448" t="s">
        <v>18</v>
      </c>
      <c r="J9448" s="5"/>
      <c r="K9448" s="2">
        <v>12605.47</v>
      </c>
      <c r="L9448" s="5"/>
      <c r="M9448" s="2">
        <f t="shared" si="147"/>
        <v>-624605.279999997</v>
      </c>
      <c r="P9448"/>
    </row>
    <row r="9449" spans="1:16" hidden="1">
      <c r="A9449" t="s">
        <v>1574</v>
      </c>
      <c r="B9449" s="1">
        <v>42188</v>
      </c>
      <c r="C9449" t="s">
        <v>195</v>
      </c>
      <c r="D9449">
        <v>1</v>
      </c>
      <c r="E9449" t="s">
        <v>1575</v>
      </c>
      <c r="F9449" t="s">
        <v>13</v>
      </c>
      <c r="G9449" t="s">
        <v>20</v>
      </c>
      <c r="H9449" t="s">
        <v>195</v>
      </c>
      <c r="J9449" s="5"/>
      <c r="K9449" s="2">
        <v>33585.82</v>
      </c>
      <c r="L9449" s="5"/>
      <c r="M9449" s="2">
        <f t="shared" si="147"/>
        <v>-658191.09999999695</v>
      </c>
      <c r="P9449"/>
    </row>
    <row r="9450" spans="1:16" hidden="1">
      <c r="A9450" t="s">
        <v>1584</v>
      </c>
      <c r="B9450" s="1">
        <v>42188</v>
      </c>
      <c r="C9450" t="s">
        <v>200</v>
      </c>
      <c r="D9450">
        <v>1</v>
      </c>
      <c r="E9450" t="s">
        <v>1585</v>
      </c>
      <c r="F9450" t="s">
        <v>16</v>
      </c>
      <c r="G9450" t="s">
        <v>20</v>
      </c>
      <c r="H9450" t="s">
        <v>200</v>
      </c>
      <c r="J9450" s="5"/>
      <c r="K9450" s="2">
        <v>197.2</v>
      </c>
      <c r="L9450" s="5"/>
      <c r="M9450" s="2">
        <f t="shared" si="147"/>
        <v>-658388.2999999969</v>
      </c>
      <c r="P9450"/>
    </row>
    <row r="9451" spans="1:16" hidden="1">
      <c r="A9451" t="s">
        <v>13733</v>
      </c>
      <c r="B9451" s="1">
        <v>42188</v>
      </c>
      <c r="C9451" t="s">
        <v>13758</v>
      </c>
      <c r="D9451">
        <v>2</v>
      </c>
      <c r="E9451" t="s">
        <v>13759</v>
      </c>
      <c r="F9451" t="s">
        <v>7054</v>
      </c>
      <c r="G9451" t="s">
        <v>4</v>
      </c>
      <c r="H9451" t="s">
        <v>13760</v>
      </c>
      <c r="I9451" s="2">
        <v>1025</v>
      </c>
      <c r="J9451" s="5"/>
      <c r="L9451" s="5"/>
      <c r="M9451" s="2">
        <f t="shared" si="147"/>
        <v>-657363.2999999969</v>
      </c>
      <c r="P9451"/>
    </row>
    <row r="9452" spans="1:16" hidden="1">
      <c r="A9452" t="s">
        <v>13761</v>
      </c>
      <c r="B9452" s="1">
        <v>42188</v>
      </c>
      <c r="C9452" t="s">
        <v>13784</v>
      </c>
      <c r="D9452">
        <v>2</v>
      </c>
      <c r="E9452" t="s">
        <v>13785</v>
      </c>
      <c r="F9452" t="s">
        <v>13559</v>
      </c>
      <c r="G9452" t="s">
        <v>313</v>
      </c>
      <c r="H9452" t="s">
        <v>8538</v>
      </c>
      <c r="J9452" s="5"/>
      <c r="K9452" s="2">
        <v>742.12</v>
      </c>
      <c r="L9452" s="5"/>
      <c r="M9452" s="2">
        <f t="shared" si="147"/>
        <v>-658105.4199999969</v>
      </c>
      <c r="P9452"/>
    </row>
    <row r="9453" spans="1:16" hidden="1">
      <c r="A9453" t="s">
        <v>13761</v>
      </c>
      <c r="B9453" s="1">
        <v>42188</v>
      </c>
      <c r="C9453" t="s">
        <v>13784</v>
      </c>
      <c r="D9453">
        <v>2</v>
      </c>
      <c r="E9453" t="s">
        <v>13785</v>
      </c>
      <c r="F9453" t="s">
        <v>13559</v>
      </c>
      <c r="G9453" t="s">
        <v>313</v>
      </c>
      <c r="H9453" t="s">
        <v>8538</v>
      </c>
      <c r="I9453" s="2">
        <v>742.12</v>
      </c>
      <c r="J9453" s="5"/>
      <c r="L9453" s="5"/>
      <c r="M9453" s="2">
        <f t="shared" si="147"/>
        <v>-657363.2999999969</v>
      </c>
      <c r="P9453"/>
    </row>
    <row r="9454" spans="1:16" hidden="1">
      <c r="A9454" t="s">
        <v>13786</v>
      </c>
      <c r="B9454" s="1">
        <v>42188</v>
      </c>
      <c r="C9454" t="s">
        <v>13806</v>
      </c>
      <c r="D9454">
        <v>1</v>
      </c>
      <c r="E9454" t="s">
        <v>13807</v>
      </c>
      <c r="F9454" t="s">
        <v>13565</v>
      </c>
      <c r="G9454" t="s">
        <v>4</v>
      </c>
      <c r="H9454" t="s">
        <v>12449</v>
      </c>
      <c r="I9454" s="2">
        <v>175.5</v>
      </c>
      <c r="J9454" s="5"/>
      <c r="L9454" s="5"/>
      <c r="M9454" s="2">
        <f t="shared" si="147"/>
        <v>-657187.7999999969</v>
      </c>
      <c r="P9454"/>
    </row>
    <row r="9455" spans="1:16" hidden="1">
      <c r="A9455" t="s">
        <v>13808</v>
      </c>
      <c r="B9455" s="1">
        <v>42188</v>
      </c>
      <c r="C9455" t="s">
        <v>13832</v>
      </c>
      <c r="D9455">
        <v>1</v>
      </c>
      <c r="E9455" t="s">
        <v>13833</v>
      </c>
      <c r="F9455" t="s">
        <v>13565</v>
      </c>
      <c r="G9455" t="s">
        <v>4</v>
      </c>
      <c r="H9455" t="s">
        <v>13834</v>
      </c>
      <c r="I9455" s="2">
        <v>420000</v>
      </c>
      <c r="J9455" s="5"/>
      <c r="L9455" s="5"/>
      <c r="M9455" s="2">
        <f t="shared" si="147"/>
        <v>-237187.7999999969</v>
      </c>
      <c r="P9455"/>
    </row>
    <row r="9456" spans="1:16" hidden="1">
      <c r="A9456" t="s">
        <v>13835</v>
      </c>
      <c r="B9456" s="1">
        <v>42188</v>
      </c>
      <c r="C9456" t="s">
        <v>13659</v>
      </c>
      <c r="D9456">
        <v>1</v>
      </c>
      <c r="E9456" t="s">
        <v>13860</v>
      </c>
      <c r="F9456" t="s">
        <v>13561</v>
      </c>
      <c r="G9456" t="s">
        <v>4</v>
      </c>
      <c r="H9456" t="s">
        <v>13661</v>
      </c>
      <c r="I9456" s="2">
        <v>100000</v>
      </c>
      <c r="J9456" s="5"/>
      <c r="L9456" s="5"/>
      <c r="M9456" s="2">
        <f t="shared" si="147"/>
        <v>-137187.7999999969</v>
      </c>
      <c r="P9456"/>
    </row>
    <row r="9457" spans="1:16" hidden="1">
      <c r="A9457" t="s">
        <v>13861</v>
      </c>
      <c r="B9457" s="1">
        <v>42188</v>
      </c>
      <c r="C9457" t="s">
        <v>1802</v>
      </c>
      <c r="D9457">
        <v>2</v>
      </c>
      <c r="E9457" t="s">
        <v>13886</v>
      </c>
      <c r="F9457" t="s">
        <v>13559</v>
      </c>
      <c r="G9457" t="s">
        <v>479</v>
      </c>
      <c r="H9457" t="s">
        <v>2768</v>
      </c>
      <c r="I9457" s="2">
        <v>878.89</v>
      </c>
      <c r="J9457" s="5"/>
      <c r="L9457" s="5"/>
      <c r="M9457" s="2">
        <f t="shared" si="147"/>
        <v>-136308.90999999689</v>
      </c>
      <c r="P9457"/>
    </row>
    <row r="9458" spans="1:16" hidden="1">
      <c r="A9458" t="s">
        <v>13887</v>
      </c>
      <c r="B9458" s="1">
        <v>42188</v>
      </c>
      <c r="C9458" t="s">
        <v>1802</v>
      </c>
      <c r="D9458">
        <v>2</v>
      </c>
      <c r="E9458" t="s">
        <v>13911</v>
      </c>
      <c r="F9458" t="s">
        <v>13559</v>
      </c>
      <c r="G9458" t="s">
        <v>479</v>
      </c>
      <c r="H9458" t="s">
        <v>1495</v>
      </c>
      <c r="J9458" s="5"/>
      <c r="K9458" s="2">
        <v>113.39</v>
      </c>
      <c r="L9458" s="5"/>
      <c r="M9458" s="2">
        <f t="shared" si="147"/>
        <v>-136422.2999999969</v>
      </c>
      <c r="P9458"/>
    </row>
    <row r="9459" spans="1:16" hidden="1">
      <c r="A9459" t="s">
        <v>13887</v>
      </c>
      <c r="B9459" s="1">
        <v>42188</v>
      </c>
      <c r="C9459" t="s">
        <v>1802</v>
      </c>
      <c r="D9459">
        <v>2</v>
      </c>
      <c r="E9459" t="s">
        <v>13911</v>
      </c>
      <c r="F9459" t="s">
        <v>13559</v>
      </c>
      <c r="G9459" t="s">
        <v>479</v>
      </c>
      <c r="H9459" t="s">
        <v>1495</v>
      </c>
      <c r="I9459" s="2">
        <v>113.39</v>
      </c>
      <c r="J9459" s="5"/>
      <c r="L9459" s="5"/>
      <c r="M9459" s="2">
        <f t="shared" si="147"/>
        <v>-136308.90999999689</v>
      </c>
      <c r="P9459"/>
    </row>
    <row r="9460" spans="1:16" hidden="1">
      <c r="A9460" t="s">
        <v>13912</v>
      </c>
      <c r="B9460" s="1">
        <v>42188</v>
      </c>
      <c r="C9460" t="s">
        <v>1802</v>
      </c>
      <c r="D9460">
        <v>2</v>
      </c>
      <c r="E9460" t="s">
        <v>13936</v>
      </c>
      <c r="F9460" t="s">
        <v>13559</v>
      </c>
      <c r="G9460" t="s">
        <v>479</v>
      </c>
      <c r="H9460" t="s">
        <v>1495</v>
      </c>
      <c r="J9460" s="5"/>
      <c r="K9460" s="2">
        <v>293.33</v>
      </c>
      <c r="L9460" s="5"/>
      <c r="M9460" s="2">
        <f t="shared" si="147"/>
        <v>-136602.23999999688</v>
      </c>
      <c r="P9460"/>
    </row>
    <row r="9461" spans="1:16" hidden="1">
      <c r="A9461" t="s">
        <v>13912</v>
      </c>
      <c r="B9461" s="1">
        <v>42188</v>
      </c>
      <c r="C9461" t="s">
        <v>1802</v>
      </c>
      <c r="D9461">
        <v>2</v>
      </c>
      <c r="E9461" t="s">
        <v>13936</v>
      </c>
      <c r="F9461" t="s">
        <v>13559</v>
      </c>
      <c r="G9461" t="s">
        <v>479</v>
      </c>
      <c r="H9461" t="s">
        <v>1495</v>
      </c>
      <c r="I9461" s="2">
        <v>293.33</v>
      </c>
      <c r="J9461" s="5"/>
      <c r="L9461" s="5"/>
      <c r="M9461" s="2">
        <f t="shared" si="147"/>
        <v>-136308.90999999689</v>
      </c>
      <c r="P9461"/>
    </row>
    <row r="9462" spans="1:16" hidden="1">
      <c r="A9462" t="s">
        <v>13937</v>
      </c>
      <c r="B9462" s="1">
        <v>42188</v>
      </c>
      <c r="C9462" t="s">
        <v>1802</v>
      </c>
      <c r="D9462">
        <v>2</v>
      </c>
      <c r="E9462" t="s">
        <v>13960</v>
      </c>
      <c r="F9462" t="s">
        <v>13559</v>
      </c>
      <c r="G9462" t="s">
        <v>479</v>
      </c>
      <c r="H9462" t="s">
        <v>8149</v>
      </c>
      <c r="J9462" s="5"/>
      <c r="K9462" s="2">
        <v>443.24</v>
      </c>
      <c r="L9462" s="5"/>
      <c r="M9462" s="2">
        <f t="shared" si="147"/>
        <v>-136752.14999999688</v>
      </c>
      <c r="P9462"/>
    </row>
    <row r="9463" spans="1:16" hidden="1">
      <c r="A9463" t="s">
        <v>13937</v>
      </c>
      <c r="B9463" s="1">
        <v>42188</v>
      </c>
      <c r="C9463" t="s">
        <v>1802</v>
      </c>
      <c r="D9463">
        <v>2</v>
      </c>
      <c r="E9463" t="s">
        <v>13960</v>
      </c>
      <c r="F9463" t="s">
        <v>13559</v>
      </c>
      <c r="G9463" t="s">
        <v>479</v>
      </c>
      <c r="H9463" t="s">
        <v>8149</v>
      </c>
      <c r="I9463" s="2">
        <v>443.24</v>
      </c>
      <c r="J9463" s="5"/>
      <c r="L9463" s="5"/>
      <c r="M9463" s="2">
        <f t="shared" si="147"/>
        <v>-136308.90999999689</v>
      </c>
      <c r="P9463"/>
    </row>
    <row r="9464" spans="1:16" hidden="1">
      <c r="A9464" t="s">
        <v>13961</v>
      </c>
      <c r="B9464" s="1">
        <v>42188</v>
      </c>
      <c r="C9464" t="s">
        <v>13984</v>
      </c>
      <c r="D9464">
        <v>2</v>
      </c>
      <c r="E9464" t="s">
        <v>13985</v>
      </c>
      <c r="F9464" t="s">
        <v>7054</v>
      </c>
      <c r="G9464" t="s">
        <v>4</v>
      </c>
      <c r="H9464" t="s">
        <v>13986</v>
      </c>
      <c r="I9464" s="2">
        <v>1840</v>
      </c>
      <c r="J9464" s="5"/>
      <c r="L9464" s="5"/>
      <c r="M9464" s="2">
        <f t="shared" si="147"/>
        <v>-134468.90999999689</v>
      </c>
      <c r="P9464"/>
    </row>
    <row r="9465" spans="1:16" hidden="1">
      <c r="A9465" t="s">
        <v>13987</v>
      </c>
      <c r="B9465" s="1">
        <v>42188</v>
      </c>
      <c r="C9465" t="s">
        <v>14014</v>
      </c>
      <c r="D9465">
        <v>2</v>
      </c>
      <c r="E9465" t="s">
        <v>14015</v>
      </c>
      <c r="F9465" t="s">
        <v>7054</v>
      </c>
      <c r="G9465" t="s">
        <v>4</v>
      </c>
      <c r="H9465" t="s">
        <v>14016</v>
      </c>
      <c r="I9465" s="2">
        <v>1025</v>
      </c>
      <c r="J9465" s="5"/>
      <c r="L9465" s="5"/>
      <c r="M9465" s="2">
        <f t="shared" si="147"/>
        <v>-133443.90999999689</v>
      </c>
      <c r="P9465"/>
    </row>
    <row r="9466" spans="1:16" hidden="1">
      <c r="A9466" t="s">
        <v>14017</v>
      </c>
      <c r="B9466" s="1">
        <v>42188</v>
      </c>
      <c r="C9466" t="s">
        <v>14040</v>
      </c>
      <c r="D9466">
        <v>2</v>
      </c>
      <c r="E9466" t="s">
        <v>14041</v>
      </c>
      <c r="F9466" t="s">
        <v>7054</v>
      </c>
      <c r="G9466" t="s">
        <v>4</v>
      </c>
      <c r="H9466" t="s">
        <v>564</v>
      </c>
      <c r="I9466" s="2">
        <v>2200</v>
      </c>
      <c r="J9466" s="5"/>
      <c r="L9466" s="5"/>
      <c r="M9466" s="2">
        <f t="shared" si="147"/>
        <v>-131243.90999999689</v>
      </c>
      <c r="P9466"/>
    </row>
    <row r="9467" spans="1:16" hidden="1">
      <c r="A9467" t="s">
        <v>14042</v>
      </c>
      <c r="B9467" s="1">
        <v>42188</v>
      </c>
      <c r="C9467" t="s">
        <v>1802</v>
      </c>
      <c r="D9467">
        <v>2</v>
      </c>
      <c r="E9467" t="s">
        <v>14067</v>
      </c>
      <c r="F9467" t="s">
        <v>13559</v>
      </c>
      <c r="G9467" t="s">
        <v>479</v>
      </c>
      <c r="H9467" t="s">
        <v>14068</v>
      </c>
      <c r="I9467" s="2">
        <v>193.42</v>
      </c>
      <c r="J9467" s="5"/>
      <c r="L9467" s="5"/>
      <c r="M9467" s="2">
        <f t="shared" si="147"/>
        <v>-131050.48999999689</v>
      </c>
      <c r="P9467"/>
    </row>
    <row r="9468" spans="1:16" hidden="1">
      <c r="A9468" t="s">
        <v>14069</v>
      </c>
      <c r="B9468" s="1">
        <v>42188</v>
      </c>
      <c r="C9468" t="s">
        <v>14093</v>
      </c>
      <c r="D9468">
        <v>2</v>
      </c>
      <c r="E9468" t="s">
        <v>14094</v>
      </c>
      <c r="F9468" t="s">
        <v>7054</v>
      </c>
      <c r="G9468" t="s">
        <v>4</v>
      </c>
      <c r="H9468" t="s">
        <v>1502</v>
      </c>
      <c r="I9468" s="2">
        <v>15804.28</v>
      </c>
      <c r="J9468" s="5"/>
      <c r="L9468" s="5"/>
      <c r="M9468" s="2">
        <f t="shared" si="147"/>
        <v>-115246.20999999689</v>
      </c>
      <c r="P9468"/>
    </row>
    <row r="9469" spans="1:16" hidden="1">
      <c r="A9469" t="s">
        <v>14095</v>
      </c>
      <c r="B9469" s="1">
        <v>42188</v>
      </c>
      <c r="C9469" t="s">
        <v>14115</v>
      </c>
      <c r="D9469">
        <v>2</v>
      </c>
      <c r="E9469" t="s">
        <v>14116</v>
      </c>
      <c r="F9469" t="s">
        <v>7054</v>
      </c>
      <c r="G9469" t="s">
        <v>4</v>
      </c>
      <c r="H9469" t="s">
        <v>162</v>
      </c>
      <c r="J9469" s="5"/>
      <c r="K9469" s="2">
        <v>1840</v>
      </c>
      <c r="L9469" s="5"/>
      <c r="M9469" s="2">
        <f t="shared" si="147"/>
        <v>-117086.20999999689</v>
      </c>
      <c r="P9469"/>
    </row>
    <row r="9470" spans="1:16" hidden="1">
      <c r="A9470" t="s">
        <v>14095</v>
      </c>
      <c r="B9470" s="1">
        <v>42188</v>
      </c>
      <c r="C9470" t="s">
        <v>14115</v>
      </c>
      <c r="D9470">
        <v>2</v>
      </c>
      <c r="E9470" t="s">
        <v>14116</v>
      </c>
      <c r="F9470" t="s">
        <v>7054</v>
      </c>
      <c r="G9470" t="s">
        <v>4</v>
      </c>
      <c r="H9470" t="s">
        <v>162</v>
      </c>
      <c r="I9470" s="2">
        <v>1840</v>
      </c>
      <c r="J9470" s="5"/>
      <c r="L9470" s="5"/>
      <c r="M9470" s="2">
        <f t="shared" si="147"/>
        <v>-115246.20999999689</v>
      </c>
      <c r="P9470"/>
    </row>
    <row r="9471" spans="1:16" hidden="1">
      <c r="A9471" t="s">
        <v>14117</v>
      </c>
      <c r="B9471" s="1">
        <v>42188</v>
      </c>
      <c r="C9471" t="s">
        <v>14139</v>
      </c>
      <c r="D9471">
        <v>2</v>
      </c>
      <c r="E9471" t="s">
        <v>14140</v>
      </c>
      <c r="F9471" t="s">
        <v>7054</v>
      </c>
      <c r="G9471" t="s">
        <v>4</v>
      </c>
      <c r="H9471" t="s">
        <v>177</v>
      </c>
      <c r="J9471" s="5"/>
      <c r="K9471" s="2">
        <v>4100</v>
      </c>
      <c r="L9471" s="5"/>
      <c r="M9471" s="2">
        <f t="shared" si="147"/>
        <v>-119346.20999999689</v>
      </c>
      <c r="P9471"/>
    </row>
    <row r="9472" spans="1:16" hidden="1">
      <c r="A9472" t="s">
        <v>14117</v>
      </c>
      <c r="B9472" s="1">
        <v>42188</v>
      </c>
      <c r="C9472" t="s">
        <v>14139</v>
      </c>
      <c r="D9472">
        <v>2</v>
      </c>
      <c r="E9472" t="s">
        <v>14140</v>
      </c>
      <c r="F9472" t="s">
        <v>7054</v>
      </c>
      <c r="G9472" t="s">
        <v>4</v>
      </c>
      <c r="H9472" t="s">
        <v>177</v>
      </c>
      <c r="I9472" s="2">
        <v>4100</v>
      </c>
      <c r="J9472" s="5"/>
      <c r="L9472" s="5"/>
      <c r="M9472" s="2">
        <f t="shared" si="147"/>
        <v>-115246.20999999689</v>
      </c>
      <c r="P9472"/>
    </row>
    <row r="9473" spans="1:16" hidden="1">
      <c r="A9473" t="s">
        <v>14141</v>
      </c>
      <c r="B9473" s="1">
        <v>42188</v>
      </c>
      <c r="C9473" t="s">
        <v>14164</v>
      </c>
      <c r="D9473">
        <v>2</v>
      </c>
      <c r="E9473" t="s">
        <v>14165</v>
      </c>
      <c r="F9473" t="s">
        <v>7054</v>
      </c>
      <c r="G9473" t="s">
        <v>4</v>
      </c>
      <c r="H9473" t="s">
        <v>144</v>
      </c>
      <c r="J9473" s="5"/>
      <c r="K9473" s="2">
        <v>3230</v>
      </c>
      <c r="L9473" s="5"/>
      <c r="M9473" s="2">
        <f t="shared" si="147"/>
        <v>-118476.20999999689</v>
      </c>
      <c r="P9473"/>
    </row>
    <row r="9474" spans="1:16" hidden="1">
      <c r="A9474" t="s">
        <v>14141</v>
      </c>
      <c r="B9474" s="1">
        <v>42188</v>
      </c>
      <c r="C9474" t="s">
        <v>14164</v>
      </c>
      <c r="D9474">
        <v>2</v>
      </c>
      <c r="E9474" t="s">
        <v>14165</v>
      </c>
      <c r="F9474" t="s">
        <v>7054</v>
      </c>
      <c r="G9474" t="s">
        <v>4</v>
      </c>
      <c r="H9474" t="s">
        <v>144</v>
      </c>
      <c r="I9474" s="2">
        <v>3230.01</v>
      </c>
      <c r="J9474" s="5"/>
      <c r="L9474" s="5"/>
      <c r="M9474" s="2">
        <f t="shared" si="147"/>
        <v>-115246.1999999969</v>
      </c>
      <c r="P9474"/>
    </row>
    <row r="9475" spans="1:16" hidden="1">
      <c r="A9475" t="s">
        <v>14169</v>
      </c>
      <c r="B9475" s="1">
        <v>42188</v>
      </c>
      <c r="C9475" t="s">
        <v>14189</v>
      </c>
      <c r="D9475">
        <v>2</v>
      </c>
      <c r="E9475" t="s">
        <v>14190</v>
      </c>
      <c r="F9475" t="s">
        <v>7054</v>
      </c>
      <c r="G9475" t="s">
        <v>4</v>
      </c>
      <c r="H9475" t="s">
        <v>206</v>
      </c>
      <c r="J9475" s="5"/>
      <c r="K9475" s="2">
        <v>1025</v>
      </c>
      <c r="L9475" s="5"/>
      <c r="M9475" s="2">
        <f t="shared" si="147"/>
        <v>-116271.1999999969</v>
      </c>
      <c r="P9475"/>
    </row>
    <row r="9476" spans="1:16" hidden="1">
      <c r="A9476" t="s">
        <v>14169</v>
      </c>
      <c r="B9476" s="1">
        <v>42188</v>
      </c>
      <c r="C9476" t="s">
        <v>14189</v>
      </c>
      <c r="D9476">
        <v>2</v>
      </c>
      <c r="E9476" t="s">
        <v>14190</v>
      </c>
      <c r="F9476" t="s">
        <v>7054</v>
      </c>
      <c r="G9476" t="s">
        <v>4</v>
      </c>
      <c r="H9476" t="s">
        <v>206</v>
      </c>
      <c r="I9476" s="2">
        <v>1025</v>
      </c>
      <c r="J9476" s="5"/>
      <c r="L9476" s="5"/>
      <c r="M9476" s="2">
        <f t="shared" si="147"/>
        <v>-115246.1999999969</v>
      </c>
      <c r="P9476"/>
    </row>
    <row r="9477" spans="1:16" hidden="1">
      <c r="A9477" t="s">
        <v>14192</v>
      </c>
      <c r="B9477" s="1">
        <v>42188</v>
      </c>
      <c r="C9477" t="s">
        <v>14214</v>
      </c>
      <c r="D9477">
        <v>2</v>
      </c>
      <c r="E9477" t="s">
        <v>14215</v>
      </c>
      <c r="F9477" t="s">
        <v>7054</v>
      </c>
      <c r="G9477" t="s">
        <v>4</v>
      </c>
      <c r="H9477" t="s">
        <v>250</v>
      </c>
      <c r="J9477" s="5"/>
      <c r="K9477" s="2">
        <v>1840</v>
      </c>
      <c r="L9477" s="5"/>
      <c r="M9477" s="2">
        <f t="shared" si="147"/>
        <v>-117086.1999999969</v>
      </c>
      <c r="P9477"/>
    </row>
    <row r="9478" spans="1:16" hidden="1">
      <c r="A9478" t="s">
        <v>14192</v>
      </c>
      <c r="B9478" s="1">
        <v>42188</v>
      </c>
      <c r="C9478" t="s">
        <v>14214</v>
      </c>
      <c r="D9478">
        <v>2</v>
      </c>
      <c r="E9478" t="s">
        <v>14215</v>
      </c>
      <c r="F9478" t="s">
        <v>7054</v>
      </c>
      <c r="G9478" t="s">
        <v>4</v>
      </c>
      <c r="H9478" t="s">
        <v>250</v>
      </c>
      <c r="I9478" s="2">
        <v>1839.99</v>
      </c>
      <c r="J9478" s="5"/>
      <c r="L9478" s="5"/>
      <c r="M9478" s="2">
        <f t="shared" si="147"/>
        <v>-115246.20999999689</v>
      </c>
      <c r="P9478"/>
    </row>
    <row r="9479" spans="1:16" hidden="1">
      <c r="A9479" t="s">
        <v>14217</v>
      </c>
      <c r="B9479" s="1">
        <v>42188</v>
      </c>
      <c r="C9479" t="s">
        <v>14243</v>
      </c>
      <c r="D9479">
        <v>2</v>
      </c>
      <c r="E9479" t="s">
        <v>14244</v>
      </c>
      <c r="F9479" t="s">
        <v>7054</v>
      </c>
      <c r="G9479" t="s">
        <v>4</v>
      </c>
      <c r="H9479" t="s">
        <v>275</v>
      </c>
      <c r="J9479" s="5"/>
      <c r="K9479" s="2">
        <v>3030</v>
      </c>
      <c r="L9479" s="5"/>
      <c r="M9479" s="2">
        <f t="shared" si="147"/>
        <v>-118276.20999999689</v>
      </c>
      <c r="P9479"/>
    </row>
    <row r="9480" spans="1:16" hidden="1">
      <c r="A9480" t="s">
        <v>14217</v>
      </c>
      <c r="B9480" s="1">
        <v>42188</v>
      </c>
      <c r="C9480" t="s">
        <v>14243</v>
      </c>
      <c r="D9480">
        <v>2</v>
      </c>
      <c r="E9480" t="s">
        <v>14244</v>
      </c>
      <c r="F9480" t="s">
        <v>7054</v>
      </c>
      <c r="G9480" t="s">
        <v>4</v>
      </c>
      <c r="H9480" t="s">
        <v>275</v>
      </c>
      <c r="I9480" s="2">
        <v>3029.99</v>
      </c>
      <c r="J9480" s="5"/>
      <c r="L9480" s="5"/>
      <c r="M9480" s="2">
        <f t="shared" si="147"/>
        <v>-115246.21999999689</v>
      </c>
      <c r="P9480"/>
    </row>
    <row r="9481" spans="1:16" hidden="1">
      <c r="A9481" t="s">
        <v>14246</v>
      </c>
      <c r="B9481" s="1">
        <v>42188</v>
      </c>
      <c r="C9481" t="s">
        <v>14266</v>
      </c>
      <c r="D9481">
        <v>2</v>
      </c>
      <c r="E9481" t="s">
        <v>14267</v>
      </c>
      <c r="F9481" t="s">
        <v>7054</v>
      </c>
      <c r="G9481" t="s">
        <v>4</v>
      </c>
      <c r="H9481" t="s">
        <v>267</v>
      </c>
      <c r="J9481" s="5"/>
      <c r="K9481" s="2">
        <v>1025</v>
      </c>
      <c r="L9481" s="5"/>
      <c r="M9481" s="2">
        <f t="shared" ref="M9481:M9544" si="148">+M9480+I9481-K9481</f>
        <v>-116271.21999999689</v>
      </c>
      <c r="P9481"/>
    </row>
    <row r="9482" spans="1:16" hidden="1">
      <c r="A9482" t="s">
        <v>14246</v>
      </c>
      <c r="B9482" s="1">
        <v>42188</v>
      </c>
      <c r="C9482" t="s">
        <v>14266</v>
      </c>
      <c r="D9482">
        <v>2</v>
      </c>
      <c r="E9482" t="s">
        <v>14267</v>
      </c>
      <c r="F9482" t="s">
        <v>7054</v>
      </c>
      <c r="G9482" t="s">
        <v>4</v>
      </c>
      <c r="H9482" t="s">
        <v>267</v>
      </c>
      <c r="I9482" s="2">
        <v>1025</v>
      </c>
      <c r="J9482" s="5"/>
      <c r="L9482" s="5"/>
      <c r="M9482" s="2">
        <f t="shared" si="148"/>
        <v>-115246.21999999689</v>
      </c>
      <c r="P9482"/>
    </row>
    <row r="9483" spans="1:16" hidden="1">
      <c r="A9483" t="s">
        <v>14270</v>
      </c>
      <c r="B9483" s="1">
        <v>42188</v>
      </c>
      <c r="C9483" t="s">
        <v>14291</v>
      </c>
      <c r="D9483">
        <v>2</v>
      </c>
      <c r="E9483" t="s">
        <v>14292</v>
      </c>
      <c r="F9483" t="s">
        <v>7054</v>
      </c>
      <c r="G9483" t="s">
        <v>4</v>
      </c>
      <c r="H9483" t="s">
        <v>237</v>
      </c>
      <c r="J9483" s="5"/>
      <c r="K9483" s="2">
        <v>3940</v>
      </c>
      <c r="L9483" s="5"/>
      <c r="M9483" s="2">
        <f t="shared" si="148"/>
        <v>-119186.21999999689</v>
      </c>
      <c r="P9483"/>
    </row>
    <row r="9484" spans="1:16" hidden="1">
      <c r="A9484" t="s">
        <v>14270</v>
      </c>
      <c r="B9484" s="1">
        <v>42188</v>
      </c>
      <c r="C9484" t="s">
        <v>14291</v>
      </c>
      <c r="D9484">
        <v>2</v>
      </c>
      <c r="E9484" t="s">
        <v>14292</v>
      </c>
      <c r="F9484" t="s">
        <v>7054</v>
      </c>
      <c r="G9484" t="s">
        <v>4</v>
      </c>
      <c r="H9484" t="s">
        <v>237</v>
      </c>
      <c r="I9484" s="2">
        <v>3940</v>
      </c>
      <c r="J9484" s="5"/>
      <c r="L9484" s="5"/>
      <c r="M9484" s="2">
        <f t="shared" si="148"/>
        <v>-115246.21999999689</v>
      </c>
      <c r="P9484"/>
    </row>
    <row r="9485" spans="1:16" hidden="1">
      <c r="A9485" t="s">
        <v>14297</v>
      </c>
      <c r="B9485" s="1">
        <v>42188</v>
      </c>
      <c r="C9485" t="s">
        <v>14315</v>
      </c>
      <c r="D9485">
        <v>2</v>
      </c>
      <c r="E9485" t="s">
        <v>14316</v>
      </c>
      <c r="F9485" t="s">
        <v>7054</v>
      </c>
      <c r="G9485" t="s">
        <v>4</v>
      </c>
      <c r="H9485" t="s">
        <v>123</v>
      </c>
      <c r="J9485" s="5"/>
      <c r="K9485" s="2">
        <v>1025</v>
      </c>
      <c r="L9485" s="5"/>
      <c r="M9485" s="2">
        <f t="shared" si="148"/>
        <v>-116271.21999999689</v>
      </c>
      <c r="P9485"/>
    </row>
    <row r="9486" spans="1:16" hidden="1">
      <c r="A9486" t="s">
        <v>14297</v>
      </c>
      <c r="B9486" s="1">
        <v>42188</v>
      </c>
      <c r="C9486" t="s">
        <v>14315</v>
      </c>
      <c r="D9486">
        <v>2</v>
      </c>
      <c r="E9486" t="s">
        <v>14316</v>
      </c>
      <c r="F9486" t="s">
        <v>7054</v>
      </c>
      <c r="G9486" t="s">
        <v>4</v>
      </c>
      <c r="H9486" t="s">
        <v>123</v>
      </c>
      <c r="I9486" s="2">
        <v>1025</v>
      </c>
      <c r="J9486" s="5"/>
      <c r="L9486" s="5"/>
      <c r="M9486" s="2">
        <f t="shared" si="148"/>
        <v>-115246.21999999689</v>
      </c>
      <c r="P9486"/>
    </row>
    <row r="9487" spans="1:16" hidden="1">
      <c r="A9487" t="s">
        <v>14321</v>
      </c>
      <c r="B9487" s="1">
        <v>42188</v>
      </c>
      <c r="C9487" t="s">
        <v>14336</v>
      </c>
      <c r="D9487">
        <v>2</v>
      </c>
      <c r="E9487" t="s">
        <v>14337</v>
      </c>
      <c r="F9487" t="s">
        <v>7054</v>
      </c>
      <c r="G9487" t="s">
        <v>4</v>
      </c>
      <c r="H9487" t="s">
        <v>134</v>
      </c>
      <c r="J9487" s="5"/>
      <c r="K9487" s="2">
        <v>1840</v>
      </c>
      <c r="L9487" s="5"/>
      <c r="M9487" s="2">
        <f t="shared" si="148"/>
        <v>-117086.21999999689</v>
      </c>
      <c r="P9487"/>
    </row>
    <row r="9488" spans="1:16" hidden="1">
      <c r="A9488" t="s">
        <v>14321</v>
      </c>
      <c r="B9488" s="1">
        <v>42188</v>
      </c>
      <c r="C9488" t="s">
        <v>14336</v>
      </c>
      <c r="D9488">
        <v>2</v>
      </c>
      <c r="E9488" t="s">
        <v>14337</v>
      </c>
      <c r="F9488" t="s">
        <v>7054</v>
      </c>
      <c r="G9488" t="s">
        <v>4</v>
      </c>
      <c r="H9488" t="s">
        <v>134</v>
      </c>
      <c r="I9488" s="2">
        <v>1840</v>
      </c>
      <c r="J9488" s="5"/>
      <c r="L9488" s="5"/>
      <c r="M9488" s="2">
        <f t="shared" si="148"/>
        <v>-115246.21999999689</v>
      </c>
      <c r="P9488"/>
    </row>
    <row r="9489" spans="1:16" hidden="1">
      <c r="A9489" t="s">
        <v>14343</v>
      </c>
      <c r="B9489" s="1">
        <v>42188</v>
      </c>
      <c r="C9489" t="s">
        <v>14363</v>
      </c>
      <c r="D9489">
        <v>2</v>
      </c>
      <c r="E9489" t="s">
        <v>14364</v>
      </c>
      <c r="F9489" t="s">
        <v>7054</v>
      </c>
      <c r="G9489" t="s">
        <v>4</v>
      </c>
      <c r="H9489" t="s">
        <v>644</v>
      </c>
      <c r="J9489" s="5"/>
      <c r="K9489" s="2">
        <v>1025</v>
      </c>
      <c r="L9489" s="5"/>
      <c r="M9489" s="2">
        <f t="shared" si="148"/>
        <v>-116271.21999999689</v>
      </c>
      <c r="P9489"/>
    </row>
    <row r="9490" spans="1:16" hidden="1">
      <c r="A9490" t="s">
        <v>14343</v>
      </c>
      <c r="B9490" s="1">
        <v>42188</v>
      </c>
      <c r="C9490" t="s">
        <v>14363</v>
      </c>
      <c r="D9490">
        <v>2</v>
      </c>
      <c r="E9490" t="s">
        <v>14364</v>
      </c>
      <c r="F9490" t="s">
        <v>7054</v>
      </c>
      <c r="G9490" t="s">
        <v>4</v>
      </c>
      <c r="H9490" t="s">
        <v>644</v>
      </c>
      <c r="I9490" s="2">
        <v>1025</v>
      </c>
      <c r="J9490" s="5"/>
      <c r="L9490" s="5"/>
      <c r="M9490" s="2">
        <f t="shared" si="148"/>
        <v>-115246.21999999689</v>
      </c>
      <c r="P9490"/>
    </row>
    <row r="9491" spans="1:16" hidden="1">
      <c r="A9491" t="s">
        <v>14371</v>
      </c>
      <c r="B9491" s="1">
        <v>42188</v>
      </c>
      <c r="C9491" t="s">
        <v>14392</v>
      </c>
      <c r="D9491">
        <v>2</v>
      </c>
      <c r="E9491" t="s">
        <v>14393</v>
      </c>
      <c r="F9491" t="s">
        <v>7054</v>
      </c>
      <c r="G9491" t="s">
        <v>4</v>
      </c>
      <c r="H9491" t="s">
        <v>691</v>
      </c>
      <c r="J9491" s="5"/>
      <c r="K9491" s="2">
        <v>4791</v>
      </c>
      <c r="L9491" s="5"/>
      <c r="M9491" s="2">
        <f t="shared" si="148"/>
        <v>-120037.21999999689</v>
      </c>
      <c r="P9491"/>
    </row>
    <row r="9492" spans="1:16" hidden="1">
      <c r="A9492" t="s">
        <v>14371</v>
      </c>
      <c r="B9492" s="1">
        <v>42188</v>
      </c>
      <c r="C9492" t="s">
        <v>14392</v>
      </c>
      <c r="D9492">
        <v>2</v>
      </c>
      <c r="E9492" t="s">
        <v>14393</v>
      </c>
      <c r="F9492" t="s">
        <v>7054</v>
      </c>
      <c r="G9492" t="s">
        <v>4</v>
      </c>
      <c r="H9492" t="s">
        <v>691</v>
      </c>
      <c r="I9492" s="2">
        <v>4791</v>
      </c>
      <c r="J9492" s="5"/>
      <c r="L9492" s="5"/>
      <c r="M9492" s="2">
        <f t="shared" si="148"/>
        <v>-115246.21999999689</v>
      </c>
      <c r="P9492"/>
    </row>
    <row r="9493" spans="1:16" hidden="1">
      <c r="A9493" t="s">
        <v>14398</v>
      </c>
      <c r="B9493" s="1">
        <v>42188</v>
      </c>
      <c r="C9493" t="s">
        <v>14414</v>
      </c>
      <c r="D9493">
        <v>2</v>
      </c>
      <c r="E9493" t="s">
        <v>14415</v>
      </c>
      <c r="F9493" t="s">
        <v>7054</v>
      </c>
      <c r="G9493" t="s">
        <v>4</v>
      </c>
      <c r="H9493" t="s">
        <v>820</v>
      </c>
      <c r="J9493" s="5"/>
      <c r="K9493" s="2">
        <v>1025</v>
      </c>
      <c r="L9493" s="5"/>
      <c r="M9493" s="2">
        <f t="shared" si="148"/>
        <v>-116271.21999999689</v>
      </c>
      <c r="P9493"/>
    </row>
    <row r="9494" spans="1:16" hidden="1">
      <c r="A9494" t="s">
        <v>14398</v>
      </c>
      <c r="B9494" s="1">
        <v>42188</v>
      </c>
      <c r="C9494" t="s">
        <v>14414</v>
      </c>
      <c r="D9494">
        <v>2</v>
      </c>
      <c r="E9494" t="s">
        <v>14415</v>
      </c>
      <c r="F9494" t="s">
        <v>7054</v>
      </c>
      <c r="G9494" t="s">
        <v>4</v>
      </c>
      <c r="H9494" t="s">
        <v>820</v>
      </c>
      <c r="I9494" s="2">
        <v>1025</v>
      </c>
      <c r="J9494" s="5"/>
      <c r="L9494" s="5"/>
      <c r="M9494" s="2">
        <f t="shared" si="148"/>
        <v>-115246.21999999689</v>
      </c>
      <c r="P9494"/>
    </row>
    <row r="9495" spans="1:16" hidden="1">
      <c r="A9495" t="s">
        <v>14421</v>
      </c>
      <c r="B9495" s="1">
        <v>42188</v>
      </c>
      <c r="C9495" t="s">
        <v>14440</v>
      </c>
      <c r="D9495">
        <v>2</v>
      </c>
      <c r="E9495" t="s">
        <v>14441</v>
      </c>
      <c r="F9495" t="s">
        <v>7054</v>
      </c>
      <c r="G9495" t="s">
        <v>4</v>
      </c>
      <c r="H9495" t="s">
        <v>847</v>
      </c>
      <c r="J9495" s="5"/>
      <c r="K9495" s="2">
        <v>1025</v>
      </c>
      <c r="L9495" s="5"/>
      <c r="M9495" s="2">
        <f t="shared" si="148"/>
        <v>-116271.21999999689</v>
      </c>
      <c r="P9495"/>
    </row>
    <row r="9496" spans="1:16" hidden="1">
      <c r="A9496" t="s">
        <v>14421</v>
      </c>
      <c r="B9496" s="1">
        <v>42188</v>
      </c>
      <c r="C9496" t="s">
        <v>14440</v>
      </c>
      <c r="D9496">
        <v>2</v>
      </c>
      <c r="E9496" t="s">
        <v>14441</v>
      </c>
      <c r="F9496" t="s">
        <v>7054</v>
      </c>
      <c r="G9496" t="s">
        <v>4</v>
      </c>
      <c r="H9496" t="s">
        <v>847</v>
      </c>
      <c r="I9496" s="2">
        <v>1025</v>
      </c>
      <c r="J9496" s="5"/>
      <c r="L9496" s="5"/>
      <c r="M9496" s="2">
        <f t="shared" si="148"/>
        <v>-115246.21999999689</v>
      </c>
      <c r="P9496"/>
    </row>
    <row r="9497" spans="1:16" hidden="1">
      <c r="A9497" t="s">
        <v>14449</v>
      </c>
      <c r="B9497" s="1">
        <v>42188</v>
      </c>
      <c r="C9497" t="s">
        <v>14468</v>
      </c>
      <c r="D9497">
        <v>2</v>
      </c>
      <c r="E9497" t="s">
        <v>14469</v>
      </c>
      <c r="F9497" t="s">
        <v>7054</v>
      </c>
      <c r="G9497" t="s">
        <v>4</v>
      </c>
      <c r="H9497" t="s">
        <v>1065</v>
      </c>
      <c r="J9497" s="5"/>
      <c r="K9497" s="2">
        <v>4100</v>
      </c>
      <c r="L9497" s="5"/>
      <c r="M9497" s="2">
        <f t="shared" si="148"/>
        <v>-119346.21999999689</v>
      </c>
      <c r="P9497"/>
    </row>
    <row r="9498" spans="1:16" hidden="1">
      <c r="A9498" t="s">
        <v>14449</v>
      </c>
      <c r="B9498" s="1">
        <v>42188</v>
      </c>
      <c r="C9498" t="s">
        <v>14468</v>
      </c>
      <c r="D9498">
        <v>2</v>
      </c>
      <c r="E9498" t="s">
        <v>14469</v>
      </c>
      <c r="F9498" t="s">
        <v>7054</v>
      </c>
      <c r="G9498" t="s">
        <v>4</v>
      </c>
      <c r="H9498" t="s">
        <v>1065</v>
      </c>
      <c r="I9498" s="2">
        <v>4100.01</v>
      </c>
      <c r="J9498" s="5"/>
      <c r="L9498" s="5"/>
      <c r="M9498" s="2">
        <f t="shared" si="148"/>
        <v>-115246.20999999689</v>
      </c>
      <c r="P9498"/>
    </row>
    <row r="9499" spans="1:16" hidden="1">
      <c r="A9499" t="s">
        <v>14477</v>
      </c>
      <c r="B9499" s="1">
        <v>42188</v>
      </c>
      <c r="C9499" t="s">
        <v>14492</v>
      </c>
      <c r="D9499">
        <v>2</v>
      </c>
      <c r="E9499" t="s">
        <v>14493</v>
      </c>
      <c r="F9499" t="s">
        <v>7054</v>
      </c>
      <c r="G9499" t="s">
        <v>4</v>
      </c>
      <c r="H9499" t="s">
        <v>891</v>
      </c>
      <c r="J9499" s="5"/>
      <c r="K9499" s="2">
        <v>1134.5</v>
      </c>
      <c r="L9499" s="5"/>
      <c r="M9499" s="2">
        <f t="shared" si="148"/>
        <v>-116380.70999999689</v>
      </c>
      <c r="P9499"/>
    </row>
    <row r="9500" spans="1:16" hidden="1">
      <c r="A9500" t="s">
        <v>14477</v>
      </c>
      <c r="B9500" s="1">
        <v>42188</v>
      </c>
      <c r="C9500" t="s">
        <v>14492</v>
      </c>
      <c r="D9500">
        <v>2</v>
      </c>
      <c r="E9500" t="s">
        <v>14493</v>
      </c>
      <c r="F9500" t="s">
        <v>7054</v>
      </c>
      <c r="G9500" t="s">
        <v>4</v>
      </c>
      <c r="H9500" t="s">
        <v>891</v>
      </c>
      <c r="I9500" s="2">
        <v>1134.5</v>
      </c>
      <c r="J9500" s="5"/>
      <c r="L9500" s="5"/>
      <c r="M9500" s="2">
        <f t="shared" si="148"/>
        <v>-115246.20999999689</v>
      </c>
      <c r="P9500"/>
    </row>
    <row r="9501" spans="1:16" hidden="1">
      <c r="A9501" t="s">
        <v>14501</v>
      </c>
      <c r="B9501" s="1">
        <v>42188</v>
      </c>
      <c r="C9501" t="s">
        <v>14519</v>
      </c>
      <c r="D9501">
        <v>2</v>
      </c>
      <c r="E9501" t="s">
        <v>14520</v>
      </c>
      <c r="F9501" t="s">
        <v>7054</v>
      </c>
      <c r="G9501" t="s">
        <v>4</v>
      </c>
      <c r="H9501" t="s">
        <v>555</v>
      </c>
      <c r="J9501" s="5"/>
      <c r="K9501" s="2">
        <v>3030</v>
      </c>
      <c r="L9501" s="5"/>
      <c r="M9501" s="2">
        <f t="shared" si="148"/>
        <v>-118276.20999999689</v>
      </c>
      <c r="P9501"/>
    </row>
    <row r="9502" spans="1:16" hidden="1">
      <c r="A9502" t="s">
        <v>14501</v>
      </c>
      <c r="B9502" s="1">
        <v>42188</v>
      </c>
      <c r="C9502" t="s">
        <v>14519</v>
      </c>
      <c r="D9502">
        <v>2</v>
      </c>
      <c r="E9502" t="s">
        <v>14520</v>
      </c>
      <c r="F9502" t="s">
        <v>7054</v>
      </c>
      <c r="G9502" t="s">
        <v>4</v>
      </c>
      <c r="H9502" t="s">
        <v>555</v>
      </c>
      <c r="I9502" s="2">
        <v>3030</v>
      </c>
      <c r="J9502" s="5"/>
      <c r="L9502" s="5"/>
      <c r="M9502" s="2">
        <f t="shared" si="148"/>
        <v>-115246.20999999689</v>
      </c>
      <c r="P9502"/>
    </row>
    <row r="9503" spans="1:16" hidden="1">
      <c r="A9503" t="s">
        <v>14528</v>
      </c>
      <c r="B9503" s="1">
        <v>42188</v>
      </c>
      <c r="C9503" t="s">
        <v>14540</v>
      </c>
      <c r="D9503">
        <v>2</v>
      </c>
      <c r="E9503" t="s">
        <v>14541</v>
      </c>
      <c r="F9503" t="s">
        <v>7054</v>
      </c>
      <c r="G9503" t="s">
        <v>4</v>
      </c>
      <c r="H9503" t="s">
        <v>85</v>
      </c>
      <c r="J9503" s="5"/>
      <c r="K9503" s="2">
        <v>590</v>
      </c>
      <c r="L9503" s="5"/>
      <c r="M9503" s="2">
        <f t="shared" si="148"/>
        <v>-115836.20999999689</v>
      </c>
      <c r="P9503"/>
    </row>
    <row r="9504" spans="1:16" hidden="1">
      <c r="A9504" t="s">
        <v>14528</v>
      </c>
      <c r="B9504" s="1">
        <v>42188</v>
      </c>
      <c r="C9504" t="s">
        <v>14540</v>
      </c>
      <c r="D9504">
        <v>2</v>
      </c>
      <c r="E9504" t="s">
        <v>14541</v>
      </c>
      <c r="F9504" t="s">
        <v>7054</v>
      </c>
      <c r="G9504" t="s">
        <v>4</v>
      </c>
      <c r="H9504" t="s">
        <v>85</v>
      </c>
      <c r="I9504" s="2">
        <v>590</v>
      </c>
      <c r="J9504" s="5"/>
      <c r="L9504" s="5"/>
      <c r="M9504" s="2">
        <f t="shared" si="148"/>
        <v>-115246.20999999689</v>
      </c>
      <c r="P9504"/>
    </row>
    <row r="9505" spans="1:16" hidden="1">
      <c r="A9505" t="s">
        <v>14548</v>
      </c>
      <c r="B9505" s="1">
        <v>42188</v>
      </c>
      <c r="C9505" t="s">
        <v>14560</v>
      </c>
      <c r="D9505">
        <v>2</v>
      </c>
      <c r="E9505" t="s">
        <v>14561</v>
      </c>
      <c r="F9505" t="s">
        <v>7054</v>
      </c>
      <c r="G9505" t="s">
        <v>4</v>
      </c>
      <c r="H9505" t="s">
        <v>317</v>
      </c>
      <c r="J9505" s="5"/>
      <c r="K9505" s="2">
        <v>3030</v>
      </c>
      <c r="L9505" s="5"/>
      <c r="M9505" s="2">
        <f t="shared" si="148"/>
        <v>-118276.20999999689</v>
      </c>
      <c r="P9505"/>
    </row>
    <row r="9506" spans="1:16" hidden="1">
      <c r="A9506" t="s">
        <v>14548</v>
      </c>
      <c r="B9506" s="1">
        <v>42188</v>
      </c>
      <c r="C9506" t="s">
        <v>14560</v>
      </c>
      <c r="D9506">
        <v>2</v>
      </c>
      <c r="E9506" t="s">
        <v>14561</v>
      </c>
      <c r="F9506" t="s">
        <v>7054</v>
      </c>
      <c r="G9506" t="s">
        <v>4</v>
      </c>
      <c r="H9506" t="s">
        <v>317</v>
      </c>
      <c r="I9506" s="2">
        <v>3029.99</v>
      </c>
      <c r="J9506" s="5"/>
      <c r="L9506" s="5"/>
      <c r="M9506" s="2">
        <f t="shared" si="148"/>
        <v>-115246.21999999689</v>
      </c>
      <c r="P9506"/>
    </row>
    <row r="9507" spans="1:16" hidden="1">
      <c r="A9507" t="s">
        <v>14572</v>
      </c>
      <c r="B9507" s="1">
        <v>42188</v>
      </c>
      <c r="C9507" t="s">
        <v>14587</v>
      </c>
      <c r="D9507">
        <v>2</v>
      </c>
      <c r="E9507" t="s">
        <v>14588</v>
      </c>
      <c r="F9507" t="s">
        <v>7054</v>
      </c>
      <c r="G9507" t="s">
        <v>4</v>
      </c>
      <c r="H9507" t="s">
        <v>115</v>
      </c>
      <c r="J9507" s="5"/>
      <c r="K9507" s="2">
        <v>4241.2</v>
      </c>
      <c r="L9507" s="5"/>
      <c r="M9507" s="2">
        <f t="shared" si="148"/>
        <v>-119487.41999999688</v>
      </c>
      <c r="P9507"/>
    </row>
    <row r="9508" spans="1:16" hidden="1">
      <c r="A9508" t="s">
        <v>14572</v>
      </c>
      <c r="B9508" s="1">
        <v>42188</v>
      </c>
      <c r="C9508" t="s">
        <v>14587</v>
      </c>
      <c r="D9508">
        <v>2</v>
      </c>
      <c r="E9508" t="s">
        <v>14588</v>
      </c>
      <c r="F9508" t="s">
        <v>7054</v>
      </c>
      <c r="G9508" t="s">
        <v>4</v>
      </c>
      <c r="H9508" t="s">
        <v>115</v>
      </c>
      <c r="I9508" s="2">
        <v>4240.09</v>
      </c>
      <c r="J9508" s="5"/>
      <c r="L9508" s="5"/>
      <c r="M9508" s="2">
        <f t="shared" si="148"/>
        <v>-115247.32999999689</v>
      </c>
      <c r="P9508"/>
    </row>
    <row r="9509" spans="1:16" hidden="1">
      <c r="A9509" t="s">
        <v>14596</v>
      </c>
      <c r="B9509" s="1">
        <v>42188</v>
      </c>
      <c r="C9509" t="s">
        <v>14607</v>
      </c>
      <c r="D9509">
        <v>2</v>
      </c>
      <c r="E9509" t="s">
        <v>14608</v>
      </c>
      <c r="F9509" t="s">
        <v>7054</v>
      </c>
      <c r="G9509" t="s">
        <v>4</v>
      </c>
      <c r="H9509" t="s">
        <v>219</v>
      </c>
      <c r="J9509" s="5"/>
      <c r="K9509" s="2">
        <v>1025</v>
      </c>
      <c r="L9509" s="5"/>
      <c r="M9509" s="2">
        <f t="shared" si="148"/>
        <v>-116272.32999999689</v>
      </c>
      <c r="P9509"/>
    </row>
    <row r="9510" spans="1:16" hidden="1">
      <c r="A9510" t="s">
        <v>14596</v>
      </c>
      <c r="B9510" s="1">
        <v>42188</v>
      </c>
      <c r="C9510" t="s">
        <v>14607</v>
      </c>
      <c r="D9510">
        <v>2</v>
      </c>
      <c r="E9510" t="s">
        <v>14608</v>
      </c>
      <c r="F9510" t="s">
        <v>7054</v>
      </c>
      <c r="G9510" t="s">
        <v>4</v>
      </c>
      <c r="H9510" t="s">
        <v>219</v>
      </c>
      <c r="I9510" s="2">
        <v>1025</v>
      </c>
      <c r="J9510" s="5"/>
      <c r="L9510" s="5"/>
      <c r="M9510" s="2">
        <f t="shared" si="148"/>
        <v>-115247.32999999689</v>
      </c>
      <c r="P9510"/>
    </row>
    <row r="9511" spans="1:16" hidden="1">
      <c r="A9511" t="s">
        <v>14618</v>
      </c>
      <c r="B9511" s="1">
        <v>42188</v>
      </c>
      <c r="C9511" t="s">
        <v>14632</v>
      </c>
      <c r="D9511">
        <v>2</v>
      </c>
      <c r="E9511" t="s">
        <v>14633</v>
      </c>
      <c r="F9511" t="s">
        <v>7054</v>
      </c>
      <c r="G9511" t="s">
        <v>4</v>
      </c>
      <c r="H9511" t="s">
        <v>490</v>
      </c>
      <c r="J9511" s="5"/>
      <c r="K9511" s="2">
        <v>923.37</v>
      </c>
      <c r="L9511" s="5"/>
      <c r="M9511" s="2">
        <f t="shared" si="148"/>
        <v>-116170.69999999688</v>
      </c>
      <c r="P9511"/>
    </row>
    <row r="9512" spans="1:16" hidden="1">
      <c r="A9512" t="s">
        <v>14618</v>
      </c>
      <c r="B9512" s="1">
        <v>42188</v>
      </c>
      <c r="C9512" t="s">
        <v>14632</v>
      </c>
      <c r="D9512">
        <v>2</v>
      </c>
      <c r="E9512" t="s">
        <v>14633</v>
      </c>
      <c r="F9512" t="s">
        <v>7054</v>
      </c>
      <c r="G9512" t="s">
        <v>4</v>
      </c>
      <c r="H9512" t="s">
        <v>490</v>
      </c>
      <c r="I9512" s="2">
        <v>923.37</v>
      </c>
      <c r="J9512" s="5"/>
      <c r="L9512" s="5"/>
      <c r="M9512" s="2">
        <f t="shared" si="148"/>
        <v>-115247.32999999689</v>
      </c>
      <c r="P9512"/>
    </row>
    <row r="9513" spans="1:16" hidden="1">
      <c r="A9513" t="s">
        <v>14643</v>
      </c>
      <c r="B9513" s="1">
        <v>42188</v>
      </c>
      <c r="C9513" t="s">
        <v>14657</v>
      </c>
      <c r="D9513">
        <v>2</v>
      </c>
      <c r="E9513" t="s">
        <v>14658</v>
      </c>
      <c r="F9513" t="s">
        <v>7054</v>
      </c>
      <c r="G9513" t="s">
        <v>4</v>
      </c>
      <c r="H9513" t="s">
        <v>10023</v>
      </c>
      <c r="I9513" s="2">
        <v>1706.5</v>
      </c>
      <c r="J9513" s="5"/>
      <c r="L9513" s="5"/>
      <c r="M9513" s="2">
        <f t="shared" si="148"/>
        <v>-113540.82999999689</v>
      </c>
      <c r="P9513"/>
    </row>
    <row r="9514" spans="1:16" hidden="1">
      <c r="A9514" t="s">
        <v>14667</v>
      </c>
      <c r="B9514" s="1">
        <v>42188</v>
      </c>
      <c r="C9514" t="s">
        <v>14681</v>
      </c>
      <c r="D9514">
        <v>2</v>
      </c>
      <c r="E9514" t="s">
        <v>14682</v>
      </c>
      <c r="F9514" t="s">
        <v>7054</v>
      </c>
      <c r="G9514" t="s">
        <v>4</v>
      </c>
      <c r="H9514" t="s">
        <v>603</v>
      </c>
      <c r="J9514" s="5"/>
      <c r="K9514" s="2">
        <v>1025</v>
      </c>
      <c r="L9514" s="5"/>
      <c r="M9514" s="2">
        <f t="shared" si="148"/>
        <v>-114565.82999999689</v>
      </c>
      <c r="P9514"/>
    </row>
    <row r="9515" spans="1:16" hidden="1">
      <c r="A9515" t="s">
        <v>14667</v>
      </c>
      <c r="B9515" s="1">
        <v>42188</v>
      </c>
      <c r="C9515" t="s">
        <v>14681</v>
      </c>
      <c r="D9515">
        <v>2</v>
      </c>
      <c r="E9515" t="s">
        <v>14682</v>
      </c>
      <c r="F9515" t="s">
        <v>7054</v>
      </c>
      <c r="G9515" t="s">
        <v>4</v>
      </c>
      <c r="H9515" t="s">
        <v>603</v>
      </c>
      <c r="I9515" s="2">
        <v>1025</v>
      </c>
      <c r="J9515" s="5"/>
      <c r="L9515" s="5"/>
      <c r="M9515" s="2">
        <f t="shared" si="148"/>
        <v>-113540.82999999689</v>
      </c>
      <c r="P9515"/>
    </row>
    <row r="9516" spans="1:16" hidden="1">
      <c r="A9516" t="s">
        <v>14690</v>
      </c>
      <c r="B9516" s="1">
        <v>42188</v>
      </c>
      <c r="C9516" t="s">
        <v>14704</v>
      </c>
      <c r="D9516">
        <v>2</v>
      </c>
      <c r="E9516" t="s">
        <v>14705</v>
      </c>
      <c r="F9516" t="s">
        <v>7054</v>
      </c>
      <c r="G9516" t="s">
        <v>4</v>
      </c>
      <c r="H9516" t="s">
        <v>514</v>
      </c>
      <c r="J9516" s="5"/>
      <c r="K9516" s="2">
        <v>2860</v>
      </c>
      <c r="L9516" s="5"/>
      <c r="M9516" s="2">
        <f t="shared" si="148"/>
        <v>-116400.82999999689</v>
      </c>
      <c r="P9516"/>
    </row>
    <row r="9517" spans="1:16" hidden="1">
      <c r="A9517" t="s">
        <v>14690</v>
      </c>
      <c r="B9517" s="1">
        <v>42188</v>
      </c>
      <c r="C9517" t="s">
        <v>14704</v>
      </c>
      <c r="D9517">
        <v>2</v>
      </c>
      <c r="E9517" t="s">
        <v>14705</v>
      </c>
      <c r="F9517" t="s">
        <v>7054</v>
      </c>
      <c r="G9517" t="s">
        <v>4</v>
      </c>
      <c r="H9517" t="s">
        <v>514</v>
      </c>
      <c r="I9517" s="2">
        <v>2859.99</v>
      </c>
      <c r="J9517" s="5"/>
      <c r="L9517" s="5"/>
      <c r="M9517" s="2">
        <f t="shared" si="148"/>
        <v>-113540.83999999688</v>
      </c>
      <c r="P9517"/>
    </row>
    <row r="9518" spans="1:16" hidden="1">
      <c r="A9518" t="s">
        <v>14717</v>
      </c>
      <c r="B9518" s="1">
        <v>42188</v>
      </c>
      <c r="C9518" t="s">
        <v>14733</v>
      </c>
      <c r="D9518">
        <v>2</v>
      </c>
      <c r="E9518" t="s">
        <v>14734</v>
      </c>
      <c r="F9518" t="s">
        <v>13559</v>
      </c>
      <c r="G9518" t="s">
        <v>313</v>
      </c>
      <c r="H9518" t="s">
        <v>586</v>
      </c>
      <c r="J9518" s="5"/>
      <c r="K9518" s="2">
        <v>1443.41</v>
      </c>
      <c r="L9518" s="5"/>
      <c r="M9518" s="2">
        <f t="shared" si="148"/>
        <v>-114984.24999999689</v>
      </c>
      <c r="P9518"/>
    </row>
    <row r="9519" spans="1:16" hidden="1">
      <c r="A9519" t="s">
        <v>14717</v>
      </c>
      <c r="B9519" s="1">
        <v>42188</v>
      </c>
      <c r="C9519" t="s">
        <v>14733</v>
      </c>
      <c r="D9519">
        <v>2</v>
      </c>
      <c r="E9519" t="s">
        <v>14734</v>
      </c>
      <c r="F9519" t="s">
        <v>13559</v>
      </c>
      <c r="G9519" t="s">
        <v>313</v>
      </c>
      <c r="H9519" t="s">
        <v>586</v>
      </c>
      <c r="I9519" s="2">
        <v>1443.41</v>
      </c>
      <c r="J9519" s="5"/>
      <c r="L9519" s="5"/>
      <c r="M9519" s="2">
        <f t="shared" si="148"/>
        <v>-113540.83999999688</v>
      </c>
      <c r="P9519"/>
    </row>
    <row r="9520" spans="1:16" hidden="1">
      <c r="A9520" t="s">
        <v>14746</v>
      </c>
      <c r="B9520" s="1">
        <v>42188</v>
      </c>
      <c r="C9520" t="s">
        <v>14761</v>
      </c>
      <c r="D9520">
        <v>2</v>
      </c>
      <c r="E9520" t="s">
        <v>14762</v>
      </c>
      <c r="F9520" t="s">
        <v>7054</v>
      </c>
      <c r="G9520" t="s">
        <v>4</v>
      </c>
      <c r="H9520" t="s">
        <v>708</v>
      </c>
      <c r="J9520" s="5"/>
      <c r="K9520" s="2">
        <v>1025</v>
      </c>
      <c r="L9520" s="5"/>
      <c r="M9520" s="2">
        <f t="shared" si="148"/>
        <v>-114565.83999999688</v>
      </c>
      <c r="P9520"/>
    </row>
    <row r="9521" spans="1:16" hidden="1">
      <c r="A9521" t="s">
        <v>14746</v>
      </c>
      <c r="B9521" s="1">
        <v>42188</v>
      </c>
      <c r="C9521" t="s">
        <v>14761</v>
      </c>
      <c r="D9521">
        <v>2</v>
      </c>
      <c r="E9521" t="s">
        <v>14762</v>
      </c>
      <c r="F9521" t="s">
        <v>7054</v>
      </c>
      <c r="G9521" t="s">
        <v>4</v>
      </c>
      <c r="H9521" t="s">
        <v>708</v>
      </c>
      <c r="I9521" s="2">
        <v>1025</v>
      </c>
      <c r="J9521" s="5"/>
      <c r="L9521" s="5"/>
      <c r="M9521" s="2">
        <f t="shared" si="148"/>
        <v>-113540.83999999688</v>
      </c>
      <c r="P9521"/>
    </row>
    <row r="9522" spans="1:16" hidden="1">
      <c r="A9522" t="s">
        <v>14770</v>
      </c>
      <c r="B9522" s="1">
        <v>42188</v>
      </c>
      <c r="C9522" t="s">
        <v>1473</v>
      </c>
      <c r="D9522">
        <v>2</v>
      </c>
      <c r="E9522" t="s">
        <v>14784</v>
      </c>
      <c r="F9522" t="s">
        <v>7054</v>
      </c>
      <c r="G9522" t="s">
        <v>4</v>
      </c>
      <c r="H9522" t="s">
        <v>476</v>
      </c>
      <c r="I9522" s="2">
        <v>1025</v>
      </c>
      <c r="J9522" s="5"/>
      <c r="L9522" s="5"/>
      <c r="M9522" s="2">
        <f t="shared" si="148"/>
        <v>-112515.83999999688</v>
      </c>
      <c r="P9522"/>
    </row>
    <row r="9523" spans="1:16" hidden="1">
      <c r="A9523" t="s">
        <v>14793</v>
      </c>
      <c r="B9523" s="1">
        <v>42188</v>
      </c>
      <c r="C9523" t="s">
        <v>14805</v>
      </c>
      <c r="D9523">
        <v>2</v>
      </c>
      <c r="E9523" t="s">
        <v>14806</v>
      </c>
      <c r="F9523" t="s">
        <v>7054</v>
      </c>
      <c r="G9523" t="s">
        <v>4</v>
      </c>
      <c r="H9523" t="s">
        <v>662</v>
      </c>
      <c r="J9523" s="5"/>
      <c r="K9523" s="2">
        <v>2990</v>
      </c>
      <c r="L9523" s="5"/>
      <c r="M9523" s="2">
        <f t="shared" si="148"/>
        <v>-115505.83999999688</v>
      </c>
      <c r="P9523"/>
    </row>
    <row r="9524" spans="1:16" hidden="1">
      <c r="A9524" t="s">
        <v>14793</v>
      </c>
      <c r="B9524" s="1">
        <v>42188</v>
      </c>
      <c r="C9524" t="s">
        <v>14805</v>
      </c>
      <c r="D9524">
        <v>2</v>
      </c>
      <c r="E9524" t="s">
        <v>14806</v>
      </c>
      <c r="F9524" t="s">
        <v>7054</v>
      </c>
      <c r="G9524" t="s">
        <v>4</v>
      </c>
      <c r="H9524" t="s">
        <v>662</v>
      </c>
      <c r="I9524" s="2">
        <v>2990</v>
      </c>
      <c r="J9524" s="5"/>
      <c r="L9524" s="5"/>
      <c r="M9524" s="2">
        <f t="shared" si="148"/>
        <v>-112515.83999999688</v>
      </c>
      <c r="P9524"/>
    </row>
    <row r="9525" spans="1:16" hidden="1">
      <c r="A9525" t="s">
        <v>14814</v>
      </c>
      <c r="B9525" s="1">
        <v>42188</v>
      </c>
      <c r="C9525" t="s">
        <v>14827</v>
      </c>
      <c r="D9525">
        <v>2</v>
      </c>
      <c r="E9525" t="s">
        <v>14828</v>
      </c>
      <c r="F9525" t="s">
        <v>7054</v>
      </c>
      <c r="G9525" t="s">
        <v>4</v>
      </c>
      <c r="H9525" t="s">
        <v>1104</v>
      </c>
      <c r="J9525" s="5"/>
      <c r="K9525" s="2">
        <v>1840</v>
      </c>
      <c r="L9525" s="5"/>
      <c r="M9525" s="2">
        <f t="shared" si="148"/>
        <v>-114355.83999999688</v>
      </c>
      <c r="P9525"/>
    </row>
    <row r="9526" spans="1:16" hidden="1">
      <c r="A9526" t="s">
        <v>14814</v>
      </c>
      <c r="B9526" s="1">
        <v>42188</v>
      </c>
      <c r="C9526" t="s">
        <v>14827</v>
      </c>
      <c r="D9526">
        <v>2</v>
      </c>
      <c r="E9526" t="s">
        <v>14828</v>
      </c>
      <c r="F9526" t="s">
        <v>7054</v>
      </c>
      <c r="G9526" t="s">
        <v>4</v>
      </c>
      <c r="H9526" t="s">
        <v>1104</v>
      </c>
      <c r="I9526" s="2">
        <v>1840</v>
      </c>
      <c r="J9526" s="5"/>
      <c r="L9526" s="5"/>
      <c r="M9526" s="2">
        <f t="shared" si="148"/>
        <v>-112515.83999999688</v>
      </c>
      <c r="P9526"/>
    </row>
    <row r="9527" spans="1:16" hidden="1">
      <c r="A9527" t="s">
        <v>14836</v>
      </c>
      <c r="B9527" s="1">
        <v>42188</v>
      </c>
      <c r="C9527" t="s">
        <v>14850</v>
      </c>
      <c r="D9527">
        <v>2</v>
      </c>
      <c r="E9527" t="s">
        <v>14851</v>
      </c>
      <c r="F9527" t="s">
        <v>7054</v>
      </c>
      <c r="G9527" t="s">
        <v>4</v>
      </c>
      <c r="H9527" t="s">
        <v>594</v>
      </c>
      <c r="J9527" s="5"/>
      <c r="K9527" s="2">
        <v>2860</v>
      </c>
      <c r="L9527" s="5"/>
      <c r="M9527" s="2">
        <f t="shared" si="148"/>
        <v>-115375.83999999688</v>
      </c>
      <c r="P9527"/>
    </row>
    <row r="9528" spans="1:16" hidden="1">
      <c r="A9528" t="s">
        <v>14836</v>
      </c>
      <c r="B9528" s="1">
        <v>42188</v>
      </c>
      <c r="C9528" t="s">
        <v>14850</v>
      </c>
      <c r="D9528">
        <v>2</v>
      </c>
      <c r="E9528" t="s">
        <v>14851</v>
      </c>
      <c r="F9528" t="s">
        <v>7054</v>
      </c>
      <c r="G9528" t="s">
        <v>4</v>
      </c>
      <c r="H9528" t="s">
        <v>594</v>
      </c>
      <c r="I9528" s="2">
        <v>2859.99</v>
      </c>
      <c r="J9528" s="5"/>
      <c r="L9528" s="5"/>
      <c r="M9528" s="2">
        <f t="shared" si="148"/>
        <v>-112515.84999999688</v>
      </c>
      <c r="P9528"/>
    </row>
    <row r="9529" spans="1:16" hidden="1">
      <c r="A9529" t="s">
        <v>14862</v>
      </c>
      <c r="B9529" s="1">
        <v>42188</v>
      </c>
      <c r="C9529" t="s">
        <v>14878</v>
      </c>
      <c r="D9529">
        <v>2</v>
      </c>
      <c r="E9529" t="s">
        <v>14879</v>
      </c>
      <c r="F9529" t="s">
        <v>7054</v>
      </c>
      <c r="G9529" t="s">
        <v>4</v>
      </c>
      <c r="H9529" t="s">
        <v>655</v>
      </c>
      <c r="J9529" s="5"/>
      <c r="K9529" s="2">
        <v>1025</v>
      </c>
      <c r="L9529" s="5"/>
      <c r="M9529" s="2">
        <f t="shared" si="148"/>
        <v>-113540.84999999688</v>
      </c>
      <c r="P9529"/>
    </row>
    <row r="9530" spans="1:16" hidden="1">
      <c r="A9530" t="s">
        <v>14862</v>
      </c>
      <c r="B9530" s="1">
        <v>42188</v>
      </c>
      <c r="C9530" t="s">
        <v>14878</v>
      </c>
      <c r="D9530">
        <v>2</v>
      </c>
      <c r="E9530" t="s">
        <v>14879</v>
      </c>
      <c r="F9530" t="s">
        <v>7054</v>
      </c>
      <c r="G9530" t="s">
        <v>4</v>
      </c>
      <c r="H9530" t="s">
        <v>655</v>
      </c>
      <c r="I9530" s="2">
        <v>1025</v>
      </c>
      <c r="J9530" s="5"/>
      <c r="L9530" s="5"/>
      <c r="M9530" s="2">
        <f t="shared" si="148"/>
        <v>-112515.84999999688</v>
      </c>
      <c r="P9530"/>
    </row>
    <row r="9531" spans="1:16" hidden="1">
      <c r="A9531" t="s">
        <v>14890</v>
      </c>
      <c r="B9531" s="1">
        <v>42188</v>
      </c>
      <c r="C9531" t="s">
        <v>14907</v>
      </c>
      <c r="D9531">
        <v>2</v>
      </c>
      <c r="E9531" t="s">
        <v>14908</v>
      </c>
      <c r="F9531" t="s">
        <v>7054</v>
      </c>
      <c r="G9531" t="s">
        <v>4</v>
      </c>
      <c r="H9531" t="s">
        <v>580</v>
      </c>
      <c r="J9531" s="5"/>
      <c r="K9531" s="2">
        <v>1025</v>
      </c>
      <c r="L9531" s="5"/>
      <c r="M9531" s="2">
        <f t="shared" si="148"/>
        <v>-113540.84999999688</v>
      </c>
      <c r="P9531"/>
    </row>
    <row r="9532" spans="1:16" hidden="1">
      <c r="A9532" t="s">
        <v>14890</v>
      </c>
      <c r="B9532" s="1">
        <v>42188</v>
      </c>
      <c r="C9532" t="s">
        <v>14907</v>
      </c>
      <c r="D9532">
        <v>2</v>
      </c>
      <c r="E9532" t="s">
        <v>14908</v>
      </c>
      <c r="F9532" t="s">
        <v>7054</v>
      </c>
      <c r="G9532" t="s">
        <v>4</v>
      </c>
      <c r="H9532" t="s">
        <v>580</v>
      </c>
      <c r="I9532" s="2">
        <v>1025</v>
      </c>
      <c r="J9532" s="5"/>
      <c r="L9532" s="5"/>
      <c r="M9532" s="2">
        <f t="shared" si="148"/>
        <v>-112515.84999999688</v>
      </c>
      <c r="P9532"/>
    </row>
    <row r="9533" spans="1:16" hidden="1">
      <c r="A9533" t="s">
        <v>14917</v>
      </c>
      <c r="B9533" s="1">
        <v>42188</v>
      </c>
      <c r="C9533" t="s">
        <v>14935</v>
      </c>
      <c r="D9533">
        <v>2</v>
      </c>
      <c r="E9533" t="s">
        <v>14936</v>
      </c>
      <c r="F9533" t="s">
        <v>7054</v>
      </c>
      <c r="G9533" t="s">
        <v>4</v>
      </c>
      <c r="H9533" t="s">
        <v>952</v>
      </c>
      <c r="J9533" s="5"/>
      <c r="K9533" s="2">
        <v>1840</v>
      </c>
      <c r="L9533" s="5"/>
      <c r="M9533" s="2">
        <f t="shared" si="148"/>
        <v>-114355.84999999688</v>
      </c>
      <c r="P9533"/>
    </row>
    <row r="9534" spans="1:16" hidden="1">
      <c r="A9534" t="s">
        <v>14917</v>
      </c>
      <c r="B9534" s="1">
        <v>42188</v>
      </c>
      <c r="C9534" t="s">
        <v>14935</v>
      </c>
      <c r="D9534">
        <v>2</v>
      </c>
      <c r="E9534" t="s">
        <v>14936</v>
      </c>
      <c r="F9534" t="s">
        <v>7054</v>
      </c>
      <c r="G9534" t="s">
        <v>4</v>
      </c>
      <c r="H9534" t="s">
        <v>952</v>
      </c>
      <c r="I9534" s="2">
        <v>1840</v>
      </c>
      <c r="J9534" s="5"/>
      <c r="L9534" s="5"/>
      <c r="M9534" s="2">
        <f t="shared" si="148"/>
        <v>-112515.84999999688</v>
      </c>
      <c r="P9534"/>
    </row>
    <row r="9535" spans="1:16" hidden="1">
      <c r="A9535" t="s">
        <v>14945</v>
      </c>
      <c r="B9535" s="1">
        <v>42188</v>
      </c>
      <c r="C9535" t="s">
        <v>14963</v>
      </c>
      <c r="D9535">
        <v>2</v>
      </c>
      <c r="E9535" t="s">
        <v>14964</v>
      </c>
      <c r="F9535" t="s">
        <v>7054</v>
      </c>
      <c r="G9535" t="s">
        <v>4</v>
      </c>
      <c r="H9535" t="s">
        <v>1084</v>
      </c>
      <c r="J9535" s="5"/>
      <c r="K9535" s="2">
        <v>1840</v>
      </c>
      <c r="L9535" s="5"/>
      <c r="M9535" s="2">
        <f t="shared" si="148"/>
        <v>-114355.84999999688</v>
      </c>
      <c r="P9535"/>
    </row>
    <row r="9536" spans="1:16" hidden="1">
      <c r="A9536" t="s">
        <v>14945</v>
      </c>
      <c r="B9536" s="1">
        <v>42188</v>
      </c>
      <c r="C9536" t="s">
        <v>14963</v>
      </c>
      <c r="D9536">
        <v>2</v>
      </c>
      <c r="E9536" t="s">
        <v>14964</v>
      </c>
      <c r="F9536" t="s">
        <v>7054</v>
      </c>
      <c r="G9536" t="s">
        <v>4</v>
      </c>
      <c r="H9536" t="s">
        <v>1084</v>
      </c>
      <c r="I9536" s="2">
        <v>1840</v>
      </c>
      <c r="J9536" s="5"/>
      <c r="L9536" s="5"/>
      <c r="M9536" s="2">
        <f t="shared" si="148"/>
        <v>-112515.84999999688</v>
      </c>
      <c r="P9536"/>
    </row>
    <row r="9537" spans="1:16" hidden="1">
      <c r="A9537" t="s">
        <v>14972</v>
      </c>
      <c r="B9537" s="1">
        <v>42188</v>
      </c>
      <c r="C9537" t="s">
        <v>1485</v>
      </c>
      <c r="D9537">
        <v>2</v>
      </c>
      <c r="E9537" t="s">
        <v>14989</v>
      </c>
      <c r="F9537" t="s">
        <v>7054</v>
      </c>
      <c r="G9537" t="s">
        <v>4</v>
      </c>
      <c r="H9537" t="s">
        <v>859</v>
      </c>
      <c r="I9537" s="2">
        <v>1025</v>
      </c>
      <c r="J9537" s="5"/>
      <c r="L9537" s="5"/>
      <c r="M9537" s="2">
        <f t="shared" si="148"/>
        <v>-111490.84999999688</v>
      </c>
      <c r="P9537"/>
    </row>
    <row r="9538" spans="1:16" hidden="1">
      <c r="A9538" t="s">
        <v>15000</v>
      </c>
      <c r="B9538" s="1">
        <v>42188</v>
      </c>
      <c r="C9538" t="s">
        <v>15014</v>
      </c>
      <c r="D9538">
        <v>2</v>
      </c>
      <c r="E9538" t="s">
        <v>15015</v>
      </c>
      <c r="F9538" t="s">
        <v>7054</v>
      </c>
      <c r="G9538" t="s">
        <v>4</v>
      </c>
      <c r="H9538" t="s">
        <v>4268</v>
      </c>
      <c r="I9538" s="2">
        <v>1840</v>
      </c>
      <c r="J9538" s="5"/>
      <c r="L9538" s="5"/>
      <c r="M9538" s="2">
        <f t="shared" si="148"/>
        <v>-109650.84999999688</v>
      </c>
      <c r="P9538"/>
    </row>
    <row r="9539" spans="1:16" hidden="1">
      <c r="A9539" t="s">
        <v>15023</v>
      </c>
      <c r="B9539" s="1">
        <v>42188</v>
      </c>
      <c r="C9539" t="s">
        <v>15036</v>
      </c>
      <c r="D9539">
        <v>2</v>
      </c>
      <c r="E9539" t="s">
        <v>15037</v>
      </c>
      <c r="F9539" t="s">
        <v>7054</v>
      </c>
      <c r="G9539" t="s">
        <v>4</v>
      </c>
      <c r="H9539" t="s">
        <v>1094</v>
      </c>
      <c r="J9539" s="5"/>
      <c r="K9539" s="2">
        <v>1840</v>
      </c>
      <c r="L9539" s="5"/>
      <c r="M9539" s="2">
        <f t="shared" si="148"/>
        <v>-111490.84999999688</v>
      </c>
      <c r="P9539"/>
    </row>
    <row r="9540" spans="1:16" hidden="1">
      <c r="A9540" t="s">
        <v>15023</v>
      </c>
      <c r="B9540" s="1">
        <v>42188</v>
      </c>
      <c r="C9540" t="s">
        <v>15036</v>
      </c>
      <c r="D9540">
        <v>2</v>
      </c>
      <c r="E9540" t="s">
        <v>15037</v>
      </c>
      <c r="F9540" t="s">
        <v>7054</v>
      </c>
      <c r="G9540" t="s">
        <v>4</v>
      </c>
      <c r="H9540" t="s">
        <v>1094</v>
      </c>
      <c r="I9540" s="2">
        <v>1840</v>
      </c>
      <c r="J9540" s="5"/>
      <c r="L9540" s="5"/>
      <c r="M9540" s="2">
        <f t="shared" si="148"/>
        <v>-109650.84999999688</v>
      </c>
      <c r="P9540"/>
    </row>
    <row r="9541" spans="1:16" hidden="1">
      <c r="A9541" t="s">
        <v>15045</v>
      </c>
      <c r="B9541" s="1">
        <v>42188</v>
      </c>
      <c r="C9541" t="s">
        <v>15061</v>
      </c>
      <c r="D9541">
        <v>2</v>
      </c>
      <c r="E9541" t="s">
        <v>15062</v>
      </c>
      <c r="F9541" t="s">
        <v>7054</v>
      </c>
      <c r="G9541" t="s">
        <v>4</v>
      </c>
      <c r="H9541" t="s">
        <v>15063</v>
      </c>
      <c r="I9541" s="2">
        <v>1025</v>
      </c>
      <c r="J9541" s="5"/>
      <c r="L9541" s="5"/>
      <c r="M9541" s="2">
        <f t="shared" si="148"/>
        <v>-108625.84999999688</v>
      </c>
      <c r="P9541"/>
    </row>
    <row r="9542" spans="1:16" hidden="1">
      <c r="A9542" t="s">
        <v>15073</v>
      </c>
      <c r="B9542" s="1">
        <v>42188</v>
      </c>
      <c r="C9542" t="s">
        <v>1473</v>
      </c>
      <c r="D9542">
        <v>2</v>
      </c>
      <c r="E9542" t="s">
        <v>15083</v>
      </c>
      <c r="F9542" t="s">
        <v>7054</v>
      </c>
      <c r="G9542" t="s">
        <v>4</v>
      </c>
      <c r="H9542" t="s">
        <v>476</v>
      </c>
      <c r="J9542" s="5"/>
      <c r="K9542" s="2">
        <v>1025</v>
      </c>
      <c r="L9542" s="5"/>
      <c r="M9542" s="2">
        <f t="shared" si="148"/>
        <v>-109650.84999999688</v>
      </c>
      <c r="P9542"/>
    </row>
    <row r="9543" spans="1:16" hidden="1">
      <c r="A9543" t="s">
        <v>15073</v>
      </c>
      <c r="B9543" s="1">
        <v>42188</v>
      </c>
      <c r="C9543" t="s">
        <v>1473</v>
      </c>
      <c r="D9543">
        <v>2</v>
      </c>
      <c r="E9543" t="s">
        <v>15083</v>
      </c>
      <c r="F9543" t="s">
        <v>7054</v>
      </c>
      <c r="G9543" t="s">
        <v>4</v>
      </c>
      <c r="H9543" t="s">
        <v>476</v>
      </c>
      <c r="I9543" s="2">
        <v>1025</v>
      </c>
      <c r="J9543" s="5"/>
      <c r="L9543" s="5"/>
      <c r="M9543" s="2">
        <f t="shared" si="148"/>
        <v>-108625.84999999688</v>
      </c>
      <c r="P9543"/>
    </row>
    <row r="9544" spans="1:16" hidden="1">
      <c r="A9544" t="s">
        <v>15093</v>
      </c>
      <c r="B9544" s="1">
        <v>42188</v>
      </c>
      <c r="C9544" t="s">
        <v>1485</v>
      </c>
      <c r="D9544">
        <v>2</v>
      </c>
      <c r="E9544" t="s">
        <v>15107</v>
      </c>
      <c r="F9544" t="s">
        <v>7054</v>
      </c>
      <c r="G9544" t="s">
        <v>4</v>
      </c>
      <c r="H9544" t="s">
        <v>859</v>
      </c>
      <c r="J9544" s="5"/>
      <c r="K9544" s="2">
        <v>1025</v>
      </c>
      <c r="L9544" s="5"/>
      <c r="M9544" s="2">
        <f t="shared" si="148"/>
        <v>-109650.84999999688</v>
      </c>
      <c r="P9544"/>
    </row>
    <row r="9545" spans="1:16" hidden="1">
      <c r="A9545" t="s">
        <v>15093</v>
      </c>
      <c r="B9545" s="1">
        <v>42188</v>
      </c>
      <c r="C9545" t="s">
        <v>1485</v>
      </c>
      <c r="D9545">
        <v>2</v>
      </c>
      <c r="E9545" t="s">
        <v>15107</v>
      </c>
      <c r="F9545" t="s">
        <v>7054</v>
      </c>
      <c r="G9545" t="s">
        <v>4</v>
      </c>
      <c r="H9545" t="s">
        <v>859</v>
      </c>
      <c r="I9545" s="2">
        <v>1025</v>
      </c>
      <c r="J9545" s="5"/>
      <c r="L9545" s="5"/>
      <c r="M9545" s="2">
        <f t="shared" ref="M9545:M9608" si="149">+M9544+I9545-K9545</f>
        <v>-108625.84999999688</v>
      </c>
      <c r="P9545"/>
    </row>
    <row r="9546" spans="1:16" hidden="1">
      <c r="A9546" t="s">
        <v>15116</v>
      </c>
      <c r="B9546" s="1">
        <v>42188</v>
      </c>
      <c r="C9546" t="s">
        <v>15131</v>
      </c>
      <c r="D9546">
        <v>2</v>
      </c>
      <c r="E9546" t="s">
        <v>15132</v>
      </c>
      <c r="F9546" t="s">
        <v>13559</v>
      </c>
      <c r="G9546" t="s">
        <v>479</v>
      </c>
      <c r="H9546" t="s">
        <v>678</v>
      </c>
      <c r="J9546" s="5"/>
      <c r="K9546" s="2">
        <v>146.41999999999999</v>
      </c>
      <c r="L9546" s="5"/>
      <c r="M9546" s="2">
        <f t="shared" si="149"/>
        <v>-108772.26999999688</v>
      </c>
      <c r="P9546"/>
    </row>
    <row r="9547" spans="1:16" hidden="1">
      <c r="A9547" t="s">
        <v>15116</v>
      </c>
      <c r="B9547" s="1">
        <v>42188</v>
      </c>
      <c r="C9547" t="s">
        <v>15131</v>
      </c>
      <c r="D9547">
        <v>2</v>
      </c>
      <c r="E9547" t="s">
        <v>15132</v>
      </c>
      <c r="F9547" t="s">
        <v>13559</v>
      </c>
      <c r="G9547" t="s">
        <v>479</v>
      </c>
      <c r="H9547" t="s">
        <v>678</v>
      </c>
      <c r="I9547" s="2">
        <v>146.41999999999999</v>
      </c>
      <c r="J9547" s="5"/>
      <c r="L9547" s="5"/>
      <c r="M9547" s="2">
        <f t="shared" si="149"/>
        <v>-108625.84999999688</v>
      </c>
      <c r="P9547"/>
    </row>
    <row r="9548" spans="1:16" hidden="1">
      <c r="A9548" t="s">
        <v>15141</v>
      </c>
      <c r="B9548" s="1">
        <v>42188</v>
      </c>
      <c r="C9548" t="s">
        <v>15155</v>
      </c>
      <c r="D9548">
        <v>2</v>
      </c>
      <c r="E9548" t="s">
        <v>15156</v>
      </c>
      <c r="F9548" t="s">
        <v>7054</v>
      </c>
      <c r="G9548" t="s">
        <v>20</v>
      </c>
      <c r="H9548" t="s">
        <v>15157</v>
      </c>
      <c r="I9548" s="2">
        <v>1025</v>
      </c>
      <c r="J9548" s="5"/>
      <c r="L9548" s="5"/>
      <c r="M9548" s="2">
        <f t="shared" si="149"/>
        <v>-107600.84999999688</v>
      </c>
      <c r="P9548"/>
    </row>
    <row r="9549" spans="1:16" hidden="1">
      <c r="A9549" t="s">
        <v>15168</v>
      </c>
      <c r="B9549" s="1">
        <v>42188</v>
      </c>
      <c r="C9549" t="s">
        <v>6</v>
      </c>
      <c r="D9549">
        <v>1</v>
      </c>
      <c r="E9549" t="s">
        <v>15181</v>
      </c>
      <c r="F9549" t="s">
        <v>13565</v>
      </c>
      <c r="G9549" t="s">
        <v>20</v>
      </c>
      <c r="H9549" t="s">
        <v>12795</v>
      </c>
      <c r="I9549" s="2">
        <v>2000</v>
      </c>
      <c r="J9549" s="5"/>
      <c r="L9549" s="5"/>
      <c r="M9549" s="2">
        <f t="shared" si="149"/>
        <v>-105600.84999999688</v>
      </c>
      <c r="P9549"/>
    </row>
    <row r="9550" spans="1:16" hidden="1">
      <c r="A9550" t="s">
        <v>15189</v>
      </c>
      <c r="B9550" s="1">
        <v>42188</v>
      </c>
      <c r="C9550" t="s">
        <v>15204</v>
      </c>
      <c r="D9550">
        <v>2</v>
      </c>
      <c r="E9550" t="s">
        <v>15205</v>
      </c>
      <c r="F9550" t="s">
        <v>7054</v>
      </c>
      <c r="G9550" t="s">
        <v>20</v>
      </c>
      <c r="H9550" t="s">
        <v>15206</v>
      </c>
      <c r="I9550" s="2">
        <v>1025</v>
      </c>
      <c r="J9550" s="5"/>
      <c r="L9550" s="5"/>
      <c r="M9550" s="2">
        <f t="shared" si="149"/>
        <v>-104575.84999999688</v>
      </c>
      <c r="P9550"/>
    </row>
    <row r="9551" spans="1:16" hidden="1">
      <c r="A9551" t="s">
        <v>15217</v>
      </c>
      <c r="B9551" s="1">
        <v>42188</v>
      </c>
      <c r="C9551" t="s">
        <v>1802</v>
      </c>
      <c r="D9551">
        <v>2</v>
      </c>
      <c r="E9551" t="s">
        <v>15229</v>
      </c>
      <c r="F9551" t="s">
        <v>13559</v>
      </c>
      <c r="G9551" t="s">
        <v>479</v>
      </c>
      <c r="H9551" t="s">
        <v>65</v>
      </c>
      <c r="I9551" s="2">
        <v>569.24</v>
      </c>
      <c r="J9551" s="5"/>
      <c r="L9551" s="5"/>
      <c r="M9551" s="2">
        <f t="shared" si="149"/>
        <v>-104006.60999999687</v>
      </c>
      <c r="P9551"/>
    </row>
    <row r="9552" spans="1:16" hidden="1">
      <c r="A9552" t="s">
        <v>15239</v>
      </c>
      <c r="B9552" s="1">
        <v>42188</v>
      </c>
      <c r="C9552" t="s">
        <v>15249</v>
      </c>
      <c r="D9552">
        <v>2</v>
      </c>
      <c r="E9552" t="s">
        <v>15250</v>
      </c>
      <c r="F9552" t="s">
        <v>7054</v>
      </c>
      <c r="G9552" t="s">
        <v>20</v>
      </c>
      <c r="H9552" t="s">
        <v>2138</v>
      </c>
      <c r="I9552" s="2">
        <v>3225.01</v>
      </c>
      <c r="J9552" s="5"/>
      <c r="L9552" s="5"/>
      <c r="M9552" s="2">
        <f t="shared" si="149"/>
        <v>-100781.59999999688</v>
      </c>
      <c r="P9552"/>
    </row>
    <row r="9553" spans="1:16" hidden="1">
      <c r="A9553" t="s">
        <v>15261</v>
      </c>
      <c r="B9553" s="1">
        <v>42188</v>
      </c>
      <c r="C9553" t="s">
        <v>1802</v>
      </c>
      <c r="D9553">
        <v>2</v>
      </c>
      <c r="E9553" t="s">
        <v>15277</v>
      </c>
      <c r="F9553" t="s">
        <v>13559</v>
      </c>
      <c r="G9553" t="s">
        <v>479</v>
      </c>
      <c r="H9553" t="s">
        <v>65</v>
      </c>
      <c r="I9553" s="2">
        <v>64.47</v>
      </c>
      <c r="J9553" s="5"/>
      <c r="L9553" s="5"/>
      <c r="M9553" s="2">
        <f t="shared" si="149"/>
        <v>-100717.12999999688</v>
      </c>
      <c r="P9553"/>
    </row>
    <row r="9554" spans="1:16" hidden="1">
      <c r="A9554" t="s">
        <v>15286</v>
      </c>
      <c r="B9554" s="1">
        <v>42188</v>
      </c>
      <c r="C9554" t="s">
        <v>15299</v>
      </c>
      <c r="D9554">
        <v>2</v>
      </c>
      <c r="E9554" t="s">
        <v>15300</v>
      </c>
      <c r="F9554" t="s">
        <v>7054</v>
      </c>
      <c r="G9554" t="s">
        <v>20</v>
      </c>
      <c r="H9554" t="s">
        <v>15301</v>
      </c>
      <c r="I9554" s="2">
        <v>650.01</v>
      </c>
      <c r="J9554" s="5"/>
      <c r="L9554" s="5"/>
      <c r="M9554" s="2">
        <f t="shared" si="149"/>
        <v>-100067.11999999688</v>
      </c>
      <c r="P9554"/>
    </row>
    <row r="9555" spans="1:16" hidden="1">
      <c r="A9555" t="s">
        <v>15313</v>
      </c>
      <c r="B9555" s="1">
        <v>42188</v>
      </c>
      <c r="C9555" t="s">
        <v>15325</v>
      </c>
      <c r="D9555">
        <v>2</v>
      </c>
      <c r="E9555" t="s">
        <v>15326</v>
      </c>
      <c r="F9555" t="s">
        <v>7054</v>
      </c>
      <c r="G9555" t="s">
        <v>20</v>
      </c>
      <c r="H9555" t="s">
        <v>15327</v>
      </c>
      <c r="I9555" s="2">
        <v>3040.01</v>
      </c>
      <c r="J9555" s="5"/>
      <c r="L9555" s="5"/>
      <c r="M9555" s="2">
        <f t="shared" si="149"/>
        <v>-97027.109999996886</v>
      </c>
      <c r="P9555"/>
    </row>
    <row r="9556" spans="1:16" hidden="1">
      <c r="A9556" t="s">
        <v>15336</v>
      </c>
      <c r="B9556" s="1">
        <v>42188</v>
      </c>
      <c r="C9556" t="s">
        <v>15347</v>
      </c>
      <c r="D9556">
        <v>2</v>
      </c>
      <c r="E9556" t="s">
        <v>15348</v>
      </c>
      <c r="F9556" t="s">
        <v>7054</v>
      </c>
      <c r="G9556" t="s">
        <v>20</v>
      </c>
      <c r="H9556" t="s">
        <v>11776</v>
      </c>
      <c r="I9556" s="2">
        <v>400</v>
      </c>
      <c r="J9556" s="5"/>
      <c r="L9556" s="5"/>
      <c r="M9556" s="2">
        <f t="shared" si="149"/>
        <v>-96627.109999996886</v>
      </c>
      <c r="P9556"/>
    </row>
    <row r="9557" spans="1:16" hidden="1">
      <c r="A9557" t="s">
        <v>15360</v>
      </c>
      <c r="B9557" s="1">
        <v>42188</v>
      </c>
      <c r="C9557" t="s">
        <v>15373</v>
      </c>
      <c r="D9557">
        <v>2</v>
      </c>
      <c r="E9557" t="s">
        <v>15374</v>
      </c>
      <c r="F9557" t="s">
        <v>7054</v>
      </c>
      <c r="G9557" t="s">
        <v>20</v>
      </c>
      <c r="H9557" t="s">
        <v>15375</v>
      </c>
      <c r="I9557" s="2">
        <v>197.2</v>
      </c>
      <c r="J9557" s="5"/>
      <c r="L9557" s="5"/>
      <c r="M9557" s="2">
        <f t="shared" si="149"/>
        <v>-96429.909999996889</v>
      </c>
      <c r="P9557"/>
    </row>
    <row r="9558" spans="1:16" hidden="1">
      <c r="A9558" t="s">
        <v>15383</v>
      </c>
      <c r="B9558" s="1">
        <v>42188</v>
      </c>
      <c r="C9558" t="s">
        <v>15395</v>
      </c>
      <c r="D9558">
        <v>2</v>
      </c>
      <c r="E9558" t="s">
        <v>15396</v>
      </c>
      <c r="F9558" t="s">
        <v>7054</v>
      </c>
      <c r="G9558" t="s">
        <v>20</v>
      </c>
      <c r="H9558" t="s">
        <v>2119</v>
      </c>
      <c r="J9558" s="5"/>
      <c r="K9558" s="2">
        <v>3686</v>
      </c>
      <c r="L9558" s="5"/>
      <c r="M9558" s="2">
        <f t="shared" si="149"/>
        <v>-100115.90999999689</v>
      </c>
      <c r="P9558"/>
    </row>
    <row r="9559" spans="1:16" hidden="1">
      <c r="A9559" t="s">
        <v>15383</v>
      </c>
      <c r="B9559" s="1">
        <v>42188</v>
      </c>
      <c r="C9559" t="s">
        <v>15395</v>
      </c>
      <c r="D9559">
        <v>2</v>
      </c>
      <c r="E9559" t="s">
        <v>15396</v>
      </c>
      <c r="F9559" t="s">
        <v>7054</v>
      </c>
      <c r="G9559" t="s">
        <v>20</v>
      </c>
      <c r="H9559" t="s">
        <v>2119</v>
      </c>
      <c r="I9559" s="2">
        <v>7371.8</v>
      </c>
      <c r="J9559" s="5"/>
      <c r="L9559" s="5"/>
      <c r="M9559" s="2">
        <f t="shared" si="149"/>
        <v>-92744.109999996886</v>
      </c>
      <c r="P9559"/>
    </row>
    <row r="9560" spans="1:16" hidden="1">
      <c r="A9560" t="s">
        <v>15404</v>
      </c>
      <c r="B9560" s="1">
        <v>42188</v>
      </c>
      <c r="C9560" t="s">
        <v>15415</v>
      </c>
      <c r="D9560">
        <v>2</v>
      </c>
      <c r="E9560" t="s">
        <v>15416</v>
      </c>
      <c r="F9560" t="s">
        <v>7054</v>
      </c>
      <c r="G9560" t="s">
        <v>20</v>
      </c>
      <c r="H9560" t="s">
        <v>15417</v>
      </c>
      <c r="I9560" s="2">
        <v>1840</v>
      </c>
      <c r="J9560" s="5"/>
      <c r="L9560" s="5"/>
      <c r="M9560" s="2">
        <f t="shared" si="149"/>
        <v>-90904.109999996886</v>
      </c>
      <c r="P9560"/>
    </row>
    <row r="9561" spans="1:16" hidden="1">
      <c r="A9561" t="s">
        <v>15431</v>
      </c>
      <c r="B9561" s="1">
        <v>42188</v>
      </c>
      <c r="C9561" t="s">
        <v>15438</v>
      </c>
      <c r="D9561">
        <v>2</v>
      </c>
      <c r="E9561" t="s">
        <v>15439</v>
      </c>
      <c r="F9561" t="s">
        <v>7054</v>
      </c>
      <c r="G9561" t="s">
        <v>212</v>
      </c>
      <c r="H9561" t="s">
        <v>13517</v>
      </c>
      <c r="I9561" s="2">
        <v>636.76</v>
      </c>
      <c r="J9561" s="5"/>
      <c r="L9561" s="5"/>
      <c r="M9561" s="2">
        <f t="shared" si="149"/>
        <v>-90267.349999996892</v>
      </c>
      <c r="P9561"/>
    </row>
    <row r="9562" spans="1:16" hidden="1">
      <c r="A9562" t="s">
        <v>15458</v>
      </c>
      <c r="B9562" s="1">
        <v>42188</v>
      </c>
      <c r="C9562" t="s">
        <v>15464</v>
      </c>
      <c r="D9562">
        <v>2</v>
      </c>
      <c r="E9562" t="s">
        <v>15465</v>
      </c>
      <c r="F9562" t="s">
        <v>7054</v>
      </c>
      <c r="G9562" t="s">
        <v>20</v>
      </c>
      <c r="H9562" t="s">
        <v>12753</v>
      </c>
      <c r="I9562" s="2">
        <v>3029.99</v>
      </c>
      <c r="J9562" s="5"/>
      <c r="L9562" s="5"/>
      <c r="M9562" s="2">
        <f t="shared" si="149"/>
        <v>-87237.359999996886</v>
      </c>
      <c r="P9562"/>
    </row>
    <row r="9563" spans="1:16" hidden="1">
      <c r="A9563" t="s">
        <v>15486</v>
      </c>
      <c r="B9563" s="1">
        <v>42188</v>
      </c>
      <c r="C9563" t="s">
        <v>15491</v>
      </c>
      <c r="D9563">
        <v>1</v>
      </c>
      <c r="E9563" t="s">
        <v>15492</v>
      </c>
      <c r="F9563" t="s">
        <v>13561</v>
      </c>
      <c r="G9563" t="s">
        <v>20</v>
      </c>
      <c r="H9563" t="s">
        <v>15493</v>
      </c>
      <c r="I9563" s="2">
        <v>25000</v>
      </c>
      <c r="J9563" s="5"/>
      <c r="L9563" s="5"/>
      <c r="M9563" s="2">
        <f t="shared" si="149"/>
        <v>-62237.359999996886</v>
      </c>
      <c r="P9563"/>
    </row>
    <row r="9564" spans="1:16" hidden="1">
      <c r="A9564" t="s">
        <v>1641</v>
      </c>
      <c r="B9564" s="36">
        <v>42189</v>
      </c>
      <c r="C9564" s="35" t="s">
        <v>6</v>
      </c>
      <c r="D9564" s="35">
        <v>1</v>
      </c>
      <c r="E9564" s="35" t="s">
        <v>1643</v>
      </c>
      <c r="F9564" s="35" t="s">
        <v>8</v>
      </c>
      <c r="G9564" s="35" t="s">
        <v>4</v>
      </c>
      <c r="H9564" s="35" t="s">
        <v>435</v>
      </c>
      <c r="I9564" s="11">
        <v>1025</v>
      </c>
      <c r="J9564" s="12"/>
      <c r="K9564" s="11"/>
      <c r="L9564" s="12"/>
      <c r="M9564" s="11">
        <f t="shared" si="149"/>
        <v>-61212.359999996886</v>
      </c>
      <c r="P9564"/>
    </row>
    <row r="9565" spans="1:16" hidden="1">
      <c r="A9565" t="s">
        <v>1647</v>
      </c>
      <c r="B9565" s="1">
        <v>42189</v>
      </c>
      <c r="C9565" t="s">
        <v>43</v>
      </c>
      <c r="D9565">
        <v>1</v>
      </c>
      <c r="E9565" t="s">
        <v>1649</v>
      </c>
      <c r="F9565" t="s">
        <v>13</v>
      </c>
      <c r="G9565" t="s">
        <v>4</v>
      </c>
      <c r="H9565" t="s">
        <v>256</v>
      </c>
      <c r="J9565" s="5"/>
      <c r="K9565" s="2">
        <v>1025</v>
      </c>
      <c r="L9565" s="5"/>
      <c r="M9565" s="2">
        <f t="shared" si="149"/>
        <v>-62237.359999996886</v>
      </c>
      <c r="P9565"/>
    </row>
    <row r="9566" spans="1:16" hidden="1">
      <c r="A9566" t="s">
        <v>1678</v>
      </c>
      <c r="B9566" s="1">
        <v>42189</v>
      </c>
      <c r="C9566" t="s">
        <v>6</v>
      </c>
      <c r="D9566">
        <v>1</v>
      </c>
      <c r="E9566" t="s">
        <v>1679</v>
      </c>
      <c r="F9566" t="s">
        <v>8</v>
      </c>
      <c r="G9566" t="s">
        <v>4</v>
      </c>
      <c r="H9566" t="s">
        <v>1680</v>
      </c>
      <c r="I9566" s="2">
        <v>600</v>
      </c>
      <c r="J9566" s="5"/>
      <c r="L9566" s="5"/>
      <c r="M9566" s="2">
        <f t="shared" si="149"/>
        <v>-61637.359999996886</v>
      </c>
      <c r="P9566"/>
    </row>
    <row r="9567" spans="1:16" hidden="1">
      <c r="A9567" t="s">
        <v>1683</v>
      </c>
      <c r="B9567" s="1">
        <v>42189</v>
      </c>
      <c r="C9567" t="s">
        <v>6</v>
      </c>
      <c r="D9567">
        <v>1</v>
      </c>
      <c r="E9567" t="s">
        <v>1684</v>
      </c>
      <c r="F9567" t="s">
        <v>29</v>
      </c>
      <c r="G9567" t="s">
        <v>4</v>
      </c>
      <c r="H9567" t="s">
        <v>1685</v>
      </c>
      <c r="I9567" s="2">
        <v>1673.09</v>
      </c>
      <c r="J9567" s="5"/>
      <c r="L9567" s="5"/>
      <c r="M9567" s="2">
        <f t="shared" si="149"/>
        <v>-59964.26999999689</v>
      </c>
      <c r="P9567"/>
    </row>
    <row r="9568" spans="1:16" hidden="1">
      <c r="A9568" t="s">
        <v>1719</v>
      </c>
      <c r="B9568" s="1">
        <v>42189</v>
      </c>
      <c r="C9568" t="s">
        <v>1</v>
      </c>
      <c r="D9568">
        <v>1</v>
      </c>
      <c r="E9568" t="s">
        <v>1722</v>
      </c>
      <c r="F9568" t="s">
        <v>13</v>
      </c>
      <c r="G9568" t="s">
        <v>4</v>
      </c>
      <c r="H9568" t="s">
        <v>1723</v>
      </c>
      <c r="J9568" s="5"/>
      <c r="K9568" s="2">
        <v>1097.5</v>
      </c>
      <c r="L9568" s="5"/>
      <c r="M9568" s="2">
        <f t="shared" si="149"/>
        <v>-61061.76999999689</v>
      </c>
      <c r="P9568"/>
    </row>
    <row r="9569" spans="1:16" hidden="1">
      <c r="A9569" t="s">
        <v>1740</v>
      </c>
      <c r="B9569" s="1">
        <v>42189</v>
      </c>
      <c r="C9569" t="s">
        <v>11</v>
      </c>
      <c r="D9569">
        <v>1</v>
      </c>
      <c r="E9569" t="s">
        <v>1743</v>
      </c>
      <c r="F9569" t="s">
        <v>13</v>
      </c>
      <c r="G9569" t="s">
        <v>4</v>
      </c>
      <c r="H9569" t="s">
        <v>36</v>
      </c>
      <c r="J9569" s="5"/>
      <c r="K9569" s="2">
        <v>1840</v>
      </c>
      <c r="L9569" s="5"/>
      <c r="M9569" s="2">
        <f t="shared" si="149"/>
        <v>-62901.76999999689</v>
      </c>
      <c r="P9569"/>
    </row>
    <row r="9570" spans="1:16" hidden="1">
      <c r="A9570" t="s">
        <v>1747</v>
      </c>
      <c r="B9570" s="1">
        <v>42189</v>
      </c>
      <c r="C9570" t="s">
        <v>11</v>
      </c>
      <c r="D9570">
        <v>1</v>
      </c>
      <c r="E9570" t="s">
        <v>1750</v>
      </c>
      <c r="F9570" t="s">
        <v>67</v>
      </c>
      <c r="G9570" t="s">
        <v>4</v>
      </c>
      <c r="H9570" t="s">
        <v>1751</v>
      </c>
      <c r="J9570" s="5"/>
      <c r="K9570" s="2">
        <v>1025</v>
      </c>
      <c r="L9570" s="5"/>
      <c r="M9570" s="2">
        <f t="shared" si="149"/>
        <v>-63926.76999999689</v>
      </c>
      <c r="P9570"/>
    </row>
    <row r="9571" spans="1:16" hidden="1">
      <c r="A9571" t="s">
        <v>1753</v>
      </c>
      <c r="B9571" s="1">
        <v>42189</v>
      </c>
      <c r="C9571" t="s">
        <v>6</v>
      </c>
      <c r="D9571">
        <v>1</v>
      </c>
      <c r="E9571" t="s">
        <v>1755</v>
      </c>
      <c r="F9571" t="s">
        <v>29</v>
      </c>
      <c r="G9571" t="s">
        <v>4</v>
      </c>
      <c r="H9571" t="s">
        <v>1756</v>
      </c>
      <c r="I9571" s="2">
        <v>1500</v>
      </c>
      <c r="J9571" s="5"/>
      <c r="L9571" s="5"/>
      <c r="M9571" s="2">
        <f t="shared" si="149"/>
        <v>-62426.76999999689</v>
      </c>
      <c r="P9571"/>
    </row>
    <row r="9572" spans="1:16" hidden="1">
      <c r="A9572" t="s">
        <v>1761</v>
      </c>
      <c r="B9572" s="1">
        <v>42189</v>
      </c>
      <c r="C9572" t="s">
        <v>6</v>
      </c>
      <c r="D9572">
        <v>1</v>
      </c>
      <c r="E9572" t="s">
        <v>1763</v>
      </c>
      <c r="F9572" t="s">
        <v>29</v>
      </c>
      <c r="G9572" t="s">
        <v>4</v>
      </c>
      <c r="H9572" t="s">
        <v>1506</v>
      </c>
      <c r="I9572" s="2">
        <v>1748.38</v>
      </c>
      <c r="J9572" s="5"/>
      <c r="L9572" s="5"/>
      <c r="M9572" s="2">
        <f t="shared" si="149"/>
        <v>-60678.389999996893</v>
      </c>
      <c r="P9572"/>
    </row>
    <row r="9573" spans="1:16" hidden="1">
      <c r="A9573" t="s">
        <v>1766</v>
      </c>
      <c r="B9573" s="1">
        <v>42189</v>
      </c>
      <c r="C9573" t="s">
        <v>11</v>
      </c>
      <c r="D9573">
        <v>1</v>
      </c>
      <c r="E9573" t="s">
        <v>1768</v>
      </c>
      <c r="F9573" t="s">
        <v>13</v>
      </c>
      <c r="G9573" t="s">
        <v>4</v>
      </c>
      <c r="H9573" t="s">
        <v>1769</v>
      </c>
      <c r="J9573" s="5"/>
      <c r="K9573" s="2">
        <v>1025</v>
      </c>
      <c r="L9573" s="5"/>
      <c r="M9573" s="2">
        <f t="shared" si="149"/>
        <v>-61703.389999996893</v>
      </c>
      <c r="P9573"/>
    </row>
    <row r="9574" spans="1:16" hidden="1">
      <c r="A9574" t="s">
        <v>1792</v>
      </c>
      <c r="B9574" s="1">
        <v>42189</v>
      </c>
      <c r="C9574" t="s">
        <v>6</v>
      </c>
      <c r="D9574">
        <v>1</v>
      </c>
      <c r="E9574" t="s">
        <v>1793</v>
      </c>
      <c r="F9574" t="s">
        <v>29</v>
      </c>
      <c r="G9574" t="s">
        <v>4</v>
      </c>
      <c r="H9574" t="s">
        <v>1794</v>
      </c>
      <c r="I9574" s="2">
        <v>517.84</v>
      </c>
      <c r="J9574" s="5"/>
      <c r="L9574" s="5"/>
      <c r="M9574" s="2">
        <f t="shared" si="149"/>
        <v>-61185.549999996896</v>
      </c>
      <c r="P9574"/>
    </row>
    <row r="9575" spans="1:16" hidden="1">
      <c r="A9575" t="s">
        <v>1805</v>
      </c>
      <c r="B9575" s="1">
        <v>42189</v>
      </c>
      <c r="C9575" t="s">
        <v>6</v>
      </c>
      <c r="D9575">
        <v>1</v>
      </c>
      <c r="E9575" t="s">
        <v>1806</v>
      </c>
      <c r="F9575" t="s">
        <v>29</v>
      </c>
      <c r="G9575" t="s">
        <v>4</v>
      </c>
      <c r="H9575" t="s">
        <v>65</v>
      </c>
      <c r="I9575" s="2">
        <v>80.13</v>
      </c>
      <c r="J9575" s="5"/>
      <c r="L9575" s="5"/>
      <c r="M9575" s="2">
        <f t="shared" si="149"/>
        <v>-61105.419999996899</v>
      </c>
      <c r="P9575"/>
    </row>
    <row r="9576" spans="1:16" hidden="1">
      <c r="A9576" t="s">
        <v>1819</v>
      </c>
      <c r="B9576" s="1">
        <v>42189</v>
      </c>
      <c r="C9576" t="s">
        <v>6</v>
      </c>
      <c r="D9576">
        <v>1</v>
      </c>
      <c r="E9576" t="s">
        <v>1820</v>
      </c>
      <c r="F9576" t="s">
        <v>29</v>
      </c>
      <c r="G9576" t="s">
        <v>4</v>
      </c>
      <c r="H9576" t="s">
        <v>1821</v>
      </c>
      <c r="I9576" s="2">
        <v>150</v>
      </c>
      <c r="J9576" s="5"/>
      <c r="L9576" s="5"/>
      <c r="M9576" s="2">
        <f t="shared" si="149"/>
        <v>-60955.419999996899</v>
      </c>
      <c r="P9576"/>
    </row>
    <row r="9577" spans="1:16" hidden="1">
      <c r="A9577" t="s">
        <v>1830</v>
      </c>
      <c r="B9577" s="1">
        <v>42189</v>
      </c>
      <c r="C9577" t="s">
        <v>200</v>
      </c>
      <c r="D9577">
        <v>1</v>
      </c>
      <c r="E9577" t="s">
        <v>1831</v>
      </c>
      <c r="F9577" t="s">
        <v>16</v>
      </c>
      <c r="G9577" t="s">
        <v>4</v>
      </c>
      <c r="H9577" t="s">
        <v>200</v>
      </c>
      <c r="J9577" s="5"/>
      <c r="K9577" s="2">
        <v>5462.49</v>
      </c>
      <c r="L9577" s="5"/>
      <c r="M9577" s="2">
        <f t="shared" si="149"/>
        <v>-66417.909999996904</v>
      </c>
      <c r="P9577"/>
    </row>
    <row r="9578" spans="1:16" hidden="1">
      <c r="A9578" t="s">
        <v>1837</v>
      </c>
      <c r="B9578" s="1">
        <v>42189</v>
      </c>
      <c r="C9578" t="s">
        <v>195</v>
      </c>
      <c r="D9578">
        <v>1</v>
      </c>
      <c r="E9578" t="s">
        <v>1838</v>
      </c>
      <c r="F9578" t="s">
        <v>13</v>
      </c>
      <c r="G9578" t="s">
        <v>4</v>
      </c>
      <c r="H9578" t="s">
        <v>195</v>
      </c>
      <c r="J9578" s="5"/>
      <c r="K9578" s="2">
        <v>81924.039999999994</v>
      </c>
      <c r="L9578" s="5"/>
      <c r="M9578" s="2">
        <f t="shared" si="149"/>
        <v>-148341.9499999969</v>
      </c>
      <c r="P9578"/>
    </row>
    <row r="9579" spans="1:16" hidden="1">
      <c r="A9579" t="s">
        <v>1846</v>
      </c>
      <c r="B9579" s="1">
        <v>42189</v>
      </c>
      <c r="C9579" t="s">
        <v>18</v>
      </c>
      <c r="D9579">
        <v>1</v>
      </c>
      <c r="E9579" t="s">
        <v>1847</v>
      </c>
      <c r="F9579" t="s">
        <v>13</v>
      </c>
      <c r="G9579" t="s">
        <v>4</v>
      </c>
      <c r="H9579" t="s">
        <v>18</v>
      </c>
      <c r="J9579" s="5"/>
      <c r="K9579" s="2">
        <v>17113.21</v>
      </c>
      <c r="L9579" s="5"/>
      <c r="M9579" s="2">
        <f t="shared" si="149"/>
        <v>-165455.15999999689</v>
      </c>
      <c r="P9579"/>
    </row>
    <row r="9580" spans="1:16" hidden="1">
      <c r="A9580" t="s">
        <v>15508</v>
      </c>
      <c r="B9580" s="1">
        <v>42189</v>
      </c>
      <c r="C9580" t="s">
        <v>1802</v>
      </c>
      <c r="D9580">
        <v>2</v>
      </c>
      <c r="E9580" t="s">
        <v>15520</v>
      </c>
      <c r="F9580" t="s">
        <v>13559</v>
      </c>
      <c r="G9580" t="s">
        <v>479</v>
      </c>
      <c r="H9580" t="s">
        <v>1199</v>
      </c>
      <c r="I9580" s="2">
        <v>2090.02</v>
      </c>
      <c r="J9580" s="5"/>
      <c r="L9580" s="5"/>
      <c r="M9580" s="2">
        <f t="shared" si="149"/>
        <v>-163365.1399999969</v>
      </c>
      <c r="P9580"/>
    </row>
    <row r="9581" spans="1:16" hidden="1">
      <c r="A9581" t="s">
        <v>15535</v>
      </c>
      <c r="B9581" s="1">
        <v>42189</v>
      </c>
      <c r="C9581" t="s">
        <v>1802</v>
      </c>
      <c r="D9581">
        <v>2</v>
      </c>
      <c r="E9581" t="s">
        <v>15545</v>
      </c>
      <c r="F9581" t="s">
        <v>13559</v>
      </c>
      <c r="G9581" t="s">
        <v>479</v>
      </c>
      <c r="H9581" t="s">
        <v>522</v>
      </c>
      <c r="J9581" s="5"/>
      <c r="K9581" s="2">
        <v>4321.28</v>
      </c>
      <c r="L9581" s="5"/>
      <c r="M9581" s="2">
        <f t="shared" si="149"/>
        <v>-167686.4199999969</v>
      </c>
      <c r="P9581"/>
    </row>
    <row r="9582" spans="1:16" hidden="1">
      <c r="A9582" t="s">
        <v>15535</v>
      </c>
      <c r="B9582" s="1">
        <v>42189</v>
      </c>
      <c r="C9582" t="s">
        <v>1802</v>
      </c>
      <c r="D9582">
        <v>2</v>
      </c>
      <c r="E9582" t="s">
        <v>15545</v>
      </c>
      <c r="F9582" t="s">
        <v>13559</v>
      </c>
      <c r="G9582" t="s">
        <v>479</v>
      </c>
      <c r="H9582" t="s">
        <v>522</v>
      </c>
      <c r="I9582" s="2">
        <v>4321.28</v>
      </c>
      <c r="J9582" s="5"/>
      <c r="L9582" s="5"/>
      <c r="M9582" s="2">
        <f t="shared" si="149"/>
        <v>-163365.1399999969</v>
      </c>
      <c r="P9582"/>
    </row>
    <row r="9583" spans="1:16" hidden="1">
      <c r="A9583" t="s">
        <v>15557</v>
      </c>
      <c r="B9583" s="1">
        <v>42189</v>
      </c>
      <c r="C9583" t="s">
        <v>1802</v>
      </c>
      <c r="D9583">
        <v>2</v>
      </c>
      <c r="E9583" t="s">
        <v>15566</v>
      </c>
      <c r="F9583" t="s">
        <v>13559</v>
      </c>
      <c r="G9583" t="s">
        <v>479</v>
      </c>
      <c r="H9583" t="s">
        <v>10447</v>
      </c>
      <c r="I9583" s="2">
        <v>322.36</v>
      </c>
      <c r="J9583" s="5"/>
      <c r="L9583" s="5"/>
      <c r="M9583" s="2">
        <f t="shared" si="149"/>
        <v>-163042.77999999691</v>
      </c>
      <c r="P9583"/>
    </row>
    <row r="9584" spans="1:16" hidden="1">
      <c r="A9584" t="s">
        <v>15580</v>
      </c>
      <c r="B9584" s="1">
        <v>42189</v>
      </c>
      <c r="C9584" t="s">
        <v>18</v>
      </c>
      <c r="D9584">
        <v>2</v>
      </c>
      <c r="E9584" t="s">
        <v>15589</v>
      </c>
      <c r="F9584" t="s">
        <v>13559</v>
      </c>
      <c r="G9584" t="s">
        <v>313</v>
      </c>
      <c r="H9584" t="s">
        <v>15590</v>
      </c>
      <c r="I9584" s="2">
        <v>293.35000000000002</v>
      </c>
      <c r="J9584" s="5"/>
      <c r="L9584" s="5"/>
      <c r="M9584" s="2">
        <f t="shared" si="149"/>
        <v>-162749.42999999691</v>
      </c>
      <c r="P9584"/>
    </row>
    <row r="9585" spans="1:16" hidden="1">
      <c r="A9585" t="s">
        <v>15603</v>
      </c>
      <c r="B9585" s="1">
        <v>42189</v>
      </c>
      <c r="C9585" t="s">
        <v>1802</v>
      </c>
      <c r="D9585">
        <v>2</v>
      </c>
      <c r="E9585" t="s">
        <v>15616</v>
      </c>
      <c r="F9585" t="s">
        <v>13559</v>
      </c>
      <c r="G9585" t="s">
        <v>479</v>
      </c>
      <c r="H9585" t="s">
        <v>15617</v>
      </c>
      <c r="I9585" s="2">
        <v>244.04</v>
      </c>
      <c r="J9585" s="5"/>
      <c r="L9585" s="5"/>
      <c r="M9585" s="2">
        <f t="shared" si="149"/>
        <v>-162505.3899999969</v>
      </c>
      <c r="P9585"/>
    </row>
    <row r="9586" spans="1:16" hidden="1">
      <c r="A9586" t="s">
        <v>15630</v>
      </c>
      <c r="B9586" s="1">
        <v>42189</v>
      </c>
      <c r="C9586" t="s">
        <v>15641</v>
      </c>
      <c r="D9586">
        <v>2</v>
      </c>
      <c r="E9586" t="s">
        <v>15642</v>
      </c>
      <c r="F9586" t="s">
        <v>7054</v>
      </c>
      <c r="G9586" t="s">
        <v>4</v>
      </c>
      <c r="H9586" t="s">
        <v>15643</v>
      </c>
      <c r="I9586" s="2">
        <v>1025</v>
      </c>
      <c r="J9586" s="5"/>
      <c r="L9586" s="5"/>
      <c r="M9586" s="2">
        <f t="shared" si="149"/>
        <v>-161480.3899999969</v>
      </c>
      <c r="P9586"/>
    </row>
    <row r="9587" spans="1:16" hidden="1">
      <c r="A9587" t="s">
        <v>15656</v>
      </c>
      <c r="B9587" s="1">
        <v>42189</v>
      </c>
      <c r="C9587" t="s">
        <v>1802</v>
      </c>
      <c r="D9587">
        <v>2</v>
      </c>
      <c r="E9587" t="s">
        <v>15668</v>
      </c>
      <c r="F9587" t="s">
        <v>13559</v>
      </c>
      <c r="G9587" t="s">
        <v>479</v>
      </c>
      <c r="H9587" t="s">
        <v>15617</v>
      </c>
      <c r="I9587" s="2">
        <v>150</v>
      </c>
      <c r="J9587" s="5"/>
      <c r="L9587" s="5"/>
      <c r="M9587" s="2">
        <f t="shared" si="149"/>
        <v>-161330.3899999969</v>
      </c>
      <c r="P9587"/>
    </row>
    <row r="9588" spans="1:16" hidden="1">
      <c r="A9588" t="s">
        <v>15682</v>
      </c>
      <c r="B9588" s="1">
        <v>42189</v>
      </c>
      <c r="C9588" t="s">
        <v>15694</v>
      </c>
      <c r="D9588">
        <v>2</v>
      </c>
      <c r="E9588" t="s">
        <v>15695</v>
      </c>
      <c r="F9588" t="s">
        <v>13559</v>
      </c>
      <c r="G9588" t="s">
        <v>313</v>
      </c>
      <c r="H9588" t="s">
        <v>5695</v>
      </c>
      <c r="J9588" s="5"/>
      <c r="K9588" s="2">
        <v>1600</v>
      </c>
      <c r="L9588" s="5"/>
      <c r="M9588" s="2">
        <f t="shared" si="149"/>
        <v>-162930.3899999969</v>
      </c>
      <c r="P9588"/>
    </row>
    <row r="9589" spans="1:16" hidden="1">
      <c r="A9589" t="s">
        <v>15682</v>
      </c>
      <c r="B9589" s="1">
        <v>42189</v>
      </c>
      <c r="C9589" t="s">
        <v>15694</v>
      </c>
      <c r="D9589">
        <v>2</v>
      </c>
      <c r="E9589" t="s">
        <v>15695</v>
      </c>
      <c r="F9589" t="s">
        <v>13559</v>
      </c>
      <c r="G9589" t="s">
        <v>313</v>
      </c>
      <c r="H9589" t="s">
        <v>5695</v>
      </c>
      <c r="I9589" s="2">
        <v>2800</v>
      </c>
      <c r="J9589" s="5"/>
      <c r="L9589" s="5"/>
      <c r="M9589" s="2">
        <f t="shared" si="149"/>
        <v>-160130.3899999969</v>
      </c>
      <c r="P9589"/>
    </row>
    <row r="9590" spans="1:16" hidden="1">
      <c r="A9590" t="s">
        <v>15707</v>
      </c>
      <c r="B9590" s="1">
        <v>42189</v>
      </c>
      <c r="C9590" t="s">
        <v>15718</v>
      </c>
      <c r="D9590">
        <v>2</v>
      </c>
      <c r="E9590" t="s">
        <v>15719</v>
      </c>
      <c r="F9590" t="s">
        <v>7054</v>
      </c>
      <c r="G9590" t="s">
        <v>4</v>
      </c>
      <c r="H9590" t="s">
        <v>5695</v>
      </c>
      <c r="I9590" s="2">
        <v>400</v>
      </c>
      <c r="J9590" s="5"/>
      <c r="L9590" s="5"/>
      <c r="M9590" s="2">
        <f t="shared" si="149"/>
        <v>-159730.3899999969</v>
      </c>
      <c r="P9590"/>
    </row>
    <row r="9591" spans="1:16" hidden="1">
      <c r="A9591" t="s">
        <v>15734</v>
      </c>
      <c r="B9591" s="1">
        <v>42189</v>
      </c>
      <c r="C9591" t="s">
        <v>15743</v>
      </c>
      <c r="D9591">
        <v>1</v>
      </c>
      <c r="E9591" t="s">
        <v>15744</v>
      </c>
      <c r="F9591" t="s">
        <v>13565</v>
      </c>
      <c r="G9591" t="s">
        <v>4</v>
      </c>
      <c r="H9591" t="s">
        <v>15745</v>
      </c>
      <c r="I9591" s="2">
        <v>20000</v>
      </c>
      <c r="J9591" s="5"/>
      <c r="L9591" s="5"/>
      <c r="M9591" s="2">
        <f t="shared" si="149"/>
        <v>-139730.3899999969</v>
      </c>
      <c r="P9591"/>
    </row>
    <row r="9592" spans="1:16" hidden="1">
      <c r="A9592" t="s">
        <v>15758</v>
      </c>
      <c r="B9592" s="1">
        <v>42189</v>
      </c>
      <c r="C9592" t="s">
        <v>3261</v>
      </c>
      <c r="D9592">
        <v>2</v>
      </c>
      <c r="E9592" t="s">
        <v>15769</v>
      </c>
      <c r="F9592" t="s">
        <v>13559</v>
      </c>
      <c r="G9592" t="s">
        <v>479</v>
      </c>
      <c r="H9592" t="s">
        <v>15770</v>
      </c>
      <c r="I9592" s="2">
        <v>1097.5</v>
      </c>
      <c r="J9592" s="5"/>
      <c r="L9592" s="5"/>
      <c r="M9592" s="2">
        <f t="shared" si="149"/>
        <v>-138632.8899999969</v>
      </c>
      <c r="P9592"/>
    </row>
    <row r="9593" spans="1:16" hidden="1">
      <c r="A9593" t="s">
        <v>15784</v>
      </c>
      <c r="B9593" s="1">
        <v>42189</v>
      </c>
      <c r="C9593" t="s">
        <v>1802</v>
      </c>
      <c r="D9593">
        <v>2</v>
      </c>
      <c r="E9593" t="s">
        <v>15797</v>
      </c>
      <c r="F9593" t="s">
        <v>13559</v>
      </c>
      <c r="G9593" t="s">
        <v>479</v>
      </c>
      <c r="H9593" t="s">
        <v>15798</v>
      </c>
      <c r="I9593" s="2">
        <v>128.94999999999999</v>
      </c>
      <c r="J9593" s="5"/>
      <c r="L9593" s="5"/>
      <c r="M9593" s="2">
        <f t="shared" si="149"/>
        <v>-138503.93999999689</v>
      </c>
      <c r="P9593"/>
    </row>
    <row r="9594" spans="1:16" hidden="1">
      <c r="A9594" t="s">
        <v>15810</v>
      </c>
      <c r="B9594" s="1">
        <v>42189</v>
      </c>
      <c r="C9594" t="s">
        <v>15822</v>
      </c>
      <c r="D9594">
        <v>2</v>
      </c>
      <c r="E9594" t="s">
        <v>15823</v>
      </c>
      <c r="F9594" t="s">
        <v>7054</v>
      </c>
      <c r="G9594" t="s">
        <v>4</v>
      </c>
      <c r="H9594" t="s">
        <v>2660</v>
      </c>
      <c r="J9594" s="5"/>
      <c r="K9594" s="2">
        <v>470</v>
      </c>
      <c r="L9594" s="5"/>
      <c r="M9594" s="2">
        <f t="shared" si="149"/>
        <v>-138973.93999999689</v>
      </c>
      <c r="P9594"/>
    </row>
    <row r="9595" spans="1:16" hidden="1">
      <c r="A9595" t="s">
        <v>15810</v>
      </c>
      <c r="B9595" s="1">
        <v>42189</v>
      </c>
      <c r="C9595" t="s">
        <v>15822</v>
      </c>
      <c r="D9595">
        <v>2</v>
      </c>
      <c r="E9595" t="s">
        <v>15823</v>
      </c>
      <c r="F9595" t="s">
        <v>7054</v>
      </c>
      <c r="G9595" t="s">
        <v>4</v>
      </c>
      <c r="H9595" t="s">
        <v>2660</v>
      </c>
      <c r="I9595" s="2">
        <v>470</v>
      </c>
      <c r="J9595" s="5"/>
      <c r="L9595" s="5"/>
      <c r="M9595" s="2">
        <f t="shared" si="149"/>
        <v>-138503.93999999689</v>
      </c>
      <c r="P9595"/>
    </row>
    <row r="9596" spans="1:16" hidden="1">
      <c r="A9596" t="s">
        <v>15835</v>
      </c>
      <c r="B9596" s="1">
        <v>42189</v>
      </c>
      <c r="C9596" t="s">
        <v>15846</v>
      </c>
      <c r="D9596">
        <v>2</v>
      </c>
      <c r="E9596" t="s">
        <v>15847</v>
      </c>
      <c r="F9596" t="s">
        <v>7054</v>
      </c>
      <c r="G9596" t="s">
        <v>4</v>
      </c>
      <c r="H9596" t="s">
        <v>36</v>
      </c>
      <c r="I9596" s="2">
        <v>1840</v>
      </c>
      <c r="J9596" s="5"/>
      <c r="L9596" s="5"/>
      <c r="M9596" s="2">
        <f t="shared" si="149"/>
        <v>-136663.93999999689</v>
      </c>
      <c r="P9596"/>
    </row>
    <row r="9597" spans="1:16" hidden="1">
      <c r="A9597" t="s">
        <v>15858</v>
      </c>
      <c r="B9597" s="1">
        <v>42189</v>
      </c>
      <c r="C9597" t="s">
        <v>15869</v>
      </c>
      <c r="D9597">
        <v>2</v>
      </c>
      <c r="E9597" t="s">
        <v>15870</v>
      </c>
      <c r="F9597" t="s">
        <v>7054</v>
      </c>
      <c r="G9597" t="s">
        <v>4</v>
      </c>
      <c r="H9597" t="s">
        <v>1318</v>
      </c>
      <c r="J9597" s="5"/>
      <c r="K9597" s="2">
        <v>1025</v>
      </c>
      <c r="L9597" s="5"/>
      <c r="M9597" s="2">
        <f t="shared" si="149"/>
        <v>-137688.93999999689</v>
      </c>
      <c r="P9597"/>
    </row>
    <row r="9598" spans="1:16" hidden="1">
      <c r="A9598" t="s">
        <v>15858</v>
      </c>
      <c r="B9598" s="1">
        <v>42189</v>
      </c>
      <c r="C9598" t="s">
        <v>15869</v>
      </c>
      <c r="D9598">
        <v>2</v>
      </c>
      <c r="E9598" t="s">
        <v>15870</v>
      </c>
      <c r="F9598" t="s">
        <v>7054</v>
      </c>
      <c r="G9598" t="s">
        <v>4</v>
      </c>
      <c r="H9598" t="s">
        <v>1318</v>
      </c>
      <c r="I9598" s="2">
        <v>1025</v>
      </c>
      <c r="J9598" s="5"/>
      <c r="L9598" s="5"/>
      <c r="M9598" s="2">
        <f t="shared" si="149"/>
        <v>-136663.93999999689</v>
      </c>
      <c r="P9598"/>
    </row>
    <row r="9599" spans="1:16" hidden="1">
      <c r="A9599" t="s">
        <v>15880</v>
      </c>
      <c r="B9599" s="1">
        <v>42189</v>
      </c>
      <c r="C9599" t="s">
        <v>15888</v>
      </c>
      <c r="D9599">
        <v>2</v>
      </c>
      <c r="E9599" t="s">
        <v>15889</v>
      </c>
      <c r="F9599" t="s">
        <v>7054</v>
      </c>
      <c r="G9599" t="s">
        <v>4</v>
      </c>
      <c r="H9599" t="s">
        <v>1372</v>
      </c>
      <c r="J9599" s="5"/>
      <c r="K9599" s="2">
        <v>1025</v>
      </c>
      <c r="L9599" s="5"/>
      <c r="M9599" s="2">
        <f t="shared" si="149"/>
        <v>-137688.93999999689</v>
      </c>
      <c r="P9599"/>
    </row>
    <row r="9600" spans="1:16" hidden="1">
      <c r="A9600" t="s">
        <v>15880</v>
      </c>
      <c r="B9600" s="1">
        <v>42189</v>
      </c>
      <c r="C9600" t="s">
        <v>15888</v>
      </c>
      <c r="D9600">
        <v>2</v>
      </c>
      <c r="E9600" t="s">
        <v>15889</v>
      </c>
      <c r="F9600" t="s">
        <v>7054</v>
      </c>
      <c r="G9600" t="s">
        <v>4</v>
      </c>
      <c r="H9600" t="s">
        <v>1372</v>
      </c>
      <c r="I9600" s="2">
        <v>1025</v>
      </c>
      <c r="J9600" s="5"/>
      <c r="L9600" s="5"/>
      <c r="M9600" s="2">
        <f t="shared" si="149"/>
        <v>-136663.93999999689</v>
      </c>
      <c r="P9600"/>
    </row>
    <row r="9601" spans="1:16" hidden="1">
      <c r="A9601" t="s">
        <v>15903</v>
      </c>
      <c r="B9601" s="1">
        <v>42189</v>
      </c>
      <c r="C9601" t="s">
        <v>15911</v>
      </c>
      <c r="D9601">
        <v>2</v>
      </c>
      <c r="E9601" t="s">
        <v>15912</v>
      </c>
      <c r="F9601" t="s">
        <v>7054</v>
      </c>
      <c r="G9601" t="s">
        <v>4</v>
      </c>
      <c r="H9601" t="s">
        <v>1404</v>
      </c>
      <c r="J9601" s="5"/>
      <c r="K9601" s="2">
        <v>3030</v>
      </c>
      <c r="L9601" s="5"/>
      <c r="M9601" s="2">
        <f t="shared" si="149"/>
        <v>-139693.93999999689</v>
      </c>
      <c r="P9601"/>
    </row>
    <row r="9602" spans="1:16" hidden="1">
      <c r="A9602" t="s">
        <v>15903</v>
      </c>
      <c r="B9602" s="1">
        <v>42189</v>
      </c>
      <c r="C9602" t="s">
        <v>15911</v>
      </c>
      <c r="D9602">
        <v>2</v>
      </c>
      <c r="E9602" t="s">
        <v>15912</v>
      </c>
      <c r="F9602" t="s">
        <v>7054</v>
      </c>
      <c r="G9602" t="s">
        <v>4</v>
      </c>
      <c r="H9602" t="s">
        <v>1404</v>
      </c>
      <c r="I9602" s="2">
        <v>3030.01</v>
      </c>
      <c r="J9602" s="5"/>
      <c r="L9602" s="5"/>
      <c r="M9602" s="2">
        <f t="shared" si="149"/>
        <v>-136663.92999999688</v>
      </c>
      <c r="P9602"/>
    </row>
    <row r="9603" spans="1:16" hidden="1">
      <c r="A9603" t="s">
        <v>15923</v>
      </c>
      <c r="B9603" s="1">
        <v>42189</v>
      </c>
      <c r="C9603" t="s">
        <v>15935</v>
      </c>
      <c r="D9603">
        <v>2</v>
      </c>
      <c r="E9603" t="s">
        <v>15936</v>
      </c>
      <c r="F9603" t="s">
        <v>7054</v>
      </c>
      <c r="G9603" t="s">
        <v>4</v>
      </c>
      <c r="H9603" t="s">
        <v>1751</v>
      </c>
      <c r="I9603" s="2">
        <v>1025</v>
      </c>
      <c r="J9603" s="5"/>
      <c r="L9603" s="5"/>
      <c r="M9603" s="2">
        <f t="shared" si="149"/>
        <v>-135638.92999999688</v>
      </c>
      <c r="P9603"/>
    </row>
    <row r="9604" spans="1:16" hidden="1">
      <c r="A9604" t="s">
        <v>15947</v>
      </c>
      <c r="B9604" s="1">
        <v>42189</v>
      </c>
      <c r="C9604" t="s">
        <v>15960</v>
      </c>
      <c r="D9604">
        <v>2</v>
      </c>
      <c r="E9604" t="s">
        <v>15961</v>
      </c>
      <c r="F9604" t="s">
        <v>7054</v>
      </c>
      <c r="G9604" t="s">
        <v>4</v>
      </c>
      <c r="H9604" t="s">
        <v>287</v>
      </c>
      <c r="J9604" s="5"/>
      <c r="K9604" s="2">
        <v>1025</v>
      </c>
      <c r="L9604" s="5"/>
      <c r="M9604" s="2">
        <f t="shared" si="149"/>
        <v>-136663.92999999688</v>
      </c>
      <c r="P9604"/>
    </row>
    <row r="9605" spans="1:16" hidden="1">
      <c r="A9605" t="s">
        <v>15947</v>
      </c>
      <c r="B9605" s="1">
        <v>42189</v>
      </c>
      <c r="C9605" t="s">
        <v>15960</v>
      </c>
      <c r="D9605">
        <v>2</v>
      </c>
      <c r="E9605" t="s">
        <v>15961</v>
      </c>
      <c r="F9605" t="s">
        <v>7054</v>
      </c>
      <c r="G9605" t="s">
        <v>4</v>
      </c>
      <c r="H9605" t="s">
        <v>287</v>
      </c>
      <c r="I9605" s="2">
        <v>1025</v>
      </c>
      <c r="J9605" s="5"/>
      <c r="L9605" s="5"/>
      <c r="M9605" s="2">
        <f t="shared" si="149"/>
        <v>-135638.92999999688</v>
      </c>
      <c r="P9605"/>
    </row>
    <row r="9606" spans="1:16" hidden="1">
      <c r="A9606" t="s">
        <v>15978</v>
      </c>
      <c r="B9606" s="1">
        <v>42189</v>
      </c>
      <c r="C9606" t="s">
        <v>15987</v>
      </c>
      <c r="D9606">
        <v>2</v>
      </c>
      <c r="E9606" t="s">
        <v>15988</v>
      </c>
      <c r="F9606" t="s">
        <v>7054</v>
      </c>
      <c r="G9606" t="s">
        <v>4</v>
      </c>
      <c r="H9606" t="s">
        <v>330</v>
      </c>
      <c r="J9606" s="5"/>
      <c r="K9606" s="2">
        <v>3030</v>
      </c>
      <c r="L9606" s="5"/>
      <c r="M9606" s="2">
        <f t="shared" si="149"/>
        <v>-138668.92999999688</v>
      </c>
      <c r="P9606"/>
    </row>
    <row r="9607" spans="1:16" hidden="1">
      <c r="A9607" t="s">
        <v>15978</v>
      </c>
      <c r="B9607" s="1">
        <v>42189</v>
      </c>
      <c r="C9607" t="s">
        <v>15987</v>
      </c>
      <c r="D9607">
        <v>2</v>
      </c>
      <c r="E9607" t="s">
        <v>15988</v>
      </c>
      <c r="F9607" t="s">
        <v>7054</v>
      </c>
      <c r="G9607" t="s">
        <v>4</v>
      </c>
      <c r="H9607" t="s">
        <v>330</v>
      </c>
      <c r="I9607" s="2">
        <v>3030</v>
      </c>
      <c r="J9607" s="5"/>
      <c r="L9607" s="5"/>
      <c r="M9607" s="2">
        <f t="shared" si="149"/>
        <v>-135638.92999999688</v>
      </c>
      <c r="P9607"/>
    </row>
    <row r="9608" spans="1:16" hidden="1">
      <c r="A9608" t="s">
        <v>16007</v>
      </c>
      <c r="B9608" s="1">
        <v>42189</v>
      </c>
      <c r="C9608" t="s">
        <v>16014</v>
      </c>
      <c r="D9608">
        <v>2</v>
      </c>
      <c r="E9608" t="s">
        <v>16015</v>
      </c>
      <c r="F9608" t="s">
        <v>7054</v>
      </c>
      <c r="G9608" t="s">
        <v>4</v>
      </c>
      <c r="H9608" t="s">
        <v>296</v>
      </c>
      <c r="J9608" s="5"/>
      <c r="K9608" s="2">
        <v>4100</v>
      </c>
      <c r="L9608" s="5"/>
      <c r="M9608" s="2">
        <f t="shared" si="149"/>
        <v>-139738.92999999688</v>
      </c>
      <c r="P9608"/>
    </row>
    <row r="9609" spans="1:16" hidden="1">
      <c r="A9609" t="s">
        <v>16007</v>
      </c>
      <c r="B9609" s="1">
        <v>42189</v>
      </c>
      <c r="C9609" t="s">
        <v>16014</v>
      </c>
      <c r="D9609">
        <v>2</v>
      </c>
      <c r="E9609" t="s">
        <v>16015</v>
      </c>
      <c r="F9609" t="s">
        <v>7054</v>
      </c>
      <c r="G9609" t="s">
        <v>4</v>
      </c>
      <c r="H9609" t="s">
        <v>296</v>
      </c>
      <c r="I9609" s="2">
        <v>4100.01</v>
      </c>
      <c r="J9609" s="5"/>
      <c r="L9609" s="5"/>
      <c r="M9609" s="2">
        <f t="shared" ref="M9609:M9672" si="150">+M9608+I9609-K9609</f>
        <v>-135638.91999999687</v>
      </c>
      <c r="P9609"/>
    </row>
    <row r="9610" spans="1:16" hidden="1">
      <c r="A9610" t="s">
        <v>16029</v>
      </c>
      <c r="B9610" s="1">
        <v>42189</v>
      </c>
      <c r="C9610" t="s">
        <v>16041</v>
      </c>
      <c r="D9610">
        <v>2</v>
      </c>
      <c r="E9610" t="s">
        <v>16042</v>
      </c>
      <c r="F9610" t="s">
        <v>7054</v>
      </c>
      <c r="G9610" t="s">
        <v>4</v>
      </c>
      <c r="H9610" t="s">
        <v>16043</v>
      </c>
      <c r="I9610" s="2">
        <v>4100.01</v>
      </c>
      <c r="J9610" s="5"/>
      <c r="L9610" s="5"/>
      <c r="M9610" s="2">
        <f t="shared" si="150"/>
        <v>-131538.90999999686</v>
      </c>
      <c r="P9610"/>
    </row>
    <row r="9611" spans="1:16" hidden="1">
      <c r="A9611" t="s">
        <v>16058</v>
      </c>
      <c r="B9611" s="1">
        <v>42189</v>
      </c>
      <c r="C9611" t="s">
        <v>16065</v>
      </c>
      <c r="D9611">
        <v>2</v>
      </c>
      <c r="E9611" t="s">
        <v>16066</v>
      </c>
      <c r="F9611" t="s">
        <v>7054</v>
      </c>
      <c r="G9611" t="s">
        <v>4</v>
      </c>
      <c r="H9611" t="s">
        <v>15341</v>
      </c>
      <c r="I9611" s="2">
        <v>1839.99</v>
      </c>
      <c r="J9611" s="5"/>
      <c r="L9611" s="5"/>
      <c r="M9611" s="2">
        <f t="shared" si="150"/>
        <v>-129698.91999999686</v>
      </c>
      <c r="P9611"/>
    </row>
    <row r="9612" spans="1:16" hidden="1">
      <c r="A9612" t="s">
        <v>16080</v>
      </c>
      <c r="B9612" s="1">
        <v>42189</v>
      </c>
      <c r="C9612" t="s">
        <v>16087</v>
      </c>
      <c r="D9612">
        <v>2</v>
      </c>
      <c r="E9612" t="s">
        <v>16088</v>
      </c>
      <c r="F9612" t="s">
        <v>7054</v>
      </c>
      <c r="G9612" t="s">
        <v>4</v>
      </c>
      <c r="H9612" t="s">
        <v>15564</v>
      </c>
      <c r="I9612" s="2">
        <v>1025</v>
      </c>
      <c r="J9612" s="5"/>
      <c r="L9612" s="5"/>
      <c r="M9612" s="2">
        <f t="shared" si="150"/>
        <v>-128673.91999999686</v>
      </c>
      <c r="P9612"/>
    </row>
    <row r="9613" spans="1:16" hidden="1">
      <c r="A9613" t="s">
        <v>16104</v>
      </c>
      <c r="B9613" s="1">
        <v>42189</v>
      </c>
      <c r="C9613" t="s">
        <v>1802</v>
      </c>
      <c r="D9613">
        <v>2</v>
      </c>
      <c r="E9613" t="s">
        <v>16111</v>
      </c>
      <c r="F9613" t="s">
        <v>13559</v>
      </c>
      <c r="G9613" t="s">
        <v>479</v>
      </c>
      <c r="H9613" t="s">
        <v>10803</v>
      </c>
      <c r="I9613" s="2">
        <v>58.15</v>
      </c>
      <c r="J9613" s="5"/>
      <c r="L9613" s="5"/>
      <c r="M9613" s="2">
        <f t="shared" si="150"/>
        <v>-128615.76999999686</v>
      </c>
      <c r="P9613"/>
    </row>
    <row r="9614" spans="1:16" hidden="1">
      <c r="A9614" t="s">
        <v>16127</v>
      </c>
      <c r="B9614" s="1">
        <v>42189</v>
      </c>
      <c r="C9614" t="s">
        <v>1802</v>
      </c>
      <c r="D9614">
        <v>2</v>
      </c>
      <c r="E9614" t="s">
        <v>16134</v>
      </c>
      <c r="F9614" t="s">
        <v>13559</v>
      </c>
      <c r="G9614" t="s">
        <v>479</v>
      </c>
      <c r="H9614" t="s">
        <v>13566</v>
      </c>
      <c r="I9614" s="2">
        <v>557.29</v>
      </c>
      <c r="J9614" s="5"/>
      <c r="L9614" s="5"/>
      <c r="M9614" s="2">
        <f t="shared" si="150"/>
        <v>-128058.47999999687</v>
      </c>
      <c r="P9614"/>
    </row>
    <row r="9615" spans="1:16" hidden="1">
      <c r="A9615" t="s">
        <v>16151</v>
      </c>
      <c r="B9615" s="1">
        <v>42189</v>
      </c>
      <c r="C9615" t="s">
        <v>16159</v>
      </c>
      <c r="D9615">
        <v>2</v>
      </c>
      <c r="E9615" t="s">
        <v>16160</v>
      </c>
      <c r="F9615" t="s">
        <v>7054</v>
      </c>
      <c r="G9615" t="s">
        <v>4</v>
      </c>
      <c r="H9615" t="s">
        <v>2482</v>
      </c>
      <c r="I9615" s="2">
        <v>1025</v>
      </c>
      <c r="J9615" s="5"/>
      <c r="L9615" s="5"/>
      <c r="M9615" s="2">
        <f t="shared" si="150"/>
        <v>-127033.47999999687</v>
      </c>
      <c r="P9615"/>
    </row>
    <row r="9616" spans="1:16" hidden="1">
      <c r="A9616" t="s">
        <v>16174</v>
      </c>
      <c r="B9616" s="1">
        <v>42189</v>
      </c>
      <c r="C9616" t="s">
        <v>16184</v>
      </c>
      <c r="D9616">
        <v>2</v>
      </c>
      <c r="E9616" t="s">
        <v>16185</v>
      </c>
      <c r="F9616" t="s">
        <v>7054</v>
      </c>
      <c r="G9616" t="s">
        <v>4</v>
      </c>
      <c r="H9616" t="s">
        <v>13566</v>
      </c>
      <c r="I9616" s="2">
        <v>1840</v>
      </c>
      <c r="J9616" s="5"/>
      <c r="L9616" s="5"/>
      <c r="M9616" s="2">
        <f t="shared" si="150"/>
        <v>-125193.47999999687</v>
      </c>
      <c r="P9616"/>
    </row>
    <row r="9617" spans="1:16" hidden="1">
      <c r="A9617" t="s">
        <v>16200</v>
      </c>
      <c r="B9617" s="1">
        <v>42189</v>
      </c>
      <c r="C9617" t="s">
        <v>6</v>
      </c>
      <c r="D9617">
        <v>1</v>
      </c>
      <c r="E9617" t="s">
        <v>16207</v>
      </c>
      <c r="F9617" t="s">
        <v>13565</v>
      </c>
      <c r="G9617" t="s">
        <v>4</v>
      </c>
      <c r="H9617" t="s">
        <v>16208</v>
      </c>
      <c r="I9617" s="2">
        <v>20000</v>
      </c>
      <c r="J9617" s="5"/>
      <c r="L9617" s="5"/>
      <c r="M9617" s="2">
        <f t="shared" si="150"/>
        <v>-105193.47999999687</v>
      </c>
      <c r="P9617"/>
    </row>
    <row r="9618" spans="1:16" hidden="1">
      <c r="A9618" t="s">
        <v>16224</v>
      </c>
      <c r="B9618" s="1">
        <v>42189</v>
      </c>
      <c r="C9618" t="s">
        <v>16232</v>
      </c>
      <c r="D9618">
        <v>2</v>
      </c>
      <c r="E9618" t="s">
        <v>16233</v>
      </c>
      <c r="F9618" t="s">
        <v>7054</v>
      </c>
      <c r="G9618" t="s">
        <v>4</v>
      </c>
      <c r="H9618" t="s">
        <v>16234</v>
      </c>
      <c r="I9618" s="2">
        <v>1495.01</v>
      </c>
      <c r="J9618" s="5"/>
      <c r="L9618" s="5"/>
      <c r="M9618" s="2">
        <f t="shared" si="150"/>
        <v>-103698.46999999687</v>
      </c>
      <c r="P9618"/>
    </row>
    <row r="9619" spans="1:16" hidden="1">
      <c r="A9619" t="s">
        <v>16253</v>
      </c>
      <c r="B9619" s="1">
        <v>42189</v>
      </c>
      <c r="C9619" t="s">
        <v>16260</v>
      </c>
      <c r="D9619">
        <v>2</v>
      </c>
      <c r="E9619" t="s">
        <v>16261</v>
      </c>
      <c r="F9619" t="s">
        <v>7054</v>
      </c>
      <c r="G9619" t="s">
        <v>4</v>
      </c>
      <c r="H9619" t="s">
        <v>16234</v>
      </c>
      <c r="I9619" s="2">
        <v>1495</v>
      </c>
      <c r="J9619" s="5"/>
      <c r="L9619" s="5"/>
      <c r="M9619" s="2">
        <f t="shared" si="150"/>
        <v>-102203.46999999687</v>
      </c>
      <c r="P9619"/>
    </row>
    <row r="9620" spans="1:16" hidden="1">
      <c r="A9620" t="s">
        <v>16280</v>
      </c>
      <c r="B9620" s="1">
        <v>42189</v>
      </c>
      <c r="C9620" t="s">
        <v>16286</v>
      </c>
      <c r="D9620">
        <v>2</v>
      </c>
      <c r="E9620" t="s">
        <v>16287</v>
      </c>
      <c r="F9620" t="s">
        <v>7054</v>
      </c>
      <c r="G9620" t="s">
        <v>4</v>
      </c>
      <c r="H9620" t="s">
        <v>16288</v>
      </c>
      <c r="I9620" s="2">
        <v>3029.99</v>
      </c>
      <c r="J9620" s="5"/>
      <c r="L9620" s="5"/>
      <c r="M9620" s="2">
        <f t="shared" si="150"/>
        <v>-99173.479999996867</v>
      </c>
      <c r="P9620"/>
    </row>
    <row r="9621" spans="1:16" hidden="1">
      <c r="A9621" t="s">
        <v>16303</v>
      </c>
      <c r="B9621" s="1">
        <v>42189</v>
      </c>
      <c r="C9621" t="s">
        <v>16311</v>
      </c>
      <c r="D9621">
        <v>2</v>
      </c>
      <c r="E9621" t="s">
        <v>16312</v>
      </c>
      <c r="F9621" t="s">
        <v>7054</v>
      </c>
      <c r="G9621" t="s">
        <v>4</v>
      </c>
      <c r="H9621" t="s">
        <v>12117</v>
      </c>
      <c r="I9621" s="2">
        <v>2990</v>
      </c>
      <c r="J9621" s="5"/>
      <c r="L9621" s="5"/>
      <c r="M9621" s="2">
        <f t="shared" si="150"/>
        <v>-96183.479999996867</v>
      </c>
      <c r="P9621"/>
    </row>
    <row r="9622" spans="1:16" hidden="1">
      <c r="A9622" t="s">
        <v>16329</v>
      </c>
      <c r="B9622" s="1">
        <v>42189</v>
      </c>
      <c r="C9622" t="s">
        <v>16337</v>
      </c>
      <c r="D9622">
        <v>2</v>
      </c>
      <c r="E9622" t="s">
        <v>16338</v>
      </c>
      <c r="F9622" t="s">
        <v>7054</v>
      </c>
      <c r="G9622" t="s">
        <v>4</v>
      </c>
      <c r="H9622" t="s">
        <v>1821</v>
      </c>
      <c r="I9622" s="2">
        <v>1840</v>
      </c>
      <c r="J9622" s="5"/>
      <c r="L9622" s="5"/>
      <c r="M9622" s="2">
        <f t="shared" si="150"/>
        <v>-94343.479999996867</v>
      </c>
      <c r="P9622"/>
    </row>
    <row r="9623" spans="1:16" hidden="1">
      <c r="A9623" t="s">
        <v>16354</v>
      </c>
      <c r="B9623" s="1">
        <v>42189</v>
      </c>
      <c r="C9623" t="s">
        <v>16360</v>
      </c>
      <c r="D9623">
        <v>2</v>
      </c>
      <c r="E9623" t="s">
        <v>16361</v>
      </c>
      <c r="F9623" t="s">
        <v>7054</v>
      </c>
      <c r="G9623" t="s">
        <v>4</v>
      </c>
      <c r="H9623" t="s">
        <v>4658</v>
      </c>
      <c r="I9623" s="2">
        <v>499.99</v>
      </c>
      <c r="J9623" s="5"/>
      <c r="L9623" s="5"/>
      <c r="M9623" s="2">
        <f t="shared" si="150"/>
        <v>-93843.489999996862</v>
      </c>
      <c r="P9623"/>
    </row>
    <row r="9624" spans="1:16" hidden="1">
      <c r="A9624" t="s">
        <v>16376</v>
      </c>
      <c r="B9624" s="1">
        <v>42189</v>
      </c>
      <c r="C9624" t="s">
        <v>16384</v>
      </c>
      <c r="D9624">
        <v>2</v>
      </c>
      <c r="E9624" t="s">
        <v>16385</v>
      </c>
      <c r="F9624" t="s">
        <v>7054</v>
      </c>
      <c r="G9624" t="s">
        <v>4</v>
      </c>
      <c r="H9624" t="s">
        <v>16386</v>
      </c>
      <c r="I9624" s="2">
        <v>1840</v>
      </c>
      <c r="J9624" s="5"/>
      <c r="L9624" s="5"/>
      <c r="M9624" s="2">
        <f t="shared" si="150"/>
        <v>-92003.489999996862</v>
      </c>
      <c r="P9624"/>
    </row>
    <row r="9625" spans="1:16" hidden="1">
      <c r="A9625" t="s">
        <v>16404</v>
      </c>
      <c r="B9625" s="1">
        <v>42189</v>
      </c>
      <c r="C9625" t="s">
        <v>16409</v>
      </c>
      <c r="D9625">
        <v>2</v>
      </c>
      <c r="E9625" t="s">
        <v>16410</v>
      </c>
      <c r="F9625" t="s">
        <v>7054</v>
      </c>
      <c r="G9625" t="s">
        <v>4</v>
      </c>
      <c r="H9625" t="s">
        <v>435</v>
      </c>
      <c r="J9625" s="5"/>
      <c r="K9625" s="2">
        <v>1025</v>
      </c>
      <c r="L9625" s="5"/>
      <c r="M9625" s="2">
        <f t="shared" si="150"/>
        <v>-93028.489999996862</v>
      </c>
      <c r="P9625"/>
    </row>
    <row r="9626" spans="1:16" hidden="1">
      <c r="A9626" t="s">
        <v>16404</v>
      </c>
      <c r="B9626" s="1">
        <v>42189</v>
      </c>
      <c r="C9626" t="s">
        <v>16409</v>
      </c>
      <c r="D9626">
        <v>2</v>
      </c>
      <c r="E9626" t="s">
        <v>16410</v>
      </c>
      <c r="F9626" t="s">
        <v>7054</v>
      </c>
      <c r="G9626" t="s">
        <v>4</v>
      </c>
      <c r="H9626" t="s">
        <v>435</v>
      </c>
      <c r="I9626" s="2">
        <v>1025</v>
      </c>
      <c r="J9626" s="5"/>
      <c r="L9626" s="5"/>
      <c r="M9626" s="2">
        <f t="shared" si="150"/>
        <v>-92003.489999996862</v>
      </c>
      <c r="P9626"/>
    </row>
    <row r="9627" spans="1:16" hidden="1">
      <c r="A9627" t="s">
        <v>16429</v>
      </c>
      <c r="B9627" s="1">
        <v>42189</v>
      </c>
      <c r="C9627" t="s">
        <v>6</v>
      </c>
      <c r="D9627">
        <v>1</v>
      </c>
      <c r="E9627" t="s">
        <v>16434</v>
      </c>
      <c r="F9627" t="s">
        <v>13561</v>
      </c>
      <c r="G9627" t="s">
        <v>4</v>
      </c>
      <c r="H9627" t="s">
        <v>16435</v>
      </c>
      <c r="I9627" s="2">
        <v>20000</v>
      </c>
      <c r="J9627" s="5"/>
      <c r="L9627" s="5"/>
      <c r="M9627" s="2">
        <f t="shared" si="150"/>
        <v>-72003.489999996862</v>
      </c>
      <c r="P9627"/>
    </row>
    <row r="9628" spans="1:16" hidden="1">
      <c r="A9628" t="s">
        <v>16453</v>
      </c>
      <c r="B9628" s="1">
        <v>42189</v>
      </c>
      <c r="C9628" t="s">
        <v>16458</v>
      </c>
      <c r="D9628">
        <v>2</v>
      </c>
      <c r="E9628" t="s">
        <v>16459</v>
      </c>
      <c r="F9628" t="s">
        <v>7054</v>
      </c>
      <c r="G9628" t="s">
        <v>4</v>
      </c>
      <c r="H9628" t="s">
        <v>739</v>
      </c>
      <c r="I9628" s="2">
        <v>1025</v>
      </c>
      <c r="J9628" s="5"/>
      <c r="L9628" s="5"/>
      <c r="M9628" s="2">
        <f t="shared" si="150"/>
        <v>-70978.489999996862</v>
      </c>
      <c r="P9628"/>
    </row>
    <row r="9629" spans="1:16" hidden="1">
      <c r="A9629" t="s">
        <v>16480</v>
      </c>
      <c r="B9629" s="1">
        <v>42189</v>
      </c>
      <c r="C9629" t="s">
        <v>6</v>
      </c>
      <c r="D9629">
        <v>1</v>
      </c>
      <c r="E9629" t="s">
        <v>16485</v>
      </c>
      <c r="F9629" t="s">
        <v>13610</v>
      </c>
      <c r="G9629" t="s">
        <v>4</v>
      </c>
      <c r="H9629" t="s">
        <v>1682</v>
      </c>
      <c r="I9629" s="2">
        <v>4686</v>
      </c>
      <c r="J9629" s="5"/>
      <c r="L9629" s="5"/>
      <c r="M9629" s="2">
        <f t="shared" si="150"/>
        <v>-66292.489999996862</v>
      </c>
      <c r="P9629"/>
    </row>
    <row r="9630" spans="1:16" hidden="1">
      <c r="A9630" t="s">
        <v>16507</v>
      </c>
      <c r="B9630" s="1">
        <v>42189</v>
      </c>
      <c r="C9630" t="s">
        <v>16512</v>
      </c>
      <c r="D9630">
        <v>2</v>
      </c>
      <c r="E9630" t="s">
        <v>16513</v>
      </c>
      <c r="F9630" t="s">
        <v>7054</v>
      </c>
      <c r="G9630" t="s">
        <v>4</v>
      </c>
      <c r="H9630" t="s">
        <v>4770</v>
      </c>
      <c r="I9630" s="2">
        <v>3030</v>
      </c>
      <c r="J9630" s="5"/>
      <c r="L9630" s="5"/>
      <c r="M9630" s="2">
        <f t="shared" si="150"/>
        <v>-63262.489999996862</v>
      </c>
      <c r="P9630"/>
    </row>
    <row r="9631" spans="1:16" hidden="1">
      <c r="A9631" t="s">
        <v>16534</v>
      </c>
      <c r="B9631" s="1">
        <v>42189</v>
      </c>
      <c r="C9631" t="s">
        <v>16540</v>
      </c>
      <c r="D9631">
        <v>2</v>
      </c>
      <c r="E9631" t="s">
        <v>16541</v>
      </c>
      <c r="F9631" t="s">
        <v>7054</v>
      </c>
      <c r="G9631" t="s">
        <v>4</v>
      </c>
      <c r="H9631" t="s">
        <v>16542</v>
      </c>
      <c r="I9631" s="2">
        <v>1025</v>
      </c>
      <c r="J9631" s="5"/>
      <c r="L9631" s="5"/>
      <c r="M9631" s="2">
        <f t="shared" si="150"/>
        <v>-62237.489999996862</v>
      </c>
      <c r="P9631"/>
    </row>
    <row r="9632" spans="1:16" hidden="1">
      <c r="A9632" t="s">
        <v>1867</v>
      </c>
      <c r="B9632" s="36">
        <v>42191</v>
      </c>
      <c r="C9632" s="35" t="s">
        <v>6</v>
      </c>
      <c r="D9632" s="35">
        <v>1</v>
      </c>
      <c r="E9632" s="35" t="s">
        <v>1876</v>
      </c>
      <c r="F9632" s="35" t="s">
        <v>29</v>
      </c>
      <c r="G9632" s="35" t="s">
        <v>4</v>
      </c>
      <c r="H9632" s="35" t="s">
        <v>1877</v>
      </c>
      <c r="I9632" s="11">
        <v>1227.3399999999999</v>
      </c>
      <c r="J9632" s="12"/>
      <c r="K9632" s="11"/>
      <c r="L9632" s="12"/>
      <c r="M9632" s="11">
        <f t="shared" si="150"/>
        <v>-61010.149999996866</v>
      </c>
      <c r="P9632"/>
    </row>
    <row r="9633" spans="1:16" hidden="1">
      <c r="A9633" t="s">
        <v>1879</v>
      </c>
      <c r="B9633" s="1">
        <v>42191</v>
      </c>
      <c r="C9633" t="s">
        <v>11</v>
      </c>
      <c r="D9633">
        <v>1</v>
      </c>
      <c r="E9633" t="s">
        <v>1883</v>
      </c>
      <c r="F9633" t="s">
        <v>13</v>
      </c>
      <c r="G9633" t="s">
        <v>4</v>
      </c>
      <c r="H9633" t="s">
        <v>1884</v>
      </c>
      <c r="J9633" s="5"/>
      <c r="K9633" s="2">
        <v>290688</v>
      </c>
      <c r="L9633" s="5"/>
      <c r="M9633" s="2">
        <f t="shared" si="150"/>
        <v>-351698.14999999688</v>
      </c>
      <c r="P9633"/>
    </row>
    <row r="9634" spans="1:16" hidden="1">
      <c r="A9634" t="s">
        <v>1885</v>
      </c>
      <c r="B9634" s="1">
        <v>42191</v>
      </c>
      <c r="C9634" t="s">
        <v>11</v>
      </c>
      <c r="D9634">
        <v>1</v>
      </c>
      <c r="E9634" t="s">
        <v>1891</v>
      </c>
      <c r="F9634" t="s">
        <v>13</v>
      </c>
      <c r="G9634" t="s">
        <v>4</v>
      </c>
      <c r="H9634" t="s">
        <v>1892</v>
      </c>
      <c r="J9634" s="5"/>
      <c r="K9634" s="2">
        <v>290688</v>
      </c>
      <c r="L9634" s="5"/>
      <c r="M9634" s="2">
        <f t="shared" si="150"/>
        <v>-642386.14999999688</v>
      </c>
      <c r="P9634"/>
    </row>
    <row r="9635" spans="1:16" hidden="1">
      <c r="A9635" t="s">
        <v>2021</v>
      </c>
      <c r="B9635" s="1">
        <v>42191</v>
      </c>
      <c r="C9635" t="s">
        <v>6</v>
      </c>
      <c r="D9635">
        <v>1</v>
      </c>
      <c r="E9635" t="s">
        <v>2023</v>
      </c>
      <c r="F9635" t="s">
        <v>29</v>
      </c>
      <c r="G9635" t="s">
        <v>4</v>
      </c>
      <c r="H9635" t="s">
        <v>2024</v>
      </c>
      <c r="I9635" s="2">
        <v>3096.6</v>
      </c>
      <c r="J9635" s="5"/>
      <c r="L9635" s="5"/>
      <c r="M9635" s="2">
        <f t="shared" si="150"/>
        <v>-639289.5499999969</v>
      </c>
      <c r="P9635"/>
    </row>
    <row r="9636" spans="1:16" hidden="1">
      <c r="A9636" t="s">
        <v>2025</v>
      </c>
      <c r="B9636" s="1">
        <v>42191</v>
      </c>
      <c r="C9636" t="s">
        <v>43</v>
      </c>
      <c r="D9636">
        <v>1</v>
      </c>
      <c r="E9636" t="s">
        <v>2029</v>
      </c>
      <c r="F9636" t="s">
        <v>16</v>
      </c>
      <c r="G9636" t="s">
        <v>4</v>
      </c>
      <c r="H9636" t="s">
        <v>2024</v>
      </c>
      <c r="J9636" s="5"/>
      <c r="K9636" s="2">
        <v>3096.6</v>
      </c>
      <c r="L9636" s="5"/>
      <c r="M9636" s="2">
        <f t="shared" si="150"/>
        <v>-642386.14999999688</v>
      </c>
      <c r="P9636"/>
    </row>
    <row r="9637" spans="1:16" hidden="1">
      <c r="A9637" t="s">
        <v>2030</v>
      </c>
      <c r="B9637" s="1">
        <v>42191</v>
      </c>
      <c r="C9637" t="s">
        <v>18</v>
      </c>
      <c r="D9637">
        <v>1</v>
      </c>
      <c r="E9637" t="s">
        <v>2034</v>
      </c>
      <c r="F9637" t="s">
        <v>13</v>
      </c>
      <c r="G9637" t="s">
        <v>4</v>
      </c>
      <c r="H9637" t="s">
        <v>2035</v>
      </c>
      <c r="J9637" s="5"/>
      <c r="K9637" s="2">
        <v>10000</v>
      </c>
      <c r="L9637" s="5"/>
      <c r="M9637" s="2">
        <f t="shared" si="150"/>
        <v>-652386.14999999688</v>
      </c>
      <c r="P9637"/>
    </row>
    <row r="9638" spans="1:16" hidden="1">
      <c r="A9638" t="s">
        <v>2082</v>
      </c>
      <c r="B9638" s="1">
        <v>42191</v>
      </c>
      <c r="C9638" t="s">
        <v>200</v>
      </c>
      <c r="D9638">
        <v>1</v>
      </c>
      <c r="E9638" t="s">
        <v>2088</v>
      </c>
      <c r="F9638" t="s">
        <v>16</v>
      </c>
      <c r="G9638" t="s">
        <v>4</v>
      </c>
      <c r="H9638" t="s">
        <v>200</v>
      </c>
      <c r="J9638" s="5"/>
      <c r="K9638" s="2">
        <v>5752.34</v>
      </c>
      <c r="L9638" s="5"/>
      <c r="M9638" s="2">
        <f t="shared" si="150"/>
        <v>-658138.48999999685</v>
      </c>
      <c r="P9638"/>
    </row>
    <row r="9639" spans="1:16" hidden="1">
      <c r="A9639" t="s">
        <v>2090</v>
      </c>
      <c r="B9639" s="1">
        <v>42191</v>
      </c>
      <c r="C9639" t="s">
        <v>195</v>
      </c>
      <c r="D9639">
        <v>1</v>
      </c>
      <c r="E9639" t="s">
        <v>2091</v>
      </c>
      <c r="F9639" t="s">
        <v>13</v>
      </c>
      <c r="G9639" t="s">
        <v>4</v>
      </c>
      <c r="H9639" t="s">
        <v>195</v>
      </c>
      <c r="J9639" s="5"/>
      <c r="K9639" s="2">
        <v>6490.01</v>
      </c>
      <c r="L9639" s="5"/>
      <c r="M9639" s="2">
        <f t="shared" si="150"/>
        <v>-664628.49999999686</v>
      </c>
      <c r="P9639"/>
    </row>
    <row r="9640" spans="1:16" hidden="1">
      <c r="A9640" t="s">
        <v>2092</v>
      </c>
      <c r="B9640" s="1">
        <v>42191</v>
      </c>
      <c r="C9640" t="s">
        <v>18</v>
      </c>
      <c r="D9640">
        <v>1</v>
      </c>
      <c r="E9640" t="s">
        <v>2093</v>
      </c>
      <c r="F9640" t="s">
        <v>13</v>
      </c>
      <c r="G9640" t="s">
        <v>4</v>
      </c>
      <c r="H9640" t="s">
        <v>18</v>
      </c>
      <c r="J9640" s="5"/>
      <c r="K9640" s="2">
        <v>11313.48</v>
      </c>
      <c r="L9640" s="5"/>
      <c r="M9640" s="2">
        <f t="shared" si="150"/>
        <v>-675941.97999999684</v>
      </c>
      <c r="P9640"/>
    </row>
    <row r="9641" spans="1:16" hidden="1">
      <c r="A9641" t="s">
        <v>2178</v>
      </c>
      <c r="B9641" s="1">
        <v>42191</v>
      </c>
      <c r="C9641" t="s">
        <v>6</v>
      </c>
      <c r="D9641">
        <v>1</v>
      </c>
      <c r="E9641" t="s">
        <v>2179</v>
      </c>
      <c r="F9641" t="s">
        <v>8</v>
      </c>
      <c r="G9641" t="s">
        <v>20</v>
      </c>
      <c r="H9641" t="s">
        <v>2180</v>
      </c>
      <c r="I9641" s="2">
        <v>1025</v>
      </c>
      <c r="J9641" s="5"/>
      <c r="L9641" s="5"/>
      <c r="M9641" s="2">
        <f t="shared" si="150"/>
        <v>-674916.97999999684</v>
      </c>
      <c r="P9641"/>
    </row>
    <row r="9642" spans="1:16" hidden="1">
      <c r="A9642" t="s">
        <v>2184</v>
      </c>
      <c r="B9642" s="1">
        <v>42191</v>
      </c>
      <c r="C9642" t="s">
        <v>6</v>
      </c>
      <c r="D9642">
        <v>1</v>
      </c>
      <c r="E9642" t="s">
        <v>2185</v>
      </c>
      <c r="F9642" t="s">
        <v>8</v>
      </c>
      <c r="G9642" t="s">
        <v>20</v>
      </c>
      <c r="H9642" t="s">
        <v>2186</v>
      </c>
      <c r="I9642" s="2">
        <v>400.01</v>
      </c>
      <c r="J9642" s="5"/>
      <c r="L9642" s="5"/>
      <c r="M9642" s="2">
        <f t="shared" si="150"/>
        <v>-674516.96999999683</v>
      </c>
      <c r="P9642"/>
    </row>
    <row r="9643" spans="1:16" hidden="1">
      <c r="A9643" t="s">
        <v>2192</v>
      </c>
      <c r="B9643" s="1">
        <v>42191</v>
      </c>
      <c r="C9643" t="s">
        <v>6</v>
      </c>
      <c r="D9643">
        <v>1</v>
      </c>
      <c r="E9643" t="s">
        <v>2196</v>
      </c>
      <c r="F9643" t="s">
        <v>8</v>
      </c>
      <c r="G9643" t="s">
        <v>20</v>
      </c>
      <c r="H9643" t="s">
        <v>2197</v>
      </c>
      <c r="I9643" s="2">
        <v>4334.41</v>
      </c>
      <c r="J9643" s="5"/>
      <c r="L9643" s="5"/>
      <c r="M9643" s="2">
        <f t="shared" si="150"/>
        <v>-670182.5599999968</v>
      </c>
      <c r="P9643"/>
    </row>
    <row r="9644" spans="1:16" hidden="1">
      <c r="A9644" t="s">
        <v>2200</v>
      </c>
      <c r="B9644" s="1">
        <v>42191</v>
      </c>
      <c r="C9644" t="s">
        <v>6</v>
      </c>
      <c r="D9644">
        <v>1</v>
      </c>
      <c r="E9644" t="s">
        <v>2202</v>
      </c>
      <c r="F9644" t="s">
        <v>8</v>
      </c>
      <c r="G9644" t="s">
        <v>20</v>
      </c>
      <c r="H9644" t="s">
        <v>2203</v>
      </c>
      <c r="I9644" s="2">
        <v>6299.99</v>
      </c>
      <c r="J9644" s="5"/>
      <c r="L9644" s="5"/>
      <c r="M9644" s="2">
        <f t="shared" si="150"/>
        <v>-663882.56999999681</v>
      </c>
      <c r="P9644"/>
    </row>
    <row r="9645" spans="1:16" hidden="1">
      <c r="A9645" t="s">
        <v>2205</v>
      </c>
      <c r="B9645" s="1">
        <v>42191</v>
      </c>
      <c r="C9645" t="s">
        <v>43</v>
      </c>
      <c r="D9645">
        <v>1</v>
      </c>
      <c r="E9645" t="s">
        <v>2208</v>
      </c>
      <c r="F9645" t="s">
        <v>13</v>
      </c>
      <c r="G9645" t="s">
        <v>20</v>
      </c>
      <c r="J9645" s="5"/>
      <c r="K9645" s="2">
        <v>4334.41</v>
      </c>
      <c r="L9645" s="5"/>
      <c r="M9645" s="2">
        <f t="shared" si="150"/>
        <v>-668216.97999999684</v>
      </c>
      <c r="P9645"/>
    </row>
    <row r="9646" spans="1:16" hidden="1">
      <c r="A9646" t="s">
        <v>2210</v>
      </c>
      <c r="B9646" s="1">
        <v>42191</v>
      </c>
      <c r="C9646" t="s">
        <v>195</v>
      </c>
      <c r="D9646">
        <v>1</v>
      </c>
      <c r="E9646" t="s">
        <v>2211</v>
      </c>
      <c r="F9646" t="s">
        <v>13</v>
      </c>
      <c r="G9646" t="s">
        <v>20</v>
      </c>
      <c r="H9646" t="s">
        <v>195</v>
      </c>
      <c r="J9646" s="5"/>
      <c r="K9646" s="2">
        <v>3095.01</v>
      </c>
      <c r="L9646" s="5"/>
      <c r="M9646" s="2">
        <f t="shared" si="150"/>
        <v>-671311.98999999685</v>
      </c>
      <c r="P9646"/>
    </row>
    <row r="9647" spans="1:16" hidden="1">
      <c r="A9647" t="s">
        <v>2216</v>
      </c>
      <c r="B9647" s="1">
        <v>42191</v>
      </c>
      <c r="C9647" t="s">
        <v>200</v>
      </c>
      <c r="D9647">
        <v>1</v>
      </c>
      <c r="E9647" t="s">
        <v>2217</v>
      </c>
      <c r="F9647" t="s">
        <v>16</v>
      </c>
      <c r="G9647" t="s">
        <v>20</v>
      </c>
      <c r="H9647" t="s">
        <v>200</v>
      </c>
      <c r="J9647" s="5"/>
      <c r="K9647" s="2">
        <v>128.94999999999999</v>
      </c>
      <c r="L9647" s="5"/>
      <c r="M9647" s="2">
        <f t="shared" si="150"/>
        <v>-671440.9399999968</v>
      </c>
      <c r="P9647"/>
    </row>
    <row r="9648" spans="1:16" hidden="1">
      <c r="A9648" t="s">
        <v>2221</v>
      </c>
      <c r="B9648" s="1">
        <v>42191</v>
      </c>
      <c r="C9648" t="s">
        <v>18</v>
      </c>
      <c r="D9648">
        <v>1</v>
      </c>
      <c r="E9648" t="s">
        <v>2224</v>
      </c>
      <c r="F9648" t="s">
        <v>13</v>
      </c>
      <c r="G9648" t="s">
        <v>20</v>
      </c>
      <c r="H9648" t="s">
        <v>18</v>
      </c>
      <c r="J9648" s="5"/>
      <c r="K9648" s="2">
        <v>11248.74</v>
      </c>
      <c r="L9648" s="5"/>
      <c r="M9648" s="2">
        <f t="shared" si="150"/>
        <v>-682689.67999999679</v>
      </c>
      <c r="P9648"/>
    </row>
    <row r="9649" spans="1:16" hidden="1">
      <c r="A9649" t="s">
        <v>16563</v>
      </c>
      <c r="B9649" s="1">
        <v>42191</v>
      </c>
      <c r="C9649" t="s">
        <v>16582</v>
      </c>
      <c r="D9649">
        <v>1</v>
      </c>
      <c r="E9649" t="s">
        <v>16583</v>
      </c>
      <c r="F9649" t="s">
        <v>13565</v>
      </c>
      <c r="G9649" t="s">
        <v>4</v>
      </c>
      <c r="H9649" t="s">
        <v>14</v>
      </c>
      <c r="I9649" s="2">
        <v>290688</v>
      </c>
      <c r="J9649" s="5"/>
      <c r="L9649" s="5"/>
      <c r="M9649" s="2">
        <f t="shared" si="150"/>
        <v>-392001.67999999679</v>
      </c>
      <c r="P9649"/>
    </row>
    <row r="9650" spans="1:16" hidden="1">
      <c r="A9650" t="s">
        <v>16586</v>
      </c>
      <c r="B9650" s="1">
        <v>42191</v>
      </c>
      <c r="C9650" t="s">
        <v>16605</v>
      </c>
      <c r="D9650">
        <v>1</v>
      </c>
      <c r="E9650" t="s">
        <v>16606</v>
      </c>
      <c r="F9650" t="s">
        <v>13565</v>
      </c>
      <c r="G9650" t="s">
        <v>4</v>
      </c>
      <c r="H9650" t="s">
        <v>14</v>
      </c>
      <c r="I9650" s="2">
        <v>290688</v>
      </c>
      <c r="J9650" s="5"/>
      <c r="L9650" s="5"/>
      <c r="M9650" s="2">
        <f t="shared" si="150"/>
        <v>-101313.67999999679</v>
      </c>
      <c r="P9650"/>
    </row>
    <row r="9651" spans="1:16" hidden="1">
      <c r="A9651" t="s">
        <v>16609</v>
      </c>
      <c r="B9651" s="1">
        <v>42191</v>
      </c>
      <c r="C9651" t="s">
        <v>16629</v>
      </c>
      <c r="D9651">
        <v>1</v>
      </c>
      <c r="E9651" t="s">
        <v>16630</v>
      </c>
      <c r="F9651" t="s">
        <v>13561</v>
      </c>
      <c r="G9651" t="s">
        <v>4</v>
      </c>
      <c r="H9651" t="s">
        <v>16631</v>
      </c>
      <c r="I9651" s="2">
        <v>10000</v>
      </c>
      <c r="J9651" s="5"/>
      <c r="L9651" s="5"/>
      <c r="M9651" s="2">
        <f t="shared" si="150"/>
        <v>-91313.679999996792</v>
      </c>
      <c r="P9651"/>
    </row>
    <row r="9652" spans="1:16" hidden="1">
      <c r="A9652" t="s">
        <v>16633</v>
      </c>
      <c r="B9652" s="1">
        <v>42191</v>
      </c>
      <c r="C9652" t="s">
        <v>16656</v>
      </c>
      <c r="D9652">
        <v>2</v>
      </c>
      <c r="E9652" t="s">
        <v>16657</v>
      </c>
      <c r="F9652" t="s">
        <v>7054</v>
      </c>
      <c r="G9652" t="s">
        <v>4</v>
      </c>
      <c r="H9652" t="s">
        <v>16658</v>
      </c>
      <c r="I9652" s="2">
        <v>1025</v>
      </c>
      <c r="J9652" s="5"/>
      <c r="L9652" s="5"/>
      <c r="M9652" s="2">
        <f t="shared" si="150"/>
        <v>-90288.679999996792</v>
      </c>
      <c r="P9652"/>
    </row>
    <row r="9653" spans="1:16" hidden="1">
      <c r="A9653" t="s">
        <v>16662</v>
      </c>
      <c r="B9653" s="1">
        <v>42191</v>
      </c>
      <c r="C9653" t="s">
        <v>16683</v>
      </c>
      <c r="D9653">
        <v>2</v>
      </c>
      <c r="E9653" t="s">
        <v>16684</v>
      </c>
      <c r="F9653" t="s">
        <v>7054</v>
      </c>
      <c r="G9653" t="s">
        <v>4</v>
      </c>
      <c r="H9653" t="s">
        <v>16685</v>
      </c>
      <c r="I9653" s="2">
        <v>3940.01</v>
      </c>
      <c r="J9653" s="5"/>
      <c r="L9653" s="5"/>
      <c r="M9653" s="2">
        <f t="shared" si="150"/>
        <v>-86348.669999996797</v>
      </c>
      <c r="P9653"/>
    </row>
    <row r="9654" spans="1:16" hidden="1">
      <c r="A9654" t="s">
        <v>16688</v>
      </c>
      <c r="B9654" s="1">
        <v>42191</v>
      </c>
      <c r="C9654" t="s">
        <v>16708</v>
      </c>
      <c r="D9654">
        <v>2</v>
      </c>
      <c r="E9654" t="s">
        <v>16709</v>
      </c>
      <c r="F9654" t="s">
        <v>7054</v>
      </c>
      <c r="G9654" t="s">
        <v>4</v>
      </c>
      <c r="H9654" t="s">
        <v>2277</v>
      </c>
      <c r="I9654" s="2">
        <v>197.2</v>
      </c>
      <c r="J9654" s="5"/>
      <c r="L9654" s="5"/>
      <c r="M9654" s="2">
        <f t="shared" si="150"/>
        <v>-86151.4699999968</v>
      </c>
      <c r="P9654"/>
    </row>
    <row r="9655" spans="1:16" hidden="1">
      <c r="A9655" t="s">
        <v>16711</v>
      </c>
      <c r="B9655" s="1">
        <v>42191</v>
      </c>
      <c r="C9655" t="s">
        <v>16728</v>
      </c>
      <c r="D9655">
        <v>2</v>
      </c>
      <c r="E9655" t="s">
        <v>16729</v>
      </c>
      <c r="F9655" t="s">
        <v>7054</v>
      </c>
      <c r="G9655" t="s">
        <v>4</v>
      </c>
      <c r="H9655" t="s">
        <v>10715</v>
      </c>
      <c r="I9655" s="2">
        <v>1025</v>
      </c>
      <c r="J9655" s="5"/>
      <c r="L9655" s="5"/>
      <c r="M9655" s="2">
        <f t="shared" si="150"/>
        <v>-85126.4699999968</v>
      </c>
      <c r="P9655"/>
    </row>
    <row r="9656" spans="1:16" hidden="1">
      <c r="A9656" t="s">
        <v>16732</v>
      </c>
      <c r="B9656" s="1">
        <v>42191</v>
      </c>
      <c r="C9656" t="s">
        <v>16754</v>
      </c>
      <c r="D9656">
        <v>2</v>
      </c>
      <c r="E9656" t="s">
        <v>16755</v>
      </c>
      <c r="F9656" t="s">
        <v>7054</v>
      </c>
      <c r="G9656" t="s">
        <v>4</v>
      </c>
      <c r="H9656" t="s">
        <v>5234</v>
      </c>
      <c r="I9656" s="2">
        <v>200.01</v>
      </c>
      <c r="J9656" s="5"/>
      <c r="L9656" s="5"/>
      <c r="M9656" s="2">
        <f t="shared" si="150"/>
        <v>-84926.459999996805</v>
      </c>
      <c r="P9656"/>
    </row>
    <row r="9657" spans="1:16" hidden="1">
      <c r="A9657" t="s">
        <v>16759</v>
      </c>
      <c r="B9657" s="1">
        <v>42191</v>
      </c>
      <c r="C9657" t="s">
        <v>16782</v>
      </c>
      <c r="D9657">
        <v>2</v>
      </c>
      <c r="E9657" t="s">
        <v>16783</v>
      </c>
      <c r="F9657" t="s">
        <v>7054</v>
      </c>
      <c r="G9657" t="s">
        <v>4</v>
      </c>
      <c r="H9657" t="s">
        <v>1197</v>
      </c>
      <c r="I9657" s="2">
        <v>4100.01</v>
      </c>
      <c r="J9657" s="5"/>
      <c r="L9657" s="5"/>
      <c r="M9657" s="2">
        <f t="shared" si="150"/>
        <v>-80826.44999999681</v>
      </c>
      <c r="P9657"/>
    </row>
    <row r="9658" spans="1:16" hidden="1">
      <c r="A9658" t="s">
        <v>16786</v>
      </c>
      <c r="B9658" s="1">
        <v>42191</v>
      </c>
      <c r="C9658" t="s">
        <v>18</v>
      </c>
      <c r="D9658">
        <v>2</v>
      </c>
      <c r="E9658" t="s">
        <v>16811</v>
      </c>
      <c r="F9658" t="s">
        <v>13559</v>
      </c>
      <c r="G9658" t="s">
        <v>313</v>
      </c>
      <c r="H9658" t="s">
        <v>103</v>
      </c>
      <c r="I9658" s="2">
        <v>691.27</v>
      </c>
      <c r="J9658" s="5"/>
      <c r="L9658" s="5"/>
      <c r="M9658" s="2">
        <f t="shared" si="150"/>
        <v>-80135.179999996806</v>
      </c>
      <c r="P9658"/>
    </row>
    <row r="9659" spans="1:16" hidden="1">
      <c r="A9659" t="s">
        <v>16814</v>
      </c>
      <c r="B9659" s="1">
        <v>42191</v>
      </c>
      <c r="C9659" t="s">
        <v>16833</v>
      </c>
      <c r="D9659">
        <v>2</v>
      </c>
      <c r="E9659" t="s">
        <v>16834</v>
      </c>
      <c r="F9659" t="s">
        <v>7054</v>
      </c>
      <c r="G9659" t="s">
        <v>4</v>
      </c>
      <c r="H9659" t="s">
        <v>10829</v>
      </c>
      <c r="I9659" s="2">
        <v>1025</v>
      </c>
      <c r="J9659" s="5"/>
      <c r="L9659" s="5"/>
      <c r="M9659" s="2">
        <f t="shared" si="150"/>
        <v>-79110.179999996806</v>
      </c>
      <c r="P9659"/>
    </row>
    <row r="9660" spans="1:16" hidden="1">
      <c r="A9660" t="s">
        <v>16837</v>
      </c>
      <c r="B9660" s="1">
        <v>42191</v>
      </c>
      <c r="C9660" t="s">
        <v>13659</v>
      </c>
      <c r="D9660">
        <v>1</v>
      </c>
      <c r="E9660" t="s">
        <v>16855</v>
      </c>
      <c r="F9660" t="s">
        <v>13561</v>
      </c>
      <c r="G9660" t="s">
        <v>4</v>
      </c>
      <c r="H9660" t="s">
        <v>13661</v>
      </c>
      <c r="I9660" s="2">
        <v>5000</v>
      </c>
      <c r="J9660" s="5"/>
      <c r="L9660" s="5"/>
      <c r="M9660" s="2">
        <f t="shared" si="150"/>
        <v>-74110.179999996806</v>
      </c>
      <c r="P9660"/>
    </row>
    <row r="9661" spans="1:16" hidden="1">
      <c r="A9661" t="s">
        <v>16858</v>
      </c>
      <c r="B9661" s="1">
        <v>42191</v>
      </c>
      <c r="C9661" t="s">
        <v>16876</v>
      </c>
      <c r="D9661">
        <v>2</v>
      </c>
      <c r="E9661" t="s">
        <v>16877</v>
      </c>
      <c r="F9661" t="s">
        <v>7054</v>
      </c>
      <c r="G9661" t="s">
        <v>4</v>
      </c>
      <c r="H9661" t="s">
        <v>435</v>
      </c>
      <c r="J9661" s="5"/>
      <c r="K9661" s="2">
        <v>1840</v>
      </c>
      <c r="L9661" s="5"/>
      <c r="M9661" s="2">
        <f t="shared" si="150"/>
        <v>-75950.179999996806</v>
      </c>
      <c r="P9661"/>
    </row>
    <row r="9662" spans="1:16" hidden="1">
      <c r="A9662" t="s">
        <v>16858</v>
      </c>
      <c r="B9662" s="1">
        <v>42191</v>
      </c>
      <c r="C9662" t="s">
        <v>16876</v>
      </c>
      <c r="D9662">
        <v>2</v>
      </c>
      <c r="E9662" t="s">
        <v>16877</v>
      </c>
      <c r="F9662" t="s">
        <v>7054</v>
      </c>
      <c r="G9662" t="s">
        <v>4</v>
      </c>
      <c r="H9662" t="s">
        <v>435</v>
      </c>
      <c r="I9662" s="2">
        <v>1839.99</v>
      </c>
      <c r="J9662" s="5"/>
      <c r="L9662" s="5"/>
      <c r="M9662" s="2">
        <f t="shared" si="150"/>
        <v>-74110.189999996801</v>
      </c>
      <c r="P9662"/>
    </row>
    <row r="9663" spans="1:16" hidden="1">
      <c r="A9663" t="s">
        <v>16880</v>
      </c>
      <c r="B9663" s="1">
        <v>42191</v>
      </c>
      <c r="C9663" t="s">
        <v>16901</v>
      </c>
      <c r="D9663">
        <v>2</v>
      </c>
      <c r="E9663" t="s">
        <v>16902</v>
      </c>
      <c r="F9663" t="s">
        <v>7054</v>
      </c>
      <c r="G9663" t="s">
        <v>4</v>
      </c>
      <c r="H9663" t="s">
        <v>1237</v>
      </c>
      <c r="J9663" s="5"/>
      <c r="K9663" s="2">
        <v>1025</v>
      </c>
      <c r="L9663" s="5"/>
      <c r="M9663" s="2">
        <f t="shared" si="150"/>
        <v>-75135.189999996801</v>
      </c>
      <c r="P9663"/>
    </row>
    <row r="9664" spans="1:16" hidden="1">
      <c r="A9664" t="s">
        <v>16880</v>
      </c>
      <c r="B9664" s="1">
        <v>42191</v>
      </c>
      <c r="C9664" t="s">
        <v>16901</v>
      </c>
      <c r="D9664">
        <v>2</v>
      </c>
      <c r="E9664" t="s">
        <v>16902</v>
      </c>
      <c r="F9664" t="s">
        <v>7054</v>
      </c>
      <c r="G9664" t="s">
        <v>4</v>
      </c>
      <c r="H9664" t="s">
        <v>1237</v>
      </c>
      <c r="I9664" s="2">
        <v>1025</v>
      </c>
      <c r="J9664" s="5"/>
      <c r="L9664" s="5"/>
      <c r="M9664" s="2">
        <f t="shared" si="150"/>
        <v>-74110.189999996801</v>
      </c>
      <c r="P9664"/>
    </row>
    <row r="9665" spans="1:16" hidden="1">
      <c r="A9665" t="s">
        <v>16905</v>
      </c>
      <c r="B9665" s="1">
        <v>42191</v>
      </c>
      <c r="C9665" t="s">
        <v>16921</v>
      </c>
      <c r="D9665">
        <v>2</v>
      </c>
      <c r="E9665" t="s">
        <v>16922</v>
      </c>
      <c r="F9665" t="s">
        <v>7054</v>
      </c>
      <c r="G9665" t="s">
        <v>4</v>
      </c>
      <c r="H9665" t="s">
        <v>13977</v>
      </c>
      <c r="I9665" s="2">
        <v>4100</v>
      </c>
      <c r="J9665" s="5"/>
      <c r="L9665" s="5"/>
      <c r="M9665" s="2">
        <f t="shared" si="150"/>
        <v>-70010.189999996801</v>
      </c>
      <c r="P9665"/>
    </row>
    <row r="9666" spans="1:16" hidden="1">
      <c r="A9666" t="s">
        <v>16927</v>
      </c>
      <c r="B9666" s="1">
        <v>42191</v>
      </c>
      <c r="C9666" t="s">
        <v>16945</v>
      </c>
      <c r="D9666">
        <v>2</v>
      </c>
      <c r="E9666" t="s">
        <v>16946</v>
      </c>
      <c r="F9666" t="s">
        <v>13559</v>
      </c>
      <c r="G9666" t="s">
        <v>313</v>
      </c>
      <c r="H9666" t="s">
        <v>16947</v>
      </c>
      <c r="J9666" s="5"/>
      <c r="K9666" s="2">
        <v>150</v>
      </c>
      <c r="L9666" s="5"/>
      <c r="M9666" s="2">
        <f t="shared" si="150"/>
        <v>-70160.189999996801</v>
      </c>
      <c r="P9666"/>
    </row>
    <row r="9667" spans="1:16" hidden="1">
      <c r="A9667" t="s">
        <v>16927</v>
      </c>
      <c r="B9667" s="1">
        <v>42191</v>
      </c>
      <c r="C9667" t="s">
        <v>16945</v>
      </c>
      <c r="D9667">
        <v>2</v>
      </c>
      <c r="E9667" t="s">
        <v>16946</v>
      </c>
      <c r="F9667" t="s">
        <v>13559</v>
      </c>
      <c r="G9667" t="s">
        <v>313</v>
      </c>
      <c r="H9667" t="s">
        <v>16947</v>
      </c>
      <c r="I9667" s="2">
        <v>150</v>
      </c>
      <c r="J9667" s="5"/>
      <c r="L9667" s="5"/>
      <c r="M9667" s="2">
        <f t="shared" si="150"/>
        <v>-70010.189999996801</v>
      </c>
      <c r="P9667"/>
    </row>
    <row r="9668" spans="1:16" hidden="1">
      <c r="A9668" t="s">
        <v>16952</v>
      </c>
      <c r="B9668" s="1">
        <v>42191</v>
      </c>
      <c r="C9668" t="s">
        <v>16967</v>
      </c>
      <c r="D9668">
        <v>2</v>
      </c>
      <c r="E9668" t="s">
        <v>16968</v>
      </c>
      <c r="F9668" t="s">
        <v>7054</v>
      </c>
      <c r="G9668" t="s">
        <v>4</v>
      </c>
      <c r="H9668" t="s">
        <v>16947</v>
      </c>
      <c r="I9668" s="2">
        <v>1025</v>
      </c>
      <c r="J9668" s="5"/>
      <c r="L9668" s="5"/>
      <c r="M9668" s="2">
        <f t="shared" si="150"/>
        <v>-68985.189999996801</v>
      </c>
      <c r="P9668"/>
    </row>
    <row r="9669" spans="1:16" hidden="1">
      <c r="A9669" t="s">
        <v>16974</v>
      </c>
      <c r="B9669" s="1">
        <v>42191</v>
      </c>
      <c r="C9669" t="s">
        <v>16992</v>
      </c>
      <c r="D9669">
        <v>2</v>
      </c>
      <c r="E9669" t="s">
        <v>16993</v>
      </c>
      <c r="F9669" t="s">
        <v>13559</v>
      </c>
      <c r="G9669" t="s">
        <v>313</v>
      </c>
      <c r="H9669" t="s">
        <v>1197</v>
      </c>
      <c r="J9669" s="5"/>
      <c r="K9669" s="2">
        <v>2364.52</v>
      </c>
      <c r="L9669" s="5"/>
      <c r="M9669" s="2">
        <f t="shared" si="150"/>
        <v>-71349.709999996805</v>
      </c>
      <c r="P9669"/>
    </row>
    <row r="9670" spans="1:16" hidden="1">
      <c r="A9670" t="s">
        <v>16974</v>
      </c>
      <c r="B9670" s="1">
        <v>42191</v>
      </c>
      <c r="C9670" t="s">
        <v>16992</v>
      </c>
      <c r="D9670">
        <v>2</v>
      </c>
      <c r="E9670" t="s">
        <v>16993</v>
      </c>
      <c r="F9670" t="s">
        <v>13559</v>
      </c>
      <c r="G9670" t="s">
        <v>313</v>
      </c>
      <c r="H9670" t="s">
        <v>1197</v>
      </c>
      <c r="I9670" s="2">
        <v>2364.52</v>
      </c>
      <c r="J9670" s="5"/>
      <c r="L9670" s="5"/>
      <c r="M9670" s="2">
        <f t="shared" si="150"/>
        <v>-68985.189999996801</v>
      </c>
      <c r="P9670"/>
    </row>
    <row r="9671" spans="1:16" hidden="1">
      <c r="A9671" t="s">
        <v>16998</v>
      </c>
      <c r="B9671" s="1">
        <v>42191</v>
      </c>
      <c r="C9671" t="s">
        <v>17016</v>
      </c>
      <c r="D9671">
        <v>2</v>
      </c>
      <c r="E9671" t="s">
        <v>17017</v>
      </c>
      <c r="F9671" t="s">
        <v>13559</v>
      </c>
      <c r="G9671" t="s">
        <v>313</v>
      </c>
      <c r="H9671" t="s">
        <v>5234</v>
      </c>
      <c r="J9671" s="5"/>
      <c r="K9671" s="2">
        <v>236.77</v>
      </c>
      <c r="L9671" s="5"/>
      <c r="M9671" s="2">
        <f t="shared" si="150"/>
        <v>-69221.959999996805</v>
      </c>
      <c r="P9671"/>
    </row>
    <row r="9672" spans="1:16" hidden="1">
      <c r="A9672" t="s">
        <v>16998</v>
      </c>
      <c r="B9672" s="1">
        <v>42191</v>
      </c>
      <c r="C9672" t="s">
        <v>17016</v>
      </c>
      <c r="D9672">
        <v>2</v>
      </c>
      <c r="E9672" t="s">
        <v>17017</v>
      </c>
      <c r="F9672" t="s">
        <v>13559</v>
      </c>
      <c r="G9672" t="s">
        <v>313</v>
      </c>
      <c r="H9672" t="s">
        <v>5234</v>
      </c>
      <c r="I9672" s="2">
        <v>236.77</v>
      </c>
      <c r="J9672" s="5"/>
      <c r="L9672" s="5"/>
      <c r="M9672" s="2">
        <f t="shared" si="150"/>
        <v>-68985.189999996801</v>
      </c>
      <c r="P9672"/>
    </row>
    <row r="9673" spans="1:16" hidden="1">
      <c r="A9673" t="s">
        <v>17022</v>
      </c>
      <c r="B9673" s="1">
        <v>42191</v>
      </c>
      <c r="C9673" t="s">
        <v>17037</v>
      </c>
      <c r="D9673">
        <v>2</v>
      </c>
      <c r="E9673" t="s">
        <v>17038</v>
      </c>
      <c r="F9673" t="s">
        <v>7054</v>
      </c>
      <c r="G9673" t="s">
        <v>20</v>
      </c>
      <c r="H9673" t="s">
        <v>8059</v>
      </c>
      <c r="I9673" s="2">
        <v>1523.73</v>
      </c>
      <c r="J9673" s="5"/>
      <c r="L9673" s="5"/>
      <c r="M9673" s="2">
        <f t="shared" ref="M9673:M9736" si="151">+M9672+I9673-K9673</f>
        <v>-67461.459999996805</v>
      </c>
      <c r="P9673"/>
    </row>
    <row r="9674" spans="1:16" hidden="1">
      <c r="A9674" t="s">
        <v>17043</v>
      </c>
      <c r="B9674" s="1">
        <v>42191</v>
      </c>
      <c r="C9674" t="s">
        <v>17062</v>
      </c>
      <c r="D9674">
        <v>2</v>
      </c>
      <c r="E9674" t="s">
        <v>17063</v>
      </c>
      <c r="F9674" t="s">
        <v>7054</v>
      </c>
      <c r="G9674" t="s">
        <v>20</v>
      </c>
      <c r="H9674" t="s">
        <v>1041</v>
      </c>
      <c r="I9674" s="2">
        <v>2990</v>
      </c>
      <c r="J9674" s="5"/>
      <c r="L9674" s="5"/>
      <c r="M9674" s="2">
        <f t="shared" si="151"/>
        <v>-64471.459999996805</v>
      </c>
      <c r="P9674"/>
    </row>
    <row r="9675" spans="1:16" hidden="1">
      <c r="A9675" t="s">
        <v>17067</v>
      </c>
      <c r="B9675" s="1">
        <v>42191</v>
      </c>
      <c r="C9675" t="s">
        <v>1802</v>
      </c>
      <c r="D9675">
        <v>2</v>
      </c>
      <c r="E9675" t="s">
        <v>17082</v>
      </c>
      <c r="F9675" t="s">
        <v>13559</v>
      </c>
      <c r="G9675" t="s">
        <v>479</v>
      </c>
      <c r="H9675" t="s">
        <v>1506</v>
      </c>
      <c r="J9675" s="5"/>
      <c r="K9675" s="2">
        <v>1748.38</v>
      </c>
      <c r="L9675" s="5"/>
      <c r="M9675" s="2">
        <f t="shared" si="151"/>
        <v>-66219.83999999681</v>
      </c>
      <c r="P9675"/>
    </row>
    <row r="9676" spans="1:16" hidden="1">
      <c r="A9676" t="s">
        <v>17067</v>
      </c>
      <c r="B9676" s="1">
        <v>42191</v>
      </c>
      <c r="C9676" t="s">
        <v>1802</v>
      </c>
      <c r="D9676">
        <v>2</v>
      </c>
      <c r="E9676" t="s">
        <v>17082</v>
      </c>
      <c r="F9676" t="s">
        <v>13559</v>
      </c>
      <c r="G9676" t="s">
        <v>479</v>
      </c>
      <c r="H9676" t="s">
        <v>1506</v>
      </c>
      <c r="I9676" s="2">
        <v>1748.38</v>
      </c>
      <c r="J9676" s="5"/>
      <c r="L9676" s="5"/>
      <c r="M9676" s="2">
        <f t="shared" si="151"/>
        <v>-64471.459999996812</v>
      </c>
      <c r="P9676"/>
    </row>
    <row r="9677" spans="1:16" hidden="1">
      <c r="A9677" t="s">
        <v>17087</v>
      </c>
      <c r="B9677" s="1">
        <v>42191</v>
      </c>
      <c r="C9677" t="s">
        <v>17105</v>
      </c>
      <c r="D9677">
        <v>2</v>
      </c>
      <c r="E9677" t="s">
        <v>17106</v>
      </c>
      <c r="F9677" t="s">
        <v>7054</v>
      </c>
      <c r="G9677" t="s">
        <v>20</v>
      </c>
      <c r="H9677" t="s">
        <v>986</v>
      </c>
      <c r="I9677" s="2">
        <v>2105.0100000000002</v>
      </c>
      <c r="J9677" s="5"/>
      <c r="L9677" s="5"/>
      <c r="M9677" s="2">
        <f t="shared" si="151"/>
        <v>-62366.44999999681</v>
      </c>
      <c r="P9677"/>
    </row>
    <row r="9678" spans="1:16" hidden="1">
      <c r="A9678" t="s">
        <v>17111</v>
      </c>
      <c r="B9678" s="1">
        <v>42191</v>
      </c>
      <c r="C9678" t="s">
        <v>1802</v>
      </c>
      <c r="D9678">
        <v>2</v>
      </c>
      <c r="E9678" t="s">
        <v>17129</v>
      </c>
      <c r="F9678" t="s">
        <v>13559</v>
      </c>
      <c r="G9678" t="s">
        <v>479</v>
      </c>
      <c r="H9678" t="s">
        <v>30</v>
      </c>
      <c r="J9678" s="5"/>
      <c r="K9678" s="2">
        <v>59.88</v>
      </c>
      <c r="L9678" s="5"/>
      <c r="M9678" s="2">
        <f t="shared" si="151"/>
        <v>-62426.329999996808</v>
      </c>
      <c r="P9678"/>
    </row>
    <row r="9679" spans="1:16" hidden="1">
      <c r="A9679" t="s">
        <v>17111</v>
      </c>
      <c r="B9679" s="1">
        <v>42191</v>
      </c>
      <c r="C9679" t="s">
        <v>1802</v>
      </c>
      <c r="D9679">
        <v>2</v>
      </c>
      <c r="E9679" t="s">
        <v>17129</v>
      </c>
      <c r="F9679" t="s">
        <v>13559</v>
      </c>
      <c r="G9679" t="s">
        <v>479</v>
      </c>
      <c r="H9679" t="s">
        <v>30</v>
      </c>
      <c r="I9679" s="2">
        <v>59.88</v>
      </c>
      <c r="J9679" s="5"/>
      <c r="L9679" s="5"/>
      <c r="M9679" s="2">
        <f t="shared" si="151"/>
        <v>-62366.44999999681</v>
      </c>
      <c r="P9679"/>
    </row>
    <row r="9680" spans="1:16" hidden="1">
      <c r="A9680" t="s">
        <v>17137</v>
      </c>
      <c r="B9680" s="1">
        <v>42191</v>
      </c>
      <c r="C9680" t="s">
        <v>3261</v>
      </c>
      <c r="D9680">
        <v>2</v>
      </c>
      <c r="E9680" t="s">
        <v>17153</v>
      </c>
      <c r="F9680" t="s">
        <v>13559</v>
      </c>
      <c r="G9680" t="s">
        <v>479</v>
      </c>
      <c r="H9680" t="s">
        <v>11372</v>
      </c>
      <c r="I9680" s="2">
        <v>128.94999999999999</v>
      </c>
      <c r="J9680" s="5"/>
      <c r="L9680" s="5"/>
      <c r="M9680" s="2">
        <f t="shared" si="151"/>
        <v>-62237.499999996813</v>
      </c>
      <c r="P9680"/>
    </row>
    <row r="9681" spans="1:16" hidden="1">
      <c r="A9681" t="s">
        <v>2238</v>
      </c>
      <c r="B9681" s="36">
        <v>42192</v>
      </c>
      <c r="C9681" s="35" t="s">
        <v>6</v>
      </c>
      <c r="D9681" s="35">
        <v>1</v>
      </c>
      <c r="E9681" s="35" t="s">
        <v>2247</v>
      </c>
      <c r="F9681" s="35" t="s">
        <v>8</v>
      </c>
      <c r="G9681" s="35" t="s">
        <v>4</v>
      </c>
      <c r="H9681" s="35" t="s">
        <v>2248</v>
      </c>
      <c r="I9681" s="11">
        <v>840</v>
      </c>
      <c r="J9681" s="12"/>
      <c r="K9681" s="11"/>
      <c r="L9681" s="12"/>
      <c r="M9681" s="11">
        <f t="shared" si="151"/>
        <v>-61397.499999996813</v>
      </c>
      <c r="P9681"/>
    </row>
    <row r="9682" spans="1:16" hidden="1">
      <c r="A9682" t="s">
        <v>2249</v>
      </c>
      <c r="B9682" s="1">
        <v>42192</v>
      </c>
      <c r="C9682" t="s">
        <v>6</v>
      </c>
      <c r="D9682">
        <v>1</v>
      </c>
      <c r="E9682" t="s">
        <v>2255</v>
      </c>
      <c r="F9682" t="s">
        <v>29</v>
      </c>
      <c r="G9682" t="s">
        <v>4</v>
      </c>
      <c r="H9682" t="s">
        <v>2256</v>
      </c>
      <c r="I9682" s="2">
        <v>3000</v>
      </c>
      <c r="J9682" s="5"/>
      <c r="L9682" s="5"/>
      <c r="M9682" s="2">
        <f t="shared" si="151"/>
        <v>-58397.499999996813</v>
      </c>
      <c r="P9682"/>
    </row>
    <row r="9683" spans="1:16" hidden="1">
      <c r="A9683" t="s">
        <v>2430</v>
      </c>
      <c r="B9683" s="1">
        <v>42192</v>
      </c>
      <c r="C9683" t="s">
        <v>6</v>
      </c>
      <c r="D9683">
        <v>1</v>
      </c>
      <c r="E9683" t="s">
        <v>2432</v>
      </c>
      <c r="F9683" t="s">
        <v>29</v>
      </c>
      <c r="G9683" t="s">
        <v>4</v>
      </c>
      <c r="H9683" t="s">
        <v>2433</v>
      </c>
      <c r="I9683" s="2">
        <v>500</v>
      </c>
      <c r="J9683" s="5"/>
      <c r="L9683" s="5"/>
      <c r="M9683" s="2">
        <f t="shared" si="151"/>
        <v>-57897.499999996813</v>
      </c>
      <c r="P9683"/>
    </row>
    <row r="9684" spans="1:16" hidden="1">
      <c r="A9684" t="s">
        <v>2571</v>
      </c>
      <c r="B9684" s="1">
        <v>42192</v>
      </c>
      <c r="C9684" t="s">
        <v>6</v>
      </c>
      <c r="D9684">
        <v>1</v>
      </c>
      <c r="E9684" t="s">
        <v>2574</v>
      </c>
      <c r="F9684" t="s">
        <v>29</v>
      </c>
      <c r="G9684" t="s">
        <v>4</v>
      </c>
      <c r="H9684" t="s">
        <v>2575</v>
      </c>
      <c r="I9684" s="2">
        <v>950.17</v>
      </c>
      <c r="J9684" s="5"/>
      <c r="L9684" s="5"/>
      <c r="M9684" s="2">
        <f t="shared" si="151"/>
        <v>-56947.329999996815</v>
      </c>
      <c r="P9684"/>
    </row>
    <row r="9685" spans="1:16" hidden="1">
      <c r="A9685" t="s">
        <v>2616</v>
      </c>
      <c r="B9685" s="1">
        <v>42192</v>
      </c>
      <c r="C9685" t="s">
        <v>11</v>
      </c>
      <c r="D9685">
        <v>1</v>
      </c>
      <c r="E9685" t="s">
        <v>2618</v>
      </c>
      <c r="F9685" t="s">
        <v>13</v>
      </c>
      <c r="G9685" t="s">
        <v>4</v>
      </c>
      <c r="H9685" t="s">
        <v>1187</v>
      </c>
      <c r="J9685" s="5"/>
      <c r="K9685" s="2">
        <v>1025</v>
      </c>
      <c r="L9685" s="5"/>
      <c r="M9685" s="2">
        <f t="shared" si="151"/>
        <v>-57972.329999996815</v>
      </c>
      <c r="P9685"/>
    </row>
    <row r="9686" spans="1:16" hidden="1">
      <c r="A9686" t="s">
        <v>2620</v>
      </c>
      <c r="B9686" s="1">
        <v>42192</v>
      </c>
      <c r="C9686" t="s">
        <v>6</v>
      </c>
      <c r="D9686">
        <v>1</v>
      </c>
      <c r="E9686" t="s">
        <v>2626</v>
      </c>
      <c r="F9686" t="s">
        <v>29</v>
      </c>
      <c r="G9686" t="s">
        <v>4</v>
      </c>
      <c r="H9686" t="s">
        <v>159</v>
      </c>
      <c r="I9686" s="2">
        <v>976.48</v>
      </c>
      <c r="J9686" s="5"/>
      <c r="L9686" s="5"/>
      <c r="M9686" s="2">
        <f t="shared" si="151"/>
        <v>-56995.849999996812</v>
      </c>
      <c r="P9686"/>
    </row>
    <row r="9687" spans="1:16" hidden="1">
      <c r="A9687" t="s">
        <v>2639</v>
      </c>
      <c r="B9687" s="1">
        <v>42192</v>
      </c>
      <c r="C9687" t="s">
        <v>11</v>
      </c>
      <c r="D9687">
        <v>1</v>
      </c>
      <c r="E9687" t="s">
        <v>2640</v>
      </c>
      <c r="F9687" t="s">
        <v>13</v>
      </c>
      <c r="G9687" t="s">
        <v>4</v>
      </c>
      <c r="H9687" t="s">
        <v>1187</v>
      </c>
      <c r="J9687" s="5"/>
      <c r="K9687" s="2">
        <v>1025</v>
      </c>
      <c r="L9687" s="5"/>
      <c r="M9687" s="2">
        <f t="shared" si="151"/>
        <v>-58020.849999996812</v>
      </c>
      <c r="P9687"/>
    </row>
    <row r="9688" spans="1:16" hidden="1">
      <c r="A9688" t="s">
        <v>2646</v>
      </c>
      <c r="B9688" s="1">
        <v>42192</v>
      </c>
      <c r="C9688" t="s">
        <v>11</v>
      </c>
      <c r="D9688">
        <v>1</v>
      </c>
      <c r="E9688" t="s">
        <v>2647</v>
      </c>
      <c r="F9688" t="s">
        <v>16</v>
      </c>
      <c r="G9688" t="s">
        <v>4</v>
      </c>
      <c r="H9688" t="s">
        <v>564</v>
      </c>
      <c r="J9688" s="5"/>
      <c r="K9688" s="2">
        <v>4100</v>
      </c>
      <c r="L9688" s="5"/>
      <c r="M9688" s="2">
        <f t="shared" si="151"/>
        <v>-62120.849999996812</v>
      </c>
      <c r="P9688"/>
    </row>
    <row r="9689" spans="1:16" hidden="1">
      <c r="A9689" t="s">
        <v>2661</v>
      </c>
      <c r="B9689" s="1">
        <v>42192</v>
      </c>
      <c r="C9689" t="s">
        <v>11</v>
      </c>
      <c r="D9689">
        <v>1</v>
      </c>
      <c r="E9689" t="s">
        <v>2664</v>
      </c>
      <c r="F9689" t="s">
        <v>45</v>
      </c>
      <c r="G9689" t="s">
        <v>4</v>
      </c>
      <c r="H9689" t="s">
        <v>1010</v>
      </c>
      <c r="J9689" s="5"/>
      <c r="K9689" s="2">
        <v>2990</v>
      </c>
      <c r="L9689" s="5"/>
      <c r="M9689" s="2">
        <f t="shared" si="151"/>
        <v>-65110.849999996812</v>
      </c>
      <c r="P9689"/>
    </row>
    <row r="9690" spans="1:16" hidden="1">
      <c r="A9690" t="s">
        <v>2689</v>
      </c>
      <c r="B9690" s="1">
        <v>42192</v>
      </c>
      <c r="C9690" t="s">
        <v>6</v>
      </c>
      <c r="D9690">
        <v>1</v>
      </c>
      <c r="E9690" t="s">
        <v>2696</v>
      </c>
      <c r="F9690" t="s">
        <v>29</v>
      </c>
      <c r="G9690" t="s">
        <v>4</v>
      </c>
      <c r="H9690" t="s">
        <v>2697</v>
      </c>
      <c r="I9690" s="2">
        <v>2772.78</v>
      </c>
      <c r="J9690" s="5"/>
      <c r="L9690" s="5"/>
      <c r="M9690" s="2">
        <f t="shared" si="151"/>
        <v>-62338.069999996813</v>
      </c>
      <c r="P9690"/>
    </row>
    <row r="9691" spans="1:16" hidden="1">
      <c r="A9691" t="s">
        <v>2705</v>
      </c>
      <c r="B9691" s="1">
        <v>42192</v>
      </c>
      <c r="C9691" t="s">
        <v>43</v>
      </c>
      <c r="D9691">
        <v>1</v>
      </c>
      <c r="E9691" t="s">
        <v>2709</v>
      </c>
      <c r="F9691" t="s">
        <v>228</v>
      </c>
      <c r="G9691" t="s">
        <v>4</v>
      </c>
      <c r="H9691" t="s">
        <v>2697</v>
      </c>
      <c r="J9691" s="5"/>
      <c r="K9691" s="2">
        <v>2772.78</v>
      </c>
      <c r="L9691" s="5"/>
      <c r="M9691" s="2">
        <f t="shared" si="151"/>
        <v>-65110.849999996812</v>
      </c>
      <c r="P9691"/>
    </row>
    <row r="9692" spans="1:16" hidden="1">
      <c r="A9692" t="s">
        <v>2728</v>
      </c>
      <c r="B9692" s="1">
        <v>42192</v>
      </c>
      <c r="C9692" t="s">
        <v>200</v>
      </c>
      <c r="D9692">
        <v>1</v>
      </c>
      <c r="E9692" t="s">
        <v>2729</v>
      </c>
      <c r="F9692" t="s">
        <v>16</v>
      </c>
      <c r="G9692" t="s">
        <v>4</v>
      </c>
      <c r="H9692" t="s">
        <v>200</v>
      </c>
      <c r="J9692" s="5"/>
      <c r="K9692" s="2">
        <v>13267.18</v>
      </c>
      <c r="L9692" s="5"/>
      <c r="M9692" s="2">
        <f t="shared" si="151"/>
        <v>-78378.029999996812</v>
      </c>
      <c r="P9692"/>
    </row>
    <row r="9693" spans="1:16" hidden="1">
      <c r="A9693" t="s">
        <v>2738</v>
      </c>
      <c r="B9693" s="1">
        <v>42192</v>
      </c>
      <c r="C9693" t="s">
        <v>195</v>
      </c>
      <c r="D9693">
        <v>1</v>
      </c>
      <c r="E9693" t="s">
        <v>2740</v>
      </c>
      <c r="F9693" t="s">
        <v>13</v>
      </c>
      <c r="G9693" t="s">
        <v>4</v>
      </c>
      <c r="H9693" t="s">
        <v>195</v>
      </c>
      <c r="J9693" s="5"/>
      <c r="K9693" s="2">
        <v>12066.48</v>
      </c>
      <c r="L9693" s="5"/>
      <c r="M9693" s="2">
        <f t="shared" si="151"/>
        <v>-90444.509999996808</v>
      </c>
      <c r="P9693"/>
    </row>
    <row r="9694" spans="1:16" hidden="1">
      <c r="A9694" t="s">
        <v>2771</v>
      </c>
      <c r="B9694" s="1">
        <v>42192</v>
      </c>
      <c r="C9694" t="s">
        <v>18</v>
      </c>
      <c r="D9694">
        <v>1</v>
      </c>
      <c r="E9694" t="s">
        <v>2772</v>
      </c>
      <c r="F9694" t="s">
        <v>13</v>
      </c>
      <c r="G9694" t="s">
        <v>4</v>
      </c>
      <c r="H9694" t="s">
        <v>18</v>
      </c>
      <c r="J9694" s="5"/>
      <c r="K9694" s="2">
        <v>9105.8700000000008</v>
      </c>
      <c r="L9694" s="5"/>
      <c r="M9694" s="2">
        <f t="shared" si="151"/>
        <v>-99550.379999996803</v>
      </c>
      <c r="P9694"/>
    </row>
    <row r="9695" spans="1:16" hidden="1">
      <c r="A9695" t="s">
        <v>2785</v>
      </c>
      <c r="B9695" s="1">
        <v>42192</v>
      </c>
      <c r="C9695" t="s">
        <v>43</v>
      </c>
      <c r="D9695">
        <v>1</v>
      </c>
      <c r="E9695" t="s">
        <v>2786</v>
      </c>
      <c r="F9695" t="s">
        <v>16</v>
      </c>
      <c r="G9695" t="s">
        <v>20</v>
      </c>
      <c r="H9695" t="s">
        <v>2787</v>
      </c>
      <c r="J9695" s="5"/>
      <c r="K9695" s="2">
        <v>3029.99</v>
      </c>
      <c r="L9695" s="5"/>
      <c r="M9695" s="2">
        <f t="shared" si="151"/>
        <v>-102580.36999999681</v>
      </c>
      <c r="P9695"/>
    </row>
    <row r="9696" spans="1:16" hidden="1">
      <c r="A9696" t="s">
        <v>2794</v>
      </c>
      <c r="B9696" s="1">
        <v>42192</v>
      </c>
      <c r="C9696" t="s">
        <v>6</v>
      </c>
      <c r="D9696">
        <v>1</v>
      </c>
      <c r="E9696" t="s">
        <v>2795</v>
      </c>
      <c r="F9696" t="s">
        <v>29</v>
      </c>
      <c r="G9696" t="s">
        <v>20</v>
      </c>
      <c r="H9696" t="s">
        <v>2796</v>
      </c>
      <c r="I9696" s="2">
        <v>1163.56</v>
      </c>
      <c r="J9696" s="5"/>
      <c r="L9696" s="5"/>
      <c r="M9696" s="2">
        <f t="shared" si="151"/>
        <v>-101416.80999999681</v>
      </c>
      <c r="P9696"/>
    </row>
    <row r="9697" spans="1:16" hidden="1">
      <c r="A9697" t="s">
        <v>2809</v>
      </c>
      <c r="B9697" s="1">
        <v>42192</v>
      </c>
      <c r="C9697" t="s">
        <v>6</v>
      </c>
      <c r="D9697">
        <v>1</v>
      </c>
      <c r="E9697" t="s">
        <v>2810</v>
      </c>
      <c r="F9697" t="s">
        <v>8</v>
      </c>
      <c r="G9697" t="s">
        <v>20</v>
      </c>
      <c r="H9697" t="s">
        <v>2811</v>
      </c>
      <c r="I9697" s="2">
        <v>150</v>
      </c>
      <c r="J9697" s="5"/>
      <c r="L9697" s="5"/>
      <c r="M9697" s="2">
        <f t="shared" si="151"/>
        <v>-101266.80999999681</v>
      </c>
      <c r="P9697"/>
    </row>
    <row r="9698" spans="1:16" hidden="1">
      <c r="A9698" t="s">
        <v>2814</v>
      </c>
      <c r="B9698" s="1">
        <v>42192</v>
      </c>
      <c r="C9698" t="s">
        <v>6</v>
      </c>
      <c r="D9698">
        <v>1</v>
      </c>
      <c r="E9698" t="s">
        <v>2817</v>
      </c>
      <c r="F9698" t="s">
        <v>29</v>
      </c>
      <c r="G9698" t="s">
        <v>20</v>
      </c>
      <c r="H9698" t="s">
        <v>2818</v>
      </c>
      <c r="I9698" s="2">
        <v>2000</v>
      </c>
      <c r="J9698" s="5"/>
      <c r="L9698" s="5"/>
      <c r="M9698" s="2">
        <f t="shared" si="151"/>
        <v>-99266.809999996811</v>
      </c>
      <c r="P9698"/>
    </row>
    <row r="9699" spans="1:16" hidden="1">
      <c r="A9699" t="s">
        <v>2854</v>
      </c>
      <c r="B9699" s="1">
        <v>42192</v>
      </c>
      <c r="C9699" t="s">
        <v>11</v>
      </c>
      <c r="D9699">
        <v>1</v>
      </c>
      <c r="E9699" t="s">
        <v>2857</v>
      </c>
      <c r="F9699" t="s">
        <v>13</v>
      </c>
      <c r="G9699" t="s">
        <v>20</v>
      </c>
      <c r="H9699" t="s">
        <v>2858</v>
      </c>
      <c r="J9699" s="5"/>
      <c r="K9699" s="2">
        <v>100000</v>
      </c>
      <c r="L9699" s="5"/>
      <c r="M9699" s="2">
        <f t="shared" si="151"/>
        <v>-199266.8099999968</v>
      </c>
      <c r="P9699"/>
    </row>
    <row r="9700" spans="1:16" hidden="1">
      <c r="A9700" t="s">
        <v>2861</v>
      </c>
      <c r="B9700" s="1">
        <v>42192</v>
      </c>
      <c r="C9700" t="s">
        <v>43</v>
      </c>
      <c r="D9700">
        <v>1</v>
      </c>
      <c r="E9700" t="s">
        <v>2862</v>
      </c>
      <c r="F9700" t="s">
        <v>13</v>
      </c>
      <c r="G9700" t="s">
        <v>20</v>
      </c>
      <c r="H9700" t="s">
        <v>2863</v>
      </c>
      <c r="J9700" s="5"/>
      <c r="K9700" s="2">
        <v>190000</v>
      </c>
      <c r="L9700" s="5"/>
      <c r="M9700" s="2">
        <f t="shared" si="151"/>
        <v>-389266.8099999968</v>
      </c>
      <c r="P9700"/>
    </row>
    <row r="9701" spans="1:16" hidden="1">
      <c r="A9701" t="s">
        <v>2901</v>
      </c>
      <c r="B9701" s="1">
        <v>42192</v>
      </c>
      <c r="C9701" t="s">
        <v>11</v>
      </c>
      <c r="D9701">
        <v>1</v>
      </c>
      <c r="E9701" t="s">
        <v>2902</v>
      </c>
      <c r="F9701" t="s">
        <v>13</v>
      </c>
      <c r="G9701" t="s">
        <v>20</v>
      </c>
      <c r="J9701" s="5"/>
      <c r="K9701" s="2">
        <v>1025</v>
      </c>
      <c r="L9701" s="5"/>
      <c r="M9701" s="2">
        <f t="shared" si="151"/>
        <v>-390291.8099999968</v>
      </c>
      <c r="P9701"/>
    </row>
    <row r="9702" spans="1:16" hidden="1">
      <c r="A9702" t="s">
        <v>2907</v>
      </c>
      <c r="B9702" s="1">
        <v>42192</v>
      </c>
      <c r="C9702" t="s">
        <v>18</v>
      </c>
      <c r="D9702">
        <v>1</v>
      </c>
      <c r="E9702" t="s">
        <v>2908</v>
      </c>
      <c r="F9702" t="s">
        <v>13</v>
      </c>
      <c r="G9702" t="s">
        <v>20</v>
      </c>
      <c r="H9702" t="s">
        <v>18</v>
      </c>
      <c r="J9702" s="5"/>
      <c r="K9702" s="2">
        <v>2050</v>
      </c>
      <c r="L9702" s="5"/>
      <c r="M9702" s="2">
        <f t="shared" si="151"/>
        <v>-392341.8099999968</v>
      </c>
      <c r="P9702"/>
    </row>
    <row r="9703" spans="1:16" hidden="1">
      <c r="A9703" t="s">
        <v>2915</v>
      </c>
      <c r="B9703" s="1">
        <v>42192</v>
      </c>
      <c r="C9703" t="s">
        <v>195</v>
      </c>
      <c r="D9703">
        <v>1</v>
      </c>
      <c r="E9703" t="s">
        <v>2916</v>
      </c>
      <c r="F9703" t="s">
        <v>13</v>
      </c>
      <c r="G9703" t="s">
        <v>20</v>
      </c>
      <c r="H9703" t="s">
        <v>195</v>
      </c>
      <c r="J9703" s="5"/>
      <c r="K9703" s="2">
        <v>11183.47</v>
      </c>
      <c r="L9703" s="5"/>
      <c r="M9703" s="2">
        <f t="shared" si="151"/>
        <v>-403525.27999999677</v>
      </c>
      <c r="P9703"/>
    </row>
    <row r="9704" spans="1:16" hidden="1">
      <c r="A9704" t="s">
        <v>2931</v>
      </c>
      <c r="B9704" s="1">
        <v>42192</v>
      </c>
      <c r="C9704" t="s">
        <v>240</v>
      </c>
      <c r="D9704">
        <v>1</v>
      </c>
      <c r="E9704" t="s">
        <v>2932</v>
      </c>
      <c r="F9704" t="s">
        <v>13</v>
      </c>
      <c r="G9704" t="s">
        <v>20</v>
      </c>
      <c r="H9704" t="s">
        <v>240</v>
      </c>
      <c r="J9704" s="5"/>
      <c r="K9704" s="2">
        <v>2000</v>
      </c>
      <c r="L9704" s="5"/>
      <c r="M9704" s="2">
        <f t="shared" si="151"/>
        <v>-405525.27999999677</v>
      </c>
      <c r="P9704"/>
    </row>
    <row r="9705" spans="1:16" hidden="1">
      <c r="A9705" t="s">
        <v>2937</v>
      </c>
      <c r="B9705" s="1">
        <v>42192</v>
      </c>
      <c r="C9705" t="s">
        <v>200</v>
      </c>
      <c r="D9705">
        <v>1</v>
      </c>
      <c r="E9705" t="s">
        <v>2939</v>
      </c>
      <c r="F9705" t="s">
        <v>16</v>
      </c>
      <c r="G9705" t="s">
        <v>20</v>
      </c>
      <c r="H9705" t="s">
        <v>200</v>
      </c>
      <c r="J9705" s="5"/>
      <c r="K9705" s="2">
        <v>1269.04</v>
      </c>
      <c r="L9705" s="5"/>
      <c r="M9705" s="2">
        <f t="shared" si="151"/>
        <v>-406794.31999999675</v>
      </c>
      <c r="P9705"/>
    </row>
    <row r="9706" spans="1:16" hidden="1">
      <c r="A9706" t="s">
        <v>17159</v>
      </c>
      <c r="B9706" s="1">
        <v>42192</v>
      </c>
      <c r="C9706" t="s">
        <v>17183</v>
      </c>
      <c r="D9706">
        <v>2</v>
      </c>
      <c r="E9706" t="s">
        <v>17184</v>
      </c>
      <c r="F9706" t="s">
        <v>7054</v>
      </c>
      <c r="G9706" t="s">
        <v>4</v>
      </c>
      <c r="H9706" t="s">
        <v>11161</v>
      </c>
      <c r="J9706" s="5"/>
      <c r="K9706" s="2">
        <v>1025</v>
      </c>
      <c r="L9706" s="5"/>
      <c r="M9706" s="2">
        <f t="shared" si="151"/>
        <v>-407819.31999999675</v>
      </c>
      <c r="P9706"/>
    </row>
    <row r="9707" spans="1:16" hidden="1">
      <c r="A9707" t="s">
        <v>17159</v>
      </c>
      <c r="B9707" s="1">
        <v>42192</v>
      </c>
      <c r="C9707" t="s">
        <v>17183</v>
      </c>
      <c r="D9707">
        <v>2</v>
      </c>
      <c r="E9707" t="s">
        <v>17184</v>
      </c>
      <c r="F9707" t="s">
        <v>7054</v>
      </c>
      <c r="G9707" t="s">
        <v>4</v>
      </c>
      <c r="H9707" t="s">
        <v>11161</v>
      </c>
      <c r="I9707" s="2">
        <v>1025</v>
      </c>
      <c r="J9707" s="5"/>
      <c r="L9707" s="5"/>
      <c r="M9707" s="2">
        <f t="shared" si="151"/>
        <v>-406794.31999999675</v>
      </c>
      <c r="P9707"/>
    </row>
    <row r="9708" spans="1:16" hidden="1">
      <c r="A9708" t="s">
        <v>17186</v>
      </c>
      <c r="B9708" s="1">
        <v>42192</v>
      </c>
      <c r="C9708" t="s">
        <v>18</v>
      </c>
      <c r="D9708">
        <v>2</v>
      </c>
      <c r="E9708" t="s">
        <v>17209</v>
      </c>
      <c r="F9708" t="s">
        <v>13559</v>
      </c>
      <c r="G9708" t="s">
        <v>313</v>
      </c>
      <c r="H9708" t="s">
        <v>65</v>
      </c>
      <c r="I9708" s="2">
        <v>64.47</v>
      </c>
      <c r="J9708" s="5"/>
      <c r="L9708" s="5"/>
      <c r="M9708" s="2">
        <f t="shared" si="151"/>
        <v>-406729.84999999678</v>
      </c>
      <c r="P9708"/>
    </row>
    <row r="9709" spans="1:16" hidden="1">
      <c r="A9709" t="s">
        <v>17213</v>
      </c>
      <c r="B9709" s="1">
        <v>42192</v>
      </c>
      <c r="C9709" t="s">
        <v>17231</v>
      </c>
      <c r="D9709">
        <v>2</v>
      </c>
      <c r="E9709" t="s">
        <v>17232</v>
      </c>
      <c r="F9709" t="s">
        <v>7054</v>
      </c>
      <c r="G9709" t="s">
        <v>4</v>
      </c>
      <c r="H9709" t="s">
        <v>7603</v>
      </c>
      <c r="I9709" s="2">
        <v>1840</v>
      </c>
      <c r="J9709" s="5"/>
      <c r="L9709" s="5"/>
      <c r="M9709" s="2">
        <f t="shared" si="151"/>
        <v>-404889.84999999678</v>
      </c>
      <c r="P9709"/>
    </row>
    <row r="9710" spans="1:16" hidden="1">
      <c r="A9710" t="s">
        <v>17234</v>
      </c>
      <c r="B9710" s="1">
        <v>42192</v>
      </c>
      <c r="C9710" t="s">
        <v>6</v>
      </c>
      <c r="D9710">
        <v>1</v>
      </c>
      <c r="E9710" t="s">
        <v>17256</v>
      </c>
      <c r="F9710" t="s">
        <v>13565</v>
      </c>
      <c r="G9710" t="s">
        <v>4</v>
      </c>
      <c r="H9710" t="s">
        <v>17257</v>
      </c>
      <c r="I9710" s="2">
        <v>10452.01</v>
      </c>
      <c r="J9710" s="5"/>
      <c r="L9710" s="5"/>
      <c r="M9710" s="2">
        <f t="shared" si="151"/>
        <v>-394437.83999999677</v>
      </c>
      <c r="P9710"/>
    </row>
    <row r="9711" spans="1:16" hidden="1">
      <c r="A9711" t="s">
        <v>17259</v>
      </c>
      <c r="B9711" s="1">
        <v>42192</v>
      </c>
      <c r="C9711" t="s">
        <v>1802</v>
      </c>
      <c r="D9711">
        <v>2</v>
      </c>
      <c r="E9711" t="s">
        <v>17277</v>
      </c>
      <c r="F9711" t="s">
        <v>13559</v>
      </c>
      <c r="G9711" t="s">
        <v>479</v>
      </c>
      <c r="H9711" t="s">
        <v>2508</v>
      </c>
      <c r="I9711" s="2">
        <v>676.13</v>
      </c>
      <c r="J9711" s="5"/>
      <c r="L9711" s="5"/>
      <c r="M9711" s="2">
        <f t="shared" si="151"/>
        <v>-393761.70999999676</v>
      </c>
      <c r="P9711"/>
    </row>
    <row r="9712" spans="1:16" hidden="1">
      <c r="A9712" t="s">
        <v>17280</v>
      </c>
      <c r="B9712" s="1">
        <v>42192</v>
      </c>
      <c r="C9712" t="s">
        <v>17301</v>
      </c>
      <c r="D9712">
        <v>2</v>
      </c>
      <c r="E9712" t="s">
        <v>17302</v>
      </c>
      <c r="F9712" t="s">
        <v>13559</v>
      </c>
      <c r="G9712" t="s">
        <v>313</v>
      </c>
      <c r="H9712" t="s">
        <v>10507</v>
      </c>
      <c r="J9712" s="5"/>
      <c r="K9712" s="2">
        <v>345.29</v>
      </c>
      <c r="L9712" s="5"/>
      <c r="M9712" s="2">
        <f t="shared" si="151"/>
        <v>-394106.99999999674</v>
      </c>
      <c r="P9712"/>
    </row>
    <row r="9713" spans="1:16" hidden="1">
      <c r="A9713" t="s">
        <v>17280</v>
      </c>
      <c r="B9713" s="1">
        <v>42192</v>
      </c>
      <c r="C9713" t="s">
        <v>17301</v>
      </c>
      <c r="D9713">
        <v>2</v>
      </c>
      <c r="E9713" t="s">
        <v>17302</v>
      </c>
      <c r="F9713" t="s">
        <v>13559</v>
      </c>
      <c r="G9713" t="s">
        <v>313</v>
      </c>
      <c r="H9713" t="s">
        <v>10507</v>
      </c>
      <c r="I9713" s="2">
        <v>345.29</v>
      </c>
      <c r="J9713" s="5"/>
      <c r="L9713" s="5"/>
      <c r="M9713" s="2">
        <f t="shared" si="151"/>
        <v>-393761.70999999676</v>
      </c>
      <c r="P9713"/>
    </row>
    <row r="9714" spans="1:16" hidden="1">
      <c r="A9714" t="s">
        <v>17304</v>
      </c>
      <c r="B9714" s="1">
        <v>42192</v>
      </c>
      <c r="C9714" t="s">
        <v>5029</v>
      </c>
      <c r="D9714">
        <v>2</v>
      </c>
      <c r="E9714" t="s">
        <v>17325</v>
      </c>
      <c r="F9714" t="s">
        <v>13559</v>
      </c>
      <c r="G9714" t="s">
        <v>479</v>
      </c>
      <c r="H9714" t="s">
        <v>460</v>
      </c>
      <c r="J9714" s="5"/>
      <c r="K9714" s="2">
        <v>89.64</v>
      </c>
      <c r="L9714" s="5"/>
      <c r="M9714" s="2">
        <f t="shared" si="151"/>
        <v>-393851.34999999678</v>
      </c>
      <c r="P9714"/>
    </row>
    <row r="9715" spans="1:16" hidden="1">
      <c r="A9715" t="s">
        <v>17304</v>
      </c>
      <c r="B9715" s="1">
        <v>42192</v>
      </c>
      <c r="C9715" t="s">
        <v>5029</v>
      </c>
      <c r="D9715">
        <v>2</v>
      </c>
      <c r="E9715" t="s">
        <v>17325</v>
      </c>
      <c r="F9715" t="s">
        <v>13559</v>
      </c>
      <c r="G9715" t="s">
        <v>479</v>
      </c>
      <c r="H9715" t="s">
        <v>460</v>
      </c>
      <c r="I9715" s="2">
        <v>89.64</v>
      </c>
      <c r="J9715" s="5"/>
      <c r="L9715" s="5"/>
      <c r="M9715" s="2">
        <f t="shared" si="151"/>
        <v>-393761.70999999676</v>
      </c>
      <c r="P9715"/>
    </row>
    <row r="9716" spans="1:16" hidden="1">
      <c r="A9716" t="s">
        <v>17328</v>
      </c>
      <c r="B9716" s="1">
        <v>42192</v>
      </c>
      <c r="C9716" t="s">
        <v>17343</v>
      </c>
      <c r="D9716">
        <v>2</v>
      </c>
      <c r="E9716" t="s">
        <v>17344</v>
      </c>
      <c r="F9716" t="s">
        <v>7054</v>
      </c>
      <c r="G9716" t="s">
        <v>4</v>
      </c>
      <c r="H9716" t="s">
        <v>17345</v>
      </c>
      <c r="I9716" s="2">
        <v>1025</v>
      </c>
      <c r="J9716" s="5"/>
      <c r="L9716" s="5"/>
      <c r="M9716" s="2">
        <f t="shared" si="151"/>
        <v>-392736.70999999676</v>
      </c>
      <c r="P9716"/>
    </row>
    <row r="9717" spans="1:16" hidden="1">
      <c r="A9717" t="s">
        <v>17348</v>
      </c>
      <c r="B9717" s="1">
        <v>42192</v>
      </c>
      <c r="C9717" t="s">
        <v>17369</v>
      </c>
      <c r="D9717">
        <v>2</v>
      </c>
      <c r="E9717" t="s">
        <v>17370</v>
      </c>
      <c r="F9717" t="s">
        <v>7054</v>
      </c>
      <c r="G9717" t="s">
        <v>4</v>
      </c>
      <c r="H9717" t="s">
        <v>17371</v>
      </c>
      <c r="I9717" s="2">
        <v>1025</v>
      </c>
      <c r="J9717" s="5"/>
      <c r="L9717" s="5"/>
      <c r="M9717" s="2">
        <f t="shared" si="151"/>
        <v>-391711.70999999676</v>
      </c>
      <c r="P9717"/>
    </row>
    <row r="9718" spans="1:16" hidden="1">
      <c r="A9718" t="s">
        <v>17373</v>
      </c>
      <c r="B9718" s="1">
        <v>42192</v>
      </c>
      <c r="C9718" t="s">
        <v>17394</v>
      </c>
      <c r="D9718">
        <v>1</v>
      </c>
      <c r="E9718" t="s">
        <v>17395</v>
      </c>
      <c r="F9718" t="s">
        <v>13565</v>
      </c>
      <c r="G9718" t="s">
        <v>4</v>
      </c>
      <c r="H9718" t="s">
        <v>17396</v>
      </c>
      <c r="I9718" s="2">
        <v>5000</v>
      </c>
      <c r="J9718" s="5"/>
      <c r="L9718" s="5"/>
      <c r="M9718" s="2">
        <f t="shared" si="151"/>
        <v>-386711.70999999676</v>
      </c>
      <c r="P9718"/>
    </row>
    <row r="9719" spans="1:16" hidden="1">
      <c r="A9719" t="s">
        <v>17400</v>
      </c>
      <c r="B9719" s="1">
        <v>42192</v>
      </c>
      <c r="C9719" t="s">
        <v>17421</v>
      </c>
      <c r="D9719">
        <v>2</v>
      </c>
      <c r="E9719" t="s">
        <v>17422</v>
      </c>
      <c r="F9719" t="s">
        <v>7054</v>
      </c>
      <c r="G9719" t="s">
        <v>4</v>
      </c>
      <c r="H9719" t="s">
        <v>17423</v>
      </c>
      <c r="I9719" s="2">
        <v>1025</v>
      </c>
      <c r="J9719" s="5"/>
      <c r="L9719" s="5"/>
      <c r="M9719" s="2">
        <f t="shared" si="151"/>
        <v>-385686.70999999676</v>
      </c>
      <c r="P9719"/>
    </row>
    <row r="9720" spans="1:16" hidden="1">
      <c r="A9720" t="s">
        <v>17425</v>
      </c>
      <c r="B9720" s="1">
        <v>42192</v>
      </c>
      <c r="C9720" t="s">
        <v>17443</v>
      </c>
      <c r="D9720">
        <v>2</v>
      </c>
      <c r="E9720" t="s">
        <v>17444</v>
      </c>
      <c r="F9720" t="s">
        <v>7054</v>
      </c>
      <c r="G9720" t="s">
        <v>4</v>
      </c>
      <c r="H9720" t="s">
        <v>17445</v>
      </c>
      <c r="I9720" s="2">
        <v>1840</v>
      </c>
      <c r="J9720" s="5"/>
      <c r="L9720" s="5"/>
      <c r="M9720" s="2">
        <f t="shared" si="151"/>
        <v>-383846.70999999676</v>
      </c>
      <c r="P9720"/>
    </row>
    <row r="9721" spans="1:16" hidden="1">
      <c r="A9721" t="s">
        <v>17449</v>
      </c>
      <c r="B9721" s="1">
        <v>42192</v>
      </c>
      <c r="C9721" t="s">
        <v>17473</v>
      </c>
      <c r="D9721">
        <v>2</v>
      </c>
      <c r="E9721" t="s">
        <v>17474</v>
      </c>
      <c r="F9721" t="s">
        <v>7054</v>
      </c>
      <c r="G9721" t="s">
        <v>4</v>
      </c>
      <c r="H9721" t="s">
        <v>1187</v>
      </c>
      <c r="I9721" s="2">
        <v>1025</v>
      </c>
      <c r="J9721" s="5"/>
      <c r="L9721" s="5"/>
      <c r="M9721" s="2">
        <f t="shared" si="151"/>
        <v>-382821.70999999676</v>
      </c>
      <c r="P9721"/>
    </row>
    <row r="9722" spans="1:16" hidden="1">
      <c r="A9722" t="s">
        <v>17478</v>
      </c>
      <c r="B9722" s="1">
        <v>42192</v>
      </c>
      <c r="C9722" t="s">
        <v>17502</v>
      </c>
      <c r="D9722">
        <v>2</v>
      </c>
      <c r="E9722" t="s">
        <v>17503</v>
      </c>
      <c r="F9722" t="s">
        <v>7054</v>
      </c>
      <c r="G9722" t="s">
        <v>4</v>
      </c>
      <c r="H9722" t="s">
        <v>2197</v>
      </c>
      <c r="J9722" s="5"/>
      <c r="K9722" s="2">
        <v>4334.41</v>
      </c>
      <c r="L9722" s="5"/>
      <c r="M9722" s="2">
        <f t="shared" si="151"/>
        <v>-387156.11999999674</v>
      </c>
      <c r="P9722"/>
    </row>
    <row r="9723" spans="1:16" hidden="1">
      <c r="A9723" t="s">
        <v>17478</v>
      </c>
      <c r="B9723" s="1">
        <v>42192</v>
      </c>
      <c r="C9723" t="s">
        <v>17502</v>
      </c>
      <c r="D9723">
        <v>2</v>
      </c>
      <c r="E9723" t="s">
        <v>17503</v>
      </c>
      <c r="F9723" t="s">
        <v>7054</v>
      </c>
      <c r="G9723" t="s">
        <v>4</v>
      </c>
      <c r="H9723" t="s">
        <v>2197</v>
      </c>
      <c r="I9723" s="2">
        <v>4334.3999999999996</v>
      </c>
      <c r="J9723" s="5"/>
      <c r="L9723" s="5"/>
      <c r="M9723" s="2">
        <f t="shared" si="151"/>
        <v>-382821.71999999671</v>
      </c>
      <c r="P9723"/>
    </row>
    <row r="9724" spans="1:16" hidden="1">
      <c r="A9724" t="s">
        <v>17507</v>
      </c>
      <c r="B9724" s="1">
        <v>42192</v>
      </c>
      <c r="C9724" t="s">
        <v>1802</v>
      </c>
      <c r="D9724">
        <v>2</v>
      </c>
      <c r="E9724" t="s">
        <v>17528</v>
      </c>
      <c r="F9724" t="s">
        <v>13559</v>
      </c>
      <c r="G9724" t="s">
        <v>479</v>
      </c>
      <c r="H9724" t="s">
        <v>1794</v>
      </c>
      <c r="J9724" s="5"/>
      <c r="K9724" s="2">
        <v>517.84</v>
      </c>
      <c r="L9724" s="5"/>
      <c r="M9724" s="2">
        <f t="shared" si="151"/>
        <v>-383339.55999999674</v>
      </c>
      <c r="P9724"/>
    </row>
    <row r="9725" spans="1:16" hidden="1">
      <c r="A9725" t="s">
        <v>17507</v>
      </c>
      <c r="B9725" s="1">
        <v>42192</v>
      </c>
      <c r="C9725" t="s">
        <v>1802</v>
      </c>
      <c r="D9725">
        <v>2</v>
      </c>
      <c r="E9725" t="s">
        <v>17528</v>
      </c>
      <c r="F9725" t="s">
        <v>13559</v>
      </c>
      <c r="G9725" t="s">
        <v>479</v>
      </c>
      <c r="H9725" t="s">
        <v>1794</v>
      </c>
      <c r="I9725" s="2">
        <v>517.84</v>
      </c>
      <c r="J9725" s="5"/>
      <c r="L9725" s="5"/>
      <c r="M9725" s="2">
        <f t="shared" si="151"/>
        <v>-382821.71999999671</v>
      </c>
      <c r="P9725"/>
    </row>
    <row r="9726" spans="1:16" hidden="1">
      <c r="A9726" t="s">
        <v>17530</v>
      </c>
      <c r="B9726" s="1">
        <v>42192</v>
      </c>
      <c r="C9726" t="s">
        <v>17552</v>
      </c>
      <c r="D9726">
        <v>2</v>
      </c>
      <c r="E9726" t="s">
        <v>17553</v>
      </c>
      <c r="F9726" t="s">
        <v>7054</v>
      </c>
      <c r="G9726" t="s">
        <v>4</v>
      </c>
      <c r="H9726" t="s">
        <v>1187</v>
      </c>
      <c r="I9726" s="2">
        <v>1025</v>
      </c>
      <c r="J9726" s="5"/>
      <c r="L9726" s="5"/>
      <c r="M9726" s="2">
        <f t="shared" si="151"/>
        <v>-381796.71999999671</v>
      </c>
      <c r="P9726"/>
    </row>
    <row r="9727" spans="1:16" hidden="1">
      <c r="A9727" t="s">
        <v>17557</v>
      </c>
      <c r="B9727" s="1">
        <v>42192</v>
      </c>
      <c r="C9727" t="s">
        <v>17582</v>
      </c>
      <c r="D9727">
        <v>2</v>
      </c>
      <c r="E9727" t="s">
        <v>17583</v>
      </c>
      <c r="F9727" t="s">
        <v>7054</v>
      </c>
      <c r="G9727" t="s">
        <v>4</v>
      </c>
      <c r="H9727" t="s">
        <v>564</v>
      </c>
      <c r="I9727" s="2">
        <v>4100.01</v>
      </c>
      <c r="J9727" s="5"/>
      <c r="L9727" s="5"/>
      <c r="M9727" s="2">
        <f t="shared" si="151"/>
        <v>-377696.7099999967</v>
      </c>
      <c r="P9727"/>
    </row>
    <row r="9728" spans="1:16" hidden="1">
      <c r="A9728" t="s">
        <v>17586</v>
      </c>
      <c r="B9728" s="1">
        <v>42192</v>
      </c>
      <c r="C9728" t="s">
        <v>17610</v>
      </c>
      <c r="D9728">
        <v>2</v>
      </c>
      <c r="E9728" t="s">
        <v>17611</v>
      </c>
      <c r="F9728" t="s">
        <v>7054</v>
      </c>
      <c r="G9728" t="s">
        <v>4</v>
      </c>
      <c r="H9728" t="s">
        <v>972</v>
      </c>
      <c r="I9728" s="2">
        <v>2990</v>
      </c>
      <c r="J9728" s="5"/>
      <c r="L9728" s="5"/>
      <c r="M9728" s="2">
        <f t="shared" si="151"/>
        <v>-374706.7099999967</v>
      </c>
      <c r="P9728"/>
    </row>
    <row r="9729" spans="1:16" hidden="1">
      <c r="A9729" t="s">
        <v>17615</v>
      </c>
      <c r="B9729" s="1">
        <v>42192</v>
      </c>
      <c r="C9729" t="s">
        <v>17639</v>
      </c>
      <c r="D9729">
        <v>2</v>
      </c>
      <c r="E9729" t="s">
        <v>17640</v>
      </c>
      <c r="F9729" t="s">
        <v>7054</v>
      </c>
      <c r="G9729" t="s">
        <v>4</v>
      </c>
      <c r="H9729" t="s">
        <v>2248</v>
      </c>
      <c r="J9729" s="5"/>
      <c r="K9729" s="2">
        <v>840</v>
      </c>
      <c r="L9729" s="5"/>
      <c r="M9729" s="2">
        <f t="shared" si="151"/>
        <v>-375546.7099999967</v>
      </c>
      <c r="P9729"/>
    </row>
    <row r="9730" spans="1:16" hidden="1">
      <c r="A9730" t="s">
        <v>17615</v>
      </c>
      <c r="B9730" s="1">
        <v>42192</v>
      </c>
      <c r="C9730" t="s">
        <v>17639</v>
      </c>
      <c r="D9730">
        <v>2</v>
      </c>
      <c r="E9730" t="s">
        <v>17640</v>
      </c>
      <c r="F9730" t="s">
        <v>7054</v>
      </c>
      <c r="G9730" t="s">
        <v>4</v>
      </c>
      <c r="H9730" t="s">
        <v>2248</v>
      </c>
      <c r="I9730" s="2">
        <v>840</v>
      </c>
      <c r="J9730" s="5"/>
      <c r="L9730" s="5"/>
      <c r="M9730" s="2">
        <f t="shared" si="151"/>
        <v>-374706.7099999967</v>
      </c>
      <c r="P9730"/>
    </row>
    <row r="9731" spans="1:16" hidden="1">
      <c r="A9731" t="s">
        <v>17642</v>
      </c>
      <c r="B9731" s="1">
        <v>42192</v>
      </c>
      <c r="C9731" t="s">
        <v>17660</v>
      </c>
      <c r="D9731">
        <v>2</v>
      </c>
      <c r="E9731" t="s">
        <v>17661</v>
      </c>
      <c r="F9731" t="s">
        <v>7054</v>
      </c>
      <c r="G9731" t="s">
        <v>4</v>
      </c>
      <c r="H9731" t="s">
        <v>2203</v>
      </c>
      <c r="J9731" s="5"/>
      <c r="K9731" s="2">
        <v>6299.99</v>
      </c>
      <c r="L9731" s="5"/>
      <c r="M9731" s="2">
        <f t="shared" si="151"/>
        <v>-381006.69999999669</v>
      </c>
      <c r="P9731"/>
    </row>
    <row r="9732" spans="1:16" hidden="1">
      <c r="A9732" t="s">
        <v>17642</v>
      </c>
      <c r="B9732" s="1">
        <v>42192</v>
      </c>
      <c r="C9732" t="s">
        <v>17660</v>
      </c>
      <c r="D9732">
        <v>2</v>
      </c>
      <c r="E9732" t="s">
        <v>17661</v>
      </c>
      <c r="F9732" t="s">
        <v>7054</v>
      </c>
      <c r="G9732" t="s">
        <v>4</v>
      </c>
      <c r="H9732" t="s">
        <v>2203</v>
      </c>
      <c r="I9732" s="2">
        <v>6299.99</v>
      </c>
      <c r="J9732" s="5"/>
      <c r="L9732" s="5"/>
      <c r="M9732" s="2">
        <f t="shared" si="151"/>
        <v>-374706.7099999967</v>
      </c>
      <c r="P9732"/>
    </row>
    <row r="9733" spans="1:16" hidden="1">
      <c r="A9733" t="s">
        <v>17665</v>
      </c>
      <c r="B9733" s="1">
        <v>42192</v>
      </c>
      <c r="C9733" t="s">
        <v>17686</v>
      </c>
      <c r="D9733">
        <v>2</v>
      </c>
      <c r="E9733" t="s">
        <v>17687</v>
      </c>
      <c r="F9733" t="s">
        <v>7054</v>
      </c>
      <c r="G9733" t="s">
        <v>4</v>
      </c>
      <c r="H9733" t="s">
        <v>1680</v>
      </c>
      <c r="J9733" s="5"/>
      <c r="K9733" s="2">
        <v>600</v>
      </c>
      <c r="L9733" s="5"/>
      <c r="M9733" s="2">
        <f t="shared" si="151"/>
        <v>-375306.7099999967</v>
      </c>
      <c r="P9733"/>
    </row>
    <row r="9734" spans="1:16" hidden="1">
      <c r="A9734" t="s">
        <v>17665</v>
      </c>
      <c r="B9734" s="1">
        <v>42192</v>
      </c>
      <c r="C9734" t="s">
        <v>17686</v>
      </c>
      <c r="D9734">
        <v>2</v>
      </c>
      <c r="E9734" t="s">
        <v>17687</v>
      </c>
      <c r="F9734" t="s">
        <v>7054</v>
      </c>
      <c r="G9734" t="s">
        <v>4</v>
      </c>
      <c r="H9734" t="s">
        <v>1680</v>
      </c>
      <c r="I9734" s="2">
        <v>600.01</v>
      </c>
      <c r="J9734" s="5"/>
      <c r="L9734" s="5"/>
      <c r="M9734" s="2">
        <f t="shared" si="151"/>
        <v>-374706.69999999669</v>
      </c>
      <c r="P9734"/>
    </row>
    <row r="9735" spans="1:16" hidden="1">
      <c r="A9735" t="s">
        <v>17690</v>
      </c>
      <c r="B9735" s="1">
        <v>42192</v>
      </c>
      <c r="C9735" t="s">
        <v>17710</v>
      </c>
      <c r="D9735">
        <v>2</v>
      </c>
      <c r="E9735" t="s">
        <v>17711</v>
      </c>
      <c r="F9735" t="s">
        <v>7054</v>
      </c>
      <c r="G9735" t="s">
        <v>4</v>
      </c>
      <c r="H9735" t="s">
        <v>9757</v>
      </c>
      <c r="I9735" s="2">
        <v>2200</v>
      </c>
      <c r="J9735" s="5"/>
      <c r="L9735" s="5"/>
      <c r="M9735" s="2">
        <f t="shared" si="151"/>
        <v>-372506.69999999669</v>
      </c>
      <c r="P9735"/>
    </row>
    <row r="9736" spans="1:16" hidden="1">
      <c r="A9736" t="s">
        <v>17714</v>
      </c>
      <c r="B9736" s="1">
        <v>42192</v>
      </c>
      <c r="C9736" t="s">
        <v>17735</v>
      </c>
      <c r="D9736">
        <v>2</v>
      </c>
      <c r="E9736" t="s">
        <v>17736</v>
      </c>
      <c r="F9736" t="s">
        <v>7054</v>
      </c>
      <c r="G9736" t="s">
        <v>4</v>
      </c>
      <c r="H9736" t="s">
        <v>17737</v>
      </c>
      <c r="I9736" s="2">
        <v>1025</v>
      </c>
      <c r="J9736" s="5"/>
      <c r="L9736" s="5"/>
      <c r="M9736" s="2">
        <f t="shared" si="151"/>
        <v>-371481.69999999669</v>
      </c>
      <c r="P9736"/>
    </row>
    <row r="9737" spans="1:16" hidden="1">
      <c r="A9737" t="s">
        <v>17742</v>
      </c>
      <c r="B9737" s="1">
        <v>42192</v>
      </c>
      <c r="C9737" t="s">
        <v>17759</v>
      </c>
      <c r="D9737">
        <v>2</v>
      </c>
      <c r="E9737" t="s">
        <v>17760</v>
      </c>
      <c r="F9737" t="s">
        <v>7054</v>
      </c>
      <c r="G9737" t="s">
        <v>4</v>
      </c>
      <c r="H9737" t="s">
        <v>17761</v>
      </c>
      <c r="I9737" s="2">
        <v>1840</v>
      </c>
      <c r="J9737" s="5"/>
      <c r="L9737" s="5"/>
      <c r="M9737" s="2">
        <f t="shared" ref="M9737:M9800" si="152">+M9736+I9737-K9737</f>
        <v>-369641.69999999669</v>
      </c>
      <c r="P9737"/>
    </row>
    <row r="9738" spans="1:16" hidden="1">
      <c r="A9738" t="s">
        <v>17766</v>
      </c>
      <c r="B9738" s="1">
        <v>42192</v>
      </c>
      <c r="C9738" t="s">
        <v>1802</v>
      </c>
      <c r="D9738">
        <v>2</v>
      </c>
      <c r="E9738" t="s">
        <v>17784</v>
      </c>
      <c r="F9738" t="s">
        <v>13559</v>
      </c>
      <c r="G9738" t="s">
        <v>479</v>
      </c>
      <c r="H9738" t="s">
        <v>6755</v>
      </c>
      <c r="I9738" s="2">
        <v>160.27000000000001</v>
      </c>
      <c r="J9738" s="5"/>
      <c r="L9738" s="5"/>
      <c r="M9738" s="2">
        <f t="shared" si="152"/>
        <v>-369481.42999999668</v>
      </c>
      <c r="P9738"/>
    </row>
    <row r="9739" spans="1:16" hidden="1">
      <c r="A9739" t="s">
        <v>17788</v>
      </c>
      <c r="B9739" s="1">
        <v>42192</v>
      </c>
      <c r="C9739" t="s">
        <v>17803</v>
      </c>
      <c r="D9739">
        <v>2</v>
      </c>
      <c r="E9739" t="s">
        <v>17804</v>
      </c>
      <c r="F9739" t="s">
        <v>7054</v>
      </c>
      <c r="G9739" t="s">
        <v>4</v>
      </c>
      <c r="H9739" t="s">
        <v>2186</v>
      </c>
      <c r="J9739" s="5"/>
      <c r="K9739" s="2">
        <v>400</v>
      </c>
      <c r="L9739" s="5"/>
      <c r="M9739" s="2">
        <f t="shared" si="152"/>
        <v>-369881.42999999668</v>
      </c>
      <c r="P9739"/>
    </row>
    <row r="9740" spans="1:16" hidden="1">
      <c r="A9740" t="s">
        <v>17788</v>
      </c>
      <c r="B9740" s="1">
        <v>42192</v>
      </c>
      <c r="C9740" t="s">
        <v>17803</v>
      </c>
      <c r="D9740">
        <v>2</v>
      </c>
      <c r="E9740" t="s">
        <v>17804</v>
      </c>
      <c r="F9740" t="s">
        <v>7054</v>
      </c>
      <c r="G9740" t="s">
        <v>4</v>
      </c>
      <c r="H9740" t="s">
        <v>2186</v>
      </c>
      <c r="I9740" s="2">
        <v>400.01</v>
      </c>
      <c r="J9740" s="5"/>
      <c r="L9740" s="5"/>
      <c r="M9740" s="2">
        <f t="shared" si="152"/>
        <v>-369481.41999999667</v>
      </c>
      <c r="P9740"/>
    </row>
    <row r="9741" spans="1:16" hidden="1">
      <c r="A9741" t="s">
        <v>17807</v>
      </c>
      <c r="B9741" s="1">
        <v>42192</v>
      </c>
      <c r="C9741" t="s">
        <v>17825</v>
      </c>
      <c r="D9741">
        <v>2</v>
      </c>
      <c r="E9741" t="s">
        <v>17826</v>
      </c>
      <c r="F9741" t="s">
        <v>7054</v>
      </c>
      <c r="G9741" t="s">
        <v>4</v>
      </c>
      <c r="H9741" t="s">
        <v>2180</v>
      </c>
      <c r="J9741" s="5"/>
      <c r="K9741" s="2">
        <v>1025</v>
      </c>
      <c r="L9741" s="5"/>
      <c r="M9741" s="2">
        <f t="shared" si="152"/>
        <v>-370506.41999999667</v>
      </c>
      <c r="P9741"/>
    </row>
    <row r="9742" spans="1:16" hidden="1">
      <c r="A9742" t="s">
        <v>17807</v>
      </c>
      <c r="B9742" s="1">
        <v>42192</v>
      </c>
      <c r="C9742" t="s">
        <v>17825</v>
      </c>
      <c r="D9742">
        <v>2</v>
      </c>
      <c r="E9742" t="s">
        <v>17826</v>
      </c>
      <c r="F9742" t="s">
        <v>7054</v>
      </c>
      <c r="G9742" t="s">
        <v>4</v>
      </c>
      <c r="H9742" t="s">
        <v>2180</v>
      </c>
      <c r="I9742" s="2">
        <v>1025</v>
      </c>
      <c r="J9742" s="5"/>
      <c r="L9742" s="5"/>
      <c r="M9742" s="2">
        <f t="shared" si="152"/>
        <v>-369481.41999999667</v>
      </c>
      <c r="P9742"/>
    </row>
    <row r="9743" spans="1:16" hidden="1">
      <c r="A9743" t="s">
        <v>17830</v>
      </c>
      <c r="B9743" s="1">
        <v>42192</v>
      </c>
      <c r="C9743" t="s">
        <v>17847</v>
      </c>
      <c r="D9743">
        <v>2</v>
      </c>
      <c r="E9743" t="s">
        <v>17848</v>
      </c>
      <c r="F9743" t="s">
        <v>13559</v>
      </c>
      <c r="G9743" t="s">
        <v>479</v>
      </c>
      <c r="H9743" t="s">
        <v>1318</v>
      </c>
      <c r="J9743" s="5"/>
      <c r="K9743" s="2">
        <v>1451.73</v>
      </c>
      <c r="L9743" s="5"/>
      <c r="M9743" s="2">
        <f t="shared" si="152"/>
        <v>-370933.14999999665</v>
      </c>
      <c r="P9743"/>
    </row>
    <row r="9744" spans="1:16" hidden="1">
      <c r="A9744" t="s">
        <v>17830</v>
      </c>
      <c r="B9744" s="1">
        <v>42192</v>
      </c>
      <c r="C9744" t="s">
        <v>17847</v>
      </c>
      <c r="D9744">
        <v>2</v>
      </c>
      <c r="E9744" t="s">
        <v>17848</v>
      </c>
      <c r="F9744" t="s">
        <v>13559</v>
      </c>
      <c r="G9744" t="s">
        <v>479</v>
      </c>
      <c r="H9744" t="s">
        <v>1318</v>
      </c>
      <c r="I9744" s="2">
        <v>1451.73</v>
      </c>
      <c r="J9744" s="5"/>
      <c r="L9744" s="5"/>
      <c r="M9744" s="2">
        <f t="shared" si="152"/>
        <v>-369481.41999999667</v>
      </c>
      <c r="P9744"/>
    </row>
    <row r="9745" spans="1:16" hidden="1">
      <c r="A9745" t="s">
        <v>17853</v>
      </c>
      <c r="B9745" s="1">
        <v>42192</v>
      </c>
      <c r="C9745" t="s">
        <v>17871</v>
      </c>
      <c r="D9745">
        <v>2</v>
      </c>
      <c r="E9745" t="s">
        <v>17872</v>
      </c>
      <c r="F9745" t="s">
        <v>7054</v>
      </c>
      <c r="G9745" t="s">
        <v>20</v>
      </c>
      <c r="H9745" t="s">
        <v>17873</v>
      </c>
      <c r="I9745" s="2">
        <v>3029.99</v>
      </c>
      <c r="J9745" s="5"/>
      <c r="L9745" s="5"/>
      <c r="M9745" s="2">
        <f t="shared" si="152"/>
        <v>-366451.42999999668</v>
      </c>
      <c r="P9745"/>
    </row>
    <row r="9746" spans="1:16" hidden="1">
      <c r="A9746" t="s">
        <v>17880</v>
      </c>
      <c r="B9746" s="1">
        <v>42192</v>
      </c>
      <c r="C9746" t="s">
        <v>17893</v>
      </c>
      <c r="D9746">
        <v>2</v>
      </c>
      <c r="E9746" t="s">
        <v>17894</v>
      </c>
      <c r="F9746" t="s">
        <v>7054</v>
      </c>
      <c r="G9746" t="s">
        <v>20</v>
      </c>
      <c r="H9746" t="s">
        <v>2811</v>
      </c>
      <c r="I9746" s="2">
        <v>1025</v>
      </c>
      <c r="J9746" s="5"/>
      <c r="L9746" s="5"/>
      <c r="M9746" s="2">
        <f t="shared" si="152"/>
        <v>-365426.42999999668</v>
      </c>
      <c r="P9746"/>
    </row>
    <row r="9747" spans="1:16" hidden="1">
      <c r="A9747" t="s">
        <v>17902</v>
      </c>
      <c r="B9747" s="1">
        <v>42192</v>
      </c>
      <c r="C9747" t="s">
        <v>17920</v>
      </c>
      <c r="D9747">
        <v>1</v>
      </c>
      <c r="E9747" t="s">
        <v>17921</v>
      </c>
      <c r="F9747" t="s">
        <v>13561</v>
      </c>
      <c r="G9747" t="s">
        <v>20</v>
      </c>
      <c r="H9747" t="s">
        <v>2858</v>
      </c>
      <c r="I9747" s="2">
        <v>100000</v>
      </c>
      <c r="J9747" s="5"/>
      <c r="L9747" s="5"/>
      <c r="M9747" s="2">
        <f t="shared" si="152"/>
        <v>-265426.42999999668</v>
      </c>
      <c r="P9747"/>
    </row>
    <row r="9748" spans="1:16" hidden="1">
      <c r="A9748" t="s">
        <v>17928</v>
      </c>
      <c r="B9748" s="1">
        <v>42192</v>
      </c>
      <c r="C9748" t="s">
        <v>17920</v>
      </c>
      <c r="D9748">
        <v>1</v>
      </c>
      <c r="E9748" t="s">
        <v>17945</v>
      </c>
      <c r="F9748" t="s">
        <v>13561</v>
      </c>
      <c r="G9748" t="s">
        <v>20</v>
      </c>
      <c r="H9748" t="s">
        <v>17946</v>
      </c>
      <c r="I9748" s="2">
        <v>190000</v>
      </c>
      <c r="J9748" s="5"/>
      <c r="L9748" s="5"/>
      <c r="M9748" s="2">
        <f t="shared" si="152"/>
        <v>-75426.429999996675</v>
      </c>
      <c r="P9748"/>
    </row>
    <row r="9749" spans="1:16" hidden="1">
      <c r="A9749" t="s">
        <v>17953</v>
      </c>
      <c r="B9749" s="1">
        <v>42192</v>
      </c>
      <c r="C9749" t="s">
        <v>17968</v>
      </c>
      <c r="D9749">
        <v>2</v>
      </c>
      <c r="E9749" t="s">
        <v>17969</v>
      </c>
      <c r="F9749" t="s">
        <v>7054</v>
      </c>
      <c r="G9749" t="s">
        <v>20</v>
      </c>
      <c r="H9749" t="s">
        <v>17970</v>
      </c>
      <c r="I9749" s="2">
        <v>1025</v>
      </c>
      <c r="J9749" s="5"/>
      <c r="L9749" s="5"/>
      <c r="M9749" s="2">
        <f t="shared" si="152"/>
        <v>-74401.429999996675</v>
      </c>
      <c r="P9749"/>
    </row>
    <row r="9750" spans="1:16" hidden="1">
      <c r="A9750" t="s">
        <v>17976</v>
      </c>
      <c r="B9750" s="1">
        <v>42192</v>
      </c>
      <c r="C9750" t="s">
        <v>17987</v>
      </c>
      <c r="D9750">
        <v>2</v>
      </c>
      <c r="E9750" t="s">
        <v>17988</v>
      </c>
      <c r="F9750" t="s">
        <v>7054</v>
      </c>
      <c r="G9750" t="s">
        <v>20</v>
      </c>
      <c r="H9750" t="s">
        <v>2489</v>
      </c>
      <c r="I9750" s="2">
        <v>1865.01</v>
      </c>
      <c r="J9750" s="5"/>
      <c r="L9750" s="5"/>
      <c r="M9750" s="2">
        <f t="shared" si="152"/>
        <v>-72536.41999999668</v>
      </c>
      <c r="P9750"/>
    </row>
    <row r="9751" spans="1:16" hidden="1">
      <c r="A9751" t="s">
        <v>17994</v>
      </c>
      <c r="B9751" s="1">
        <v>42192</v>
      </c>
      <c r="C9751" t="s">
        <v>18008</v>
      </c>
      <c r="D9751">
        <v>2</v>
      </c>
      <c r="E9751" t="s">
        <v>18009</v>
      </c>
      <c r="F9751" t="s">
        <v>7054</v>
      </c>
      <c r="G9751" t="s">
        <v>20</v>
      </c>
      <c r="H9751" t="s">
        <v>4456</v>
      </c>
      <c r="I9751" s="2">
        <v>1025</v>
      </c>
      <c r="J9751" s="5"/>
      <c r="L9751" s="5"/>
      <c r="M9751" s="2">
        <f t="shared" si="152"/>
        <v>-71511.41999999668</v>
      </c>
      <c r="P9751"/>
    </row>
    <row r="9752" spans="1:16" hidden="1">
      <c r="A9752" t="s">
        <v>18016</v>
      </c>
      <c r="B9752" s="1">
        <v>42192</v>
      </c>
      <c r="C9752" t="s">
        <v>18031</v>
      </c>
      <c r="D9752">
        <v>2</v>
      </c>
      <c r="E9752" t="s">
        <v>18032</v>
      </c>
      <c r="F9752" t="s">
        <v>7054</v>
      </c>
      <c r="G9752" t="s">
        <v>20</v>
      </c>
      <c r="H9752" t="s">
        <v>10507</v>
      </c>
      <c r="I9752" s="2">
        <v>4114.8999999999996</v>
      </c>
      <c r="J9752" s="5"/>
      <c r="L9752" s="5"/>
      <c r="M9752" s="2">
        <f t="shared" si="152"/>
        <v>-67396.519999996686</v>
      </c>
      <c r="P9752"/>
    </row>
    <row r="9753" spans="1:16" hidden="1">
      <c r="A9753" t="s">
        <v>18043</v>
      </c>
      <c r="B9753" s="1">
        <v>42192</v>
      </c>
      <c r="C9753" t="s">
        <v>1802</v>
      </c>
      <c r="D9753">
        <v>2</v>
      </c>
      <c r="E9753" t="s">
        <v>18057</v>
      </c>
      <c r="F9753" t="s">
        <v>13559</v>
      </c>
      <c r="G9753" t="s">
        <v>479</v>
      </c>
      <c r="H9753" t="s">
        <v>13116</v>
      </c>
      <c r="I9753" s="2">
        <v>244.04</v>
      </c>
      <c r="J9753" s="5"/>
      <c r="L9753" s="5"/>
      <c r="M9753" s="2">
        <f t="shared" si="152"/>
        <v>-67152.479999996693</v>
      </c>
      <c r="P9753"/>
    </row>
    <row r="9754" spans="1:16" hidden="1">
      <c r="A9754" t="s">
        <v>18066</v>
      </c>
      <c r="B9754" s="1">
        <v>42192</v>
      </c>
      <c r="C9754" t="s">
        <v>18078</v>
      </c>
      <c r="D9754">
        <v>2</v>
      </c>
      <c r="E9754" t="s">
        <v>18079</v>
      </c>
      <c r="F9754" t="s">
        <v>7054</v>
      </c>
      <c r="G9754" t="s">
        <v>20</v>
      </c>
      <c r="H9754" t="s">
        <v>14711</v>
      </c>
      <c r="I9754" s="2">
        <v>1025</v>
      </c>
      <c r="J9754" s="5"/>
      <c r="L9754" s="5"/>
      <c r="M9754" s="2">
        <f t="shared" si="152"/>
        <v>-66127.479999996693</v>
      </c>
      <c r="P9754"/>
    </row>
    <row r="9755" spans="1:16" hidden="1">
      <c r="A9755" t="s">
        <v>18088</v>
      </c>
      <c r="B9755" s="1">
        <v>42192</v>
      </c>
      <c r="C9755" t="s">
        <v>18101</v>
      </c>
      <c r="D9755">
        <v>2</v>
      </c>
      <c r="E9755" t="s">
        <v>18102</v>
      </c>
      <c r="F9755" t="s">
        <v>7054</v>
      </c>
      <c r="G9755" t="s">
        <v>20</v>
      </c>
      <c r="H9755" t="s">
        <v>5816</v>
      </c>
      <c r="I9755" s="2">
        <v>1025</v>
      </c>
      <c r="J9755" s="5"/>
      <c r="L9755" s="5"/>
      <c r="M9755" s="2">
        <f t="shared" si="152"/>
        <v>-65102.479999996693</v>
      </c>
      <c r="P9755"/>
    </row>
    <row r="9756" spans="1:16" hidden="1">
      <c r="A9756" t="s">
        <v>18112</v>
      </c>
      <c r="B9756" s="1">
        <v>42192</v>
      </c>
      <c r="C9756" t="s">
        <v>18122</v>
      </c>
      <c r="D9756">
        <v>2</v>
      </c>
      <c r="E9756" t="s">
        <v>18123</v>
      </c>
      <c r="F9756" t="s">
        <v>7054</v>
      </c>
      <c r="G9756" t="s">
        <v>20</v>
      </c>
      <c r="H9756" t="s">
        <v>2515</v>
      </c>
      <c r="I9756" s="2">
        <v>1840</v>
      </c>
      <c r="J9756" s="5"/>
      <c r="L9756" s="5"/>
      <c r="M9756" s="2">
        <f t="shared" si="152"/>
        <v>-63262.479999996693</v>
      </c>
      <c r="P9756"/>
    </row>
    <row r="9757" spans="1:16" hidden="1">
      <c r="A9757" t="s">
        <v>18133</v>
      </c>
      <c r="B9757" s="1">
        <v>42192</v>
      </c>
      <c r="C9757" t="s">
        <v>18140</v>
      </c>
      <c r="D9757">
        <v>2</v>
      </c>
      <c r="E9757" t="s">
        <v>18141</v>
      </c>
      <c r="F9757" t="s">
        <v>7054</v>
      </c>
      <c r="G9757" t="s">
        <v>20</v>
      </c>
      <c r="H9757" t="s">
        <v>12476</v>
      </c>
      <c r="I9757" s="2">
        <v>1025</v>
      </c>
      <c r="J9757" s="5"/>
      <c r="L9757" s="5"/>
      <c r="M9757" s="2">
        <f t="shared" si="152"/>
        <v>-62237.479999996693</v>
      </c>
      <c r="P9757"/>
    </row>
    <row r="9758" spans="1:16" hidden="1">
      <c r="A9758" t="s">
        <v>2941</v>
      </c>
      <c r="B9758" s="36">
        <v>42193</v>
      </c>
      <c r="C9758" s="35" t="s">
        <v>6</v>
      </c>
      <c r="D9758" s="35">
        <v>1</v>
      </c>
      <c r="E9758" s="35" t="s">
        <v>2946</v>
      </c>
      <c r="F9758" s="35" t="s">
        <v>29</v>
      </c>
      <c r="G9758" s="35" t="s">
        <v>4</v>
      </c>
      <c r="H9758" s="35" t="s">
        <v>2947</v>
      </c>
      <c r="I9758" s="11">
        <v>1015.07</v>
      </c>
      <c r="J9758" s="12"/>
      <c r="K9758" s="11"/>
      <c r="L9758" s="12"/>
      <c r="M9758" s="11">
        <f t="shared" si="152"/>
        <v>-61222.409999996693</v>
      </c>
      <c r="P9758"/>
    </row>
    <row r="9759" spans="1:16" hidden="1">
      <c r="A9759" t="s">
        <v>3003</v>
      </c>
      <c r="B9759" s="1">
        <v>42193</v>
      </c>
      <c r="D9759">
        <v>1</v>
      </c>
      <c r="E9759" t="s">
        <v>3008</v>
      </c>
      <c r="F9759" t="s">
        <v>29</v>
      </c>
      <c r="G9759" t="s">
        <v>4</v>
      </c>
      <c r="H9759" t="s">
        <v>3009</v>
      </c>
      <c r="I9759" s="2">
        <v>150</v>
      </c>
      <c r="J9759" s="5"/>
      <c r="L9759" s="5"/>
      <c r="M9759" s="2">
        <f t="shared" si="152"/>
        <v>-61072.409999996693</v>
      </c>
      <c r="P9759"/>
    </row>
    <row r="9760" spans="1:16" hidden="1">
      <c r="A9760" t="s">
        <v>3012</v>
      </c>
      <c r="B9760" s="1">
        <v>42193</v>
      </c>
      <c r="C9760" t="s">
        <v>6</v>
      </c>
      <c r="D9760">
        <v>1</v>
      </c>
      <c r="E9760" t="s">
        <v>3016</v>
      </c>
      <c r="F9760" t="s">
        <v>29</v>
      </c>
      <c r="G9760" t="s">
        <v>4</v>
      </c>
      <c r="H9760" t="s">
        <v>3017</v>
      </c>
      <c r="I9760" s="2">
        <v>244.04</v>
      </c>
      <c r="J9760" s="5"/>
      <c r="L9760" s="5"/>
      <c r="M9760" s="2">
        <f t="shared" si="152"/>
        <v>-60828.369999996692</v>
      </c>
      <c r="P9760"/>
    </row>
    <row r="9761" spans="1:16" hidden="1">
      <c r="A9761" t="s">
        <v>3128</v>
      </c>
      <c r="B9761" s="1">
        <v>42193</v>
      </c>
      <c r="C9761" t="s">
        <v>6</v>
      </c>
      <c r="D9761">
        <v>1</v>
      </c>
      <c r="E9761" t="s">
        <v>3131</v>
      </c>
      <c r="F9761" t="s">
        <v>29</v>
      </c>
      <c r="G9761" t="s">
        <v>4</v>
      </c>
      <c r="H9761" t="s">
        <v>3132</v>
      </c>
      <c r="I9761" s="2">
        <v>901.74</v>
      </c>
      <c r="J9761" s="5"/>
      <c r="L9761" s="5"/>
      <c r="M9761" s="2">
        <f t="shared" si="152"/>
        <v>-59926.629999996694</v>
      </c>
      <c r="P9761"/>
    </row>
    <row r="9762" spans="1:16" hidden="1">
      <c r="A9762" t="s">
        <v>3136</v>
      </c>
      <c r="B9762" s="1">
        <v>42193</v>
      </c>
      <c r="C9762" t="s">
        <v>948</v>
      </c>
      <c r="D9762">
        <v>2</v>
      </c>
      <c r="E9762" t="s">
        <v>3137</v>
      </c>
      <c r="F9762" t="s">
        <v>13</v>
      </c>
      <c r="G9762" t="s">
        <v>52</v>
      </c>
      <c r="H9762" t="s">
        <v>1987</v>
      </c>
      <c r="J9762" s="5"/>
      <c r="K9762" s="2">
        <v>106547.03</v>
      </c>
      <c r="L9762" s="5"/>
      <c r="M9762" s="2">
        <f t="shared" si="152"/>
        <v>-166473.65999999669</v>
      </c>
      <c r="P9762"/>
    </row>
    <row r="9763" spans="1:16" hidden="1">
      <c r="A9763" t="s">
        <v>3142</v>
      </c>
      <c r="B9763" s="1">
        <v>42193</v>
      </c>
      <c r="C9763" t="s">
        <v>948</v>
      </c>
      <c r="D9763">
        <v>2</v>
      </c>
      <c r="E9763" t="s">
        <v>3137</v>
      </c>
      <c r="F9763" t="s">
        <v>13</v>
      </c>
      <c r="G9763" t="s">
        <v>52</v>
      </c>
      <c r="H9763" t="s">
        <v>3146</v>
      </c>
      <c r="I9763" s="2">
        <v>106547.03</v>
      </c>
      <c r="J9763" s="5"/>
      <c r="L9763" s="5"/>
      <c r="M9763" s="2">
        <f t="shared" si="152"/>
        <v>-59926.629999996687</v>
      </c>
      <c r="P9763"/>
    </row>
    <row r="9764" spans="1:16" hidden="1">
      <c r="A9764" t="s">
        <v>3190</v>
      </c>
      <c r="B9764" s="1">
        <v>42193</v>
      </c>
      <c r="C9764" t="s">
        <v>200</v>
      </c>
      <c r="D9764">
        <v>2</v>
      </c>
      <c r="E9764" t="s">
        <v>3193</v>
      </c>
      <c r="F9764" t="s">
        <v>16</v>
      </c>
      <c r="G9764" t="s">
        <v>52</v>
      </c>
      <c r="H9764" t="s">
        <v>200</v>
      </c>
      <c r="J9764" s="5"/>
      <c r="K9764" s="2">
        <v>5420.99</v>
      </c>
      <c r="L9764" s="5"/>
      <c r="M9764" s="2">
        <f t="shared" si="152"/>
        <v>-65347.619999996685</v>
      </c>
      <c r="P9764"/>
    </row>
    <row r="9765" spans="1:16" hidden="1">
      <c r="A9765" t="s">
        <v>3206</v>
      </c>
      <c r="B9765" s="1">
        <v>42193</v>
      </c>
      <c r="C9765" t="s">
        <v>195</v>
      </c>
      <c r="D9765">
        <v>2</v>
      </c>
      <c r="E9765" t="s">
        <v>3210</v>
      </c>
      <c r="F9765" t="s">
        <v>13</v>
      </c>
      <c r="G9765" t="s">
        <v>52</v>
      </c>
      <c r="H9765" t="s">
        <v>195</v>
      </c>
      <c r="J9765" s="5"/>
      <c r="K9765" s="2">
        <v>3835.16</v>
      </c>
      <c r="L9765" s="5"/>
      <c r="M9765" s="2">
        <f t="shared" si="152"/>
        <v>-69182.779999996681</v>
      </c>
      <c r="P9765"/>
    </row>
    <row r="9766" spans="1:16" hidden="1">
      <c r="A9766" t="s">
        <v>3214</v>
      </c>
      <c r="B9766" s="1">
        <v>42193</v>
      </c>
      <c r="C9766" t="s">
        <v>18</v>
      </c>
      <c r="D9766">
        <v>2</v>
      </c>
      <c r="E9766" t="s">
        <v>3219</v>
      </c>
      <c r="F9766" t="s">
        <v>13</v>
      </c>
      <c r="G9766" t="s">
        <v>52</v>
      </c>
      <c r="H9766" t="s">
        <v>18</v>
      </c>
      <c r="J9766" s="5"/>
      <c r="K9766" s="2">
        <v>22011.99</v>
      </c>
      <c r="L9766" s="5"/>
      <c r="M9766" s="2">
        <f t="shared" si="152"/>
        <v>-91194.769999996686</v>
      </c>
      <c r="P9766"/>
    </row>
    <row r="9767" spans="1:16" hidden="1">
      <c r="A9767" t="s">
        <v>3221</v>
      </c>
      <c r="B9767" s="1">
        <v>42193</v>
      </c>
      <c r="C9767" t="s">
        <v>200</v>
      </c>
      <c r="D9767">
        <v>2</v>
      </c>
      <c r="E9767" t="s">
        <v>3193</v>
      </c>
      <c r="F9767" t="s">
        <v>16</v>
      </c>
      <c r="G9767" t="s">
        <v>52</v>
      </c>
      <c r="H9767" t="s">
        <v>1143</v>
      </c>
      <c r="I9767" s="2">
        <v>5420.99</v>
      </c>
      <c r="J9767" s="5"/>
      <c r="L9767" s="5"/>
      <c r="M9767" s="2">
        <f t="shared" si="152"/>
        <v>-85773.779999996681</v>
      </c>
      <c r="P9767"/>
    </row>
    <row r="9768" spans="1:16" hidden="1">
      <c r="A9768" t="s">
        <v>3225</v>
      </c>
      <c r="B9768" s="1">
        <v>42193</v>
      </c>
      <c r="C9768" t="s">
        <v>195</v>
      </c>
      <c r="D9768">
        <v>2</v>
      </c>
      <c r="E9768" t="s">
        <v>3210</v>
      </c>
      <c r="F9768" t="s">
        <v>13</v>
      </c>
      <c r="G9768" t="s">
        <v>52</v>
      </c>
      <c r="H9768" t="s">
        <v>1173</v>
      </c>
      <c r="I9768" s="2">
        <v>3835.16</v>
      </c>
      <c r="J9768" s="5"/>
      <c r="L9768" s="5"/>
      <c r="M9768" s="2">
        <f t="shared" si="152"/>
        <v>-81938.619999996678</v>
      </c>
      <c r="P9768"/>
    </row>
    <row r="9769" spans="1:16" hidden="1">
      <c r="A9769" t="s">
        <v>3232</v>
      </c>
      <c r="B9769" s="1">
        <v>42193</v>
      </c>
      <c r="C9769" t="s">
        <v>18</v>
      </c>
      <c r="D9769">
        <v>2</v>
      </c>
      <c r="E9769" t="s">
        <v>3219</v>
      </c>
      <c r="F9769" t="s">
        <v>13</v>
      </c>
      <c r="G9769" t="s">
        <v>52</v>
      </c>
      <c r="H9769" t="s">
        <v>568</v>
      </c>
      <c r="I9769" s="2">
        <v>22011.99</v>
      </c>
      <c r="J9769" s="5"/>
      <c r="L9769" s="5"/>
      <c r="M9769" s="2">
        <f t="shared" si="152"/>
        <v>-59926.629999996672</v>
      </c>
      <c r="P9769"/>
    </row>
    <row r="9770" spans="1:16" hidden="1">
      <c r="A9770" t="s">
        <v>3237</v>
      </c>
      <c r="B9770" s="1">
        <v>42193</v>
      </c>
      <c r="C9770" t="s">
        <v>200</v>
      </c>
      <c r="D9770">
        <v>1</v>
      </c>
      <c r="E9770" t="s">
        <v>3240</v>
      </c>
      <c r="F9770" t="s">
        <v>16</v>
      </c>
      <c r="G9770" t="s">
        <v>4</v>
      </c>
      <c r="H9770" t="s">
        <v>200</v>
      </c>
      <c r="J9770" s="5"/>
      <c r="K9770" s="2">
        <v>5420.99</v>
      </c>
      <c r="L9770" s="5"/>
      <c r="M9770" s="2">
        <f t="shared" si="152"/>
        <v>-65347.61999999667</v>
      </c>
      <c r="P9770"/>
    </row>
    <row r="9771" spans="1:16" hidden="1">
      <c r="A9771" t="s">
        <v>3247</v>
      </c>
      <c r="B9771" s="1">
        <v>42193</v>
      </c>
      <c r="C9771" t="s">
        <v>195</v>
      </c>
      <c r="D9771">
        <v>1</v>
      </c>
      <c r="E9771" t="s">
        <v>3252</v>
      </c>
      <c r="F9771" t="s">
        <v>13</v>
      </c>
      <c r="G9771" t="s">
        <v>4</v>
      </c>
      <c r="H9771" t="s">
        <v>195</v>
      </c>
      <c r="J9771" s="5"/>
      <c r="K9771" s="2">
        <v>3835.16</v>
      </c>
      <c r="L9771" s="5"/>
      <c r="M9771" s="2">
        <f t="shared" si="152"/>
        <v>-69182.779999996666</v>
      </c>
      <c r="P9771"/>
    </row>
    <row r="9772" spans="1:16" hidden="1">
      <c r="A9772" t="s">
        <v>3253</v>
      </c>
      <c r="B9772" s="1">
        <v>42193</v>
      </c>
      <c r="C9772" t="s">
        <v>18</v>
      </c>
      <c r="D9772">
        <v>1</v>
      </c>
      <c r="E9772" t="s">
        <v>3257</v>
      </c>
      <c r="F9772" t="s">
        <v>13</v>
      </c>
      <c r="G9772" t="s">
        <v>4</v>
      </c>
      <c r="H9772" t="s">
        <v>18</v>
      </c>
      <c r="J9772" s="5"/>
      <c r="K9772" s="2">
        <v>22011.99</v>
      </c>
      <c r="L9772" s="5"/>
      <c r="M9772" s="2">
        <f t="shared" si="152"/>
        <v>-91194.769999996672</v>
      </c>
      <c r="P9772"/>
    </row>
    <row r="9773" spans="1:16" hidden="1">
      <c r="A9773" t="s">
        <v>3280</v>
      </c>
      <c r="B9773" s="1">
        <v>42193</v>
      </c>
      <c r="C9773" t="s">
        <v>11</v>
      </c>
      <c r="D9773">
        <v>1</v>
      </c>
      <c r="E9773" t="s">
        <v>3283</v>
      </c>
      <c r="F9773" t="s">
        <v>45</v>
      </c>
      <c r="G9773" t="s">
        <v>20</v>
      </c>
      <c r="H9773" t="s">
        <v>3284</v>
      </c>
      <c r="J9773" s="5"/>
      <c r="K9773" s="2">
        <v>4100</v>
      </c>
      <c r="L9773" s="5"/>
      <c r="M9773" s="2">
        <f t="shared" si="152"/>
        <v>-95294.769999996672</v>
      </c>
      <c r="P9773"/>
    </row>
    <row r="9774" spans="1:16" hidden="1">
      <c r="A9774" t="s">
        <v>3289</v>
      </c>
      <c r="B9774" s="1">
        <v>42193</v>
      </c>
      <c r="C9774" t="s">
        <v>11</v>
      </c>
      <c r="D9774">
        <v>1</v>
      </c>
      <c r="E9774" t="s">
        <v>3290</v>
      </c>
      <c r="F9774" t="s">
        <v>13</v>
      </c>
      <c r="G9774" t="s">
        <v>20</v>
      </c>
      <c r="H9774" t="s">
        <v>14</v>
      </c>
      <c r="J9774" s="5"/>
      <c r="K9774" s="2">
        <v>590</v>
      </c>
      <c r="L9774" s="5"/>
      <c r="M9774" s="2">
        <f t="shared" si="152"/>
        <v>-95884.769999996672</v>
      </c>
      <c r="P9774"/>
    </row>
    <row r="9775" spans="1:16" hidden="1">
      <c r="A9775" t="s">
        <v>3320</v>
      </c>
      <c r="B9775" s="1">
        <v>42193</v>
      </c>
      <c r="C9775" t="s">
        <v>43</v>
      </c>
      <c r="D9775">
        <v>1</v>
      </c>
      <c r="E9775" t="s">
        <v>3322</v>
      </c>
      <c r="F9775" t="s">
        <v>16</v>
      </c>
      <c r="G9775" t="s">
        <v>20</v>
      </c>
      <c r="H9775" t="s">
        <v>3323</v>
      </c>
      <c r="J9775" s="5"/>
      <c r="K9775" s="2">
        <v>1025</v>
      </c>
      <c r="L9775" s="5"/>
      <c r="M9775" s="2">
        <f t="shared" si="152"/>
        <v>-96909.769999996672</v>
      </c>
      <c r="P9775"/>
    </row>
    <row r="9776" spans="1:16" hidden="1">
      <c r="A9776" t="s">
        <v>3330</v>
      </c>
      <c r="B9776" s="1">
        <v>42193</v>
      </c>
      <c r="C9776" t="s">
        <v>18</v>
      </c>
      <c r="D9776">
        <v>1</v>
      </c>
      <c r="E9776" t="s">
        <v>3331</v>
      </c>
      <c r="F9776" t="s">
        <v>13</v>
      </c>
      <c r="G9776" t="s">
        <v>20</v>
      </c>
      <c r="H9776" t="s">
        <v>18</v>
      </c>
      <c r="J9776" s="5"/>
      <c r="K9776" s="2">
        <v>3176</v>
      </c>
      <c r="L9776" s="5"/>
      <c r="M9776" s="2">
        <f t="shared" si="152"/>
        <v>-100085.76999999667</v>
      </c>
      <c r="P9776"/>
    </row>
    <row r="9777" spans="1:16" hidden="1">
      <c r="A9777" t="s">
        <v>3334</v>
      </c>
      <c r="B9777" s="1">
        <v>42193</v>
      </c>
      <c r="C9777" t="s">
        <v>195</v>
      </c>
      <c r="D9777">
        <v>1</v>
      </c>
      <c r="E9777" t="s">
        <v>3335</v>
      </c>
      <c r="F9777" t="s">
        <v>13</v>
      </c>
      <c r="G9777" t="s">
        <v>20</v>
      </c>
      <c r="H9777" t="s">
        <v>195</v>
      </c>
      <c r="J9777" s="5"/>
      <c r="K9777" s="2">
        <v>20362.400000000001</v>
      </c>
      <c r="L9777" s="5"/>
      <c r="M9777" s="2">
        <f t="shared" si="152"/>
        <v>-120448.16999999667</v>
      </c>
      <c r="P9777"/>
    </row>
    <row r="9778" spans="1:16" hidden="1">
      <c r="A9778" t="s">
        <v>3339</v>
      </c>
      <c r="B9778" s="1">
        <v>42193</v>
      </c>
      <c r="C9778" t="s">
        <v>200</v>
      </c>
      <c r="D9778">
        <v>1</v>
      </c>
      <c r="E9778" t="s">
        <v>3344</v>
      </c>
      <c r="F9778" t="s">
        <v>16</v>
      </c>
      <c r="G9778" t="s">
        <v>20</v>
      </c>
      <c r="H9778" t="s">
        <v>200</v>
      </c>
      <c r="J9778" s="5"/>
      <c r="K9778" s="2">
        <v>3912.26</v>
      </c>
      <c r="L9778" s="5"/>
      <c r="M9778" s="2">
        <f t="shared" si="152"/>
        <v>-124360.42999999666</v>
      </c>
      <c r="P9778"/>
    </row>
    <row r="9779" spans="1:16" hidden="1">
      <c r="A9779" t="s">
        <v>18155</v>
      </c>
      <c r="B9779" s="1">
        <v>42193</v>
      </c>
      <c r="C9779" t="s">
        <v>18</v>
      </c>
      <c r="D9779">
        <v>2</v>
      </c>
      <c r="E9779" t="s">
        <v>18172</v>
      </c>
      <c r="F9779" t="s">
        <v>13559</v>
      </c>
      <c r="G9779" t="s">
        <v>313</v>
      </c>
      <c r="H9779" t="s">
        <v>2784</v>
      </c>
      <c r="I9779" s="2">
        <v>767.06</v>
      </c>
      <c r="J9779" s="5"/>
      <c r="L9779" s="5"/>
      <c r="M9779" s="2">
        <f t="shared" si="152"/>
        <v>-123593.36999999666</v>
      </c>
      <c r="P9779"/>
    </row>
    <row r="9780" spans="1:16" hidden="1">
      <c r="A9780" t="s">
        <v>18176</v>
      </c>
      <c r="B9780" s="1">
        <v>42193</v>
      </c>
      <c r="C9780" t="s">
        <v>18194</v>
      </c>
      <c r="D9780">
        <v>2</v>
      </c>
      <c r="E9780" t="s">
        <v>18195</v>
      </c>
      <c r="F9780" t="s">
        <v>7054</v>
      </c>
      <c r="G9780" t="s">
        <v>4</v>
      </c>
      <c r="H9780" t="s">
        <v>2947</v>
      </c>
      <c r="I9780" s="2">
        <v>600</v>
      </c>
      <c r="J9780" s="5"/>
      <c r="L9780" s="5"/>
      <c r="M9780" s="2">
        <f t="shared" si="152"/>
        <v>-122993.36999999666</v>
      </c>
      <c r="P9780"/>
    </row>
    <row r="9781" spans="1:16" hidden="1">
      <c r="A9781" t="s">
        <v>18199</v>
      </c>
      <c r="B9781" s="1">
        <v>42193</v>
      </c>
      <c r="C9781" t="s">
        <v>18212</v>
      </c>
      <c r="D9781">
        <v>2</v>
      </c>
      <c r="E9781" t="s">
        <v>18213</v>
      </c>
      <c r="F9781" t="s">
        <v>7054</v>
      </c>
      <c r="G9781" t="s">
        <v>4</v>
      </c>
      <c r="H9781" t="s">
        <v>4512</v>
      </c>
      <c r="I9781" s="2">
        <v>1025</v>
      </c>
      <c r="J9781" s="5"/>
      <c r="L9781" s="5"/>
      <c r="M9781" s="2">
        <f t="shared" si="152"/>
        <v>-121968.36999999666</v>
      </c>
      <c r="P9781"/>
    </row>
    <row r="9782" spans="1:16" hidden="1">
      <c r="A9782" t="s">
        <v>18217</v>
      </c>
      <c r="B9782" s="1">
        <v>42193</v>
      </c>
      <c r="C9782" t="s">
        <v>6</v>
      </c>
      <c r="D9782">
        <v>1</v>
      </c>
      <c r="E9782" t="s">
        <v>18236</v>
      </c>
      <c r="F9782" t="s">
        <v>13610</v>
      </c>
      <c r="G9782" t="s">
        <v>4</v>
      </c>
      <c r="H9782" t="s">
        <v>18237</v>
      </c>
      <c r="I9782" s="2">
        <v>8805.89</v>
      </c>
      <c r="J9782" s="5"/>
      <c r="L9782" s="5"/>
      <c r="M9782" s="2">
        <f t="shared" si="152"/>
        <v>-113162.47999999666</v>
      </c>
      <c r="P9782"/>
    </row>
    <row r="9783" spans="1:16" hidden="1">
      <c r="A9783" t="s">
        <v>18242</v>
      </c>
      <c r="B9783" s="1">
        <v>42193</v>
      </c>
      <c r="C9783" t="s">
        <v>18259</v>
      </c>
      <c r="D9783">
        <v>2</v>
      </c>
      <c r="E9783" t="s">
        <v>18260</v>
      </c>
      <c r="F9783" t="s">
        <v>7054</v>
      </c>
      <c r="G9783" t="s">
        <v>4</v>
      </c>
      <c r="H9783" t="s">
        <v>1756</v>
      </c>
      <c r="I9783" s="2">
        <v>1025</v>
      </c>
      <c r="J9783" s="5"/>
      <c r="L9783" s="5"/>
      <c r="M9783" s="2">
        <f t="shared" si="152"/>
        <v>-112137.47999999666</v>
      </c>
      <c r="P9783"/>
    </row>
    <row r="9784" spans="1:16" hidden="1">
      <c r="A9784" t="s">
        <v>18264</v>
      </c>
      <c r="B9784" s="1">
        <v>42193</v>
      </c>
      <c r="C9784" t="s">
        <v>18</v>
      </c>
      <c r="D9784">
        <v>2</v>
      </c>
      <c r="E9784" t="s">
        <v>18278</v>
      </c>
      <c r="F9784" t="s">
        <v>13559</v>
      </c>
      <c r="G9784" t="s">
        <v>479</v>
      </c>
      <c r="H9784" t="s">
        <v>1863</v>
      </c>
      <c r="I9784" s="2">
        <v>293.35000000000002</v>
      </c>
      <c r="J9784" s="5"/>
      <c r="L9784" s="5"/>
      <c r="M9784" s="2">
        <f t="shared" si="152"/>
        <v>-111844.12999999666</v>
      </c>
      <c r="P9784"/>
    </row>
    <row r="9785" spans="1:16" hidden="1">
      <c r="A9785" t="s">
        <v>18282</v>
      </c>
      <c r="B9785" s="1">
        <v>42193</v>
      </c>
      <c r="C9785" t="s">
        <v>18301</v>
      </c>
      <c r="D9785">
        <v>2</v>
      </c>
      <c r="E9785" t="s">
        <v>18302</v>
      </c>
      <c r="F9785" t="s">
        <v>7054</v>
      </c>
      <c r="G9785" t="s">
        <v>4</v>
      </c>
      <c r="H9785" t="s">
        <v>18303</v>
      </c>
      <c r="I9785" s="2">
        <v>1025</v>
      </c>
      <c r="J9785" s="5"/>
      <c r="L9785" s="5"/>
      <c r="M9785" s="2">
        <f t="shared" si="152"/>
        <v>-110819.12999999666</v>
      </c>
      <c r="P9785"/>
    </row>
    <row r="9786" spans="1:16" hidden="1">
      <c r="A9786" t="s">
        <v>18308</v>
      </c>
      <c r="B9786" s="1">
        <v>42193</v>
      </c>
      <c r="C9786" t="s">
        <v>18324</v>
      </c>
      <c r="D9786">
        <v>2</v>
      </c>
      <c r="E9786" t="s">
        <v>18325</v>
      </c>
      <c r="F9786" t="s">
        <v>7054</v>
      </c>
      <c r="G9786" t="s">
        <v>4</v>
      </c>
      <c r="H9786" t="s">
        <v>8204</v>
      </c>
      <c r="I9786" s="2">
        <v>3370.99</v>
      </c>
      <c r="J9786" s="5"/>
      <c r="L9786" s="5"/>
      <c r="M9786" s="2">
        <f t="shared" si="152"/>
        <v>-107448.13999999665</v>
      </c>
      <c r="P9786"/>
    </row>
    <row r="9787" spans="1:16" hidden="1">
      <c r="A9787" t="s">
        <v>18332</v>
      </c>
      <c r="B9787" s="1">
        <v>42193</v>
      </c>
      <c r="C9787" t="s">
        <v>1802</v>
      </c>
      <c r="D9787">
        <v>2</v>
      </c>
      <c r="E9787" t="s">
        <v>18342</v>
      </c>
      <c r="F9787" t="s">
        <v>13559</v>
      </c>
      <c r="G9787" t="s">
        <v>479</v>
      </c>
      <c r="H9787" t="s">
        <v>11359</v>
      </c>
      <c r="J9787" s="5"/>
      <c r="K9787" s="2">
        <v>989.46</v>
      </c>
      <c r="L9787" s="5"/>
      <c r="M9787" s="2">
        <f t="shared" si="152"/>
        <v>-108437.59999999666</v>
      </c>
      <c r="P9787"/>
    </row>
    <row r="9788" spans="1:16" hidden="1">
      <c r="A9788" t="s">
        <v>18332</v>
      </c>
      <c r="B9788" s="1">
        <v>42193</v>
      </c>
      <c r="C9788" t="s">
        <v>1802</v>
      </c>
      <c r="D9788">
        <v>2</v>
      </c>
      <c r="E9788" t="s">
        <v>18342</v>
      </c>
      <c r="F9788" t="s">
        <v>13559</v>
      </c>
      <c r="G9788" t="s">
        <v>479</v>
      </c>
      <c r="H9788" t="s">
        <v>11359</v>
      </c>
      <c r="I9788" s="2">
        <v>989.46</v>
      </c>
      <c r="J9788" s="5"/>
      <c r="L9788" s="5"/>
      <c r="M9788" s="2">
        <f t="shared" si="152"/>
        <v>-107448.13999999665</v>
      </c>
      <c r="P9788"/>
    </row>
    <row r="9789" spans="1:16" hidden="1">
      <c r="A9789" t="s">
        <v>18350</v>
      </c>
      <c r="B9789" s="1">
        <v>42193</v>
      </c>
      <c r="C9789" t="s">
        <v>18365</v>
      </c>
      <c r="D9789">
        <v>2</v>
      </c>
      <c r="E9789" t="s">
        <v>18366</v>
      </c>
      <c r="F9789" t="s">
        <v>7054</v>
      </c>
      <c r="G9789" t="s">
        <v>4</v>
      </c>
      <c r="H9789" t="s">
        <v>18367</v>
      </c>
      <c r="I9789" s="2">
        <v>4100.01</v>
      </c>
      <c r="J9789" s="5"/>
      <c r="L9789" s="5"/>
      <c r="M9789" s="2">
        <f t="shared" si="152"/>
        <v>-103348.12999999666</v>
      </c>
      <c r="P9789"/>
    </row>
    <row r="9790" spans="1:16" hidden="1">
      <c r="A9790" t="s">
        <v>18372</v>
      </c>
      <c r="B9790" s="1">
        <v>42193</v>
      </c>
      <c r="C9790" t="s">
        <v>18388</v>
      </c>
      <c r="D9790">
        <v>2</v>
      </c>
      <c r="E9790" t="s">
        <v>18389</v>
      </c>
      <c r="F9790" t="s">
        <v>7054</v>
      </c>
      <c r="G9790" t="s">
        <v>4</v>
      </c>
      <c r="H9790" t="s">
        <v>18390</v>
      </c>
      <c r="I9790" s="2">
        <v>1840</v>
      </c>
      <c r="J9790" s="5"/>
      <c r="L9790" s="5"/>
      <c r="M9790" s="2">
        <f t="shared" si="152"/>
        <v>-101508.12999999666</v>
      </c>
      <c r="P9790"/>
    </row>
    <row r="9791" spans="1:16" hidden="1">
      <c r="A9791" t="s">
        <v>18395</v>
      </c>
      <c r="B9791" s="1">
        <v>42193</v>
      </c>
      <c r="C9791" t="s">
        <v>18414</v>
      </c>
      <c r="D9791">
        <v>2</v>
      </c>
      <c r="E9791" t="s">
        <v>18415</v>
      </c>
      <c r="F9791" t="s">
        <v>7054</v>
      </c>
      <c r="G9791" t="s">
        <v>4</v>
      </c>
      <c r="H9791" t="s">
        <v>18416</v>
      </c>
      <c r="I9791" s="2">
        <v>1025</v>
      </c>
      <c r="J9791" s="5"/>
      <c r="L9791" s="5"/>
      <c r="M9791" s="2">
        <f t="shared" si="152"/>
        <v>-100483.12999999666</v>
      </c>
      <c r="P9791"/>
    </row>
    <row r="9792" spans="1:16" hidden="1">
      <c r="A9792" t="s">
        <v>18423</v>
      </c>
      <c r="B9792" s="1">
        <v>42193</v>
      </c>
      <c r="C9792" t="s">
        <v>18444</v>
      </c>
      <c r="D9792">
        <v>2</v>
      </c>
      <c r="E9792" t="s">
        <v>18445</v>
      </c>
      <c r="F9792" t="s">
        <v>7054</v>
      </c>
      <c r="G9792" t="s">
        <v>4</v>
      </c>
      <c r="H9792" t="s">
        <v>18446</v>
      </c>
      <c r="I9792" s="2">
        <v>3030</v>
      </c>
      <c r="J9792" s="5"/>
      <c r="L9792" s="5"/>
      <c r="M9792" s="2">
        <f t="shared" si="152"/>
        <v>-97453.129999996658</v>
      </c>
      <c r="P9792"/>
    </row>
    <row r="9793" spans="1:16" hidden="1">
      <c r="A9793" t="s">
        <v>18452</v>
      </c>
      <c r="B9793" s="1">
        <v>42193</v>
      </c>
      <c r="C9793" t="s">
        <v>18471</v>
      </c>
      <c r="D9793">
        <v>2</v>
      </c>
      <c r="E9793" t="s">
        <v>18472</v>
      </c>
      <c r="F9793" t="s">
        <v>7054</v>
      </c>
      <c r="G9793" t="s">
        <v>4</v>
      </c>
      <c r="H9793" t="s">
        <v>15994</v>
      </c>
      <c r="J9793" s="5"/>
      <c r="K9793" s="2">
        <v>3503.52</v>
      </c>
      <c r="L9793" s="5"/>
      <c r="M9793" s="2">
        <f t="shared" si="152"/>
        <v>-100956.64999999666</v>
      </c>
      <c r="P9793"/>
    </row>
    <row r="9794" spans="1:16" hidden="1">
      <c r="A9794" t="s">
        <v>18452</v>
      </c>
      <c r="B9794" s="1">
        <v>42193</v>
      </c>
      <c r="C9794" t="s">
        <v>18471</v>
      </c>
      <c r="D9794">
        <v>2</v>
      </c>
      <c r="E9794" t="s">
        <v>18472</v>
      </c>
      <c r="F9794" t="s">
        <v>7054</v>
      </c>
      <c r="G9794" t="s">
        <v>4</v>
      </c>
      <c r="H9794" t="s">
        <v>15994</v>
      </c>
      <c r="I9794" s="2">
        <v>3503.54</v>
      </c>
      <c r="J9794" s="5"/>
      <c r="L9794" s="5"/>
      <c r="M9794" s="2">
        <f t="shared" si="152"/>
        <v>-97453.109999996668</v>
      </c>
      <c r="P9794"/>
    </row>
    <row r="9795" spans="1:16" hidden="1">
      <c r="A9795" t="s">
        <v>18479</v>
      </c>
      <c r="B9795" s="1">
        <v>42193</v>
      </c>
      <c r="C9795" t="s">
        <v>18493</v>
      </c>
      <c r="D9795">
        <v>2</v>
      </c>
      <c r="E9795" t="s">
        <v>18494</v>
      </c>
      <c r="F9795" t="s">
        <v>7054</v>
      </c>
      <c r="G9795" t="s">
        <v>4</v>
      </c>
      <c r="H9795" t="s">
        <v>18495</v>
      </c>
      <c r="I9795" s="2">
        <v>1025</v>
      </c>
      <c r="J9795" s="5"/>
      <c r="L9795" s="5"/>
      <c r="M9795" s="2">
        <f t="shared" si="152"/>
        <v>-96428.109999996668</v>
      </c>
      <c r="P9795"/>
    </row>
    <row r="9796" spans="1:16" hidden="1">
      <c r="A9796" t="s">
        <v>18499</v>
      </c>
      <c r="B9796" s="1">
        <v>42193</v>
      </c>
      <c r="C9796" t="s">
        <v>18516</v>
      </c>
      <c r="D9796">
        <v>2</v>
      </c>
      <c r="E9796" t="s">
        <v>18517</v>
      </c>
      <c r="F9796" t="s">
        <v>7054</v>
      </c>
      <c r="G9796" t="s">
        <v>4</v>
      </c>
      <c r="H9796" t="s">
        <v>1693</v>
      </c>
      <c r="I9796" s="2">
        <v>1025</v>
      </c>
      <c r="J9796" s="5"/>
      <c r="L9796" s="5"/>
      <c r="M9796" s="2">
        <f t="shared" si="152"/>
        <v>-95403.109999996668</v>
      </c>
      <c r="P9796"/>
    </row>
    <row r="9797" spans="1:16" hidden="1">
      <c r="A9797" t="s">
        <v>18522</v>
      </c>
      <c r="B9797" s="1">
        <v>42193</v>
      </c>
      <c r="C9797" t="s">
        <v>18538</v>
      </c>
      <c r="D9797">
        <v>2</v>
      </c>
      <c r="E9797" t="s">
        <v>18539</v>
      </c>
      <c r="F9797" t="s">
        <v>13559</v>
      </c>
      <c r="G9797" t="s">
        <v>479</v>
      </c>
      <c r="H9797" t="s">
        <v>2575</v>
      </c>
      <c r="J9797" s="5"/>
      <c r="K9797" s="2">
        <v>950.17</v>
      </c>
      <c r="L9797" s="5"/>
      <c r="M9797" s="2">
        <f t="shared" si="152"/>
        <v>-96353.279999996666</v>
      </c>
      <c r="P9797"/>
    </row>
    <row r="9798" spans="1:16" hidden="1">
      <c r="A9798" t="s">
        <v>18522</v>
      </c>
      <c r="B9798" s="1">
        <v>42193</v>
      </c>
      <c r="C9798" t="s">
        <v>18538</v>
      </c>
      <c r="D9798">
        <v>2</v>
      </c>
      <c r="E9798" t="s">
        <v>18539</v>
      </c>
      <c r="F9798" t="s">
        <v>13559</v>
      </c>
      <c r="G9798" t="s">
        <v>479</v>
      </c>
      <c r="H9798" t="s">
        <v>2575</v>
      </c>
      <c r="I9798" s="2">
        <v>950.17</v>
      </c>
      <c r="J9798" s="5"/>
      <c r="L9798" s="5"/>
      <c r="M9798" s="2">
        <f t="shared" si="152"/>
        <v>-95403.109999996668</v>
      </c>
      <c r="P9798"/>
    </row>
    <row r="9799" spans="1:16" hidden="1">
      <c r="A9799" t="s">
        <v>18544</v>
      </c>
      <c r="B9799" s="1">
        <v>42193</v>
      </c>
      <c r="C9799" t="s">
        <v>18559</v>
      </c>
      <c r="D9799">
        <v>2</v>
      </c>
      <c r="E9799" t="s">
        <v>18560</v>
      </c>
      <c r="F9799" t="s">
        <v>7054</v>
      </c>
      <c r="G9799" t="s">
        <v>20</v>
      </c>
      <c r="H9799" t="s">
        <v>18561</v>
      </c>
      <c r="I9799" s="2">
        <v>1025</v>
      </c>
      <c r="J9799" s="5"/>
      <c r="L9799" s="5"/>
      <c r="M9799" s="2">
        <f t="shared" si="152"/>
        <v>-94378.109999996668</v>
      </c>
      <c r="P9799"/>
    </row>
    <row r="9800" spans="1:16" hidden="1">
      <c r="A9800" t="s">
        <v>18568</v>
      </c>
      <c r="B9800" s="1">
        <v>42193</v>
      </c>
      <c r="C9800" t="s">
        <v>18587</v>
      </c>
      <c r="D9800">
        <v>2</v>
      </c>
      <c r="E9800" t="s">
        <v>18588</v>
      </c>
      <c r="F9800" t="s">
        <v>7054</v>
      </c>
      <c r="G9800" t="s">
        <v>20</v>
      </c>
      <c r="H9800" t="s">
        <v>18589</v>
      </c>
      <c r="I9800" s="2">
        <v>1025</v>
      </c>
      <c r="J9800" s="5"/>
      <c r="L9800" s="5"/>
      <c r="M9800" s="2">
        <f t="shared" si="152"/>
        <v>-93353.109999996668</v>
      </c>
      <c r="P9800"/>
    </row>
    <row r="9801" spans="1:16" hidden="1">
      <c r="A9801" t="s">
        <v>18597</v>
      </c>
      <c r="B9801" s="1">
        <v>42193</v>
      </c>
      <c r="C9801" t="s">
        <v>18</v>
      </c>
      <c r="D9801">
        <v>2</v>
      </c>
      <c r="E9801" t="s">
        <v>18609</v>
      </c>
      <c r="F9801" t="s">
        <v>13559</v>
      </c>
      <c r="G9801" t="s">
        <v>479</v>
      </c>
      <c r="H9801" t="s">
        <v>17608</v>
      </c>
      <c r="I9801" s="2">
        <v>1086.06</v>
      </c>
      <c r="J9801" s="5"/>
      <c r="L9801" s="5"/>
      <c r="M9801" s="2">
        <f t="shared" ref="M9801:M9864" si="153">+M9800+I9801-K9801</f>
        <v>-92267.049999996671</v>
      </c>
      <c r="P9801"/>
    </row>
    <row r="9802" spans="1:16" hidden="1">
      <c r="A9802" t="s">
        <v>18620</v>
      </c>
      <c r="B9802" s="1">
        <v>42193</v>
      </c>
      <c r="C9802" t="s">
        <v>1802</v>
      </c>
      <c r="D9802">
        <v>2</v>
      </c>
      <c r="E9802" t="s">
        <v>18633</v>
      </c>
      <c r="F9802" t="s">
        <v>13559</v>
      </c>
      <c r="G9802" t="s">
        <v>479</v>
      </c>
      <c r="H9802" t="s">
        <v>564</v>
      </c>
      <c r="I9802" s="2">
        <v>74.94</v>
      </c>
      <c r="J9802" s="5"/>
      <c r="L9802" s="5"/>
      <c r="M9802" s="2">
        <f t="shared" si="153"/>
        <v>-92192.109999996668</v>
      </c>
      <c r="P9802"/>
    </row>
    <row r="9803" spans="1:16" hidden="1">
      <c r="A9803" t="s">
        <v>18641</v>
      </c>
      <c r="B9803" s="1">
        <v>42193</v>
      </c>
      <c r="C9803" t="s">
        <v>18653</v>
      </c>
      <c r="D9803">
        <v>2</v>
      </c>
      <c r="E9803" t="s">
        <v>18654</v>
      </c>
      <c r="F9803" t="s">
        <v>7054</v>
      </c>
      <c r="G9803" t="s">
        <v>20</v>
      </c>
      <c r="H9803" t="s">
        <v>564</v>
      </c>
      <c r="I9803" s="2">
        <v>4100</v>
      </c>
      <c r="J9803" s="5"/>
      <c r="L9803" s="5"/>
      <c r="M9803" s="2">
        <f t="shared" si="153"/>
        <v>-88092.109999996668</v>
      </c>
      <c r="P9803"/>
    </row>
    <row r="9804" spans="1:16" hidden="1">
      <c r="A9804" t="s">
        <v>18665</v>
      </c>
      <c r="B9804" s="1">
        <v>42193</v>
      </c>
      <c r="C9804" t="s">
        <v>18674</v>
      </c>
      <c r="D9804">
        <v>2</v>
      </c>
      <c r="E9804" t="s">
        <v>18675</v>
      </c>
      <c r="F9804" t="s">
        <v>7054</v>
      </c>
      <c r="G9804" t="s">
        <v>20</v>
      </c>
      <c r="H9804" t="s">
        <v>1537</v>
      </c>
      <c r="I9804" s="2">
        <v>1025</v>
      </c>
      <c r="J9804" s="5"/>
      <c r="L9804" s="5"/>
      <c r="M9804" s="2">
        <f t="shared" si="153"/>
        <v>-87067.109999996668</v>
      </c>
      <c r="P9804"/>
    </row>
    <row r="9805" spans="1:16" hidden="1">
      <c r="A9805" t="s">
        <v>18685</v>
      </c>
      <c r="B9805" s="1">
        <v>42193</v>
      </c>
      <c r="C9805" t="s">
        <v>18694</v>
      </c>
      <c r="D9805">
        <v>2</v>
      </c>
      <c r="E9805" t="s">
        <v>18695</v>
      </c>
      <c r="F9805" t="s">
        <v>7054</v>
      </c>
      <c r="G9805" t="s">
        <v>20</v>
      </c>
      <c r="H9805" t="s">
        <v>14</v>
      </c>
      <c r="I9805" s="2">
        <v>590</v>
      </c>
      <c r="J9805" s="5"/>
      <c r="L9805" s="5"/>
      <c r="M9805" s="2">
        <f t="shared" si="153"/>
        <v>-86477.109999996668</v>
      </c>
      <c r="P9805"/>
    </row>
    <row r="9806" spans="1:16" hidden="1">
      <c r="A9806" t="s">
        <v>18704</v>
      </c>
      <c r="B9806" s="1">
        <v>42193</v>
      </c>
      <c r="C9806" t="s">
        <v>18714</v>
      </c>
      <c r="D9806">
        <v>2</v>
      </c>
      <c r="E9806" t="s">
        <v>18715</v>
      </c>
      <c r="F9806" t="s">
        <v>7054</v>
      </c>
      <c r="G9806" t="s">
        <v>20</v>
      </c>
      <c r="H9806" t="s">
        <v>1871</v>
      </c>
      <c r="I9806" s="2">
        <v>1025</v>
      </c>
      <c r="J9806" s="5"/>
      <c r="L9806" s="5"/>
      <c r="M9806" s="2">
        <f t="shared" si="153"/>
        <v>-85452.109999996668</v>
      </c>
      <c r="P9806"/>
    </row>
    <row r="9807" spans="1:16" hidden="1">
      <c r="A9807" t="s">
        <v>18730</v>
      </c>
      <c r="B9807" s="1">
        <v>42193</v>
      </c>
      <c r="C9807" t="s">
        <v>18739</v>
      </c>
      <c r="D9807">
        <v>2</v>
      </c>
      <c r="E9807" t="s">
        <v>18740</v>
      </c>
      <c r="F9807" t="s">
        <v>7054</v>
      </c>
      <c r="G9807" t="s">
        <v>20</v>
      </c>
      <c r="H9807" t="s">
        <v>18741</v>
      </c>
      <c r="I9807" s="2">
        <v>590</v>
      </c>
      <c r="J9807" s="5"/>
      <c r="L9807" s="5"/>
      <c r="M9807" s="2">
        <f t="shared" si="153"/>
        <v>-84862.109999996668</v>
      </c>
      <c r="P9807"/>
    </row>
    <row r="9808" spans="1:16" hidden="1">
      <c r="A9808" t="s">
        <v>18754</v>
      </c>
      <c r="B9808" s="1">
        <v>42193</v>
      </c>
      <c r="C9808" t="s">
        <v>1802</v>
      </c>
      <c r="D9808">
        <v>2</v>
      </c>
      <c r="E9808" t="s">
        <v>18766</v>
      </c>
      <c r="F9808" t="s">
        <v>13559</v>
      </c>
      <c r="G9808" t="s">
        <v>479</v>
      </c>
      <c r="H9808" t="s">
        <v>1522</v>
      </c>
      <c r="I9808" s="2">
        <v>1862.26</v>
      </c>
      <c r="J9808" s="5"/>
      <c r="L9808" s="5"/>
      <c r="M9808" s="2">
        <f t="shared" si="153"/>
        <v>-82999.849999996673</v>
      </c>
      <c r="P9808"/>
    </row>
    <row r="9809" spans="1:16" hidden="1">
      <c r="A9809" t="s">
        <v>18780</v>
      </c>
      <c r="B9809" s="1">
        <v>42193</v>
      </c>
      <c r="C9809" t="s">
        <v>18791</v>
      </c>
      <c r="D9809">
        <v>2</v>
      </c>
      <c r="E9809" t="s">
        <v>18792</v>
      </c>
      <c r="F9809" t="s">
        <v>7054</v>
      </c>
      <c r="G9809" t="s">
        <v>20</v>
      </c>
      <c r="H9809" t="s">
        <v>8705</v>
      </c>
      <c r="I9809" s="2">
        <v>1025</v>
      </c>
      <c r="J9809" s="5"/>
      <c r="L9809" s="5"/>
      <c r="M9809" s="2">
        <f t="shared" si="153"/>
        <v>-81974.849999996673</v>
      </c>
      <c r="P9809"/>
    </row>
    <row r="9810" spans="1:16" hidden="1">
      <c r="A9810" t="s">
        <v>18803</v>
      </c>
      <c r="B9810" s="1">
        <v>42193</v>
      </c>
      <c r="C9810" t="s">
        <v>18815</v>
      </c>
      <c r="D9810">
        <v>2</v>
      </c>
      <c r="E9810" t="s">
        <v>18816</v>
      </c>
      <c r="F9810" t="s">
        <v>7054</v>
      </c>
      <c r="G9810" t="s">
        <v>20</v>
      </c>
      <c r="H9810" t="s">
        <v>18817</v>
      </c>
      <c r="I9810" s="2">
        <v>1840</v>
      </c>
      <c r="J9810" s="5"/>
      <c r="L9810" s="5"/>
      <c r="M9810" s="2">
        <f t="shared" si="153"/>
        <v>-80134.849999996673</v>
      </c>
      <c r="P9810"/>
    </row>
    <row r="9811" spans="1:16" hidden="1">
      <c r="A9811" t="s">
        <v>18830</v>
      </c>
      <c r="B9811" s="1">
        <v>42193</v>
      </c>
      <c r="C9811" t="s">
        <v>6</v>
      </c>
      <c r="D9811">
        <v>1</v>
      </c>
      <c r="E9811" t="s">
        <v>18843</v>
      </c>
      <c r="F9811" t="s">
        <v>13610</v>
      </c>
      <c r="G9811" t="s">
        <v>20</v>
      </c>
      <c r="H9811" t="s">
        <v>213</v>
      </c>
      <c r="I9811" s="2">
        <v>6117.39</v>
      </c>
      <c r="J9811" s="5"/>
      <c r="L9811" s="5"/>
      <c r="M9811" s="2">
        <f t="shared" si="153"/>
        <v>-74017.459999996674</v>
      </c>
      <c r="P9811"/>
    </row>
    <row r="9812" spans="1:16" hidden="1">
      <c r="A9812" t="s">
        <v>18855</v>
      </c>
      <c r="B9812" s="1">
        <v>42193</v>
      </c>
      <c r="C9812" t="s">
        <v>6</v>
      </c>
      <c r="D9812">
        <v>1</v>
      </c>
      <c r="E9812" t="s">
        <v>18843</v>
      </c>
      <c r="F9812" t="s">
        <v>13610</v>
      </c>
      <c r="G9812" t="s">
        <v>20</v>
      </c>
      <c r="H9812" t="s">
        <v>18864</v>
      </c>
      <c r="J9812" s="5"/>
      <c r="K9812" s="2">
        <v>6117.39</v>
      </c>
      <c r="L9812" s="5"/>
      <c r="M9812" s="2">
        <f t="shared" si="153"/>
        <v>-80134.849999996673</v>
      </c>
      <c r="P9812"/>
    </row>
    <row r="9813" spans="1:16" hidden="1">
      <c r="A9813" t="s">
        <v>18876</v>
      </c>
      <c r="B9813" s="1">
        <v>42193</v>
      </c>
      <c r="C9813" t="s">
        <v>6</v>
      </c>
      <c r="D9813">
        <v>1</v>
      </c>
      <c r="E9813" t="s">
        <v>18888</v>
      </c>
      <c r="F9813" t="s">
        <v>13610</v>
      </c>
      <c r="G9813" t="s">
        <v>212</v>
      </c>
      <c r="H9813" t="s">
        <v>18889</v>
      </c>
      <c r="I9813" s="2">
        <v>6117.39</v>
      </c>
      <c r="J9813" s="5"/>
      <c r="L9813" s="5"/>
      <c r="M9813" s="2">
        <f t="shared" si="153"/>
        <v>-74017.459999996674</v>
      </c>
      <c r="P9813"/>
    </row>
    <row r="9814" spans="1:16" hidden="1">
      <c r="A9814" t="s">
        <v>18900</v>
      </c>
      <c r="B9814" s="1">
        <v>42193</v>
      </c>
      <c r="C9814" t="s">
        <v>18910</v>
      </c>
      <c r="D9814">
        <v>2</v>
      </c>
      <c r="E9814" t="s">
        <v>18911</v>
      </c>
      <c r="F9814" t="s">
        <v>7054</v>
      </c>
      <c r="G9814" t="s">
        <v>20</v>
      </c>
      <c r="H9814" t="s">
        <v>2552</v>
      </c>
      <c r="I9814" s="2">
        <v>5230.01</v>
      </c>
      <c r="J9814" s="5"/>
      <c r="L9814" s="5"/>
      <c r="M9814" s="2">
        <f t="shared" si="153"/>
        <v>-68787.449999996679</v>
      </c>
      <c r="P9814"/>
    </row>
    <row r="9815" spans="1:16" hidden="1">
      <c r="A9815" t="s">
        <v>18924</v>
      </c>
      <c r="B9815" s="1">
        <v>42193</v>
      </c>
      <c r="C9815" t="s">
        <v>18935</v>
      </c>
      <c r="D9815">
        <v>2</v>
      </c>
      <c r="E9815" t="s">
        <v>18936</v>
      </c>
      <c r="F9815" t="s">
        <v>7054</v>
      </c>
      <c r="G9815" t="s">
        <v>20</v>
      </c>
      <c r="H9815" t="s">
        <v>177</v>
      </c>
      <c r="I9815" s="2">
        <v>400</v>
      </c>
      <c r="J9815" s="5"/>
      <c r="L9815" s="5"/>
      <c r="M9815" s="2">
        <f t="shared" si="153"/>
        <v>-68387.449999996679</v>
      </c>
      <c r="P9815"/>
    </row>
    <row r="9816" spans="1:16" hidden="1">
      <c r="A9816" t="s">
        <v>18948</v>
      </c>
      <c r="B9816" s="1">
        <v>42193</v>
      </c>
      <c r="C9816" t="s">
        <v>18959</v>
      </c>
      <c r="D9816">
        <v>2</v>
      </c>
      <c r="E9816" t="s">
        <v>18960</v>
      </c>
      <c r="F9816" t="s">
        <v>7054</v>
      </c>
      <c r="G9816" t="s">
        <v>20</v>
      </c>
      <c r="H9816" t="s">
        <v>13848</v>
      </c>
      <c r="I9816" s="2">
        <v>1025</v>
      </c>
      <c r="J9816" s="5"/>
      <c r="L9816" s="5"/>
      <c r="M9816" s="2">
        <f t="shared" si="153"/>
        <v>-67362.449999996679</v>
      </c>
      <c r="P9816"/>
    </row>
    <row r="9817" spans="1:16" hidden="1">
      <c r="A9817" t="s">
        <v>18972</v>
      </c>
      <c r="B9817" s="1">
        <v>42193</v>
      </c>
      <c r="C9817" t="s">
        <v>18983</v>
      </c>
      <c r="D9817">
        <v>2</v>
      </c>
      <c r="E9817" t="s">
        <v>18984</v>
      </c>
      <c r="F9817" t="s">
        <v>7054</v>
      </c>
      <c r="G9817" t="s">
        <v>20</v>
      </c>
      <c r="H9817" t="s">
        <v>16848</v>
      </c>
      <c r="I9817" s="2">
        <v>1025</v>
      </c>
      <c r="J9817" s="5"/>
      <c r="L9817" s="5"/>
      <c r="M9817" s="2">
        <f t="shared" si="153"/>
        <v>-66337.449999996679</v>
      </c>
      <c r="P9817"/>
    </row>
    <row r="9818" spans="1:16" hidden="1">
      <c r="A9818" t="s">
        <v>18995</v>
      </c>
      <c r="B9818" s="1">
        <v>42193</v>
      </c>
      <c r="C9818" t="s">
        <v>19007</v>
      </c>
      <c r="D9818">
        <v>2</v>
      </c>
      <c r="E9818" t="s">
        <v>19008</v>
      </c>
      <c r="F9818" t="s">
        <v>7054</v>
      </c>
      <c r="G9818" t="s">
        <v>20</v>
      </c>
      <c r="H9818" t="s">
        <v>19009</v>
      </c>
      <c r="I9818" s="2">
        <v>4100</v>
      </c>
      <c r="J9818" s="5"/>
      <c r="L9818" s="5"/>
      <c r="M9818" s="2">
        <f t="shared" si="153"/>
        <v>-62237.449999996679</v>
      </c>
      <c r="P9818"/>
    </row>
    <row r="9819" spans="1:16" hidden="1">
      <c r="A9819" t="s">
        <v>3428</v>
      </c>
      <c r="B9819" s="36">
        <v>42194</v>
      </c>
      <c r="C9819" s="35" t="s">
        <v>11</v>
      </c>
      <c r="D9819" s="35">
        <v>1</v>
      </c>
      <c r="E9819" s="35" t="s">
        <v>3429</v>
      </c>
      <c r="F9819" s="35" t="s">
        <v>16</v>
      </c>
      <c r="G9819" s="35" t="s">
        <v>4</v>
      </c>
      <c r="H9819" s="35" t="s">
        <v>598</v>
      </c>
      <c r="I9819" s="11"/>
      <c r="J9819" s="12"/>
      <c r="K9819" s="11">
        <v>4100</v>
      </c>
      <c r="L9819" s="12"/>
      <c r="M9819" s="11">
        <f t="shared" si="153"/>
        <v>-66337.449999996679</v>
      </c>
      <c r="P9819"/>
    </row>
    <row r="9820" spans="1:16" hidden="1">
      <c r="A9820" t="s">
        <v>3450</v>
      </c>
      <c r="B9820" s="1">
        <v>42194</v>
      </c>
      <c r="C9820" t="s">
        <v>6</v>
      </c>
      <c r="D9820">
        <v>1</v>
      </c>
      <c r="E9820" t="s">
        <v>3453</v>
      </c>
      <c r="F9820" t="s">
        <v>29</v>
      </c>
      <c r="G9820" t="s">
        <v>4</v>
      </c>
      <c r="H9820" t="s">
        <v>3454</v>
      </c>
      <c r="I9820" s="2">
        <v>431.81</v>
      </c>
      <c r="J9820" s="5"/>
      <c r="L9820" s="5"/>
      <c r="M9820" s="2">
        <f t="shared" si="153"/>
        <v>-65905.639999996682</v>
      </c>
      <c r="P9820"/>
    </row>
    <row r="9821" spans="1:16" hidden="1">
      <c r="A9821" t="s">
        <v>3463</v>
      </c>
      <c r="B9821" s="1">
        <v>42194</v>
      </c>
      <c r="C9821" t="s">
        <v>6</v>
      </c>
      <c r="D9821">
        <v>1</v>
      </c>
      <c r="E9821" t="s">
        <v>3466</v>
      </c>
      <c r="F9821" t="s">
        <v>29</v>
      </c>
      <c r="G9821" t="s">
        <v>4</v>
      </c>
      <c r="H9821" t="s">
        <v>1506</v>
      </c>
      <c r="I9821" s="2">
        <v>662.87</v>
      </c>
      <c r="J9821" s="5"/>
      <c r="L9821" s="5"/>
      <c r="M9821" s="2">
        <f t="shared" si="153"/>
        <v>-65242.769999996679</v>
      </c>
      <c r="P9821"/>
    </row>
    <row r="9822" spans="1:16" hidden="1">
      <c r="A9822" t="s">
        <v>3471</v>
      </c>
      <c r="B9822" s="1">
        <v>42194</v>
      </c>
      <c r="C9822" t="s">
        <v>3472</v>
      </c>
      <c r="D9822">
        <v>1</v>
      </c>
      <c r="E9822" t="s">
        <v>3473</v>
      </c>
      <c r="F9822" t="s">
        <v>13</v>
      </c>
      <c r="G9822" t="s">
        <v>4</v>
      </c>
      <c r="H9822" t="s">
        <v>3474</v>
      </c>
      <c r="J9822" s="5"/>
      <c r="K9822" s="2">
        <v>10961</v>
      </c>
      <c r="L9822" s="5"/>
      <c r="M9822" s="2">
        <f t="shared" si="153"/>
        <v>-76203.769999996672</v>
      </c>
      <c r="P9822"/>
    </row>
    <row r="9823" spans="1:16" hidden="1">
      <c r="A9823" t="s">
        <v>3483</v>
      </c>
      <c r="B9823" s="1">
        <v>42194</v>
      </c>
      <c r="C9823" t="s">
        <v>11</v>
      </c>
      <c r="D9823">
        <v>1</v>
      </c>
      <c r="E9823" t="s">
        <v>3484</v>
      </c>
      <c r="F9823" t="s">
        <v>13</v>
      </c>
      <c r="G9823" t="s">
        <v>4</v>
      </c>
      <c r="H9823" t="s">
        <v>1223</v>
      </c>
      <c r="J9823" s="5"/>
      <c r="K9823" s="2">
        <v>402300</v>
      </c>
      <c r="L9823" s="5"/>
      <c r="M9823" s="2">
        <f t="shared" si="153"/>
        <v>-478503.76999999664</v>
      </c>
      <c r="P9823"/>
    </row>
    <row r="9824" spans="1:16" hidden="1">
      <c r="A9824" t="s">
        <v>3532</v>
      </c>
      <c r="B9824" s="1">
        <v>42194</v>
      </c>
      <c r="C9824" t="s">
        <v>6</v>
      </c>
      <c r="D9824">
        <v>1</v>
      </c>
      <c r="E9824" t="s">
        <v>3535</v>
      </c>
      <c r="F9824" t="s">
        <v>29</v>
      </c>
      <c r="G9824" t="s">
        <v>4</v>
      </c>
      <c r="H9824" t="s">
        <v>3536</v>
      </c>
      <c r="I9824" s="2">
        <v>800</v>
      </c>
      <c r="J9824" s="5"/>
      <c r="L9824" s="5"/>
      <c r="M9824" s="2">
        <f t="shared" si="153"/>
        <v>-477703.76999999664</v>
      </c>
      <c r="P9824"/>
    </row>
    <row r="9825" spans="1:16" hidden="1">
      <c r="A9825" t="s">
        <v>3561</v>
      </c>
      <c r="B9825" s="1">
        <v>42194</v>
      </c>
      <c r="C9825" t="s">
        <v>11</v>
      </c>
      <c r="D9825">
        <v>1</v>
      </c>
      <c r="E9825" t="s">
        <v>3563</v>
      </c>
      <c r="F9825" t="s">
        <v>13</v>
      </c>
      <c r="G9825" t="s">
        <v>4</v>
      </c>
      <c r="H9825" t="s">
        <v>3446</v>
      </c>
      <c r="J9825" s="5"/>
      <c r="K9825" s="2">
        <v>3030</v>
      </c>
      <c r="L9825" s="5"/>
      <c r="M9825" s="2">
        <f t="shared" si="153"/>
        <v>-480733.76999999664</v>
      </c>
      <c r="P9825"/>
    </row>
    <row r="9826" spans="1:16" hidden="1">
      <c r="A9826" t="s">
        <v>3580</v>
      </c>
      <c r="B9826" s="1">
        <v>42194</v>
      </c>
      <c r="C9826" t="s">
        <v>11</v>
      </c>
      <c r="D9826">
        <v>1</v>
      </c>
      <c r="E9826" t="s">
        <v>3586</v>
      </c>
      <c r="F9826" t="s">
        <v>13</v>
      </c>
      <c r="G9826" t="s">
        <v>4</v>
      </c>
      <c r="H9826" t="s">
        <v>1244</v>
      </c>
      <c r="J9826" s="5"/>
      <c r="K9826" s="2">
        <v>23675.24</v>
      </c>
      <c r="L9826" s="5"/>
      <c r="M9826" s="2">
        <f t="shared" si="153"/>
        <v>-504409.00999999663</v>
      </c>
      <c r="P9826"/>
    </row>
    <row r="9827" spans="1:16" hidden="1">
      <c r="A9827" t="s">
        <v>3615</v>
      </c>
      <c r="B9827" s="1">
        <v>42194</v>
      </c>
      <c r="C9827" t="s">
        <v>43</v>
      </c>
      <c r="D9827">
        <v>1</v>
      </c>
      <c r="E9827" t="s">
        <v>3620</v>
      </c>
      <c r="F9827" t="s">
        <v>13</v>
      </c>
      <c r="G9827" t="s">
        <v>4</v>
      </c>
      <c r="H9827" t="s">
        <v>3621</v>
      </c>
      <c r="J9827" s="5"/>
      <c r="K9827" s="2">
        <v>3940</v>
      </c>
      <c r="L9827" s="5"/>
      <c r="M9827" s="2">
        <f t="shared" si="153"/>
        <v>-508349.00999999663</v>
      </c>
      <c r="P9827"/>
    </row>
    <row r="9828" spans="1:16" hidden="1">
      <c r="A9828" t="s">
        <v>3628</v>
      </c>
      <c r="B9828" s="1">
        <v>42194</v>
      </c>
      <c r="C9828" t="s">
        <v>43</v>
      </c>
      <c r="D9828">
        <v>1</v>
      </c>
      <c r="E9828" t="s">
        <v>3629</v>
      </c>
      <c r="F9828" t="s">
        <v>228</v>
      </c>
      <c r="G9828" t="s">
        <v>4</v>
      </c>
      <c r="H9828" t="s">
        <v>3621</v>
      </c>
      <c r="J9828" s="5"/>
      <c r="K9828" s="2">
        <v>3940</v>
      </c>
      <c r="L9828" s="5"/>
      <c r="M9828" s="2">
        <f t="shared" si="153"/>
        <v>-512289.00999999663</v>
      </c>
      <c r="P9828"/>
    </row>
    <row r="9829" spans="1:16" hidden="1">
      <c r="A9829" t="s">
        <v>3635</v>
      </c>
      <c r="B9829" s="1">
        <v>42194</v>
      </c>
      <c r="C9829" t="s">
        <v>43</v>
      </c>
      <c r="D9829">
        <v>1</v>
      </c>
      <c r="E9829" t="s">
        <v>3620</v>
      </c>
      <c r="F9829" t="s">
        <v>13</v>
      </c>
      <c r="G9829" t="s">
        <v>4</v>
      </c>
      <c r="H9829" t="s">
        <v>3637</v>
      </c>
      <c r="I9829" s="2">
        <v>3940</v>
      </c>
      <c r="J9829" s="5"/>
      <c r="L9829" s="5"/>
      <c r="M9829" s="2">
        <f t="shared" si="153"/>
        <v>-508349.00999999663</v>
      </c>
      <c r="P9829"/>
    </row>
    <row r="9830" spans="1:16" hidden="1">
      <c r="A9830" t="s">
        <v>3644</v>
      </c>
      <c r="B9830" s="1">
        <v>42194</v>
      </c>
      <c r="C9830" t="s">
        <v>948</v>
      </c>
      <c r="D9830">
        <v>2</v>
      </c>
      <c r="E9830" t="s">
        <v>3649</v>
      </c>
      <c r="F9830" t="s">
        <v>51</v>
      </c>
      <c r="G9830" t="s">
        <v>4</v>
      </c>
      <c r="H9830" t="s">
        <v>1674</v>
      </c>
      <c r="I9830" s="2">
        <v>168050.64</v>
      </c>
      <c r="J9830" s="5"/>
      <c r="L9830" s="5"/>
      <c r="M9830" s="2">
        <f t="shared" si="153"/>
        <v>-340298.36999999662</v>
      </c>
      <c r="P9830"/>
    </row>
    <row r="9831" spans="1:16" hidden="1">
      <c r="A9831" t="s">
        <v>3651</v>
      </c>
      <c r="B9831" s="1">
        <v>42194</v>
      </c>
      <c r="C9831" t="s">
        <v>948</v>
      </c>
      <c r="D9831">
        <v>2</v>
      </c>
      <c r="E9831" t="s">
        <v>3655</v>
      </c>
      <c r="F9831" t="s">
        <v>51</v>
      </c>
      <c r="G9831" t="s">
        <v>4</v>
      </c>
      <c r="H9831" t="s">
        <v>1674</v>
      </c>
      <c r="I9831" s="2">
        <v>2098.59</v>
      </c>
      <c r="J9831" s="5"/>
      <c r="L9831" s="5"/>
      <c r="M9831" s="2">
        <f t="shared" si="153"/>
        <v>-338199.77999999659</v>
      </c>
      <c r="P9831"/>
    </row>
    <row r="9832" spans="1:16" hidden="1">
      <c r="A9832" t="s">
        <v>3680</v>
      </c>
      <c r="B9832" s="1">
        <v>42194</v>
      </c>
      <c r="C9832" t="s">
        <v>200</v>
      </c>
      <c r="D9832">
        <v>1</v>
      </c>
      <c r="E9832" t="s">
        <v>3682</v>
      </c>
      <c r="F9832" t="s">
        <v>13</v>
      </c>
      <c r="G9832" t="s">
        <v>4</v>
      </c>
      <c r="H9832" t="s">
        <v>200</v>
      </c>
      <c r="J9832" s="5"/>
      <c r="K9832" s="2">
        <v>1840</v>
      </c>
      <c r="L9832" s="5"/>
      <c r="M9832" s="2">
        <f t="shared" si="153"/>
        <v>-340039.77999999659</v>
      </c>
      <c r="P9832"/>
    </row>
    <row r="9833" spans="1:16" hidden="1">
      <c r="A9833" t="s">
        <v>3697</v>
      </c>
      <c r="B9833" s="1">
        <v>42194</v>
      </c>
      <c r="C9833" t="s">
        <v>195</v>
      </c>
      <c r="D9833">
        <v>1</v>
      </c>
      <c r="E9833" t="s">
        <v>3699</v>
      </c>
      <c r="F9833" t="s">
        <v>13</v>
      </c>
      <c r="G9833" t="s">
        <v>4</v>
      </c>
      <c r="H9833" t="s">
        <v>195</v>
      </c>
      <c r="J9833" s="5"/>
      <c r="K9833" s="2">
        <v>7402.45</v>
      </c>
      <c r="L9833" s="5"/>
      <c r="M9833" s="2">
        <f t="shared" si="153"/>
        <v>-347442.22999999661</v>
      </c>
      <c r="P9833"/>
    </row>
    <row r="9834" spans="1:16" hidden="1">
      <c r="A9834" t="s">
        <v>3710</v>
      </c>
      <c r="B9834" s="1">
        <v>42194</v>
      </c>
      <c r="C9834" t="s">
        <v>18</v>
      </c>
      <c r="D9834">
        <v>1</v>
      </c>
      <c r="E9834" t="s">
        <v>3711</v>
      </c>
      <c r="F9834" t="s">
        <v>13</v>
      </c>
      <c r="G9834" t="s">
        <v>4</v>
      </c>
      <c r="H9834" t="s">
        <v>18</v>
      </c>
      <c r="J9834" s="5"/>
      <c r="K9834" s="2">
        <v>6377.64</v>
      </c>
      <c r="L9834" s="5"/>
      <c r="M9834" s="2">
        <f t="shared" si="153"/>
        <v>-353819.86999999662</v>
      </c>
      <c r="P9834"/>
    </row>
    <row r="9835" spans="1:16" hidden="1">
      <c r="A9835" t="s">
        <v>3719</v>
      </c>
      <c r="B9835" s="1">
        <v>42194</v>
      </c>
      <c r="C9835" t="s">
        <v>3722</v>
      </c>
      <c r="D9835">
        <v>1</v>
      </c>
      <c r="E9835" t="s">
        <v>3723</v>
      </c>
      <c r="F9835" t="s">
        <v>13</v>
      </c>
      <c r="G9835" t="s">
        <v>4</v>
      </c>
      <c r="H9835" t="s">
        <v>2818</v>
      </c>
      <c r="J9835" s="5"/>
      <c r="K9835" s="2">
        <v>610.57000000000005</v>
      </c>
      <c r="L9835" s="5"/>
      <c r="M9835" s="2">
        <f t="shared" si="153"/>
        <v>-354430.43999999663</v>
      </c>
      <c r="P9835"/>
    </row>
    <row r="9836" spans="1:16" hidden="1">
      <c r="A9836" t="s">
        <v>3725</v>
      </c>
      <c r="B9836" s="1">
        <v>42194</v>
      </c>
      <c r="C9836" t="s">
        <v>948</v>
      </c>
      <c r="D9836">
        <v>2</v>
      </c>
      <c r="E9836" t="s">
        <v>3732</v>
      </c>
      <c r="F9836" t="s">
        <v>13</v>
      </c>
      <c r="G9836" t="s">
        <v>52</v>
      </c>
      <c r="H9836" t="s">
        <v>1746</v>
      </c>
      <c r="J9836" s="5"/>
      <c r="K9836" s="2">
        <v>7890.19</v>
      </c>
      <c r="L9836" s="5"/>
      <c r="M9836" s="2">
        <f t="shared" si="153"/>
        <v>-362320.62999999663</v>
      </c>
      <c r="P9836"/>
    </row>
    <row r="9837" spans="1:16" hidden="1">
      <c r="A9837" t="s">
        <v>3736</v>
      </c>
      <c r="B9837" s="1">
        <v>42194</v>
      </c>
      <c r="C9837" t="s">
        <v>948</v>
      </c>
      <c r="D9837">
        <v>2</v>
      </c>
      <c r="E9837" t="s">
        <v>3732</v>
      </c>
      <c r="F9837" t="s">
        <v>13</v>
      </c>
      <c r="G9837" t="s">
        <v>52</v>
      </c>
      <c r="H9837" t="s">
        <v>3739</v>
      </c>
      <c r="I9837" s="2">
        <v>7890.19</v>
      </c>
      <c r="J9837" s="5"/>
      <c r="L9837" s="5"/>
      <c r="M9837" s="2">
        <f t="shared" si="153"/>
        <v>-354430.43999999663</v>
      </c>
      <c r="P9837"/>
    </row>
    <row r="9838" spans="1:16" hidden="1">
      <c r="A9838" t="s">
        <v>3759</v>
      </c>
      <c r="B9838" s="1">
        <v>42194</v>
      </c>
      <c r="C9838" t="s">
        <v>948</v>
      </c>
      <c r="D9838">
        <v>1</v>
      </c>
      <c r="E9838" t="s">
        <v>3761</v>
      </c>
      <c r="F9838" t="s">
        <v>13</v>
      </c>
      <c r="G9838" t="s">
        <v>4</v>
      </c>
      <c r="H9838" t="s">
        <v>3762</v>
      </c>
      <c r="J9838" s="5"/>
      <c r="K9838" s="2">
        <v>2098.59</v>
      </c>
      <c r="L9838" s="5"/>
      <c r="M9838" s="2">
        <f t="shared" si="153"/>
        <v>-356529.02999999665</v>
      </c>
      <c r="P9838"/>
    </row>
    <row r="9839" spans="1:16" hidden="1">
      <c r="A9839" t="s">
        <v>3767</v>
      </c>
      <c r="B9839" s="1">
        <v>42194</v>
      </c>
      <c r="C9839" t="s">
        <v>948</v>
      </c>
      <c r="D9839">
        <v>1</v>
      </c>
      <c r="E9839" t="s">
        <v>3769</v>
      </c>
      <c r="F9839" t="s">
        <v>13</v>
      </c>
      <c r="G9839" t="s">
        <v>4</v>
      </c>
      <c r="H9839" t="s">
        <v>3762</v>
      </c>
      <c r="J9839" s="5"/>
      <c r="K9839" s="2">
        <v>168050.64</v>
      </c>
      <c r="L9839" s="5"/>
      <c r="M9839" s="2">
        <f t="shared" si="153"/>
        <v>-524579.66999999667</v>
      </c>
      <c r="P9839"/>
    </row>
    <row r="9840" spans="1:16" hidden="1">
      <c r="A9840" t="s">
        <v>3777</v>
      </c>
      <c r="B9840" s="1">
        <v>42194</v>
      </c>
      <c r="C9840" t="s">
        <v>11</v>
      </c>
      <c r="D9840">
        <v>1</v>
      </c>
      <c r="E9840" t="s">
        <v>3778</v>
      </c>
      <c r="F9840" t="s">
        <v>13</v>
      </c>
      <c r="G9840" t="s">
        <v>20</v>
      </c>
      <c r="J9840" s="5"/>
      <c r="K9840" s="2">
        <v>4299.99</v>
      </c>
      <c r="L9840" s="5"/>
      <c r="M9840" s="2">
        <f t="shared" si="153"/>
        <v>-528879.65999999666</v>
      </c>
      <c r="P9840"/>
    </row>
    <row r="9841" spans="1:16" hidden="1">
      <c r="A9841" t="s">
        <v>3788</v>
      </c>
      <c r="B9841" s="1">
        <v>42194</v>
      </c>
      <c r="D9841">
        <v>1</v>
      </c>
      <c r="E9841" t="s">
        <v>3793</v>
      </c>
      <c r="F9841" t="s">
        <v>29</v>
      </c>
      <c r="G9841" t="s">
        <v>20</v>
      </c>
      <c r="H9841" t="s">
        <v>522</v>
      </c>
      <c r="I9841" s="2">
        <v>1100</v>
      </c>
      <c r="J9841" s="5"/>
      <c r="L9841" s="5"/>
      <c r="M9841" s="2">
        <f t="shared" si="153"/>
        <v>-527779.65999999666</v>
      </c>
      <c r="P9841"/>
    </row>
    <row r="9842" spans="1:16" hidden="1">
      <c r="A9842" t="s">
        <v>3814</v>
      </c>
      <c r="B9842" s="1">
        <v>42194</v>
      </c>
      <c r="D9842">
        <v>1</v>
      </c>
      <c r="E9842" t="s">
        <v>3793</v>
      </c>
      <c r="F9842" t="s">
        <v>29</v>
      </c>
      <c r="G9842" t="s">
        <v>20</v>
      </c>
      <c r="H9842" t="s">
        <v>3817</v>
      </c>
      <c r="J9842" s="5"/>
      <c r="K9842" s="2">
        <v>1100</v>
      </c>
      <c r="L9842" s="5"/>
      <c r="M9842" s="2">
        <f t="shared" si="153"/>
        <v>-528879.65999999666</v>
      </c>
      <c r="P9842"/>
    </row>
    <row r="9843" spans="1:16" hidden="1">
      <c r="A9843" t="s">
        <v>3827</v>
      </c>
      <c r="B9843" s="1">
        <v>42194</v>
      </c>
      <c r="C9843" t="s">
        <v>6</v>
      </c>
      <c r="D9843">
        <v>1</v>
      </c>
      <c r="E9843" t="s">
        <v>3829</v>
      </c>
      <c r="F9843" t="s">
        <v>29</v>
      </c>
      <c r="G9843" t="s">
        <v>20</v>
      </c>
      <c r="H9843" t="s">
        <v>522</v>
      </c>
      <c r="I9843" s="2">
        <v>1100</v>
      </c>
      <c r="J9843" s="5"/>
      <c r="L9843" s="5"/>
      <c r="M9843" s="2">
        <f t="shared" si="153"/>
        <v>-527779.65999999666</v>
      </c>
      <c r="P9843"/>
    </row>
    <row r="9844" spans="1:16" hidden="1">
      <c r="A9844" t="s">
        <v>3867</v>
      </c>
      <c r="B9844" s="1">
        <v>42194</v>
      </c>
      <c r="C9844" t="s">
        <v>43</v>
      </c>
      <c r="D9844">
        <v>1</v>
      </c>
      <c r="E9844" t="s">
        <v>3869</v>
      </c>
      <c r="F9844" t="s">
        <v>16</v>
      </c>
      <c r="G9844" t="s">
        <v>20</v>
      </c>
      <c r="H9844" t="s">
        <v>3870</v>
      </c>
      <c r="J9844" s="5"/>
      <c r="K9844" s="2">
        <v>4100</v>
      </c>
      <c r="L9844" s="5"/>
      <c r="M9844" s="2">
        <f t="shared" si="153"/>
        <v>-531879.65999999666</v>
      </c>
      <c r="P9844"/>
    </row>
    <row r="9845" spans="1:16" hidden="1">
      <c r="A9845" t="s">
        <v>3895</v>
      </c>
      <c r="B9845" s="1">
        <v>42194</v>
      </c>
      <c r="C9845" t="s">
        <v>11</v>
      </c>
      <c r="D9845">
        <v>1</v>
      </c>
      <c r="E9845" t="s">
        <v>3896</v>
      </c>
      <c r="F9845" t="s">
        <v>13</v>
      </c>
      <c r="G9845" t="s">
        <v>20</v>
      </c>
      <c r="H9845" t="s">
        <v>2743</v>
      </c>
      <c r="J9845" s="5"/>
      <c r="K9845" s="2">
        <v>279.18</v>
      </c>
      <c r="L9845" s="5"/>
      <c r="M9845" s="2">
        <f t="shared" si="153"/>
        <v>-532158.83999999671</v>
      </c>
      <c r="P9845"/>
    </row>
    <row r="9846" spans="1:16" hidden="1">
      <c r="A9846" t="s">
        <v>3899</v>
      </c>
      <c r="B9846" s="1">
        <v>42194</v>
      </c>
      <c r="C9846" t="s">
        <v>11</v>
      </c>
      <c r="D9846">
        <v>1</v>
      </c>
      <c r="E9846" t="s">
        <v>3896</v>
      </c>
      <c r="F9846" t="s">
        <v>13</v>
      </c>
      <c r="G9846" t="s">
        <v>20</v>
      </c>
      <c r="H9846" t="s">
        <v>3902</v>
      </c>
      <c r="I9846" s="2">
        <v>279.18</v>
      </c>
      <c r="J9846" s="5"/>
      <c r="L9846" s="5"/>
      <c r="M9846" s="2">
        <f t="shared" si="153"/>
        <v>-531879.65999999666</v>
      </c>
      <c r="P9846"/>
    </row>
    <row r="9847" spans="1:16" hidden="1">
      <c r="A9847" t="s">
        <v>3906</v>
      </c>
      <c r="B9847" s="1">
        <v>42194</v>
      </c>
      <c r="C9847" t="s">
        <v>11</v>
      </c>
      <c r="D9847">
        <v>1</v>
      </c>
      <c r="E9847" t="s">
        <v>3907</v>
      </c>
      <c r="F9847" t="s">
        <v>13</v>
      </c>
      <c r="G9847" t="s">
        <v>20</v>
      </c>
      <c r="H9847" t="s">
        <v>2743</v>
      </c>
      <c r="J9847" s="5"/>
      <c r="K9847" s="2">
        <v>2024.06</v>
      </c>
      <c r="L9847" s="5"/>
      <c r="M9847" s="2">
        <f t="shared" si="153"/>
        <v>-533903.71999999671</v>
      </c>
      <c r="P9847"/>
    </row>
    <row r="9848" spans="1:16" hidden="1">
      <c r="A9848" t="s">
        <v>3913</v>
      </c>
      <c r="B9848" s="1">
        <v>42194</v>
      </c>
      <c r="C9848" t="s">
        <v>6</v>
      </c>
      <c r="D9848">
        <v>1</v>
      </c>
      <c r="E9848" t="s">
        <v>3914</v>
      </c>
      <c r="F9848" t="s">
        <v>29</v>
      </c>
      <c r="G9848" t="s">
        <v>20</v>
      </c>
      <c r="H9848" t="s">
        <v>3915</v>
      </c>
      <c r="I9848" s="2">
        <v>626.35</v>
      </c>
      <c r="J9848" s="5"/>
      <c r="L9848" s="5"/>
      <c r="M9848" s="2">
        <f t="shared" si="153"/>
        <v>-533277.36999999674</v>
      </c>
      <c r="P9848"/>
    </row>
    <row r="9849" spans="1:16" hidden="1">
      <c r="A9849" t="s">
        <v>3943</v>
      </c>
      <c r="B9849" s="1">
        <v>42194</v>
      </c>
      <c r="C9849" t="s">
        <v>11</v>
      </c>
      <c r="D9849">
        <v>1</v>
      </c>
      <c r="E9849" t="s">
        <v>3944</v>
      </c>
      <c r="F9849" t="s">
        <v>1439</v>
      </c>
      <c r="G9849" t="s">
        <v>20</v>
      </c>
      <c r="H9849" t="s">
        <v>3945</v>
      </c>
      <c r="J9849" s="5"/>
      <c r="K9849" s="2">
        <v>435500</v>
      </c>
      <c r="L9849" s="5"/>
      <c r="M9849" s="2">
        <f t="shared" si="153"/>
        <v>-968777.36999999674</v>
      </c>
      <c r="P9849"/>
    </row>
    <row r="9850" spans="1:16" hidden="1">
      <c r="A9850" t="s">
        <v>3952</v>
      </c>
      <c r="B9850" s="1">
        <v>42194</v>
      </c>
      <c r="C9850" t="s">
        <v>11</v>
      </c>
      <c r="D9850">
        <v>1</v>
      </c>
      <c r="E9850" t="s">
        <v>3953</v>
      </c>
      <c r="F9850" t="s">
        <v>13</v>
      </c>
      <c r="G9850" t="s">
        <v>20</v>
      </c>
      <c r="H9850" t="s">
        <v>3954</v>
      </c>
      <c r="J9850" s="5"/>
      <c r="K9850" s="2">
        <v>1025</v>
      </c>
      <c r="L9850" s="5"/>
      <c r="M9850" s="2">
        <f t="shared" si="153"/>
        <v>-969802.36999999674</v>
      </c>
      <c r="P9850"/>
    </row>
    <row r="9851" spans="1:16" hidden="1">
      <c r="A9851" t="s">
        <v>3961</v>
      </c>
      <c r="B9851" s="1">
        <v>42194</v>
      </c>
      <c r="C9851" t="s">
        <v>6</v>
      </c>
      <c r="D9851">
        <v>1</v>
      </c>
      <c r="E9851" t="s">
        <v>3962</v>
      </c>
      <c r="F9851" t="s">
        <v>29</v>
      </c>
      <c r="G9851" t="s">
        <v>20</v>
      </c>
      <c r="H9851" t="s">
        <v>3963</v>
      </c>
      <c r="I9851" s="2">
        <v>1050</v>
      </c>
      <c r="J9851" s="5"/>
      <c r="L9851" s="5"/>
      <c r="M9851" s="2">
        <f t="shared" si="153"/>
        <v>-968752.36999999674</v>
      </c>
      <c r="P9851"/>
    </row>
    <row r="9852" spans="1:16" hidden="1">
      <c r="A9852" t="s">
        <v>3981</v>
      </c>
      <c r="B9852" s="1">
        <v>42194</v>
      </c>
      <c r="C9852" t="s">
        <v>18</v>
      </c>
      <c r="D9852">
        <v>1</v>
      </c>
      <c r="E9852" t="s">
        <v>3982</v>
      </c>
      <c r="F9852" t="s">
        <v>13</v>
      </c>
      <c r="G9852" t="s">
        <v>20</v>
      </c>
      <c r="H9852" t="s">
        <v>18</v>
      </c>
      <c r="J9852" s="5"/>
      <c r="K9852" s="2">
        <v>9231.34</v>
      </c>
      <c r="L9852" s="5"/>
      <c r="M9852" s="2">
        <f t="shared" si="153"/>
        <v>-977983.7099999967</v>
      </c>
      <c r="P9852"/>
    </row>
    <row r="9853" spans="1:16" hidden="1">
      <c r="A9853" t="s">
        <v>3986</v>
      </c>
      <c r="B9853" s="1">
        <v>42194</v>
      </c>
      <c r="C9853" t="s">
        <v>195</v>
      </c>
      <c r="D9853">
        <v>1</v>
      </c>
      <c r="E9853" t="s">
        <v>3989</v>
      </c>
      <c r="F9853" t="s">
        <v>13</v>
      </c>
      <c r="G9853" t="s">
        <v>20</v>
      </c>
      <c r="H9853" t="s">
        <v>195</v>
      </c>
      <c r="J9853" s="5"/>
      <c r="K9853" s="2">
        <v>27350.01</v>
      </c>
      <c r="L9853" s="5"/>
      <c r="M9853" s="2">
        <f t="shared" si="153"/>
        <v>-1005333.7199999967</v>
      </c>
      <c r="P9853"/>
    </row>
    <row r="9854" spans="1:16" hidden="1">
      <c r="A9854" t="s">
        <v>3993</v>
      </c>
      <c r="B9854" s="1">
        <v>42194</v>
      </c>
      <c r="C9854" t="s">
        <v>200</v>
      </c>
      <c r="D9854">
        <v>1</v>
      </c>
      <c r="E9854" t="s">
        <v>3994</v>
      </c>
      <c r="F9854" t="s">
        <v>16</v>
      </c>
      <c r="G9854" t="s">
        <v>20</v>
      </c>
      <c r="H9854" t="s">
        <v>200</v>
      </c>
      <c r="J9854" s="5"/>
      <c r="K9854" s="2">
        <v>1025</v>
      </c>
      <c r="L9854" s="5"/>
      <c r="M9854" s="2">
        <f t="shared" si="153"/>
        <v>-1006358.7199999967</v>
      </c>
      <c r="P9854"/>
    </row>
    <row r="9855" spans="1:16" hidden="1">
      <c r="A9855" t="s">
        <v>19023</v>
      </c>
      <c r="B9855" s="1">
        <v>42194</v>
      </c>
      <c r="C9855" t="s">
        <v>19043</v>
      </c>
      <c r="D9855">
        <v>2</v>
      </c>
      <c r="E9855" t="s">
        <v>19044</v>
      </c>
      <c r="F9855" t="s">
        <v>7054</v>
      </c>
      <c r="G9855" t="s">
        <v>4</v>
      </c>
      <c r="H9855" t="s">
        <v>726</v>
      </c>
      <c r="I9855" s="2">
        <v>4214.96</v>
      </c>
      <c r="J9855" s="5"/>
      <c r="L9855" s="5"/>
      <c r="M9855" s="2">
        <f t="shared" si="153"/>
        <v>-1002143.7599999967</v>
      </c>
      <c r="P9855"/>
    </row>
    <row r="9856" spans="1:16" hidden="1">
      <c r="A9856" t="s">
        <v>19050</v>
      </c>
      <c r="B9856" s="1">
        <v>42194</v>
      </c>
      <c r="C9856" t="s">
        <v>1802</v>
      </c>
      <c r="D9856">
        <v>2</v>
      </c>
      <c r="E9856" t="s">
        <v>19067</v>
      </c>
      <c r="F9856" t="s">
        <v>13559</v>
      </c>
      <c r="G9856" t="s">
        <v>479</v>
      </c>
      <c r="H9856" t="s">
        <v>2433</v>
      </c>
      <c r="J9856" s="5"/>
      <c r="K9856" s="2">
        <v>500</v>
      </c>
      <c r="L9856" s="5"/>
      <c r="M9856" s="2">
        <f t="shared" si="153"/>
        <v>-1002643.7599999967</v>
      </c>
      <c r="P9856"/>
    </row>
    <row r="9857" spans="1:16" hidden="1">
      <c r="A9857" t="s">
        <v>19050</v>
      </c>
      <c r="B9857" s="1">
        <v>42194</v>
      </c>
      <c r="C9857" t="s">
        <v>1802</v>
      </c>
      <c r="D9857">
        <v>2</v>
      </c>
      <c r="E9857" t="s">
        <v>19067</v>
      </c>
      <c r="F9857" t="s">
        <v>13559</v>
      </c>
      <c r="G9857" t="s">
        <v>479</v>
      </c>
      <c r="H9857" t="s">
        <v>2433</v>
      </c>
      <c r="I9857" s="2">
        <v>1015.58</v>
      </c>
      <c r="J9857" s="5"/>
      <c r="L9857" s="5"/>
      <c r="M9857" s="2">
        <f t="shared" si="153"/>
        <v>-1001628.1799999968</v>
      </c>
      <c r="P9857"/>
    </row>
    <row r="9858" spans="1:16" hidden="1">
      <c r="A9858" t="s">
        <v>19072</v>
      </c>
      <c r="B9858" s="1">
        <v>42194</v>
      </c>
      <c r="C9858" t="s">
        <v>19090</v>
      </c>
      <c r="D9858">
        <v>2</v>
      </c>
      <c r="E9858" t="s">
        <v>19091</v>
      </c>
      <c r="F9858" t="s">
        <v>7054</v>
      </c>
      <c r="G9858" t="s">
        <v>4</v>
      </c>
      <c r="H9858" t="s">
        <v>19092</v>
      </c>
      <c r="I9858" s="2">
        <v>2990</v>
      </c>
      <c r="J9858" s="5"/>
      <c r="L9858" s="5"/>
      <c r="M9858" s="2">
        <f t="shared" si="153"/>
        <v>-998638.17999999679</v>
      </c>
      <c r="P9858"/>
    </row>
    <row r="9859" spans="1:16" hidden="1">
      <c r="A9859" t="s">
        <v>19097</v>
      </c>
      <c r="B9859" s="1">
        <v>42194</v>
      </c>
      <c r="C9859" t="s">
        <v>19114</v>
      </c>
      <c r="D9859">
        <v>2</v>
      </c>
      <c r="E9859" t="s">
        <v>19115</v>
      </c>
      <c r="F9859" t="s">
        <v>7054</v>
      </c>
      <c r="G9859" t="s">
        <v>4</v>
      </c>
      <c r="H9859" t="s">
        <v>8323</v>
      </c>
      <c r="I9859" s="2">
        <v>4100</v>
      </c>
      <c r="J9859" s="5"/>
      <c r="L9859" s="5"/>
      <c r="M9859" s="2">
        <f t="shared" si="153"/>
        <v>-994538.17999999679</v>
      </c>
      <c r="P9859"/>
    </row>
    <row r="9860" spans="1:16" hidden="1">
      <c r="A9860" t="s">
        <v>19120</v>
      </c>
      <c r="B9860" s="1">
        <v>42194</v>
      </c>
      <c r="C9860" t="s">
        <v>4654</v>
      </c>
      <c r="D9860">
        <v>2</v>
      </c>
      <c r="E9860" t="s">
        <v>19136</v>
      </c>
      <c r="F9860" t="s">
        <v>13559</v>
      </c>
      <c r="G9860" t="s">
        <v>313</v>
      </c>
      <c r="H9860" t="s">
        <v>4920</v>
      </c>
      <c r="I9860" s="2">
        <v>4299.99</v>
      </c>
      <c r="J9860" s="5"/>
      <c r="L9860" s="5"/>
      <c r="M9860" s="2">
        <f t="shared" si="153"/>
        <v>-990238.1899999968</v>
      </c>
      <c r="P9860"/>
    </row>
    <row r="9861" spans="1:16" hidden="1">
      <c r="A9861" t="s">
        <v>19144</v>
      </c>
      <c r="B9861" s="1">
        <v>42194</v>
      </c>
      <c r="C9861" t="s">
        <v>19164</v>
      </c>
      <c r="D9861">
        <v>1</v>
      </c>
      <c r="E9861" t="s">
        <v>19165</v>
      </c>
      <c r="F9861" t="s">
        <v>13565</v>
      </c>
      <c r="G9861" t="s">
        <v>4</v>
      </c>
      <c r="H9861" t="s">
        <v>19166</v>
      </c>
      <c r="I9861" s="2">
        <v>10961</v>
      </c>
      <c r="J9861" s="5"/>
      <c r="L9861" s="5"/>
      <c r="M9861" s="2">
        <f t="shared" si="153"/>
        <v>-979277.1899999968</v>
      </c>
      <c r="P9861"/>
    </row>
    <row r="9862" spans="1:16" hidden="1">
      <c r="A9862" t="s">
        <v>19174</v>
      </c>
      <c r="B9862" s="1">
        <v>42194</v>
      </c>
      <c r="C9862" t="s">
        <v>13832</v>
      </c>
      <c r="D9862">
        <v>1</v>
      </c>
      <c r="E9862" t="s">
        <v>19189</v>
      </c>
      <c r="F9862" t="s">
        <v>13565</v>
      </c>
      <c r="G9862" t="s">
        <v>4</v>
      </c>
      <c r="H9862" t="s">
        <v>13834</v>
      </c>
      <c r="I9862" s="2">
        <v>402300</v>
      </c>
      <c r="J9862" s="5"/>
      <c r="L9862" s="5"/>
      <c r="M9862" s="2">
        <f t="shared" si="153"/>
        <v>-576977.1899999968</v>
      </c>
      <c r="P9862"/>
    </row>
    <row r="9863" spans="1:16" hidden="1">
      <c r="A9863" t="s">
        <v>19197</v>
      </c>
      <c r="B9863" s="1">
        <v>42194</v>
      </c>
      <c r="C9863" t="s">
        <v>19217</v>
      </c>
      <c r="D9863">
        <v>2</v>
      </c>
      <c r="E9863" t="s">
        <v>19218</v>
      </c>
      <c r="F9863" t="s">
        <v>7054</v>
      </c>
      <c r="G9863" t="s">
        <v>4</v>
      </c>
      <c r="H9863" t="s">
        <v>691</v>
      </c>
      <c r="I9863" s="2">
        <v>200</v>
      </c>
      <c r="J9863" s="5"/>
      <c r="L9863" s="5"/>
      <c r="M9863" s="2">
        <f t="shared" si="153"/>
        <v>-576777.1899999968</v>
      </c>
      <c r="P9863"/>
    </row>
    <row r="9864" spans="1:16" hidden="1">
      <c r="A9864" t="s">
        <v>19223</v>
      </c>
      <c r="B9864" s="1">
        <v>42194</v>
      </c>
      <c r="C9864" t="s">
        <v>3261</v>
      </c>
      <c r="D9864">
        <v>2</v>
      </c>
      <c r="E9864" t="s">
        <v>19234</v>
      </c>
      <c r="F9864" t="s">
        <v>13559</v>
      </c>
      <c r="G9864" t="s">
        <v>479</v>
      </c>
      <c r="H9864" t="s">
        <v>751</v>
      </c>
      <c r="I9864" s="2">
        <v>1108.18</v>
      </c>
      <c r="J9864" s="5"/>
      <c r="L9864" s="5"/>
      <c r="M9864" s="2">
        <f t="shared" si="153"/>
        <v>-575669.00999999675</v>
      </c>
      <c r="P9864"/>
    </row>
    <row r="9865" spans="1:16" hidden="1">
      <c r="A9865" t="s">
        <v>19243</v>
      </c>
      <c r="B9865" s="1">
        <v>42194</v>
      </c>
      <c r="C9865" t="s">
        <v>19259</v>
      </c>
      <c r="D9865">
        <v>2</v>
      </c>
      <c r="E9865" t="s">
        <v>19260</v>
      </c>
      <c r="F9865" t="s">
        <v>7054</v>
      </c>
      <c r="G9865" t="s">
        <v>4</v>
      </c>
      <c r="H9865" t="s">
        <v>19261</v>
      </c>
      <c r="I9865" s="2">
        <v>1840</v>
      </c>
      <c r="J9865" s="5"/>
      <c r="L9865" s="5"/>
      <c r="M9865" s="2">
        <f t="shared" ref="M9865:M9928" si="154">+M9864+I9865-K9865</f>
        <v>-573829.00999999675</v>
      </c>
      <c r="P9865"/>
    </row>
    <row r="9866" spans="1:16" hidden="1">
      <c r="A9866" t="s">
        <v>19270</v>
      </c>
      <c r="B9866" s="1">
        <v>42194</v>
      </c>
      <c r="C9866" t="s">
        <v>1802</v>
      </c>
      <c r="D9866">
        <v>2</v>
      </c>
      <c r="E9866" t="s">
        <v>19284</v>
      </c>
      <c r="F9866" t="s">
        <v>13559</v>
      </c>
      <c r="G9866" t="s">
        <v>479</v>
      </c>
      <c r="H9866" t="s">
        <v>282</v>
      </c>
      <c r="I9866" s="2">
        <v>122.02</v>
      </c>
      <c r="J9866" s="5"/>
      <c r="L9866" s="5"/>
      <c r="M9866" s="2">
        <f t="shared" si="154"/>
        <v>-573706.98999999673</v>
      </c>
      <c r="P9866"/>
    </row>
    <row r="9867" spans="1:16" hidden="1">
      <c r="A9867" t="s">
        <v>19293</v>
      </c>
      <c r="B9867" s="1">
        <v>42194</v>
      </c>
      <c r="C9867" t="s">
        <v>19306</v>
      </c>
      <c r="D9867">
        <v>2</v>
      </c>
      <c r="E9867" t="s">
        <v>19307</v>
      </c>
      <c r="F9867" t="s">
        <v>7054</v>
      </c>
      <c r="G9867" t="s">
        <v>4</v>
      </c>
      <c r="H9867" t="s">
        <v>3446</v>
      </c>
      <c r="I9867" s="2">
        <v>3030</v>
      </c>
      <c r="J9867" s="5"/>
      <c r="L9867" s="5"/>
      <c r="M9867" s="2">
        <f t="shared" si="154"/>
        <v>-570676.98999999673</v>
      </c>
      <c r="P9867"/>
    </row>
    <row r="9868" spans="1:16" hidden="1">
      <c r="A9868" t="s">
        <v>19315</v>
      </c>
      <c r="B9868" s="1">
        <v>42194</v>
      </c>
      <c r="C9868" t="s">
        <v>6066</v>
      </c>
      <c r="D9868">
        <v>2</v>
      </c>
      <c r="E9868" t="s">
        <v>19325</v>
      </c>
      <c r="F9868" t="s">
        <v>7054</v>
      </c>
      <c r="G9868" t="s">
        <v>4</v>
      </c>
      <c r="H9868" t="s">
        <v>519</v>
      </c>
      <c r="I9868" s="2">
        <v>23675.33</v>
      </c>
      <c r="J9868" s="5"/>
      <c r="L9868" s="5"/>
      <c r="M9868" s="2">
        <f t="shared" si="154"/>
        <v>-547001.65999999677</v>
      </c>
      <c r="P9868"/>
    </row>
    <row r="9869" spans="1:16" hidden="1">
      <c r="A9869" t="s">
        <v>19337</v>
      </c>
      <c r="B9869" s="1">
        <v>42194</v>
      </c>
      <c r="C9869" t="s">
        <v>19351</v>
      </c>
      <c r="D9869">
        <v>2</v>
      </c>
      <c r="E9869" t="s">
        <v>19352</v>
      </c>
      <c r="F9869" t="s">
        <v>7054</v>
      </c>
      <c r="G9869" t="s">
        <v>4</v>
      </c>
      <c r="H9869" t="s">
        <v>16579</v>
      </c>
      <c r="I9869" s="2">
        <v>1025</v>
      </c>
      <c r="J9869" s="5"/>
      <c r="L9869" s="5"/>
      <c r="M9869" s="2">
        <f t="shared" si="154"/>
        <v>-545976.65999999677</v>
      </c>
      <c r="P9869"/>
    </row>
    <row r="9870" spans="1:16" hidden="1">
      <c r="A9870" t="s">
        <v>19364</v>
      </c>
      <c r="B9870" s="1">
        <v>42194</v>
      </c>
      <c r="C9870" t="s">
        <v>19374</v>
      </c>
      <c r="D9870">
        <v>2</v>
      </c>
      <c r="E9870" t="s">
        <v>19375</v>
      </c>
      <c r="F9870" t="s">
        <v>7054</v>
      </c>
      <c r="G9870" t="s">
        <v>4</v>
      </c>
      <c r="H9870" t="s">
        <v>5613</v>
      </c>
      <c r="I9870" s="2">
        <v>1025</v>
      </c>
      <c r="J9870" s="5"/>
      <c r="L9870" s="5"/>
      <c r="M9870" s="2">
        <f t="shared" si="154"/>
        <v>-544951.65999999677</v>
      </c>
      <c r="P9870"/>
    </row>
    <row r="9871" spans="1:16" hidden="1">
      <c r="A9871" t="s">
        <v>19385</v>
      </c>
      <c r="B9871" s="1">
        <v>42194</v>
      </c>
      <c r="C9871" t="s">
        <v>19393</v>
      </c>
      <c r="D9871">
        <v>2</v>
      </c>
      <c r="E9871" t="s">
        <v>19394</v>
      </c>
      <c r="F9871" t="s">
        <v>7054</v>
      </c>
      <c r="G9871" t="s">
        <v>4</v>
      </c>
      <c r="H9871" t="s">
        <v>19395</v>
      </c>
      <c r="I9871" s="2">
        <v>3940</v>
      </c>
      <c r="J9871" s="5"/>
      <c r="L9871" s="5"/>
      <c r="M9871" s="2">
        <f t="shared" si="154"/>
        <v>-541011.65999999677</v>
      </c>
      <c r="P9871"/>
    </row>
    <row r="9872" spans="1:16" hidden="1">
      <c r="A9872" t="s">
        <v>19403</v>
      </c>
      <c r="B9872" s="1">
        <v>42194</v>
      </c>
      <c r="C9872" t="s">
        <v>1802</v>
      </c>
      <c r="D9872">
        <v>2</v>
      </c>
      <c r="E9872" t="s">
        <v>19410</v>
      </c>
      <c r="F9872" t="s">
        <v>13559</v>
      </c>
      <c r="G9872" t="s">
        <v>479</v>
      </c>
      <c r="H9872" t="s">
        <v>65</v>
      </c>
      <c r="I9872" s="2">
        <v>419.11</v>
      </c>
      <c r="J9872" s="5"/>
      <c r="L9872" s="5"/>
      <c r="M9872" s="2">
        <f t="shared" si="154"/>
        <v>-540592.54999999679</v>
      </c>
      <c r="P9872"/>
    </row>
    <row r="9873" spans="1:16" hidden="1">
      <c r="A9873" t="s">
        <v>19419</v>
      </c>
      <c r="B9873" s="1">
        <v>42194</v>
      </c>
      <c r="C9873" t="s">
        <v>18</v>
      </c>
      <c r="D9873">
        <v>2</v>
      </c>
      <c r="E9873" t="s">
        <v>19430</v>
      </c>
      <c r="F9873" t="s">
        <v>13559</v>
      </c>
      <c r="G9873" t="s">
        <v>479</v>
      </c>
      <c r="H9873" t="s">
        <v>65</v>
      </c>
      <c r="I9873" s="2">
        <v>266.36</v>
      </c>
      <c r="J9873" s="5"/>
      <c r="L9873" s="5"/>
      <c r="M9873" s="2">
        <f t="shared" si="154"/>
        <v>-540326.1899999968</v>
      </c>
      <c r="P9873"/>
    </row>
    <row r="9874" spans="1:16" hidden="1">
      <c r="A9874" t="s">
        <v>19440</v>
      </c>
      <c r="B9874" s="1">
        <v>42194</v>
      </c>
      <c r="C9874" t="s">
        <v>19453</v>
      </c>
      <c r="D9874">
        <v>2</v>
      </c>
      <c r="E9874" t="s">
        <v>19454</v>
      </c>
      <c r="F9874" t="s">
        <v>7054</v>
      </c>
      <c r="G9874" t="s">
        <v>4</v>
      </c>
      <c r="H9874" t="s">
        <v>2818</v>
      </c>
      <c r="J9874" s="5"/>
      <c r="K9874" s="2">
        <v>2000</v>
      </c>
      <c r="L9874" s="5"/>
      <c r="M9874" s="2">
        <f t="shared" si="154"/>
        <v>-542326.1899999968</v>
      </c>
      <c r="P9874"/>
    </row>
    <row r="9875" spans="1:16" hidden="1">
      <c r="A9875" t="s">
        <v>19440</v>
      </c>
      <c r="B9875" s="1">
        <v>42194</v>
      </c>
      <c r="C9875" t="s">
        <v>19453</v>
      </c>
      <c r="D9875">
        <v>2</v>
      </c>
      <c r="E9875" t="s">
        <v>19454</v>
      </c>
      <c r="F9875" t="s">
        <v>7054</v>
      </c>
      <c r="G9875" t="s">
        <v>4</v>
      </c>
      <c r="H9875" t="s">
        <v>2818</v>
      </c>
      <c r="I9875" s="2">
        <v>2610.5700000000002</v>
      </c>
      <c r="J9875" s="5"/>
      <c r="L9875" s="5"/>
      <c r="M9875" s="2">
        <f t="shared" si="154"/>
        <v>-539715.61999999685</v>
      </c>
      <c r="P9875"/>
    </row>
    <row r="9876" spans="1:16" hidden="1">
      <c r="A9876" t="s">
        <v>19465</v>
      </c>
      <c r="B9876" s="1">
        <v>42194</v>
      </c>
      <c r="C9876" t="s">
        <v>18</v>
      </c>
      <c r="D9876">
        <v>2</v>
      </c>
      <c r="E9876" t="s">
        <v>19478</v>
      </c>
      <c r="F9876" t="s">
        <v>13559</v>
      </c>
      <c r="G9876" t="s">
        <v>313</v>
      </c>
      <c r="H9876" t="s">
        <v>3490</v>
      </c>
      <c r="I9876" s="2">
        <v>5200</v>
      </c>
      <c r="J9876" s="5"/>
      <c r="L9876" s="5"/>
      <c r="M9876" s="2">
        <f t="shared" si="154"/>
        <v>-534515.61999999685</v>
      </c>
      <c r="P9876"/>
    </row>
    <row r="9877" spans="1:16" hidden="1">
      <c r="A9877" t="s">
        <v>19491</v>
      </c>
      <c r="B9877" s="1">
        <v>42194</v>
      </c>
      <c r="C9877" t="s">
        <v>19503</v>
      </c>
      <c r="D9877">
        <v>2</v>
      </c>
      <c r="E9877" t="s">
        <v>19504</v>
      </c>
      <c r="F9877" t="s">
        <v>13559</v>
      </c>
      <c r="G9877" t="s">
        <v>313</v>
      </c>
      <c r="H9877" t="s">
        <v>3017</v>
      </c>
      <c r="J9877" s="5"/>
      <c r="K9877" s="2">
        <v>244.04</v>
      </c>
      <c r="L9877" s="5"/>
      <c r="M9877" s="2">
        <f t="shared" si="154"/>
        <v>-534759.65999999689</v>
      </c>
      <c r="P9877"/>
    </row>
    <row r="9878" spans="1:16" hidden="1">
      <c r="A9878" t="s">
        <v>19491</v>
      </c>
      <c r="B9878" s="1">
        <v>42194</v>
      </c>
      <c r="C9878" t="s">
        <v>19503</v>
      </c>
      <c r="D9878">
        <v>2</v>
      </c>
      <c r="E9878" t="s">
        <v>19504</v>
      </c>
      <c r="F9878" t="s">
        <v>13559</v>
      </c>
      <c r="G9878" t="s">
        <v>313</v>
      </c>
      <c r="H9878" t="s">
        <v>3017</v>
      </c>
      <c r="I9878" s="2">
        <v>244.04</v>
      </c>
      <c r="J9878" s="5"/>
      <c r="L9878" s="5"/>
      <c r="M9878" s="2">
        <f t="shared" si="154"/>
        <v>-534515.61999999685</v>
      </c>
      <c r="P9878"/>
    </row>
    <row r="9879" spans="1:16" hidden="1">
      <c r="A9879" t="s">
        <v>19517</v>
      </c>
      <c r="B9879" s="1">
        <v>42194</v>
      </c>
      <c r="C9879" t="s">
        <v>19527</v>
      </c>
      <c r="D9879">
        <v>2</v>
      </c>
      <c r="E9879" t="s">
        <v>19528</v>
      </c>
      <c r="F9879" t="s">
        <v>7054</v>
      </c>
      <c r="G9879" t="s">
        <v>20</v>
      </c>
      <c r="H9879" t="s">
        <v>19529</v>
      </c>
      <c r="I9879" s="2">
        <v>2990</v>
      </c>
      <c r="J9879" s="5"/>
      <c r="L9879" s="5"/>
      <c r="M9879" s="2">
        <f t="shared" si="154"/>
        <v>-531525.61999999685</v>
      </c>
      <c r="P9879"/>
    </row>
    <row r="9880" spans="1:16" hidden="1">
      <c r="A9880" t="s">
        <v>19541</v>
      </c>
      <c r="B9880" s="1">
        <v>42194</v>
      </c>
      <c r="C9880" t="s">
        <v>19552</v>
      </c>
      <c r="D9880">
        <v>2</v>
      </c>
      <c r="E9880" t="s">
        <v>19553</v>
      </c>
      <c r="F9880" t="s">
        <v>7054</v>
      </c>
      <c r="G9880" t="s">
        <v>20</v>
      </c>
      <c r="H9880" t="s">
        <v>1931</v>
      </c>
      <c r="I9880" s="2">
        <v>4100</v>
      </c>
      <c r="J9880" s="5"/>
      <c r="L9880" s="5"/>
      <c r="M9880" s="2">
        <f t="shared" si="154"/>
        <v>-527425.61999999685</v>
      </c>
      <c r="P9880"/>
    </row>
    <row r="9881" spans="1:16" hidden="1">
      <c r="A9881" t="s">
        <v>19566</v>
      </c>
      <c r="B9881" s="1">
        <v>42194</v>
      </c>
      <c r="C9881" t="s">
        <v>15279</v>
      </c>
      <c r="D9881">
        <v>1</v>
      </c>
      <c r="E9881" t="s">
        <v>19578</v>
      </c>
      <c r="F9881" t="s">
        <v>13565</v>
      </c>
      <c r="G9881" t="s">
        <v>20</v>
      </c>
      <c r="H9881" t="s">
        <v>19579</v>
      </c>
      <c r="I9881" s="2">
        <v>15000</v>
      </c>
      <c r="J9881" s="5"/>
      <c r="L9881" s="5"/>
      <c r="M9881" s="2">
        <f t="shared" si="154"/>
        <v>-512425.61999999685</v>
      </c>
      <c r="P9881"/>
    </row>
    <row r="9882" spans="1:16" hidden="1">
      <c r="A9882" t="s">
        <v>19591</v>
      </c>
      <c r="B9882" s="1">
        <v>42194</v>
      </c>
      <c r="C9882" t="s">
        <v>19602</v>
      </c>
      <c r="D9882">
        <v>2</v>
      </c>
      <c r="E9882" t="s">
        <v>19603</v>
      </c>
      <c r="F9882" t="s">
        <v>7054</v>
      </c>
      <c r="G9882" t="s">
        <v>20</v>
      </c>
      <c r="H9882" t="s">
        <v>19604</v>
      </c>
      <c r="I9882" s="2">
        <v>4100.01</v>
      </c>
      <c r="J9882" s="5"/>
      <c r="L9882" s="5"/>
      <c r="M9882" s="2">
        <f t="shared" si="154"/>
        <v>-508325.60999999684</v>
      </c>
      <c r="P9882"/>
    </row>
    <row r="9883" spans="1:16" hidden="1">
      <c r="A9883" t="s">
        <v>19617</v>
      </c>
      <c r="B9883" s="1">
        <v>42194</v>
      </c>
      <c r="C9883" t="s">
        <v>674</v>
      </c>
      <c r="D9883">
        <v>2</v>
      </c>
      <c r="E9883" t="s">
        <v>19630</v>
      </c>
      <c r="F9883" t="s">
        <v>13559</v>
      </c>
      <c r="G9883" t="s">
        <v>479</v>
      </c>
      <c r="H9883" t="s">
        <v>159</v>
      </c>
      <c r="J9883" s="5"/>
      <c r="K9883" s="2">
        <v>976.48</v>
      </c>
      <c r="L9883" s="5"/>
      <c r="M9883" s="2">
        <f t="shared" si="154"/>
        <v>-509302.08999999682</v>
      </c>
      <c r="P9883"/>
    </row>
    <row r="9884" spans="1:16" hidden="1">
      <c r="A9884" t="s">
        <v>19617</v>
      </c>
      <c r="B9884" s="1">
        <v>42194</v>
      </c>
      <c r="C9884" t="s">
        <v>674</v>
      </c>
      <c r="D9884">
        <v>2</v>
      </c>
      <c r="E9884" t="s">
        <v>19630</v>
      </c>
      <c r="F9884" t="s">
        <v>13559</v>
      </c>
      <c r="G9884" t="s">
        <v>479</v>
      </c>
      <c r="H9884" t="s">
        <v>159</v>
      </c>
      <c r="I9884" s="2">
        <v>976.48</v>
      </c>
      <c r="J9884" s="5"/>
      <c r="L9884" s="5"/>
      <c r="M9884" s="2">
        <f t="shared" si="154"/>
        <v>-508325.60999999684</v>
      </c>
      <c r="P9884"/>
    </row>
    <row r="9885" spans="1:16" hidden="1">
      <c r="A9885" t="s">
        <v>19640</v>
      </c>
      <c r="B9885" s="1">
        <v>42194</v>
      </c>
      <c r="C9885" t="s">
        <v>19650</v>
      </c>
      <c r="D9885">
        <v>2</v>
      </c>
      <c r="E9885" t="s">
        <v>19651</v>
      </c>
      <c r="F9885" t="s">
        <v>7054</v>
      </c>
      <c r="G9885" t="s">
        <v>20</v>
      </c>
      <c r="H9885" t="s">
        <v>19652</v>
      </c>
      <c r="I9885" s="2">
        <v>1025</v>
      </c>
      <c r="J9885" s="5"/>
      <c r="L9885" s="5"/>
      <c r="M9885" s="2">
        <f t="shared" si="154"/>
        <v>-507300.60999999684</v>
      </c>
      <c r="P9885"/>
    </row>
    <row r="9886" spans="1:16" hidden="1">
      <c r="A9886" t="s">
        <v>19662</v>
      </c>
      <c r="B9886" s="1">
        <v>42194</v>
      </c>
      <c r="C9886" t="s">
        <v>1419</v>
      </c>
      <c r="D9886">
        <v>2</v>
      </c>
      <c r="E9886" t="s">
        <v>19672</v>
      </c>
      <c r="F9886" t="s">
        <v>13559</v>
      </c>
      <c r="G9886" t="s">
        <v>479</v>
      </c>
      <c r="H9886" t="s">
        <v>2743</v>
      </c>
      <c r="I9886" s="2">
        <v>2024.06</v>
      </c>
      <c r="J9886" s="5"/>
      <c r="L9886" s="5"/>
      <c r="M9886" s="2">
        <f t="shared" si="154"/>
        <v>-505276.54999999685</v>
      </c>
      <c r="P9886"/>
    </row>
    <row r="9887" spans="1:16" hidden="1">
      <c r="A9887" t="s">
        <v>19687</v>
      </c>
      <c r="B9887" s="1">
        <v>42194</v>
      </c>
      <c r="C9887" t="s">
        <v>16770</v>
      </c>
      <c r="D9887">
        <v>1</v>
      </c>
      <c r="E9887" t="s">
        <v>19697</v>
      </c>
      <c r="F9887" t="s">
        <v>13565</v>
      </c>
      <c r="G9887" t="s">
        <v>20</v>
      </c>
      <c r="H9887" t="s">
        <v>10039</v>
      </c>
      <c r="I9887" s="2">
        <v>2500</v>
      </c>
      <c r="J9887" s="5"/>
      <c r="L9887" s="5"/>
      <c r="M9887" s="2">
        <f t="shared" si="154"/>
        <v>-502776.54999999685</v>
      </c>
      <c r="P9887"/>
    </row>
    <row r="9888" spans="1:16" hidden="1">
      <c r="A9888" t="s">
        <v>19709</v>
      </c>
      <c r="B9888" s="1">
        <v>42194</v>
      </c>
      <c r="C9888" t="s">
        <v>19717</v>
      </c>
      <c r="D9888">
        <v>2</v>
      </c>
      <c r="E9888" t="s">
        <v>19718</v>
      </c>
      <c r="F9888" t="s">
        <v>7054</v>
      </c>
      <c r="G9888" t="s">
        <v>20</v>
      </c>
      <c r="H9888" t="s">
        <v>1869</v>
      </c>
      <c r="I9888" s="2">
        <v>1025</v>
      </c>
      <c r="J9888" s="5"/>
      <c r="L9888" s="5"/>
      <c r="M9888" s="2">
        <f t="shared" si="154"/>
        <v>-501751.54999999685</v>
      </c>
      <c r="P9888"/>
    </row>
    <row r="9889" spans="1:16" hidden="1">
      <c r="A9889" t="s">
        <v>19730</v>
      </c>
      <c r="B9889" s="1">
        <v>42194</v>
      </c>
      <c r="C9889" t="s">
        <v>19741</v>
      </c>
      <c r="D9889">
        <v>1</v>
      </c>
      <c r="E9889" t="s">
        <v>19742</v>
      </c>
      <c r="F9889" t="s">
        <v>13565</v>
      </c>
      <c r="G9889" t="s">
        <v>20</v>
      </c>
      <c r="H9889" t="s">
        <v>19743</v>
      </c>
      <c r="I9889" s="2">
        <v>435500</v>
      </c>
      <c r="J9889" s="5"/>
      <c r="L9889" s="5"/>
      <c r="M9889" s="2">
        <f t="shared" si="154"/>
        <v>-66251.549999996845</v>
      </c>
      <c r="P9889"/>
    </row>
    <row r="9890" spans="1:16" hidden="1">
      <c r="A9890" t="s">
        <v>19758</v>
      </c>
      <c r="B9890" s="1">
        <v>42194</v>
      </c>
      <c r="C9890" t="s">
        <v>19767</v>
      </c>
      <c r="D9890">
        <v>2</v>
      </c>
      <c r="E9890" t="s">
        <v>19768</v>
      </c>
      <c r="F9890" t="s">
        <v>7054</v>
      </c>
      <c r="G9890" t="s">
        <v>20</v>
      </c>
      <c r="H9890" t="s">
        <v>3954</v>
      </c>
      <c r="I9890" s="2">
        <v>1025</v>
      </c>
      <c r="J9890" s="5"/>
      <c r="L9890" s="5"/>
      <c r="M9890" s="2">
        <f t="shared" si="154"/>
        <v>-65226.549999996845</v>
      </c>
      <c r="P9890"/>
    </row>
    <row r="9891" spans="1:16" hidden="1">
      <c r="A9891" t="s">
        <v>19783</v>
      </c>
      <c r="B9891" s="1">
        <v>42194</v>
      </c>
      <c r="C9891" t="s">
        <v>19794</v>
      </c>
      <c r="D9891">
        <v>2</v>
      </c>
      <c r="E9891" t="s">
        <v>19795</v>
      </c>
      <c r="F9891" t="s">
        <v>7054</v>
      </c>
      <c r="G9891" t="s">
        <v>20</v>
      </c>
      <c r="H9891" t="s">
        <v>10734</v>
      </c>
      <c r="I9891" s="2">
        <v>2989.99</v>
      </c>
      <c r="J9891" s="5"/>
      <c r="L9891" s="5"/>
      <c r="M9891" s="2">
        <f t="shared" si="154"/>
        <v>-62236.559999996847</v>
      </c>
      <c r="P9891"/>
    </row>
    <row r="9892" spans="1:16" hidden="1">
      <c r="A9892" t="s">
        <v>4046</v>
      </c>
      <c r="B9892" s="36">
        <v>42195</v>
      </c>
      <c r="C9892" s="35" t="s">
        <v>6</v>
      </c>
      <c r="D9892" s="35">
        <v>1</v>
      </c>
      <c r="E9892" s="35" t="s">
        <v>4051</v>
      </c>
      <c r="F9892" s="35" t="s">
        <v>8</v>
      </c>
      <c r="G9892" s="35" t="s">
        <v>4</v>
      </c>
      <c r="H9892" s="35" t="s">
        <v>2256</v>
      </c>
      <c r="I9892" s="11">
        <v>400</v>
      </c>
      <c r="J9892" s="12"/>
      <c r="K9892" s="11"/>
      <c r="L9892" s="12"/>
      <c r="M9892" s="11">
        <f t="shared" si="154"/>
        <v>-61836.559999996847</v>
      </c>
      <c r="P9892"/>
    </row>
    <row r="9893" spans="1:16" hidden="1">
      <c r="A9893" t="s">
        <v>4062</v>
      </c>
      <c r="B9893" s="1">
        <v>42195</v>
      </c>
      <c r="C9893" t="s">
        <v>11</v>
      </c>
      <c r="D9893">
        <v>1</v>
      </c>
      <c r="E9893" t="s">
        <v>4064</v>
      </c>
      <c r="F9893" t="s">
        <v>13</v>
      </c>
      <c r="G9893" t="s">
        <v>4</v>
      </c>
      <c r="H9893" t="s">
        <v>2858</v>
      </c>
      <c r="J9893" s="5"/>
      <c r="K9893" s="2">
        <v>10261.76</v>
      </c>
      <c r="L9893" s="5"/>
      <c r="M9893" s="2">
        <f t="shared" si="154"/>
        <v>-72098.319999996849</v>
      </c>
      <c r="P9893"/>
    </row>
    <row r="9894" spans="1:16" hidden="1">
      <c r="A9894" t="s">
        <v>4102</v>
      </c>
      <c r="B9894" s="1">
        <v>42195</v>
      </c>
      <c r="C9894" t="s">
        <v>6</v>
      </c>
      <c r="D9894">
        <v>1</v>
      </c>
      <c r="E9894" t="s">
        <v>4106</v>
      </c>
      <c r="F9894" t="s">
        <v>29</v>
      </c>
      <c r="G9894" t="s">
        <v>4</v>
      </c>
      <c r="H9894" t="s">
        <v>1877</v>
      </c>
      <c r="I9894" s="2">
        <v>1530.13</v>
      </c>
      <c r="J9894" s="5"/>
      <c r="L9894" s="5"/>
      <c r="M9894" s="2">
        <f t="shared" si="154"/>
        <v>-70568.189999996845</v>
      </c>
      <c r="P9894"/>
    </row>
    <row r="9895" spans="1:16" hidden="1">
      <c r="A9895" t="s">
        <v>4165</v>
      </c>
      <c r="B9895" s="1">
        <v>42195</v>
      </c>
      <c r="C9895" t="s">
        <v>948</v>
      </c>
      <c r="D9895">
        <v>2</v>
      </c>
      <c r="E9895" t="s">
        <v>4167</v>
      </c>
      <c r="F9895" t="s">
        <v>51</v>
      </c>
      <c r="G9895" t="s">
        <v>4</v>
      </c>
      <c r="H9895" t="s">
        <v>1674</v>
      </c>
      <c r="I9895" s="2">
        <v>13866.07</v>
      </c>
      <c r="J9895" s="5"/>
      <c r="L9895" s="5"/>
      <c r="M9895" s="2">
        <f t="shared" si="154"/>
        <v>-56702.119999996845</v>
      </c>
      <c r="P9895"/>
    </row>
    <row r="9896" spans="1:16" hidden="1">
      <c r="A9896" t="s">
        <v>4177</v>
      </c>
      <c r="B9896" s="1">
        <v>42195</v>
      </c>
      <c r="C9896" t="s">
        <v>948</v>
      </c>
      <c r="D9896">
        <v>1</v>
      </c>
      <c r="E9896" t="s">
        <v>4178</v>
      </c>
      <c r="F9896" t="s">
        <v>13</v>
      </c>
      <c r="G9896" t="s">
        <v>4</v>
      </c>
      <c r="H9896" t="s">
        <v>1746</v>
      </c>
      <c r="J9896" s="5"/>
      <c r="K9896" s="2">
        <v>13866.07</v>
      </c>
      <c r="L9896" s="5"/>
      <c r="M9896" s="2">
        <f t="shared" si="154"/>
        <v>-70568.189999996845</v>
      </c>
      <c r="P9896"/>
    </row>
    <row r="9897" spans="1:16" hidden="1">
      <c r="A9897" t="s">
        <v>4229</v>
      </c>
      <c r="B9897" s="1">
        <v>42195</v>
      </c>
      <c r="C9897" t="s">
        <v>18</v>
      </c>
      <c r="D9897">
        <v>1</v>
      </c>
      <c r="E9897" t="s">
        <v>4230</v>
      </c>
      <c r="F9897" t="s">
        <v>13</v>
      </c>
      <c r="G9897" t="s">
        <v>4</v>
      </c>
      <c r="H9897" t="s">
        <v>4231</v>
      </c>
      <c r="J9897" s="5"/>
      <c r="K9897" s="2">
        <v>10000</v>
      </c>
      <c r="L9897" s="5"/>
      <c r="M9897" s="2">
        <f t="shared" si="154"/>
        <v>-80568.189999996845</v>
      </c>
      <c r="P9897"/>
    </row>
    <row r="9898" spans="1:16" hidden="1">
      <c r="A9898" t="s">
        <v>4232</v>
      </c>
      <c r="B9898" s="1">
        <v>42195</v>
      </c>
      <c r="C9898" t="s">
        <v>6</v>
      </c>
      <c r="D9898">
        <v>1</v>
      </c>
      <c r="E9898" t="s">
        <v>4235</v>
      </c>
      <c r="F9898" t="s">
        <v>29</v>
      </c>
      <c r="G9898" t="s">
        <v>4</v>
      </c>
      <c r="H9898" t="s">
        <v>4236</v>
      </c>
      <c r="I9898" s="2">
        <v>472.66</v>
      </c>
      <c r="J9898" s="5"/>
      <c r="L9898" s="5"/>
      <c r="M9898" s="2">
        <f t="shared" si="154"/>
        <v>-80095.529999996841</v>
      </c>
      <c r="P9898"/>
    </row>
    <row r="9899" spans="1:16" hidden="1">
      <c r="A9899" t="s">
        <v>4237</v>
      </c>
      <c r="B9899" s="1">
        <v>42195</v>
      </c>
      <c r="C9899" t="s">
        <v>43</v>
      </c>
      <c r="D9899">
        <v>1</v>
      </c>
      <c r="E9899" t="s">
        <v>4239</v>
      </c>
      <c r="F9899" t="s">
        <v>228</v>
      </c>
      <c r="G9899" t="s">
        <v>4</v>
      </c>
      <c r="H9899" t="s">
        <v>4240</v>
      </c>
      <c r="J9899" s="5"/>
      <c r="K9899" s="2">
        <v>4943</v>
      </c>
      <c r="L9899" s="5"/>
      <c r="M9899" s="2">
        <f t="shared" si="154"/>
        <v>-85038.529999996841</v>
      </c>
      <c r="P9899"/>
    </row>
    <row r="9900" spans="1:16" hidden="1">
      <c r="A9900" t="s">
        <v>4246</v>
      </c>
      <c r="B9900" s="1">
        <v>42195</v>
      </c>
      <c r="C9900" t="s">
        <v>948</v>
      </c>
      <c r="D9900">
        <v>2</v>
      </c>
      <c r="E9900" t="s">
        <v>4248</v>
      </c>
      <c r="F9900" t="s">
        <v>13</v>
      </c>
      <c r="G9900" t="s">
        <v>52</v>
      </c>
      <c r="H9900" t="s">
        <v>4249</v>
      </c>
      <c r="J9900" s="5"/>
      <c r="K9900" s="2">
        <v>2027.76</v>
      </c>
      <c r="L9900" s="5"/>
      <c r="M9900" s="2">
        <f t="shared" si="154"/>
        <v>-87066.289999996836</v>
      </c>
      <c r="P9900"/>
    </row>
    <row r="9901" spans="1:16" hidden="1">
      <c r="A9901" t="s">
        <v>4256</v>
      </c>
      <c r="B9901" s="1">
        <v>42195</v>
      </c>
      <c r="C9901" t="s">
        <v>200</v>
      </c>
      <c r="D9901">
        <v>1</v>
      </c>
      <c r="E9901" t="s">
        <v>4257</v>
      </c>
      <c r="F9901" t="s">
        <v>13</v>
      </c>
      <c r="G9901" t="s">
        <v>4</v>
      </c>
      <c r="H9901" t="s">
        <v>200</v>
      </c>
      <c r="J9901" s="5"/>
      <c r="K9901" s="2">
        <v>3920.15</v>
      </c>
      <c r="L9901" s="5"/>
      <c r="M9901" s="2">
        <f t="shared" si="154"/>
        <v>-90986.43999999683</v>
      </c>
      <c r="P9901"/>
    </row>
    <row r="9902" spans="1:16" hidden="1">
      <c r="A9902" t="s">
        <v>4265</v>
      </c>
      <c r="B9902" s="1">
        <v>42195</v>
      </c>
      <c r="C9902" t="s">
        <v>200</v>
      </c>
      <c r="D9902">
        <v>1</v>
      </c>
      <c r="E9902" t="s">
        <v>4257</v>
      </c>
      <c r="F9902" t="s">
        <v>13</v>
      </c>
      <c r="G9902" t="s">
        <v>4</v>
      </c>
      <c r="H9902" t="s">
        <v>1143</v>
      </c>
      <c r="I9902" s="2">
        <v>3920.15</v>
      </c>
      <c r="J9902" s="5"/>
      <c r="L9902" s="5"/>
      <c r="M9902" s="2">
        <f t="shared" si="154"/>
        <v>-87066.289999996836</v>
      </c>
      <c r="P9902"/>
    </row>
    <row r="9903" spans="1:16" hidden="1">
      <c r="A9903" t="s">
        <v>4269</v>
      </c>
      <c r="B9903" s="1">
        <v>42195</v>
      </c>
      <c r="C9903" t="s">
        <v>200</v>
      </c>
      <c r="D9903">
        <v>1</v>
      </c>
      <c r="E9903" t="s">
        <v>4270</v>
      </c>
      <c r="F9903" t="s">
        <v>16</v>
      </c>
      <c r="G9903" t="s">
        <v>4</v>
      </c>
      <c r="H9903" t="s">
        <v>200</v>
      </c>
      <c r="J9903" s="5"/>
      <c r="K9903" s="2">
        <v>3920.15</v>
      </c>
      <c r="L9903" s="5"/>
      <c r="M9903" s="2">
        <f t="shared" si="154"/>
        <v>-90986.43999999683</v>
      </c>
      <c r="P9903"/>
    </row>
    <row r="9904" spans="1:16" hidden="1">
      <c r="A9904" t="s">
        <v>4276</v>
      </c>
      <c r="B9904" s="1">
        <v>42195</v>
      </c>
      <c r="C9904" t="s">
        <v>195</v>
      </c>
      <c r="D9904">
        <v>1</v>
      </c>
      <c r="E9904" t="s">
        <v>4277</v>
      </c>
      <c r="F9904" t="s">
        <v>13</v>
      </c>
      <c r="G9904" t="s">
        <v>4</v>
      </c>
      <c r="H9904" t="s">
        <v>195</v>
      </c>
      <c r="J9904" s="5"/>
      <c r="K9904" s="2">
        <v>5080.01</v>
      </c>
      <c r="L9904" s="5"/>
      <c r="M9904" s="2">
        <f t="shared" si="154"/>
        <v>-96066.449999996825</v>
      </c>
      <c r="P9904"/>
    </row>
    <row r="9905" spans="1:16" hidden="1">
      <c r="A9905" t="s">
        <v>4279</v>
      </c>
      <c r="B9905" s="1">
        <v>42195</v>
      </c>
      <c r="C9905" t="s">
        <v>948</v>
      </c>
      <c r="D9905">
        <v>2</v>
      </c>
      <c r="E9905" t="s">
        <v>4248</v>
      </c>
      <c r="F9905" t="s">
        <v>13</v>
      </c>
      <c r="G9905" t="s">
        <v>52</v>
      </c>
      <c r="H9905" t="s">
        <v>4281</v>
      </c>
      <c r="I9905" s="2">
        <v>2027.76</v>
      </c>
      <c r="J9905" s="5"/>
      <c r="L9905" s="5"/>
      <c r="M9905" s="2">
        <f t="shared" si="154"/>
        <v>-94038.68999999683</v>
      </c>
      <c r="P9905"/>
    </row>
    <row r="9906" spans="1:16" hidden="1">
      <c r="A9906" t="s">
        <v>4285</v>
      </c>
      <c r="B9906" s="1">
        <v>42195</v>
      </c>
      <c r="C9906" t="s">
        <v>18</v>
      </c>
      <c r="D9906">
        <v>1</v>
      </c>
      <c r="E9906" t="s">
        <v>4287</v>
      </c>
      <c r="F9906" t="s">
        <v>13</v>
      </c>
      <c r="G9906" t="s">
        <v>4</v>
      </c>
      <c r="H9906" t="s">
        <v>18</v>
      </c>
      <c r="J9906" s="5"/>
      <c r="K9906" s="2">
        <v>13926.39</v>
      </c>
      <c r="L9906" s="5"/>
      <c r="M9906" s="2">
        <f t="shared" si="154"/>
        <v>-107965.07999999683</v>
      </c>
      <c r="P9906"/>
    </row>
    <row r="9907" spans="1:16" hidden="1">
      <c r="A9907" t="s">
        <v>4298</v>
      </c>
      <c r="B9907" s="1">
        <v>42195</v>
      </c>
      <c r="C9907" t="s">
        <v>6</v>
      </c>
      <c r="D9907">
        <v>1</v>
      </c>
      <c r="E9907" t="s">
        <v>4299</v>
      </c>
      <c r="F9907" t="s">
        <v>29</v>
      </c>
      <c r="G9907" t="s">
        <v>20</v>
      </c>
      <c r="H9907" t="s">
        <v>1653</v>
      </c>
      <c r="I9907" s="2">
        <v>2600</v>
      </c>
      <c r="J9907" s="5"/>
      <c r="L9907" s="5"/>
      <c r="M9907" s="2">
        <f t="shared" si="154"/>
        <v>-105365.07999999683</v>
      </c>
      <c r="P9907"/>
    </row>
    <row r="9908" spans="1:16" hidden="1">
      <c r="A9908" t="s">
        <v>4302</v>
      </c>
      <c r="B9908" s="1">
        <v>42195</v>
      </c>
      <c r="C9908" t="s">
        <v>18</v>
      </c>
      <c r="D9908">
        <v>1</v>
      </c>
      <c r="E9908" t="s">
        <v>4303</v>
      </c>
      <c r="F9908" t="s">
        <v>13</v>
      </c>
      <c r="G9908" t="s">
        <v>20</v>
      </c>
      <c r="H9908" t="s">
        <v>18</v>
      </c>
      <c r="J9908" s="5"/>
      <c r="K9908" s="2">
        <v>2600</v>
      </c>
      <c r="L9908" s="5"/>
      <c r="M9908" s="2">
        <f t="shared" si="154"/>
        <v>-107965.07999999683</v>
      </c>
      <c r="P9908"/>
    </row>
    <row r="9909" spans="1:16" hidden="1">
      <c r="A9909" t="s">
        <v>19807</v>
      </c>
      <c r="B9909" s="1">
        <v>42195</v>
      </c>
      <c r="C9909" t="s">
        <v>19823</v>
      </c>
      <c r="D9909">
        <v>2</v>
      </c>
      <c r="E9909" t="s">
        <v>19824</v>
      </c>
      <c r="F9909" t="s">
        <v>7054</v>
      </c>
      <c r="G9909" t="s">
        <v>4</v>
      </c>
      <c r="H9909" t="s">
        <v>1107</v>
      </c>
      <c r="I9909" s="2">
        <v>197.2</v>
      </c>
      <c r="J9909" s="5"/>
      <c r="L9909" s="5"/>
      <c r="M9909" s="2">
        <f t="shared" si="154"/>
        <v>-107767.87999999683</v>
      </c>
      <c r="P9909"/>
    </row>
    <row r="9910" spans="1:16" hidden="1">
      <c r="A9910" t="s">
        <v>19828</v>
      </c>
      <c r="B9910" s="1">
        <v>42195</v>
      </c>
      <c r="C9910" t="s">
        <v>1802</v>
      </c>
      <c r="D9910">
        <v>2</v>
      </c>
      <c r="E9910" t="s">
        <v>19846</v>
      </c>
      <c r="F9910" t="s">
        <v>13559</v>
      </c>
      <c r="G9910" t="s">
        <v>479</v>
      </c>
      <c r="H9910" t="s">
        <v>3920</v>
      </c>
      <c r="I9910" s="2">
        <v>419.11</v>
      </c>
      <c r="J9910" s="5"/>
      <c r="L9910" s="5"/>
      <c r="M9910" s="2">
        <f t="shared" si="154"/>
        <v>-107348.76999999683</v>
      </c>
      <c r="P9910"/>
    </row>
    <row r="9911" spans="1:16" hidden="1">
      <c r="A9911" t="s">
        <v>19852</v>
      </c>
      <c r="B9911" s="1">
        <v>42195</v>
      </c>
      <c r="C9911" t="s">
        <v>1802</v>
      </c>
      <c r="D9911">
        <v>2</v>
      </c>
      <c r="E9911" t="s">
        <v>19868</v>
      </c>
      <c r="F9911" t="s">
        <v>13559</v>
      </c>
      <c r="G9911" t="s">
        <v>479</v>
      </c>
      <c r="H9911" t="s">
        <v>2256</v>
      </c>
      <c r="J9911" s="5"/>
      <c r="K9911" s="2">
        <v>3000</v>
      </c>
      <c r="L9911" s="5"/>
      <c r="M9911" s="2">
        <f t="shared" si="154"/>
        <v>-110348.76999999683</v>
      </c>
      <c r="P9911"/>
    </row>
    <row r="9912" spans="1:16" hidden="1">
      <c r="A9912" t="s">
        <v>19852</v>
      </c>
      <c r="B9912" s="1">
        <v>42195</v>
      </c>
      <c r="C9912" t="s">
        <v>1802</v>
      </c>
      <c r="D9912">
        <v>2</v>
      </c>
      <c r="E9912" t="s">
        <v>19868</v>
      </c>
      <c r="F9912" t="s">
        <v>13559</v>
      </c>
      <c r="G9912" t="s">
        <v>479</v>
      </c>
      <c r="H9912" t="s">
        <v>2256</v>
      </c>
      <c r="I9912" s="2">
        <v>5685.76</v>
      </c>
      <c r="J9912" s="5"/>
      <c r="L9912" s="5"/>
      <c r="M9912" s="2">
        <f t="shared" si="154"/>
        <v>-104663.00999999684</v>
      </c>
      <c r="P9912"/>
    </row>
    <row r="9913" spans="1:16" hidden="1">
      <c r="A9913" t="s">
        <v>19873</v>
      </c>
      <c r="B9913" s="1">
        <v>42195</v>
      </c>
      <c r="C9913" t="s">
        <v>18</v>
      </c>
      <c r="D9913">
        <v>2</v>
      </c>
      <c r="E9913" t="s">
        <v>19889</v>
      </c>
      <c r="F9913" t="s">
        <v>13559</v>
      </c>
      <c r="G9913" t="s">
        <v>479</v>
      </c>
      <c r="H9913" t="s">
        <v>65</v>
      </c>
      <c r="I9913" s="2">
        <v>455.71</v>
      </c>
      <c r="J9913" s="5"/>
      <c r="L9913" s="5"/>
      <c r="M9913" s="2">
        <f t="shared" si="154"/>
        <v>-104207.29999999683</v>
      </c>
      <c r="P9913"/>
    </row>
    <row r="9914" spans="1:16" hidden="1">
      <c r="A9914" t="s">
        <v>19894</v>
      </c>
      <c r="B9914" s="1">
        <v>42195</v>
      </c>
      <c r="C9914" t="s">
        <v>6</v>
      </c>
      <c r="D9914">
        <v>1</v>
      </c>
      <c r="E9914" t="s">
        <v>19913</v>
      </c>
      <c r="F9914" t="s">
        <v>13610</v>
      </c>
      <c r="G9914" t="s">
        <v>4</v>
      </c>
      <c r="H9914" t="s">
        <v>2858</v>
      </c>
      <c r="I9914" s="2">
        <v>10261.76</v>
      </c>
      <c r="J9914" s="5"/>
      <c r="L9914" s="5"/>
      <c r="M9914" s="2">
        <f t="shared" si="154"/>
        <v>-93945.539999996836</v>
      </c>
      <c r="P9914"/>
    </row>
    <row r="9915" spans="1:16" hidden="1">
      <c r="A9915" t="s">
        <v>19918</v>
      </c>
      <c r="B9915" s="1">
        <v>42195</v>
      </c>
      <c r="C9915" t="s">
        <v>19935</v>
      </c>
      <c r="D9915">
        <v>2</v>
      </c>
      <c r="E9915" t="s">
        <v>19936</v>
      </c>
      <c r="F9915" t="s">
        <v>7054</v>
      </c>
      <c r="G9915" t="s">
        <v>4</v>
      </c>
      <c r="H9915" t="s">
        <v>2256</v>
      </c>
      <c r="J9915" s="5"/>
      <c r="K9915" s="2">
        <v>400</v>
      </c>
      <c r="L9915" s="5"/>
      <c r="M9915" s="2">
        <f t="shared" si="154"/>
        <v>-94345.539999996836</v>
      </c>
      <c r="P9915"/>
    </row>
    <row r="9916" spans="1:16" hidden="1">
      <c r="A9916" t="s">
        <v>19918</v>
      </c>
      <c r="B9916" s="1">
        <v>42195</v>
      </c>
      <c r="C9916" t="s">
        <v>19935</v>
      </c>
      <c r="D9916">
        <v>2</v>
      </c>
      <c r="E9916" t="s">
        <v>19936</v>
      </c>
      <c r="F9916" t="s">
        <v>7054</v>
      </c>
      <c r="G9916" t="s">
        <v>4</v>
      </c>
      <c r="H9916" t="s">
        <v>2256</v>
      </c>
      <c r="I9916" s="2">
        <v>400</v>
      </c>
      <c r="J9916" s="5"/>
      <c r="L9916" s="5"/>
      <c r="M9916" s="2">
        <f t="shared" si="154"/>
        <v>-93945.539999996836</v>
      </c>
      <c r="P9916"/>
    </row>
    <row r="9917" spans="1:16" hidden="1">
      <c r="A9917" t="s">
        <v>19942</v>
      </c>
      <c r="B9917" s="1">
        <v>42195</v>
      </c>
      <c r="C9917" t="s">
        <v>19959</v>
      </c>
      <c r="D9917">
        <v>2</v>
      </c>
      <c r="E9917" t="s">
        <v>19960</v>
      </c>
      <c r="F9917" t="s">
        <v>7054</v>
      </c>
      <c r="G9917" t="s">
        <v>4</v>
      </c>
      <c r="H9917" t="s">
        <v>16554</v>
      </c>
      <c r="I9917" s="2">
        <v>1025</v>
      </c>
      <c r="J9917" s="5"/>
      <c r="L9917" s="5"/>
      <c r="M9917" s="2">
        <f t="shared" si="154"/>
        <v>-92920.539999996836</v>
      </c>
      <c r="P9917"/>
    </row>
    <row r="9918" spans="1:16" hidden="1">
      <c r="A9918" t="s">
        <v>19963</v>
      </c>
      <c r="B9918" s="1">
        <v>42195</v>
      </c>
      <c r="C9918" t="s">
        <v>19980</v>
      </c>
      <c r="D9918">
        <v>2</v>
      </c>
      <c r="E9918" t="s">
        <v>19981</v>
      </c>
      <c r="F9918" t="s">
        <v>7054</v>
      </c>
      <c r="G9918" t="s">
        <v>4</v>
      </c>
      <c r="H9918" t="s">
        <v>9231</v>
      </c>
      <c r="I9918" s="2">
        <v>1025</v>
      </c>
      <c r="J9918" s="5"/>
      <c r="L9918" s="5"/>
      <c r="M9918" s="2">
        <f t="shared" si="154"/>
        <v>-91895.539999996836</v>
      </c>
      <c r="P9918"/>
    </row>
    <row r="9919" spans="1:16" hidden="1">
      <c r="A9919" t="s">
        <v>19987</v>
      </c>
      <c r="B9919" s="1">
        <v>42195</v>
      </c>
      <c r="C9919" t="s">
        <v>1802</v>
      </c>
      <c r="D9919">
        <v>2</v>
      </c>
      <c r="E9919" t="s">
        <v>20002</v>
      </c>
      <c r="F9919" t="s">
        <v>13559</v>
      </c>
      <c r="G9919" t="s">
        <v>479</v>
      </c>
      <c r="H9919" t="s">
        <v>1877</v>
      </c>
      <c r="J9919" s="5"/>
      <c r="K9919" s="2">
        <v>1227.3399999999999</v>
      </c>
      <c r="L9919" s="5"/>
      <c r="M9919" s="2">
        <f t="shared" si="154"/>
        <v>-93122.879999996832</v>
      </c>
      <c r="P9919"/>
    </row>
    <row r="9920" spans="1:16" hidden="1">
      <c r="A9920" t="s">
        <v>19987</v>
      </c>
      <c r="B9920" s="1">
        <v>42195</v>
      </c>
      <c r="C9920" t="s">
        <v>1802</v>
      </c>
      <c r="D9920">
        <v>2</v>
      </c>
      <c r="E9920" t="s">
        <v>20002</v>
      </c>
      <c r="F9920" t="s">
        <v>13559</v>
      </c>
      <c r="G9920" t="s">
        <v>479</v>
      </c>
      <c r="H9920" t="s">
        <v>1877</v>
      </c>
      <c r="I9920" s="2">
        <v>1227.3399999999999</v>
      </c>
      <c r="J9920" s="5"/>
      <c r="L9920" s="5"/>
      <c r="M9920" s="2">
        <f t="shared" si="154"/>
        <v>-91895.539999996836</v>
      </c>
      <c r="P9920"/>
    </row>
    <row r="9921" spans="1:16" hidden="1">
      <c r="A9921" t="s">
        <v>20007</v>
      </c>
      <c r="B9921" s="1">
        <v>42195</v>
      </c>
      <c r="C9921" t="s">
        <v>20020</v>
      </c>
      <c r="D9921">
        <v>2</v>
      </c>
      <c r="E9921" t="s">
        <v>20021</v>
      </c>
      <c r="F9921" t="s">
        <v>7054</v>
      </c>
      <c r="G9921" t="s">
        <v>4</v>
      </c>
      <c r="H9921" t="s">
        <v>20022</v>
      </c>
      <c r="I9921" s="2">
        <v>1840</v>
      </c>
      <c r="J9921" s="5"/>
      <c r="L9921" s="5"/>
      <c r="M9921" s="2">
        <f t="shared" si="154"/>
        <v>-90055.539999996836</v>
      </c>
      <c r="P9921"/>
    </row>
    <row r="9922" spans="1:16" hidden="1">
      <c r="A9922" t="s">
        <v>20027</v>
      </c>
      <c r="B9922" s="1">
        <v>42195</v>
      </c>
      <c r="C9922" t="s">
        <v>20043</v>
      </c>
      <c r="D9922">
        <v>2</v>
      </c>
      <c r="E9922" t="s">
        <v>20044</v>
      </c>
      <c r="F9922" t="s">
        <v>7054</v>
      </c>
      <c r="G9922" t="s">
        <v>4</v>
      </c>
      <c r="H9922" t="s">
        <v>3920</v>
      </c>
      <c r="I9922" s="2">
        <v>1840</v>
      </c>
      <c r="J9922" s="5"/>
      <c r="L9922" s="5"/>
      <c r="M9922" s="2">
        <f t="shared" si="154"/>
        <v>-88215.539999996836</v>
      </c>
      <c r="P9922"/>
    </row>
    <row r="9923" spans="1:16" hidden="1">
      <c r="A9923" t="s">
        <v>20052</v>
      </c>
      <c r="B9923" s="1">
        <v>42195</v>
      </c>
      <c r="C9923" t="s">
        <v>20069</v>
      </c>
      <c r="D9923">
        <v>1</v>
      </c>
      <c r="E9923" t="s">
        <v>20070</v>
      </c>
      <c r="F9923" t="s">
        <v>13565</v>
      </c>
      <c r="G9923" t="s">
        <v>4</v>
      </c>
      <c r="H9923" t="s">
        <v>20071</v>
      </c>
      <c r="I9923" s="2">
        <v>10000</v>
      </c>
      <c r="J9923" s="5"/>
      <c r="L9923" s="5"/>
      <c r="M9923" s="2">
        <f t="shared" si="154"/>
        <v>-78215.539999996836</v>
      </c>
      <c r="P9923"/>
    </row>
    <row r="9924" spans="1:16" hidden="1">
      <c r="A9924" t="s">
        <v>20078</v>
      </c>
      <c r="B9924" s="1">
        <v>42195</v>
      </c>
      <c r="C9924" t="s">
        <v>20094</v>
      </c>
      <c r="D9924">
        <v>1</v>
      </c>
      <c r="E9924" t="s">
        <v>20070</v>
      </c>
      <c r="F9924" t="s">
        <v>13565</v>
      </c>
      <c r="G9924" t="s">
        <v>4</v>
      </c>
      <c r="H9924" t="s">
        <v>20095</v>
      </c>
      <c r="J9924" s="5"/>
      <c r="K9924" s="2">
        <v>10000</v>
      </c>
      <c r="L9924" s="5"/>
      <c r="M9924" s="2">
        <f t="shared" si="154"/>
        <v>-88215.539999996836</v>
      </c>
      <c r="P9924"/>
    </row>
    <row r="9925" spans="1:16" hidden="1">
      <c r="A9925" t="s">
        <v>20101</v>
      </c>
      <c r="B9925" s="1">
        <v>42195</v>
      </c>
      <c r="C9925" t="s">
        <v>20069</v>
      </c>
      <c r="D9925">
        <v>1</v>
      </c>
      <c r="E9925" t="s">
        <v>20118</v>
      </c>
      <c r="F9925" t="s">
        <v>13565</v>
      </c>
      <c r="G9925" t="s">
        <v>4</v>
      </c>
      <c r="H9925" t="s">
        <v>20071</v>
      </c>
      <c r="I9925" s="2">
        <v>10000</v>
      </c>
      <c r="J9925" s="5"/>
      <c r="L9925" s="5"/>
      <c r="M9925" s="2">
        <f t="shared" si="154"/>
        <v>-78215.539999996836</v>
      </c>
      <c r="P9925"/>
    </row>
    <row r="9926" spans="1:16" hidden="1">
      <c r="A9926" t="s">
        <v>20125</v>
      </c>
      <c r="B9926" s="1">
        <v>42195</v>
      </c>
      <c r="C9926" t="s">
        <v>20144</v>
      </c>
      <c r="D9926">
        <v>2</v>
      </c>
      <c r="E9926" t="s">
        <v>20145</v>
      </c>
      <c r="F9926" t="s">
        <v>7054</v>
      </c>
      <c r="G9926" t="s">
        <v>4</v>
      </c>
      <c r="H9926" t="s">
        <v>14358</v>
      </c>
      <c r="I9926" s="2">
        <v>3030</v>
      </c>
      <c r="J9926" s="5"/>
      <c r="L9926" s="5"/>
      <c r="M9926" s="2">
        <f t="shared" si="154"/>
        <v>-75185.539999996836</v>
      </c>
      <c r="P9926"/>
    </row>
    <row r="9927" spans="1:16" hidden="1">
      <c r="A9927" t="s">
        <v>20152</v>
      </c>
      <c r="B9927" s="1">
        <v>42195</v>
      </c>
      <c r="C9927" t="s">
        <v>20169</v>
      </c>
      <c r="D9927">
        <v>2</v>
      </c>
      <c r="E9927" t="s">
        <v>20170</v>
      </c>
      <c r="F9927" t="s">
        <v>7054</v>
      </c>
      <c r="G9927" t="s">
        <v>4</v>
      </c>
      <c r="H9927" t="s">
        <v>20171</v>
      </c>
      <c r="I9927" s="2">
        <v>4943</v>
      </c>
      <c r="J9927" s="5"/>
      <c r="L9927" s="5"/>
      <c r="M9927" s="2">
        <f t="shared" si="154"/>
        <v>-70242.539999996836</v>
      </c>
      <c r="P9927"/>
    </row>
    <row r="9928" spans="1:16" hidden="1">
      <c r="A9928" t="s">
        <v>20177</v>
      </c>
      <c r="B9928" s="1">
        <v>42195</v>
      </c>
      <c r="C9928" t="s">
        <v>1802</v>
      </c>
      <c r="D9928">
        <v>2</v>
      </c>
      <c r="E9928" t="s">
        <v>20196</v>
      </c>
      <c r="F9928" t="s">
        <v>13559</v>
      </c>
      <c r="G9928" t="s">
        <v>479</v>
      </c>
      <c r="H9928" t="s">
        <v>4236</v>
      </c>
      <c r="I9928" s="2">
        <v>1560.95</v>
      </c>
      <c r="J9928" s="5"/>
      <c r="L9928" s="5"/>
      <c r="M9928" s="2">
        <f t="shared" si="154"/>
        <v>-68681.589999996839</v>
      </c>
      <c r="P9928"/>
    </row>
    <row r="9929" spans="1:16" hidden="1">
      <c r="A9929" t="s">
        <v>20202</v>
      </c>
      <c r="B9929" s="1">
        <v>42195</v>
      </c>
      <c r="C9929" t="s">
        <v>20218</v>
      </c>
      <c r="D9929">
        <v>2</v>
      </c>
      <c r="E9929" t="s">
        <v>20219</v>
      </c>
      <c r="F9929" t="s">
        <v>7054</v>
      </c>
      <c r="G9929" t="s">
        <v>4</v>
      </c>
      <c r="H9929" t="s">
        <v>20220</v>
      </c>
      <c r="I9929" s="2">
        <v>2390.02</v>
      </c>
      <c r="J9929" s="5"/>
      <c r="L9929" s="5"/>
      <c r="M9929" s="2">
        <f t="shared" ref="M9929:M9992" si="155">+M9928+I9929-K9929</f>
        <v>-66291.569999996835</v>
      </c>
      <c r="P9929"/>
    </row>
    <row r="9930" spans="1:16" hidden="1">
      <c r="A9930" t="s">
        <v>20228</v>
      </c>
      <c r="B9930" s="1">
        <v>42195</v>
      </c>
      <c r="C9930" t="s">
        <v>20243</v>
      </c>
      <c r="D9930">
        <v>2</v>
      </c>
      <c r="E9930" t="s">
        <v>20244</v>
      </c>
      <c r="F9930" t="s">
        <v>7054</v>
      </c>
      <c r="G9930" t="s">
        <v>4</v>
      </c>
      <c r="H9930" t="s">
        <v>19206</v>
      </c>
      <c r="I9930" s="2">
        <v>3030.01</v>
      </c>
      <c r="J9930" s="5"/>
      <c r="L9930" s="5"/>
      <c r="M9930" s="2">
        <f t="shared" si="155"/>
        <v>-63261.559999996833</v>
      </c>
      <c r="P9930"/>
    </row>
    <row r="9931" spans="1:16" hidden="1">
      <c r="A9931" t="s">
        <v>20250</v>
      </c>
      <c r="B9931" s="1">
        <v>42195</v>
      </c>
      <c r="C9931" t="s">
        <v>20262</v>
      </c>
      <c r="D9931">
        <v>2</v>
      </c>
      <c r="E9931" t="s">
        <v>20263</v>
      </c>
      <c r="F9931" t="s">
        <v>7054</v>
      </c>
      <c r="G9931" t="s">
        <v>4</v>
      </c>
      <c r="H9931" t="s">
        <v>20264</v>
      </c>
      <c r="I9931" s="2">
        <v>1025</v>
      </c>
      <c r="J9931" s="5"/>
      <c r="L9931" s="5"/>
      <c r="M9931" s="2">
        <f t="shared" si="155"/>
        <v>-62236.559999996833</v>
      </c>
      <c r="P9931"/>
    </row>
    <row r="9932" spans="1:16" hidden="1">
      <c r="A9932" t="s">
        <v>4391</v>
      </c>
      <c r="B9932" s="36">
        <v>42196</v>
      </c>
      <c r="C9932" s="35" t="s">
        <v>6</v>
      </c>
      <c r="D9932" s="35">
        <v>1</v>
      </c>
      <c r="E9932" s="35" t="s">
        <v>4392</v>
      </c>
      <c r="F9932" s="35" t="s">
        <v>29</v>
      </c>
      <c r="G9932" s="35" t="s">
        <v>4</v>
      </c>
      <c r="H9932" s="35" t="s">
        <v>4393</v>
      </c>
      <c r="I9932" s="11">
        <v>1137.1500000000001</v>
      </c>
      <c r="J9932" s="12"/>
      <c r="K9932" s="11"/>
      <c r="L9932" s="12"/>
      <c r="M9932" s="11">
        <f t="shared" si="155"/>
        <v>-61099.409999996831</v>
      </c>
      <c r="P9932"/>
    </row>
    <row r="9933" spans="1:16" hidden="1">
      <c r="A9933" t="s">
        <v>4404</v>
      </c>
      <c r="B9933" s="1">
        <v>42196</v>
      </c>
      <c r="C9933" t="s">
        <v>11</v>
      </c>
      <c r="D9933">
        <v>1</v>
      </c>
      <c r="E9933" t="s">
        <v>4405</v>
      </c>
      <c r="F9933" t="s">
        <v>13</v>
      </c>
      <c r="G9933" t="s">
        <v>4</v>
      </c>
      <c r="H9933" t="s">
        <v>4406</v>
      </c>
      <c r="J9933" s="5"/>
      <c r="K9933" s="2">
        <v>1966.42</v>
      </c>
      <c r="L9933" s="5"/>
      <c r="M9933" s="2">
        <f t="shared" si="155"/>
        <v>-63065.829999996829</v>
      </c>
      <c r="P9933"/>
    </row>
    <row r="9934" spans="1:16" hidden="1">
      <c r="A9934" t="s">
        <v>4408</v>
      </c>
      <c r="B9934" s="1">
        <v>42196</v>
      </c>
      <c r="C9934" t="s">
        <v>6</v>
      </c>
      <c r="D9934">
        <v>1</v>
      </c>
      <c r="E9934" t="s">
        <v>4409</v>
      </c>
      <c r="F9934" t="s">
        <v>29</v>
      </c>
      <c r="G9934" t="s">
        <v>4</v>
      </c>
      <c r="H9934" t="s">
        <v>4410</v>
      </c>
      <c r="I9934" s="2">
        <v>1200</v>
      </c>
      <c r="J9934" s="5"/>
      <c r="L9934" s="5"/>
      <c r="M9934" s="2">
        <f t="shared" si="155"/>
        <v>-61865.829999996829</v>
      </c>
      <c r="P9934"/>
    </row>
    <row r="9935" spans="1:16" hidden="1">
      <c r="A9935" t="s">
        <v>4483</v>
      </c>
      <c r="B9935" s="1">
        <v>42196</v>
      </c>
      <c r="C9935" t="s">
        <v>11</v>
      </c>
      <c r="D9935">
        <v>1</v>
      </c>
      <c r="E9935" t="s">
        <v>4484</v>
      </c>
      <c r="F9935" t="s">
        <v>228</v>
      </c>
      <c r="G9935" t="s">
        <v>4</v>
      </c>
      <c r="H9935" t="s">
        <v>2615</v>
      </c>
      <c r="J9935" s="5"/>
      <c r="K9935" s="2">
        <v>5355</v>
      </c>
      <c r="L9935" s="5"/>
      <c r="M9935" s="2">
        <f t="shared" si="155"/>
        <v>-67220.829999996829</v>
      </c>
      <c r="P9935"/>
    </row>
    <row r="9936" spans="1:16" hidden="1">
      <c r="A9936" t="s">
        <v>4489</v>
      </c>
      <c r="B9936" s="1">
        <v>42196</v>
      </c>
      <c r="C9936" t="s">
        <v>43</v>
      </c>
      <c r="D9936">
        <v>1</v>
      </c>
      <c r="E9936" t="s">
        <v>4490</v>
      </c>
      <c r="F9936" t="s">
        <v>16</v>
      </c>
      <c r="G9936" t="s">
        <v>4</v>
      </c>
      <c r="H9936" t="s">
        <v>2024</v>
      </c>
      <c r="J9936" s="5"/>
      <c r="K9936" s="2">
        <v>1025</v>
      </c>
      <c r="L9936" s="5"/>
      <c r="M9936" s="2">
        <f t="shared" si="155"/>
        <v>-68245.829999996829</v>
      </c>
      <c r="P9936"/>
    </row>
    <row r="9937" spans="1:16" hidden="1">
      <c r="A9937" t="s">
        <v>4496</v>
      </c>
      <c r="B9937" s="1">
        <v>42196</v>
      </c>
      <c r="C9937" t="s">
        <v>948</v>
      </c>
      <c r="D9937">
        <v>2</v>
      </c>
      <c r="E9937" t="s">
        <v>4497</v>
      </c>
      <c r="F9937" t="s">
        <v>51</v>
      </c>
      <c r="G9937" t="s">
        <v>4</v>
      </c>
      <c r="H9937" t="s">
        <v>1702</v>
      </c>
      <c r="I9937" s="2">
        <v>26681.97</v>
      </c>
      <c r="J9937" s="5"/>
      <c r="L9937" s="5"/>
      <c r="M9937" s="2">
        <f t="shared" si="155"/>
        <v>-41563.859999996828</v>
      </c>
      <c r="P9937"/>
    </row>
    <row r="9938" spans="1:16" hidden="1">
      <c r="A9938" t="s">
        <v>4499</v>
      </c>
      <c r="B9938" s="1">
        <v>42196</v>
      </c>
      <c r="C9938" t="s">
        <v>948</v>
      </c>
      <c r="D9938">
        <v>1</v>
      </c>
      <c r="E9938" t="s">
        <v>4500</v>
      </c>
      <c r="F9938" t="s">
        <v>13</v>
      </c>
      <c r="G9938" t="s">
        <v>4</v>
      </c>
      <c r="H9938" t="s">
        <v>4501</v>
      </c>
      <c r="J9938" s="5"/>
      <c r="K9938" s="2">
        <v>26681.97</v>
      </c>
      <c r="L9938" s="5"/>
      <c r="M9938" s="2">
        <f t="shared" si="155"/>
        <v>-68245.829999996829</v>
      </c>
      <c r="P9938"/>
    </row>
    <row r="9939" spans="1:16" hidden="1">
      <c r="A9939" t="s">
        <v>4505</v>
      </c>
      <c r="B9939" s="1">
        <v>42196</v>
      </c>
      <c r="C9939" t="s">
        <v>200</v>
      </c>
      <c r="D9939">
        <v>1</v>
      </c>
      <c r="E9939" t="s">
        <v>4506</v>
      </c>
      <c r="F9939" t="s">
        <v>16</v>
      </c>
      <c r="G9939" t="s">
        <v>4</v>
      </c>
      <c r="H9939" t="s">
        <v>200</v>
      </c>
      <c r="J9939" s="5"/>
      <c r="K9939" s="2">
        <v>1025</v>
      </c>
      <c r="L9939" s="5"/>
      <c r="M9939" s="2">
        <f t="shared" si="155"/>
        <v>-69270.829999996829</v>
      </c>
      <c r="P9939"/>
    </row>
    <row r="9940" spans="1:16" hidden="1">
      <c r="A9940" t="s">
        <v>4513</v>
      </c>
      <c r="B9940" s="1">
        <v>42196</v>
      </c>
      <c r="C9940" t="s">
        <v>195</v>
      </c>
      <c r="D9940">
        <v>1</v>
      </c>
      <c r="E9940" t="s">
        <v>4514</v>
      </c>
      <c r="F9940" t="s">
        <v>13</v>
      </c>
      <c r="G9940" t="s">
        <v>4</v>
      </c>
      <c r="H9940" t="s">
        <v>195</v>
      </c>
      <c r="J9940" s="5"/>
      <c r="K9940" s="2">
        <v>13043</v>
      </c>
      <c r="L9940" s="5"/>
      <c r="M9940" s="2">
        <f t="shared" si="155"/>
        <v>-82313.829999996829</v>
      </c>
      <c r="P9940"/>
    </row>
    <row r="9941" spans="1:16" hidden="1">
      <c r="A9941" t="s">
        <v>4518</v>
      </c>
      <c r="B9941" s="1">
        <v>42196</v>
      </c>
      <c r="C9941" t="s">
        <v>18</v>
      </c>
      <c r="D9941">
        <v>1</v>
      </c>
      <c r="E9941" t="s">
        <v>4519</v>
      </c>
      <c r="F9941" t="s">
        <v>13</v>
      </c>
      <c r="G9941" t="s">
        <v>4</v>
      </c>
      <c r="H9941" t="s">
        <v>18</v>
      </c>
      <c r="J9941" s="5"/>
      <c r="K9941" s="2">
        <v>23884.12</v>
      </c>
      <c r="L9941" s="5"/>
      <c r="M9941" s="2">
        <f t="shared" si="155"/>
        <v>-106197.94999999682</v>
      </c>
      <c r="P9941"/>
    </row>
    <row r="9942" spans="1:16" hidden="1">
      <c r="A9942" t="s">
        <v>20275</v>
      </c>
      <c r="B9942" s="1">
        <v>42196</v>
      </c>
      <c r="C9942" t="s">
        <v>1802</v>
      </c>
      <c r="D9942">
        <v>2</v>
      </c>
      <c r="E9942" t="s">
        <v>20299</v>
      </c>
      <c r="F9942" t="s">
        <v>13559</v>
      </c>
      <c r="G9942" t="s">
        <v>479</v>
      </c>
      <c r="H9942" t="s">
        <v>773</v>
      </c>
      <c r="I9942" s="2">
        <v>1449.92</v>
      </c>
      <c r="J9942" s="5"/>
      <c r="L9942" s="5"/>
      <c r="M9942" s="2">
        <f t="shared" si="155"/>
        <v>-104748.02999999683</v>
      </c>
      <c r="P9942"/>
    </row>
    <row r="9943" spans="1:16" hidden="1">
      <c r="A9943" t="s">
        <v>20300</v>
      </c>
      <c r="B9943" s="1">
        <v>42196</v>
      </c>
      <c r="C9943" t="s">
        <v>20323</v>
      </c>
      <c r="D9943">
        <v>2</v>
      </c>
      <c r="E9943" t="s">
        <v>20324</v>
      </c>
      <c r="F9943" t="s">
        <v>7054</v>
      </c>
      <c r="G9943" t="s">
        <v>4</v>
      </c>
      <c r="H9943" t="s">
        <v>14819</v>
      </c>
      <c r="I9943" s="2">
        <v>1025</v>
      </c>
      <c r="J9943" s="5"/>
      <c r="L9943" s="5"/>
      <c r="M9943" s="2">
        <f t="shared" si="155"/>
        <v>-103723.02999999683</v>
      </c>
      <c r="P9943"/>
    </row>
    <row r="9944" spans="1:16" hidden="1">
      <c r="A9944" t="s">
        <v>20325</v>
      </c>
      <c r="B9944" s="1">
        <v>42196</v>
      </c>
      <c r="C9944" t="s">
        <v>5029</v>
      </c>
      <c r="D9944">
        <v>2</v>
      </c>
      <c r="E9944" t="s">
        <v>20347</v>
      </c>
      <c r="F9944" t="s">
        <v>13559</v>
      </c>
      <c r="G9944" t="s">
        <v>479</v>
      </c>
      <c r="H9944" t="s">
        <v>1756</v>
      </c>
      <c r="J9944" s="5"/>
      <c r="K9944" s="2">
        <v>1500</v>
      </c>
      <c r="L9944" s="5"/>
      <c r="M9944" s="2">
        <f t="shared" si="155"/>
        <v>-105223.02999999683</v>
      </c>
      <c r="P9944"/>
    </row>
    <row r="9945" spans="1:16" hidden="1">
      <c r="A9945" t="s">
        <v>20325</v>
      </c>
      <c r="B9945" s="1">
        <v>42196</v>
      </c>
      <c r="C9945" t="s">
        <v>5029</v>
      </c>
      <c r="D9945">
        <v>2</v>
      </c>
      <c r="E9945" t="s">
        <v>20347</v>
      </c>
      <c r="F9945" t="s">
        <v>13559</v>
      </c>
      <c r="G9945" t="s">
        <v>479</v>
      </c>
      <c r="H9945" t="s">
        <v>1756</v>
      </c>
      <c r="I9945" s="2">
        <v>2462.3000000000002</v>
      </c>
      <c r="J9945" s="5"/>
      <c r="L9945" s="5"/>
      <c r="M9945" s="2">
        <f t="shared" si="155"/>
        <v>-102760.72999999682</v>
      </c>
      <c r="P9945"/>
    </row>
    <row r="9946" spans="1:16" hidden="1">
      <c r="A9946" t="s">
        <v>20348</v>
      </c>
      <c r="B9946" s="1">
        <v>42196</v>
      </c>
      <c r="C9946" t="s">
        <v>20367</v>
      </c>
      <c r="D9946">
        <v>1</v>
      </c>
      <c r="E9946" t="s">
        <v>20368</v>
      </c>
      <c r="F9946" t="s">
        <v>13565</v>
      </c>
      <c r="G9946" t="s">
        <v>4</v>
      </c>
      <c r="H9946" t="s">
        <v>20369</v>
      </c>
      <c r="I9946" s="2">
        <v>1966.42</v>
      </c>
      <c r="J9946" s="5"/>
      <c r="L9946" s="5"/>
      <c r="M9946" s="2">
        <f t="shared" si="155"/>
        <v>-100794.30999999683</v>
      </c>
      <c r="P9946"/>
    </row>
    <row r="9947" spans="1:16" hidden="1">
      <c r="A9947" t="s">
        <v>20370</v>
      </c>
      <c r="B9947" s="1">
        <v>42196</v>
      </c>
      <c r="C9947" t="s">
        <v>20400</v>
      </c>
      <c r="D9947">
        <v>2</v>
      </c>
      <c r="E9947" t="s">
        <v>20401</v>
      </c>
      <c r="F9947" t="s">
        <v>7054</v>
      </c>
      <c r="G9947" t="s">
        <v>4</v>
      </c>
      <c r="H9947" t="s">
        <v>15318</v>
      </c>
      <c r="I9947" s="2">
        <v>1840</v>
      </c>
      <c r="J9947" s="5"/>
      <c r="L9947" s="5"/>
      <c r="M9947" s="2">
        <f t="shared" si="155"/>
        <v>-98954.309999996825</v>
      </c>
      <c r="P9947"/>
    </row>
    <row r="9948" spans="1:16" hidden="1">
      <c r="A9948" t="s">
        <v>20402</v>
      </c>
      <c r="B9948" s="1">
        <v>42196</v>
      </c>
      <c r="C9948" t="s">
        <v>1802</v>
      </c>
      <c r="D9948">
        <v>2</v>
      </c>
      <c r="E9948" t="s">
        <v>20424</v>
      </c>
      <c r="F9948" t="s">
        <v>13559</v>
      </c>
      <c r="G9948" t="s">
        <v>479</v>
      </c>
      <c r="H9948" t="s">
        <v>17819</v>
      </c>
      <c r="I9948" s="2">
        <v>1518.53</v>
      </c>
      <c r="J9948" s="5"/>
      <c r="L9948" s="5"/>
      <c r="M9948" s="2">
        <f t="shared" si="155"/>
        <v>-97435.779999996827</v>
      </c>
      <c r="P9948"/>
    </row>
    <row r="9949" spans="1:16" hidden="1">
      <c r="A9949" t="s">
        <v>20425</v>
      </c>
      <c r="B9949" s="1">
        <v>42196</v>
      </c>
      <c r="C9949" t="s">
        <v>20443</v>
      </c>
      <c r="D9949">
        <v>2</v>
      </c>
      <c r="E9949" t="s">
        <v>20444</v>
      </c>
      <c r="F9949" t="s">
        <v>7054</v>
      </c>
      <c r="G9949" t="s">
        <v>4</v>
      </c>
      <c r="H9949" t="s">
        <v>11161</v>
      </c>
      <c r="I9949" s="2">
        <v>1100</v>
      </c>
      <c r="J9949" s="5"/>
      <c r="L9949" s="5"/>
      <c r="M9949" s="2">
        <f t="shared" si="155"/>
        <v>-96335.779999996827</v>
      </c>
      <c r="P9949"/>
    </row>
    <row r="9950" spans="1:16" hidden="1">
      <c r="A9950" t="s">
        <v>20445</v>
      </c>
      <c r="B9950" s="1">
        <v>42196</v>
      </c>
      <c r="C9950" t="s">
        <v>20470</v>
      </c>
      <c r="D9950">
        <v>2</v>
      </c>
      <c r="E9950" t="s">
        <v>20471</v>
      </c>
      <c r="F9950" t="s">
        <v>7054</v>
      </c>
      <c r="G9950" t="s">
        <v>4</v>
      </c>
      <c r="H9950" t="s">
        <v>11161</v>
      </c>
      <c r="I9950" s="2">
        <v>1500</v>
      </c>
      <c r="J9950" s="5"/>
      <c r="L9950" s="5"/>
      <c r="M9950" s="2">
        <f t="shared" si="155"/>
        <v>-94835.779999996827</v>
      </c>
      <c r="P9950"/>
    </row>
    <row r="9951" spans="1:16" hidden="1">
      <c r="A9951" t="s">
        <v>20472</v>
      </c>
      <c r="B9951" s="1">
        <v>42196</v>
      </c>
      <c r="C9951" t="s">
        <v>1802</v>
      </c>
      <c r="D9951">
        <v>2</v>
      </c>
      <c r="E9951" t="s">
        <v>20489</v>
      </c>
      <c r="F9951" t="s">
        <v>13559</v>
      </c>
      <c r="G9951" t="s">
        <v>479</v>
      </c>
      <c r="H9951" t="s">
        <v>17819</v>
      </c>
      <c r="I9951" s="2">
        <v>483.58</v>
      </c>
      <c r="J9951" s="5"/>
      <c r="L9951" s="5"/>
      <c r="M9951" s="2">
        <f t="shared" si="155"/>
        <v>-94352.199999996825</v>
      </c>
      <c r="P9951"/>
    </row>
    <row r="9952" spans="1:16" hidden="1">
      <c r="A9952" t="s">
        <v>20491</v>
      </c>
      <c r="B9952" s="1">
        <v>42196</v>
      </c>
      <c r="C9952" t="s">
        <v>20508</v>
      </c>
      <c r="D9952">
        <v>2</v>
      </c>
      <c r="E9952" t="s">
        <v>20509</v>
      </c>
      <c r="F9952" t="s">
        <v>7054</v>
      </c>
      <c r="G9952" t="s">
        <v>4</v>
      </c>
      <c r="H9952" t="s">
        <v>11161</v>
      </c>
      <c r="I9952" s="2">
        <v>1500</v>
      </c>
      <c r="J9952" s="5"/>
      <c r="L9952" s="5"/>
      <c r="M9952" s="2">
        <f t="shared" si="155"/>
        <v>-92852.199999996825</v>
      </c>
      <c r="P9952"/>
    </row>
    <row r="9953" spans="1:16" hidden="1">
      <c r="A9953" t="s">
        <v>20511</v>
      </c>
      <c r="B9953" s="1">
        <v>42196</v>
      </c>
      <c r="C9953" t="s">
        <v>1802</v>
      </c>
      <c r="D9953">
        <v>2</v>
      </c>
      <c r="E9953" t="s">
        <v>20531</v>
      </c>
      <c r="F9953" t="s">
        <v>13559</v>
      </c>
      <c r="G9953" t="s">
        <v>479</v>
      </c>
      <c r="H9953" t="s">
        <v>10155</v>
      </c>
      <c r="I9953" s="2">
        <v>74.94</v>
      </c>
      <c r="J9953" s="5"/>
      <c r="L9953" s="5"/>
      <c r="M9953" s="2">
        <f t="shared" si="155"/>
        <v>-92777.259999996822</v>
      </c>
      <c r="P9953"/>
    </row>
    <row r="9954" spans="1:16" hidden="1">
      <c r="A9954" t="s">
        <v>20537</v>
      </c>
      <c r="B9954" s="1">
        <v>42196</v>
      </c>
      <c r="C9954" t="s">
        <v>20557</v>
      </c>
      <c r="D9954">
        <v>1</v>
      </c>
      <c r="E9954" t="s">
        <v>20558</v>
      </c>
      <c r="F9954" t="s">
        <v>13561</v>
      </c>
      <c r="G9954" t="s">
        <v>4</v>
      </c>
      <c r="H9954" t="s">
        <v>20559</v>
      </c>
      <c r="I9954" s="2">
        <v>7000</v>
      </c>
      <c r="J9954" s="5"/>
      <c r="L9954" s="5"/>
      <c r="M9954" s="2">
        <f t="shared" si="155"/>
        <v>-85777.259999996822</v>
      </c>
      <c r="P9954"/>
    </row>
    <row r="9955" spans="1:16" hidden="1">
      <c r="A9955" t="s">
        <v>20564</v>
      </c>
      <c r="B9955" s="1">
        <v>42196</v>
      </c>
      <c r="C9955" t="s">
        <v>20581</v>
      </c>
      <c r="D9955">
        <v>2</v>
      </c>
      <c r="E9955" t="s">
        <v>20582</v>
      </c>
      <c r="F9955" t="s">
        <v>7054</v>
      </c>
      <c r="G9955" t="s">
        <v>4</v>
      </c>
      <c r="H9955" t="s">
        <v>20583</v>
      </c>
      <c r="I9955" s="2">
        <v>1025</v>
      </c>
      <c r="J9955" s="5"/>
      <c r="L9955" s="5"/>
      <c r="M9955" s="2">
        <f t="shared" si="155"/>
        <v>-84752.259999996822</v>
      </c>
      <c r="P9955"/>
    </row>
    <row r="9956" spans="1:16" hidden="1">
      <c r="A9956" t="s">
        <v>20586</v>
      </c>
      <c r="B9956" s="1">
        <v>42196</v>
      </c>
      <c r="C9956" t="s">
        <v>20603</v>
      </c>
      <c r="D9956">
        <v>2</v>
      </c>
      <c r="E9956" t="s">
        <v>20604</v>
      </c>
      <c r="F9956" t="s">
        <v>7054</v>
      </c>
      <c r="G9956" t="s">
        <v>4</v>
      </c>
      <c r="H9956" t="s">
        <v>3209</v>
      </c>
      <c r="I9956" s="2">
        <v>1025</v>
      </c>
      <c r="J9956" s="5"/>
      <c r="L9956" s="5"/>
      <c r="M9956" s="2">
        <f t="shared" si="155"/>
        <v>-83727.259999996822</v>
      </c>
      <c r="P9956"/>
    </row>
    <row r="9957" spans="1:16" hidden="1">
      <c r="A9957" t="s">
        <v>20610</v>
      </c>
      <c r="B9957" s="1">
        <v>42196</v>
      </c>
      <c r="C9957" t="s">
        <v>20630</v>
      </c>
      <c r="D9957">
        <v>2</v>
      </c>
      <c r="E9957" t="s">
        <v>20631</v>
      </c>
      <c r="F9957" t="s">
        <v>7054</v>
      </c>
      <c r="G9957" t="s">
        <v>4</v>
      </c>
      <c r="H9957" t="s">
        <v>11893</v>
      </c>
      <c r="I9957" s="2">
        <v>1025</v>
      </c>
      <c r="J9957" s="5"/>
      <c r="L9957" s="5"/>
      <c r="M9957" s="2">
        <f t="shared" si="155"/>
        <v>-82702.259999996822</v>
      </c>
      <c r="P9957"/>
    </row>
    <row r="9958" spans="1:16" hidden="1">
      <c r="A9958" t="s">
        <v>20636</v>
      </c>
      <c r="B9958" s="1">
        <v>42196</v>
      </c>
      <c r="C9958" t="s">
        <v>20652</v>
      </c>
      <c r="D9958">
        <v>2</v>
      </c>
      <c r="E9958" t="s">
        <v>20653</v>
      </c>
      <c r="F9958" t="s">
        <v>7054</v>
      </c>
      <c r="G9958" t="s">
        <v>4</v>
      </c>
      <c r="H9958" t="s">
        <v>10865</v>
      </c>
      <c r="I9958" s="2">
        <v>2200</v>
      </c>
      <c r="J9958" s="5"/>
      <c r="L9958" s="5"/>
      <c r="M9958" s="2">
        <f t="shared" si="155"/>
        <v>-80502.259999996822</v>
      </c>
      <c r="P9958"/>
    </row>
    <row r="9959" spans="1:16" hidden="1">
      <c r="A9959" t="s">
        <v>20658</v>
      </c>
      <c r="B9959" s="1">
        <v>42196</v>
      </c>
      <c r="C9959" t="s">
        <v>20677</v>
      </c>
      <c r="D9959">
        <v>2</v>
      </c>
      <c r="E9959" t="s">
        <v>20678</v>
      </c>
      <c r="F9959" t="s">
        <v>7054</v>
      </c>
      <c r="G9959" t="s">
        <v>4</v>
      </c>
      <c r="H9959" t="s">
        <v>14376</v>
      </c>
      <c r="I9959" s="2">
        <v>1840</v>
      </c>
      <c r="J9959" s="5"/>
      <c r="L9959" s="5"/>
      <c r="M9959" s="2">
        <f t="shared" si="155"/>
        <v>-78662.259999996822</v>
      </c>
      <c r="P9959"/>
    </row>
    <row r="9960" spans="1:16" hidden="1">
      <c r="A9960" t="s">
        <v>20681</v>
      </c>
      <c r="B9960" s="1">
        <v>42196</v>
      </c>
      <c r="C9960" t="s">
        <v>3390</v>
      </c>
      <c r="D9960">
        <v>2</v>
      </c>
      <c r="E9960" t="s">
        <v>20698</v>
      </c>
      <c r="F9960" t="s">
        <v>7054</v>
      </c>
      <c r="G9960" t="s">
        <v>4</v>
      </c>
      <c r="H9960" t="s">
        <v>1502</v>
      </c>
      <c r="I9960" s="2">
        <v>5355</v>
      </c>
      <c r="J9960" s="5"/>
      <c r="L9960" s="5"/>
      <c r="M9960" s="2">
        <f t="shared" si="155"/>
        <v>-73307.259999996822</v>
      </c>
      <c r="P9960"/>
    </row>
    <row r="9961" spans="1:16" hidden="1">
      <c r="A9961" t="s">
        <v>20704</v>
      </c>
      <c r="B9961" s="1">
        <v>42196</v>
      </c>
      <c r="C9961" t="s">
        <v>20719</v>
      </c>
      <c r="D9961">
        <v>2</v>
      </c>
      <c r="E9961" t="s">
        <v>20720</v>
      </c>
      <c r="F9961" t="s">
        <v>7054</v>
      </c>
      <c r="G9961" t="s">
        <v>4</v>
      </c>
      <c r="H9961" t="s">
        <v>20721</v>
      </c>
      <c r="I9961" s="2">
        <v>3030</v>
      </c>
      <c r="J9961" s="5"/>
      <c r="L9961" s="5"/>
      <c r="M9961" s="2">
        <f t="shared" si="155"/>
        <v>-70277.259999996822</v>
      </c>
      <c r="P9961"/>
    </row>
    <row r="9962" spans="1:16" hidden="1">
      <c r="A9962" t="s">
        <v>20729</v>
      </c>
      <c r="B9962" s="1">
        <v>42196</v>
      </c>
      <c r="C9962" t="s">
        <v>20744</v>
      </c>
      <c r="D9962">
        <v>2</v>
      </c>
      <c r="E9962" t="s">
        <v>20745</v>
      </c>
      <c r="F9962" t="s">
        <v>7054</v>
      </c>
      <c r="G9962" t="s">
        <v>4</v>
      </c>
      <c r="H9962" t="s">
        <v>2024</v>
      </c>
      <c r="I9962" s="2">
        <v>1025</v>
      </c>
      <c r="J9962" s="5"/>
      <c r="L9962" s="5"/>
      <c r="M9962" s="2">
        <f t="shared" si="155"/>
        <v>-69252.259999996822</v>
      </c>
      <c r="P9962"/>
    </row>
    <row r="9963" spans="1:16" hidden="1">
      <c r="A9963" t="s">
        <v>20753</v>
      </c>
      <c r="B9963" s="1">
        <v>42196</v>
      </c>
      <c r="C9963" t="s">
        <v>20770</v>
      </c>
      <c r="D9963">
        <v>2</v>
      </c>
      <c r="E9963" t="s">
        <v>20771</v>
      </c>
      <c r="F9963" t="s">
        <v>7054</v>
      </c>
      <c r="G9963" t="s">
        <v>4</v>
      </c>
      <c r="H9963" t="s">
        <v>20772</v>
      </c>
      <c r="I9963" s="2">
        <v>4791</v>
      </c>
      <c r="J9963" s="5"/>
      <c r="L9963" s="5"/>
      <c r="M9963" s="2">
        <f t="shared" si="155"/>
        <v>-64461.259999996822</v>
      </c>
      <c r="P9963"/>
    </row>
    <row r="9964" spans="1:16" hidden="1">
      <c r="A9964" t="s">
        <v>20780</v>
      </c>
      <c r="B9964" s="1">
        <v>42196</v>
      </c>
      <c r="C9964" t="s">
        <v>20794</v>
      </c>
      <c r="D9964">
        <v>2</v>
      </c>
      <c r="E9964" t="s">
        <v>20795</v>
      </c>
      <c r="F9964" t="s">
        <v>7054</v>
      </c>
      <c r="G9964" t="s">
        <v>4</v>
      </c>
      <c r="H9964" t="s">
        <v>20796</v>
      </c>
      <c r="I9964" s="2">
        <v>1025</v>
      </c>
      <c r="J9964" s="5"/>
      <c r="L9964" s="5"/>
      <c r="M9964" s="2">
        <f t="shared" si="155"/>
        <v>-63436.259999996822</v>
      </c>
      <c r="P9964"/>
    </row>
    <row r="9965" spans="1:16" hidden="1">
      <c r="A9965" t="s">
        <v>20804</v>
      </c>
      <c r="B9965" s="1">
        <v>42196</v>
      </c>
      <c r="C9965" t="s">
        <v>20822</v>
      </c>
      <c r="D9965">
        <v>2</v>
      </c>
      <c r="E9965" t="s">
        <v>20823</v>
      </c>
      <c r="F9965" t="s">
        <v>7054</v>
      </c>
      <c r="G9965" t="s">
        <v>4</v>
      </c>
      <c r="H9965" t="s">
        <v>1756</v>
      </c>
      <c r="I9965" s="2">
        <v>1200.01</v>
      </c>
      <c r="J9965" s="5"/>
      <c r="L9965" s="5"/>
      <c r="M9965" s="2">
        <f t="shared" si="155"/>
        <v>-62236.24999999682</v>
      </c>
      <c r="P9965"/>
    </row>
    <row r="9966" spans="1:16" hidden="1">
      <c r="A9966" t="s">
        <v>4532</v>
      </c>
      <c r="B9966" s="36">
        <v>42198</v>
      </c>
      <c r="C9966" s="35" t="s">
        <v>6</v>
      </c>
      <c r="D9966" s="35">
        <v>1</v>
      </c>
      <c r="E9966" s="35" t="s">
        <v>4538</v>
      </c>
      <c r="F9966" s="35" t="s">
        <v>29</v>
      </c>
      <c r="G9966" s="35" t="s">
        <v>20</v>
      </c>
      <c r="H9966" s="35" t="s">
        <v>4539</v>
      </c>
      <c r="I9966" s="11">
        <v>4145.7700000000004</v>
      </c>
      <c r="J9966" s="12"/>
      <c r="K9966" s="11"/>
      <c r="L9966" s="12"/>
      <c r="M9966" s="11">
        <f t="shared" si="155"/>
        <v>-58090.479999996824</v>
      </c>
      <c r="P9966"/>
    </row>
    <row r="9967" spans="1:16" hidden="1">
      <c r="A9967" t="s">
        <v>4540</v>
      </c>
      <c r="B9967" s="1">
        <v>42198</v>
      </c>
      <c r="C9967" t="s">
        <v>6</v>
      </c>
      <c r="D9967">
        <v>1</v>
      </c>
      <c r="E9967" t="s">
        <v>4550</v>
      </c>
      <c r="F9967" t="s">
        <v>29</v>
      </c>
      <c r="G9967" t="s">
        <v>20</v>
      </c>
      <c r="H9967" t="s">
        <v>668</v>
      </c>
      <c r="I9967" s="2">
        <v>1562.8</v>
      </c>
      <c r="J9967" s="5"/>
      <c r="L9967" s="5"/>
      <c r="M9967" s="2">
        <f t="shared" si="155"/>
        <v>-56527.679999996821</v>
      </c>
      <c r="P9967"/>
    </row>
    <row r="9968" spans="1:16" hidden="1">
      <c r="A9968" t="s">
        <v>4600</v>
      </c>
      <c r="B9968" s="1">
        <v>42198</v>
      </c>
      <c r="C9968" t="s">
        <v>6</v>
      </c>
      <c r="D9968">
        <v>1</v>
      </c>
      <c r="E9968" t="s">
        <v>4605</v>
      </c>
      <c r="F9968" t="s">
        <v>29</v>
      </c>
      <c r="G9968" t="s">
        <v>20</v>
      </c>
      <c r="H9968" t="s">
        <v>4606</v>
      </c>
      <c r="I9968" s="2">
        <v>4800</v>
      </c>
      <c r="J9968" s="5"/>
      <c r="L9968" s="5"/>
      <c r="M9968" s="2">
        <f t="shared" si="155"/>
        <v>-51727.679999996821</v>
      </c>
      <c r="P9968"/>
    </row>
    <row r="9969" spans="1:16" hidden="1">
      <c r="A9969" t="s">
        <v>4607</v>
      </c>
      <c r="B9969" s="1">
        <v>42198</v>
      </c>
      <c r="C9969" t="s">
        <v>1</v>
      </c>
      <c r="D9969">
        <v>1</v>
      </c>
      <c r="E9969" t="s">
        <v>4612</v>
      </c>
      <c r="F9969" t="s">
        <v>67</v>
      </c>
      <c r="G9969" t="s">
        <v>20</v>
      </c>
      <c r="H9969" t="s">
        <v>4613</v>
      </c>
      <c r="J9969" s="5"/>
      <c r="K9969" s="2">
        <v>207000</v>
      </c>
      <c r="L9969" s="5"/>
      <c r="M9969" s="2">
        <f t="shared" si="155"/>
        <v>-258727.67999999682</v>
      </c>
      <c r="P9969"/>
    </row>
    <row r="9970" spans="1:16" hidden="1">
      <c r="A9970" t="s">
        <v>4614</v>
      </c>
      <c r="B9970" s="1">
        <v>42198</v>
      </c>
      <c r="C9970" t="s">
        <v>6</v>
      </c>
      <c r="D9970">
        <v>1</v>
      </c>
      <c r="E9970" t="s">
        <v>4615</v>
      </c>
      <c r="F9970" t="s">
        <v>29</v>
      </c>
      <c r="G9970" t="s">
        <v>20</v>
      </c>
      <c r="H9970" t="s">
        <v>4616</v>
      </c>
      <c r="I9970" s="2">
        <v>757.69</v>
      </c>
      <c r="J9970" s="5"/>
      <c r="L9970" s="5"/>
      <c r="M9970" s="2">
        <f t="shared" si="155"/>
        <v>-257969.98999999682</v>
      </c>
      <c r="P9970"/>
    </row>
    <row r="9971" spans="1:16" hidden="1">
      <c r="A9971" t="s">
        <v>4617</v>
      </c>
      <c r="B9971" s="1">
        <v>42198</v>
      </c>
      <c r="C9971" t="s">
        <v>6</v>
      </c>
      <c r="D9971">
        <v>1</v>
      </c>
      <c r="E9971" t="s">
        <v>4620</v>
      </c>
      <c r="F9971" t="s">
        <v>29</v>
      </c>
      <c r="G9971" t="s">
        <v>20</v>
      </c>
      <c r="H9971" t="s">
        <v>711</v>
      </c>
      <c r="I9971" s="2">
        <v>888.72</v>
      </c>
      <c r="J9971" s="5"/>
      <c r="L9971" s="5"/>
      <c r="M9971" s="2">
        <f t="shared" si="155"/>
        <v>-257081.26999999682</v>
      </c>
      <c r="P9971"/>
    </row>
    <row r="9972" spans="1:16" hidden="1">
      <c r="A9972" t="s">
        <v>4627</v>
      </c>
      <c r="B9972" s="1">
        <v>42198</v>
      </c>
      <c r="C9972" t="s">
        <v>1</v>
      </c>
      <c r="D9972">
        <v>1</v>
      </c>
      <c r="E9972" t="s">
        <v>4634</v>
      </c>
      <c r="F9972" t="s">
        <v>13</v>
      </c>
      <c r="G9972" t="s">
        <v>20</v>
      </c>
      <c r="H9972" t="s">
        <v>4635</v>
      </c>
      <c r="J9972" s="5"/>
      <c r="K9972" s="2">
        <v>20000</v>
      </c>
      <c r="L9972" s="5"/>
      <c r="M9972" s="2">
        <f t="shared" si="155"/>
        <v>-277081.26999999682</v>
      </c>
      <c r="P9972"/>
    </row>
    <row r="9973" spans="1:16" hidden="1">
      <c r="A9973" t="s">
        <v>4652</v>
      </c>
      <c r="B9973" s="1">
        <v>42198</v>
      </c>
      <c r="C9973" t="s">
        <v>6</v>
      </c>
      <c r="D9973">
        <v>1</v>
      </c>
      <c r="E9973" t="s">
        <v>4657</v>
      </c>
      <c r="F9973" t="s">
        <v>29</v>
      </c>
      <c r="G9973" t="s">
        <v>20</v>
      </c>
      <c r="H9973" t="s">
        <v>4658</v>
      </c>
      <c r="I9973" s="2">
        <v>2273.1999999999998</v>
      </c>
      <c r="J9973" s="5"/>
      <c r="L9973" s="5"/>
      <c r="M9973" s="2">
        <f t="shared" si="155"/>
        <v>-274808.06999999681</v>
      </c>
      <c r="P9973"/>
    </row>
    <row r="9974" spans="1:16" hidden="1">
      <c r="A9974" t="s">
        <v>4684</v>
      </c>
      <c r="B9974" s="1">
        <v>42198</v>
      </c>
      <c r="C9974" t="s">
        <v>6</v>
      </c>
      <c r="D9974">
        <v>1</v>
      </c>
      <c r="E9974" t="s">
        <v>4692</v>
      </c>
      <c r="F9974" t="s">
        <v>29</v>
      </c>
      <c r="G9974" t="s">
        <v>20</v>
      </c>
      <c r="H9974" t="s">
        <v>4693</v>
      </c>
      <c r="I9974" s="2">
        <v>800</v>
      </c>
      <c r="J9974" s="5"/>
      <c r="L9974" s="5"/>
      <c r="M9974" s="2">
        <f t="shared" si="155"/>
        <v>-274008.06999999681</v>
      </c>
      <c r="P9974"/>
    </row>
    <row r="9975" spans="1:16" hidden="1">
      <c r="A9975" t="s">
        <v>4696</v>
      </c>
      <c r="B9975" s="1">
        <v>42198</v>
      </c>
      <c r="C9975" t="s">
        <v>6</v>
      </c>
      <c r="D9975">
        <v>1</v>
      </c>
      <c r="E9975" t="s">
        <v>4703</v>
      </c>
      <c r="F9975" t="s">
        <v>29</v>
      </c>
      <c r="G9975" t="s">
        <v>20</v>
      </c>
      <c r="H9975" t="s">
        <v>4704</v>
      </c>
      <c r="I9975" s="2">
        <v>600</v>
      </c>
      <c r="J9975" s="5"/>
      <c r="L9975" s="5"/>
      <c r="M9975" s="2">
        <f t="shared" si="155"/>
        <v>-273408.06999999681</v>
      </c>
      <c r="P9975"/>
    </row>
    <row r="9976" spans="1:16" hidden="1">
      <c r="A9976" t="s">
        <v>4705</v>
      </c>
      <c r="B9976" s="1">
        <v>42198</v>
      </c>
      <c r="C9976" t="s">
        <v>1</v>
      </c>
      <c r="D9976">
        <v>1</v>
      </c>
      <c r="E9976" t="s">
        <v>4711</v>
      </c>
      <c r="F9976" t="s">
        <v>16</v>
      </c>
      <c r="G9976" t="s">
        <v>20</v>
      </c>
      <c r="H9976" t="s">
        <v>2035</v>
      </c>
      <c r="J9976" s="5"/>
      <c r="K9976" s="2">
        <v>140000</v>
      </c>
      <c r="L9976" s="5"/>
      <c r="M9976" s="2">
        <f t="shared" si="155"/>
        <v>-413408.06999999681</v>
      </c>
      <c r="P9976"/>
    </row>
    <row r="9977" spans="1:16" hidden="1">
      <c r="A9977" t="s">
        <v>4746</v>
      </c>
      <c r="B9977" s="1">
        <v>42198</v>
      </c>
      <c r="D9977">
        <v>1</v>
      </c>
      <c r="E9977" t="s">
        <v>4749</v>
      </c>
      <c r="F9977" t="s">
        <v>13</v>
      </c>
      <c r="G9977" t="s">
        <v>20</v>
      </c>
      <c r="H9977" t="s">
        <v>18</v>
      </c>
      <c r="J9977" s="5"/>
      <c r="K9977" s="2">
        <v>15730.45</v>
      </c>
      <c r="L9977" s="5"/>
      <c r="M9977" s="2">
        <f t="shared" si="155"/>
        <v>-429138.51999999682</v>
      </c>
      <c r="P9977"/>
    </row>
    <row r="9978" spans="1:16" hidden="1">
      <c r="A9978" t="s">
        <v>4750</v>
      </c>
      <c r="B9978" s="1">
        <v>42198</v>
      </c>
      <c r="C9978" t="s">
        <v>195</v>
      </c>
      <c r="D9978">
        <v>1</v>
      </c>
      <c r="E9978" t="s">
        <v>4754</v>
      </c>
      <c r="F9978" t="s">
        <v>13</v>
      </c>
      <c r="G9978" t="s">
        <v>20</v>
      </c>
      <c r="H9978" t="s">
        <v>195</v>
      </c>
      <c r="J9978" s="5"/>
      <c r="K9978" s="2">
        <v>10142.27</v>
      </c>
      <c r="L9978" s="5"/>
      <c r="M9978" s="2">
        <f t="shared" si="155"/>
        <v>-439280.78999999684</v>
      </c>
      <c r="P9978"/>
    </row>
    <row r="9979" spans="1:16" hidden="1">
      <c r="A9979" t="s">
        <v>4771</v>
      </c>
      <c r="B9979" s="1">
        <v>42198</v>
      </c>
      <c r="C9979" t="s">
        <v>200</v>
      </c>
      <c r="D9979">
        <v>1</v>
      </c>
      <c r="E9979" t="s">
        <v>4773</v>
      </c>
      <c r="F9979" t="s">
        <v>16</v>
      </c>
      <c r="G9979" t="s">
        <v>20</v>
      </c>
      <c r="H9979" t="s">
        <v>200</v>
      </c>
      <c r="J9979" s="5"/>
      <c r="K9979" s="2">
        <v>4113.2</v>
      </c>
      <c r="L9979" s="5"/>
      <c r="M9979" s="2">
        <f t="shared" si="155"/>
        <v>-443393.98999999685</v>
      </c>
      <c r="P9979"/>
    </row>
    <row r="9980" spans="1:16" hidden="1">
      <c r="A9980" t="s">
        <v>4786</v>
      </c>
      <c r="B9980" s="1">
        <v>42198</v>
      </c>
      <c r="C9980" t="s">
        <v>43</v>
      </c>
      <c r="D9980">
        <v>1</v>
      </c>
      <c r="E9980" t="s">
        <v>4791</v>
      </c>
      <c r="F9980" t="s">
        <v>16</v>
      </c>
      <c r="G9980" t="s">
        <v>4</v>
      </c>
      <c r="H9980" t="s">
        <v>4792</v>
      </c>
      <c r="J9980" s="5"/>
      <c r="K9980" s="2">
        <v>3030</v>
      </c>
      <c r="L9980" s="5"/>
      <c r="M9980" s="2">
        <f t="shared" si="155"/>
        <v>-446423.98999999685</v>
      </c>
      <c r="P9980"/>
    </row>
    <row r="9981" spans="1:16" hidden="1">
      <c r="A9981" t="s">
        <v>4793</v>
      </c>
      <c r="B9981" s="1">
        <v>42198</v>
      </c>
      <c r="C9981" t="s">
        <v>6</v>
      </c>
      <c r="D9981">
        <v>1</v>
      </c>
      <c r="E9981" t="s">
        <v>4800</v>
      </c>
      <c r="F9981" t="s">
        <v>29</v>
      </c>
      <c r="G9981" t="s">
        <v>4</v>
      </c>
      <c r="H9981" t="s">
        <v>4801</v>
      </c>
      <c r="I9981" s="2">
        <v>146.24</v>
      </c>
      <c r="J9981" s="5"/>
      <c r="L9981" s="5"/>
      <c r="M9981" s="2">
        <f t="shared" si="155"/>
        <v>-446277.74999999686</v>
      </c>
      <c r="P9981"/>
    </row>
    <row r="9982" spans="1:16" hidden="1">
      <c r="A9982" t="s">
        <v>4953</v>
      </c>
      <c r="B9982" s="1">
        <v>42198</v>
      </c>
      <c r="C9982" t="s">
        <v>6</v>
      </c>
      <c r="D9982">
        <v>1</v>
      </c>
      <c r="E9982" t="s">
        <v>4955</v>
      </c>
      <c r="F9982" t="s">
        <v>29</v>
      </c>
      <c r="G9982" t="s">
        <v>4</v>
      </c>
      <c r="H9982" t="s">
        <v>4956</v>
      </c>
      <c r="I9982" s="2">
        <v>73.73</v>
      </c>
      <c r="J9982" s="5"/>
      <c r="L9982" s="5"/>
      <c r="M9982" s="2">
        <f t="shared" si="155"/>
        <v>-446204.01999999688</v>
      </c>
      <c r="P9982"/>
    </row>
    <row r="9983" spans="1:16" hidden="1">
      <c r="A9983" t="s">
        <v>4972</v>
      </c>
      <c r="B9983" s="1">
        <v>42198</v>
      </c>
      <c r="C9983" t="s">
        <v>11</v>
      </c>
      <c r="D9983">
        <v>1</v>
      </c>
      <c r="E9983" t="s">
        <v>4979</v>
      </c>
      <c r="F9983" t="s">
        <v>45</v>
      </c>
      <c r="G9983" t="s">
        <v>4</v>
      </c>
      <c r="H9983" t="s">
        <v>1010</v>
      </c>
      <c r="J9983" s="5"/>
      <c r="K9983" s="2">
        <v>4100</v>
      </c>
      <c r="L9983" s="5"/>
      <c r="M9983" s="2">
        <f t="shared" si="155"/>
        <v>-450304.01999999688</v>
      </c>
      <c r="P9983"/>
    </row>
    <row r="9984" spans="1:16" hidden="1">
      <c r="A9984" t="s">
        <v>4982</v>
      </c>
      <c r="B9984" s="1">
        <v>42198</v>
      </c>
      <c r="C9984" t="s">
        <v>6</v>
      </c>
      <c r="D9984">
        <v>1</v>
      </c>
      <c r="E9984" t="s">
        <v>4986</v>
      </c>
      <c r="F9984" t="s">
        <v>29</v>
      </c>
      <c r="G9984" t="s">
        <v>4</v>
      </c>
      <c r="H9984" t="s">
        <v>299</v>
      </c>
      <c r="I9984" s="2">
        <v>858.16</v>
      </c>
      <c r="J9984" s="5"/>
      <c r="L9984" s="5"/>
      <c r="M9984" s="2">
        <f t="shared" si="155"/>
        <v>-449445.8599999969</v>
      </c>
      <c r="P9984"/>
    </row>
    <row r="9985" spans="1:16" hidden="1">
      <c r="A9985" t="s">
        <v>4987</v>
      </c>
      <c r="B9985" s="1">
        <v>42198</v>
      </c>
      <c r="C9985" t="s">
        <v>18</v>
      </c>
      <c r="D9985">
        <v>2</v>
      </c>
      <c r="E9985" t="s">
        <v>4989</v>
      </c>
      <c r="F9985" t="s">
        <v>312</v>
      </c>
      <c r="G9985" t="s">
        <v>313</v>
      </c>
      <c r="H9985" t="s">
        <v>299</v>
      </c>
      <c r="J9985" s="5"/>
      <c r="K9985" s="2">
        <v>2816.22</v>
      </c>
      <c r="L9985" s="5"/>
      <c r="M9985" s="2">
        <f t="shared" si="155"/>
        <v>-452262.07999999687</v>
      </c>
      <c r="P9985"/>
    </row>
    <row r="9986" spans="1:16" hidden="1">
      <c r="A9986" t="s">
        <v>4991</v>
      </c>
      <c r="B9986" s="1">
        <v>42198</v>
      </c>
      <c r="C9986" t="s">
        <v>6</v>
      </c>
      <c r="D9986">
        <v>1</v>
      </c>
      <c r="E9986" t="s">
        <v>4996</v>
      </c>
      <c r="F9986" t="s">
        <v>29</v>
      </c>
      <c r="G9986" t="s">
        <v>4</v>
      </c>
      <c r="H9986" t="s">
        <v>4619</v>
      </c>
      <c r="I9986" s="2">
        <v>662.87</v>
      </c>
      <c r="J9986" s="5"/>
      <c r="L9986" s="5"/>
      <c r="M9986" s="2">
        <f t="shared" si="155"/>
        <v>-451599.20999999688</v>
      </c>
      <c r="P9986"/>
    </row>
    <row r="9987" spans="1:16" hidden="1">
      <c r="A9987" t="s">
        <v>5007</v>
      </c>
      <c r="B9987" s="1">
        <v>42198</v>
      </c>
      <c r="C9987" t="s">
        <v>18</v>
      </c>
      <c r="D9987">
        <v>1</v>
      </c>
      <c r="E9987" t="s">
        <v>5008</v>
      </c>
      <c r="F9987" t="s">
        <v>13</v>
      </c>
      <c r="G9987" t="s">
        <v>4</v>
      </c>
      <c r="H9987" t="s">
        <v>5009</v>
      </c>
      <c r="J9987" s="5"/>
      <c r="K9987" s="2">
        <v>10000</v>
      </c>
      <c r="L9987" s="5"/>
      <c r="M9987" s="2">
        <f t="shared" si="155"/>
        <v>-461599.20999999688</v>
      </c>
      <c r="P9987"/>
    </row>
    <row r="9988" spans="1:16" hidden="1">
      <c r="A9988" t="s">
        <v>5010</v>
      </c>
      <c r="B9988" s="1">
        <v>42198</v>
      </c>
      <c r="C9988" t="s">
        <v>240</v>
      </c>
      <c r="D9988">
        <v>1</v>
      </c>
      <c r="E9988" t="s">
        <v>5011</v>
      </c>
      <c r="F9988" t="s">
        <v>13</v>
      </c>
      <c r="G9988" t="s">
        <v>4</v>
      </c>
      <c r="H9988" t="s">
        <v>240</v>
      </c>
      <c r="J9988" s="5"/>
      <c r="K9988" s="2">
        <v>6736.58</v>
      </c>
      <c r="L9988" s="5"/>
      <c r="M9988" s="2">
        <f t="shared" si="155"/>
        <v>-468335.78999999689</v>
      </c>
      <c r="P9988"/>
    </row>
    <row r="9989" spans="1:16" hidden="1">
      <c r="A9989" t="s">
        <v>5014</v>
      </c>
      <c r="B9989" s="1">
        <v>42198</v>
      </c>
      <c r="C9989" t="s">
        <v>200</v>
      </c>
      <c r="D9989">
        <v>1</v>
      </c>
      <c r="E9989" t="s">
        <v>5021</v>
      </c>
      <c r="F9989" t="s">
        <v>16</v>
      </c>
      <c r="G9989" t="s">
        <v>4</v>
      </c>
      <c r="H9989" t="s">
        <v>200</v>
      </c>
      <c r="J9989" s="5"/>
      <c r="K9989" s="2">
        <v>1687.87</v>
      </c>
      <c r="L9989" s="5"/>
      <c r="M9989" s="2">
        <f t="shared" si="155"/>
        <v>-470023.65999999689</v>
      </c>
      <c r="P9989"/>
    </row>
    <row r="9990" spans="1:16" hidden="1">
      <c r="A9990" t="s">
        <v>5023</v>
      </c>
      <c r="B9990" s="1">
        <v>42198</v>
      </c>
      <c r="C9990" t="s">
        <v>195</v>
      </c>
      <c r="D9990">
        <v>1</v>
      </c>
      <c r="E9990" t="s">
        <v>5024</v>
      </c>
      <c r="F9990" t="s">
        <v>13</v>
      </c>
      <c r="G9990" t="s">
        <v>4</v>
      </c>
      <c r="H9990" t="s">
        <v>195</v>
      </c>
      <c r="J9990" s="5"/>
      <c r="K9990" s="2">
        <v>146.24</v>
      </c>
      <c r="L9990" s="5"/>
      <c r="M9990" s="2">
        <f t="shared" si="155"/>
        <v>-470169.89999999688</v>
      </c>
      <c r="P9990"/>
    </row>
    <row r="9991" spans="1:16" hidden="1">
      <c r="A9991" t="s">
        <v>5025</v>
      </c>
      <c r="B9991" s="1">
        <v>42198</v>
      </c>
      <c r="C9991" t="s">
        <v>18</v>
      </c>
      <c r="D9991">
        <v>1</v>
      </c>
      <c r="E9991" t="s">
        <v>5027</v>
      </c>
      <c r="F9991" t="s">
        <v>13</v>
      </c>
      <c r="G9991" t="s">
        <v>4</v>
      </c>
      <c r="H9991" t="s">
        <v>18</v>
      </c>
      <c r="J9991" s="5"/>
      <c r="K9991" s="2">
        <v>5521.09</v>
      </c>
      <c r="L9991" s="5"/>
      <c r="M9991" s="2">
        <f t="shared" si="155"/>
        <v>-475690.98999999691</v>
      </c>
      <c r="P9991"/>
    </row>
    <row r="9992" spans="1:16" hidden="1">
      <c r="A9992" t="s">
        <v>20827</v>
      </c>
      <c r="B9992" s="1">
        <v>42198</v>
      </c>
      <c r="C9992" t="s">
        <v>20848</v>
      </c>
      <c r="D9992">
        <v>1</v>
      </c>
      <c r="E9992" t="s">
        <v>20849</v>
      </c>
      <c r="F9992" t="s">
        <v>13565</v>
      </c>
      <c r="G9992" t="s">
        <v>20</v>
      </c>
      <c r="H9992" t="s">
        <v>6275</v>
      </c>
      <c r="I9992" s="2">
        <v>207000</v>
      </c>
      <c r="J9992" s="5"/>
      <c r="L9992" s="5"/>
      <c r="M9992" s="2">
        <f t="shared" si="155"/>
        <v>-268690.98999999691</v>
      </c>
      <c r="P9992"/>
    </row>
    <row r="9993" spans="1:16" hidden="1">
      <c r="A9993" t="s">
        <v>20850</v>
      </c>
      <c r="B9993" s="1">
        <v>42198</v>
      </c>
      <c r="C9993" t="s">
        <v>20874</v>
      </c>
      <c r="D9993">
        <v>2</v>
      </c>
      <c r="E9993" t="s">
        <v>20875</v>
      </c>
      <c r="F9993" t="s">
        <v>7054</v>
      </c>
      <c r="G9993" t="s">
        <v>20</v>
      </c>
      <c r="H9993" t="s">
        <v>4616</v>
      </c>
      <c r="I9993" s="2">
        <v>999</v>
      </c>
      <c r="J9993" s="5"/>
      <c r="L9993" s="5"/>
      <c r="M9993" s="2">
        <f t="shared" ref="M9993:M10056" si="156">+M9992+I9993-K9993</f>
        <v>-267691.98999999691</v>
      </c>
      <c r="P9993"/>
    </row>
    <row r="9994" spans="1:16" hidden="1">
      <c r="A9994" t="s">
        <v>20876</v>
      </c>
      <c r="B9994" s="1">
        <v>42198</v>
      </c>
      <c r="C9994" t="s">
        <v>20898</v>
      </c>
      <c r="D9994">
        <v>1</v>
      </c>
      <c r="E9994" t="s">
        <v>20899</v>
      </c>
      <c r="F9994" t="s">
        <v>13565</v>
      </c>
      <c r="G9994" t="s">
        <v>20</v>
      </c>
      <c r="H9994" t="s">
        <v>20900</v>
      </c>
      <c r="I9994" s="2">
        <v>20000</v>
      </c>
      <c r="J9994" s="5"/>
      <c r="L9994" s="5"/>
      <c r="M9994" s="2">
        <f t="shared" si="156"/>
        <v>-247691.98999999691</v>
      </c>
      <c r="P9994"/>
    </row>
    <row r="9995" spans="1:16" hidden="1">
      <c r="A9995" t="s">
        <v>20901</v>
      </c>
      <c r="B9995" s="1">
        <v>42198</v>
      </c>
      <c r="C9995" t="s">
        <v>4685</v>
      </c>
      <c r="D9995">
        <v>2</v>
      </c>
      <c r="E9995" t="s">
        <v>20922</v>
      </c>
      <c r="F9995" t="s">
        <v>13559</v>
      </c>
      <c r="G9995" t="s">
        <v>479</v>
      </c>
      <c r="H9995" t="s">
        <v>2697</v>
      </c>
      <c r="J9995" s="5"/>
      <c r="K9995" s="2">
        <v>2772.78</v>
      </c>
      <c r="L9995" s="5"/>
      <c r="M9995" s="2">
        <f t="shared" si="156"/>
        <v>-250464.7699999969</v>
      </c>
      <c r="P9995"/>
    </row>
    <row r="9996" spans="1:16" hidden="1">
      <c r="A9996" t="s">
        <v>20901</v>
      </c>
      <c r="B9996" s="1">
        <v>42198</v>
      </c>
      <c r="C9996" t="s">
        <v>4685</v>
      </c>
      <c r="D9996">
        <v>2</v>
      </c>
      <c r="E9996" t="s">
        <v>20922</v>
      </c>
      <c r="F9996" t="s">
        <v>13559</v>
      </c>
      <c r="G9996" t="s">
        <v>479</v>
      </c>
      <c r="H9996" t="s">
        <v>2697</v>
      </c>
      <c r="I9996" s="2">
        <v>2772.78</v>
      </c>
      <c r="J9996" s="5"/>
      <c r="L9996" s="5"/>
      <c r="M9996" s="2">
        <f t="shared" si="156"/>
        <v>-247691.98999999691</v>
      </c>
      <c r="P9996"/>
    </row>
    <row r="9997" spans="1:16" hidden="1">
      <c r="A9997" t="s">
        <v>20923</v>
      </c>
      <c r="B9997" s="1">
        <v>42198</v>
      </c>
      <c r="C9997" t="s">
        <v>5029</v>
      </c>
      <c r="D9997">
        <v>2</v>
      </c>
      <c r="E9997" t="s">
        <v>20949</v>
      </c>
      <c r="F9997" t="s">
        <v>13559</v>
      </c>
      <c r="G9997" t="s">
        <v>479</v>
      </c>
      <c r="H9997" t="s">
        <v>6755</v>
      </c>
      <c r="I9997" s="2">
        <v>1068.55</v>
      </c>
      <c r="J9997" s="5"/>
      <c r="L9997" s="5"/>
      <c r="M9997" s="2">
        <f t="shared" si="156"/>
        <v>-246623.43999999692</v>
      </c>
      <c r="P9997"/>
    </row>
    <row r="9998" spans="1:16" hidden="1">
      <c r="A9998" t="s">
        <v>20950</v>
      </c>
      <c r="B9998" s="1">
        <v>42198</v>
      </c>
      <c r="C9998" t="s">
        <v>18431</v>
      </c>
      <c r="D9998">
        <v>1</v>
      </c>
      <c r="E9998" t="s">
        <v>20969</v>
      </c>
      <c r="F9998" t="s">
        <v>13565</v>
      </c>
      <c r="G9998" t="s">
        <v>20</v>
      </c>
      <c r="H9998" t="s">
        <v>2035</v>
      </c>
      <c r="I9998" s="2">
        <v>10000</v>
      </c>
      <c r="J9998" s="5"/>
      <c r="L9998" s="5"/>
      <c r="M9998" s="2">
        <f t="shared" si="156"/>
        <v>-236623.43999999692</v>
      </c>
      <c r="P9998"/>
    </row>
    <row r="9999" spans="1:16" hidden="1">
      <c r="A9999" t="s">
        <v>20970</v>
      </c>
      <c r="B9999" s="1">
        <v>42198</v>
      </c>
      <c r="C9999" t="s">
        <v>18431</v>
      </c>
      <c r="D9999">
        <v>1</v>
      </c>
      <c r="E9999" t="s">
        <v>20993</v>
      </c>
      <c r="F9999" t="s">
        <v>13565</v>
      </c>
      <c r="G9999" t="s">
        <v>20</v>
      </c>
      <c r="H9999" t="s">
        <v>2035</v>
      </c>
      <c r="I9999" s="2">
        <v>140000</v>
      </c>
      <c r="J9999" s="5"/>
      <c r="L9999" s="5"/>
      <c r="M9999" s="2">
        <f t="shared" si="156"/>
        <v>-96623.439999996917</v>
      </c>
      <c r="P9999"/>
    </row>
    <row r="10000" spans="1:16" hidden="1">
      <c r="A10000" t="s">
        <v>20994</v>
      </c>
      <c r="B10000" s="1">
        <v>42198</v>
      </c>
      <c r="C10000" t="s">
        <v>18431</v>
      </c>
      <c r="D10000">
        <v>1</v>
      </c>
      <c r="E10000" t="s">
        <v>21018</v>
      </c>
      <c r="F10000" t="s">
        <v>13565</v>
      </c>
      <c r="G10000" t="s">
        <v>20</v>
      </c>
      <c r="H10000" t="s">
        <v>2035</v>
      </c>
      <c r="I10000" s="2">
        <v>15.19</v>
      </c>
      <c r="J10000" s="5"/>
      <c r="L10000" s="5"/>
      <c r="M10000" s="2">
        <f t="shared" si="156"/>
        <v>-96608.249999996915</v>
      </c>
      <c r="P10000"/>
    </row>
    <row r="10001" spans="1:16" hidden="1">
      <c r="A10001" t="s">
        <v>21019</v>
      </c>
      <c r="B10001" s="1">
        <v>42198</v>
      </c>
      <c r="C10001" t="s">
        <v>21037</v>
      </c>
      <c r="D10001">
        <v>2</v>
      </c>
      <c r="E10001" t="s">
        <v>21038</v>
      </c>
      <c r="F10001" t="s">
        <v>7054</v>
      </c>
      <c r="G10001" t="s">
        <v>20</v>
      </c>
      <c r="H10001" t="s">
        <v>19999</v>
      </c>
      <c r="I10001" s="2">
        <v>1025</v>
      </c>
      <c r="J10001" s="5"/>
      <c r="L10001" s="5"/>
      <c r="M10001" s="2">
        <f t="shared" si="156"/>
        <v>-95583.249999996915</v>
      </c>
      <c r="P10001"/>
    </row>
    <row r="10002" spans="1:16" hidden="1">
      <c r="A10002" t="s">
        <v>21039</v>
      </c>
      <c r="B10002" s="1">
        <v>42198</v>
      </c>
      <c r="C10002" t="s">
        <v>1802</v>
      </c>
      <c r="D10002">
        <v>2</v>
      </c>
      <c r="E10002" t="s">
        <v>21061</v>
      </c>
      <c r="F10002" t="s">
        <v>13559</v>
      </c>
      <c r="G10002" t="s">
        <v>479</v>
      </c>
      <c r="H10002" t="s">
        <v>1685</v>
      </c>
      <c r="J10002" s="5"/>
      <c r="K10002" s="2">
        <v>1673.09</v>
      </c>
      <c r="L10002" s="5"/>
      <c r="M10002" s="2">
        <f t="shared" si="156"/>
        <v>-97256.339999996912</v>
      </c>
      <c r="P10002"/>
    </row>
    <row r="10003" spans="1:16" hidden="1">
      <c r="A10003" t="s">
        <v>21039</v>
      </c>
      <c r="B10003" s="1">
        <v>42198</v>
      </c>
      <c r="C10003" t="s">
        <v>1802</v>
      </c>
      <c r="D10003">
        <v>2</v>
      </c>
      <c r="E10003" t="s">
        <v>21061</v>
      </c>
      <c r="F10003" t="s">
        <v>13559</v>
      </c>
      <c r="G10003" t="s">
        <v>479</v>
      </c>
      <c r="H10003" t="s">
        <v>1685</v>
      </c>
      <c r="I10003" s="2">
        <v>1673.09</v>
      </c>
      <c r="J10003" s="5"/>
      <c r="L10003" s="5"/>
      <c r="M10003" s="2">
        <f t="shared" si="156"/>
        <v>-95583.249999996915</v>
      </c>
      <c r="P10003"/>
    </row>
    <row r="10004" spans="1:16" hidden="1">
      <c r="A10004" t="s">
        <v>21062</v>
      </c>
      <c r="B10004" s="1">
        <v>42198</v>
      </c>
      <c r="C10004" t="s">
        <v>6</v>
      </c>
      <c r="D10004">
        <v>1</v>
      </c>
      <c r="E10004" t="s">
        <v>21084</v>
      </c>
      <c r="F10004" t="s">
        <v>13565</v>
      </c>
      <c r="G10004" t="s">
        <v>20</v>
      </c>
      <c r="H10004" t="s">
        <v>21085</v>
      </c>
      <c r="I10004" s="2">
        <v>5000</v>
      </c>
      <c r="J10004" s="5"/>
      <c r="L10004" s="5"/>
      <c r="M10004" s="2">
        <f t="shared" si="156"/>
        <v>-90583.249999996915</v>
      </c>
      <c r="P10004"/>
    </row>
    <row r="10005" spans="1:16" hidden="1">
      <c r="A10005" t="s">
        <v>21086</v>
      </c>
      <c r="B10005" s="1">
        <v>42198</v>
      </c>
      <c r="C10005" t="s">
        <v>6</v>
      </c>
      <c r="D10005">
        <v>1</v>
      </c>
      <c r="E10005" t="s">
        <v>16630</v>
      </c>
      <c r="F10005" t="s">
        <v>13561</v>
      </c>
      <c r="G10005" t="s">
        <v>4</v>
      </c>
      <c r="H10005" t="s">
        <v>21104</v>
      </c>
      <c r="J10005" s="5"/>
      <c r="K10005" s="2">
        <v>10000</v>
      </c>
      <c r="L10005" s="5"/>
      <c r="M10005" s="2">
        <f t="shared" si="156"/>
        <v>-100583.24999999691</v>
      </c>
      <c r="P10005"/>
    </row>
    <row r="10006" spans="1:16" hidden="1">
      <c r="A10006" t="s">
        <v>21105</v>
      </c>
      <c r="B10006" s="1">
        <v>42198</v>
      </c>
      <c r="C10006" t="s">
        <v>21123</v>
      </c>
      <c r="D10006">
        <v>2</v>
      </c>
      <c r="E10006" t="s">
        <v>21124</v>
      </c>
      <c r="F10006" t="s">
        <v>7054</v>
      </c>
      <c r="G10006" t="s">
        <v>20</v>
      </c>
      <c r="H10006" t="s">
        <v>17445</v>
      </c>
      <c r="I10006" s="2">
        <v>2160</v>
      </c>
      <c r="J10006" s="5"/>
      <c r="L10006" s="5"/>
      <c r="M10006" s="2">
        <f t="shared" si="156"/>
        <v>-98423.249999996915</v>
      </c>
      <c r="P10006"/>
    </row>
    <row r="10007" spans="1:16" hidden="1">
      <c r="A10007" t="s">
        <v>21125</v>
      </c>
      <c r="B10007" s="1">
        <v>42198</v>
      </c>
      <c r="C10007" t="s">
        <v>21145</v>
      </c>
      <c r="D10007">
        <v>2</v>
      </c>
      <c r="E10007" t="s">
        <v>21146</v>
      </c>
      <c r="F10007" t="s">
        <v>7054</v>
      </c>
      <c r="G10007" t="s">
        <v>20</v>
      </c>
      <c r="H10007" t="s">
        <v>5367</v>
      </c>
      <c r="I10007" s="2">
        <v>1025</v>
      </c>
      <c r="J10007" s="5"/>
      <c r="L10007" s="5"/>
      <c r="M10007" s="2">
        <f t="shared" si="156"/>
        <v>-97398.249999996915</v>
      </c>
      <c r="P10007"/>
    </row>
    <row r="10008" spans="1:16" hidden="1">
      <c r="A10008" t="s">
        <v>21147</v>
      </c>
      <c r="B10008" s="1">
        <v>42198</v>
      </c>
      <c r="C10008" t="s">
        <v>21169</v>
      </c>
      <c r="D10008">
        <v>2</v>
      </c>
      <c r="E10008" t="s">
        <v>21170</v>
      </c>
      <c r="F10008" t="s">
        <v>7054</v>
      </c>
      <c r="G10008" t="s">
        <v>20</v>
      </c>
      <c r="H10008" t="s">
        <v>21171</v>
      </c>
      <c r="I10008" s="2">
        <v>1840</v>
      </c>
      <c r="J10008" s="5"/>
      <c r="L10008" s="5"/>
      <c r="M10008" s="2">
        <f t="shared" si="156"/>
        <v>-95558.249999996915</v>
      </c>
      <c r="P10008"/>
    </row>
    <row r="10009" spans="1:16" hidden="1">
      <c r="A10009" t="s">
        <v>21172</v>
      </c>
      <c r="B10009" s="1">
        <v>42198</v>
      </c>
      <c r="C10009" t="s">
        <v>21196</v>
      </c>
      <c r="D10009">
        <v>2</v>
      </c>
      <c r="E10009" t="s">
        <v>21197</v>
      </c>
      <c r="F10009" t="s">
        <v>7054</v>
      </c>
      <c r="G10009" t="s">
        <v>20</v>
      </c>
      <c r="H10009" t="s">
        <v>10018</v>
      </c>
      <c r="I10009" s="2">
        <v>1025</v>
      </c>
      <c r="J10009" s="5"/>
      <c r="L10009" s="5"/>
      <c r="M10009" s="2">
        <f t="shared" si="156"/>
        <v>-94533.249999996915</v>
      </c>
      <c r="P10009"/>
    </row>
    <row r="10010" spans="1:16" hidden="1">
      <c r="A10010" t="s">
        <v>21198</v>
      </c>
      <c r="B10010" s="1">
        <v>42198</v>
      </c>
      <c r="C10010" t="s">
        <v>21217</v>
      </c>
      <c r="D10010">
        <v>2</v>
      </c>
      <c r="E10010" t="s">
        <v>21218</v>
      </c>
      <c r="F10010" t="s">
        <v>7054</v>
      </c>
      <c r="G10010" t="s">
        <v>4</v>
      </c>
      <c r="H10010" t="s">
        <v>3228</v>
      </c>
      <c r="I10010" s="2">
        <v>3030</v>
      </c>
      <c r="J10010" s="5"/>
      <c r="L10010" s="5"/>
      <c r="M10010" s="2">
        <f t="shared" si="156"/>
        <v>-91503.249999996915</v>
      </c>
      <c r="P10010"/>
    </row>
    <row r="10011" spans="1:16" hidden="1">
      <c r="A10011" t="s">
        <v>21219</v>
      </c>
      <c r="B10011" s="1">
        <v>42198</v>
      </c>
      <c r="C10011" t="s">
        <v>21239</v>
      </c>
      <c r="D10011">
        <v>2</v>
      </c>
      <c r="E10011" t="s">
        <v>21240</v>
      </c>
      <c r="F10011" t="s">
        <v>7054</v>
      </c>
      <c r="G10011" t="s">
        <v>4</v>
      </c>
      <c r="H10011" t="s">
        <v>21241</v>
      </c>
      <c r="I10011" s="2">
        <v>4100</v>
      </c>
      <c r="J10011" s="5"/>
      <c r="L10011" s="5"/>
      <c r="M10011" s="2">
        <f t="shared" si="156"/>
        <v>-87403.249999996915</v>
      </c>
      <c r="P10011"/>
    </row>
    <row r="10012" spans="1:16" hidden="1">
      <c r="A10012" t="s">
        <v>21242</v>
      </c>
      <c r="B10012" s="1">
        <v>42198</v>
      </c>
      <c r="C10012" t="s">
        <v>21265</v>
      </c>
      <c r="D10012">
        <v>2</v>
      </c>
      <c r="E10012" t="s">
        <v>21266</v>
      </c>
      <c r="F10012" t="s">
        <v>7054</v>
      </c>
      <c r="G10012" t="s">
        <v>4</v>
      </c>
      <c r="H10012" t="s">
        <v>447</v>
      </c>
      <c r="J10012" s="5"/>
      <c r="K10012" s="2">
        <v>4575</v>
      </c>
      <c r="L10012" s="5"/>
      <c r="M10012" s="2">
        <f t="shared" si="156"/>
        <v>-91978.249999996915</v>
      </c>
      <c r="P10012"/>
    </row>
    <row r="10013" spans="1:16" hidden="1">
      <c r="A10013" t="s">
        <v>21242</v>
      </c>
      <c r="B10013" s="1">
        <v>42198</v>
      </c>
      <c r="C10013" t="s">
        <v>21265</v>
      </c>
      <c r="D10013">
        <v>2</v>
      </c>
      <c r="E10013" t="s">
        <v>21266</v>
      </c>
      <c r="F10013" t="s">
        <v>7054</v>
      </c>
      <c r="G10013" t="s">
        <v>4</v>
      </c>
      <c r="H10013" t="s">
        <v>447</v>
      </c>
      <c r="I10013" s="2">
        <v>4575.01</v>
      </c>
      <c r="J10013" s="5"/>
      <c r="L10013" s="5"/>
      <c r="M10013" s="2">
        <f t="shared" si="156"/>
        <v>-87403.23999999692</v>
      </c>
      <c r="P10013"/>
    </row>
    <row r="10014" spans="1:16" hidden="1">
      <c r="A10014" t="s">
        <v>21267</v>
      </c>
      <c r="B10014" s="1">
        <v>42198</v>
      </c>
      <c r="C10014" t="s">
        <v>21290</v>
      </c>
      <c r="D10014">
        <v>2</v>
      </c>
      <c r="E10014" t="s">
        <v>21291</v>
      </c>
      <c r="F10014" t="s">
        <v>13559</v>
      </c>
      <c r="G10014" t="s">
        <v>313</v>
      </c>
      <c r="H10014" t="s">
        <v>1506</v>
      </c>
      <c r="J10014" s="5"/>
      <c r="K10014" s="2">
        <v>13100</v>
      </c>
      <c r="L10014" s="5"/>
      <c r="M10014" s="2">
        <f t="shared" si="156"/>
        <v>-100503.23999999692</v>
      </c>
      <c r="P10014"/>
    </row>
    <row r="10015" spans="1:16" hidden="1">
      <c r="A10015" t="s">
        <v>21267</v>
      </c>
      <c r="B10015" s="1">
        <v>42198</v>
      </c>
      <c r="C10015" t="s">
        <v>21290</v>
      </c>
      <c r="D10015">
        <v>2</v>
      </c>
      <c r="E10015" t="s">
        <v>21291</v>
      </c>
      <c r="F10015" t="s">
        <v>13559</v>
      </c>
      <c r="G10015" t="s">
        <v>313</v>
      </c>
      <c r="H10015" t="s">
        <v>1506</v>
      </c>
      <c r="I10015" s="2">
        <v>13100</v>
      </c>
      <c r="J10015" s="5"/>
      <c r="L10015" s="5"/>
      <c r="M10015" s="2">
        <f t="shared" si="156"/>
        <v>-87403.23999999692</v>
      </c>
      <c r="P10015"/>
    </row>
    <row r="10016" spans="1:16" hidden="1">
      <c r="A10016" t="s">
        <v>21292</v>
      </c>
      <c r="B10016" s="1">
        <v>42198</v>
      </c>
      <c r="C10016" t="s">
        <v>21315</v>
      </c>
      <c r="D10016">
        <v>2</v>
      </c>
      <c r="E10016" t="s">
        <v>21316</v>
      </c>
      <c r="F10016" t="s">
        <v>7054</v>
      </c>
      <c r="G10016" t="s">
        <v>4</v>
      </c>
      <c r="H10016" t="s">
        <v>307</v>
      </c>
      <c r="J10016" s="5"/>
      <c r="K10016" s="2">
        <v>8390</v>
      </c>
      <c r="L10016" s="5"/>
      <c r="M10016" s="2">
        <f t="shared" si="156"/>
        <v>-95793.23999999692</v>
      </c>
      <c r="P10016"/>
    </row>
    <row r="10017" spans="1:16" hidden="1">
      <c r="A10017" t="s">
        <v>21292</v>
      </c>
      <c r="B10017" s="1">
        <v>42198</v>
      </c>
      <c r="C10017" t="s">
        <v>21315</v>
      </c>
      <c r="D10017">
        <v>2</v>
      </c>
      <c r="E10017" t="s">
        <v>21316</v>
      </c>
      <c r="F10017" t="s">
        <v>7054</v>
      </c>
      <c r="G10017" t="s">
        <v>4</v>
      </c>
      <c r="H10017" t="s">
        <v>307</v>
      </c>
      <c r="I10017" s="2">
        <v>8390.01</v>
      </c>
      <c r="J10017" s="5"/>
      <c r="L10017" s="5"/>
      <c r="M10017" s="2">
        <f t="shared" si="156"/>
        <v>-87403.229999996925</v>
      </c>
      <c r="P10017"/>
    </row>
    <row r="10018" spans="1:16" hidden="1">
      <c r="A10018" t="s">
        <v>21317</v>
      </c>
      <c r="B10018" s="1">
        <v>42198</v>
      </c>
      <c r="C10018" t="s">
        <v>21341</v>
      </c>
      <c r="D10018">
        <v>2</v>
      </c>
      <c r="E10018" t="s">
        <v>21342</v>
      </c>
      <c r="F10018" t="s">
        <v>7054</v>
      </c>
      <c r="G10018" t="s">
        <v>4</v>
      </c>
      <c r="H10018" t="s">
        <v>3009</v>
      </c>
      <c r="I10018" s="2">
        <v>1025</v>
      </c>
      <c r="J10018" s="5"/>
      <c r="L10018" s="5"/>
      <c r="M10018" s="2">
        <f t="shared" si="156"/>
        <v>-86378.229999996925</v>
      </c>
      <c r="P10018"/>
    </row>
    <row r="10019" spans="1:16" hidden="1">
      <c r="A10019" t="s">
        <v>21343</v>
      </c>
      <c r="B10019" s="1">
        <v>42198</v>
      </c>
      <c r="C10019" t="s">
        <v>21367</v>
      </c>
      <c r="D10019">
        <v>2</v>
      </c>
      <c r="E10019" t="s">
        <v>21368</v>
      </c>
      <c r="F10019" t="s">
        <v>7054</v>
      </c>
      <c r="G10019" t="s">
        <v>4</v>
      </c>
      <c r="H10019" t="s">
        <v>972</v>
      </c>
      <c r="I10019" s="2">
        <v>4100.01</v>
      </c>
      <c r="J10019" s="5"/>
      <c r="L10019" s="5"/>
      <c r="M10019" s="2">
        <f t="shared" si="156"/>
        <v>-82278.219999996931</v>
      </c>
      <c r="P10019"/>
    </row>
    <row r="10020" spans="1:16" hidden="1">
      <c r="A10020" t="s">
        <v>21369</v>
      </c>
      <c r="B10020" s="1">
        <v>42198</v>
      </c>
      <c r="C10020" t="s">
        <v>18</v>
      </c>
      <c r="D10020">
        <v>2</v>
      </c>
      <c r="E10020" t="s">
        <v>21390</v>
      </c>
      <c r="F10020" t="s">
        <v>13559</v>
      </c>
      <c r="G10020" t="s">
        <v>479</v>
      </c>
      <c r="H10020" t="s">
        <v>299</v>
      </c>
      <c r="I10020" s="2">
        <v>2816.22</v>
      </c>
      <c r="J10020" s="5"/>
      <c r="L10020" s="5"/>
      <c r="M10020" s="2">
        <f t="shared" si="156"/>
        <v>-79461.99999999693</v>
      </c>
      <c r="P10020"/>
    </row>
    <row r="10021" spans="1:16" hidden="1">
      <c r="A10021" t="s">
        <v>21391</v>
      </c>
      <c r="B10021" s="1">
        <v>42198</v>
      </c>
      <c r="C10021" t="s">
        <v>1802</v>
      </c>
      <c r="D10021">
        <v>2</v>
      </c>
      <c r="E10021" t="s">
        <v>21411</v>
      </c>
      <c r="F10021" t="s">
        <v>13559</v>
      </c>
      <c r="G10021" t="s">
        <v>479</v>
      </c>
      <c r="H10021" t="s">
        <v>1506</v>
      </c>
      <c r="J10021" s="5"/>
      <c r="K10021" s="2">
        <v>662.87</v>
      </c>
      <c r="L10021" s="5"/>
      <c r="M10021" s="2">
        <f t="shared" si="156"/>
        <v>-80124.869999996925</v>
      </c>
      <c r="P10021"/>
    </row>
    <row r="10022" spans="1:16" hidden="1">
      <c r="A10022" t="s">
        <v>21391</v>
      </c>
      <c r="B10022" s="1">
        <v>42198</v>
      </c>
      <c r="C10022" t="s">
        <v>1802</v>
      </c>
      <c r="D10022">
        <v>2</v>
      </c>
      <c r="E10022" t="s">
        <v>21411</v>
      </c>
      <c r="F10022" t="s">
        <v>13559</v>
      </c>
      <c r="G10022" t="s">
        <v>479</v>
      </c>
      <c r="H10022" t="s">
        <v>1506</v>
      </c>
      <c r="I10022" s="2">
        <v>662.87</v>
      </c>
      <c r="J10022" s="5"/>
      <c r="L10022" s="5"/>
      <c r="M10022" s="2">
        <f t="shared" si="156"/>
        <v>-79461.99999999693</v>
      </c>
      <c r="P10022"/>
    </row>
    <row r="10023" spans="1:16" hidden="1">
      <c r="A10023" t="s">
        <v>21414</v>
      </c>
      <c r="B10023" s="1">
        <v>42198</v>
      </c>
      <c r="C10023" t="s">
        <v>21431</v>
      </c>
      <c r="D10023">
        <v>2</v>
      </c>
      <c r="E10023" t="s">
        <v>21432</v>
      </c>
      <c r="F10023" t="s">
        <v>7054</v>
      </c>
      <c r="G10023" t="s">
        <v>4</v>
      </c>
      <c r="H10023" t="s">
        <v>21433</v>
      </c>
      <c r="I10023" s="2">
        <v>1025</v>
      </c>
      <c r="J10023" s="5"/>
      <c r="L10023" s="5"/>
      <c r="M10023" s="2">
        <f t="shared" si="156"/>
        <v>-78436.99999999693</v>
      </c>
      <c r="P10023"/>
    </row>
    <row r="10024" spans="1:16" hidden="1">
      <c r="A10024" t="s">
        <v>21435</v>
      </c>
      <c r="B10024" s="1">
        <v>42198</v>
      </c>
      <c r="C10024" t="s">
        <v>21453</v>
      </c>
      <c r="D10024">
        <v>2</v>
      </c>
      <c r="E10024" t="s">
        <v>21454</v>
      </c>
      <c r="F10024" t="s">
        <v>7054</v>
      </c>
      <c r="G10024" t="s">
        <v>4</v>
      </c>
      <c r="H10024" t="s">
        <v>21455</v>
      </c>
      <c r="I10024" s="2">
        <v>1222.2</v>
      </c>
      <c r="J10024" s="5"/>
      <c r="L10024" s="5"/>
      <c r="M10024" s="2">
        <f t="shared" si="156"/>
        <v>-77214.799999996932</v>
      </c>
      <c r="P10024"/>
    </row>
    <row r="10025" spans="1:16" hidden="1">
      <c r="A10025" t="s">
        <v>21458</v>
      </c>
      <c r="B10025" s="1">
        <v>42198</v>
      </c>
      <c r="C10025" t="s">
        <v>18</v>
      </c>
      <c r="D10025">
        <v>2</v>
      </c>
      <c r="E10025" t="s">
        <v>21478</v>
      </c>
      <c r="F10025" t="s">
        <v>13559</v>
      </c>
      <c r="G10025" t="s">
        <v>313</v>
      </c>
      <c r="H10025" t="s">
        <v>21455</v>
      </c>
      <c r="I10025" s="2">
        <v>2816.22</v>
      </c>
      <c r="J10025" s="5"/>
      <c r="L10025" s="5"/>
      <c r="M10025" s="2">
        <f t="shared" si="156"/>
        <v>-74398.579999996931</v>
      </c>
      <c r="P10025"/>
    </row>
    <row r="10026" spans="1:16" hidden="1">
      <c r="A10026" t="s">
        <v>21481</v>
      </c>
      <c r="B10026" s="1">
        <v>42198</v>
      </c>
      <c r="C10026" t="s">
        <v>21501</v>
      </c>
      <c r="D10026">
        <v>2</v>
      </c>
      <c r="E10026" t="s">
        <v>21502</v>
      </c>
      <c r="F10026" t="s">
        <v>7054</v>
      </c>
      <c r="G10026" t="s">
        <v>4</v>
      </c>
      <c r="H10026" t="s">
        <v>1506</v>
      </c>
      <c r="J10026" s="5"/>
      <c r="K10026" s="2">
        <v>600</v>
      </c>
      <c r="L10026" s="5"/>
      <c r="M10026" s="2">
        <f t="shared" si="156"/>
        <v>-74998.579999996931</v>
      </c>
      <c r="P10026"/>
    </row>
    <row r="10027" spans="1:16" hidden="1">
      <c r="A10027" t="s">
        <v>21481</v>
      </c>
      <c r="B10027" s="1">
        <v>42198</v>
      </c>
      <c r="C10027" t="s">
        <v>21501</v>
      </c>
      <c r="D10027">
        <v>2</v>
      </c>
      <c r="E10027" t="s">
        <v>21502</v>
      </c>
      <c r="F10027" t="s">
        <v>7054</v>
      </c>
      <c r="G10027" t="s">
        <v>4</v>
      </c>
      <c r="H10027" t="s">
        <v>1506</v>
      </c>
      <c r="I10027" s="2">
        <v>600.01</v>
      </c>
      <c r="J10027" s="5"/>
      <c r="L10027" s="5"/>
      <c r="M10027" s="2">
        <f t="shared" si="156"/>
        <v>-74398.569999996937</v>
      </c>
      <c r="P10027"/>
    </row>
    <row r="10028" spans="1:16" hidden="1">
      <c r="A10028" t="s">
        <v>21505</v>
      </c>
      <c r="B10028" s="1">
        <v>42198</v>
      </c>
      <c r="C10028" t="s">
        <v>21528</v>
      </c>
      <c r="D10028">
        <v>2</v>
      </c>
      <c r="E10028" t="s">
        <v>21529</v>
      </c>
      <c r="F10028" t="s">
        <v>7054</v>
      </c>
      <c r="G10028" t="s">
        <v>4</v>
      </c>
      <c r="H10028" t="s">
        <v>15282</v>
      </c>
      <c r="I10028" s="2">
        <v>1840</v>
      </c>
      <c r="J10028" s="5"/>
      <c r="L10028" s="5"/>
      <c r="M10028" s="2">
        <f t="shared" si="156"/>
        <v>-72558.569999996937</v>
      </c>
      <c r="P10028"/>
    </row>
    <row r="10029" spans="1:16" hidden="1">
      <c r="A10029" t="s">
        <v>21532</v>
      </c>
      <c r="B10029" s="1">
        <v>42198</v>
      </c>
      <c r="C10029" t="s">
        <v>13111</v>
      </c>
      <c r="D10029">
        <v>2</v>
      </c>
      <c r="E10029" t="s">
        <v>21548</v>
      </c>
      <c r="F10029" t="s">
        <v>13559</v>
      </c>
      <c r="G10029" t="s">
        <v>479</v>
      </c>
      <c r="H10029" t="s">
        <v>65</v>
      </c>
      <c r="I10029" s="2">
        <v>322.36</v>
      </c>
      <c r="J10029" s="5"/>
      <c r="L10029" s="5"/>
      <c r="M10029" s="2">
        <f t="shared" si="156"/>
        <v>-72236.209999996936</v>
      </c>
      <c r="P10029"/>
    </row>
    <row r="10030" spans="1:16" hidden="1">
      <c r="A10030" t="s">
        <v>21550</v>
      </c>
      <c r="B10030" s="1">
        <v>42198</v>
      </c>
      <c r="C10030" t="s">
        <v>21568</v>
      </c>
      <c r="D10030">
        <v>2</v>
      </c>
      <c r="E10030" t="s">
        <v>21569</v>
      </c>
      <c r="F10030" t="s">
        <v>13559</v>
      </c>
      <c r="G10030" t="s">
        <v>313</v>
      </c>
      <c r="H10030" t="s">
        <v>2024</v>
      </c>
      <c r="J10030" s="5"/>
      <c r="K10030" s="2">
        <v>2096.6</v>
      </c>
      <c r="L10030" s="5"/>
      <c r="M10030" s="2">
        <f t="shared" si="156"/>
        <v>-74332.809999996942</v>
      </c>
      <c r="P10030"/>
    </row>
    <row r="10031" spans="1:16" hidden="1">
      <c r="A10031" t="s">
        <v>21550</v>
      </c>
      <c r="B10031" s="1">
        <v>42198</v>
      </c>
      <c r="C10031" t="s">
        <v>21568</v>
      </c>
      <c r="D10031">
        <v>2</v>
      </c>
      <c r="E10031" t="s">
        <v>21569</v>
      </c>
      <c r="F10031" t="s">
        <v>13559</v>
      </c>
      <c r="G10031" t="s">
        <v>313</v>
      </c>
      <c r="H10031" t="s">
        <v>2024</v>
      </c>
      <c r="I10031" s="2">
        <v>2096.6</v>
      </c>
      <c r="J10031" s="5"/>
      <c r="L10031" s="5"/>
      <c r="M10031" s="2">
        <f t="shared" si="156"/>
        <v>-72236.209999996936</v>
      </c>
      <c r="P10031"/>
    </row>
    <row r="10032" spans="1:16" hidden="1">
      <c r="A10032" t="s">
        <v>21571</v>
      </c>
      <c r="B10032" s="1">
        <v>42198</v>
      </c>
      <c r="C10032" t="s">
        <v>21593</v>
      </c>
      <c r="D10032">
        <v>2</v>
      </c>
      <c r="E10032" t="s">
        <v>21594</v>
      </c>
      <c r="F10032" t="s">
        <v>13559</v>
      </c>
      <c r="G10032" t="s">
        <v>313</v>
      </c>
      <c r="H10032" t="s">
        <v>128</v>
      </c>
      <c r="J10032" s="5"/>
      <c r="K10032" s="2">
        <v>763.23</v>
      </c>
      <c r="L10032" s="5"/>
      <c r="M10032" s="2">
        <f t="shared" si="156"/>
        <v>-72999.439999996932</v>
      </c>
      <c r="P10032"/>
    </row>
    <row r="10033" spans="1:16" hidden="1">
      <c r="A10033" t="s">
        <v>21571</v>
      </c>
      <c r="B10033" s="1">
        <v>42198</v>
      </c>
      <c r="C10033" t="s">
        <v>21593</v>
      </c>
      <c r="D10033">
        <v>2</v>
      </c>
      <c r="E10033" t="s">
        <v>21594</v>
      </c>
      <c r="F10033" t="s">
        <v>13559</v>
      </c>
      <c r="G10033" t="s">
        <v>313</v>
      </c>
      <c r="H10033" t="s">
        <v>128</v>
      </c>
      <c r="I10033" s="2">
        <v>763.23</v>
      </c>
      <c r="J10033" s="5"/>
      <c r="L10033" s="5"/>
      <c r="M10033" s="2">
        <f t="shared" si="156"/>
        <v>-72236.209999996936</v>
      </c>
      <c r="P10033"/>
    </row>
    <row r="10034" spans="1:16" hidden="1">
      <c r="A10034" t="s">
        <v>21596</v>
      </c>
      <c r="B10034" s="1">
        <v>42198</v>
      </c>
      <c r="C10034" t="s">
        <v>21613</v>
      </c>
      <c r="D10034">
        <v>2</v>
      </c>
      <c r="E10034" t="s">
        <v>21614</v>
      </c>
      <c r="F10034" t="s">
        <v>7054</v>
      </c>
      <c r="G10034" t="s">
        <v>4</v>
      </c>
      <c r="H10034" t="s">
        <v>2024</v>
      </c>
      <c r="J10034" s="5"/>
      <c r="K10034" s="2">
        <v>1000</v>
      </c>
      <c r="L10034" s="5"/>
      <c r="M10034" s="2">
        <f t="shared" si="156"/>
        <v>-73236.209999996936</v>
      </c>
      <c r="P10034"/>
    </row>
    <row r="10035" spans="1:16" hidden="1">
      <c r="A10035" t="s">
        <v>21596</v>
      </c>
      <c r="B10035" s="1">
        <v>42198</v>
      </c>
      <c r="C10035" t="s">
        <v>21613</v>
      </c>
      <c r="D10035">
        <v>2</v>
      </c>
      <c r="E10035" t="s">
        <v>21614</v>
      </c>
      <c r="F10035" t="s">
        <v>7054</v>
      </c>
      <c r="G10035" t="s">
        <v>4</v>
      </c>
      <c r="H10035" t="s">
        <v>2024</v>
      </c>
      <c r="I10035" s="2">
        <v>1000.01</v>
      </c>
      <c r="J10035" s="5"/>
      <c r="L10035" s="5"/>
      <c r="M10035" s="2">
        <f t="shared" si="156"/>
        <v>-72236.199999996941</v>
      </c>
      <c r="P10035"/>
    </row>
    <row r="10036" spans="1:16" hidden="1">
      <c r="A10036" t="s">
        <v>21616</v>
      </c>
      <c r="B10036" s="1">
        <v>42198</v>
      </c>
      <c r="C10036" t="s">
        <v>21636</v>
      </c>
      <c r="D10036">
        <v>1</v>
      </c>
      <c r="E10036" t="s">
        <v>21637</v>
      </c>
      <c r="F10036" t="s">
        <v>13561</v>
      </c>
      <c r="G10036" t="s">
        <v>4</v>
      </c>
      <c r="H10036" t="s">
        <v>21638</v>
      </c>
      <c r="I10036" s="2">
        <v>10000</v>
      </c>
      <c r="J10036" s="5"/>
      <c r="L10036" s="5"/>
      <c r="M10036" s="2">
        <f t="shared" si="156"/>
        <v>-62236.199999996941</v>
      </c>
      <c r="P10036"/>
    </row>
    <row r="10037" spans="1:16" hidden="1">
      <c r="A10037" t="s">
        <v>5037</v>
      </c>
      <c r="B10037" s="36">
        <v>42199</v>
      </c>
      <c r="C10037" s="35" t="s">
        <v>6</v>
      </c>
      <c r="D10037" s="35">
        <v>1</v>
      </c>
      <c r="E10037" s="35" t="s">
        <v>5044</v>
      </c>
      <c r="F10037" s="35" t="s">
        <v>29</v>
      </c>
      <c r="G10037" s="35" t="s">
        <v>20</v>
      </c>
      <c r="H10037" s="35" t="s">
        <v>5045</v>
      </c>
      <c r="I10037" s="11">
        <v>1966.79</v>
      </c>
      <c r="J10037" s="12"/>
      <c r="K10037" s="11"/>
      <c r="L10037" s="12"/>
      <c r="M10037" s="11">
        <f t="shared" si="156"/>
        <v>-60269.40999999694</v>
      </c>
      <c r="P10037"/>
    </row>
    <row r="10038" spans="1:16" hidden="1">
      <c r="A10038" t="s">
        <v>5070</v>
      </c>
      <c r="B10038" s="1">
        <v>42199</v>
      </c>
      <c r="C10038" t="s">
        <v>6</v>
      </c>
      <c r="D10038">
        <v>1</v>
      </c>
      <c r="E10038" t="s">
        <v>5044</v>
      </c>
      <c r="F10038" t="s">
        <v>29</v>
      </c>
      <c r="G10038" t="s">
        <v>20</v>
      </c>
      <c r="H10038" t="s">
        <v>5080</v>
      </c>
      <c r="J10038" s="5"/>
      <c r="K10038" s="2">
        <v>1966.79</v>
      </c>
      <c r="L10038" s="5"/>
      <c r="M10038" s="2">
        <f t="shared" si="156"/>
        <v>-62236.199999996941</v>
      </c>
      <c r="P10038"/>
    </row>
    <row r="10039" spans="1:16" hidden="1">
      <c r="A10039" t="s">
        <v>5115</v>
      </c>
      <c r="B10039" s="1">
        <v>42199</v>
      </c>
      <c r="C10039" t="s">
        <v>18</v>
      </c>
      <c r="D10039">
        <v>1</v>
      </c>
      <c r="E10039" t="s">
        <v>5120</v>
      </c>
      <c r="F10039" t="s">
        <v>13</v>
      </c>
      <c r="G10039" t="s">
        <v>20</v>
      </c>
      <c r="H10039" t="s">
        <v>5121</v>
      </c>
      <c r="J10039" s="5"/>
      <c r="K10039" s="2">
        <v>130000</v>
      </c>
      <c r="L10039" s="5"/>
      <c r="M10039" s="2">
        <f t="shared" si="156"/>
        <v>-192236.19999999693</v>
      </c>
      <c r="P10039"/>
    </row>
    <row r="10040" spans="1:16" hidden="1">
      <c r="A10040" t="s">
        <v>5138</v>
      </c>
      <c r="B10040" s="1">
        <v>42199</v>
      </c>
      <c r="C10040" t="s">
        <v>6</v>
      </c>
      <c r="D10040">
        <v>1</v>
      </c>
      <c r="E10040" t="s">
        <v>5142</v>
      </c>
      <c r="F10040" t="s">
        <v>29</v>
      </c>
      <c r="G10040" t="s">
        <v>20</v>
      </c>
      <c r="H10040" t="s">
        <v>2165</v>
      </c>
      <c r="I10040" s="2">
        <v>2008.84</v>
      </c>
      <c r="J10040" s="5"/>
      <c r="L10040" s="5"/>
      <c r="M10040" s="2">
        <f t="shared" si="156"/>
        <v>-190227.35999999693</v>
      </c>
      <c r="P10040"/>
    </row>
    <row r="10041" spans="1:16" hidden="1">
      <c r="A10041" t="s">
        <v>5145</v>
      </c>
      <c r="B10041" s="1">
        <v>42199</v>
      </c>
      <c r="C10041" t="s">
        <v>43</v>
      </c>
      <c r="D10041">
        <v>1</v>
      </c>
      <c r="E10041" t="s">
        <v>5146</v>
      </c>
      <c r="F10041" t="s">
        <v>16</v>
      </c>
      <c r="G10041" t="s">
        <v>20</v>
      </c>
      <c r="J10041" s="5"/>
      <c r="K10041" s="2">
        <v>3030</v>
      </c>
      <c r="L10041" s="5"/>
      <c r="M10041" s="2">
        <f t="shared" si="156"/>
        <v>-193257.35999999693</v>
      </c>
      <c r="P10041"/>
    </row>
    <row r="10042" spans="1:16" hidden="1">
      <c r="A10042" t="s">
        <v>5160</v>
      </c>
      <c r="B10042" s="1">
        <v>42199</v>
      </c>
      <c r="C10042" t="s">
        <v>11</v>
      </c>
      <c r="D10042">
        <v>1</v>
      </c>
      <c r="E10042" t="s">
        <v>5163</v>
      </c>
      <c r="F10042" t="s">
        <v>16</v>
      </c>
      <c r="G10042" t="s">
        <v>20</v>
      </c>
      <c r="J10042" s="5"/>
      <c r="K10042" s="2">
        <v>1626.01</v>
      </c>
      <c r="L10042" s="5"/>
      <c r="M10042" s="2">
        <f t="shared" si="156"/>
        <v>-194883.36999999694</v>
      </c>
      <c r="P10042"/>
    </row>
    <row r="10043" spans="1:16" hidden="1">
      <c r="A10043" t="s">
        <v>5165</v>
      </c>
      <c r="B10043" s="1">
        <v>42199</v>
      </c>
      <c r="C10043" t="s">
        <v>6</v>
      </c>
      <c r="D10043">
        <v>1</v>
      </c>
      <c r="E10043" t="s">
        <v>5168</v>
      </c>
      <c r="F10043" t="s">
        <v>29</v>
      </c>
      <c r="G10043" t="s">
        <v>20</v>
      </c>
      <c r="H10043" t="s">
        <v>5169</v>
      </c>
      <c r="I10043" s="2">
        <v>237.45</v>
      </c>
      <c r="J10043" s="5"/>
      <c r="L10043" s="5"/>
      <c r="M10043" s="2">
        <f t="shared" si="156"/>
        <v>-194645.91999999693</v>
      </c>
      <c r="P10043"/>
    </row>
    <row r="10044" spans="1:16" hidden="1">
      <c r="A10044" t="s">
        <v>5190</v>
      </c>
      <c r="B10044" s="1">
        <v>42199</v>
      </c>
      <c r="C10044" t="s">
        <v>11</v>
      </c>
      <c r="D10044">
        <v>1</v>
      </c>
      <c r="E10044" t="s">
        <v>5195</v>
      </c>
      <c r="F10044" t="s">
        <v>16</v>
      </c>
      <c r="G10044" t="s">
        <v>20</v>
      </c>
      <c r="H10044" t="s">
        <v>5196</v>
      </c>
      <c r="J10044" s="5"/>
      <c r="K10044" s="2">
        <v>2983.72</v>
      </c>
      <c r="L10044" s="5"/>
      <c r="M10044" s="2">
        <f t="shared" si="156"/>
        <v>-197629.63999999693</v>
      </c>
      <c r="P10044"/>
    </row>
    <row r="10045" spans="1:16" hidden="1">
      <c r="A10045" t="s">
        <v>5200</v>
      </c>
      <c r="B10045" s="1">
        <v>42199</v>
      </c>
      <c r="C10045" t="s">
        <v>5202</v>
      </c>
      <c r="D10045">
        <v>2</v>
      </c>
      <c r="E10045" t="s">
        <v>5203</v>
      </c>
      <c r="F10045" t="s">
        <v>78</v>
      </c>
      <c r="G10045" t="s">
        <v>20</v>
      </c>
      <c r="H10045" t="s">
        <v>5204</v>
      </c>
      <c r="J10045" s="5"/>
      <c r="K10045" s="2">
        <v>1025</v>
      </c>
      <c r="L10045" s="5"/>
      <c r="M10045" s="2">
        <f t="shared" si="156"/>
        <v>-198654.63999999693</v>
      </c>
      <c r="P10045"/>
    </row>
    <row r="10046" spans="1:16" hidden="1">
      <c r="A10046" t="s">
        <v>5217</v>
      </c>
      <c r="B10046" s="1">
        <v>42199</v>
      </c>
      <c r="C10046" t="s">
        <v>11</v>
      </c>
      <c r="D10046">
        <v>1</v>
      </c>
      <c r="E10046" t="s">
        <v>5219</v>
      </c>
      <c r="F10046" t="s">
        <v>228</v>
      </c>
      <c r="G10046" t="s">
        <v>20</v>
      </c>
      <c r="H10046" t="s">
        <v>5204</v>
      </c>
      <c r="J10046" s="5"/>
      <c r="K10046" s="2">
        <v>3030</v>
      </c>
      <c r="L10046" s="5"/>
      <c r="M10046" s="2">
        <f t="shared" si="156"/>
        <v>-201684.63999999693</v>
      </c>
      <c r="P10046"/>
    </row>
    <row r="10047" spans="1:16" hidden="1">
      <c r="A10047" t="s">
        <v>5230</v>
      </c>
      <c r="B10047" s="1">
        <v>42199</v>
      </c>
      <c r="C10047" t="s">
        <v>5232</v>
      </c>
      <c r="D10047">
        <v>2</v>
      </c>
      <c r="E10047" t="s">
        <v>5233</v>
      </c>
      <c r="F10047" t="s">
        <v>78</v>
      </c>
      <c r="G10047" t="s">
        <v>20</v>
      </c>
      <c r="H10047" t="s">
        <v>5234</v>
      </c>
      <c r="J10047" s="5"/>
      <c r="K10047" s="2">
        <v>200.01</v>
      </c>
      <c r="L10047" s="5"/>
      <c r="M10047" s="2">
        <f t="shared" si="156"/>
        <v>-201884.64999999694</v>
      </c>
      <c r="P10047"/>
    </row>
    <row r="10048" spans="1:16" hidden="1">
      <c r="A10048" t="s">
        <v>5235</v>
      </c>
      <c r="B10048" s="1">
        <v>42199</v>
      </c>
      <c r="C10048" t="s">
        <v>5237</v>
      </c>
      <c r="D10048">
        <v>2</v>
      </c>
      <c r="E10048" t="s">
        <v>5238</v>
      </c>
      <c r="F10048" t="s">
        <v>78</v>
      </c>
      <c r="G10048" t="s">
        <v>20</v>
      </c>
      <c r="H10048" t="s">
        <v>5239</v>
      </c>
      <c r="J10048" s="5"/>
      <c r="K10048" s="2">
        <v>1225.01</v>
      </c>
      <c r="L10048" s="5"/>
      <c r="M10048" s="2">
        <f t="shared" si="156"/>
        <v>-203109.65999999695</v>
      </c>
      <c r="P10048"/>
    </row>
    <row r="10049" spans="1:16" hidden="1">
      <c r="A10049" t="s">
        <v>5376</v>
      </c>
      <c r="B10049" s="1">
        <v>42199</v>
      </c>
      <c r="C10049" t="s">
        <v>18</v>
      </c>
      <c r="D10049">
        <v>1</v>
      </c>
      <c r="E10049" t="s">
        <v>5378</v>
      </c>
      <c r="F10049" t="s">
        <v>13</v>
      </c>
      <c r="G10049" t="s">
        <v>20</v>
      </c>
      <c r="H10049" t="s">
        <v>18</v>
      </c>
      <c r="J10049" s="5"/>
      <c r="K10049" s="2">
        <v>22947.96</v>
      </c>
      <c r="L10049" s="5"/>
      <c r="M10049" s="2">
        <f t="shared" si="156"/>
        <v>-226057.61999999694</v>
      </c>
      <c r="P10049"/>
    </row>
    <row r="10050" spans="1:16" hidden="1">
      <c r="A10050" t="s">
        <v>5379</v>
      </c>
      <c r="B10050" s="1">
        <v>42199</v>
      </c>
      <c r="C10050" t="s">
        <v>195</v>
      </c>
      <c r="D10050">
        <v>1</v>
      </c>
      <c r="E10050" t="s">
        <v>5382</v>
      </c>
      <c r="F10050" t="s">
        <v>13</v>
      </c>
      <c r="G10050" t="s">
        <v>20</v>
      </c>
      <c r="H10050" t="s">
        <v>195</v>
      </c>
      <c r="J10050" s="5"/>
      <c r="K10050" s="2">
        <v>1116.02</v>
      </c>
      <c r="L10050" s="5"/>
      <c r="M10050" s="2">
        <f t="shared" si="156"/>
        <v>-227173.63999999693</v>
      </c>
      <c r="P10050"/>
    </row>
    <row r="10051" spans="1:16" hidden="1">
      <c r="A10051" t="s">
        <v>5383</v>
      </c>
      <c r="B10051" s="1">
        <v>42199</v>
      </c>
      <c r="C10051" t="s">
        <v>200</v>
      </c>
      <c r="D10051">
        <v>1</v>
      </c>
      <c r="E10051" t="s">
        <v>5386</v>
      </c>
      <c r="F10051" t="s">
        <v>16</v>
      </c>
      <c r="G10051" t="s">
        <v>20</v>
      </c>
      <c r="H10051" t="s">
        <v>200</v>
      </c>
      <c r="J10051" s="5"/>
      <c r="K10051" s="2">
        <v>6110.51</v>
      </c>
      <c r="L10051" s="5"/>
      <c r="M10051" s="2">
        <f t="shared" si="156"/>
        <v>-233284.14999999694</v>
      </c>
      <c r="P10051"/>
    </row>
    <row r="10052" spans="1:16" hidden="1">
      <c r="A10052" t="s">
        <v>5427</v>
      </c>
      <c r="B10052" s="1">
        <v>42199</v>
      </c>
      <c r="C10052" t="s">
        <v>6</v>
      </c>
      <c r="D10052">
        <v>1</v>
      </c>
      <c r="E10052" t="s">
        <v>5429</v>
      </c>
      <c r="F10052" t="s">
        <v>29</v>
      </c>
      <c r="G10052" t="s">
        <v>4</v>
      </c>
      <c r="H10052" t="s">
        <v>5430</v>
      </c>
      <c r="I10052" s="2">
        <v>1000</v>
      </c>
      <c r="J10052" s="5">
        <v>15</v>
      </c>
      <c r="L10052" s="5"/>
      <c r="M10052" s="2">
        <f t="shared" si="156"/>
        <v>-232284.14999999694</v>
      </c>
      <c r="P10052"/>
    </row>
    <row r="10053" spans="1:16" hidden="1">
      <c r="A10053" t="s">
        <v>5448</v>
      </c>
      <c r="B10053" s="1">
        <v>42199</v>
      </c>
      <c r="C10053" t="s">
        <v>6</v>
      </c>
      <c r="D10053">
        <v>1</v>
      </c>
      <c r="E10053" t="s">
        <v>5449</v>
      </c>
      <c r="F10053" t="s">
        <v>29</v>
      </c>
      <c r="G10053" t="s">
        <v>4</v>
      </c>
      <c r="H10053" t="s">
        <v>5450</v>
      </c>
      <c r="I10053" s="2">
        <v>1200</v>
      </c>
      <c r="J10053" s="5"/>
      <c r="L10053" s="5"/>
      <c r="M10053" s="2">
        <f t="shared" si="156"/>
        <v>-231084.14999999694</v>
      </c>
      <c r="P10053"/>
    </row>
    <row r="10054" spans="1:16" hidden="1">
      <c r="A10054" t="s">
        <v>5480</v>
      </c>
      <c r="B10054" s="1">
        <v>42199</v>
      </c>
      <c r="C10054" t="s">
        <v>6</v>
      </c>
      <c r="D10054">
        <v>1</v>
      </c>
      <c r="E10054" t="s">
        <v>5482</v>
      </c>
      <c r="F10054" t="s">
        <v>29</v>
      </c>
      <c r="G10054" t="s">
        <v>4</v>
      </c>
      <c r="H10054" t="s">
        <v>5483</v>
      </c>
      <c r="I10054" s="2">
        <v>2400</v>
      </c>
      <c r="J10054" s="5"/>
      <c r="L10054" s="5"/>
      <c r="M10054" s="2">
        <f t="shared" si="156"/>
        <v>-228684.14999999694</v>
      </c>
      <c r="P10054"/>
    </row>
    <row r="10055" spans="1:16" hidden="1">
      <c r="A10055" t="s">
        <v>5545</v>
      </c>
      <c r="B10055" s="1">
        <v>42199</v>
      </c>
      <c r="C10055" t="s">
        <v>5546</v>
      </c>
      <c r="D10055">
        <v>2</v>
      </c>
      <c r="E10055" t="s">
        <v>5547</v>
      </c>
      <c r="F10055" t="s">
        <v>78</v>
      </c>
      <c r="G10055" t="s">
        <v>4</v>
      </c>
      <c r="H10055" t="s">
        <v>5548</v>
      </c>
      <c r="J10055" s="5"/>
      <c r="K10055" s="2">
        <v>2990</v>
      </c>
      <c r="L10055" s="5"/>
      <c r="M10055" s="2">
        <f t="shared" si="156"/>
        <v>-231674.14999999694</v>
      </c>
      <c r="P10055"/>
    </row>
    <row r="10056" spans="1:16" hidden="1">
      <c r="A10056" t="s">
        <v>5552</v>
      </c>
      <c r="B10056" s="1">
        <v>42199</v>
      </c>
      <c r="C10056" t="s">
        <v>6</v>
      </c>
      <c r="D10056">
        <v>1</v>
      </c>
      <c r="E10056" t="s">
        <v>5553</v>
      </c>
      <c r="F10056" t="s">
        <v>8</v>
      </c>
      <c r="G10056" t="s">
        <v>4</v>
      </c>
      <c r="H10056" t="s">
        <v>5554</v>
      </c>
      <c r="I10056" s="2">
        <v>394.4</v>
      </c>
      <c r="J10056" s="5" t="s">
        <v>36335</v>
      </c>
      <c r="L10056" s="5"/>
      <c r="M10056" s="2">
        <f t="shared" si="156"/>
        <v>-231279.74999999694</v>
      </c>
      <c r="N10056" s="3">
        <f>+I10056-200.01</f>
        <v>194.39</v>
      </c>
      <c r="P10056"/>
    </row>
    <row r="10057" spans="1:16" hidden="1">
      <c r="A10057" t="s">
        <v>5558</v>
      </c>
      <c r="B10057" s="1">
        <v>42199</v>
      </c>
      <c r="C10057" t="s">
        <v>11</v>
      </c>
      <c r="D10057">
        <v>1</v>
      </c>
      <c r="E10057" t="s">
        <v>5561</v>
      </c>
      <c r="F10057" t="s">
        <v>16</v>
      </c>
      <c r="G10057" t="s">
        <v>4</v>
      </c>
      <c r="H10057" t="s">
        <v>5554</v>
      </c>
      <c r="J10057" s="5"/>
      <c r="K10057" s="2">
        <v>2234.4</v>
      </c>
      <c r="L10057" s="5"/>
      <c r="M10057" s="2">
        <f t="shared" ref="M10057:M10120" si="157">+M10056+I10057-K10057</f>
        <v>-233514.14999999694</v>
      </c>
      <c r="P10057"/>
    </row>
    <row r="10058" spans="1:16" hidden="1">
      <c r="A10058" t="s">
        <v>5567</v>
      </c>
      <c r="B10058" s="1">
        <v>42199</v>
      </c>
      <c r="C10058" t="s">
        <v>11</v>
      </c>
      <c r="D10058">
        <v>1</v>
      </c>
      <c r="E10058" t="s">
        <v>5570</v>
      </c>
      <c r="F10058" t="s">
        <v>13</v>
      </c>
      <c r="G10058" t="s">
        <v>4</v>
      </c>
      <c r="H10058" t="s">
        <v>4722</v>
      </c>
      <c r="J10058" s="5"/>
      <c r="K10058" s="2">
        <v>6260</v>
      </c>
      <c r="L10058" s="5"/>
      <c r="M10058" s="2">
        <f t="shared" si="157"/>
        <v>-239774.14999999694</v>
      </c>
      <c r="P10058"/>
    </row>
    <row r="10059" spans="1:16" hidden="1">
      <c r="A10059" t="s">
        <v>5588</v>
      </c>
      <c r="B10059" s="1">
        <v>42199</v>
      </c>
      <c r="C10059" t="s">
        <v>6</v>
      </c>
      <c r="D10059">
        <v>1</v>
      </c>
      <c r="E10059" t="s">
        <v>5593</v>
      </c>
      <c r="F10059" t="s">
        <v>29</v>
      </c>
      <c r="G10059" t="s">
        <v>4</v>
      </c>
      <c r="H10059" t="s">
        <v>5594</v>
      </c>
      <c r="I10059" s="2">
        <v>962.8</v>
      </c>
      <c r="J10059" s="5"/>
      <c r="L10059" s="5"/>
      <c r="M10059" s="2">
        <f t="shared" si="157"/>
        <v>-238811.34999999695</v>
      </c>
      <c r="P10059"/>
    </row>
    <row r="10060" spans="1:16" hidden="1">
      <c r="A10060" t="s">
        <v>5614</v>
      </c>
      <c r="B10060" s="1">
        <v>42199</v>
      </c>
      <c r="C10060" t="s">
        <v>200</v>
      </c>
      <c r="D10060">
        <v>1</v>
      </c>
      <c r="E10060" t="s">
        <v>5617</v>
      </c>
      <c r="F10060" t="s">
        <v>16</v>
      </c>
      <c r="G10060" t="s">
        <v>4</v>
      </c>
      <c r="H10060" t="s">
        <v>200</v>
      </c>
      <c r="J10060" s="5"/>
      <c r="K10060" s="2">
        <v>2400</v>
      </c>
      <c r="L10060" s="5"/>
      <c r="M10060" s="2">
        <f t="shared" si="157"/>
        <v>-241211.34999999695</v>
      </c>
      <c r="P10060"/>
    </row>
    <row r="10061" spans="1:16" hidden="1">
      <c r="A10061" t="s">
        <v>5619</v>
      </c>
      <c r="B10061" s="1">
        <v>42199</v>
      </c>
      <c r="C10061" t="s">
        <v>195</v>
      </c>
      <c r="D10061">
        <v>1</v>
      </c>
      <c r="E10061" t="s">
        <v>5621</v>
      </c>
      <c r="F10061" t="s">
        <v>13</v>
      </c>
      <c r="G10061" t="s">
        <v>4</v>
      </c>
      <c r="H10061" t="s">
        <v>195</v>
      </c>
      <c r="J10061" s="5"/>
      <c r="K10061" s="2">
        <v>18964.28</v>
      </c>
      <c r="L10061" s="5"/>
      <c r="M10061" s="2">
        <f t="shared" si="157"/>
        <v>-260175.62999999695</v>
      </c>
      <c r="P10061"/>
    </row>
    <row r="10062" spans="1:16" hidden="1">
      <c r="A10062" t="s">
        <v>5623</v>
      </c>
      <c r="B10062" s="1">
        <v>42199</v>
      </c>
      <c r="C10062" t="s">
        <v>18</v>
      </c>
      <c r="D10062">
        <v>1</v>
      </c>
      <c r="E10062" t="s">
        <v>5629</v>
      </c>
      <c r="F10062" t="s">
        <v>13</v>
      </c>
      <c r="G10062" t="s">
        <v>4</v>
      </c>
      <c r="H10062" t="s">
        <v>18</v>
      </c>
      <c r="J10062" s="5"/>
      <c r="K10062" s="2">
        <v>5972.56</v>
      </c>
      <c r="L10062" s="5"/>
      <c r="M10062" s="2">
        <f t="shared" si="157"/>
        <v>-266148.18999999698</v>
      </c>
      <c r="P10062"/>
    </row>
    <row r="10063" spans="1:16" hidden="1">
      <c r="A10063" t="s">
        <v>21642</v>
      </c>
      <c r="B10063" s="1">
        <v>42199</v>
      </c>
      <c r="C10063" t="s">
        <v>21665</v>
      </c>
      <c r="D10063">
        <v>2</v>
      </c>
      <c r="E10063" t="s">
        <v>21666</v>
      </c>
      <c r="F10063" t="s">
        <v>13559</v>
      </c>
      <c r="G10063" t="s">
        <v>313</v>
      </c>
      <c r="H10063" t="s">
        <v>2796</v>
      </c>
      <c r="J10063" s="5"/>
      <c r="K10063" s="2">
        <v>1163.56</v>
      </c>
      <c r="L10063" s="5"/>
      <c r="M10063" s="2">
        <f t="shared" si="157"/>
        <v>-267311.74999999697</v>
      </c>
      <c r="P10063"/>
    </row>
    <row r="10064" spans="1:16" hidden="1">
      <c r="A10064" t="s">
        <v>21642</v>
      </c>
      <c r="B10064" s="1">
        <v>42199</v>
      </c>
      <c r="C10064" t="s">
        <v>21665</v>
      </c>
      <c r="D10064">
        <v>2</v>
      </c>
      <c r="E10064" t="s">
        <v>21666</v>
      </c>
      <c r="F10064" t="s">
        <v>13559</v>
      </c>
      <c r="G10064" t="s">
        <v>313</v>
      </c>
      <c r="H10064" t="s">
        <v>2796</v>
      </c>
      <c r="I10064" s="2">
        <v>1163.56</v>
      </c>
      <c r="J10064" s="5"/>
      <c r="L10064" s="5"/>
      <c r="M10064" s="2">
        <f t="shared" si="157"/>
        <v>-266148.18999999698</v>
      </c>
      <c r="P10064"/>
    </row>
    <row r="10065" spans="1:16" hidden="1">
      <c r="A10065" t="s">
        <v>21667</v>
      </c>
      <c r="B10065" s="1">
        <v>42199</v>
      </c>
      <c r="C10065" t="s">
        <v>21690</v>
      </c>
      <c r="D10065">
        <v>2</v>
      </c>
      <c r="E10065" t="s">
        <v>21691</v>
      </c>
      <c r="F10065" t="s">
        <v>13559</v>
      </c>
      <c r="G10065" t="s">
        <v>313</v>
      </c>
      <c r="H10065" t="s">
        <v>1210</v>
      </c>
      <c r="J10065" s="5"/>
      <c r="K10065" s="2">
        <v>883.25</v>
      </c>
      <c r="L10065" s="5"/>
      <c r="M10065" s="2">
        <f t="shared" si="157"/>
        <v>-267031.43999999698</v>
      </c>
      <c r="P10065"/>
    </row>
    <row r="10066" spans="1:16" hidden="1">
      <c r="A10066" t="s">
        <v>21667</v>
      </c>
      <c r="B10066" s="1">
        <v>42199</v>
      </c>
      <c r="C10066" t="s">
        <v>21690</v>
      </c>
      <c r="D10066">
        <v>2</v>
      </c>
      <c r="E10066" t="s">
        <v>21691</v>
      </c>
      <c r="F10066" t="s">
        <v>13559</v>
      </c>
      <c r="G10066" t="s">
        <v>313</v>
      </c>
      <c r="H10066" t="s">
        <v>1210</v>
      </c>
      <c r="I10066" s="2">
        <v>883.25</v>
      </c>
      <c r="J10066" s="5"/>
      <c r="L10066" s="5"/>
      <c r="M10066" s="2">
        <f t="shared" si="157"/>
        <v>-266148.18999999698</v>
      </c>
      <c r="P10066"/>
    </row>
    <row r="10067" spans="1:16" hidden="1">
      <c r="A10067" t="s">
        <v>21692</v>
      </c>
      <c r="B10067" s="1">
        <v>42199</v>
      </c>
      <c r="C10067" t="s">
        <v>1802</v>
      </c>
      <c r="D10067">
        <v>2</v>
      </c>
      <c r="E10067" t="s">
        <v>21716</v>
      </c>
      <c r="F10067" t="s">
        <v>13559</v>
      </c>
      <c r="G10067" t="s">
        <v>479</v>
      </c>
      <c r="H10067" t="s">
        <v>4236</v>
      </c>
      <c r="J10067" s="5"/>
      <c r="K10067" s="2">
        <v>472.67</v>
      </c>
      <c r="L10067" s="5"/>
      <c r="M10067" s="2">
        <f t="shared" si="157"/>
        <v>-266620.85999999696</v>
      </c>
      <c r="P10067"/>
    </row>
    <row r="10068" spans="1:16" hidden="1">
      <c r="A10068" t="s">
        <v>21692</v>
      </c>
      <c r="B10068" s="1">
        <v>42199</v>
      </c>
      <c r="C10068" t="s">
        <v>1802</v>
      </c>
      <c r="D10068">
        <v>2</v>
      </c>
      <c r="E10068" t="s">
        <v>21716</v>
      </c>
      <c r="F10068" t="s">
        <v>13559</v>
      </c>
      <c r="G10068" t="s">
        <v>479</v>
      </c>
      <c r="H10068" t="s">
        <v>4236</v>
      </c>
      <c r="I10068" s="2">
        <v>472.67</v>
      </c>
      <c r="J10068" s="5"/>
      <c r="L10068" s="5"/>
      <c r="M10068" s="2">
        <f t="shared" si="157"/>
        <v>-266148.18999999698</v>
      </c>
      <c r="P10068"/>
    </row>
    <row r="10069" spans="1:16" hidden="1">
      <c r="A10069" t="s">
        <v>21717</v>
      </c>
      <c r="B10069" s="1">
        <v>42199</v>
      </c>
      <c r="C10069" t="s">
        <v>674</v>
      </c>
      <c r="D10069">
        <v>2</v>
      </c>
      <c r="E10069" t="s">
        <v>21740</v>
      </c>
      <c r="F10069" t="s">
        <v>13559</v>
      </c>
      <c r="G10069" t="s">
        <v>479</v>
      </c>
      <c r="H10069" t="s">
        <v>4869</v>
      </c>
      <c r="J10069" s="5"/>
      <c r="K10069" s="2">
        <v>411</v>
      </c>
      <c r="L10069" s="5"/>
      <c r="M10069" s="2">
        <f t="shared" si="157"/>
        <v>-266559.18999999698</v>
      </c>
      <c r="P10069"/>
    </row>
    <row r="10070" spans="1:16" hidden="1">
      <c r="A10070" t="s">
        <v>21717</v>
      </c>
      <c r="B10070" s="1">
        <v>42199</v>
      </c>
      <c r="C10070" t="s">
        <v>674</v>
      </c>
      <c r="D10070">
        <v>2</v>
      </c>
      <c r="E10070" t="s">
        <v>21740</v>
      </c>
      <c r="F10070" t="s">
        <v>13559</v>
      </c>
      <c r="G10070" t="s">
        <v>479</v>
      </c>
      <c r="H10070" t="s">
        <v>4869</v>
      </c>
      <c r="I10070" s="2">
        <v>411</v>
      </c>
      <c r="J10070" s="5"/>
      <c r="L10070" s="5"/>
      <c r="M10070" s="2">
        <f t="shared" si="157"/>
        <v>-266148.18999999698</v>
      </c>
      <c r="P10070"/>
    </row>
    <row r="10071" spans="1:16" hidden="1">
      <c r="A10071" t="s">
        <v>21741</v>
      </c>
      <c r="B10071" s="1">
        <v>42199</v>
      </c>
      <c r="C10071" t="s">
        <v>1802</v>
      </c>
      <c r="D10071">
        <v>2</v>
      </c>
      <c r="E10071" t="s">
        <v>21761</v>
      </c>
      <c r="F10071" t="s">
        <v>13559</v>
      </c>
      <c r="G10071" t="s">
        <v>479</v>
      </c>
      <c r="H10071" t="s">
        <v>11061</v>
      </c>
      <c r="J10071" s="5"/>
      <c r="K10071" s="2">
        <v>41.1</v>
      </c>
      <c r="L10071" s="5"/>
      <c r="M10071" s="2">
        <f t="shared" si="157"/>
        <v>-266189.28999999695</v>
      </c>
      <c r="P10071"/>
    </row>
    <row r="10072" spans="1:16" hidden="1">
      <c r="A10072" t="s">
        <v>21741</v>
      </c>
      <c r="B10072" s="1">
        <v>42199</v>
      </c>
      <c r="C10072" t="s">
        <v>1802</v>
      </c>
      <c r="D10072">
        <v>2</v>
      </c>
      <c r="E10072" t="s">
        <v>21761</v>
      </c>
      <c r="F10072" t="s">
        <v>13559</v>
      </c>
      <c r="G10072" t="s">
        <v>479</v>
      </c>
      <c r="H10072" t="s">
        <v>11061</v>
      </c>
      <c r="I10072" s="2">
        <v>41.1</v>
      </c>
      <c r="J10072" s="5"/>
      <c r="L10072" s="5"/>
      <c r="M10072" s="2">
        <f t="shared" si="157"/>
        <v>-266148.18999999698</v>
      </c>
      <c r="P10072"/>
    </row>
    <row r="10073" spans="1:16" hidden="1">
      <c r="A10073" t="s">
        <v>21762</v>
      </c>
      <c r="B10073" s="1">
        <v>42199</v>
      </c>
      <c r="C10073" t="s">
        <v>1802</v>
      </c>
      <c r="D10073">
        <v>2</v>
      </c>
      <c r="E10073" t="s">
        <v>21787</v>
      </c>
      <c r="F10073" t="s">
        <v>13559</v>
      </c>
      <c r="G10073" t="s">
        <v>479</v>
      </c>
      <c r="H10073" t="s">
        <v>21788</v>
      </c>
      <c r="I10073" s="2">
        <v>299.07</v>
      </c>
      <c r="J10073" s="5"/>
      <c r="L10073" s="5"/>
      <c r="M10073" s="2">
        <f t="shared" si="157"/>
        <v>-265849.11999999697</v>
      </c>
      <c r="P10073"/>
    </row>
    <row r="10074" spans="1:16" hidden="1">
      <c r="A10074" t="s">
        <v>21789</v>
      </c>
      <c r="B10074" s="1">
        <v>42199</v>
      </c>
      <c r="C10074" t="s">
        <v>674</v>
      </c>
      <c r="D10074">
        <v>2</v>
      </c>
      <c r="E10074" t="s">
        <v>21811</v>
      </c>
      <c r="F10074" t="s">
        <v>13559</v>
      </c>
      <c r="G10074" t="s">
        <v>479</v>
      </c>
      <c r="H10074" t="s">
        <v>1372</v>
      </c>
      <c r="J10074" s="5"/>
      <c r="K10074" s="2">
        <v>327.8</v>
      </c>
      <c r="L10074" s="5"/>
      <c r="M10074" s="2">
        <f t="shared" si="157"/>
        <v>-266176.91999999696</v>
      </c>
      <c r="P10074"/>
    </row>
    <row r="10075" spans="1:16" hidden="1">
      <c r="A10075" t="s">
        <v>21789</v>
      </c>
      <c r="B10075" s="1">
        <v>42199</v>
      </c>
      <c r="C10075" t="s">
        <v>674</v>
      </c>
      <c r="D10075">
        <v>2</v>
      </c>
      <c r="E10075" t="s">
        <v>21811</v>
      </c>
      <c r="F10075" t="s">
        <v>13559</v>
      </c>
      <c r="G10075" t="s">
        <v>479</v>
      </c>
      <c r="H10075" t="s">
        <v>1372</v>
      </c>
      <c r="I10075" s="2">
        <v>327.8</v>
      </c>
      <c r="J10075" s="5"/>
      <c r="L10075" s="5"/>
      <c r="M10075" s="2">
        <f t="shared" si="157"/>
        <v>-265849.11999999697</v>
      </c>
      <c r="P10075"/>
    </row>
    <row r="10076" spans="1:16" hidden="1">
      <c r="A10076" t="s">
        <v>21812</v>
      </c>
      <c r="B10076" s="1">
        <v>42199</v>
      </c>
      <c r="C10076" t="s">
        <v>1802</v>
      </c>
      <c r="D10076">
        <v>2</v>
      </c>
      <c r="E10076" t="s">
        <v>21830</v>
      </c>
      <c r="F10076" t="s">
        <v>13559</v>
      </c>
      <c r="G10076" t="s">
        <v>479</v>
      </c>
      <c r="H10076" t="s">
        <v>89</v>
      </c>
      <c r="J10076" s="5"/>
      <c r="K10076" s="2">
        <v>1203.31</v>
      </c>
      <c r="L10076" s="5"/>
      <c r="M10076" s="2">
        <f t="shared" si="157"/>
        <v>-267052.42999999697</v>
      </c>
      <c r="P10076"/>
    </row>
    <row r="10077" spans="1:16" hidden="1">
      <c r="A10077" t="s">
        <v>21812</v>
      </c>
      <c r="B10077" s="1">
        <v>42199</v>
      </c>
      <c r="C10077" t="s">
        <v>1802</v>
      </c>
      <c r="D10077">
        <v>2</v>
      </c>
      <c r="E10077" t="s">
        <v>21830</v>
      </c>
      <c r="F10077" t="s">
        <v>13559</v>
      </c>
      <c r="G10077" t="s">
        <v>479</v>
      </c>
      <c r="H10077" t="s">
        <v>89</v>
      </c>
      <c r="I10077" s="2">
        <v>1203.31</v>
      </c>
      <c r="J10077" s="5"/>
      <c r="L10077" s="5"/>
      <c r="M10077" s="2">
        <f t="shared" si="157"/>
        <v>-265849.11999999697</v>
      </c>
      <c r="P10077"/>
    </row>
    <row r="10078" spans="1:16" hidden="1">
      <c r="A10078" t="s">
        <v>21831</v>
      </c>
      <c r="B10078" s="1">
        <v>42199</v>
      </c>
      <c r="C10078" t="s">
        <v>1802</v>
      </c>
      <c r="D10078">
        <v>2</v>
      </c>
      <c r="E10078" t="s">
        <v>21852</v>
      </c>
      <c r="F10078" t="s">
        <v>13559</v>
      </c>
      <c r="G10078" t="s">
        <v>479</v>
      </c>
      <c r="H10078" t="s">
        <v>3915</v>
      </c>
      <c r="J10078" s="5"/>
      <c r="K10078" s="2">
        <v>626.35</v>
      </c>
      <c r="L10078" s="5"/>
      <c r="M10078" s="2">
        <f t="shared" si="157"/>
        <v>-266475.46999999695</v>
      </c>
      <c r="P10078"/>
    </row>
    <row r="10079" spans="1:16" hidden="1">
      <c r="A10079" t="s">
        <v>21831</v>
      </c>
      <c r="B10079" s="1">
        <v>42199</v>
      </c>
      <c r="C10079" t="s">
        <v>1802</v>
      </c>
      <c r="D10079">
        <v>2</v>
      </c>
      <c r="E10079" t="s">
        <v>21852</v>
      </c>
      <c r="F10079" t="s">
        <v>13559</v>
      </c>
      <c r="G10079" t="s">
        <v>479</v>
      </c>
      <c r="H10079" t="s">
        <v>3915</v>
      </c>
      <c r="I10079" s="2">
        <v>626.35</v>
      </c>
      <c r="J10079" s="5"/>
      <c r="L10079" s="5"/>
      <c r="M10079" s="2">
        <f t="shared" si="157"/>
        <v>-265849.11999999697</v>
      </c>
      <c r="P10079"/>
    </row>
    <row r="10080" spans="1:16" hidden="1">
      <c r="A10080" t="s">
        <v>21853</v>
      </c>
      <c r="B10080" s="1">
        <v>42199</v>
      </c>
      <c r="C10080" t="s">
        <v>21872</v>
      </c>
      <c r="D10080">
        <v>2</v>
      </c>
      <c r="E10080" t="s">
        <v>21873</v>
      </c>
      <c r="F10080" t="s">
        <v>7054</v>
      </c>
      <c r="G10080" t="s">
        <v>20</v>
      </c>
      <c r="H10080" t="s">
        <v>21874</v>
      </c>
      <c r="I10080" s="2">
        <v>8166.01</v>
      </c>
      <c r="J10080" s="5"/>
      <c r="L10080" s="5"/>
      <c r="M10080" s="2">
        <f t="shared" si="157"/>
        <v>-257683.10999999696</v>
      </c>
      <c r="P10080"/>
    </row>
    <row r="10081" spans="1:16" hidden="1">
      <c r="A10081" t="s">
        <v>21875</v>
      </c>
      <c r="B10081" s="1">
        <v>42199</v>
      </c>
      <c r="C10081" t="s">
        <v>1419</v>
      </c>
      <c r="D10081">
        <v>2</v>
      </c>
      <c r="E10081" t="s">
        <v>21901</v>
      </c>
      <c r="F10081" t="s">
        <v>13559</v>
      </c>
      <c r="G10081" t="s">
        <v>479</v>
      </c>
      <c r="H10081" t="s">
        <v>1804</v>
      </c>
      <c r="I10081" s="2">
        <v>1626.01</v>
      </c>
      <c r="J10081" s="5"/>
      <c r="L10081" s="5"/>
      <c r="M10081" s="2">
        <f t="shared" si="157"/>
        <v>-256057.09999999695</v>
      </c>
      <c r="P10081"/>
    </row>
    <row r="10082" spans="1:16" hidden="1">
      <c r="A10082" t="s">
        <v>21902</v>
      </c>
      <c r="B10082" s="1">
        <v>42199</v>
      </c>
      <c r="C10082" t="s">
        <v>1419</v>
      </c>
      <c r="D10082">
        <v>2</v>
      </c>
      <c r="E10082" t="s">
        <v>21923</v>
      </c>
      <c r="F10082" t="s">
        <v>13559</v>
      </c>
      <c r="G10082" t="s">
        <v>479</v>
      </c>
      <c r="H10082" t="s">
        <v>1804</v>
      </c>
      <c r="I10082" s="2">
        <v>2983.72</v>
      </c>
      <c r="J10082" s="5"/>
      <c r="L10082" s="5"/>
      <c r="M10082" s="2">
        <f t="shared" si="157"/>
        <v>-253073.37999999695</v>
      </c>
      <c r="P10082"/>
    </row>
    <row r="10083" spans="1:16" hidden="1">
      <c r="A10083" t="s">
        <v>21924</v>
      </c>
      <c r="B10083" s="1">
        <v>42199</v>
      </c>
      <c r="C10083" t="s">
        <v>674</v>
      </c>
      <c r="D10083">
        <v>2</v>
      </c>
      <c r="E10083" t="s">
        <v>21946</v>
      </c>
      <c r="F10083" t="s">
        <v>13559</v>
      </c>
      <c r="G10083" t="s">
        <v>479</v>
      </c>
      <c r="H10083" t="s">
        <v>1877</v>
      </c>
      <c r="J10083" s="5"/>
      <c r="K10083" s="2">
        <v>1530.13</v>
      </c>
      <c r="L10083" s="5"/>
      <c r="M10083" s="2">
        <f t="shared" si="157"/>
        <v>-254603.50999999695</v>
      </c>
      <c r="P10083"/>
    </row>
    <row r="10084" spans="1:16" hidden="1">
      <c r="A10084" t="s">
        <v>21924</v>
      </c>
      <c r="B10084" s="1">
        <v>42199</v>
      </c>
      <c r="C10084" t="s">
        <v>674</v>
      </c>
      <c r="D10084">
        <v>2</v>
      </c>
      <c r="E10084" t="s">
        <v>21946</v>
      </c>
      <c r="F10084" t="s">
        <v>13559</v>
      </c>
      <c r="G10084" t="s">
        <v>479</v>
      </c>
      <c r="H10084" t="s">
        <v>1877</v>
      </c>
      <c r="I10084" s="2">
        <v>1530.13</v>
      </c>
      <c r="J10084" s="5"/>
      <c r="L10084" s="5"/>
      <c r="M10084" s="2">
        <f t="shared" si="157"/>
        <v>-253073.37999999695</v>
      </c>
      <c r="P10084"/>
    </row>
    <row r="10085" spans="1:16" hidden="1">
      <c r="A10085" t="s">
        <v>21947</v>
      </c>
      <c r="B10085" s="1">
        <v>42199</v>
      </c>
      <c r="C10085" t="s">
        <v>1802</v>
      </c>
      <c r="D10085">
        <v>2</v>
      </c>
      <c r="E10085" t="s">
        <v>21964</v>
      </c>
      <c r="F10085" t="s">
        <v>13559</v>
      </c>
      <c r="G10085" t="s">
        <v>479</v>
      </c>
      <c r="H10085" t="s">
        <v>3454</v>
      </c>
      <c r="J10085" s="5"/>
      <c r="K10085" s="2">
        <v>431.81</v>
      </c>
      <c r="L10085" s="5"/>
      <c r="M10085" s="2">
        <f t="shared" si="157"/>
        <v>-253505.18999999695</v>
      </c>
      <c r="P10085"/>
    </row>
    <row r="10086" spans="1:16" hidden="1">
      <c r="A10086" t="s">
        <v>21947</v>
      </c>
      <c r="B10086" s="1">
        <v>42199</v>
      </c>
      <c r="C10086" t="s">
        <v>1802</v>
      </c>
      <c r="D10086">
        <v>2</v>
      </c>
      <c r="E10086" t="s">
        <v>21964</v>
      </c>
      <c r="F10086" t="s">
        <v>13559</v>
      </c>
      <c r="G10086" t="s">
        <v>479</v>
      </c>
      <c r="H10086" t="s">
        <v>3454</v>
      </c>
      <c r="I10086" s="2">
        <v>431.81</v>
      </c>
      <c r="J10086" s="5"/>
      <c r="L10086" s="5"/>
      <c r="M10086" s="2">
        <f t="shared" si="157"/>
        <v>-253073.37999999695</v>
      </c>
      <c r="P10086"/>
    </row>
    <row r="10087" spans="1:16" hidden="1">
      <c r="A10087" t="s">
        <v>21965</v>
      </c>
      <c r="B10087" s="1">
        <v>42199</v>
      </c>
      <c r="C10087" t="s">
        <v>21987</v>
      </c>
      <c r="D10087">
        <v>2</v>
      </c>
      <c r="E10087" t="s">
        <v>21988</v>
      </c>
      <c r="F10087" t="s">
        <v>7054</v>
      </c>
      <c r="G10087" t="s">
        <v>20</v>
      </c>
      <c r="H10087" t="s">
        <v>3806</v>
      </c>
      <c r="I10087" s="2">
        <v>5573.99</v>
      </c>
      <c r="J10087" s="5"/>
      <c r="L10087" s="5"/>
      <c r="M10087" s="2">
        <f t="shared" si="157"/>
        <v>-247499.38999999696</v>
      </c>
      <c r="P10087"/>
    </row>
    <row r="10088" spans="1:16" hidden="1">
      <c r="A10088" t="s">
        <v>21989</v>
      </c>
      <c r="B10088" s="1">
        <v>42199</v>
      </c>
      <c r="C10088" t="s">
        <v>3261</v>
      </c>
      <c r="D10088">
        <v>2</v>
      </c>
      <c r="E10088" t="s">
        <v>22010</v>
      </c>
      <c r="F10088" t="s">
        <v>13559</v>
      </c>
      <c r="G10088" t="s">
        <v>479</v>
      </c>
      <c r="H10088" t="s">
        <v>103</v>
      </c>
      <c r="I10088" s="2">
        <v>1316.48</v>
      </c>
      <c r="J10088" s="5"/>
      <c r="L10088" s="5"/>
      <c r="M10088" s="2">
        <f t="shared" si="157"/>
        <v>-246182.90999999695</v>
      </c>
      <c r="P10088"/>
    </row>
    <row r="10089" spans="1:16" hidden="1">
      <c r="A10089" t="s">
        <v>22012</v>
      </c>
      <c r="B10089" s="1">
        <v>42199</v>
      </c>
      <c r="C10089" t="s">
        <v>1802</v>
      </c>
      <c r="D10089">
        <v>2</v>
      </c>
      <c r="E10089" t="s">
        <v>22033</v>
      </c>
      <c r="F10089" t="s">
        <v>13559</v>
      </c>
      <c r="G10089" t="s">
        <v>479</v>
      </c>
      <c r="H10089" t="s">
        <v>522</v>
      </c>
      <c r="J10089" s="5"/>
      <c r="K10089" s="2">
        <v>1100</v>
      </c>
      <c r="L10089" s="5"/>
      <c r="M10089" s="2">
        <f t="shared" si="157"/>
        <v>-247282.90999999695</v>
      </c>
      <c r="P10089"/>
    </row>
    <row r="10090" spans="1:16" hidden="1">
      <c r="A10090" t="s">
        <v>22012</v>
      </c>
      <c r="B10090" s="1">
        <v>42199</v>
      </c>
      <c r="C10090" t="s">
        <v>1802</v>
      </c>
      <c r="D10090">
        <v>2</v>
      </c>
      <c r="E10090" t="s">
        <v>22033</v>
      </c>
      <c r="F10090" t="s">
        <v>13559</v>
      </c>
      <c r="G10090" t="s">
        <v>479</v>
      </c>
      <c r="H10090" t="s">
        <v>522</v>
      </c>
      <c r="I10090" s="2">
        <v>2216.02</v>
      </c>
      <c r="J10090" s="5"/>
      <c r="L10090" s="5"/>
      <c r="M10090" s="2">
        <f t="shared" si="157"/>
        <v>-245066.88999999696</v>
      </c>
      <c r="P10090"/>
    </row>
    <row r="10091" spans="1:16" hidden="1">
      <c r="A10091" t="s">
        <v>22035</v>
      </c>
      <c r="B10091" s="1">
        <v>42199</v>
      </c>
      <c r="C10091" t="s">
        <v>21636</v>
      </c>
      <c r="D10091">
        <v>1</v>
      </c>
      <c r="E10091" t="s">
        <v>22056</v>
      </c>
      <c r="F10091" t="s">
        <v>13561</v>
      </c>
      <c r="G10091" t="s">
        <v>20</v>
      </c>
      <c r="H10091" t="s">
        <v>22057</v>
      </c>
      <c r="I10091" s="2">
        <v>130000</v>
      </c>
      <c r="J10091" s="5"/>
      <c r="L10091" s="5"/>
      <c r="M10091" s="2">
        <f t="shared" si="157"/>
        <v>-115066.88999999696</v>
      </c>
      <c r="P10091"/>
    </row>
    <row r="10092" spans="1:16" hidden="1">
      <c r="A10092" t="s">
        <v>22060</v>
      </c>
      <c r="B10092" s="1">
        <v>42199</v>
      </c>
      <c r="C10092" t="s">
        <v>22081</v>
      </c>
      <c r="D10092">
        <v>2</v>
      </c>
      <c r="E10092" t="s">
        <v>22082</v>
      </c>
      <c r="F10092" t="s">
        <v>13559</v>
      </c>
      <c r="G10092" t="s">
        <v>313</v>
      </c>
      <c r="H10092" t="s">
        <v>1653</v>
      </c>
      <c r="J10092" s="5"/>
      <c r="K10092" s="2">
        <v>2600</v>
      </c>
      <c r="L10092" s="5"/>
      <c r="M10092" s="2">
        <f t="shared" si="157"/>
        <v>-117666.88999999696</v>
      </c>
      <c r="P10092"/>
    </row>
    <row r="10093" spans="1:16" hidden="1">
      <c r="A10093" t="s">
        <v>22060</v>
      </c>
      <c r="B10093" s="1">
        <v>42199</v>
      </c>
      <c r="C10093" t="s">
        <v>22081</v>
      </c>
      <c r="D10093">
        <v>2</v>
      </c>
      <c r="E10093" t="s">
        <v>22082</v>
      </c>
      <c r="F10093" t="s">
        <v>13559</v>
      </c>
      <c r="G10093" t="s">
        <v>313</v>
      </c>
      <c r="H10093" t="s">
        <v>1653</v>
      </c>
      <c r="I10093" s="2">
        <v>2600</v>
      </c>
      <c r="J10093" s="5"/>
      <c r="L10093" s="5"/>
      <c r="M10093" s="2">
        <f t="shared" si="157"/>
        <v>-115066.88999999696</v>
      </c>
      <c r="P10093"/>
    </row>
    <row r="10094" spans="1:16" hidden="1">
      <c r="A10094" t="s">
        <v>22085</v>
      </c>
      <c r="B10094" s="1">
        <v>42199</v>
      </c>
      <c r="C10094" t="s">
        <v>22104</v>
      </c>
      <c r="D10094">
        <v>1</v>
      </c>
      <c r="E10094" t="s">
        <v>22105</v>
      </c>
      <c r="F10094" t="s">
        <v>13561</v>
      </c>
      <c r="G10094" t="s">
        <v>20</v>
      </c>
      <c r="H10094" t="s">
        <v>22106</v>
      </c>
      <c r="I10094" s="2">
        <v>10000</v>
      </c>
      <c r="J10094" s="5"/>
      <c r="L10094" s="5"/>
      <c r="M10094" s="2">
        <f t="shared" si="157"/>
        <v>-105066.88999999696</v>
      </c>
      <c r="P10094"/>
    </row>
    <row r="10095" spans="1:16" hidden="1">
      <c r="A10095" t="s">
        <v>22108</v>
      </c>
      <c r="B10095" s="1">
        <v>42199</v>
      </c>
      <c r="C10095" t="s">
        <v>22129</v>
      </c>
      <c r="D10095">
        <v>2</v>
      </c>
      <c r="E10095" t="s">
        <v>22130</v>
      </c>
      <c r="F10095" t="s">
        <v>7054</v>
      </c>
      <c r="G10095" t="s">
        <v>20</v>
      </c>
      <c r="H10095" t="s">
        <v>14235</v>
      </c>
      <c r="I10095" s="2">
        <v>3030</v>
      </c>
      <c r="J10095" s="5"/>
      <c r="L10095" s="5"/>
      <c r="M10095" s="2">
        <f t="shared" si="157"/>
        <v>-102036.88999999696</v>
      </c>
      <c r="P10095"/>
    </row>
    <row r="10096" spans="1:16" hidden="1">
      <c r="A10096" t="s">
        <v>22132</v>
      </c>
      <c r="B10096" s="1">
        <v>42199</v>
      </c>
      <c r="C10096" t="s">
        <v>5202</v>
      </c>
      <c r="D10096">
        <v>2</v>
      </c>
      <c r="E10096" t="s">
        <v>22156</v>
      </c>
      <c r="F10096" t="s">
        <v>7054</v>
      </c>
      <c r="G10096" t="s">
        <v>20</v>
      </c>
      <c r="H10096" t="s">
        <v>5204</v>
      </c>
      <c r="I10096" s="2">
        <v>1025</v>
      </c>
      <c r="J10096" s="5"/>
      <c r="L10096" s="5"/>
      <c r="M10096" s="2">
        <f t="shared" si="157"/>
        <v>-101011.88999999696</v>
      </c>
      <c r="P10096"/>
    </row>
    <row r="10097" spans="1:16" hidden="1">
      <c r="A10097" t="s">
        <v>22158</v>
      </c>
      <c r="B10097" s="1">
        <v>42199</v>
      </c>
      <c r="C10097" t="s">
        <v>22174</v>
      </c>
      <c r="D10097">
        <v>2</v>
      </c>
      <c r="E10097" t="s">
        <v>22175</v>
      </c>
      <c r="F10097" t="s">
        <v>7054</v>
      </c>
      <c r="G10097" t="s">
        <v>20</v>
      </c>
      <c r="H10097" t="s">
        <v>5204</v>
      </c>
      <c r="I10097" s="2">
        <v>3030</v>
      </c>
      <c r="J10097" s="5"/>
      <c r="L10097" s="5"/>
      <c r="M10097" s="2">
        <f t="shared" si="157"/>
        <v>-97981.889999996958</v>
      </c>
      <c r="P10097"/>
    </row>
    <row r="10098" spans="1:16" hidden="1">
      <c r="A10098" t="s">
        <v>22178</v>
      </c>
      <c r="B10098" s="1">
        <v>42199</v>
      </c>
      <c r="C10098" t="s">
        <v>3261</v>
      </c>
      <c r="D10098">
        <v>2</v>
      </c>
      <c r="E10098" t="s">
        <v>22196</v>
      </c>
      <c r="F10098" t="s">
        <v>13559</v>
      </c>
      <c r="G10098" t="s">
        <v>479</v>
      </c>
      <c r="H10098" t="s">
        <v>22197</v>
      </c>
      <c r="I10098" s="2">
        <v>320.02</v>
      </c>
      <c r="J10098" s="5"/>
      <c r="L10098" s="5"/>
      <c r="M10098" s="2">
        <f t="shared" si="157"/>
        <v>-97661.869999996954</v>
      </c>
      <c r="P10098"/>
    </row>
    <row r="10099" spans="1:16" hidden="1">
      <c r="A10099" t="s">
        <v>22201</v>
      </c>
      <c r="B10099" s="1">
        <v>42199</v>
      </c>
      <c r="C10099" t="s">
        <v>5232</v>
      </c>
      <c r="D10099">
        <v>2</v>
      </c>
      <c r="E10099" t="s">
        <v>22220</v>
      </c>
      <c r="F10099" t="s">
        <v>7054</v>
      </c>
      <c r="G10099" t="s">
        <v>20</v>
      </c>
      <c r="H10099" t="s">
        <v>10020</v>
      </c>
      <c r="I10099" s="2">
        <v>200.01</v>
      </c>
      <c r="J10099" s="5"/>
      <c r="L10099" s="5"/>
      <c r="M10099" s="2">
        <f t="shared" si="157"/>
        <v>-97461.859999996959</v>
      </c>
      <c r="P10099"/>
    </row>
    <row r="10100" spans="1:16" hidden="1">
      <c r="A10100" t="s">
        <v>22223</v>
      </c>
      <c r="B10100" s="1">
        <v>42199</v>
      </c>
      <c r="C10100" t="s">
        <v>5237</v>
      </c>
      <c r="D10100">
        <v>2</v>
      </c>
      <c r="E10100" t="s">
        <v>22245</v>
      </c>
      <c r="F10100" t="s">
        <v>7054</v>
      </c>
      <c r="G10100" t="s">
        <v>20</v>
      </c>
      <c r="H10100" t="s">
        <v>10020</v>
      </c>
      <c r="I10100" s="2">
        <v>1225.01</v>
      </c>
      <c r="J10100" s="5"/>
      <c r="L10100" s="5"/>
      <c r="M10100" s="2">
        <f t="shared" si="157"/>
        <v>-96236.849999996964</v>
      </c>
      <c r="P10100"/>
    </row>
    <row r="10101" spans="1:16" hidden="1">
      <c r="A10101" t="s">
        <v>22247</v>
      </c>
      <c r="B10101" s="1">
        <v>42199</v>
      </c>
      <c r="C10101" t="s">
        <v>18</v>
      </c>
      <c r="D10101">
        <v>2</v>
      </c>
      <c r="E10101" t="s">
        <v>22268</v>
      </c>
      <c r="F10101" t="s">
        <v>13559</v>
      </c>
      <c r="G10101" t="s">
        <v>479</v>
      </c>
      <c r="H10101" t="s">
        <v>65</v>
      </c>
      <c r="I10101" s="2">
        <v>338.02</v>
      </c>
      <c r="J10101" s="5"/>
      <c r="L10101" s="5"/>
      <c r="M10101" s="2">
        <f t="shared" si="157"/>
        <v>-95898.82999999696</v>
      </c>
      <c r="P10101"/>
    </row>
    <row r="10102" spans="1:16" hidden="1">
      <c r="A10102" t="s">
        <v>22271</v>
      </c>
      <c r="B10102" s="1">
        <v>42199</v>
      </c>
      <c r="C10102" t="s">
        <v>18</v>
      </c>
      <c r="D10102">
        <v>2</v>
      </c>
      <c r="E10102" t="s">
        <v>22289</v>
      </c>
      <c r="F10102" t="s">
        <v>13559</v>
      </c>
      <c r="G10102" t="s">
        <v>479</v>
      </c>
      <c r="H10102" t="s">
        <v>22290</v>
      </c>
      <c r="I10102" s="2">
        <v>798.59</v>
      </c>
      <c r="J10102" s="5"/>
      <c r="L10102" s="5"/>
      <c r="M10102" s="2">
        <f t="shared" si="157"/>
        <v>-95100.239999996964</v>
      </c>
      <c r="P10102"/>
    </row>
    <row r="10103" spans="1:16" hidden="1">
      <c r="A10103" t="s">
        <v>22294</v>
      </c>
      <c r="B10103" s="1">
        <v>42199</v>
      </c>
      <c r="C10103" t="s">
        <v>22317</v>
      </c>
      <c r="D10103">
        <v>2</v>
      </c>
      <c r="E10103" t="s">
        <v>22318</v>
      </c>
      <c r="F10103" t="s">
        <v>7054</v>
      </c>
      <c r="G10103" t="s">
        <v>4</v>
      </c>
      <c r="H10103" t="s">
        <v>22319</v>
      </c>
      <c r="I10103" s="2">
        <v>1025</v>
      </c>
      <c r="J10103" s="5"/>
      <c r="L10103" s="5"/>
      <c r="M10103" s="2">
        <f t="shared" si="157"/>
        <v>-94075.239999996964</v>
      </c>
      <c r="P10103"/>
    </row>
    <row r="10104" spans="1:16" hidden="1">
      <c r="A10104" t="s">
        <v>22321</v>
      </c>
      <c r="B10104" s="1">
        <v>42199</v>
      </c>
      <c r="C10104" t="s">
        <v>18</v>
      </c>
      <c r="D10104">
        <v>2</v>
      </c>
      <c r="E10104" t="s">
        <v>22342</v>
      </c>
      <c r="F10104" t="s">
        <v>13559</v>
      </c>
      <c r="G10104" t="s">
        <v>479</v>
      </c>
      <c r="H10104" t="s">
        <v>65</v>
      </c>
      <c r="I10104" s="2">
        <v>975.79</v>
      </c>
      <c r="J10104" s="5"/>
      <c r="L10104" s="5"/>
      <c r="M10104" s="2">
        <f t="shared" si="157"/>
        <v>-93099.44999999697</v>
      </c>
      <c r="P10104"/>
    </row>
    <row r="10105" spans="1:16" hidden="1">
      <c r="A10105" t="s">
        <v>22345</v>
      </c>
      <c r="B10105" s="1">
        <v>42199</v>
      </c>
      <c r="C10105" t="s">
        <v>22364</v>
      </c>
      <c r="D10105">
        <v>1</v>
      </c>
      <c r="E10105" t="s">
        <v>22365</v>
      </c>
      <c r="F10105" t="s">
        <v>13561</v>
      </c>
      <c r="G10105" t="s">
        <v>4</v>
      </c>
      <c r="H10105" t="s">
        <v>5745</v>
      </c>
      <c r="I10105" s="2">
        <v>2500</v>
      </c>
      <c r="J10105" s="5"/>
      <c r="L10105" s="5"/>
      <c r="M10105" s="2">
        <f t="shared" si="157"/>
        <v>-90599.44999999697</v>
      </c>
      <c r="P10105"/>
    </row>
    <row r="10106" spans="1:16" hidden="1">
      <c r="A10106" t="s">
        <v>22367</v>
      </c>
      <c r="B10106" s="1">
        <v>42199</v>
      </c>
      <c r="C10106" t="s">
        <v>3261</v>
      </c>
      <c r="D10106">
        <v>2</v>
      </c>
      <c r="E10106" t="s">
        <v>22391</v>
      </c>
      <c r="F10106" t="s">
        <v>13559</v>
      </c>
      <c r="G10106" t="s">
        <v>479</v>
      </c>
      <c r="H10106" t="s">
        <v>22392</v>
      </c>
      <c r="I10106" s="2">
        <v>519.91</v>
      </c>
      <c r="J10106" s="5"/>
      <c r="L10106" s="5"/>
      <c r="M10106" s="2">
        <f t="shared" si="157"/>
        <v>-90079.539999996967</v>
      </c>
      <c r="P10106"/>
    </row>
    <row r="10107" spans="1:16" hidden="1">
      <c r="A10107" t="s">
        <v>22395</v>
      </c>
      <c r="B10107" s="1">
        <v>42199</v>
      </c>
      <c r="C10107" t="s">
        <v>3261</v>
      </c>
      <c r="D10107">
        <v>2</v>
      </c>
      <c r="E10107" t="s">
        <v>22415</v>
      </c>
      <c r="F10107" t="s">
        <v>13559</v>
      </c>
      <c r="G10107" t="s">
        <v>479</v>
      </c>
      <c r="H10107" t="s">
        <v>22416</v>
      </c>
      <c r="J10107" s="5"/>
      <c r="K10107" s="2">
        <v>800</v>
      </c>
      <c r="L10107" s="5"/>
      <c r="M10107" s="2">
        <f t="shared" si="157"/>
        <v>-90879.539999996967</v>
      </c>
      <c r="P10107"/>
    </row>
    <row r="10108" spans="1:16" hidden="1">
      <c r="A10108" t="s">
        <v>22395</v>
      </c>
      <c r="B10108" s="1">
        <v>42199</v>
      </c>
      <c r="C10108" t="s">
        <v>3261</v>
      </c>
      <c r="D10108">
        <v>2</v>
      </c>
      <c r="E10108" t="s">
        <v>22415</v>
      </c>
      <c r="F10108" t="s">
        <v>13559</v>
      </c>
      <c r="G10108" t="s">
        <v>479</v>
      </c>
      <c r="H10108" t="s">
        <v>22416</v>
      </c>
      <c r="I10108" s="2">
        <v>1576.86</v>
      </c>
      <c r="J10108" s="5"/>
      <c r="L10108" s="5"/>
      <c r="M10108" s="2">
        <f t="shared" si="157"/>
        <v>-89302.679999996966</v>
      </c>
      <c r="P10108"/>
    </row>
    <row r="10109" spans="1:16" hidden="1">
      <c r="A10109" t="s">
        <v>22419</v>
      </c>
      <c r="B10109" s="1">
        <v>42199</v>
      </c>
      <c r="C10109" t="s">
        <v>22439</v>
      </c>
      <c r="D10109">
        <v>2</v>
      </c>
      <c r="E10109" t="s">
        <v>22440</v>
      </c>
      <c r="F10109" t="s">
        <v>7054</v>
      </c>
      <c r="G10109" t="s">
        <v>4</v>
      </c>
      <c r="H10109" t="s">
        <v>583</v>
      </c>
      <c r="I10109" s="2">
        <v>3030</v>
      </c>
      <c r="J10109" s="5"/>
      <c r="L10109" s="5"/>
      <c r="M10109" s="2">
        <f t="shared" si="157"/>
        <v>-86272.679999996966</v>
      </c>
      <c r="P10109"/>
    </row>
    <row r="10110" spans="1:16" hidden="1">
      <c r="A10110" t="s">
        <v>22442</v>
      </c>
      <c r="B10110" s="1">
        <v>42199</v>
      </c>
      <c r="C10110" t="s">
        <v>3261</v>
      </c>
      <c r="D10110">
        <v>2</v>
      </c>
      <c r="E10110" t="s">
        <v>22458</v>
      </c>
      <c r="F10110" t="s">
        <v>13559</v>
      </c>
      <c r="G10110" t="s">
        <v>479</v>
      </c>
      <c r="H10110" t="s">
        <v>2743</v>
      </c>
      <c r="I10110" s="2">
        <v>4058.49</v>
      </c>
      <c r="J10110" s="5"/>
      <c r="L10110" s="5"/>
      <c r="M10110" s="2">
        <f t="shared" si="157"/>
        <v>-82214.189999996961</v>
      </c>
      <c r="P10110"/>
    </row>
    <row r="10111" spans="1:16" hidden="1">
      <c r="A10111" t="s">
        <v>22462</v>
      </c>
      <c r="B10111" s="1">
        <v>42199</v>
      </c>
      <c r="C10111" t="s">
        <v>22483</v>
      </c>
      <c r="D10111">
        <v>2</v>
      </c>
      <c r="E10111" t="s">
        <v>22484</v>
      </c>
      <c r="F10111" t="s">
        <v>7054</v>
      </c>
      <c r="G10111" t="s">
        <v>4</v>
      </c>
      <c r="H10111" t="s">
        <v>5554</v>
      </c>
      <c r="I10111" s="2">
        <v>1840</v>
      </c>
      <c r="J10111" s="5"/>
      <c r="L10111" s="5"/>
      <c r="M10111" s="2">
        <f t="shared" si="157"/>
        <v>-80374.189999996961</v>
      </c>
      <c r="P10111"/>
    </row>
    <row r="10112" spans="1:16" hidden="1">
      <c r="A10112" t="s">
        <v>22486</v>
      </c>
      <c r="B10112" s="1">
        <v>42199</v>
      </c>
      <c r="C10112" t="s">
        <v>22509</v>
      </c>
      <c r="D10112">
        <v>2</v>
      </c>
      <c r="E10112" t="s">
        <v>22510</v>
      </c>
      <c r="F10112" t="s">
        <v>7054</v>
      </c>
      <c r="G10112" t="s">
        <v>4</v>
      </c>
      <c r="H10112" t="s">
        <v>1284</v>
      </c>
      <c r="I10112" s="2">
        <v>7097.99</v>
      </c>
      <c r="J10112" s="5"/>
      <c r="L10112" s="5"/>
      <c r="M10112" s="2">
        <f t="shared" si="157"/>
        <v>-73276.199999996956</v>
      </c>
      <c r="P10112"/>
    </row>
    <row r="10113" spans="1:16" hidden="1">
      <c r="A10113" t="s">
        <v>22513</v>
      </c>
      <c r="B10113" s="1">
        <v>42199</v>
      </c>
      <c r="C10113" t="s">
        <v>5546</v>
      </c>
      <c r="D10113">
        <v>2</v>
      </c>
      <c r="E10113" t="s">
        <v>22533</v>
      </c>
      <c r="F10113" t="s">
        <v>7054</v>
      </c>
      <c r="G10113" t="s">
        <v>4</v>
      </c>
      <c r="H10113" t="s">
        <v>5698</v>
      </c>
      <c r="I10113" s="2">
        <v>2990</v>
      </c>
      <c r="J10113" s="5"/>
      <c r="L10113" s="5"/>
      <c r="M10113" s="2">
        <f t="shared" si="157"/>
        <v>-70286.199999996956</v>
      </c>
      <c r="P10113"/>
    </row>
    <row r="10114" spans="1:16" hidden="1">
      <c r="A10114" t="s">
        <v>22536</v>
      </c>
      <c r="B10114" s="1">
        <v>42199</v>
      </c>
      <c r="C10114" t="s">
        <v>22557</v>
      </c>
      <c r="D10114">
        <v>2</v>
      </c>
      <c r="E10114" t="s">
        <v>22558</v>
      </c>
      <c r="F10114" t="s">
        <v>7054</v>
      </c>
      <c r="G10114" t="s">
        <v>4</v>
      </c>
      <c r="H10114" t="s">
        <v>8923</v>
      </c>
      <c r="I10114" s="2">
        <v>6260</v>
      </c>
      <c r="J10114" s="5"/>
      <c r="L10114" s="5"/>
      <c r="M10114" s="2">
        <f t="shared" si="157"/>
        <v>-64026.199999996956</v>
      </c>
      <c r="P10114"/>
    </row>
    <row r="10115" spans="1:16" hidden="1">
      <c r="A10115" t="s">
        <v>22561</v>
      </c>
      <c r="B10115" s="1">
        <v>42199</v>
      </c>
      <c r="C10115" t="s">
        <v>22585</v>
      </c>
      <c r="D10115">
        <v>2</v>
      </c>
      <c r="E10115" t="s">
        <v>22586</v>
      </c>
      <c r="F10115" t="s">
        <v>7054</v>
      </c>
      <c r="G10115" t="s">
        <v>4</v>
      </c>
      <c r="H10115" t="s">
        <v>15674</v>
      </c>
      <c r="I10115" s="2">
        <v>1790.01</v>
      </c>
      <c r="J10115" s="5"/>
      <c r="L10115" s="5"/>
      <c r="M10115" s="2">
        <f t="shared" si="157"/>
        <v>-62236.189999996954</v>
      </c>
      <c r="P10115"/>
    </row>
    <row r="10116" spans="1:16" hidden="1">
      <c r="A10116" t="s">
        <v>5740</v>
      </c>
      <c r="B10116" s="36">
        <v>42200</v>
      </c>
      <c r="C10116" s="35" t="s">
        <v>18</v>
      </c>
      <c r="D10116" s="35">
        <v>1</v>
      </c>
      <c r="E10116" s="35" t="s">
        <v>5744</v>
      </c>
      <c r="F10116" s="35" t="s">
        <v>13</v>
      </c>
      <c r="G10116" s="35" t="s">
        <v>20</v>
      </c>
      <c r="H10116" s="35" t="s">
        <v>5745</v>
      </c>
      <c r="I10116" s="11"/>
      <c r="J10116" s="12"/>
      <c r="K10116" s="11">
        <v>109500</v>
      </c>
      <c r="L10116" s="12"/>
      <c r="M10116" s="11">
        <f t="shared" si="157"/>
        <v>-171736.18999999695</v>
      </c>
      <c r="P10116"/>
    </row>
    <row r="10117" spans="1:16" hidden="1">
      <c r="A10117" t="s">
        <v>5808</v>
      </c>
      <c r="B10117" s="1">
        <v>42200</v>
      </c>
      <c r="C10117" t="s">
        <v>1</v>
      </c>
      <c r="D10117">
        <v>1</v>
      </c>
      <c r="E10117" t="s">
        <v>5815</v>
      </c>
      <c r="F10117" t="s">
        <v>16</v>
      </c>
      <c r="G10117" t="s">
        <v>20</v>
      </c>
      <c r="H10117" t="s">
        <v>5816</v>
      </c>
      <c r="J10117" s="5"/>
      <c r="K10117" s="2">
        <v>2130</v>
      </c>
      <c r="L10117" s="5"/>
      <c r="M10117" s="2">
        <f t="shared" si="157"/>
        <v>-173866.18999999695</v>
      </c>
      <c r="P10117"/>
    </row>
    <row r="10118" spans="1:16" hidden="1">
      <c r="A10118" t="s">
        <v>5821</v>
      </c>
      <c r="B10118" s="1">
        <v>42200</v>
      </c>
      <c r="C10118" t="s">
        <v>6</v>
      </c>
      <c r="D10118">
        <v>1</v>
      </c>
      <c r="E10118" t="s">
        <v>5827</v>
      </c>
      <c r="F10118" t="s">
        <v>29</v>
      </c>
      <c r="G10118" t="s">
        <v>20</v>
      </c>
      <c r="H10118" t="s">
        <v>5828</v>
      </c>
      <c r="I10118" s="2">
        <v>1617.87</v>
      </c>
      <c r="J10118" s="5"/>
      <c r="L10118" s="5"/>
      <c r="M10118" s="2">
        <f t="shared" si="157"/>
        <v>-172248.31999999695</v>
      </c>
      <c r="P10118"/>
    </row>
    <row r="10119" spans="1:16" hidden="1">
      <c r="A10119" t="s">
        <v>5865</v>
      </c>
      <c r="B10119" s="1">
        <v>42200</v>
      </c>
      <c r="C10119" t="s">
        <v>6</v>
      </c>
      <c r="D10119">
        <v>1</v>
      </c>
      <c r="E10119" t="s">
        <v>5867</v>
      </c>
      <c r="F10119" t="s">
        <v>29</v>
      </c>
      <c r="G10119" t="s">
        <v>20</v>
      </c>
      <c r="H10119" t="s">
        <v>65</v>
      </c>
      <c r="I10119" s="2">
        <v>800</v>
      </c>
      <c r="J10119" s="5"/>
      <c r="L10119" s="5"/>
      <c r="M10119" s="2">
        <f t="shared" si="157"/>
        <v>-171448.31999999695</v>
      </c>
      <c r="P10119"/>
    </row>
    <row r="10120" spans="1:16" hidden="1">
      <c r="A10120" t="s">
        <v>5960</v>
      </c>
      <c r="B10120" s="1">
        <v>42200</v>
      </c>
      <c r="C10120" t="s">
        <v>6</v>
      </c>
      <c r="D10120">
        <v>1</v>
      </c>
      <c r="E10120" t="s">
        <v>5962</v>
      </c>
      <c r="F10120" t="s">
        <v>29</v>
      </c>
      <c r="G10120" t="s">
        <v>20</v>
      </c>
      <c r="H10120" t="s">
        <v>5963</v>
      </c>
      <c r="I10120" s="2">
        <v>767.75</v>
      </c>
      <c r="J10120" s="5"/>
      <c r="L10120" s="5"/>
      <c r="M10120" s="2">
        <f t="shared" si="157"/>
        <v>-170680.56999999695</v>
      </c>
      <c r="P10120"/>
    </row>
    <row r="10121" spans="1:16" hidden="1">
      <c r="A10121" t="s">
        <v>5968</v>
      </c>
      <c r="B10121" s="1">
        <v>42200</v>
      </c>
      <c r="C10121" t="s">
        <v>6</v>
      </c>
      <c r="D10121">
        <v>1</v>
      </c>
      <c r="E10121" t="s">
        <v>5969</v>
      </c>
      <c r="F10121" t="s">
        <v>29</v>
      </c>
      <c r="G10121" t="s">
        <v>20</v>
      </c>
      <c r="H10121" t="s">
        <v>5970</v>
      </c>
      <c r="I10121" s="2">
        <v>368.99</v>
      </c>
      <c r="J10121" s="5"/>
      <c r="L10121" s="5"/>
      <c r="M10121" s="2">
        <f t="shared" ref="M10121:M10184" si="158">+M10120+I10121-K10121</f>
        <v>-170311.57999999696</v>
      </c>
      <c r="P10121"/>
    </row>
    <row r="10122" spans="1:16" hidden="1">
      <c r="A10122" t="s">
        <v>5981</v>
      </c>
      <c r="B10122" s="1">
        <v>42200</v>
      </c>
      <c r="C10122" t="s">
        <v>195</v>
      </c>
      <c r="D10122">
        <v>1</v>
      </c>
      <c r="E10122" t="s">
        <v>5984</v>
      </c>
      <c r="F10122" t="s">
        <v>13</v>
      </c>
      <c r="G10122" t="s">
        <v>20</v>
      </c>
      <c r="H10122" t="s">
        <v>195</v>
      </c>
      <c r="J10122" s="5"/>
      <c r="K10122" s="2">
        <v>55125.01</v>
      </c>
      <c r="L10122" s="5"/>
      <c r="M10122" s="2">
        <f t="shared" si="158"/>
        <v>-225436.58999999697</v>
      </c>
      <c r="P10122"/>
    </row>
    <row r="10123" spans="1:16" hidden="1">
      <c r="A10123" t="s">
        <v>5996</v>
      </c>
      <c r="B10123" s="1">
        <v>42200</v>
      </c>
      <c r="C10123" t="s">
        <v>200</v>
      </c>
      <c r="D10123">
        <v>1</v>
      </c>
      <c r="E10123" t="s">
        <v>5997</v>
      </c>
      <c r="F10123" t="s">
        <v>16</v>
      </c>
      <c r="G10123" t="s">
        <v>20</v>
      </c>
      <c r="H10123" t="s">
        <v>200</v>
      </c>
      <c r="J10123" s="5"/>
      <c r="K10123" s="2">
        <v>3068.7</v>
      </c>
      <c r="L10123" s="5"/>
      <c r="M10123" s="2">
        <f t="shared" si="158"/>
        <v>-228505.28999999698</v>
      </c>
      <c r="P10123"/>
    </row>
    <row r="10124" spans="1:16" hidden="1">
      <c r="A10124" t="s">
        <v>6000</v>
      </c>
      <c r="B10124" s="1">
        <v>42200</v>
      </c>
      <c r="C10124" t="s">
        <v>11</v>
      </c>
      <c r="D10124">
        <v>1</v>
      </c>
      <c r="E10124" t="s">
        <v>6003</v>
      </c>
      <c r="F10124" t="s">
        <v>45</v>
      </c>
      <c r="G10124" t="s">
        <v>20</v>
      </c>
      <c r="H10124" t="s">
        <v>6004</v>
      </c>
      <c r="J10124" s="5"/>
      <c r="K10124" s="2">
        <v>1980.38</v>
      </c>
      <c r="L10124" s="5"/>
      <c r="M10124" s="2">
        <f t="shared" si="158"/>
        <v>-230485.66999999699</v>
      </c>
      <c r="P10124"/>
    </row>
    <row r="10125" spans="1:16" hidden="1">
      <c r="A10125" t="s">
        <v>6007</v>
      </c>
      <c r="B10125" s="1">
        <v>42200</v>
      </c>
      <c r="C10125" t="s">
        <v>1</v>
      </c>
      <c r="D10125">
        <v>1</v>
      </c>
      <c r="E10125" t="s">
        <v>6008</v>
      </c>
      <c r="F10125" t="s">
        <v>13</v>
      </c>
      <c r="G10125" t="s">
        <v>20</v>
      </c>
      <c r="H10125" t="s">
        <v>6009</v>
      </c>
      <c r="J10125" s="5"/>
      <c r="K10125" s="2">
        <v>407.16</v>
      </c>
      <c r="L10125" s="5"/>
      <c r="M10125" s="2">
        <f t="shared" si="158"/>
        <v>-230892.82999999699</v>
      </c>
      <c r="P10125"/>
    </row>
    <row r="10126" spans="1:16" hidden="1">
      <c r="A10126" t="s">
        <v>6020</v>
      </c>
      <c r="B10126" s="1">
        <v>42200</v>
      </c>
      <c r="C10126" t="s">
        <v>18</v>
      </c>
      <c r="D10126">
        <v>1</v>
      </c>
      <c r="E10126" t="s">
        <v>6021</v>
      </c>
      <c r="F10126" t="s">
        <v>13</v>
      </c>
      <c r="G10126" t="s">
        <v>20</v>
      </c>
      <c r="H10126" t="s">
        <v>18</v>
      </c>
      <c r="J10126" s="5"/>
      <c r="K10126" s="2">
        <v>13355.31</v>
      </c>
      <c r="L10126" s="5"/>
      <c r="M10126" s="2">
        <f t="shared" si="158"/>
        <v>-244248.13999999699</v>
      </c>
      <c r="P10126"/>
    </row>
    <row r="10127" spans="1:16" hidden="1">
      <c r="A10127" t="s">
        <v>6046</v>
      </c>
      <c r="B10127" s="1">
        <v>42200</v>
      </c>
      <c r="C10127" t="s">
        <v>1</v>
      </c>
      <c r="D10127">
        <v>1</v>
      </c>
      <c r="E10127" t="s">
        <v>6048</v>
      </c>
      <c r="F10127" t="s">
        <v>228</v>
      </c>
      <c r="G10127" t="s">
        <v>4</v>
      </c>
      <c r="H10127" t="s">
        <v>6049</v>
      </c>
      <c r="J10127" s="5"/>
      <c r="K10127" s="2">
        <v>10000</v>
      </c>
      <c r="L10127" s="5"/>
      <c r="M10127" s="2">
        <f t="shared" si="158"/>
        <v>-254248.13999999699</v>
      </c>
      <c r="P10127"/>
    </row>
    <row r="10128" spans="1:16" hidden="1">
      <c r="A10128" t="s">
        <v>6054</v>
      </c>
      <c r="B10128" s="1">
        <v>42200</v>
      </c>
      <c r="C10128" t="s">
        <v>6055</v>
      </c>
      <c r="D10128">
        <v>2</v>
      </c>
      <c r="E10128" t="s">
        <v>6056</v>
      </c>
      <c r="F10128" t="s">
        <v>78</v>
      </c>
      <c r="G10128" t="s">
        <v>4</v>
      </c>
      <c r="H10128" t="s">
        <v>2830</v>
      </c>
      <c r="J10128" s="5"/>
      <c r="K10128" s="2">
        <v>3030</v>
      </c>
      <c r="L10128" s="5"/>
      <c r="M10128" s="2">
        <f t="shared" si="158"/>
        <v>-257278.13999999699</v>
      </c>
      <c r="P10128"/>
    </row>
    <row r="10129" spans="1:16" hidden="1">
      <c r="A10129" t="s">
        <v>6064</v>
      </c>
      <c r="B10129" s="1">
        <v>42200</v>
      </c>
      <c r="C10129" t="s">
        <v>6066</v>
      </c>
      <c r="D10129">
        <v>2</v>
      </c>
      <c r="E10129" t="s">
        <v>6067</v>
      </c>
      <c r="F10129" t="s">
        <v>78</v>
      </c>
      <c r="G10129" t="s">
        <v>4</v>
      </c>
      <c r="H10129" t="s">
        <v>519</v>
      </c>
      <c r="J10129" s="5"/>
      <c r="K10129" s="2">
        <v>23675.33</v>
      </c>
      <c r="L10129" s="5"/>
      <c r="M10129" s="2">
        <f t="shared" si="158"/>
        <v>-280953.469999997</v>
      </c>
      <c r="P10129"/>
    </row>
    <row r="10130" spans="1:16" hidden="1">
      <c r="A10130" t="s">
        <v>6075</v>
      </c>
      <c r="B10130" s="1">
        <v>42200</v>
      </c>
      <c r="C10130" t="s">
        <v>11</v>
      </c>
      <c r="D10130">
        <v>1</v>
      </c>
      <c r="E10130" t="s">
        <v>6080</v>
      </c>
      <c r="F10130" t="s">
        <v>16</v>
      </c>
      <c r="G10130" t="s">
        <v>4</v>
      </c>
      <c r="H10130" t="s">
        <v>6081</v>
      </c>
      <c r="J10130" s="5"/>
      <c r="K10130" s="2">
        <v>40721.89</v>
      </c>
      <c r="L10130" s="5"/>
      <c r="M10130" s="2">
        <f t="shared" si="158"/>
        <v>-321675.35999999702</v>
      </c>
      <c r="P10130"/>
    </row>
    <row r="10131" spans="1:16" hidden="1">
      <c r="A10131" t="s">
        <v>6086</v>
      </c>
      <c r="B10131" s="1">
        <v>42200</v>
      </c>
      <c r="C10131" t="s">
        <v>11</v>
      </c>
      <c r="D10131">
        <v>1</v>
      </c>
      <c r="E10131" t="s">
        <v>6092</v>
      </c>
      <c r="F10131" t="s">
        <v>16</v>
      </c>
      <c r="G10131" t="s">
        <v>4</v>
      </c>
      <c r="H10131" t="s">
        <v>6093</v>
      </c>
      <c r="J10131" s="5"/>
      <c r="K10131" s="2">
        <v>1840</v>
      </c>
      <c r="L10131" s="5"/>
      <c r="M10131" s="2">
        <f t="shared" si="158"/>
        <v>-323515.35999999702</v>
      </c>
      <c r="P10131"/>
    </row>
    <row r="10132" spans="1:16" hidden="1">
      <c r="A10132" t="s">
        <v>6099</v>
      </c>
      <c r="B10132" s="1">
        <v>42200</v>
      </c>
      <c r="C10132" t="s">
        <v>6</v>
      </c>
      <c r="D10132">
        <v>1</v>
      </c>
      <c r="E10132" t="s">
        <v>6100</v>
      </c>
      <c r="F10132" t="s">
        <v>29</v>
      </c>
      <c r="G10132" t="s">
        <v>4</v>
      </c>
      <c r="H10132" t="s">
        <v>6101</v>
      </c>
      <c r="I10132" s="2">
        <v>500</v>
      </c>
      <c r="J10132" s="5"/>
      <c r="L10132" s="5"/>
      <c r="M10132" s="2">
        <f t="shared" si="158"/>
        <v>-323015.35999999702</v>
      </c>
      <c r="P10132"/>
    </row>
    <row r="10133" spans="1:16" hidden="1">
      <c r="A10133" t="s">
        <v>6112</v>
      </c>
      <c r="B10133" s="1">
        <v>42200</v>
      </c>
      <c r="C10133" t="s">
        <v>6</v>
      </c>
      <c r="D10133">
        <v>1</v>
      </c>
      <c r="E10133" t="s">
        <v>6113</v>
      </c>
      <c r="F10133" t="s">
        <v>29</v>
      </c>
      <c r="G10133" t="s">
        <v>4</v>
      </c>
      <c r="H10133" t="s">
        <v>6114</v>
      </c>
      <c r="I10133" s="2">
        <v>5534</v>
      </c>
      <c r="J10133" s="5"/>
      <c r="L10133" s="5"/>
      <c r="M10133" s="2">
        <f t="shared" si="158"/>
        <v>-317481.35999999702</v>
      </c>
      <c r="P10133"/>
    </row>
    <row r="10134" spans="1:16" hidden="1">
      <c r="A10134" t="s">
        <v>6117</v>
      </c>
      <c r="B10134" s="1">
        <v>42200</v>
      </c>
      <c r="C10134" t="s">
        <v>11</v>
      </c>
      <c r="D10134">
        <v>1</v>
      </c>
      <c r="E10134" t="s">
        <v>6122</v>
      </c>
      <c r="F10134" t="s">
        <v>13</v>
      </c>
      <c r="G10134" t="s">
        <v>4</v>
      </c>
      <c r="H10134" t="s">
        <v>41</v>
      </c>
      <c r="J10134" s="5"/>
      <c r="K10134" s="2">
        <v>20000</v>
      </c>
      <c r="L10134" s="5"/>
      <c r="M10134" s="2">
        <f t="shared" si="158"/>
        <v>-337481.35999999702</v>
      </c>
      <c r="P10134"/>
    </row>
    <row r="10135" spans="1:16" hidden="1">
      <c r="A10135" t="s">
        <v>6129</v>
      </c>
      <c r="B10135" s="1">
        <v>42200</v>
      </c>
      <c r="C10135" t="s">
        <v>11</v>
      </c>
      <c r="D10135">
        <v>1</v>
      </c>
      <c r="E10135" t="s">
        <v>6131</v>
      </c>
      <c r="F10135" t="s">
        <v>16</v>
      </c>
      <c r="G10135" t="s">
        <v>4</v>
      </c>
      <c r="H10135" t="s">
        <v>41</v>
      </c>
      <c r="J10135" s="5"/>
      <c r="K10135" s="2">
        <v>20000</v>
      </c>
      <c r="L10135" s="5"/>
      <c r="M10135" s="2">
        <f t="shared" si="158"/>
        <v>-357481.35999999702</v>
      </c>
      <c r="P10135"/>
    </row>
    <row r="10136" spans="1:16" hidden="1">
      <c r="A10136" t="s">
        <v>6135</v>
      </c>
      <c r="B10136" s="1">
        <v>42200</v>
      </c>
      <c r="C10136" t="s">
        <v>11</v>
      </c>
      <c r="D10136">
        <v>1</v>
      </c>
      <c r="E10136" t="s">
        <v>6122</v>
      </c>
      <c r="F10136" t="s">
        <v>13</v>
      </c>
      <c r="G10136" t="s">
        <v>4</v>
      </c>
      <c r="H10136" t="s">
        <v>6138</v>
      </c>
      <c r="I10136" s="2">
        <v>20000</v>
      </c>
      <c r="J10136" s="5"/>
      <c r="L10136" s="5"/>
      <c r="M10136" s="2">
        <f t="shared" si="158"/>
        <v>-337481.35999999702</v>
      </c>
      <c r="P10136"/>
    </row>
    <row r="10137" spans="1:16" hidden="1">
      <c r="A10137" t="s">
        <v>6142</v>
      </c>
      <c r="B10137" s="1">
        <v>42200</v>
      </c>
      <c r="C10137" t="s">
        <v>11</v>
      </c>
      <c r="D10137">
        <v>1</v>
      </c>
      <c r="E10137" t="s">
        <v>6144</v>
      </c>
      <c r="F10137" t="s">
        <v>13</v>
      </c>
      <c r="G10137" t="s">
        <v>4</v>
      </c>
      <c r="H10137" t="s">
        <v>6145</v>
      </c>
      <c r="J10137" s="5"/>
      <c r="K10137" s="2">
        <v>73</v>
      </c>
      <c r="L10137" s="5"/>
      <c r="M10137" s="2">
        <f t="shared" si="158"/>
        <v>-337554.35999999702</v>
      </c>
      <c r="P10137"/>
    </row>
    <row r="10138" spans="1:16" hidden="1">
      <c r="A10138" t="s">
        <v>6236</v>
      </c>
      <c r="B10138" s="1">
        <v>42200</v>
      </c>
      <c r="C10138" t="s">
        <v>200</v>
      </c>
      <c r="D10138">
        <v>1</v>
      </c>
      <c r="E10138" t="s">
        <v>6238</v>
      </c>
      <c r="F10138" t="s">
        <v>16</v>
      </c>
      <c r="G10138" t="s">
        <v>4</v>
      </c>
      <c r="H10138" t="s">
        <v>200</v>
      </c>
      <c r="J10138" s="5"/>
      <c r="K10138" s="2">
        <v>1840</v>
      </c>
      <c r="L10138" s="5"/>
      <c r="M10138" s="2">
        <f t="shared" si="158"/>
        <v>-339394.35999999702</v>
      </c>
      <c r="P10138"/>
    </row>
    <row r="10139" spans="1:16" hidden="1">
      <c r="A10139" t="s">
        <v>6245</v>
      </c>
      <c r="B10139" s="1">
        <v>42200</v>
      </c>
      <c r="C10139" t="s">
        <v>195</v>
      </c>
      <c r="D10139">
        <v>1</v>
      </c>
      <c r="E10139" t="s">
        <v>6247</v>
      </c>
      <c r="F10139" t="s">
        <v>13</v>
      </c>
      <c r="G10139" t="s">
        <v>4</v>
      </c>
      <c r="H10139" t="s">
        <v>195</v>
      </c>
      <c r="J10139" s="5"/>
      <c r="K10139" s="2">
        <v>7412.89</v>
      </c>
      <c r="L10139" s="5"/>
      <c r="M10139" s="2">
        <f t="shared" si="158"/>
        <v>-346807.24999999703</v>
      </c>
      <c r="P10139"/>
    </row>
    <row r="10140" spans="1:16" hidden="1">
      <c r="A10140" t="s">
        <v>6250</v>
      </c>
      <c r="B10140" s="1">
        <v>42200</v>
      </c>
      <c r="C10140" t="s">
        <v>18</v>
      </c>
      <c r="D10140">
        <v>1</v>
      </c>
      <c r="E10140" t="s">
        <v>6251</v>
      </c>
      <c r="F10140" t="s">
        <v>13</v>
      </c>
      <c r="G10140" t="s">
        <v>4</v>
      </c>
      <c r="H10140" t="s">
        <v>18</v>
      </c>
      <c r="J10140" s="5"/>
      <c r="K10140" s="2">
        <v>7823.07</v>
      </c>
      <c r="L10140" s="5"/>
      <c r="M10140" s="2">
        <f t="shared" si="158"/>
        <v>-354630.31999999704</v>
      </c>
      <c r="P10140"/>
    </row>
    <row r="10141" spans="1:16" hidden="1">
      <c r="A10141" t="s">
        <v>22589</v>
      </c>
      <c r="B10141" s="1">
        <v>42200</v>
      </c>
      <c r="C10141" t="s">
        <v>1802</v>
      </c>
      <c r="D10141">
        <v>2</v>
      </c>
      <c r="E10141" t="s">
        <v>22612</v>
      </c>
      <c r="F10141" t="s">
        <v>13559</v>
      </c>
      <c r="G10141" t="s">
        <v>479</v>
      </c>
      <c r="H10141" t="s">
        <v>4704</v>
      </c>
      <c r="J10141" s="5"/>
      <c r="K10141" s="2">
        <v>600</v>
      </c>
      <c r="L10141" s="5"/>
      <c r="M10141" s="2">
        <f t="shared" si="158"/>
        <v>-355230.31999999704</v>
      </c>
      <c r="P10141"/>
    </row>
    <row r="10142" spans="1:16" hidden="1">
      <c r="A10142" t="s">
        <v>22589</v>
      </c>
      <c r="B10142" s="1">
        <v>42200</v>
      </c>
      <c r="C10142" t="s">
        <v>1802</v>
      </c>
      <c r="D10142">
        <v>2</v>
      </c>
      <c r="E10142" t="s">
        <v>22612</v>
      </c>
      <c r="F10142" t="s">
        <v>13559</v>
      </c>
      <c r="G10142" t="s">
        <v>479</v>
      </c>
      <c r="H10142" t="s">
        <v>4704</v>
      </c>
      <c r="I10142" s="2">
        <v>1204.23</v>
      </c>
      <c r="J10142" s="5"/>
      <c r="L10142" s="5"/>
      <c r="M10142" s="2">
        <f t="shared" si="158"/>
        <v>-354026.08999999706</v>
      </c>
      <c r="P10142"/>
    </row>
    <row r="10143" spans="1:16" hidden="1">
      <c r="A10143" t="s">
        <v>22613</v>
      </c>
      <c r="B10143" s="1">
        <v>42200</v>
      </c>
      <c r="C10143" t="s">
        <v>22634</v>
      </c>
      <c r="D10143">
        <v>1</v>
      </c>
      <c r="E10143" t="s">
        <v>22635</v>
      </c>
      <c r="F10143" t="s">
        <v>13561</v>
      </c>
      <c r="G10143" t="s">
        <v>20</v>
      </c>
      <c r="H10143" t="s">
        <v>5745</v>
      </c>
      <c r="I10143" s="2">
        <v>109500</v>
      </c>
      <c r="J10143" s="5"/>
      <c r="L10143" s="5"/>
      <c r="M10143" s="2">
        <f t="shared" si="158"/>
        <v>-244526.08999999706</v>
      </c>
      <c r="P10143"/>
    </row>
    <row r="10144" spans="1:16" hidden="1">
      <c r="A10144" t="s">
        <v>22636</v>
      </c>
      <c r="B10144" s="1">
        <v>42200</v>
      </c>
      <c r="C10144" t="s">
        <v>22661</v>
      </c>
      <c r="D10144">
        <v>2</v>
      </c>
      <c r="E10144" t="s">
        <v>22662</v>
      </c>
      <c r="F10144" t="s">
        <v>7054</v>
      </c>
      <c r="G10144" t="s">
        <v>20</v>
      </c>
      <c r="H10144" t="s">
        <v>22663</v>
      </c>
      <c r="I10144" s="2">
        <v>1025</v>
      </c>
      <c r="J10144" s="5"/>
      <c r="L10144" s="5"/>
      <c r="M10144" s="2">
        <f t="shared" si="158"/>
        <v>-243501.08999999706</v>
      </c>
      <c r="P10144"/>
    </row>
    <row r="10145" spans="1:16" hidden="1">
      <c r="A10145" t="s">
        <v>22664</v>
      </c>
      <c r="B10145" s="1">
        <v>42200</v>
      </c>
      <c r="C10145" t="s">
        <v>22686</v>
      </c>
      <c r="D10145">
        <v>2</v>
      </c>
      <c r="E10145" t="s">
        <v>22687</v>
      </c>
      <c r="F10145" t="s">
        <v>7054</v>
      </c>
      <c r="G10145" t="s">
        <v>20</v>
      </c>
      <c r="H10145" t="s">
        <v>5816</v>
      </c>
      <c r="I10145" s="2">
        <v>4329.99</v>
      </c>
      <c r="J10145" s="5"/>
      <c r="L10145" s="5"/>
      <c r="M10145" s="2">
        <f t="shared" si="158"/>
        <v>-239171.09999999707</v>
      </c>
      <c r="P10145"/>
    </row>
    <row r="10146" spans="1:16" hidden="1">
      <c r="A10146" t="s">
        <v>22691</v>
      </c>
      <c r="B10146" s="1">
        <v>42200</v>
      </c>
      <c r="C10146" t="s">
        <v>22710</v>
      </c>
      <c r="D10146">
        <v>2</v>
      </c>
      <c r="E10146" t="s">
        <v>22711</v>
      </c>
      <c r="F10146" t="s">
        <v>7054</v>
      </c>
      <c r="G10146" t="s">
        <v>20</v>
      </c>
      <c r="H10146" t="s">
        <v>21829</v>
      </c>
      <c r="I10146" s="2">
        <v>1840</v>
      </c>
      <c r="J10146" s="5"/>
      <c r="L10146" s="5"/>
      <c r="M10146" s="2">
        <f t="shared" si="158"/>
        <v>-237331.09999999707</v>
      </c>
      <c r="P10146"/>
    </row>
    <row r="10147" spans="1:16" hidden="1">
      <c r="A10147" t="s">
        <v>22713</v>
      </c>
      <c r="B10147" s="1">
        <v>42200</v>
      </c>
      <c r="C10147" t="s">
        <v>1802</v>
      </c>
      <c r="D10147">
        <v>2</v>
      </c>
      <c r="E10147" t="s">
        <v>22732</v>
      </c>
      <c r="F10147" t="s">
        <v>13559</v>
      </c>
      <c r="G10147" t="s">
        <v>479</v>
      </c>
      <c r="H10147" t="s">
        <v>16267</v>
      </c>
      <c r="I10147" s="2">
        <v>64.47</v>
      </c>
      <c r="J10147" s="5"/>
      <c r="L10147" s="5"/>
      <c r="M10147" s="2">
        <f t="shared" si="158"/>
        <v>-237266.62999999707</v>
      </c>
      <c r="P10147"/>
    </row>
    <row r="10148" spans="1:16" hidden="1">
      <c r="A10148" t="s">
        <v>22735</v>
      </c>
      <c r="B10148" s="1">
        <v>42200</v>
      </c>
      <c r="C10148" t="s">
        <v>22753</v>
      </c>
      <c r="D10148">
        <v>2</v>
      </c>
      <c r="E10148" t="s">
        <v>22754</v>
      </c>
      <c r="F10148" t="s">
        <v>7054</v>
      </c>
      <c r="G10148" t="s">
        <v>20</v>
      </c>
      <c r="H10148" t="s">
        <v>6743</v>
      </c>
      <c r="I10148" s="2">
        <v>1840</v>
      </c>
      <c r="J10148" s="5"/>
      <c r="L10148" s="5"/>
      <c r="M10148" s="2">
        <f t="shared" si="158"/>
        <v>-235426.62999999707</v>
      </c>
      <c r="P10148"/>
    </row>
    <row r="10149" spans="1:16" hidden="1">
      <c r="A10149" t="s">
        <v>22756</v>
      </c>
      <c r="B10149" s="1">
        <v>42200</v>
      </c>
      <c r="C10149" t="s">
        <v>1802</v>
      </c>
      <c r="D10149">
        <v>2</v>
      </c>
      <c r="E10149" t="s">
        <v>22773</v>
      </c>
      <c r="F10149" t="s">
        <v>13559</v>
      </c>
      <c r="G10149" t="s">
        <v>479</v>
      </c>
      <c r="H10149" t="s">
        <v>4693</v>
      </c>
      <c r="J10149" s="5"/>
      <c r="K10149" s="2">
        <v>800</v>
      </c>
      <c r="L10149" s="5"/>
      <c r="M10149" s="2">
        <f t="shared" si="158"/>
        <v>-236226.62999999707</v>
      </c>
      <c r="P10149"/>
    </row>
    <row r="10150" spans="1:16" hidden="1">
      <c r="A10150" t="s">
        <v>22756</v>
      </c>
      <c r="B10150" s="1">
        <v>42200</v>
      </c>
      <c r="C10150" t="s">
        <v>1802</v>
      </c>
      <c r="D10150">
        <v>2</v>
      </c>
      <c r="E10150" t="s">
        <v>22773</v>
      </c>
      <c r="F10150" t="s">
        <v>13559</v>
      </c>
      <c r="G10150" t="s">
        <v>479</v>
      </c>
      <c r="H10150" t="s">
        <v>4693</v>
      </c>
      <c r="I10150" s="2">
        <v>1566.65</v>
      </c>
      <c r="J10150" s="5"/>
      <c r="L10150" s="5"/>
      <c r="M10150" s="2">
        <f t="shared" si="158"/>
        <v>-234659.97999999707</v>
      </c>
      <c r="P10150"/>
    </row>
    <row r="10151" spans="1:16" hidden="1">
      <c r="A10151" t="s">
        <v>22776</v>
      </c>
      <c r="B10151" s="1">
        <v>42200</v>
      </c>
      <c r="C10151" t="s">
        <v>1802</v>
      </c>
      <c r="D10151">
        <v>2</v>
      </c>
      <c r="E10151" t="s">
        <v>22798</v>
      </c>
      <c r="F10151" t="s">
        <v>13559</v>
      </c>
      <c r="G10151" t="s">
        <v>479</v>
      </c>
      <c r="H10151" t="s">
        <v>4956</v>
      </c>
      <c r="J10151" s="5"/>
      <c r="K10151" s="2">
        <v>73.73</v>
      </c>
      <c r="L10151" s="5"/>
      <c r="M10151" s="2">
        <f t="shared" si="158"/>
        <v>-234733.70999999708</v>
      </c>
      <c r="P10151"/>
    </row>
    <row r="10152" spans="1:16" hidden="1">
      <c r="A10152" t="s">
        <v>22776</v>
      </c>
      <c r="B10152" s="1">
        <v>42200</v>
      </c>
      <c r="C10152" t="s">
        <v>1802</v>
      </c>
      <c r="D10152">
        <v>2</v>
      </c>
      <c r="E10152" t="s">
        <v>22798</v>
      </c>
      <c r="F10152" t="s">
        <v>13559</v>
      </c>
      <c r="G10152" t="s">
        <v>479</v>
      </c>
      <c r="H10152" t="s">
        <v>4956</v>
      </c>
      <c r="I10152" s="2">
        <v>73.73</v>
      </c>
      <c r="J10152" s="5"/>
      <c r="L10152" s="5"/>
      <c r="M10152" s="2">
        <f t="shared" si="158"/>
        <v>-234659.97999999707</v>
      </c>
      <c r="P10152"/>
    </row>
    <row r="10153" spans="1:16" hidden="1">
      <c r="A10153" t="s">
        <v>22800</v>
      </c>
      <c r="B10153" s="1">
        <v>42200</v>
      </c>
      <c r="C10153" t="s">
        <v>22822</v>
      </c>
      <c r="D10153">
        <v>2</v>
      </c>
      <c r="E10153" t="s">
        <v>22823</v>
      </c>
      <c r="F10153" t="s">
        <v>7054</v>
      </c>
      <c r="G10153" t="s">
        <v>20</v>
      </c>
      <c r="H10153" t="s">
        <v>15994</v>
      </c>
      <c r="I10153" s="2">
        <v>64.03</v>
      </c>
      <c r="J10153" s="5"/>
      <c r="L10153" s="5"/>
      <c r="M10153" s="2">
        <f t="shared" si="158"/>
        <v>-234595.94999999707</v>
      </c>
      <c r="P10153"/>
    </row>
    <row r="10154" spans="1:16" hidden="1">
      <c r="A10154" t="s">
        <v>22826</v>
      </c>
      <c r="B10154" s="1">
        <v>42200</v>
      </c>
      <c r="C10154" t="s">
        <v>437</v>
      </c>
      <c r="D10154">
        <v>2</v>
      </c>
      <c r="E10154" t="s">
        <v>22845</v>
      </c>
      <c r="F10154" t="s">
        <v>13559</v>
      </c>
      <c r="G10154" t="s">
        <v>479</v>
      </c>
      <c r="H10154" t="s">
        <v>21278</v>
      </c>
      <c r="I10154" s="2">
        <v>407.16</v>
      </c>
      <c r="J10154" s="5"/>
      <c r="L10154" s="5"/>
      <c r="M10154" s="2">
        <f t="shared" si="158"/>
        <v>-234188.78999999707</v>
      </c>
      <c r="P10154"/>
    </row>
    <row r="10155" spans="1:16" hidden="1">
      <c r="A10155" t="s">
        <v>22849</v>
      </c>
      <c r="B10155" s="1">
        <v>42200</v>
      </c>
      <c r="C10155" t="s">
        <v>1419</v>
      </c>
      <c r="D10155">
        <v>2</v>
      </c>
      <c r="E10155" t="s">
        <v>22871</v>
      </c>
      <c r="F10155" t="s">
        <v>13559</v>
      </c>
      <c r="G10155" t="s">
        <v>479</v>
      </c>
      <c r="H10155" t="s">
        <v>273</v>
      </c>
      <c r="I10155" s="2">
        <v>1980.38</v>
      </c>
      <c r="J10155" s="5"/>
      <c r="L10155" s="5"/>
      <c r="M10155" s="2">
        <f t="shared" si="158"/>
        <v>-232208.40999999706</v>
      </c>
      <c r="P10155"/>
    </row>
    <row r="10156" spans="1:16" hidden="1">
      <c r="A10156" t="s">
        <v>22873</v>
      </c>
      <c r="B10156" s="1">
        <v>42200</v>
      </c>
      <c r="C10156" t="s">
        <v>22892</v>
      </c>
      <c r="D10156">
        <v>2</v>
      </c>
      <c r="E10156" t="s">
        <v>22893</v>
      </c>
      <c r="F10156" t="s">
        <v>7054</v>
      </c>
      <c r="G10156" t="s">
        <v>20</v>
      </c>
      <c r="H10156" t="s">
        <v>22894</v>
      </c>
      <c r="I10156" s="2">
        <v>394.4</v>
      </c>
      <c r="J10156" s="5"/>
      <c r="L10156" s="5"/>
      <c r="M10156" s="2">
        <f t="shared" si="158"/>
        <v>-231814.00999999707</v>
      </c>
      <c r="P10156"/>
    </row>
    <row r="10157" spans="1:16" hidden="1">
      <c r="A10157" t="s">
        <v>22896</v>
      </c>
      <c r="B10157" s="1">
        <v>42200</v>
      </c>
      <c r="C10157" t="s">
        <v>1802</v>
      </c>
      <c r="D10157">
        <v>2</v>
      </c>
      <c r="E10157" t="s">
        <v>22914</v>
      </c>
      <c r="F10157" t="s">
        <v>13559</v>
      </c>
      <c r="G10157" t="s">
        <v>479</v>
      </c>
      <c r="H10157" t="s">
        <v>6346</v>
      </c>
      <c r="I10157" s="2">
        <v>483.58</v>
      </c>
      <c r="J10157" s="5"/>
      <c r="L10157" s="5"/>
      <c r="M10157" s="2">
        <f t="shared" si="158"/>
        <v>-231330.42999999708</v>
      </c>
      <c r="P10157"/>
    </row>
    <row r="10158" spans="1:16" hidden="1">
      <c r="A10158" t="s">
        <v>22918</v>
      </c>
      <c r="B10158" s="1">
        <v>42200</v>
      </c>
      <c r="C10158" t="s">
        <v>22933</v>
      </c>
      <c r="D10158">
        <v>2</v>
      </c>
      <c r="E10158" t="s">
        <v>22934</v>
      </c>
      <c r="F10158" t="s">
        <v>7054</v>
      </c>
      <c r="G10158" t="s">
        <v>20</v>
      </c>
      <c r="H10158" t="s">
        <v>19984</v>
      </c>
      <c r="I10158" s="2">
        <v>4100.01</v>
      </c>
      <c r="J10158" s="5"/>
      <c r="L10158" s="5"/>
      <c r="M10158" s="2">
        <f t="shared" si="158"/>
        <v>-227230.41999999707</v>
      </c>
      <c r="P10158"/>
    </row>
    <row r="10159" spans="1:16" hidden="1">
      <c r="A10159" t="s">
        <v>22939</v>
      </c>
      <c r="B10159" s="1">
        <v>42200</v>
      </c>
      <c r="C10159" t="s">
        <v>22957</v>
      </c>
      <c r="D10159">
        <v>2</v>
      </c>
      <c r="E10159" t="s">
        <v>22958</v>
      </c>
      <c r="F10159" t="s">
        <v>7054</v>
      </c>
      <c r="G10159" t="s">
        <v>20</v>
      </c>
      <c r="H10159" t="s">
        <v>20615</v>
      </c>
      <c r="I10159" s="2">
        <v>1025</v>
      </c>
      <c r="J10159" s="5"/>
      <c r="L10159" s="5"/>
      <c r="M10159" s="2">
        <f t="shared" si="158"/>
        <v>-226205.41999999707</v>
      </c>
      <c r="P10159"/>
    </row>
    <row r="10160" spans="1:16" hidden="1">
      <c r="A10160" t="s">
        <v>22963</v>
      </c>
      <c r="B10160" s="1">
        <v>42200</v>
      </c>
      <c r="C10160" t="s">
        <v>1802</v>
      </c>
      <c r="D10160">
        <v>2</v>
      </c>
      <c r="E10160" t="s">
        <v>22979</v>
      </c>
      <c r="F10160" t="s">
        <v>13559</v>
      </c>
      <c r="G10160" t="s">
        <v>479</v>
      </c>
      <c r="H10160" t="s">
        <v>638</v>
      </c>
      <c r="I10160" s="2">
        <v>1391.7</v>
      </c>
      <c r="J10160" s="5"/>
      <c r="L10160" s="5"/>
      <c r="M10160" s="2">
        <f t="shared" si="158"/>
        <v>-224813.71999999706</v>
      </c>
      <c r="P10160"/>
    </row>
    <row r="10161" spans="1:16" hidden="1">
      <c r="A10161" t="s">
        <v>22983</v>
      </c>
      <c r="B10161" s="1">
        <v>42200</v>
      </c>
      <c r="C10161" t="s">
        <v>1802</v>
      </c>
      <c r="D10161">
        <v>2</v>
      </c>
      <c r="E10161" t="s">
        <v>23005</v>
      </c>
      <c r="F10161" t="s">
        <v>13559</v>
      </c>
      <c r="G10161" t="s">
        <v>479</v>
      </c>
      <c r="H10161" t="s">
        <v>638</v>
      </c>
      <c r="I10161" s="2">
        <v>905.87</v>
      </c>
      <c r="J10161" s="5"/>
      <c r="L10161" s="5"/>
      <c r="M10161" s="2">
        <f t="shared" si="158"/>
        <v>-223907.84999999707</v>
      </c>
      <c r="P10161"/>
    </row>
    <row r="10162" spans="1:16" hidden="1">
      <c r="A10162" t="s">
        <v>23009</v>
      </c>
      <c r="B10162" s="1">
        <v>42200</v>
      </c>
      <c r="C10162" t="s">
        <v>18</v>
      </c>
      <c r="D10162">
        <v>2</v>
      </c>
      <c r="E10162" t="s">
        <v>23028</v>
      </c>
      <c r="F10162" t="s">
        <v>13559</v>
      </c>
      <c r="G10162" t="s">
        <v>479</v>
      </c>
      <c r="H10162" t="s">
        <v>1877</v>
      </c>
      <c r="I10162" s="2">
        <v>64.47</v>
      </c>
      <c r="J10162" s="5"/>
      <c r="L10162" s="5"/>
      <c r="M10162" s="2">
        <f t="shared" si="158"/>
        <v>-223843.37999999707</v>
      </c>
      <c r="P10162"/>
    </row>
    <row r="10163" spans="1:16" hidden="1">
      <c r="A10163" t="s">
        <v>23033</v>
      </c>
      <c r="B10163" s="1">
        <v>42200</v>
      </c>
      <c r="C10163" t="s">
        <v>23054</v>
      </c>
      <c r="D10163">
        <v>2</v>
      </c>
      <c r="E10163" t="s">
        <v>23055</v>
      </c>
      <c r="F10163" t="s">
        <v>7054</v>
      </c>
      <c r="G10163" t="s">
        <v>20</v>
      </c>
      <c r="H10163" t="s">
        <v>1877</v>
      </c>
      <c r="I10163" s="2">
        <v>200.01</v>
      </c>
      <c r="J10163" s="5"/>
      <c r="L10163" s="5"/>
      <c r="M10163" s="2">
        <f t="shared" si="158"/>
        <v>-223643.36999999706</v>
      </c>
      <c r="P10163"/>
    </row>
    <row r="10164" spans="1:16" hidden="1">
      <c r="A10164" t="s">
        <v>23060</v>
      </c>
      <c r="B10164" s="1">
        <v>42200</v>
      </c>
      <c r="C10164" t="s">
        <v>23081</v>
      </c>
      <c r="D10164">
        <v>2</v>
      </c>
      <c r="E10164" t="s">
        <v>23082</v>
      </c>
      <c r="F10164" t="s">
        <v>7054</v>
      </c>
      <c r="G10164" t="s">
        <v>20</v>
      </c>
      <c r="H10164" t="s">
        <v>23083</v>
      </c>
      <c r="I10164" s="2">
        <v>1025</v>
      </c>
      <c r="J10164" s="5"/>
      <c r="L10164" s="5"/>
      <c r="M10164" s="2">
        <f t="shared" si="158"/>
        <v>-222618.36999999706</v>
      </c>
      <c r="P10164"/>
    </row>
    <row r="10165" spans="1:16" hidden="1">
      <c r="A10165" t="s">
        <v>23087</v>
      </c>
      <c r="B10165" s="1">
        <v>42200</v>
      </c>
      <c r="C10165" t="s">
        <v>20898</v>
      </c>
      <c r="D10165">
        <v>1</v>
      </c>
      <c r="E10165" t="s">
        <v>23104</v>
      </c>
      <c r="F10165" t="s">
        <v>13565</v>
      </c>
      <c r="G10165" t="s">
        <v>20</v>
      </c>
      <c r="H10165" t="s">
        <v>23105</v>
      </c>
      <c r="I10165" s="2">
        <v>50000</v>
      </c>
      <c r="J10165" s="5"/>
      <c r="L10165" s="5"/>
      <c r="M10165" s="2">
        <f t="shared" si="158"/>
        <v>-172618.36999999706</v>
      </c>
      <c r="P10165"/>
    </row>
    <row r="10166" spans="1:16" hidden="1">
      <c r="A10166" t="s">
        <v>23110</v>
      </c>
      <c r="B10166" s="1">
        <v>42200</v>
      </c>
      <c r="C10166" t="s">
        <v>23131</v>
      </c>
      <c r="D10166">
        <v>2</v>
      </c>
      <c r="E10166" t="s">
        <v>23132</v>
      </c>
      <c r="F10166" t="s">
        <v>7054</v>
      </c>
      <c r="G10166" t="s">
        <v>4</v>
      </c>
      <c r="H10166" t="s">
        <v>15722</v>
      </c>
      <c r="I10166" s="2">
        <v>1025</v>
      </c>
      <c r="J10166" s="5"/>
      <c r="L10166" s="5"/>
      <c r="M10166" s="2">
        <f t="shared" si="158"/>
        <v>-171593.36999999706</v>
      </c>
      <c r="P10166"/>
    </row>
    <row r="10167" spans="1:16" hidden="1">
      <c r="A10167" t="s">
        <v>23135</v>
      </c>
      <c r="B10167" s="1">
        <v>42200</v>
      </c>
      <c r="C10167" t="s">
        <v>23153</v>
      </c>
      <c r="D10167">
        <v>2</v>
      </c>
      <c r="E10167" t="s">
        <v>23154</v>
      </c>
      <c r="F10167" t="s">
        <v>7054</v>
      </c>
      <c r="G10167" t="s">
        <v>4</v>
      </c>
      <c r="H10167" t="s">
        <v>23155</v>
      </c>
      <c r="I10167" s="2">
        <v>1840</v>
      </c>
      <c r="J10167" s="5"/>
      <c r="L10167" s="5"/>
      <c r="M10167" s="2">
        <f t="shared" si="158"/>
        <v>-169753.36999999706</v>
      </c>
      <c r="P10167"/>
    </row>
    <row r="10168" spans="1:16" hidden="1">
      <c r="A10168" t="s">
        <v>23161</v>
      </c>
      <c r="B10168" s="1">
        <v>42200</v>
      </c>
      <c r="C10168" t="s">
        <v>1802</v>
      </c>
      <c r="D10168">
        <v>2</v>
      </c>
      <c r="E10168" t="s">
        <v>23178</v>
      </c>
      <c r="F10168" t="s">
        <v>13559</v>
      </c>
      <c r="G10168" t="s">
        <v>479</v>
      </c>
      <c r="H10168" t="s">
        <v>4017</v>
      </c>
      <c r="I10168" s="2">
        <v>455.71</v>
      </c>
      <c r="J10168" s="5"/>
      <c r="L10168" s="5"/>
      <c r="M10168" s="2">
        <f t="shared" si="158"/>
        <v>-169297.65999999706</v>
      </c>
      <c r="P10168"/>
    </row>
    <row r="10169" spans="1:16" hidden="1">
      <c r="A10169" t="s">
        <v>23182</v>
      </c>
      <c r="B10169" s="1">
        <v>42200</v>
      </c>
      <c r="C10169" t="s">
        <v>1802</v>
      </c>
      <c r="D10169">
        <v>2</v>
      </c>
      <c r="E10169" t="s">
        <v>23197</v>
      </c>
      <c r="F10169" t="s">
        <v>13559</v>
      </c>
      <c r="G10169" t="s">
        <v>479</v>
      </c>
      <c r="H10169" t="s">
        <v>2165</v>
      </c>
      <c r="J10169" s="5"/>
      <c r="K10169" s="2">
        <v>2008.84</v>
      </c>
      <c r="L10169" s="5"/>
      <c r="M10169" s="2">
        <f t="shared" si="158"/>
        <v>-171306.49999999706</v>
      </c>
      <c r="P10169"/>
    </row>
    <row r="10170" spans="1:16" hidden="1">
      <c r="A10170" t="s">
        <v>23182</v>
      </c>
      <c r="B10170" s="1">
        <v>42200</v>
      </c>
      <c r="C10170" t="s">
        <v>1802</v>
      </c>
      <c r="D10170">
        <v>2</v>
      </c>
      <c r="E10170" t="s">
        <v>23197</v>
      </c>
      <c r="F10170" t="s">
        <v>13559</v>
      </c>
      <c r="G10170" t="s">
        <v>479</v>
      </c>
      <c r="H10170" t="s">
        <v>2165</v>
      </c>
      <c r="I10170" s="2">
        <v>2008.84</v>
      </c>
      <c r="J10170" s="5"/>
      <c r="L10170" s="5"/>
      <c r="M10170" s="2">
        <f t="shared" si="158"/>
        <v>-169297.65999999706</v>
      </c>
      <c r="P10170"/>
    </row>
    <row r="10171" spans="1:16" hidden="1">
      <c r="A10171" t="s">
        <v>23203</v>
      </c>
      <c r="B10171" s="1">
        <v>42200</v>
      </c>
      <c r="C10171" t="s">
        <v>18036</v>
      </c>
      <c r="D10171">
        <v>1</v>
      </c>
      <c r="E10171" t="s">
        <v>23223</v>
      </c>
      <c r="F10171" t="s">
        <v>13561</v>
      </c>
      <c r="G10171" t="s">
        <v>4</v>
      </c>
      <c r="H10171" t="s">
        <v>18038</v>
      </c>
      <c r="I10171" s="2">
        <v>10000</v>
      </c>
      <c r="J10171" s="5"/>
      <c r="L10171" s="5"/>
      <c r="M10171" s="2">
        <f t="shared" si="158"/>
        <v>-159297.65999999706</v>
      </c>
      <c r="P10171"/>
    </row>
    <row r="10172" spans="1:16" hidden="1">
      <c r="A10172" t="s">
        <v>23229</v>
      </c>
      <c r="B10172" s="1">
        <v>42200</v>
      </c>
      <c r="C10172" t="s">
        <v>13111</v>
      </c>
      <c r="D10172">
        <v>2</v>
      </c>
      <c r="E10172" t="s">
        <v>23245</v>
      </c>
      <c r="F10172" t="s">
        <v>13559</v>
      </c>
      <c r="G10172" t="s">
        <v>479</v>
      </c>
      <c r="H10172" t="s">
        <v>2165</v>
      </c>
      <c r="I10172" s="2">
        <v>322.36</v>
      </c>
      <c r="J10172" s="5"/>
      <c r="L10172" s="5"/>
      <c r="M10172" s="2">
        <f t="shared" si="158"/>
        <v>-158975.29999999708</v>
      </c>
      <c r="P10172"/>
    </row>
    <row r="10173" spans="1:16" hidden="1">
      <c r="A10173" t="s">
        <v>23251</v>
      </c>
      <c r="B10173" s="1">
        <v>42200</v>
      </c>
      <c r="C10173" t="s">
        <v>6055</v>
      </c>
      <c r="D10173">
        <v>2</v>
      </c>
      <c r="E10173" t="s">
        <v>23264</v>
      </c>
      <c r="F10173" t="s">
        <v>7054</v>
      </c>
      <c r="G10173" t="s">
        <v>4</v>
      </c>
      <c r="H10173" t="s">
        <v>2977</v>
      </c>
      <c r="I10173" s="2">
        <v>3030</v>
      </c>
      <c r="J10173" s="5"/>
      <c r="L10173" s="5"/>
      <c r="M10173" s="2">
        <f t="shared" si="158"/>
        <v>-155945.29999999708</v>
      </c>
      <c r="P10173"/>
    </row>
    <row r="10174" spans="1:16" hidden="1">
      <c r="A10174" t="s">
        <v>23273</v>
      </c>
      <c r="B10174" s="1">
        <v>42200</v>
      </c>
      <c r="C10174" t="s">
        <v>6066</v>
      </c>
      <c r="D10174">
        <v>2</v>
      </c>
      <c r="E10174" t="s">
        <v>23289</v>
      </c>
      <c r="F10174" t="s">
        <v>7054</v>
      </c>
      <c r="G10174" t="s">
        <v>4</v>
      </c>
      <c r="H10174" t="s">
        <v>824</v>
      </c>
      <c r="I10174" s="2">
        <v>23675.33</v>
      </c>
      <c r="J10174" s="5"/>
      <c r="L10174" s="5"/>
      <c r="M10174" s="2">
        <f t="shared" si="158"/>
        <v>-132269.96999999706</v>
      </c>
      <c r="P10174"/>
    </row>
    <row r="10175" spans="1:16" hidden="1">
      <c r="A10175" t="s">
        <v>23292</v>
      </c>
      <c r="B10175" s="1">
        <v>42200</v>
      </c>
      <c r="C10175" t="s">
        <v>23308</v>
      </c>
      <c r="D10175">
        <v>1</v>
      </c>
      <c r="E10175" t="s">
        <v>23309</v>
      </c>
      <c r="F10175" t="s">
        <v>13565</v>
      </c>
      <c r="G10175" t="s">
        <v>4</v>
      </c>
      <c r="H10175" t="s">
        <v>6081</v>
      </c>
      <c r="I10175" s="2">
        <v>40721.89</v>
      </c>
      <c r="J10175" s="5"/>
      <c r="L10175" s="5"/>
      <c r="M10175" s="2">
        <f t="shared" si="158"/>
        <v>-91548.079999997062</v>
      </c>
      <c r="P10175"/>
    </row>
    <row r="10176" spans="1:16" hidden="1">
      <c r="A10176" t="s">
        <v>23314</v>
      </c>
      <c r="B10176" s="1">
        <v>42200</v>
      </c>
      <c r="C10176" t="s">
        <v>23331</v>
      </c>
      <c r="D10176">
        <v>2</v>
      </c>
      <c r="E10176" t="s">
        <v>23332</v>
      </c>
      <c r="F10176" t="s">
        <v>7054</v>
      </c>
      <c r="G10176" t="s">
        <v>4</v>
      </c>
      <c r="H10176" t="s">
        <v>23333</v>
      </c>
      <c r="I10176" s="2">
        <v>1840</v>
      </c>
      <c r="J10176" s="5"/>
      <c r="L10176" s="5"/>
      <c r="M10176" s="2">
        <f t="shared" si="158"/>
        <v>-89708.079999997062</v>
      </c>
      <c r="P10176"/>
    </row>
    <row r="10177" spans="1:16" hidden="1">
      <c r="A10177" t="s">
        <v>23338</v>
      </c>
      <c r="B10177" s="1">
        <v>42200</v>
      </c>
      <c r="C10177" t="s">
        <v>23351</v>
      </c>
      <c r="D10177">
        <v>2</v>
      </c>
      <c r="E10177" t="s">
        <v>23352</v>
      </c>
      <c r="F10177" t="s">
        <v>7054</v>
      </c>
      <c r="G10177" t="s">
        <v>4</v>
      </c>
      <c r="H10177" t="s">
        <v>6093</v>
      </c>
      <c r="I10177" s="2">
        <v>1840</v>
      </c>
      <c r="J10177" s="5"/>
      <c r="L10177" s="5"/>
      <c r="M10177" s="2">
        <f t="shared" si="158"/>
        <v>-87868.079999997062</v>
      </c>
      <c r="P10177"/>
    </row>
    <row r="10178" spans="1:16" hidden="1">
      <c r="A10178" t="s">
        <v>23357</v>
      </c>
      <c r="B10178" s="1">
        <v>42200</v>
      </c>
      <c r="C10178" t="s">
        <v>3261</v>
      </c>
      <c r="D10178">
        <v>2</v>
      </c>
      <c r="E10178" t="s">
        <v>23372</v>
      </c>
      <c r="F10178" t="s">
        <v>13559</v>
      </c>
      <c r="G10178" t="s">
        <v>479</v>
      </c>
      <c r="H10178" t="s">
        <v>23373</v>
      </c>
      <c r="I10178" s="2">
        <v>519.91</v>
      </c>
      <c r="J10178" s="5"/>
      <c r="L10178" s="5"/>
      <c r="M10178" s="2">
        <f t="shared" si="158"/>
        <v>-87348.169999997059</v>
      </c>
      <c r="P10178"/>
    </row>
    <row r="10179" spans="1:16" hidden="1">
      <c r="A10179" t="s">
        <v>23376</v>
      </c>
      <c r="B10179" s="1">
        <v>42200</v>
      </c>
      <c r="C10179" t="s">
        <v>23390</v>
      </c>
      <c r="D10179">
        <v>2</v>
      </c>
      <c r="E10179" t="s">
        <v>23391</v>
      </c>
      <c r="F10179" t="s">
        <v>7054</v>
      </c>
      <c r="G10179" t="s">
        <v>4</v>
      </c>
      <c r="H10179" t="s">
        <v>23392</v>
      </c>
      <c r="I10179" s="2">
        <v>1840</v>
      </c>
      <c r="J10179" s="5"/>
      <c r="L10179" s="5"/>
      <c r="M10179" s="2">
        <f t="shared" si="158"/>
        <v>-85508.169999997059</v>
      </c>
      <c r="P10179"/>
    </row>
    <row r="10180" spans="1:16" hidden="1">
      <c r="A10180" t="s">
        <v>23396</v>
      </c>
      <c r="B10180" s="1">
        <v>42200</v>
      </c>
      <c r="C10180" t="s">
        <v>23409</v>
      </c>
      <c r="D10180">
        <v>2</v>
      </c>
      <c r="E10180" t="s">
        <v>23410</v>
      </c>
      <c r="F10180" t="s">
        <v>7054</v>
      </c>
      <c r="G10180" t="s">
        <v>4</v>
      </c>
      <c r="H10180" t="s">
        <v>4920</v>
      </c>
      <c r="I10180" s="2">
        <v>1025</v>
      </c>
      <c r="J10180" s="5"/>
      <c r="L10180" s="5"/>
      <c r="M10180" s="2">
        <f t="shared" si="158"/>
        <v>-84483.169999997059</v>
      </c>
      <c r="P10180"/>
    </row>
    <row r="10181" spans="1:16" hidden="1">
      <c r="A10181" t="s">
        <v>23414</v>
      </c>
      <c r="B10181" s="1">
        <v>42200</v>
      </c>
      <c r="C10181" t="s">
        <v>6</v>
      </c>
      <c r="D10181">
        <v>1</v>
      </c>
      <c r="E10181" t="s">
        <v>23426</v>
      </c>
      <c r="F10181" t="s">
        <v>13565</v>
      </c>
      <c r="G10181" t="s">
        <v>4</v>
      </c>
      <c r="H10181" t="s">
        <v>41</v>
      </c>
      <c r="I10181" s="2">
        <v>20000</v>
      </c>
      <c r="J10181" s="5"/>
      <c r="L10181" s="5"/>
      <c r="M10181" s="2">
        <f t="shared" si="158"/>
        <v>-64483.169999997059</v>
      </c>
      <c r="P10181"/>
    </row>
    <row r="10182" spans="1:16" hidden="1">
      <c r="A10182" t="s">
        <v>23433</v>
      </c>
      <c r="B10182" s="1">
        <v>42200</v>
      </c>
      <c r="C10182" t="s">
        <v>23442</v>
      </c>
      <c r="D10182">
        <v>2</v>
      </c>
      <c r="E10182" t="s">
        <v>23443</v>
      </c>
      <c r="F10182" t="s">
        <v>7054</v>
      </c>
      <c r="G10182" t="s">
        <v>4</v>
      </c>
      <c r="H10182" t="s">
        <v>22748</v>
      </c>
      <c r="I10182" s="2">
        <v>1840</v>
      </c>
      <c r="J10182" s="5"/>
      <c r="L10182" s="5"/>
      <c r="M10182" s="2">
        <f t="shared" si="158"/>
        <v>-62643.169999997059</v>
      </c>
      <c r="P10182"/>
    </row>
    <row r="10183" spans="1:16" hidden="1">
      <c r="A10183" t="s">
        <v>23448</v>
      </c>
      <c r="B10183" s="1">
        <v>42200</v>
      </c>
      <c r="C10183" t="s">
        <v>23461</v>
      </c>
      <c r="D10183">
        <v>2</v>
      </c>
      <c r="E10183" t="s">
        <v>23462</v>
      </c>
      <c r="F10183" t="s">
        <v>7054</v>
      </c>
      <c r="G10183" t="s">
        <v>4</v>
      </c>
      <c r="H10183" t="s">
        <v>3677</v>
      </c>
      <c r="I10183" s="2">
        <v>333.98</v>
      </c>
      <c r="J10183" s="5"/>
      <c r="L10183" s="5"/>
      <c r="M10183" s="2">
        <f t="shared" si="158"/>
        <v>-62309.189999997056</v>
      </c>
      <c r="P10183"/>
    </row>
    <row r="10184" spans="1:16" hidden="1">
      <c r="A10184" t="s">
        <v>23470</v>
      </c>
      <c r="B10184" s="1">
        <v>42200</v>
      </c>
      <c r="C10184" t="s">
        <v>23486</v>
      </c>
      <c r="D10184">
        <v>1</v>
      </c>
      <c r="E10184" t="s">
        <v>23487</v>
      </c>
      <c r="F10184" t="s">
        <v>13565</v>
      </c>
      <c r="G10184" t="s">
        <v>4</v>
      </c>
      <c r="H10184" t="s">
        <v>23488</v>
      </c>
      <c r="I10184" s="2">
        <v>73</v>
      </c>
      <c r="J10184" s="5"/>
      <c r="L10184" s="5"/>
      <c r="M10184" s="2">
        <f t="shared" si="158"/>
        <v>-62236.189999997056</v>
      </c>
      <c r="P10184"/>
    </row>
    <row r="10185" spans="1:16" hidden="1">
      <c r="A10185" t="s">
        <v>6262</v>
      </c>
      <c r="B10185" s="36">
        <v>42201</v>
      </c>
      <c r="C10185" s="35" t="s">
        <v>1</v>
      </c>
      <c r="D10185" s="35">
        <v>1</v>
      </c>
      <c r="E10185" s="35" t="s">
        <v>6265</v>
      </c>
      <c r="F10185" s="35" t="s">
        <v>13</v>
      </c>
      <c r="G10185" s="35" t="s">
        <v>20</v>
      </c>
      <c r="H10185" s="35" t="s">
        <v>6266</v>
      </c>
      <c r="I10185" s="11"/>
      <c r="J10185" s="12"/>
      <c r="K10185" s="11">
        <v>412900</v>
      </c>
      <c r="L10185" s="12"/>
      <c r="M10185" s="11">
        <f t="shared" ref="M10185:M10248" si="159">+M10184+I10185-K10185</f>
        <v>-475136.18999999703</v>
      </c>
      <c r="P10185"/>
    </row>
    <row r="10186" spans="1:16" hidden="1">
      <c r="A10186" t="s">
        <v>6268</v>
      </c>
      <c r="B10186" s="14">
        <v>42201</v>
      </c>
      <c r="C10186" s="13" t="s">
        <v>1</v>
      </c>
      <c r="D10186" s="13">
        <v>1</v>
      </c>
      <c r="E10186" s="13" t="s">
        <v>6274</v>
      </c>
      <c r="F10186" s="13" t="s">
        <v>67</v>
      </c>
      <c r="G10186" s="13" t="s">
        <v>20</v>
      </c>
      <c r="H10186" s="13" t="s">
        <v>6275</v>
      </c>
      <c r="I10186" s="15"/>
      <c r="J10186" s="16"/>
      <c r="K10186" s="15">
        <v>95800</v>
      </c>
      <c r="L10186" s="16"/>
      <c r="M10186" s="15">
        <f t="shared" si="159"/>
        <v>-570936.18999999703</v>
      </c>
      <c r="P10186"/>
    </row>
    <row r="10187" spans="1:16" hidden="1">
      <c r="A10187" t="s">
        <v>6276</v>
      </c>
      <c r="B10187" s="1">
        <v>42201</v>
      </c>
      <c r="C10187" t="s">
        <v>1</v>
      </c>
      <c r="D10187">
        <v>1</v>
      </c>
      <c r="E10187" t="s">
        <v>6279</v>
      </c>
      <c r="F10187" t="s">
        <v>67</v>
      </c>
      <c r="G10187" t="s">
        <v>20</v>
      </c>
      <c r="H10187" t="s">
        <v>6275</v>
      </c>
      <c r="J10187" s="5"/>
      <c r="K10187" s="2">
        <v>6500</v>
      </c>
      <c r="L10187" s="5"/>
      <c r="M10187" s="2">
        <f t="shared" si="159"/>
        <v>-577436.18999999703</v>
      </c>
      <c r="P10187"/>
    </row>
    <row r="10188" spans="1:16" hidden="1">
      <c r="A10188" t="s">
        <v>6347</v>
      </c>
      <c r="B10188" s="1">
        <v>42201</v>
      </c>
      <c r="C10188" t="s">
        <v>6</v>
      </c>
      <c r="D10188">
        <v>1</v>
      </c>
      <c r="E10188" t="s">
        <v>6350</v>
      </c>
      <c r="F10188" t="s">
        <v>29</v>
      </c>
      <c r="G10188" t="s">
        <v>20</v>
      </c>
      <c r="H10188" t="s">
        <v>1495</v>
      </c>
      <c r="I10188" s="2">
        <v>755.11</v>
      </c>
      <c r="J10188" s="5"/>
      <c r="L10188" s="5"/>
      <c r="M10188" s="2">
        <f t="shared" si="159"/>
        <v>-576681.07999999705</v>
      </c>
      <c r="P10188"/>
    </row>
    <row r="10189" spans="1:16" hidden="1">
      <c r="A10189" t="s">
        <v>6384</v>
      </c>
      <c r="B10189" s="1">
        <v>42201</v>
      </c>
      <c r="C10189" t="s">
        <v>6</v>
      </c>
      <c r="D10189">
        <v>1</v>
      </c>
      <c r="E10189" t="s">
        <v>6385</v>
      </c>
      <c r="F10189" t="s">
        <v>29</v>
      </c>
      <c r="G10189" t="s">
        <v>20</v>
      </c>
      <c r="H10189" t="s">
        <v>6386</v>
      </c>
      <c r="I10189" s="2">
        <v>200</v>
      </c>
      <c r="J10189" s="5"/>
      <c r="L10189" s="5"/>
      <c r="M10189" s="2">
        <f t="shared" si="159"/>
        <v>-576481.07999999705</v>
      </c>
      <c r="P10189"/>
    </row>
    <row r="10190" spans="1:16" hidden="1">
      <c r="A10190" t="s">
        <v>6408</v>
      </c>
      <c r="B10190" s="1">
        <v>42201</v>
      </c>
      <c r="C10190" t="s">
        <v>11</v>
      </c>
      <c r="D10190">
        <v>1</v>
      </c>
      <c r="E10190" t="s">
        <v>6411</v>
      </c>
      <c r="F10190" t="s">
        <v>13</v>
      </c>
      <c r="G10190" t="s">
        <v>20</v>
      </c>
      <c r="H10190" t="s">
        <v>2656</v>
      </c>
      <c r="J10190" s="5"/>
      <c r="K10190" s="2">
        <v>4115.13</v>
      </c>
      <c r="L10190" s="5"/>
      <c r="M10190" s="2">
        <f t="shared" si="159"/>
        <v>-580596.20999999705</v>
      </c>
      <c r="P10190"/>
    </row>
    <row r="10191" spans="1:16" hidden="1">
      <c r="A10191" t="s">
        <v>6418</v>
      </c>
      <c r="B10191" s="1">
        <v>42201</v>
      </c>
      <c r="C10191" t="s">
        <v>6</v>
      </c>
      <c r="D10191">
        <v>1</v>
      </c>
      <c r="E10191" t="s">
        <v>6421</v>
      </c>
      <c r="F10191" t="s">
        <v>29</v>
      </c>
      <c r="G10191" t="s">
        <v>20</v>
      </c>
      <c r="H10191" t="s">
        <v>65</v>
      </c>
      <c r="I10191" s="2">
        <v>500</v>
      </c>
      <c r="J10191" s="5"/>
      <c r="L10191" s="5"/>
      <c r="M10191" s="2">
        <f t="shared" si="159"/>
        <v>-580096.20999999705</v>
      </c>
      <c r="P10191"/>
    </row>
    <row r="10192" spans="1:16" hidden="1">
      <c r="A10192" t="s">
        <v>6447</v>
      </c>
      <c r="B10192" s="1">
        <v>42201</v>
      </c>
      <c r="C10192" t="s">
        <v>6</v>
      </c>
      <c r="D10192">
        <v>1</v>
      </c>
      <c r="E10192" t="s">
        <v>6450</v>
      </c>
      <c r="F10192" t="s">
        <v>29</v>
      </c>
      <c r="G10192" t="s">
        <v>20</v>
      </c>
      <c r="H10192" t="s">
        <v>2468</v>
      </c>
      <c r="I10192" s="2">
        <v>1109.74</v>
      </c>
      <c r="J10192" s="5"/>
      <c r="L10192" s="5"/>
      <c r="M10192" s="2">
        <f t="shared" si="159"/>
        <v>-578986.46999999706</v>
      </c>
      <c r="P10192"/>
    </row>
    <row r="10193" spans="1:16" hidden="1">
      <c r="A10193" t="s">
        <v>6530</v>
      </c>
      <c r="B10193" s="1">
        <v>42201</v>
      </c>
      <c r="C10193" t="s">
        <v>6</v>
      </c>
      <c r="D10193">
        <v>1</v>
      </c>
      <c r="E10193" t="s">
        <v>6531</v>
      </c>
      <c r="F10193" t="s">
        <v>29</v>
      </c>
      <c r="G10193" t="s">
        <v>20</v>
      </c>
      <c r="H10193" t="s">
        <v>6532</v>
      </c>
      <c r="I10193" s="2">
        <v>600</v>
      </c>
      <c r="J10193" s="5"/>
      <c r="L10193" s="5"/>
      <c r="M10193" s="2">
        <f t="shared" si="159"/>
        <v>-578386.46999999706</v>
      </c>
      <c r="P10193"/>
    </row>
    <row r="10194" spans="1:16" hidden="1">
      <c r="A10194" t="s">
        <v>6537</v>
      </c>
      <c r="B10194" s="1">
        <v>42201</v>
      </c>
      <c r="C10194" t="s">
        <v>1</v>
      </c>
      <c r="D10194">
        <v>1</v>
      </c>
      <c r="E10194" t="s">
        <v>6538</v>
      </c>
      <c r="F10194" t="s">
        <v>13</v>
      </c>
      <c r="G10194" t="s">
        <v>20</v>
      </c>
      <c r="H10194" t="s">
        <v>6539</v>
      </c>
      <c r="J10194" s="5"/>
      <c r="K10194" s="2">
        <v>70000</v>
      </c>
      <c r="L10194" s="5"/>
      <c r="M10194" s="2">
        <f t="shared" si="159"/>
        <v>-648386.46999999706</v>
      </c>
      <c r="P10194"/>
    </row>
    <row r="10195" spans="1:16" hidden="1">
      <c r="A10195" t="s">
        <v>6546</v>
      </c>
      <c r="B10195" s="1">
        <v>42201</v>
      </c>
      <c r="C10195" t="s">
        <v>6</v>
      </c>
      <c r="D10195">
        <v>1</v>
      </c>
      <c r="E10195" t="s">
        <v>6547</v>
      </c>
      <c r="F10195" t="s">
        <v>29</v>
      </c>
      <c r="G10195" t="s">
        <v>20</v>
      </c>
      <c r="H10195" t="s">
        <v>6548</v>
      </c>
      <c r="I10195" s="2">
        <v>244.04</v>
      </c>
      <c r="J10195" s="5"/>
      <c r="L10195" s="5"/>
      <c r="M10195" s="2">
        <f t="shared" si="159"/>
        <v>-648142.42999999702</v>
      </c>
      <c r="P10195"/>
    </row>
    <row r="10196" spans="1:16" hidden="1">
      <c r="A10196" t="s">
        <v>6552</v>
      </c>
      <c r="B10196" s="1">
        <v>42201</v>
      </c>
      <c r="C10196" t="s">
        <v>18</v>
      </c>
      <c r="D10196">
        <v>1</v>
      </c>
      <c r="E10196" t="s">
        <v>6553</v>
      </c>
      <c r="F10196" t="s">
        <v>13</v>
      </c>
      <c r="G10196" t="s">
        <v>20</v>
      </c>
      <c r="H10196" t="s">
        <v>18</v>
      </c>
      <c r="J10196" s="5"/>
      <c r="K10196" s="2">
        <v>8611.6299999999992</v>
      </c>
      <c r="L10196" s="5"/>
      <c r="M10196" s="2">
        <f t="shared" si="159"/>
        <v>-656754.05999999703</v>
      </c>
      <c r="P10196"/>
    </row>
    <row r="10197" spans="1:16" hidden="1">
      <c r="A10197" t="s">
        <v>6554</v>
      </c>
      <c r="B10197" s="1">
        <v>42201</v>
      </c>
      <c r="C10197" t="s">
        <v>195</v>
      </c>
      <c r="D10197">
        <v>1</v>
      </c>
      <c r="E10197" t="s">
        <v>6555</v>
      </c>
      <c r="F10197" t="s">
        <v>13</v>
      </c>
      <c r="G10197" t="s">
        <v>20</v>
      </c>
      <c r="H10197" t="s">
        <v>195</v>
      </c>
      <c r="J10197" s="5"/>
      <c r="K10197" s="2">
        <v>1474.76</v>
      </c>
      <c r="L10197" s="5"/>
      <c r="M10197" s="2">
        <f t="shared" si="159"/>
        <v>-658228.81999999704</v>
      </c>
      <c r="P10197"/>
    </row>
    <row r="10198" spans="1:16" hidden="1">
      <c r="A10198" t="s">
        <v>6559</v>
      </c>
      <c r="B10198" s="1">
        <v>42201</v>
      </c>
      <c r="C10198" t="s">
        <v>200</v>
      </c>
      <c r="D10198">
        <v>1</v>
      </c>
      <c r="E10198" t="s">
        <v>6561</v>
      </c>
      <c r="F10198" t="s">
        <v>16</v>
      </c>
      <c r="G10198" t="s">
        <v>20</v>
      </c>
      <c r="H10198" t="s">
        <v>200</v>
      </c>
      <c r="J10198" s="5"/>
      <c r="K10198" s="2">
        <v>5209.7299999999996</v>
      </c>
      <c r="L10198" s="5"/>
      <c r="M10198" s="2">
        <f t="shared" si="159"/>
        <v>-663438.54999999702</v>
      </c>
      <c r="P10198"/>
    </row>
    <row r="10199" spans="1:16" hidden="1">
      <c r="A10199" t="s">
        <v>6612</v>
      </c>
      <c r="B10199" s="1">
        <v>42201</v>
      </c>
      <c r="C10199" t="s">
        <v>1</v>
      </c>
      <c r="D10199">
        <v>1</v>
      </c>
      <c r="E10199" t="s">
        <v>6615</v>
      </c>
      <c r="F10199" t="s">
        <v>13</v>
      </c>
      <c r="G10199" t="s">
        <v>4</v>
      </c>
      <c r="H10199" t="s">
        <v>6616</v>
      </c>
      <c r="J10199" s="5"/>
      <c r="K10199" s="2">
        <v>282800</v>
      </c>
      <c r="L10199" s="5"/>
      <c r="M10199" s="2">
        <f t="shared" si="159"/>
        <v>-946238.54999999702</v>
      </c>
      <c r="P10199"/>
    </row>
    <row r="10200" spans="1:16" hidden="1">
      <c r="A10200" t="s">
        <v>6747</v>
      </c>
      <c r="B10200" s="1">
        <v>42201</v>
      </c>
      <c r="C10200" t="s">
        <v>18</v>
      </c>
      <c r="D10200">
        <v>1</v>
      </c>
      <c r="E10200" t="s">
        <v>6748</v>
      </c>
      <c r="F10200" t="s">
        <v>13</v>
      </c>
      <c r="G10200" t="s">
        <v>4</v>
      </c>
      <c r="H10200" t="s">
        <v>6749</v>
      </c>
      <c r="J10200" s="5"/>
      <c r="K10200" s="2">
        <v>30789.64</v>
      </c>
      <c r="L10200" s="5"/>
      <c r="M10200" s="2">
        <f t="shared" si="159"/>
        <v>-977028.18999999703</v>
      </c>
      <c r="P10200"/>
    </row>
    <row r="10201" spans="1:16" hidden="1">
      <c r="A10201" t="s">
        <v>6764</v>
      </c>
      <c r="B10201" s="1">
        <v>42201</v>
      </c>
      <c r="C10201" t="s">
        <v>6</v>
      </c>
      <c r="D10201">
        <v>1</v>
      </c>
      <c r="E10201" t="s">
        <v>6766</v>
      </c>
      <c r="F10201" t="s">
        <v>29</v>
      </c>
      <c r="G10201" t="s">
        <v>4</v>
      </c>
      <c r="H10201" t="s">
        <v>65</v>
      </c>
      <c r="I10201" s="2">
        <v>1800</v>
      </c>
      <c r="J10201" s="5"/>
      <c r="L10201" s="5"/>
      <c r="M10201" s="2">
        <f t="shared" si="159"/>
        <v>-975228.18999999703</v>
      </c>
      <c r="P10201"/>
    </row>
    <row r="10202" spans="1:16" hidden="1">
      <c r="A10202" t="s">
        <v>6775</v>
      </c>
      <c r="B10202" s="1">
        <v>42201</v>
      </c>
      <c r="C10202" t="s">
        <v>11</v>
      </c>
      <c r="D10202">
        <v>1</v>
      </c>
      <c r="E10202" t="s">
        <v>6777</v>
      </c>
      <c r="F10202" t="s">
        <v>13</v>
      </c>
      <c r="G10202" t="s">
        <v>4</v>
      </c>
      <c r="H10202" t="s">
        <v>6778</v>
      </c>
      <c r="J10202" s="5"/>
      <c r="K10202" s="2">
        <v>3030</v>
      </c>
      <c r="L10202" s="5"/>
      <c r="M10202" s="2">
        <f t="shared" si="159"/>
        <v>-978258.18999999703</v>
      </c>
      <c r="P10202"/>
    </row>
    <row r="10203" spans="1:16" hidden="1">
      <c r="A10203" t="s">
        <v>6795</v>
      </c>
      <c r="B10203" s="1">
        <v>42201</v>
      </c>
      <c r="C10203" t="s">
        <v>11</v>
      </c>
      <c r="D10203">
        <v>1</v>
      </c>
      <c r="E10203" t="s">
        <v>6796</v>
      </c>
      <c r="F10203" t="s">
        <v>13</v>
      </c>
      <c r="G10203" t="s">
        <v>4</v>
      </c>
      <c r="H10203" t="s">
        <v>6797</v>
      </c>
      <c r="J10203" s="5"/>
      <c r="K10203" s="2">
        <v>1025</v>
      </c>
      <c r="L10203" s="5"/>
      <c r="M10203" s="2">
        <f t="shared" si="159"/>
        <v>-979283.18999999703</v>
      </c>
      <c r="P10203"/>
    </row>
    <row r="10204" spans="1:16" hidden="1">
      <c r="A10204" t="s">
        <v>6809</v>
      </c>
      <c r="B10204" s="1">
        <v>42201</v>
      </c>
      <c r="C10204" t="s">
        <v>6</v>
      </c>
      <c r="D10204">
        <v>1</v>
      </c>
      <c r="E10204" t="s">
        <v>6811</v>
      </c>
      <c r="F10204" t="s">
        <v>8</v>
      </c>
      <c r="G10204" t="s">
        <v>4</v>
      </c>
      <c r="H10204" t="s">
        <v>4539</v>
      </c>
      <c r="I10204" s="2">
        <v>800</v>
      </c>
      <c r="J10204" s="5"/>
      <c r="L10204" s="5"/>
      <c r="M10204" s="2">
        <f t="shared" si="159"/>
        <v>-978483.18999999703</v>
      </c>
      <c r="P10204"/>
    </row>
    <row r="10205" spans="1:16" hidden="1">
      <c r="A10205" t="s">
        <v>6824</v>
      </c>
      <c r="B10205" s="1">
        <v>42201</v>
      </c>
      <c r="C10205" t="s">
        <v>43</v>
      </c>
      <c r="D10205">
        <v>1</v>
      </c>
      <c r="E10205" t="s">
        <v>6825</v>
      </c>
      <c r="F10205" t="s">
        <v>13</v>
      </c>
      <c r="G10205" t="s">
        <v>4</v>
      </c>
      <c r="H10205" t="s">
        <v>6826</v>
      </c>
      <c r="J10205" s="5"/>
      <c r="K10205" s="2">
        <v>5000</v>
      </c>
      <c r="L10205" s="5"/>
      <c r="M10205" s="2">
        <f t="shared" si="159"/>
        <v>-983483.18999999703</v>
      </c>
      <c r="P10205"/>
    </row>
    <row r="10206" spans="1:16" hidden="1">
      <c r="A10206" t="s">
        <v>6832</v>
      </c>
      <c r="B10206" s="1">
        <v>42201</v>
      </c>
      <c r="C10206" t="s">
        <v>43</v>
      </c>
      <c r="D10206">
        <v>1</v>
      </c>
      <c r="E10206" t="s">
        <v>6833</v>
      </c>
      <c r="F10206" t="s">
        <v>13</v>
      </c>
      <c r="G10206" t="s">
        <v>4</v>
      </c>
      <c r="H10206" t="s">
        <v>6826</v>
      </c>
      <c r="J10206" s="5"/>
      <c r="K10206" s="2">
        <v>50000</v>
      </c>
      <c r="L10206" s="5"/>
      <c r="M10206" s="2">
        <f t="shared" si="159"/>
        <v>-1033483.189999997</v>
      </c>
      <c r="P10206"/>
    </row>
    <row r="10207" spans="1:16" hidden="1">
      <c r="A10207" t="s">
        <v>6838</v>
      </c>
      <c r="B10207" s="1">
        <v>42201</v>
      </c>
      <c r="C10207" t="s">
        <v>43</v>
      </c>
      <c r="D10207">
        <v>1</v>
      </c>
      <c r="E10207" t="s">
        <v>6825</v>
      </c>
      <c r="F10207" t="s">
        <v>13</v>
      </c>
      <c r="G10207" t="s">
        <v>4</v>
      </c>
      <c r="H10207" t="s">
        <v>6839</v>
      </c>
      <c r="I10207" s="2">
        <v>5000</v>
      </c>
      <c r="J10207" s="5"/>
      <c r="L10207" s="5"/>
      <c r="M10207" s="2">
        <f t="shared" si="159"/>
        <v>-1028483.189999997</v>
      </c>
      <c r="P10207"/>
    </row>
    <row r="10208" spans="1:16" hidden="1">
      <c r="A10208" t="s">
        <v>6844</v>
      </c>
      <c r="B10208" s="1">
        <v>42201</v>
      </c>
      <c r="C10208" t="s">
        <v>11</v>
      </c>
      <c r="D10208">
        <v>1</v>
      </c>
      <c r="E10208" t="s">
        <v>6846</v>
      </c>
      <c r="F10208" t="s">
        <v>16</v>
      </c>
      <c r="G10208" t="s">
        <v>4</v>
      </c>
      <c r="H10208" t="s">
        <v>208</v>
      </c>
      <c r="J10208" s="5"/>
      <c r="K10208" s="2">
        <v>4300</v>
      </c>
      <c r="L10208" s="5">
        <v>18</v>
      </c>
      <c r="M10208" s="2">
        <f t="shared" si="159"/>
        <v>-1032783.189999997</v>
      </c>
      <c r="P10208"/>
    </row>
    <row r="10209" spans="1:16" hidden="1">
      <c r="A10209" t="s">
        <v>6856</v>
      </c>
      <c r="B10209" s="1">
        <v>42201</v>
      </c>
      <c r="C10209" t="s">
        <v>200</v>
      </c>
      <c r="D10209">
        <v>1</v>
      </c>
      <c r="E10209" t="s">
        <v>6859</v>
      </c>
      <c r="F10209" t="s">
        <v>16</v>
      </c>
      <c r="G10209" t="s">
        <v>4</v>
      </c>
      <c r="H10209" t="s">
        <v>200</v>
      </c>
      <c r="J10209" s="5"/>
      <c r="K10209" s="2">
        <v>1025</v>
      </c>
      <c r="L10209" s="5"/>
      <c r="M10209" s="2">
        <f t="shared" si="159"/>
        <v>-1033808.189999997</v>
      </c>
      <c r="P10209"/>
    </row>
    <row r="10210" spans="1:16" hidden="1">
      <c r="A10210" s="41" t="s">
        <v>6864</v>
      </c>
      <c r="B10210" s="40">
        <v>42201</v>
      </c>
      <c r="C10210" s="41" t="s">
        <v>195</v>
      </c>
      <c r="D10210" s="41">
        <v>1</v>
      </c>
      <c r="E10210" s="41" t="s">
        <v>6867</v>
      </c>
      <c r="F10210" s="41" t="s">
        <v>13</v>
      </c>
      <c r="G10210" s="41" t="s">
        <v>4</v>
      </c>
      <c r="H10210" s="41" t="s">
        <v>195</v>
      </c>
      <c r="I10210" s="42"/>
      <c r="J10210" s="46"/>
      <c r="K10210" s="42">
        <v>32197.01</v>
      </c>
      <c r="L10210" s="5"/>
      <c r="M10210" s="2">
        <f t="shared" si="159"/>
        <v>-1066005.1999999969</v>
      </c>
      <c r="N10210" s="25" t="s">
        <v>36421</v>
      </c>
      <c r="P10210"/>
    </row>
    <row r="10211" spans="1:16" hidden="1">
      <c r="A10211" t="s">
        <v>6870</v>
      </c>
      <c r="B10211" s="1">
        <v>42201</v>
      </c>
      <c r="C10211" t="s">
        <v>18</v>
      </c>
      <c r="D10211">
        <v>1</v>
      </c>
      <c r="E10211" t="s">
        <v>6871</v>
      </c>
      <c r="F10211" t="s">
        <v>13</v>
      </c>
      <c r="G10211" t="s">
        <v>4</v>
      </c>
      <c r="H10211" t="s">
        <v>18</v>
      </c>
      <c r="J10211" s="5"/>
      <c r="K10211" s="2">
        <v>12813.2</v>
      </c>
      <c r="L10211" s="5"/>
      <c r="M10211" s="2">
        <f t="shared" si="159"/>
        <v>-1078818.3999999969</v>
      </c>
      <c r="P10211"/>
    </row>
    <row r="10212" spans="1:16" hidden="1">
      <c r="A10212" t="s">
        <v>23496</v>
      </c>
      <c r="B10212" s="1">
        <v>42201</v>
      </c>
      <c r="C10212" t="s">
        <v>23328</v>
      </c>
      <c r="D10212">
        <v>1</v>
      </c>
      <c r="E10212" t="s">
        <v>23515</v>
      </c>
      <c r="F10212" t="s">
        <v>13565</v>
      </c>
      <c r="G10212" t="s">
        <v>20</v>
      </c>
      <c r="H10212" t="s">
        <v>23307</v>
      </c>
      <c r="I10212" s="2">
        <v>412900</v>
      </c>
      <c r="J10212" s="5"/>
      <c r="L10212" s="5"/>
      <c r="M10212" s="2">
        <f t="shared" si="159"/>
        <v>-665918.39999999688</v>
      </c>
      <c r="P10212"/>
    </row>
    <row r="10213" spans="1:16" hidden="1">
      <c r="A10213" t="s">
        <v>23518</v>
      </c>
      <c r="B10213" s="1">
        <v>42201</v>
      </c>
      <c r="C10213" t="s">
        <v>20848</v>
      </c>
      <c r="D10213">
        <v>1</v>
      </c>
      <c r="E10213" t="s">
        <v>23534</v>
      </c>
      <c r="F10213" t="s">
        <v>13565</v>
      </c>
      <c r="G10213" t="s">
        <v>20</v>
      </c>
      <c r="H10213" t="s">
        <v>6275</v>
      </c>
      <c r="I10213" s="2">
        <v>6500</v>
      </c>
      <c r="J10213" s="5"/>
      <c r="L10213" s="5"/>
      <c r="M10213" s="2">
        <f t="shared" si="159"/>
        <v>-659418.39999999688</v>
      </c>
      <c r="P10213"/>
    </row>
    <row r="10214" spans="1:16" hidden="1">
      <c r="A10214" t="s">
        <v>23538</v>
      </c>
      <c r="B10214" s="1">
        <v>42201</v>
      </c>
      <c r="C10214" t="s">
        <v>20848</v>
      </c>
      <c r="D10214">
        <v>1</v>
      </c>
      <c r="E10214" t="s">
        <v>23555</v>
      </c>
      <c r="F10214" t="s">
        <v>13565</v>
      </c>
      <c r="G10214" t="s">
        <v>20</v>
      </c>
      <c r="H10214" t="s">
        <v>6275</v>
      </c>
      <c r="I10214" s="2">
        <v>95800</v>
      </c>
      <c r="J10214" s="5"/>
      <c r="L10214" s="5"/>
      <c r="M10214" s="2">
        <f t="shared" si="159"/>
        <v>-563618.39999999688</v>
      </c>
      <c r="P10214"/>
    </row>
    <row r="10215" spans="1:16" hidden="1">
      <c r="A10215" t="s">
        <v>23557</v>
      </c>
      <c r="B10215" s="1">
        <v>42201</v>
      </c>
      <c r="C10215" t="s">
        <v>23575</v>
      </c>
      <c r="D10215">
        <v>2</v>
      </c>
      <c r="E10215" t="s">
        <v>23576</v>
      </c>
      <c r="F10215" t="s">
        <v>7054</v>
      </c>
      <c r="G10215" t="s">
        <v>20</v>
      </c>
      <c r="H10215" t="s">
        <v>18467</v>
      </c>
      <c r="I10215" s="2">
        <v>1025</v>
      </c>
      <c r="J10215" s="5"/>
      <c r="L10215" s="5"/>
      <c r="M10215" s="2">
        <f t="shared" si="159"/>
        <v>-562593.39999999688</v>
      </c>
      <c r="P10215"/>
    </row>
    <row r="10216" spans="1:16" hidden="1">
      <c r="A10216" t="s">
        <v>23580</v>
      </c>
      <c r="B10216" s="1">
        <v>42201</v>
      </c>
      <c r="C10216" t="s">
        <v>23597</v>
      </c>
      <c r="D10216">
        <v>2</v>
      </c>
      <c r="E10216" t="s">
        <v>23598</v>
      </c>
      <c r="F10216" t="s">
        <v>7054</v>
      </c>
      <c r="G10216" t="s">
        <v>20</v>
      </c>
      <c r="H10216" t="s">
        <v>18574</v>
      </c>
      <c r="I10216" s="2">
        <v>1025</v>
      </c>
      <c r="J10216" s="5"/>
      <c r="L10216" s="5"/>
      <c r="M10216" s="2">
        <f t="shared" si="159"/>
        <v>-561568.39999999688</v>
      </c>
      <c r="P10216"/>
    </row>
    <row r="10217" spans="1:16" hidden="1">
      <c r="A10217" t="s">
        <v>23600</v>
      </c>
      <c r="B10217" s="1">
        <v>42201</v>
      </c>
      <c r="C10217" t="s">
        <v>1802</v>
      </c>
      <c r="D10217">
        <v>2</v>
      </c>
      <c r="E10217" t="s">
        <v>23616</v>
      </c>
      <c r="F10217" t="s">
        <v>13559</v>
      </c>
      <c r="G10217" t="s">
        <v>479</v>
      </c>
      <c r="H10217" t="s">
        <v>2784</v>
      </c>
      <c r="I10217" s="2">
        <v>419.05</v>
      </c>
      <c r="J10217" s="5"/>
      <c r="L10217" s="5"/>
      <c r="M10217" s="2">
        <f t="shared" si="159"/>
        <v>-561149.34999999683</v>
      </c>
      <c r="P10217"/>
    </row>
    <row r="10218" spans="1:16" hidden="1">
      <c r="A10218" t="s">
        <v>23618</v>
      </c>
      <c r="B10218" s="1">
        <v>42201</v>
      </c>
      <c r="C10218" t="s">
        <v>1419</v>
      </c>
      <c r="D10218">
        <v>2</v>
      </c>
      <c r="E10218" t="s">
        <v>23633</v>
      </c>
      <c r="F10218" t="s">
        <v>13559</v>
      </c>
      <c r="G10218" t="s">
        <v>479</v>
      </c>
      <c r="H10218" t="s">
        <v>2656</v>
      </c>
      <c r="I10218" s="2">
        <v>4115.13</v>
      </c>
      <c r="J10218" s="5"/>
      <c r="L10218" s="5"/>
      <c r="M10218" s="2">
        <f t="shared" si="159"/>
        <v>-557034.21999999683</v>
      </c>
      <c r="P10218"/>
    </row>
    <row r="10219" spans="1:16" hidden="1">
      <c r="A10219" t="s">
        <v>23636</v>
      </c>
      <c r="B10219" s="1">
        <v>42201</v>
      </c>
      <c r="C10219" t="s">
        <v>23654</v>
      </c>
      <c r="D10219">
        <v>2</v>
      </c>
      <c r="E10219" t="s">
        <v>23655</v>
      </c>
      <c r="F10219" t="s">
        <v>7054</v>
      </c>
      <c r="G10219" t="s">
        <v>20</v>
      </c>
      <c r="H10219" t="s">
        <v>23656</v>
      </c>
      <c r="I10219" s="2">
        <v>1025</v>
      </c>
      <c r="J10219" s="5"/>
      <c r="L10219" s="5"/>
      <c r="M10219" s="2">
        <f t="shared" si="159"/>
        <v>-556009.21999999683</v>
      </c>
      <c r="P10219"/>
    </row>
    <row r="10220" spans="1:16" hidden="1">
      <c r="A10220" t="s">
        <v>23658</v>
      </c>
      <c r="B10220" s="1">
        <v>42201</v>
      </c>
      <c r="C10220" t="s">
        <v>18</v>
      </c>
      <c r="D10220">
        <v>2</v>
      </c>
      <c r="E10220" t="s">
        <v>23679</v>
      </c>
      <c r="F10220" t="s">
        <v>13559</v>
      </c>
      <c r="G10220" t="s">
        <v>479</v>
      </c>
      <c r="H10220" t="s">
        <v>9505</v>
      </c>
      <c r="I10220" s="2">
        <v>455.71</v>
      </c>
      <c r="J10220" s="5"/>
      <c r="L10220" s="5"/>
      <c r="M10220" s="2">
        <f t="shared" si="159"/>
        <v>-555553.50999999687</v>
      </c>
      <c r="P10220"/>
    </row>
    <row r="10221" spans="1:16" hidden="1">
      <c r="A10221" t="s">
        <v>23682</v>
      </c>
      <c r="B10221" s="1">
        <v>42201</v>
      </c>
      <c r="C10221" t="s">
        <v>23703</v>
      </c>
      <c r="D10221">
        <v>2</v>
      </c>
      <c r="E10221" t="s">
        <v>23704</v>
      </c>
      <c r="F10221" t="s">
        <v>7054</v>
      </c>
      <c r="G10221" t="s">
        <v>20</v>
      </c>
      <c r="H10221" t="s">
        <v>23705</v>
      </c>
      <c r="I10221" s="2">
        <v>4099.99</v>
      </c>
      <c r="J10221" s="5"/>
      <c r="L10221" s="5"/>
      <c r="M10221" s="2">
        <f t="shared" si="159"/>
        <v>-551453.51999999688</v>
      </c>
      <c r="P10221"/>
    </row>
    <row r="10222" spans="1:16" hidden="1">
      <c r="A10222" t="s">
        <v>23709</v>
      </c>
      <c r="B10222" s="1">
        <v>42201</v>
      </c>
      <c r="C10222" t="s">
        <v>23732</v>
      </c>
      <c r="D10222">
        <v>2</v>
      </c>
      <c r="E10222" t="s">
        <v>23733</v>
      </c>
      <c r="F10222" t="s">
        <v>7054</v>
      </c>
      <c r="G10222" t="s">
        <v>20</v>
      </c>
      <c r="H10222" t="s">
        <v>16234</v>
      </c>
      <c r="I10222" s="2">
        <v>600</v>
      </c>
      <c r="J10222" s="5"/>
      <c r="L10222" s="5"/>
      <c r="M10222" s="2">
        <f t="shared" si="159"/>
        <v>-550853.51999999688</v>
      </c>
      <c r="P10222"/>
    </row>
    <row r="10223" spans="1:16" hidden="1">
      <c r="A10223" t="s">
        <v>23735</v>
      </c>
      <c r="B10223" s="1">
        <v>42201</v>
      </c>
      <c r="C10223" t="s">
        <v>23751</v>
      </c>
      <c r="D10223">
        <v>2</v>
      </c>
      <c r="E10223" t="s">
        <v>23752</v>
      </c>
      <c r="F10223" t="s">
        <v>7054</v>
      </c>
      <c r="G10223" t="s">
        <v>20</v>
      </c>
      <c r="H10223" t="s">
        <v>16234</v>
      </c>
      <c r="I10223" s="2">
        <v>1600</v>
      </c>
      <c r="J10223" s="5"/>
      <c r="L10223" s="5"/>
      <c r="M10223" s="2">
        <f t="shared" si="159"/>
        <v>-549253.51999999688</v>
      </c>
      <c r="P10223"/>
    </row>
    <row r="10224" spans="1:16" hidden="1">
      <c r="A10224" t="s">
        <v>23754</v>
      </c>
      <c r="B10224" s="1">
        <v>42201</v>
      </c>
      <c r="C10224" t="s">
        <v>674</v>
      </c>
      <c r="D10224">
        <v>2</v>
      </c>
      <c r="E10224" t="s">
        <v>23774</v>
      </c>
      <c r="F10224" t="s">
        <v>13559</v>
      </c>
      <c r="G10224" t="s">
        <v>479</v>
      </c>
      <c r="H10224" t="s">
        <v>5169</v>
      </c>
      <c r="J10224" s="5"/>
      <c r="K10224" s="2">
        <v>237.45</v>
      </c>
      <c r="L10224" s="5"/>
      <c r="M10224" s="2">
        <f t="shared" si="159"/>
        <v>-549490.96999999683</v>
      </c>
      <c r="P10224"/>
    </row>
    <row r="10225" spans="1:16" hidden="1">
      <c r="A10225" t="s">
        <v>23754</v>
      </c>
      <c r="B10225" s="1">
        <v>42201</v>
      </c>
      <c r="C10225" t="s">
        <v>674</v>
      </c>
      <c r="D10225">
        <v>2</v>
      </c>
      <c r="E10225" t="s">
        <v>23774</v>
      </c>
      <c r="F10225" t="s">
        <v>13559</v>
      </c>
      <c r="G10225" t="s">
        <v>479</v>
      </c>
      <c r="H10225" t="s">
        <v>5169</v>
      </c>
      <c r="I10225" s="2">
        <v>237.45</v>
      </c>
      <c r="J10225" s="5"/>
      <c r="L10225" s="5"/>
      <c r="M10225" s="2">
        <f t="shared" si="159"/>
        <v>-549253.51999999688</v>
      </c>
      <c r="P10225"/>
    </row>
    <row r="10226" spans="1:16" hidden="1">
      <c r="A10226" t="s">
        <v>23775</v>
      </c>
      <c r="B10226" s="1">
        <v>42201</v>
      </c>
      <c r="C10226" t="s">
        <v>1802</v>
      </c>
      <c r="D10226">
        <v>2</v>
      </c>
      <c r="E10226" t="s">
        <v>23795</v>
      </c>
      <c r="F10226" t="s">
        <v>13559</v>
      </c>
      <c r="G10226" t="s">
        <v>479</v>
      </c>
      <c r="H10226" t="s">
        <v>5828</v>
      </c>
      <c r="J10226" s="5"/>
      <c r="K10226" s="2">
        <v>1617.88</v>
      </c>
      <c r="L10226" s="5"/>
      <c r="M10226" s="2">
        <f t="shared" si="159"/>
        <v>-550871.39999999688</v>
      </c>
      <c r="P10226"/>
    </row>
    <row r="10227" spans="1:16" hidden="1">
      <c r="A10227" t="s">
        <v>23775</v>
      </c>
      <c r="B10227" s="1">
        <v>42201</v>
      </c>
      <c r="C10227" t="s">
        <v>1802</v>
      </c>
      <c r="D10227">
        <v>2</v>
      </c>
      <c r="E10227" t="s">
        <v>23795</v>
      </c>
      <c r="F10227" t="s">
        <v>13559</v>
      </c>
      <c r="G10227" t="s">
        <v>479</v>
      </c>
      <c r="H10227" t="s">
        <v>5828</v>
      </c>
      <c r="I10227" s="2">
        <v>1617.88</v>
      </c>
      <c r="J10227" s="5"/>
      <c r="L10227" s="5"/>
      <c r="M10227" s="2">
        <f t="shared" si="159"/>
        <v>-549253.51999999688</v>
      </c>
      <c r="P10227"/>
    </row>
    <row r="10228" spans="1:16" hidden="1">
      <c r="A10228" t="s">
        <v>23797</v>
      </c>
      <c r="B10228" s="1">
        <v>42201</v>
      </c>
      <c r="C10228" t="s">
        <v>1802</v>
      </c>
      <c r="D10228">
        <v>2</v>
      </c>
      <c r="E10228" t="s">
        <v>23815</v>
      </c>
      <c r="F10228" t="s">
        <v>13559</v>
      </c>
      <c r="G10228" t="s">
        <v>479</v>
      </c>
      <c r="H10228" t="s">
        <v>5473</v>
      </c>
      <c r="I10228" s="2">
        <v>21.1</v>
      </c>
      <c r="J10228" s="5"/>
      <c r="L10228" s="5"/>
      <c r="M10228" s="2">
        <f t="shared" si="159"/>
        <v>-549232.4199999969</v>
      </c>
      <c r="P10228"/>
    </row>
    <row r="10229" spans="1:16" hidden="1">
      <c r="A10229" t="s">
        <v>23817</v>
      </c>
      <c r="B10229" s="1">
        <v>42201</v>
      </c>
      <c r="C10229" t="s">
        <v>23837</v>
      </c>
      <c r="D10229">
        <v>1</v>
      </c>
      <c r="E10229" t="s">
        <v>23838</v>
      </c>
      <c r="F10229" t="s">
        <v>13565</v>
      </c>
      <c r="G10229" t="s">
        <v>20</v>
      </c>
      <c r="H10229" t="s">
        <v>9231</v>
      </c>
      <c r="I10229" s="2">
        <v>70000</v>
      </c>
      <c r="J10229" s="5"/>
      <c r="L10229" s="5"/>
      <c r="M10229" s="2">
        <f t="shared" si="159"/>
        <v>-479232.4199999969</v>
      </c>
      <c r="P10229"/>
    </row>
    <row r="10230" spans="1:16" hidden="1">
      <c r="A10230" t="s">
        <v>23841</v>
      </c>
      <c r="B10230" s="1">
        <v>42201</v>
      </c>
      <c r="C10230" t="s">
        <v>18</v>
      </c>
      <c r="D10230">
        <v>2</v>
      </c>
      <c r="E10230" t="s">
        <v>23862</v>
      </c>
      <c r="F10230" t="s">
        <v>13559</v>
      </c>
      <c r="G10230" t="s">
        <v>479</v>
      </c>
      <c r="H10230" t="s">
        <v>65</v>
      </c>
      <c r="I10230" s="2">
        <v>336.45</v>
      </c>
      <c r="J10230" s="5"/>
      <c r="L10230" s="5"/>
      <c r="M10230" s="2">
        <f t="shared" si="159"/>
        <v>-478895.96999999689</v>
      </c>
      <c r="P10230"/>
    </row>
    <row r="10231" spans="1:16" hidden="1">
      <c r="A10231" t="s">
        <v>23864</v>
      </c>
      <c r="B10231" s="1">
        <v>42201</v>
      </c>
      <c r="C10231" t="s">
        <v>23886</v>
      </c>
      <c r="D10231">
        <v>2</v>
      </c>
      <c r="E10231" t="s">
        <v>23887</v>
      </c>
      <c r="F10231" t="s">
        <v>7054</v>
      </c>
      <c r="G10231" t="s">
        <v>20</v>
      </c>
      <c r="H10231" t="s">
        <v>6548</v>
      </c>
      <c r="I10231" s="2">
        <v>1025</v>
      </c>
      <c r="J10231" s="5"/>
      <c r="L10231" s="5"/>
      <c r="M10231" s="2">
        <f t="shared" si="159"/>
        <v>-477870.96999999689</v>
      </c>
      <c r="P10231"/>
    </row>
    <row r="10232" spans="1:16" hidden="1">
      <c r="A10232" t="s">
        <v>23891</v>
      </c>
      <c r="B10232" s="1">
        <v>42201</v>
      </c>
      <c r="C10232" t="s">
        <v>18</v>
      </c>
      <c r="D10232">
        <v>2</v>
      </c>
      <c r="E10232" t="s">
        <v>23911</v>
      </c>
      <c r="F10232" t="s">
        <v>13559</v>
      </c>
      <c r="G10232" t="s">
        <v>479</v>
      </c>
      <c r="H10232" t="s">
        <v>9505</v>
      </c>
      <c r="I10232" s="2">
        <v>254.93</v>
      </c>
      <c r="J10232" s="5"/>
      <c r="L10232" s="5"/>
      <c r="M10232" s="2">
        <f t="shared" si="159"/>
        <v>-477616.03999999689</v>
      </c>
      <c r="P10232"/>
    </row>
    <row r="10233" spans="1:16" hidden="1">
      <c r="A10233" t="s">
        <v>23915</v>
      </c>
      <c r="B10233" s="1">
        <v>42201</v>
      </c>
      <c r="C10233" t="s">
        <v>15743</v>
      </c>
      <c r="D10233">
        <v>1</v>
      </c>
      <c r="E10233" t="s">
        <v>23929</v>
      </c>
      <c r="F10233" t="s">
        <v>13565</v>
      </c>
      <c r="G10233" t="s">
        <v>4</v>
      </c>
      <c r="H10233" t="s">
        <v>6616</v>
      </c>
      <c r="I10233" s="2">
        <v>282800</v>
      </c>
      <c r="J10233" s="5"/>
      <c r="L10233" s="5"/>
      <c r="M10233" s="2">
        <f t="shared" si="159"/>
        <v>-194816.03999999689</v>
      </c>
      <c r="P10233"/>
    </row>
    <row r="10234" spans="1:16" hidden="1">
      <c r="A10234" t="s">
        <v>23934</v>
      </c>
      <c r="B10234" s="1">
        <v>42201</v>
      </c>
      <c r="C10234" t="s">
        <v>23953</v>
      </c>
      <c r="D10234">
        <v>2</v>
      </c>
      <c r="E10234" t="s">
        <v>23954</v>
      </c>
      <c r="F10234" t="s">
        <v>13559</v>
      </c>
      <c r="G10234" t="s">
        <v>479</v>
      </c>
      <c r="H10234" t="s">
        <v>5430</v>
      </c>
      <c r="J10234" s="5"/>
      <c r="K10234" s="2">
        <v>1000</v>
      </c>
      <c r="L10234" s="5">
        <v>15</v>
      </c>
      <c r="M10234" s="2">
        <f t="shared" si="159"/>
        <v>-195816.03999999689</v>
      </c>
      <c r="P10234"/>
    </row>
    <row r="10235" spans="1:16" hidden="1">
      <c r="A10235" t="s">
        <v>23934</v>
      </c>
      <c r="B10235" s="1">
        <v>42201</v>
      </c>
      <c r="C10235" t="s">
        <v>23953</v>
      </c>
      <c r="D10235">
        <v>2</v>
      </c>
      <c r="E10235" t="s">
        <v>23954</v>
      </c>
      <c r="F10235" t="s">
        <v>13559</v>
      </c>
      <c r="G10235" t="s">
        <v>479</v>
      </c>
      <c r="H10235" t="s">
        <v>5430</v>
      </c>
      <c r="I10235" s="115">
        <v>3197.01</v>
      </c>
      <c r="J10235" s="5"/>
      <c r="L10235" s="5"/>
      <c r="M10235" s="2">
        <f t="shared" si="159"/>
        <v>-192619.02999999688</v>
      </c>
      <c r="P10235"/>
    </row>
    <row r="10236" spans="1:16" hidden="1">
      <c r="A10236" t="s">
        <v>23957</v>
      </c>
      <c r="B10236" s="1">
        <v>42201</v>
      </c>
      <c r="C10236" t="s">
        <v>23976</v>
      </c>
      <c r="D10236">
        <v>2</v>
      </c>
      <c r="E10236" t="s">
        <v>23977</v>
      </c>
      <c r="F10236" t="s">
        <v>7054</v>
      </c>
      <c r="G10236" t="s">
        <v>4</v>
      </c>
      <c r="H10236" t="s">
        <v>23978</v>
      </c>
      <c r="I10236" s="2">
        <v>3254.99</v>
      </c>
      <c r="J10236" s="5"/>
      <c r="L10236" s="5"/>
      <c r="M10236" s="2">
        <f t="shared" si="159"/>
        <v>-189364.03999999689</v>
      </c>
      <c r="P10236"/>
    </row>
    <row r="10237" spans="1:16" hidden="1">
      <c r="A10237" t="s">
        <v>23983</v>
      </c>
      <c r="B10237" s="1">
        <v>42201</v>
      </c>
      <c r="C10237" t="s">
        <v>22104</v>
      </c>
      <c r="D10237">
        <v>1</v>
      </c>
      <c r="E10237" t="s">
        <v>23999</v>
      </c>
      <c r="F10237" t="s">
        <v>13561</v>
      </c>
      <c r="G10237" t="s">
        <v>4</v>
      </c>
      <c r="H10237" t="s">
        <v>22106</v>
      </c>
      <c r="I10237" s="2">
        <v>50789.64</v>
      </c>
      <c r="J10237" s="5"/>
      <c r="L10237" s="5"/>
      <c r="M10237" s="2">
        <f t="shared" si="159"/>
        <v>-138574.39999999688</v>
      </c>
      <c r="P10237"/>
    </row>
    <row r="10238" spans="1:16" hidden="1">
      <c r="A10238" t="s">
        <v>24003</v>
      </c>
      <c r="B10238" s="1">
        <v>42201</v>
      </c>
      <c r="C10238" t="s">
        <v>24018</v>
      </c>
      <c r="D10238">
        <v>2</v>
      </c>
      <c r="E10238" t="s">
        <v>24019</v>
      </c>
      <c r="F10238" t="s">
        <v>7054</v>
      </c>
      <c r="G10238" t="s">
        <v>4</v>
      </c>
      <c r="H10238" t="s">
        <v>24020</v>
      </c>
      <c r="I10238" s="2">
        <v>1025</v>
      </c>
      <c r="J10238" s="5"/>
      <c r="L10238" s="5"/>
      <c r="M10238" s="2">
        <f t="shared" si="159"/>
        <v>-137549.39999999688</v>
      </c>
      <c r="P10238"/>
    </row>
    <row r="10239" spans="1:16" hidden="1">
      <c r="A10239" t="s">
        <v>24025</v>
      </c>
      <c r="B10239" s="1">
        <v>42201</v>
      </c>
      <c r="C10239" t="s">
        <v>24045</v>
      </c>
      <c r="D10239">
        <v>2</v>
      </c>
      <c r="E10239" t="s">
        <v>24046</v>
      </c>
      <c r="F10239" t="s">
        <v>7054</v>
      </c>
      <c r="G10239" t="s">
        <v>4</v>
      </c>
      <c r="H10239" t="s">
        <v>237</v>
      </c>
      <c r="I10239" s="2">
        <v>197.2</v>
      </c>
      <c r="J10239" s="5"/>
      <c r="L10239" s="5"/>
      <c r="M10239" s="2">
        <f t="shared" si="159"/>
        <v>-137352.19999999687</v>
      </c>
      <c r="P10239"/>
    </row>
    <row r="10240" spans="1:16" hidden="1">
      <c r="A10240" t="s">
        <v>24050</v>
      </c>
      <c r="B10240" s="1">
        <v>42201</v>
      </c>
      <c r="C10240" t="s">
        <v>7850</v>
      </c>
      <c r="D10240">
        <v>2</v>
      </c>
      <c r="E10240" t="s">
        <v>24066</v>
      </c>
      <c r="F10240" t="s">
        <v>7054</v>
      </c>
      <c r="G10240" t="s">
        <v>4</v>
      </c>
      <c r="H10240" t="s">
        <v>7852</v>
      </c>
      <c r="I10240" s="2">
        <v>3030</v>
      </c>
      <c r="J10240" s="5"/>
      <c r="L10240" s="5"/>
      <c r="M10240" s="2">
        <f t="shared" si="159"/>
        <v>-134322.19999999687</v>
      </c>
      <c r="P10240"/>
    </row>
    <row r="10241" spans="1:16" hidden="1">
      <c r="A10241" t="s">
        <v>24076</v>
      </c>
      <c r="B10241" s="1">
        <v>42201</v>
      </c>
      <c r="C10241" t="s">
        <v>24090</v>
      </c>
      <c r="D10241">
        <v>2</v>
      </c>
      <c r="E10241" t="s">
        <v>24091</v>
      </c>
      <c r="F10241" t="s">
        <v>7054</v>
      </c>
      <c r="G10241" t="s">
        <v>4</v>
      </c>
      <c r="H10241" t="s">
        <v>19367</v>
      </c>
      <c r="I10241" s="2">
        <v>1200.01</v>
      </c>
      <c r="J10241" s="5"/>
      <c r="L10241" s="5"/>
      <c r="M10241" s="2">
        <f t="shared" si="159"/>
        <v>-133122.18999999686</v>
      </c>
      <c r="P10241"/>
    </row>
    <row r="10242" spans="1:16" hidden="1">
      <c r="A10242" t="s">
        <v>24098</v>
      </c>
      <c r="B10242" s="1">
        <v>42201</v>
      </c>
      <c r="C10242" t="s">
        <v>24116</v>
      </c>
      <c r="D10242">
        <v>2</v>
      </c>
      <c r="E10242" t="s">
        <v>24117</v>
      </c>
      <c r="F10242" t="s">
        <v>7054</v>
      </c>
      <c r="G10242" t="s">
        <v>4</v>
      </c>
      <c r="H10242" t="s">
        <v>85</v>
      </c>
      <c r="I10242" s="2">
        <v>1025</v>
      </c>
      <c r="J10242" s="5"/>
      <c r="L10242" s="5"/>
      <c r="M10242" s="2">
        <f t="shared" si="159"/>
        <v>-132097.18999999686</v>
      </c>
      <c r="P10242"/>
    </row>
    <row r="10243" spans="1:16" hidden="1">
      <c r="A10243" t="s">
        <v>24122</v>
      </c>
      <c r="B10243" s="1">
        <v>42201</v>
      </c>
      <c r="C10243" t="s">
        <v>24135</v>
      </c>
      <c r="D10243">
        <v>2</v>
      </c>
      <c r="E10243" t="s">
        <v>24136</v>
      </c>
      <c r="F10243" t="s">
        <v>7054</v>
      </c>
      <c r="G10243" t="s">
        <v>4</v>
      </c>
      <c r="H10243" t="s">
        <v>24137</v>
      </c>
      <c r="I10243" s="2">
        <v>3030</v>
      </c>
      <c r="J10243" s="5"/>
      <c r="L10243" s="5"/>
      <c r="M10243" s="2">
        <f t="shared" si="159"/>
        <v>-129067.18999999686</v>
      </c>
      <c r="P10243"/>
    </row>
    <row r="10244" spans="1:16" hidden="1">
      <c r="A10244" t="s">
        <v>24145</v>
      </c>
      <c r="B10244" s="1">
        <v>42201</v>
      </c>
      <c r="C10244" t="s">
        <v>24159</v>
      </c>
      <c r="D10244">
        <v>1</v>
      </c>
      <c r="E10244" t="s">
        <v>24160</v>
      </c>
      <c r="F10244" t="s">
        <v>13565</v>
      </c>
      <c r="G10244" t="s">
        <v>4</v>
      </c>
      <c r="H10244" t="s">
        <v>24161</v>
      </c>
      <c r="I10244" s="2">
        <v>50000</v>
      </c>
      <c r="J10244" s="5"/>
      <c r="L10244" s="5"/>
      <c r="M10244" s="2">
        <f t="shared" si="159"/>
        <v>-79067.189999996859</v>
      </c>
      <c r="P10244"/>
    </row>
    <row r="10245" spans="1:16" hidden="1">
      <c r="A10245" t="s">
        <v>24169</v>
      </c>
      <c r="B10245" s="1">
        <v>42201</v>
      </c>
      <c r="C10245" t="s">
        <v>24183</v>
      </c>
      <c r="D10245">
        <v>2</v>
      </c>
      <c r="E10245" t="s">
        <v>24184</v>
      </c>
      <c r="F10245" t="s">
        <v>7054</v>
      </c>
      <c r="G10245" t="s">
        <v>4</v>
      </c>
      <c r="H10245" t="s">
        <v>20388</v>
      </c>
      <c r="I10245" s="2">
        <v>2531</v>
      </c>
      <c r="J10245" s="5"/>
      <c r="L10245" s="5"/>
      <c r="M10245" s="2">
        <f t="shared" si="159"/>
        <v>-76536.189999996859</v>
      </c>
      <c r="P10245"/>
    </row>
    <row r="10246" spans="1:16" hidden="1">
      <c r="A10246" t="s">
        <v>24190</v>
      </c>
      <c r="B10246" s="1">
        <v>42201</v>
      </c>
      <c r="C10246" t="s">
        <v>24204</v>
      </c>
      <c r="D10246">
        <v>2</v>
      </c>
      <c r="E10246" t="s">
        <v>24205</v>
      </c>
      <c r="F10246" t="s">
        <v>7054</v>
      </c>
      <c r="G10246" t="s">
        <v>4</v>
      </c>
      <c r="H10246" t="s">
        <v>5430</v>
      </c>
      <c r="I10246" s="2">
        <v>4300.0200000000004</v>
      </c>
      <c r="J10246" s="5">
        <v>18</v>
      </c>
      <c r="L10246" s="5"/>
      <c r="M10246" s="2">
        <f t="shared" si="159"/>
        <v>-72236.169999996855</v>
      </c>
      <c r="P10246"/>
    </row>
    <row r="10247" spans="1:16" hidden="1">
      <c r="A10247" t="s">
        <v>24211</v>
      </c>
      <c r="B10247" s="1">
        <v>42201</v>
      </c>
      <c r="C10247" t="s">
        <v>24223</v>
      </c>
      <c r="D10247">
        <v>2</v>
      </c>
      <c r="E10247" t="s">
        <v>24224</v>
      </c>
      <c r="F10247" t="s">
        <v>7054</v>
      </c>
      <c r="G10247" t="s">
        <v>4</v>
      </c>
      <c r="H10247" t="s">
        <v>20272</v>
      </c>
      <c r="J10247" s="5"/>
      <c r="K10247" s="2">
        <v>4945.7700000000004</v>
      </c>
      <c r="L10247" s="5"/>
      <c r="M10247" s="2">
        <f t="shared" si="159"/>
        <v>-77181.939999996859</v>
      </c>
      <c r="P10247"/>
    </row>
    <row r="10248" spans="1:16" hidden="1">
      <c r="A10248" t="s">
        <v>24211</v>
      </c>
      <c r="B10248" s="1">
        <v>42201</v>
      </c>
      <c r="C10248" t="s">
        <v>24223</v>
      </c>
      <c r="D10248">
        <v>2</v>
      </c>
      <c r="E10248" t="s">
        <v>24224</v>
      </c>
      <c r="F10248" t="s">
        <v>7054</v>
      </c>
      <c r="G10248" t="s">
        <v>4</v>
      </c>
      <c r="H10248" t="s">
        <v>20272</v>
      </c>
      <c r="I10248" s="2">
        <v>4945.01</v>
      </c>
      <c r="J10248" s="5"/>
      <c r="L10248" s="5"/>
      <c r="M10248" s="2">
        <f t="shared" si="159"/>
        <v>-72236.929999996864</v>
      </c>
      <c r="N10248" s="26">
        <f>+M10184-M10248</f>
        <v>10000.739999999809</v>
      </c>
      <c r="P10248"/>
    </row>
    <row r="10249" spans="1:16" hidden="1">
      <c r="A10249" t="s">
        <v>24232</v>
      </c>
      <c r="B10249" s="68">
        <v>42201</v>
      </c>
      <c r="C10249" s="67" t="s">
        <v>24246</v>
      </c>
      <c r="D10249" s="67">
        <v>1</v>
      </c>
      <c r="E10249" s="67" t="s">
        <v>24247</v>
      </c>
      <c r="F10249" s="67" t="s">
        <v>13565</v>
      </c>
      <c r="G10249" s="67" t="s">
        <v>4</v>
      </c>
      <c r="H10249" s="67" t="s">
        <v>24248</v>
      </c>
      <c r="I10249" s="69">
        <v>10000</v>
      </c>
      <c r="J10249" s="12"/>
      <c r="K10249" s="11"/>
      <c r="L10249" s="12"/>
      <c r="M10249" s="11">
        <f t="shared" ref="M10249:M10312" si="160">+M10248+I10249-K10249</f>
        <v>-62236.929999996864</v>
      </c>
      <c r="N10249" s="25" t="s">
        <v>36422</v>
      </c>
      <c r="P10249"/>
    </row>
    <row r="10250" spans="1:16" hidden="1">
      <c r="A10250" t="s">
        <v>6894</v>
      </c>
      <c r="B10250" s="1">
        <v>42202</v>
      </c>
      <c r="C10250" t="s">
        <v>6</v>
      </c>
      <c r="D10250">
        <v>1</v>
      </c>
      <c r="E10250" t="s">
        <v>6896</v>
      </c>
      <c r="F10250" t="s">
        <v>29</v>
      </c>
      <c r="G10250" t="s">
        <v>20</v>
      </c>
      <c r="H10250" t="s">
        <v>4693</v>
      </c>
      <c r="I10250" s="2">
        <v>800</v>
      </c>
      <c r="J10250" s="5"/>
      <c r="L10250" s="5"/>
      <c r="M10250" s="2">
        <f t="shared" si="160"/>
        <v>-61436.929999996864</v>
      </c>
      <c r="P10250"/>
    </row>
    <row r="10251" spans="1:16" hidden="1">
      <c r="A10251" t="s">
        <v>6988</v>
      </c>
      <c r="B10251" s="1">
        <v>42202</v>
      </c>
      <c r="C10251" t="s">
        <v>6</v>
      </c>
      <c r="D10251">
        <v>1</v>
      </c>
      <c r="E10251" t="s">
        <v>6991</v>
      </c>
      <c r="F10251" t="s">
        <v>29</v>
      </c>
      <c r="G10251" t="s">
        <v>20</v>
      </c>
      <c r="H10251" t="s">
        <v>1789</v>
      </c>
      <c r="I10251" s="2">
        <v>500</v>
      </c>
      <c r="J10251" s="5"/>
      <c r="L10251" s="5"/>
      <c r="M10251" s="2">
        <f t="shared" si="160"/>
        <v>-60936.929999996864</v>
      </c>
      <c r="P10251"/>
    </row>
    <row r="10252" spans="1:16" hidden="1">
      <c r="A10252" t="s">
        <v>6993</v>
      </c>
      <c r="B10252" s="1">
        <v>42202</v>
      </c>
      <c r="C10252" t="s">
        <v>11</v>
      </c>
      <c r="D10252">
        <v>1</v>
      </c>
      <c r="E10252" t="s">
        <v>6996</v>
      </c>
      <c r="F10252" t="s">
        <v>13</v>
      </c>
      <c r="G10252" t="s">
        <v>20</v>
      </c>
      <c r="H10252" t="s">
        <v>6997</v>
      </c>
      <c r="J10252" s="5"/>
      <c r="K10252" s="2">
        <v>1618.4</v>
      </c>
      <c r="L10252" s="5"/>
      <c r="M10252" s="2">
        <f t="shared" si="160"/>
        <v>-62555.329999996866</v>
      </c>
      <c r="P10252"/>
    </row>
    <row r="10253" spans="1:16" hidden="1">
      <c r="A10253" t="s">
        <v>7003</v>
      </c>
      <c r="B10253" s="1">
        <v>42202</v>
      </c>
      <c r="C10253" t="s">
        <v>11</v>
      </c>
      <c r="D10253">
        <v>1</v>
      </c>
      <c r="E10253" t="s">
        <v>7006</v>
      </c>
      <c r="F10253" t="s">
        <v>16</v>
      </c>
      <c r="G10253" t="s">
        <v>20</v>
      </c>
      <c r="H10253" t="s">
        <v>7007</v>
      </c>
      <c r="J10253" s="5"/>
      <c r="K10253" s="2">
        <v>1096.9000000000001</v>
      </c>
      <c r="L10253" s="5"/>
      <c r="M10253" s="2">
        <f t="shared" si="160"/>
        <v>-63652.229999996867</v>
      </c>
      <c r="P10253"/>
    </row>
    <row r="10254" spans="1:16" hidden="1">
      <c r="A10254" t="s">
        <v>7015</v>
      </c>
      <c r="B10254" s="1">
        <v>42202</v>
      </c>
      <c r="C10254" t="s">
        <v>11</v>
      </c>
      <c r="D10254">
        <v>1</v>
      </c>
      <c r="E10254" t="s">
        <v>7017</v>
      </c>
      <c r="F10254" t="s">
        <v>228</v>
      </c>
      <c r="G10254" t="s">
        <v>20</v>
      </c>
      <c r="H10254" t="s">
        <v>2842</v>
      </c>
      <c r="J10254" s="5"/>
      <c r="K10254" s="2">
        <v>1747.34</v>
      </c>
      <c r="L10254" s="5"/>
      <c r="M10254" s="2">
        <f t="shared" si="160"/>
        <v>-65399.569999996864</v>
      </c>
      <c r="P10254"/>
    </row>
    <row r="10255" spans="1:16" hidden="1">
      <c r="A10255" t="s">
        <v>7022</v>
      </c>
      <c r="B10255" s="1">
        <v>42202</v>
      </c>
      <c r="C10255" t="s">
        <v>11</v>
      </c>
      <c r="D10255">
        <v>1</v>
      </c>
      <c r="E10255" t="s">
        <v>7024</v>
      </c>
      <c r="F10255" t="s">
        <v>13</v>
      </c>
      <c r="G10255" t="s">
        <v>20</v>
      </c>
      <c r="H10255" t="s">
        <v>7025</v>
      </c>
      <c r="J10255" s="5"/>
      <c r="K10255" s="2">
        <v>2426.13</v>
      </c>
      <c r="L10255" s="5"/>
      <c r="M10255" s="2">
        <f t="shared" si="160"/>
        <v>-67825.699999996868</v>
      </c>
      <c r="P10255"/>
    </row>
    <row r="10256" spans="1:16" hidden="1">
      <c r="A10256" t="s">
        <v>7030</v>
      </c>
      <c r="B10256" s="1">
        <v>42202</v>
      </c>
      <c r="C10256" t="s">
        <v>6</v>
      </c>
      <c r="D10256">
        <v>1</v>
      </c>
      <c r="E10256" t="s">
        <v>7032</v>
      </c>
      <c r="F10256" t="s">
        <v>29</v>
      </c>
      <c r="G10256" t="s">
        <v>20</v>
      </c>
      <c r="H10256" t="s">
        <v>3145</v>
      </c>
      <c r="I10256" s="2">
        <v>525.44000000000005</v>
      </c>
      <c r="J10256" s="5"/>
      <c r="L10256" s="5"/>
      <c r="M10256" s="2">
        <f t="shared" si="160"/>
        <v>-67300.259999996866</v>
      </c>
      <c r="P10256"/>
    </row>
    <row r="10257" spans="1:16" hidden="1">
      <c r="A10257" t="s">
        <v>7036</v>
      </c>
      <c r="B10257" s="1">
        <v>42202</v>
      </c>
      <c r="C10257" t="s">
        <v>43</v>
      </c>
      <c r="D10257">
        <v>1</v>
      </c>
      <c r="E10257" t="s">
        <v>7039</v>
      </c>
      <c r="F10257" t="s">
        <v>13</v>
      </c>
      <c r="G10257" t="s">
        <v>20</v>
      </c>
      <c r="H10257" t="s">
        <v>7040</v>
      </c>
      <c r="J10257" s="5"/>
      <c r="K10257" s="2">
        <v>4642</v>
      </c>
      <c r="L10257" s="5"/>
      <c r="M10257" s="2">
        <f t="shared" si="160"/>
        <v>-71942.259999996866</v>
      </c>
      <c r="P10257"/>
    </row>
    <row r="10258" spans="1:16" hidden="1">
      <c r="A10258" t="s">
        <v>7084</v>
      </c>
      <c r="B10258" s="1">
        <v>42202</v>
      </c>
      <c r="C10258" t="s">
        <v>6</v>
      </c>
      <c r="D10258">
        <v>1</v>
      </c>
      <c r="E10258" t="s">
        <v>7089</v>
      </c>
      <c r="F10258" t="s">
        <v>29</v>
      </c>
      <c r="G10258" t="s">
        <v>20</v>
      </c>
      <c r="H10258" t="s">
        <v>5828</v>
      </c>
      <c r="I10258" s="2">
        <v>1100</v>
      </c>
      <c r="J10258" s="5"/>
      <c r="L10258" s="5"/>
      <c r="M10258" s="2">
        <f t="shared" si="160"/>
        <v>-70842.259999996866</v>
      </c>
      <c r="P10258"/>
    </row>
    <row r="10259" spans="1:16" hidden="1">
      <c r="A10259" t="s">
        <v>7119</v>
      </c>
      <c r="B10259" s="1">
        <v>42202</v>
      </c>
      <c r="C10259" t="s">
        <v>6</v>
      </c>
      <c r="D10259">
        <v>1</v>
      </c>
      <c r="E10259" t="s">
        <v>7120</v>
      </c>
      <c r="F10259" t="s">
        <v>29</v>
      </c>
      <c r="G10259" t="s">
        <v>20</v>
      </c>
      <c r="H10259" t="s">
        <v>7121</v>
      </c>
      <c r="I10259" s="2">
        <v>5153.3900000000003</v>
      </c>
      <c r="J10259" s="5"/>
      <c r="L10259" s="5"/>
      <c r="M10259" s="2">
        <f t="shared" si="160"/>
        <v>-65688.869999996867</v>
      </c>
      <c r="P10259"/>
    </row>
    <row r="10260" spans="1:16" hidden="1">
      <c r="A10260" t="s">
        <v>7125</v>
      </c>
      <c r="B10260" s="1">
        <v>42202</v>
      </c>
      <c r="C10260" t="s">
        <v>6</v>
      </c>
      <c r="D10260">
        <v>1</v>
      </c>
      <c r="E10260" t="s">
        <v>7126</v>
      </c>
      <c r="F10260" t="s">
        <v>29</v>
      </c>
      <c r="G10260" t="s">
        <v>20</v>
      </c>
      <c r="H10260" t="s">
        <v>7127</v>
      </c>
      <c r="I10260" s="2">
        <v>1012.86</v>
      </c>
      <c r="J10260" s="5"/>
      <c r="L10260" s="5"/>
      <c r="M10260" s="2">
        <f t="shared" si="160"/>
        <v>-64676.009999996866</v>
      </c>
      <c r="P10260"/>
    </row>
    <row r="10261" spans="1:16" hidden="1">
      <c r="A10261" t="s">
        <v>7131</v>
      </c>
      <c r="B10261" s="1">
        <v>42202</v>
      </c>
      <c r="C10261" t="s">
        <v>6</v>
      </c>
      <c r="D10261">
        <v>1</v>
      </c>
      <c r="E10261" t="s">
        <v>7126</v>
      </c>
      <c r="F10261" t="s">
        <v>29</v>
      </c>
      <c r="G10261" t="s">
        <v>20</v>
      </c>
      <c r="H10261" t="s">
        <v>7132</v>
      </c>
      <c r="J10261" s="5"/>
      <c r="K10261" s="2">
        <v>1012.86</v>
      </c>
      <c r="L10261" s="5"/>
      <c r="M10261" s="2">
        <f t="shared" si="160"/>
        <v>-65688.869999996867</v>
      </c>
      <c r="P10261"/>
    </row>
    <row r="10262" spans="1:16" hidden="1">
      <c r="A10262" t="s">
        <v>7134</v>
      </c>
      <c r="B10262" s="1">
        <v>42202</v>
      </c>
      <c r="C10262" t="s">
        <v>6</v>
      </c>
      <c r="D10262">
        <v>1</v>
      </c>
      <c r="E10262" t="s">
        <v>7135</v>
      </c>
      <c r="F10262" t="s">
        <v>29</v>
      </c>
      <c r="G10262" t="s">
        <v>20</v>
      </c>
      <c r="H10262" t="s">
        <v>7127</v>
      </c>
      <c r="I10262" s="2">
        <v>612.86</v>
      </c>
      <c r="J10262" s="5"/>
      <c r="L10262" s="5"/>
      <c r="M10262" s="2">
        <f t="shared" si="160"/>
        <v>-65076.009999996866</v>
      </c>
      <c r="P10262"/>
    </row>
    <row r="10263" spans="1:16" hidden="1">
      <c r="A10263" t="s">
        <v>7136</v>
      </c>
      <c r="B10263" s="1">
        <v>42202</v>
      </c>
      <c r="C10263" t="s">
        <v>18</v>
      </c>
      <c r="D10263">
        <v>1</v>
      </c>
      <c r="E10263" t="s">
        <v>7137</v>
      </c>
      <c r="F10263" t="s">
        <v>13</v>
      </c>
      <c r="G10263" t="s">
        <v>20</v>
      </c>
      <c r="H10263" t="s">
        <v>18</v>
      </c>
      <c r="J10263" s="5"/>
      <c r="K10263" s="2">
        <v>10472.530000000001</v>
      </c>
      <c r="L10263" s="5"/>
      <c r="M10263" s="2">
        <f t="shared" si="160"/>
        <v>-75548.539999996865</v>
      </c>
      <c r="P10263"/>
    </row>
    <row r="10264" spans="1:16" hidden="1">
      <c r="A10264" t="s">
        <v>7141</v>
      </c>
      <c r="B10264" s="1">
        <v>42202</v>
      </c>
      <c r="C10264" t="s">
        <v>195</v>
      </c>
      <c r="D10264">
        <v>1</v>
      </c>
      <c r="E10264" t="s">
        <v>7142</v>
      </c>
      <c r="F10264" t="s">
        <v>13</v>
      </c>
      <c r="G10264" t="s">
        <v>20</v>
      </c>
      <c r="H10264" t="s">
        <v>195</v>
      </c>
      <c r="J10264" s="5"/>
      <c r="K10264" s="2">
        <v>9208.39</v>
      </c>
      <c r="L10264" s="5"/>
      <c r="M10264" s="2">
        <f t="shared" si="160"/>
        <v>-84756.929999996864</v>
      </c>
      <c r="P10264"/>
    </row>
    <row r="10265" spans="1:16" hidden="1">
      <c r="A10265" t="s">
        <v>7148</v>
      </c>
      <c r="B10265" s="1">
        <v>42202</v>
      </c>
      <c r="C10265" t="s">
        <v>200</v>
      </c>
      <c r="D10265">
        <v>1</v>
      </c>
      <c r="E10265" t="s">
        <v>7149</v>
      </c>
      <c r="F10265" t="s">
        <v>16</v>
      </c>
      <c r="G10265" t="s">
        <v>20</v>
      </c>
      <c r="H10265" t="s">
        <v>200</v>
      </c>
      <c r="J10265" s="5"/>
      <c r="K10265" s="2">
        <v>7721.35</v>
      </c>
      <c r="L10265" s="5"/>
      <c r="M10265" s="2">
        <f t="shared" si="160"/>
        <v>-92478.27999999687</v>
      </c>
      <c r="P10265"/>
    </row>
    <row r="10266" spans="1:16" hidden="1">
      <c r="A10266" t="s">
        <v>7180</v>
      </c>
      <c r="B10266" s="1">
        <v>42202</v>
      </c>
      <c r="C10266" t="s">
        <v>18</v>
      </c>
      <c r="D10266">
        <v>1</v>
      </c>
      <c r="E10266" t="s">
        <v>7182</v>
      </c>
      <c r="F10266" t="s">
        <v>13</v>
      </c>
      <c r="G10266" t="s">
        <v>4</v>
      </c>
      <c r="H10266" t="s">
        <v>4231</v>
      </c>
      <c r="J10266" s="5"/>
      <c r="K10266" s="2">
        <v>90000</v>
      </c>
      <c r="L10266" s="5"/>
      <c r="M10266" s="2">
        <f t="shared" si="160"/>
        <v>-182478.27999999688</v>
      </c>
      <c r="P10266"/>
    </row>
    <row r="10267" spans="1:16" hidden="1">
      <c r="A10267" t="s">
        <v>7199</v>
      </c>
      <c r="B10267" s="1">
        <v>42202</v>
      </c>
      <c r="C10267" t="s">
        <v>948</v>
      </c>
      <c r="D10267">
        <v>2</v>
      </c>
      <c r="E10267" t="s">
        <v>7200</v>
      </c>
      <c r="F10267" t="s">
        <v>51</v>
      </c>
      <c r="G10267" t="s">
        <v>4</v>
      </c>
      <c r="H10267" t="s">
        <v>1987</v>
      </c>
      <c r="I10267" s="2">
        <v>19099.22</v>
      </c>
      <c r="J10267" s="5"/>
      <c r="L10267" s="5"/>
      <c r="M10267" s="2">
        <f t="shared" si="160"/>
        <v>-163379.05999999688</v>
      </c>
      <c r="P10267"/>
    </row>
    <row r="10268" spans="1:16" hidden="1">
      <c r="A10268" t="s">
        <v>7201</v>
      </c>
      <c r="B10268" s="1">
        <v>42202</v>
      </c>
      <c r="C10268" t="s">
        <v>1744</v>
      </c>
      <c r="D10268">
        <v>1</v>
      </c>
      <c r="E10268" t="s">
        <v>7204</v>
      </c>
      <c r="F10268" t="s">
        <v>13</v>
      </c>
      <c r="G10268" t="s">
        <v>4</v>
      </c>
      <c r="H10268" t="s">
        <v>7205</v>
      </c>
      <c r="J10268" s="5"/>
      <c r="K10268" s="2">
        <v>19099.22</v>
      </c>
      <c r="L10268" s="5"/>
      <c r="M10268" s="2">
        <f t="shared" si="160"/>
        <v>-182478.27999999688</v>
      </c>
      <c r="P10268"/>
    </row>
    <row r="10269" spans="1:16" hidden="1">
      <c r="A10269" t="s">
        <v>7243</v>
      </c>
      <c r="B10269" s="1">
        <v>42202</v>
      </c>
      <c r="C10269" t="s">
        <v>11</v>
      </c>
      <c r="D10269">
        <v>1</v>
      </c>
      <c r="E10269" t="s">
        <v>7245</v>
      </c>
      <c r="F10269" t="s">
        <v>13</v>
      </c>
      <c r="G10269" t="s">
        <v>4</v>
      </c>
      <c r="H10269" t="s">
        <v>7246</v>
      </c>
      <c r="J10269" s="5"/>
      <c r="K10269" s="2">
        <v>1840</v>
      </c>
      <c r="L10269" s="5"/>
      <c r="M10269" s="2">
        <f t="shared" si="160"/>
        <v>-184318.27999999688</v>
      </c>
      <c r="P10269"/>
    </row>
    <row r="10270" spans="1:16" hidden="1">
      <c r="A10270" t="s">
        <v>7249</v>
      </c>
      <c r="B10270" s="1">
        <v>42202</v>
      </c>
      <c r="C10270" t="s">
        <v>6</v>
      </c>
      <c r="D10270">
        <v>1</v>
      </c>
      <c r="E10270" t="s">
        <v>7251</v>
      </c>
      <c r="F10270" t="s">
        <v>29</v>
      </c>
      <c r="G10270" t="s">
        <v>4</v>
      </c>
      <c r="H10270" t="s">
        <v>5045</v>
      </c>
      <c r="I10270" s="2">
        <v>2366.79</v>
      </c>
      <c r="J10270" s="5"/>
      <c r="L10270" s="5"/>
      <c r="M10270" s="2">
        <f t="shared" si="160"/>
        <v>-181951.48999999688</v>
      </c>
      <c r="P10270"/>
    </row>
    <row r="10271" spans="1:16" hidden="1">
      <c r="A10271" t="s">
        <v>7315</v>
      </c>
      <c r="B10271" s="1">
        <v>42202</v>
      </c>
      <c r="C10271" t="s">
        <v>200</v>
      </c>
      <c r="D10271">
        <v>1</v>
      </c>
      <c r="E10271" t="s">
        <v>7318</v>
      </c>
      <c r="F10271" t="s">
        <v>13</v>
      </c>
      <c r="G10271" t="s">
        <v>4</v>
      </c>
      <c r="H10271" t="s">
        <v>200</v>
      </c>
      <c r="J10271" s="5"/>
      <c r="K10271" s="2">
        <v>1025</v>
      </c>
      <c r="L10271" s="5"/>
      <c r="M10271" s="2">
        <f t="shared" si="160"/>
        <v>-182976.48999999688</v>
      </c>
      <c r="P10271"/>
    </row>
    <row r="10272" spans="1:16" hidden="1">
      <c r="A10272" t="s">
        <v>7325</v>
      </c>
      <c r="B10272" s="1">
        <v>42202</v>
      </c>
      <c r="C10272" t="s">
        <v>200</v>
      </c>
      <c r="D10272">
        <v>1</v>
      </c>
      <c r="E10272" t="s">
        <v>7318</v>
      </c>
      <c r="F10272" t="s">
        <v>13</v>
      </c>
      <c r="G10272" t="s">
        <v>4</v>
      </c>
      <c r="H10272" t="s">
        <v>1143</v>
      </c>
      <c r="I10272" s="2">
        <v>1025</v>
      </c>
      <c r="J10272" s="5"/>
      <c r="L10272" s="5"/>
      <c r="M10272" s="2">
        <f t="shared" si="160"/>
        <v>-181951.48999999688</v>
      </c>
      <c r="P10272"/>
    </row>
    <row r="10273" spans="1:16" hidden="1">
      <c r="A10273" t="s">
        <v>7331</v>
      </c>
      <c r="B10273" s="1">
        <v>42202</v>
      </c>
      <c r="C10273" t="s">
        <v>200</v>
      </c>
      <c r="D10273">
        <v>1</v>
      </c>
      <c r="E10273" t="s">
        <v>7333</v>
      </c>
      <c r="F10273" t="s">
        <v>16</v>
      </c>
      <c r="G10273" t="s">
        <v>4</v>
      </c>
      <c r="H10273" t="s">
        <v>200</v>
      </c>
      <c r="J10273" s="5"/>
      <c r="K10273" s="2">
        <v>1025</v>
      </c>
      <c r="L10273" s="5"/>
      <c r="M10273" s="2">
        <f t="shared" si="160"/>
        <v>-182976.48999999688</v>
      </c>
      <c r="P10273"/>
    </row>
    <row r="10274" spans="1:16" hidden="1">
      <c r="A10274" t="s">
        <v>7337</v>
      </c>
      <c r="B10274" s="1">
        <v>42202</v>
      </c>
      <c r="C10274" t="s">
        <v>240</v>
      </c>
      <c r="D10274">
        <v>1</v>
      </c>
      <c r="E10274" t="s">
        <v>7339</v>
      </c>
      <c r="F10274" t="s">
        <v>13</v>
      </c>
      <c r="G10274" t="s">
        <v>4</v>
      </c>
      <c r="H10274" t="s">
        <v>240</v>
      </c>
      <c r="J10274" s="5"/>
      <c r="K10274" s="2">
        <v>2366.79</v>
      </c>
      <c r="L10274" s="5"/>
      <c r="M10274" s="2">
        <f t="shared" si="160"/>
        <v>-185343.27999999688</v>
      </c>
      <c r="P10274"/>
    </row>
    <row r="10275" spans="1:16" hidden="1">
      <c r="A10275" t="s">
        <v>7341</v>
      </c>
      <c r="B10275" s="1">
        <v>42202</v>
      </c>
      <c r="C10275" t="s">
        <v>195</v>
      </c>
      <c r="D10275">
        <v>1</v>
      </c>
      <c r="E10275" t="s">
        <v>7343</v>
      </c>
      <c r="F10275" t="s">
        <v>13</v>
      </c>
      <c r="G10275" t="s">
        <v>4</v>
      </c>
      <c r="H10275" t="s">
        <v>195</v>
      </c>
      <c r="J10275" s="5"/>
      <c r="K10275" s="2">
        <v>4100</v>
      </c>
      <c r="L10275" s="5"/>
      <c r="M10275" s="2">
        <f t="shared" si="160"/>
        <v>-189443.27999999688</v>
      </c>
      <c r="P10275"/>
    </row>
    <row r="10276" spans="1:16" hidden="1">
      <c r="A10276" t="s">
        <v>7348</v>
      </c>
      <c r="B10276" s="1">
        <v>42202</v>
      </c>
      <c r="C10276" t="s">
        <v>18</v>
      </c>
      <c r="D10276">
        <v>1</v>
      </c>
      <c r="E10276" t="s">
        <v>7350</v>
      </c>
      <c r="F10276" t="s">
        <v>13</v>
      </c>
      <c r="G10276" t="s">
        <v>4</v>
      </c>
      <c r="H10276" t="s">
        <v>18</v>
      </c>
      <c r="J10276" s="5"/>
      <c r="K10276" s="2">
        <v>17851.810000000001</v>
      </c>
      <c r="L10276" s="5"/>
      <c r="M10276" s="2">
        <f t="shared" si="160"/>
        <v>-207295.08999999688</v>
      </c>
      <c r="P10276"/>
    </row>
    <row r="10277" spans="1:16" hidden="1">
      <c r="A10277" t="s">
        <v>24255</v>
      </c>
      <c r="B10277" s="1">
        <v>42202</v>
      </c>
      <c r="C10277" t="s">
        <v>18</v>
      </c>
      <c r="D10277">
        <v>2</v>
      </c>
      <c r="E10277" t="s">
        <v>24281</v>
      </c>
      <c r="F10277" t="s">
        <v>13559</v>
      </c>
      <c r="G10277" t="s">
        <v>479</v>
      </c>
      <c r="H10277" t="s">
        <v>65</v>
      </c>
      <c r="I10277" s="2">
        <v>1650</v>
      </c>
      <c r="J10277" s="5"/>
      <c r="L10277" s="5"/>
      <c r="M10277" s="2">
        <f t="shared" si="160"/>
        <v>-205645.08999999688</v>
      </c>
      <c r="P10277"/>
    </row>
    <row r="10278" spans="1:16" hidden="1">
      <c r="A10278" t="s">
        <v>24283</v>
      </c>
      <c r="B10278" s="1">
        <v>42202</v>
      </c>
      <c r="C10278" t="s">
        <v>1419</v>
      </c>
      <c r="D10278">
        <v>2</v>
      </c>
      <c r="E10278" t="s">
        <v>24303</v>
      </c>
      <c r="F10278" t="s">
        <v>13559</v>
      </c>
      <c r="G10278" t="s">
        <v>479</v>
      </c>
      <c r="H10278" t="s">
        <v>21684</v>
      </c>
      <c r="I10278" s="2">
        <v>2426.13</v>
      </c>
      <c r="J10278" s="5"/>
      <c r="L10278" s="5"/>
      <c r="M10278" s="2">
        <f t="shared" si="160"/>
        <v>-203218.95999999688</v>
      </c>
      <c r="P10278"/>
    </row>
    <row r="10279" spans="1:16" hidden="1">
      <c r="A10279" t="s">
        <v>24305</v>
      </c>
      <c r="B10279" s="1">
        <v>42202</v>
      </c>
      <c r="C10279" t="s">
        <v>1419</v>
      </c>
      <c r="D10279">
        <v>2</v>
      </c>
      <c r="E10279" t="s">
        <v>24324</v>
      </c>
      <c r="F10279" t="s">
        <v>13559</v>
      </c>
      <c r="G10279" t="s">
        <v>479</v>
      </c>
      <c r="H10279" t="s">
        <v>2079</v>
      </c>
      <c r="I10279" s="2">
        <v>1747.34</v>
      </c>
      <c r="J10279" s="5"/>
      <c r="L10279" s="5"/>
      <c r="M10279" s="2">
        <f t="shared" si="160"/>
        <v>-201471.61999999688</v>
      </c>
      <c r="P10279"/>
    </row>
    <row r="10280" spans="1:16" hidden="1">
      <c r="A10280" t="s">
        <v>24327</v>
      </c>
      <c r="B10280" s="1">
        <v>42202</v>
      </c>
      <c r="C10280" t="s">
        <v>1802</v>
      </c>
      <c r="D10280">
        <v>2</v>
      </c>
      <c r="E10280" t="s">
        <v>24346</v>
      </c>
      <c r="F10280" t="s">
        <v>13559</v>
      </c>
      <c r="G10280" t="s">
        <v>479</v>
      </c>
      <c r="H10280" t="s">
        <v>3920</v>
      </c>
      <c r="I10280" s="2">
        <v>64.47</v>
      </c>
      <c r="J10280" s="5"/>
      <c r="L10280" s="5"/>
      <c r="M10280" s="2">
        <f t="shared" si="160"/>
        <v>-201407.14999999688</v>
      </c>
      <c r="P10280"/>
    </row>
    <row r="10281" spans="1:16" hidden="1">
      <c r="A10281" t="s">
        <v>24351</v>
      </c>
      <c r="B10281" s="1">
        <v>42202</v>
      </c>
      <c r="C10281" t="s">
        <v>24369</v>
      </c>
      <c r="D10281">
        <v>2</v>
      </c>
      <c r="E10281" t="s">
        <v>24370</v>
      </c>
      <c r="F10281" t="s">
        <v>7054</v>
      </c>
      <c r="G10281" t="s">
        <v>20</v>
      </c>
      <c r="H10281" t="s">
        <v>10668</v>
      </c>
      <c r="I10281" s="2">
        <v>1025</v>
      </c>
      <c r="J10281" s="5"/>
      <c r="L10281" s="5"/>
      <c r="M10281" s="2">
        <f t="shared" si="160"/>
        <v>-200382.14999999688</v>
      </c>
      <c r="P10281"/>
    </row>
    <row r="10282" spans="1:16" hidden="1">
      <c r="A10282" t="s">
        <v>24376</v>
      </c>
      <c r="B10282" s="1">
        <v>42202</v>
      </c>
      <c r="C10282" t="s">
        <v>1802</v>
      </c>
      <c r="D10282">
        <v>2</v>
      </c>
      <c r="E10282" t="s">
        <v>24394</v>
      </c>
      <c r="F10282" t="s">
        <v>13559</v>
      </c>
      <c r="G10282" t="s">
        <v>479</v>
      </c>
      <c r="H10282" t="s">
        <v>1804</v>
      </c>
      <c r="I10282" s="2">
        <v>1096.9000000000001</v>
      </c>
      <c r="J10282" s="5"/>
      <c r="L10282" s="5"/>
      <c r="M10282" s="2">
        <f t="shared" si="160"/>
        <v>-199285.24999999689</v>
      </c>
      <c r="P10282"/>
    </row>
    <row r="10283" spans="1:16" hidden="1">
      <c r="A10283" t="s">
        <v>24398</v>
      </c>
      <c r="B10283" s="1">
        <v>42202</v>
      </c>
      <c r="C10283" t="s">
        <v>1419</v>
      </c>
      <c r="D10283">
        <v>2</v>
      </c>
      <c r="E10283" t="s">
        <v>24416</v>
      </c>
      <c r="F10283" t="s">
        <v>13559</v>
      </c>
      <c r="G10283" t="s">
        <v>479</v>
      </c>
      <c r="H10283" t="s">
        <v>6997</v>
      </c>
      <c r="I10283" s="2">
        <v>1618.4</v>
      </c>
      <c r="J10283" s="5"/>
      <c r="L10283" s="5"/>
      <c r="M10283" s="2">
        <f t="shared" si="160"/>
        <v>-197666.84999999689</v>
      </c>
      <c r="P10283"/>
    </row>
    <row r="10284" spans="1:16" hidden="1">
      <c r="A10284" t="s">
        <v>24419</v>
      </c>
      <c r="B10284" s="1">
        <v>42202</v>
      </c>
      <c r="C10284" t="s">
        <v>18</v>
      </c>
      <c r="D10284">
        <v>2</v>
      </c>
      <c r="E10284" t="s">
        <v>24435</v>
      </c>
      <c r="F10284" t="s">
        <v>13559</v>
      </c>
      <c r="G10284" t="s">
        <v>479</v>
      </c>
      <c r="H10284" t="s">
        <v>24436</v>
      </c>
      <c r="I10284" s="2">
        <v>668.86</v>
      </c>
      <c r="J10284" s="5"/>
      <c r="L10284" s="5"/>
      <c r="M10284" s="2">
        <f t="shared" si="160"/>
        <v>-196997.98999999691</v>
      </c>
      <c r="P10284"/>
    </row>
    <row r="10285" spans="1:16" hidden="1">
      <c r="A10285" t="s">
        <v>24439</v>
      </c>
      <c r="B10285" s="1">
        <v>42202</v>
      </c>
      <c r="C10285" t="s">
        <v>24455</v>
      </c>
      <c r="D10285">
        <v>2</v>
      </c>
      <c r="E10285" t="s">
        <v>24456</v>
      </c>
      <c r="F10285" t="s">
        <v>7054</v>
      </c>
      <c r="G10285" t="s">
        <v>20</v>
      </c>
      <c r="H10285" t="s">
        <v>123</v>
      </c>
      <c r="I10285" s="2">
        <v>4022.49</v>
      </c>
      <c r="J10285" s="5"/>
      <c r="L10285" s="5"/>
      <c r="M10285" s="2">
        <f t="shared" si="160"/>
        <v>-192975.49999999691</v>
      </c>
      <c r="P10285"/>
    </row>
    <row r="10286" spans="1:16" hidden="1">
      <c r="A10286" t="s">
        <v>24459</v>
      </c>
      <c r="B10286" s="1">
        <v>42202</v>
      </c>
      <c r="C10286" t="s">
        <v>1802</v>
      </c>
      <c r="D10286">
        <v>2</v>
      </c>
      <c r="E10286" t="s">
        <v>24477</v>
      </c>
      <c r="F10286" t="s">
        <v>13559</v>
      </c>
      <c r="G10286" t="s">
        <v>479</v>
      </c>
      <c r="H10286" t="s">
        <v>65</v>
      </c>
      <c r="J10286" s="5"/>
      <c r="K10286" s="2">
        <v>800</v>
      </c>
      <c r="L10286" s="5"/>
      <c r="M10286" s="2">
        <f t="shared" si="160"/>
        <v>-193775.49999999691</v>
      </c>
      <c r="P10286"/>
    </row>
    <row r="10287" spans="1:16" hidden="1">
      <c r="A10287" t="s">
        <v>24459</v>
      </c>
      <c r="B10287" s="1">
        <v>42202</v>
      </c>
      <c r="C10287" t="s">
        <v>1802</v>
      </c>
      <c r="D10287">
        <v>2</v>
      </c>
      <c r="E10287" t="s">
        <v>24477</v>
      </c>
      <c r="F10287" t="s">
        <v>13559</v>
      </c>
      <c r="G10287" t="s">
        <v>479</v>
      </c>
      <c r="H10287" t="s">
        <v>65</v>
      </c>
      <c r="I10287" s="2">
        <v>1335.95</v>
      </c>
      <c r="J10287" s="5"/>
      <c r="L10287" s="5"/>
      <c r="M10287" s="2">
        <f t="shared" si="160"/>
        <v>-192439.5499999969</v>
      </c>
      <c r="P10287"/>
    </row>
    <row r="10288" spans="1:16" hidden="1">
      <c r="A10288" t="s">
        <v>24480</v>
      </c>
      <c r="B10288" s="1">
        <v>42202</v>
      </c>
      <c r="C10288" t="s">
        <v>24502</v>
      </c>
      <c r="D10288">
        <v>2</v>
      </c>
      <c r="E10288" t="s">
        <v>24503</v>
      </c>
      <c r="F10288" t="s">
        <v>7054</v>
      </c>
      <c r="G10288" t="s">
        <v>20</v>
      </c>
      <c r="H10288" t="s">
        <v>6997</v>
      </c>
      <c r="I10288" s="2">
        <v>197.2</v>
      </c>
      <c r="J10288" s="5"/>
      <c r="L10288" s="5"/>
      <c r="M10288" s="2">
        <f t="shared" si="160"/>
        <v>-192242.34999999689</v>
      </c>
      <c r="P10288"/>
    </row>
    <row r="10289" spans="1:16" hidden="1">
      <c r="A10289" t="s">
        <v>24506</v>
      </c>
      <c r="B10289" s="1">
        <v>42202</v>
      </c>
      <c r="C10289" t="s">
        <v>1802</v>
      </c>
      <c r="D10289">
        <v>2</v>
      </c>
      <c r="E10289" t="s">
        <v>24527</v>
      </c>
      <c r="F10289" t="s">
        <v>13559</v>
      </c>
      <c r="G10289" t="s">
        <v>479</v>
      </c>
      <c r="H10289" t="s">
        <v>5970</v>
      </c>
      <c r="J10289" s="5"/>
      <c r="K10289" s="2">
        <v>369</v>
      </c>
      <c r="L10289" s="5"/>
      <c r="M10289" s="2">
        <f t="shared" si="160"/>
        <v>-192611.34999999689</v>
      </c>
      <c r="P10289"/>
    </row>
    <row r="10290" spans="1:16" hidden="1">
      <c r="A10290" t="s">
        <v>24506</v>
      </c>
      <c r="B10290" s="1">
        <v>42202</v>
      </c>
      <c r="C10290" t="s">
        <v>1802</v>
      </c>
      <c r="D10290">
        <v>2</v>
      </c>
      <c r="E10290" t="s">
        <v>24527</v>
      </c>
      <c r="F10290" t="s">
        <v>13559</v>
      </c>
      <c r="G10290" t="s">
        <v>479</v>
      </c>
      <c r="H10290" t="s">
        <v>5970</v>
      </c>
      <c r="I10290" s="2">
        <v>369</v>
      </c>
      <c r="J10290" s="5"/>
      <c r="L10290" s="5"/>
      <c r="M10290" s="2">
        <f t="shared" si="160"/>
        <v>-192242.34999999689</v>
      </c>
      <c r="P10290"/>
    </row>
    <row r="10291" spans="1:16" hidden="1">
      <c r="A10291" t="s">
        <v>24532</v>
      </c>
      <c r="B10291" s="1">
        <v>42202</v>
      </c>
      <c r="C10291" t="s">
        <v>1802</v>
      </c>
      <c r="D10291">
        <v>2</v>
      </c>
      <c r="E10291" t="s">
        <v>24553</v>
      </c>
      <c r="F10291" t="s">
        <v>13559</v>
      </c>
      <c r="G10291" t="s">
        <v>479</v>
      </c>
      <c r="H10291" t="s">
        <v>5963</v>
      </c>
      <c r="J10291" s="5"/>
      <c r="K10291" s="2">
        <v>767.75</v>
      </c>
      <c r="L10291" s="5"/>
      <c r="M10291" s="2">
        <f t="shared" si="160"/>
        <v>-193010.09999999689</v>
      </c>
      <c r="P10291"/>
    </row>
    <row r="10292" spans="1:16" hidden="1">
      <c r="A10292" t="s">
        <v>24532</v>
      </c>
      <c r="B10292" s="1">
        <v>42202</v>
      </c>
      <c r="C10292" t="s">
        <v>1802</v>
      </c>
      <c r="D10292">
        <v>2</v>
      </c>
      <c r="E10292" t="s">
        <v>24553</v>
      </c>
      <c r="F10292" t="s">
        <v>13559</v>
      </c>
      <c r="G10292" t="s">
        <v>479</v>
      </c>
      <c r="H10292" t="s">
        <v>5963</v>
      </c>
      <c r="I10292" s="2">
        <v>767.75</v>
      </c>
      <c r="J10292" s="5"/>
      <c r="L10292" s="5"/>
      <c r="M10292" s="2">
        <f t="shared" si="160"/>
        <v>-192242.34999999689</v>
      </c>
      <c r="P10292"/>
    </row>
    <row r="10293" spans="1:16" hidden="1">
      <c r="A10293" t="s">
        <v>24556</v>
      </c>
      <c r="B10293" s="1">
        <v>42202</v>
      </c>
      <c r="C10293" t="s">
        <v>24573</v>
      </c>
      <c r="D10293">
        <v>2</v>
      </c>
      <c r="E10293" t="s">
        <v>24574</v>
      </c>
      <c r="F10293" t="s">
        <v>7054</v>
      </c>
      <c r="G10293" t="s">
        <v>20</v>
      </c>
      <c r="H10293" t="s">
        <v>24575</v>
      </c>
      <c r="I10293" s="2">
        <v>1025</v>
      </c>
      <c r="J10293" s="5"/>
      <c r="L10293" s="5"/>
      <c r="M10293" s="2">
        <f t="shared" si="160"/>
        <v>-191217.34999999689</v>
      </c>
      <c r="P10293"/>
    </row>
    <row r="10294" spans="1:16" hidden="1">
      <c r="A10294" t="s">
        <v>24578</v>
      </c>
      <c r="B10294" s="1">
        <v>42202</v>
      </c>
      <c r="C10294" t="s">
        <v>674</v>
      </c>
      <c r="D10294">
        <v>2</v>
      </c>
      <c r="E10294" t="s">
        <v>24589</v>
      </c>
      <c r="F10294" t="s">
        <v>13559</v>
      </c>
      <c r="G10294" t="s">
        <v>479</v>
      </c>
      <c r="H10294" t="s">
        <v>5594</v>
      </c>
      <c r="J10294" s="5"/>
      <c r="K10294" s="2">
        <v>962.8</v>
      </c>
      <c r="L10294" s="5"/>
      <c r="M10294" s="2">
        <f t="shared" si="160"/>
        <v>-192180.14999999688</v>
      </c>
      <c r="P10294"/>
    </row>
    <row r="10295" spans="1:16" hidden="1">
      <c r="A10295" t="s">
        <v>24578</v>
      </c>
      <c r="B10295" s="1">
        <v>42202</v>
      </c>
      <c r="C10295" t="s">
        <v>674</v>
      </c>
      <c r="D10295">
        <v>2</v>
      </c>
      <c r="E10295" t="s">
        <v>24589</v>
      </c>
      <c r="F10295" t="s">
        <v>13559</v>
      </c>
      <c r="G10295" t="s">
        <v>479</v>
      </c>
      <c r="H10295" t="s">
        <v>5594</v>
      </c>
      <c r="I10295" s="2">
        <v>962.8</v>
      </c>
      <c r="J10295" s="5"/>
      <c r="L10295" s="5"/>
      <c r="M10295" s="2">
        <f t="shared" si="160"/>
        <v>-191217.34999999689</v>
      </c>
      <c r="P10295"/>
    </row>
    <row r="10296" spans="1:16" hidden="1">
      <c r="A10296" t="s">
        <v>24595</v>
      </c>
      <c r="B10296" s="1">
        <v>42202</v>
      </c>
      <c r="C10296" t="s">
        <v>674</v>
      </c>
      <c r="D10296">
        <v>2</v>
      </c>
      <c r="E10296" t="s">
        <v>24612</v>
      </c>
      <c r="F10296" t="s">
        <v>13559</v>
      </c>
      <c r="G10296" t="s">
        <v>479</v>
      </c>
      <c r="H10296" t="s">
        <v>4619</v>
      </c>
      <c r="J10296" s="5"/>
      <c r="K10296" s="2">
        <v>662.87</v>
      </c>
      <c r="L10296" s="5"/>
      <c r="M10296" s="2">
        <f t="shared" si="160"/>
        <v>-191880.21999999689</v>
      </c>
      <c r="P10296"/>
    </row>
    <row r="10297" spans="1:16" hidden="1">
      <c r="A10297" t="s">
        <v>24595</v>
      </c>
      <c r="B10297" s="1">
        <v>42202</v>
      </c>
      <c r="C10297" t="s">
        <v>674</v>
      </c>
      <c r="D10297">
        <v>2</v>
      </c>
      <c r="E10297" t="s">
        <v>24612</v>
      </c>
      <c r="F10297" t="s">
        <v>13559</v>
      </c>
      <c r="G10297" t="s">
        <v>479</v>
      </c>
      <c r="H10297" t="s">
        <v>4619</v>
      </c>
      <c r="I10297" s="2">
        <v>662.87</v>
      </c>
      <c r="J10297" s="5"/>
      <c r="L10297" s="5"/>
      <c r="M10297" s="2">
        <f t="shared" si="160"/>
        <v>-191217.34999999689</v>
      </c>
      <c r="P10297"/>
    </row>
    <row r="10298" spans="1:16" hidden="1">
      <c r="A10298" t="s">
        <v>24616</v>
      </c>
      <c r="B10298" s="1">
        <v>42202</v>
      </c>
      <c r="C10298" t="s">
        <v>24632</v>
      </c>
      <c r="D10298">
        <v>2</v>
      </c>
      <c r="E10298" t="s">
        <v>24633</v>
      </c>
      <c r="F10298" t="s">
        <v>7054</v>
      </c>
      <c r="G10298" t="s">
        <v>20</v>
      </c>
      <c r="H10298" t="s">
        <v>1789</v>
      </c>
      <c r="I10298" s="2">
        <v>4642</v>
      </c>
      <c r="J10298" s="5"/>
      <c r="L10298" s="5"/>
      <c r="M10298" s="2">
        <f t="shared" si="160"/>
        <v>-186575.34999999689</v>
      </c>
      <c r="P10298"/>
    </row>
    <row r="10299" spans="1:16" hidden="1">
      <c r="A10299" t="s">
        <v>24638</v>
      </c>
      <c r="B10299" s="1">
        <v>42202</v>
      </c>
      <c r="C10299" t="s">
        <v>674</v>
      </c>
      <c r="D10299">
        <v>2</v>
      </c>
      <c r="E10299" t="s">
        <v>24655</v>
      </c>
      <c r="F10299" t="s">
        <v>13559</v>
      </c>
      <c r="G10299" t="s">
        <v>479</v>
      </c>
      <c r="H10299" t="s">
        <v>711</v>
      </c>
      <c r="J10299" s="5"/>
      <c r="K10299" s="2">
        <v>888.72</v>
      </c>
      <c r="L10299" s="5"/>
      <c r="M10299" s="2">
        <f t="shared" si="160"/>
        <v>-187464.06999999689</v>
      </c>
      <c r="P10299"/>
    </row>
    <row r="10300" spans="1:16" hidden="1">
      <c r="A10300" t="s">
        <v>24638</v>
      </c>
      <c r="B10300" s="1">
        <v>42202</v>
      </c>
      <c r="C10300" t="s">
        <v>674</v>
      </c>
      <c r="D10300">
        <v>2</v>
      </c>
      <c r="E10300" t="s">
        <v>24655</v>
      </c>
      <c r="F10300" t="s">
        <v>13559</v>
      </c>
      <c r="G10300" t="s">
        <v>479</v>
      </c>
      <c r="H10300" t="s">
        <v>711</v>
      </c>
      <c r="I10300" s="2">
        <v>888.72</v>
      </c>
      <c r="J10300" s="5"/>
      <c r="L10300" s="5"/>
      <c r="M10300" s="2">
        <f t="shared" si="160"/>
        <v>-186575.34999999689</v>
      </c>
      <c r="P10300"/>
    </row>
    <row r="10301" spans="1:16" hidden="1">
      <c r="A10301" t="s">
        <v>24662</v>
      </c>
      <c r="B10301" s="1">
        <v>42202</v>
      </c>
      <c r="C10301" t="s">
        <v>1802</v>
      </c>
      <c r="D10301">
        <v>2</v>
      </c>
      <c r="E10301" t="s">
        <v>24681</v>
      </c>
      <c r="F10301" t="s">
        <v>13559</v>
      </c>
      <c r="G10301" t="s">
        <v>479</v>
      </c>
      <c r="H10301" t="s">
        <v>4616</v>
      </c>
      <c r="J10301" s="5"/>
      <c r="K10301" s="2">
        <v>757.62</v>
      </c>
      <c r="L10301" s="5"/>
      <c r="M10301" s="2">
        <f t="shared" si="160"/>
        <v>-187332.96999999689</v>
      </c>
      <c r="P10301"/>
    </row>
    <row r="10302" spans="1:16" hidden="1">
      <c r="A10302" t="s">
        <v>24662</v>
      </c>
      <c r="B10302" s="1">
        <v>42202</v>
      </c>
      <c r="C10302" t="s">
        <v>1802</v>
      </c>
      <c r="D10302">
        <v>2</v>
      </c>
      <c r="E10302" t="s">
        <v>24681</v>
      </c>
      <c r="F10302" t="s">
        <v>13559</v>
      </c>
      <c r="G10302" t="s">
        <v>479</v>
      </c>
      <c r="H10302" t="s">
        <v>4616</v>
      </c>
      <c r="I10302" s="2">
        <v>757.62</v>
      </c>
      <c r="J10302" s="5"/>
      <c r="L10302" s="5"/>
      <c r="M10302" s="2">
        <f t="shared" si="160"/>
        <v>-186575.34999999689</v>
      </c>
      <c r="P10302"/>
    </row>
    <row r="10303" spans="1:16" hidden="1">
      <c r="A10303" t="s">
        <v>24689</v>
      </c>
      <c r="B10303" s="1">
        <v>42202</v>
      </c>
      <c r="C10303" t="s">
        <v>5029</v>
      </c>
      <c r="D10303">
        <v>2</v>
      </c>
      <c r="E10303" t="s">
        <v>24707</v>
      </c>
      <c r="F10303" t="s">
        <v>13559</v>
      </c>
      <c r="G10303" t="s">
        <v>479</v>
      </c>
      <c r="H10303" t="s">
        <v>4801</v>
      </c>
      <c r="J10303" s="5"/>
      <c r="K10303" s="2">
        <v>146.24</v>
      </c>
      <c r="L10303" s="5"/>
      <c r="M10303" s="2">
        <f t="shared" si="160"/>
        <v>-186721.58999999688</v>
      </c>
      <c r="P10303"/>
    </row>
    <row r="10304" spans="1:16" hidden="1">
      <c r="A10304" t="s">
        <v>24689</v>
      </c>
      <c r="B10304" s="1">
        <v>42202</v>
      </c>
      <c r="C10304" t="s">
        <v>5029</v>
      </c>
      <c r="D10304">
        <v>2</v>
      </c>
      <c r="E10304" t="s">
        <v>24707</v>
      </c>
      <c r="F10304" t="s">
        <v>13559</v>
      </c>
      <c r="G10304" t="s">
        <v>479</v>
      </c>
      <c r="H10304" t="s">
        <v>4801</v>
      </c>
      <c r="I10304" s="2">
        <v>146.24</v>
      </c>
      <c r="J10304" s="5"/>
      <c r="L10304" s="5"/>
      <c r="M10304" s="2">
        <f t="shared" si="160"/>
        <v>-186575.34999999689</v>
      </c>
      <c r="P10304"/>
    </row>
    <row r="10305" spans="1:16" hidden="1">
      <c r="A10305" t="s">
        <v>24712</v>
      </c>
      <c r="B10305" s="1">
        <v>42202</v>
      </c>
      <c r="C10305" t="s">
        <v>674</v>
      </c>
      <c r="D10305">
        <v>2</v>
      </c>
      <c r="E10305" t="s">
        <v>24727</v>
      </c>
      <c r="F10305" t="s">
        <v>13559</v>
      </c>
      <c r="G10305" t="s">
        <v>479</v>
      </c>
      <c r="H10305" t="s">
        <v>10097</v>
      </c>
      <c r="J10305" s="5"/>
      <c r="K10305" s="2">
        <v>1610.96</v>
      </c>
      <c r="L10305" s="5"/>
      <c r="M10305" s="2">
        <f t="shared" si="160"/>
        <v>-188186.30999999688</v>
      </c>
      <c r="P10305"/>
    </row>
    <row r="10306" spans="1:16" hidden="1">
      <c r="A10306" t="s">
        <v>24712</v>
      </c>
      <c r="B10306" s="1">
        <v>42202</v>
      </c>
      <c r="C10306" t="s">
        <v>674</v>
      </c>
      <c r="D10306">
        <v>2</v>
      </c>
      <c r="E10306" t="s">
        <v>24727</v>
      </c>
      <c r="F10306" t="s">
        <v>13559</v>
      </c>
      <c r="G10306" t="s">
        <v>479</v>
      </c>
      <c r="H10306" t="s">
        <v>10097</v>
      </c>
      <c r="I10306" s="2">
        <v>1610.96</v>
      </c>
      <c r="J10306" s="5"/>
      <c r="L10306" s="5"/>
      <c r="M10306" s="2">
        <f t="shared" si="160"/>
        <v>-186575.34999999689</v>
      </c>
      <c r="P10306"/>
    </row>
    <row r="10307" spans="1:16" hidden="1">
      <c r="A10307" t="s">
        <v>24733</v>
      </c>
      <c r="B10307" s="1">
        <v>42202</v>
      </c>
      <c r="C10307" t="s">
        <v>1802</v>
      </c>
      <c r="D10307">
        <v>2</v>
      </c>
      <c r="E10307" t="s">
        <v>24745</v>
      </c>
      <c r="F10307" t="s">
        <v>13559</v>
      </c>
      <c r="G10307" t="s">
        <v>479</v>
      </c>
      <c r="H10307" t="s">
        <v>1495</v>
      </c>
      <c r="J10307" s="5"/>
      <c r="K10307" s="2">
        <v>755.11</v>
      </c>
      <c r="L10307" s="5"/>
      <c r="M10307" s="2">
        <f t="shared" si="160"/>
        <v>-187330.45999999688</v>
      </c>
      <c r="P10307"/>
    </row>
    <row r="10308" spans="1:16" hidden="1">
      <c r="A10308" t="s">
        <v>24733</v>
      </c>
      <c r="B10308" s="1">
        <v>42202</v>
      </c>
      <c r="C10308" t="s">
        <v>1802</v>
      </c>
      <c r="D10308">
        <v>2</v>
      </c>
      <c r="E10308" t="s">
        <v>24745</v>
      </c>
      <c r="F10308" t="s">
        <v>13559</v>
      </c>
      <c r="G10308" t="s">
        <v>479</v>
      </c>
      <c r="H10308" t="s">
        <v>1495</v>
      </c>
      <c r="I10308" s="2">
        <v>755.11</v>
      </c>
      <c r="J10308" s="5"/>
      <c r="L10308" s="5"/>
      <c r="M10308" s="2">
        <f t="shared" si="160"/>
        <v>-186575.34999999689</v>
      </c>
      <c r="P10308"/>
    </row>
    <row r="10309" spans="1:16" hidden="1">
      <c r="A10309" t="s">
        <v>24752</v>
      </c>
      <c r="B10309" s="1">
        <v>42202</v>
      </c>
      <c r="C10309" t="s">
        <v>674</v>
      </c>
      <c r="D10309">
        <v>2</v>
      </c>
      <c r="E10309" t="s">
        <v>24763</v>
      </c>
      <c r="F10309" t="s">
        <v>13559</v>
      </c>
      <c r="G10309" t="s">
        <v>479</v>
      </c>
      <c r="H10309" t="s">
        <v>2468</v>
      </c>
      <c r="J10309" s="5"/>
      <c r="K10309" s="2">
        <v>1109.74</v>
      </c>
      <c r="L10309" s="5"/>
      <c r="M10309" s="2">
        <f t="shared" si="160"/>
        <v>-187685.08999999688</v>
      </c>
      <c r="P10309"/>
    </row>
    <row r="10310" spans="1:16" hidden="1">
      <c r="A10310" t="s">
        <v>24752</v>
      </c>
      <c r="B10310" s="1">
        <v>42202</v>
      </c>
      <c r="C10310" t="s">
        <v>674</v>
      </c>
      <c r="D10310">
        <v>2</v>
      </c>
      <c r="E10310" t="s">
        <v>24763</v>
      </c>
      <c r="F10310" t="s">
        <v>13559</v>
      </c>
      <c r="G10310" t="s">
        <v>479</v>
      </c>
      <c r="H10310" t="s">
        <v>2468</v>
      </c>
      <c r="I10310" s="2">
        <v>1109.74</v>
      </c>
      <c r="J10310" s="5"/>
      <c r="L10310" s="5"/>
      <c r="M10310" s="2">
        <f t="shared" si="160"/>
        <v>-186575.34999999689</v>
      </c>
      <c r="P10310"/>
    </row>
    <row r="10311" spans="1:16" hidden="1">
      <c r="A10311" t="s">
        <v>24773</v>
      </c>
      <c r="B10311" s="1">
        <v>42202</v>
      </c>
      <c r="C10311" t="s">
        <v>1802</v>
      </c>
      <c r="D10311">
        <v>2</v>
      </c>
      <c r="E10311" t="s">
        <v>24787</v>
      </c>
      <c r="F10311" t="s">
        <v>13559</v>
      </c>
      <c r="G10311" t="s">
        <v>479</v>
      </c>
      <c r="H10311" t="s">
        <v>6548</v>
      </c>
      <c r="J10311" s="5"/>
      <c r="K10311" s="2">
        <v>244.04</v>
      </c>
      <c r="L10311" s="5"/>
      <c r="M10311" s="2">
        <f t="shared" si="160"/>
        <v>-186819.3899999969</v>
      </c>
      <c r="P10311"/>
    </row>
    <row r="10312" spans="1:16" hidden="1">
      <c r="A10312" t="s">
        <v>24773</v>
      </c>
      <c r="B10312" s="1">
        <v>42202</v>
      </c>
      <c r="C10312" t="s">
        <v>1802</v>
      </c>
      <c r="D10312">
        <v>2</v>
      </c>
      <c r="E10312" t="s">
        <v>24787</v>
      </c>
      <c r="F10312" t="s">
        <v>13559</v>
      </c>
      <c r="G10312" t="s">
        <v>479</v>
      </c>
      <c r="H10312" t="s">
        <v>6548</v>
      </c>
      <c r="I10312" s="2">
        <v>244.04</v>
      </c>
      <c r="J10312" s="5"/>
      <c r="L10312" s="5"/>
      <c r="M10312" s="2">
        <f t="shared" si="160"/>
        <v>-186575.34999999689</v>
      </c>
      <c r="P10312"/>
    </row>
    <row r="10313" spans="1:16" hidden="1">
      <c r="A10313" t="s">
        <v>24798</v>
      </c>
      <c r="B10313" s="1">
        <v>42202</v>
      </c>
      <c r="C10313" t="s">
        <v>24810</v>
      </c>
      <c r="D10313">
        <v>2</v>
      </c>
      <c r="E10313" t="s">
        <v>24811</v>
      </c>
      <c r="F10313" t="s">
        <v>7054</v>
      </c>
      <c r="G10313" t="s">
        <v>20</v>
      </c>
      <c r="H10313" t="s">
        <v>24812</v>
      </c>
      <c r="I10313" s="2">
        <v>1839.99</v>
      </c>
      <c r="J10313" s="5"/>
      <c r="L10313" s="5"/>
      <c r="M10313" s="2">
        <f t="shared" ref="M10313:M10376" si="161">+M10312+I10313-K10313</f>
        <v>-184735.3599999969</v>
      </c>
      <c r="P10313"/>
    </row>
    <row r="10314" spans="1:16" hidden="1">
      <c r="A10314" t="s">
        <v>24824</v>
      </c>
      <c r="B10314" s="1">
        <v>42202</v>
      </c>
      <c r="C10314" t="s">
        <v>24836</v>
      </c>
      <c r="D10314">
        <v>2</v>
      </c>
      <c r="E10314" t="s">
        <v>24837</v>
      </c>
      <c r="F10314" t="s">
        <v>7054</v>
      </c>
      <c r="G10314" t="s">
        <v>20</v>
      </c>
      <c r="H10314" t="s">
        <v>24838</v>
      </c>
      <c r="I10314" s="2">
        <v>1025</v>
      </c>
      <c r="J10314" s="5"/>
      <c r="L10314" s="5"/>
      <c r="M10314" s="2">
        <f t="shared" si="161"/>
        <v>-183710.3599999969</v>
      </c>
      <c r="P10314"/>
    </row>
    <row r="10315" spans="1:16" hidden="1">
      <c r="A10315" t="s">
        <v>24846</v>
      </c>
      <c r="B10315" s="1">
        <v>42202</v>
      </c>
      <c r="C10315" t="s">
        <v>24856</v>
      </c>
      <c r="D10315">
        <v>2</v>
      </c>
      <c r="E10315" t="s">
        <v>24857</v>
      </c>
      <c r="F10315" t="s">
        <v>7054</v>
      </c>
      <c r="G10315" t="s">
        <v>20</v>
      </c>
      <c r="H10315" t="s">
        <v>15344</v>
      </c>
      <c r="I10315" s="2">
        <v>3030</v>
      </c>
      <c r="J10315" s="5"/>
      <c r="L10315" s="5"/>
      <c r="M10315" s="2">
        <f t="shared" si="161"/>
        <v>-180680.3599999969</v>
      </c>
      <c r="P10315"/>
    </row>
    <row r="10316" spans="1:16" hidden="1">
      <c r="A10316" t="s">
        <v>24869</v>
      </c>
      <c r="B10316" s="1">
        <v>42202</v>
      </c>
      <c r="C10316" t="s">
        <v>24882</v>
      </c>
      <c r="D10316">
        <v>2</v>
      </c>
      <c r="E10316" t="s">
        <v>24883</v>
      </c>
      <c r="F10316" t="s">
        <v>7054</v>
      </c>
      <c r="G10316" t="s">
        <v>20</v>
      </c>
      <c r="H10316" t="s">
        <v>24884</v>
      </c>
      <c r="I10316" s="2">
        <v>3030</v>
      </c>
      <c r="J10316" s="5"/>
      <c r="L10316" s="5"/>
      <c r="M10316" s="2">
        <f t="shared" si="161"/>
        <v>-177650.3599999969</v>
      </c>
      <c r="P10316"/>
    </row>
    <row r="10317" spans="1:16" hidden="1">
      <c r="A10317" t="s">
        <v>24898</v>
      </c>
      <c r="B10317" s="1">
        <v>42202</v>
      </c>
      <c r="C10317" t="s">
        <v>24907</v>
      </c>
      <c r="D10317">
        <v>2</v>
      </c>
      <c r="E10317" t="s">
        <v>24908</v>
      </c>
      <c r="F10317" t="s">
        <v>13559</v>
      </c>
      <c r="G10317" t="s">
        <v>479</v>
      </c>
      <c r="H10317" t="s">
        <v>6532</v>
      </c>
      <c r="J10317" s="5"/>
      <c r="K10317" s="2">
        <v>600</v>
      </c>
      <c r="L10317" s="5"/>
      <c r="M10317" s="2">
        <f t="shared" si="161"/>
        <v>-178250.3599999969</v>
      </c>
      <c r="P10317"/>
    </row>
    <row r="10318" spans="1:16" hidden="1">
      <c r="A10318" t="s">
        <v>24898</v>
      </c>
      <c r="B10318" s="1">
        <v>42202</v>
      </c>
      <c r="C10318" t="s">
        <v>24907</v>
      </c>
      <c r="D10318">
        <v>2</v>
      </c>
      <c r="E10318" t="s">
        <v>24908</v>
      </c>
      <c r="F10318" t="s">
        <v>13559</v>
      </c>
      <c r="G10318" t="s">
        <v>479</v>
      </c>
      <c r="H10318" t="s">
        <v>6532</v>
      </c>
      <c r="I10318" s="2">
        <v>1196.6199999999999</v>
      </c>
      <c r="J10318" s="5"/>
      <c r="L10318" s="5"/>
      <c r="M10318" s="2">
        <f t="shared" si="161"/>
        <v>-177053.73999999691</v>
      </c>
      <c r="P10318"/>
    </row>
    <row r="10319" spans="1:16" hidden="1">
      <c r="A10319" t="s">
        <v>24920</v>
      </c>
      <c r="B10319" s="1">
        <v>42202</v>
      </c>
      <c r="C10319" t="s">
        <v>20069</v>
      </c>
      <c r="D10319">
        <v>1</v>
      </c>
      <c r="E10319" t="s">
        <v>24929</v>
      </c>
      <c r="F10319" t="s">
        <v>13565</v>
      </c>
      <c r="G10319" t="s">
        <v>4</v>
      </c>
      <c r="H10319" t="s">
        <v>20071</v>
      </c>
      <c r="I10319" s="2">
        <v>90000</v>
      </c>
      <c r="J10319" s="5"/>
      <c r="L10319" s="5"/>
      <c r="M10319" s="2">
        <f t="shared" si="161"/>
        <v>-87053.739999996906</v>
      </c>
      <c r="P10319"/>
    </row>
    <row r="10320" spans="1:16" hidden="1">
      <c r="A10320" t="s">
        <v>24941</v>
      </c>
      <c r="B10320" s="1">
        <v>42202</v>
      </c>
      <c r="C10320" t="s">
        <v>24951</v>
      </c>
      <c r="D10320">
        <v>2</v>
      </c>
      <c r="E10320" t="s">
        <v>24952</v>
      </c>
      <c r="F10320" t="s">
        <v>7054</v>
      </c>
      <c r="G10320" t="s">
        <v>4</v>
      </c>
      <c r="H10320" t="s">
        <v>2268</v>
      </c>
      <c r="I10320" s="2">
        <v>2990</v>
      </c>
      <c r="J10320" s="5"/>
      <c r="L10320" s="5"/>
      <c r="M10320" s="2">
        <f t="shared" si="161"/>
        <v>-84063.739999996906</v>
      </c>
      <c r="P10320"/>
    </row>
    <row r="10321" spans="1:16" hidden="1">
      <c r="A10321" t="s">
        <v>24967</v>
      </c>
      <c r="B10321" s="1">
        <v>42202</v>
      </c>
      <c r="C10321" t="s">
        <v>24974</v>
      </c>
      <c r="D10321">
        <v>2</v>
      </c>
      <c r="E10321" t="s">
        <v>24975</v>
      </c>
      <c r="F10321" t="s">
        <v>7054</v>
      </c>
      <c r="G10321" t="s">
        <v>4</v>
      </c>
      <c r="H10321" t="s">
        <v>273</v>
      </c>
      <c r="I10321" s="2">
        <v>1800</v>
      </c>
      <c r="J10321" s="5"/>
      <c r="L10321" s="5"/>
      <c r="M10321" s="2">
        <f t="shared" si="161"/>
        <v>-82263.739999996906</v>
      </c>
      <c r="P10321"/>
    </row>
    <row r="10322" spans="1:16" hidden="1">
      <c r="A10322" t="s">
        <v>24989</v>
      </c>
      <c r="B10322" s="1">
        <v>42202</v>
      </c>
      <c r="C10322" t="s">
        <v>24998</v>
      </c>
      <c r="D10322">
        <v>2</v>
      </c>
      <c r="E10322" t="s">
        <v>24999</v>
      </c>
      <c r="F10322" t="s">
        <v>7054</v>
      </c>
      <c r="G10322" t="s">
        <v>4</v>
      </c>
      <c r="H10322" t="s">
        <v>273</v>
      </c>
      <c r="I10322" s="2">
        <v>1230.01</v>
      </c>
      <c r="J10322" s="5"/>
      <c r="L10322" s="5"/>
      <c r="M10322" s="2">
        <f t="shared" si="161"/>
        <v>-81033.729999996911</v>
      </c>
      <c r="P10322"/>
    </row>
    <row r="10323" spans="1:16" hidden="1">
      <c r="A10323" t="s">
        <v>25012</v>
      </c>
      <c r="B10323" s="1">
        <v>42202</v>
      </c>
      <c r="C10323" t="s">
        <v>25023</v>
      </c>
      <c r="D10323">
        <v>2</v>
      </c>
      <c r="E10323" t="s">
        <v>25024</v>
      </c>
      <c r="F10323" t="s">
        <v>7054</v>
      </c>
      <c r="G10323" t="s">
        <v>4</v>
      </c>
      <c r="H10323" t="s">
        <v>1818</v>
      </c>
      <c r="I10323" s="2">
        <v>4099.99</v>
      </c>
      <c r="J10323" s="5"/>
      <c r="L10323" s="5"/>
      <c r="M10323" s="2">
        <f t="shared" si="161"/>
        <v>-76933.739999996906</v>
      </c>
      <c r="P10323"/>
    </row>
    <row r="10324" spans="1:16" hidden="1">
      <c r="A10324" t="s">
        <v>25038</v>
      </c>
      <c r="B10324" s="1">
        <v>42202</v>
      </c>
      <c r="C10324" t="s">
        <v>25049</v>
      </c>
      <c r="D10324">
        <v>2</v>
      </c>
      <c r="E10324" t="s">
        <v>25050</v>
      </c>
      <c r="F10324" t="s">
        <v>7054</v>
      </c>
      <c r="G10324" t="s">
        <v>4</v>
      </c>
      <c r="H10324" t="s">
        <v>2344</v>
      </c>
      <c r="I10324" s="2">
        <v>1025</v>
      </c>
      <c r="J10324" s="5"/>
      <c r="L10324" s="5"/>
      <c r="M10324" s="2">
        <f t="shared" si="161"/>
        <v>-75908.739999996906</v>
      </c>
      <c r="P10324"/>
    </row>
    <row r="10325" spans="1:16" hidden="1">
      <c r="A10325" t="s">
        <v>25062</v>
      </c>
      <c r="B10325" s="1">
        <v>42202</v>
      </c>
      <c r="C10325" t="s">
        <v>18</v>
      </c>
      <c r="D10325">
        <v>2</v>
      </c>
      <c r="E10325" t="s">
        <v>25071</v>
      </c>
      <c r="F10325" t="s">
        <v>13559</v>
      </c>
      <c r="G10325" t="s">
        <v>479</v>
      </c>
      <c r="H10325" t="s">
        <v>19096</v>
      </c>
      <c r="I10325" s="2">
        <v>341.64</v>
      </c>
      <c r="J10325" s="5"/>
      <c r="L10325" s="5"/>
      <c r="M10325" s="2">
        <f t="shared" si="161"/>
        <v>-75567.099999996906</v>
      </c>
      <c r="P10325"/>
    </row>
    <row r="10326" spans="1:16" hidden="1">
      <c r="A10326" t="s">
        <v>25084</v>
      </c>
      <c r="B10326" s="1">
        <v>42202</v>
      </c>
      <c r="C10326" t="s">
        <v>25094</v>
      </c>
      <c r="D10326">
        <v>2</v>
      </c>
      <c r="E10326" t="s">
        <v>25095</v>
      </c>
      <c r="F10326" t="s">
        <v>7054</v>
      </c>
      <c r="G10326" t="s">
        <v>4</v>
      </c>
      <c r="H10326" t="s">
        <v>6660</v>
      </c>
      <c r="I10326" s="2">
        <v>1840</v>
      </c>
      <c r="J10326" s="5"/>
      <c r="L10326" s="5"/>
      <c r="M10326" s="2">
        <f t="shared" si="161"/>
        <v>-73727.099999996906</v>
      </c>
      <c r="P10326"/>
    </row>
    <row r="10327" spans="1:16" hidden="1">
      <c r="A10327" t="s">
        <v>25106</v>
      </c>
      <c r="B10327" s="1">
        <v>42202</v>
      </c>
      <c r="C10327" t="s">
        <v>1802</v>
      </c>
      <c r="D10327">
        <v>2</v>
      </c>
      <c r="E10327" t="s">
        <v>25113</v>
      </c>
      <c r="F10327" t="s">
        <v>13559</v>
      </c>
      <c r="G10327" t="s">
        <v>479</v>
      </c>
      <c r="H10327" t="s">
        <v>65</v>
      </c>
      <c r="J10327" s="5"/>
      <c r="K10327" s="2">
        <v>1800</v>
      </c>
      <c r="L10327" s="5"/>
      <c r="M10327" s="2">
        <f t="shared" si="161"/>
        <v>-75527.099999996906</v>
      </c>
      <c r="P10327"/>
    </row>
    <row r="10328" spans="1:16" hidden="1">
      <c r="A10328" t="s">
        <v>25106</v>
      </c>
      <c r="B10328" s="1">
        <v>42202</v>
      </c>
      <c r="C10328" t="s">
        <v>1802</v>
      </c>
      <c r="D10328">
        <v>2</v>
      </c>
      <c r="E10328" t="s">
        <v>25113</v>
      </c>
      <c r="F10328" t="s">
        <v>13559</v>
      </c>
      <c r="G10328" t="s">
        <v>479</v>
      </c>
      <c r="H10328" t="s">
        <v>65</v>
      </c>
      <c r="I10328" s="2">
        <v>3637.3</v>
      </c>
      <c r="J10328" s="5"/>
      <c r="L10328" s="5"/>
      <c r="M10328" s="2">
        <f t="shared" si="161"/>
        <v>-71889.799999996903</v>
      </c>
      <c r="P10328"/>
    </row>
    <row r="10329" spans="1:16" hidden="1">
      <c r="A10329" t="s">
        <v>25127</v>
      </c>
      <c r="B10329" s="1">
        <v>42202</v>
      </c>
      <c r="C10329" t="s">
        <v>25137</v>
      </c>
      <c r="D10329">
        <v>2</v>
      </c>
      <c r="E10329" t="s">
        <v>25138</v>
      </c>
      <c r="F10329" t="s">
        <v>7054</v>
      </c>
      <c r="G10329" t="s">
        <v>4</v>
      </c>
      <c r="H10329" t="s">
        <v>25139</v>
      </c>
      <c r="I10329" s="2">
        <v>1840</v>
      </c>
      <c r="J10329" s="5"/>
      <c r="L10329" s="5"/>
      <c r="M10329" s="2">
        <f t="shared" si="161"/>
        <v>-70049.799999996903</v>
      </c>
      <c r="P10329"/>
    </row>
    <row r="10330" spans="1:16" hidden="1">
      <c r="A10330" t="s">
        <v>25152</v>
      </c>
      <c r="B10330" s="1">
        <v>42202</v>
      </c>
      <c r="C10330" t="s">
        <v>25163</v>
      </c>
      <c r="D10330">
        <v>2</v>
      </c>
      <c r="E10330" t="s">
        <v>25164</v>
      </c>
      <c r="F10330" t="s">
        <v>7054</v>
      </c>
      <c r="G10330" t="s">
        <v>4</v>
      </c>
      <c r="H10330" t="s">
        <v>7877</v>
      </c>
      <c r="I10330" s="2">
        <v>1840</v>
      </c>
      <c r="J10330" s="5"/>
      <c r="L10330" s="5"/>
      <c r="M10330" s="2">
        <f t="shared" si="161"/>
        <v>-68209.799999996903</v>
      </c>
      <c r="P10330"/>
    </row>
    <row r="10331" spans="1:16" hidden="1">
      <c r="A10331" t="s">
        <v>25177</v>
      </c>
      <c r="B10331" s="1">
        <v>42202</v>
      </c>
      <c r="C10331" t="s">
        <v>25186</v>
      </c>
      <c r="D10331">
        <v>2</v>
      </c>
      <c r="E10331" t="s">
        <v>25187</v>
      </c>
      <c r="F10331" t="s">
        <v>7054</v>
      </c>
      <c r="G10331" t="s">
        <v>4</v>
      </c>
      <c r="H10331" t="s">
        <v>25188</v>
      </c>
      <c r="I10331" s="2">
        <v>200.01</v>
      </c>
      <c r="J10331" s="5"/>
      <c r="L10331" s="5"/>
      <c r="M10331" s="2">
        <f t="shared" si="161"/>
        <v>-68009.789999996909</v>
      </c>
      <c r="P10331"/>
    </row>
    <row r="10332" spans="1:16" hidden="1">
      <c r="A10332" t="s">
        <v>25199</v>
      </c>
      <c r="B10332" s="1">
        <v>42202</v>
      </c>
      <c r="C10332" t="s">
        <v>1802</v>
      </c>
      <c r="D10332">
        <v>2</v>
      </c>
      <c r="E10332" t="s">
        <v>25209</v>
      </c>
      <c r="F10332" t="s">
        <v>13559</v>
      </c>
      <c r="G10332" t="s">
        <v>479</v>
      </c>
      <c r="H10332" t="s">
        <v>6101</v>
      </c>
      <c r="J10332" s="5"/>
      <c r="K10332" s="2">
        <v>500</v>
      </c>
      <c r="L10332" s="5"/>
      <c r="M10332" s="2">
        <f t="shared" si="161"/>
        <v>-68509.789999996909</v>
      </c>
      <c r="P10332"/>
    </row>
    <row r="10333" spans="1:16" hidden="1">
      <c r="A10333" t="s">
        <v>25199</v>
      </c>
      <c r="B10333" s="1">
        <v>42202</v>
      </c>
      <c r="C10333" t="s">
        <v>1802</v>
      </c>
      <c r="D10333">
        <v>2</v>
      </c>
      <c r="E10333" t="s">
        <v>25209</v>
      </c>
      <c r="F10333" t="s">
        <v>13559</v>
      </c>
      <c r="G10333" t="s">
        <v>479</v>
      </c>
      <c r="H10333" t="s">
        <v>6101</v>
      </c>
      <c r="I10333" s="2">
        <v>1382.85</v>
      </c>
      <c r="J10333" s="5"/>
      <c r="L10333" s="5"/>
      <c r="M10333" s="2">
        <f t="shared" si="161"/>
        <v>-67126.939999996903</v>
      </c>
      <c r="P10333"/>
    </row>
    <row r="10334" spans="1:16" hidden="1">
      <c r="A10334" t="s">
        <v>25226</v>
      </c>
      <c r="B10334" s="1">
        <v>42202</v>
      </c>
      <c r="C10334" t="s">
        <v>25238</v>
      </c>
      <c r="D10334">
        <v>2</v>
      </c>
      <c r="E10334" t="s">
        <v>25239</v>
      </c>
      <c r="F10334" t="s">
        <v>7054</v>
      </c>
      <c r="G10334" t="s">
        <v>4</v>
      </c>
      <c r="H10334" t="s">
        <v>25240</v>
      </c>
      <c r="I10334" s="2">
        <v>1840</v>
      </c>
      <c r="J10334" s="5"/>
      <c r="L10334" s="5"/>
      <c r="M10334" s="2">
        <f t="shared" si="161"/>
        <v>-65286.939999996903</v>
      </c>
      <c r="P10334"/>
    </row>
    <row r="10335" spans="1:16" hidden="1">
      <c r="A10335" t="s">
        <v>25252</v>
      </c>
      <c r="B10335" s="1">
        <v>42202</v>
      </c>
      <c r="C10335" t="s">
        <v>25262</v>
      </c>
      <c r="D10335">
        <v>2</v>
      </c>
      <c r="E10335" t="s">
        <v>25263</v>
      </c>
      <c r="F10335" t="s">
        <v>7054</v>
      </c>
      <c r="G10335" t="s">
        <v>4</v>
      </c>
      <c r="H10335" t="s">
        <v>25264</v>
      </c>
      <c r="I10335" s="2">
        <v>1025</v>
      </c>
      <c r="J10335" s="5"/>
      <c r="L10335" s="5"/>
      <c r="M10335" s="2">
        <f t="shared" si="161"/>
        <v>-64261.939999996903</v>
      </c>
      <c r="P10335"/>
    </row>
    <row r="10336" spans="1:16" hidden="1">
      <c r="A10336" t="s">
        <v>25274</v>
      </c>
      <c r="B10336" s="1">
        <v>42202</v>
      </c>
      <c r="C10336" t="s">
        <v>25287</v>
      </c>
      <c r="D10336">
        <v>2</v>
      </c>
      <c r="E10336" t="s">
        <v>25288</v>
      </c>
      <c r="F10336" t="s">
        <v>7054</v>
      </c>
      <c r="G10336" t="s">
        <v>4</v>
      </c>
      <c r="H10336" t="s">
        <v>15370</v>
      </c>
      <c r="I10336" s="2">
        <v>1025</v>
      </c>
      <c r="J10336" s="5"/>
      <c r="L10336" s="5"/>
      <c r="M10336" s="2">
        <f t="shared" si="161"/>
        <v>-63236.939999996903</v>
      </c>
      <c r="P10336"/>
    </row>
    <row r="10337" spans="1:16" hidden="1">
      <c r="A10337" t="s">
        <v>25304</v>
      </c>
      <c r="B10337" s="1">
        <v>42202</v>
      </c>
      <c r="C10337" t="s">
        <v>17815</v>
      </c>
      <c r="D10337">
        <v>1</v>
      </c>
      <c r="E10337" t="s">
        <v>25312</v>
      </c>
      <c r="F10337" t="s">
        <v>13565</v>
      </c>
      <c r="G10337" t="s">
        <v>4</v>
      </c>
      <c r="H10337" t="s">
        <v>25313</v>
      </c>
      <c r="I10337" s="2">
        <v>1000</v>
      </c>
      <c r="J10337" s="5"/>
      <c r="L10337" s="5"/>
      <c r="M10337" s="2">
        <f t="shared" si="161"/>
        <v>-62236.939999996903</v>
      </c>
      <c r="P10337"/>
    </row>
    <row r="10338" spans="1:16" hidden="1">
      <c r="A10338" t="s">
        <v>7355</v>
      </c>
      <c r="B10338" s="36">
        <v>42203</v>
      </c>
      <c r="C10338" s="35" t="s">
        <v>11</v>
      </c>
      <c r="D10338" s="35">
        <v>1</v>
      </c>
      <c r="E10338" s="35" t="s">
        <v>7358</v>
      </c>
      <c r="F10338" s="35" t="s">
        <v>13</v>
      </c>
      <c r="G10338" s="35" t="s">
        <v>4</v>
      </c>
      <c r="H10338" s="35" t="s">
        <v>7359</v>
      </c>
      <c r="I10338" s="11"/>
      <c r="J10338" s="12"/>
      <c r="K10338" s="11">
        <v>418080</v>
      </c>
      <c r="L10338" s="12"/>
      <c r="M10338" s="11">
        <f t="shared" si="161"/>
        <v>-480316.93999999692</v>
      </c>
      <c r="P10338"/>
    </row>
    <row r="10339" spans="1:16" hidden="1">
      <c r="A10339" t="s">
        <v>7434</v>
      </c>
      <c r="B10339" s="1">
        <v>42203</v>
      </c>
      <c r="C10339" t="s">
        <v>6</v>
      </c>
      <c r="D10339">
        <v>1</v>
      </c>
      <c r="E10339" t="s">
        <v>7437</v>
      </c>
      <c r="F10339" t="s">
        <v>29</v>
      </c>
      <c r="G10339" t="s">
        <v>4</v>
      </c>
      <c r="H10339" t="s">
        <v>7438</v>
      </c>
      <c r="I10339" s="2">
        <v>8350</v>
      </c>
      <c r="J10339" s="5"/>
      <c r="L10339" s="5"/>
      <c r="M10339" s="2">
        <f t="shared" si="161"/>
        <v>-471966.93999999692</v>
      </c>
      <c r="P10339"/>
    </row>
    <row r="10340" spans="1:16" hidden="1">
      <c r="A10340" t="s">
        <v>7454</v>
      </c>
      <c r="B10340" s="1">
        <v>42203</v>
      </c>
      <c r="C10340" t="s">
        <v>11</v>
      </c>
      <c r="D10340">
        <v>1</v>
      </c>
      <c r="E10340" t="s">
        <v>7455</v>
      </c>
      <c r="F10340" t="s">
        <v>13</v>
      </c>
      <c r="G10340" t="s">
        <v>4</v>
      </c>
      <c r="H10340" t="s">
        <v>247</v>
      </c>
      <c r="J10340" s="5"/>
      <c r="K10340" s="2">
        <v>181977.4</v>
      </c>
      <c r="L10340" s="5"/>
      <c r="M10340" s="2">
        <f t="shared" si="161"/>
        <v>-653944.33999999694</v>
      </c>
      <c r="P10340"/>
    </row>
    <row r="10341" spans="1:16" hidden="1">
      <c r="A10341" t="s">
        <v>7460</v>
      </c>
      <c r="B10341" s="1">
        <v>42203</v>
      </c>
      <c r="C10341" t="s">
        <v>11</v>
      </c>
      <c r="D10341">
        <v>1</v>
      </c>
      <c r="E10341" t="s">
        <v>7461</v>
      </c>
      <c r="F10341" t="s">
        <v>13</v>
      </c>
      <c r="G10341" t="s">
        <v>4</v>
      </c>
      <c r="H10341" t="s">
        <v>247</v>
      </c>
      <c r="J10341" s="5"/>
      <c r="K10341" s="2">
        <v>172975.5</v>
      </c>
      <c r="L10341" s="5"/>
      <c r="M10341" s="2">
        <f t="shared" si="161"/>
        <v>-826919.83999999694</v>
      </c>
      <c r="P10341"/>
    </row>
    <row r="10342" spans="1:16" hidden="1">
      <c r="A10342" t="s">
        <v>7489</v>
      </c>
      <c r="B10342" s="1">
        <v>42203</v>
      </c>
      <c r="C10342" t="s">
        <v>6</v>
      </c>
      <c r="D10342">
        <v>1</v>
      </c>
      <c r="E10342" t="s">
        <v>7491</v>
      </c>
      <c r="F10342" t="s">
        <v>8</v>
      </c>
      <c r="G10342" t="s">
        <v>4</v>
      </c>
      <c r="H10342" t="s">
        <v>6968</v>
      </c>
      <c r="I10342" s="2">
        <v>1025</v>
      </c>
      <c r="J10342" s="5"/>
      <c r="L10342" s="5"/>
      <c r="M10342" s="2">
        <f t="shared" si="161"/>
        <v>-825894.83999999694</v>
      </c>
      <c r="P10342"/>
    </row>
    <row r="10343" spans="1:16" hidden="1">
      <c r="A10343" t="s">
        <v>7538</v>
      </c>
      <c r="B10343" s="1">
        <v>42203</v>
      </c>
      <c r="C10343" t="s">
        <v>7539</v>
      </c>
      <c r="D10343">
        <v>2</v>
      </c>
      <c r="E10343" t="s">
        <v>7540</v>
      </c>
      <c r="F10343" t="s">
        <v>78</v>
      </c>
      <c r="G10343" t="s">
        <v>4</v>
      </c>
      <c r="H10343" t="s">
        <v>7541</v>
      </c>
      <c r="J10343" s="5"/>
      <c r="K10343" s="2">
        <v>1840</v>
      </c>
      <c r="L10343" s="5"/>
      <c r="M10343" s="2">
        <f t="shared" si="161"/>
        <v>-827734.83999999694</v>
      </c>
      <c r="P10343"/>
    </row>
    <row r="10344" spans="1:16" hidden="1">
      <c r="A10344" t="s">
        <v>7576</v>
      </c>
      <c r="B10344" s="1">
        <v>42203</v>
      </c>
      <c r="C10344" t="s">
        <v>7577</v>
      </c>
      <c r="D10344">
        <v>1</v>
      </c>
      <c r="E10344" t="s">
        <v>7578</v>
      </c>
      <c r="F10344" t="s">
        <v>13</v>
      </c>
      <c r="G10344" t="s">
        <v>4</v>
      </c>
      <c r="H10344" t="s">
        <v>7579</v>
      </c>
      <c r="J10344" s="5"/>
      <c r="K10344" s="2">
        <v>16000</v>
      </c>
      <c r="L10344" s="5"/>
      <c r="M10344" s="2">
        <f t="shared" si="161"/>
        <v>-843734.83999999694</v>
      </c>
      <c r="P10344"/>
    </row>
    <row r="10345" spans="1:16" hidden="1">
      <c r="A10345" t="s">
        <v>7588</v>
      </c>
      <c r="B10345" s="1">
        <v>42203</v>
      </c>
      <c r="C10345" t="s">
        <v>11</v>
      </c>
      <c r="D10345">
        <v>1</v>
      </c>
      <c r="E10345" t="s">
        <v>7591</v>
      </c>
      <c r="F10345" t="s">
        <v>13</v>
      </c>
      <c r="G10345" t="s">
        <v>4</v>
      </c>
      <c r="H10345" t="s">
        <v>7592</v>
      </c>
      <c r="J10345" s="5"/>
      <c r="K10345" s="2">
        <v>7433.4</v>
      </c>
      <c r="L10345" s="5"/>
      <c r="M10345" s="2">
        <f t="shared" si="161"/>
        <v>-851168.23999999696</v>
      </c>
      <c r="P10345"/>
    </row>
    <row r="10346" spans="1:16" hidden="1">
      <c r="A10346" t="s">
        <v>7598</v>
      </c>
      <c r="B10346" s="1">
        <v>42203</v>
      </c>
      <c r="C10346" t="s">
        <v>6</v>
      </c>
      <c r="D10346">
        <v>1</v>
      </c>
      <c r="E10346" t="s">
        <v>7599</v>
      </c>
      <c r="F10346" t="s">
        <v>29</v>
      </c>
      <c r="G10346" t="s">
        <v>4</v>
      </c>
      <c r="H10346" t="s">
        <v>7600</v>
      </c>
      <c r="I10346" s="2">
        <v>1019.4</v>
      </c>
      <c r="J10346" s="5"/>
      <c r="L10346" s="5"/>
      <c r="M10346" s="2">
        <f t="shared" si="161"/>
        <v>-850148.83999999694</v>
      </c>
      <c r="P10346"/>
    </row>
    <row r="10347" spans="1:16" hidden="1">
      <c r="A10347" t="s">
        <v>7610</v>
      </c>
      <c r="B10347" s="1">
        <v>42203</v>
      </c>
      <c r="C10347" t="s">
        <v>7612</v>
      </c>
      <c r="D10347">
        <v>2</v>
      </c>
      <c r="E10347" t="s">
        <v>7613</v>
      </c>
      <c r="F10347" t="s">
        <v>78</v>
      </c>
      <c r="G10347" t="s">
        <v>4</v>
      </c>
      <c r="H10347" t="s">
        <v>6968</v>
      </c>
      <c r="J10347" s="5"/>
      <c r="K10347" s="2">
        <v>1025</v>
      </c>
      <c r="L10347" s="5"/>
      <c r="M10347" s="2">
        <f t="shared" si="161"/>
        <v>-851173.83999999694</v>
      </c>
      <c r="P10347"/>
    </row>
    <row r="10348" spans="1:16" hidden="1">
      <c r="A10348" t="s">
        <v>7630</v>
      </c>
      <c r="B10348" s="1">
        <v>42203</v>
      </c>
      <c r="C10348" t="s">
        <v>200</v>
      </c>
      <c r="D10348">
        <v>1</v>
      </c>
      <c r="E10348" t="s">
        <v>7632</v>
      </c>
      <c r="F10348" t="s">
        <v>16</v>
      </c>
      <c r="G10348" t="s">
        <v>4</v>
      </c>
      <c r="H10348" t="s">
        <v>200</v>
      </c>
      <c r="J10348" s="5"/>
      <c r="K10348" s="2">
        <v>1370.7</v>
      </c>
      <c r="L10348" s="5"/>
      <c r="M10348" s="2">
        <f t="shared" si="161"/>
        <v>-852544.53999999689</v>
      </c>
      <c r="P10348"/>
    </row>
    <row r="10349" spans="1:16" hidden="1">
      <c r="A10349" t="s">
        <v>7638</v>
      </c>
      <c r="B10349" s="1">
        <v>42203</v>
      </c>
      <c r="C10349" t="s">
        <v>195</v>
      </c>
      <c r="D10349">
        <v>1</v>
      </c>
      <c r="E10349" t="s">
        <v>7639</v>
      </c>
      <c r="F10349" t="s">
        <v>13</v>
      </c>
      <c r="G10349" t="s">
        <v>4</v>
      </c>
      <c r="H10349" t="s">
        <v>195</v>
      </c>
      <c r="J10349" s="5"/>
      <c r="K10349" s="2">
        <v>16470.849999999999</v>
      </c>
      <c r="L10349" s="5"/>
      <c r="M10349" s="2">
        <f t="shared" si="161"/>
        <v>-869015.38999999687</v>
      </c>
      <c r="P10349"/>
    </row>
    <row r="10350" spans="1:16" hidden="1">
      <c r="A10350" t="s">
        <v>7645</v>
      </c>
      <c r="B10350" s="1">
        <v>42203</v>
      </c>
      <c r="C10350" t="s">
        <v>18</v>
      </c>
      <c r="D10350">
        <v>1</v>
      </c>
      <c r="E10350" t="s">
        <v>7646</v>
      </c>
      <c r="F10350" t="s">
        <v>13</v>
      </c>
      <c r="G10350" t="s">
        <v>4</v>
      </c>
      <c r="H10350" t="s">
        <v>18</v>
      </c>
      <c r="J10350" s="5"/>
      <c r="K10350" s="2">
        <v>23774.76</v>
      </c>
      <c r="L10350" s="5"/>
      <c r="M10350" s="2">
        <f t="shared" si="161"/>
        <v>-892790.14999999688</v>
      </c>
      <c r="P10350"/>
    </row>
    <row r="10351" spans="1:16" hidden="1">
      <c r="A10351" t="s">
        <v>25324</v>
      </c>
      <c r="B10351" s="1">
        <v>42203</v>
      </c>
      <c r="C10351" t="s">
        <v>25340</v>
      </c>
      <c r="D10351">
        <v>1</v>
      </c>
      <c r="E10351" t="s">
        <v>25341</v>
      </c>
      <c r="F10351" t="s">
        <v>13565</v>
      </c>
      <c r="G10351" t="s">
        <v>4</v>
      </c>
      <c r="H10351" t="s">
        <v>5540</v>
      </c>
      <c r="I10351" s="2">
        <v>418080</v>
      </c>
      <c r="J10351" s="5"/>
      <c r="L10351" s="5"/>
      <c r="M10351" s="2">
        <f t="shared" si="161"/>
        <v>-474710.14999999688</v>
      </c>
      <c r="P10351"/>
    </row>
    <row r="10352" spans="1:16" hidden="1">
      <c r="A10352" t="s">
        <v>25347</v>
      </c>
      <c r="B10352" s="1">
        <v>42203</v>
      </c>
      <c r="C10352" t="s">
        <v>674</v>
      </c>
      <c r="D10352">
        <v>2</v>
      </c>
      <c r="E10352" t="s">
        <v>25362</v>
      </c>
      <c r="F10352" t="s">
        <v>13559</v>
      </c>
      <c r="G10352" t="s">
        <v>479</v>
      </c>
      <c r="H10352" t="s">
        <v>3963</v>
      </c>
      <c r="J10352" s="5"/>
      <c r="K10352" s="2">
        <v>1050</v>
      </c>
      <c r="L10352" s="5"/>
      <c r="M10352" s="2">
        <f t="shared" si="161"/>
        <v>-475760.14999999688</v>
      </c>
      <c r="P10352"/>
    </row>
    <row r="10353" spans="1:16" hidden="1">
      <c r="A10353" t="s">
        <v>25347</v>
      </c>
      <c r="B10353" s="1">
        <v>42203</v>
      </c>
      <c r="C10353" t="s">
        <v>674</v>
      </c>
      <c r="D10353">
        <v>2</v>
      </c>
      <c r="E10353" t="s">
        <v>25362</v>
      </c>
      <c r="F10353" t="s">
        <v>13559</v>
      </c>
      <c r="G10353" t="s">
        <v>479</v>
      </c>
      <c r="H10353" t="s">
        <v>3963</v>
      </c>
      <c r="I10353" s="2">
        <v>1050</v>
      </c>
      <c r="J10353" s="5"/>
      <c r="L10353" s="5"/>
      <c r="M10353" s="2">
        <f t="shared" si="161"/>
        <v>-474710.14999999688</v>
      </c>
      <c r="P10353"/>
    </row>
    <row r="10354" spans="1:16" hidden="1">
      <c r="A10354" t="s">
        <v>25366</v>
      </c>
      <c r="B10354" s="1">
        <v>42203</v>
      </c>
      <c r="C10354" t="s">
        <v>1802</v>
      </c>
      <c r="D10354">
        <v>2</v>
      </c>
      <c r="E10354" t="s">
        <v>25383</v>
      </c>
      <c r="F10354" t="s">
        <v>13559</v>
      </c>
      <c r="G10354" t="s">
        <v>479</v>
      </c>
      <c r="H10354" t="s">
        <v>4350</v>
      </c>
      <c r="J10354" s="5"/>
      <c r="K10354" s="2">
        <v>205.22</v>
      </c>
      <c r="L10354" s="5"/>
      <c r="M10354" s="2">
        <f t="shared" si="161"/>
        <v>-474915.36999999685</v>
      </c>
      <c r="P10354"/>
    </row>
    <row r="10355" spans="1:16" hidden="1">
      <c r="A10355" t="s">
        <v>25366</v>
      </c>
      <c r="B10355" s="1">
        <v>42203</v>
      </c>
      <c r="C10355" t="s">
        <v>1802</v>
      </c>
      <c r="D10355">
        <v>2</v>
      </c>
      <c r="E10355" t="s">
        <v>25383</v>
      </c>
      <c r="F10355" t="s">
        <v>13559</v>
      </c>
      <c r="G10355" t="s">
        <v>479</v>
      </c>
      <c r="H10355" t="s">
        <v>4350</v>
      </c>
      <c r="I10355" s="2">
        <v>205.22</v>
      </c>
      <c r="J10355" s="5"/>
      <c r="L10355" s="5"/>
      <c r="M10355" s="2">
        <f t="shared" si="161"/>
        <v>-474710.14999999688</v>
      </c>
      <c r="P10355"/>
    </row>
    <row r="10356" spans="1:16" hidden="1">
      <c r="A10356" t="s">
        <v>25385</v>
      </c>
      <c r="B10356" s="1">
        <v>42203</v>
      </c>
      <c r="C10356" t="s">
        <v>25405</v>
      </c>
      <c r="D10356">
        <v>2</v>
      </c>
      <c r="E10356" t="s">
        <v>25406</v>
      </c>
      <c r="F10356" t="s">
        <v>7054</v>
      </c>
      <c r="G10356" t="s">
        <v>4</v>
      </c>
      <c r="H10356" t="s">
        <v>9856</v>
      </c>
      <c r="I10356" s="2">
        <v>590</v>
      </c>
      <c r="J10356" s="5"/>
      <c r="L10356" s="5"/>
      <c r="M10356" s="2">
        <f t="shared" si="161"/>
        <v>-474120.14999999688</v>
      </c>
      <c r="P10356"/>
    </row>
    <row r="10357" spans="1:16" hidden="1">
      <c r="A10357" t="s">
        <v>25410</v>
      </c>
      <c r="B10357" s="1">
        <v>42203</v>
      </c>
      <c r="C10357" t="s">
        <v>25424</v>
      </c>
      <c r="D10357">
        <v>2</v>
      </c>
      <c r="E10357" t="s">
        <v>25425</v>
      </c>
      <c r="F10357" t="s">
        <v>7054</v>
      </c>
      <c r="G10357" t="s">
        <v>4</v>
      </c>
      <c r="H10357" t="s">
        <v>5594</v>
      </c>
      <c r="I10357" s="2">
        <v>1225.01</v>
      </c>
      <c r="J10357" s="5"/>
      <c r="L10357" s="5"/>
      <c r="M10357" s="2">
        <f t="shared" si="161"/>
        <v>-472895.13999999687</v>
      </c>
      <c r="P10357"/>
    </row>
    <row r="10358" spans="1:16" hidden="1">
      <c r="A10358" t="s">
        <v>25434</v>
      </c>
      <c r="B10358" s="1">
        <v>42203</v>
      </c>
      <c r="C10358" t="s">
        <v>25449</v>
      </c>
      <c r="D10358">
        <v>1</v>
      </c>
      <c r="E10358" t="s">
        <v>25450</v>
      </c>
      <c r="F10358" t="s">
        <v>13565</v>
      </c>
      <c r="G10358" t="s">
        <v>4</v>
      </c>
      <c r="H10358" t="s">
        <v>247</v>
      </c>
      <c r="I10358" s="2">
        <v>181977.4</v>
      </c>
      <c r="J10358" s="5"/>
      <c r="L10358" s="5"/>
      <c r="M10358" s="2">
        <f t="shared" si="161"/>
        <v>-290917.73999999685</v>
      </c>
      <c r="P10358"/>
    </row>
    <row r="10359" spans="1:16" hidden="1">
      <c r="A10359" t="s">
        <v>25460</v>
      </c>
      <c r="B10359" s="1">
        <v>42203</v>
      </c>
      <c r="C10359" t="s">
        <v>25472</v>
      </c>
      <c r="D10359">
        <v>1</v>
      </c>
      <c r="E10359" t="s">
        <v>25473</v>
      </c>
      <c r="F10359" t="s">
        <v>13565</v>
      </c>
      <c r="G10359" t="s">
        <v>4</v>
      </c>
      <c r="H10359" t="s">
        <v>247</v>
      </c>
      <c r="I10359" s="2">
        <v>172975.5</v>
      </c>
      <c r="J10359" s="5"/>
      <c r="L10359" s="5"/>
      <c r="M10359" s="2">
        <f t="shared" si="161"/>
        <v>-117942.23999999685</v>
      </c>
      <c r="P10359"/>
    </row>
    <row r="10360" spans="1:16" hidden="1">
      <c r="A10360" t="s">
        <v>25481</v>
      </c>
      <c r="B10360" s="1">
        <v>42203</v>
      </c>
      <c r="C10360" t="s">
        <v>25493</v>
      </c>
      <c r="D10360">
        <v>2</v>
      </c>
      <c r="E10360" t="s">
        <v>25494</v>
      </c>
      <c r="F10360" t="s">
        <v>7054</v>
      </c>
      <c r="G10360" t="s">
        <v>4</v>
      </c>
      <c r="H10360" t="s">
        <v>25495</v>
      </c>
      <c r="I10360" s="2">
        <v>10035.26</v>
      </c>
      <c r="J10360" s="5"/>
      <c r="L10360" s="5"/>
      <c r="M10360" s="2">
        <f t="shared" si="161"/>
        <v>-107906.97999999685</v>
      </c>
      <c r="P10360"/>
    </row>
    <row r="10361" spans="1:16" hidden="1">
      <c r="A10361" t="s">
        <v>25501</v>
      </c>
      <c r="B10361" s="1">
        <v>42203</v>
      </c>
      <c r="C10361" t="s">
        <v>674</v>
      </c>
      <c r="D10361">
        <v>2</v>
      </c>
      <c r="E10361" t="s">
        <v>25515</v>
      </c>
      <c r="F10361" t="s">
        <v>13559</v>
      </c>
      <c r="G10361" t="s">
        <v>479</v>
      </c>
      <c r="H10361" t="s">
        <v>5045</v>
      </c>
      <c r="J10361" s="5"/>
      <c r="K10361" s="2">
        <v>1966.79</v>
      </c>
      <c r="L10361" s="5"/>
      <c r="M10361" s="2">
        <f t="shared" si="161"/>
        <v>-109873.76999999685</v>
      </c>
      <c r="P10361"/>
    </row>
    <row r="10362" spans="1:16" hidden="1">
      <c r="A10362" t="s">
        <v>25501</v>
      </c>
      <c r="B10362" s="1">
        <v>42203</v>
      </c>
      <c r="C10362" t="s">
        <v>674</v>
      </c>
      <c r="D10362">
        <v>2</v>
      </c>
      <c r="E10362" t="s">
        <v>25515</v>
      </c>
      <c r="F10362" t="s">
        <v>13559</v>
      </c>
      <c r="G10362" t="s">
        <v>479</v>
      </c>
      <c r="H10362" t="s">
        <v>5045</v>
      </c>
      <c r="I10362" s="2">
        <v>1966.79</v>
      </c>
      <c r="J10362" s="5"/>
      <c r="L10362" s="5"/>
      <c r="M10362" s="2">
        <f t="shared" si="161"/>
        <v>-107906.97999999685</v>
      </c>
      <c r="P10362"/>
    </row>
    <row r="10363" spans="1:16" hidden="1">
      <c r="A10363" t="s">
        <v>25522</v>
      </c>
      <c r="B10363" s="1">
        <v>42203</v>
      </c>
      <c r="C10363" t="s">
        <v>18</v>
      </c>
      <c r="D10363">
        <v>2</v>
      </c>
      <c r="E10363" t="s">
        <v>25532</v>
      </c>
      <c r="F10363" t="s">
        <v>13559</v>
      </c>
      <c r="G10363" t="s">
        <v>479</v>
      </c>
      <c r="H10363" t="s">
        <v>25533</v>
      </c>
      <c r="I10363" s="2">
        <v>589.5</v>
      </c>
      <c r="J10363" s="5"/>
      <c r="L10363" s="5"/>
      <c r="M10363" s="2">
        <f t="shared" si="161"/>
        <v>-107317.47999999685</v>
      </c>
      <c r="P10363"/>
    </row>
    <row r="10364" spans="1:16" hidden="1">
      <c r="A10364" t="s">
        <v>25543</v>
      </c>
      <c r="B10364" s="1">
        <v>42203</v>
      </c>
      <c r="C10364" t="s">
        <v>1802</v>
      </c>
      <c r="D10364">
        <v>2</v>
      </c>
      <c r="E10364" t="s">
        <v>25555</v>
      </c>
      <c r="F10364" t="s">
        <v>13559</v>
      </c>
      <c r="G10364" t="s">
        <v>479</v>
      </c>
      <c r="H10364" t="s">
        <v>6386</v>
      </c>
      <c r="J10364" s="5"/>
      <c r="K10364" s="2">
        <v>200</v>
      </c>
      <c r="L10364" s="5"/>
      <c r="M10364" s="2">
        <f t="shared" si="161"/>
        <v>-107517.47999999685</v>
      </c>
      <c r="P10364"/>
    </row>
    <row r="10365" spans="1:16" hidden="1">
      <c r="A10365" t="s">
        <v>25543</v>
      </c>
      <c r="B10365" s="1">
        <v>42203</v>
      </c>
      <c r="C10365" t="s">
        <v>1802</v>
      </c>
      <c r="D10365">
        <v>2</v>
      </c>
      <c r="E10365" t="s">
        <v>25555</v>
      </c>
      <c r="F10365" t="s">
        <v>13559</v>
      </c>
      <c r="G10365" t="s">
        <v>479</v>
      </c>
      <c r="H10365" t="s">
        <v>6386</v>
      </c>
      <c r="I10365" s="2">
        <v>416.75</v>
      </c>
      <c r="J10365" s="5"/>
      <c r="L10365" s="5"/>
      <c r="M10365" s="2">
        <f t="shared" si="161"/>
        <v>-107100.72999999685</v>
      </c>
      <c r="P10365"/>
    </row>
    <row r="10366" spans="1:16" hidden="1">
      <c r="A10366" t="s">
        <v>25564</v>
      </c>
      <c r="B10366" s="1">
        <v>42203</v>
      </c>
      <c r="C10366" t="s">
        <v>7539</v>
      </c>
      <c r="D10366">
        <v>2</v>
      </c>
      <c r="E10366" t="s">
        <v>25575</v>
      </c>
      <c r="F10366" t="s">
        <v>7054</v>
      </c>
      <c r="G10366" t="s">
        <v>4</v>
      </c>
      <c r="H10366" t="s">
        <v>7541</v>
      </c>
      <c r="I10366" s="2">
        <v>1840</v>
      </c>
      <c r="J10366" s="5"/>
      <c r="L10366" s="5"/>
      <c r="M10366" s="2">
        <f t="shared" si="161"/>
        <v>-105260.72999999685</v>
      </c>
      <c r="P10366"/>
    </row>
    <row r="10367" spans="1:16" hidden="1">
      <c r="A10367" t="s">
        <v>25582</v>
      </c>
      <c r="B10367" s="1">
        <v>42203</v>
      </c>
      <c r="C10367" t="s">
        <v>7539</v>
      </c>
      <c r="D10367">
        <v>2</v>
      </c>
      <c r="E10367" t="s">
        <v>25593</v>
      </c>
      <c r="F10367" t="s">
        <v>7054</v>
      </c>
      <c r="G10367" t="s">
        <v>4</v>
      </c>
      <c r="H10367" t="s">
        <v>7541</v>
      </c>
      <c r="I10367" s="2">
        <v>1840</v>
      </c>
      <c r="J10367" s="5"/>
      <c r="L10367" s="5"/>
      <c r="M10367" s="2">
        <f t="shared" si="161"/>
        <v>-103420.72999999685</v>
      </c>
      <c r="P10367"/>
    </row>
    <row r="10368" spans="1:16" hidden="1">
      <c r="A10368" t="s">
        <v>25604</v>
      </c>
      <c r="B10368" s="1">
        <v>42203</v>
      </c>
      <c r="C10368" t="s">
        <v>1802</v>
      </c>
      <c r="D10368">
        <v>2</v>
      </c>
      <c r="E10368" t="s">
        <v>25614</v>
      </c>
      <c r="F10368" t="s">
        <v>13559</v>
      </c>
      <c r="G10368" t="s">
        <v>479</v>
      </c>
      <c r="H10368" t="s">
        <v>13511</v>
      </c>
      <c r="I10368" s="2">
        <v>161.44</v>
      </c>
      <c r="J10368" s="5"/>
      <c r="L10368" s="5"/>
      <c r="M10368" s="2">
        <f t="shared" si="161"/>
        <v>-103259.28999999685</v>
      </c>
      <c r="P10368"/>
    </row>
    <row r="10369" spans="1:16" hidden="1">
      <c r="A10369" t="s">
        <v>25628</v>
      </c>
      <c r="B10369" s="1">
        <v>42203</v>
      </c>
      <c r="C10369" t="s">
        <v>1802</v>
      </c>
      <c r="D10369">
        <v>2</v>
      </c>
      <c r="E10369" t="s">
        <v>25638</v>
      </c>
      <c r="F10369" t="s">
        <v>13559</v>
      </c>
      <c r="G10369" t="s">
        <v>479</v>
      </c>
      <c r="H10369" t="s">
        <v>21131</v>
      </c>
      <c r="I10369" s="2">
        <v>128.94999999999999</v>
      </c>
      <c r="J10369" s="5"/>
      <c r="L10369" s="5"/>
      <c r="M10369" s="2">
        <f t="shared" si="161"/>
        <v>-103130.33999999685</v>
      </c>
      <c r="P10369"/>
    </row>
    <row r="10370" spans="1:16" hidden="1">
      <c r="A10370" t="s">
        <v>25649</v>
      </c>
      <c r="B10370" s="1">
        <v>42203</v>
      </c>
      <c r="C10370" t="s">
        <v>25657</v>
      </c>
      <c r="D10370">
        <v>2</v>
      </c>
      <c r="E10370" t="s">
        <v>25658</v>
      </c>
      <c r="F10370" t="s">
        <v>7054</v>
      </c>
      <c r="G10370" t="s">
        <v>4</v>
      </c>
      <c r="H10370" t="s">
        <v>21713</v>
      </c>
      <c r="I10370" s="2">
        <v>2990</v>
      </c>
      <c r="J10370" s="5"/>
      <c r="L10370" s="5"/>
      <c r="M10370" s="2">
        <f t="shared" si="161"/>
        <v>-100140.33999999685</v>
      </c>
      <c r="P10370"/>
    </row>
    <row r="10371" spans="1:16" hidden="1">
      <c r="A10371" t="s">
        <v>25667</v>
      </c>
      <c r="B10371" s="1">
        <v>42203</v>
      </c>
      <c r="C10371" t="s">
        <v>25677</v>
      </c>
      <c r="D10371">
        <v>2</v>
      </c>
      <c r="E10371" t="s">
        <v>25678</v>
      </c>
      <c r="F10371" t="s">
        <v>7054</v>
      </c>
      <c r="G10371" t="s">
        <v>4</v>
      </c>
      <c r="H10371" t="s">
        <v>25679</v>
      </c>
      <c r="I10371" s="2">
        <v>2200</v>
      </c>
      <c r="J10371" s="5"/>
      <c r="L10371" s="5"/>
      <c r="M10371" s="2">
        <f t="shared" si="161"/>
        <v>-97940.339999996853</v>
      </c>
      <c r="P10371"/>
    </row>
    <row r="10372" spans="1:16" hidden="1">
      <c r="A10372" t="s">
        <v>25688</v>
      </c>
      <c r="B10372" s="1">
        <v>42203</v>
      </c>
      <c r="C10372" t="s">
        <v>25696</v>
      </c>
      <c r="D10372">
        <v>2</v>
      </c>
      <c r="E10372" t="s">
        <v>25697</v>
      </c>
      <c r="F10372" t="s">
        <v>7054</v>
      </c>
      <c r="G10372" t="s">
        <v>4</v>
      </c>
      <c r="H10372" t="s">
        <v>25698</v>
      </c>
      <c r="I10372" s="2">
        <v>1025</v>
      </c>
      <c r="J10372" s="5"/>
      <c r="L10372" s="5"/>
      <c r="M10372" s="2">
        <f t="shared" si="161"/>
        <v>-96915.339999996853</v>
      </c>
      <c r="P10372"/>
    </row>
    <row r="10373" spans="1:16" hidden="1">
      <c r="A10373" t="s">
        <v>25708</v>
      </c>
      <c r="B10373" s="1">
        <v>42203</v>
      </c>
      <c r="C10373" t="s">
        <v>20557</v>
      </c>
      <c r="D10373">
        <v>1</v>
      </c>
      <c r="E10373" t="s">
        <v>25717</v>
      </c>
      <c r="F10373" t="s">
        <v>13561</v>
      </c>
      <c r="G10373" t="s">
        <v>4</v>
      </c>
      <c r="H10373" t="s">
        <v>25390</v>
      </c>
      <c r="I10373" s="2">
        <v>16000</v>
      </c>
      <c r="J10373" s="5"/>
      <c r="L10373" s="5"/>
      <c r="M10373" s="2">
        <f t="shared" si="161"/>
        <v>-80915.339999996853</v>
      </c>
      <c r="P10373"/>
    </row>
    <row r="10374" spans="1:16" hidden="1">
      <c r="A10374" t="s">
        <v>25728</v>
      </c>
      <c r="B10374" s="1">
        <v>42203</v>
      </c>
      <c r="C10374" t="s">
        <v>25738</v>
      </c>
      <c r="D10374">
        <v>2</v>
      </c>
      <c r="E10374" t="s">
        <v>25739</v>
      </c>
      <c r="F10374" t="s">
        <v>7054</v>
      </c>
      <c r="G10374" t="s">
        <v>4</v>
      </c>
      <c r="H10374" t="s">
        <v>1502</v>
      </c>
      <c r="I10374" s="2">
        <v>7433.4</v>
      </c>
      <c r="J10374" s="5"/>
      <c r="L10374" s="5"/>
      <c r="M10374" s="2">
        <f t="shared" si="161"/>
        <v>-73481.939999996859</v>
      </c>
      <c r="P10374"/>
    </row>
    <row r="10375" spans="1:16" hidden="1">
      <c r="A10375" t="s">
        <v>25751</v>
      </c>
      <c r="B10375" s="1">
        <v>42203</v>
      </c>
      <c r="C10375" t="s">
        <v>25760</v>
      </c>
      <c r="D10375">
        <v>2</v>
      </c>
      <c r="E10375" t="s">
        <v>25761</v>
      </c>
      <c r="F10375" t="s">
        <v>7054</v>
      </c>
      <c r="G10375" t="s">
        <v>4</v>
      </c>
      <c r="H10375" t="s">
        <v>12189</v>
      </c>
      <c r="I10375" s="2">
        <v>1025</v>
      </c>
      <c r="J10375" s="5"/>
      <c r="L10375" s="5"/>
      <c r="M10375" s="2">
        <f t="shared" si="161"/>
        <v>-72456.939999996859</v>
      </c>
      <c r="P10375"/>
    </row>
    <row r="10376" spans="1:16" hidden="1">
      <c r="A10376" t="s">
        <v>25772</v>
      </c>
      <c r="B10376" s="1">
        <v>42203</v>
      </c>
      <c r="C10376" t="s">
        <v>25782</v>
      </c>
      <c r="D10376">
        <v>2</v>
      </c>
      <c r="E10376" t="s">
        <v>25783</v>
      </c>
      <c r="F10376" t="s">
        <v>7054</v>
      </c>
      <c r="G10376" t="s">
        <v>4</v>
      </c>
      <c r="H10376" t="s">
        <v>21171</v>
      </c>
      <c r="I10376" s="2">
        <v>2230</v>
      </c>
      <c r="J10376" s="5"/>
      <c r="L10376" s="5"/>
      <c r="M10376" s="2">
        <f t="shared" si="161"/>
        <v>-70226.939999996859</v>
      </c>
      <c r="P10376"/>
    </row>
    <row r="10377" spans="1:16" hidden="1">
      <c r="A10377" t="s">
        <v>25795</v>
      </c>
      <c r="B10377" s="1">
        <v>42203</v>
      </c>
      <c r="C10377" t="s">
        <v>25806</v>
      </c>
      <c r="D10377">
        <v>2</v>
      </c>
      <c r="E10377" t="s">
        <v>25807</v>
      </c>
      <c r="F10377" t="s">
        <v>7054</v>
      </c>
      <c r="G10377" t="s">
        <v>4</v>
      </c>
      <c r="H10377" t="s">
        <v>23721</v>
      </c>
      <c r="I10377" s="2">
        <v>4100</v>
      </c>
      <c r="J10377" s="5"/>
      <c r="L10377" s="5"/>
      <c r="M10377" s="2">
        <f t="shared" ref="M10377:M10440" si="162">+M10376+I10377-K10377</f>
        <v>-66126.939999996859</v>
      </c>
      <c r="P10377"/>
    </row>
    <row r="10378" spans="1:16" hidden="1">
      <c r="A10378" t="s">
        <v>25819</v>
      </c>
      <c r="B10378" s="1">
        <v>42203</v>
      </c>
      <c r="C10378" t="s">
        <v>25830</v>
      </c>
      <c r="D10378">
        <v>2</v>
      </c>
      <c r="E10378" t="s">
        <v>25831</v>
      </c>
      <c r="F10378" t="s">
        <v>7054</v>
      </c>
      <c r="G10378" t="s">
        <v>4</v>
      </c>
      <c r="H10378" t="s">
        <v>5045</v>
      </c>
      <c r="J10378" s="5"/>
      <c r="K10378" s="2">
        <v>400</v>
      </c>
      <c r="L10378" s="5"/>
      <c r="M10378" s="2">
        <f t="shared" si="162"/>
        <v>-66526.939999996859</v>
      </c>
      <c r="P10378"/>
    </row>
    <row r="10379" spans="1:16" hidden="1">
      <c r="A10379" t="s">
        <v>25819</v>
      </c>
      <c r="B10379" s="1">
        <v>42203</v>
      </c>
      <c r="C10379" t="s">
        <v>25830</v>
      </c>
      <c r="D10379">
        <v>2</v>
      </c>
      <c r="E10379" t="s">
        <v>25831</v>
      </c>
      <c r="F10379" t="s">
        <v>7054</v>
      </c>
      <c r="G10379" t="s">
        <v>4</v>
      </c>
      <c r="H10379" t="s">
        <v>5045</v>
      </c>
      <c r="I10379" s="2">
        <v>400</v>
      </c>
      <c r="J10379" s="5"/>
      <c r="L10379" s="5"/>
      <c r="M10379" s="2">
        <f t="shared" si="162"/>
        <v>-66126.939999996859</v>
      </c>
      <c r="P10379"/>
    </row>
    <row r="10380" spans="1:16" hidden="1">
      <c r="A10380" t="s">
        <v>25842</v>
      </c>
      <c r="B10380" s="1">
        <v>42203</v>
      </c>
      <c r="C10380" t="s">
        <v>25855</v>
      </c>
      <c r="D10380">
        <v>2</v>
      </c>
      <c r="E10380" t="s">
        <v>25856</v>
      </c>
      <c r="F10380" t="s">
        <v>7054</v>
      </c>
      <c r="G10380" t="s">
        <v>4</v>
      </c>
      <c r="H10380" t="s">
        <v>25857</v>
      </c>
      <c r="I10380" s="2">
        <v>1840</v>
      </c>
      <c r="J10380" s="5"/>
      <c r="L10380" s="5"/>
      <c r="M10380" s="2">
        <f t="shared" si="162"/>
        <v>-64286.939999996859</v>
      </c>
      <c r="P10380"/>
    </row>
    <row r="10381" spans="1:16" hidden="1">
      <c r="A10381" t="s">
        <v>25870</v>
      </c>
      <c r="B10381" s="1">
        <v>42203</v>
      </c>
      <c r="C10381" t="s">
        <v>7612</v>
      </c>
      <c r="D10381">
        <v>2</v>
      </c>
      <c r="E10381" t="s">
        <v>25880</v>
      </c>
      <c r="F10381" t="s">
        <v>7054</v>
      </c>
      <c r="G10381" t="s">
        <v>4</v>
      </c>
      <c r="H10381" t="s">
        <v>6968</v>
      </c>
      <c r="I10381" s="2">
        <v>1025</v>
      </c>
      <c r="J10381" s="5"/>
      <c r="L10381" s="5"/>
      <c r="M10381" s="2">
        <f t="shared" si="162"/>
        <v>-63261.939999996859</v>
      </c>
      <c r="P10381"/>
    </row>
    <row r="10382" spans="1:16" hidden="1">
      <c r="A10382" t="s">
        <v>25890</v>
      </c>
      <c r="B10382" s="1">
        <v>42203</v>
      </c>
      <c r="C10382" t="s">
        <v>7612</v>
      </c>
      <c r="D10382">
        <v>2</v>
      </c>
      <c r="E10382" t="s">
        <v>25900</v>
      </c>
      <c r="F10382" t="s">
        <v>7054</v>
      </c>
      <c r="G10382" t="s">
        <v>4</v>
      </c>
      <c r="H10382" t="s">
        <v>6968</v>
      </c>
      <c r="J10382" s="5"/>
      <c r="K10382" s="2">
        <v>1025</v>
      </c>
      <c r="L10382" s="5"/>
      <c r="M10382" s="2">
        <f t="shared" si="162"/>
        <v>-64286.939999996859</v>
      </c>
      <c r="P10382"/>
    </row>
    <row r="10383" spans="1:16" hidden="1">
      <c r="A10383" t="s">
        <v>25890</v>
      </c>
      <c r="B10383" s="1">
        <v>42203</v>
      </c>
      <c r="C10383" t="s">
        <v>7612</v>
      </c>
      <c r="D10383">
        <v>2</v>
      </c>
      <c r="E10383" t="s">
        <v>25900</v>
      </c>
      <c r="F10383" t="s">
        <v>7054</v>
      </c>
      <c r="G10383" t="s">
        <v>4</v>
      </c>
      <c r="H10383" t="s">
        <v>6968</v>
      </c>
      <c r="I10383" s="2">
        <v>1025</v>
      </c>
      <c r="J10383" s="5"/>
      <c r="L10383" s="5"/>
      <c r="M10383" s="2">
        <f t="shared" si="162"/>
        <v>-63261.939999996859</v>
      </c>
      <c r="P10383"/>
    </row>
    <row r="10384" spans="1:16" hidden="1">
      <c r="A10384" t="s">
        <v>25914</v>
      </c>
      <c r="B10384" s="1">
        <v>42203</v>
      </c>
      <c r="C10384" t="s">
        <v>25923</v>
      </c>
      <c r="D10384">
        <v>2</v>
      </c>
      <c r="E10384" t="s">
        <v>25924</v>
      </c>
      <c r="F10384" t="s">
        <v>7054</v>
      </c>
      <c r="G10384" t="s">
        <v>4</v>
      </c>
      <c r="H10384" t="s">
        <v>13620</v>
      </c>
      <c r="I10384" s="2">
        <v>1025</v>
      </c>
      <c r="J10384" s="5"/>
      <c r="L10384" s="5"/>
      <c r="M10384" s="2">
        <f t="shared" si="162"/>
        <v>-62236.939999996859</v>
      </c>
      <c r="P10384"/>
    </row>
    <row r="10385" spans="1:16" hidden="1">
      <c r="A10385" t="s">
        <v>25934</v>
      </c>
      <c r="B10385" s="1">
        <v>42203</v>
      </c>
      <c r="C10385" t="s">
        <v>5029</v>
      </c>
      <c r="D10385">
        <v>2</v>
      </c>
      <c r="E10385" t="s">
        <v>25947</v>
      </c>
      <c r="F10385" t="s">
        <v>13559</v>
      </c>
      <c r="G10385" t="s">
        <v>479</v>
      </c>
      <c r="H10385" t="s">
        <v>2947</v>
      </c>
      <c r="J10385" s="5"/>
      <c r="K10385" s="2">
        <v>1015.07</v>
      </c>
      <c r="L10385" s="5"/>
      <c r="M10385" s="2">
        <f t="shared" si="162"/>
        <v>-63252.009999996859</v>
      </c>
      <c r="P10385"/>
    </row>
    <row r="10386" spans="1:16" hidden="1">
      <c r="A10386" t="s">
        <v>25934</v>
      </c>
      <c r="B10386" s="1">
        <v>42203</v>
      </c>
      <c r="C10386" t="s">
        <v>5029</v>
      </c>
      <c r="D10386">
        <v>2</v>
      </c>
      <c r="E10386" t="s">
        <v>25947</v>
      </c>
      <c r="F10386" t="s">
        <v>13559</v>
      </c>
      <c r="G10386" t="s">
        <v>479</v>
      </c>
      <c r="H10386" t="s">
        <v>2947</v>
      </c>
      <c r="I10386" s="2">
        <v>1015.07</v>
      </c>
      <c r="J10386" s="5"/>
      <c r="L10386" s="5"/>
      <c r="M10386" s="2">
        <f t="shared" si="162"/>
        <v>-62236.939999996859</v>
      </c>
      <c r="P10386"/>
    </row>
    <row r="10387" spans="1:16" hidden="1">
      <c r="A10387" t="s">
        <v>25957</v>
      </c>
      <c r="B10387" s="1">
        <v>42203</v>
      </c>
      <c r="C10387" t="s">
        <v>5029</v>
      </c>
      <c r="D10387">
        <v>2</v>
      </c>
      <c r="E10387" t="s">
        <v>25968</v>
      </c>
      <c r="F10387" t="s">
        <v>13559</v>
      </c>
      <c r="G10387" t="s">
        <v>479</v>
      </c>
      <c r="H10387" t="s">
        <v>144</v>
      </c>
      <c r="J10387" s="5"/>
      <c r="K10387" s="2">
        <v>2800</v>
      </c>
      <c r="L10387" s="5"/>
      <c r="M10387" s="2">
        <f t="shared" si="162"/>
        <v>-65036.939999996859</v>
      </c>
      <c r="P10387"/>
    </row>
    <row r="10388" spans="1:16" hidden="1">
      <c r="A10388" t="s">
        <v>25957</v>
      </c>
      <c r="B10388" s="1">
        <v>42203</v>
      </c>
      <c r="C10388" t="s">
        <v>5029</v>
      </c>
      <c r="D10388">
        <v>2</v>
      </c>
      <c r="E10388" t="s">
        <v>25968</v>
      </c>
      <c r="F10388" t="s">
        <v>13559</v>
      </c>
      <c r="G10388" t="s">
        <v>479</v>
      </c>
      <c r="H10388" t="s">
        <v>144</v>
      </c>
      <c r="I10388" s="2">
        <v>2800</v>
      </c>
      <c r="J10388" s="5"/>
      <c r="L10388" s="5"/>
      <c r="M10388" s="2">
        <f t="shared" si="162"/>
        <v>-62236.939999996859</v>
      </c>
      <c r="P10388"/>
    </row>
    <row r="10389" spans="1:16" hidden="1">
      <c r="A10389" t="s">
        <v>25979</v>
      </c>
      <c r="B10389" s="1">
        <v>42203</v>
      </c>
      <c r="C10389" t="s">
        <v>1802</v>
      </c>
      <c r="D10389">
        <v>2</v>
      </c>
      <c r="E10389" t="s">
        <v>25987</v>
      </c>
      <c r="F10389" t="s">
        <v>13559</v>
      </c>
      <c r="G10389" t="s">
        <v>479</v>
      </c>
      <c r="H10389" t="s">
        <v>562</v>
      </c>
      <c r="J10389" s="5"/>
      <c r="K10389" s="2">
        <v>932.15</v>
      </c>
      <c r="L10389" s="5"/>
      <c r="M10389" s="2">
        <f t="shared" si="162"/>
        <v>-63169.089999996861</v>
      </c>
      <c r="P10389"/>
    </row>
    <row r="10390" spans="1:16" hidden="1">
      <c r="A10390" t="s">
        <v>25979</v>
      </c>
      <c r="B10390" s="1">
        <v>42203</v>
      </c>
      <c r="C10390" t="s">
        <v>1802</v>
      </c>
      <c r="D10390">
        <v>2</v>
      </c>
      <c r="E10390" t="s">
        <v>25987</v>
      </c>
      <c r="F10390" t="s">
        <v>13559</v>
      </c>
      <c r="G10390" t="s">
        <v>479</v>
      </c>
      <c r="H10390" t="s">
        <v>562</v>
      </c>
      <c r="I10390" s="2">
        <v>932.15</v>
      </c>
      <c r="J10390" s="5"/>
      <c r="L10390" s="5"/>
      <c r="M10390" s="2">
        <f t="shared" si="162"/>
        <v>-62236.939999996859</v>
      </c>
      <c r="P10390"/>
    </row>
    <row r="10391" spans="1:16" hidden="1">
      <c r="A10391" t="s">
        <v>25998</v>
      </c>
      <c r="B10391" s="1">
        <v>42203</v>
      </c>
      <c r="C10391" t="s">
        <v>1802</v>
      </c>
      <c r="D10391">
        <v>2</v>
      </c>
      <c r="E10391" t="s">
        <v>26009</v>
      </c>
      <c r="F10391" t="s">
        <v>13559</v>
      </c>
      <c r="G10391" t="s">
        <v>479</v>
      </c>
      <c r="H10391" t="s">
        <v>5704</v>
      </c>
      <c r="J10391" s="5"/>
      <c r="K10391" s="2">
        <v>2325.75</v>
      </c>
      <c r="L10391" s="5"/>
      <c r="M10391" s="2">
        <f t="shared" si="162"/>
        <v>-64562.689999996859</v>
      </c>
      <c r="P10391"/>
    </row>
    <row r="10392" spans="1:16" hidden="1">
      <c r="A10392" t="s">
        <v>25998</v>
      </c>
      <c r="B10392" s="1">
        <v>42203</v>
      </c>
      <c r="C10392" t="s">
        <v>1802</v>
      </c>
      <c r="D10392">
        <v>2</v>
      </c>
      <c r="E10392" t="s">
        <v>26009</v>
      </c>
      <c r="F10392" t="s">
        <v>13559</v>
      </c>
      <c r="G10392" t="s">
        <v>479</v>
      </c>
      <c r="H10392" t="s">
        <v>5704</v>
      </c>
      <c r="I10392" s="2">
        <v>2325.75</v>
      </c>
      <c r="J10392" s="5"/>
      <c r="L10392" s="5"/>
      <c r="M10392" s="2">
        <f t="shared" si="162"/>
        <v>-62236.939999996859</v>
      </c>
      <c r="P10392"/>
    </row>
    <row r="10393" spans="1:16" hidden="1">
      <c r="A10393" t="s">
        <v>26021</v>
      </c>
      <c r="B10393" s="1">
        <v>42203</v>
      </c>
      <c r="C10393" t="s">
        <v>674</v>
      </c>
      <c r="D10393">
        <v>2</v>
      </c>
      <c r="E10393" t="s">
        <v>26031</v>
      </c>
      <c r="F10393" t="s">
        <v>13559</v>
      </c>
      <c r="G10393" t="s">
        <v>479</v>
      </c>
      <c r="H10393" t="s">
        <v>258</v>
      </c>
      <c r="J10393" s="5"/>
      <c r="K10393" s="2">
        <v>270.86</v>
      </c>
      <c r="L10393" s="5"/>
      <c r="M10393" s="2">
        <f t="shared" si="162"/>
        <v>-62507.79999999686</v>
      </c>
      <c r="P10393"/>
    </row>
    <row r="10394" spans="1:16" hidden="1">
      <c r="A10394" t="s">
        <v>26021</v>
      </c>
      <c r="B10394" s="1">
        <v>42203</v>
      </c>
      <c r="C10394" t="s">
        <v>674</v>
      </c>
      <c r="D10394">
        <v>2</v>
      </c>
      <c r="E10394" t="s">
        <v>26031</v>
      </c>
      <c r="F10394" t="s">
        <v>13559</v>
      </c>
      <c r="G10394" t="s">
        <v>479</v>
      </c>
      <c r="H10394" t="s">
        <v>258</v>
      </c>
      <c r="I10394" s="2">
        <v>270.86</v>
      </c>
      <c r="J10394" s="5"/>
      <c r="L10394" s="5"/>
      <c r="M10394" s="2">
        <f t="shared" si="162"/>
        <v>-62236.939999996859</v>
      </c>
      <c r="P10394"/>
    </row>
    <row r="10395" spans="1:16" hidden="1">
      <c r="A10395" t="s">
        <v>26046</v>
      </c>
      <c r="B10395" s="1">
        <v>42203</v>
      </c>
      <c r="C10395" t="s">
        <v>674</v>
      </c>
      <c r="D10395">
        <v>2</v>
      </c>
      <c r="E10395" t="s">
        <v>26054</v>
      </c>
      <c r="F10395" t="s">
        <v>13559</v>
      </c>
      <c r="G10395" t="s">
        <v>479</v>
      </c>
      <c r="H10395" t="s">
        <v>11661</v>
      </c>
      <c r="J10395" s="5"/>
      <c r="K10395" s="2">
        <v>328.66</v>
      </c>
      <c r="L10395" s="5"/>
      <c r="M10395" s="2">
        <f t="shared" si="162"/>
        <v>-62565.599999996863</v>
      </c>
      <c r="P10395"/>
    </row>
    <row r="10396" spans="1:16" hidden="1">
      <c r="A10396" t="s">
        <v>26046</v>
      </c>
      <c r="B10396" s="1">
        <v>42203</v>
      </c>
      <c r="C10396" t="s">
        <v>674</v>
      </c>
      <c r="D10396">
        <v>2</v>
      </c>
      <c r="E10396" t="s">
        <v>26054</v>
      </c>
      <c r="F10396" t="s">
        <v>13559</v>
      </c>
      <c r="G10396" t="s">
        <v>479</v>
      </c>
      <c r="H10396" t="s">
        <v>11661</v>
      </c>
      <c r="I10396" s="2">
        <v>328.66</v>
      </c>
      <c r="J10396" s="5"/>
      <c r="L10396" s="5"/>
      <c r="M10396" s="2">
        <f t="shared" si="162"/>
        <v>-62236.939999996859</v>
      </c>
      <c r="P10396"/>
    </row>
    <row r="10397" spans="1:16" hidden="1">
      <c r="A10397" t="s">
        <v>26067</v>
      </c>
      <c r="B10397" s="1">
        <v>42203</v>
      </c>
      <c r="C10397" t="s">
        <v>1802</v>
      </c>
      <c r="D10397">
        <v>2</v>
      </c>
      <c r="E10397" t="s">
        <v>26078</v>
      </c>
      <c r="F10397" t="s">
        <v>13559</v>
      </c>
      <c r="G10397" t="s">
        <v>479</v>
      </c>
      <c r="H10397" t="s">
        <v>10410</v>
      </c>
      <c r="J10397" s="5"/>
      <c r="K10397" s="2">
        <v>2096.94</v>
      </c>
      <c r="L10397" s="5"/>
      <c r="M10397" s="2">
        <f t="shared" si="162"/>
        <v>-64333.879999996861</v>
      </c>
      <c r="P10397"/>
    </row>
    <row r="10398" spans="1:16" hidden="1">
      <c r="A10398" t="s">
        <v>26067</v>
      </c>
      <c r="B10398" s="1">
        <v>42203</v>
      </c>
      <c r="C10398" t="s">
        <v>1802</v>
      </c>
      <c r="D10398">
        <v>2</v>
      </c>
      <c r="E10398" t="s">
        <v>26078</v>
      </c>
      <c r="F10398" t="s">
        <v>13559</v>
      </c>
      <c r="G10398" t="s">
        <v>479</v>
      </c>
      <c r="H10398" t="s">
        <v>10410</v>
      </c>
      <c r="I10398" s="2">
        <v>2096.94</v>
      </c>
      <c r="J10398" s="5"/>
      <c r="L10398" s="5"/>
      <c r="M10398" s="2">
        <f t="shared" si="162"/>
        <v>-62236.939999996859</v>
      </c>
      <c r="P10398"/>
    </row>
    <row r="10399" spans="1:16" hidden="1">
      <c r="A10399" t="s">
        <v>26090</v>
      </c>
      <c r="B10399" s="1">
        <v>42203</v>
      </c>
      <c r="C10399" t="s">
        <v>5029</v>
      </c>
      <c r="D10399">
        <v>2</v>
      </c>
      <c r="E10399" t="s">
        <v>26099</v>
      </c>
      <c r="F10399" t="s">
        <v>13559</v>
      </c>
      <c r="G10399" t="s">
        <v>479</v>
      </c>
      <c r="H10399" t="s">
        <v>11350</v>
      </c>
      <c r="J10399" s="5"/>
      <c r="K10399" s="2">
        <v>1451.73</v>
      </c>
      <c r="L10399" s="5"/>
      <c r="M10399" s="2">
        <f t="shared" si="162"/>
        <v>-63688.669999996862</v>
      </c>
      <c r="P10399"/>
    </row>
    <row r="10400" spans="1:16" hidden="1">
      <c r="A10400" t="s">
        <v>26090</v>
      </c>
      <c r="B10400" s="1">
        <v>42203</v>
      </c>
      <c r="C10400" t="s">
        <v>5029</v>
      </c>
      <c r="D10400">
        <v>2</v>
      </c>
      <c r="E10400" t="s">
        <v>26099</v>
      </c>
      <c r="F10400" t="s">
        <v>13559</v>
      </c>
      <c r="G10400" t="s">
        <v>479</v>
      </c>
      <c r="H10400" t="s">
        <v>11350</v>
      </c>
      <c r="I10400" s="2">
        <v>1451.73</v>
      </c>
      <c r="J10400" s="5"/>
      <c r="L10400" s="5"/>
      <c r="M10400" s="2">
        <f t="shared" si="162"/>
        <v>-62236.939999996859</v>
      </c>
      <c r="P10400"/>
    </row>
    <row r="10401" spans="1:16" hidden="1">
      <c r="A10401" t="s">
        <v>7651</v>
      </c>
      <c r="B10401" s="36">
        <v>42204</v>
      </c>
      <c r="C10401" s="35" t="s">
        <v>18</v>
      </c>
      <c r="D10401" s="35">
        <v>1</v>
      </c>
      <c r="E10401" s="35" t="s">
        <v>7652</v>
      </c>
      <c r="F10401" s="35" t="s">
        <v>13</v>
      </c>
      <c r="G10401" s="35" t="s">
        <v>20</v>
      </c>
      <c r="H10401" s="35" t="s">
        <v>18</v>
      </c>
      <c r="I10401" s="11"/>
      <c r="J10401" s="12"/>
      <c r="K10401" s="11">
        <v>800</v>
      </c>
      <c r="L10401" s="12"/>
      <c r="M10401" s="11">
        <f t="shared" si="162"/>
        <v>-63036.939999996859</v>
      </c>
      <c r="P10401"/>
    </row>
    <row r="10402" spans="1:16" hidden="1">
      <c r="A10402" t="s">
        <v>26111</v>
      </c>
      <c r="B10402" s="1">
        <v>42204</v>
      </c>
      <c r="C10402" t="s">
        <v>14377</v>
      </c>
      <c r="D10402">
        <v>1</v>
      </c>
      <c r="E10402" t="s">
        <v>26125</v>
      </c>
      <c r="F10402" t="s">
        <v>13565</v>
      </c>
      <c r="G10402" t="s">
        <v>20</v>
      </c>
      <c r="H10402" t="s">
        <v>26126</v>
      </c>
      <c r="I10402" s="2">
        <v>800</v>
      </c>
      <c r="J10402" s="5"/>
      <c r="L10402" s="5"/>
      <c r="M10402" s="2">
        <f t="shared" si="162"/>
        <v>-62236.939999996859</v>
      </c>
      <c r="P10402"/>
    </row>
    <row r="10403" spans="1:16" hidden="1">
      <c r="A10403" t="s">
        <v>7670</v>
      </c>
      <c r="B10403" s="36">
        <v>42205</v>
      </c>
      <c r="C10403" s="35" t="s">
        <v>6</v>
      </c>
      <c r="D10403" s="35">
        <v>1</v>
      </c>
      <c r="E10403" s="35" t="s">
        <v>7671</v>
      </c>
      <c r="F10403" s="35" t="s">
        <v>29</v>
      </c>
      <c r="G10403" s="35" t="s">
        <v>20</v>
      </c>
      <c r="H10403" s="35" t="s">
        <v>65</v>
      </c>
      <c r="I10403" s="11">
        <v>800</v>
      </c>
      <c r="J10403" s="12"/>
      <c r="K10403" s="11"/>
      <c r="L10403" s="12"/>
      <c r="M10403" s="11">
        <f t="shared" si="162"/>
        <v>-61436.939999996859</v>
      </c>
      <c r="P10403"/>
    </row>
    <row r="10404" spans="1:16" hidden="1">
      <c r="A10404" t="s">
        <v>7673</v>
      </c>
      <c r="B10404" s="1">
        <v>42205</v>
      </c>
      <c r="C10404" t="s">
        <v>1</v>
      </c>
      <c r="D10404">
        <v>1</v>
      </c>
      <c r="E10404" t="s">
        <v>7675</v>
      </c>
      <c r="F10404" t="s">
        <v>16</v>
      </c>
      <c r="G10404" t="s">
        <v>20</v>
      </c>
      <c r="H10404" t="s">
        <v>7676</v>
      </c>
      <c r="J10404" s="5"/>
      <c r="K10404" s="2">
        <v>143000</v>
      </c>
      <c r="L10404" s="5"/>
      <c r="M10404" s="2">
        <f t="shared" si="162"/>
        <v>-204436.93999999686</v>
      </c>
      <c r="P10404"/>
    </row>
    <row r="10405" spans="1:16" hidden="1">
      <c r="A10405" t="s">
        <v>7696</v>
      </c>
      <c r="B10405" s="1">
        <v>42205</v>
      </c>
      <c r="C10405" t="s">
        <v>1</v>
      </c>
      <c r="D10405">
        <v>1</v>
      </c>
      <c r="E10405" t="s">
        <v>7701</v>
      </c>
      <c r="F10405" t="s">
        <v>16</v>
      </c>
      <c r="G10405" t="s">
        <v>20</v>
      </c>
      <c r="H10405" t="s">
        <v>7702</v>
      </c>
      <c r="J10405" s="5"/>
      <c r="K10405" s="2">
        <v>5492.35</v>
      </c>
      <c r="L10405" s="5"/>
      <c r="M10405" s="2">
        <f t="shared" si="162"/>
        <v>-209929.28999999686</v>
      </c>
      <c r="P10405"/>
    </row>
    <row r="10406" spans="1:16" hidden="1">
      <c r="A10406" t="s">
        <v>7705</v>
      </c>
      <c r="B10406" s="1">
        <v>42205</v>
      </c>
      <c r="C10406" t="s">
        <v>1</v>
      </c>
      <c r="D10406">
        <v>1</v>
      </c>
      <c r="E10406" t="s">
        <v>7710</v>
      </c>
      <c r="F10406" t="s">
        <v>16</v>
      </c>
      <c r="G10406" t="s">
        <v>20</v>
      </c>
      <c r="H10406" t="s">
        <v>7711</v>
      </c>
      <c r="J10406" s="5"/>
      <c r="K10406" s="2">
        <v>20000</v>
      </c>
      <c r="L10406" s="5"/>
      <c r="M10406" s="2">
        <f t="shared" si="162"/>
        <v>-229929.28999999686</v>
      </c>
      <c r="P10406"/>
    </row>
    <row r="10407" spans="1:16" hidden="1">
      <c r="A10407" t="s">
        <v>7714</v>
      </c>
      <c r="B10407" s="1">
        <v>42205</v>
      </c>
      <c r="C10407" t="s">
        <v>11</v>
      </c>
      <c r="D10407">
        <v>1</v>
      </c>
      <c r="E10407" t="s">
        <v>7718</v>
      </c>
      <c r="F10407" t="s">
        <v>13</v>
      </c>
      <c r="G10407" t="s">
        <v>20</v>
      </c>
      <c r="J10407" s="5"/>
      <c r="K10407" s="2">
        <v>1840</v>
      </c>
      <c r="L10407" s="5"/>
      <c r="M10407" s="2">
        <f t="shared" si="162"/>
        <v>-231769.28999999686</v>
      </c>
      <c r="P10407"/>
    </row>
    <row r="10408" spans="1:16" hidden="1">
      <c r="A10408" t="s">
        <v>7763</v>
      </c>
      <c r="B10408" s="1">
        <v>42205</v>
      </c>
      <c r="C10408" t="s">
        <v>6</v>
      </c>
      <c r="D10408">
        <v>1</v>
      </c>
      <c r="E10408" t="s">
        <v>7764</v>
      </c>
      <c r="F10408" t="s">
        <v>29</v>
      </c>
      <c r="G10408" t="s">
        <v>20</v>
      </c>
      <c r="H10408" t="s">
        <v>65</v>
      </c>
      <c r="I10408" s="2">
        <v>2052.98</v>
      </c>
      <c r="J10408" s="5"/>
      <c r="L10408" s="5"/>
      <c r="M10408" s="2">
        <f t="shared" si="162"/>
        <v>-229716.30999999685</v>
      </c>
      <c r="P10408"/>
    </row>
    <row r="10409" spans="1:16" hidden="1">
      <c r="A10409" t="s">
        <v>7783</v>
      </c>
      <c r="B10409" s="1">
        <v>42205</v>
      </c>
      <c r="C10409" t="s">
        <v>6</v>
      </c>
      <c r="D10409">
        <v>1</v>
      </c>
      <c r="E10409" t="s">
        <v>7671</v>
      </c>
      <c r="F10409" t="s">
        <v>29</v>
      </c>
      <c r="G10409" t="s">
        <v>20</v>
      </c>
      <c r="H10409" t="s">
        <v>7787</v>
      </c>
      <c r="J10409" s="5"/>
      <c r="K10409" s="2">
        <v>800</v>
      </c>
      <c r="L10409" s="5"/>
      <c r="M10409" s="2">
        <f t="shared" si="162"/>
        <v>-230516.30999999685</v>
      </c>
      <c r="P10409"/>
    </row>
    <row r="10410" spans="1:16" hidden="1">
      <c r="A10410" t="s">
        <v>7789</v>
      </c>
      <c r="B10410" s="1">
        <v>42205</v>
      </c>
      <c r="C10410" t="s">
        <v>18</v>
      </c>
      <c r="D10410">
        <v>1</v>
      </c>
      <c r="E10410" t="s">
        <v>7790</v>
      </c>
      <c r="F10410" t="s">
        <v>13</v>
      </c>
      <c r="G10410" t="s">
        <v>20</v>
      </c>
      <c r="H10410" t="s">
        <v>7791</v>
      </c>
      <c r="J10410" s="5"/>
      <c r="K10410" s="2">
        <v>20000</v>
      </c>
      <c r="L10410" s="5"/>
      <c r="M10410" s="2">
        <f t="shared" si="162"/>
        <v>-250516.30999999685</v>
      </c>
      <c r="P10410"/>
    </row>
    <row r="10411" spans="1:16" hidden="1">
      <c r="A10411" t="s">
        <v>7817</v>
      </c>
      <c r="B10411" s="1">
        <v>42205</v>
      </c>
      <c r="C10411" t="s">
        <v>6</v>
      </c>
      <c r="D10411">
        <v>1</v>
      </c>
      <c r="E10411" t="s">
        <v>7820</v>
      </c>
      <c r="F10411" t="s">
        <v>29</v>
      </c>
      <c r="G10411" t="s">
        <v>20</v>
      </c>
      <c r="H10411" t="s">
        <v>65</v>
      </c>
      <c r="I10411" s="2">
        <v>300</v>
      </c>
      <c r="J10411" s="5"/>
      <c r="L10411" s="5"/>
      <c r="M10411" s="2">
        <f t="shared" si="162"/>
        <v>-250216.30999999685</v>
      </c>
      <c r="P10411"/>
    </row>
    <row r="10412" spans="1:16" hidden="1">
      <c r="A10412" t="s">
        <v>7847</v>
      </c>
      <c r="B10412" s="1">
        <v>42205</v>
      </c>
      <c r="C10412" t="s">
        <v>7850</v>
      </c>
      <c r="D10412">
        <v>2</v>
      </c>
      <c r="E10412" t="s">
        <v>7851</v>
      </c>
      <c r="F10412" t="s">
        <v>78</v>
      </c>
      <c r="G10412" t="s">
        <v>20</v>
      </c>
      <c r="H10412" t="s">
        <v>7852</v>
      </c>
      <c r="J10412" s="5"/>
      <c r="K10412" s="2">
        <v>3030</v>
      </c>
      <c r="L10412" s="5"/>
      <c r="M10412" s="2">
        <f t="shared" si="162"/>
        <v>-253246.30999999685</v>
      </c>
      <c r="P10412"/>
    </row>
    <row r="10413" spans="1:16" hidden="1">
      <c r="A10413" t="s">
        <v>7857</v>
      </c>
      <c r="B10413" s="1">
        <v>42205</v>
      </c>
      <c r="C10413" t="s">
        <v>6</v>
      </c>
      <c r="D10413">
        <v>1</v>
      </c>
      <c r="E10413" t="s">
        <v>7858</v>
      </c>
      <c r="F10413" t="s">
        <v>29</v>
      </c>
      <c r="G10413" t="s">
        <v>20</v>
      </c>
      <c r="H10413" t="s">
        <v>4943</v>
      </c>
      <c r="I10413" s="2">
        <v>3835.6</v>
      </c>
      <c r="J10413" s="5"/>
      <c r="L10413" s="5"/>
      <c r="M10413" s="2">
        <f t="shared" si="162"/>
        <v>-249410.70999999685</v>
      </c>
      <c r="P10413"/>
    </row>
    <row r="10414" spans="1:16" hidden="1">
      <c r="A10414" t="s">
        <v>7862</v>
      </c>
      <c r="B10414" s="1">
        <v>42205</v>
      </c>
      <c r="D10414">
        <v>1</v>
      </c>
      <c r="E10414" t="s">
        <v>7863</v>
      </c>
      <c r="F10414" t="s">
        <v>29</v>
      </c>
      <c r="G10414" t="s">
        <v>20</v>
      </c>
      <c r="H10414" t="s">
        <v>65</v>
      </c>
      <c r="I10414" s="2">
        <v>2000</v>
      </c>
      <c r="J10414" s="5"/>
      <c r="L10414" s="5"/>
      <c r="M10414" s="2">
        <f t="shared" si="162"/>
        <v>-247410.70999999685</v>
      </c>
      <c r="P10414"/>
    </row>
    <row r="10415" spans="1:16" hidden="1">
      <c r="A10415" t="s">
        <v>7865</v>
      </c>
      <c r="B10415" s="1">
        <v>42205</v>
      </c>
      <c r="C10415" t="s">
        <v>18</v>
      </c>
      <c r="D10415">
        <v>1</v>
      </c>
      <c r="E10415" t="s">
        <v>7866</v>
      </c>
      <c r="F10415" t="s">
        <v>13</v>
      </c>
      <c r="G10415" t="s">
        <v>20</v>
      </c>
      <c r="H10415" t="s">
        <v>18</v>
      </c>
      <c r="J10415" s="5"/>
      <c r="K10415" s="2">
        <v>7481.8</v>
      </c>
      <c r="L10415" s="5"/>
      <c r="M10415" s="2">
        <f t="shared" si="162"/>
        <v>-254892.50999999684</v>
      </c>
      <c r="P10415"/>
    </row>
    <row r="10416" spans="1:16" hidden="1">
      <c r="A10416" t="s">
        <v>7870</v>
      </c>
      <c r="B10416" s="1">
        <v>42205</v>
      </c>
      <c r="C10416" t="s">
        <v>195</v>
      </c>
      <c r="D10416">
        <v>1</v>
      </c>
      <c r="E10416" t="s">
        <v>7871</v>
      </c>
      <c r="F10416" t="s">
        <v>13</v>
      </c>
      <c r="G10416" t="s">
        <v>20</v>
      </c>
      <c r="H10416" t="s">
        <v>195</v>
      </c>
      <c r="J10416" s="5"/>
      <c r="K10416" s="2">
        <v>7171.47</v>
      </c>
      <c r="L10416" s="5"/>
      <c r="M10416" s="2">
        <f t="shared" si="162"/>
        <v>-262063.97999999684</v>
      </c>
      <c r="P10416"/>
    </row>
    <row r="10417" spans="1:16" hidden="1">
      <c r="A10417" t="s">
        <v>7878</v>
      </c>
      <c r="B10417" s="1">
        <v>42205</v>
      </c>
      <c r="C10417" t="s">
        <v>200</v>
      </c>
      <c r="D10417">
        <v>1</v>
      </c>
      <c r="E10417" t="s">
        <v>7880</v>
      </c>
      <c r="F10417" t="s">
        <v>16</v>
      </c>
      <c r="G10417" t="s">
        <v>20</v>
      </c>
      <c r="H10417" t="s">
        <v>200</v>
      </c>
      <c r="J10417" s="5"/>
      <c r="K10417" s="2">
        <v>20000</v>
      </c>
      <c r="L10417" s="5"/>
      <c r="M10417" s="2">
        <f t="shared" si="162"/>
        <v>-282063.97999999684</v>
      </c>
      <c r="P10417"/>
    </row>
    <row r="10418" spans="1:16" hidden="1">
      <c r="A10418" t="s">
        <v>7928</v>
      </c>
      <c r="B10418" s="1">
        <v>42205</v>
      </c>
      <c r="C10418" t="s">
        <v>18</v>
      </c>
      <c r="D10418">
        <v>2</v>
      </c>
      <c r="E10418" t="s">
        <v>7929</v>
      </c>
      <c r="F10418" t="s">
        <v>312</v>
      </c>
      <c r="G10418" t="s">
        <v>313</v>
      </c>
      <c r="H10418" t="s">
        <v>1804</v>
      </c>
      <c r="J10418" s="5"/>
      <c r="K10418" s="2">
        <v>173.59</v>
      </c>
      <c r="L10418" s="5"/>
      <c r="M10418" s="2">
        <f t="shared" si="162"/>
        <v>-282237.56999999686</v>
      </c>
      <c r="P10418"/>
    </row>
    <row r="10419" spans="1:16" hidden="1">
      <c r="A10419" t="s">
        <v>7932</v>
      </c>
      <c r="B10419" s="1">
        <v>42205</v>
      </c>
      <c r="C10419" t="s">
        <v>7935</v>
      </c>
      <c r="D10419">
        <v>2</v>
      </c>
      <c r="E10419" t="s">
        <v>7936</v>
      </c>
      <c r="F10419" t="s">
        <v>312</v>
      </c>
      <c r="G10419" t="s">
        <v>313</v>
      </c>
      <c r="H10419" t="s">
        <v>4410</v>
      </c>
      <c r="J10419" s="5"/>
      <c r="K10419" s="2">
        <v>2191.2600000000002</v>
      </c>
      <c r="L10419" s="5"/>
      <c r="M10419" s="2">
        <f t="shared" si="162"/>
        <v>-284428.82999999687</v>
      </c>
      <c r="P10419"/>
    </row>
    <row r="10420" spans="1:16" hidden="1">
      <c r="A10420" t="s">
        <v>7932</v>
      </c>
      <c r="B10420" s="1">
        <v>42205</v>
      </c>
      <c r="C10420" t="s">
        <v>7935</v>
      </c>
      <c r="D10420">
        <v>2</v>
      </c>
      <c r="E10420" t="s">
        <v>7936</v>
      </c>
      <c r="F10420" t="s">
        <v>312</v>
      </c>
      <c r="G10420" t="s">
        <v>313</v>
      </c>
      <c r="H10420" t="s">
        <v>4410</v>
      </c>
      <c r="I10420" s="2">
        <v>1200</v>
      </c>
      <c r="J10420" s="5"/>
      <c r="L10420" s="5"/>
      <c r="M10420" s="2">
        <f t="shared" si="162"/>
        <v>-283228.82999999687</v>
      </c>
      <c r="P10420"/>
    </row>
    <row r="10421" spans="1:16" hidden="1">
      <c r="A10421" t="s">
        <v>7941</v>
      </c>
      <c r="B10421" s="1">
        <v>42205</v>
      </c>
      <c r="C10421" t="s">
        <v>6</v>
      </c>
      <c r="D10421">
        <v>1</v>
      </c>
      <c r="E10421" t="s">
        <v>7943</v>
      </c>
      <c r="F10421" t="s">
        <v>29</v>
      </c>
      <c r="G10421" t="s">
        <v>4</v>
      </c>
      <c r="H10421" t="s">
        <v>7944</v>
      </c>
      <c r="I10421" s="2">
        <v>316.38</v>
      </c>
      <c r="J10421" s="5"/>
      <c r="L10421" s="5"/>
      <c r="M10421" s="2">
        <f t="shared" si="162"/>
        <v>-282912.44999999687</v>
      </c>
      <c r="P10421"/>
    </row>
    <row r="10422" spans="1:16" hidden="1">
      <c r="A10422" t="s">
        <v>7949</v>
      </c>
      <c r="B10422" s="1">
        <v>42205</v>
      </c>
      <c r="C10422" t="s">
        <v>6</v>
      </c>
      <c r="D10422">
        <v>1</v>
      </c>
      <c r="E10422" t="s">
        <v>7953</v>
      </c>
      <c r="F10422" t="s">
        <v>29</v>
      </c>
      <c r="G10422" t="s">
        <v>4</v>
      </c>
      <c r="H10422" t="s">
        <v>7954</v>
      </c>
      <c r="I10422" s="2">
        <v>525.45000000000005</v>
      </c>
      <c r="J10422" s="5"/>
      <c r="L10422" s="5"/>
      <c r="M10422" s="2">
        <f t="shared" si="162"/>
        <v>-282386.99999999686</v>
      </c>
      <c r="P10422"/>
    </row>
    <row r="10423" spans="1:16" hidden="1">
      <c r="A10423" t="s">
        <v>7960</v>
      </c>
      <c r="B10423" s="1">
        <v>42205</v>
      </c>
      <c r="C10423" t="s">
        <v>6</v>
      </c>
      <c r="D10423">
        <v>1</v>
      </c>
      <c r="E10423" t="s">
        <v>7961</v>
      </c>
      <c r="F10423" t="s">
        <v>29</v>
      </c>
      <c r="G10423" t="s">
        <v>4</v>
      </c>
      <c r="H10423" t="s">
        <v>7962</v>
      </c>
      <c r="I10423" s="2">
        <v>1000</v>
      </c>
      <c r="J10423" s="5"/>
      <c r="L10423" s="5"/>
      <c r="M10423" s="2">
        <f t="shared" si="162"/>
        <v>-281386.99999999686</v>
      </c>
      <c r="P10423"/>
    </row>
    <row r="10424" spans="1:16" hidden="1">
      <c r="A10424" t="s">
        <v>7975</v>
      </c>
      <c r="B10424" s="1">
        <v>42205</v>
      </c>
      <c r="C10424" t="s">
        <v>11</v>
      </c>
      <c r="D10424">
        <v>1</v>
      </c>
      <c r="E10424" t="s">
        <v>7977</v>
      </c>
      <c r="F10424" t="s">
        <v>45</v>
      </c>
      <c r="G10424" t="s">
        <v>4</v>
      </c>
      <c r="H10424" t="s">
        <v>1010</v>
      </c>
      <c r="J10424" s="5"/>
      <c r="K10424" s="2">
        <v>2990</v>
      </c>
      <c r="L10424" s="5"/>
      <c r="M10424" s="2">
        <f t="shared" si="162"/>
        <v>-284376.99999999686</v>
      </c>
      <c r="P10424"/>
    </row>
    <row r="10425" spans="1:16" hidden="1">
      <c r="A10425" t="s">
        <v>7988</v>
      </c>
      <c r="B10425" s="1">
        <v>42205</v>
      </c>
      <c r="C10425" t="s">
        <v>11</v>
      </c>
      <c r="D10425">
        <v>1</v>
      </c>
      <c r="E10425" t="s">
        <v>7991</v>
      </c>
      <c r="F10425" t="s">
        <v>16</v>
      </c>
      <c r="G10425" t="s">
        <v>4</v>
      </c>
      <c r="H10425" t="s">
        <v>6382</v>
      </c>
      <c r="J10425" s="5"/>
      <c r="K10425" s="2">
        <v>4100</v>
      </c>
      <c r="L10425" s="5"/>
      <c r="M10425" s="2">
        <f t="shared" si="162"/>
        <v>-288476.99999999686</v>
      </c>
      <c r="P10425"/>
    </row>
    <row r="10426" spans="1:16" hidden="1">
      <c r="A10426" t="s">
        <v>7994</v>
      </c>
      <c r="B10426" s="1">
        <v>42205</v>
      </c>
      <c r="C10426" t="s">
        <v>6</v>
      </c>
      <c r="D10426">
        <v>1</v>
      </c>
      <c r="E10426" t="s">
        <v>8001</v>
      </c>
      <c r="F10426" t="s">
        <v>29</v>
      </c>
      <c r="G10426" t="s">
        <v>4</v>
      </c>
      <c r="H10426" t="s">
        <v>65</v>
      </c>
      <c r="I10426" s="2">
        <v>317.41000000000003</v>
      </c>
      <c r="J10426" s="5"/>
      <c r="L10426" s="5"/>
      <c r="M10426" s="2">
        <f t="shared" si="162"/>
        <v>-288159.58999999688</v>
      </c>
      <c r="P10426"/>
    </row>
    <row r="10427" spans="1:16" hidden="1">
      <c r="A10427" t="s">
        <v>8015</v>
      </c>
      <c r="B10427" s="1">
        <v>42205</v>
      </c>
      <c r="C10427" t="s">
        <v>11</v>
      </c>
      <c r="D10427">
        <v>1</v>
      </c>
      <c r="E10427" t="s">
        <v>8016</v>
      </c>
      <c r="F10427" t="s">
        <v>16</v>
      </c>
      <c r="G10427" t="s">
        <v>4</v>
      </c>
      <c r="H10427" t="s">
        <v>2132</v>
      </c>
      <c r="J10427" s="5"/>
      <c r="K10427" s="2">
        <v>6555</v>
      </c>
      <c r="L10427" s="5"/>
      <c r="M10427" s="2">
        <f t="shared" si="162"/>
        <v>-294714.58999999688</v>
      </c>
      <c r="P10427"/>
    </row>
    <row r="10428" spans="1:16" hidden="1">
      <c r="A10428" t="s">
        <v>8021</v>
      </c>
      <c r="B10428" s="1">
        <v>42205</v>
      </c>
      <c r="C10428" t="s">
        <v>11</v>
      </c>
      <c r="D10428">
        <v>1</v>
      </c>
      <c r="E10428" t="s">
        <v>8024</v>
      </c>
      <c r="F10428" t="s">
        <v>16</v>
      </c>
      <c r="G10428" t="s">
        <v>4</v>
      </c>
      <c r="H10428" t="s">
        <v>2132</v>
      </c>
      <c r="J10428" s="5"/>
      <c r="K10428" s="2">
        <v>1025</v>
      </c>
      <c r="L10428" s="5"/>
      <c r="M10428" s="2">
        <f t="shared" si="162"/>
        <v>-295739.58999999688</v>
      </c>
      <c r="P10428"/>
    </row>
    <row r="10429" spans="1:16" hidden="1">
      <c r="A10429" t="s">
        <v>8025</v>
      </c>
      <c r="B10429" s="1">
        <v>42205</v>
      </c>
      <c r="C10429" t="s">
        <v>8027</v>
      </c>
      <c r="D10429">
        <v>2</v>
      </c>
      <c r="E10429" t="s">
        <v>8028</v>
      </c>
      <c r="F10429" t="s">
        <v>78</v>
      </c>
      <c r="G10429" t="s">
        <v>4</v>
      </c>
      <c r="H10429" t="s">
        <v>519</v>
      </c>
      <c r="J10429" s="5"/>
      <c r="K10429" s="2">
        <v>1361.14</v>
      </c>
      <c r="L10429" s="5"/>
      <c r="M10429" s="2">
        <f t="shared" si="162"/>
        <v>-297100.7299999969</v>
      </c>
      <c r="P10429"/>
    </row>
    <row r="10430" spans="1:16" hidden="1">
      <c r="A10430" t="s">
        <v>8030</v>
      </c>
      <c r="B10430" s="1">
        <v>42205</v>
      </c>
      <c r="C10430" t="s">
        <v>8031</v>
      </c>
      <c r="D10430">
        <v>2</v>
      </c>
      <c r="E10430" t="s">
        <v>8032</v>
      </c>
      <c r="F10430" t="s">
        <v>78</v>
      </c>
      <c r="G10430" t="s">
        <v>4</v>
      </c>
      <c r="H10430" t="s">
        <v>824</v>
      </c>
      <c r="J10430" s="5"/>
      <c r="K10430" s="2">
        <v>2160</v>
      </c>
      <c r="L10430" s="5"/>
      <c r="M10430" s="2">
        <f t="shared" si="162"/>
        <v>-299260.7299999969</v>
      </c>
      <c r="P10430"/>
    </row>
    <row r="10431" spans="1:16" hidden="1">
      <c r="A10431" t="s">
        <v>8034</v>
      </c>
      <c r="B10431" s="1">
        <v>42205</v>
      </c>
      <c r="C10431" t="s">
        <v>8035</v>
      </c>
      <c r="D10431">
        <v>2</v>
      </c>
      <c r="E10431" t="s">
        <v>8036</v>
      </c>
      <c r="F10431" t="s">
        <v>78</v>
      </c>
      <c r="G10431" t="s">
        <v>4</v>
      </c>
      <c r="H10431" t="s">
        <v>1943</v>
      </c>
      <c r="J10431" s="5"/>
      <c r="K10431" s="2">
        <v>1562.8</v>
      </c>
      <c r="L10431" s="5"/>
      <c r="M10431" s="2">
        <f t="shared" si="162"/>
        <v>-300823.52999999688</v>
      </c>
      <c r="P10431"/>
    </row>
    <row r="10432" spans="1:16" hidden="1">
      <c r="A10432" t="s">
        <v>8038</v>
      </c>
      <c r="B10432" s="1">
        <v>42205</v>
      </c>
      <c r="C10432" t="s">
        <v>200</v>
      </c>
      <c r="D10432">
        <v>1</v>
      </c>
      <c r="E10432" t="s">
        <v>8040</v>
      </c>
      <c r="F10432" t="s">
        <v>16</v>
      </c>
      <c r="G10432" t="s">
        <v>4</v>
      </c>
      <c r="H10432" t="s">
        <v>200</v>
      </c>
      <c r="J10432" s="5"/>
      <c r="K10432" s="2">
        <v>1341.39</v>
      </c>
      <c r="L10432" s="5"/>
      <c r="M10432" s="2">
        <f t="shared" si="162"/>
        <v>-302164.9199999969</v>
      </c>
      <c r="P10432"/>
    </row>
    <row r="10433" spans="1:16" hidden="1">
      <c r="A10433" t="s">
        <v>8043</v>
      </c>
      <c r="B10433" s="1">
        <v>42205</v>
      </c>
      <c r="C10433" t="s">
        <v>195</v>
      </c>
      <c r="D10433">
        <v>1</v>
      </c>
      <c r="E10433" t="s">
        <v>8045</v>
      </c>
      <c r="F10433" t="s">
        <v>13</v>
      </c>
      <c r="G10433" t="s">
        <v>4</v>
      </c>
      <c r="H10433" t="s">
        <v>195</v>
      </c>
      <c r="J10433" s="5"/>
      <c r="K10433" s="2">
        <v>16346.78</v>
      </c>
      <c r="L10433" s="5"/>
      <c r="M10433" s="2">
        <f t="shared" si="162"/>
        <v>-318511.69999999693</v>
      </c>
      <c r="P10433"/>
    </row>
    <row r="10434" spans="1:16" hidden="1">
      <c r="A10434" t="s">
        <v>8048</v>
      </c>
      <c r="B10434" s="1">
        <v>42205</v>
      </c>
      <c r="C10434" t="s">
        <v>18</v>
      </c>
      <c r="D10434">
        <v>1</v>
      </c>
      <c r="E10434" t="s">
        <v>8050</v>
      </c>
      <c r="F10434" t="s">
        <v>13</v>
      </c>
      <c r="G10434" t="s">
        <v>4</v>
      </c>
      <c r="H10434" t="s">
        <v>18</v>
      </c>
      <c r="J10434" s="5"/>
      <c r="K10434" s="2">
        <v>7539.11</v>
      </c>
      <c r="L10434" s="5"/>
      <c r="M10434" s="2">
        <f t="shared" si="162"/>
        <v>-326050.80999999691</v>
      </c>
      <c r="P10434"/>
    </row>
    <row r="10435" spans="1:16" hidden="1">
      <c r="A10435" t="s">
        <v>26132</v>
      </c>
      <c r="B10435" s="1">
        <v>42205</v>
      </c>
      <c r="C10435" t="s">
        <v>18</v>
      </c>
      <c r="D10435">
        <v>2</v>
      </c>
      <c r="E10435" t="s">
        <v>26150</v>
      </c>
      <c r="F10435" t="s">
        <v>13559</v>
      </c>
      <c r="G10435" t="s">
        <v>313</v>
      </c>
      <c r="H10435" t="s">
        <v>26151</v>
      </c>
      <c r="I10435" s="2">
        <v>751.31</v>
      </c>
      <c r="J10435" s="5"/>
      <c r="L10435" s="5"/>
      <c r="M10435" s="2">
        <f t="shared" si="162"/>
        <v>-325299.49999999691</v>
      </c>
      <c r="P10435"/>
    </row>
    <row r="10436" spans="1:16" hidden="1">
      <c r="A10436" t="s">
        <v>26156</v>
      </c>
      <c r="B10436" s="1">
        <v>42205</v>
      </c>
      <c r="C10436" t="s">
        <v>26172</v>
      </c>
      <c r="D10436">
        <v>1</v>
      </c>
      <c r="E10436" t="s">
        <v>26173</v>
      </c>
      <c r="F10436" t="s">
        <v>13561</v>
      </c>
      <c r="G10436" t="s">
        <v>20</v>
      </c>
      <c r="H10436" t="s">
        <v>26174</v>
      </c>
      <c r="I10436" s="2">
        <v>20000</v>
      </c>
      <c r="J10436" s="5"/>
      <c r="L10436" s="5"/>
      <c r="M10436" s="2">
        <f t="shared" si="162"/>
        <v>-305299.49999999691</v>
      </c>
      <c r="P10436"/>
    </row>
    <row r="10437" spans="1:16" hidden="1">
      <c r="A10437" t="s">
        <v>26178</v>
      </c>
      <c r="B10437" s="1">
        <v>42205</v>
      </c>
      <c r="C10437" t="s">
        <v>26172</v>
      </c>
      <c r="D10437">
        <v>1</v>
      </c>
      <c r="E10437" t="s">
        <v>26198</v>
      </c>
      <c r="F10437" t="s">
        <v>13561</v>
      </c>
      <c r="G10437" t="s">
        <v>20</v>
      </c>
      <c r="H10437" t="s">
        <v>26174</v>
      </c>
      <c r="I10437" s="2">
        <v>143000</v>
      </c>
      <c r="J10437" s="5"/>
      <c r="L10437" s="5"/>
      <c r="M10437" s="2">
        <f t="shared" si="162"/>
        <v>-162299.49999999691</v>
      </c>
      <c r="P10437"/>
    </row>
    <row r="10438" spans="1:16" hidden="1">
      <c r="A10438" t="s">
        <v>26203</v>
      </c>
      <c r="B10438" s="1">
        <v>42205</v>
      </c>
      <c r="C10438" t="s">
        <v>6</v>
      </c>
      <c r="D10438">
        <v>1</v>
      </c>
      <c r="E10438" t="s">
        <v>26219</v>
      </c>
      <c r="F10438" t="s">
        <v>13610</v>
      </c>
      <c r="G10438" t="s">
        <v>20</v>
      </c>
      <c r="H10438" t="s">
        <v>7702</v>
      </c>
      <c r="I10438" s="2">
        <v>5492.35</v>
      </c>
      <c r="J10438" s="5"/>
      <c r="L10438" s="5"/>
      <c r="M10438" s="2">
        <f t="shared" si="162"/>
        <v>-156807.14999999691</v>
      </c>
      <c r="P10438"/>
    </row>
    <row r="10439" spans="1:16" hidden="1">
      <c r="A10439" t="s">
        <v>26224</v>
      </c>
      <c r="B10439" s="1">
        <v>42205</v>
      </c>
      <c r="C10439" t="s">
        <v>26245</v>
      </c>
      <c r="D10439">
        <v>2</v>
      </c>
      <c r="E10439" t="s">
        <v>26246</v>
      </c>
      <c r="F10439" t="s">
        <v>7054</v>
      </c>
      <c r="G10439" t="s">
        <v>20</v>
      </c>
      <c r="H10439" t="s">
        <v>26247</v>
      </c>
      <c r="I10439" s="2">
        <v>3341.03</v>
      </c>
      <c r="J10439" s="5"/>
      <c r="L10439" s="5"/>
      <c r="M10439" s="2">
        <f t="shared" si="162"/>
        <v>-153466.11999999691</v>
      </c>
      <c r="P10439"/>
    </row>
    <row r="10440" spans="1:16" hidden="1">
      <c r="A10440" t="s">
        <v>26253</v>
      </c>
      <c r="B10440" s="1">
        <v>42205</v>
      </c>
      <c r="C10440" t="s">
        <v>8027</v>
      </c>
      <c r="D10440">
        <v>2</v>
      </c>
      <c r="E10440" t="s">
        <v>26271</v>
      </c>
      <c r="F10440" t="s">
        <v>7054</v>
      </c>
      <c r="G10440" t="s">
        <v>20</v>
      </c>
      <c r="H10440" t="s">
        <v>519</v>
      </c>
      <c r="I10440" s="2">
        <v>1361.14</v>
      </c>
      <c r="J10440" s="5"/>
      <c r="L10440" s="5"/>
      <c r="M10440" s="2">
        <f t="shared" si="162"/>
        <v>-152104.9799999969</v>
      </c>
      <c r="P10440"/>
    </row>
    <row r="10441" spans="1:16" hidden="1">
      <c r="A10441" t="s">
        <v>26275</v>
      </c>
      <c r="B10441" s="1">
        <v>42205</v>
      </c>
      <c r="C10441" t="s">
        <v>8031</v>
      </c>
      <c r="D10441">
        <v>2</v>
      </c>
      <c r="E10441" t="s">
        <v>26294</v>
      </c>
      <c r="F10441" t="s">
        <v>7054</v>
      </c>
      <c r="G10441" t="s">
        <v>20</v>
      </c>
      <c r="H10441" t="s">
        <v>824</v>
      </c>
      <c r="I10441" s="2">
        <v>2160</v>
      </c>
      <c r="J10441" s="5"/>
      <c r="L10441" s="5"/>
      <c r="M10441" s="2">
        <f t="shared" ref="M10441:M10504" si="163">+M10440+I10441-K10441</f>
        <v>-149944.9799999969</v>
      </c>
      <c r="P10441"/>
    </row>
    <row r="10442" spans="1:16" hidden="1">
      <c r="A10442" t="s">
        <v>26297</v>
      </c>
      <c r="B10442" s="1">
        <v>42205</v>
      </c>
      <c r="C10442" t="s">
        <v>8035</v>
      </c>
      <c r="D10442">
        <v>2</v>
      </c>
      <c r="E10442" t="s">
        <v>26317</v>
      </c>
      <c r="F10442" t="s">
        <v>7054</v>
      </c>
      <c r="G10442" t="s">
        <v>20</v>
      </c>
      <c r="H10442" t="s">
        <v>1943</v>
      </c>
      <c r="I10442" s="2">
        <v>1562.8</v>
      </c>
      <c r="J10442" s="5"/>
      <c r="L10442" s="5"/>
      <c r="M10442" s="2">
        <f t="shared" si="163"/>
        <v>-148382.17999999691</v>
      </c>
      <c r="P10442"/>
    </row>
    <row r="10443" spans="1:16" hidden="1">
      <c r="A10443" t="s">
        <v>26322</v>
      </c>
      <c r="B10443" s="1">
        <v>42205</v>
      </c>
      <c r="C10443" t="s">
        <v>26337</v>
      </c>
      <c r="D10443">
        <v>2</v>
      </c>
      <c r="E10443" t="s">
        <v>26338</v>
      </c>
      <c r="F10443" t="s">
        <v>7054</v>
      </c>
      <c r="G10443" t="s">
        <v>20</v>
      </c>
      <c r="H10443" t="s">
        <v>8456</v>
      </c>
      <c r="I10443" s="2">
        <v>1839.99</v>
      </c>
      <c r="J10443" s="5"/>
      <c r="L10443" s="5"/>
      <c r="M10443" s="2">
        <f t="shared" si="163"/>
        <v>-146542.18999999692</v>
      </c>
      <c r="P10443"/>
    </row>
    <row r="10444" spans="1:16" hidden="1">
      <c r="A10444" t="s">
        <v>26343</v>
      </c>
      <c r="B10444" s="1">
        <v>42205</v>
      </c>
      <c r="C10444" t="s">
        <v>26361</v>
      </c>
      <c r="D10444">
        <v>2</v>
      </c>
      <c r="E10444" t="s">
        <v>26362</v>
      </c>
      <c r="F10444" t="s">
        <v>7054</v>
      </c>
      <c r="G10444" t="s">
        <v>20</v>
      </c>
      <c r="H10444" t="s">
        <v>3585</v>
      </c>
      <c r="I10444" s="2">
        <v>1025</v>
      </c>
      <c r="J10444" s="5"/>
      <c r="L10444" s="5"/>
      <c r="M10444" s="2">
        <f t="shared" si="163"/>
        <v>-145517.18999999692</v>
      </c>
      <c r="P10444"/>
    </row>
    <row r="10445" spans="1:16" hidden="1">
      <c r="A10445" t="s">
        <v>26368</v>
      </c>
      <c r="B10445" s="1">
        <v>42205</v>
      </c>
      <c r="C10445" t="s">
        <v>18</v>
      </c>
      <c r="D10445">
        <v>2</v>
      </c>
      <c r="E10445" t="s">
        <v>26384</v>
      </c>
      <c r="F10445" t="s">
        <v>13559</v>
      </c>
      <c r="G10445" t="s">
        <v>313</v>
      </c>
      <c r="H10445" t="s">
        <v>21131</v>
      </c>
      <c r="I10445" s="2">
        <v>64.47</v>
      </c>
      <c r="J10445" s="5"/>
      <c r="L10445" s="5"/>
      <c r="M10445" s="2">
        <f t="shared" si="163"/>
        <v>-145452.71999999692</v>
      </c>
      <c r="P10445"/>
    </row>
    <row r="10446" spans="1:16" hidden="1">
      <c r="A10446" t="s">
        <v>26390</v>
      </c>
      <c r="B10446" s="1">
        <v>42205</v>
      </c>
      <c r="C10446" t="s">
        <v>6</v>
      </c>
      <c r="D10446">
        <v>1</v>
      </c>
      <c r="E10446" t="s">
        <v>26413</v>
      </c>
      <c r="F10446" t="s">
        <v>13565</v>
      </c>
      <c r="G10446" t="s">
        <v>20</v>
      </c>
      <c r="H10446" t="s">
        <v>7791</v>
      </c>
      <c r="I10446" s="2">
        <v>20000</v>
      </c>
      <c r="J10446" s="5">
        <v>1</v>
      </c>
      <c r="L10446" s="5"/>
      <c r="M10446" s="2">
        <f t="shared" si="163"/>
        <v>-125452.71999999692</v>
      </c>
      <c r="N10446">
        <v>5393.44</v>
      </c>
      <c r="P10446"/>
    </row>
    <row r="10447" spans="1:16" hidden="1">
      <c r="A10447" t="s">
        <v>26416</v>
      </c>
      <c r="B10447" s="1">
        <v>42205</v>
      </c>
      <c r="C10447" t="s">
        <v>18</v>
      </c>
      <c r="D10447">
        <v>2</v>
      </c>
      <c r="E10447" t="s">
        <v>26429</v>
      </c>
      <c r="F10447" t="s">
        <v>13559</v>
      </c>
      <c r="G10447" t="s">
        <v>313</v>
      </c>
      <c r="H10447" t="s">
        <v>112</v>
      </c>
      <c r="I10447" s="2">
        <v>257.89</v>
      </c>
      <c r="J10447" s="5"/>
      <c r="L10447" s="5"/>
      <c r="M10447" s="2">
        <f t="shared" si="163"/>
        <v>-125194.82999999692</v>
      </c>
      <c r="P10447"/>
    </row>
    <row r="10448" spans="1:16" hidden="1">
      <c r="A10448" t="s">
        <v>26434</v>
      </c>
      <c r="B10448" s="1">
        <v>42205</v>
      </c>
      <c r="C10448" t="s">
        <v>6</v>
      </c>
      <c r="D10448">
        <v>1</v>
      </c>
      <c r="E10448" t="s">
        <v>26451</v>
      </c>
      <c r="F10448" t="s">
        <v>13565</v>
      </c>
      <c r="G10448" t="s">
        <v>20</v>
      </c>
      <c r="H10448" t="s">
        <v>65</v>
      </c>
      <c r="I10448" s="2">
        <v>300</v>
      </c>
      <c r="J10448" s="5"/>
      <c r="L10448" s="5"/>
      <c r="M10448" s="2">
        <f t="shared" si="163"/>
        <v>-124894.82999999692</v>
      </c>
      <c r="P10448"/>
    </row>
    <row r="10449" spans="1:16" hidden="1">
      <c r="A10449" t="s">
        <v>26456</v>
      </c>
      <c r="B10449" s="1">
        <v>42205</v>
      </c>
      <c r="C10449" t="s">
        <v>6</v>
      </c>
      <c r="D10449">
        <v>1</v>
      </c>
      <c r="E10449" t="s">
        <v>26451</v>
      </c>
      <c r="F10449" t="s">
        <v>13565</v>
      </c>
      <c r="G10449" t="s">
        <v>20</v>
      </c>
      <c r="H10449" t="s">
        <v>7787</v>
      </c>
      <c r="J10449" s="5"/>
      <c r="K10449" s="2">
        <v>300</v>
      </c>
      <c r="L10449" s="5"/>
      <c r="M10449" s="2">
        <f t="shared" si="163"/>
        <v>-125194.82999999692</v>
      </c>
      <c r="P10449"/>
    </row>
    <row r="10450" spans="1:16" hidden="1">
      <c r="A10450" t="s">
        <v>26476</v>
      </c>
      <c r="B10450" s="1">
        <v>42205</v>
      </c>
      <c r="C10450" t="s">
        <v>10822</v>
      </c>
      <c r="D10450">
        <v>1</v>
      </c>
      <c r="E10450" t="s">
        <v>26492</v>
      </c>
      <c r="F10450" t="s">
        <v>13565</v>
      </c>
      <c r="G10450" t="s">
        <v>20</v>
      </c>
      <c r="H10450" t="s">
        <v>26493</v>
      </c>
      <c r="I10450" s="2">
        <v>20000</v>
      </c>
      <c r="J10450" s="5"/>
      <c r="L10450" s="5"/>
      <c r="M10450" s="2">
        <f t="shared" si="163"/>
        <v>-105194.82999999692</v>
      </c>
      <c r="P10450"/>
    </row>
    <row r="10451" spans="1:16" hidden="1">
      <c r="A10451" t="s">
        <v>26498</v>
      </c>
      <c r="B10451" s="1">
        <v>42205</v>
      </c>
      <c r="C10451" t="s">
        <v>7850</v>
      </c>
      <c r="D10451">
        <v>2</v>
      </c>
      <c r="E10451" t="s">
        <v>26512</v>
      </c>
      <c r="F10451" t="s">
        <v>7054</v>
      </c>
      <c r="G10451" t="s">
        <v>20</v>
      </c>
      <c r="H10451" t="s">
        <v>7852</v>
      </c>
      <c r="I10451" s="2">
        <v>3030</v>
      </c>
      <c r="J10451" s="5"/>
      <c r="L10451" s="5"/>
      <c r="M10451" s="2">
        <f t="shared" si="163"/>
        <v>-102164.82999999692</v>
      </c>
      <c r="P10451"/>
    </row>
    <row r="10452" spans="1:16" hidden="1">
      <c r="A10452" t="s">
        <v>26516</v>
      </c>
      <c r="B10452" s="1">
        <v>42205</v>
      </c>
      <c r="C10452" t="s">
        <v>26536</v>
      </c>
      <c r="D10452">
        <v>2</v>
      </c>
      <c r="E10452" t="s">
        <v>26537</v>
      </c>
      <c r="F10452" t="s">
        <v>7054</v>
      </c>
      <c r="G10452" t="s">
        <v>20</v>
      </c>
      <c r="H10452" t="s">
        <v>26538</v>
      </c>
      <c r="I10452" s="2">
        <v>1025</v>
      </c>
      <c r="J10452" s="5"/>
      <c r="L10452" s="5"/>
      <c r="M10452" s="2">
        <f t="shared" si="163"/>
        <v>-101139.82999999692</v>
      </c>
      <c r="P10452"/>
    </row>
    <row r="10453" spans="1:16" hidden="1">
      <c r="A10453" t="s">
        <v>26543</v>
      </c>
      <c r="B10453" s="1">
        <v>42205</v>
      </c>
      <c r="C10453" t="s">
        <v>26560</v>
      </c>
      <c r="D10453">
        <v>2</v>
      </c>
      <c r="E10453" t="s">
        <v>26561</v>
      </c>
      <c r="F10453" t="s">
        <v>13559</v>
      </c>
      <c r="G10453" t="s">
        <v>313</v>
      </c>
      <c r="H10453" t="s">
        <v>4606</v>
      </c>
      <c r="J10453" s="5"/>
      <c r="K10453" s="2">
        <v>4600</v>
      </c>
      <c r="L10453" s="5"/>
      <c r="M10453" s="2">
        <f t="shared" si="163"/>
        <v>-105739.82999999692</v>
      </c>
      <c r="P10453"/>
    </row>
    <row r="10454" spans="1:16" hidden="1">
      <c r="A10454" t="s">
        <v>26543</v>
      </c>
      <c r="B10454" s="1">
        <v>42205</v>
      </c>
      <c r="C10454" t="s">
        <v>26560</v>
      </c>
      <c r="D10454">
        <v>2</v>
      </c>
      <c r="E10454" t="s">
        <v>26561</v>
      </c>
      <c r="F10454" t="s">
        <v>13559</v>
      </c>
      <c r="G10454" t="s">
        <v>313</v>
      </c>
      <c r="H10454" t="s">
        <v>4606</v>
      </c>
      <c r="I10454" s="2">
        <v>4600</v>
      </c>
      <c r="J10454" s="5"/>
      <c r="L10454" s="5"/>
      <c r="M10454" s="2">
        <f t="shared" si="163"/>
        <v>-101139.82999999692</v>
      </c>
      <c r="P10454"/>
    </row>
    <row r="10455" spans="1:16" hidden="1">
      <c r="A10455" t="s">
        <v>26566</v>
      </c>
      <c r="B10455" s="1">
        <v>42205</v>
      </c>
      <c r="C10455" t="s">
        <v>26583</v>
      </c>
      <c r="D10455">
        <v>2</v>
      </c>
      <c r="E10455" t="s">
        <v>26584</v>
      </c>
      <c r="F10455" t="s">
        <v>7054</v>
      </c>
      <c r="G10455" t="s">
        <v>4</v>
      </c>
      <c r="H10455" t="s">
        <v>4606</v>
      </c>
      <c r="J10455" s="5"/>
      <c r="K10455" s="2">
        <v>200</v>
      </c>
      <c r="L10455" s="5"/>
      <c r="M10455" s="2">
        <f t="shared" si="163"/>
        <v>-101339.82999999692</v>
      </c>
      <c r="P10455"/>
    </row>
    <row r="10456" spans="1:16" hidden="1">
      <c r="A10456" t="s">
        <v>26566</v>
      </c>
      <c r="B10456" s="1">
        <v>42205</v>
      </c>
      <c r="C10456" t="s">
        <v>26583</v>
      </c>
      <c r="D10456">
        <v>2</v>
      </c>
      <c r="E10456" t="s">
        <v>26584</v>
      </c>
      <c r="F10456" t="s">
        <v>7054</v>
      </c>
      <c r="G10456" t="s">
        <v>4</v>
      </c>
      <c r="H10456" t="s">
        <v>4606</v>
      </c>
      <c r="I10456" s="2">
        <v>200.01</v>
      </c>
      <c r="J10456" s="5"/>
      <c r="L10456" s="5"/>
      <c r="M10456" s="2">
        <f t="shared" si="163"/>
        <v>-101139.81999999692</v>
      </c>
      <c r="P10456"/>
    </row>
    <row r="10457" spans="1:16" hidden="1">
      <c r="A10457" t="s">
        <v>26587</v>
      </c>
      <c r="B10457" s="1">
        <v>42205</v>
      </c>
      <c r="C10457" t="s">
        <v>26606</v>
      </c>
      <c r="D10457">
        <v>2</v>
      </c>
      <c r="E10457" t="s">
        <v>26607</v>
      </c>
      <c r="F10457" t="s">
        <v>13559</v>
      </c>
      <c r="G10457" t="s">
        <v>313</v>
      </c>
      <c r="H10457" t="s">
        <v>5828</v>
      </c>
      <c r="J10457" s="5"/>
      <c r="K10457" s="2">
        <v>1100</v>
      </c>
      <c r="L10457" s="5"/>
      <c r="M10457" s="2">
        <f t="shared" si="163"/>
        <v>-102239.81999999692</v>
      </c>
      <c r="P10457"/>
    </row>
    <row r="10458" spans="1:16" hidden="1">
      <c r="A10458" t="s">
        <v>26587</v>
      </c>
      <c r="B10458" s="1">
        <v>42205</v>
      </c>
      <c r="C10458" t="s">
        <v>26606</v>
      </c>
      <c r="D10458">
        <v>2</v>
      </c>
      <c r="E10458" t="s">
        <v>26607</v>
      </c>
      <c r="F10458" t="s">
        <v>13559</v>
      </c>
      <c r="G10458" t="s">
        <v>313</v>
      </c>
      <c r="H10458" t="s">
        <v>5828</v>
      </c>
      <c r="I10458" s="2">
        <v>2105.77</v>
      </c>
      <c r="J10458" s="5"/>
      <c r="L10458" s="5"/>
      <c r="M10458" s="2">
        <f t="shared" si="163"/>
        <v>-100134.04999999692</v>
      </c>
      <c r="P10458"/>
    </row>
    <row r="10459" spans="1:16" hidden="1">
      <c r="A10459" t="s">
        <v>26611</v>
      </c>
      <c r="B10459" s="1">
        <v>42205</v>
      </c>
      <c r="C10459" t="s">
        <v>18</v>
      </c>
      <c r="D10459">
        <v>2</v>
      </c>
      <c r="E10459" t="s">
        <v>26632</v>
      </c>
      <c r="F10459" t="s">
        <v>13559</v>
      </c>
      <c r="G10459" t="s">
        <v>313</v>
      </c>
      <c r="H10459" t="s">
        <v>1804</v>
      </c>
      <c r="I10459" s="2">
        <v>173.59</v>
      </c>
      <c r="J10459" s="5"/>
      <c r="L10459" s="5"/>
      <c r="M10459" s="2">
        <f t="shared" si="163"/>
        <v>-99960.459999996921</v>
      </c>
      <c r="P10459"/>
    </row>
    <row r="10460" spans="1:16" hidden="1">
      <c r="A10460" t="s">
        <v>26637</v>
      </c>
      <c r="B10460" s="1">
        <v>42205</v>
      </c>
      <c r="C10460" t="s">
        <v>26653</v>
      </c>
      <c r="D10460">
        <v>2</v>
      </c>
      <c r="E10460" t="s">
        <v>26654</v>
      </c>
      <c r="F10460" t="s">
        <v>7054</v>
      </c>
      <c r="G10460" t="s">
        <v>4</v>
      </c>
      <c r="H10460" t="s">
        <v>26655</v>
      </c>
      <c r="I10460" s="2">
        <v>1840</v>
      </c>
      <c r="J10460" s="5"/>
      <c r="L10460" s="5"/>
      <c r="M10460" s="2">
        <f t="shared" si="163"/>
        <v>-98120.459999996921</v>
      </c>
      <c r="P10460"/>
    </row>
    <row r="10461" spans="1:16" hidden="1">
      <c r="A10461" t="s">
        <v>26660</v>
      </c>
      <c r="B10461" s="1">
        <v>42205</v>
      </c>
      <c r="C10461" t="s">
        <v>7935</v>
      </c>
      <c r="D10461">
        <v>2</v>
      </c>
      <c r="E10461" t="s">
        <v>26675</v>
      </c>
      <c r="F10461" t="s">
        <v>13559</v>
      </c>
      <c r="G10461" t="s">
        <v>313</v>
      </c>
      <c r="H10461" t="s">
        <v>4410</v>
      </c>
      <c r="J10461" s="5"/>
      <c r="K10461" s="2">
        <v>1200</v>
      </c>
      <c r="L10461" s="5"/>
      <c r="M10461" s="2">
        <f t="shared" si="163"/>
        <v>-99320.459999996921</v>
      </c>
      <c r="P10461"/>
    </row>
    <row r="10462" spans="1:16" hidden="1">
      <c r="A10462" t="s">
        <v>26660</v>
      </c>
      <c r="B10462" s="1">
        <v>42205</v>
      </c>
      <c r="C10462" t="s">
        <v>7935</v>
      </c>
      <c r="D10462">
        <v>2</v>
      </c>
      <c r="E10462" t="s">
        <v>26675</v>
      </c>
      <c r="F10462" t="s">
        <v>13559</v>
      </c>
      <c r="G10462" t="s">
        <v>313</v>
      </c>
      <c r="H10462" t="s">
        <v>4410</v>
      </c>
      <c r="I10462" s="2">
        <v>2191.2600000000002</v>
      </c>
      <c r="J10462" s="5"/>
      <c r="L10462" s="5"/>
      <c r="M10462" s="2">
        <f t="shared" si="163"/>
        <v>-97129.199999996927</v>
      </c>
      <c r="P10462"/>
    </row>
    <row r="10463" spans="1:16" hidden="1">
      <c r="A10463" t="s">
        <v>26679</v>
      </c>
      <c r="B10463" s="1">
        <v>42205</v>
      </c>
      <c r="C10463" t="s">
        <v>7935</v>
      </c>
      <c r="D10463">
        <v>2</v>
      </c>
      <c r="E10463" t="s">
        <v>26695</v>
      </c>
      <c r="F10463" t="s">
        <v>13559</v>
      </c>
      <c r="G10463" t="s">
        <v>313</v>
      </c>
      <c r="H10463" t="s">
        <v>4410</v>
      </c>
      <c r="J10463" s="5"/>
      <c r="K10463" s="2">
        <v>1200</v>
      </c>
      <c r="L10463" s="5"/>
      <c r="M10463" s="2">
        <f t="shared" si="163"/>
        <v>-98329.199999996927</v>
      </c>
      <c r="P10463"/>
    </row>
    <row r="10464" spans="1:16" hidden="1">
      <c r="A10464" t="s">
        <v>26679</v>
      </c>
      <c r="B10464" s="1">
        <v>42205</v>
      </c>
      <c r="C10464" t="s">
        <v>7935</v>
      </c>
      <c r="D10464">
        <v>2</v>
      </c>
      <c r="E10464" t="s">
        <v>26695</v>
      </c>
      <c r="F10464" t="s">
        <v>13559</v>
      </c>
      <c r="G10464" t="s">
        <v>313</v>
      </c>
      <c r="H10464" t="s">
        <v>4410</v>
      </c>
      <c r="I10464" s="2">
        <v>1378</v>
      </c>
      <c r="J10464" s="5"/>
      <c r="L10464" s="5"/>
      <c r="M10464" s="2">
        <f t="shared" si="163"/>
        <v>-96951.199999996927</v>
      </c>
      <c r="P10464"/>
    </row>
    <row r="10465" spans="1:16" hidden="1">
      <c r="A10465" t="s">
        <v>26701</v>
      </c>
      <c r="B10465" s="1">
        <v>42205</v>
      </c>
      <c r="C10465" t="s">
        <v>18</v>
      </c>
      <c r="D10465">
        <v>2</v>
      </c>
      <c r="E10465" t="s">
        <v>26721</v>
      </c>
      <c r="F10465" t="s">
        <v>13559</v>
      </c>
      <c r="G10465" t="s">
        <v>313</v>
      </c>
      <c r="H10465" t="s">
        <v>4410</v>
      </c>
      <c r="I10465" s="2">
        <v>813.26</v>
      </c>
      <c r="J10465" s="5"/>
      <c r="L10465" s="5"/>
      <c r="M10465" s="2">
        <f t="shared" si="163"/>
        <v>-96137.939999996932</v>
      </c>
      <c r="P10465"/>
    </row>
    <row r="10466" spans="1:16" hidden="1">
      <c r="A10466" t="s">
        <v>26727</v>
      </c>
      <c r="B10466" s="1">
        <v>42205</v>
      </c>
      <c r="C10466" t="s">
        <v>26744</v>
      </c>
      <c r="D10466">
        <v>2</v>
      </c>
      <c r="E10466" t="s">
        <v>26745</v>
      </c>
      <c r="F10466" t="s">
        <v>7054</v>
      </c>
      <c r="G10466" t="s">
        <v>4</v>
      </c>
      <c r="H10466" t="s">
        <v>12124</v>
      </c>
      <c r="I10466" s="2">
        <v>1025</v>
      </c>
      <c r="J10466" s="5"/>
      <c r="L10466" s="5"/>
      <c r="M10466" s="2">
        <f t="shared" si="163"/>
        <v>-95112.939999996932</v>
      </c>
      <c r="P10466"/>
    </row>
    <row r="10467" spans="1:16" hidden="1">
      <c r="A10467" t="s">
        <v>26750</v>
      </c>
      <c r="B10467" s="1">
        <v>42205</v>
      </c>
      <c r="C10467" t="s">
        <v>26771</v>
      </c>
      <c r="D10467">
        <v>2</v>
      </c>
      <c r="E10467" t="s">
        <v>26772</v>
      </c>
      <c r="F10467" t="s">
        <v>7054</v>
      </c>
      <c r="G10467" t="s">
        <v>4</v>
      </c>
      <c r="H10467" t="s">
        <v>22724</v>
      </c>
      <c r="I10467" s="2">
        <v>3030.01</v>
      </c>
      <c r="J10467" s="5"/>
      <c r="L10467" s="5"/>
      <c r="M10467" s="2">
        <f t="shared" si="163"/>
        <v>-92082.929999996937</v>
      </c>
      <c r="P10467"/>
    </row>
    <row r="10468" spans="1:16" hidden="1">
      <c r="A10468" t="s">
        <v>26777</v>
      </c>
      <c r="B10468" s="1">
        <v>42205</v>
      </c>
      <c r="C10468" t="s">
        <v>6</v>
      </c>
      <c r="D10468">
        <v>1</v>
      </c>
      <c r="E10468" t="s">
        <v>26794</v>
      </c>
      <c r="F10468" t="s">
        <v>13565</v>
      </c>
      <c r="G10468" t="s">
        <v>4</v>
      </c>
      <c r="H10468" t="s">
        <v>7962</v>
      </c>
      <c r="I10468" s="2">
        <v>1000</v>
      </c>
      <c r="J10468" s="5"/>
      <c r="L10468" s="5"/>
      <c r="M10468" s="2">
        <f t="shared" si="163"/>
        <v>-91082.929999996937</v>
      </c>
      <c r="P10468"/>
    </row>
    <row r="10469" spans="1:16" hidden="1">
      <c r="A10469" t="s">
        <v>26796</v>
      </c>
      <c r="B10469" s="1">
        <v>42205</v>
      </c>
      <c r="C10469" t="s">
        <v>6</v>
      </c>
      <c r="D10469">
        <v>1</v>
      </c>
      <c r="E10469" t="s">
        <v>26794</v>
      </c>
      <c r="F10469" t="s">
        <v>13565</v>
      </c>
      <c r="G10469" t="s">
        <v>4</v>
      </c>
      <c r="H10469" t="s">
        <v>26812</v>
      </c>
      <c r="J10469" s="5"/>
      <c r="K10469" s="2">
        <v>1000</v>
      </c>
      <c r="L10469" s="5"/>
      <c r="M10469" s="2">
        <f t="shared" si="163"/>
        <v>-92082.929999996937</v>
      </c>
      <c r="P10469"/>
    </row>
    <row r="10470" spans="1:16" hidden="1">
      <c r="A10470" t="s">
        <v>26815</v>
      </c>
      <c r="B10470" s="1">
        <v>42205</v>
      </c>
      <c r="C10470" t="s">
        <v>26829</v>
      </c>
      <c r="D10470">
        <v>2</v>
      </c>
      <c r="E10470" t="s">
        <v>26830</v>
      </c>
      <c r="F10470" t="s">
        <v>7054</v>
      </c>
      <c r="G10470" t="s">
        <v>4</v>
      </c>
      <c r="H10470" t="s">
        <v>972</v>
      </c>
      <c r="I10470" s="2">
        <v>2990</v>
      </c>
      <c r="J10470" s="5"/>
      <c r="L10470" s="5"/>
      <c r="M10470" s="2">
        <f t="shared" si="163"/>
        <v>-89092.929999996937</v>
      </c>
      <c r="P10470"/>
    </row>
    <row r="10471" spans="1:16" hidden="1">
      <c r="A10471" t="s">
        <v>26835</v>
      </c>
      <c r="B10471" s="1">
        <v>42205</v>
      </c>
      <c r="C10471" t="s">
        <v>26851</v>
      </c>
      <c r="D10471">
        <v>2</v>
      </c>
      <c r="E10471" t="s">
        <v>26852</v>
      </c>
      <c r="F10471" t="s">
        <v>7054</v>
      </c>
      <c r="G10471" t="s">
        <v>4</v>
      </c>
      <c r="H10471" t="s">
        <v>10020</v>
      </c>
      <c r="I10471" s="2">
        <v>4099.99</v>
      </c>
      <c r="J10471" s="5"/>
      <c r="L10471" s="5"/>
      <c r="M10471" s="2">
        <f t="shared" si="163"/>
        <v>-84992.939999996932</v>
      </c>
      <c r="P10471"/>
    </row>
    <row r="10472" spans="1:16" hidden="1">
      <c r="A10472" t="s">
        <v>26855</v>
      </c>
      <c r="B10472" s="1">
        <v>42205</v>
      </c>
      <c r="C10472" t="s">
        <v>26866</v>
      </c>
      <c r="D10472">
        <v>2</v>
      </c>
      <c r="E10472" t="s">
        <v>26867</v>
      </c>
      <c r="F10472" t="s">
        <v>7054</v>
      </c>
      <c r="G10472" t="s">
        <v>4</v>
      </c>
      <c r="H10472" t="s">
        <v>15807</v>
      </c>
      <c r="I10472" s="2">
        <v>1025</v>
      </c>
      <c r="J10472" s="5"/>
      <c r="L10472" s="5"/>
      <c r="M10472" s="2">
        <f t="shared" si="163"/>
        <v>-83967.939999996932</v>
      </c>
      <c r="P10472"/>
    </row>
    <row r="10473" spans="1:16" hidden="1">
      <c r="A10473" t="s">
        <v>26869</v>
      </c>
      <c r="B10473" s="1">
        <v>42205</v>
      </c>
      <c r="C10473" t="s">
        <v>26878</v>
      </c>
      <c r="D10473">
        <v>2</v>
      </c>
      <c r="E10473" t="s">
        <v>26879</v>
      </c>
      <c r="F10473" t="s">
        <v>7054</v>
      </c>
      <c r="G10473" t="s">
        <v>4</v>
      </c>
      <c r="H10473" t="s">
        <v>26880</v>
      </c>
      <c r="I10473" s="2">
        <v>3030</v>
      </c>
      <c r="J10473" s="5"/>
      <c r="L10473" s="5"/>
      <c r="M10473" s="2">
        <f t="shared" si="163"/>
        <v>-80937.939999996932</v>
      </c>
      <c r="P10473"/>
    </row>
    <row r="10474" spans="1:16" hidden="1">
      <c r="A10474" t="s">
        <v>26883</v>
      </c>
      <c r="B10474" s="1">
        <v>42205</v>
      </c>
      <c r="C10474" t="s">
        <v>26898</v>
      </c>
      <c r="D10474">
        <v>2</v>
      </c>
      <c r="E10474" t="s">
        <v>26899</v>
      </c>
      <c r="F10474" t="s">
        <v>7054</v>
      </c>
      <c r="G10474" t="s">
        <v>4</v>
      </c>
      <c r="H10474" t="s">
        <v>26900</v>
      </c>
      <c r="I10474" s="2">
        <v>1839.99</v>
      </c>
      <c r="J10474" s="5"/>
      <c r="L10474" s="5"/>
      <c r="M10474" s="2">
        <f t="shared" si="163"/>
        <v>-79097.949999996927</v>
      </c>
      <c r="P10474"/>
    </row>
    <row r="10475" spans="1:16" hidden="1">
      <c r="A10475" t="s">
        <v>26903</v>
      </c>
      <c r="B10475" s="1">
        <v>42205</v>
      </c>
      <c r="C10475" t="s">
        <v>26919</v>
      </c>
      <c r="D10475">
        <v>2</v>
      </c>
      <c r="E10475" t="s">
        <v>26920</v>
      </c>
      <c r="F10475" t="s">
        <v>7054</v>
      </c>
      <c r="G10475" t="s">
        <v>4</v>
      </c>
      <c r="H10475" t="s">
        <v>6751</v>
      </c>
      <c r="I10475" s="2">
        <v>6205</v>
      </c>
      <c r="J10475" s="5"/>
      <c r="L10475" s="5"/>
      <c r="M10475" s="2">
        <f t="shared" si="163"/>
        <v>-72892.949999996927</v>
      </c>
      <c r="P10475"/>
    </row>
    <row r="10476" spans="1:16" hidden="1">
      <c r="A10476" t="s">
        <v>26923</v>
      </c>
      <c r="B10476" s="1">
        <v>42205</v>
      </c>
      <c r="C10476" t="s">
        <v>26939</v>
      </c>
      <c r="D10476">
        <v>2</v>
      </c>
      <c r="E10476" t="s">
        <v>26940</v>
      </c>
      <c r="F10476" t="s">
        <v>7054</v>
      </c>
      <c r="G10476" t="s">
        <v>4</v>
      </c>
      <c r="H10476" t="s">
        <v>5140</v>
      </c>
      <c r="I10476" s="2">
        <v>1025</v>
      </c>
      <c r="J10476" s="5"/>
      <c r="L10476" s="5"/>
      <c r="M10476" s="2">
        <f t="shared" si="163"/>
        <v>-71867.949999996927</v>
      </c>
      <c r="P10476"/>
    </row>
    <row r="10477" spans="1:16" hidden="1">
      <c r="A10477" t="s">
        <v>26944</v>
      </c>
      <c r="B10477" s="1">
        <v>42205</v>
      </c>
      <c r="C10477" t="s">
        <v>26961</v>
      </c>
      <c r="D10477">
        <v>2</v>
      </c>
      <c r="E10477" t="s">
        <v>26962</v>
      </c>
      <c r="F10477" t="s">
        <v>7054</v>
      </c>
      <c r="G10477" t="s">
        <v>4</v>
      </c>
      <c r="H10477" t="s">
        <v>8507</v>
      </c>
      <c r="I10477" s="2">
        <v>7580.01</v>
      </c>
      <c r="J10477" s="5"/>
      <c r="L10477" s="5"/>
      <c r="M10477" s="2">
        <f t="shared" si="163"/>
        <v>-64287.939999996925</v>
      </c>
      <c r="P10477"/>
    </row>
    <row r="10478" spans="1:16" hidden="1">
      <c r="A10478" t="s">
        <v>26967</v>
      </c>
      <c r="B10478" s="1">
        <v>42205</v>
      </c>
      <c r="C10478" t="s">
        <v>26982</v>
      </c>
      <c r="D10478">
        <v>2</v>
      </c>
      <c r="E10478" t="s">
        <v>26983</v>
      </c>
      <c r="F10478" t="s">
        <v>7054</v>
      </c>
      <c r="G10478" t="s">
        <v>4</v>
      </c>
      <c r="H10478" t="s">
        <v>26984</v>
      </c>
      <c r="I10478" s="2">
        <v>1025</v>
      </c>
      <c r="J10478" s="5"/>
      <c r="L10478" s="5"/>
      <c r="M10478" s="2">
        <f t="shared" si="163"/>
        <v>-63262.939999996925</v>
      </c>
      <c r="P10478"/>
    </row>
    <row r="10479" spans="1:16" hidden="1">
      <c r="A10479" t="s">
        <v>26988</v>
      </c>
      <c r="B10479" s="1">
        <v>42205</v>
      </c>
      <c r="C10479" t="s">
        <v>27006</v>
      </c>
      <c r="D10479">
        <v>2</v>
      </c>
      <c r="E10479" t="s">
        <v>27007</v>
      </c>
      <c r="F10479" t="s">
        <v>7054</v>
      </c>
      <c r="G10479" t="s">
        <v>4</v>
      </c>
      <c r="H10479" t="s">
        <v>18186</v>
      </c>
      <c r="I10479" s="2">
        <v>1025</v>
      </c>
      <c r="J10479" s="5"/>
      <c r="L10479" s="5"/>
      <c r="M10479" s="2">
        <f t="shared" si="163"/>
        <v>-62237.939999996925</v>
      </c>
      <c r="P10479"/>
    </row>
    <row r="10480" spans="1:16" hidden="1">
      <c r="A10480" t="s">
        <v>8062</v>
      </c>
      <c r="B10480" s="36">
        <v>42206</v>
      </c>
      <c r="C10480" s="35" t="s">
        <v>11</v>
      </c>
      <c r="D10480" s="35">
        <v>1</v>
      </c>
      <c r="E10480" s="35" t="s">
        <v>8065</v>
      </c>
      <c r="F10480" s="35" t="s">
        <v>1439</v>
      </c>
      <c r="G10480" s="35" t="s">
        <v>20</v>
      </c>
      <c r="H10480" s="35" t="s">
        <v>8066</v>
      </c>
      <c r="I10480" s="11"/>
      <c r="J10480" s="12"/>
      <c r="K10480" s="11">
        <v>1025</v>
      </c>
      <c r="L10480" s="12"/>
      <c r="M10480" s="11">
        <f t="shared" si="163"/>
        <v>-63262.939999996925</v>
      </c>
      <c r="P10480"/>
    </row>
    <row r="10481" spans="1:16" hidden="1">
      <c r="A10481" t="s">
        <v>8186</v>
      </c>
      <c r="B10481" s="1">
        <v>42206</v>
      </c>
      <c r="C10481" t="s">
        <v>6</v>
      </c>
      <c r="D10481">
        <v>1</v>
      </c>
      <c r="E10481" t="s">
        <v>8187</v>
      </c>
      <c r="F10481" t="s">
        <v>29</v>
      </c>
      <c r="G10481" t="s">
        <v>20</v>
      </c>
      <c r="H10481" t="s">
        <v>8188</v>
      </c>
      <c r="I10481" s="2">
        <v>2000</v>
      </c>
      <c r="J10481" s="5"/>
      <c r="L10481" s="5"/>
      <c r="M10481" s="2">
        <f t="shared" si="163"/>
        <v>-61262.939999996925</v>
      </c>
      <c r="P10481"/>
    </row>
    <row r="10482" spans="1:16" hidden="1">
      <c r="A10482" t="s">
        <v>8251</v>
      </c>
      <c r="B10482" s="1">
        <v>42206</v>
      </c>
      <c r="C10482" t="s">
        <v>6</v>
      </c>
      <c r="D10482">
        <v>1</v>
      </c>
      <c r="E10482" t="s">
        <v>8252</v>
      </c>
      <c r="F10482" t="s">
        <v>29</v>
      </c>
      <c r="G10482" t="s">
        <v>20</v>
      </c>
      <c r="H10482" t="s">
        <v>8253</v>
      </c>
      <c r="I10482" s="2">
        <v>137.76</v>
      </c>
      <c r="J10482" s="5"/>
      <c r="L10482" s="5"/>
      <c r="M10482" s="2">
        <f t="shared" si="163"/>
        <v>-61125.179999996923</v>
      </c>
      <c r="P10482"/>
    </row>
    <row r="10483" spans="1:16" hidden="1">
      <c r="A10483" t="s">
        <v>8283</v>
      </c>
      <c r="B10483" s="1">
        <v>42206</v>
      </c>
      <c r="C10483" t="s">
        <v>6</v>
      </c>
      <c r="D10483">
        <v>1</v>
      </c>
      <c r="E10483" t="s">
        <v>8284</v>
      </c>
      <c r="F10483" t="s">
        <v>29</v>
      </c>
      <c r="G10483" t="s">
        <v>20</v>
      </c>
      <c r="H10483" t="s">
        <v>65</v>
      </c>
      <c r="I10483" s="2">
        <v>2302.21</v>
      </c>
      <c r="J10483" s="5"/>
      <c r="L10483" s="5"/>
      <c r="M10483" s="2">
        <f t="shared" si="163"/>
        <v>-58822.969999996923</v>
      </c>
      <c r="P10483"/>
    </row>
    <row r="10484" spans="1:16" hidden="1">
      <c r="A10484" t="s">
        <v>8310</v>
      </c>
      <c r="B10484" s="1">
        <v>42206</v>
      </c>
      <c r="C10484" t="s">
        <v>8311</v>
      </c>
      <c r="D10484">
        <v>2</v>
      </c>
      <c r="E10484" t="s">
        <v>8312</v>
      </c>
      <c r="F10484" t="s">
        <v>78</v>
      </c>
      <c r="G10484" t="s">
        <v>20</v>
      </c>
      <c r="H10484" t="s">
        <v>8313</v>
      </c>
      <c r="J10484" s="5"/>
      <c r="K10484" s="2">
        <v>1839.53</v>
      </c>
      <c r="L10484" s="5"/>
      <c r="M10484" s="2">
        <f t="shared" si="163"/>
        <v>-60662.499999996922</v>
      </c>
      <c r="P10484"/>
    </row>
    <row r="10485" spans="1:16" hidden="1">
      <c r="A10485" t="s">
        <v>8331</v>
      </c>
      <c r="B10485" s="1">
        <v>42206</v>
      </c>
      <c r="C10485" t="s">
        <v>1</v>
      </c>
      <c r="D10485">
        <v>1</v>
      </c>
      <c r="E10485" t="s">
        <v>8334</v>
      </c>
      <c r="F10485" t="s">
        <v>13</v>
      </c>
      <c r="G10485" t="s">
        <v>20</v>
      </c>
      <c r="H10485" t="s">
        <v>8335</v>
      </c>
      <c r="J10485" s="5"/>
      <c r="K10485" s="2">
        <v>6959.99</v>
      </c>
      <c r="L10485" s="5"/>
      <c r="M10485" s="2">
        <f t="shared" si="163"/>
        <v>-67622.48999999692</v>
      </c>
      <c r="P10485"/>
    </row>
    <row r="10486" spans="1:16" hidden="1">
      <c r="A10486" t="s">
        <v>8340</v>
      </c>
      <c r="B10486" s="1">
        <v>42206</v>
      </c>
      <c r="C10486" t="s">
        <v>11</v>
      </c>
      <c r="D10486">
        <v>1</v>
      </c>
      <c r="E10486" t="s">
        <v>8342</v>
      </c>
      <c r="F10486" t="s">
        <v>16</v>
      </c>
      <c r="G10486" t="s">
        <v>20</v>
      </c>
      <c r="H10486" t="s">
        <v>1804</v>
      </c>
      <c r="J10486" s="5"/>
      <c r="K10486" s="2">
        <v>173.59</v>
      </c>
      <c r="L10486" s="5"/>
      <c r="M10486" s="2">
        <f t="shared" si="163"/>
        <v>-67796.079999996917</v>
      </c>
      <c r="P10486"/>
    </row>
    <row r="10487" spans="1:16" hidden="1">
      <c r="A10487" t="s">
        <v>8367</v>
      </c>
      <c r="B10487" s="1">
        <v>42206</v>
      </c>
      <c r="C10487" t="s">
        <v>6</v>
      </c>
      <c r="D10487">
        <v>1</v>
      </c>
      <c r="E10487" t="s">
        <v>8370</v>
      </c>
      <c r="F10487" t="s">
        <v>29</v>
      </c>
      <c r="G10487" t="s">
        <v>20</v>
      </c>
      <c r="H10487" t="s">
        <v>8371</v>
      </c>
      <c r="I10487" s="2">
        <v>700</v>
      </c>
      <c r="J10487" s="5"/>
      <c r="L10487" s="5"/>
      <c r="M10487" s="2">
        <f t="shared" si="163"/>
        <v>-67096.079999996917</v>
      </c>
      <c r="P10487"/>
    </row>
    <row r="10488" spans="1:16" hidden="1">
      <c r="A10488" t="s">
        <v>8437</v>
      </c>
      <c r="B10488" s="1">
        <v>42206</v>
      </c>
      <c r="C10488" t="s">
        <v>18</v>
      </c>
      <c r="D10488">
        <v>1</v>
      </c>
      <c r="E10488" t="s">
        <v>8439</v>
      </c>
      <c r="F10488" t="s">
        <v>13</v>
      </c>
      <c r="G10488" t="s">
        <v>20</v>
      </c>
      <c r="H10488" t="s">
        <v>18</v>
      </c>
      <c r="J10488" s="5"/>
      <c r="K10488" s="2">
        <v>12880.06</v>
      </c>
      <c r="L10488" s="5"/>
      <c r="M10488" s="2">
        <f t="shared" si="163"/>
        <v>-79976.139999996914</v>
      </c>
      <c r="P10488"/>
    </row>
    <row r="10489" spans="1:16" hidden="1">
      <c r="A10489" t="s">
        <v>8442</v>
      </c>
      <c r="B10489" s="1">
        <v>42206</v>
      </c>
      <c r="C10489" t="s">
        <v>195</v>
      </c>
      <c r="D10489">
        <v>1</v>
      </c>
      <c r="E10489" t="s">
        <v>8445</v>
      </c>
      <c r="F10489" t="s">
        <v>13</v>
      </c>
      <c r="G10489" t="s">
        <v>20</v>
      </c>
      <c r="H10489" t="s">
        <v>195</v>
      </c>
      <c r="J10489" s="5"/>
      <c r="K10489" s="2">
        <v>2188.94</v>
      </c>
      <c r="L10489" s="5"/>
      <c r="M10489" s="2">
        <f t="shared" si="163"/>
        <v>-82165.079999996917</v>
      </c>
      <c r="P10489"/>
    </row>
    <row r="10490" spans="1:16" hidden="1">
      <c r="A10490" t="s">
        <v>8448</v>
      </c>
      <c r="B10490" s="1">
        <v>42206</v>
      </c>
      <c r="C10490" t="s">
        <v>11</v>
      </c>
      <c r="D10490">
        <v>1</v>
      </c>
      <c r="E10490" t="s">
        <v>8449</v>
      </c>
      <c r="F10490" t="s">
        <v>13</v>
      </c>
      <c r="G10490" t="s">
        <v>20</v>
      </c>
      <c r="H10490" t="s">
        <v>3939</v>
      </c>
      <c r="J10490" s="5"/>
      <c r="K10490" s="2">
        <v>1260.6500000000001</v>
      </c>
      <c r="L10490" s="5">
        <v>19</v>
      </c>
      <c r="M10490" s="2">
        <f t="shared" si="163"/>
        <v>-83425.729999996911</v>
      </c>
      <c r="P10490"/>
    </row>
    <row r="10491" spans="1:16" hidden="1">
      <c r="A10491" t="s">
        <v>8453</v>
      </c>
      <c r="B10491" s="1">
        <v>42206</v>
      </c>
      <c r="C10491" t="s">
        <v>11</v>
      </c>
      <c r="D10491">
        <v>1</v>
      </c>
      <c r="E10491" t="s">
        <v>8449</v>
      </c>
      <c r="F10491" t="s">
        <v>13</v>
      </c>
      <c r="G10491" t="s">
        <v>20</v>
      </c>
      <c r="H10491" t="s">
        <v>8454</v>
      </c>
      <c r="I10491" s="2">
        <v>1260.6500000000001</v>
      </c>
      <c r="J10491" s="5">
        <v>19</v>
      </c>
      <c r="L10491" s="5"/>
      <c r="M10491" s="2">
        <f t="shared" si="163"/>
        <v>-82165.079999996917</v>
      </c>
      <c r="P10491"/>
    </row>
    <row r="10492" spans="1:16" hidden="1">
      <c r="A10492" t="s">
        <v>8458</v>
      </c>
      <c r="B10492" s="1">
        <v>42206</v>
      </c>
      <c r="C10492" t="s">
        <v>200</v>
      </c>
      <c r="D10492">
        <v>1</v>
      </c>
      <c r="E10492" t="s">
        <v>8461</v>
      </c>
      <c r="F10492" t="s">
        <v>16</v>
      </c>
      <c r="G10492" t="s">
        <v>20</v>
      </c>
      <c r="H10492" t="s">
        <v>200</v>
      </c>
      <c r="J10492" s="5"/>
      <c r="K10492" s="2">
        <v>2200</v>
      </c>
      <c r="L10492" s="5"/>
      <c r="M10492" s="2">
        <f t="shared" si="163"/>
        <v>-84365.079999996917</v>
      </c>
      <c r="P10492"/>
    </row>
    <row r="10493" spans="1:16" hidden="1">
      <c r="A10493" t="s">
        <v>8462</v>
      </c>
      <c r="B10493" s="1">
        <v>42206</v>
      </c>
      <c r="C10493" t="s">
        <v>11</v>
      </c>
      <c r="D10493">
        <v>1</v>
      </c>
      <c r="E10493" t="s">
        <v>8465</v>
      </c>
      <c r="F10493" t="s">
        <v>16</v>
      </c>
      <c r="G10493" t="s">
        <v>20</v>
      </c>
      <c r="H10493" t="s">
        <v>8466</v>
      </c>
      <c r="J10493" s="5"/>
      <c r="K10493" s="2">
        <v>1260.6500000000001</v>
      </c>
      <c r="L10493" s="5">
        <v>19</v>
      </c>
      <c r="M10493" s="2">
        <f t="shared" si="163"/>
        <v>-85625.729999996911</v>
      </c>
      <c r="P10493"/>
    </row>
    <row r="10494" spans="1:16" hidden="1">
      <c r="A10494" t="s">
        <v>8479</v>
      </c>
      <c r="B10494" s="1">
        <v>42206</v>
      </c>
      <c r="C10494" t="s">
        <v>6</v>
      </c>
      <c r="D10494">
        <v>1</v>
      </c>
      <c r="E10494" t="s">
        <v>8482</v>
      </c>
      <c r="F10494" t="s">
        <v>29</v>
      </c>
      <c r="G10494" t="s">
        <v>4</v>
      </c>
      <c r="H10494" t="s">
        <v>8483</v>
      </c>
      <c r="I10494" s="2">
        <v>1033.07</v>
      </c>
      <c r="J10494" s="5"/>
      <c r="L10494" s="5"/>
      <c r="M10494" s="2">
        <f t="shared" si="163"/>
        <v>-84592.659999996904</v>
      </c>
      <c r="P10494"/>
    </row>
    <row r="10495" spans="1:16" hidden="1">
      <c r="A10495" t="s">
        <v>8508</v>
      </c>
      <c r="B10495" s="1">
        <v>42206</v>
      </c>
      <c r="C10495" t="s">
        <v>6</v>
      </c>
      <c r="D10495">
        <v>1</v>
      </c>
      <c r="E10495" t="s">
        <v>8510</v>
      </c>
      <c r="F10495" t="s">
        <v>8</v>
      </c>
      <c r="G10495" t="s">
        <v>4</v>
      </c>
      <c r="H10495" t="s">
        <v>8511</v>
      </c>
      <c r="I10495" s="2">
        <v>1965</v>
      </c>
      <c r="J10495" s="5"/>
      <c r="L10495" s="5"/>
      <c r="M10495" s="2">
        <f t="shared" si="163"/>
        <v>-82627.659999996904</v>
      </c>
      <c r="P10495"/>
    </row>
    <row r="10496" spans="1:16" hidden="1">
      <c r="A10496" t="s">
        <v>8514</v>
      </c>
      <c r="B10496" s="1">
        <v>42206</v>
      </c>
      <c r="C10496" t="s">
        <v>11</v>
      </c>
      <c r="D10496">
        <v>1</v>
      </c>
      <c r="E10496" t="s">
        <v>8516</v>
      </c>
      <c r="F10496" t="s">
        <v>16</v>
      </c>
      <c r="G10496" t="s">
        <v>4</v>
      </c>
      <c r="H10496" t="s">
        <v>8511</v>
      </c>
      <c r="J10496" s="5"/>
      <c r="K10496" s="2">
        <v>2990</v>
      </c>
      <c r="L10496" s="5"/>
      <c r="M10496" s="2">
        <f t="shared" si="163"/>
        <v>-85617.659999996904</v>
      </c>
      <c r="P10496"/>
    </row>
    <row r="10497" spans="1:16" hidden="1">
      <c r="A10497" t="s">
        <v>8558</v>
      </c>
      <c r="B10497" s="1">
        <v>42206</v>
      </c>
      <c r="C10497" t="s">
        <v>1</v>
      </c>
      <c r="D10497">
        <v>1</v>
      </c>
      <c r="E10497" t="s">
        <v>8560</v>
      </c>
      <c r="F10497" t="s">
        <v>13</v>
      </c>
      <c r="G10497" t="s">
        <v>4</v>
      </c>
      <c r="H10497" t="s">
        <v>8561</v>
      </c>
      <c r="J10497" s="5"/>
      <c r="K10497" s="2">
        <v>268900</v>
      </c>
      <c r="L10497" s="5"/>
      <c r="M10497" s="2">
        <f t="shared" si="163"/>
        <v>-354517.65999999689</v>
      </c>
      <c r="P10497"/>
    </row>
    <row r="10498" spans="1:16" hidden="1">
      <c r="A10498" t="s">
        <v>8563</v>
      </c>
      <c r="B10498" s="1">
        <v>42206</v>
      </c>
      <c r="C10498" t="s">
        <v>6</v>
      </c>
      <c r="D10498">
        <v>1</v>
      </c>
      <c r="E10498" t="s">
        <v>8564</v>
      </c>
      <c r="F10498" t="s">
        <v>29</v>
      </c>
      <c r="G10498" t="s">
        <v>4</v>
      </c>
      <c r="H10498" t="s">
        <v>8565</v>
      </c>
      <c r="I10498" s="2">
        <v>244.04</v>
      </c>
      <c r="J10498" s="5"/>
      <c r="L10498" s="5"/>
      <c r="M10498" s="2">
        <f t="shared" si="163"/>
        <v>-354273.61999999691</v>
      </c>
      <c r="P10498"/>
    </row>
    <row r="10499" spans="1:16" hidden="1">
      <c r="A10499" t="s">
        <v>8569</v>
      </c>
      <c r="B10499" s="1">
        <v>42206</v>
      </c>
      <c r="C10499" t="s">
        <v>6</v>
      </c>
      <c r="D10499">
        <v>1</v>
      </c>
      <c r="E10499" t="s">
        <v>8570</v>
      </c>
      <c r="F10499" t="s">
        <v>29</v>
      </c>
      <c r="G10499" t="s">
        <v>4</v>
      </c>
      <c r="H10499" t="s">
        <v>273</v>
      </c>
      <c r="I10499" s="2">
        <v>2588</v>
      </c>
      <c r="J10499" s="5"/>
      <c r="L10499" s="5"/>
      <c r="M10499" s="2">
        <f t="shared" si="163"/>
        <v>-351685.61999999691</v>
      </c>
      <c r="P10499"/>
    </row>
    <row r="10500" spans="1:16" hidden="1">
      <c r="A10500" t="s">
        <v>8736</v>
      </c>
      <c r="B10500" s="1">
        <v>42206</v>
      </c>
      <c r="C10500" t="s">
        <v>948</v>
      </c>
      <c r="D10500">
        <v>2</v>
      </c>
      <c r="E10500" t="s">
        <v>8737</v>
      </c>
      <c r="F10500" t="s">
        <v>51</v>
      </c>
      <c r="G10500" t="s">
        <v>4</v>
      </c>
      <c r="H10500" t="s">
        <v>1674</v>
      </c>
      <c r="I10500" s="2">
        <v>44038.02</v>
      </c>
      <c r="J10500" s="5"/>
      <c r="L10500" s="5"/>
      <c r="M10500" s="2">
        <f t="shared" si="163"/>
        <v>-307647.59999999689</v>
      </c>
      <c r="P10500"/>
    </row>
    <row r="10501" spans="1:16" hidden="1">
      <c r="A10501" t="s">
        <v>8745</v>
      </c>
      <c r="B10501" s="1">
        <v>42206</v>
      </c>
      <c r="C10501" t="s">
        <v>948</v>
      </c>
      <c r="D10501">
        <v>2</v>
      </c>
      <c r="E10501" t="s">
        <v>8746</v>
      </c>
      <c r="F10501" t="s">
        <v>51</v>
      </c>
      <c r="G10501" t="s">
        <v>4</v>
      </c>
      <c r="H10501" t="s">
        <v>213</v>
      </c>
      <c r="I10501" s="2">
        <v>1125.99</v>
      </c>
      <c r="J10501" s="5"/>
      <c r="L10501" s="5"/>
      <c r="M10501" s="2">
        <f t="shared" si="163"/>
        <v>-306521.6099999969</v>
      </c>
      <c r="P10501"/>
    </row>
    <row r="10502" spans="1:16" hidden="1">
      <c r="A10502" t="s">
        <v>8751</v>
      </c>
      <c r="B10502" s="1">
        <v>42206</v>
      </c>
      <c r="C10502" t="s">
        <v>948</v>
      </c>
      <c r="D10502">
        <v>1</v>
      </c>
      <c r="E10502" t="s">
        <v>8754</v>
      </c>
      <c r="F10502" t="s">
        <v>13</v>
      </c>
      <c r="G10502" t="s">
        <v>4</v>
      </c>
      <c r="H10502" t="s">
        <v>1746</v>
      </c>
      <c r="J10502" s="5"/>
      <c r="K10502" s="2">
        <v>44038.02</v>
      </c>
      <c r="L10502" s="5"/>
      <c r="M10502" s="2">
        <f t="shared" si="163"/>
        <v>-350559.62999999692</v>
      </c>
      <c r="P10502"/>
    </row>
    <row r="10503" spans="1:16" hidden="1">
      <c r="A10503" t="s">
        <v>8759</v>
      </c>
      <c r="B10503" s="1">
        <v>42206</v>
      </c>
      <c r="C10503" t="s">
        <v>948</v>
      </c>
      <c r="D10503">
        <v>1</v>
      </c>
      <c r="E10503" t="s">
        <v>8760</v>
      </c>
      <c r="F10503" t="s">
        <v>13</v>
      </c>
      <c r="G10503" t="s">
        <v>4</v>
      </c>
      <c r="H10503" t="s">
        <v>8761</v>
      </c>
      <c r="J10503" s="5"/>
      <c r="K10503" s="2">
        <v>1125.99</v>
      </c>
      <c r="L10503" s="5"/>
      <c r="M10503" s="2">
        <f t="shared" si="163"/>
        <v>-351685.61999999691</v>
      </c>
      <c r="P10503"/>
    </row>
    <row r="10504" spans="1:16" hidden="1">
      <c r="A10504" t="s">
        <v>8766</v>
      </c>
      <c r="B10504" s="1">
        <v>42206</v>
      </c>
      <c r="C10504" t="s">
        <v>200</v>
      </c>
      <c r="D10504">
        <v>1</v>
      </c>
      <c r="E10504" t="s">
        <v>8767</v>
      </c>
      <c r="F10504" t="s">
        <v>13</v>
      </c>
      <c r="G10504" t="s">
        <v>4</v>
      </c>
      <c r="H10504" t="s">
        <v>494</v>
      </c>
      <c r="J10504" s="5"/>
      <c r="K10504" s="2">
        <v>5125.01</v>
      </c>
      <c r="L10504" s="5"/>
      <c r="M10504" s="2">
        <f t="shared" si="163"/>
        <v>-356810.62999999692</v>
      </c>
      <c r="P10504"/>
    </row>
    <row r="10505" spans="1:16" hidden="1">
      <c r="A10505" t="s">
        <v>8772</v>
      </c>
      <c r="B10505" s="1">
        <v>42206</v>
      </c>
      <c r="C10505" t="s">
        <v>195</v>
      </c>
      <c r="D10505">
        <v>1</v>
      </c>
      <c r="E10505" t="s">
        <v>8773</v>
      </c>
      <c r="F10505" t="s">
        <v>13</v>
      </c>
      <c r="G10505" t="s">
        <v>4</v>
      </c>
      <c r="H10505" t="s">
        <v>195</v>
      </c>
      <c r="J10505" s="5"/>
      <c r="K10505" s="2">
        <v>11095.5</v>
      </c>
      <c r="L10505" s="5"/>
      <c r="M10505" s="2">
        <f t="shared" ref="M10505:M10568" si="164">+M10504+I10505-K10505</f>
        <v>-367906.12999999692</v>
      </c>
      <c r="P10505"/>
    </row>
    <row r="10506" spans="1:16" hidden="1">
      <c r="A10506" t="s">
        <v>8780</v>
      </c>
      <c r="B10506" s="1">
        <v>42206</v>
      </c>
      <c r="C10506" t="s">
        <v>18</v>
      </c>
      <c r="D10506">
        <v>1</v>
      </c>
      <c r="E10506" t="s">
        <v>8782</v>
      </c>
      <c r="F10506" t="s">
        <v>13</v>
      </c>
      <c r="G10506" t="s">
        <v>4</v>
      </c>
      <c r="H10506" t="s">
        <v>18</v>
      </c>
      <c r="J10506" s="5"/>
      <c r="K10506" s="2">
        <v>17701.93</v>
      </c>
      <c r="L10506" s="5"/>
      <c r="M10506" s="2">
        <f t="shared" si="164"/>
        <v>-385608.05999999691</v>
      </c>
      <c r="P10506"/>
    </row>
    <row r="10507" spans="1:16" hidden="1">
      <c r="A10507" t="s">
        <v>27015</v>
      </c>
      <c r="B10507" s="1">
        <v>42206</v>
      </c>
      <c r="C10507" t="s">
        <v>27033</v>
      </c>
      <c r="D10507">
        <v>2</v>
      </c>
      <c r="E10507" t="s">
        <v>27034</v>
      </c>
      <c r="F10507" t="s">
        <v>7054</v>
      </c>
      <c r="G10507" t="s">
        <v>20</v>
      </c>
      <c r="H10507" t="s">
        <v>27035</v>
      </c>
      <c r="I10507" s="2">
        <v>1025</v>
      </c>
      <c r="J10507" s="5"/>
      <c r="L10507" s="5"/>
      <c r="M10507" s="2">
        <f t="shared" si="164"/>
        <v>-384583.05999999691</v>
      </c>
      <c r="P10507"/>
    </row>
    <row r="10508" spans="1:16" hidden="1">
      <c r="A10508" t="s">
        <v>27039</v>
      </c>
      <c r="B10508" s="1">
        <v>42206</v>
      </c>
      <c r="C10508" t="s">
        <v>27055</v>
      </c>
      <c r="D10508">
        <v>2</v>
      </c>
      <c r="E10508" t="s">
        <v>27056</v>
      </c>
      <c r="F10508" t="s">
        <v>7054</v>
      </c>
      <c r="G10508" t="s">
        <v>20</v>
      </c>
      <c r="H10508" t="s">
        <v>89</v>
      </c>
      <c r="I10508" s="2">
        <v>2870.56</v>
      </c>
      <c r="J10508" s="5"/>
      <c r="L10508" s="5"/>
      <c r="M10508" s="2">
        <f t="shared" si="164"/>
        <v>-381712.49999999691</v>
      </c>
      <c r="P10508"/>
    </row>
    <row r="10509" spans="1:16" hidden="1">
      <c r="A10509" t="s">
        <v>27061</v>
      </c>
      <c r="B10509" s="1">
        <v>42206</v>
      </c>
      <c r="C10509" t="s">
        <v>18</v>
      </c>
      <c r="D10509">
        <v>2</v>
      </c>
      <c r="E10509" t="s">
        <v>27078</v>
      </c>
      <c r="F10509" t="s">
        <v>13559</v>
      </c>
      <c r="G10509" t="s">
        <v>313</v>
      </c>
      <c r="H10509" t="s">
        <v>65</v>
      </c>
      <c r="I10509" s="2">
        <v>402.5</v>
      </c>
      <c r="J10509" s="5"/>
      <c r="L10509" s="5"/>
      <c r="M10509" s="2">
        <f t="shared" si="164"/>
        <v>-381309.99999999691</v>
      </c>
      <c r="P10509"/>
    </row>
    <row r="10510" spans="1:16" hidden="1">
      <c r="A10510" t="s">
        <v>27083</v>
      </c>
      <c r="B10510" s="1">
        <v>42206</v>
      </c>
      <c r="C10510" t="s">
        <v>18</v>
      </c>
      <c r="D10510">
        <v>2</v>
      </c>
      <c r="E10510" t="s">
        <v>27098</v>
      </c>
      <c r="F10510" t="s">
        <v>13559</v>
      </c>
      <c r="G10510" t="s">
        <v>313</v>
      </c>
      <c r="H10510" t="s">
        <v>6091</v>
      </c>
      <c r="I10510" s="2">
        <v>161.44</v>
      </c>
      <c r="J10510" s="5"/>
      <c r="L10510" s="5"/>
      <c r="M10510" s="2">
        <f t="shared" si="164"/>
        <v>-381148.55999999691</v>
      </c>
      <c r="P10510"/>
    </row>
    <row r="10511" spans="1:16" hidden="1">
      <c r="A10511" t="s">
        <v>27104</v>
      </c>
      <c r="B10511" s="1">
        <v>42206</v>
      </c>
      <c r="C10511" t="s">
        <v>27122</v>
      </c>
      <c r="D10511">
        <v>2</v>
      </c>
      <c r="E10511" t="s">
        <v>27123</v>
      </c>
      <c r="F10511" t="s">
        <v>7054</v>
      </c>
      <c r="G10511" t="s">
        <v>20</v>
      </c>
      <c r="H10511" t="s">
        <v>5152</v>
      </c>
      <c r="I10511" s="2">
        <v>2200</v>
      </c>
      <c r="J10511" s="5"/>
      <c r="L10511" s="5"/>
      <c r="M10511" s="2">
        <f t="shared" si="164"/>
        <v>-378948.55999999691</v>
      </c>
      <c r="P10511"/>
    </row>
    <row r="10512" spans="1:16" hidden="1">
      <c r="A10512" t="s">
        <v>27127</v>
      </c>
      <c r="B10512" s="1">
        <v>42206</v>
      </c>
      <c r="C10512" t="s">
        <v>27144</v>
      </c>
      <c r="D10512">
        <v>2</v>
      </c>
      <c r="E10512" t="s">
        <v>27145</v>
      </c>
      <c r="F10512" t="s">
        <v>7054</v>
      </c>
      <c r="G10512" t="s">
        <v>20</v>
      </c>
      <c r="H10512" t="s">
        <v>25679</v>
      </c>
      <c r="I10512" s="2">
        <v>3030</v>
      </c>
      <c r="J10512" s="5"/>
      <c r="L10512" s="5"/>
      <c r="M10512" s="2">
        <f t="shared" si="164"/>
        <v>-375918.55999999691</v>
      </c>
      <c r="P10512"/>
    </row>
    <row r="10513" spans="1:16" hidden="1">
      <c r="A10513" t="s">
        <v>27149</v>
      </c>
      <c r="B10513" s="1">
        <v>42206</v>
      </c>
      <c r="C10513" t="s">
        <v>27169</v>
      </c>
      <c r="D10513">
        <v>2</v>
      </c>
      <c r="E10513" t="s">
        <v>27170</v>
      </c>
      <c r="F10513" t="s">
        <v>7054</v>
      </c>
      <c r="G10513" t="s">
        <v>20</v>
      </c>
      <c r="H10513" t="s">
        <v>8335</v>
      </c>
      <c r="I10513" s="2">
        <v>6959.99</v>
      </c>
      <c r="J10513" s="5"/>
      <c r="L10513" s="5"/>
      <c r="M10513" s="2">
        <f t="shared" si="164"/>
        <v>-368958.56999999692</v>
      </c>
      <c r="P10513"/>
    </row>
    <row r="10514" spans="1:16" hidden="1">
      <c r="A10514" t="s">
        <v>27177</v>
      </c>
      <c r="B10514" s="1">
        <v>42206</v>
      </c>
      <c r="C10514" t="s">
        <v>8311</v>
      </c>
      <c r="D10514">
        <v>2</v>
      </c>
      <c r="E10514" t="s">
        <v>27196</v>
      </c>
      <c r="F10514" t="s">
        <v>7054</v>
      </c>
      <c r="G10514" t="s">
        <v>20</v>
      </c>
      <c r="H10514" t="s">
        <v>8313</v>
      </c>
      <c r="I10514" s="2">
        <v>1839.53</v>
      </c>
      <c r="J10514" s="5"/>
      <c r="L10514" s="5"/>
      <c r="M10514" s="2">
        <f t="shared" si="164"/>
        <v>-367119.03999999689</v>
      </c>
      <c r="P10514"/>
    </row>
    <row r="10515" spans="1:16" hidden="1">
      <c r="A10515" t="s">
        <v>27200</v>
      </c>
      <c r="B10515" s="1">
        <v>42206</v>
      </c>
      <c r="C10515" t="s">
        <v>8311</v>
      </c>
      <c r="D10515">
        <v>2</v>
      </c>
      <c r="E10515" t="s">
        <v>27217</v>
      </c>
      <c r="F10515" t="s">
        <v>7054</v>
      </c>
      <c r="G10515" t="s">
        <v>20</v>
      </c>
      <c r="H10515" t="s">
        <v>27218</v>
      </c>
      <c r="I10515" s="2">
        <v>1839.53</v>
      </c>
      <c r="J10515" s="5"/>
      <c r="L10515" s="5"/>
      <c r="M10515" s="2">
        <f t="shared" si="164"/>
        <v>-365279.50999999687</v>
      </c>
      <c r="P10515"/>
    </row>
    <row r="10516" spans="1:16" hidden="1">
      <c r="A10516" t="s">
        <v>27222</v>
      </c>
      <c r="B10516" s="1">
        <v>42206</v>
      </c>
      <c r="C10516" t="s">
        <v>27240</v>
      </c>
      <c r="D10516">
        <v>2</v>
      </c>
      <c r="E10516" t="s">
        <v>27241</v>
      </c>
      <c r="F10516" t="s">
        <v>7054</v>
      </c>
      <c r="G10516" t="s">
        <v>20</v>
      </c>
      <c r="H10516" t="s">
        <v>21684</v>
      </c>
      <c r="I10516" s="2">
        <v>600</v>
      </c>
      <c r="J10516" s="5"/>
      <c r="L10516" s="5"/>
      <c r="M10516" s="2">
        <f t="shared" si="164"/>
        <v>-364679.50999999687</v>
      </c>
      <c r="P10516"/>
    </row>
    <row r="10517" spans="1:16" hidden="1">
      <c r="A10517" t="s">
        <v>27245</v>
      </c>
      <c r="B10517" s="1">
        <v>42206</v>
      </c>
      <c r="C10517" t="s">
        <v>4654</v>
      </c>
      <c r="D10517">
        <v>2</v>
      </c>
      <c r="E10517" t="s">
        <v>27263</v>
      </c>
      <c r="F10517" t="s">
        <v>13559</v>
      </c>
      <c r="G10517" t="s">
        <v>313</v>
      </c>
      <c r="H10517" t="s">
        <v>1804</v>
      </c>
      <c r="I10517" s="2">
        <v>173.59</v>
      </c>
      <c r="J10517" s="5"/>
      <c r="L10517" s="5"/>
      <c r="M10517" s="2">
        <f t="shared" si="164"/>
        <v>-364505.91999999684</v>
      </c>
      <c r="P10517"/>
    </row>
    <row r="10518" spans="1:16" hidden="1">
      <c r="A10518" t="s">
        <v>27267</v>
      </c>
      <c r="B10518" s="1">
        <v>42206</v>
      </c>
      <c r="C10518" t="s">
        <v>27287</v>
      </c>
      <c r="D10518">
        <v>2</v>
      </c>
      <c r="E10518" t="s">
        <v>27288</v>
      </c>
      <c r="F10518" t="s">
        <v>7054</v>
      </c>
      <c r="G10518" t="s">
        <v>20</v>
      </c>
      <c r="H10518" t="s">
        <v>16908</v>
      </c>
      <c r="I10518" s="2">
        <v>1025</v>
      </c>
      <c r="J10518" s="5"/>
      <c r="L10518" s="5"/>
      <c r="M10518" s="2">
        <f t="shared" si="164"/>
        <v>-363480.91999999684</v>
      </c>
      <c r="P10518"/>
    </row>
    <row r="10519" spans="1:16" hidden="1">
      <c r="A10519" t="s">
        <v>27292</v>
      </c>
      <c r="B10519" s="1">
        <v>42206</v>
      </c>
      <c r="C10519" t="s">
        <v>4654</v>
      </c>
      <c r="D10519">
        <v>2</v>
      </c>
      <c r="E10519" t="s">
        <v>27310</v>
      </c>
      <c r="F10519" t="s">
        <v>13559</v>
      </c>
      <c r="G10519" t="s">
        <v>313</v>
      </c>
      <c r="H10519" t="s">
        <v>5430</v>
      </c>
      <c r="I10519" s="2">
        <v>1260.6500000000001</v>
      </c>
      <c r="J10519" s="5">
        <v>19</v>
      </c>
      <c r="L10519" s="5"/>
      <c r="M10519" s="2">
        <f t="shared" si="164"/>
        <v>-362220.26999999682</v>
      </c>
      <c r="P10519"/>
    </row>
    <row r="10520" spans="1:16" hidden="1">
      <c r="A10520" t="s">
        <v>27314</v>
      </c>
      <c r="B10520" s="1">
        <v>42206</v>
      </c>
      <c r="C10520" t="s">
        <v>27332</v>
      </c>
      <c r="D10520">
        <v>2</v>
      </c>
      <c r="E10520" t="s">
        <v>27333</v>
      </c>
      <c r="F10520" t="s">
        <v>13559</v>
      </c>
      <c r="G10520" t="s">
        <v>313</v>
      </c>
      <c r="H10520" t="s">
        <v>7962</v>
      </c>
      <c r="J10520" s="5"/>
      <c r="K10520" s="2">
        <v>1000</v>
      </c>
      <c r="L10520" s="5"/>
      <c r="M10520" s="2">
        <f t="shared" si="164"/>
        <v>-363220.26999999682</v>
      </c>
      <c r="P10520"/>
    </row>
    <row r="10521" spans="1:16" hidden="1">
      <c r="A10521" t="s">
        <v>27314</v>
      </c>
      <c r="B10521" s="1">
        <v>42206</v>
      </c>
      <c r="C10521" t="s">
        <v>27332</v>
      </c>
      <c r="D10521">
        <v>2</v>
      </c>
      <c r="E10521" t="s">
        <v>27333</v>
      </c>
      <c r="F10521" t="s">
        <v>13559</v>
      </c>
      <c r="G10521" t="s">
        <v>313</v>
      </c>
      <c r="H10521" t="s">
        <v>7962</v>
      </c>
      <c r="I10521" s="2">
        <v>1748.38</v>
      </c>
      <c r="J10521" s="5"/>
      <c r="L10521" s="5"/>
      <c r="M10521" s="2">
        <f t="shared" si="164"/>
        <v>-361471.88999999681</v>
      </c>
      <c r="P10521"/>
    </row>
    <row r="10522" spans="1:16" hidden="1">
      <c r="A10522" t="s">
        <v>27336</v>
      </c>
      <c r="B10522" s="1">
        <v>42206</v>
      </c>
      <c r="C10522" t="s">
        <v>27352</v>
      </c>
      <c r="D10522">
        <v>2</v>
      </c>
      <c r="E10522" t="s">
        <v>27353</v>
      </c>
      <c r="F10522" t="s">
        <v>13559</v>
      </c>
      <c r="G10522" t="s">
        <v>313</v>
      </c>
      <c r="H10522" t="s">
        <v>5450</v>
      </c>
      <c r="J10522" s="5"/>
      <c r="K10522" s="2">
        <v>1200</v>
      </c>
      <c r="L10522" s="5"/>
      <c r="M10522" s="2">
        <f t="shared" si="164"/>
        <v>-362671.88999999681</v>
      </c>
      <c r="P10522"/>
    </row>
    <row r="10523" spans="1:16" hidden="1">
      <c r="A10523" t="s">
        <v>27336</v>
      </c>
      <c r="B10523" s="1">
        <v>42206</v>
      </c>
      <c r="C10523" t="s">
        <v>27352</v>
      </c>
      <c r="D10523">
        <v>2</v>
      </c>
      <c r="E10523" t="s">
        <v>27353</v>
      </c>
      <c r="F10523" t="s">
        <v>13559</v>
      </c>
      <c r="G10523" t="s">
        <v>313</v>
      </c>
      <c r="H10523" t="s">
        <v>5450</v>
      </c>
      <c r="I10523" s="2">
        <v>2540.6999999999998</v>
      </c>
      <c r="J10523" s="5"/>
      <c r="L10523" s="5"/>
      <c r="M10523" s="2">
        <f t="shared" si="164"/>
        <v>-360131.1899999968</v>
      </c>
      <c r="P10523"/>
    </row>
    <row r="10524" spans="1:16" hidden="1">
      <c r="A10524" t="s">
        <v>27357</v>
      </c>
      <c r="B10524" s="1">
        <v>42206</v>
      </c>
      <c r="C10524" t="s">
        <v>27377</v>
      </c>
      <c r="D10524">
        <v>2</v>
      </c>
      <c r="E10524" t="s">
        <v>27378</v>
      </c>
      <c r="F10524" t="s">
        <v>7054</v>
      </c>
      <c r="G10524" t="s">
        <v>4</v>
      </c>
      <c r="H10524" t="s">
        <v>6310</v>
      </c>
      <c r="I10524" s="2">
        <v>1025</v>
      </c>
      <c r="J10524" s="5"/>
      <c r="L10524" s="5"/>
      <c r="M10524" s="2">
        <f t="shared" si="164"/>
        <v>-359106.1899999968</v>
      </c>
      <c r="P10524"/>
    </row>
    <row r="10525" spans="1:16" hidden="1">
      <c r="A10525" t="s">
        <v>27384</v>
      </c>
      <c r="B10525" s="1">
        <v>42206</v>
      </c>
      <c r="C10525" t="s">
        <v>27400</v>
      </c>
      <c r="D10525">
        <v>2</v>
      </c>
      <c r="E10525" t="s">
        <v>27401</v>
      </c>
      <c r="F10525" t="s">
        <v>7054</v>
      </c>
      <c r="G10525" t="s">
        <v>4</v>
      </c>
      <c r="H10525" t="s">
        <v>10567</v>
      </c>
      <c r="I10525" s="2">
        <v>1025</v>
      </c>
      <c r="J10525" s="5"/>
      <c r="L10525" s="5"/>
      <c r="M10525" s="2">
        <f t="shared" si="164"/>
        <v>-358081.1899999968</v>
      </c>
      <c r="P10525"/>
    </row>
    <row r="10526" spans="1:16" hidden="1">
      <c r="A10526" t="s">
        <v>27405</v>
      </c>
      <c r="B10526" s="1">
        <v>42206</v>
      </c>
      <c r="C10526" t="s">
        <v>27426</v>
      </c>
      <c r="D10526">
        <v>2</v>
      </c>
      <c r="E10526" t="s">
        <v>27427</v>
      </c>
      <c r="F10526" t="s">
        <v>7054</v>
      </c>
      <c r="G10526" t="s">
        <v>4</v>
      </c>
      <c r="H10526" t="s">
        <v>8565</v>
      </c>
      <c r="I10526" s="2">
        <v>1025</v>
      </c>
      <c r="J10526" s="5"/>
      <c r="L10526" s="5"/>
      <c r="M10526" s="2">
        <f t="shared" si="164"/>
        <v>-357056.1899999968</v>
      </c>
      <c r="P10526"/>
    </row>
    <row r="10527" spans="1:16" hidden="1">
      <c r="A10527" t="s">
        <v>27432</v>
      </c>
      <c r="B10527" s="1">
        <v>42206</v>
      </c>
      <c r="C10527" t="s">
        <v>27452</v>
      </c>
      <c r="D10527">
        <v>2</v>
      </c>
      <c r="E10527" t="s">
        <v>27453</v>
      </c>
      <c r="F10527" t="s">
        <v>7054</v>
      </c>
      <c r="G10527" t="s">
        <v>4</v>
      </c>
      <c r="H10527" t="s">
        <v>5450</v>
      </c>
      <c r="I10527" s="2">
        <v>2240.0100000000002</v>
      </c>
      <c r="J10527" s="5"/>
      <c r="L10527" s="5"/>
      <c r="M10527" s="2">
        <f t="shared" si="164"/>
        <v>-354816.17999999679</v>
      </c>
      <c r="P10527"/>
    </row>
    <row r="10528" spans="1:16" hidden="1">
      <c r="A10528" t="s">
        <v>27458</v>
      </c>
      <c r="B10528" s="1">
        <v>42206</v>
      </c>
      <c r="C10528" t="s">
        <v>27474</v>
      </c>
      <c r="D10528">
        <v>2</v>
      </c>
      <c r="E10528" t="s">
        <v>27475</v>
      </c>
      <c r="F10528" t="s">
        <v>13559</v>
      </c>
      <c r="G10528" t="s">
        <v>313</v>
      </c>
      <c r="H10528" t="s">
        <v>27476</v>
      </c>
      <c r="J10528" s="5"/>
      <c r="K10528" s="2">
        <v>2052.98</v>
      </c>
      <c r="L10528" s="5"/>
      <c r="M10528" s="2">
        <f t="shared" si="164"/>
        <v>-356869.15999999677</v>
      </c>
      <c r="P10528"/>
    </row>
    <row r="10529" spans="1:16" hidden="1">
      <c r="A10529" t="s">
        <v>27458</v>
      </c>
      <c r="B10529" s="1">
        <v>42206</v>
      </c>
      <c r="C10529" t="s">
        <v>27474</v>
      </c>
      <c r="D10529">
        <v>2</v>
      </c>
      <c r="E10529" t="s">
        <v>27475</v>
      </c>
      <c r="F10529" t="s">
        <v>13559</v>
      </c>
      <c r="G10529" t="s">
        <v>313</v>
      </c>
      <c r="H10529" t="s">
        <v>27476</v>
      </c>
      <c r="I10529" s="2">
        <v>2052.98</v>
      </c>
      <c r="J10529" s="5"/>
      <c r="L10529" s="5"/>
      <c r="M10529" s="2">
        <f t="shared" si="164"/>
        <v>-354816.17999999679</v>
      </c>
      <c r="P10529"/>
    </row>
    <row r="10530" spans="1:16" hidden="1">
      <c r="A10530" t="s">
        <v>27483</v>
      </c>
      <c r="B10530" s="1">
        <v>42206</v>
      </c>
      <c r="C10530" t="s">
        <v>27500</v>
      </c>
      <c r="D10530">
        <v>2</v>
      </c>
      <c r="E10530" t="s">
        <v>27501</v>
      </c>
      <c r="F10530" t="s">
        <v>7054</v>
      </c>
      <c r="G10530" t="s">
        <v>4</v>
      </c>
      <c r="H10530" t="s">
        <v>27502</v>
      </c>
      <c r="I10530" s="2">
        <v>1031.46</v>
      </c>
      <c r="J10530" s="5"/>
      <c r="L10530" s="5"/>
      <c r="M10530" s="2">
        <f t="shared" si="164"/>
        <v>-353784.71999999677</v>
      </c>
      <c r="P10530"/>
    </row>
    <row r="10531" spans="1:16" hidden="1">
      <c r="A10531" t="s">
        <v>27510</v>
      </c>
      <c r="B10531" s="1">
        <v>42206</v>
      </c>
      <c r="C10531" t="s">
        <v>27522</v>
      </c>
      <c r="D10531">
        <v>2</v>
      </c>
      <c r="E10531" t="s">
        <v>27523</v>
      </c>
      <c r="F10531" t="s">
        <v>7054</v>
      </c>
      <c r="G10531" t="s">
        <v>4</v>
      </c>
      <c r="H10531" t="s">
        <v>8511</v>
      </c>
      <c r="I10531" s="2">
        <v>1025</v>
      </c>
      <c r="J10531" s="5"/>
      <c r="L10531" s="5"/>
      <c r="M10531" s="2">
        <f t="shared" si="164"/>
        <v>-352759.71999999677</v>
      </c>
      <c r="P10531"/>
    </row>
    <row r="10532" spans="1:16" hidden="1">
      <c r="A10532" t="s">
        <v>27530</v>
      </c>
      <c r="B10532" s="1">
        <v>42206</v>
      </c>
      <c r="C10532" t="s">
        <v>27547</v>
      </c>
      <c r="D10532">
        <v>2</v>
      </c>
      <c r="E10532" t="s">
        <v>27548</v>
      </c>
      <c r="F10532" t="s">
        <v>7054</v>
      </c>
      <c r="G10532" t="s">
        <v>4</v>
      </c>
      <c r="H10532" t="s">
        <v>27549</v>
      </c>
      <c r="I10532" s="2">
        <v>1840</v>
      </c>
      <c r="J10532" s="5"/>
      <c r="L10532" s="5"/>
      <c r="M10532" s="2">
        <f t="shared" si="164"/>
        <v>-350919.71999999677</v>
      </c>
      <c r="P10532"/>
    </row>
    <row r="10533" spans="1:16" hidden="1">
      <c r="A10533" t="s">
        <v>27556</v>
      </c>
      <c r="B10533" s="1">
        <v>42206</v>
      </c>
      <c r="C10533" t="s">
        <v>27571</v>
      </c>
      <c r="D10533">
        <v>2</v>
      </c>
      <c r="E10533" t="s">
        <v>27572</v>
      </c>
      <c r="F10533" t="s">
        <v>7054</v>
      </c>
      <c r="G10533" t="s">
        <v>4</v>
      </c>
      <c r="H10533" t="s">
        <v>14955</v>
      </c>
      <c r="I10533" s="2">
        <v>1025</v>
      </c>
      <c r="J10533" s="5"/>
      <c r="L10533" s="5"/>
      <c r="M10533" s="2">
        <f t="shared" si="164"/>
        <v>-349894.71999999677</v>
      </c>
      <c r="P10533"/>
    </row>
    <row r="10534" spans="1:16" hidden="1">
      <c r="A10534" t="s">
        <v>27578</v>
      </c>
      <c r="B10534" s="1">
        <v>42206</v>
      </c>
      <c r="C10534" t="s">
        <v>27592</v>
      </c>
      <c r="D10534">
        <v>2</v>
      </c>
      <c r="E10534" t="s">
        <v>27593</v>
      </c>
      <c r="F10534" t="s">
        <v>7054</v>
      </c>
      <c r="G10534" t="s">
        <v>4</v>
      </c>
      <c r="H10534" t="s">
        <v>8886</v>
      </c>
      <c r="I10534" s="2">
        <v>1840</v>
      </c>
      <c r="J10534" s="5"/>
      <c r="L10534" s="5"/>
      <c r="M10534" s="2">
        <f t="shared" si="164"/>
        <v>-348054.71999999677</v>
      </c>
      <c r="P10534"/>
    </row>
    <row r="10535" spans="1:16" hidden="1">
      <c r="A10535" t="s">
        <v>27600</v>
      </c>
      <c r="B10535" s="1">
        <v>42206</v>
      </c>
      <c r="C10535" t="s">
        <v>24246</v>
      </c>
      <c r="D10535">
        <v>1</v>
      </c>
      <c r="E10535" t="s">
        <v>27615</v>
      </c>
      <c r="F10535" t="s">
        <v>13565</v>
      </c>
      <c r="G10535" t="s">
        <v>4</v>
      </c>
      <c r="H10535" t="s">
        <v>24248</v>
      </c>
      <c r="I10535" s="2">
        <v>268900</v>
      </c>
      <c r="J10535" s="5"/>
      <c r="L10535" s="5"/>
      <c r="M10535" s="2">
        <f t="shared" si="164"/>
        <v>-79154.719999996771</v>
      </c>
      <c r="P10535"/>
    </row>
    <row r="10536" spans="1:16" hidden="1">
      <c r="A10536" t="s">
        <v>27620</v>
      </c>
      <c r="B10536" s="1">
        <v>42206</v>
      </c>
      <c r="C10536" t="s">
        <v>18</v>
      </c>
      <c r="D10536">
        <v>2</v>
      </c>
      <c r="E10536" t="s">
        <v>27634</v>
      </c>
      <c r="F10536" t="s">
        <v>13559</v>
      </c>
      <c r="G10536" t="s">
        <v>313</v>
      </c>
      <c r="H10536" t="s">
        <v>27635</v>
      </c>
      <c r="I10536" s="2">
        <v>150</v>
      </c>
      <c r="J10536" s="5"/>
      <c r="L10536" s="5"/>
      <c r="M10536" s="2">
        <f t="shared" si="164"/>
        <v>-79004.719999996771</v>
      </c>
      <c r="P10536"/>
    </row>
    <row r="10537" spans="1:16" hidden="1">
      <c r="A10537" t="s">
        <v>27639</v>
      </c>
      <c r="B10537" s="1">
        <v>42206</v>
      </c>
      <c r="C10537" t="s">
        <v>27656</v>
      </c>
      <c r="D10537">
        <v>2</v>
      </c>
      <c r="E10537" t="s">
        <v>27657</v>
      </c>
      <c r="F10537" t="s">
        <v>7054</v>
      </c>
      <c r="G10537" t="s">
        <v>4</v>
      </c>
      <c r="H10537" t="s">
        <v>27635</v>
      </c>
      <c r="I10537" s="2">
        <v>470</v>
      </c>
      <c r="J10537" s="5"/>
      <c r="L10537" s="5"/>
      <c r="M10537" s="2">
        <f t="shared" si="164"/>
        <v>-78534.719999996771</v>
      </c>
      <c r="P10537"/>
    </row>
    <row r="10538" spans="1:16" hidden="1">
      <c r="A10538" t="s">
        <v>27665</v>
      </c>
      <c r="B10538" s="1">
        <v>42206</v>
      </c>
      <c r="C10538" t="s">
        <v>27680</v>
      </c>
      <c r="D10538">
        <v>2</v>
      </c>
      <c r="E10538" t="s">
        <v>27681</v>
      </c>
      <c r="F10538" t="s">
        <v>7054</v>
      </c>
      <c r="G10538" t="s">
        <v>4</v>
      </c>
      <c r="H10538" t="s">
        <v>14844</v>
      </c>
      <c r="I10538" s="2">
        <v>1840</v>
      </c>
      <c r="J10538" s="5"/>
      <c r="L10538" s="5"/>
      <c r="M10538" s="2">
        <f t="shared" si="164"/>
        <v>-76694.719999996771</v>
      </c>
      <c r="P10538"/>
    </row>
    <row r="10539" spans="1:16" hidden="1">
      <c r="A10539" t="s">
        <v>27688</v>
      </c>
      <c r="B10539" s="1">
        <v>42206</v>
      </c>
      <c r="C10539" t="s">
        <v>27705</v>
      </c>
      <c r="D10539">
        <v>2</v>
      </c>
      <c r="E10539" t="s">
        <v>27706</v>
      </c>
      <c r="F10539" t="s">
        <v>13559</v>
      </c>
      <c r="G10539" t="s">
        <v>313</v>
      </c>
      <c r="H10539" t="s">
        <v>65</v>
      </c>
      <c r="J10539" s="5"/>
      <c r="K10539" s="2">
        <v>800</v>
      </c>
      <c r="L10539" s="5"/>
      <c r="M10539" s="2">
        <f t="shared" si="164"/>
        <v>-77494.719999996771</v>
      </c>
      <c r="P10539"/>
    </row>
    <row r="10540" spans="1:16" hidden="1">
      <c r="A10540" t="s">
        <v>27688</v>
      </c>
      <c r="B10540" s="1">
        <v>42206</v>
      </c>
      <c r="C10540" t="s">
        <v>27705</v>
      </c>
      <c r="D10540">
        <v>2</v>
      </c>
      <c r="E10540" t="s">
        <v>27706</v>
      </c>
      <c r="F10540" t="s">
        <v>13559</v>
      </c>
      <c r="G10540" t="s">
        <v>313</v>
      </c>
      <c r="H10540" t="s">
        <v>65</v>
      </c>
      <c r="I10540" s="2">
        <v>1862.43</v>
      </c>
      <c r="J10540" s="5"/>
      <c r="L10540" s="5"/>
      <c r="M10540" s="2">
        <f t="shared" si="164"/>
        <v>-75632.289999996778</v>
      </c>
      <c r="P10540"/>
    </row>
    <row r="10541" spans="1:16" hidden="1">
      <c r="A10541" t="s">
        <v>27713</v>
      </c>
      <c r="B10541" s="1">
        <v>42206</v>
      </c>
      <c r="C10541" t="s">
        <v>27727</v>
      </c>
      <c r="D10541">
        <v>2</v>
      </c>
      <c r="E10541" t="s">
        <v>27728</v>
      </c>
      <c r="F10541" t="s">
        <v>13559</v>
      </c>
      <c r="G10541" t="s">
        <v>313</v>
      </c>
      <c r="H10541" t="s">
        <v>4943</v>
      </c>
      <c r="J10541" s="5"/>
      <c r="K10541" s="2">
        <v>3835.61</v>
      </c>
      <c r="L10541" s="5"/>
      <c r="M10541" s="2">
        <f t="shared" si="164"/>
        <v>-79467.899999996778</v>
      </c>
      <c r="P10541"/>
    </row>
    <row r="10542" spans="1:16" hidden="1">
      <c r="A10542" t="s">
        <v>27713</v>
      </c>
      <c r="B10542" s="1">
        <v>42206</v>
      </c>
      <c r="C10542" t="s">
        <v>27727</v>
      </c>
      <c r="D10542">
        <v>2</v>
      </c>
      <c r="E10542" t="s">
        <v>27728</v>
      </c>
      <c r="F10542" t="s">
        <v>13559</v>
      </c>
      <c r="G10542" t="s">
        <v>313</v>
      </c>
      <c r="H10542" t="s">
        <v>4943</v>
      </c>
      <c r="I10542" s="2">
        <v>3835.61</v>
      </c>
      <c r="J10542" s="5"/>
      <c r="L10542" s="5"/>
      <c r="M10542" s="2">
        <f t="shared" si="164"/>
        <v>-75632.289999996778</v>
      </c>
      <c r="P10542"/>
    </row>
    <row r="10543" spans="1:16" hidden="1">
      <c r="A10543" t="s">
        <v>27734</v>
      </c>
      <c r="B10543" s="1">
        <v>42206</v>
      </c>
      <c r="C10543" t="s">
        <v>27746</v>
      </c>
      <c r="D10543">
        <v>2</v>
      </c>
      <c r="E10543" t="s">
        <v>27747</v>
      </c>
      <c r="F10543" t="s">
        <v>7054</v>
      </c>
      <c r="G10543" t="s">
        <v>4</v>
      </c>
      <c r="H10543" t="s">
        <v>2223</v>
      </c>
      <c r="I10543" s="2">
        <v>1025</v>
      </c>
      <c r="J10543" s="5"/>
      <c r="L10543" s="5"/>
      <c r="M10543" s="2">
        <f t="shared" si="164"/>
        <v>-74607.289999996778</v>
      </c>
      <c r="P10543"/>
    </row>
    <row r="10544" spans="1:16" hidden="1">
      <c r="A10544" t="s">
        <v>27754</v>
      </c>
      <c r="B10544" s="1">
        <v>42206</v>
      </c>
      <c r="C10544" t="s">
        <v>27766</v>
      </c>
      <c r="D10544">
        <v>2</v>
      </c>
      <c r="E10544" t="s">
        <v>27767</v>
      </c>
      <c r="F10544" t="s">
        <v>13559</v>
      </c>
      <c r="G10544" t="s">
        <v>313</v>
      </c>
      <c r="H10544" t="s">
        <v>65</v>
      </c>
      <c r="J10544" s="5"/>
      <c r="K10544" s="2">
        <v>317.41000000000003</v>
      </c>
      <c r="L10544" s="5"/>
      <c r="M10544" s="2">
        <f t="shared" si="164"/>
        <v>-74924.699999996781</v>
      </c>
      <c r="P10544"/>
    </row>
    <row r="10545" spans="1:16" hidden="1">
      <c r="A10545" t="s">
        <v>27754</v>
      </c>
      <c r="B10545" s="1">
        <v>42206</v>
      </c>
      <c r="C10545" t="s">
        <v>27766</v>
      </c>
      <c r="D10545">
        <v>2</v>
      </c>
      <c r="E10545" t="s">
        <v>27767</v>
      </c>
      <c r="F10545" t="s">
        <v>13559</v>
      </c>
      <c r="G10545" t="s">
        <v>313</v>
      </c>
      <c r="H10545" t="s">
        <v>65</v>
      </c>
      <c r="I10545" s="2">
        <v>317.41000000000003</v>
      </c>
      <c r="J10545" s="5"/>
      <c r="L10545" s="5"/>
      <c r="M10545" s="2">
        <f t="shared" si="164"/>
        <v>-74607.289999996778</v>
      </c>
      <c r="P10545"/>
    </row>
    <row r="10546" spans="1:16" hidden="1">
      <c r="A10546" t="s">
        <v>27774</v>
      </c>
      <c r="B10546" s="1">
        <v>42206</v>
      </c>
      <c r="C10546" t="s">
        <v>27786</v>
      </c>
      <c r="D10546">
        <v>2</v>
      </c>
      <c r="E10546" t="s">
        <v>27787</v>
      </c>
      <c r="F10546" t="s">
        <v>7054</v>
      </c>
      <c r="G10546" t="s">
        <v>4</v>
      </c>
      <c r="H10546" t="s">
        <v>1780</v>
      </c>
      <c r="I10546" s="2">
        <v>4100.01</v>
      </c>
      <c r="J10546" s="5"/>
      <c r="L10546" s="5"/>
      <c r="M10546" s="2">
        <f t="shared" si="164"/>
        <v>-70507.279999996783</v>
      </c>
      <c r="P10546"/>
    </row>
    <row r="10547" spans="1:16" hidden="1">
      <c r="A10547" t="s">
        <v>27795</v>
      </c>
      <c r="B10547" s="1">
        <v>42206</v>
      </c>
      <c r="C10547" t="s">
        <v>27810</v>
      </c>
      <c r="D10547">
        <v>2</v>
      </c>
      <c r="E10547" t="s">
        <v>27811</v>
      </c>
      <c r="F10547" t="s">
        <v>7054</v>
      </c>
      <c r="G10547" t="s">
        <v>4</v>
      </c>
      <c r="H10547" t="s">
        <v>5430</v>
      </c>
      <c r="I10547" s="115">
        <v>4329.34</v>
      </c>
      <c r="J10547" s="5"/>
      <c r="L10547" s="5"/>
      <c r="M10547" s="2">
        <f t="shared" si="164"/>
        <v>-66177.939999996786</v>
      </c>
      <c r="P10547"/>
    </row>
    <row r="10548" spans="1:16" hidden="1">
      <c r="A10548" t="s">
        <v>27819</v>
      </c>
      <c r="B10548" s="1">
        <v>42206</v>
      </c>
      <c r="C10548" t="s">
        <v>27832</v>
      </c>
      <c r="D10548">
        <v>2</v>
      </c>
      <c r="E10548" t="s">
        <v>27833</v>
      </c>
      <c r="F10548" t="s">
        <v>7054</v>
      </c>
      <c r="G10548" t="s">
        <v>4</v>
      </c>
      <c r="H10548" t="s">
        <v>575</v>
      </c>
      <c r="I10548" s="2">
        <v>3940</v>
      </c>
      <c r="J10548" s="5"/>
      <c r="L10548" s="5"/>
      <c r="M10548" s="2">
        <f t="shared" si="164"/>
        <v>-62237.939999996786</v>
      </c>
      <c r="P10548"/>
    </row>
    <row r="10549" spans="1:16" hidden="1">
      <c r="A10549" t="s">
        <v>8808</v>
      </c>
      <c r="B10549" s="36">
        <v>42207</v>
      </c>
      <c r="C10549" s="35" t="s">
        <v>43</v>
      </c>
      <c r="D10549" s="35">
        <v>1</v>
      </c>
      <c r="E10549" s="35" t="s">
        <v>8809</v>
      </c>
      <c r="F10549" s="35" t="s">
        <v>45</v>
      </c>
      <c r="G10549" s="35" t="s">
        <v>20</v>
      </c>
      <c r="H10549" s="35" t="s">
        <v>8810</v>
      </c>
      <c r="I10549" s="11"/>
      <c r="J10549" s="12"/>
      <c r="K10549" s="11">
        <v>1025</v>
      </c>
      <c r="L10549" s="12"/>
      <c r="M10549" s="11">
        <f t="shared" si="164"/>
        <v>-63262.939999996786</v>
      </c>
      <c r="P10549"/>
    </row>
    <row r="10550" spans="1:16" hidden="1">
      <c r="A10550" t="s">
        <v>8822</v>
      </c>
      <c r="B10550" s="1">
        <v>42207</v>
      </c>
      <c r="C10550" t="s">
        <v>6</v>
      </c>
      <c r="D10550">
        <v>1</v>
      </c>
      <c r="E10550" t="s">
        <v>8823</v>
      </c>
      <c r="F10550" t="s">
        <v>29</v>
      </c>
      <c r="G10550" t="s">
        <v>20</v>
      </c>
      <c r="H10550" t="s">
        <v>5963</v>
      </c>
      <c r="I10550" s="2">
        <v>1537.06</v>
      </c>
      <c r="J10550" s="5"/>
      <c r="L10550" s="5"/>
      <c r="M10550" s="2">
        <f t="shared" si="164"/>
        <v>-61725.879999996789</v>
      </c>
      <c r="P10550"/>
    </row>
    <row r="10551" spans="1:16" hidden="1">
      <c r="A10551" t="s">
        <v>8844</v>
      </c>
      <c r="B10551" s="1">
        <v>42207</v>
      </c>
      <c r="C10551" t="s">
        <v>18</v>
      </c>
      <c r="D10551">
        <v>1</v>
      </c>
      <c r="E10551" t="s">
        <v>8846</v>
      </c>
      <c r="F10551" t="s">
        <v>13</v>
      </c>
      <c r="G10551" t="s">
        <v>20</v>
      </c>
      <c r="H10551" t="s">
        <v>8847</v>
      </c>
      <c r="J10551" s="5"/>
      <c r="K10551" s="2">
        <v>207000</v>
      </c>
      <c r="L10551" s="5"/>
      <c r="M10551" s="2">
        <f t="shared" si="164"/>
        <v>-268725.8799999968</v>
      </c>
      <c r="P10551"/>
    </row>
    <row r="10552" spans="1:16" hidden="1">
      <c r="A10552" t="s">
        <v>8920</v>
      </c>
      <c r="B10552" s="1">
        <v>42207</v>
      </c>
      <c r="C10552" t="s">
        <v>11</v>
      </c>
      <c r="D10552">
        <v>1</v>
      </c>
      <c r="E10552" t="s">
        <v>8922</v>
      </c>
      <c r="F10552" t="s">
        <v>13</v>
      </c>
      <c r="G10552" t="s">
        <v>20</v>
      </c>
      <c r="H10552" t="s">
        <v>8923</v>
      </c>
      <c r="J10552" s="5"/>
      <c r="K10552" s="2">
        <v>1025</v>
      </c>
      <c r="L10552" s="5"/>
      <c r="M10552" s="2">
        <f t="shared" si="164"/>
        <v>-269750.8799999968</v>
      </c>
      <c r="P10552"/>
    </row>
    <row r="10553" spans="1:16" hidden="1">
      <c r="A10553" t="s">
        <v>8939</v>
      </c>
      <c r="B10553" s="1">
        <v>42207</v>
      </c>
      <c r="C10553" t="s">
        <v>674</v>
      </c>
      <c r="D10553">
        <v>2</v>
      </c>
      <c r="E10553" t="s">
        <v>8942</v>
      </c>
      <c r="F10553" t="s">
        <v>312</v>
      </c>
      <c r="G10553" t="s">
        <v>313</v>
      </c>
      <c r="H10553" t="s">
        <v>4619</v>
      </c>
      <c r="J10553" s="5"/>
      <c r="K10553" s="2">
        <v>662.87</v>
      </c>
      <c r="L10553" s="5"/>
      <c r="M10553" s="2">
        <f t="shared" si="164"/>
        <v>-270413.7499999968</v>
      </c>
      <c r="P10553"/>
    </row>
    <row r="10554" spans="1:16" hidden="1">
      <c r="A10554" t="s">
        <v>8939</v>
      </c>
      <c r="B10554" s="1">
        <v>42207</v>
      </c>
      <c r="C10554" t="s">
        <v>674</v>
      </c>
      <c r="D10554">
        <v>2</v>
      </c>
      <c r="E10554" t="s">
        <v>8942</v>
      </c>
      <c r="F10554" t="s">
        <v>312</v>
      </c>
      <c r="G10554" t="s">
        <v>313</v>
      </c>
      <c r="H10554" t="s">
        <v>4619</v>
      </c>
      <c r="I10554" s="2">
        <v>662.87</v>
      </c>
      <c r="J10554" s="5"/>
      <c r="L10554" s="5"/>
      <c r="M10554" s="2">
        <f t="shared" si="164"/>
        <v>-269750.8799999968</v>
      </c>
      <c r="P10554"/>
    </row>
    <row r="10555" spans="1:16" hidden="1">
      <c r="A10555" t="s">
        <v>8954</v>
      </c>
      <c r="B10555" s="1">
        <v>42207</v>
      </c>
      <c r="C10555" t="s">
        <v>8955</v>
      </c>
      <c r="D10555">
        <v>2</v>
      </c>
      <c r="E10555" t="s">
        <v>8956</v>
      </c>
      <c r="F10555" t="s">
        <v>78</v>
      </c>
      <c r="G10555" t="s">
        <v>20</v>
      </c>
      <c r="H10555" t="s">
        <v>1989</v>
      </c>
      <c r="J10555" s="5"/>
      <c r="K10555" s="2">
        <v>3030</v>
      </c>
      <c r="L10555" s="5"/>
      <c r="M10555" s="2">
        <f t="shared" si="164"/>
        <v>-272780.8799999968</v>
      </c>
      <c r="P10555"/>
    </row>
    <row r="10556" spans="1:16" hidden="1">
      <c r="A10556" t="s">
        <v>9057</v>
      </c>
      <c r="B10556" s="1">
        <v>42207</v>
      </c>
      <c r="C10556" t="s">
        <v>6</v>
      </c>
      <c r="D10556">
        <v>1</v>
      </c>
      <c r="E10556" t="s">
        <v>9059</v>
      </c>
      <c r="F10556" t="s">
        <v>29</v>
      </c>
      <c r="G10556" t="s">
        <v>20</v>
      </c>
      <c r="H10556" t="s">
        <v>9060</v>
      </c>
      <c r="I10556" s="2">
        <v>4500</v>
      </c>
      <c r="J10556" s="5"/>
      <c r="L10556" s="5"/>
      <c r="M10556" s="2">
        <f t="shared" si="164"/>
        <v>-268280.8799999968</v>
      </c>
      <c r="P10556"/>
    </row>
    <row r="10557" spans="1:16" hidden="1">
      <c r="A10557" t="s">
        <v>9087</v>
      </c>
      <c r="B10557" s="1">
        <v>42207</v>
      </c>
      <c r="C10557" t="s">
        <v>18</v>
      </c>
      <c r="D10557">
        <v>1</v>
      </c>
      <c r="E10557" t="s">
        <v>9090</v>
      </c>
      <c r="F10557" t="s">
        <v>13</v>
      </c>
      <c r="G10557" t="s">
        <v>20</v>
      </c>
      <c r="H10557" t="s">
        <v>18</v>
      </c>
      <c r="J10557" s="5"/>
      <c r="K10557" s="2">
        <v>12205.77</v>
      </c>
      <c r="L10557" s="5"/>
      <c r="M10557" s="2">
        <f t="shared" si="164"/>
        <v>-280486.64999999682</v>
      </c>
      <c r="P10557"/>
    </row>
    <row r="10558" spans="1:16" hidden="1">
      <c r="A10558" t="s">
        <v>9094</v>
      </c>
      <c r="B10558" s="1">
        <v>42207</v>
      </c>
      <c r="C10558" t="s">
        <v>195</v>
      </c>
      <c r="D10558">
        <v>1</v>
      </c>
      <c r="E10558" t="s">
        <v>9097</v>
      </c>
      <c r="F10558" t="s">
        <v>13</v>
      </c>
      <c r="G10558" t="s">
        <v>20</v>
      </c>
      <c r="H10558" t="s">
        <v>195</v>
      </c>
      <c r="J10558" s="5"/>
      <c r="K10558" s="2">
        <v>5124.99</v>
      </c>
      <c r="L10558" s="5"/>
      <c r="M10558" s="2">
        <f t="shared" si="164"/>
        <v>-285611.63999999681</v>
      </c>
      <c r="P10558"/>
    </row>
    <row r="10559" spans="1:16" hidden="1">
      <c r="A10559" t="s">
        <v>9108</v>
      </c>
      <c r="B10559" s="1">
        <v>42207</v>
      </c>
      <c r="C10559" t="s">
        <v>200</v>
      </c>
      <c r="D10559">
        <v>1</v>
      </c>
      <c r="E10559" t="s">
        <v>9111</v>
      </c>
      <c r="F10559" t="s">
        <v>16</v>
      </c>
      <c r="G10559" t="s">
        <v>20</v>
      </c>
      <c r="H10559" t="s">
        <v>200</v>
      </c>
      <c r="J10559" s="5"/>
      <c r="K10559" s="2">
        <v>4715.7700000000004</v>
      </c>
      <c r="L10559" s="5"/>
      <c r="M10559" s="2">
        <f t="shared" si="164"/>
        <v>-290327.40999999683</v>
      </c>
      <c r="P10559"/>
    </row>
    <row r="10560" spans="1:16" hidden="1">
      <c r="A10560" t="s">
        <v>9140</v>
      </c>
      <c r="B10560" s="1">
        <v>42207</v>
      </c>
      <c r="C10560" t="s">
        <v>1</v>
      </c>
      <c r="D10560">
        <v>1</v>
      </c>
      <c r="E10560" t="s">
        <v>9142</v>
      </c>
      <c r="F10560" t="s">
        <v>13</v>
      </c>
      <c r="G10560" t="s">
        <v>4</v>
      </c>
      <c r="H10560" t="s">
        <v>8561</v>
      </c>
      <c r="J10560" s="5"/>
      <c r="K10560" s="2">
        <v>5600</v>
      </c>
      <c r="L10560" s="5"/>
      <c r="M10560" s="2">
        <f t="shared" si="164"/>
        <v>-295927.40999999683</v>
      </c>
      <c r="P10560"/>
    </row>
    <row r="10561" spans="1:16" hidden="1">
      <c r="A10561" t="s">
        <v>9144</v>
      </c>
      <c r="B10561" s="1">
        <v>42207</v>
      </c>
      <c r="C10561" t="s">
        <v>11</v>
      </c>
      <c r="D10561">
        <v>1</v>
      </c>
      <c r="E10561" t="s">
        <v>9146</v>
      </c>
      <c r="F10561" t="s">
        <v>67</v>
      </c>
      <c r="G10561" t="s">
        <v>4</v>
      </c>
      <c r="H10561" t="s">
        <v>9147</v>
      </c>
      <c r="J10561" s="5"/>
      <c r="K10561" s="2">
        <v>45000</v>
      </c>
      <c r="L10561" s="5"/>
      <c r="M10561" s="2">
        <f t="shared" si="164"/>
        <v>-340927.40999999683</v>
      </c>
      <c r="P10561"/>
    </row>
    <row r="10562" spans="1:16" hidden="1">
      <c r="A10562" t="s">
        <v>9168</v>
      </c>
      <c r="B10562" s="1">
        <v>42207</v>
      </c>
      <c r="C10562" t="s">
        <v>1</v>
      </c>
      <c r="D10562">
        <v>1</v>
      </c>
      <c r="E10562" t="s">
        <v>9171</v>
      </c>
      <c r="F10562" t="s">
        <v>67</v>
      </c>
      <c r="G10562" t="s">
        <v>4</v>
      </c>
      <c r="H10562" t="s">
        <v>9172</v>
      </c>
      <c r="J10562" s="5"/>
      <c r="K10562" s="2">
        <v>109800</v>
      </c>
      <c r="L10562" s="5"/>
      <c r="M10562" s="2">
        <f t="shared" si="164"/>
        <v>-450727.40999999683</v>
      </c>
      <c r="P10562"/>
    </row>
    <row r="10563" spans="1:16" hidden="1">
      <c r="A10563" t="s">
        <v>9180</v>
      </c>
      <c r="B10563" s="1">
        <v>42207</v>
      </c>
      <c r="C10563" t="s">
        <v>11</v>
      </c>
      <c r="D10563">
        <v>1</v>
      </c>
      <c r="E10563" t="s">
        <v>9182</v>
      </c>
      <c r="F10563" t="s">
        <v>13</v>
      </c>
      <c r="G10563" t="s">
        <v>4</v>
      </c>
      <c r="H10563" t="s">
        <v>2743</v>
      </c>
      <c r="J10563" s="5"/>
      <c r="K10563" s="2">
        <v>2109.38</v>
      </c>
      <c r="L10563" s="5"/>
      <c r="M10563" s="2">
        <f t="shared" si="164"/>
        <v>-452836.78999999684</v>
      </c>
      <c r="P10563"/>
    </row>
    <row r="10564" spans="1:16" hidden="1">
      <c r="A10564" t="s">
        <v>9185</v>
      </c>
      <c r="B10564" s="1">
        <v>42207</v>
      </c>
      <c r="C10564" t="s">
        <v>6</v>
      </c>
      <c r="D10564">
        <v>1</v>
      </c>
      <c r="E10564" t="s">
        <v>9187</v>
      </c>
      <c r="F10564" t="s">
        <v>29</v>
      </c>
      <c r="G10564" t="s">
        <v>4</v>
      </c>
      <c r="H10564" t="s">
        <v>9188</v>
      </c>
      <c r="I10564" s="2">
        <v>1758.58</v>
      </c>
      <c r="J10564" s="5"/>
      <c r="L10564" s="5"/>
      <c r="M10564" s="2">
        <f t="shared" si="164"/>
        <v>-451078.20999999682</v>
      </c>
      <c r="P10564"/>
    </row>
    <row r="10565" spans="1:16" hidden="1">
      <c r="A10565" t="s">
        <v>9281</v>
      </c>
      <c r="B10565" s="1">
        <v>42207</v>
      </c>
      <c r="C10565" t="s">
        <v>11</v>
      </c>
      <c r="D10565">
        <v>1</v>
      </c>
      <c r="E10565" t="s">
        <v>9282</v>
      </c>
      <c r="F10565" t="s">
        <v>67</v>
      </c>
      <c r="G10565" t="s">
        <v>4</v>
      </c>
      <c r="H10565" t="s">
        <v>9283</v>
      </c>
      <c r="J10565" s="5"/>
      <c r="K10565" s="2">
        <v>1025</v>
      </c>
      <c r="L10565" s="5"/>
      <c r="M10565" s="2">
        <f t="shared" si="164"/>
        <v>-452103.20999999682</v>
      </c>
      <c r="P10565"/>
    </row>
    <row r="10566" spans="1:16" hidden="1">
      <c r="A10566" t="s">
        <v>9288</v>
      </c>
      <c r="B10566" s="1">
        <v>42207</v>
      </c>
      <c r="C10566" t="s">
        <v>6</v>
      </c>
      <c r="D10566">
        <v>1</v>
      </c>
      <c r="E10566" t="s">
        <v>9289</v>
      </c>
      <c r="F10566" t="s">
        <v>8</v>
      </c>
      <c r="G10566" t="s">
        <v>4</v>
      </c>
      <c r="H10566" t="s">
        <v>2186</v>
      </c>
      <c r="I10566" s="2">
        <v>950</v>
      </c>
      <c r="J10566" s="5"/>
      <c r="L10566" s="5"/>
      <c r="M10566" s="2">
        <f t="shared" si="164"/>
        <v>-451153.20999999682</v>
      </c>
      <c r="P10566"/>
    </row>
    <row r="10567" spans="1:16" hidden="1">
      <c r="A10567" t="s">
        <v>9290</v>
      </c>
      <c r="B10567" s="1">
        <v>42207</v>
      </c>
      <c r="C10567" t="s">
        <v>200</v>
      </c>
      <c r="D10567">
        <v>1</v>
      </c>
      <c r="E10567" t="s">
        <v>9293</v>
      </c>
      <c r="F10567" t="s">
        <v>16</v>
      </c>
      <c r="G10567" t="s">
        <v>4</v>
      </c>
      <c r="H10567" t="s">
        <v>200</v>
      </c>
      <c r="J10567" s="5"/>
      <c r="K10567" s="2">
        <v>34589.99</v>
      </c>
      <c r="L10567" s="5"/>
      <c r="M10567" s="2">
        <f t="shared" si="164"/>
        <v>-485743.19999999681</v>
      </c>
      <c r="P10567"/>
    </row>
    <row r="10568" spans="1:16" hidden="1">
      <c r="A10568" t="s">
        <v>9296</v>
      </c>
      <c r="B10568" s="1">
        <v>42207</v>
      </c>
      <c r="C10568" t="s">
        <v>195</v>
      </c>
      <c r="D10568">
        <v>1</v>
      </c>
      <c r="E10568" t="s">
        <v>9297</v>
      </c>
      <c r="F10568" t="s">
        <v>13</v>
      </c>
      <c r="G10568" t="s">
        <v>4</v>
      </c>
      <c r="H10568" t="s">
        <v>195</v>
      </c>
      <c r="J10568" s="5"/>
      <c r="K10568" s="2">
        <v>21531.01</v>
      </c>
      <c r="L10568" s="5"/>
      <c r="M10568" s="2">
        <f t="shared" si="164"/>
        <v>-507274.20999999682</v>
      </c>
      <c r="P10568"/>
    </row>
    <row r="10569" spans="1:16" hidden="1">
      <c r="A10569" t="s">
        <v>9301</v>
      </c>
      <c r="B10569" s="1">
        <v>42207</v>
      </c>
      <c r="C10569" t="s">
        <v>18</v>
      </c>
      <c r="D10569">
        <v>1</v>
      </c>
      <c r="E10569" t="s">
        <v>9302</v>
      </c>
      <c r="F10569" t="s">
        <v>13</v>
      </c>
      <c r="G10569" t="s">
        <v>4</v>
      </c>
      <c r="H10569" t="s">
        <v>18</v>
      </c>
      <c r="J10569" s="5"/>
      <c r="K10569" s="2">
        <v>9853.2000000000007</v>
      </c>
      <c r="L10569" s="5"/>
      <c r="M10569" s="2">
        <f t="shared" ref="M10569:M10632" si="165">+M10568+I10569-K10569</f>
        <v>-517127.40999999683</v>
      </c>
      <c r="P10569"/>
    </row>
    <row r="10570" spans="1:16" hidden="1">
      <c r="A10570" t="s">
        <v>27843</v>
      </c>
      <c r="B10570" s="1">
        <v>42207</v>
      </c>
      <c r="C10570" t="s">
        <v>27858</v>
      </c>
      <c r="D10570">
        <v>2</v>
      </c>
      <c r="E10570" t="s">
        <v>27859</v>
      </c>
      <c r="F10570" t="s">
        <v>7054</v>
      </c>
      <c r="G10570" t="s">
        <v>20</v>
      </c>
      <c r="H10570" t="s">
        <v>21000</v>
      </c>
      <c r="I10570" s="2">
        <v>1025</v>
      </c>
      <c r="J10570" s="5"/>
      <c r="L10570" s="5"/>
      <c r="M10570" s="2">
        <f t="shared" si="165"/>
        <v>-516102.40999999683</v>
      </c>
      <c r="P10570"/>
    </row>
    <row r="10571" spans="1:16" hidden="1">
      <c r="A10571" t="s">
        <v>27863</v>
      </c>
      <c r="B10571" s="1">
        <v>42207</v>
      </c>
      <c r="C10571" t="s">
        <v>27876</v>
      </c>
      <c r="D10571">
        <v>1</v>
      </c>
      <c r="E10571" t="s">
        <v>27877</v>
      </c>
      <c r="F10571" t="s">
        <v>13565</v>
      </c>
      <c r="G10571" t="s">
        <v>20</v>
      </c>
      <c r="H10571" t="s">
        <v>27878</v>
      </c>
      <c r="I10571" s="2">
        <v>207000</v>
      </c>
      <c r="J10571" s="5"/>
      <c r="L10571" s="5"/>
      <c r="M10571" s="2">
        <f t="shared" si="165"/>
        <v>-309102.40999999683</v>
      </c>
      <c r="P10571"/>
    </row>
    <row r="10572" spans="1:16" hidden="1">
      <c r="A10572" t="s">
        <v>27885</v>
      </c>
      <c r="B10572" s="1">
        <v>42207</v>
      </c>
      <c r="C10572" t="s">
        <v>27902</v>
      </c>
      <c r="D10572">
        <v>2</v>
      </c>
      <c r="E10572" t="s">
        <v>27903</v>
      </c>
      <c r="F10572" t="s">
        <v>7054</v>
      </c>
      <c r="G10572" t="s">
        <v>20</v>
      </c>
      <c r="H10572" t="s">
        <v>882</v>
      </c>
      <c r="I10572" s="2">
        <v>1025</v>
      </c>
      <c r="J10572" s="5"/>
      <c r="L10572" s="5"/>
      <c r="M10572" s="2">
        <f t="shared" si="165"/>
        <v>-308077.40999999683</v>
      </c>
      <c r="P10572"/>
    </row>
    <row r="10573" spans="1:16" hidden="1">
      <c r="A10573" t="s">
        <v>27910</v>
      </c>
      <c r="B10573" s="1">
        <v>42207</v>
      </c>
      <c r="C10573" t="s">
        <v>27924</v>
      </c>
      <c r="D10573">
        <v>2</v>
      </c>
      <c r="E10573" t="s">
        <v>27925</v>
      </c>
      <c r="F10573" t="s">
        <v>7054</v>
      </c>
      <c r="G10573" t="s">
        <v>20</v>
      </c>
      <c r="H10573" t="s">
        <v>10561</v>
      </c>
      <c r="I10573" s="2">
        <v>2013.18</v>
      </c>
      <c r="J10573" s="5"/>
      <c r="L10573" s="5"/>
      <c r="M10573" s="2">
        <f t="shared" si="165"/>
        <v>-306064.22999999684</v>
      </c>
      <c r="P10573"/>
    </row>
    <row r="10574" spans="1:16" hidden="1">
      <c r="A10574" t="s">
        <v>27931</v>
      </c>
      <c r="B10574" s="1">
        <v>42207</v>
      </c>
      <c r="C10574" t="s">
        <v>4654</v>
      </c>
      <c r="D10574">
        <v>2</v>
      </c>
      <c r="E10574" t="s">
        <v>27946</v>
      </c>
      <c r="F10574" t="s">
        <v>13559</v>
      </c>
      <c r="G10574" t="s">
        <v>313</v>
      </c>
      <c r="H10574" t="s">
        <v>2743</v>
      </c>
      <c r="I10574" s="2">
        <v>2109.38</v>
      </c>
      <c r="J10574" s="5"/>
      <c r="L10574" s="5"/>
      <c r="M10574" s="2">
        <f t="shared" si="165"/>
        <v>-303954.84999999683</v>
      </c>
      <c r="P10574"/>
    </row>
    <row r="10575" spans="1:16" hidden="1">
      <c r="A10575" t="s">
        <v>27949</v>
      </c>
      <c r="B10575" s="1">
        <v>42207</v>
      </c>
      <c r="C10575" t="s">
        <v>27966</v>
      </c>
      <c r="D10575">
        <v>2</v>
      </c>
      <c r="E10575" t="s">
        <v>27967</v>
      </c>
      <c r="F10575" t="s">
        <v>13559</v>
      </c>
      <c r="G10575" t="s">
        <v>313</v>
      </c>
      <c r="H10575" t="s">
        <v>7944</v>
      </c>
      <c r="J10575" s="5"/>
      <c r="K10575" s="2">
        <v>316.38</v>
      </c>
      <c r="L10575" s="5"/>
      <c r="M10575" s="2">
        <f t="shared" si="165"/>
        <v>-304271.22999999684</v>
      </c>
      <c r="P10575"/>
    </row>
    <row r="10576" spans="1:16" hidden="1">
      <c r="A10576" t="s">
        <v>27949</v>
      </c>
      <c r="B10576" s="1">
        <v>42207</v>
      </c>
      <c r="C10576" t="s">
        <v>27966</v>
      </c>
      <c r="D10576">
        <v>2</v>
      </c>
      <c r="E10576" t="s">
        <v>27967</v>
      </c>
      <c r="F10576" t="s">
        <v>13559</v>
      </c>
      <c r="G10576" t="s">
        <v>313</v>
      </c>
      <c r="H10576" t="s">
        <v>7944</v>
      </c>
      <c r="I10576" s="2">
        <v>316.38</v>
      </c>
      <c r="J10576" s="5"/>
      <c r="L10576" s="5"/>
      <c r="M10576" s="2">
        <f t="shared" si="165"/>
        <v>-303954.84999999683</v>
      </c>
      <c r="P10576"/>
    </row>
    <row r="10577" spans="1:16" hidden="1">
      <c r="A10577" t="s">
        <v>27972</v>
      </c>
      <c r="B10577" s="1">
        <v>42207</v>
      </c>
      <c r="C10577" t="s">
        <v>27988</v>
      </c>
      <c r="D10577">
        <v>2</v>
      </c>
      <c r="E10577" t="s">
        <v>27989</v>
      </c>
      <c r="F10577" t="s">
        <v>7054</v>
      </c>
      <c r="G10577" t="s">
        <v>20</v>
      </c>
      <c r="H10577" t="s">
        <v>5554</v>
      </c>
      <c r="I10577" s="2">
        <v>1025</v>
      </c>
      <c r="J10577" s="5"/>
      <c r="L10577" s="5"/>
      <c r="M10577" s="2">
        <f t="shared" si="165"/>
        <v>-302929.84999999683</v>
      </c>
      <c r="P10577"/>
    </row>
    <row r="10578" spans="1:16" hidden="1">
      <c r="A10578" t="s">
        <v>27996</v>
      </c>
      <c r="B10578" s="1">
        <v>42207</v>
      </c>
      <c r="C10578" t="s">
        <v>28011</v>
      </c>
      <c r="D10578">
        <v>2</v>
      </c>
      <c r="E10578" t="s">
        <v>28012</v>
      </c>
      <c r="F10578" t="s">
        <v>7054</v>
      </c>
      <c r="G10578" t="s">
        <v>20</v>
      </c>
      <c r="H10578" t="s">
        <v>8923</v>
      </c>
      <c r="I10578" s="2">
        <v>1025</v>
      </c>
      <c r="J10578" s="5"/>
      <c r="L10578" s="5"/>
      <c r="M10578" s="2">
        <f t="shared" si="165"/>
        <v>-301904.84999999683</v>
      </c>
      <c r="P10578"/>
    </row>
    <row r="10579" spans="1:16" hidden="1">
      <c r="A10579" t="s">
        <v>28020</v>
      </c>
      <c r="B10579" s="1">
        <v>42207</v>
      </c>
      <c r="C10579" t="s">
        <v>28034</v>
      </c>
      <c r="D10579">
        <v>2</v>
      </c>
      <c r="E10579" t="s">
        <v>28035</v>
      </c>
      <c r="F10579" t="s">
        <v>7054</v>
      </c>
      <c r="G10579" t="s">
        <v>20</v>
      </c>
      <c r="H10579" t="s">
        <v>2796</v>
      </c>
      <c r="I10579" s="2">
        <v>1419.4</v>
      </c>
      <c r="J10579" s="5"/>
      <c r="L10579" s="5"/>
      <c r="M10579" s="2">
        <f t="shared" si="165"/>
        <v>-300485.44999999681</v>
      </c>
      <c r="P10579"/>
    </row>
    <row r="10580" spans="1:16" hidden="1">
      <c r="A10580" t="s">
        <v>28041</v>
      </c>
      <c r="B10580" s="1">
        <v>42207</v>
      </c>
      <c r="C10580" t="s">
        <v>28059</v>
      </c>
      <c r="D10580">
        <v>2</v>
      </c>
      <c r="E10580" t="s">
        <v>28060</v>
      </c>
      <c r="F10580" t="s">
        <v>7054</v>
      </c>
      <c r="G10580" t="s">
        <v>20</v>
      </c>
      <c r="H10580" t="s">
        <v>5963</v>
      </c>
      <c r="I10580" s="2">
        <v>49.3</v>
      </c>
      <c r="J10580" s="5"/>
      <c r="L10580" s="5"/>
      <c r="M10580" s="2">
        <f t="shared" si="165"/>
        <v>-300436.14999999682</v>
      </c>
      <c r="P10580"/>
    </row>
    <row r="10581" spans="1:16" hidden="1">
      <c r="A10581" t="s">
        <v>28066</v>
      </c>
      <c r="B10581" s="1">
        <v>42207</v>
      </c>
      <c r="C10581" t="s">
        <v>28084</v>
      </c>
      <c r="D10581">
        <v>2</v>
      </c>
      <c r="E10581" t="s">
        <v>28085</v>
      </c>
      <c r="F10581" t="s">
        <v>13559</v>
      </c>
      <c r="G10581" t="s">
        <v>313</v>
      </c>
      <c r="H10581" t="s">
        <v>4619</v>
      </c>
      <c r="J10581" s="5"/>
      <c r="K10581" s="2">
        <v>662.87</v>
      </c>
      <c r="L10581" s="5"/>
      <c r="M10581" s="2">
        <f t="shared" si="165"/>
        <v>-301099.01999999682</v>
      </c>
      <c r="P10581"/>
    </row>
    <row r="10582" spans="1:16" hidden="1">
      <c r="A10582" t="s">
        <v>28066</v>
      </c>
      <c r="B10582" s="1">
        <v>42207</v>
      </c>
      <c r="C10582" t="s">
        <v>28084</v>
      </c>
      <c r="D10582">
        <v>2</v>
      </c>
      <c r="E10582" t="s">
        <v>28085</v>
      </c>
      <c r="F10582" t="s">
        <v>13559</v>
      </c>
      <c r="G10582" t="s">
        <v>313</v>
      </c>
      <c r="H10582" t="s">
        <v>4619</v>
      </c>
      <c r="I10582" s="2">
        <v>662.87</v>
      </c>
      <c r="J10582" s="5"/>
      <c r="L10582" s="5"/>
      <c r="M10582" s="2">
        <f t="shared" si="165"/>
        <v>-300436.14999999682</v>
      </c>
      <c r="P10582"/>
    </row>
    <row r="10583" spans="1:16" hidden="1">
      <c r="A10583" t="s">
        <v>28090</v>
      </c>
      <c r="B10583" s="1">
        <v>42207</v>
      </c>
      <c r="C10583" t="s">
        <v>28108</v>
      </c>
      <c r="D10583">
        <v>2</v>
      </c>
      <c r="E10583" t="s">
        <v>28109</v>
      </c>
      <c r="F10583" t="s">
        <v>7054</v>
      </c>
      <c r="G10583" t="s">
        <v>20</v>
      </c>
      <c r="H10583" t="s">
        <v>15807</v>
      </c>
      <c r="I10583" s="2">
        <v>4099.99</v>
      </c>
      <c r="J10583" s="5"/>
      <c r="L10583" s="5"/>
      <c r="M10583" s="2">
        <f t="shared" si="165"/>
        <v>-296336.15999999683</v>
      </c>
      <c r="P10583"/>
    </row>
    <row r="10584" spans="1:16" hidden="1">
      <c r="A10584" t="s">
        <v>28117</v>
      </c>
      <c r="B10584" s="1">
        <v>42207</v>
      </c>
      <c r="C10584" t="s">
        <v>8955</v>
      </c>
      <c r="D10584">
        <v>2</v>
      </c>
      <c r="E10584" t="s">
        <v>28133</v>
      </c>
      <c r="F10584" t="s">
        <v>7054</v>
      </c>
      <c r="G10584" t="s">
        <v>20</v>
      </c>
      <c r="H10584" t="s">
        <v>18108</v>
      </c>
      <c r="I10584" s="2">
        <v>3030</v>
      </c>
      <c r="J10584" s="5"/>
      <c r="L10584" s="5"/>
      <c r="M10584" s="2">
        <f t="shared" si="165"/>
        <v>-293306.15999999683</v>
      </c>
      <c r="P10584"/>
    </row>
    <row r="10585" spans="1:16" hidden="1">
      <c r="A10585" t="s">
        <v>28138</v>
      </c>
      <c r="B10585" s="1">
        <v>42207</v>
      </c>
      <c r="C10585" t="s">
        <v>18</v>
      </c>
      <c r="D10585">
        <v>2</v>
      </c>
      <c r="E10585" t="s">
        <v>28154</v>
      </c>
      <c r="F10585" t="s">
        <v>13559</v>
      </c>
      <c r="G10585" t="s">
        <v>313</v>
      </c>
      <c r="H10585" t="s">
        <v>65</v>
      </c>
      <c r="I10585" s="2">
        <v>322.36</v>
      </c>
      <c r="J10585" s="5"/>
      <c r="L10585" s="5"/>
      <c r="M10585" s="2">
        <f t="shared" si="165"/>
        <v>-292983.79999999685</v>
      </c>
      <c r="P10585"/>
    </row>
    <row r="10586" spans="1:16" hidden="1">
      <c r="A10586" t="s">
        <v>28163</v>
      </c>
      <c r="B10586" s="1">
        <v>42207</v>
      </c>
      <c r="C10586" t="s">
        <v>28179</v>
      </c>
      <c r="D10586">
        <v>2</v>
      </c>
      <c r="E10586" t="s">
        <v>28180</v>
      </c>
      <c r="F10586" t="s">
        <v>7054</v>
      </c>
      <c r="G10586" t="s">
        <v>20</v>
      </c>
      <c r="H10586" t="s">
        <v>28181</v>
      </c>
      <c r="I10586" s="2">
        <v>3296.37</v>
      </c>
      <c r="J10586" s="5"/>
      <c r="L10586" s="5"/>
      <c r="M10586" s="2">
        <f t="shared" si="165"/>
        <v>-289687.42999999685</v>
      </c>
      <c r="P10586"/>
    </row>
    <row r="10587" spans="1:16" hidden="1">
      <c r="A10587" t="s">
        <v>28188</v>
      </c>
      <c r="B10587" s="1">
        <v>42207</v>
      </c>
      <c r="C10587" t="s">
        <v>28203</v>
      </c>
      <c r="D10587">
        <v>2</v>
      </c>
      <c r="E10587" t="s">
        <v>28204</v>
      </c>
      <c r="F10587" t="s">
        <v>7054</v>
      </c>
      <c r="G10587" t="s">
        <v>20</v>
      </c>
      <c r="H10587" t="s">
        <v>28205</v>
      </c>
      <c r="I10587" s="2">
        <v>1025</v>
      </c>
      <c r="J10587" s="5"/>
      <c r="L10587" s="5"/>
      <c r="M10587" s="2">
        <f t="shared" si="165"/>
        <v>-288662.42999999685</v>
      </c>
      <c r="P10587"/>
    </row>
    <row r="10588" spans="1:16" hidden="1">
      <c r="A10588" t="s">
        <v>28212</v>
      </c>
      <c r="B10588" s="1">
        <v>42207</v>
      </c>
      <c r="C10588" t="s">
        <v>28226</v>
      </c>
      <c r="D10588">
        <v>2</v>
      </c>
      <c r="E10588" t="s">
        <v>28227</v>
      </c>
      <c r="F10588" t="s">
        <v>7054</v>
      </c>
      <c r="G10588" t="s">
        <v>20</v>
      </c>
      <c r="H10588" t="s">
        <v>22143</v>
      </c>
      <c r="I10588" s="2">
        <v>1025</v>
      </c>
      <c r="J10588" s="5"/>
      <c r="L10588" s="5"/>
      <c r="M10588" s="2">
        <f t="shared" si="165"/>
        <v>-287637.42999999685</v>
      </c>
      <c r="P10588"/>
    </row>
    <row r="10589" spans="1:16" hidden="1">
      <c r="A10589" t="s">
        <v>28235</v>
      </c>
      <c r="B10589" s="1">
        <v>42207</v>
      </c>
      <c r="C10589" t="s">
        <v>18</v>
      </c>
      <c r="D10589">
        <v>2</v>
      </c>
      <c r="E10589" t="s">
        <v>28247</v>
      </c>
      <c r="F10589" t="s">
        <v>13559</v>
      </c>
      <c r="G10589" t="s">
        <v>313</v>
      </c>
      <c r="H10589" t="s">
        <v>1522</v>
      </c>
      <c r="I10589" s="2">
        <v>402.5</v>
      </c>
      <c r="J10589" s="5"/>
      <c r="L10589" s="5"/>
      <c r="M10589" s="2">
        <f t="shared" si="165"/>
        <v>-287234.92999999685</v>
      </c>
      <c r="P10589"/>
    </row>
    <row r="10590" spans="1:16" hidden="1">
      <c r="A10590" t="s">
        <v>28255</v>
      </c>
      <c r="B10590" s="1">
        <v>42207</v>
      </c>
      <c r="C10590" t="s">
        <v>28268</v>
      </c>
      <c r="D10590">
        <v>2</v>
      </c>
      <c r="E10590" t="s">
        <v>28269</v>
      </c>
      <c r="F10590" t="s">
        <v>7054</v>
      </c>
      <c r="G10590" t="s">
        <v>20</v>
      </c>
      <c r="H10590" t="s">
        <v>11782</v>
      </c>
      <c r="I10590" s="2">
        <v>306.37</v>
      </c>
      <c r="J10590" s="5"/>
      <c r="L10590" s="5"/>
      <c r="M10590" s="2">
        <f t="shared" si="165"/>
        <v>-286928.55999999685</v>
      </c>
      <c r="P10590"/>
    </row>
    <row r="10591" spans="1:16" hidden="1">
      <c r="A10591" t="s">
        <v>28277</v>
      </c>
      <c r="B10591" s="1">
        <v>42207</v>
      </c>
      <c r="C10591" t="s">
        <v>28289</v>
      </c>
      <c r="D10591">
        <v>2</v>
      </c>
      <c r="E10591" t="s">
        <v>28290</v>
      </c>
      <c r="F10591" t="s">
        <v>13559</v>
      </c>
      <c r="G10591" t="s">
        <v>313</v>
      </c>
      <c r="H10591" t="s">
        <v>13116</v>
      </c>
      <c r="J10591" s="5"/>
      <c r="K10591" s="2">
        <v>5533.99</v>
      </c>
      <c r="L10591" s="5"/>
      <c r="M10591" s="2">
        <f t="shared" si="165"/>
        <v>-292462.54999999685</v>
      </c>
      <c r="P10591"/>
    </row>
    <row r="10592" spans="1:16" hidden="1">
      <c r="A10592" t="s">
        <v>28277</v>
      </c>
      <c r="B10592" s="1">
        <v>42207</v>
      </c>
      <c r="C10592" t="s">
        <v>28289</v>
      </c>
      <c r="D10592">
        <v>2</v>
      </c>
      <c r="E10592" t="s">
        <v>28290</v>
      </c>
      <c r="F10592" t="s">
        <v>13559</v>
      </c>
      <c r="G10592" t="s">
        <v>313</v>
      </c>
      <c r="H10592" t="s">
        <v>13116</v>
      </c>
      <c r="I10592" s="2">
        <v>5533.99</v>
      </c>
      <c r="J10592" s="5"/>
      <c r="L10592" s="5"/>
      <c r="M10592" s="2">
        <f t="shared" si="165"/>
        <v>-286928.55999999685</v>
      </c>
      <c r="P10592"/>
    </row>
    <row r="10593" spans="1:16" hidden="1">
      <c r="A10593" t="s">
        <v>28296</v>
      </c>
      <c r="B10593" s="1">
        <v>42207</v>
      </c>
      <c r="C10593" t="s">
        <v>24246</v>
      </c>
      <c r="D10593">
        <v>1</v>
      </c>
      <c r="E10593" t="s">
        <v>28309</v>
      </c>
      <c r="F10593" t="s">
        <v>13565</v>
      </c>
      <c r="G10593" t="s">
        <v>4</v>
      </c>
      <c r="H10593" t="s">
        <v>28310</v>
      </c>
      <c r="I10593" s="2">
        <v>5600</v>
      </c>
      <c r="J10593" s="5"/>
      <c r="L10593" s="5"/>
      <c r="M10593" s="2">
        <f t="shared" si="165"/>
        <v>-281328.55999999685</v>
      </c>
      <c r="P10593"/>
    </row>
    <row r="10594" spans="1:16" hidden="1">
      <c r="A10594" t="s">
        <v>28317</v>
      </c>
      <c r="B10594" s="1">
        <v>42207</v>
      </c>
      <c r="C10594" t="s">
        <v>28332</v>
      </c>
      <c r="D10594">
        <v>1</v>
      </c>
      <c r="E10594" t="s">
        <v>28333</v>
      </c>
      <c r="F10594" t="s">
        <v>13565</v>
      </c>
      <c r="G10594" t="s">
        <v>4</v>
      </c>
      <c r="H10594" t="s">
        <v>9147</v>
      </c>
      <c r="I10594" s="2">
        <v>45000</v>
      </c>
      <c r="J10594" s="5"/>
      <c r="L10594" s="5"/>
      <c r="M10594" s="2">
        <f t="shared" si="165"/>
        <v>-236328.55999999685</v>
      </c>
      <c r="P10594"/>
    </row>
    <row r="10595" spans="1:16" hidden="1">
      <c r="A10595" t="s">
        <v>28342</v>
      </c>
      <c r="B10595" s="1">
        <v>42207</v>
      </c>
      <c r="C10595" t="s">
        <v>28356</v>
      </c>
      <c r="D10595">
        <v>2</v>
      </c>
      <c r="E10595" t="s">
        <v>28357</v>
      </c>
      <c r="F10595" t="s">
        <v>7054</v>
      </c>
      <c r="G10595" t="s">
        <v>4</v>
      </c>
      <c r="H10595" t="s">
        <v>28358</v>
      </c>
      <c r="I10595" s="2">
        <v>3030</v>
      </c>
      <c r="J10595" s="5"/>
      <c r="L10595" s="5"/>
      <c r="M10595" s="2">
        <f t="shared" si="165"/>
        <v>-233298.55999999685</v>
      </c>
      <c r="P10595"/>
    </row>
    <row r="10596" spans="1:16" hidden="1">
      <c r="A10596" t="s">
        <v>28367</v>
      </c>
      <c r="B10596" s="1">
        <v>42207</v>
      </c>
      <c r="C10596" t="s">
        <v>28381</v>
      </c>
      <c r="D10596">
        <v>2</v>
      </c>
      <c r="E10596" t="s">
        <v>28382</v>
      </c>
      <c r="F10596" t="s">
        <v>13559</v>
      </c>
      <c r="G10596" t="s">
        <v>313</v>
      </c>
      <c r="H10596" t="s">
        <v>5483</v>
      </c>
      <c r="J10596" s="5"/>
      <c r="K10596" s="2">
        <v>2400.0100000000002</v>
      </c>
      <c r="L10596" s="5"/>
      <c r="M10596" s="2">
        <f t="shared" si="165"/>
        <v>-235698.56999999686</v>
      </c>
      <c r="P10596"/>
    </row>
    <row r="10597" spans="1:16" hidden="1">
      <c r="A10597" t="s">
        <v>28367</v>
      </c>
      <c r="B10597" s="1">
        <v>42207</v>
      </c>
      <c r="C10597" t="s">
        <v>28381</v>
      </c>
      <c r="D10597">
        <v>2</v>
      </c>
      <c r="E10597" t="s">
        <v>28382</v>
      </c>
      <c r="F10597" t="s">
        <v>13559</v>
      </c>
      <c r="G10597" t="s">
        <v>313</v>
      </c>
      <c r="H10597" t="s">
        <v>5483</v>
      </c>
      <c r="I10597" s="2">
        <v>2400.0100000000002</v>
      </c>
      <c r="J10597" s="5"/>
      <c r="L10597" s="5"/>
      <c r="M10597" s="2">
        <f t="shared" si="165"/>
        <v>-233298.55999999685</v>
      </c>
      <c r="P10597"/>
    </row>
    <row r="10598" spans="1:16" hidden="1">
      <c r="A10598" t="s">
        <v>28388</v>
      </c>
      <c r="B10598" s="1">
        <v>42207</v>
      </c>
      <c r="C10598" t="s">
        <v>28401</v>
      </c>
      <c r="D10598">
        <v>2</v>
      </c>
      <c r="E10598" t="s">
        <v>28402</v>
      </c>
      <c r="F10598" t="s">
        <v>7054</v>
      </c>
      <c r="G10598" t="s">
        <v>4</v>
      </c>
      <c r="H10598" t="s">
        <v>3069</v>
      </c>
      <c r="I10598" s="2">
        <v>1091</v>
      </c>
      <c r="J10598" s="5"/>
      <c r="L10598" s="5"/>
      <c r="M10598" s="2">
        <f t="shared" si="165"/>
        <v>-232207.55999999685</v>
      </c>
      <c r="P10598"/>
    </row>
    <row r="10599" spans="1:16" hidden="1">
      <c r="A10599" t="s">
        <v>28408</v>
      </c>
      <c r="B10599" s="1">
        <v>42207</v>
      </c>
      <c r="C10599" t="s">
        <v>18</v>
      </c>
      <c r="D10599">
        <v>2</v>
      </c>
      <c r="E10599" t="s">
        <v>28421</v>
      </c>
      <c r="F10599" t="s">
        <v>13559</v>
      </c>
      <c r="G10599" t="s">
        <v>313</v>
      </c>
      <c r="H10599" t="s">
        <v>2697</v>
      </c>
      <c r="I10599" s="2">
        <v>193.63</v>
      </c>
      <c r="J10599" s="5"/>
      <c r="L10599" s="5"/>
      <c r="M10599" s="2">
        <f t="shared" si="165"/>
        <v>-232013.92999999685</v>
      </c>
      <c r="P10599"/>
    </row>
    <row r="10600" spans="1:16" hidden="1">
      <c r="A10600" t="s">
        <v>28429</v>
      </c>
      <c r="B10600" s="1">
        <v>42207</v>
      </c>
      <c r="C10600" t="s">
        <v>28442</v>
      </c>
      <c r="D10600">
        <v>2</v>
      </c>
      <c r="E10600" t="s">
        <v>28443</v>
      </c>
      <c r="F10600" t="s">
        <v>13559</v>
      </c>
      <c r="G10600" t="s">
        <v>313</v>
      </c>
      <c r="H10600" t="s">
        <v>28444</v>
      </c>
      <c r="J10600" s="5"/>
      <c r="K10600" s="2">
        <v>2302.21</v>
      </c>
      <c r="L10600" s="5"/>
      <c r="M10600" s="2">
        <f t="shared" si="165"/>
        <v>-234316.13999999684</v>
      </c>
      <c r="P10600"/>
    </row>
    <row r="10601" spans="1:16" hidden="1">
      <c r="A10601" t="s">
        <v>28429</v>
      </c>
      <c r="B10601" s="1">
        <v>42207</v>
      </c>
      <c r="C10601" t="s">
        <v>28442</v>
      </c>
      <c r="D10601">
        <v>2</v>
      </c>
      <c r="E10601" t="s">
        <v>28443</v>
      </c>
      <c r="F10601" t="s">
        <v>13559</v>
      </c>
      <c r="G10601" t="s">
        <v>313</v>
      </c>
      <c r="H10601" t="s">
        <v>28444</v>
      </c>
      <c r="I10601" s="2">
        <v>2302.21</v>
      </c>
      <c r="J10601" s="5"/>
      <c r="L10601" s="5"/>
      <c r="M10601" s="2">
        <f t="shared" si="165"/>
        <v>-232013.92999999685</v>
      </c>
      <c r="P10601"/>
    </row>
    <row r="10602" spans="1:16" hidden="1">
      <c r="A10602" t="s">
        <v>28451</v>
      </c>
      <c r="B10602" s="1">
        <v>42207</v>
      </c>
      <c r="C10602" t="s">
        <v>28461</v>
      </c>
      <c r="D10602">
        <v>2</v>
      </c>
      <c r="E10602" t="s">
        <v>28462</v>
      </c>
      <c r="F10602" t="s">
        <v>7054</v>
      </c>
      <c r="G10602" t="s">
        <v>4</v>
      </c>
      <c r="H10602" t="s">
        <v>28463</v>
      </c>
      <c r="I10602" s="2">
        <v>1025</v>
      </c>
      <c r="J10602" s="5"/>
      <c r="L10602" s="5"/>
      <c r="M10602" s="2">
        <f t="shared" si="165"/>
        <v>-230988.92999999685</v>
      </c>
      <c r="P10602"/>
    </row>
    <row r="10603" spans="1:16" hidden="1">
      <c r="A10603" t="s">
        <v>28471</v>
      </c>
      <c r="B10603" s="1">
        <v>42207</v>
      </c>
      <c r="C10603" t="s">
        <v>28484</v>
      </c>
      <c r="D10603">
        <v>2</v>
      </c>
      <c r="E10603" t="s">
        <v>28485</v>
      </c>
      <c r="F10603" t="s">
        <v>7054</v>
      </c>
      <c r="G10603" t="s">
        <v>4</v>
      </c>
      <c r="H10603" t="s">
        <v>7179</v>
      </c>
      <c r="I10603" s="2">
        <v>3030</v>
      </c>
      <c r="J10603" s="5"/>
      <c r="L10603" s="5"/>
      <c r="M10603" s="2">
        <f t="shared" si="165"/>
        <v>-227958.92999999685</v>
      </c>
      <c r="P10603"/>
    </row>
    <row r="10604" spans="1:16" hidden="1">
      <c r="A10604" t="s">
        <v>28496</v>
      </c>
      <c r="B10604" s="1">
        <v>42207</v>
      </c>
      <c r="C10604" t="s">
        <v>28507</v>
      </c>
      <c r="D10604">
        <v>2</v>
      </c>
      <c r="E10604" t="s">
        <v>28508</v>
      </c>
      <c r="F10604" t="s">
        <v>7054</v>
      </c>
      <c r="G10604" t="s">
        <v>4</v>
      </c>
      <c r="H10604" t="s">
        <v>16596</v>
      </c>
      <c r="I10604" s="2">
        <v>1025</v>
      </c>
      <c r="J10604" s="5"/>
      <c r="L10604" s="5"/>
      <c r="M10604" s="2">
        <f t="shared" si="165"/>
        <v>-226933.92999999685</v>
      </c>
      <c r="P10604"/>
    </row>
    <row r="10605" spans="1:16" hidden="1">
      <c r="A10605" t="s">
        <v>28517</v>
      </c>
      <c r="B10605" s="1">
        <v>42207</v>
      </c>
      <c r="C10605" t="s">
        <v>28530</v>
      </c>
      <c r="D10605">
        <v>2</v>
      </c>
      <c r="E10605" t="s">
        <v>28531</v>
      </c>
      <c r="F10605" t="s">
        <v>7054</v>
      </c>
      <c r="G10605" t="s">
        <v>4</v>
      </c>
      <c r="H10605" t="s">
        <v>412</v>
      </c>
      <c r="I10605" s="2">
        <v>800.01</v>
      </c>
      <c r="J10605" s="5"/>
      <c r="L10605" s="5"/>
      <c r="M10605" s="2">
        <f t="shared" si="165"/>
        <v>-226133.91999999684</v>
      </c>
      <c r="P10605"/>
    </row>
    <row r="10606" spans="1:16" hidden="1">
      <c r="A10606" t="s">
        <v>28539</v>
      </c>
      <c r="B10606" s="1">
        <v>42207</v>
      </c>
      <c r="C10606" t="s">
        <v>27876</v>
      </c>
      <c r="D10606">
        <v>1</v>
      </c>
      <c r="E10606" t="s">
        <v>28552</v>
      </c>
      <c r="F10606" t="s">
        <v>13565</v>
      </c>
      <c r="G10606" t="s">
        <v>4</v>
      </c>
      <c r="H10606" t="s">
        <v>9172</v>
      </c>
      <c r="I10606" s="2">
        <v>109800</v>
      </c>
      <c r="J10606" s="5"/>
      <c r="L10606" s="5"/>
      <c r="M10606" s="2">
        <f t="shared" si="165"/>
        <v>-116333.91999999684</v>
      </c>
      <c r="P10606"/>
    </row>
    <row r="10607" spans="1:16" hidden="1">
      <c r="A10607" t="s">
        <v>28560</v>
      </c>
      <c r="B10607" s="1">
        <v>42207</v>
      </c>
      <c r="C10607" t="s">
        <v>28573</v>
      </c>
      <c r="D10607">
        <v>2</v>
      </c>
      <c r="E10607" t="s">
        <v>28574</v>
      </c>
      <c r="F10607" t="s">
        <v>7054</v>
      </c>
      <c r="G10607" t="s">
        <v>4</v>
      </c>
      <c r="H10607" t="s">
        <v>12476</v>
      </c>
      <c r="I10607" s="2">
        <v>250</v>
      </c>
      <c r="J10607" s="5"/>
      <c r="L10607" s="5"/>
      <c r="M10607" s="2">
        <f t="shared" si="165"/>
        <v>-116083.91999999684</v>
      </c>
      <c r="P10607"/>
    </row>
    <row r="10608" spans="1:16" hidden="1">
      <c r="A10608" t="s">
        <v>28583</v>
      </c>
      <c r="B10608" s="1">
        <v>42207</v>
      </c>
      <c r="C10608" t="s">
        <v>28594</v>
      </c>
      <c r="D10608">
        <v>2</v>
      </c>
      <c r="E10608" t="s">
        <v>28595</v>
      </c>
      <c r="F10608" t="s">
        <v>7054</v>
      </c>
      <c r="G10608" t="s">
        <v>4</v>
      </c>
      <c r="H10608" t="s">
        <v>2138</v>
      </c>
      <c r="I10608" s="2">
        <v>2105.0100000000002</v>
      </c>
      <c r="J10608" s="5"/>
      <c r="L10608" s="5"/>
      <c r="M10608" s="2">
        <f t="shared" si="165"/>
        <v>-113978.90999999685</v>
      </c>
      <c r="P10608"/>
    </row>
    <row r="10609" spans="1:16" hidden="1">
      <c r="A10609" t="s">
        <v>28603</v>
      </c>
      <c r="B10609" s="1">
        <v>42207</v>
      </c>
      <c r="C10609" t="s">
        <v>28615</v>
      </c>
      <c r="D10609">
        <v>2</v>
      </c>
      <c r="E10609" t="s">
        <v>28616</v>
      </c>
      <c r="F10609" t="s">
        <v>13559</v>
      </c>
      <c r="G10609" t="s">
        <v>313</v>
      </c>
      <c r="H10609" t="s">
        <v>7954</v>
      </c>
      <c r="J10609" s="5"/>
      <c r="K10609" s="2">
        <v>525.45000000000005</v>
      </c>
      <c r="L10609" s="5"/>
      <c r="M10609" s="2">
        <f t="shared" si="165"/>
        <v>-114504.35999999684</v>
      </c>
      <c r="P10609"/>
    </row>
    <row r="10610" spans="1:16" hidden="1">
      <c r="A10610" t="s">
        <v>28603</v>
      </c>
      <c r="B10610" s="1">
        <v>42207</v>
      </c>
      <c r="C10610" t="s">
        <v>28615</v>
      </c>
      <c r="D10610">
        <v>2</v>
      </c>
      <c r="E10610" t="s">
        <v>28616</v>
      </c>
      <c r="F10610" t="s">
        <v>13559</v>
      </c>
      <c r="G10610" t="s">
        <v>313</v>
      </c>
      <c r="H10610" t="s">
        <v>7954</v>
      </c>
      <c r="I10610" s="2">
        <v>525.45000000000005</v>
      </c>
      <c r="J10610" s="5"/>
      <c r="L10610" s="5"/>
      <c r="M10610" s="2">
        <f t="shared" si="165"/>
        <v>-113978.90999999685</v>
      </c>
      <c r="P10610"/>
    </row>
    <row r="10611" spans="1:16" hidden="1">
      <c r="A10611" t="s">
        <v>28628</v>
      </c>
      <c r="B10611" s="1">
        <v>42207</v>
      </c>
      <c r="C10611" t="s">
        <v>28636</v>
      </c>
      <c r="D10611">
        <v>2</v>
      </c>
      <c r="E10611" t="s">
        <v>28637</v>
      </c>
      <c r="F10611" t="s">
        <v>7054</v>
      </c>
      <c r="G10611" t="s">
        <v>4</v>
      </c>
      <c r="H10611" t="s">
        <v>7954</v>
      </c>
      <c r="I10611" s="2">
        <v>600</v>
      </c>
      <c r="J10611" s="5"/>
      <c r="L10611" s="5"/>
      <c r="M10611" s="2">
        <f t="shared" si="165"/>
        <v>-113378.90999999685</v>
      </c>
      <c r="P10611"/>
    </row>
    <row r="10612" spans="1:16" hidden="1">
      <c r="A10612" t="s">
        <v>28649</v>
      </c>
      <c r="B10612" s="1">
        <v>42207</v>
      </c>
      <c r="C10612" t="s">
        <v>28662</v>
      </c>
      <c r="D10612">
        <v>2</v>
      </c>
      <c r="E10612" t="s">
        <v>28663</v>
      </c>
      <c r="F10612" t="s">
        <v>7054</v>
      </c>
      <c r="G10612" t="s">
        <v>4</v>
      </c>
      <c r="H10612" t="s">
        <v>28664</v>
      </c>
      <c r="I10612" s="2">
        <v>1025</v>
      </c>
      <c r="J10612" s="5"/>
      <c r="L10612" s="5"/>
      <c r="M10612" s="2">
        <f t="shared" si="165"/>
        <v>-112353.90999999685</v>
      </c>
      <c r="P10612"/>
    </row>
    <row r="10613" spans="1:16" hidden="1">
      <c r="A10613" t="s">
        <v>28675</v>
      </c>
      <c r="B10613" s="1">
        <v>42207</v>
      </c>
      <c r="C10613" t="s">
        <v>28690</v>
      </c>
      <c r="D10613">
        <v>2</v>
      </c>
      <c r="E10613" t="s">
        <v>28691</v>
      </c>
      <c r="F10613" t="s">
        <v>7054</v>
      </c>
      <c r="G10613" t="s">
        <v>4</v>
      </c>
      <c r="H10613" t="s">
        <v>24035</v>
      </c>
      <c r="I10613" s="2">
        <v>3029.99</v>
      </c>
      <c r="J10613" s="5"/>
      <c r="L10613" s="5"/>
      <c r="M10613" s="2">
        <f t="shared" si="165"/>
        <v>-109323.91999999684</v>
      </c>
      <c r="P10613"/>
    </row>
    <row r="10614" spans="1:16" hidden="1">
      <c r="A10614" t="s">
        <v>28701</v>
      </c>
      <c r="B10614" s="1">
        <v>42207</v>
      </c>
      <c r="C10614" t="s">
        <v>28714</v>
      </c>
      <c r="D10614">
        <v>2</v>
      </c>
      <c r="E10614" t="s">
        <v>28715</v>
      </c>
      <c r="F10614" t="s">
        <v>7054</v>
      </c>
      <c r="G10614" t="s">
        <v>4</v>
      </c>
      <c r="H10614" t="s">
        <v>13116</v>
      </c>
      <c r="I10614" s="2">
        <v>2240.0100000000002</v>
      </c>
      <c r="J10614" s="5"/>
      <c r="L10614" s="5"/>
      <c r="M10614" s="2">
        <f t="shared" si="165"/>
        <v>-107083.90999999685</v>
      </c>
      <c r="P10614"/>
    </row>
    <row r="10615" spans="1:16" hidden="1">
      <c r="A10615" t="s">
        <v>28723</v>
      </c>
      <c r="B10615" s="1">
        <v>42207</v>
      </c>
      <c r="C10615" t="s">
        <v>28733</v>
      </c>
      <c r="D10615">
        <v>2</v>
      </c>
      <c r="E10615" t="s">
        <v>28734</v>
      </c>
      <c r="F10615" t="s">
        <v>7054</v>
      </c>
      <c r="G10615" t="s">
        <v>4</v>
      </c>
      <c r="H10615" t="s">
        <v>9702</v>
      </c>
      <c r="I10615" s="2">
        <v>1840</v>
      </c>
      <c r="J10615" s="5"/>
      <c r="L10615" s="5"/>
      <c r="M10615" s="2">
        <f t="shared" si="165"/>
        <v>-105243.90999999685</v>
      </c>
      <c r="P10615"/>
    </row>
    <row r="10616" spans="1:16" hidden="1">
      <c r="A10616" t="s">
        <v>28744</v>
      </c>
      <c r="B10616" s="1">
        <v>42207</v>
      </c>
      <c r="C10616" t="s">
        <v>28755</v>
      </c>
      <c r="D10616">
        <v>2</v>
      </c>
      <c r="E10616" t="s">
        <v>28756</v>
      </c>
      <c r="F10616" t="s">
        <v>7054</v>
      </c>
      <c r="G10616" t="s">
        <v>4</v>
      </c>
      <c r="H10616" t="s">
        <v>14098</v>
      </c>
      <c r="I10616" s="2">
        <v>3030</v>
      </c>
      <c r="J10616" s="5"/>
      <c r="L10616" s="5"/>
      <c r="M10616" s="2">
        <f t="shared" si="165"/>
        <v>-102213.90999999685</v>
      </c>
      <c r="P10616"/>
    </row>
    <row r="10617" spans="1:16" hidden="1">
      <c r="A10617" t="s">
        <v>28766</v>
      </c>
      <c r="B10617" s="1">
        <v>42207</v>
      </c>
      <c r="C10617" t="s">
        <v>28778</v>
      </c>
      <c r="D10617">
        <v>2</v>
      </c>
      <c r="E10617" t="s">
        <v>28779</v>
      </c>
      <c r="F10617" t="s">
        <v>7054</v>
      </c>
      <c r="G10617" t="s">
        <v>4</v>
      </c>
      <c r="H10617" t="s">
        <v>3531</v>
      </c>
      <c r="I10617" s="2">
        <v>2159.98</v>
      </c>
      <c r="J10617" s="5"/>
      <c r="L10617" s="5"/>
      <c r="M10617" s="2">
        <f t="shared" si="165"/>
        <v>-100053.92999999685</v>
      </c>
      <c r="P10617"/>
    </row>
    <row r="10618" spans="1:16" hidden="1">
      <c r="A10618" t="s">
        <v>28785</v>
      </c>
      <c r="B10618" s="1">
        <v>42207</v>
      </c>
      <c r="C10618" t="s">
        <v>28794</v>
      </c>
      <c r="D10618">
        <v>2</v>
      </c>
      <c r="E10618" t="s">
        <v>28795</v>
      </c>
      <c r="F10618" t="s">
        <v>7054</v>
      </c>
      <c r="G10618" t="s">
        <v>4</v>
      </c>
      <c r="H10618" t="s">
        <v>9467</v>
      </c>
      <c r="I10618" s="2">
        <v>4450</v>
      </c>
      <c r="J10618" s="5"/>
      <c r="L10618" s="5"/>
      <c r="M10618" s="2">
        <f t="shared" si="165"/>
        <v>-95603.92999999685</v>
      </c>
      <c r="P10618"/>
    </row>
    <row r="10619" spans="1:16" hidden="1">
      <c r="A10619" t="s">
        <v>28803</v>
      </c>
      <c r="B10619" s="1">
        <v>42207</v>
      </c>
      <c r="C10619" t="s">
        <v>28815</v>
      </c>
      <c r="D10619">
        <v>2</v>
      </c>
      <c r="E10619" t="s">
        <v>28816</v>
      </c>
      <c r="F10619" t="s">
        <v>7054</v>
      </c>
      <c r="G10619" t="s">
        <v>4</v>
      </c>
      <c r="H10619" t="s">
        <v>27585</v>
      </c>
      <c r="I10619" s="2">
        <v>1025</v>
      </c>
      <c r="J10619" s="5"/>
      <c r="L10619" s="5"/>
      <c r="M10619" s="2">
        <f t="shared" si="165"/>
        <v>-94578.92999999685</v>
      </c>
      <c r="P10619"/>
    </row>
    <row r="10620" spans="1:16" hidden="1">
      <c r="A10620" t="s">
        <v>28823</v>
      </c>
      <c r="B10620" s="1">
        <v>42207</v>
      </c>
      <c r="C10620" t="s">
        <v>28836</v>
      </c>
      <c r="D10620">
        <v>2</v>
      </c>
      <c r="E10620" t="s">
        <v>28837</v>
      </c>
      <c r="F10620" t="s">
        <v>7054</v>
      </c>
      <c r="G10620" t="s">
        <v>4</v>
      </c>
      <c r="H10620" t="s">
        <v>14098</v>
      </c>
      <c r="I10620" s="2">
        <v>1025</v>
      </c>
      <c r="J10620" s="5"/>
      <c r="L10620" s="5"/>
      <c r="M10620" s="2">
        <f t="shared" si="165"/>
        <v>-93553.92999999685</v>
      </c>
      <c r="P10620"/>
    </row>
    <row r="10621" spans="1:16" hidden="1">
      <c r="A10621" t="s">
        <v>28847</v>
      </c>
      <c r="B10621" s="1">
        <v>42207</v>
      </c>
      <c r="C10621" t="s">
        <v>6</v>
      </c>
      <c r="D10621">
        <v>1</v>
      </c>
      <c r="E10621" t="s">
        <v>28859</v>
      </c>
      <c r="F10621" t="s">
        <v>13610</v>
      </c>
      <c r="G10621" t="s">
        <v>4</v>
      </c>
      <c r="H10621" t="s">
        <v>28310</v>
      </c>
      <c r="I10621" s="2">
        <v>9476</v>
      </c>
      <c r="J10621" s="5"/>
      <c r="L10621" s="5"/>
      <c r="M10621" s="2">
        <f t="shared" si="165"/>
        <v>-84077.92999999685</v>
      </c>
      <c r="P10621"/>
    </row>
    <row r="10622" spans="1:16" hidden="1">
      <c r="A10622" t="s">
        <v>28868</v>
      </c>
      <c r="B10622" s="1">
        <v>42207</v>
      </c>
      <c r="C10622" t="s">
        <v>28882</v>
      </c>
      <c r="D10622">
        <v>2</v>
      </c>
      <c r="E10622" t="s">
        <v>28883</v>
      </c>
      <c r="F10622" t="s">
        <v>7054</v>
      </c>
      <c r="G10622" t="s">
        <v>4</v>
      </c>
      <c r="H10622" t="s">
        <v>18647</v>
      </c>
      <c r="I10622" s="2">
        <v>1840</v>
      </c>
      <c r="J10622" s="5"/>
      <c r="L10622" s="5"/>
      <c r="M10622" s="2">
        <f t="shared" si="165"/>
        <v>-82237.92999999685</v>
      </c>
      <c r="P10622"/>
    </row>
    <row r="10623" spans="1:16" hidden="1">
      <c r="A10623" t="s">
        <v>28895</v>
      </c>
      <c r="B10623" s="1">
        <v>42207</v>
      </c>
      <c r="C10623" t="s">
        <v>28908</v>
      </c>
      <c r="D10623">
        <v>1</v>
      </c>
      <c r="E10623" t="s">
        <v>28909</v>
      </c>
      <c r="F10623" t="s">
        <v>13565</v>
      </c>
      <c r="G10623" t="s">
        <v>4</v>
      </c>
      <c r="H10623" t="s">
        <v>28910</v>
      </c>
      <c r="I10623" s="2">
        <v>20000</v>
      </c>
      <c r="J10623" s="5"/>
      <c r="L10623" s="5"/>
      <c r="M10623" s="2">
        <f t="shared" si="165"/>
        <v>-62237.92999999685</v>
      </c>
      <c r="P10623"/>
    </row>
    <row r="10624" spans="1:16" hidden="1">
      <c r="A10624" t="s">
        <v>9307</v>
      </c>
      <c r="B10624" s="36">
        <v>42208</v>
      </c>
      <c r="C10624" s="35" t="s">
        <v>1</v>
      </c>
      <c r="D10624" s="35">
        <v>1</v>
      </c>
      <c r="E10624" s="35" t="s">
        <v>9308</v>
      </c>
      <c r="F10624" s="35" t="s">
        <v>228</v>
      </c>
      <c r="G10624" s="35" t="s">
        <v>20</v>
      </c>
      <c r="H10624" s="35" t="s">
        <v>9172</v>
      </c>
      <c r="I10624" s="11"/>
      <c r="J10624" s="12"/>
      <c r="K10624" s="11">
        <v>100000</v>
      </c>
      <c r="L10624" s="12"/>
      <c r="M10624" s="11">
        <f t="shared" si="165"/>
        <v>-162237.92999999685</v>
      </c>
      <c r="P10624"/>
    </row>
    <row r="10625" spans="1:16" hidden="1">
      <c r="A10625" t="s">
        <v>9317</v>
      </c>
      <c r="B10625" s="1">
        <v>42208</v>
      </c>
      <c r="C10625" t="s">
        <v>1</v>
      </c>
      <c r="D10625">
        <v>1</v>
      </c>
      <c r="E10625" t="s">
        <v>9318</v>
      </c>
      <c r="F10625" t="s">
        <v>13</v>
      </c>
      <c r="G10625" t="s">
        <v>20</v>
      </c>
      <c r="H10625" t="s">
        <v>9319</v>
      </c>
      <c r="J10625" s="5"/>
      <c r="K10625" s="2">
        <v>5673.13</v>
      </c>
      <c r="L10625" s="5"/>
      <c r="M10625" s="2">
        <f t="shared" si="165"/>
        <v>-167911.05999999685</v>
      </c>
      <c r="P10625"/>
    </row>
    <row r="10626" spans="1:16" hidden="1">
      <c r="A10626" t="s">
        <v>9338</v>
      </c>
      <c r="B10626" s="1">
        <v>42208</v>
      </c>
      <c r="C10626" t="s">
        <v>11</v>
      </c>
      <c r="D10626">
        <v>1</v>
      </c>
      <c r="E10626" t="s">
        <v>9340</v>
      </c>
      <c r="F10626" t="s">
        <v>67</v>
      </c>
      <c r="G10626" t="s">
        <v>20</v>
      </c>
      <c r="H10626" t="s">
        <v>9261</v>
      </c>
      <c r="J10626" s="5"/>
      <c r="K10626" s="2">
        <v>4000</v>
      </c>
      <c r="L10626" s="5"/>
      <c r="M10626" s="2">
        <f t="shared" si="165"/>
        <v>-171911.05999999685</v>
      </c>
      <c r="P10626"/>
    </row>
    <row r="10627" spans="1:16" hidden="1">
      <c r="A10627" t="s">
        <v>9349</v>
      </c>
      <c r="B10627" s="1">
        <v>42208</v>
      </c>
      <c r="C10627" t="s">
        <v>43</v>
      </c>
      <c r="D10627">
        <v>1</v>
      </c>
      <c r="E10627" t="s">
        <v>9351</v>
      </c>
      <c r="F10627" t="s">
        <v>16</v>
      </c>
      <c r="G10627" t="s">
        <v>20</v>
      </c>
      <c r="J10627" s="5"/>
      <c r="K10627" s="2">
        <v>1929.46</v>
      </c>
      <c r="L10627" s="5"/>
      <c r="M10627" s="2">
        <f t="shared" si="165"/>
        <v>-173840.51999999685</v>
      </c>
      <c r="P10627"/>
    </row>
    <row r="10628" spans="1:16" hidden="1">
      <c r="A10628" t="s">
        <v>9354</v>
      </c>
      <c r="B10628" s="1">
        <v>42208</v>
      </c>
      <c r="C10628" t="s">
        <v>6</v>
      </c>
      <c r="D10628">
        <v>1</v>
      </c>
      <c r="E10628" t="s">
        <v>9355</v>
      </c>
      <c r="F10628" t="s">
        <v>29</v>
      </c>
      <c r="G10628" t="s">
        <v>20</v>
      </c>
      <c r="H10628" t="s">
        <v>9356</v>
      </c>
      <c r="I10628" s="2">
        <v>700</v>
      </c>
      <c r="J10628" s="5"/>
      <c r="L10628" s="5"/>
      <c r="M10628" s="2">
        <f t="shared" si="165"/>
        <v>-173140.51999999685</v>
      </c>
      <c r="P10628"/>
    </row>
    <row r="10629" spans="1:16" hidden="1">
      <c r="A10629" t="s">
        <v>9359</v>
      </c>
      <c r="B10629" s="1">
        <v>42208</v>
      </c>
      <c r="C10629" t="s">
        <v>6</v>
      </c>
      <c r="D10629">
        <v>1</v>
      </c>
      <c r="E10629" t="s">
        <v>9361</v>
      </c>
      <c r="F10629" t="s">
        <v>29</v>
      </c>
      <c r="G10629" t="s">
        <v>20</v>
      </c>
      <c r="H10629" t="s">
        <v>65</v>
      </c>
      <c r="I10629" s="2">
        <v>918.67</v>
      </c>
      <c r="J10629" s="5"/>
      <c r="L10629" s="5"/>
      <c r="M10629" s="2">
        <f t="shared" si="165"/>
        <v>-172221.84999999683</v>
      </c>
      <c r="P10629"/>
    </row>
    <row r="10630" spans="1:16" hidden="1">
      <c r="A10630" t="s">
        <v>9392</v>
      </c>
      <c r="B10630" s="1">
        <v>42208</v>
      </c>
      <c r="C10630" t="s">
        <v>6</v>
      </c>
      <c r="D10630">
        <v>1</v>
      </c>
      <c r="E10630" t="s">
        <v>9394</v>
      </c>
      <c r="F10630" t="s">
        <v>29</v>
      </c>
      <c r="G10630" t="s">
        <v>20</v>
      </c>
      <c r="H10630" t="s">
        <v>9395</v>
      </c>
      <c r="I10630" s="2">
        <v>244</v>
      </c>
      <c r="J10630" s="5"/>
      <c r="L10630" s="5"/>
      <c r="M10630" s="2">
        <f t="shared" si="165"/>
        <v>-171977.84999999683</v>
      </c>
      <c r="P10630"/>
    </row>
    <row r="10631" spans="1:16" hidden="1">
      <c r="A10631" t="s">
        <v>9465</v>
      </c>
      <c r="B10631" s="1">
        <v>42208</v>
      </c>
      <c r="C10631" t="s">
        <v>6</v>
      </c>
      <c r="D10631">
        <v>1</v>
      </c>
      <c r="E10631" t="s">
        <v>9466</v>
      </c>
      <c r="F10631" t="s">
        <v>8</v>
      </c>
      <c r="G10631" t="s">
        <v>20</v>
      </c>
      <c r="H10631" t="s">
        <v>9467</v>
      </c>
      <c r="I10631" s="2">
        <v>200</v>
      </c>
      <c r="J10631" s="5"/>
      <c r="L10631" s="5"/>
      <c r="M10631" s="2">
        <f t="shared" si="165"/>
        <v>-171777.84999999683</v>
      </c>
      <c r="P10631"/>
    </row>
    <row r="10632" spans="1:16" hidden="1">
      <c r="A10632" t="s">
        <v>9478</v>
      </c>
      <c r="B10632" s="1">
        <v>42208</v>
      </c>
      <c r="C10632" t="s">
        <v>43</v>
      </c>
      <c r="D10632">
        <v>1</v>
      </c>
      <c r="E10632" t="s">
        <v>9479</v>
      </c>
      <c r="F10632" t="s">
        <v>13</v>
      </c>
      <c r="G10632" t="s">
        <v>20</v>
      </c>
      <c r="H10632" t="s">
        <v>9480</v>
      </c>
      <c r="J10632" s="5"/>
      <c r="K10632" s="2">
        <v>1889.3</v>
      </c>
      <c r="L10632" s="5"/>
      <c r="M10632" s="2">
        <f t="shared" si="165"/>
        <v>-173667.14999999682</v>
      </c>
      <c r="P10632"/>
    </row>
    <row r="10633" spans="1:16" hidden="1">
      <c r="A10633" t="s">
        <v>9566</v>
      </c>
      <c r="B10633" s="1">
        <v>42208</v>
      </c>
      <c r="C10633" t="s">
        <v>18</v>
      </c>
      <c r="D10633">
        <v>1</v>
      </c>
      <c r="E10633" t="s">
        <v>9568</v>
      </c>
      <c r="F10633" t="s">
        <v>13</v>
      </c>
      <c r="G10633" t="s">
        <v>20</v>
      </c>
      <c r="H10633" t="s">
        <v>18</v>
      </c>
      <c r="J10633" s="5"/>
      <c r="K10633" s="2">
        <v>4685.58</v>
      </c>
      <c r="L10633" s="5"/>
      <c r="M10633" s="2">
        <f t="shared" ref="M10633:M10696" si="166">+M10632+I10633-K10633</f>
        <v>-178352.72999999681</v>
      </c>
      <c r="P10633"/>
    </row>
    <row r="10634" spans="1:16" hidden="1">
      <c r="A10634" t="s">
        <v>9574</v>
      </c>
      <c r="B10634" s="1">
        <v>42208</v>
      </c>
      <c r="C10634" t="s">
        <v>195</v>
      </c>
      <c r="D10634">
        <v>1</v>
      </c>
      <c r="E10634" t="s">
        <v>9575</v>
      </c>
      <c r="F10634" t="s">
        <v>13</v>
      </c>
      <c r="G10634" t="s">
        <v>20</v>
      </c>
      <c r="H10634" t="s">
        <v>195</v>
      </c>
      <c r="J10634" s="5"/>
      <c r="K10634" s="2">
        <v>12117.11</v>
      </c>
      <c r="L10634" s="5"/>
      <c r="M10634" s="2">
        <f t="shared" si="166"/>
        <v>-190469.83999999682</v>
      </c>
      <c r="P10634"/>
    </row>
    <row r="10635" spans="1:16" hidden="1">
      <c r="A10635" t="s">
        <v>9581</v>
      </c>
      <c r="B10635" s="1">
        <v>42208</v>
      </c>
      <c r="C10635" t="s">
        <v>200</v>
      </c>
      <c r="D10635">
        <v>1</v>
      </c>
      <c r="E10635" t="s">
        <v>9582</v>
      </c>
      <c r="F10635" t="s">
        <v>16</v>
      </c>
      <c r="G10635" t="s">
        <v>20</v>
      </c>
      <c r="H10635" t="s">
        <v>200</v>
      </c>
      <c r="J10635" s="5"/>
      <c r="K10635" s="2">
        <v>2050</v>
      </c>
      <c r="L10635" s="5"/>
      <c r="M10635" s="2">
        <f t="shared" si="166"/>
        <v>-192519.83999999682</v>
      </c>
      <c r="P10635"/>
    </row>
    <row r="10636" spans="1:16" hidden="1">
      <c r="A10636" t="s">
        <v>9592</v>
      </c>
      <c r="B10636" s="1">
        <v>42208</v>
      </c>
      <c r="C10636" t="s">
        <v>6</v>
      </c>
      <c r="D10636">
        <v>1</v>
      </c>
      <c r="E10636" t="s">
        <v>9594</v>
      </c>
      <c r="F10636" t="s">
        <v>8</v>
      </c>
      <c r="G10636" t="s">
        <v>4</v>
      </c>
      <c r="H10636" t="s">
        <v>9595</v>
      </c>
      <c r="I10636" s="2">
        <v>1025</v>
      </c>
      <c r="J10636" s="5"/>
      <c r="L10636" s="5"/>
      <c r="M10636" s="2">
        <f t="shared" si="166"/>
        <v>-191494.83999999682</v>
      </c>
      <c r="P10636"/>
    </row>
    <row r="10637" spans="1:16" hidden="1">
      <c r="A10637" t="s">
        <v>9664</v>
      </c>
      <c r="B10637" s="1">
        <v>42208</v>
      </c>
      <c r="C10637" t="s">
        <v>6</v>
      </c>
      <c r="D10637">
        <v>1</v>
      </c>
      <c r="E10637" t="s">
        <v>9667</v>
      </c>
      <c r="F10637" t="s">
        <v>29</v>
      </c>
      <c r="G10637" t="s">
        <v>4</v>
      </c>
      <c r="H10637" t="s">
        <v>9668</v>
      </c>
      <c r="I10637" s="2">
        <v>2308.4299999999998</v>
      </c>
      <c r="J10637" s="5"/>
      <c r="L10637" s="5"/>
      <c r="M10637" s="2">
        <f t="shared" si="166"/>
        <v>-189186.40999999683</v>
      </c>
      <c r="P10637"/>
    </row>
    <row r="10638" spans="1:16" hidden="1">
      <c r="A10638" t="s">
        <v>9694</v>
      </c>
      <c r="B10638" s="1">
        <v>42208</v>
      </c>
      <c r="C10638" t="s">
        <v>11</v>
      </c>
      <c r="D10638">
        <v>1</v>
      </c>
      <c r="E10638" t="s">
        <v>9695</v>
      </c>
      <c r="F10638" t="s">
        <v>16</v>
      </c>
      <c r="G10638" t="s">
        <v>4</v>
      </c>
      <c r="H10638" t="s">
        <v>1772</v>
      </c>
      <c r="J10638" s="5"/>
      <c r="K10638" s="2">
        <v>3237.6</v>
      </c>
      <c r="L10638" s="5"/>
      <c r="M10638" s="2">
        <f t="shared" si="166"/>
        <v>-192424.00999999684</v>
      </c>
      <c r="P10638"/>
    </row>
    <row r="10639" spans="1:16" hidden="1">
      <c r="A10639" t="s">
        <v>9696</v>
      </c>
      <c r="B10639" s="1">
        <v>42208</v>
      </c>
      <c r="C10639" t="s">
        <v>11</v>
      </c>
      <c r="D10639">
        <v>1</v>
      </c>
      <c r="E10639" t="s">
        <v>9698</v>
      </c>
      <c r="F10639" t="s">
        <v>13</v>
      </c>
      <c r="G10639" t="s">
        <v>4</v>
      </c>
      <c r="H10639" t="s">
        <v>2743</v>
      </c>
      <c r="J10639" s="5"/>
      <c r="K10639" s="2">
        <v>721.2</v>
      </c>
      <c r="L10639" s="5"/>
      <c r="M10639" s="2">
        <f t="shared" si="166"/>
        <v>-193145.20999999685</v>
      </c>
      <c r="P10639"/>
    </row>
    <row r="10640" spans="1:16" hidden="1">
      <c r="A10640" t="s">
        <v>9700</v>
      </c>
      <c r="B10640" s="1">
        <v>42208</v>
      </c>
      <c r="C10640" t="s">
        <v>11</v>
      </c>
      <c r="D10640">
        <v>1</v>
      </c>
      <c r="E10640" t="s">
        <v>9705</v>
      </c>
      <c r="F10640" t="s">
        <v>67</v>
      </c>
      <c r="G10640" t="s">
        <v>4</v>
      </c>
      <c r="H10640" t="s">
        <v>9706</v>
      </c>
      <c r="J10640" s="5"/>
      <c r="K10640" s="2">
        <v>13985.77</v>
      </c>
      <c r="L10640" s="5"/>
      <c r="M10640" s="2">
        <f t="shared" si="166"/>
        <v>-207130.97999999684</v>
      </c>
      <c r="P10640"/>
    </row>
    <row r="10641" spans="1:16" hidden="1">
      <c r="A10641" t="s">
        <v>9814</v>
      </c>
      <c r="B10641" s="1">
        <v>42208</v>
      </c>
      <c r="C10641" t="s">
        <v>200</v>
      </c>
      <c r="D10641">
        <v>1</v>
      </c>
      <c r="E10641" t="s">
        <v>9815</v>
      </c>
      <c r="F10641" t="s">
        <v>16</v>
      </c>
      <c r="G10641" t="s">
        <v>4</v>
      </c>
      <c r="H10641" t="s">
        <v>200</v>
      </c>
      <c r="J10641" s="5"/>
      <c r="K10641" s="2">
        <v>6363.43</v>
      </c>
      <c r="L10641" s="5"/>
      <c r="M10641" s="2">
        <f t="shared" si="166"/>
        <v>-213494.40999999683</v>
      </c>
      <c r="P10641"/>
    </row>
    <row r="10642" spans="1:16" hidden="1">
      <c r="A10642" t="s">
        <v>9825</v>
      </c>
      <c r="B10642" s="1">
        <v>42208</v>
      </c>
      <c r="C10642" t="s">
        <v>195</v>
      </c>
      <c r="D10642">
        <v>1</v>
      </c>
      <c r="E10642" t="s">
        <v>9826</v>
      </c>
      <c r="F10642" t="s">
        <v>13</v>
      </c>
      <c r="G10642" t="s">
        <v>4</v>
      </c>
      <c r="H10642" t="s">
        <v>195</v>
      </c>
      <c r="J10642" s="5"/>
      <c r="K10642" s="2">
        <v>7219.31</v>
      </c>
      <c r="L10642" s="5"/>
      <c r="M10642" s="2">
        <f t="shared" si="166"/>
        <v>-220713.71999999683</v>
      </c>
      <c r="P10642"/>
    </row>
    <row r="10643" spans="1:16" hidden="1">
      <c r="A10643" t="s">
        <v>9837</v>
      </c>
      <c r="B10643" s="1">
        <v>42208</v>
      </c>
      <c r="C10643" t="s">
        <v>18</v>
      </c>
      <c r="D10643">
        <v>1</v>
      </c>
      <c r="E10643" t="s">
        <v>9838</v>
      </c>
      <c r="F10643" t="s">
        <v>13</v>
      </c>
      <c r="G10643" t="s">
        <v>4</v>
      </c>
      <c r="H10643" t="s">
        <v>18</v>
      </c>
      <c r="J10643" s="5"/>
      <c r="K10643" s="2">
        <v>3075</v>
      </c>
      <c r="L10643" s="5"/>
      <c r="M10643" s="2">
        <f t="shared" si="166"/>
        <v>-223788.71999999683</v>
      </c>
      <c r="P10643"/>
    </row>
    <row r="10644" spans="1:16" hidden="1">
      <c r="A10644" t="s">
        <v>9847</v>
      </c>
      <c r="B10644" s="1">
        <v>42208</v>
      </c>
      <c r="C10644" t="s">
        <v>9848</v>
      </c>
      <c r="D10644">
        <v>2</v>
      </c>
      <c r="E10644" t="s">
        <v>9849</v>
      </c>
      <c r="F10644" t="s">
        <v>78</v>
      </c>
      <c r="G10644" t="s">
        <v>4</v>
      </c>
      <c r="H10644" t="s">
        <v>2277</v>
      </c>
      <c r="J10644" s="5"/>
      <c r="K10644" s="2">
        <v>95.7</v>
      </c>
      <c r="L10644" s="5"/>
      <c r="M10644" s="2">
        <f t="shared" si="166"/>
        <v>-223884.41999999684</v>
      </c>
      <c r="P10644"/>
    </row>
    <row r="10645" spans="1:16" hidden="1">
      <c r="A10645" t="s">
        <v>28917</v>
      </c>
      <c r="B10645" s="1">
        <v>42208</v>
      </c>
      <c r="C10645" t="s">
        <v>27876</v>
      </c>
      <c r="D10645">
        <v>1</v>
      </c>
      <c r="E10645" t="s">
        <v>28930</v>
      </c>
      <c r="F10645" t="s">
        <v>13565</v>
      </c>
      <c r="G10645" t="s">
        <v>20</v>
      </c>
      <c r="H10645" t="s">
        <v>27878</v>
      </c>
      <c r="I10645" s="2">
        <v>100000</v>
      </c>
      <c r="J10645" s="5"/>
      <c r="L10645" s="5"/>
      <c r="M10645" s="2">
        <f t="shared" si="166"/>
        <v>-123884.41999999684</v>
      </c>
      <c r="P10645"/>
    </row>
    <row r="10646" spans="1:16" hidden="1">
      <c r="A10646" t="s">
        <v>28936</v>
      </c>
      <c r="B10646" s="1">
        <v>42208</v>
      </c>
      <c r="C10646" t="s">
        <v>4654</v>
      </c>
      <c r="D10646">
        <v>2</v>
      </c>
      <c r="E10646" t="s">
        <v>28950</v>
      </c>
      <c r="F10646" t="s">
        <v>13559</v>
      </c>
      <c r="G10646" t="s">
        <v>313</v>
      </c>
      <c r="H10646" t="s">
        <v>2485</v>
      </c>
      <c r="I10646" s="2">
        <v>5673.13</v>
      </c>
      <c r="J10646" s="5"/>
      <c r="L10646" s="5"/>
      <c r="M10646" s="2">
        <f t="shared" si="166"/>
        <v>-118211.28999999684</v>
      </c>
      <c r="P10646"/>
    </row>
    <row r="10647" spans="1:16" hidden="1">
      <c r="A10647" t="s">
        <v>28957</v>
      </c>
      <c r="B10647" s="1">
        <v>42208</v>
      </c>
      <c r="C10647" t="s">
        <v>28974</v>
      </c>
      <c r="D10647">
        <v>2</v>
      </c>
      <c r="E10647" t="s">
        <v>28975</v>
      </c>
      <c r="F10647" t="s">
        <v>7054</v>
      </c>
      <c r="G10647" t="s">
        <v>20</v>
      </c>
      <c r="H10647" t="s">
        <v>9261</v>
      </c>
      <c r="I10647" s="2">
        <v>4000</v>
      </c>
      <c r="J10647" s="5"/>
      <c r="L10647" s="5"/>
      <c r="M10647" s="2">
        <f t="shared" si="166"/>
        <v>-114211.28999999684</v>
      </c>
      <c r="P10647"/>
    </row>
    <row r="10648" spans="1:16" hidden="1">
      <c r="A10648" t="s">
        <v>28983</v>
      </c>
      <c r="B10648" s="1">
        <v>42208</v>
      </c>
      <c r="C10648" t="s">
        <v>28997</v>
      </c>
      <c r="D10648">
        <v>2</v>
      </c>
      <c r="E10648" t="s">
        <v>28998</v>
      </c>
      <c r="F10648" t="s">
        <v>7054</v>
      </c>
      <c r="G10648" t="s">
        <v>20</v>
      </c>
      <c r="H10648" t="s">
        <v>514</v>
      </c>
      <c r="I10648" s="2">
        <v>1929.46</v>
      </c>
      <c r="J10648" s="5"/>
      <c r="L10648" s="5"/>
      <c r="M10648" s="2">
        <f t="shared" si="166"/>
        <v>-112281.82999999683</v>
      </c>
      <c r="P10648"/>
    </row>
    <row r="10649" spans="1:16" hidden="1">
      <c r="A10649" t="s">
        <v>29004</v>
      </c>
      <c r="B10649" s="1">
        <v>42208</v>
      </c>
      <c r="C10649" t="s">
        <v>29019</v>
      </c>
      <c r="D10649">
        <v>2</v>
      </c>
      <c r="E10649" t="s">
        <v>29020</v>
      </c>
      <c r="F10649" t="s">
        <v>7054</v>
      </c>
      <c r="G10649" t="s">
        <v>20</v>
      </c>
      <c r="H10649" t="s">
        <v>18534</v>
      </c>
      <c r="I10649" s="2">
        <v>1025</v>
      </c>
      <c r="J10649" s="5"/>
      <c r="L10649" s="5"/>
      <c r="M10649" s="2">
        <f t="shared" si="166"/>
        <v>-111256.82999999683</v>
      </c>
      <c r="P10649"/>
    </row>
    <row r="10650" spans="1:16" hidden="1">
      <c r="A10650" t="s">
        <v>29024</v>
      </c>
      <c r="B10650" s="1">
        <v>42208</v>
      </c>
      <c r="C10650" t="s">
        <v>29038</v>
      </c>
      <c r="D10650">
        <v>2</v>
      </c>
      <c r="E10650" t="s">
        <v>29039</v>
      </c>
      <c r="F10650" t="s">
        <v>13559</v>
      </c>
      <c r="G10650" t="s">
        <v>313</v>
      </c>
      <c r="H10650" t="s">
        <v>8483</v>
      </c>
      <c r="J10650" s="5"/>
      <c r="K10650" s="2">
        <v>1033.07</v>
      </c>
      <c r="L10650" s="5"/>
      <c r="M10650" s="2">
        <f t="shared" si="166"/>
        <v>-112289.89999999684</v>
      </c>
      <c r="P10650"/>
    </row>
    <row r="10651" spans="1:16" hidden="1">
      <c r="A10651" t="s">
        <v>29024</v>
      </c>
      <c r="B10651" s="1">
        <v>42208</v>
      </c>
      <c r="C10651" t="s">
        <v>29038</v>
      </c>
      <c r="D10651">
        <v>2</v>
      </c>
      <c r="E10651" t="s">
        <v>29039</v>
      </c>
      <c r="F10651" t="s">
        <v>13559</v>
      </c>
      <c r="G10651" t="s">
        <v>313</v>
      </c>
      <c r="H10651" t="s">
        <v>8483</v>
      </c>
      <c r="I10651" s="2">
        <v>1033.07</v>
      </c>
      <c r="J10651" s="5"/>
      <c r="L10651" s="5"/>
      <c r="M10651" s="2">
        <f t="shared" si="166"/>
        <v>-111256.82999999683</v>
      </c>
      <c r="P10651"/>
    </row>
    <row r="10652" spans="1:16" hidden="1">
      <c r="A10652" t="s">
        <v>29045</v>
      </c>
      <c r="B10652" s="1">
        <v>42208</v>
      </c>
      <c r="C10652" t="s">
        <v>18</v>
      </c>
      <c r="D10652">
        <v>2</v>
      </c>
      <c r="E10652" t="s">
        <v>29061</v>
      </c>
      <c r="F10652" t="s">
        <v>13559</v>
      </c>
      <c r="G10652" t="s">
        <v>313</v>
      </c>
      <c r="H10652" t="s">
        <v>638</v>
      </c>
      <c r="I10652" s="2">
        <v>1230.3900000000001</v>
      </c>
      <c r="J10652" s="5"/>
      <c r="L10652" s="5"/>
      <c r="M10652" s="2">
        <f t="shared" si="166"/>
        <v>-110026.43999999683</v>
      </c>
      <c r="P10652"/>
    </row>
    <row r="10653" spans="1:16" hidden="1">
      <c r="A10653" t="s">
        <v>29068</v>
      </c>
      <c r="B10653" s="1">
        <v>42208</v>
      </c>
      <c r="C10653" t="s">
        <v>18</v>
      </c>
      <c r="D10653">
        <v>2</v>
      </c>
      <c r="E10653" t="s">
        <v>29085</v>
      </c>
      <c r="F10653" t="s">
        <v>13559</v>
      </c>
      <c r="G10653" t="s">
        <v>313</v>
      </c>
      <c r="H10653" t="s">
        <v>29086</v>
      </c>
      <c r="I10653" s="2">
        <v>2940.18</v>
      </c>
      <c r="J10653" s="5"/>
      <c r="L10653" s="5"/>
      <c r="M10653" s="2">
        <f t="shared" si="166"/>
        <v>-107086.25999999684</v>
      </c>
      <c r="P10653"/>
    </row>
    <row r="10654" spans="1:16" hidden="1">
      <c r="A10654" t="s">
        <v>29092</v>
      </c>
      <c r="B10654" s="1">
        <v>42208</v>
      </c>
      <c r="C10654" t="s">
        <v>29107</v>
      </c>
      <c r="D10654">
        <v>2</v>
      </c>
      <c r="E10654" t="s">
        <v>29108</v>
      </c>
      <c r="F10654" t="s">
        <v>7054</v>
      </c>
      <c r="G10654" t="s">
        <v>20</v>
      </c>
      <c r="H10654" t="s">
        <v>9395</v>
      </c>
      <c r="I10654" s="2">
        <v>1025</v>
      </c>
      <c r="J10654" s="5"/>
      <c r="L10654" s="5"/>
      <c r="M10654" s="2">
        <f t="shared" si="166"/>
        <v>-106061.25999999684</v>
      </c>
      <c r="P10654"/>
    </row>
    <row r="10655" spans="1:16" hidden="1">
      <c r="A10655" t="s">
        <v>29115</v>
      </c>
      <c r="B10655" s="1">
        <v>42208</v>
      </c>
      <c r="C10655" t="s">
        <v>29130</v>
      </c>
      <c r="D10655">
        <v>2</v>
      </c>
      <c r="E10655" t="s">
        <v>29131</v>
      </c>
      <c r="F10655" t="s">
        <v>7054</v>
      </c>
      <c r="G10655" t="s">
        <v>20</v>
      </c>
      <c r="H10655" t="s">
        <v>2186</v>
      </c>
      <c r="J10655" s="5"/>
      <c r="K10655" s="2">
        <v>950</v>
      </c>
      <c r="L10655" s="5"/>
      <c r="M10655" s="2">
        <f t="shared" si="166"/>
        <v>-107011.25999999684</v>
      </c>
      <c r="P10655"/>
    </row>
    <row r="10656" spans="1:16" hidden="1">
      <c r="A10656" t="s">
        <v>29115</v>
      </c>
      <c r="B10656" s="1">
        <v>42208</v>
      </c>
      <c r="C10656" t="s">
        <v>29130</v>
      </c>
      <c r="D10656">
        <v>2</v>
      </c>
      <c r="E10656" t="s">
        <v>29131</v>
      </c>
      <c r="F10656" t="s">
        <v>7054</v>
      </c>
      <c r="G10656" t="s">
        <v>20</v>
      </c>
      <c r="H10656" t="s">
        <v>2186</v>
      </c>
      <c r="I10656" s="2">
        <v>1146.25</v>
      </c>
      <c r="J10656" s="5"/>
      <c r="L10656" s="5"/>
      <c r="M10656" s="2">
        <f t="shared" si="166"/>
        <v>-105865.00999999684</v>
      </c>
      <c r="P10656"/>
    </row>
    <row r="10657" spans="1:16" hidden="1">
      <c r="A10657" t="s">
        <v>29137</v>
      </c>
      <c r="B10657" s="1">
        <v>42208</v>
      </c>
      <c r="C10657" t="s">
        <v>29153</v>
      </c>
      <c r="D10657">
        <v>2</v>
      </c>
      <c r="E10657" t="s">
        <v>29154</v>
      </c>
      <c r="F10657" t="s">
        <v>7054</v>
      </c>
      <c r="G10657" t="s">
        <v>20</v>
      </c>
      <c r="H10657" t="s">
        <v>29155</v>
      </c>
      <c r="I10657" s="2">
        <v>4099.99</v>
      </c>
      <c r="J10657" s="5"/>
      <c r="L10657" s="5"/>
      <c r="M10657" s="2">
        <f t="shared" si="166"/>
        <v>-101765.01999999683</v>
      </c>
      <c r="P10657"/>
    </row>
    <row r="10658" spans="1:16" hidden="1">
      <c r="A10658" t="s">
        <v>29162</v>
      </c>
      <c r="B10658" s="1">
        <v>42208</v>
      </c>
      <c r="C10658" t="s">
        <v>29180</v>
      </c>
      <c r="D10658">
        <v>2</v>
      </c>
      <c r="E10658" t="s">
        <v>29181</v>
      </c>
      <c r="F10658" t="s">
        <v>13559</v>
      </c>
      <c r="G10658" t="s">
        <v>313</v>
      </c>
      <c r="H10658" t="s">
        <v>8565</v>
      </c>
      <c r="J10658" s="5"/>
      <c r="K10658" s="2">
        <v>244.04</v>
      </c>
      <c r="L10658" s="5"/>
      <c r="M10658" s="2">
        <f t="shared" si="166"/>
        <v>-102009.05999999683</v>
      </c>
      <c r="P10658"/>
    </row>
    <row r="10659" spans="1:16" hidden="1">
      <c r="A10659" t="s">
        <v>29162</v>
      </c>
      <c r="B10659" s="1">
        <v>42208</v>
      </c>
      <c r="C10659" t="s">
        <v>29180</v>
      </c>
      <c r="D10659">
        <v>2</v>
      </c>
      <c r="E10659" t="s">
        <v>29181</v>
      </c>
      <c r="F10659" t="s">
        <v>13559</v>
      </c>
      <c r="G10659" t="s">
        <v>313</v>
      </c>
      <c r="H10659" t="s">
        <v>8565</v>
      </c>
      <c r="I10659" s="2">
        <v>244.04</v>
      </c>
      <c r="J10659" s="5"/>
      <c r="L10659" s="5"/>
      <c r="M10659" s="2">
        <f t="shared" si="166"/>
        <v>-101765.01999999683</v>
      </c>
      <c r="P10659"/>
    </row>
    <row r="10660" spans="1:16" hidden="1">
      <c r="A10660" t="s">
        <v>29186</v>
      </c>
      <c r="B10660" s="1">
        <v>42208</v>
      </c>
      <c r="C10660" t="s">
        <v>29203</v>
      </c>
      <c r="D10660">
        <v>2</v>
      </c>
      <c r="E10660" t="s">
        <v>29204</v>
      </c>
      <c r="F10660" t="s">
        <v>7054</v>
      </c>
      <c r="G10660" t="s">
        <v>20</v>
      </c>
      <c r="H10660" t="s">
        <v>21351</v>
      </c>
      <c r="I10660" s="2">
        <v>1025</v>
      </c>
      <c r="J10660" s="5"/>
      <c r="L10660" s="5"/>
      <c r="M10660" s="2">
        <f t="shared" si="166"/>
        <v>-100740.01999999683</v>
      </c>
      <c r="P10660"/>
    </row>
    <row r="10661" spans="1:16" hidden="1">
      <c r="A10661" t="s">
        <v>29209</v>
      </c>
      <c r="B10661" s="1">
        <v>42208</v>
      </c>
      <c r="C10661" t="s">
        <v>29224</v>
      </c>
      <c r="D10661">
        <v>2</v>
      </c>
      <c r="E10661" t="s">
        <v>29225</v>
      </c>
      <c r="F10661" t="s">
        <v>13559</v>
      </c>
      <c r="G10661" t="s">
        <v>313</v>
      </c>
      <c r="H10661" t="s">
        <v>2142</v>
      </c>
      <c r="J10661" s="5"/>
      <c r="K10661" s="2">
        <v>3600</v>
      </c>
      <c r="L10661" s="5"/>
      <c r="M10661" s="2">
        <f t="shared" si="166"/>
        <v>-104340.01999999683</v>
      </c>
      <c r="P10661"/>
    </row>
    <row r="10662" spans="1:16" hidden="1">
      <c r="A10662" t="s">
        <v>29209</v>
      </c>
      <c r="B10662" s="1">
        <v>42208</v>
      </c>
      <c r="C10662" t="s">
        <v>29224</v>
      </c>
      <c r="D10662">
        <v>2</v>
      </c>
      <c r="E10662" t="s">
        <v>29225</v>
      </c>
      <c r="F10662" t="s">
        <v>13559</v>
      </c>
      <c r="G10662" t="s">
        <v>313</v>
      </c>
      <c r="H10662" t="s">
        <v>2142</v>
      </c>
      <c r="I10662" s="2">
        <v>7454.74</v>
      </c>
      <c r="J10662" s="5"/>
      <c r="L10662" s="5"/>
      <c r="M10662" s="2">
        <f t="shared" si="166"/>
        <v>-96885.279999996827</v>
      </c>
      <c r="P10662"/>
    </row>
    <row r="10663" spans="1:16" hidden="1">
      <c r="A10663" t="s">
        <v>29229</v>
      </c>
      <c r="B10663" s="1">
        <v>42208</v>
      </c>
      <c r="C10663" t="s">
        <v>29245</v>
      </c>
      <c r="D10663">
        <v>2</v>
      </c>
      <c r="E10663" t="s">
        <v>29246</v>
      </c>
      <c r="F10663" t="s">
        <v>7054</v>
      </c>
      <c r="G10663" t="s">
        <v>20</v>
      </c>
      <c r="H10663" t="s">
        <v>13730</v>
      </c>
      <c r="I10663" s="2">
        <v>1889.3</v>
      </c>
      <c r="J10663" s="5"/>
      <c r="L10663" s="5"/>
      <c r="M10663" s="2">
        <f t="shared" si="166"/>
        <v>-94995.979999996824</v>
      </c>
      <c r="P10663"/>
    </row>
    <row r="10664" spans="1:16" hidden="1">
      <c r="A10664" t="s">
        <v>29251</v>
      </c>
      <c r="B10664" s="1">
        <v>42208</v>
      </c>
      <c r="C10664" t="s">
        <v>18</v>
      </c>
      <c r="D10664">
        <v>2</v>
      </c>
      <c r="E10664" t="s">
        <v>29263</v>
      </c>
      <c r="F10664" t="s">
        <v>13559</v>
      </c>
      <c r="G10664" t="s">
        <v>313</v>
      </c>
      <c r="H10664" t="s">
        <v>65</v>
      </c>
      <c r="I10664" s="2">
        <v>91.14</v>
      </c>
      <c r="J10664" s="5"/>
      <c r="L10664" s="5"/>
      <c r="M10664" s="2">
        <f t="shared" si="166"/>
        <v>-94904.839999996824</v>
      </c>
      <c r="P10664"/>
    </row>
    <row r="10665" spans="1:16" hidden="1">
      <c r="A10665" t="s">
        <v>29271</v>
      </c>
      <c r="B10665" s="1">
        <v>42208</v>
      </c>
      <c r="C10665" t="s">
        <v>18</v>
      </c>
      <c r="D10665">
        <v>2</v>
      </c>
      <c r="E10665" t="s">
        <v>29282</v>
      </c>
      <c r="F10665" t="s">
        <v>13559</v>
      </c>
      <c r="G10665" t="s">
        <v>313</v>
      </c>
      <c r="H10665" t="s">
        <v>65</v>
      </c>
      <c r="I10665" s="2">
        <v>80.13</v>
      </c>
      <c r="J10665" s="5"/>
      <c r="L10665" s="5"/>
      <c r="M10665" s="2">
        <f t="shared" si="166"/>
        <v>-94824.70999999682</v>
      </c>
      <c r="P10665"/>
    </row>
    <row r="10666" spans="1:16" hidden="1">
      <c r="A10666" t="s">
        <v>29292</v>
      </c>
      <c r="B10666" s="1">
        <v>42208</v>
      </c>
      <c r="C10666" t="s">
        <v>29303</v>
      </c>
      <c r="D10666">
        <v>2</v>
      </c>
      <c r="E10666" t="s">
        <v>29304</v>
      </c>
      <c r="F10666" t="s">
        <v>7054</v>
      </c>
      <c r="G10666" t="s">
        <v>20</v>
      </c>
      <c r="H10666" t="s">
        <v>2142</v>
      </c>
      <c r="I10666" s="2">
        <v>197.2</v>
      </c>
      <c r="J10666" s="5"/>
      <c r="L10666" s="5"/>
      <c r="M10666" s="2">
        <f t="shared" si="166"/>
        <v>-94627.509999996822</v>
      </c>
      <c r="P10666"/>
    </row>
    <row r="10667" spans="1:16" hidden="1">
      <c r="A10667" t="s">
        <v>29312</v>
      </c>
      <c r="B10667" s="1">
        <v>42208</v>
      </c>
      <c r="C10667" t="s">
        <v>29326</v>
      </c>
      <c r="D10667">
        <v>2</v>
      </c>
      <c r="E10667" t="s">
        <v>29327</v>
      </c>
      <c r="F10667" t="s">
        <v>7054</v>
      </c>
      <c r="G10667" t="s">
        <v>20</v>
      </c>
      <c r="H10667" t="s">
        <v>18879</v>
      </c>
      <c r="I10667" s="2">
        <v>1025</v>
      </c>
      <c r="J10667" s="5"/>
      <c r="L10667" s="5"/>
      <c r="M10667" s="2">
        <f t="shared" si="166"/>
        <v>-93602.509999996822</v>
      </c>
      <c r="P10667"/>
    </row>
    <row r="10668" spans="1:16" hidden="1">
      <c r="A10668" t="s">
        <v>29335</v>
      </c>
      <c r="B10668" s="1">
        <v>42208</v>
      </c>
      <c r="C10668" t="s">
        <v>29347</v>
      </c>
      <c r="D10668">
        <v>2</v>
      </c>
      <c r="E10668" t="s">
        <v>29348</v>
      </c>
      <c r="F10668" t="s">
        <v>7054</v>
      </c>
      <c r="G10668" t="s">
        <v>4</v>
      </c>
      <c r="H10668" t="s">
        <v>29349</v>
      </c>
      <c r="I10668" s="2">
        <v>261.52</v>
      </c>
      <c r="J10668" s="5"/>
      <c r="L10668" s="5"/>
      <c r="M10668" s="2">
        <f t="shared" si="166"/>
        <v>-93340.989999996818</v>
      </c>
      <c r="P10668"/>
    </row>
    <row r="10669" spans="1:16" hidden="1">
      <c r="A10669" t="s">
        <v>29356</v>
      </c>
      <c r="B10669" s="1">
        <v>42208</v>
      </c>
      <c r="C10669" t="s">
        <v>29369</v>
      </c>
      <c r="D10669">
        <v>2</v>
      </c>
      <c r="E10669" t="s">
        <v>29370</v>
      </c>
      <c r="F10669" t="s">
        <v>7054</v>
      </c>
      <c r="G10669" t="s">
        <v>4</v>
      </c>
      <c r="H10669" t="s">
        <v>29371</v>
      </c>
      <c r="I10669" s="2">
        <v>3030</v>
      </c>
      <c r="J10669" s="5"/>
      <c r="L10669" s="5"/>
      <c r="M10669" s="2">
        <f t="shared" si="166"/>
        <v>-90310.989999996818</v>
      </c>
      <c r="P10669"/>
    </row>
    <row r="10670" spans="1:16" hidden="1">
      <c r="A10670" t="s">
        <v>29378</v>
      </c>
      <c r="B10670" s="1">
        <v>42208</v>
      </c>
      <c r="C10670" t="s">
        <v>29392</v>
      </c>
      <c r="D10670">
        <v>2</v>
      </c>
      <c r="E10670" t="s">
        <v>29393</v>
      </c>
      <c r="F10670" t="s">
        <v>7054</v>
      </c>
      <c r="G10670" t="s">
        <v>4</v>
      </c>
      <c r="H10670" t="s">
        <v>929</v>
      </c>
      <c r="I10670" s="2">
        <v>386.18</v>
      </c>
      <c r="J10670" s="5"/>
      <c r="L10670" s="5"/>
      <c r="M10670" s="2">
        <f t="shared" si="166"/>
        <v>-89924.809999996825</v>
      </c>
      <c r="P10670"/>
    </row>
    <row r="10671" spans="1:16" hidden="1">
      <c r="A10671" t="s">
        <v>29402</v>
      </c>
      <c r="B10671" s="1">
        <v>42208</v>
      </c>
      <c r="C10671" t="s">
        <v>29418</v>
      </c>
      <c r="D10671">
        <v>2</v>
      </c>
      <c r="E10671" t="s">
        <v>29419</v>
      </c>
      <c r="F10671" t="s">
        <v>7054</v>
      </c>
      <c r="G10671" t="s">
        <v>4</v>
      </c>
      <c r="H10671" t="s">
        <v>21738</v>
      </c>
      <c r="I10671" s="2">
        <v>1025</v>
      </c>
      <c r="J10671" s="5"/>
      <c r="L10671" s="5"/>
      <c r="M10671" s="2">
        <f t="shared" si="166"/>
        <v>-88899.809999996825</v>
      </c>
      <c r="P10671"/>
    </row>
    <row r="10672" spans="1:16" hidden="1">
      <c r="A10672" t="s">
        <v>29429</v>
      </c>
      <c r="B10672" s="1">
        <v>42208</v>
      </c>
      <c r="C10672" t="s">
        <v>6</v>
      </c>
      <c r="D10672">
        <v>1</v>
      </c>
      <c r="E10672" t="s">
        <v>29440</v>
      </c>
      <c r="F10672" t="s">
        <v>13610</v>
      </c>
      <c r="G10672" t="s">
        <v>4</v>
      </c>
      <c r="H10672" t="s">
        <v>213</v>
      </c>
      <c r="I10672" s="2">
        <v>3237.6</v>
      </c>
      <c r="J10672" s="5"/>
      <c r="L10672" s="5"/>
      <c r="M10672" s="2">
        <f t="shared" si="166"/>
        <v>-85662.20999999682</v>
      </c>
      <c r="P10672"/>
    </row>
    <row r="10673" spans="1:16" hidden="1">
      <c r="A10673" t="s">
        <v>29449</v>
      </c>
      <c r="B10673" s="1">
        <v>42208</v>
      </c>
      <c r="C10673" t="s">
        <v>29461</v>
      </c>
      <c r="D10673">
        <v>2</v>
      </c>
      <c r="E10673" t="s">
        <v>29462</v>
      </c>
      <c r="F10673" t="s">
        <v>7054</v>
      </c>
      <c r="G10673" t="s">
        <v>4</v>
      </c>
      <c r="H10673" t="s">
        <v>19657</v>
      </c>
      <c r="I10673" s="2">
        <v>3940</v>
      </c>
      <c r="J10673" s="5"/>
      <c r="L10673" s="5"/>
      <c r="M10673" s="2">
        <f t="shared" si="166"/>
        <v>-81722.20999999682</v>
      </c>
      <c r="P10673"/>
    </row>
    <row r="10674" spans="1:16" hidden="1">
      <c r="A10674" t="s">
        <v>29472</v>
      </c>
      <c r="B10674" s="1">
        <v>42208</v>
      </c>
      <c r="C10674" t="s">
        <v>29485</v>
      </c>
      <c r="D10674">
        <v>2</v>
      </c>
      <c r="E10674" t="s">
        <v>29486</v>
      </c>
      <c r="F10674" t="s">
        <v>7054</v>
      </c>
      <c r="G10674" t="s">
        <v>4</v>
      </c>
      <c r="H10674" t="s">
        <v>29487</v>
      </c>
      <c r="I10674" s="2">
        <v>1025</v>
      </c>
      <c r="J10674" s="5"/>
      <c r="L10674" s="5"/>
      <c r="M10674" s="2">
        <f t="shared" si="166"/>
        <v>-80697.20999999682</v>
      </c>
      <c r="P10674"/>
    </row>
    <row r="10675" spans="1:16" hidden="1">
      <c r="A10675" t="s">
        <v>29495</v>
      </c>
      <c r="B10675" s="1">
        <v>42208</v>
      </c>
      <c r="C10675" t="s">
        <v>29507</v>
      </c>
      <c r="D10675">
        <v>2</v>
      </c>
      <c r="E10675" t="s">
        <v>29508</v>
      </c>
      <c r="F10675" t="s">
        <v>7054</v>
      </c>
      <c r="G10675" t="s">
        <v>4</v>
      </c>
      <c r="H10675" t="s">
        <v>9467</v>
      </c>
      <c r="I10675" s="2">
        <v>200.01</v>
      </c>
      <c r="J10675" s="5"/>
      <c r="L10675" s="5"/>
      <c r="M10675" s="2">
        <f t="shared" si="166"/>
        <v>-80497.199999996825</v>
      </c>
      <c r="P10675"/>
    </row>
    <row r="10676" spans="1:16" hidden="1">
      <c r="A10676" t="s">
        <v>29521</v>
      </c>
      <c r="B10676" s="1">
        <v>42208</v>
      </c>
      <c r="C10676" t="s">
        <v>29529</v>
      </c>
      <c r="D10676">
        <v>2</v>
      </c>
      <c r="E10676" t="s">
        <v>29530</v>
      </c>
      <c r="F10676" t="s">
        <v>7054</v>
      </c>
      <c r="G10676" t="s">
        <v>4</v>
      </c>
      <c r="H10676" t="s">
        <v>22408</v>
      </c>
      <c r="I10676" s="2">
        <v>1840</v>
      </c>
      <c r="J10676" s="5"/>
      <c r="L10676" s="5"/>
      <c r="M10676" s="2">
        <f t="shared" si="166"/>
        <v>-78657.199999996825</v>
      </c>
      <c r="P10676"/>
    </row>
    <row r="10677" spans="1:16" hidden="1">
      <c r="A10677" t="s">
        <v>29542</v>
      </c>
      <c r="B10677" s="1">
        <v>42208</v>
      </c>
      <c r="C10677" t="s">
        <v>29549</v>
      </c>
      <c r="D10677">
        <v>2</v>
      </c>
      <c r="E10677" t="s">
        <v>29550</v>
      </c>
      <c r="F10677" t="s">
        <v>7054</v>
      </c>
      <c r="G10677" t="s">
        <v>4</v>
      </c>
      <c r="H10677" t="s">
        <v>8791</v>
      </c>
      <c r="I10677" s="2">
        <v>1025</v>
      </c>
      <c r="J10677" s="5"/>
      <c r="L10677" s="5"/>
      <c r="M10677" s="2">
        <f t="shared" si="166"/>
        <v>-77632.199999996825</v>
      </c>
      <c r="P10677"/>
    </row>
    <row r="10678" spans="1:16" hidden="1">
      <c r="A10678" t="s">
        <v>29564</v>
      </c>
      <c r="B10678" s="1">
        <v>42208</v>
      </c>
      <c r="C10678" t="s">
        <v>4654</v>
      </c>
      <c r="D10678">
        <v>2</v>
      </c>
      <c r="E10678" t="s">
        <v>29571</v>
      </c>
      <c r="F10678" t="s">
        <v>13559</v>
      </c>
      <c r="G10678" t="s">
        <v>313</v>
      </c>
      <c r="H10678" t="s">
        <v>2743</v>
      </c>
      <c r="I10678" s="2">
        <v>721.2</v>
      </c>
      <c r="J10678" s="5"/>
      <c r="L10678" s="5"/>
      <c r="M10678" s="2">
        <f t="shared" si="166"/>
        <v>-76910.999999996828</v>
      </c>
      <c r="P10678"/>
    </row>
    <row r="10679" spans="1:16" hidden="1">
      <c r="A10679" t="s">
        <v>29585</v>
      </c>
      <c r="B10679" s="1">
        <v>42208</v>
      </c>
      <c r="C10679" t="s">
        <v>29592</v>
      </c>
      <c r="D10679">
        <v>2</v>
      </c>
      <c r="E10679" t="s">
        <v>29593</v>
      </c>
      <c r="F10679" t="s">
        <v>7054</v>
      </c>
      <c r="G10679" t="s">
        <v>4</v>
      </c>
      <c r="H10679" t="s">
        <v>9595</v>
      </c>
      <c r="J10679" s="5"/>
      <c r="K10679" s="2">
        <v>1025</v>
      </c>
      <c r="L10679" s="5"/>
      <c r="M10679" s="2">
        <f t="shared" si="166"/>
        <v>-77935.999999996828</v>
      </c>
      <c r="P10679"/>
    </row>
    <row r="10680" spans="1:16" hidden="1">
      <c r="A10680" t="s">
        <v>29585</v>
      </c>
      <c r="B10680" s="1">
        <v>42208</v>
      </c>
      <c r="C10680" t="s">
        <v>29592</v>
      </c>
      <c r="D10680">
        <v>2</v>
      </c>
      <c r="E10680" t="s">
        <v>29593</v>
      </c>
      <c r="F10680" t="s">
        <v>7054</v>
      </c>
      <c r="G10680" t="s">
        <v>4</v>
      </c>
      <c r="H10680" t="s">
        <v>9595</v>
      </c>
      <c r="I10680" s="2">
        <v>1025</v>
      </c>
      <c r="J10680" s="5"/>
      <c r="L10680" s="5"/>
      <c r="M10680" s="2">
        <f t="shared" si="166"/>
        <v>-76910.999999996828</v>
      </c>
      <c r="P10680"/>
    </row>
    <row r="10681" spans="1:16" hidden="1">
      <c r="A10681" t="s">
        <v>29607</v>
      </c>
      <c r="B10681" s="1">
        <v>42208</v>
      </c>
      <c r="C10681" t="s">
        <v>4654</v>
      </c>
      <c r="D10681">
        <v>2</v>
      </c>
      <c r="E10681" t="s">
        <v>29617</v>
      </c>
      <c r="F10681" t="s">
        <v>13559</v>
      </c>
      <c r="G10681" t="s">
        <v>313</v>
      </c>
      <c r="H10681" t="s">
        <v>29618</v>
      </c>
      <c r="I10681" s="2">
        <v>13985.77</v>
      </c>
      <c r="J10681" s="5"/>
      <c r="L10681" s="5"/>
      <c r="M10681" s="2">
        <f t="shared" si="166"/>
        <v>-62925.229999996824</v>
      </c>
      <c r="P10681"/>
    </row>
    <row r="10682" spans="1:16" hidden="1">
      <c r="A10682" t="s">
        <v>29629</v>
      </c>
      <c r="B10682" s="1">
        <v>42208</v>
      </c>
      <c r="C10682" t="s">
        <v>29637</v>
      </c>
      <c r="D10682">
        <v>2</v>
      </c>
      <c r="E10682" t="s">
        <v>29638</v>
      </c>
      <c r="F10682" t="s">
        <v>7054</v>
      </c>
      <c r="G10682" t="s">
        <v>4</v>
      </c>
      <c r="H10682" t="s">
        <v>1148</v>
      </c>
      <c r="I10682" s="2">
        <v>591.6</v>
      </c>
      <c r="J10682" s="5"/>
      <c r="L10682" s="5"/>
      <c r="M10682" s="2">
        <f t="shared" si="166"/>
        <v>-62333.629999996825</v>
      </c>
      <c r="P10682"/>
    </row>
    <row r="10683" spans="1:16" hidden="1">
      <c r="A10683" t="s">
        <v>29649</v>
      </c>
      <c r="B10683" s="1">
        <v>42208</v>
      </c>
      <c r="C10683" t="s">
        <v>9848</v>
      </c>
      <c r="D10683">
        <v>2</v>
      </c>
      <c r="E10683" t="s">
        <v>29656</v>
      </c>
      <c r="F10683" t="s">
        <v>7054</v>
      </c>
      <c r="G10683" t="s">
        <v>4</v>
      </c>
      <c r="H10683" t="s">
        <v>2277</v>
      </c>
      <c r="I10683" s="2">
        <v>95.7</v>
      </c>
      <c r="J10683" s="5"/>
      <c r="L10683" s="5"/>
      <c r="M10683" s="2">
        <f t="shared" si="166"/>
        <v>-62237.929999996828</v>
      </c>
      <c r="P10683"/>
    </row>
    <row r="10684" spans="1:16" hidden="1">
      <c r="A10684" t="s">
        <v>9961</v>
      </c>
      <c r="B10684" s="36">
        <v>42209</v>
      </c>
      <c r="C10684" s="35" t="s">
        <v>6</v>
      </c>
      <c r="D10684" s="35">
        <v>1</v>
      </c>
      <c r="E10684" s="35" t="s">
        <v>9962</v>
      </c>
      <c r="F10684" s="35" t="s">
        <v>29</v>
      </c>
      <c r="G10684" s="35" t="s">
        <v>20</v>
      </c>
      <c r="H10684" s="35" t="s">
        <v>9963</v>
      </c>
      <c r="I10684" s="11">
        <v>1538</v>
      </c>
      <c r="J10684" s="12"/>
      <c r="K10684" s="11"/>
      <c r="L10684" s="12"/>
      <c r="M10684" s="11">
        <f t="shared" si="166"/>
        <v>-60699.929999996828</v>
      </c>
      <c r="P10684"/>
    </row>
    <row r="10685" spans="1:16" hidden="1">
      <c r="A10685" t="s">
        <v>10007</v>
      </c>
      <c r="B10685" s="1">
        <v>42209</v>
      </c>
      <c r="C10685" t="s">
        <v>6</v>
      </c>
      <c r="D10685">
        <v>1</v>
      </c>
      <c r="E10685" t="s">
        <v>10008</v>
      </c>
      <c r="F10685" t="s">
        <v>29</v>
      </c>
      <c r="G10685" t="s">
        <v>20</v>
      </c>
      <c r="H10685" t="s">
        <v>7668</v>
      </c>
      <c r="I10685" s="2">
        <v>1000</v>
      </c>
      <c r="J10685" s="5"/>
      <c r="L10685" s="5"/>
      <c r="M10685" s="2">
        <f t="shared" si="166"/>
        <v>-59699.929999996828</v>
      </c>
      <c r="P10685"/>
    </row>
    <row r="10686" spans="1:16" hidden="1">
      <c r="A10686" t="s">
        <v>10021</v>
      </c>
      <c r="B10686" s="1">
        <v>42209</v>
      </c>
      <c r="C10686" t="s">
        <v>6</v>
      </c>
      <c r="D10686">
        <v>1</v>
      </c>
      <c r="E10686" t="s">
        <v>10024</v>
      </c>
      <c r="F10686" t="s">
        <v>29</v>
      </c>
      <c r="G10686" t="s">
        <v>20</v>
      </c>
      <c r="H10686" t="s">
        <v>10025</v>
      </c>
      <c r="I10686" s="2">
        <v>1250</v>
      </c>
      <c r="J10686" s="5"/>
      <c r="L10686" s="5"/>
      <c r="M10686" s="2">
        <f t="shared" si="166"/>
        <v>-58449.929999996828</v>
      </c>
      <c r="P10686"/>
    </row>
    <row r="10687" spans="1:16" hidden="1">
      <c r="A10687" t="s">
        <v>10095</v>
      </c>
      <c r="B10687" s="1">
        <v>42209</v>
      </c>
      <c r="C10687" t="s">
        <v>6</v>
      </c>
      <c r="D10687">
        <v>1</v>
      </c>
      <c r="E10687" t="s">
        <v>10096</v>
      </c>
      <c r="F10687" t="s">
        <v>29</v>
      </c>
      <c r="G10687" t="s">
        <v>20</v>
      </c>
      <c r="H10687" t="s">
        <v>10097</v>
      </c>
      <c r="I10687" s="2">
        <v>7965.12</v>
      </c>
      <c r="J10687" s="5"/>
      <c r="L10687" s="5"/>
      <c r="M10687" s="2">
        <f t="shared" si="166"/>
        <v>-50484.809999996825</v>
      </c>
      <c r="P10687"/>
    </row>
    <row r="10688" spans="1:16" hidden="1">
      <c r="A10688" t="s">
        <v>10105</v>
      </c>
      <c r="B10688" s="1">
        <v>42209</v>
      </c>
      <c r="C10688" t="s">
        <v>43</v>
      </c>
      <c r="D10688">
        <v>1</v>
      </c>
      <c r="E10688" t="s">
        <v>10106</v>
      </c>
      <c r="F10688" t="s">
        <v>228</v>
      </c>
      <c r="G10688" t="s">
        <v>20</v>
      </c>
      <c r="H10688" t="s">
        <v>10107</v>
      </c>
      <c r="J10688" s="5"/>
      <c r="K10688" s="2">
        <v>7965.12</v>
      </c>
      <c r="L10688" s="5"/>
      <c r="M10688" s="2">
        <f t="shared" si="166"/>
        <v>-58449.929999996828</v>
      </c>
      <c r="P10688"/>
    </row>
    <row r="10689" spans="1:16" hidden="1">
      <c r="A10689" t="s">
        <v>10179</v>
      </c>
      <c r="B10689" s="1">
        <v>42209</v>
      </c>
      <c r="C10689" t="s">
        <v>6</v>
      </c>
      <c r="D10689">
        <v>1</v>
      </c>
      <c r="E10689" t="s">
        <v>10182</v>
      </c>
      <c r="F10689" t="s">
        <v>29</v>
      </c>
      <c r="G10689" t="s">
        <v>20</v>
      </c>
      <c r="H10689" t="s">
        <v>8705</v>
      </c>
      <c r="I10689" s="2">
        <v>1685.58</v>
      </c>
      <c r="J10689" s="5"/>
      <c r="L10689" s="5"/>
      <c r="M10689" s="2">
        <f t="shared" si="166"/>
        <v>-56764.349999996826</v>
      </c>
      <c r="P10689"/>
    </row>
    <row r="10690" spans="1:16" hidden="1">
      <c r="A10690" t="s">
        <v>10187</v>
      </c>
      <c r="B10690" s="1">
        <v>42209</v>
      </c>
      <c r="C10690" t="s">
        <v>43</v>
      </c>
      <c r="D10690">
        <v>1</v>
      </c>
      <c r="E10690" t="s">
        <v>10190</v>
      </c>
      <c r="F10690" t="s">
        <v>13</v>
      </c>
      <c r="G10690" t="s">
        <v>20</v>
      </c>
      <c r="H10690" t="s">
        <v>8273</v>
      </c>
      <c r="J10690" s="5"/>
      <c r="K10690" s="2">
        <v>1840</v>
      </c>
      <c r="L10690" s="5"/>
      <c r="M10690" s="2">
        <f t="shared" si="166"/>
        <v>-58604.349999996826</v>
      </c>
      <c r="P10690"/>
    </row>
    <row r="10691" spans="1:16" hidden="1">
      <c r="A10691" t="s">
        <v>10196</v>
      </c>
      <c r="B10691" s="1">
        <v>42209</v>
      </c>
      <c r="C10691" t="s">
        <v>43</v>
      </c>
      <c r="D10691">
        <v>1</v>
      </c>
      <c r="E10691" t="s">
        <v>10198</v>
      </c>
      <c r="F10691" t="s">
        <v>67</v>
      </c>
      <c r="G10691" t="s">
        <v>20</v>
      </c>
      <c r="H10691" t="s">
        <v>4366</v>
      </c>
      <c r="J10691" s="5"/>
      <c r="K10691" s="2">
        <v>1685.58</v>
      </c>
      <c r="L10691" s="5"/>
      <c r="M10691" s="2">
        <f t="shared" si="166"/>
        <v>-60289.929999996828</v>
      </c>
      <c r="P10691"/>
    </row>
    <row r="10692" spans="1:16" hidden="1">
      <c r="A10692" t="s">
        <v>10205</v>
      </c>
      <c r="B10692" s="1">
        <v>42209</v>
      </c>
      <c r="C10692" t="s">
        <v>18</v>
      </c>
      <c r="D10692">
        <v>1</v>
      </c>
      <c r="E10692" t="s">
        <v>10207</v>
      </c>
      <c r="F10692" t="s">
        <v>13</v>
      </c>
      <c r="G10692" t="s">
        <v>20</v>
      </c>
      <c r="H10692" t="s">
        <v>18</v>
      </c>
      <c r="J10692" s="5"/>
      <c r="K10692" s="2">
        <v>10830.32</v>
      </c>
      <c r="L10692" s="5"/>
      <c r="M10692" s="2">
        <f t="shared" si="166"/>
        <v>-71120.249999996828</v>
      </c>
      <c r="P10692"/>
    </row>
    <row r="10693" spans="1:16" hidden="1">
      <c r="A10693" t="s">
        <v>10210</v>
      </c>
      <c r="B10693" s="1">
        <v>42209</v>
      </c>
      <c r="C10693" t="s">
        <v>195</v>
      </c>
      <c r="D10693">
        <v>1</v>
      </c>
      <c r="E10693" t="s">
        <v>10212</v>
      </c>
      <c r="F10693" t="s">
        <v>13</v>
      </c>
      <c r="G10693" t="s">
        <v>20</v>
      </c>
      <c r="H10693" t="s">
        <v>195</v>
      </c>
      <c r="J10693" s="5"/>
      <c r="K10693" s="2">
        <v>25593</v>
      </c>
      <c r="L10693" s="5"/>
      <c r="M10693" s="2">
        <f t="shared" si="166"/>
        <v>-96713.249999996828</v>
      </c>
      <c r="P10693"/>
    </row>
    <row r="10694" spans="1:16" hidden="1">
      <c r="A10694" t="s">
        <v>10219</v>
      </c>
      <c r="B10694" s="1">
        <v>42209</v>
      </c>
      <c r="C10694" t="s">
        <v>200</v>
      </c>
      <c r="D10694">
        <v>1</v>
      </c>
      <c r="E10694" t="s">
        <v>10222</v>
      </c>
      <c r="F10694" t="s">
        <v>16</v>
      </c>
      <c r="G10694" t="s">
        <v>20</v>
      </c>
      <c r="H10694" t="s">
        <v>200</v>
      </c>
      <c r="J10694" s="5"/>
      <c r="K10694" s="2">
        <v>17284.189999999999</v>
      </c>
      <c r="L10694" s="5"/>
      <c r="M10694" s="2">
        <f t="shared" si="166"/>
        <v>-113997.43999999683</v>
      </c>
      <c r="P10694"/>
    </row>
    <row r="10695" spans="1:16" hidden="1">
      <c r="A10695" t="s">
        <v>10304</v>
      </c>
      <c r="B10695" s="1">
        <v>42209</v>
      </c>
      <c r="C10695" t="s">
        <v>11</v>
      </c>
      <c r="D10695">
        <v>1</v>
      </c>
      <c r="E10695" t="s">
        <v>10305</v>
      </c>
      <c r="F10695" t="s">
        <v>13</v>
      </c>
      <c r="G10695" t="s">
        <v>4</v>
      </c>
      <c r="H10695" t="s">
        <v>1192</v>
      </c>
      <c r="J10695" s="5"/>
      <c r="K10695" s="2">
        <v>1025</v>
      </c>
      <c r="L10695" s="5"/>
      <c r="M10695" s="2">
        <f t="shared" si="166"/>
        <v>-115022.43999999683</v>
      </c>
      <c r="P10695"/>
    </row>
    <row r="10696" spans="1:16" hidden="1">
      <c r="A10696" t="s">
        <v>10529</v>
      </c>
      <c r="B10696" s="1">
        <v>42209</v>
      </c>
      <c r="C10696" t="s">
        <v>6</v>
      </c>
      <c r="D10696">
        <v>1</v>
      </c>
      <c r="E10696" t="s">
        <v>10530</v>
      </c>
      <c r="F10696" t="s">
        <v>29</v>
      </c>
      <c r="G10696" t="s">
        <v>4</v>
      </c>
      <c r="H10696" t="s">
        <v>2683</v>
      </c>
      <c r="I10696" s="2">
        <v>133.61000000000001</v>
      </c>
      <c r="J10696" s="5"/>
      <c r="L10696" s="5"/>
      <c r="M10696" s="2">
        <f t="shared" si="166"/>
        <v>-114888.82999999683</v>
      </c>
      <c r="P10696"/>
    </row>
    <row r="10697" spans="1:16" hidden="1">
      <c r="A10697" t="s">
        <v>10582</v>
      </c>
      <c r="B10697" s="1">
        <v>42209</v>
      </c>
      <c r="C10697" t="s">
        <v>43</v>
      </c>
      <c r="D10697">
        <v>1</v>
      </c>
      <c r="E10697" t="s">
        <v>10585</v>
      </c>
      <c r="F10697" t="s">
        <v>228</v>
      </c>
      <c r="G10697" t="s">
        <v>4</v>
      </c>
      <c r="H10697" t="s">
        <v>10586</v>
      </c>
      <c r="J10697" s="5"/>
      <c r="K10697" s="2">
        <v>23985.84</v>
      </c>
      <c r="L10697" s="5"/>
      <c r="M10697" s="2">
        <f t="shared" ref="M10697:M10760" si="167">+M10696+I10697-K10697</f>
        <v>-138874.66999999684</v>
      </c>
      <c r="P10697"/>
    </row>
    <row r="10698" spans="1:16" hidden="1">
      <c r="A10698" t="s">
        <v>10603</v>
      </c>
      <c r="B10698" s="1">
        <v>42209</v>
      </c>
      <c r="C10698" t="s">
        <v>11</v>
      </c>
      <c r="D10698">
        <v>1</v>
      </c>
      <c r="E10698" t="s">
        <v>10605</v>
      </c>
      <c r="F10698" t="s">
        <v>228</v>
      </c>
      <c r="G10698" t="s">
        <v>4</v>
      </c>
      <c r="H10698" t="s">
        <v>5036</v>
      </c>
      <c r="J10698" s="5"/>
      <c r="K10698" s="2">
        <v>200000</v>
      </c>
      <c r="L10698" s="5"/>
      <c r="M10698" s="2">
        <f t="shared" si="167"/>
        <v>-338874.66999999684</v>
      </c>
      <c r="P10698"/>
    </row>
    <row r="10699" spans="1:16" hidden="1">
      <c r="A10699" t="s">
        <v>10665</v>
      </c>
      <c r="B10699" s="1">
        <v>42209</v>
      </c>
      <c r="C10699" t="s">
        <v>1</v>
      </c>
      <c r="D10699">
        <v>1</v>
      </c>
      <c r="E10699" t="s">
        <v>10667</v>
      </c>
      <c r="F10699" t="s">
        <v>228</v>
      </c>
      <c r="G10699" t="s">
        <v>4</v>
      </c>
      <c r="H10699" t="s">
        <v>10668</v>
      </c>
      <c r="J10699" s="5"/>
      <c r="K10699" s="2">
        <v>71500</v>
      </c>
      <c r="L10699" s="5"/>
      <c r="M10699" s="2">
        <f t="shared" si="167"/>
        <v>-410374.66999999684</v>
      </c>
      <c r="P10699"/>
    </row>
    <row r="10700" spans="1:16" hidden="1">
      <c r="A10700" t="s">
        <v>10669</v>
      </c>
      <c r="B10700" s="1">
        <v>42209</v>
      </c>
      <c r="C10700" t="s">
        <v>6</v>
      </c>
      <c r="D10700">
        <v>1</v>
      </c>
      <c r="E10700" t="s">
        <v>10670</v>
      </c>
      <c r="F10700" t="s">
        <v>8</v>
      </c>
      <c r="G10700" t="s">
        <v>4</v>
      </c>
      <c r="H10700" t="s">
        <v>519</v>
      </c>
      <c r="I10700" s="2">
        <v>8333.5</v>
      </c>
      <c r="J10700" s="5"/>
      <c r="L10700" s="5"/>
      <c r="M10700" s="2">
        <f t="shared" si="167"/>
        <v>-402041.16999999684</v>
      </c>
      <c r="P10700"/>
    </row>
    <row r="10701" spans="1:16" hidden="1">
      <c r="A10701" t="s">
        <v>10671</v>
      </c>
      <c r="B10701" s="1">
        <v>42209</v>
      </c>
      <c r="C10701" t="s">
        <v>11</v>
      </c>
      <c r="D10701">
        <v>1</v>
      </c>
      <c r="E10701" t="s">
        <v>10673</v>
      </c>
      <c r="F10701" t="s">
        <v>13</v>
      </c>
      <c r="G10701" t="s">
        <v>4</v>
      </c>
      <c r="H10701" t="s">
        <v>1244</v>
      </c>
      <c r="J10701" s="5"/>
      <c r="K10701" s="2">
        <v>14442.44</v>
      </c>
      <c r="L10701" s="5"/>
      <c r="M10701" s="2">
        <f t="shared" si="167"/>
        <v>-416483.60999999684</v>
      </c>
      <c r="P10701"/>
    </row>
    <row r="10702" spans="1:16" hidden="1">
      <c r="A10702" t="s">
        <v>10676</v>
      </c>
      <c r="B10702" s="1">
        <v>42209</v>
      </c>
      <c r="C10702" t="s">
        <v>200</v>
      </c>
      <c r="D10702">
        <v>1</v>
      </c>
      <c r="E10702" t="s">
        <v>10677</v>
      </c>
      <c r="F10702" t="s">
        <v>16</v>
      </c>
      <c r="G10702" t="s">
        <v>4</v>
      </c>
      <c r="H10702" t="s">
        <v>200</v>
      </c>
      <c r="J10702" s="5"/>
      <c r="K10702" s="2">
        <v>53286</v>
      </c>
      <c r="L10702" s="5"/>
      <c r="M10702" s="2">
        <f t="shared" si="167"/>
        <v>-469769.60999999684</v>
      </c>
      <c r="P10702"/>
    </row>
    <row r="10703" spans="1:16" hidden="1">
      <c r="A10703" t="s">
        <v>10679</v>
      </c>
      <c r="B10703" s="1">
        <v>42209</v>
      </c>
      <c r="C10703" t="s">
        <v>195</v>
      </c>
      <c r="D10703">
        <v>1</v>
      </c>
      <c r="E10703" t="s">
        <v>10680</v>
      </c>
      <c r="F10703" t="s">
        <v>13</v>
      </c>
      <c r="G10703" t="s">
        <v>4</v>
      </c>
      <c r="H10703" t="s">
        <v>195</v>
      </c>
      <c r="J10703" s="5"/>
      <c r="K10703" s="2">
        <v>19244.02</v>
      </c>
      <c r="L10703" s="5"/>
      <c r="M10703" s="2">
        <f t="shared" si="167"/>
        <v>-489013.62999999686</v>
      </c>
      <c r="P10703"/>
    </row>
    <row r="10704" spans="1:16" hidden="1">
      <c r="A10704" t="s">
        <v>10682</v>
      </c>
      <c r="B10704" s="1">
        <v>42209</v>
      </c>
      <c r="C10704" t="s">
        <v>18</v>
      </c>
      <c r="D10704">
        <v>1</v>
      </c>
      <c r="E10704" t="s">
        <v>10684</v>
      </c>
      <c r="F10704" t="s">
        <v>13</v>
      </c>
      <c r="G10704" t="s">
        <v>4</v>
      </c>
      <c r="H10704" t="s">
        <v>18</v>
      </c>
      <c r="J10704" s="5"/>
      <c r="K10704" s="2">
        <v>14317.06</v>
      </c>
      <c r="L10704" s="5"/>
      <c r="M10704" s="2">
        <f t="shared" si="167"/>
        <v>-503330.68999999686</v>
      </c>
      <c r="P10704"/>
    </row>
    <row r="10705" spans="1:16" hidden="1">
      <c r="A10705" t="s">
        <v>10687</v>
      </c>
      <c r="B10705" s="1">
        <v>42209</v>
      </c>
      <c r="C10705" t="s">
        <v>200</v>
      </c>
      <c r="D10705">
        <v>1</v>
      </c>
      <c r="E10705" t="s">
        <v>10688</v>
      </c>
      <c r="F10705" t="s">
        <v>16</v>
      </c>
      <c r="G10705" t="s">
        <v>4</v>
      </c>
      <c r="H10705" t="s">
        <v>200</v>
      </c>
      <c r="J10705" s="5"/>
      <c r="K10705" s="2">
        <v>43286</v>
      </c>
      <c r="L10705" s="5"/>
      <c r="M10705" s="2">
        <f t="shared" si="167"/>
        <v>-546616.68999999692</v>
      </c>
      <c r="P10705"/>
    </row>
    <row r="10706" spans="1:16" hidden="1">
      <c r="A10706" t="s">
        <v>10690</v>
      </c>
      <c r="B10706" s="1">
        <v>42209</v>
      </c>
      <c r="C10706" t="s">
        <v>200</v>
      </c>
      <c r="D10706">
        <v>1</v>
      </c>
      <c r="E10706" t="s">
        <v>10677</v>
      </c>
      <c r="F10706" t="s">
        <v>16</v>
      </c>
      <c r="G10706" t="s">
        <v>4</v>
      </c>
      <c r="H10706" t="s">
        <v>1143</v>
      </c>
      <c r="I10706" s="2">
        <v>53286</v>
      </c>
      <c r="J10706" s="5"/>
      <c r="L10706" s="5"/>
      <c r="M10706" s="2">
        <f t="shared" si="167"/>
        <v>-493330.68999999692</v>
      </c>
      <c r="P10706"/>
    </row>
    <row r="10707" spans="1:16" hidden="1">
      <c r="A10707" t="s">
        <v>29777</v>
      </c>
      <c r="B10707" s="1">
        <v>42209</v>
      </c>
      <c r="C10707" t="s">
        <v>29792</v>
      </c>
      <c r="D10707">
        <v>2</v>
      </c>
      <c r="E10707" t="s">
        <v>29793</v>
      </c>
      <c r="F10707" t="s">
        <v>7054</v>
      </c>
      <c r="G10707" t="s">
        <v>20</v>
      </c>
      <c r="H10707" t="s">
        <v>11001</v>
      </c>
      <c r="I10707" s="2">
        <v>14990.15</v>
      </c>
      <c r="J10707" s="5"/>
      <c r="L10707" s="5"/>
      <c r="M10707" s="2">
        <f t="shared" si="167"/>
        <v>-478340.53999999689</v>
      </c>
      <c r="P10707"/>
    </row>
    <row r="10708" spans="1:16" hidden="1">
      <c r="A10708" t="s">
        <v>29801</v>
      </c>
      <c r="B10708" s="1">
        <v>42209</v>
      </c>
      <c r="C10708" t="s">
        <v>29817</v>
      </c>
      <c r="D10708">
        <v>2</v>
      </c>
      <c r="E10708" t="s">
        <v>29818</v>
      </c>
      <c r="F10708" t="s">
        <v>7054</v>
      </c>
      <c r="G10708" t="s">
        <v>20</v>
      </c>
      <c r="H10708" t="s">
        <v>9963</v>
      </c>
      <c r="I10708" s="2">
        <v>3030</v>
      </c>
      <c r="J10708" s="5"/>
      <c r="L10708" s="5"/>
      <c r="M10708" s="2">
        <f t="shared" si="167"/>
        <v>-475310.53999999689</v>
      </c>
      <c r="P10708"/>
    </row>
    <row r="10709" spans="1:16" hidden="1">
      <c r="A10709" t="s">
        <v>29825</v>
      </c>
      <c r="B10709" s="1">
        <v>42209</v>
      </c>
      <c r="C10709" t="s">
        <v>29841</v>
      </c>
      <c r="D10709">
        <v>2</v>
      </c>
      <c r="E10709" t="s">
        <v>29842</v>
      </c>
      <c r="F10709" t="s">
        <v>7054</v>
      </c>
      <c r="G10709" t="s">
        <v>20</v>
      </c>
      <c r="H10709" t="s">
        <v>625</v>
      </c>
      <c r="I10709" s="2">
        <v>1025</v>
      </c>
      <c r="J10709" s="5"/>
      <c r="L10709" s="5"/>
      <c r="M10709" s="2">
        <f t="shared" si="167"/>
        <v>-474285.53999999689</v>
      </c>
      <c r="P10709"/>
    </row>
    <row r="10710" spans="1:16" hidden="1">
      <c r="A10710" t="s">
        <v>29873</v>
      </c>
      <c r="B10710" s="1">
        <v>42209</v>
      </c>
      <c r="C10710" t="s">
        <v>1802</v>
      </c>
      <c r="D10710">
        <v>2</v>
      </c>
      <c r="E10710" t="s">
        <v>29885</v>
      </c>
      <c r="F10710" t="s">
        <v>13559</v>
      </c>
      <c r="G10710" t="s">
        <v>479</v>
      </c>
      <c r="H10710" t="s">
        <v>8188</v>
      </c>
      <c r="J10710" s="5"/>
      <c r="K10710" s="2">
        <v>2000</v>
      </c>
      <c r="L10710" s="5"/>
      <c r="M10710" s="2">
        <f t="shared" si="167"/>
        <v>-476285.53999999689</v>
      </c>
      <c r="P10710"/>
    </row>
    <row r="10711" spans="1:16" hidden="1">
      <c r="A10711" t="s">
        <v>29873</v>
      </c>
      <c r="B10711" s="1">
        <v>42209</v>
      </c>
      <c r="C10711" t="s">
        <v>1802</v>
      </c>
      <c r="D10711">
        <v>2</v>
      </c>
      <c r="E10711" t="s">
        <v>29885</v>
      </c>
      <c r="F10711" t="s">
        <v>13559</v>
      </c>
      <c r="G10711" t="s">
        <v>479</v>
      </c>
      <c r="H10711" t="s">
        <v>8188</v>
      </c>
      <c r="I10711" s="2">
        <v>4034.65</v>
      </c>
      <c r="J10711" s="5"/>
      <c r="L10711" s="5"/>
      <c r="M10711" s="2">
        <f t="shared" si="167"/>
        <v>-472250.88999999687</v>
      </c>
      <c r="P10711"/>
    </row>
    <row r="10712" spans="1:16" hidden="1">
      <c r="A10712" t="s">
        <v>29894</v>
      </c>
      <c r="B10712" s="1">
        <v>42209</v>
      </c>
      <c r="C10712" t="s">
        <v>29910</v>
      </c>
      <c r="D10712">
        <v>2</v>
      </c>
      <c r="E10712" t="s">
        <v>29911</v>
      </c>
      <c r="F10712" t="s">
        <v>7054</v>
      </c>
      <c r="G10712" t="s">
        <v>20</v>
      </c>
      <c r="H10712" t="s">
        <v>10025</v>
      </c>
      <c r="I10712" s="2">
        <v>1025</v>
      </c>
      <c r="J10712" s="5"/>
      <c r="L10712" s="5"/>
      <c r="M10712" s="2">
        <f t="shared" si="167"/>
        <v>-471225.88999999687</v>
      </c>
      <c r="P10712"/>
    </row>
    <row r="10713" spans="1:16" hidden="1">
      <c r="A10713" t="s">
        <v>29921</v>
      </c>
      <c r="B10713" s="1">
        <v>42209</v>
      </c>
      <c r="C10713" t="s">
        <v>1802</v>
      </c>
      <c r="D10713">
        <v>2</v>
      </c>
      <c r="E10713" t="s">
        <v>29935</v>
      </c>
      <c r="F10713" t="s">
        <v>13559</v>
      </c>
      <c r="G10713" t="s">
        <v>479</v>
      </c>
      <c r="H10713" t="s">
        <v>1789</v>
      </c>
      <c r="J10713" s="5"/>
      <c r="K10713" s="2">
        <v>500</v>
      </c>
      <c r="L10713" s="5"/>
      <c r="M10713" s="2">
        <f t="shared" si="167"/>
        <v>-471725.88999999687</v>
      </c>
      <c r="P10713"/>
    </row>
    <row r="10714" spans="1:16" hidden="1">
      <c r="A10714" t="s">
        <v>29921</v>
      </c>
      <c r="B10714" s="1">
        <v>42209</v>
      </c>
      <c r="C10714" t="s">
        <v>1802</v>
      </c>
      <c r="D10714">
        <v>2</v>
      </c>
      <c r="E10714" t="s">
        <v>29935</v>
      </c>
      <c r="F10714" t="s">
        <v>13559</v>
      </c>
      <c r="G10714" t="s">
        <v>479</v>
      </c>
      <c r="H10714" t="s">
        <v>1789</v>
      </c>
      <c r="I10714" s="2">
        <v>671.01</v>
      </c>
      <c r="J10714" s="5"/>
      <c r="L10714" s="5"/>
      <c r="M10714" s="2">
        <f t="shared" si="167"/>
        <v>-471054.87999999686</v>
      </c>
      <c r="P10714"/>
    </row>
    <row r="10715" spans="1:16" hidden="1">
      <c r="A10715" t="s">
        <v>29943</v>
      </c>
      <c r="B10715" s="1">
        <v>42209</v>
      </c>
      <c r="C10715" t="s">
        <v>29955</v>
      </c>
      <c r="D10715">
        <v>2</v>
      </c>
      <c r="E10715" t="s">
        <v>29956</v>
      </c>
      <c r="F10715" t="s">
        <v>7054</v>
      </c>
      <c r="G10715" t="s">
        <v>20</v>
      </c>
      <c r="H10715" t="s">
        <v>26592</v>
      </c>
      <c r="I10715" s="2">
        <v>1025</v>
      </c>
      <c r="J10715" s="5"/>
      <c r="L10715" s="5"/>
      <c r="M10715" s="2">
        <f t="shared" si="167"/>
        <v>-470029.87999999686</v>
      </c>
      <c r="P10715"/>
    </row>
    <row r="10716" spans="1:16" hidden="1">
      <c r="A10716" t="s">
        <v>29962</v>
      </c>
      <c r="B10716" s="1">
        <v>42209</v>
      </c>
      <c r="C10716" t="s">
        <v>29976</v>
      </c>
      <c r="D10716">
        <v>2</v>
      </c>
      <c r="E10716" t="s">
        <v>29977</v>
      </c>
      <c r="F10716" t="s">
        <v>7054</v>
      </c>
      <c r="G10716" t="s">
        <v>20</v>
      </c>
      <c r="H10716" t="s">
        <v>20635</v>
      </c>
      <c r="I10716" s="2">
        <v>1025</v>
      </c>
      <c r="J10716" s="5"/>
      <c r="L10716" s="5"/>
      <c r="M10716" s="2">
        <f t="shared" si="167"/>
        <v>-469004.87999999686</v>
      </c>
      <c r="P10716"/>
    </row>
    <row r="10717" spans="1:16" hidden="1">
      <c r="A10717" t="s">
        <v>29985</v>
      </c>
      <c r="B10717" s="1">
        <v>42209</v>
      </c>
      <c r="C10717" t="s">
        <v>18</v>
      </c>
      <c r="D10717">
        <v>2</v>
      </c>
      <c r="E10717" t="s">
        <v>29996</v>
      </c>
      <c r="F10717" t="s">
        <v>13559</v>
      </c>
      <c r="G10717" t="s">
        <v>313</v>
      </c>
      <c r="H10717" t="s">
        <v>65</v>
      </c>
      <c r="I10717" s="2">
        <v>531.44000000000005</v>
      </c>
      <c r="J10717" s="5"/>
      <c r="L10717" s="5"/>
      <c r="M10717" s="2">
        <f t="shared" si="167"/>
        <v>-468473.43999999686</v>
      </c>
      <c r="P10717"/>
    </row>
    <row r="10718" spans="1:16" hidden="1">
      <c r="A10718" t="s">
        <v>30004</v>
      </c>
      <c r="B10718" s="1">
        <v>42209</v>
      </c>
      <c r="C10718" t="s">
        <v>30018</v>
      </c>
      <c r="D10718">
        <v>2</v>
      </c>
      <c r="E10718" t="s">
        <v>30019</v>
      </c>
      <c r="F10718" t="s">
        <v>7054</v>
      </c>
      <c r="G10718" t="s">
        <v>20</v>
      </c>
      <c r="H10718" t="s">
        <v>18817</v>
      </c>
      <c r="I10718" s="2">
        <v>1025</v>
      </c>
      <c r="J10718" s="5"/>
      <c r="L10718" s="5"/>
      <c r="M10718" s="2">
        <f t="shared" si="167"/>
        <v>-467448.43999999686</v>
      </c>
      <c r="P10718"/>
    </row>
    <row r="10719" spans="1:16" hidden="1">
      <c r="A10719" t="s">
        <v>30028</v>
      </c>
      <c r="B10719" s="1">
        <v>42209</v>
      </c>
      <c r="C10719" t="s">
        <v>30043</v>
      </c>
      <c r="D10719">
        <v>2</v>
      </c>
      <c r="E10719" t="s">
        <v>30044</v>
      </c>
      <c r="F10719" t="s">
        <v>7054</v>
      </c>
      <c r="G10719" t="s">
        <v>20</v>
      </c>
      <c r="H10719" t="s">
        <v>16381</v>
      </c>
      <c r="I10719" s="2">
        <v>1025</v>
      </c>
      <c r="J10719" s="5"/>
      <c r="L10719" s="5"/>
      <c r="M10719" s="2">
        <f t="shared" si="167"/>
        <v>-466423.43999999686</v>
      </c>
      <c r="P10719"/>
    </row>
    <row r="10720" spans="1:16" hidden="1">
      <c r="A10720" t="s">
        <v>30052</v>
      </c>
      <c r="B10720" s="1">
        <v>42209</v>
      </c>
      <c r="C10720" t="s">
        <v>6</v>
      </c>
      <c r="D10720">
        <v>1</v>
      </c>
      <c r="E10720" t="s">
        <v>30062</v>
      </c>
      <c r="F10720" t="s">
        <v>13565</v>
      </c>
      <c r="G10720" t="s">
        <v>20</v>
      </c>
      <c r="H10720" t="s">
        <v>10097</v>
      </c>
      <c r="I10720" s="2">
        <v>7965.12</v>
      </c>
      <c r="J10720" s="5"/>
      <c r="L10720" s="5"/>
      <c r="M10720" s="2">
        <f t="shared" si="167"/>
        <v>-458458.31999999686</v>
      </c>
      <c r="P10720"/>
    </row>
    <row r="10721" spans="1:16" hidden="1">
      <c r="A10721" t="s">
        <v>30069</v>
      </c>
      <c r="B10721" s="1">
        <v>42209</v>
      </c>
      <c r="C10721" t="s">
        <v>1802</v>
      </c>
      <c r="D10721">
        <v>2</v>
      </c>
      <c r="E10721" t="s">
        <v>30082</v>
      </c>
      <c r="F10721" t="s">
        <v>13559</v>
      </c>
      <c r="G10721" t="s">
        <v>479</v>
      </c>
      <c r="H10721" t="s">
        <v>5410</v>
      </c>
      <c r="I10721" s="2">
        <v>322.36</v>
      </c>
      <c r="J10721" s="5"/>
      <c r="L10721" s="5"/>
      <c r="M10721" s="2">
        <f t="shared" si="167"/>
        <v>-458135.95999999688</v>
      </c>
      <c r="P10721"/>
    </row>
    <row r="10722" spans="1:16" hidden="1">
      <c r="A10722" t="s">
        <v>30087</v>
      </c>
      <c r="B10722" s="1">
        <v>42209</v>
      </c>
      <c r="C10722" t="s">
        <v>6</v>
      </c>
      <c r="D10722">
        <v>1</v>
      </c>
      <c r="E10722" t="s">
        <v>30062</v>
      </c>
      <c r="F10722" t="s">
        <v>13565</v>
      </c>
      <c r="G10722" t="s">
        <v>20</v>
      </c>
      <c r="H10722" t="s">
        <v>10373</v>
      </c>
      <c r="J10722" s="5"/>
      <c r="K10722" s="2">
        <v>7965.12</v>
      </c>
      <c r="L10722" s="5"/>
      <c r="M10722" s="2">
        <f t="shared" si="167"/>
        <v>-466101.07999999687</v>
      </c>
      <c r="P10722"/>
    </row>
    <row r="10723" spans="1:16" hidden="1">
      <c r="A10723" t="s">
        <v>30109</v>
      </c>
      <c r="B10723" s="1">
        <v>42209</v>
      </c>
      <c r="C10723" t="s">
        <v>3261</v>
      </c>
      <c r="D10723">
        <v>2</v>
      </c>
      <c r="E10723" t="s">
        <v>30121</v>
      </c>
      <c r="F10723" t="s">
        <v>13559</v>
      </c>
      <c r="G10723" t="s">
        <v>479</v>
      </c>
      <c r="H10723" t="s">
        <v>30122</v>
      </c>
      <c r="I10723" s="2">
        <v>322.36</v>
      </c>
      <c r="J10723" s="5"/>
      <c r="L10723" s="5"/>
      <c r="M10723" s="2">
        <f t="shared" si="167"/>
        <v>-465778.71999999689</v>
      </c>
      <c r="P10723"/>
    </row>
    <row r="10724" spans="1:16" hidden="1">
      <c r="A10724" t="s">
        <v>30130</v>
      </c>
      <c r="B10724" s="1">
        <v>42209</v>
      </c>
      <c r="C10724" t="s">
        <v>30143</v>
      </c>
      <c r="D10724">
        <v>1</v>
      </c>
      <c r="E10724" t="s">
        <v>30144</v>
      </c>
      <c r="F10724" t="s">
        <v>13565</v>
      </c>
      <c r="G10724" t="s">
        <v>20</v>
      </c>
      <c r="H10724" t="s">
        <v>30145</v>
      </c>
      <c r="I10724" s="2">
        <v>20000</v>
      </c>
      <c r="J10724" s="5"/>
      <c r="L10724" s="5"/>
      <c r="M10724" s="2">
        <f t="shared" si="167"/>
        <v>-445778.71999999689</v>
      </c>
      <c r="P10724"/>
    </row>
    <row r="10725" spans="1:16" hidden="1">
      <c r="A10725" t="s">
        <v>30153</v>
      </c>
      <c r="B10725" s="1">
        <v>42209</v>
      </c>
      <c r="C10725" t="s">
        <v>30167</v>
      </c>
      <c r="D10725">
        <v>2</v>
      </c>
      <c r="E10725" t="s">
        <v>30168</v>
      </c>
      <c r="F10725" t="s">
        <v>7054</v>
      </c>
      <c r="G10725" t="s">
        <v>20</v>
      </c>
      <c r="H10725" t="s">
        <v>6623</v>
      </c>
      <c r="I10725" s="2">
        <v>1269.04</v>
      </c>
      <c r="J10725" s="5"/>
      <c r="L10725" s="5"/>
      <c r="M10725" s="2">
        <f t="shared" si="167"/>
        <v>-444509.67999999691</v>
      </c>
      <c r="P10725"/>
    </row>
    <row r="10726" spans="1:16" hidden="1">
      <c r="A10726" t="s">
        <v>30175</v>
      </c>
      <c r="B10726" s="1">
        <v>42209</v>
      </c>
      <c r="C10726" t="s">
        <v>1802</v>
      </c>
      <c r="D10726">
        <v>2</v>
      </c>
      <c r="E10726" t="s">
        <v>30188</v>
      </c>
      <c r="F10726" t="s">
        <v>13559</v>
      </c>
      <c r="G10726" t="s">
        <v>479</v>
      </c>
      <c r="H10726" t="s">
        <v>9188</v>
      </c>
      <c r="J10726" s="5"/>
      <c r="K10726" s="2">
        <v>1758.58</v>
      </c>
      <c r="L10726" s="5"/>
      <c r="M10726" s="2">
        <f t="shared" si="167"/>
        <v>-446268.25999999692</v>
      </c>
      <c r="P10726"/>
    </row>
    <row r="10727" spans="1:16" hidden="1">
      <c r="A10727" t="s">
        <v>30175</v>
      </c>
      <c r="B10727" s="1">
        <v>42209</v>
      </c>
      <c r="C10727" t="s">
        <v>1802</v>
      </c>
      <c r="D10727">
        <v>2</v>
      </c>
      <c r="E10727" t="s">
        <v>30188</v>
      </c>
      <c r="F10727" t="s">
        <v>13559</v>
      </c>
      <c r="G10727" t="s">
        <v>479</v>
      </c>
      <c r="H10727" t="s">
        <v>9188</v>
      </c>
      <c r="I10727" s="2">
        <v>1758.58</v>
      </c>
      <c r="J10727" s="5"/>
      <c r="L10727" s="5"/>
      <c r="M10727" s="2">
        <f t="shared" si="167"/>
        <v>-444509.67999999691</v>
      </c>
      <c r="P10727"/>
    </row>
    <row r="10728" spans="1:16" hidden="1">
      <c r="A10728" t="s">
        <v>30194</v>
      </c>
      <c r="B10728" s="1">
        <v>42209</v>
      </c>
      <c r="C10728" t="s">
        <v>1802</v>
      </c>
      <c r="D10728">
        <v>2</v>
      </c>
      <c r="E10728" t="s">
        <v>30208</v>
      </c>
      <c r="F10728" t="s">
        <v>13559</v>
      </c>
      <c r="G10728" t="s">
        <v>479</v>
      </c>
      <c r="H10728" t="s">
        <v>9188</v>
      </c>
      <c r="I10728" s="2">
        <v>1098.5</v>
      </c>
      <c r="J10728" s="5"/>
      <c r="L10728" s="5"/>
      <c r="M10728" s="2">
        <f t="shared" si="167"/>
        <v>-443411.17999999691</v>
      </c>
      <c r="P10728"/>
    </row>
    <row r="10729" spans="1:16" hidden="1">
      <c r="A10729" t="s">
        <v>30214</v>
      </c>
      <c r="B10729" s="1">
        <v>42209</v>
      </c>
      <c r="C10729" t="s">
        <v>30228</v>
      </c>
      <c r="D10729">
        <v>2</v>
      </c>
      <c r="E10729" t="s">
        <v>30229</v>
      </c>
      <c r="F10729" t="s">
        <v>7054</v>
      </c>
      <c r="G10729" t="s">
        <v>20</v>
      </c>
      <c r="H10729" t="s">
        <v>435</v>
      </c>
      <c r="I10729" s="2">
        <v>1840</v>
      </c>
      <c r="J10729" s="5"/>
      <c r="L10729" s="5"/>
      <c r="M10729" s="2">
        <f t="shared" si="167"/>
        <v>-441571.17999999691</v>
      </c>
      <c r="P10729"/>
    </row>
    <row r="10730" spans="1:16" hidden="1">
      <c r="A10730" t="s">
        <v>30240</v>
      </c>
      <c r="B10730" s="1">
        <v>42209</v>
      </c>
      <c r="C10730" t="s">
        <v>30251</v>
      </c>
      <c r="D10730">
        <v>2</v>
      </c>
      <c r="E10730" t="s">
        <v>30252</v>
      </c>
      <c r="F10730" t="s">
        <v>13559</v>
      </c>
      <c r="G10730" t="s">
        <v>479</v>
      </c>
      <c r="H10730" t="s">
        <v>65</v>
      </c>
      <c r="J10730" s="5"/>
      <c r="K10730" s="2">
        <v>2000</v>
      </c>
      <c r="L10730" s="5"/>
      <c r="M10730" s="2">
        <f t="shared" si="167"/>
        <v>-443571.17999999691</v>
      </c>
      <c r="P10730"/>
    </row>
    <row r="10731" spans="1:16" hidden="1">
      <c r="A10731" t="s">
        <v>30240</v>
      </c>
      <c r="B10731" s="1">
        <v>42209</v>
      </c>
      <c r="C10731" t="s">
        <v>30251</v>
      </c>
      <c r="D10731">
        <v>2</v>
      </c>
      <c r="E10731" t="s">
        <v>30252</v>
      </c>
      <c r="F10731" t="s">
        <v>13559</v>
      </c>
      <c r="G10731" t="s">
        <v>479</v>
      </c>
      <c r="H10731" t="s">
        <v>65</v>
      </c>
      <c r="I10731" s="2">
        <v>3128.44</v>
      </c>
      <c r="J10731" s="5"/>
      <c r="L10731" s="5"/>
      <c r="M10731" s="2">
        <f t="shared" si="167"/>
        <v>-440442.73999999691</v>
      </c>
      <c r="P10731"/>
    </row>
    <row r="10732" spans="1:16" hidden="1">
      <c r="A10732" t="s">
        <v>30262</v>
      </c>
      <c r="B10732" s="1">
        <v>42209</v>
      </c>
      <c r="C10732" t="s">
        <v>30272</v>
      </c>
      <c r="D10732">
        <v>2</v>
      </c>
      <c r="E10732" t="s">
        <v>30273</v>
      </c>
      <c r="F10732" t="s">
        <v>7054</v>
      </c>
      <c r="G10732" t="s">
        <v>4</v>
      </c>
      <c r="H10732" t="s">
        <v>2277</v>
      </c>
      <c r="I10732" s="2">
        <v>3286</v>
      </c>
      <c r="J10732" s="5"/>
      <c r="L10732" s="5"/>
      <c r="M10732" s="2">
        <f t="shared" si="167"/>
        <v>-437156.73999999691</v>
      </c>
      <c r="P10732"/>
    </row>
    <row r="10733" spans="1:16" hidden="1">
      <c r="A10733" t="s">
        <v>30284</v>
      </c>
      <c r="B10733" s="1">
        <v>42209</v>
      </c>
      <c r="C10733" t="s">
        <v>30295</v>
      </c>
      <c r="D10733">
        <v>2</v>
      </c>
      <c r="E10733" t="s">
        <v>30296</v>
      </c>
      <c r="F10733" t="s">
        <v>7054</v>
      </c>
      <c r="G10733" t="s">
        <v>4</v>
      </c>
      <c r="H10733" t="s">
        <v>30297</v>
      </c>
      <c r="I10733" s="2">
        <v>1840</v>
      </c>
      <c r="J10733" s="5"/>
      <c r="L10733" s="5"/>
      <c r="M10733" s="2">
        <f t="shared" si="167"/>
        <v>-435316.73999999691</v>
      </c>
      <c r="P10733"/>
    </row>
    <row r="10734" spans="1:16" hidden="1">
      <c r="A10734" t="s">
        <v>30306</v>
      </c>
      <c r="B10734" s="1">
        <v>42209</v>
      </c>
      <c r="C10734" t="s">
        <v>30316</v>
      </c>
      <c r="D10734">
        <v>2</v>
      </c>
      <c r="E10734" t="s">
        <v>30317</v>
      </c>
      <c r="F10734" t="s">
        <v>7054</v>
      </c>
      <c r="G10734" t="s">
        <v>4</v>
      </c>
      <c r="H10734" t="s">
        <v>285</v>
      </c>
      <c r="I10734" s="2">
        <v>1025</v>
      </c>
      <c r="J10734" s="5"/>
      <c r="L10734" s="5"/>
      <c r="M10734" s="2">
        <f t="shared" si="167"/>
        <v>-434291.73999999691</v>
      </c>
      <c r="P10734"/>
    </row>
    <row r="10735" spans="1:16" hidden="1">
      <c r="A10735" t="s">
        <v>30325</v>
      </c>
      <c r="B10735" s="1">
        <v>42209</v>
      </c>
      <c r="C10735" t="s">
        <v>30339</v>
      </c>
      <c r="D10735">
        <v>2</v>
      </c>
      <c r="E10735" t="s">
        <v>30340</v>
      </c>
      <c r="F10735" t="s">
        <v>7054</v>
      </c>
      <c r="G10735" t="s">
        <v>4</v>
      </c>
      <c r="H10735" t="s">
        <v>21334</v>
      </c>
      <c r="I10735" s="2">
        <v>5980</v>
      </c>
      <c r="J10735" s="5"/>
      <c r="L10735" s="5"/>
      <c r="M10735" s="2">
        <f t="shared" si="167"/>
        <v>-428311.73999999691</v>
      </c>
      <c r="P10735"/>
    </row>
    <row r="10736" spans="1:16" hidden="1">
      <c r="A10736" t="s">
        <v>30349</v>
      </c>
      <c r="B10736" s="1">
        <v>42209</v>
      </c>
      <c r="C10736" t="s">
        <v>30360</v>
      </c>
      <c r="D10736">
        <v>1</v>
      </c>
      <c r="E10736" t="s">
        <v>30361</v>
      </c>
      <c r="F10736" t="s">
        <v>13565</v>
      </c>
      <c r="G10736" t="s">
        <v>4</v>
      </c>
      <c r="H10736" t="s">
        <v>30362</v>
      </c>
      <c r="I10736" s="2">
        <v>9000</v>
      </c>
      <c r="J10736" s="5"/>
      <c r="L10736" s="5"/>
      <c r="M10736" s="2">
        <f t="shared" si="167"/>
        <v>-419311.73999999691</v>
      </c>
      <c r="P10736"/>
    </row>
    <row r="10737" spans="1:16" hidden="1">
      <c r="A10737" t="s">
        <v>30370</v>
      </c>
      <c r="B10737" s="1">
        <v>42209</v>
      </c>
      <c r="C10737" t="s">
        <v>30382</v>
      </c>
      <c r="D10737">
        <v>2</v>
      </c>
      <c r="E10737" t="s">
        <v>30383</v>
      </c>
      <c r="F10737" t="s">
        <v>7054</v>
      </c>
      <c r="G10737" t="s">
        <v>4</v>
      </c>
      <c r="H10737" t="s">
        <v>30384</v>
      </c>
      <c r="I10737" s="2">
        <v>23985.84</v>
      </c>
      <c r="J10737" s="5"/>
      <c r="L10737" s="5"/>
      <c r="M10737" s="2">
        <f t="shared" si="167"/>
        <v>-395325.89999999688</v>
      </c>
      <c r="P10737"/>
    </row>
    <row r="10738" spans="1:16" hidden="1">
      <c r="A10738" t="s">
        <v>30393</v>
      </c>
      <c r="B10738" s="1">
        <v>42209</v>
      </c>
      <c r="C10738" t="s">
        <v>30402</v>
      </c>
      <c r="D10738">
        <v>2</v>
      </c>
      <c r="E10738" t="s">
        <v>30403</v>
      </c>
      <c r="F10738" t="s">
        <v>7054</v>
      </c>
      <c r="G10738" t="s">
        <v>4</v>
      </c>
      <c r="H10738" t="s">
        <v>17779</v>
      </c>
      <c r="I10738" s="2">
        <v>3030</v>
      </c>
      <c r="J10738" s="5"/>
      <c r="L10738" s="5"/>
      <c r="M10738" s="2">
        <f t="shared" si="167"/>
        <v>-392295.89999999688</v>
      </c>
      <c r="P10738"/>
    </row>
    <row r="10739" spans="1:16" hidden="1">
      <c r="A10739" t="s">
        <v>30413</v>
      </c>
      <c r="B10739" s="1">
        <v>42209</v>
      </c>
      <c r="C10739" t="s">
        <v>30425</v>
      </c>
      <c r="D10739">
        <v>2</v>
      </c>
      <c r="E10739" t="s">
        <v>30426</v>
      </c>
      <c r="F10739" t="s">
        <v>7054</v>
      </c>
      <c r="G10739" t="s">
        <v>4</v>
      </c>
      <c r="H10739" t="s">
        <v>2683</v>
      </c>
      <c r="I10739" s="2">
        <v>1025</v>
      </c>
      <c r="J10739" s="5"/>
      <c r="L10739" s="5"/>
      <c r="M10739" s="2">
        <f t="shared" si="167"/>
        <v>-391270.89999999688</v>
      </c>
      <c r="P10739"/>
    </row>
    <row r="10740" spans="1:16" hidden="1">
      <c r="A10740" t="s">
        <v>30436</v>
      </c>
      <c r="B10740" s="1">
        <v>42209</v>
      </c>
      <c r="C10740" t="s">
        <v>1802</v>
      </c>
      <c r="D10740">
        <v>2</v>
      </c>
      <c r="E10740" t="s">
        <v>30445</v>
      </c>
      <c r="F10740" t="s">
        <v>13559</v>
      </c>
      <c r="G10740" t="s">
        <v>479</v>
      </c>
      <c r="H10740" t="s">
        <v>7438</v>
      </c>
      <c r="J10740" s="5"/>
      <c r="K10740" s="2">
        <v>8350</v>
      </c>
      <c r="L10740" s="5"/>
      <c r="M10740" s="2">
        <f t="shared" si="167"/>
        <v>-399620.89999999688</v>
      </c>
      <c r="P10740"/>
    </row>
    <row r="10741" spans="1:16" hidden="1">
      <c r="A10741" t="s">
        <v>30436</v>
      </c>
      <c r="B10741" s="1">
        <v>42209</v>
      </c>
      <c r="C10741" t="s">
        <v>1802</v>
      </c>
      <c r="D10741">
        <v>2</v>
      </c>
      <c r="E10741" t="s">
        <v>30445</v>
      </c>
      <c r="F10741" t="s">
        <v>13559</v>
      </c>
      <c r="G10741" t="s">
        <v>479</v>
      </c>
      <c r="H10741" t="s">
        <v>7438</v>
      </c>
      <c r="I10741" s="2">
        <v>15544</v>
      </c>
      <c r="J10741" s="5"/>
      <c r="L10741" s="5"/>
      <c r="M10741" s="2">
        <f t="shared" si="167"/>
        <v>-384076.89999999688</v>
      </c>
      <c r="P10741"/>
    </row>
    <row r="10742" spans="1:16" hidden="1">
      <c r="A10742" t="s">
        <v>30456</v>
      </c>
      <c r="B10742" s="1">
        <v>42209</v>
      </c>
      <c r="C10742" t="s">
        <v>30466</v>
      </c>
      <c r="D10742">
        <v>2</v>
      </c>
      <c r="E10742" t="s">
        <v>30467</v>
      </c>
      <c r="F10742" t="s">
        <v>7054</v>
      </c>
      <c r="G10742" t="s">
        <v>4</v>
      </c>
      <c r="H10742" t="s">
        <v>7438</v>
      </c>
      <c r="I10742" s="2">
        <v>1200.01</v>
      </c>
      <c r="J10742" s="5"/>
      <c r="L10742" s="5"/>
      <c r="M10742" s="2">
        <f t="shared" si="167"/>
        <v>-382876.88999999687</v>
      </c>
      <c r="P10742"/>
    </row>
    <row r="10743" spans="1:16" hidden="1">
      <c r="A10743" t="s">
        <v>30477</v>
      </c>
      <c r="B10743" s="1">
        <v>42209</v>
      </c>
      <c r="C10743" t="s">
        <v>30486</v>
      </c>
      <c r="D10743">
        <v>1</v>
      </c>
      <c r="E10743" t="s">
        <v>30487</v>
      </c>
      <c r="F10743" t="s">
        <v>13565</v>
      </c>
      <c r="G10743" t="s">
        <v>4</v>
      </c>
      <c r="H10743" t="s">
        <v>5036</v>
      </c>
      <c r="I10743" s="2">
        <v>200000</v>
      </c>
      <c r="J10743" s="5"/>
      <c r="L10743" s="5"/>
      <c r="M10743" s="2">
        <f t="shared" si="167"/>
        <v>-182876.88999999687</v>
      </c>
      <c r="P10743"/>
    </row>
    <row r="10744" spans="1:16" hidden="1">
      <c r="A10744" t="s">
        <v>30497</v>
      </c>
      <c r="B10744" s="1">
        <v>42209</v>
      </c>
      <c r="C10744" t="s">
        <v>30508</v>
      </c>
      <c r="D10744">
        <v>2</v>
      </c>
      <c r="E10744" t="s">
        <v>30509</v>
      </c>
      <c r="F10744" t="s">
        <v>7054</v>
      </c>
      <c r="G10744" t="s">
        <v>4</v>
      </c>
      <c r="H10744" t="s">
        <v>21272</v>
      </c>
      <c r="I10744" s="2">
        <v>3030.01</v>
      </c>
      <c r="J10744" s="5"/>
      <c r="L10744" s="5"/>
      <c r="M10744" s="2">
        <f t="shared" si="167"/>
        <v>-179846.87999999686</v>
      </c>
      <c r="P10744"/>
    </row>
    <row r="10745" spans="1:16" hidden="1">
      <c r="A10745" t="s">
        <v>30520</v>
      </c>
      <c r="B10745" s="1">
        <v>42209</v>
      </c>
      <c r="C10745" t="s">
        <v>30533</v>
      </c>
      <c r="D10745">
        <v>2</v>
      </c>
      <c r="E10745" t="s">
        <v>30534</v>
      </c>
      <c r="F10745" t="s">
        <v>7054</v>
      </c>
      <c r="G10745" t="s">
        <v>4</v>
      </c>
      <c r="H10745" t="s">
        <v>103</v>
      </c>
      <c r="J10745" s="5"/>
      <c r="K10745" s="2">
        <v>402.26</v>
      </c>
      <c r="L10745" s="5"/>
      <c r="M10745" s="2">
        <f t="shared" si="167"/>
        <v>-180249.13999999687</v>
      </c>
      <c r="P10745"/>
    </row>
    <row r="10746" spans="1:16" hidden="1">
      <c r="A10746" t="s">
        <v>30520</v>
      </c>
      <c r="B10746" s="1">
        <v>42209</v>
      </c>
      <c r="C10746" t="s">
        <v>30533</v>
      </c>
      <c r="D10746">
        <v>2</v>
      </c>
      <c r="E10746" t="s">
        <v>30534</v>
      </c>
      <c r="F10746" t="s">
        <v>7054</v>
      </c>
      <c r="G10746" t="s">
        <v>4</v>
      </c>
      <c r="H10746" t="s">
        <v>103</v>
      </c>
      <c r="I10746" s="2">
        <v>402.26</v>
      </c>
      <c r="J10746" s="5"/>
      <c r="L10746" s="5"/>
      <c r="M10746" s="2">
        <f t="shared" si="167"/>
        <v>-179846.87999999686</v>
      </c>
      <c r="P10746"/>
    </row>
    <row r="10747" spans="1:16" hidden="1">
      <c r="A10747" t="s">
        <v>30549</v>
      </c>
      <c r="B10747" s="1">
        <v>42209</v>
      </c>
      <c r="C10747" t="s">
        <v>14735</v>
      </c>
      <c r="D10747">
        <v>1</v>
      </c>
      <c r="E10747" t="s">
        <v>30559</v>
      </c>
      <c r="F10747" t="s">
        <v>13565</v>
      </c>
      <c r="G10747" t="s">
        <v>4</v>
      </c>
      <c r="H10747" t="s">
        <v>30560</v>
      </c>
      <c r="I10747" s="2">
        <v>71500</v>
      </c>
      <c r="J10747" s="5"/>
      <c r="L10747" s="5"/>
      <c r="M10747" s="2">
        <f t="shared" si="167"/>
        <v>-108346.87999999686</v>
      </c>
      <c r="P10747"/>
    </row>
    <row r="10748" spans="1:16" hidden="1">
      <c r="A10748" t="s">
        <v>30571</v>
      </c>
      <c r="B10748" s="1">
        <v>42209</v>
      </c>
      <c r="C10748" t="s">
        <v>28908</v>
      </c>
      <c r="D10748">
        <v>1</v>
      </c>
      <c r="E10748" t="s">
        <v>30585</v>
      </c>
      <c r="F10748" t="s">
        <v>13565</v>
      </c>
      <c r="G10748" t="s">
        <v>4</v>
      </c>
      <c r="H10748" t="s">
        <v>28910</v>
      </c>
      <c r="I10748" s="2">
        <v>40000</v>
      </c>
      <c r="J10748" s="5"/>
      <c r="L10748" s="5"/>
      <c r="M10748" s="2">
        <f t="shared" si="167"/>
        <v>-68346.879999996861</v>
      </c>
      <c r="P10748"/>
    </row>
    <row r="10749" spans="1:16" hidden="1">
      <c r="A10749" t="s">
        <v>30598</v>
      </c>
      <c r="B10749" s="1">
        <v>42209</v>
      </c>
      <c r="C10749" t="s">
        <v>8027</v>
      </c>
      <c r="D10749">
        <v>2</v>
      </c>
      <c r="E10749" t="s">
        <v>30610</v>
      </c>
      <c r="F10749" t="s">
        <v>7054</v>
      </c>
      <c r="G10749" t="s">
        <v>4</v>
      </c>
      <c r="H10749" t="s">
        <v>519</v>
      </c>
      <c r="I10749" s="2">
        <v>1361.14</v>
      </c>
      <c r="J10749" s="5"/>
      <c r="L10749" s="5"/>
      <c r="M10749" s="2">
        <f t="shared" si="167"/>
        <v>-66985.739999996862</v>
      </c>
      <c r="P10749"/>
    </row>
    <row r="10750" spans="1:16" hidden="1">
      <c r="A10750" t="s">
        <v>30622</v>
      </c>
      <c r="B10750" s="1">
        <v>42209</v>
      </c>
      <c r="C10750" t="s">
        <v>30629</v>
      </c>
      <c r="D10750">
        <v>2</v>
      </c>
      <c r="E10750" t="s">
        <v>30630</v>
      </c>
      <c r="F10750" t="s">
        <v>7054</v>
      </c>
      <c r="G10750" t="s">
        <v>4</v>
      </c>
      <c r="H10750" t="s">
        <v>519</v>
      </c>
      <c r="I10750" s="2">
        <v>1025</v>
      </c>
      <c r="J10750" s="5"/>
      <c r="L10750" s="5"/>
      <c r="M10750" s="2">
        <f t="shared" si="167"/>
        <v>-65960.739999996862</v>
      </c>
      <c r="P10750"/>
    </row>
    <row r="10751" spans="1:16" hidden="1">
      <c r="A10751" t="s">
        <v>30645</v>
      </c>
      <c r="B10751" s="1">
        <v>42209</v>
      </c>
      <c r="C10751" t="s">
        <v>8035</v>
      </c>
      <c r="D10751">
        <v>2</v>
      </c>
      <c r="E10751" t="s">
        <v>30655</v>
      </c>
      <c r="F10751" t="s">
        <v>7054</v>
      </c>
      <c r="G10751" t="s">
        <v>4</v>
      </c>
      <c r="H10751" t="s">
        <v>519</v>
      </c>
      <c r="I10751" s="2">
        <v>1562.8</v>
      </c>
      <c r="J10751" s="5"/>
      <c r="L10751" s="5"/>
      <c r="M10751" s="2">
        <f t="shared" si="167"/>
        <v>-64397.939999996859</v>
      </c>
      <c r="P10751"/>
    </row>
    <row r="10752" spans="1:16" hidden="1">
      <c r="A10752" t="s">
        <v>30666</v>
      </c>
      <c r="B10752" s="1">
        <v>42209</v>
      </c>
      <c r="C10752" t="s">
        <v>8031</v>
      </c>
      <c r="D10752">
        <v>2</v>
      </c>
      <c r="E10752" t="s">
        <v>30677</v>
      </c>
      <c r="F10752" t="s">
        <v>7054</v>
      </c>
      <c r="G10752" t="s">
        <v>4</v>
      </c>
      <c r="H10752" t="s">
        <v>519</v>
      </c>
      <c r="I10752" s="2">
        <v>2160</v>
      </c>
      <c r="J10752" s="5"/>
      <c r="L10752" s="5"/>
      <c r="M10752" s="2">
        <f t="shared" si="167"/>
        <v>-62237.939999996859</v>
      </c>
      <c r="P10752"/>
    </row>
    <row r="10753" spans="1:16" hidden="1">
      <c r="A10753" t="s">
        <v>10693</v>
      </c>
      <c r="B10753" s="36">
        <v>42210</v>
      </c>
      <c r="C10753" s="35" t="s">
        <v>11</v>
      </c>
      <c r="D10753" s="35">
        <v>1</v>
      </c>
      <c r="E10753" s="35" t="s">
        <v>10694</v>
      </c>
      <c r="F10753" s="35" t="s">
        <v>16</v>
      </c>
      <c r="G10753" s="35" t="s">
        <v>4</v>
      </c>
      <c r="H10753" s="35" t="s">
        <v>10695</v>
      </c>
      <c r="I10753" s="11"/>
      <c r="J10753" s="12"/>
      <c r="K10753" s="11">
        <v>1025</v>
      </c>
      <c r="L10753" s="12"/>
      <c r="M10753" s="11">
        <f t="shared" si="167"/>
        <v>-63262.939999996859</v>
      </c>
      <c r="P10753"/>
    </row>
    <row r="10754" spans="1:16" hidden="1">
      <c r="A10754" t="s">
        <v>10696</v>
      </c>
      <c r="B10754" s="1">
        <v>42210</v>
      </c>
      <c r="C10754" t="s">
        <v>6</v>
      </c>
      <c r="D10754">
        <v>1</v>
      </c>
      <c r="E10754" t="s">
        <v>10697</v>
      </c>
      <c r="F10754" t="s">
        <v>29</v>
      </c>
      <c r="G10754" t="s">
        <v>4</v>
      </c>
      <c r="H10754" t="s">
        <v>5084</v>
      </c>
      <c r="I10754" s="2">
        <v>129</v>
      </c>
      <c r="J10754" s="5"/>
      <c r="L10754" s="5"/>
      <c r="M10754" s="2">
        <f t="shared" si="167"/>
        <v>-63133.939999996859</v>
      </c>
      <c r="P10754"/>
    </row>
    <row r="10755" spans="1:16" hidden="1">
      <c r="A10755" t="s">
        <v>10698</v>
      </c>
      <c r="B10755" s="1">
        <v>42210</v>
      </c>
      <c r="C10755" t="s">
        <v>6</v>
      </c>
      <c r="D10755">
        <v>1</v>
      </c>
      <c r="E10755" t="s">
        <v>10699</v>
      </c>
      <c r="F10755" t="s">
        <v>29</v>
      </c>
      <c r="G10755" t="s">
        <v>4</v>
      </c>
      <c r="H10755" t="s">
        <v>9702</v>
      </c>
      <c r="I10755" s="2">
        <v>34.96</v>
      </c>
      <c r="J10755" s="5"/>
      <c r="L10755" s="5"/>
      <c r="M10755" s="2">
        <f t="shared" si="167"/>
        <v>-63098.97999999686</v>
      </c>
      <c r="P10755"/>
    </row>
    <row r="10756" spans="1:16" hidden="1">
      <c r="A10756" t="s">
        <v>10707</v>
      </c>
      <c r="B10756" s="1">
        <v>42210</v>
      </c>
      <c r="C10756" t="s">
        <v>1</v>
      </c>
      <c r="D10756">
        <v>1</v>
      </c>
      <c r="E10756" t="s">
        <v>10708</v>
      </c>
      <c r="F10756" t="s">
        <v>16</v>
      </c>
      <c r="G10756" t="s">
        <v>4</v>
      </c>
      <c r="H10756" t="s">
        <v>10709</v>
      </c>
      <c r="J10756" s="5"/>
      <c r="K10756" s="2">
        <v>70000</v>
      </c>
      <c r="L10756" s="5"/>
      <c r="M10756" s="2">
        <f t="shared" si="167"/>
        <v>-133098.97999999687</v>
      </c>
      <c r="P10756"/>
    </row>
    <row r="10757" spans="1:16" hidden="1">
      <c r="A10757" t="s">
        <v>10713</v>
      </c>
      <c r="B10757" s="1">
        <v>42210</v>
      </c>
      <c r="C10757" t="s">
        <v>6</v>
      </c>
      <c r="D10757">
        <v>1</v>
      </c>
      <c r="E10757" t="s">
        <v>10714</v>
      </c>
      <c r="F10757" t="s">
        <v>29</v>
      </c>
      <c r="G10757" t="s">
        <v>4</v>
      </c>
      <c r="H10757" t="s">
        <v>10715</v>
      </c>
      <c r="I10757" s="2">
        <v>517.15</v>
      </c>
      <c r="J10757" s="5"/>
      <c r="L10757" s="5"/>
      <c r="M10757" s="2">
        <f t="shared" si="167"/>
        <v>-132581.82999999687</v>
      </c>
      <c r="P10757"/>
    </row>
    <row r="10758" spans="1:16" hidden="1">
      <c r="A10758" t="s">
        <v>10723</v>
      </c>
      <c r="B10758" s="1">
        <v>42210</v>
      </c>
      <c r="C10758" t="s">
        <v>6</v>
      </c>
      <c r="D10758">
        <v>1</v>
      </c>
      <c r="E10758" t="s">
        <v>10726</v>
      </c>
      <c r="F10758" t="s">
        <v>29</v>
      </c>
      <c r="G10758" t="s">
        <v>4</v>
      </c>
      <c r="H10758" t="s">
        <v>10727</v>
      </c>
      <c r="I10758" s="2">
        <v>668.86</v>
      </c>
      <c r="J10758" s="5"/>
      <c r="L10758" s="5"/>
      <c r="M10758" s="2">
        <f t="shared" si="167"/>
        <v>-131912.96999999689</v>
      </c>
      <c r="P10758"/>
    </row>
    <row r="10759" spans="1:16" hidden="1">
      <c r="A10759" t="s">
        <v>10729</v>
      </c>
      <c r="B10759" s="1">
        <v>42210</v>
      </c>
      <c r="C10759" t="s">
        <v>6</v>
      </c>
      <c r="D10759">
        <v>1</v>
      </c>
      <c r="E10759" t="s">
        <v>10733</v>
      </c>
      <c r="F10759" t="s">
        <v>29</v>
      </c>
      <c r="G10759" t="s">
        <v>4</v>
      </c>
      <c r="H10759" t="s">
        <v>10734</v>
      </c>
      <c r="I10759" s="2">
        <v>932.34</v>
      </c>
      <c r="J10759" s="5"/>
      <c r="L10759" s="5"/>
      <c r="M10759" s="2">
        <f t="shared" si="167"/>
        <v>-130980.62999999689</v>
      </c>
      <c r="P10759"/>
    </row>
    <row r="10760" spans="1:16" hidden="1">
      <c r="A10760" t="s">
        <v>10744</v>
      </c>
      <c r="B10760" s="1">
        <v>42210</v>
      </c>
      <c r="C10760" t="s">
        <v>6</v>
      </c>
      <c r="D10760">
        <v>1</v>
      </c>
      <c r="E10760" t="s">
        <v>10748</v>
      </c>
      <c r="F10760" t="s">
        <v>8</v>
      </c>
      <c r="G10760" t="s">
        <v>4</v>
      </c>
      <c r="H10760" t="s">
        <v>10749</v>
      </c>
      <c r="I10760" s="2">
        <v>1025</v>
      </c>
      <c r="J10760" s="5"/>
      <c r="L10760" s="5"/>
      <c r="M10760" s="2">
        <f t="shared" si="167"/>
        <v>-129955.62999999689</v>
      </c>
      <c r="P10760"/>
    </row>
    <row r="10761" spans="1:16" hidden="1">
      <c r="A10761" t="s">
        <v>10752</v>
      </c>
      <c r="B10761" s="1">
        <v>42210</v>
      </c>
      <c r="C10761" t="s">
        <v>6</v>
      </c>
      <c r="D10761">
        <v>1</v>
      </c>
      <c r="E10761" t="s">
        <v>10755</v>
      </c>
      <c r="F10761" t="s">
        <v>8</v>
      </c>
      <c r="G10761" t="s">
        <v>4</v>
      </c>
      <c r="H10761" t="s">
        <v>10756</v>
      </c>
      <c r="I10761" s="2">
        <v>1025</v>
      </c>
      <c r="J10761" s="5"/>
      <c r="L10761" s="5"/>
      <c r="M10761" s="2">
        <f t="shared" ref="M10761:M10824" si="168">+M10760+I10761-K10761</f>
        <v>-128930.62999999689</v>
      </c>
      <c r="P10761"/>
    </row>
    <row r="10762" spans="1:16" hidden="1">
      <c r="A10762" t="s">
        <v>10776</v>
      </c>
      <c r="B10762" s="1">
        <v>42210</v>
      </c>
      <c r="C10762" t="s">
        <v>6</v>
      </c>
      <c r="D10762">
        <v>1</v>
      </c>
      <c r="E10762" t="s">
        <v>10779</v>
      </c>
      <c r="F10762" t="s">
        <v>8</v>
      </c>
      <c r="G10762" t="s">
        <v>4</v>
      </c>
      <c r="H10762" t="s">
        <v>10780</v>
      </c>
      <c r="I10762" s="2">
        <v>1025</v>
      </c>
      <c r="J10762" s="5"/>
      <c r="L10762" s="5"/>
      <c r="M10762" s="2">
        <f t="shared" si="168"/>
        <v>-127905.62999999689</v>
      </c>
      <c r="P10762"/>
    </row>
    <row r="10763" spans="1:16" hidden="1">
      <c r="A10763" t="s">
        <v>10785</v>
      </c>
      <c r="B10763" s="1">
        <v>42210</v>
      </c>
      <c r="C10763" t="s">
        <v>6</v>
      </c>
      <c r="D10763">
        <v>1</v>
      </c>
      <c r="E10763" t="s">
        <v>10786</v>
      </c>
      <c r="F10763" t="s">
        <v>8</v>
      </c>
      <c r="G10763" t="s">
        <v>4</v>
      </c>
      <c r="H10763" t="s">
        <v>2254</v>
      </c>
      <c r="I10763" s="2">
        <v>1025</v>
      </c>
      <c r="J10763" s="5"/>
      <c r="L10763" s="5"/>
      <c r="M10763" s="2">
        <f t="shared" si="168"/>
        <v>-126880.62999999689</v>
      </c>
      <c r="P10763"/>
    </row>
    <row r="10764" spans="1:16" hidden="1">
      <c r="A10764" t="s">
        <v>10789</v>
      </c>
      <c r="B10764" s="1">
        <v>42210</v>
      </c>
      <c r="C10764" t="s">
        <v>6</v>
      </c>
      <c r="D10764">
        <v>1</v>
      </c>
      <c r="E10764" t="s">
        <v>10792</v>
      </c>
      <c r="F10764" t="s">
        <v>8</v>
      </c>
      <c r="G10764" t="s">
        <v>4</v>
      </c>
      <c r="H10764" t="s">
        <v>5542</v>
      </c>
      <c r="I10764" s="2">
        <v>1025</v>
      </c>
      <c r="J10764" s="5"/>
      <c r="L10764" s="5"/>
      <c r="M10764" s="2">
        <f t="shared" si="168"/>
        <v>-125855.62999999689</v>
      </c>
      <c r="P10764"/>
    </row>
    <row r="10765" spans="1:16" hidden="1">
      <c r="A10765" t="s">
        <v>10793</v>
      </c>
      <c r="B10765" s="1">
        <v>42210</v>
      </c>
      <c r="C10765" t="s">
        <v>6</v>
      </c>
      <c r="D10765">
        <v>1</v>
      </c>
      <c r="E10765" t="s">
        <v>10794</v>
      </c>
      <c r="F10765" t="s">
        <v>29</v>
      </c>
      <c r="G10765" t="s">
        <v>4</v>
      </c>
      <c r="H10765" t="s">
        <v>10795</v>
      </c>
      <c r="I10765" s="2">
        <v>389.76</v>
      </c>
      <c r="J10765" s="5"/>
      <c r="L10765" s="5"/>
      <c r="M10765" s="2">
        <f t="shared" si="168"/>
        <v>-125465.8699999969</v>
      </c>
      <c r="P10765"/>
    </row>
    <row r="10766" spans="1:16" hidden="1">
      <c r="A10766" t="s">
        <v>10796</v>
      </c>
      <c r="B10766" s="1">
        <v>42210</v>
      </c>
      <c r="C10766" t="s">
        <v>1</v>
      </c>
      <c r="D10766">
        <v>1</v>
      </c>
      <c r="E10766" t="s">
        <v>10799</v>
      </c>
      <c r="F10766" t="s">
        <v>16</v>
      </c>
      <c r="G10766" t="s">
        <v>4</v>
      </c>
      <c r="H10766" t="s">
        <v>10795</v>
      </c>
      <c r="J10766" s="5"/>
      <c r="K10766" s="2">
        <v>200</v>
      </c>
      <c r="L10766" s="5"/>
      <c r="M10766" s="2">
        <f t="shared" si="168"/>
        <v>-125665.8699999969</v>
      </c>
      <c r="P10766"/>
    </row>
    <row r="10767" spans="1:16" hidden="1">
      <c r="A10767" t="s">
        <v>10800</v>
      </c>
      <c r="B10767" s="1">
        <v>42210</v>
      </c>
      <c r="C10767" t="s">
        <v>6</v>
      </c>
      <c r="D10767">
        <v>1</v>
      </c>
      <c r="E10767" t="s">
        <v>10802</v>
      </c>
      <c r="F10767" t="s">
        <v>29</v>
      </c>
      <c r="G10767" t="s">
        <v>4</v>
      </c>
      <c r="H10767" t="s">
        <v>10803</v>
      </c>
      <c r="I10767" s="2">
        <v>3952.1</v>
      </c>
      <c r="J10767" s="5"/>
      <c r="L10767" s="5"/>
      <c r="M10767" s="2">
        <f t="shared" si="168"/>
        <v>-121713.76999999689</v>
      </c>
      <c r="P10767"/>
    </row>
    <row r="10768" spans="1:16" hidden="1">
      <c r="A10768" t="s">
        <v>10804</v>
      </c>
      <c r="B10768" s="1">
        <v>42210</v>
      </c>
      <c r="C10768" t="s">
        <v>6</v>
      </c>
      <c r="D10768">
        <v>1</v>
      </c>
      <c r="E10768" t="s">
        <v>10805</v>
      </c>
      <c r="F10768" t="s">
        <v>8</v>
      </c>
      <c r="G10768" t="s">
        <v>4</v>
      </c>
      <c r="H10768" t="s">
        <v>10806</v>
      </c>
      <c r="I10768" s="2">
        <v>2230</v>
      </c>
      <c r="J10768" s="5"/>
      <c r="L10768" s="5"/>
      <c r="M10768" s="2">
        <f t="shared" si="168"/>
        <v>-119483.76999999689</v>
      </c>
      <c r="P10768"/>
    </row>
    <row r="10769" spans="1:16" hidden="1">
      <c r="A10769" t="s">
        <v>10815</v>
      </c>
      <c r="B10769" s="1">
        <v>42210</v>
      </c>
      <c r="C10769" t="s">
        <v>18</v>
      </c>
      <c r="D10769">
        <v>1</v>
      </c>
      <c r="E10769" t="s">
        <v>10817</v>
      </c>
      <c r="F10769" t="s">
        <v>13</v>
      </c>
      <c r="G10769" t="s">
        <v>4</v>
      </c>
      <c r="H10769" t="s">
        <v>10709</v>
      </c>
      <c r="J10769" s="5"/>
      <c r="K10769" s="2">
        <v>100500</v>
      </c>
      <c r="L10769" s="5"/>
      <c r="M10769" s="2">
        <f t="shared" si="168"/>
        <v>-219983.76999999688</v>
      </c>
      <c r="P10769"/>
    </row>
    <row r="10770" spans="1:16" hidden="1">
      <c r="A10770" t="s">
        <v>10821</v>
      </c>
      <c r="B10770" s="1">
        <v>42210</v>
      </c>
      <c r="C10770" t="s">
        <v>10822</v>
      </c>
      <c r="D10770">
        <v>1</v>
      </c>
      <c r="E10770" t="s">
        <v>10823</v>
      </c>
      <c r="F10770" t="s">
        <v>8</v>
      </c>
      <c r="G10770" t="s">
        <v>4</v>
      </c>
      <c r="H10770" t="s">
        <v>10824</v>
      </c>
      <c r="I10770" s="2">
        <v>1025</v>
      </c>
      <c r="J10770" s="5"/>
      <c r="L10770" s="5"/>
      <c r="M10770" s="2">
        <f t="shared" si="168"/>
        <v>-218958.76999999688</v>
      </c>
      <c r="P10770"/>
    </row>
    <row r="10771" spans="1:16" hidden="1">
      <c r="A10771" t="s">
        <v>10832</v>
      </c>
      <c r="B10771" s="1">
        <v>42210</v>
      </c>
      <c r="C10771" t="s">
        <v>10822</v>
      </c>
      <c r="D10771">
        <v>1</v>
      </c>
      <c r="E10771" t="s">
        <v>10833</v>
      </c>
      <c r="F10771" t="s">
        <v>8</v>
      </c>
      <c r="G10771" t="s">
        <v>4</v>
      </c>
      <c r="H10771" t="s">
        <v>10834</v>
      </c>
      <c r="I10771" s="2">
        <v>1840</v>
      </c>
      <c r="J10771" s="5"/>
      <c r="L10771" s="5"/>
      <c r="M10771" s="2">
        <f t="shared" si="168"/>
        <v>-217118.76999999688</v>
      </c>
      <c r="P10771"/>
    </row>
    <row r="10772" spans="1:16" hidden="1">
      <c r="A10772" t="s">
        <v>10838</v>
      </c>
      <c r="B10772" s="1">
        <v>42210</v>
      </c>
      <c r="C10772" t="s">
        <v>10822</v>
      </c>
      <c r="D10772">
        <v>1</v>
      </c>
      <c r="E10772" t="s">
        <v>10839</v>
      </c>
      <c r="F10772" t="s">
        <v>8</v>
      </c>
      <c r="G10772" t="s">
        <v>4</v>
      </c>
      <c r="H10772" t="s">
        <v>3819</v>
      </c>
      <c r="I10772" s="2">
        <v>1840</v>
      </c>
      <c r="J10772" s="5"/>
      <c r="L10772" s="5"/>
      <c r="M10772" s="2">
        <f t="shared" si="168"/>
        <v>-215278.76999999688</v>
      </c>
      <c r="P10772"/>
    </row>
    <row r="10773" spans="1:16" hidden="1">
      <c r="A10773" t="s">
        <v>10841</v>
      </c>
      <c r="B10773" s="1">
        <v>42210</v>
      </c>
      <c r="C10773" t="s">
        <v>6</v>
      </c>
      <c r="D10773">
        <v>1</v>
      </c>
      <c r="E10773" t="s">
        <v>10842</v>
      </c>
      <c r="F10773" t="s">
        <v>29</v>
      </c>
      <c r="G10773" t="s">
        <v>4</v>
      </c>
      <c r="H10773" t="s">
        <v>10843</v>
      </c>
      <c r="I10773" s="2">
        <v>366.06</v>
      </c>
      <c r="J10773" s="5"/>
      <c r="L10773" s="5"/>
      <c r="M10773" s="2">
        <f t="shared" si="168"/>
        <v>-214912.70999999688</v>
      </c>
      <c r="P10773"/>
    </row>
    <row r="10774" spans="1:16" hidden="1">
      <c r="A10774" t="s">
        <v>10850</v>
      </c>
      <c r="B10774" s="1">
        <v>42210</v>
      </c>
      <c r="C10774" t="s">
        <v>6</v>
      </c>
      <c r="D10774">
        <v>1</v>
      </c>
      <c r="E10774" t="s">
        <v>10853</v>
      </c>
      <c r="F10774" t="s">
        <v>8</v>
      </c>
      <c r="G10774" t="s">
        <v>4</v>
      </c>
      <c r="H10774" t="s">
        <v>10854</v>
      </c>
      <c r="I10774" s="2">
        <v>4585.46</v>
      </c>
      <c r="J10774" s="5"/>
      <c r="L10774" s="5"/>
      <c r="M10774" s="2">
        <f t="shared" si="168"/>
        <v>-210327.24999999689</v>
      </c>
      <c r="P10774"/>
    </row>
    <row r="10775" spans="1:16" hidden="1">
      <c r="A10775" t="s">
        <v>10859</v>
      </c>
      <c r="B10775" s="1">
        <v>42210</v>
      </c>
      <c r="C10775" t="s">
        <v>6</v>
      </c>
      <c r="D10775">
        <v>1</v>
      </c>
      <c r="E10775" t="s">
        <v>10862</v>
      </c>
      <c r="F10775" t="s">
        <v>8</v>
      </c>
      <c r="G10775" t="s">
        <v>4</v>
      </c>
      <c r="H10775" t="s">
        <v>10863</v>
      </c>
      <c r="I10775" s="2">
        <v>1025</v>
      </c>
      <c r="J10775" s="5"/>
      <c r="L10775" s="5"/>
      <c r="M10775" s="2">
        <f t="shared" si="168"/>
        <v>-209302.24999999689</v>
      </c>
      <c r="P10775"/>
    </row>
    <row r="10776" spans="1:16" hidden="1">
      <c r="A10776" t="s">
        <v>10869</v>
      </c>
      <c r="B10776" s="1">
        <v>42210</v>
      </c>
      <c r="C10776" t="s">
        <v>6</v>
      </c>
      <c r="D10776">
        <v>1</v>
      </c>
      <c r="E10776" t="s">
        <v>10870</v>
      </c>
      <c r="F10776" t="s">
        <v>29</v>
      </c>
      <c r="G10776" t="s">
        <v>4</v>
      </c>
      <c r="H10776" t="s">
        <v>10871</v>
      </c>
      <c r="I10776" s="2">
        <v>244.04</v>
      </c>
      <c r="J10776" s="5"/>
      <c r="L10776" s="5"/>
      <c r="M10776" s="2">
        <f t="shared" si="168"/>
        <v>-209058.20999999688</v>
      </c>
      <c r="P10776"/>
    </row>
    <row r="10777" spans="1:16" hidden="1">
      <c r="A10777" t="s">
        <v>10876</v>
      </c>
      <c r="B10777" s="1">
        <v>42210</v>
      </c>
      <c r="C10777" t="s">
        <v>6</v>
      </c>
      <c r="D10777">
        <v>1</v>
      </c>
      <c r="E10777" t="s">
        <v>10879</v>
      </c>
      <c r="F10777" t="s">
        <v>8</v>
      </c>
      <c r="G10777" t="s">
        <v>4</v>
      </c>
      <c r="H10777" t="s">
        <v>10880</v>
      </c>
      <c r="I10777" s="2">
        <v>5925</v>
      </c>
      <c r="J10777" s="5"/>
      <c r="L10777" s="5"/>
      <c r="M10777" s="2">
        <f t="shared" si="168"/>
        <v>-203133.20999999688</v>
      </c>
      <c r="P10777"/>
    </row>
    <row r="10778" spans="1:16" hidden="1">
      <c r="A10778" t="s">
        <v>10883</v>
      </c>
      <c r="B10778" s="1">
        <v>42210</v>
      </c>
      <c r="C10778" t="s">
        <v>6</v>
      </c>
      <c r="D10778">
        <v>1</v>
      </c>
      <c r="E10778" t="s">
        <v>10885</v>
      </c>
      <c r="F10778" t="s">
        <v>8</v>
      </c>
      <c r="G10778" t="s">
        <v>4</v>
      </c>
      <c r="H10778" t="s">
        <v>10886</v>
      </c>
      <c r="I10778" s="2">
        <v>1840</v>
      </c>
      <c r="J10778" s="5"/>
      <c r="L10778" s="5"/>
      <c r="M10778" s="2">
        <f t="shared" si="168"/>
        <v>-201293.20999999688</v>
      </c>
      <c r="P10778"/>
    </row>
    <row r="10779" spans="1:16" hidden="1">
      <c r="A10779" t="s">
        <v>10892</v>
      </c>
      <c r="B10779" s="1">
        <v>42210</v>
      </c>
      <c r="C10779" t="s">
        <v>6</v>
      </c>
      <c r="D10779">
        <v>1</v>
      </c>
      <c r="E10779" t="s">
        <v>10893</v>
      </c>
      <c r="F10779" t="s">
        <v>8</v>
      </c>
      <c r="G10779" t="s">
        <v>4</v>
      </c>
      <c r="H10779" t="s">
        <v>177</v>
      </c>
      <c r="I10779" s="2">
        <v>600</v>
      </c>
      <c r="J10779" s="5"/>
      <c r="L10779" s="5"/>
      <c r="M10779" s="2">
        <f t="shared" si="168"/>
        <v>-200693.20999999688</v>
      </c>
      <c r="P10779"/>
    </row>
    <row r="10780" spans="1:16" hidden="1">
      <c r="A10780" t="s">
        <v>10898</v>
      </c>
      <c r="B10780" s="1">
        <v>42210</v>
      </c>
      <c r="C10780" t="s">
        <v>6</v>
      </c>
      <c r="D10780">
        <v>1</v>
      </c>
      <c r="E10780" t="s">
        <v>10899</v>
      </c>
      <c r="F10780" t="s">
        <v>29</v>
      </c>
      <c r="G10780" t="s">
        <v>4</v>
      </c>
      <c r="H10780" t="s">
        <v>1258</v>
      </c>
      <c r="I10780" s="2">
        <v>400</v>
      </c>
      <c r="J10780" s="5"/>
      <c r="L10780" s="5"/>
      <c r="M10780" s="2">
        <f t="shared" si="168"/>
        <v>-200293.20999999688</v>
      </c>
      <c r="P10780"/>
    </row>
    <row r="10781" spans="1:16" hidden="1">
      <c r="A10781" t="s">
        <v>10906</v>
      </c>
      <c r="B10781" s="1">
        <v>42210</v>
      </c>
      <c r="C10781" t="s">
        <v>11</v>
      </c>
      <c r="D10781">
        <v>1</v>
      </c>
      <c r="E10781" t="s">
        <v>10907</v>
      </c>
      <c r="F10781" t="s">
        <v>228</v>
      </c>
      <c r="G10781" t="s">
        <v>4</v>
      </c>
      <c r="H10781" t="s">
        <v>9001</v>
      </c>
      <c r="J10781" s="5"/>
      <c r="K10781" s="2">
        <v>5925</v>
      </c>
      <c r="L10781" s="5"/>
      <c r="M10781" s="2">
        <f t="shared" si="168"/>
        <v>-206218.20999999688</v>
      </c>
      <c r="P10781"/>
    </row>
    <row r="10782" spans="1:16" hidden="1">
      <c r="A10782" t="s">
        <v>10910</v>
      </c>
      <c r="B10782" s="1">
        <v>42210</v>
      </c>
      <c r="C10782" t="s">
        <v>1</v>
      </c>
      <c r="D10782">
        <v>1</v>
      </c>
      <c r="E10782" t="s">
        <v>10911</v>
      </c>
      <c r="F10782" t="s">
        <v>13</v>
      </c>
      <c r="G10782" t="s">
        <v>4</v>
      </c>
      <c r="H10782" t="s">
        <v>10863</v>
      </c>
      <c r="J10782" s="5"/>
      <c r="K10782" s="2">
        <v>1025</v>
      </c>
      <c r="L10782" s="5"/>
      <c r="M10782" s="2">
        <f t="shared" si="168"/>
        <v>-207243.20999999688</v>
      </c>
      <c r="P10782"/>
    </row>
    <row r="10783" spans="1:16" hidden="1">
      <c r="A10783" t="s">
        <v>10918</v>
      </c>
      <c r="B10783" s="1">
        <v>42210</v>
      </c>
      <c r="C10783" t="s">
        <v>6</v>
      </c>
      <c r="D10783">
        <v>1</v>
      </c>
      <c r="E10783" t="s">
        <v>10919</v>
      </c>
      <c r="F10783" t="s">
        <v>29</v>
      </c>
      <c r="G10783" t="s">
        <v>4</v>
      </c>
      <c r="H10783" t="s">
        <v>65</v>
      </c>
      <c r="I10783" s="2">
        <v>873</v>
      </c>
      <c r="J10783" s="5"/>
      <c r="L10783" s="5"/>
      <c r="M10783" s="2">
        <f t="shared" si="168"/>
        <v>-206370.20999999688</v>
      </c>
      <c r="P10783"/>
    </row>
    <row r="10784" spans="1:16" hidden="1">
      <c r="A10784" t="s">
        <v>10922</v>
      </c>
      <c r="B10784" s="1">
        <v>42210</v>
      </c>
      <c r="C10784" t="s">
        <v>200</v>
      </c>
      <c r="D10784">
        <v>1</v>
      </c>
      <c r="E10784" t="s">
        <v>10923</v>
      </c>
      <c r="F10784" t="s">
        <v>13</v>
      </c>
      <c r="G10784" t="s">
        <v>4</v>
      </c>
      <c r="H10784" t="s">
        <v>200</v>
      </c>
      <c r="J10784" s="5"/>
      <c r="K10784" s="2">
        <v>27138.87</v>
      </c>
      <c r="L10784" s="5"/>
      <c r="M10784" s="2">
        <f t="shared" si="168"/>
        <v>-233509.07999999687</v>
      </c>
      <c r="P10784"/>
    </row>
    <row r="10785" spans="1:16" hidden="1">
      <c r="A10785" t="s">
        <v>10927</v>
      </c>
      <c r="B10785" s="1">
        <v>42210</v>
      </c>
      <c r="C10785" t="s">
        <v>195</v>
      </c>
      <c r="D10785">
        <v>1</v>
      </c>
      <c r="E10785" t="s">
        <v>10929</v>
      </c>
      <c r="F10785" t="s">
        <v>13</v>
      </c>
      <c r="G10785" t="s">
        <v>4</v>
      </c>
      <c r="H10785" t="s">
        <v>195</v>
      </c>
      <c r="J10785" s="5"/>
      <c r="K10785" s="2">
        <v>41708.47</v>
      </c>
      <c r="L10785" s="5"/>
      <c r="M10785" s="2">
        <f t="shared" si="168"/>
        <v>-275217.5499999969</v>
      </c>
      <c r="P10785"/>
    </row>
    <row r="10786" spans="1:16" hidden="1">
      <c r="A10786" t="s">
        <v>10933</v>
      </c>
      <c r="B10786" s="1">
        <v>42210</v>
      </c>
      <c r="C10786" t="s">
        <v>200</v>
      </c>
      <c r="D10786">
        <v>1</v>
      </c>
      <c r="E10786" t="s">
        <v>10934</v>
      </c>
      <c r="F10786" t="s">
        <v>16</v>
      </c>
      <c r="G10786" t="s">
        <v>4</v>
      </c>
      <c r="H10786" t="s">
        <v>200</v>
      </c>
      <c r="J10786" s="5"/>
      <c r="K10786" s="2">
        <v>27138.87</v>
      </c>
      <c r="L10786" s="5"/>
      <c r="M10786" s="2">
        <f t="shared" si="168"/>
        <v>-302356.4199999969</v>
      </c>
      <c r="P10786"/>
    </row>
    <row r="10787" spans="1:16" hidden="1">
      <c r="A10787" t="s">
        <v>10937</v>
      </c>
      <c r="B10787" s="1">
        <v>42210</v>
      </c>
      <c r="C10787" t="s">
        <v>18</v>
      </c>
      <c r="D10787">
        <v>1</v>
      </c>
      <c r="E10787" t="s">
        <v>10938</v>
      </c>
      <c r="F10787" t="s">
        <v>13</v>
      </c>
      <c r="G10787" t="s">
        <v>4</v>
      </c>
      <c r="H10787" t="s">
        <v>18</v>
      </c>
      <c r="J10787" s="5"/>
      <c r="K10787" s="2">
        <v>34773.620000000003</v>
      </c>
      <c r="L10787" s="5"/>
      <c r="M10787" s="2">
        <f t="shared" si="168"/>
        <v>-337130.03999999689</v>
      </c>
      <c r="P10787"/>
    </row>
    <row r="10788" spans="1:16" hidden="1">
      <c r="A10788" t="s">
        <v>10939</v>
      </c>
      <c r="B10788" s="1">
        <v>42210</v>
      </c>
      <c r="C10788" t="s">
        <v>200</v>
      </c>
      <c r="D10788">
        <v>1</v>
      </c>
      <c r="E10788" t="s">
        <v>10923</v>
      </c>
      <c r="F10788" t="s">
        <v>13</v>
      </c>
      <c r="G10788" t="s">
        <v>4</v>
      </c>
      <c r="H10788" t="s">
        <v>1143</v>
      </c>
      <c r="I10788" s="2">
        <v>27138.87</v>
      </c>
      <c r="J10788" s="5"/>
      <c r="L10788" s="5"/>
      <c r="M10788" s="2">
        <f t="shared" si="168"/>
        <v>-309991.1699999969</v>
      </c>
      <c r="P10788"/>
    </row>
    <row r="10789" spans="1:16" hidden="1">
      <c r="A10789" t="s">
        <v>30689</v>
      </c>
      <c r="B10789" s="1">
        <v>42210</v>
      </c>
      <c r="C10789" t="s">
        <v>30703</v>
      </c>
      <c r="D10789">
        <v>2</v>
      </c>
      <c r="E10789" t="s">
        <v>30704</v>
      </c>
      <c r="F10789" t="s">
        <v>7054</v>
      </c>
      <c r="G10789" t="s">
        <v>4</v>
      </c>
      <c r="H10789" t="s">
        <v>10020</v>
      </c>
      <c r="I10789" s="2">
        <v>1025</v>
      </c>
      <c r="J10789" s="5"/>
      <c r="L10789" s="5"/>
      <c r="M10789" s="2">
        <f t="shared" si="168"/>
        <v>-308966.1699999969</v>
      </c>
      <c r="P10789"/>
    </row>
    <row r="10790" spans="1:16" hidden="1">
      <c r="A10790" t="s">
        <v>30713</v>
      </c>
      <c r="B10790" s="1">
        <v>42210</v>
      </c>
      <c r="C10790" t="s">
        <v>30729</v>
      </c>
      <c r="D10790">
        <v>2</v>
      </c>
      <c r="E10790" t="s">
        <v>30730</v>
      </c>
      <c r="F10790" t="s">
        <v>7054</v>
      </c>
      <c r="G10790" t="s">
        <v>4</v>
      </c>
      <c r="H10790" t="s">
        <v>9702</v>
      </c>
      <c r="I10790" s="2">
        <v>4100.01</v>
      </c>
      <c r="J10790" s="5"/>
      <c r="L10790" s="5"/>
      <c r="M10790" s="2">
        <f t="shared" si="168"/>
        <v>-304866.15999999689</v>
      </c>
      <c r="P10790"/>
    </row>
    <row r="10791" spans="1:16" hidden="1">
      <c r="A10791" t="s">
        <v>30739</v>
      </c>
      <c r="B10791" s="1">
        <v>42210</v>
      </c>
      <c r="C10791" t="s">
        <v>30752</v>
      </c>
      <c r="D10791">
        <v>2</v>
      </c>
      <c r="E10791" t="s">
        <v>30753</v>
      </c>
      <c r="F10791" t="s">
        <v>7054</v>
      </c>
      <c r="G10791" t="s">
        <v>4</v>
      </c>
      <c r="H10791" t="s">
        <v>17076</v>
      </c>
      <c r="I10791" s="2">
        <v>3225</v>
      </c>
      <c r="J10791" s="5"/>
      <c r="L10791" s="5"/>
      <c r="M10791" s="2">
        <f t="shared" si="168"/>
        <v>-301641.15999999689</v>
      </c>
      <c r="P10791"/>
    </row>
    <row r="10792" spans="1:16" hidden="1">
      <c r="A10792" t="s">
        <v>30761</v>
      </c>
      <c r="B10792" s="1">
        <v>42210</v>
      </c>
      <c r="C10792" t="s">
        <v>30773</v>
      </c>
      <c r="D10792">
        <v>2</v>
      </c>
      <c r="E10792" t="s">
        <v>30774</v>
      </c>
      <c r="F10792" t="s">
        <v>7054</v>
      </c>
      <c r="G10792" t="s">
        <v>4</v>
      </c>
      <c r="H10792" t="s">
        <v>27451</v>
      </c>
      <c r="I10792" s="2">
        <v>6822.45</v>
      </c>
      <c r="J10792" s="5"/>
      <c r="L10792" s="5"/>
      <c r="M10792" s="2">
        <f t="shared" si="168"/>
        <v>-294818.70999999688</v>
      </c>
      <c r="P10792"/>
    </row>
    <row r="10793" spans="1:16" hidden="1">
      <c r="A10793" t="s">
        <v>30784</v>
      </c>
      <c r="B10793" s="1">
        <v>42210</v>
      </c>
      <c r="C10793" t="s">
        <v>6</v>
      </c>
      <c r="D10793">
        <v>1</v>
      </c>
      <c r="E10793" t="s">
        <v>30798</v>
      </c>
      <c r="F10793" t="s">
        <v>13610</v>
      </c>
      <c r="G10793" t="s">
        <v>4</v>
      </c>
      <c r="H10793" t="s">
        <v>10806</v>
      </c>
      <c r="I10793" s="2">
        <v>6602.92</v>
      </c>
      <c r="J10793" s="5"/>
      <c r="L10793" s="5"/>
      <c r="M10793" s="2">
        <f t="shared" si="168"/>
        <v>-288215.78999999689</v>
      </c>
      <c r="P10793"/>
    </row>
    <row r="10794" spans="1:16" hidden="1">
      <c r="A10794" t="s">
        <v>30807</v>
      </c>
      <c r="B10794" s="1">
        <v>42210</v>
      </c>
      <c r="C10794" t="s">
        <v>30818</v>
      </c>
      <c r="D10794">
        <v>2</v>
      </c>
      <c r="E10794" t="s">
        <v>30819</v>
      </c>
      <c r="F10794" t="s">
        <v>7054</v>
      </c>
      <c r="G10794" t="s">
        <v>4</v>
      </c>
      <c r="H10794" t="s">
        <v>4449</v>
      </c>
      <c r="I10794" s="2">
        <v>1839.99</v>
      </c>
      <c r="J10794" s="5"/>
      <c r="L10794" s="5"/>
      <c r="M10794" s="2">
        <f t="shared" si="168"/>
        <v>-286375.7999999969</v>
      </c>
      <c r="P10794"/>
    </row>
    <row r="10795" spans="1:16" hidden="1">
      <c r="A10795" t="s">
        <v>30825</v>
      </c>
      <c r="B10795" s="1">
        <v>42210</v>
      </c>
      <c r="C10795" t="s">
        <v>10822</v>
      </c>
      <c r="D10795">
        <v>1</v>
      </c>
      <c r="E10795" t="s">
        <v>30838</v>
      </c>
      <c r="F10795" t="s">
        <v>13565</v>
      </c>
      <c r="G10795" t="s">
        <v>4</v>
      </c>
      <c r="H10795" t="s">
        <v>10709</v>
      </c>
      <c r="I10795" s="2">
        <v>70000</v>
      </c>
      <c r="J10795" s="5"/>
      <c r="L10795" s="5"/>
      <c r="M10795" s="2">
        <f t="shared" si="168"/>
        <v>-216375.7999999969</v>
      </c>
      <c r="P10795"/>
    </row>
    <row r="10796" spans="1:16" hidden="1">
      <c r="A10796" t="s">
        <v>30846</v>
      </c>
      <c r="B10796" s="1">
        <v>42210</v>
      </c>
      <c r="C10796" t="s">
        <v>30856</v>
      </c>
      <c r="D10796">
        <v>2</v>
      </c>
      <c r="E10796" t="s">
        <v>30857</v>
      </c>
      <c r="F10796" t="s">
        <v>7054</v>
      </c>
      <c r="G10796" t="s">
        <v>4</v>
      </c>
      <c r="H10796" t="s">
        <v>30858</v>
      </c>
      <c r="I10796" s="2">
        <v>3525</v>
      </c>
      <c r="J10796" s="5"/>
      <c r="L10796" s="5"/>
      <c r="M10796" s="2">
        <f t="shared" si="168"/>
        <v>-212850.7999999969</v>
      </c>
      <c r="P10796"/>
    </row>
    <row r="10797" spans="1:16" hidden="1">
      <c r="A10797" t="s">
        <v>30866</v>
      </c>
      <c r="B10797" s="1">
        <v>42210</v>
      </c>
      <c r="C10797" t="s">
        <v>6</v>
      </c>
      <c r="D10797">
        <v>1</v>
      </c>
      <c r="E10797" t="s">
        <v>30881</v>
      </c>
      <c r="F10797" t="s">
        <v>13610</v>
      </c>
      <c r="G10797" t="s">
        <v>4</v>
      </c>
      <c r="H10797" t="s">
        <v>1682</v>
      </c>
      <c r="I10797" s="2">
        <v>8135</v>
      </c>
      <c r="J10797" s="5"/>
      <c r="L10797" s="5"/>
      <c r="M10797" s="2">
        <f t="shared" si="168"/>
        <v>-204715.7999999969</v>
      </c>
      <c r="P10797"/>
    </row>
    <row r="10798" spans="1:16" hidden="1">
      <c r="A10798" t="s">
        <v>30891</v>
      </c>
      <c r="B10798" s="1">
        <v>42210</v>
      </c>
      <c r="C10798" t="s">
        <v>6</v>
      </c>
      <c r="D10798">
        <v>1</v>
      </c>
      <c r="E10798" t="s">
        <v>30905</v>
      </c>
      <c r="F10798" t="s">
        <v>13610</v>
      </c>
      <c r="G10798" t="s">
        <v>4</v>
      </c>
      <c r="H10798" t="s">
        <v>11280</v>
      </c>
      <c r="I10798" s="2">
        <v>957.86</v>
      </c>
      <c r="J10798" s="5"/>
      <c r="L10798" s="5"/>
      <c r="M10798" s="2">
        <f t="shared" si="168"/>
        <v>-203757.93999999692</v>
      </c>
      <c r="P10798"/>
    </row>
    <row r="10799" spans="1:16" hidden="1">
      <c r="A10799" t="s">
        <v>30912</v>
      </c>
      <c r="B10799" s="1">
        <v>42210</v>
      </c>
      <c r="C10799" t="s">
        <v>6</v>
      </c>
      <c r="D10799">
        <v>1</v>
      </c>
      <c r="E10799" t="s">
        <v>30926</v>
      </c>
      <c r="F10799" t="s">
        <v>13610</v>
      </c>
      <c r="G10799" t="s">
        <v>4</v>
      </c>
      <c r="H10799" t="s">
        <v>11280</v>
      </c>
      <c r="I10799" s="2">
        <v>9857.86</v>
      </c>
      <c r="J10799" s="5"/>
      <c r="L10799" s="5"/>
      <c r="M10799" s="2">
        <f t="shared" si="168"/>
        <v>-193900.07999999693</v>
      </c>
      <c r="P10799"/>
    </row>
    <row r="10800" spans="1:16" hidden="1">
      <c r="A10800" t="s">
        <v>30934</v>
      </c>
      <c r="B10800" s="1">
        <v>42210</v>
      </c>
      <c r="C10800" t="s">
        <v>30946</v>
      </c>
      <c r="D10800">
        <v>1</v>
      </c>
      <c r="E10800" t="s">
        <v>30947</v>
      </c>
      <c r="F10800" t="s">
        <v>13565</v>
      </c>
      <c r="G10800" t="s">
        <v>4</v>
      </c>
      <c r="H10800" t="s">
        <v>30948</v>
      </c>
      <c r="I10800" s="2">
        <v>8120</v>
      </c>
      <c r="J10800" s="5"/>
      <c r="L10800" s="5"/>
      <c r="M10800" s="2">
        <f t="shared" si="168"/>
        <v>-185780.07999999693</v>
      </c>
      <c r="P10800"/>
    </row>
    <row r="10801" spans="1:16" hidden="1">
      <c r="A10801" t="s">
        <v>30956</v>
      </c>
      <c r="B10801" s="1">
        <v>42210</v>
      </c>
      <c r="C10801" t="s">
        <v>30946</v>
      </c>
      <c r="D10801">
        <v>1</v>
      </c>
      <c r="E10801" t="s">
        <v>30968</v>
      </c>
      <c r="F10801" t="s">
        <v>13565</v>
      </c>
      <c r="G10801" t="s">
        <v>4</v>
      </c>
      <c r="H10801" t="s">
        <v>30948</v>
      </c>
      <c r="I10801" s="2">
        <v>2000</v>
      </c>
      <c r="J10801" s="5"/>
      <c r="L10801" s="5"/>
      <c r="M10801" s="2">
        <f t="shared" si="168"/>
        <v>-183780.07999999693</v>
      </c>
      <c r="P10801"/>
    </row>
    <row r="10802" spans="1:16" hidden="1">
      <c r="A10802" t="s">
        <v>30974</v>
      </c>
      <c r="B10802" s="1">
        <v>42210</v>
      </c>
      <c r="C10802" t="s">
        <v>30987</v>
      </c>
      <c r="D10802">
        <v>1</v>
      </c>
      <c r="E10802" t="s">
        <v>30988</v>
      </c>
      <c r="F10802" t="s">
        <v>13561</v>
      </c>
      <c r="G10802" t="s">
        <v>4</v>
      </c>
      <c r="H10802" t="s">
        <v>30989</v>
      </c>
      <c r="I10802" s="2">
        <v>20000</v>
      </c>
      <c r="J10802" s="5"/>
      <c r="L10802" s="5"/>
      <c r="M10802" s="2">
        <f t="shared" si="168"/>
        <v>-163780.07999999693</v>
      </c>
      <c r="P10802"/>
    </row>
    <row r="10803" spans="1:16" hidden="1">
      <c r="A10803" t="s">
        <v>31000</v>
      </c>
      <c r="B10803" s="1">
        <v>42210</v>
      </c>
      <c r="C10803" t="s">
        <v>6</v>
      </c>
      <c r="D10803">
        <v>1</v>
      </c>
      <c r="E10803" t="s">
        <v>30905</v>
      </c>
      <c r="F10803" t="s">
        <v>13610</v>
      </c>
      <c r="G10803" t="s">
        <v>4</v>
      </c>
      <c r="H10803" t="s">
        <v>31015</v>
      </c>
      <c r="J10803" s="5"/>
      <c r="K10803" s="2">
        <v>957.86</v>
      </c>
      <c r="L10803" s="5"/>
      <c r="M10803" s="2">
        <f t="shared" si="168"/>
        <v>-164737.93999999692</v>
      </c>
      <c r="P10803"/>
    </row>
    <row r="10804" spans="1:16" hidden="1">
      <c r="A10804" t="s">
        <v>31022</v>
      </c>
      <c r="B10804" s="1">
        <v>42210</v>
      </c>
      <c r="C10804" t="s">
        <v>10822</v>
      </c>
      <c r="D10804">
        <v>1</v>
      </c>
      <c r="E10804" t="s">
        <v>31037</v>
      </c>
      <c r="F10804" t="s">
        <v>13565</v>
      </c>
      <c r="G10804" t="s">
        <v>4</v>
      </c>
      <c r="H10804" t="s">
        <v>10709</v>
      </c>
      <c r="I10804" s="2">
        <v>100500</v>
      </c>
      <c r="J10804" s="5"/>
      <c r="L10804" s="5"/>
      <c r="M10804" s="2">
        <f t="shared" si="168"/>
        <v>-64237.939999996917</v>
      </c>
      <c r="P10804"/>
    </row>
    <row r="10805" spans="1:16" hidden="1">
      <c r="A10805" t="s">
        <v>31044</v>
      </c>
      <c r="B10805" s="1">
        <v>42210</v>
      </c>
      <c r="C10805" t="s">
        <v>28258</v>
      </c>
      <c r="D10805">
        <v>1</v>
      </c>
      <c r="E10805" t="s">
        <v>31059</v>
      </c>
      <c r="F10805" t="s">
        <v>13565</v>
      </c>
      <c r="G10805" t="s">
        <v>4</v>
      </c>
      <c r="H10805" t="s">
        <v>28260</v>
      </c>
      <c r="I10805" s="2">
        <v>2000</v>
      </c>
      <c r="J10805" s="5"/>
      <c r="L10805" s="5"/>
      <c r="M10805" s="2">
        <f t="shared" si="168"/>
        <v>-62237.939999996917</v>
      </c>
      <c r="P10805"/>
    </row>
    <row r="10806" spans="1:16" hidden="1">
      <c r="A10806" t="s">
        <v>10943</v>
      </c>
      <c r="B10806" s="36">
        <v>42211</v>
      </c>
      <c r="C10806" s="35" t="s">
        <v>18</v>
      </c>
      <c r="D10806" s="35">
        <v>1</v>
      </c>
      <c r="E10806" s="35" t="s">
        <v>10945</v>
      </c>
      <c r="F10806" s="35" t="s">
        <v>13</v>
      </c>
      <c r="G10806" s="35" t="s">
        <v>20</v>
      </c>
      <c r="H10806" s="35" t="s">
        <v>18</v>
      </c>
      <c r="I10806" s="11"/>
      <c r="J10806" s="12"/>
      <c r="K10806" s="11">
        <v>5000</v>
      </c>
      <c r="L10806" s="12"/>
      <c r="M10806" s="11">
        <f t="shared" si="168"/>
        <v>-67237.939999996917</v>
      </c>
      <c r="P10806"/>
    </row>
    <row r="10807" spans="1:16" hidden="1">
      <c r="A10807" t="s">
        <v>31068</v>
      </c>
      <c r="B10807" s="1">
        <v>42211</v>
      </c>
      <c r="C10807" t="s">
        <v>31085</v>
      </c>
      <c r="D10807">
        <v>1</v>
      </c>
      <c r="E10807" t="s">
        <v>31086</v>
      </c>
      <c r="F10807" t="s">
        <v>13561</v>
      </c>
      <c r="G10807" t="s">
        <v>20</v>
      </c>
      <c r="H10807" t="s">
        <v>31087</v>
      </c>
      <c r="I10807" s="2">
        <v>5000</v>
      </c>
      <c r="J10807" s="5"/>
      <c r="L10807" s="5"/>
      <c r="M10807" s="2">
        <f t="shared" si="168"/>
        <v>-62237.939999996917</v>
      </c>
      <c r="P10807"/>
    </row>
    <row r="10808" spans="1:16" hidden="1">
      <c r="A10808" t="s">
        <v>10947</v>
      </c>
      <c r="B10808" s="36">
        <v>42212</v>
      </c>
      <c r="C10808" s="35" t="s">
        <v>6</v>
      </c>
      <c r="D10808" s="35">
        <v>1</v>
      </c>
      <c r="E10808" s="35" t="s">
        <v>10949</v>
      </c>
      <c r="F10808" s="35" t="s">
        <v>8</v>
      </c>
      <c r="G10808" s="35" t="s">
        <v>4</v>
      </c>
      <c r="H10808" s="35" t="s">
        <v>10950</v>
      </c>
      <c r="I10808" s="11">
        <v>5220</v>
      </c>
      <c r="J10808" s="12"/>
      <c r="K10808" s="11"/>
      <c r="L10808" s="12"/>
      <c r="M10808" s="11">
        <f t="shared" si="168"/>
        <v>-57017.939999996917</v>
      </c>
      <c r="P10808"/>
    </row>
    <row r="10809" spans="1:16" hidden="1">
      <c r="A10809" t="s">
        <v>10972</v>
      </c>
      <c r="B10809" s="1">
        <v>42212</v>
      </c>
      <c r="C10809" t="s">
        <v>6</v>
      </c>
      <c r="D10809">
        <v>1</v>
      </c>
      <c r="E10809" t="s">
        <v>10975</v>
      </c>
      <c r="F10809" t="s">
        <v>8</v>
      </c>
      <c r="G10809" t="s">
        <v>4</v>
      </c>
      <c r="H10809" t="s">
        <v>10976</v>
      </c>
      <c r="I10809" s="2">
        <v>1025</v>
      </c>
      <c r="J10809" s="5"/>
      <c r="L10809" s="5"/>
      <c r="M10809" s="2">
        <f t="shared" si="168"/>
        <v>-55992.939999996917</v>
      </c>
      <c r="P10809"/>
    </row>
    <row r="10810" spans="1:16" hidden="1">
      <c r="A10810" t="s">
        <v>10978</v>
      </c>
      <c r="B10810" s="1">
        <v>42212</v>
      </c>
      <c r="C10810" t="s">
        <v>6</v>
      </c>
      <c r="D10810">
        <v>1</v>
      </c>
      <c r="E10810" t="s">
        <v>10981</v>
      </c>
      <c r="F10810" t="s">
        <v>8</v>
      </c>
      <c r="G10810" t="s">
        <v>4</v>
      </c>
      <c r="H10810" t="s">
        <v>3337</v>
      </c>
      <c r="I10810" s="2">
        <v>1840</v>
      </c>
      <c r="J10810" s="5"/>
      <c r="L10810" s="5"/>
      <c r="M10810" s="2">
        <f t="shared" si="168"/>
        <v>-54152.939999996917</v>
      </c>
      <c r="P10810"/>
    </row>
    <row r="10811" spans="1:16" hidden="1">
      <c r="A10811" t="s">
        <v>10983</v>
      </c>
      <c r="B10811" s="1">
        <v>42212</v>
      </c>
      <c r="C10811" t="s">
        <v>6</v>
      </c>
      <c r="D10811">
        <v>1</v>
      </c>
      <c r="E10811" t="s">
        <v>10986</v>
      </c>
      <c r="F10811" t="s">
        <v>29</v>
      </c>
      <c r="G10811" t="s">
        <v>4</v>
      </c>
      <c r="H10811" t="s">
        <v>10987</v>
      </c>
      <c r="I10811" s="2">
        <v>71.650000000000006</v>
      </c>
      <c r="J10811" s="5"/>
      <c r="L10811" s="5"/>
      <c r="M10811" s="2">
        <f t="shared" si="168"/>
        <v>-54081.289999996916</v>
      </c>
      <c r="P10811"/>
    </row>
    <row r="10812" spans="1:16" hidden="1">
      <c r="A10812" t="s">
        <v>10990</v>
      </c>
      <c r="B10812" s="1">
        <v>42212</v>
      </c>
      <c r="C10812" t="s">
        <v>6</v>
      </c>
      <c r="D10812">
        <v>1</v>
      </c>
      <c r="E10812" t="s">
        <v>10994</v>
      </c>
      <c r="F10812" t="s">
        <v>29</v>
      </c>
      <c r="G10812" t="s">
        <v>4</v>
      </c>
      <c r="H10812" t="s">
        <v>65</v>
      </c>
      <c r="I10812" s="2">
        <v>1000</v>
      </c>
      <c r="J10812" s="5"/>
      <c r="L10812" s="5"/>
      <c r="M10812" s="2">
        <f t="shared" si="168"/>
        <v>-53081.289999996916</v>
      </c>
      <c r="P10812"/>
    </row>
    <row r="10813" spans="1:16" hidden="1">
      <c r="A10813" t="s">
        <v>10998</v>
      </c>
      <c r="B10813" s="1">
        <v>42212</v>
      </c>
      <c r="C10813" t="s">
        <v>6</v>
      </c>
      <c r="D10813">
        <v>1</v>
      </c>
      <c r="E10813" t="s">
        <v>11000</v>
      </c>
      <c r="F10813" t="s">
        <v>29</v>
      </c>
      <c r="G10813" t="s">
        <v>4</v>
      </c>
      <c r="H10813" t="s">
        <v>11001</v>
      </c>
      <c r="I10813" s="2">
        <v>103.49</v>
      </c>
      <c r="J10813" s="5"/>
      <c r="L10813" s="5"/>
      <c r="M10813" s="2">
        <f t="shared" si="168"/>
        <v>-52977.799999996918</v>
      </c>
      <c r="P10813"/>
    </row>
    <row r="10814" spans="1:16" hidden="1">
      <c r="A10814" t="s">
        <v>11003</v>
      </c>
      <c r="B10814" s="1">
        <v>42212</v>
      </c>
      <c r="C10814" t="s">
        <v>43</v>
      </c>
      <c r="D10814">
        <v>1</v>
      </c>
      <c r="E10814" t="s">
        <v>11006</v>
      </c>
      <c r="F10814" t="s">
        <v>228</v>
      </c>
      <c r="G10814" t="s">
        <v>4</v>
      </c>
      <c r="H10814" t="s">
        <v>6882</v>
      </c>
      <c r="J10814" s="5"/>
      <c r="K10814" s="2">
        <v>150000</v>
      </c>
      <c r="L10814" s="5"/>
      <c r="M10814" s="2">
        <f t="shared" si="168"/>
        <v>-202977.7999999969</v>
      </c>
      <c r="P10814"/>
    </row>
    <row r="10815" spans="1:16" hidden="1">
      <c r="A10815" t="s">
        <v>11010</v>
      </c>
      <c r="B10815" s="1">
        <v>42212</v>
      </c>
      <c r="C10815" t="s">
        <v>6</v>
      </c>
      <c r="D10815">
        <v>1</v>
      </c>
      <c r="E10815" t="s">
        <v>11013</v>
      </c>
      <c r="F10815" t="s">
        <v>8</v>
      </c>
      <c r="G10815" t="s">
        <v>4</v>
      </c>
      <c r="H10815" t="s">
        <v>11014</v>
      </c>
      <c r="I10815" s="2">
        <v>1025</v>
      </c>
      <c r="J10815" s="5"/>
      <c r="L10815" s="5"/>
      <c r="M10815" s="2">
        <f t="shared" si="168"/>
        <v>-201952.7999999969</v>
      </c>
      <c r="P10815"/>
    </row>
    <row r="10816" spans="1:16" hidden="1">
      <c r="A10816" t="s">
        <v>11018</v>
      </c>
      <c r="B10816" s="1">
        <v>42212</v>
      </c>
      <c r="C10816" t="s">
        <v>6</v>
      </c>
      <c r="D10816">
        <v>1</v>
      </c>
      <c r="E10816" t="s">
        <v>11023</v>
      </c>
      <c r="F10816" t="s">
        <v>29</v>
      </c>
      <c r="G10816" t="s">
        <v>4</v>
      </c>
      <c r="H10816" t="s">
        <v>2357</v>
      </c>
      <c r="I10816" s="2">
        <v>735</v>
      </c>
      <c r="J10816" s="5"/>
      <c r="L10816" s="5"/>
      <c r="M10816" s="2">
        <f t="shared" si="168"/>
        <v>-201217.7999999969</v>
      </c>
      <c r="P10816"/>
    </row>
    <row r="10817" spans="1:16" hidden="1">
      <c r="A10817" t="s">
        <v>11025</v>
      </c>
      <c r="B10817" s="1">
        <v>42212</v>
      </c>
      <c r="C10817" t="s">
        <v>6</v>
      </c>
      <c r="D10817">
        <v>1</v>
      </c>
      <c r="E10817" t="s">
        <v>11027</v>
      </c>
      <c r="F10817" t="s">
        <v>8</v>
      </c>
      <c r="G10817" t="s">
        <v>4</v>
      </c>
      <c r="H10817" t="s">
        <v>11028</v>
      </c>
      <c r="I10817" s="2">
        <v>400</v>
      </c>
      <c r="J10817" s="5"/>
      <c r="L10817" s="5"/>
      <c r="M10817" s="2">
        <f t="shared" si="168"/>
        <v>-200817.7999999969</v>
      </c>
      <c r="P10817"/>
    </row>
    <row r="10818" spans="1:16" hidden="1">
      <c r="A10818" t="s">
        <v>11031</v>
      </c>
      <c r="B10818" s="1">
        <v>42212</v>
      </c>
      <c r="C10818" t="s">
        <v>6</v>
      </c>
      <c r="D10818">
        <v>1</v>
      </c>
      <c r="E10818" t="s">
        <v>11033</v>
      </c>
      <c r="F10818" t="s">
        <v>8</v>
      </c>
      <c r="G10818" t="s">
        <v>4</v>
      </c>
      <c r="H10818" t="s">
        <v>11034</v>
      </c>
      <c r="I10818" s="2">
        <v>600</v>
      </c>
      <c r="J10818" s="5"/>
      <c r="L10818" s="5"/>
      <c r="M10818" s="2">
        <f t="shared" si="168"/>
        <v>-200217.7999999969</v>
      </c>
      <c r="P10818"/>
    </row>
    <row r="10819" spans="1:16" hidden="1">
      <c r="A10819" t="s">
        <v>11037</v>
      </c>
      <c r="B10819" s="1">
        <v>42212</v>
      </c>
      <c r="C10819" t="s">
        <v>6</v>
      </c>
      <c r="D10819">
        <v>1</v>
      </c>
      <c r="E10819" t="s">
        <v>11039</v>
      </c>
      <c r="F10819" t="s">
        <v>8</v>
      </c>
      <c r="G10819" t="s">
        <v>4</v>
      </c>
      <c r="H10819" t="s">
        <v>11040</v>
      </c>
      <c r="I10819" s="2">
        <v>1025</v>
      </c>
      <c r="J10819" s="5"/>
      <c r="L10819" s="5"/>
      <c r="M10819" s="2">
        <f t="shared" si="168"/>
        <v>-199192.7999999969</v>
      </c>
      <c r="P10819"/>
    </row>
    <row r="10820" spans="1:16" hidden="1">
      <c r="A10820" t="s">
        <v>11043</v>
      </c>
      <c r="B10820" s="1">
        <v>42212</v>
      </c>
      <c r="C10820" t="s">
        <v>6</v>
      </c>
      <c r="D10820">
        <v>1</v>
      </c>
      <c r="E10820" t="s">
        <v>11049</v>
      </c>
      <c r="F10820" t="s">
        <v>8</v>
      </c>
      <c r="G10820" t="s">
        <v>4</v>
      </c>
      <c r="H10820" t="s">
        <v>11050</v>
      </c>
      <c r="I10820" s="2">
        <v>1025</v>
      </c>
      <c r="J10820" s="5"/>
      <c r="L10820" s="5"/>
      <c r="M10820" s="2">
        <f t="shared" si="168"/>
        <v>-198167.7999999969</v>
      </c>
      <c r="P10820"/>
    </row>
    <row r="10821" spans="1:16" hidden="1">
      <c r="A10821" t="s">
        <v>11052</v>
      </c>
      <c r="B10821" s="1">
        <v>42212</v>
      </c>
      <c r="C10821" t="s">
        <v>6</v>
      </c>
      <c r="D10821">
        <v>1</v>
      </c>
      <c r="E10821" t="s">
        <v>11058</v>
      </c>
      <c r="F10821" t="s">
        <v>8</v>
      </c>
      <c r="G10821" t="s">
        <v>4</v>
      </c>
      <c r="H10821" t="s">
        <v>11059</v>
      </c>
      <c r="I10821" s="2">
        <v>3030</v>
      </c>
      <c r="J10821" s="5"/>
      <c r="L10821" s="5"/>
      <c r="M10821" s="2">
        <f t="shared" si="168"/>
        <v>-195137.7999999969</v>
      </c>
      <c r="P10821"/>
    </row>
    <row r="10822" spans="1:16" hidden="1">
      <c r="A10822" t="s">
        <v>11062</v>
      </c>
      <c r="B10822" s="1">
        <v>42212</v>
      </c>
      <c r="C10822" t="s">
        <v>200</v>
      </c>
      <c r="D10822">
        <v>1</v>
      </c>
      <c r="E10822" t="s">
        <v>11064</v>
      </c>
      <c r="F10822" t="s">
        <v>16</v>
      </c>
      <c r="G10822" t="s">
        <v>4</v>
      </c>
      <c r="H10822" t="s">
        <v>200</v>
      </c>
      <c r="J10822" s="5"/>
      <c r="K10822" s="2">
        <v>6245</v>
      </c>
      <c r="L10822" s="5"/>
      <c r="M10822" s="2">
        <f t="shared" si="168"/>
        <v>-201382.7999999969</v>
      </c>
      <c r="P10822"/>
    </row>
    <row r="10823" spans="1:16" hidden="1">
      <c r="A10823" t="s">
        <v>11067</v>
      </c>
      <c r="B10823" s="1">
        <v>42212</v>
      </c>
      <c r="C10823" t="s">
        <v>195</v>
      </c>
      <c r="D10823">
        <v>1</v>
      </c>
      <c r="E10823" t="s">
        <v>11069</v>
      </c>
      <c r="F10823" t="s">
        <v>13</v>
      </c>
      <c r="G10823" t="s">
        <v>4</v>
      </c>
      <c r="H10823" t="s">
        <v>195</v>
      </c>
      <c r="J10823" s="5"/>
      <c r="K10823" s="2">
        <v>4055</v>
      </c>
      <c r="L10823" s="5"/>
      <c r="M10823" s="2">
        <f t="shared" si="168"/>
        <v>-205437.7999999969</v>
      </c>
      <c r="P10823"/>
    </row>
    <row r="10824" spans="1:16" hidden="1">
      <c r="A10824" t="s">
        <v>11073</v>
      </c>
      <c r="B10824" s="1">
        <v>42212</v>
      </c>
      <c r="C10824" t="s">
        <v>18</v>
      </c>
      <c r="D10824">
        <v>1</v>
      </c>
      <c r="E10824" t="s">
        <v>11078</v>
      </c>
      <c r="F10824" t="s">
        <v>13</v>
      </c>
      <c r="G10824" t="s">
        <v>4</v>
      </c>
      <c r="H10824" t="s">
        <v>18</v>
      </c>
      <c r="J10824" s="5"/>
      <c r="K10824" s="2">
        <v>9247.7199999999993</v>
      </c>
      <c r="L10824" s="5"/>
      <c r="M10824" s="2">
        <f t="shared" si="168"/>
        <v>-214685.5199999969</v>
      </c>
      <c r="P10824"/>
    </row>
    <row r="10825" spans="1:16" hidden="1">
      <c r="A10825" t="s">
        <v>11157</v>
      </c>
      <c r="B10825" s="1">
        <v>42212</v>
      </c>
      <c r="C10825" t="s">
        <v>6</v>
      </c>
      <c r="D10825">
        <v>1</v>
      </c>
      <c r="E10825" t="s">
        <v>11158</v>
      </c>
      <c r="F10825" t="s">
        <v>8</v>
      </c>
      <c r="G10825" t="s">
        <v>4</v>
      </c>
      <c r="H10825" t="s">
        <v>8648</v>
      </c>
      <c r="I10825" s="2">
        <v>1840</v>
      </c>
      <c r="J10825" s="5"/>
      <c r="L10825" s="5"/>
      <c r="M10825" s="2">
        <f t="shared" ref="M10825:M10888" si="169">+M10824+I10825-K10825</f>
        <v>-212845.5199999969</v>
      </c>
      <c r="P10825"/>
    </row>
    <row r="10826" spans="1:16" hidden="1">
      <c r="A10826" t="s">
        <v>11175</v>
      </c>
      <c r="B10826" s="1">
        <v>42212</v>
      </c>
      <c r="C10826" t="s">
        <v>11</v>
      </c>
      <c r="D10826">
        <v>1</v>
      </c>
      <c r="E10826" t="s">
        <v>11176</v>
      </c>
      <c r="F10826" t="s">
        <v>13</v>
      </c>
      <c r="G10826" t="s">
        <v>20</v>
      </c>
      <c r="H10826" t="s">
        <v>2967</v>
      </c>
      <c r="J10826" s="5"/>
      <c r="K10826" s="2">
        <v>1025</v>
      </c>
      <c r="L10826" s="5"/>
      <c r="M10826" s="2">
        <f t="shared" si="169"/>
        <v>-213870.5199999969</v>
      </c>
      <c r="P10826"/>
    </row>
    <row r="10827" spans="1:16" hidden="1">
      <c r="A10827" t="s">
        <v>11177</v>
      </c>
      <c r="B10827" s="1">
        <v>42212</v>
      </c>
      <c r="C10827" t="s">
        <v>6</v>
      </c>
      <c r="D10827">
        <v>1</v>
      </c>
      <c r="E10827" t="s">
        <v>11178</v>
      </c>
      <c r="F10827" t="s">
        <v>8</v>
      </c>
      <c r="G10827" t="s">
        <v>4</v>
      </c>
      <c r="H10827" t="s">
        <v>11179</v>
      </c>
      <c r="I10827" s="2">
        <v>4100</v>
      </c>
      <c r="J10827" s="5"/>
      <c r="L10827" s="5"/>
      <c r="M10827" s="2">
        <f t="shared" si="169"/>
        <v>-209770.5199999969</v>
      </c>
      <c r="P10827"/>
    </row>
    <row r="10828" spans="1:16" hidden="1">
      <c r="A10828" t="s">
        <v>11222</v>
      </c>
      <c r="B10828" s="1">
        <v>42212</v>
      </c>
      <c r="C10828" t="s">
        <v>1</v>
      </c>
      <c r="D10828">
        <v>1</v>
      </c>
      <c r="E10828" t="s">
        <v>11223</v>
      </c>
      <c r="F10828" t="s">
        <v>13</v>
      </c>
      <c r="G10828" t="s">
        <v>20</v>
      </c>
      <c r="H10828" t="s">
        <v>11224</v>
      </c>
      <c r="J10828" s="5"/>
      <c r="K10828" s="2">
        <v>20000</v>
      </c>
      <c r="L10828" s="5"/>
      <c r="M10828" s="2">
        <f t="shared" si="169"/>
        <v>-229770.5199999969</v>
      </c>
      <c r="P10828"/>
    </row>
    <row r="10829" spans="1:16" hidden="1">
      <c r="A10829" t="s">
        <v>11225</v>
      </c>
      <c r="B10829" s="1">
        <v>42212</v>
      </c>
      <c r="C10829" t="s">
        <v>1</v>
      </c>
      <c r="D10829">
        <v>1</v>
      </c>
      <c r="E10829" t="s">
        <v>11227</v>
      </c>
      <c r="F10829" t="s">
        <v>13</v>
      </c>
      <c r="G10829" t="s">
        <v>20</v>
      </c>
      <c r="H10829" t="s">
        <v>11224</v>
      </c>
      <c r="J10829" s="5"/>
      <c r="K10829" s="2">
        <v>181000</v>
      </c>
      <c r="L10829" s="5"/>
      <c r="M10829" s="2">
        <f t="shared" si="169"/>
        <v>-410770.51999999688</v>
      </c>
      <c r="P10829"/>
    </row>
    <row r="10830" spans="1:16" hidden="1">
      <c r="A10830" t="s">
        <v>11230</v>
      </c>
      <c r="B10830" s="1">
        <v>42212</v>
      </c>
      <c r="C10830" t="s">
        <v>6</v>
      </c>
      <c r="D10830">
        <v>1</v>
      </c>
      <c r="E10830" t="s">
        <v>11232</v>
      </c>
      <c r="F10830" t="s">
        <v>8</v>
      </c>
      <c r="G10830" t="s">
        <v>4</v>
      </c>
      <c r="H10830" t="s">
        <v>11233</v>
      </c>
      <c r="I10830" s="2">
        <v>1025</v>
      </c>
      <c r="J10830" s="5"/>
      <c r="L10830" s="5"/>
      <c r="M10830" s="2">
        <f t="shared" si="169"/>
        <v>-409745.51999999688</v>
      </c>
      <c r="P10830"/>
    </row>
    <row r="10831" spans="1:16" hidden="1">
      <c r="A10831" t="s">
        <v>11236</v>
      </c>
      <c r="B10831" s="1">
        <v>42212</v>
      </c>
      <c r="C10831" t="s">
        <v>6</v>
      </c>
      <c r="D10831">
        <v>1</v>
      </c>
      <c r="E10831" t="s">
        <v>11238</v>
      </c>
      <c r="F10831" t="s">
        <v>8</v>
      </c>
      <c r="G10831" t="s">
        <v>4</v>
      </c>
      <c r="H10831" t="s">
        <v>11239</v>
      </c>
      <c r="I10831" s="2">
        <v>1025</v>
      </c>
      <c r="J10831" s="5"/>
      <c r="L10831" s="5"/>
      <c r="M10831" s="2">
        <f t="shared" si="169"/>
        <v>-408720.51999999688</v>
      </c>
      <c r="P10831"/>
    </row>
    <row r="10832" spans="1:16" hidden="1">
      <c r="A10832" t="s">
        <v>11245</v>
      </c>
      <c r="B10832" s="1">
        <v>42212</v>
      </c>
      <c r="C10832" t="s">
        <v>6</v>
      </c>
      <c r="D10832">
        <v>1</v>
      </c>
      <c r="E10832" t="s">
        <v>11248</v>
      </c>
      <c r="F10832" t="s">
        <v>8</v>
      </c>
      <c r="G10832" t="s">
        <v>4</v>
      </c>
      <c r="H10832" t="s">
        <v>11249</v>
      </c>
      <c r="I10832" s="2">
        <v>4100</v>
      </c>
      <c r="J10832" s="5"/>
      <c r="L10832" s="5"/>
      <c r="M10832" s="2">
        <f t="shared" si="169"/>
        <v>-404620.51999999688</v>
      </c>
      <c r="P10832"/>
    </row>
    <row r="10833" spans="1:16" hidden="1">
      <c r="A10833" t="s">
        <v>11252</v>
      </c>
      <c r="B10833" s="1">
        <v>42212</v>
      </c>
      <c r="C10833" t="s">
        <v>6</v>
      </c>
      <c r="D10833">
        <v>1</v>
      </c>
      <c r="E10833" t="s">
        <v>11254</v>
      </c>
      <c r="F10833" t="s">
        <v>8</v>
      </c>
      <c r="G10833" t="s">
        <v>4</v>
      </c>
      <c r="H10833" t="s">
        <v>10505</v>
      </c>
      <c r="I10833" s="2">
        <v>1840</v>
      </c>
      <c r="J10833" s="5"/>
      <c r="L10833" s="5"/>
      <c r="M10833" s="2">
        <f t="shared" si="169"/>
        <v>-402780.51999999688</v>
      </c>
      <c r="P10833"/>
    </row>
    <row r="10834" spans="1:16" hidden="1">
      <c r="A10834" t="s">
        <v>11262</v>
      </c>
      <c r="B10834" s="1">
        <v>42212</v>
      </c>
      <c r="C10834" t="s">
        <v>6</v>
      </c>
      <c r="D10834">
        <v>1</v>
      </c>
      <c r="E10834" t="s">
        <v>11263</v>
      </c>
      <c r="F10834" t="s">
        <v>8</v>
      </c>
      <c r="G10834" t="s">
        <v>4</v>
      </c>
      <c r="H10834" t="s">
        <v>11264</v>
      </c>
      <c r="I10834" s="2">
        <v>1025</v>
      </c>
      <c r="J10834" s="5"/>
      <c r="L10834" s="5"/>
      <c r="M10834" s="2">
        <f t="shared" si="169"/>
        <v>-401755.51999999688</v>
      </c>
      <c r="P10834"/>
    </row>
    <row r="10835" spans="1:16" hidden="1">
      <c r="A10835" t="s">
        <v>11268</v>
      </c>
      <c r="B10835" s="1">
        <v>42212</v>
      </c>
      <c r="C10835" t="s">
        <v>1</v>
      </c>
      <c r="D10835">
        <v>1</v>
      </c>
      <c r="E10835" t="s">
        <v>11269</v>
      </c>
      <c r="F10835" t="s">
        <v>13</v>
      </c>
      <c r="G10835" t="s">
        <v>20</v>
      </c>
      <c r="H10835" t="s">
        <v>11270</v>
      </c>
      <c r="J10835" s="5"/>
      <c r="K10835" s="2">
        <v>10000</v>
      </c>
      <c r="L10835" s="5"/>
      <c r="M10835" s="2">
        <f t="shared" si="169"/>
        <v>-411755.51999999688</v>
      </c>
      <c r="P10835"/>
    </row>
    <row r="10836" spans="1:16" hidden="1">
      <c r="A10836" t="s">
        <v>11272</v>
      </c>
      <c r="B10836" s="1">
        <v>42212</v>
      </c>
      <c r="C10836" t="s">
        <v>11</v>
      </c>
      <c r="D10836">
        <v>1</v>
      </c>
      <c r="E10836" t="s">
        <v>11273</v>
      </c>
      <c r="F10836" t="s">
        <v>13</v>
      </c>
      <c r="G10836" t="s">
        <v>20</v>
      </c>
      <c r="H10836" t="s">
        <v>11274</v>
      </c>
      <c r="J10836" s="5"/>
      <c r="K10836" s="2">
        <v>145000</v>
      </c>
      <c r="L10836" s="5"/>
      <c r="M10836" s="2">
        <f t="shared" si="169"/>
        <v>-556755.51999999688</v>
      </c>
      <c r="P10836"/>
    </row>
    <row r="10837" spans="1:16" hidden="1">
      <c r="A10837" t="s">
        <v>11278</v>
      </c>
      <c r="B10837" s="1">
        <v>42212</v>
      </c>
      <c r="C10837" t="s">
        <v>1</v>
      </c>
      <c r="D10837">
        <v>1</v>
      </c>
      <c r="E10837" t="s">
        <v>11279</v>
      </c>
      <c r="F10837" t="s">
        <v>16</v>
      </c>
      <c r="G10837" t="s">
        <v>20</v>
      </c>
      <c r="H10837" t="s">
        <v>11280</v>
      </c>
      <c r="J10837" s="5"/>
      <c r="K10837" s="2">
        <v>254600</v>
      </c>
      <c r="L10837" s="5"/>
      <c r="M10837" s="2">
        <f t="shared" si="169"/>
        <v>-811355.51999999688</v>
      </c>
      <c r="P10837"/>
    </row>
    <row r="10838" spans="1:16" hidden="1">
      <c r="A10838" t="s">
        <v>11281</v>
      </c>
      <c r="B10838" s="1">
        <v>42212</v>
      </c>
      <c r="C10838" t="s">
        <v>11</v>
      </c>
      <c r="D10838">
        <v>1</v>
      </c>
      <c r="E10838" t="s">
        <v>11282</v>
      </c>
      <c r="F10838" t="s">
        <v>16</v>
      </c>
      <c r="G10838" t="s">
        <v>20</v>
      </c>
      <c r="H10838" t="s">
        <v>11283</v>
      </c>
      <c r="J10838" s="5"/>
      <c r="K10838" s="2">
        <v>190400</v>
      </c>
      <c r="L10838" s="5"/>
      <c r="M10838" s="2">
        <f t="shared" si="169"/>
        <v>-1001755.5199999969</v>
      </c>
      <c r="P10838"/>
    </row>
    <row r="10839" spans="1:16" hidden="1">
      <c r="A10839" t="s">
        <v>11286</v>
      </c>
      <c r="B10839" s="1">
        <v>42212</v>
      </c>
      <c r="C10839" t="s">
        <v>43</v>
      </c>
      <c r="D10839">
        <v>1</v>
      </c>
      <c r="E10839" t="s">
        <v>11287</v>
      </c>
      <c r="F10839" t="s">
        <v>45</v>
      </c>
      <c r="G10839" t="s">
        <v>20</v>
      </c>
      <c r="H10839" t="s">
        <v>11288</v>
      </c>
      <c r="J10839" s="5"/>
      <c r="K10839" s="2">
        <v>1840</v>
      </c>
      <c r="L10839" s="5"/>
      <c r="M10839" s="2">
        <f t="shared" si="169"/>
        <v>-1003595.5199999969</v>
      </c>
      <c r="P10839"/>
    </row>
    <row r="10840" spans="1:16" hidden="1">
      <c r="A10840" t="s">
        <v>11291</v>
      </c>
      <c r="B10840" s="1">
        <v>42212</v>
      </c>
      <c r="C10840" t="s">
        <v>43</v>
      </c>
      <c r="D10840">
        <v>1</v>
      </c>
      <c r="E10840" t="s">
        <v>11293</v>
      </c>
      <c r="F10840" t="s">
        <v>13</v>
      </c>
      <c r="G10840" t="s">
        <v>20</v>
      </c>
      <c r="H10840" t="s">
        <v>11294</v>
      </c>
      <c r="J10840" s="5"/>
      <c r="K10840" s="2">
        <v>43000</v>
      </c>
      <c r="L10840" s="5"/>
      <c r="M10840" s="2">
        <f t="shared" si="169"/>
        <v>-1046595.5199999969</v>
      </c>
      <c r="P10840"/>
    </row>
    <row r="10841" spans="1:16" hidden="1">
      <c r="A10841" t="s">
        <v>11299</v>
      </c>
      <c r="B10841" s="1">
        <v>42212</v>
      </c>
      <c r="C10841" t="s">
        <v>195</v>
      </c>
      <c r="D10841">
        <v>1</v>
      </c>
      <c r="E10841" t="s">
        <v>11301</v>
      </c>
      <c r="F10841" t="s">
        <v>13</v>
      </c>
      <c r="G10841" t="s">
        <v>20</v>
      </c>
      <c r="H10841" t="s">
        <v>195</v>
      </c>
      <c r="J10841" s="5"/>
      <c r="K10841" s="2">
        <v>51596</v>
      </c>
      <c r="L10841" s="5"/>
      <c r="M10841" s="2">
        <f t="shared" si="169"/>
        <v>-1098191.5199999968</v>
      </c>
      <c r="P10841"/>
    </row>
    <row r="10842" spans="1:16" hidden="1">
      <c r="A10842" t="s">
        <v>11303</v>
      </c>
      <c r="B10842" s="1">
        <v>42212</v>
      </c>
      <c r="C10842" t="s">
        <v>200</v>
      </c>
      <c r="D10842">
        <v>1</v>
      </c>
      <c r="E10842" t="s">
        <v>11305</v>
      </c>
      <c r="F10842" t="s">
        <v>16</v>
      </c>
      <c r="G10842" t="s">
        <v>20</v>
      </c>
      <c r="H10842" t="s">
        <v>200</v>
      </c>
      <c r="J10842" s="5"/>
      <c r="K10842" s="2">
        <v>2050</v>
      </c>
      <c r="L10842" s="5"/>
      <c r="M10842" s="2">
        <f t="shared" si="169"/>
        <v>-1100241.5199999968</v>
      </c>
      <c r="P10842"/>
    </row>
    <row r="10843" spans="1:16" hidden="1">
      <c r="A10843" t="s">
        <v>11307</v>
      </c>
      <c r="B10843" s="1">
        <v>42212</v>
      </c>
      <c r="C10843" t="s">
        <v>18</v>
      </c>
      <c r="D10843">
        <v>1</v>
      </c>
      <c r="E10843" t="s">
        <v>11310</v>
      </c>
      <c r="F10843" t="s">
        <v>13</v>
      </c>
      <c r="G10843" t="s">
        <v>20</v>
      </c>
      <c r="H10843" t="s">
        <v>18</v>
      </c>
      <c r="J10843" s="5"/>
      <c r="K10843" s="2">
        <v>1840</v>
      </c>
      <c r="L10843" s="5"/>
      <c r="M10843" s="2">
        <f t="shared" si="169"/>
        <v>-1102081.5199999968</v>
      </c>
      <c r="P10843"/>
    </row>
    <row r="10844" spans="1:16" hidden="1">
      <c r="A10844" t="s">
        <v>31093</v>
      </c>
      <c r="B10844" s="1">
        <v>42212</v>
      </c>
      <c r="C10844" t="s">
        <v>6</v>
      </c>
      <c r="D10844">
        <v>1</v>
      </c>
      <c r="E10844" t="s">
        <v>31111</v>
      </c>
      <c r="F10844" t="s">
        <v>13565</v>
      </c>
      <c r="G10844" t="s">
        <v>4</v>
      </c>
      <c r="H10844" t="s">
        <v>31112</v>
      </c>
      <c r="I10844" s="2">
        <v>150000</v>
      </c>
      <c r="J10844" s="5"/>
      <c r="L10844" s="5"/>
      <c r="M10844" s="2">
        <f t="shared" si="169"/>
        <v>-952081.51999999676</v>
      </c>
      <c r="P10844"/>
    </row>
    <row r="10845" spans="1:16" hidden="1">
      <c r="A10845" t="s">
        <v>31115</v>
      </c>
      <c r="B10845" s="1">
        <v>42212</v>
      </c>
      <c r="C10845" t="s">
        <v>6</v>
      </c>
      <c r="D10845">
        <v>1</v>
      </c>
      <c r="E10845" t="s">
        <v>31111</v>
      </c>
      <c r="F10845" t="s">
        <v>13565</v>
      </c>
      <c r="G10845" t="s">
        <v>4</v>
      </c>
      <c r="H10845" t="s">
        <v>31135</v>
      </c>
      <c r="J10845" s="5"/>
      <c r="K10845" s="2">
        <v>150000</v>
      </c>
      <c r="L10845" s="5"/>
      <c r="M10845" s="2">
        <f t="shared" si="169"/>
        <v>-1102081.5199999968</v>
      </c>
      <c r="P10845"/>
    </row>
    <row r="10846" spans="1:16" hidden="1">
      <c r="A10846" t="s">
        <v>31139</v>
      </c>
      <c r="B10846" s="1">
        <v>42212</v>
      </c>
      <c r="C10846" t="s">
        <v>31157</v>
      </c>
      <c r="D10846">
        <v>1</v>
      </c>
      <c r="E10846" t="s">
        <v>31158</v>
      </c>
      <c r="F10846" t="s">
        <v>13565</v>
      </c>
      <c r="G10846" t="s">
        <v>4</v>
      </c>
      <c r="H10846" t="s">
        <v>31159</v>
      </c>
      <c r="I10846" s="2">
        <v>150000</v>
      </c>
      <c r="J10846" s="5"/>
      <c r="L10846" s="5"/>
      <c r="M10846" s="2">
        <f t="shared" si="169"/>
        <v>-952081.51999999676</v>
      </c>
      <c r="P10846"/>
    </row>
    <row r="10847" spans="1:16" hidden="1">
      <c r="A10847" t="s">
        <v>31161</v>
      </c>
      <c r="B10847" s="1">
        <v>42212</v>
      </c>
      <c r="C10847" t="s">
        <v>6</v>
      </c>
      <c r="D10847">
        <v>1</v>
      </c>
      <c r="E10847" t="s">
        <v>31182</v>
      </c>
      <c r="F10847" t="s">
        <v>13565</v>
      </c>
      <c r="G10847" t="s">
        <v>4</v>
      </c>
      <c r="H10847" t="s">
        <v>31183</v>
      </c>
      <c r="I10847" s="2">
        <v>1723.79</v>
      </c>
      <c r="J10847" s="5"/>
      <c r="L10847" s="5"/>
      <c r="M10847" s="2">
        <f t="shared" si="169"/>
        <v>-950357.72999999672</v>
      </c>
      <c r="P10847"/>
    </row>
    <row r="10848" spans="1:16" hidden="1">
      <c r="A10848" t="s">
        <v>31186</v>
      </c>
      <c r="B10848" s="1">
        <v>42212</v>
      </c>
      <c r="C10848" t="s">
        <v>31204</v>
      </c>
      <c r="D10848">
        <v>2</v>
      </c>
      <c r="E10848" t="s">
        <v>31205</v>
      </c>
      <c r="F10848" t="s">
        <v>13559</v>
      </c>
      <c r="G10848" t="s">
        <v>479</v>
      </c>
      <c r="H10848" t="s">
        <v>7668</v>
      </c>
      <c r="J10848" s="5"/>
      <c r="K10848" s="2">
        <v>1000</v>
      </c>
      <c r="L10848" s="5"/>
      <c r="M10848" s="2">
        <f t="shared" si="169"/>
        <v>-951357.72999999672</v>
      </c>
      <c r="P10848"/>
    </row>
    <row r="10849" spans="1:16" hidden="1">
      <c r="A10849" t="s">
        <v>31186</v>
      </c>
      <c r="B10849" s="1">
        <v>42212</v>
      </c>
      <c r="C10849" t="s">
        <v>31204</v>
      </c>
      <c r="D10849">
        <v>2</v>
      </c>
      <c r="E10849" t="s">
        <v>31205</v>
      </c>
      <c r="F10849" t="s">
        <v>13559</v>
      </c>
      <c r="G10849" t="s">
        <v>479</v>
      </c>
      <c r="H10849" t="s">
        <v>7668</v>
      </c>
      <c r="I10849" s="2">
        <v>1723.79</v>
      </c>
      <c r="J10849" s="5"/>
      <c r="L10849" s="5"/>
      <c r="M10849" s="2">
        <f t="shared" si="169"/>
        <v>-949633.93999999668</v>
      </c>
      <c r="P10849"/>
    </row>
    <row r="10850" spans="1:16" hidden="1">
      <c r="A10850" t="s">
        <v>31209</v>
      </c>
      <c r="B10850" s="1">
        <v>42212</v>
      </c>
      <c r="C10850" t="s">
        <v>31228</v>
      </c>
      <c r="D10850">
        <v>2</v>
      </c>
      <c r="E10850" t="s">
        <v>31229</v>
      </c>
      <c r="F10850" t="s">
        <v>13559</v>
      </c>
      <c r="G10850" t="s">
        <v>479</v>
      </c>
      <c r="H10850" t="s">
        <v>9668</v>
      </c>
      <c r="J10850" s="5"/>
      <c r="K10850" s="2">
        <v>2308.4299999999998</v>
      </c>
      <c r="L10850" s="5"/>
      <c r="M10850" s="2">
        <f t="shared" si="169"/>
        <v>-951942.36999999674</v>
      </c>
      <c r="P10850"/>
    </row>
    <row r="10851" spans="1:16" hidden="1">
      <c r="A10851" t="s">
        <v>31209</v>
      </c>
      <c r="B10851" s="1">
        <v>42212</v>
      </c>
      <c r="C10851" t="s">
        <v>31228</v>
      </c>
      <c r="D10851">
        <v>2</v>
      </c>
      <c r="E10851" t="s">
        <v>31229</v>
      </c>
      <c r="F10851" t="s">
        <v>13559</v>
      </c>
      <c r="G10851" t="s">
        <v>479</v>
      </c>
      <c r="H10851" t="s">
        <v>9668</v>
      </c>
      <c r="I10851" s="2">
        <v>2308.4299999999998</v>
      </c>
      <c r="J10851" s="5"/>
      <c r="L10851" s="5"/>
      <c r="M10851" s="2">
        <f t="shared" si="169"/>
        <v>-949633.93999999668</v>
      </c>
      <c r="P10851"/>
    </row>
    <row r="10852" spans="1:16" hidden="1">
      <c r="A10852" t="s">
        <v>31231</v>
      </c>
      <c r="B10852" s="1">
        <v>42212</v>
      </c>
      <c r="C10852" t="s">
        <v>31251</v>
      </c>
      <c r="D10852">
        <v>1</v>
      </c>
      <c r="E10852" t="s">
        <v>31252</v>
      </c>
      <c r="F10852" t="s">
        <v>13565</v>
      </c>
      <c r="G10852" t="s">
        <v>4</v>
      </c>
      <c r="H10852" t="s">
        <v>31253</v>
      </c>
      <c r="I10852" s="2">
        <v>20000</v>
      </c>
      <c r="J10852" s="5"/>
      <c r="L10852" s="5"/>
      <c r="M10852" s="2">
        <f t="shared" si="169"/>
        <v>-929633.93999999668</v>
      </c>
      <c r="P10852"/>
    </row>
    <row r="10853" spans="1:16" hidden="1">
      <c r="A10853" t="s">
        <v>31255</v>
      </c>
      <c r="B10853" s="1">
        <v>42212</v>
      </c>
      <c r="C10853" t="s">
        <v>31251</v>
      </c>
      <c r="D10853">
        <v>1</v>
      </c>
      <c r="E10853" t="s">
        <v>31271</v>
      </c>
      <c r="F10853" t="s">
        <v>13565</v>
      </c>
      <c r="G10853" t="s">
        <v>4</v>
      </c>
      <c r="H10853" t="s">
        <v>31253</v>
      </c>
      <c r="I10853" s="2">
        <v>181000</v>
      </c>
      <c r="J10853" s="5"/>
      <c r="L10853" s="5"/>
      <c r="M10853" s="2">
        <f t="shared" si="169"/>
        <v>-748633.93999999668</v>
      </c>
      <c r="P10853"/>
    </row>
    <row r="10854" spans="1:16" hidden="1">
      <c r="A10854" t="s">
        <v>31276</v>
      </c>
      <c r="B10854" s="1">
        <v>42212</v>
      </c>
      <c r="C10854" t="s">
        <v>31292</v>
      </c>
      <c r="D10854">
        <v>1</v>
      </c>
      <c r="E10854" t="s">
        <v>31293</v>
      </c>
      <c r="F10854" t="s">
        <v>13565</v>
      </c>
      <c r="G10854" t="s">
        <v>4</v>
      </c>
      <c r="H10854" t="s">
        <v>31294</v>
      </c>
      <c r="I10854" s="2">
        <v>10000</v>
      </c>
      <c r="J10854" s="5"/>
      <c r="L10854" s="5"/>
      <c r="M10854" s="2">
        <f t="shared" si="169"/>
        <v>-738633.93999999668</v>
      </c>
      <c r="P10854"/>
    </row>
    <row r="10855" spans="1:16" hidden="1">
      <c r="A10855" t="s">
        <v>31298</v>
      </c>
      <c r="B10855" s="1">
        <v>42212</v>
      </c>
      <c r="C10855" t="s">
        <v>31317</v>
      </c>
      <c r="D10855">
        <v>1</v>
      </c>
      <c r="E10855" t="s">
        <v>31318</v>
      </c>
      <c r="F10855" t="s">
        <v>13561</v>
      </c>
      <c r="G10855" t="s">
        <v>4</v>
      </c>
      <c r="H10855" t="s">
        <v>31319</v>
      </c>
      <c r="I10855" s="2">
        <v>145000</v>
      </c>
      <c r="J10855" s="5"/>
      <c r="L10855" s="5"/>
      <c r="M10855" s="2">
        <f t="shared" si="169"/>
        <v>-593633.93999999668</v>
      </c>
      <c r="P10855"/>
    </row>
    <row r="10856" spans="1:16" hidden="1">
      <c r="A10856" t="s">
        <v>31323</v>
      </c>
      <c r="B10856" s="1">
        <v>42212</v>
      </c>
      <c r="C10856" t="s">
        <v>30946</v>
      </c>
      <c r="D10856">
        <v>1</v>
      </c>
      <c r="E10856" t="s">
        <v>31338</v>
      </c>
      <c r="F10856" t="s">
        <v>13565</v>
      </c>
      <c r="G10856" t="s">
        <v>4</v>
      </c>
      <c r="H10856" t="s">
        <v>11280</v>
      </c>
      <c r="I10856" s="2">
        <v>254800</v>
      </c>
      <c r="J10856" s="5"/>
      <c r="L10856" s="5"/>
      <c r="M10856" s="2">
        <f t="shared" si="169"/>
        <v>-338833.93999999668</v>
      </c>
      <c r="P10856"/>
    </row>
    <row r="10857" spans="1:16" hidden="1">
      <c r="A10857" t="s">
        <v>31343</v>
      </c>
      <c r="B10857" s="1">
        <v>42212</v>
      </c>
      <c r="C10857" t="s">
        <v>30946</v>
      </c>
      <c r="D10857">
        <v>1</v>
      </c>
      <c r="E10857" t="s">
        <v>31338</v>
      </c>
      <c r="F10857" t="s">
        <v>13565</v>
      </c>
      <c r="G10857" t="s">
        <v>4</v>
      </c>
      <c r="H10857" t="s">
        <v>31015</v>
      </c>
      <c r="J10857" s="5"/>
      <c r="K10857" s="2">
        <v>254800</v>
      </c>
      <c r="L10857" s="5"/>
      <c r="M10857" s="2">
        <f t="shared" si="169"/>
        <v>-593633.93999999668</v>
      </c>
      <c r="P10857"/>
    </row>
    <row r="10858" spans="1:16" hidden="1">
      <c r="A10858" t="s">
        <v>31360</v>
      </c>
      <c r="B10858" s="1">
        <v>42212</v>
      </c>
      <c r="C10858" t="s">
        <v>30946</v>
      </c>
      <c r="D10858">
        <v>1</v>
      </c>
      <c r="E10858" t="s">
        <v>31382</v>
      </c>
      <c r="F10858" t="s">
        <v>13565</v>
      </c>
      <c r="G10858" t="s">
        <v>4</v>
      </c>
      <c r="H10858" t="s">
        <v>11280</v>
      </c>
      <c r="I10858" s="2">
        <v>254600</v>
      </c>
      <c r="J10858" s="5"/>
      <c r="L10858" s="5"/>
      <c r="M10858" s="2">
        <f t="shared" si="169"/>
        <v>-339033.93999999668</v>
      </c>
      <c r="P10858"/>
    </row>
    <row r="10859" spans="1:16" hidden="1">
      <c r="A10859" t="s">
        <v>31386</v>
      </c>
      <c r="B10859" s="1">
        <v>42212</v>
      </c>
      <c r="C10859" t="s">
        <v>31407</v>
      </c>
      <c r="D10859">
        <v>1</v>
      </c>
      <c r="E10859" t="s">
        <v>31408</v>
      </c>
      <c r="F10859" t="s">
        <v>13565</v>
      </c>
      <c r="G10859" t="s">
        <v>4</v>
      </c>
      <c r="H10859" t="s">
        <v>11283</v>
      </c>
      <c r="I10859" s="2">
        <v>190400</v>
      </c>
      <c r="J10859" s="5"/>
      <c r="L10859" s="5"/>
      <c r="M10859" s="2">
        <f t="shared" si="169"/>
        <v>-148633.93999999668</v>
      </c>
      <c r="P10859"/>
    </row>
    <row r="10860" spans="1:16" hidden="1">
      <c r="A10860" t="s">
        <v>31413</v>
      </c>
      <c r="B10860" s="1">
        <v>42212</v>
      </c>
      <c r="C10860" t="s">
        <v>31430</v>
      </c>
      <c r="D10860">
        <v>2</v>
      </c>
      <c r="E10860" t="s">
        <v>31431</v>
      </c>
      <c r="F10860" t="s">
        <v>7054</v>
      </c>
      <c r="G10860" t="s">
        <v>20</v>
      </c>
      <c r="H10860" t="s">
        <v>2967</v>
      </c>
      <c r="I10860" s="2">
        <v>1025</v>
      </c>
      <c r="J10860" s="5"/>
      <c r="L10860" s="5"/>
      <c r="M10860" s="2">
        <f t="shared" si="169"/>
        <v>-147608.93999999668</v>
      </c>
      <c r="P10860"/>
    </row>
    <row r="10861" spans="1:16" hidden="1">
      <c r="A10861" t="s">
        <v>31435</v>
      </c>
      <c r="B10861" s="1">
        <v>42212</v>
      </c>
      <c r="C10861" t="s">
        <v>31452</v>
      </c>
      <c r="D10861">
        <v>1</v>
      </c>
      <c r="E10861" t="s">
        <v>31453</v>
      </c>
      <c r="F10861" t="s">
        <v>13565</v>
      </c>
      <c r="G10861" t="s">
        <v>4</v>
      </c>
      <c r="H10861" t="s">
        <v>31454</v>
      </c>
      <c r="I10861" s="2">
        <v>20000</v>
      </c>
      <c r="J10861" s="5"/>
      <c r="L10861" s="5"/>
      <c r="M10861" s="2">
        <f t="shared" si="169"/>
        <v>-127608.93999999668</v>
      </c>
      <c r="P10861"/>
    </row>
    <row r="10862" spans="1:16" hidden="1">
      <c r="A10862" t="s">
        <v>31460</v>
      </c>
      <c r="B10862" s="1">
        <v>42212</v>
      </c>
      <c r="C10862" t="s">
        <v>31475</v>
      </c>
      <c r="D10862">
        <v>1</v>
      </c>
      <c r="E10862" t="s">
        <v>31476</v>
      </c>
      <c r="F10862" t="s">
        <v>13561</v>
      </c>
      <c r="G10862" t="s">
        <v>4</v>
      </c>
      <c r="H10862" t="s">
        <v>525</v>
      </c>
      <c r="I10862" s="2">
        <v>43000</v>
      </c>
      <c r="J10862" s="5"/>
      <c r="L10862" s="5"/>
      <c r="M10862" s="2">
        <f t="shared" si="169"/>
        <v>-84608.939999996684</v>
      </c>
      <c r="P10862"/>
    </row>
    <row r="10863" spans="1:16" hidden="1">
      <c r="A10863" t="s">
        <v>31483</v>
      </c>
      <c r="B10863" s="1">
        <v>42212</v>
      </c>
      <c r="C10863" t="s">
        <v>17394</v>
      </c>
      <c r="D10863">
        <v>1</v>
      </c>
      <c r="E10863" t="s">
        <v>31494</v>
      </c>
      <c r="F10863" t="s">
        <v>13565</v>
      </c>
      <c r="G10863" t="s">
        <v>4</v>
      </c>
      <c r="H10863" t="s">
        <v>17396</v>
      </c>
      <c r="I10863" s="2">
        <v>15000</v>
      </c>
      <c r="J10863" s="5"/>
      <c r="L10863" s="5"/>
      <c r="M10863" s="2">
        <f t="shared" si="169"/>
        <v>-69608.939999996684</v>
      </c>
      <c r="P10863"/>
    </row>
    <row r="10864" spans="1:16" hidden="1">
      <c r="A10864" t="s">
        <v>31500</v>
      </c>
      <c r="B10864" s="1">
        <v>42212</v>
      </c>
      <c r="C10864" t="s">
        <v>17394</v>
      </c>
      <c r="D10864">
        <v>1</v>
      </c>
      <c r="E10864" t="s">
        <v>31511</v>
      </c>
      <c r="F10864" t="s">
        <v>13565</v>
      </c>
      <c r="G10864" t="s">
        <v>4</v>
      </c>
      <c r="H10864" t="s">
        <v>17396</v>
      </c>
      <c r="I10864" s="2">
        <v>7371</v>
      </c>
      <c r="J10864" s="5"/>
      <c r="L10864" s="5"/>
      <c r="M10864" s="2">
        <f t="shared" si="169"/>
        <v>-62237.939999996684</v>
      </c>
      <c r="P10864"/>
    </row>
    <row r="10865" spans="1:16" hidden="1">
      <c r="A10865" t="s">
        <v>11313</v>
      </c>
      <c r="B10865" s="36">
        <v>42213</v>
      </c>
      <c r="C10865" s="35" t="s">
        <v>6</v>
      </c>
      <c r="D10865" s="35">
        <v>1</v>
      </c>
      <c r="E10865" s="35" t="s">
        <v>11314</v>
      </c>
      <c r="F10865" s="35" t="s">
        <v>29</v>
      </c>
      <c r="G10865" s="35" t="s">
        <v>4</v>
      </c>
      <c r="H10865" s="35" t="s">
        <v>11315</v>
      </c>
      <c r="I10865" s="11">
        <v>244</v>
      </c>
      <c r="J10865" s="12"/>
      <c r="K10865" s="11"/>
      <c r="L10865" s="12"/>
      <c r="M10865" s="11">
        <f t="shared" si="169"/>
        <v>-61993.939999996684</v>
      </c>
      <c r="P10865"/>
    </row>
    <row r="10866" spans="1:16" hidden="1">
      <c r="A10866" t="s">
        <v>11318</v>
      </c>
      <c r="B10866" s="14">
        <v>42213</v>
      </c>
      <c r="C10866" s="13" t="s">
        <v>6</v>
      </c>
      <c r="D10866" s="13">
        <v>1</v>
      </c>
      <c r="E10866" s="13" t="s">
        <v>11319</v>
      </c>
      <c r="F10866" s="13" t="s">
        <v>29</v>
      </c>
      <c r="G10866" s="13" t="s">
        <v>4</v>
      </c>
      <c r="H10866" s="13" t="s">
        <v>11320</v>
      </c>
      <c r="I10866" s="15">
        <v>2619.96</v>
      </c>
      <c r="J10866" s="16"/>
      <c r="K10866" s="15"/>
      <c r="L10866" s="16"/>
      <c r="M10866" s="15">
        <f t="shared" si="169"/>
        <v>-59373.979999996685</v>
      </c>
      <c r="P10866"/>
    </row>
    <row r="10867" spans="1:16" hidden="1">
      <c r="A10867" t="s">
        <v>11322</v>
      </c>
      <c r="B10867" s="14">
        <v>42213</v>
      </c>
      <c r="C10867" s="13" t="s">
        <v>6</v>
      </c>
      <c r="D10867" s="13">
        <v>1</v>
      </c>
      <c r="E10867" s="13" t="s">
        <v>11324</v>
      </c>
      <c r="F10867" s="13" t="s">
        <v>29</v>
      </c>
      <c r="G10867" s="13" t="s">
        <v>4</v>
      </c>
      <c r="H10867" s="13" t="s">
        <v>7713</v>
      </c>
      <c r="I10867" s="15">
        <v>244.04</v>
      </c>
      <c r="J10867" s="16"/>
      <c r="K10867" s="15"/>
      <c r="L10867" s="16"/>
      <c r="M10867" s="15">
        <f t="shared" si="169"/>
        <v>-59129.939999996684</v>
      </c>
      <c r="P10867"/>
    </row>
    <row r="10868" spans="1:16" hidden="1">
      <c r="A10868" t="s">
        <v>11331</v>
      </c>
      <c r="B10868" s="1">
        <v>42213</v>
      </c>
      <c r="C10868" t="s">
        <v>1</v>
      </c>
      <c r="D10868">
        <v>2</v>
      </c>
      <c r="E10868" t="s">
        <v>11334</v>
      </c>
      <c r="F10868" t="s">
        <v>51</v>
      </c>
      <c r="G10868" t="s">
        <v>4</v>
      </c>
      <c r="H10868" t="s">
        <v>11335</v>
      </c>
      <c r="I10868" s="2">
        <v>11771.83</v>
      </c>
      <c r="J10868" s="5"/>
      <c r="L10868" s="5"/>
      <c r="M10868" s="2">
        <f t="shared" si="169"/>
        <v>-47358.109999996683</v>
      </c>
      <c r="P10868"/>
    </row>
    <row r="10869" spans="1:16" hidden="1">
      <c r="A10869" t="s">
        <v>11337</v>
      </c>
      <c r="B10869" s="1">
        <v>42213</v>
      </c>
      <c r="C10869" t="s">
        <v>1</v>
      </c>
      <c r="D10869">
        <v>1</v>
      </c>
      <c r="E10869" t="s">
        <v>11342</v>
      </c>
      <c r="F10869" t="s">
        <v>67</v>
      </c>
      <c r="G10869" t="s">
        <v>4</v>
      </c>
      <c r="H10869" t="s">
        <v>11343</v>
      </c>
      <c r="J10869" s="5"/>
      <c r="K10869" s="2">
        <v>11771.83</v>
      </c>
      <c r="L10869" s="5"/>
      <c r="M10869" s="2">
        <f t="shared" si="169"/>
        <v>-59129.939999996684</v>
      </c>
      <c r="P10869"/>
    </row>
    <row r="10870" spans="1:16" hidden="1">
      <c r="A10870" t="s">
        <v>11360</v>
      </c>
      <c r="B10870" s="1">
        <v>42213</v>
      </c>
      <c r="C10870" t="s">
        <v>11</v>
      </c>
      <c r="D10870">
        <v>1</v>
      </c>
      <c r="E10870" t="s">
        <v>11361</v>
      </c>
      <c r="F10870" t="s">
        <v>13</v>
      </c>
      <c r="G10870" t="s">
        <v>4</v>
      </c>
      <c r="H10870" t="s">
        <v>11362</v>
      </c>
      <c r="J10870" s="5"/>
      <c r="K10870" s="2">
        <v>51432.43</v>
      </c>
      <c r="L10870" s="5"/>
      <c r="M10870" s="2">
        <f t="shared" si="169"/>
        <v>-110562.36999999668</v>
      </c>
      <c r="P10870"/>
    </row>
    <row r="10871" spans="1:16" hidden="1">
      <c r="A10871" t="s">
        <v>11363</v>
      </c>
      <c r="B10871" s="1">
        <v>42213</v>
      </c>
      <c r="C10871" t="s">
        <v>529</v>
      </c>
      <c r="D10871">
        <v>1</v>
      </c>
      <c r="E10871" t="s">
        <v>11366</v>
      </c>
      <c r="F10871" t="s">
        <v>13</v>
      </c>
      <c r="G10871" t="s">
        <v>4</v>
      </c>
      <c r="H10871" t="s">
        <v>11367</v>
      </c>
      <c r="J10871" s="5"/>
      <c r="K10871" s="2">
        <v>20000</v>
      </c>
      <c r="L10871" s="5"/>
      <c r="M10871" s="2">
        <f t="shared" si="169"/>
        <v>-130562.36999999668</v>
      </c>
      <c r="P10871"/>
    </row>
    <row r="10872" spans="1:16" hidden="1">
      <c r="A10872" t="s">
        <v>11368</v>
      </c>
      <c r="B10872" s="1">
        <v>42213</v>
      </c>
      <c r="C10872" t="s">
        <v>6</v>
      </c>
      <c r="D10872">
        <v>1</v>
      </c>
      <c r="E10872" t="s">
        <v>11371</v>
      </c>
      <c r="F10872" t="s">
        <v>29</v>
      </c>
      <c r="G10872" t="s">
        <v>4</v>
      </c>
      <c r="H10872" t="s">
        <v>11372</v>
      </c>
      <c r="I10872" s="2">
        <v>5444.51</v>
      </c>
      <c r="J10872" s="5"/>
      <c r="L10872" s="5"/>
      <c r="M10872" s="2">
        <f t="shared" si="169"/>
        <v>-125117.85999999668</v>
      </c>
      <c r="P10872"/>
    </row>
    <row r="10873" spans="1:16" hidden="1">
      <c r="A10873" t="s">
        <v>11375</v>
      </c>
      <c r="B10873" s="1">
        <v>42213</v>
      </c>
      <c r="C10873" t="s">
        <v>1</v>
      </c>
      <c r="D10873">
        <v>1</v>
      </c>
      <c r="E10873" t="s">
        <v>11377</v>
      </c>
      <c r="F10873" t="s">
        <v>67</v>
      </c>
      <c r="G10873" t="s">
        <v>4</v>
      </c>
      <c r="H10873" t="s">
        <v>11378</v>
      </c>
      <c r="J10873" s="5"/>
      <c r="K10873" s="2">
        <v>5000</v>
      </c>
      <c r="L10873" s="5"/>
      <c r="M10873" s="2">
        <f t="shared" si="169"/>
        <v>-130117.85999999668</v>
      </c>
      <c r="P10873"/>
    </row>
    <row r="10874" spans="1:16" hidden="1">
      <c r="A10874" t="s">
        <v>11382</v>
      </c>
      <c r="B10874" s="1">
        <v>42213</v>
      </c>
      <c r="C10874" t="s">
        <v>11385</v>
      </c>
      <c r="D10874">
        <v>2</v>
      </c>
      <c r="E10874" t="s">
        <v>11386</v>
      </c>
      <c r="F10874" t="s">
        <v>78</v>
      </c>
      <c r="G10874" t="s">
        <v>4</v>
      </c>
      <c r="H10874" t="s">
        <v>10863</v>
      </c>
      <c r="J10874" s="5"/>
      <c r="K10874" s="2">
        <v>1025</v>
      </c>
      <c r="L10874" s="5"/>
      <c r="M10874" s="2">
        <f t="shared" si="169"/>
        <v>-131142.85999999667</v>
      </c>
      <c r="P10874"/>
    </row>
    <row r="10875" spans="1:16" hidden="1">
      <c r="A10875" t="s">
        <v>11382</v>
      </c>
      <c r="B10875" s="1">
        <v>42213</v>
      </c>
      <c r="C10875" t="s">
        <v>11385</v>
      </c>
      <c r="D10875">
        <v>2</v>
      </c>
      <c r="E10875" t="s">
        <v>11386</v>
      </c>
      <c r="F10875" t="s">
        <v>78</v>
      </c>
      <c r="G10875" t="s">
        <v>4</v>
      </c>
      <c r="H10875" t="s">
        <v>10863</v>
      </c>
      <c r="I10875" s="2">
        <v>1025</v>
      </c>
      <c r="J10875" s="5"/>
      <c r="L10875" s="5"/>
      <c r="M10875" s="2">
        <f t="shared" si="169"/>
        <v>-130117.85999999667</v>
      </c>
      <c r="P10875"/>
    </row>
    <row r="10876" spans="1:16" hidden="1">
      <c r="A10876" t="s">
        <v>11392</v>
      </c>
      <c r="B10876" s="1">
        <v>42213</v>
      </c>
      <c r="C10876" t="s">
        <v>11</v>
      </c>
      <c r="D10876">
        <v>1</v>
      </c>
      <c r="E10876" t="s">
        <v>11396</v>
      </c>
      <c r="F10876" t="s">
        <v>13</v>
      </c>
      <c r="G10876" t="s">
        <v>4</v>
      </c>
      <c r="H10876" t="s">
        <v>11397</v>
      </c>
      <c r="J10876" s="5"/>
      <c r="K10876" s="2">
        <v>185000</v>
      </c>
      <c r="L10876" s="5"/>
      <c r="M10876" s="2">
        <f t="shared" si="169"/>
        <v>-315117.85999999667</v>
      </c>
      <c r="P10876"/>
    </row>
    <row r="10877" spans="1:16" hidden="1">
      <c r="A10877" t="s">
        <v>11400</v>
      </c>
      <c r="B10877" s="1">
        <v>42213</v>
      </c>
      <c r="C10877" t="s">
        <v>11</v>
      </c>
      <c r="D10877">
        <v>1</v>
      </c>
      <c r="E10877" t="s">
        <v>11402</v>
      </c>
      <c r="F10877" t="s">
        <v>67</v>
      </c>
      <c r="G10877" t="s">
        <v>4</v>
      </c>
      <c r="H10877" t="s">
        <v>11397</v>
      </c>
      <c r="J10877" s="5"/>
      <c r="K10877" s="2">
        <v>185000</v>
      </c>
      <c r="L10877" s="5"/>
      <c r="M10877" s="2">
        <f t="shared" si="169"/>
        <v>-500117.85999999667</v>
      </c>
      <c r="P10877"/>
    </row>
    <row r="10878" spans="1:16" hidden="1">
      <c r="A10878" t="s">
        <v>11403</v>
      </c>
      <c r="B10878" s="1">
        <v>42213</v>
      </c>
      <c r="C10878" t="s">
        <v>11</v>
      </c>
      <c r="D10878">
        <v>1</v>
      </c>
      <c r="E10878" t="s">
        <v>11396</v>
      </c>
      <c r="F10878" t="s">
        <v>13</v>
      </c>
      <c r="G10878" t="s">
        <v>4</v>
      </c>
      <c r="H10878" t="s">
        <v>11404</v>
      </c>
      <c r="I10878" s="2">
        <v>185000</v>
      </c>
      <c r="J10878" s="5"/>
      <c r="L10878" s="5"/>
      <c r="M10878" s="2">
        <f t="shared" si="169"/>
        <v>-315117.85999999667</v>
      </c>
      <c r="P10878"/>
    </row>
    <row r="10879" spans="1:16" hidden="1">
      <c r="A10879" t="s">
        <v>11406</v>
      </c>
      <c r="B10879" s="1">
        <v>42213</v>
      </c>
      <c r="C10879" t="s">
        <v>11</v>
      </c>
      <c r="D10879">
        <v>1</v>
      </c>
      <c r="E10879" t="s">
        <v>11407</v>
      </c>
      <c r="F10879" t="s">
        <v>67</v>
      </c>
      <c r="G10879" t="s">
        <v>4</v>
      </c>
      <c r="H10879" t="s">
        <v>11408</v>
      </c>
      <c r="J10879" s="5"/>
      <c r="K10879" s="2">
        <v>108000</v>
      </c>
      <c r="L10879" s="5"/>
      <c r="M10879" s="2">
        <f t="shared" si="169"/>
        <v>-423117.85999999667</v>
      </c>
      <c r="P10879"/>
    </row>
    <row r="10880" spans="1:16" hidden="1">
      <c r="A10880" t="s">
        <v>11421</v>
      </c>
      <c r="B10880" s="1">
        <v>42213</v>
      </c>
      <c r="C10880" t="s">
        <v>11</v>
      </c>
      <c r="D10880">
        <v>1</v>
      </c>
      <c r="E10880" t="s">
        <v>11424</v>
      </c>
      <c r="F10880" t="s">
        <v>13</v>
      </c>
      <c r="G10880" t="s">
        <v>4</v>
      </c>
      <c r="H10880" t="s">
        <v>678</v>
      </c>
      <c r="J10880" s="5"/>
      <c r="K10880" s="2">
        <v>3030</v>
      </c>
      <c r="L10880" s="5"/>
      <c r="M10880" s="2">
        <f t="shared" si="169"/>
        <v>-426147.85999999667</v>
      </c>
      <c r="P10880"/>
    </row>
    <row r="10881" spans="1:16" hidden="1">
      <c r="A10881" t="s">
        <v>11454</v>
      </c>
      <c r="B10881" s="1">
        <v>42213</v>
      </c>
      <c r="C10881" t="s">
        <v>6</v>
      </c>
      <c r="D10881">
        <v>1</v>
      </c>
      <c r="E10881" t="s">
        <v>11455</v>
      </c>
      <c r="F10881" t="s">
        <v>29</v>
      </c>
      <c r="G10881" t="s">
        <v>4</v>
      </c>
      <c r="H10881" t="s">
        <v>11456</v>
      </c>
      <c r="I10881" s="2">
        <v>1699.56</v>
      </c>
      <c r="J10881" s="5"/>
      <c r="L10881" s="5"/>
      <c r="M10881" s="2">
        <f t="shared" si="169"/>
        <v>-424448.29999999667</v>
      </c>
      <c r="P10881"/>
    </row>
    <row r="10882" spans="1:16" hidden="1">
      <c r="A10882" t="s">
        <v>11516</v>
      </c>
      <c r="B10882" s="1">
        <v>42213</v>
      </c>
      <c r="C10882" t="s">
        <v>11</v>
      </c>
      <c r="D10882">
        <v>1</v>
      </c>
      <c r="E10882" t="s">
        <v>11519</v>
      </c>
      <c r="F10882" t="s">
        <v>16</v>
      </c>
      <c r="G10882" t="s">
        <v>4</v>
      </c>
      <c r="H10882" t="s">
        <v>1478</v>
      </c>
      <c r="J10882" s="5"/>
      <c r="K10882" s="2">
        <v>85</v>
      </c>
      <c r="L10882" s="5"/>
      <c r="M10882" s="2">
        <f t="shared" si="169"/>
        <v>-424533.29999999667</v>
      </c>
      <c r="P10882"/>
    </row>
    <row r="10883" spans="1:16" hidden="1">
      <c r="A10883" t="s">
        <v>11525</v>
      </c>
      <c r="B10883" s="1">
        <v>42213</v>
      </c>
      <c r="C10883" t="s">
        <v>6</v>
      </c>
      <c r="D10883">
        <v>1</v>
      </c>
      <c r="E10883" t="s">
        <v>11528</v>
      </c>
      <c r="F10883" t="s">
        <v>29</v>
      </c>
      <c r="G10883" t="s">
        <v>4</v>
      </c>
      <c r="H10883" t="s">
        <v>11529</v>
      </c>
      <c r="I10883" s="2">
        <v>297.68</v>
      </c>
      <c r="J10883" s="5"/>
      <c r="L10883" s="5"/>
      <c r="M10883" s="2">
        <f t="shared" si="169"/>
        <v>-424235.61999999668</v>
      </c>
      <c r="P10883"/>
    </row>
    <row r="10884" spans="1:16" hidden="1">
      <c r="A10884" t="s">
        <v>11530</v>
      </c>
      <c r="B10884" s="1">
        <v>42213</v>
      </c>
      <c r="C10884" t="s">
        <v>6</v>
      </c>
      <c r="D10884">
        <v>1</v>
      </c>
      <c r="E10884" t="s">
        <v>11533</v>
      </c>
      <c r="F10884" t="s">
        <v>29</v>
      </c>
      <c r="G10884" t="s">
        <v>4</v>
      </c>
      <c r="H10884" t="s">
        <v>9060</v>
      </c>
      <c r="I10884" s="2">
        <v>4600</v>
      </c>
      <c r="J10884" s="5"/>
      <c r="L10884" s="5"/>
      <c r="M10884" s="2">
        <f t="shared" si="169"/>
        <v>-419635.61999999668</v>
      </c>
      <c r="P10884"/>
    </row>
    <row r="10885" spans="1:16" hidden="1">
      <c r="A10885" t="s">
        <v>11572</v>
      </c>
      <c r="B10885" s="1">
        <v>42213</v>
      </c>
      <c r="C10885" t="s">
        <v>195</v>
      </c>
      <c r="D10885">
        <v>1</v>
      </c>
      <c r="E10885" t="s">
        <v>11576</v>
      </c>
      <c r="F10885" t="s">
        <v>13</v>
      </c>
      <c r="G10885" t="s">
        <v>4</v>
      </c>
      <c r="H10885" t="s">
        <v>195</v>
      </c>
      <c r="J10885" s="5"/>
      <c r="K10885" s="2">
        <v>20646.740000000002</v>
      </c>
      <c r="L10885" s="5"/>
      <c r="M10885" s="2">
        <f t="shared" si="169"/>
        <v>-440282.35999999667</v>
      </c>
      <c r="P10885"/>
    </row>
    <row r="10886" spans="1:16" hidden="1">
      <c r="A10886" t="s">
        <v>11577</v>
      </c>
      <c r="B10886" s="1">
        <v>42213</v>
      </c>
      <c r="C10886" t="s">
        <v>200</v>
      </c>
      <c r="D10886">
        <v>1</v>
      </c>
      <c r="E10886" t="s">
        <v>11580</v>
      </c>
      <c r="F10886" t="s">
        <v>16</v>
      </c>
      <c r="G10886" t="s">
        <v>4</v>
      </c>
      <c r="H10886" t="s">
        <v>200</v>
      </c>
      <c r="J10886" s="5"/>
      <c r="K10886" s="2">
        <v>11094.47</v>
      </c>
      <c r="L10886" s="5"/>
      <c r="M10886" s="2">
        <f t="shared" si="169"/>
        <v>-451376.82999999664</v>
      </c>
      <c r="P10886"/>
    </row>
    <row r="10887" spans="1:16" hidden="1">
      <c r="A10887" t="s">
        <v>11582</v>
      </c>
      <c r="B10887" s="1">
        <v>42213</v>
      </c>
      <c r="C10887" t="s">
        <v>18</v>
      </c>
      <c r="D10887">
        <v>1</v>
      </c>
      <c r="E10887" t="s">
        <v>11585</v>
      </c>
      <c r="F10887" t="s">
        <v>13</v>
      </c>
      <c r="G10887" t="s">
        <v>4</v>
      </c>
      <c r="H10887" t="s">
        <v>18</v>
      </c>
      <c r="J10887" s="5"/>
      <c r="K10887" s="2">
        <v>9036.0400000000009</v>
      </c>
      <c r="L10887" s="5"/>
      <c r="M10887" s="2">
        <f t="shared" si="169"/>
        <v>-460412.86999999662</v>
      </c>
      <c r="P10887"/>
    </row>
    <row r="10888" spans="1:16" hidden="1">
      <c r="A10888" t="s">
        <v>11596</v>
      </c>
      <c r="B10888" s="1">
        <v>42213</v>
      </c>
      <c r="C10888" t="s">
        <v>529</v>
      </c>
      <c r="D10888">
        <v>1</v>
      </c>
      <c r="E10888" t="s">
        <v>11598</v>
      </c>
      <c r="F10888" t="s">
        <v>13</v>
      </c>
      <c r="G10888" t="s">
        <v>20</v>
      </c>
      <c r="H10888" t="s">
        <v>11599</v>
      </c>
      <c r="J10888" s="5"/>
      <c r="K10888" s="2">
        <v>14406.79</v>
      </c>
      <c r="L10888" s="5"/>
      <c r="M10888" s="2">
        <f t="shared" si="169"/>
        <v>-474819.6599999966</v>
      </c>
      <c r="P10888"/>
    </row>
    <row r="10889" spans="1:16" hidden="1">
      <c r="A10889" t="s">
        <v>11603</v>
      </c>
      <c r="B10889" s="1">
        <v>42213</v>
      </c>
      <c r="C10889" t="s">
        <v>6</v>
      </c>
      <c r="D10889">
        <v>1</v>
      </c>
      <c r="E10889" t="s">
        <v>11605</v>
      </c>
      <c r="F10889" t="s">
        <v>8</v>
      </c>
      <c r="G10889" t="s">
        <v>20</v>
      </c>
      <c r="H10889" t="s">
        <v>10355</v>
      </c>
      <c r="I10889" s="2">
        <v>1840</v>
      </c>
      <c r="J10889" s="5"/>
      <c r="L10889" s="5"/>
      <c r="M10889" s="2">
        <f t="shared" ref="M10889:M10952" si="170">+M10888+I10889-K10889</f>
        <v>-472979.6599999966</v>
      </c>
      <c r="P10889"/>
    </row>
    <row r="10890" spans="1:16" hidden="1">
      <c r="A10890" t="s">
        <v>11608</v>
      </c>
      <c r="B10890" s="1">
        <v>42213</v>
      </c>
      <c r="C10890" t="s">
        <v>11</v>
      </c>
      <c r="D10890">
        <v>1</v>
      </c>
      <c r="E10890" t="s">
        <v>11610</v>
      </c>
      <c r="F10890" t="s">
        <v>228</v>
      </c>
      <c r="G10890" t="s">
        <v>20</v>
      </c>
      <c r="H10890" t="s">
        <v>11611</v>
      </c>
      <c r="J10890" s="5"/>
      <c r="K10890" s="2">
        <v>1840</v>
      </c>
      <c r="L10890" s="5"/>
      <c r="M10890" s="2">
        <f t="shared" si="170"/>
        <v>-474819.6599999966</v>
      </c>
      <c r="P10890"/>
    </row>
    <row r="10891" spans="1:16" hidden="1">
      <c r="A10891" t="s">
        <v>11623</v>
      </c>
      <c r="B10891" s="1">
        <v>42213</v>
      </c>
      <c r="C10891" t="s">
        <v>6</v>
      </c>
      <c r="D10891">
        <v>1</v>
      </c>
      <c r="E10891" t="s">
        <v>11624</v>
      </c>
      <c r="F10891" t="s">
        <v>29</v>
      </c>
      <c r="G10891" t="s">
        <v>20</v>
      </c>
      <c r="H10891" t="s">
        <v>7278</v>
      </c>
      <c r="I10891" s="2">
        <v>7068.44</v>
      </c>
      <c r="J10891" s="5"/>
      <c r="L10891" s="5"/>
      <c r="M10891" s="2">
        <f t="shared" si="170"/>
        <v>-467751.2199999966</v>
      </c>
      <c r="P10891"/>
    </row>
    <row r="10892" spans="1:16" hidden="1">
      <c r="A10892" t="s">
        <v>11632</v>
      </c>
      <c r="B10892" s="1">
        <v>42213</v>
      </c>
      <c r="C10892" t="s">
        <v>18</v>
      </c>
      <c r="D10892">
        <v>1</v>
      </c>
      <c r="E10892" t="s">
        <v>11635</v>
      </c>
      <c r="F10892" t="s">
        <v>13</v>
      </c>
      <c r="G10892" t="s">
        <v>20</v>
      </c>
      <c r="H10892" t="s">
        <v>11636</v>
      </c>
      <c r="J10892" s="5"/>
      <c r="K10892" s="2">
        <v>20000</v>
      </c>
      <c r="L10892" s="5"/>
      <c r="M10892" s="2">
        <f t="shared" si="170"/>
        <v>-487751.2199999966</v>
      </c>
      <c r="P10892"/>
    </row>
    <row r="10893" spans="1:16" hidden="1">
      <c r="A10893" t="s">
        <v>11642</v>
      </c>
      <c r="B10893" s="1">
        <v>42213</v>
      </c>
      <c r="C10893" t="s">
        <v>6</v>
      </c>
      <c r="D10893">
        <v>1</v>
      </c>
      <c r="E10893" t="s">
        <v>11646</v>
      </c>
      <c r="F10893" t="s">
        <v>8</v>
      </c>
      <c r="G10893" t="s">
        <v>20</v>
      </c>
      <c r="H10893" t="s">
        <v>3409</v>
      </c>
      <c r="I10893" s="2">
        <v>4100</v>
      </c>
      <c r="J10893" s="5"/>
      <c r="L10893" s="5"/>
      <c r="M10893" s="2">
        <f t="shared" si="170"/>
        <v>-483651.2199999966</v>
      </c>
      <c r="P10893"/>
    </row>
    <row r="10894" spans="1:16" hidden="1">
      <c r="A10894" t="s">
        <v>11654</v>
      </c>
      <c r="B10894" s="1">
        <v>42213</v>
      </c>
      <c r="C10894" t="s">
        <v>43</v>
      </c>
      <c r="D10894">
        <v>1</v>
      </c>
      <c r="E10894" t="s">
        <v>11657</v>
      </c>
      <c r="F10894" t="s">
        <v>3605</v>
      </c>
      <c r="G10894" t="s">
        <v>20</v>
      </c>
      <c r="H10894" t="s">
        <v>11658</v>
      </c>
      <c r="J10894" s="5"/>
      <c r="K10894" s="2">
        <v>18049.12</v>
      </c>
      <c r="L10894" s="5"/>
      <c r="M10894" s="2">
        <f t="shared" si="170"/>
        <v>-501700.33999999659</v>
      </c>
      <c r="P10894"/>
    </row>
    <row r="10895" spans="1:16" hidden="1">
      <c r="A10895" t="s">
        <v>11672</v>
      </c>
      <c r="B10895" s="1">
        <v>42213</v>
      </c>
      <c r="C10895" t="s">
        <v>18</v>
      </c>
      <c r="D10895">
        <v>1</v>
      </c>
      <c r="E10895" t="s">
        <v>11673</v>
      </c>
      <c r="F10895" t="s">
        <v>13</v>
      </c>
      <c r="G10895" t="s">
        <v>20</v>
      </c>
      <c r="H10895" t="s">
        <v>18</v>
      </c>
      <c r="J10895" s="5"/>
      <c r="K10895" s="2">
        <v>11636.98</v>
      </c>
      <c r="L10895" s="5"/>
      <c r="M10895" s="2">
        <f t="shared" si="170"/>
        <v>-513337.31999999657</v>
      </c>
      <c r="P10895"/>
    </row>
    <row r="10896" spans="1:16" hidden="1">
      <c r="A10896" t="s">
        <v>11674</v>
      </c>
      <c r="B10896" s="1">
        <v>42213</v>
      </c>
      <c r="C10896" t="s">
        <v>195</v>
      </c>
      <c r="D10896">
        <v>1</v>
      </c>
      <c r="E10896" t="s">
        <v>11676</v>
      </c>
      <c r="F10896" t="s">
        <v>13</v>
      </c>
      <c r="G10896" t="s">
        <v>20</v>
      </c>
      <c r="H10896" t="s">
        <v>195</v>
      </c>
      <c r="J10896" s="5"/>
      <c r="K10896" s="2">
        <v>19781.72</v>
      </c>
      <c r="L10896" s="5"/>
      <c r="M10896" s="2">
        <f t="shared" si="170"/>
        <v>-533119.03999999654</v>
      </c>
      <c r="P10896"/>
    </row>
    <row r="10897" spans="1:16" hidden="1">
      <c r="A10897" t="s">
        <v>11679</v>
      </c>
      <c r="B10897" s="1">
        <v>42213</v>
      </c>
      <c r="C10897" t="s">
        <v>200</v>
      </c>
      <c r="D10897">
        <v>1</v>
      </c>
      <c r="E10897" t="s">
        <v>11680</v>
      </c>
      <c r="F10897" t="s">
        <v>16</v>
      </c>
      <c r="G10897" t="s">
        <v>20</v>
      </c>
      <c r="H10897" t="s">
        <v>200</v>
      </c>
      <c r="J10897" s="5"/>
      <c r="K10897" s="2">
        <v>1840</v>
      </c>
      <c r="L10897" s="5"/>
      <c r="M10897" s="2">
        <f t="shared" si="170"/>
        <v>-534959.03999999654</v>
      </c>
      <c r="P10897"/>
    </row>
    <row r="10898" spans="1:16" hidden="1">
      <c r="A10898" t="s">
        <v>11684</v>
      </c>
      <c r="B10898" s="1">
        <v>42213</v>
      </c>
      <c r="C10898" t="s">
        <v>240</v>
      </c>
      <c r="D10898">
        <v>1</v>
      </c>
      <c r="E10898" t="s">
        <v>11687</v>
      </c>
      <c r="F10898" t="s">
        <v>13</v>
      </c>
      <c r="G10898" t="s">
        <v>20</v>
      </c>
      <c r="H10898" t="s">
        <v>240</v>
      </c>
      <c r="J10898" s="5"/>
      <c r="K10898" s="2">
        <v>4100</v>
      </c>
      <c r="L10898" s="5"/>
      <c r="M10898" s="2">
        <f t="shared" si="170"/>
        <v>-539059.03999999654</v>
      </c>
      <c r="P10898"/>
    </row>
    <row r="10899" spans="1:16" hidden="1">
      <c r="A10899" t="s">
        <v>31517</v>
      </c>
      <c r="B10899" s="1">
        <v>42213</v>
      </c>
      <c r="C10899" t="s">
        <v>18</v>
      </c>
      <c r="D10899">
        <v>2</v>
      </c>
      <c r="E10899" t="s">
        <v>31534</v>
      </c>
      <c r="F10899" t="s">
        <v>13559</v>
      </c>
      <c r="G10899" t="s">
        <v>313</v>
      </c>
      <c r="H10899" t="s">
        <v>11315</v>
      </c>
      <c r="I10899" s="2">
        <v>346.49</v>
      </c>
      <c r="J10899" s="5"/>
      <c r="L10899" s="5"/>
      <c r="M10899" s="2">
        <f t="shared" si="170"/>
        <v>-538712.54999999655</v>
      </c>
      <c r="P10899"/>
    </row>
    <row r="10900" spans="1:16" hidden="1">
      <c r="A10900" t="s">
        <v>31536</v>
      </c>
      <c r="B10900" s="1">
        <v>42213</v>
      </c>
      <c r="C10900" t="s">
        <v>31555</v>
      </c>
      <c r="D10900">
        <v>2</v>
      </c>
      <c r="E10900" t="s">
        <v>31556</v>
      </c>
      <c r="F10900" t="s">
        <v>7054</v>
      </c>
      <c r="G10900" t="s">
        <v>4</v>
      </c>
      <c r="H10900" t="s">
        <v>11059</v>
      </c>
      <c r="J10900" s="5"/>
      <c r="K10900" s="2">
        <v>3030</v>
      </c>
      <c r="L10900" s="5"/>
      <c r="M10900" s="2">
        <f t="shared" si="170"/>
        <v>-541742.54999999655</v>
      </c>
      <c r="P10900"/>
    </row>
    <row r="10901" spans="1:16" hidden="1">
      <c r="A10901" t="s">
        <v>31536</v>
      </c>
      <c r="B10901" s="1">
        <v>42213</v>
      </c>
      <c r="C10901" t="s">
        <v>31555</v>
      </c>
      <c r="D10901">
        <v>2</v>
      </c>
      <c r="E10901" t="s">
        <v>31556</v>
      </c>
      <c r="F10901" t="s">
        <v>7054</v>
      </c>
      <c r="G10901" t="s">
        <v>4</v>
      </c>
      <c r="H10901" t="s">
        <v>11059</v>
      </c>
      <c r="I10901" s="2">
        <v>3030.01</v>
      </c>
      <c r="J10901" s="5"/>
      <c r="L10901" s="5"/>
      <c r="M10901" s="2">
        <f t="shared" si="170"/>
        <v>-538712.53999999654</v>
      </c>
      <c r="P10901"/>
    </row>
    <row r="10902" spans="1:16" hidden="1">
      <c r="A10902" t="s">
        <v>31558</v>
      </c>
      <c r="B10902" s="1">
        <v>42213</v>
      </c>
      <c r="C10902" t="s">
        <v>31575</v>
      </c>
      <c r="D10902">
        <v>2</v>
      </c>
      <c r="E10902" t="s">
        <v>31576</v>
      </c>
      <c r="F10902" t="s">
        <v>7054</v>
      </c>
      <c r="G10902" t="s">
        <v>4</v>
      </c>
      <c r="H10902" t="s">
        <v>10780</v>
      </c>
      <c r="J10902" s="5"/>
      <c r="K10902" s="2">
        <v>1025</v>
      </c>
      <c r="L10902" s="5"/>
      <c r="M10902" s="2">
        <f t="shared" si="170"/>
        <v>-539737.53999999654</v>
      </c>
      <c r="P10902"/>
    </row>
    <row r="10903" spans="1:16" hidden="1">
      <c r="A10903" t="s">
        <v>31558</v>
      </c>
      <c r="B10903" s="1">
        <v>42213</v>
      </c>
      <c r="C10903" t="s">
        <v>31575</v>
      </c>
      <c r="D10903">
        <v>2</v>
      </c>
      <c r="E10903" t="s">
        <v>31576</v>
      </c>
      <c r="F10903" t="s">
        <v>7054</v>
      </c>
      <c r="G10903" t="s">
        <v>4</v>
      </c>
      <c r="H10903" t="s">
        <v>10780</v>
      </c>
      <c r="I10903" s="2">
        <v>1025</v>
      </c>
      <c r="J10903" s="5"/>
      <c r="L10903" s="5"/>
      <c r="M10903" s="2">
        <f t="shared" si="170"/>
        <v>-538712.53999999654</v>
      </c>
      <c r="P10903"/>
    </row>
    <row r="10904" spans="1:16" hidden="1">
      <c r="A10904" t="s">
        <v>31579</v>
      </c>
      <c r="B10904" s="1">
        <v>42213</v>
      </c>
      <c r="C10904" t="s">
        <v>31597</v>
      </c>
      <c r="D10904">
        <v>2</v>
      </c>
      <c r="E10904" t="s">
        <v>31598</v>
      </c>
      <c r="F10904" t="s">
        <v>7054</v>
      </c>
      <c r="G10904" t="s">
        <v>4</v>
      </c>
      <c r="H10904" t="s">
        <v>10756</v>
      </c>
      <c r="J10904" s="5"/>
      <c r="K10904" s="2">
        <v>1025</v>
      </c>
      <c r="L10904" s="5"/>
      <c r="M10904" s="2">
        <f t="shared" si="170"/>
        <v>-539737.53999999654</v>
      </c>
      <c r="P10904"/>
    </row>
    <row r="10905" spans="1:16" hidden="1">
      <c r="A10905" t="s">
        <v>31579</v>
      </c>
      <c r="B10905" s="1">
        <v>42213</v>
      </c>
      <c r="C10905" t="s">
        <v>31597</v>
      </c>
      <c r="D10905">
        <v>2</v>
      </c>
      <c r="E10905" t="s">
        <v>31598</v>
      </c>
      <c r="F10905" t="s">
        <v>7054</v>
      </c>
      <c r="G10905" t="s">
        <v>4</v>
      </c>
      <c r="H10905" t="s">
        <v>10756</v>
      </c>
      <c r="I10905" s="2">
        <v>1025</v>
      </c>
      <c r="J10905" s="5"/>
      <c r="L10905" s="5"/>
      <c r="M10905" s="2">
        <f t="shared" si="170"/>
        <v>-538712.53999999654</v>
      </c>
      <c r="P10905"/>
    </row>
    <row r="10906" spans="1:16" hidden="1">
      <c r="A10906" t="s">
        <v>31601</v>
      </c>
      <c r="B10906" s="1">
        <v>42213</v>
      </c>
      <c r="C10906" t="s">
        <v>31618</v>
      </c>
      <c r="D10906">
        <v>2</v>
      </c>
      <c r="E10906" t="s">
        <v>31619</v>
      </c>
      <c r="F10906" t="s">
        <v>7054</v>
      </c>
      <c r="G10906" t="s">
        <v>4</v>
      </c>
      <c r="H10906" t="s">
        <v>10886</v>
      </c>
      <c r="J10906" s="5"/>
      <c r="K10906" s="2">
        <v>1840</v>
      </c>
      <c r="L10906" s="5"/>
      <c r="M10906" s="2">
        <f t="shared" si="170"/>
        <v>-540552.53999999654</v>
      </c>
      <c r="P10906"/>
    </row>
    <row r="10907" spans="1:16" hidden="1">
      <c r="A10907" t="s">
        <v>31601</v>
      </c>
      <c r="B10907" s="1">
        <v>42213</v>
      </c>
      <c r="C10907" t="s">
        <v>31618</v>
      </c>
      <c r="D10907">
        <v>2</v>
      </c>
      <c r="E10907" t="s">
        <v>31619</v>
      </c>
      <c r="F10907" t="s">
        <v>7054</v>
      </c>
      <c r="G10907" t="s">
        <v>4</v>
      </c>
      <c r="H10907" t="s">
        <v>10886</v>
      </c>
      <c r="I10907" s="2">
        <v>1839.99</v>
      </c>
      <c r="J10907" s="5"/>
      <c r="L10907" s="5"/>
      <c r="M10907" s="2">
        <f t="shared" si="170"/>
        <v>-538712.54999999655</v>
      </c>
      <c r="P10907"/>
    </row>
    <row r="10908" spans="1:16" hidden="1">
      <c r="A10908" t="s">
        <v>31622</v>
      </c>
      <c r="B10908" s="1">
        <v>42213</v>
      </c>
      <c r="C10908" t="s">
        <v>31639</v>
      </c>
      <c r="D10908">
        <v>2</v>
      </c>
      <c r="E10908" t="s">
        <v>31640</v>
      </c>
      <c r="F10908" t="s">
        <v>7054</v>
      </c>
      <c r="G10908" t="s">
        <v>4</v>
      </c>
      <c r="H10908" t="s">
        <v>3337</v>
      </c>
      <c r="J10908" s="5"/>
      <c r="K10908" s="2">
        <v>1840</v>
      </c>
      <c r="L10908" s="5"/>
      <c r="M10908" s="2">
        <f t="shared" si="170"/>
        <v>-540552.54999999655</v>
      </c>
      <c r="P10908"/>
    </row>
    <row r="10909" spans="1:16" hidden="1">
      <c r="A10909" t="s">
        <v>31622</v>
      </c>
      <c r="B10909" s="1">
        <v>42213</v>
      </c>
      <c r="C10909" t="s">
        <v>31639</v>
      </c>
      <c r="D10909">
        <v>2</v>
      </c>
      <c r="E10909" t="s">
        <v>31640</v>
      </c>
      <c r="F10909" t="s">
        <v>7054</v>
      </c>
      <c r="G10909" t="s">
        <v>4</v>
      </c>
      <c r="H10909" t="s">
        <v>3337</v>
      </c>
      <c r="I10909" s="2">
        <v>1840</v>
      </c>
      <c r="J10909" s="5"/>
      <c r="L10909" s="5"/>
      <c r="M10909" s="2">
        <f t="shared" si="170"/>
        <v>-538712.54999999655</v>
      </c>
      <c r="P10909"/>
    </row>
    <row r="10910" spans="1:16" hidden="1">
      <c r="A10910" t="s">
        <v>31644</v>
      </c>
      <c r="B10910" s="1">
        <v>42213</v>
      </c>
      <c r="C10910" t="s">
        <v>31659</v>
      </c>
      <c r="D10910">
        <v>2</v>
      </c>
      <c r="E10910" t="s">
        <v>31660</v>
      </c>
      <c r="F10910" t="s">
        <v>7054</v>
      </c>
      <c r="G10910" t="s">
        <v>4</v>
      </c>
      <c r="H10910" t="s">
        <v>3819</v>
      </c>
      <c r="J10910" s="5"/>
      <c r="K10910" s="2">
        <v>1840</v>
      </c>
      <c r="L10910" s="5"/>
      <c r="M10910" s="2">
        <f t="shared" si="170"/>
        <v>-540552.54999999655</v>
      </c>
      <c r="P10910"/>
    </row>
    <row r="10911" spans="1:16" hidden="1">
      <c r="A10911" t="s">
        <v>31644</v>
      </c>
      <c r="B10911" s="1">
        <v>42213</v>
      </c>
      <c r="C10911" t="s">
        <v>31659</v>
      </c>
      <c r="D10911">
        <v>2</v>
      </c>
      <c r="E10911" t="s">
        <v>31660</v>
      </c>
      <c r="F10911" t="s">
        <v>7054</v>
      </c>
      <c r="G10911" t="s">
        <v>4</v>
      </c>
      <c r="H10911" t="s">
        <v>3819</v>
      </c>
      <c r="I10911" s="2">
        <v>1840</v>
      </c>
      <c r="J10911" s="5"/>
      <c r="L10911" s="5"/>
      <c r="M10911" s="2">
        <f t="shared" si="170"/>
        <v>-538712.54999999655</v>
      </c>
      <c r="P10911"/>
    </row>
    <row r="10912" spans="1:16" hidden="1">
      <c r="A10912" t="s">
        <v>31662</v>
      </c>
      <c r="B10912" s="1">
        <v>42213</v>
      </c>
      <c r="C10912" t="s">
        <v>31679</v>
      </c>
      <c r="D10912">
        <v>2</v>
      </c>
      <c r="E10912" t="s">
        <v>31680</v>
      </c>
      <c r="F10912" t="s">
        <v>7054</v>
      </c>
      <c r="G10912" t="s">
        <v>4</v>
      </c>
      <c r="H10912" t="s">
        <v>10749</v>
      </c>
      <c r="J10912" s="5"/>
      <c r="K10912" s="2">
        <v>1025</v>
      </c>
      <c r="L10912" s="5"/>
      <c r="M10912" s="2">
        <f t="shared" si="170"/>
        <v>-539737.54999999655</v>
      </c>
      <c r="P10912"/>
    </row>
    <row r="10913" spans="1:16" hidden="1">
      <c r="A10913" t="s">
        <v>31662</v>
      </c>
      <c r="B10913" s="1">
        <v>42213</v>
      </c>
      <c r="C10913" t="s">
        <v>31679</v>
      </c>
      <c r="D10913">
        <v>2</v>
      </c>
      <c r="E10913" t="s">
        <v>31680</v>
      </c>
      <c r="F10913" t="s">
        <v>7054</v>
      </c>
      <c r="G10913" t="s">
        <v>4</v>
      </c>
      <c r="H10913" t="s">
        <v>10749</v>
      </c>
      <c r="I10913" s="2">
        <v>1025</v>
      </c>
      <c r="J10913" s="5"/>
      <c r="L10913" s="5"/>
      <c r="M10913" s="2">
        <f t="shared" si="170"/>
        <v>-538712.54999999655</v>
      </c>
      <c r="P10913"/>
    </row>
    <row r="10914" spans="1:16" hidden="1">
      <c r="A10914" t="s">
        <v>31683</v>
      </c>
      <c r="B10914" s="1">
        <v>42213</v>
      </c>
      <c r="C10914" t="s">
        <v>31701</v>
      </c>
      <c r="D10914">
        <v>2</v>
      </c>
      <c r="E10914" t="s">
        <v>31702</v>
      </c>
      <c r="F10914" t="s">
        <v>7054</v>
      </c>
      <c r="G10914" t="s">
        <v>4</v>
      </c>
      <c r="H10914" t="s">
        <v>15613</v>
      </c>
      <c r="I10914" s="2">
        <v>3029.99</v>
      </c>
      <c r="J10914" s="5"/>
      <c r="L10914" s="5"/>
      <c r="M10914" s="2">
        <f t="shared" si="170"/>
        <v>-535682.55999999656</v>
      </c>
      <c r="P10914"/>
    </row>
    <row r="10915" spans="1:16" hidden="1">
      <c r="A10915" t="s">
        <v>31705</v>
      </c>
      <c r="B10915" s="1">
        <v>42213</v>
      </c>
      <c r="C10915" t="s">
        <v>6</v>
      </c>
      <c r="D10915">
        <v>1</v>
      </c>
      <c r="E10915" t="s">
        <v>31720</v>
      </c>
      <c r="F10915" t="s">
        <v>13565</v>
      </c>
      <c r="G10915" t="s">
        <v>4</v>
      </c>
      <c r="H10915" t="s">
        <v>11367</v>
      </c>
      <c r="I10915" s="2">
        <v>20000</v>
      </c>
      <c r="J10915" s="5"/>
      <c r="L10915" s="5"/>
      <c r="M10915" s="2">
        <f t="shared" si="170"/>
        <v>-515682.55999999656</v>
      </c>
      <c r="P10915"/>
    </row>
    <row r="10916" spans="1:16" hidden="1">
      <c r="A10916" t="s">
        <v>31723</v>
      </c>
      <c r="B10916" s="1">
        <v>42213</v>
      </c>
      <c r="C10916" t="s">
        <v>31744</v>
      </c>
      <c r="D10916">
        <v>1</v>
      </c>
      <c r="E10916" t="s">
        <v>31745</v>
      </c>
      <c r="F10916" t="s">
        <v>13565</v>
      </c>
      <c r="G10916" t="s">
        <v>4</v>
      </c>
      <c r="H10916" t="s">
        <v>31746</v>
      </c>
      <c r="I10916" s="2">
        <v>51435.43</v>
      </c>
      <c r="J10916" s="5"/>
      <c r="L10916" s="5"/>
      <c r="M10916" s="2">
        <f t="shared" si="170"/>
        <v>-464247.12999999657</v>
      </c>
      <c r="P10916"/>
    </row>
    <row r="10917" spans="1:16" hidden="1">
      <c r="A10917" t="s">
        <v>31750</v>
      </c>
      <c r="B10917" s="1">
        <v>42213</v>
      </c>
      <c r="C10917" t="s">
        <v>31744</v>
      </c>
      <c r="D10917">
        <v>1</v>
      </c>
      <c r="E10917" t="s">
        <v>31771</v>
      </c>
      <c r="F10917" t="s">
        <v>13565</v>
      </c>
      <c r="G10917" t="s">
        <v>4</v>
      </c>
      <c r="H10917" t="s">
        <v>31746</v>
      </c>
      <c r="I10917" s="2">
        <v>51435.43</v>
      </c>
      <c r="J10917" s="5"/>
      <c r="L10917" s="5"/>
      <c r="M10917" s="2">
        <f t="shared" si="170"/>
        <v>-412811.69999999658</v>
      </c>
      <c r="P10917"/>
    </row>
    <row r="10918" spans="1:16" hidden="1">
      <c r="A10918" t="s">
        <v>31774</v>
      </c>
      <c r="B10918" s="1">
        <v>42213</v>
      </c>
      <c r="C10918" t="s">
        <v>31744</v>
      </c>
      <c r="D10918">
        <v>1</v>
      </c>
      <c r="E10918" t="s">
        <v>31745</v>
      </c>
      <c r="F10918" t="s">
        <v>13565</v>
      </c>
      <c r="G10918" t="s">
        <v>4</v>
      </c>
      <c r="H10918" t="s">
        <v>31795</v>
      </c>
      <c r="J10918" s="5"/>
      <c r="K10918" s="2">
        <v>51435.43</v>
      </c>
      <c r="L10918" s="5"/>
      <c r="M10918" s="2">
        <f t="shared" si="170"/>
        <v>-464247.12999999657</v>
      </c>
      <c r="P10918"/>
    </row>
    <row r="10919" spans="1:16" hidden="1">
      <c r="A10919" t="s">
        <v>31798</v>
      </c>
      <c r="B10919" s="1">
        <v>42213</v>
      </c>
      <c r="C10919" t="s">
        <v>6</v>
      </c>
      <c r="D10919">
        <v>1</v>
      </c>
      <c r="E10919" t="s">
        <v>31720</v>
      </c>
      <c r="F10919" t="s">
        <v>13565</v>
      </c>
      <c r="G10919" t="s">
        <v>4</v>
      </c>
      <c r="H10919" t="s">
        <v>31818</v>
      </c>
      <c r="J10919" s="5"/>
      <c r="K10919" s="2">
        <v>20000</v>
      </c>
      <c r="L10919" s="5"/>
      <c r="M10919" s="2">
        <f t="shared" si="170"/>
        <v>-484247.12999999657</v>
      </c>
      <c r="P10919"/>
    </row>
    <row r="10920" spans="1:16" hidden="1">
      <c r="A10920" t="s">
        <v>31821</v>
      </c>
      <c r="B10920" s="1">
        <v>42213</v>
      </c>
      <c r="C10920" t="s">
        <v>31292</v>
      </c>
      <c r="D10920">
        <v>1</v>
      </c>
      <c r="E10920" t="s">
        <v>31838</v>
      </c>
      <c r="F10920" t="s">
        <v>13565</v>
      </c>
      <c r="G10920" t="s">
        <v>4</v>
      </c>
      <c r="H10920" t="s">
        <v>31839</v>
      </c>
      <c r="I10920" s="2">
        <v>20000</v>
      </c>
      <c r="J10920" s="5"/>
      <c r="L10920" s="5"/>
      <c r="M10920" s="2">
        <f t="shared" si="170"/>
        <v>-464247.12999999657</v>
      </c>
      <c r="P10920"/>
    </row>
    <row r="10921" spans="1:16" hidden="1">
      <c r="A10921" t="s">
        <v>31842</v>
      </c>
      <c r="B10921" s="1">
        <v>42213</v>
      </c>
      <c r="C10921" t="s">
        <v>31858</v>
      </c>
      <c r="D10921">
        <v>1</v>
      </c>
      <c r="E10921" t="s">
        <v>31859</v>
      </c>
      <c r="F10921" t="s">
        <v>13565</v>
      </c>
      <c r="G10921" t="s">
        <v>4</v>
      </c>
      <c r="H10921" t="s">
        <v>18144</v>
      </c>
      <c r="I10921" s="2">
        <v>5000</v>
      </c>
      <c r="J10921" s="5"/>
      <c r="L10921" s="5"/>
      <c r="M10921" s="2">
        <f t="shared" si="170"/>
        <v>-459247.12999999657</v>
      </c>
      <c r="P10921"/>
    </row>
    <row r="10922" spans="1:16" hidden="1">
      <c r="A10922" t="s">
        <v>31862</v>
      </c>
      <c r="B10922" s="1">
        <v>42213</v>
      </c>
      <c r="C10922" t="s">
        <v>31876</v>
      </c>
      <c r="D10922">
        <v>2</v>
      </c>
      <c r="E10922" t="s">
        <v>31877</v>
      </c>
      <c r="F10922" t="s">
        <v>7054</v>
      </c>
      <c r="G10922" t="s">
        <v>4</v>
      </c>
      <c r="H10922" t="s">
        <v>10824</v>
      </c>
      <c r="J10922" s="5"/>
      <c r="K10922" s="2">
        <v>1025</v>
      </c>
      <c r="L10922" s="5"/>
      <c r="M10922" s="2">
        <f t="shared" si="170"/>
        <v>-460272.12999999657</v>
      </c>
      <c r="P10922"/>
    </row>
    <row r="10923" spans="1:16" hidden="1">
      <c r="A10923" t="s">
        <v>31862</v>
      </c>
      <c r="B10923" s="1">
        <v>42213</v>
      </c>
      <c r="C10923" t="s">
        <v>31876</v>
      </c>
      <c r="D10923">
        <v>2</v>
      </c>
      <c r="E10923" t="s">
        <v>31877</v>
      </c>
      <c r="F10923" t="s">
        <v>7054</v>
      </c>
      <c r="G10923" t="s">
        <v>4</v>
      </c>
      <c r="H10923" t="s">
        <v>10824</v>
      </c>
      <c r="I10923" s="2">
        <v>1025</v>
      </c>
      <c r="J10923" s="5"/>
      <c r="L10923" s="5"/>
      <c r="M10923" s="2">
        <f t="shared" si="170"/>
        <v>-459247.12999999657</v>
      </c>
      <c r="P10923"/>
    </row>
    <row r="10924" spans="1:16" hidden="1">
      <c r="A10924" t="s">
        <v>31881</v>
      </c>
      <c r="B10924" s="1">
        <v>42213</v>
      </c>
      <c r="C10924" t="s">
        <v>31892</v>
      </c>
      <c r="D10924">
        <v>2</v>
      </c>
      <c r="E10924" t="s">
        <v>31893</v>
      </c>
      <c r="F10924" t="s">
        <v>13559</v>
      </c>
      <c r="G10924" t="s">
        <v>313</v>
      </c>
      <c r="H10924" t="s">
        <v>273</v>
      </c>
      <c r="J10924" s="5"/>
      <c r="K10924" s="2">
        <v>962.8</v>
      </c>
      <c r="L10924" s="5"/>
      <c r="M10924" s="2">
        <f t="shared" si="170"/>
        <v>-460209.92999999656</v>
      </c>
      <c r="P10924"/>
    </row>
    <row r="10925" spans="1:16" hidden="1">
      <c r="A10925" t="s">
        <v>31881</v>
      </c>
      <c r="B10925" s="1">
        <v>42213</v>
      </c>
      <c r="C10925" t="s">
        <v>31892</v>
      </c>
      <c r="D10925">
        <v>2</v>
      </c>
      <c r="E10925" t="s">
        <v>31893</v>
      </c>
      <c r="F10925" t="s">
        <v>13559</v>
      </c>
      <c r="G10925" t="s">
        <v>313</v>
      </c>
      <c r="H10925" t="s">
        <v>273</v>
      </c>
      <c r="I10925" s="2">
        <v>962.8</v>
      </c>
      <c r="J10925" s="5"/>
      <c r="L10925" s="5"/>
      <c r="M10925" s="2">
        <f t="shared" si="170"/>
        <v>-459247.12999999657</v>
      </c>
      <c r="P10925"/>
    </row>
    <row r="10926" spans="1:16" hidden="1">
      <c r="A10926" t="s">
        <v>31897</v>
      </c>
      <c r="B10926" s="1">
        <v>42213</v>
      </c>
      <c r="C10926" t="s">
        <v>31913</v>
      </c>
      <c r="D10926">
        <v>2</v>
      </c>
      <c r="E10926" t="s">
        <v>31914</v>
      </c>
      <c r="F10926" t="s">
        <v>7054</v>
      </c>
      <c r="G10926" t="s">
        <v>4</v>
      </c>
      <c r="H10926" t="s">
        <v>2254</v>
      </c>
      <c r="J10926" s="5"/>
      <c r="K10926" s="2">
        <v>1025</v>
      </c>
      <c r="L10926" s="5"/>
      <c r="M10926" s="2">
        <f t="shared" si="170"/>
        <v>-460272.12999999657</v>
      </c>
      <c r="P10926"/>
    </row>
    <row r="10927" spans="1:16" hidden="1">
      <c r="A10927" t="s">
        <v>31897</v>
      </c>
      <c r="B10927" s="1">
        <v>42213</v>
      </c>
      <c r="C10927" t="s">
        <v>31913</v>
      </c>
      <c r="D10927">
        <v>2</v>
      </c>
      <c r="E10927" t="s">
        <v>31914</v>
      </c>
      <c r="F10927" t="s">
        <v>7054</v>
      </c>
      <c r="G10927" t="s">
        <v>4</v>
      </c>
      <c r="H10927" t="s">
        <v>2254</v>
      </c>
      <c r="I10927" s="2">
        <v>1025</v>
      </c>
      <c r="J10927" s="5"/>
      <c r="L10927" s="5"/>
      <c r="M10927" s="2">
        <f t="shared" si="170"/>
        <v>-459247.12999999657</v>
      </c>
      <c r="P10927"/>
    </row>
    <row r="10928" spans="1:16" hidden="1">
      <c r="A10928" t="s">
        <v>31918</v>
      </c>
      <c r="B10928" s="1">
        <v>42213</v>
      </c>
      <c r="C10928" t="s">
        <v>11385</v>
      </c>
      <c r="D10928">
        <v>2</v>
      </c>
      <c r="E10928" t="s">
        <v>31937</v>
      </c>
      <c r="F10928" t="s">
        <v>7054</v>
      </c>
      <c r="G10928" t="s">
        <v>4</v>
      </c>
      <c r="H10928" t="s">
        <v>10863</v>
      </c>
      <c r="J10928" s="5"/>
      <c r="K10928" s="2">
        <v>1025</v>
      </c>
      <c r="L10928" s="5"/>
      <c r="M10928" s="2">
        <f t="shared" si="170"/>
        <v>-460272.12999999657</v>
      </c>
      <c r="P10928"/>
    </row>
    <row r="10929" spans="1:16" hidden="1">
      <c r="A10929" t="s">
        <v>31918</v>
      </c>
      <c r="B10929" s="1">
        <v>42213</v>
      </c>
      <c r="C10929" t="s">
        <v>11385</v>
      </c>
      <c r="D10929">
        <v>2</v>
      </c>
      <c r="E10929" t="s">
        <v>31937</v>
      </c>
      <c r="F10929" t="s">
        <v>7054</v>
      </c>
      <c r="G10929" t="s">
        <v>4</v>
      </c>
      <c r="H10929" t="s">
        <v>10863</v>
      </c>
      <c r="I10929" s="2">
        <v>1025</v>
      </c>
      <c r="J10929" s="5"/>
      <c r="L10929" s="5"/>
      <c r="M10929" s="2">
        <f t="shared" si="170"/>
        <v>-459247.12999999657</v>
      </c>
      <c r="P10929"/>
    </row>
    <row r="10930" spans="1:16" hidden="1">
      <c r="A10930" t="s">
        <v>31941</v>
      </c>
      <c r="B10930" s="1">
        <v>42213</v>
      </c>
      <c r="C10930" t="s">
        <v>31085</v>
      </c>
      <c r="D10930">
        <v>1</v>
      </c>
      <c r="E10930" t="s">
        <v>31954</v>
      </c>
      <c r="F10930" t="s">
        <v>13561</v>
      </c>
      <c r="G10930" t="s">
        <v>4</v>
      </c>
      <c r="H10930" t="s">
        <v>31955</v>
      </c>
      <c r="I10930" s="2">
        <v>185000</v>
      </c>
      <c r="J10930" s="5"/>
      <c r="L10930" s="5"/>
      <c r="M10930" s="2">
        <f t="shared" si="170"/>
        <v>-274247.12999999657</v>
      </c>
      <c r="P10930"/>
    </row>
    <row r="10931" spans="1:16" hidden="1">
      <c r="A10931" t="s">
        <v>31959</v>
      </c>
      <c r="B10931" s="1">
        <v>42213</v>
      </c>
      <c r="C10931" t="s">
        <v>30987</v>
      </c>
      <c r="D10931">
        <v>1</v>
      </c>
      <c r="E10931" t="s">
        <v>31977</v>
      </c>
      <c r="F10931" t="s">
        <v>13561</v>
      </c>
      <c r="G10931" t="s">
        <v>4</v>
      </c>
      <c r="H10931" t="s">
        <v>30989</v>
      </c>
      <c r="I10931" s="2">
        <v>108000</v>
      </c>
      <c r="J10931" s="5"/>
      <c r="L10931" s="5"/>
      <c r="M10931" s="2">
        <f t="shared" si="170"/>
        <v>-166247.12999999657</v>
      </c>
      <c r="P10931"/>
    </row>
    <row r="10932" spans="1:16" hidden="1">
      <c r="A10932" t="s">
        <v>31979</v>
      </c>
      <c r="B10932" s="1">
        <v>42213</v>
      </c>
      <c r="C10932" t="s">
        <v>31997</v>
      </c>
      <c r="D10932">
        <v>2</v>
      </c>
      <c r="E10932" t="s">
        <v>31998</v>
      </c>
      <c r="F10932" t="s">
        <v>7054</v>
      </c>
      <c r="G10932" t="s">
        <v>4</v>
      </c>
      <c r="H10932" t="s">
        <v>11034</v>
      </c>
      <c r="J10932" s="5"/>
      <c r="K10932" s="2">
        <v>600</v>
      </c>
      <c r="L10932" s="5"/>
      <c r="M10932" s="2">
        <f t="shared" si="170"/>
        <v>-166847.12999999657</v>
      </c>
      <c r="P10932"/>
    </row>
    <row r="10933" spans="1:16" hidden="1">
      <c r="A10933" t="s">
        <v>31979</v>
      </c>
      <c r="B10933" s="1">
        <v>42213</v>
      </c>
      <c r="C10933" t="s">
        <v>31997</v>
      </c>
      <c r="D10933">
        <v>2</v>
      </c>
      <c r="E10933" t="s">
        <v>31998</v>
      </c>
      <c r="F10933" t="s">
        <v>7054</v>
      </c>
      <c r="G10933" t="s">
        <v>4</v>
      </c>
      <c r="H10933" t="s">
        <v>11034</v>
      </c>
      <c r="I10933" s="2">
        <v>600.01</v>
      </c>
      <c r="J10933" s="5"/>
      <c r="L10933" s="5"/>
      <c r="M10933" s="2">
        <f t="shared" si="170"/>
        <v>-166247.11999999656</v>
      </c>
      <c r="P10933"/>
    </row>
    <row r="10934" spans="1:16" hidden="1">
      <c r="A10934" t="s">
        <v>32003</v>
      </c>
      <c r="B10934" s="1">
        <v>42213</v>
      </c>
      <c r="C10934" t="s">
        <v>32022</v>
      </c>
      <c r="D10934">
        <v>2</v>
      </c>
      <c r="E10934" t="s">
        <v>32023</v>
      </c>
      <c r="F10934" t="s">
        <v>7054</v>
      </c>
      <c r="G10934" t="s">
        <v>4</v>
      </c>
      <c r="H10934" t="s">
        <v>11264</v>
      </c>
      <c r="J10934" s="5"/>
      <c r="K10934" s="2">
        <v>1025</v>
      </c>
      <c r="L10934" s="5"/>
      <c r="M10934" s="2">
        <f t="shared" si="170"/>
        <v>-167272.11999999656</v>
      </c>
      <c r="P10934"/>
    </row>
    <row r="10935" spans="1:16" hidden="1">
      <c r="A10935" t="s">
        <v>32003</v>
      </c>
      <c r="B10935" s="1">
        <v>42213</v>
      </c>
      <c r="C10935" t="s">
        <v>32022</v>
      </c>
      <c r="D10935">
        <v>2</v>
      </c>
      <c r="E10935" t="s">
        <v>32023</v>
      </c>
      <c r="F10935" t="s">
        <v>7054</v>
      </c>
      <c r="G10935" t="s">
        <v>4</v>
      </c>
      <c r="H10935" t="s">
        <v>11264</v>
      </c>
      <c r="I10935" s="2">
        <v>1025</v>
      </c>
      <c r="J10935" s="5"/>
      <c r="L10935" s="5"/>
      <c r="M10935" s="2">
        <f t="shared" si="170"/>
        <v>-166247.11999999656</v>
      </c>
      <c r="P10935"/>
    </row>
    <row r="10936" spans="1:16" hidden="1">
      <c r="A10936" t="s">
        <v>32028</v>
      </c>
      <c r="B10936" s="1">
        <v>42213</v>
      </c>
      <c r="C10936" t="s">
        <v>18</v>
      </c>
      <c r="D10936">
        <v>2</v>
      </c>
      <c r="E10936" t="s">
        <v>32045</v>
      </c>
      <c r="F10936" t="s">
        <v>13559</v>
      </c>
      <c r="G10936" t="s">
        <v>479</v>
      </c>
      <c r="H10936" t="s">
        <v>1178</v>
      </c>
      <c r="I10936" s="2">
        <v>598.14</v>
      </c>
      <c r="J10936" s="5"/>
      <c r="L10936" s="5"/>
      <c r="M10936" s="2">
        <f t="shared" si="170"/>
        <v>-165648.97999999655</v>
      </c>
      <c r="P10936"/>
    </row>
    <row r="10937" spans="1:16" hidden="1">
      <c r="A10937" t="s">
        <v>32051</v>
      </c>
      <c r="B10937" s="1">
        <v>42213</v>
      </c>
      <c r="C10937" t="s">
        <v>32067</v>
      </c>
      <c r="D10937">
        <v>2</v>
      </c>
      <c r="E10937" t="s">
        <v>32068</v>
      </c>
      <c r="F10937" t="s">
        <v>7054</v>
      </c>
      <c r="G10937" t="s">
        <v>4</v>
      </c>
      <c r="H10937" t="s">
        <v>11179</v>
      </c>
      <c r="J10937" s="5"/>
      <c r="K10937" s="2">
        <v>4100</v>
      </c>
      <c r="L10937" s="5"/>
      <c r="M10937" s="2">
        <f t="shared" si="170"/>
        <v>-169748.97999999655</v>
      </c>
      <c r="P10937"/>
    </row>
    <row r="10938" spans="1:16" hidden="1">
      <c r="A10938" t="s">
        <v>32051</v>
      </c>
      <c r="B10938" s="1">
        <v>42213</v>
      </c>
      <c r="C10938" t="s">
        <v>32067</v>
      </c>
      <c r="D10938">
        <v>2</v>
      </c>
      <c r="E10938" t="s">
        <v>32068</v>
      </c>
      <c r="F10938" t="s">
        <v>7054</v>
      </c>
      <c r="G10938" t="s">
        <v>4</v>
      </c>
      <c r="H10938" t="s">
        <v>11179</v>
      </c>
      <c r="I10938" s="2">
        <v>4100</v>
      </c>
      <c r="J10938" s="5"/>
      <c r="L10938" s="5"/>
      <c r="M10938" s="2">
        <f t="shared" si="170"/>
        <v>-165648.97999999655</v>
      </c>
      <c r="P10938"/>
    </row>
    <row r="10939" spans="1:16" hidden="1">
      <c r="A10939" t="s">
        <v>32071</v>
      </c>
      <c r="B10939" s="1">
        <v>42213</v>
      </c>
      <c r="C10939" t="s">
        <v>32091</v>
      </c>
      <c r="D10939">
        <v>2</v>
      </c>
      <c r="E10939" t="s">
        <v>32092</v>
      </c>
      <c r="F10939" t="s">
        <v>7054</v>
      </c>
      <c r="G10939" t="s">
        <v>4</v>
      </c>
      <c r="H10939" t="s">
        <v>10976</v>
      </c>
      <c r="J10939" s="5"/>
      <c r="K10939" s="2">
        <v>1025</v>
      </c>
      <c r="L10939" s="5"/>
      <c r="M10939" s="2">
        <f t="shared" si="170"/>
        <v>-166673.97999999655</v>
      </c>
      <c r="P10939"/>
    </row>
    <row r="10940" spans="1:16" hidden="1">
      <c r="A10940" t="s">
        <v>32071</v>
      </c>
      <c r="B10940" s="1">
        <v>42213</v>
      </c>
      <c r="C10940" t="s">
        <v>32091</v>
      </c>
      <c r="D10940">
        <v>2</v>
      </c>
      <c r="E10940" t="s">
        <v>32092</v>
      </c>
      <c r="F10940" t="s">
        <v>7054</v>
      </c>
      <c r="G10940" t="s">
        <v>4</v>
      </c>
      <c r="H10940" t="s">
        <v>10976</v>
      </c>
      <c r="I10940" s="2">
        <v>1025</v>
      </c>
      <c r="J10940" s="5"/>
      <c r="L10940" s="5"/>
      <c r="M10940" s="2">
        <f t="shared" si="170"/>
        <v>-165648.97999999655</v>
      </c>
      <c r="P10940"/>
    </row>
    <row r="10941" spans="1:16" hidden="1">
      <c r="A10941" t="s">
        <v>32097</v>
      </c>
      <c r="B10941" s="1">
        <v>42213</v>
      </c>
      <c r="C10941" t="s">
        <v>32111</v>
      </c>
      <c r="D10941">
        <v>2</v>
      </c>
      <c r="E10941" t="s">
        <v>32112</v>
      </c>
      <c r="F10941" t="s">
        <v>7054</v>
      </c>
      <c r="G10941" t="s">
        <v>4</v>
      </c>
      <c r="H10941" t="s">
        <v>11014</v>
      </c>
      <c r="J10941" s="5"/>
      <c r="K10941" s="2">
        <v>1025</v>
      </c>
      <c r="L10941" s="5"/>
      <c r="M10941" s="2">
        <f t="shared" si="170"/>
        <v>-166673.97999999655</v>
      </c>
      <c r="P10941"/>
    </row>
    <row r="10942" spans="1:16" hidden="1">
      <c r="A10942" t="s">
        <v>32097</v>
      </c>
      <c r="B10942" s="1">
        <v>42213</v>
      </c>
      <c r="C10942" t="s">
        <v>32111</v>
      </c>
      <c r="D10942">
        <v>2</v>
      </c>
      <c r="E10942" t="s">
        <v>32112</v>
      </c>
      <c r="F10942" t="s">
        <v>7054</v>
      </c>
      <c r="G10942" t="s">
        <v>4</v>
      </c>
      <c r="H10942" t="s">
        <v>11014</v>
      </c>
      <c r="I10942" s="2">
        <v>1025</v>
      </c>
      <c r="J10942" s="5"/>
      <c r="L10942" s="5"/>
      <c r="M10942" s="2">
        <f t="shared" si="170"/>
        <v>-165648.97999999655</v>
      </c>
      <c r="P10942"/>
    </row>
    <row r="10943" spans="1:16" hidden="1">
      <c r="A10943" t="s">
        <v>32116</v>
      </c>
      <c r="B10943" s="1">
        <v>42213</v>
      </c>
      <c r="C10943" t="s">
        <v>32134</v>
      </c>
      <c r="D10943">
        <v>2</v>
      </c>
      <c r="E10943" t="s">
        <v>32135</v>
      </c>
      <c r="F10943" t="s">
        <v>7054</v>
      </c>
      <c r="G10943" t="s">
        <v>4</v>
      </c>
      <c r="H10943" t="s">
        <v>678</v>
      </c>
      <c r="I10943" s="2">
        <v>3030</v>
      </c>
      <c r="J10943" s="5"/>
      <c r="L10943" s="5"/>
      <c r="M10943" s="2">
        <f t="shared" si="170"/>
        <v>-162618.97999999655</v>
      </c>
      <c r="P10943"/>
    </row>
    <row r="10944" spans="1:16" hidden="1">
      <c r="A10944" t="s">
        <v>32139</v>
      </c>
      <c r="B10944" s="1">
        <v>42213</v>
      </c>
      <c r="C10944" t="s">
        <v>32155</v>
      </c>
      <c r="D10944">
        <v>2</v>
      </c>
      <c r="E10944" t="s">
        <v>32156</v>
      </c>
      <c r="F10944" t="s">
        <v>7054</v>
      </c>
      <c r="G10944" t="s">
        <v>4</v>
      </c>
      <c r="H10944" t="s">
        <v>4226</v>
      </c>
      <c r="I10944" s="2">
        <v>5518.15</v>
      </c>
      <c r="J10944" s="5"/>
      <c r="L10944" s="5"/>
      <c r="M10944" s="2">
        <f t="shared" si="170"/>
        <v>-157100.82999999655</v>
      </c>
      <c r="P10944"/>
    </row>
    <row r="10945" spans="1:16" hidden="1">
      <c r="A10945" t="s">
        <v>32159</v>
      </c>
      <c r="B10945" s="1">
        <v>42213</v>
      </c>
      <c r="C10945" t="s">
        <v>32173</v>
      </c>
      <c r="D10945">
        <v>2</v>
      </c>
      <c r="E10945" t="s">
        <v>32174</v>
      </c>
      <c r="F10945" t="s">
        <v>7054</v>
      </c>
      <c r="G10945" t="s">
        <v>4</v>
      </c>
      <c r="H10945" t="s">
        <v>273</v>
      </c>
      <c r="J10945" s="5"/>
      <c r="K10945" s="2">
        <v>1625.26</v>
      </c>
      <c r="L10945" s="5"/>
      <c r="M10945" s="2">
        <f t="shared" si="170"/>
        <v>-158726.08999999656</v>
      </c>
      <c r="P10945"/>
    </row>
    <row r="10946" spans="1:16" hidden="1">
      <c r="A10946" t="s">
        <v>32159</v>
      </c>
      <c r="B10946" s="1">
        <v>42213</v>
      </c>
      <c r="C10946" t="s">
        <v>32173</v>
      </c>
      <c r="D10946">
        <v>2</v>
      </c>
      <c r="E10946" t="s">
        <v>32174</v>
      </c>
      <c r="F10946" t="s">
        <v>7054</v>
      </c>
      <c r="G10946" t="s">
        <v>4</v>
      </c>
      <c r="H10946" t="s">
        <v>273</v>
      </c>
      <c r="I10946" s="2">
        <v>1625.26</v>
      </c>
      <c r="J10946" s="5"/>
      <c r="L10946" s="5"/>
      <c r="M10946" s="2">
        <f t="shared" si="170"/>
        <v>-157100.82999999655</v>
      </c>
      <c r="P10946"/>
    </row>
    <row r="10947" spans="1:16" hidden="1">
      <c r="A10947" t="s">
        <v>32179</v>
      </c>
      <c r="B10947" s="1">
        <v>42213</v>
      </c>
      <c r="C10947" t="s">
        <v>32189</v>
      </c>
      <c r="D10947">
        <v>2</v>
      </c>
      <c r="E10947" t="s">
        <v>32190</v>
      </c>
      <c r="F10947" t="s">
        <v>7054</v>
      </c>
      <c r="G10947" t="s">
        <v>4</v>
      </c>
      <c r="H10947" t="s">
        <v>10505</v>
      </c>
      <c r="J10947" s="5"/>
      <c r="K10947" s="2">
        <v>1840</v>
      </c>
      <c r="L10947" s="5"/>
      <c r="M10947" s="2">
        <f t="shared" si="170"/>
        <v>-158940.82999999655</v>
      </c>
      <c r="P10947"/>
    </row>
    <row r="10948" spans="1:16" hidden="1">
      <c r="A10948" t="s">
        <v>32179</v>
      </c>
      <c r="B10948" s="1">
        <v>42213</v>
      </c>
      <c r="C10948" t="s">
        <v>32189</v>
      </c>
      <c r="D10948">
        <v>2</v>
      </c>
      <c r="E10948" t="s">
        <v>32190</v>
      </c>
      <c r="F10948" t="s">
        <v>7054</v>
      </c>
      <c r="G10948" t="s">
        <v>4</v>
      </c>
      <c r="H10948" t="s">
        <v>10505</v>
      </c>
      <c r="I10948" s="2">
        <v>1840</v>
      </c>
      <c r="J10948" s="5"/>
      <c r="L10948" s="5"/>
      <c r="M10948" s="2">
        <f t="shared" si="170"/>
        <v>-157100.82999999655</v>
      </c>
      <c r="P10948"/>
    </row>
    <row r="10949" spans="1:16" hidden="1">
      <c r="A10949" t="s">
        <v>32195</v>
      </c>
      <c r="B10949" s="1">
        <v>42213</v>
      </c>
      <c r="C10949" t="s">
        <v>32209</v>
      </c>
      <c r="D10949">
        <v>2</v>
      </c>
      <c r="E10949" t="s">
        <v>32210</v>
      </c>
      <c r="F10949" t="s">
        <v>7054</v>
      </c>
      <c r="G10949" t="s">
        <v>4</v>
      </c>
      <c r="H10949" t="s">
        <v>10880</v>
      </c>
      <c r="J10949" s="5"/>
      <c r="K10949" s="2">
        <v>5925</v>
      </c>
      <c r="L10949" s="5"/>
      <c r="M10949" s="2">
        <f t="shared" si="170"/>
        <v>-163025.82999999655</v>
      </c>
      <c r="P10949"/>
    </row>
    <row r="10950" spans="1:16" hidden="1">
      <c r="A10950" t="s">
        <v>32195</v>
      </c>
      <c r="B10950" s="1">
        <v>42213</v>
      </c>
      <c r="C10950" t="s">
        <v>32209</v>
      </c>
      <c r="D10950">
        <v>2</v>
      </c>
      <c r="E10950" t="s">
        <v>32210</v>
      </c>
      <c r="F10950" t="s">
        <v>7054</v>
      </c>
      <c r="G10950" t="s">
        <v>4</v>
      </c>
      <c r="H10950" t="s">
        <v>10880</v>
      </c>
      <c r="I10950" s="2">
        <v>5924.83</v>
      </c>
      <c r="J10950" s="5"/>
      <c r="L10950" s="5"/>
      <c r="M10950" s="2">
        <f t="shared" si="170"/>
        <v>-157100.99999999657</v>
      </c>
      <c r="P10950"/>
    </row>
    <row r="10951" spans="1:16" hidden="1">
      <c r="A10951" t="s">
        <v>32216</v>
      </c>
      <c r="B10951" s="1">
        <v>42213</v>
      </c>
      <c r="C10951" t="s">
        <v>32230</v>
      </c>
      <c r="D10951">
        <v>2</v>
      </c>
      <c r="E10951" t="s">
        <v>32231</v>
      </c>
      <c r="F10951" t="s">
        <v>7054</v>
      </c>
      <c r="G10951" t="s">
        <v>4</v>
      </c>
      <c r="H10951" t="s">
        <v>11050</v>
      </c>
      <c r="J10951" s="5"/>
      <c r="K10951" s="2">
        <v>1025</v>
      </c>
      <c r="L10951" s="5"/>
      <c r="M10951" s="2">
        <f t="shared" si="170"/>
        <v>-158125.99999999657</v>
      </c>
      <c r="P10951"/>
    </row>
    <row r="10952" spans="1:16" hidden="1">
      <c r="A10952" t="s">
        <v>32216</v>
      </c>
      <c r="B10952" s="1">
        <v>42213</v>
      </c>
      <c r="C10952" t="s">
        <v>32230</v>
      </c>
      <c r="D10952">
        <v>2</v>
      </c>
      <c r="E10952" t="s">
        <v>32231</v>
      </c>
      <c r="F10952" t="s">
        <v>7054</v>
      </c>
      <c r="G10952" t="s">
        <v>4</v>
      </c>
      <c r="H10952" t="s">
        <v>11050</v>
      </c>
      <c r="I10952" s="2">
        <v>1025</v>
      </c>
      <c r="J10952" s="5"/>
      <c r="L10952" s="5"/>
      <c r="M10952" s="2">
        <f t="shared" si="170"/>
        <v>-157100.99999999657</v>
      </c>
      <c r="P10952"/>
    </row>
    <row r="10953" spans="1:16" hidden="1">
      <c r="A10953" t="s">
        <v>32238</v>
      </c>
      <c r="B10953" s="1">
        <v>42213</v>
      </c>
      <c r="C10953" t="s">
        <v>32253</v>
      </c>
      <c r="D10953">
        <v>2</v>
      </c>
      <c r="E10953" t="s">
        <v>32254</v>
      </c>
      <c r="F10953" t="s">
        <v>7054</v>
      </c>
      <c r="G10953" t="s">
        <v>4</v>
      </c>
      <c r="H10953" t="s">
        <v>12747</v>
      </c>
      <c r="I10953" s="2">
        <v>590</v>
      </c>
      <c r="J10953" s="5"/>
      <c r="L10953" s="5"/>
      <c r="M10953" s="2">
        <f t="shared" ref="M10953:M11016" si="171">+M10952+I10953-K10953</f>
        <v>-156510.99999999657</v>
      </c>
      <c r="P10953"/>
    </row>
    <row r="10954" spans="1:16" hidden="1">
      <c r="A10954" t="s">
        <v>32261</v>
      </c>
      <c r="B10954" s="1">
        <v>42213</v>
      </c>
      <c r="C10954" t="s">
        <v>31085</v>
      </c>
      <c r="D10954">
        <v>1</v>
      </c>
      <c r="E10954" t="s">
        <v>32275</v>
      </c>
      <c r="F10954" t="s">
        <v>13565</v>
      </c>
      <c r="G10954" t="s">
        <v>4</v>
      </c>
      <c r="H10954" t="s">
        <v>32276</v>
      </c>
      <c r="I10954" s="2">
        <v>2500</v>
      </c>
      <c r="J10954" s="5"/>
      <c r="L10954" s="5"/>
      <c r="M10954" s="2">
        <f t="shared" si="171"/>
        <v>-154010.99999999657</v>
      </c>
      <c r="P10954"/>
    </row>
    <row r="10955" spans="1:16" hidden="1">
      <c r="A10955" t="s">
        <v>32283</v>
      </c>
      <c r="B10955" s="1">
        <v>42213</v>
      </c>
      <c r="C10955" t="s">
        <v>32296</v>
      </c>
      <c r="D10955">
        <v>2</v>
      </c>
      <c r="E10955" t="s">
        <v>32297</v>
      </c>
      <c r="F10955" t="s">
        <v>7054</v>
      </c>
      <c r="G10955" t="s">
        <v>4</v>
      </c>
      <c r="H10955" t="s">
        <v>15564</v>
      </c>
      <c r="I10955" s="2">
        <v>1025</v>
      </c>
      <c r="J10955" s="5"/>
      <c r="L10955" s="5"/>
      <c r="M10955" s="2">
        <f t="shared" si="171"/>
        <v>-152985.99999999657</v>
      </c>
      <c r="P10955"/>
    </row>
    <row r="10956" spans="1:16" hidden="1">
      <c r="A10956" t="s">
        <v>32304</v>
      </c>
      <c r="B10956" s="1">
        <v>42213</v>
      </c>
      <c r="C10956" t="s">
        <v>32316</v>
      </c>
      <c r="D10956">
        <v>2</v>
      </c>
      <c r="E10956" t="s">
        <v>32317</v>
      </c>
      <c r="F10956" t="s">
        <v>13559</v>
      </c>
      <c r="G10956" t="s">
        <v>479</v>
      </c>
      <c r="H10956" t="s">
        <v>1804</v>
      </c>
      <c r="I10956" s="2">
        <v>85</v>
      </c>
      <c r="J10956" s="5"/>
      <c r="L10956" s="5"/>
      <c r="M10956" s="2">
        <f t="shared" si="171"/>
        <v>-152900.99999999657</v>
      </c>
      <c r="P10956"/>
    </row>
    <row r="10957" spans="1:16" hidden="1">
      <c r="A10957" t="s">
        <v>32325</v>
      </c>
      <c r="B10957" s="1">
        <v>42213</v>
      </c>
      <c r="C10957" t="s">
        <v>32340</v>
      </c>
      <c r="D10957">
        <v>2</v>
      </c>
      <c r="E10957" t="s">
        <v>32341</v>
      </c>
      <c r="F10957" t="s">
        <v>7054</v>
      </c>
      <c r="G10957" t="s">
        <v>4</v>
      </c>
      <c r="H10957" t="s">
        <v>11040</v>
      </c>
      <c r="J10957" s="5"/>
      <c r="K10957" s="2">
        <v>1025</v>
      </c>
      <c r="L10957" s="5"/>
      <c r="M10957" s="2">
        <f t="shared" si="171"/>
        <v>-153925.99999999657</v>
      </c>
      <c r="P10957"/>
    </row>
    <row r="10958" spans="1:16" hidden="1">
      <c r="A10958" t="s">
        <v>32325</v>
      </c>
      <c r="B10958" s="1">
        <v>42213</v>
      </c>
      <c r="C10958" t="s">
        <v>32340</v>
      </c>
      <c r="D10958">
        <v>2</v>
      </c>
      <c r="E10958" t="s">
        <v>32341</v>
      </c>
      <c r="F10958" t="s">
        <v>7054</v>
      </c>
      <c r="G10958" t="s">
        <v>4</v>
      </c>
      <c r="H10958" t="s">
        <v>11040</v>
      </c>
      <c r="I10958" s="2">
        <v>1025</v>
      </c>
      <c r="J10958" s="5"/>
      <c r="L10958" s="5"/>
      <c r="M10958" s="2">
        <f t="shared" si="171"/>
        <v>-152900.99999999657</v>
      </c>
      <c r="P10958"/>
    </row>
    <row r="10959" spans="1:16" hidden="1">
      <c r="A10959" t="s">
        <v>32350</v>
      </c>
      <c r="B10959" s="1">
        <v>42213</v>
      </c>
      <c r="C10959" t="s">
        <v>32363</v>
      </c>
      <c r="D10959">
        <v>2</v>
      </c>
      <c r="E10959" t="s">
        <v>32364</v>
      </c>
      <c r="F10959" t="s">
        <v>7054</v>
      </c>
      <c r="G10959" t="s">
        <v>4</v>
      </c>
      <c r="H10959" t="s">
        <v>11028</v>
      </c>
      <c r="J10959" s="5"/>
      <c r="K10959" s="2">
        <v>400</v>
      </c>
      <c r="L10959" s="5"/>
      <c r="M10959" s="2">
        <f t="shared" si="171"/>
        <v>-153300.99999999657</v>
      </c>
      <c r="P10959"/>
    </row>
    <row r="10960" spans="1:16" hidden="1">
      <c r="A10960" t="s">
        <v>32350</v>
      </c>
      <c r="B10960" s="1">
        <v>42213</v>
      </c>
      <c r="C10960" t="s">
        <v>32363</v>
      </c>
      <c r="D10960">
        <v>2</v>
      </c>
      <c r="E10960" t="s">
        <v>32364</v>
      </c>
      <c r="F10960" t="s">
        <v>7054</v>
      </c>
      <c r="G10960" t="s">
        <v>4</v>
      </c>
      <c r="H10960" t="s">
        <v>11028</v>
      </c>
      <c r="I10960" s="2">
        <v>400</v>
      </c>
      <c r="J10960" s="5"/>
      <c r="L10960" s="5"/>
      <c r="M10960" s="2">
        <f t="shared" si="171"/>
        <v>-152900.99999999657</v>
      </c>
      <c r="P10960"/>
    </row>
    <row r="10961" spans="1:16" hidden="1">
      <c r="A10961" t="s">
        <v>32372</v>
      </c>
      <c r="B10961" s="1">
        <v>42213</v>
      </c>
      <c r="C10961" t="s">
        <v>32385</v>
      </c>
      <c r="D10961">
        <v>2</v>
      </c>
      <c r="E10961" t="s">
        <v>32386</v>
      </c>
      <c r="F10961" t="s">
        <v>7054</v>
      </c>
      <c r="G10961" t="s">
        <v>4</v>
      </c>
      <c r="H10961" t="s">
        <v>11239</v>
      </c>
      <c r="J10961" s="5"/>
      <c r="K10961" s="2">
        <v>1025</v>
      </c>
      <c r="L10961" s="5"/>
      <c r="M10961" s="2">
        <f t="shared" si="171"/>
        <v>-153925.99999999657</v>
      </c>
      <c r="P10961"/>
    </row>
    <row r="10962" spans="1:16" hidden="1">
      <c r="A10962" t="s">
        <v>32372</v>
      </c>
      <c r="B10962" s="1">
        <v>42213</v>
      </c>
      <c r="C10962" t="s">
        <v>32385</v>
      </c>
      <c r="D10962">
        <v>2</v>
      </c>
      <c r="E10962" t="s">
        <v>32386</v>
      </c>
      <c r="F10962" t="s">
        <v>7054</v>
      </c>
      <c r="G10962" t="s">
        <v>4</v>
      </c>
      <c r="H10962" t="s">
        <v>11239</v>
      </c>
      <c r="I10962" s="2">
        <v>1025</v>
      </c>
      <c r="J10962" s="5"/>
      <c r="L10962" s="5"/>
      <c r="M10962" s="2">
        <f t="shared" si="171"/>
        <v>-152900.99999999657</v>
      </c>
      <c r="P10962"/>
    </row>
    <row r="10963" spans="1:16" hidden="1">
      <c r="A10963" t="s">
        <v>32392</v>
      </c>
      <c r="B10963" s="1">
        <v>42213</v>
      </c>
      <c r="C10963" t="s">
        <v>32402</v>
      </c>
      <c r="D10963">
        <v>2</v>
      </c>
      <c r="E10963" t="s">
        <v>32403</v>
      </c>
      <c r="F10963" t="s">
        <v>7054</v>
      </c>
      <c r="G10963" t="s">
        <v>4</v>
      </c>
      <c r="H10963" t="s">
        <v>11249</v>
      </c>
      <c r="J10963" s="5"/>
      <c r="K10963" s="2">
        <v>4100</v>
      </c>
      <c r="L10963" s="5"/>
      <c r="M10963" s="2">
        <f t="shared" si="171"/>
        <v>-157000.99999999657</v>
      </c>
      <c r="P10963"/>
    </row>
    <row r="10964" spans="1:16" hidden="1">
      <c r="A10964" t="s">
        <v>32392</v>
      </c>
      <c r="B10964" s="1">
        <v>42213</v>
      </c>
      <c r="C10964" t="s">
        <v>32402</v>
      </c>
      <c r="D10964">
        <v>2</v>
      </c>
      <c r="E10964" t="s">
        <v>32403</v>
      </c>
      <c r="F10964" t="s">
        <v>7054</v>
      </c>
      <c r="G10964" t="s">
        <v>4</v>
      </c>
      <c r="H10964" t="s">
        <v>11249</v>
      </c>
      <c r="I10964" s="2">
        <v>4100</v>
      </c>
      <c r="J10964" s="5"/>
      <c r="L10964" s="5"/>
      <c r="M10964" s="2">
        <f t="shared" si="171"/>
        <v>-152900.99999999657</v>
      </c>
      <c r="P10964"/>
    </row>
    <row r="10965" spans="1:16" hidden="1">
      <c r="A10965" t="s">
        <v>32410</v>
      </c>
      <c r="B10965" s="1">
        <v>42213</v>
      </c>
      <c r="C10965" t="s">
        <v>32426</v>
      </c>
      <c r="D10965">
        <v>2</v>
      </c>
      <c r="E10965" t="s">
        <v>32427</v>
      </c>
      <c r="F10965" t="s">
        <v>7054</v>
      </c>
      <c r="G10965" t="s">
        <v>4</v>
      </c>
      <c r="H10965" t="s">
        <v>8648</v>
      </c>
      <c r="J10965" s="5"/>
      <c r="K10965" s="2">
        <v>1840</v>
      </c>
      <c r="L10965" s="5"/>
      <c r="M10965" s="2">
        <f t="shared" si="171"/>
        <v>-154740.99999999657</v>
      </c>
      <c r="P10965"/>
    </row>
    <row r="10966" spans="1:16" hidden="1">
      <c r="A10966" t="s">
        <v>32410</v>
      </c>
      <c r="B10966" s="1">
        <v>42213</v>
      </c>
      <c r="C10966" t="s">
        <v>32426</v>
      </c>
      <c r="D10966">
        <v>2</v>
      </c>
      <c r="E10966" t="s">
        <v>32427</v>
      </c>
      <c r="F10966" t="s">
        <v>7054</v>
      </c>
      <c r="G10966" t="s">
        <v>4</v>
      </c>
      <c r="H10966" t="s">
        <v>8648</v>
      </c>
      <c r="I10966" s="2">
        <v>1840</v>
      </c>
      <c r="J10966" s="5"/>
      <c r="L10966" s="5"/>
      <c r="M10966" s="2">
        <f t="shared" si="171"/>
        <v>-152900.99999999657</v>
      </c>
      <c r="P10966"/>
    </row>
    <row r="10967" spans="1:16" hidden="1">
      <c r="A10967" t="s">
        <v>32433</v>
      </c>
      <c r="B10967" s="1">
        <v>42213</v>
      </c>
      <c r="C10967" t="s">
        <v>32446</v>
      </c>
      <c r="D10967">
        <v>2</v>
      </c>
      <c r="E10967" t="s">
        <v>32447</v>
      </c>
      <c r="F10967" t="s">
        <v>7054</v>
      </c>
      <c r="G10967" t="s">
        <v>4</v>
      </c>
      <c r="H10967" t="s">
        <v>5542</v>
      </c>
      <c r="J10967" s="5"/>
      <c r="K10967" s="2">
        <v>1025</v>
      </c>
      <c r="L10967" s="5"/>
      <c r="M10967" s="2">
        <f t="shared" si="171"/>
        <v>-153925.99999999657</v>
      </c>
      <c r="P10967"/>
    </row>
    <row r="10968" spans="1:16" hidden="1">
      <c r="A10968" t="s">
        <v>32433</v>
      </c>
      <c r="B10968" s="1">
        <v>42213</v>
      </c>
      <c r="C10968" t="s">
        <v>32446</v>
      </c>
      <c r="D10968">
        <v>2</v>
      </c>
      <c r="E10968" t="s">
        <v>32447</v>
      </c>
      <c r="F10968" t="s">
        <v>7054</v>
      </c>
      <c r="G10968" t="s">
        <v>4</v>
      </c>
      <c r="H10968" t="s">
        <v>5542</v>
      </c>
      <c r="I10968" s="2">
        <v>1025</v>
      </c>
      <c r="J10968" s="5"/>
      <c r="L10968" s="5"/>
      <c r="M10968" s="2">
        <f t="shared" si="171"/>
        <v>-152900.99999999657</v>
      </c>
      <c r="P10968"/>
    </row>
    <row r="10969" spans="1:16" hidden="1">
      <c r="A10969" t="s">
        <v>32452</v>
      </c>
      <c r="B10969" s="1">
        <v>42213</v>
      </c>
      <c r="C10969" t="s">
        <v>32465</v>
      </c>
      <c r="D10969">
        <v>2</v>
      </c>
      <c r="E10969" t="s">
        <v>32466</v>
      </c>
      <c r="F10969" t="s">
        <v>7054</v>
      </c>
      <c r="G10969" t="s">
        <v>4</v>
      </c>
      <c r="H10969" t="s">
        <v>10834</v>
      </c>
      <c r="J10969" s="5"/>
      <c r="K10969" s="2">
        <v>1840</v>
      </c>
      <c r="L10969" s="5"/>
      <c r="M10969" s="2">
        <f t="shared" si="171"/>
        <v>-154740.99999999657</v>
      </c>
      <c r="P10969"/>
    </row>
    <row r="10970" spans="1:16" hidden="1">
      <c r="A10970" t="s">
        <v>32452</v>
      </c>
      <c r="B10970" s="1">
        <v>42213</v>
      </c>
      <c r="C10970" t="s">
        <v>32465</v>
      </c>
      <c r="D10970">
        <v>2</v>
      </c>
      <c r="E10970" t="s">
        <v>32466</v>
      </c>
      <c r="F10970" t="s">
        <v>7054</v>
      </c>
      <c r="G10970" t="s">
        <v>4</v>
      </c>
      <c r="H10970" t="s">
        <v>10834</v>
      </c>
      <c r="I10970" s="2">
        <v>1840</v>
      </c>
      <c r="J10970" s="5"/>
      <c r="L10970" s="5"/>
      <c r="M10970" s="2">
        <f t="shared" si="171"/>
        <v>-152900.99999999657</v>
      </c>
      <c r="P10970"/>
    </row>
    <row r="10971" spans="1:16" hidden="1">
      <c r="A10971" t="s">
        <v>32473</v>
      </c>
      <c r="B10971" s="1">
        <v>42213</v>
      </c>
      <c r="C10971" t="s">
        <v>32486</v>
      </c>
      <c r="D10971">
        <v>2</v>
      </c>
      <c r="E10971" t="s">
        <v>32487</v>
      </c>
      <c r="F10971" t="s">
        <v>7054</v>
      </c>
      <c r="G10971" t="s">
        <v>4</v>
      </c>
      <c r="H10971" t="s">
        <v>10854</v>
      </c>
      <c r="J10971" s="5"/>
      <c r="K10971" s="2">
        <v>4585.46</v>
      </c>
      <c r="L10971" s="5"/>
      <c r="M10971" s="2">
        <f t="shared" si="171"/>
        <v>-157486.45999999656</v>
      </c>
      <c r="P10971"/>
    </row>
    <row r="10972" spans="1:16" hidden="1">
      <c r="A10972" t="s">
        <v>32473</v>
      </c>
      <c r="B10972" s="1">
        <v>42213</v>
      </c>
      <c r="C10972" t="s">
        <v>32486</v>
      </c>
      <c r="D10972">
        <v>2</v>
      </c>
      <c r="E10972" t="s">
        <v>32487</v>
      </c>
      <c r="F10972" t="s">
        <v>7054</v>
      </c>
      <c r="G10972" t="s">
        <v>4</v>
      </c>
      <c r="H10972" t="s">
        <v>10854</v>
      </c>
      <c r="I10972" s="2">
        <v>4585.46</v>
      </c>
      <c r="J10972" s="5"/>
      <c r="L10972" s="5"/>
      <c r="M10972" s="2">
        <f t="shared" si="171"/>
        <v>-152900.99999999657</v>
      </c>
      <c r="P10972"/>
    </row>
    <row r="10973" spans="1:16" hidden="1">
      <c r="A10973" t="s">
        <v>32493</v>
      </c>
      <c r="B10973" s="1">
        <v>42213</v>
      </c>
      <c r="C10973" t="s">
        <v>32508</v>
      </c>
      <c r="D10973">
        <v>2</v>
      </c>
      <c r="E10973" t="s">
        <v>32509</v>
      </c>
      <c r="F10973" t="s">
        <v>7054</v>
      </c>
      <c r="G10973" t="s">
        <v>4</v>
      </c>
      <c r="H10973" t="s">
        <v>10806</v>
      </c>
      <c r="J10973" s="5"/>
      <c r="K10973" s="2">
        <v>2230</v>
      </c>
      <c r="L10973" s="5"/>
      <c r="M10973" s="2">
        <f t="shared" si="171"/>
        <v>-155130.99999999657</v>
      </c>
      <c r="P10973"/>
    </row>
    <row r="10974" spans="1:16" hidden="1">
      <c r="A10974" t="s">
        <v>32493</v>
      </c>
      <c r="B10974" s="1">
        <v>42213</v>
      </c>
      <c r="C10974" t="s">
        <v>32508</v>
      </c>
      <c r="D10974">
        <v>2</v>
      </c>
      <c r="E10974" t="s">
        <v>32509</v>
      </c>
      <c r="F10974" t="s">
        <v>7054</v>
      </c>
      <c r="G10974" t="s">
        <v>4</v>
      </c>
      <c r="H10974" t="s">
        <v>10806</v>
      </c>
      <c r="I10974" s="2">
        <v>2230</v>
      </c>
      <c r="J10974" s="5"/>
      <c r="L10974" s="5"/>
      <c r="M10974" s="2">
        <f t="shared" si="171"/>
        <v>-152900.99999999657</v>
      </c>
      <c r="P10974"/>
    </row>
    <row r="10975" spans="1:16" hidden="1">
      <c r="A10975" t="s">
        <v>32518</v>
      </c>
      <c r="B10975" s="1">
        <v>42213</v>
      </c>
      <c r="C10975" t="s">
        <v>32530</v>
      </c>
      <c r="D10975">
        <v>2</v>
      </c>
      <c r="E10975" t="s">
        <v>32531</v>
      </c>
      <c r="F10975" t="s">
        <v>7054</v>
      </c>
      <c r="G10975" t="s">
        <v>4</v>
      </c>
      <c r="H10975" t="s">
        <v>177</v>
      </c>
      <c r="J10975" s="5"/>
      <c r="K10975" s="2">
        <v>600</v>
      </c>
      <c r="L10975" s="5"/>
      <c r="M10975" s="2">
        <f t="shared" si="171"/>
        <v>-153500.99999999657</v>
      </c>
      <c r="P10975"/>
    </row>
    <row r="10976" spans="1:16" hidden="1">
      <c r="A10976" t="s">
        <v>32518</v>
      </c>
      <c r="B10976" s="1">
        <v>42213</v>
      </c>
      <c r="C10976" t="s">
        <v>32530</v>
      </c>
      <c r="D10976">
        <v>2</v>
      </c>
      <c r="E10976" t="s">
        <v>32531</v>
      </c>
      <c r="F10976" t="s">
        <v>7054</v>
      </c>
      <c r="G10976" t="s">
        <v>4</v>
      </c>
      <c r="H10976" t="s">
        <v>177</v>
      </c>
      <c r="I10976" s="2">
        <v>600</v>
      </c>
      <c r="J10976" s="5"/>
      <c r="L10976" s="5"/>
      <c r="M10976" s="2">
        <f t="shared" si="171"/>
        <v>-152900.99999999657</v>
      </c>
      <c r="P10976"/>
    </row>
    <row r="10977" spans="1:16" hidden="1">
      <c r="A10977" t="s">
        <v>32538</v>
      </c>
      <c r="B10977" s="1">
        <v>42213</v>
      </c>
      <c r="C10977" t="s">
        <v>32549</v>
      </c>
      <c r="D10977">
        <v>2</v>
      </c>
      <c r="E10977" t="s">
        <v>32550</v>
      </c>
      <c r="F10977" t="s">
        <v>7054</v>
      </c>
      <c r="G10977" t="s">
        <v>4</v>
      </c>
      <c r="H10977" t="s">
        <v>10950</v>
      </c>
      <c r="J10977" s="5"/>
      <c r="K10977" s="2">
        <v>5220</v>
      </c>
      <c r="L10977" s="5"/>
      <c r="M10977" s="2">
        <f t="shared" si="171"/>
        <v>-158120.99999999657</v>
      </c>
      <c r="P10977"/>
    </row>
    <row r="10978" spans="1:16" hidden="1">
      <c r="A10978" t="s">
        <v>32538</v>
      </c>
      <c r="B10978" s="1">
        <v>42213</v>
      </c>
      <c r="C10978" t="s">
        <v>32549</v>
      </c>
      <c r="D10978">
        <v>2</v>
      </c>
      <c r="E10978" t="s">
        <v>32550</v>
      </c>
      <c r="F10978" t="s">
        <v>7054</v>
      </c>
      <c r="G10978" t="s">
        <v>4</v>
      </c>
      <c r="H10978" t="s">
        <v>10950</v>
      </c>
      <c r="I10978" s="2">
        <v>5220</v>
      </c>
      <c r="J10978" s="5"/>
      <c r="L10978" s="5"/>
      <c r="M10978" s="2">
        <f t="shared" si="171"/>
        <v>-152900.99999999657</v>
      </c>
      <c r="P10978"/>
    </row>
    <row r="10979" spans="1:16" hidden="1">
      <c r="A10979" t="s">
        <v>32558</v>
      </c>
      <c r="B10979" s="1">
        <v>42213</v>
      </c>
      <c r="C10979" t="s">
        <v>1802</v>
      </c>
      <c r="D10979">
        <v>2</v>
      </c>
      <c r="E10979" t="s">
        <v>32568</v>
      </c>
      <c r="F10979" t="s">
        <v>13559</v>
      </c>
      <c r="G10979" t="s">
        <v>479</v>
      </c>
      <c r="H10979" t="s">
        <v>5410</v>
      </c>
      <c r="I10979" s="2">
        <v>644.73</v>
      </c>
      <c r="J10979" s="5"/>
      <c r="L10979" s="5"/>
      <c r="M10979" s="2">
        <f t="shared" si="171"/>
        <v>-152256.26999999656</v>
      </c>
      <c r="P10979"/>
    </row>
    <row r="10980" spans="1:16" hidden="1">
      <c r="A10980" t="s">
        <v>32574</v>
      </c>
      <c r="B10980" s="1">
        <v>42213</v>
      </c>
      <c r="C10980" t="s">
        <v>32587</v>
      </c>
      <c r="D10980">
        <v>2</v>
      </c>
      <c r="E10980" t="s">
        <v>32588</v>
      </c>
      <c r="F10980" t="s">
        <v>7054</v>
      </c>
      <c r="G10980" t="s">
        <v>4</v>
      </c>
      <c r="H10980" t="s">
        <v>25508</v>
      </c>
      <c r="I10980" s="2">
        <v>2990</v>
      </c>
      <c r="J10980" s="5"/>
      <c r="L10980" s="5"/>
      <c r="M10980" s="2">
        <f t="shared" si="171"/>
        <v>-149266.26999999656</v>
      </c>
      <c r="P10980"/>
    </row>
    <row r="10981" spans="1:16" hidden="1">
      <c r="A10981" t="s">
        <v>32595</v>
      </c>
      <c r="B10981" s="1">
        <v>42213</v>
      </c>
      <c r="C10981" t="s">
        <v>32606</v>
      </c>
      <c r="D10981">
        <v>2</v>
      </c>
      <c r="E10981" t="s">
        <v>32607</v>
      </c>
      <c r="F10981" t="s">
        <v>7054</v>
      </c>
      <c r="G10981" t="s">
        <v>4</v>
      </c>
      <c r="H10981" t="s">
        <v>32608</v>
      </c>
      <c r="I10981" s="2">
        <v>1025</v>
      </c>
      <c r="J10981" s="5"/>
      <c r="L10981" s="5"/>
      <c r="M10981" s="2">
        <f t="shared" si="171"/>
        <v>-148241.26999999656</v>
      </c>
      <c r="P10981"/>
    </row>
    <row r="10982" spans="1:16" hidden="1">
      <c r="A10982" t="s">
        <v>32619</v>
      </c>
      <c r="B10982" s="1">
        <v>42213</v>
      </c>
      <c r="C10982" t="s">
        <v>32633</v>
      </c>
      <c r="D10982">
        <v>2</v>
      </c>
      <c r="E10982" t="s">
        <v>32634</v>
      </c>
      <c r="F10982" t="s">
        <v>7054</v>
      </c>
      <c r="G10982" t="s">
        <v>4</v>
      </c>
      <c r="H10982" t="s">
        <v>11014</v>
      </c>
      <c r="I10982" s="2">
        <v>3030</v>
      </c>
      <c r="J10982" s="5"/>
      <c r="L10982" s="5"/>
      <c r="M10982" s="2">
        <f t="shared" si="171"/>
        <v>-145211.26999999656</v>
      </c>
      <c r="P10982"/>
    </row>
    <row r="10983" spans="1:16" hidden="1">
      <c r="A10983" t="s">
        <v>32642</v>
      </c>
      <c r="B10983" s="1">
        <v>42213</v>
      </c>
      <c r="C10983" t="s">
        <v>32655</v>
      </c>
      <c r="D10983">
        <v>2</v>
      </c>
      <c r="E10983" t="s">
        <v>32656</v>
      </c>
      <c r="F10983" t="s">
        <v>7054</v>
      </c>
      <c r="G10983" t="s">
        <v>4</v>
      </c>
      <c r="H10983" t="s">
        <v>29349</v>
      </c>
      <c r="I10983" s="2">
        <v>4330</v>
      </c>
      <c r="J10983" s="5"/>
      <c r="L10983" s="5"/>
      <c r="M10983" s="2">
        <f t="shared" si="171"/>
        <v>-140881.26999999656</v>
      </c>
      <c r="P10983"/>
    </row>
    <row r="10984" spans="1:16" hidden="1">
      <c r="A10984" t="s">
        <v>32665</v>
      </c>
      <c r="B10984" s="1">
        <v>42213</v>
      </c>
      <c r="C10984" t="s">
        <v>6</v>
      </c>
      <c r="D10984">
        <v>1</v>
      </c>
      <c r="E10984" t="s">
        <v>32680</v>
      </c>
      <c r="F10984" t="s">
        <v>13610</v>
      </c>
      <c r="G10984" t="s">
        <v>20</v>
      </c>
      <c r="H10984" t="s">
        <v>10410</v>
      </c>
      <c r="I10984" s="2">
        <v>7686.08</v>
      </c>
      <c r="J10984" s="5"/>
      <c r="L10984" s="5"/>
      <c r="M10984" s="2">
        <f t="shared" si="171"/>
        <v>-133195.18999999657</v>
      </c>
      <c r="P10984"/>
    </row>
    <row r="10985" spans="1:16" hidden="1">
      <c r="A10985" t="s">
        <v>32689</v>
      </c>
      <c r="B10985" s="1">
        <v>42213</v>
      </c>
      <c r="C10985" t="s">
        <v>32702</v>
      </c>
      <c r="D10985">
        <v>1</v>
      </c>
      <c r="E10985" t="s">
        <v>32703</v>
      </c>
      <c r="F10985" t="s">
        <v>13565</v>
      </c>
      <c r="G10985" t="s">
        <v>20</v>
      </c>
      <c r="H10985" t="s">
        <v>31294</v>
      </c>
      <c r="I10985" s="2">
        <v>14406.79</v>
      </c>
      <c r="J10985" s="5"/>
      <c r="L10985" s="5"/>
      <c r="M10985" s="2">
        <f t="shared" si="171"/>
        <v>-118788.39999999656</v>
      </c>
      <c r="P10985"/>
    </row>
    <row r="10986" spans="1:16" hidden="1">
      <c r="A10986" t="s">
        <v>32710</v>
      </c>
      <c r="B10986" s="1">
        <v>42213</v>
      </c>
      <c r="C10986" t="s">
        <v>32724</v>
      </c>
      <c r="D10986">
        <v>2</v>
      </c>
      <c r="E10986" t="s">
        <v>32725</v>
      </c>
      <c r="F10986" t="s">
        <v>13559</v>
      </c>
      <c r="G10986" t="s">
        <v>479</v>
      </c>
      <c r="H10986" t="s">
        <v>10843</v>
      </c>
      <c r="J10986" s="5"/>
      <c r="K10986" s="2">
        <v>366.06</v>
      </c>
      <c r="L10986" s="5"/>
      <c r="M10986" s="2">
        <f t="shared" si="171"/>
        <v>-119154.45999999656</v>
      </c>
      <c r="P10986"/>
    </row>
    <row r="10987" spans="1:16" hidden="1">
      <c r="A10987" t="s">
        <v>32710</v>
      </c>
      <c r="B10987" s="1">
        <v>42213</v>
      </c>
      <c r="C10987" t="s">
        <v>32724</v>
      </c>
      <c r="D10987">
        <v>2</v>
      </c>
      <c r="E10987" t="s">
        <v>32725</v>
      </c>
      <c r="F10987" t="s">
        <v>13559</v>
      </c>
      <c r="G10987" t="s">
        <v>479</v>
      </c>
      <c r="H10987" t="s">
        <v>10843</v>
      </c>
      <c r="I10987" s="2">
        <v>366.06</v>
      </c>
      <c r="J10987" s="5"/>
      <c r="L10987" s="5"/>
      <c r="M10987" s="2">
        <f t="shared" si="171"/>
        <v>-118788.39999999656</v>
      </c>
      <c r="P10987"/>
    </row>
    <row r="10988" spans="1:16" hidden="1">
      <c r="A10988" t="s">
        <v>32734</v>
      </c>
      <c r="B10988" s="1">
        <v>42213</v>
      </c>
      <c r="C10988" t="s">
        <v>32747</v>
      </c>
      <c r="D10988">
        <v>2</v>
      </c>
      <c r="E10988" t="s">
        <v>32748</v>
      </c>
      <c r="F10988" t="s">
        <v>13559</v>
      </c>
      <c r="G10988" t="s">
        <v>479</v>
      </c>
      <c r="H10988" t="s">
        <v>16239</v>
      </c>
      <c r="J10988" s="5"/>
      <c r="K10988" s="2">
        <v>1723.79</v>
      </c>
      <c r="L10988" s="5"/>
      <c r="M10988" s="2">
        <f t="shared" si="171"/>
        <v>-120512.18999999655</v>
      </c>
      <c r="P10988"/>
    </row>
    <row r="10989" spans="1:16" hidden="1">
      <c r="A10989" t="s">
        <v>32734</v>
      </c>
      <c r="B10989" s="1">
        <v>42213</v>
      </c>
      <c r="C10989" t="s">
        <v>32747</v>
      </c>
      <c r="D10989">
        <v>2</v>
      </c>
      <c r="E10989" t="s">
        <v>32748</v>
      </c>
      <c r="F10989" t="s">
        <v>13559</v>
      </c>
      <c r="G10989" t="s">
        <v>479</v>
      </c>
      <c r="H10989" t="s">
        <v>16239</v>
      </c>
      <c r="I10989" s="2">
        <v>1723.79</v>
      </c>
      <c r="J10989" s="5"/>
      <c r="L10989" s="5"/>
      <c r="M10989" s="2">
        <f t="shared" si="171"/>
        <v>-118788.39999999656</v>
      </c>
      <c r="P10989"/>
    </row>
    <row r="10990" spans="1:16" hidden="1">
      <c r="A10990" t="s">
        <v>32757</v>
      </c>
      <c r="B10990" s="1">
        <v>42213</v>
      </c>
      <c r="C10990" t="s">
        <v>32770</v>
      </c>
      <c r="D10990">
        <v>2</v>
      </c>
      <c r="E10990" t="s">
        <v>32771</v>
      </c>
      <c r="F10990" t="s">
        <v>7054</v>
      </c>
      <c r="G10990" t="s">
        <v>20</v>
      </c>
      <c r="H10990" t="s">
        <v>32772</v>
      </c>
      <c r="I10990" s="2">
        <v>4189.0200000000004</v>
      </c>
      <c r="J10990" s="5"/>
      <c r="L10990" s="5"/>
      <c r="M10990" s="2">
        <f t="shared" si="171"/>
        <v>-114599.37999999656</v>
      </c>
      <c r="P10990"/>
    </row>
    <row r="10991" spans="1:16" hidden="1">
      <c r="A10991" t="s">
        <v>32779</v>
      </c>
      <c r="B10991" s="1">
        <v>42213</v>
      </c>
      <c r="C10991" t="s">
        <v>32792</v>
      </c>
      <c r="D10991">
        <v>2</v>
      </c>
      <c r="E10991" t="s">
        <v>32793</v>
      </c>
      <c r="F10991" t="s">
        <v>7054</v>
      </c>
      <c r="G10991" t="s">
        <v>20</v>
      </c>
      <c r="H10991" t="s">
        <v>10355</v>
      </c>
      <c r="J10991" s="5"/>
      <c r="K10991" s="2">
        <v>1840</v>
      </c>
      <c r="L10991" s="5"/>
      <c r="M10991" s="2">
        <f t="shared" si="171"/>
        <v>-116439.37999999656</v>
      </c>
      <c r="P10991"/>
    </row>
    <row r="10992" spans="1:16" hidden="1">
      <c r="A10992" t="s">
        <v>32779</v>
      </c>
      <c r="B10992" s="1">
        <v>42213</v>
      </c>
      <c r="C10992" t="s">
        <v>32792</v>
      </c>
      <c r="D10992">
        <v>2</v>
      </c>
      <c r="E10992" t="s">
        <v>32793</v>
      </c>
      <c r="F10992" t="s">
        <v>7054</v>
      </c>
      <c r="G10992" t="s">
        <v>20</v>
      </c>
      <c r="H10992" t="s">
        <v>10355</v>
      </c>
      <c r="I10992" s="2">
        <v>1840</v>
      </c>
      <c r="J10992" s="5"/>
      <c r="L10992" s="5"/>
      <c r="M10992" s="2">
        <f t="shared" si="171"/>
        <v>-114599.37999999656</v>
      </c>
      <c r="P10992"/>
    </row>
    <row r="10993" spans="1:16" hidden="1">
      <c r="A10993" t="s">
        <v>32801</v>
      </c>
      <c r="B10993" s="1">
        <v>42213</v>
      </c>
      <c r="C10993" t="s">
        <v>32815</v>
      </c>
      <c r="D10993">
        <v>2</v>
      </c>
      <c r="E10993" t="s">
        <v>32816</v>
      </c>
      <c r="F10993" t="s">
        <v>7054</v>
      </c>
      <c r="G10993" t="s">
        <v>20</v>
      </c>
      <c r="H10993" t="s">
        <v>32817</v>
      </c>
      <c r="I10993" s="2">
        <v>4100</v>
      </c>
      <c r="J10993" s="5"/>
      <c r="L10993" s="5"/>
      <c r="M10993" s="2">
        <f t="shared" si="171"/>
        <v>-110499.37999999656</v>
      </c>
      <c r="P10993"/>
    </row>
    <row r="10994" spans="1:16" hidden="1">
      <c r="A10994" t="s">
        <v>32825</v>
      </c>
      <c r="B10994" s="1">
        <v>42213</v>
      </c>
      <c r="C10994" t="s">
        <v>32841</v>
      </c>
      <c r="D10994">
        <v>1</v>
      </c>
      <c r="E10994" t="s">
        <v>32842</v>
      </c>
      <c r="F10994" t="s">
        <v>13565</v>
      </c>
      <c r="G10994" t="s">
        <v>20</v>
      </c>
      <c r="H10994" t="s">
        <v>32843</v>
      </c>
      <c r="I10994" s="2">
        <v>20000</v>
      </c>
      <c r="J10994" s="5"/>
      <c r="L10994" s="5"/>
      <c r="M10994" s="2">
        <f t="shared" si="171"/>
        <v>-90499.379999996556</v>
      </c>
      <c r="P10994"/>
    </row>
    <row r="10995" spans="1:16" hidden="1">
      <c r="A10995" t="s">
        <v>32851</v>
      </c>
      <c r="B10995" s="1">
        <v>42213</v>
      </c>
      <c r="C10995" t="s">
        <v>32864</v>
      </c>
      <c r="D10995">
        <v>2</v>
      </c>
      <c r="E10995" t="s">
        <v>32865</v>
      </c>
      <c r="F10995" t="s">
        <v>7054</v>
      </c>
      <c r="G10995" t="s">
        <v>20</v>
      </c>
      <c r="H10995" t="s">
        <v>28340</v>
      </c>
      <c r="I10995" s="2">
        <v>1840</v>
      </c>
      <c r="J10995" s="5"/>
      <c r="L10995" s="5"/>
      <c r="M10995" s="2">
        <f t="shared" si="171"/>
        <v>-88659.379999996556</v>
      </c>
      <c r="P10995"/>
    </row>
    <row r="10996" spans="1:16" hidden="1">
      <c r="A10996" t="s">
        <v>32872</v>
      </c>
      <c r="B10996" s="1">
        <v>42213</v>
      </c>
      <c r="C10996" t="s">
        <v>32886</v>
      </c>
      <c r="D10996">
        <v>2</v>
      </c>
      <c r="E10996" t="s">
        <v>32887</v>
      </c>
      <c r="F10996" t="s">
        <v>7054</v>
      </c>
      <c r="G10996" t="s">
        <v>20</v>
      </c>
      <c r="H10996" t="s">
        <v>17200</v>
      </c>
      <c r="I10996" s="2">
        <v>1025</v>
      </c>
      <c r="J10996" s="5"/>
      <c r="L10996" s="5"/>
      <c r="M10996" s="2">
        <f t="shared" si="171"/>
        <v>-87634.379999996556</v>
      </c>
      <c r="P10996"/>
    </row>
    <row r="10997" spans="1:16" hidden="1">
      <c r="A10997" t="s">
        <v>32896</v>
      </c>
      <c r="B10997" s="1">
        <v>42213</v>
      </c>
      <c r="C10997" t="s">
        <v>32909</v>
      </c>
      <c r="D10997">
        <v>2</v>
      </c>
      <c r="E10997" t="s">
        <v>32910</v>
      </c>
      <c r="F10997" t="s">
        <v>13559</v>
      </c>
      <c r="G10997" t="s">
        <v>313</v>
      </c>
      <c r="H10997" t="s">
        <v>10803</v>
      </c>
      <c r="J10997" s="5"/>
      <c r="K10997" s="2">
        <v>3952.1</v>
      </c>
      <c r="L10997" s="5"/>
      <c r="M10997" s="2">
        <f t="shared" si="171"/>
        <v>-91586.479999996562</v>
      </c>
      <c r="P10997"/>
    </row>
    <row r="10998" spans="1:16" hidden="1">
      <c r="A10998" t="s">
        <v>32896</v>
      </c>
      <c r="B10998" s="1">
        <v>42213</v>
      </c>
      <c r="C10998" t="s">
        <v>32909</v>
      </c>
      <c r="D10998">
        <v>2</v>
      </c>
      <c r="E10998" t="s">
        <v>32910</v>
      </c>
      <c r="F10998" t="s">
        <v>13559</v>
      </c>
      <c r="G10998" t="s">
        <v>313</v>
      </c>
      <c r="H10998" t="s">
        <v>10803</v>
      </c>
      <c r="I10998" s="2">
        <v>3952.1</v>
      </c>
      <c r="J10998" s="5"/>
      <c r="L10998" s="5"/>
      <c r="M10998" s="2">
        <f t="shared" si="171"/>
        <v>-87634.379999996556</v>
      </c>
      <c r="P10998"/>
    </row>
    <row r="10999" spans="1:16" hidden="1">
      <c r="A10999" t="s">
        <v>32918</v>
      </c>
      <c r="B10999" s="1">
        <v>42213</v>
      </c>
      <c r="C10999" t="s">
        <v>32931</v>
      </c>
      <c r="D10999">
        <v>2</v>
      </c>
      <c r="E10999" t="s">
        <v>32932</v>
      </c>
      <c r="F10999" t="s">
        <v>13559</v>
      </c>
      <c r="G10999" t="s">
        <v>313</v>
      </c>
      <c r="H10999" t="s">
        <v>10734</v>
      </c>
      <c r="J10999" s="5"/>
      <c r="K10999" s="2">
        <v>932.34</v>
      </c>
      <c r="L10999" s="5"/>
      <c r="M10999" s="2">
        <f t="shared" si="171"/>
        <v>-88566.719999996552</v>
      </c>
      <c r="P10999"/>
    </row>
    <row r="11000" spans="1:16" hidden="1">
      <c r="A11000" t="s">
        <v>32918</v>
      </c>
      <c r="B11000" s="1">
        <v>42213</v>
      </c>
      <c r="C11000" t="s">
        <v>32931</v>
      </c>
      <c r="D11000">
        <v>2</v>
      </c>
      <c r="E11000" t="s">
        <v>32932</v>
      </c>
      <c r="F11000" t="s">
        <v>13559</v>
      </c>
      <c r="G11000" t="s">
        <v>313</v>
      </c>
      <c r="H11000" t="s">
        <v>10734</v>
      </c>
      <c r="I11000" s="2">
        <v>932.34</v>
      </c>
      <c r="J11000" s="5"/>
      <c r="L11000" s="5"/>
      <c r="M11000" s="2">
        <f t="shared" si="171"/>
        <v>-87634.379999996556</v>
      </c>
      <c r="P11000"/>
    </row>
    <row r="11001" spans="1:16" hidden="1">
      <c r="A11001" t="s">
        <v>32940</v>
      </c>
      <c r="B11001" s="1">
        <v>42213</v>
      </c>
      <c r="C11001" t="s">
        <v>32952</v>
      </c>
      <c r="D11001">
        <v>2</v>
      </c>
      <c r="E11001" t="s">
        <v>32953</v>
      </c>
      <c r="F11001" t="s">
        <v>13559</v>
      </c>
      <c r="G11001" t="s">
        <v>313</v>
      </c>
      <c r="H11001" t="s">
        <v>65</v>
      </c>
      <c r="J11001" s="5"/>
      <c r="K11001" s="2">
        <v>918.67</v>
      </c>
      <c r="L11001" s="5"/>
      <c r="M11001" s="2">
        <f t="shared" si="171"/>
        <v>-88553.049999996554</v>
      </c>
      <c r="P11001"/>
    </row>
    <row r="11002" spans="1:16" hidden="1">
      <c r="A11002" t="s">
        <v>32940</v>
      </c>
      <c r="B11002" s="1">
        <v>42213</v>
      </c>
      <c r="C11002" t="s">
        <v>32952</v>
      </c>
      <c r="D11002">
        <v>2</v>
      </c>
      <c r="E11002" t="s">
        <v>32953</v>
      </c>
      <c r="F11002" t="s">
        <v>13559</v>
      </c>
      <c r="G11002" t="s">
        <v>313</v>
      </c>
      <c r="H11002" t="s">
        <v>65</v>
      </c>
      <c r="I11002" s="2">
        <v>918.67</v>
      </c>
      <c r="J11002" s="5"/>
      <c r="L11002" s="5"/>
      <c r="M11002" s="2">
        <f t="shared" si="171"/>
        <v>-87634.379999996556</v>
      </c>
      <c r="P11002"/>
    </row>
    <row r="11003" spans="1:16" hidden="1">
      <c r="A11003" t="s">
        <v>32963</v>
      </c>
      <c r="B11003" s="1">
        <v>42213</v>
      </c>
      <c r="C11003" t="s">
        <v>32975</v>
      </c>
      <c r="D11003">
        <v>2</v>
      </c>
      <c r="E11003" t="s">
        <v>32976</v>
      </c>
      <c r="F11003" t="s">
        <v>7054</v>
      </c>
      <c r="G11003" t="s">
        <v>20</v>
      </c>
      <c r="H11003" t="s">
        <v>273</v>
      </c>
      <c r="J11003" s="5"/>
      <c r="K11003" s="2">
        <v>1400</v>
      </c>
      <c r="L11003" s="5"/>
      <c r="M11003" s="2">
        <f t="shared" si="171"/>
        <v>-89034.379999996556</v>
      </c>
      <c r="P11003"/>
    </row>
    <row r="11004" spans="1:16" hidden="1">
      <c r="A11004" t="s">
        <v>32963</v>
      </c>
      <c r="B11004" s="1">
        <v>42213</v>
      </c>
      <c r="C11004" t="s">
        <v>32975</v>
      </c>
      <c r="D11004">
        <v>2</v>
      </c>
      <c r="E11004" t="s">
        <v>32976</v>
      </c>
      <c r="F11004" t="s">
        <v>7054</v>
      </c>
      <c r="G11004" t="s">
        <v>20</v>
      </c>
      <c r="H11004" t="s">
        <v>273</v>
      </c>
      <c r="I11004" s="2">
        <v>1840</v>
      </c>
      <c r="J11004" s="5"/>
      <c r="L11004" s="5"/>
      <c r="M11004" s="2">
        <f t="shared" si="171"/>
        <v>-87194.379999996556</v>
      </c>
      <c r="P11004"/>
    </row>
    <row r="11005" spans="1:16" hidden="1">
      <c r="A11005" t="s">
        <v>32985</v>
      </c>
      <c r="B11005" s="1">
        <v>42213</v>
      </c>
      <c r="C11005" t="s">
        <v>32998</v>
      </c>
      <c r="D11005">
        <v>2</v>
      </c>
      <c r="E11005" t="s">
        <v>32999</v>
      </c>
      <c r="F11005" t="s">
        <v>13559</v>
      </c>
      <c r="G11005" t="s">
        <v>313</v>
      </c>
      <c r="H11005" t="s">
        <v>10727</v>
      </c>
      <c r="J11005" s="5"/>
      <c r="K11005" s="2">
        <v>668.86</v>
      </c>
      <c r="L11005" s="5"/>
      <c r="M11005" s="2">
        <f t="shared" si="171"/>
        <v>-87863.239999996556</v>
      </c>
      <c r="P11005"/>
    </row>
    <row r="11006" spans="1:16" hidden="1">
      <c r="A11006" t="s">
        <v>32985</v>
      </c>
      <c r="B11006" s="1">
        <v>42213</v>
      </c>
      <c r="C11006" t="s">
        <v>32998</v>
      </c>
      <c r="D11006">
        <v>2</v>
      </c>
      <c r="E11006" t="s">
        <v>32999</v>
      </c>
      <c r="F11006" t="s">
        <v>13559</v>
      </c>
      <c r="G11006" t="s">
        <v>313</v>
      </c>
      <c r="H11006" t="s">
        <v>10727</v>
      </c>
      <c r="I11006" s="2">
        <v>668.86</v>
      </c>
      <c r="J11006" s="5"/>
      <c r="L11006" s="5"/>
      <c r="M11006" s="2">
        <f t="shared" si="171"/>
        <v>-87194.379999996556</v>
      </c>
      <c r="P11006"/>
    </row>
    <row r="11007" spans="1:16" hidden="1">
      <c r="A11007" t="s">
        <v>33007</v>
      </c>
      <c r="B11007" s="1">
        <v>42213</v>
      </c>
      <c r="C11007" t="s">
        <v>33019</v>
      </c>
      <c r="D11007">
        <v>2</v>
      </c>
      <c r="E11007" t="s">
        <v>33020</v>
      </c>
      <c r="F11007" t="s">
        <v>7054</v>
      </c>
      <c r="G11007" t="s">
        <v>20</v>
      </c>
      <c r="H11007" t="s">
        <v>3531</v>
      </c>
      <c r="I11007" s="2">
        <v>1025</v>
      </c>
      <c r="J11007" s="5"/>
      <c r="L11007" s="5"/>
      <c r="M11007" s="2">
        <f t="shared" si="171"/>
        <v>-86169.379999996556</v>
      </c>
      <c r="P11007"/>
    </row>
    <row r="11008" spans="1:16" hidden="1">
      <c r="A11008" t="s">
        <v>33028</v>
      </c>
      <c r="B11008" s="1">
        <v>42213</v>
      </c>
      <c r="C11008" t="s">
        <v>33039</v>
      </c>
      <c r="D11008">
        <v>2</v>
      </c>
      <c r="E11008" t="s">
        <v>33040</v>
      </c>
      <c r="F11008" t="s">
        <v>13559</v>
      </c>
      <c r="G11008" t="s">
        <v>313</v>
      </c>
      <c r="H11008" t="s">
        <v>4693</v>
      </c>
      <c r="J11008" s="5"/>
      <c r="K11008" s="2">
        <v>1793.43</v>
      </c>
      <c r="L11008" s="5"/>
      <c r="M11008" s="2">
        <f t="shared" si="171"/>
        <v>-87962.809999996549</v>
      </c>
      <c r="P11008"/>
    </row>
    <row r="11009" spans="1:16" hidden="1">
      <c r="A11009" t="s">
        <v>33028</v>
      </c>
      <c r="B11009" s="1">
        <v>42213</v>
      </c>
      <c r="C11009" t="s">
        <v>33039</v>
      </c>
      <c r="D11009">
        <v>2</v>
      </c>
      <c r="E11009" t="s">
        <v>33040</v>
      </c>
      <c r="F11009" t="s">
        <v>13559</v>
      </c>
      <c r="G11009" t="s">
        <v>313</v>
      </c>
      <c r="H11009" t="s">
        <v>4693</v>
      </c>
      <c r="I11009" s="2">
        <v>1793.43</v>
      </c>
      <c r="J11009" s="5"/>
      <c r="L11009" s="5"/>
      <c r="M11009" s="2">
        <f t="shared" si="171"/>
        <v>-86169.379999996556</v>
      </c>
      <c r="P11009"/>
    </row>
    <row r="11010" spans="1:16" hidden="1">
      <c r="A11010" t="s">
        <v>33051</v>
      </c>
      <c r="B11010" s="1">
        <v>42213</v>
      </c>
      <c r="C11010" t="s">
        <v>33061</v>
      </c>
      <c r="D11010">
        <v>2</v>
      </c>
      <c r="E11010" t="s">
        <v>33062</v>
      </c>
      <c r="F11010" t="s">
        <v>13559</v>
      </c>
      <c r="G11010" t="s">
        <v>313</v>
      </c>
      <c r="H11010" t="s">
        <v>3145</v>
      </c>
      <c r="J11010" s="5"/>
      <c r="K11010" s="2">
        <v>525.45000000000005</v>
      </c>
      <c r="L11010" s="5"/>
      <c r="M11010" s="2">
        <f t="shared" si="171"/>
        <v>-86694.829999996553</v>
      </c>
      <c r="P11010"/>
    </row>
    <row r="11011" spans="1:16" hidden="1">
      <c r="A11011" t="s">
        <v>33051</v>
      </c>
      <c r="B11011" s="1">
        <v>42213</v>
      </c>
      <c r="C11011" t="s">
        <v>33061</v>
      </c>
      <c r="D11011">
        <v>2</v>
      </c>
      <c r="E11011" t="s">
        <v>33062</v>
      </c>
      <c r="F11011" t="s">
        <v>13559</v>
      </c>
      <c r="G11011" t="s">
        <v>313</v>
      </c>
      <c r="H11011" t="s">
        <v>3145</v>
      </c>
      <c r="I11011" s="2">
        <v>525.45000000000005</v>
      </c>
      <c r="J11011" s="5"/>
      <c r="L11011" s="5"/>
      <c r="M11011" s="2">
        <f t="shared" si="171"/>
        <v>-86169.379999996556</v>
      </c>
      <c r="P11011"/>
    </row>
    <row r="11012" spans="1:16" hidden="1">
      <c r="A11012" t="s">
        <v>33069</v>
      </c>
      <c r="B11012" s="1">
        <v>42213</v>
      </c>
      <c r="C11012" t="s">
        <v>33079</v>
      </c>
      <c r="D11012">
        <v>2</v>
      </c>
      <c r="E11012" t="s">
        <v>33080</v>
      </c>
      <c r="F11012" t="s">
        <v>13559</v>
      </c>
      <c r="G11012" t="s">
        <v>313</v>
      </c>
      <c r="H11012" t="s">
        <v>7600</v>
      </c>
      <c r="J11012" s="5"/>
      <c r="K11012" s="2">
        <v>1019.4</v>
      </c>
      <c r="L11012" s="5"/>
      <c r="M11012" s="2">
        <f t="shared" si="171"/>
        <v>-87188.77999999655</v>
      </c>
      <c r="P11012"/>
    </row>
    <row r="11013" spans="1:16" hidden="1">
      <c r="A11013" t="s">
        <v>33069</v>
      </c>
      <c r="B11013" s="1">
        <v>42213</v>
      </c>
      <c r="C11013" t="s">
        <v>33079</v>
      </c>
      <c r="D11013">
        <v>2</v>
      </c>
      <c r="E11013" t="s">
        <v>33080</v>
      </c>
      <c r="F11013" t="s">
        <v>13559</v>
      </c>
      <c r="G11013" t="s">
        <v>313</v>
      </c>
      <c r="H11013" t="s">
        <v>7600</v>
      </c>
      <c r="I11013" s="2">
        <v>1019.4</v>
      </c>
      <c r="J11013" s="5"/>
      <c r="L11013" s="5"/>
      <c r="M11013" s="2">
        <f t="shared" si="171"/>
        <v>-86169.379999996556</v>
      </c>
      <c r="P11013"/>
    </row>
    <row r="11014" spans="1:16" hidden="1">
      <c r="A11014" t="s">
        <v>33089</v>
      </c>
      <c r="B11014" s="1">
        <v>42213</v>
      </c>
      <c r="C11014" t="s">
        <v>33097</v>
      </c>
      <c r="D11014">
        <v>2</v>
      </c>
      <c r="E11014" t="s">
        <v>33098</v>
      </c>
      <c r="F11014" t="s">
        <v>7054</v>
      </c>
      <c r="G11014" t="s">
        <v>20</v>
      </c>
      <c r="H11014" t="s">
        <v>33099</v>
      </c>
      <c r="I11014" s="2">
        <v>3187.2</v>
      </c>
      <c r="J11014" s="5"/>
      <c r="L11014" s="5"/>
      <c r="M11014" s="2">
        <f t="shared" si="171"/>
        <v>-82982.179999996559</v>
      </c>
      <c r="P11014"/>
    </row>
    <row r="11015" spans="1:16" hidden="1">
      <c r="A11015" t="s">
        <v>33109</v>
      </c>
      <c r="B11015" s="1">
        <v>42213</v>
      </c>
      <c r="C11015" t="s">
        <v>33118</v>
      </c>
      <c r="D11015">
        <v>2</v>
      </c>
      <c r="E11015" t="s">
        <v>33119</v>
      </c>
      <c r="F11015" t="s">
        <v>7054</v>
      </c>
      <c r="G11015" t="s">
        <v>20</v>
      </c>
      <c r="H11015" t="s">
        <v>11233</v>
      </c>
      <c r="J11015" s="5"/>
      <c r="K11015" s="2">
        <v>1025</v>
      </c>
      <c r="L11015" s="5"/>
      <c r="M11015" s="2">
        <f t="shared" si="171"/>
        <v>-84007.179999996559</v>
      </c>
      <c r="P11015"/>
    </row>
    <row r="11016" spans="1:16" hidden="1">
      <c r="A11016" t="s">
        <v>33109</v>
      </c>
      <c r="B11016" s="1">
        <v>42213</v>
      </c>
      <c r="C11016" t="s">
        <v>33118</v>
      </c>
      <c r="D11016">
        <v>2</v>
      </c>
      <c r="E11016" t="s">
        <v>33119</v>
      </c>
      <c r="F11016" t="s">
        <v>7054</v>
      </c>
      <c r="G11016" t="s">
        <v>20</v>
      </c>
      <c r="H11016" t="s">
        <v>11233</v>
      </c>
      <c r="I11016" s="2">
        <v>1025</v>
      </c>
      <c r="J11016" s="5"/>
      <c r="L11016" s="5"/>
      <c r="M11016" s="2">
        <f t="shared" si="171"/>
        <v>-82982.179999996559</v>
      </c>
      <c r="P11016"/>
    </row>
    <row r="11017" spans="1:16" hidden="1">
      <c r="A11017" t="s">
        <v>33127</v>
      </c>
      <c r="B11017" s="1">
        <v>42213</v>
      </c>
      <c r="C11017" t="s">
        <v>33135</v>
      </c>
      <c r="D11017">
        <v>2</v>
      </c>
      <c r="E11017" t="s">
        <v>33136</v>
      </c>
      <c r="F11017" t="s">
        <v>7054</v>
      </c>
      <c r="G11017" t="s">
        <v>20</v>
      </c>
      <c r="H11017" t="s">
        <v>29704</v>
      </c>
      <c r="I11017" s="2">
        <v>1840</v>
      </c>
      <c r="J11017" s="5"/>
      <c r="L11017" s="5"/>
      <c r="M11017" s="2">
        <f t="shared" ref="M11017:M11080" si="172">+M11016+I11017-K11017</f>
        <v>-81142.179999996559</v>
      </c>
      <c r="P11017"/>
    </row>
    <row r="11018" spans="1:16" hidden="1">
      <c r="A11018" t="s">
        <v>33143</v>
      </c>
      <c r="B11018" s="1">
        <v>42213</v>
      </c>
      <c r="C11018" t="s">
        <v>31858</v>
      </c>
      <c r="D11018">
        <v>1</v>
      </c>
      <c r="E11018" t="s">
        <v>33152</v>
      </c>
      <c r="F11018" t="s">
        <v>13565</v>
      </c>
      <c r="G11018" t="s">
        <v>20</v>
      </c>
      <c r="H11018" t="s">
        <v>33153</v>
      </c>
      <c r="I11018" s="2">
        <v>18049.12</v>
      </c>
      <c r="J11018" s="5"/>
      <c r="L11018" s="5"/>
      <c r="M11018" s="2">
        <f t="shared" si="172"/>
        <v>-63093.059999996563</v>
      </c>
      <c r="P11018"/>
    </row>
    <row r="11019" spans="1:16" hidden="1">
      <c r="A11019" t="s">
        <v>33162</v>
      </c>
      <c r="B11019" s="1">
        <v>42213</v>
      </c>
      <c r="C11019" t="s">
        <v>33170</v>
      </c>
      <c r="D11019">
        <v>2</v>
      </c>
      <c r="E11019" t="s">
        <v>33171</v>
      </c>
      <c r="F11019" t="s">
        <v>7054</v>
      </c>
      <c r="G11019" t="s">
        <v>20</v>
      </c>
      <c r="H11019" t="s">
        <v>2277</v>
      </c>
      <c r="I11019" s="2">
        <v>857.96</v>
      </c>
      <c r="J11019" s="5"/>
      <c r="L11019" s="5"/>
      <c r="M11019" s="2">
        <f t="shared" si="172"/>
        <v>-62235.099999996564</v>
      </c>
      <c r="N11019" s="26">
        <f>+M10864-M11019</f>
        <v>-2.8400000001201988</v>
      </c>
      <c r="P11019"/>
    </row>
    <row r="11020" spans="1:16" hidden="1">
      <c r="A11020" t="s">
        <v>11742</v>
      </c>
      <c r="B11020" s="36">
        <v>42214</v>
      </c>
      <c r="C11020" s="35" t="s">
        <v>1</v>
      </c>
      <c r="D11020" s="35">
        <v>1</v>
      </c>
      <c r="E11020" s="35" t="s">
        <v>11744</v>
      </c>
      <c r="F11020" s="35" t="s">
        <v>13</v>
      </c>
      <c r="G11020" s="35" t="s">
        <v>4</v>
      </c>
      <c r="H11020" s="35" t="s">
        <v>4559</v>
      </c>
      <c r="I11020" s="11"/>
      <c r="J11020" s="12"/>
      <c r="K11020" s="11">
        <v>60000</v>
      </c>
      <c r="L11020" s="12"/>
      <c r="M11020" s="11">
        <f t="shared" si="172"/>
        <v>-122235.09999999657</v>
      </c>
      <c r="P11020"/>
    </row>
    <row r="11021" spans="1:16" hidden="1">
      <c r="A11021" t="s">
        <v>11796</v>
      </c>
      <c r="B11021" s="1">
        <v>42214</v>
      </c>
      <c r="C11021" t="s">
        <v>11</v>
      </c>
      <c r="D11021">
        <v>1</v>
      </c>
      <c r="E11021" t="s">
        <v>11798</v>
      </c>
      <c r="F11021" t="s">
        <v>45</v>
      </c>
      <c r="G11021" t="s">
        <v>4</v>
      </c>
      <c r="H11021" t="s">
        <v>984</v>
      </c>
      <c r="J11021" s="5"/>
      <c r="K11021" s="2">
        <v>2990</v>
      </c>
      <c r="L11021" s="5"/>
      <c r="M11021" s="2">
        <f t="shared" si="172"/>
        <v>-125225.09999999657</v>
      </c>
      <c r="P11021"/>
    </row>
    <row r="11022" spans="1:16" hidden="1">
      <c r="A11022" t="s">
        <v>11807</v>
      </c>
      <c r="B11022" s="1">
        <v>42214</v>
      </c>
      <c r="C11022" t="s">
        <v>11</v>
      </c>
      <c r="D11022">
        <v>1</v>
      </c>
      <c r="E11022" t="s">
        <v>11811</v>
      </c>
      <c r="F11022" t="s">
        <v>16</v>
      </c>
      <c r="G11022" t="s">
        <v>4</v>
      </c>
      <c r="H11022" t="s">
        <v>11812</v>
      </c>
      <c r="J11022" s="5"/>
      <c r="K11022" s="2">
        <v>1178.0999999999999</v>
      </c>
      <c r="L11022" s="5"/>
      <c r="M11022" s="2">
        <f t="shared" si="172"/>
        <v>-126403.19999999658</v>
      </c>
      <c r="P11022"/>
    </row>
    <row r="11023" spans="1:16" hidden="1">
      <c r="A11023" t="s">
        <v>11820</v>
      </c>
      <c r="B11023" s="1">
        <v>42214</v>
      </c>
      <c r="C11023" t="s">
        <v>43</v>
      </c>
      <c r="D11023">
        <v>1</v>
      </c>
      <c r="E11023" t="s">
        <v>11823</v>
      </c>
      <c r="F11023" t="s">
        <v>67</v>
      </c>
      <c r="G11023" t="s">
        <v>4</v>
      </c>
      <c r="H11023" t="s">
        <v>11824</v>
      </c>
      <c r="J11023" s="5"/>
      <c r="K11023" s="2">
        <v>1025</v>
      </c>
      <c r="L11023" s="5"/>
      <c r="M11023" s="2">
        <f t="shared" si="172"/>
        <v>-127428.19999999658</v>
      </c>
      <c r="P11023"/>
    </row>
    <row r="11024" spans="1:16" hidden="1">
      <c r="A11024" t="s">
        <v>11832</v>
      </c>
      <c r="B11024" s="1">
        <v>42214</v>
      </c>
      <c r="C11024" t="s">
        <v>6</v>
      </c>
      <c r="D11024">
        <v>1</v>
      </c>
      <c r="E11024" t="s">
        <v>11836</v>
      </c>
      <c r="F11024" t="s">
        <v>29</v>
      </c>
      <c r="G11024" t="s">
        <v>4</v>
      </c>
      <c r="H11024" t="s">
        <v>11837</v>
      </c>
      <c r="I11024" s="2">
        <v>2096.94</v>
      </c>
      <c r="J11024" s="5"/>
      <c r="L11024" s="5"/>
      <c r="M11024" s="2">
        <f t="shared" si="172"/>
        <v>-125331.25999999658</v>
      </c>
      <c r="P11024"/>
    </row>
    <row r="11025" spans="1:16" hidden="1">
      <c r="A11025" t="s">
        <v>11849</v>
      </c>
      <c r="B11025" s="1">
        <v>42214</v>
      </c>
      <c r="C11025" t="s">
        <v>200</v>
      </c>
      <c r="D11025">
        <v>1</v>
      </c>
      <c r="E11025" t="s">
        <v>11850</v>
      </c>
      <c r="F11025" t="s">
        <v>16</v>
      </c>
      <c r="G11025" t="s">
        <v>4</v>
      </c>
      <c r="H11025" t="s">
        <v>200</v>
      </c>
      <c r="J11025" s="5"/>
      <c r="K11025" s="2">
        <v>7954.99</v>
      </c>
      <c r="L11025" s="5"/>
      <c r="M11025" s="2">
        <f t="shared" si="172"/>
        <v>-133286.24999999657</v>
      </c>
      <c r="P11025"/>
    </row>
    <row r="11026" spans="1:16" hidden="1">
      <c r="A11026" t="s">
        <v>11851</v>
      </c>
      <c r="B11026" s="1">
        <v>42214</v>
      </c>
      <c r="C11026" t="s">
        <v>195</v>
      </c>
      <c r="D11026">
        <v>1</v>
      </c>
      <c r="E11026" t="s">
        <v>11855</v>
      </c>
      <c r="F11026" t="s">
        <v>13</v>
      </c>
      <c r="G11026" t="s">
        <v>4</v>
      </c>
      <c r="H11026" t="s">
        <v>195</v>
      </c>
      <c r="J11026" s="5"/>
      <c r="K11026" s="2">
        <v>18953.259999999998</v>
      </c>
      <c r="L11026" s="5"/>
      <c r="M11026" s="2">
        <f t="shared" si="172"/>
        <v>-152239.50999999658</v>
      </c>
      <c r="P11026"/>
    </row>
    <row r="11027" spans="1:16" hidden="1">
      <c r="A11027" t="s">
        <v>11857</v>
      </c>
      <c r="B11027" s="1">
        <v>42214</v>
      </c>
      <c r="C11027" t="s">
        <v>18</v>
      </c>
      <c r="D11027">
        <v>1</v>
      </c>
      <c r="E11027" t="s">
        <v>11860</v>
      </c>
      <c r="F11027" t="s">
        <v>13</v>
      </c>
      <c r="G11027" t="s">
        <v>4</v>
      </c>
      <c r="H11027" t="s">
        <v>18</v>
      </c>
      <c r="J11027" s="5"/>
      <c r="K11027" s="2">
        <v>7104.41</v>
      </c>
      <c r="L11027" s="5"/>
      <c r="M11027" s="2">
        <f t="shared" si="172"/>
        <v>-159343.91999999658</v>
      </c>
      <c r="P11027"/>
    </row>
    <row r="11028" spans="1:16" hidden="1">
      <c r="A11028" t="s">
        <v>11897</v>
      </c>
      <c r="B11028" s="1">
        <v>42214</v>
      </c>
      <c r="C11028" t="s">
        <v>11900</v>
      </c>
      <c r="D11028">
        <v>2</v>
      </c>
      <c r="E11028" t="s">
        <v>11901</v>
      </c>
      <c r="F11028" t="s">
        <v>78</v>
      </c>
      <c r="G11028" t="s">
        <v>20</v>
      </c>
      <c r="H11028" t="s">
        <v>1869</v>
      </c>
      <c r="J11028" s="5"/>
      <c r="K11028" s="2">
        <v>1025</v>
      </c>
      <c r="L11028" s="5"/>
      <c r="M11028" s="2">
        <f t="shared" si="172"/>
        <v>-160368.91999999658</v>
      </c>
      <c r="P11028"/>
    </row>
    <row r="11029" spans="1:16" hidden="1">
      <c r="A11029" t="s">
        <v>11911</v>
      </c>
      <c r="B11029" s="1">
        <v>42214</v>
      </c>
      <c r="C11029" t="s">
        <v>6</v>
      </c>
      <c r="D11029">
        <v>1</v>
      </c>
      <c r="E11029" t="s">
        <v>11912</v>
      </c>
      <c r="F11029" t="s">
        <v>29</v>
      </c>
      <c r="G11029" t="s">
        <v>20</v>
      </c>
      <c r="H11029" t="s">
        <v>11913</v>
      </c>
      <c r="I11029" s="2">
        <v>1000</v>
      </c>
      <c r="J11029" s="5"/>
      <c r="L11029" s="5"/>
      <c r="M11029" s="2">
        <f t="shared" si="172"/>
        <v>-159368.91999999658</v>
      </c>
      <c r="P11029"/>
    </row>
    <row r="11030" spans="1:16" hidden="1">
      <c r="A11030" t="s">
        <v>11928</v>
      </c>
      <c r="B11030" s="1">
        <v>42214</v>
      </c>
      <c r="C11030" t="s">
        <v>6</v>
      </c>
      <c r="D11030">
        <v>1</v>
      </c>
      <c r="E11030" t="s">
        <v>11933</v>
      </c>
      <c r="F11030" t="s">
        <v>29</v>
      </c>
      <c r="G11030" t="s">
        <v>20</v>
      </c>
      <c r="H11030" t="s">
        <v>11934</v>
      </c>
      <c r="I11030" s="2">
        <v>650</v>
      </c>
      <c r="J11030" s="5"/>
      <c r="L11030" s="5"/>
      <c r="M11030" s="2">
        <f t="shared" si="172"/>
        <v>-158718.91999999658</v>
      </c>
      <c r="P11030"/>
    </row>
    <row r="11031" spans="1:16" hidden="1">
      <c r="A11031" t="s">
        <v>11949</v>
      </c>
      <c r="B11031" s="1">
        <v>42214</v>
      </c>
      <c r="D11031">
        <v>1</v>
      </c>
      <c r="E11031" t="s">
        <v>11951</v>
      </c>
      <c r="F11031" t="s">
        <v>13</v>
      </c>
      <c r="G11031" t="s">
        <v>20</v>
      </c>
      <c r="H11031" t="s">
        <v>11636</v>
      </c>
      <c r="J11031" s="5"/>
      <c r="K11031" s="2">
        <v>67400</v>
      </c>
      <c r="L11031" s="5"/>
      <c r="M11031" s="2">
        <f t="shared" si="172"/>
        <v>-226118.91999999658</v>
      </c>
      <c r="P11031"/>
    </row>
    <row r="11032" spans="1:16" hidden="1">
      <c r="A11032" t="s">
        <v>11958</v>
      </c>
      <c r="B11032" s="1">
        <v>42214</v>
      </c>
      <c r="C11032" t="s">
        <v>11</v>
      </c>
      <c r="D11032">
        <v>1</v>
      </c>
      <c r="E11032" t="s">
        <v>11962</v>
      </c>
      <c r="F11032" t="s">
        <v>13</v>
      </c>
      <c r="G11032" t="s">
        <v>20</v>
      </c>
      <c r="H11032" t="s">
        <v>11636</v>
      </c>
      <c r="J11032" s="5"/>
      <c r="K11032" s="2">
        <v>480000</v>
      </c>
      <c r="L11032" s="5"/>
      <c r="M11032" s="2">
        <f t="shared" si="172"/>
        <v>-706118.91999999655</v>
      </c>
      <c r="P11032"/>
    </row>
    <row r="11033" spans="1:16" hidden="1">
      <c r="A11033" t="s">
        <v>11974</v>
      </c>
      <c r="B11033" s="1">
        <v>42214</v>
      </c>
      <c r="C11033" t="s">
        <v>43</v>
      </c>
      <c r="D11033">
        <v>1</v>
      </c>
      <c r="E11033" t="s">
        <v>11977</v>
      </c>
      <c r="F11033" t="s">
        <v>1439</v>
      </c>
      <c r="G11033" t="s">
        <v>20</v>
      </c>
      <c r="H11033" t="s">
        <v>11978</v>
      </c>
      <c r="J11033" s="5"/>
      <c r="K11033" s="2">
        <v>3940</v>
      </c>
      <c r="L11033" s="5"/>
      <c r="M11033" s="2">
        <f t="shared" si="172"/>
        <v>-710058.91999999655</v>
      </c>
      <c r="P11033"/>
    </row>
    <row r="11034" spans="1:16" hidden="1">
      <c r="A11034" t="s">
        <v>11980</v>
      </c>
      <c r="B11034" s="1">
        <v>42214</v>
      </c>
      <c r="C11034" t="s">
        <v>6</v>
      </c>
      <c r="D11034">
        <v>1</v>
      </c>
      <c r="E11034" t="s">
        <v>11983</v>
      </c>
      <c r="F11034" t="s">
        <v>29</v>
      </c>
      <c r="G11034" t="s">
        <v>20</v>
      </c>
      <c r="H11034" t="s">
        <v>11984</v>
      </c>
      <c r="I11034" s="2">
        <v>250</v>
      </c>
      <c r="J11034" s="5"/>
      <c r="L11034" s="5"/>
      <c r="M11034" s="2">
        <f t="shared" si="172"/>
        <v>-709808.91999999655</v>
      </c>
      <c r="P11034"/>
    </row>
    <row r="11035" spans="1:16" hidden="1">
      <c r="A11035" t="s">
        <v>11987</v>
      </c>
      <c r="B11035" s="1">
        <v>42214</v>
      </c>
      <c r="C11035" t="s">
        <v>11</v>
      </c>
      <c r="D11035">
        <v>1</v>
      </c>
      <c r="E11035" t="s">
        <v>11992</v>
      </c>
      <c r="F11035" t="s">
        <v>16</v>
      </c>
      <c r="G11035" t="s">
        <v>20</v>
      </c>
      <c r="H11035" t="s">
        <v>2000</v>
      </c>
      <c r="J11035" s="5"/>
      <c r="K11035" s="2">
        <v>1374.12</v>
      </c>
      <c r="L11035" s="5"/>
      <c r="M11035" s="2">
        <f t="shared" si="172"/>
        <v>-711183.03999999654</v>
      </c>
      <c r="P11035"/>
    </row>
    <row r="11036" spans="1:16" hidden="1">
      <c r="A11036" t="s">
        <v>11993</v>
      </c>
      <c r="B11036" s="1">
        <v>42214</v>
      </c>
      <c r="C11036" t="s">
        <v>11</v>
      </c>
      <c r="D11036">
        <v>1</v>
      </c>
      <c r="E11036" t="s">
        <v>11996</v>
      </c>
      <c r="F11036" t="s">
        <v>16</v>
      </c>
      <c r="G11036" t="s">
        <v>20</v>
      </c>
      <c r="H11036" t="s">
        <v>11997</v>
      </c>
      <c r="J11036" s="5"/>
      <c r="K11036" s="2">
        <v>1025</v>
      </c>
      <c r="L11036" s="5"/>
      <c r="M11036" s="2">
        <f t="shared" si="172"/>
        <v>-712208.03999999654</v>
      </c>
      <c r="P11036"/>
    </row>
    <row r="11037" spans="1:16" hidden="1">
      <c r="A11037" t="s">
        <v>11998</v>
      </c>
      <c r="B11037" s="1">
        <v>42214</v>
      </c>
      <c r="C11037" t="s">
        <v>18</v>
      </c>
      <c r="D11037">
        <v>1</v>
      </c>
      <c r="E11037" t="s">
        <v>11999</v>
      </c>
      <c r="F11037" t="s">
        <v>13</v>
      </c>
      <c r="G11037" t="s">
        <v>20</v>
      </c>
      <c r="H11037" t="s">
        <v>18</v>
      </c>
      <c r="J11037" s="5"/>
      <c r="K11037" s="2">
        <v>2450</v>
      </c>
      <c r="L11037" s="5"/>
      <c r="M11037" s="2">
        <f t="shared" si="172"/>
        <v>-714658.03999999654</v>
      </c>
      <c r="P11037"/>
    </row>
    <row r="11038" spans="1:16" hidden="1">
      <c r="A11038" t="s">
        <v>12000</v>
      </c>
      <c r="B11038" s="1">
        <v>42214</v>
      </c>
      <c r="C11038" t="s">
        <v>11</v>
      </c>
      <c r="D11038">
        <v>1</v>
      </c>
      <c r="E11038" t="s">
        <v>12002</v>
      </c>
      <c r="F11038" t="s">
        <v>13</v>
      </c>
      <c r="G11038" t="s">
        <v>20</v>
      </c>
      <c r="H11038" t="s">
        <v>12003</v>
      </c>
      <c r="J11038" s="5"/>
      <c r="K11038" s="2">
        <v>40000</v>
      </c>
      <c r="L11038" s="5"/>
      <c r="M11038" s="2">
        <f t="shared" si="172"/>
        <v>-754658.03999999654</v>
      </c>
      <c r="P11038"/>
    </row>
    <row r="11039" spans="1:16" hidden="1">
      <c r="A11039" t="s">
        <v>12004</v>
      </c>
      <c r="B11039" s="1">
        <v>42214</v>
      </c>
      <c r="C11039" t="s">
        <v>195</v>
      </c>
      <c r="D11039">
        <v>1</v>
      </c>
      <c r="E11039" t="s">
        <v>12007</v>
      </c>
      <c r="F11039" t="s">
        <v>13</v>
      </c>
      <c r="G11039" t="s">
        <v>20</v>
      </c>
      <c r="H11039" t="s">
        <v>195</v>
      </c>
      <c r="J11039" s="5"/>
      <c r="K11039" s="2">
        <v>7965.06</v>
      </c>
      <c r="L11039" s="5"/>
      <c r="M11039" s="2">
        <f t="shared" si="172"/>
        <v>-762623.0999999966</v>
      </c>
      <c r="P11039"/>
    </row>
    <row r="11040" spans="1:16" hidden="1">
      <c r="A11040" t="s">
        <v>12008</v>
      </c>
      <c r="B11040" s="1">
        <v>42214</v>
      </c>
      <c r="C11040" t="s">
        <v>200</v>
      </c>
      <c r="D11040">
        <v>1</v>
      </c>
      <c r="E11040" t="s">
        <v>12009</v>
      </c>
      <c r="F11040" t="s">
        <v>16</v>
      </c>
      <c r="G11040" t="s">
        <v>20</v>
      </c>
      <c r="H11040" t="s">
        <v>200</v>
      </c>
      <c r="J11040" s="5"/>
      <c r="K11040" s="2">
        <v>8155.01</v>
      </c>
      <c r="L11040" s="5"/>
      <c r="M11040" s="2">
        <f t="shared" si="172"/>
        <v>-770778.10999999661</v>
      </c>
      <c r="P11040"/>
    </row>
    <row r="11041" spans="1:16" hidden="1">
      <c r="A11041" t="s">
        <v>33177</v>
      </c>
      <c r="B11041" s="1">
        <v>42214</v>
      </c>
      <c r="C11041" t="s">
        <v>33187</v>
      </c>
      <c r="D11041">
        <v>2</v>
      </c>
      <c r="E11041" t="s">
        <v>33188</v>
      </c>
      <c r="F11041" t="s">
        <v>13559</v>
      </c>
      <c r="G11041" t="s">
        <v>313</v>
      </c>
      <c r="H11041" t="s">
        <v>736</v>
      </c>
      <c r="J11041" s="5"/>
      <c r="K11041" s="2">
        <v>145.38</v>
      </c>
      <c r="L11041" s="5"/>
      <c r="M11041" s="2">
        <f t="shared" si="172"/>
        <v>-770923.48999999661</v>
      </c>
      <c r="P11041"/>
    </row>
    <row r="11042" spans="1:16" hidden="1">
      <c r="A11042" t="s">
        <v>33177</v>
      </c>
      <c r="B11042" s="1">
        <v>42214</v>
      </c>
      <c r="C11042" t="s">
        <v>33187</v>
      </c>
      <c r="D11042">
        <v>2</v>
      </c>
      <c r="E11042" t="s">
        <v>33188</v>
      </c>
      <c r="F11042" t="s">
        <v>13559</v>
      </c>
      <c r="G11042" t="s">
        <v>313</v>
      </c>
      <c r="H11042" t="s">
        <v>736</v>
      </c>
      <c r="I11042" s="2">
        <v>145.38</v>
      </c>
      <c r="J11042" s="5"/>
      <c r="L11042" s="5"/>
      <c r="M11042" s="2">
        <f t="shared" si="172"/>
        <v>-770778.10999999661</v>
      </c>
      <c r="P11042"/>
    </row>
    <row r="11043" spans="1:16" hidden="1">
      <c r="A11043" t="s">
        <v>33193</v>
      </c>
      <c r="B11043" s="1">
        <v>42214</v>
      </c>
      <c r="C11043" t="s">
        <v>18</v>
      </c>
      <c r="D11043">
        <v>2</v>
      </c>
      <c r="E11043" t="s">
        <v>33202</v>
      </c>
      <c r="F11043" t="s">
        <v>13559</v>
      </c>
      <c r="G11043" t="s">
        <v>479</v>
      </c>
      <c r="H11043" t="s">
        <v>65</v>
      </c>
      <c r="I11043" s="2">
        <v>1064.6600000000001</v>
      </c>
      <c r="J11043" s="5"/>
      <c r="L11043" s="5"/>
      <c r="M11043" s="2">
        <f t="shared" si="172"/>
        <v>-769713.44999999658</v>
      </c>
      <c r="P11043"/>
    </row>
    <row r="11044" spans="1:16" hidden="1">
      <c r="A11044" t="s">
        <v>33206</v>
      </c>
      <c r="B11044" s="1">
        <v>42214</v>
      </c>
      <c r="C11044" t="s">
        <v>1419</v>
      </c>
      <c r="D11044">
        <v>2</v>
      </c>
      <c r="E11044" t="s">
        <v>33217</v>
      </c>
      <c r="F11044" t="s">
        <v>13559</v>
      </c>
      <c r="G11044" t="s">
        <v>479</v>
      </c>
      <c r="H11044" t="s">
        <v>1804</v>
      </c>
      <c r="I11044" s="2">
        <v>1178.0999999999999</v>
      </c>
      <c r="J11044" s="5"/>
      <c r="L11044" s="5"/>
      <c r="M11044" s="2">
        <f t="shared" si="172"/>
        <v>-768535.3499999966</v>
      </c>
      <c r="P11044"/>
    </row>
    <row r="11045" spans="1:16" hidden="1">
      <c r="A11045" t="s">
        <v>33224</v>
      </c>
      <c r="B11045" s="1">
        <v>42214</v>
      </c>
      <c r="C11045" t="s">
        <v>33236</v>
      </c>
      <c r="D11045">
        <v>1</v>
      </c>
      <c r="E11045" t="s">
        <v>33237</v>
      </c>
      <c r="F11045" t="s">
        <v>13565</v>
      </c>
      <c r="G11045" t="s">
        <v>4</v>
      </c>
      <c r="H11045" t="s">
        <v>33238</v>
      </c>
      <c r="I11045" s="2">
        <v>60000</v>
      </c>
      <c r="J11045" s="5"/>
      <c r="L11045" s="5"/>
      <c r="M11045" s="2">
        <f t="shared" si="172"/>
        <v>-708535.3499999966</v>
      </c>
      <c r="P11045"/>
    </row>
    <row r="11046" spans="1:16" hidden="1">
      <c r="A11046" t="s">
        <v>33244</v>
      </c>
      <c r="B11046" s="1">
        <v>42214</v>
      </c>
      <c r="C11046" t="s">
        <v>33255</v>
      </c>
      <c r="D11046">
        <v>2</v>
      </c>
      <c r="E11046" t="s">
        <v>33256</v>
      </c>
      <c r="F11046" t="s">
        <v>7054</v>
      </c>
      <c r="G11046" t="s">
        <v>4</v>
      </c>
      <c r="H11046" t="s">
        <v>29280</v>
      </c>
      <c r="I11046" s="2">
        <v>1025</v>
      </c>
      <c r="J11046" s="5"/>
      <c r="L11046" s="5"/>
      <c r="M11046" s="2">
        <f t="shared" si="172"/>
        <v>-707510.3499999966</v>
      </c>
      <c r="P11046"/>
    </row>
    <row r="11047" spans="1:16" hidden="1">
      <c r="A11047" t="s">
        <v>33262</v>
      </c>
      <c r="B11047" s="1">
        <v>42214</v>
      </c>
      <c r="C11047" t="s">
        <v>11385</v>
      </c>
      <c r="D11047">
        <v>2</v>
      </c>
      <c r="E11047" t="s">
        <v>33273</v>
      </c>
      <c r="F11047" t="s">
        <v>7054</v>
      </c>
      <c r="G11047" t="s">
        <v>4</v>
      </c>
      <c r="H11047" t="s">
        <v>33274</v>
      </c>
      <c r="J11047" s="5"/>
      <c r="K11047" s="2">
        <v>1025</v>
      </c>
      <c r="L11047" s="5"/>
      <c r="M11047" s="2">
        <f t="shared" si="172"/>
        <v>-708535.3499999966</v>
      </c>
      <c r="P11047"/>
    </row>
    <row r="11048" spans="1:16" hidden="1">
      <c r="A11048" t="s">
        <v>33262</v>
      </c>
      <c r="B11048" s="1">
        <v>42214</v>
      </c>
      <c r="C11048" t="s">
        <v>11385</v>
      </c>
      <c r="D11048">
        <v>2</v>
      </c>
      <c r="E11048" t="s">
        <v>33273</v>
      </c>
      <c r="F11048" t="s">
        <v>7054</v>
      </c>
      <c r="G11048" t="s">
        <v>4</v>
      </c>
      <c r="H11048" t="s">
        <v>33274</v>
      </c>
      <c r="I11048" s="2">
        <v>1025</v>
      </c>
      <c r="J11048" s="5"/>
      <c r="L11048" s="5"/>
      <c r="M11048" s="2">
        <f t="shared" si="172"/>
        <v>-707510.3499999966</v>
      </c>
      <c r="P11048"/>
    </row>
    <row r="11049" spans="1:16" hidden="1">
      <c r="A11049" t="s">
        <v>33280</v>
      </c>
      <c r="B11049" s="1">
        <v>42214</v>
      </c>
      <c r="C11049" t="s">
        <v>1802</v>
      </c>
      <c r="D11049">
        <v>2</v>
      </c>
      <c r="E11049" t="s">
        <v>33296</v>
      </c>
      <c r="F11049" t="s">
        <v>13559</v>
      </c>
      <c r="G11049" t="s">
        <v>479</v>
      </c>
      <c r="H11049" t="s">
        <v>29280</v>
      </c>
      <c r="I11049" s="2">
        <v>1625</v>
      </c>
      <c r="J11049" s="5"/>
      <c r="L11049" s="5"/>
      <c r="M11049" s="2">
        <f t="shared" si="172"/>
        <v>-705885.3499999966</v>
      </c>
      <c r="P11049"/>
    </row>
    <row r="11050" spans="1:16" hidden="1">
      <c r="A11050" t="s">
        <v>33302</v>
      </c>
      <c r="B11050" s="1">
        <v>42214</v>
      </c>
      <c r="C11050" t="s">
        <v>1802</v>
      </c>
      <c r="D11050">
        <v>2</v>
      </c>
      <c r="E11050" t="s">
        <v>33313</v>
      </c>
      <c r="F11050" t="s">
        <v>13559</v>
      </c>
      <c r="G11050" t="s">
        <v>479</v>
      </c>
      <c r="H11050" t="s">
        <v>8253</v>
      </c>
      <c r="J11050" s="5"/>
      <c r="K11050" s="2">
        <v>137.76</v>
      </c>
      <c r="L11050" s="5"/>
      <c r="M11050" s="2">
        <f t="shared" si="172"/>
        <v>-706023.10999999661</v>
      </c>
      <c r="P11050"/>
    </row>
    <row r="11051" spans="1:16" hidden="1">
      <c r="A11051" t="s">
        <v>33302</v>
      </c>
      <c r="B11051" s="1">
        <v>42214</v>
      </c>
      <c r="C11051" t="s">
        <v>1802</v>
      </c>
      <c r="D11051">
        <v>2</v>
      </c>
      <c r="E11051" t="s">
        <v>33313</v>
      </c>
      <c r="F11051" t="s">
        <v>13559</v>
      </c>
      <c r="G11051" t="s">
        <v>479</v>
      </c>
      <c r="H11051" t="s">
        <v>8253</v>
      </c>
      <c r="I11051" s="2">
        <v>137.76</v>
      </c>
      <c r="J11051" s="5"/>
      <c r="L11051" s="5"/>
      <c r="M11051" s="2">
        <f t="shared" si="172"/>
        <v>-705885.3499999966</v>
      </c>
      <c r="P11051"/>
    </row>
    <row r="11052" spans="1:16" hidden="1">
      <c r="A11052" t="s">
        <v>33318</v>
      </c>
      <c r="B11052" s="1">
        <v>42214</v>
      </c>
      <c r="C11052" t="s">
        <v>6</v>
      </c>
      <c r="D11052">
        <v>1</v>
      </c>
      <c r="E11052" t="s">
        <v>33333</v>
      </c>
      <c r="F11052" t="s">
        <v>13610</v>
      </c>
      <c r="G11052" t="s">
        <v>4</v>
      </c>
      <c r="H11052" t="s">
        <v>11224</v>
      </c>
      <c r="I11052" s="2">
        <v>6181.32</v>
      </c>
      <c r="J11052" s="5"/>
      <c r="L11052" s="5"/>
      <c r="M11052" s="2">
        <f t="shared" si="172"/>
        <v>-699704.02999999665</v>
      </c>
      <c r="P11052"/>
    </row>
    <row r="11053" spans="1:16" hidden="1">
      <c r="A11053" t="s">
        <v>33338</v>
      </c>
      <c r="B11053" s="1">
        <v>42214</v>
      </c>
      <c r="C11053" t="s">
        <v>33350</v>
      </c>
      <c r="D11053">
        <v>2</v>
      </c>
      <c r="E11053" t="s">
        <v>33351</v>
      </c>
      <c r="F11053" t="s">
        <v>7054</v>
      </c>
      <c r="G11053" t="s">
        <v>4</v>
      </c>
      <c r="H11053" t="s">
        <v>15043</v>
      </c>
      <c r="I11053" s="2">
        <v>2990</v>
      </c>
      <c r="J11053" s="5"/>
      <c r="L11053" s="5"/>
      <c r="M11053" s="2">
        <f t="shared" si="172"/>
        <v>-696714.02999999665</v>
      </c>
      <c r="P11053"/>
    </row>
    <row r="11054" spans="1:16" hidden="1">
      <c r="A11054" t="s">
        <v>33355</v>
      </c>
      <c r="B11054" s="1">
        <v>42214</v>
      </c>
      <c r="C11054" t="s">
        <v>33369</v>
      </c>
      <c r="D11054">
        <v>2</v>
      </c>
      <c r="E11054" t="s">
        <v>33370</v>
      </c>
      <c r="F11054" t="s">
        <v>7054</v>
      </c>
      <c r="G11054" t="s">
        <v>4</v>
      </c>
      <c r="H11054" t="s">
        <v>25033</v>
      </c>
      <c r="I11054" s="2">
        <v>2990</v>
      </c>
      <c r="J11054" s="5"/>
      <c r="L11054" s="5"/>
      <c r="M11054" s="2">
        <f t="shared" si="172"/>
        <v>-693724.02999999665</v>
      </c>
      <c r="P11054"/>
    </row>
    <row r="11055" spans="1:16" hidden="1">
      <c r="A11055" t="s">
        <v>33374</v>
      </c>
      <c r="B11055" s="1">
        <v>42214</v>
      </c>
      <c r="C11055" t="s">
        <v>17574</v>
      </c>
      <c r="D11055">
        <v>1</v>
      </c>
      <c r="E11055" t="s">
        <v>33386</v>
      </c>
      <c r="F11055" t="s">
        <v>13565</v>
      </c>
      <c r="G11055" t="s">
        <v>4</v>
      </c>
      <c r="H11055" t="s">
        <v>3032</v>
      </c>
      <c r="I11055" s="2">
        <v>7000</v>
      </c>
      <c r="J11055" s="5"/>
      <c r="L11055" s="5"/>
      <c r="M11055" s="2">
        <f t="shared" si="172"/>
        <v>-686724.02999999665</v>
      </c>
      <c r="P11055"/>
    </row>
    <row r="11056" spans="1:16" hidden="1">
      <c r="A11056" t="s">
        <v>33391</v>
      </c>
      <c r="B11056" s="1">
        <v>42214</v>
      </c>
      <c r="C11056" t="s">
        <v>33405</v>
      </c>
      <c r="D11056">
        <v>2</v>
      </c>
      <c r="E11056" t="s">
        <v>33406</v>
      </c>
      <c r="F11056" t="s">
        <v>7054</v>
      </c>
      <c r="G11056" t="s">
        <v>4</v>
      </c>
      <c r="H11056" t="s">
        <v>33407</v>
      </c>
      <c r="I11056" s="2">
        <v>1840</v>
      </c>
      <c r="J11056" s="5"/>
      <c r="L11056" s="5"/>
      <c r="M11056" s="2">
        <f t="shared" si="172"/>
        <v>-684884.02999999665</v>
      </c>
      <c r="P11056"/>
    </row>
    <row r="11057" spans="1:16" hidden="1">
      <c r="A11057" t="s">
        <v>33410</v>
      </c>
      <c r="B11057" s="1">
        <v>42214</v>
      </c>
      <c r="C11057" t="s">
        <v>33422</v>
      </c>
      <c r="D11057">
        <v>2</v>
      </c>
      <c r="E11057" t="s">
        <v>33423</v>
      </c>
      <c r="F11057" t="s">
        <v>7054</v>
      </c>
      <c r="G11057" t="s">
        <v>4</v>
      </c>
      <c r="H11057" t="s">
        <v>12099</v>
      </c>
      <c r="I11057" s="2">
        <v>3939.99</v>
      </c>
      <c r="J11057" s="5"/>
      <c r="L11057" s="5"/>
      <c r="M11057" s="2">
        <f t="shared" si="172"/>
        <v>-680944.03999999666</v>
      </c>
      <c r="P11057"/>
    </row>
    <row r="11058" spans="1:16" hidden="1">
      <c r="A11058" t="s">
        <v>33428</v>
      </c>
      <c r="B11058" s="1">
        <v>42214</v>
      </c>
      <c r="C11058" t="s">
        <v>1802</v>
      </c>
      <c r="D11058">
        <v>2</v>
      </c>
      <c r="E11058" t="s">
        <v>33437</v>
      </c>
      <c r="F11058" t="s">
        <v>13559</v>
      </c>
      <c r="G11058" t="s">
        <v>479</v>
      </c>
      <c r="H11058" t="s">
        <v>5430</v>
      </c>
      <c r="I11058" s="115">
        <v>557.29</v>
      </c>
      <c r="J11058" s="5"/>
      <c r="L11058" s="5"/>
      <c r="M11058" s="2">
        <f t="shared" si="172"/>
        <v>-680386.74999999662</v>
      </c>
      <c r="P11058"/>
    </row>
    <row r="11059" spans="1:16" hidden="1">
      <c r="A11059" t="s">
        <v>33443</v>
      </c>
      <c r="B11059" s="1">
        <v>42214</v>
      </c>
      <c r="C11059" t="s">
        <v>33456</v>
      </c>
      <c r="D11059">
        <v>2</v>
      </c>
      <c r="E11059" t="s">
        <v>33457</v>
      </c>
      <c r="F11059" t="s">
        <v>7054</v>
      </c>
      <c r="G11059" t="s">
        <v>4</v>
      </c>
      <c r="H11059" t="s">
        <v>18980</v>
      </c>
      <c r="I11059" s="2">
        <v>1025</v>
      </c>
      <c r="J11059" s="5"/>
      <c r="L11059" s="5"/>
      <c r="M11059" s="2">
        <f t="shared" si="172"/>
        <v>-679361.74999999662</v>
      </c>
      <c r="P11059"/>
    </row>
    <row r="11060" spans="1:16" hidden="1">
      <c r="A11060" t="s">
        <v>33461</v>
      </c>
      <c r="B11060" s="1">
        <v>42214</v>
      </c>
      <c r="C11060" t="s">
        <v>1802</v>
      </c>
      <c r="D11060">
        <v>2</v>
      </c>
      <c r="E11060" t="s">
        <v>33472</v>
      </c>
      <c r="F11060" t="s">
        <v>13559</v>
      </c>
      <c r="G11060" t="s">
        <v>479</v>
      </c>
      <c r="H11060" t="s">
        <v>4693</v>
      </c>
      <c r="I11060" s="2">
        <v>1192.46</v>
      </c>
      <c r="J11060" s="5"/>
      <c r="L11060" s="5"/>
      <c r="M11060" s="2">
        <f t="shared" si="172"/>
        <v>-678169.28999999666</v>
      </c>
      <c r="P11060"/>
    </row>
    <row r="11061" spans="1:16" hidden="1">
      <c r="A11061" t="s">
        <v>33476</v>
      </c>
      <c r="B11061" s="1">
        <v>42214</v>
      </c>
      <c r="C11061" t="s">
        <v>33487</v>
      </c>
      <c r="D11061">
        <v>2</v>
      </c>
      <c r="E11061" t="s">
        <v>33488</v>
      </c>
      <c r="F11061" t="s">
        <v>7054</v>
      </c>
      <c r="G11061" t="s">
        <v>4</v>
      </c>
      <c r="H11061" t="s">
        <v>28172</v>
      </c>
      <c r="I11061" s="2">
        <v>1025</v>
      </c>
      <c r="J11061" s="5"/>
      <c r="L11061" s="5"/>
      <c r="M11061" s="2">
        <f t="shared" si="172"/>
        <v>-677144.28999999666</v>
      </c>
      <c r="P11061"/>
    </row>
    <row r="11062" spans="1:16" hidden="1">
      <c r="A11062" t="s">
        <v>33492</v>
      </c>
      <c r="B11062" s="1">
        <v>42214</v>
      </c>
      <c r="C11062" t="s">
        <v>33502</v>
      </c>
      <c r="D11062">
        <v>2</v>
      </c>
      <c r="E11062" t="s">
        <v>33503</v>
      </c>
      <c r="F11062" t="s">
        <v>7054</v>
      </c>
      <c r="G11062" t="s">
        <v>4</v>
      </c>
      <c r="H11062" t="s">
        <v>33504</v>
      </c>
      <c r="I11062" s="2">
        <v>1025</v>
      </c>
      <c r="J11062" s="5"/>
      <c r="L11062" s="5"/>
      <c r="M11062" s="2">
        <f t="shared" si="172"/>
        <v>-676119.28999999666</v>
      </c>
      <c r="P11062"/>
    </row>
    <row r="11063" spans="1:16" hidden="1">
      <c r="A11063" t="s">
        <v>33509</v>
      </c>
      <c r="B11063" s="1">
        <v>42214</v>
      </c>
      <c r="C11063" t="s">
        <v>11900</v>
      </c>
      <c r="D11063">
        <v>2</v>
      </c>
      <c r="E11063" t="s">
        <v>33519</v>
      </c>
      <c r="F11063" t="s">
        <v>7054</v>
      </c>
      <c r="G11063" t="s">
        <v>4</v>
      </c>
      <c r="H11063" t="s">
        <v>1869</v>
      </c>
      <c r="I11063" s="2">
        <v>1025</v>
      </c>
      <c r="J11063" s="5"/>
      <c r="L11063" s="5"/>
      <c r="M11063" s="2">
        <f t="shared" si="172"/>
        <v>-675094.28999999666</v>
      </c>
      <c r="P11063"/>
    </row>
    <row r="11064" spans="1:16" hidden="1">
      <c r="A11064" t="s">
        <v>33525</v>
      </c>
      <c r="B11064" s="1">
        <v>42214</v>
      </c>
      <c r="C11064" t="s">
        <v>33536</v>
      </c>
      <c r="D11064">
        <v>2</v>
      </c>
      <c r="E11064" t="s">
        <v>33537</v>
      </c>
      <c r="F11064" t="s">
        <v>7054</v>
      </c>
      <c r="G11064" t="s">
        <v>4</v>
      </c>
      <c r="H11064" t="s">
        <v>8705</v>
      </c>
      <c r="I11064" s="2">
        <v>400</v>
      </c>
      <c r="J11064" s="5"/>
      <c r="L11064" s="5"/>
      <c r="M11064" s="2">
        <f t="shared" si="172"/>
        <v>-674694.28999999666</v>
      </c>
      <c r="P11064"/>
    </row>
    <row r="11065" spans="1:16" hidden="1">
      <c r="A11065" t="s">
        <v>33541</v>
      </c>
      <c r="B11065" s="1">
        <v>42214</v>
      </c>
      <c r="C11065" t="s">
        <v>33552</v>
      </c>
      <c r="D11065">
        <v>2</v>
      </c>
      <c r="E11065" t="s">
        <v>33553</v>
      </c>
      <c r="F11065" t="s">
        <v>7054</v>
      </c>
      <c r="G11065" t="s">
        <v>4</v>
      </c>
      <c r="H11065" t="s">
        <v>3032</v>
      </c>
      <c r="I11065" s="2">
        <v>1025</v>
      </c>
      <c r="J11065" s="5"/>
      <c r="L11065" s="5"/>
      <c r="M11065" s="2">
        <f t="shared" si="172"/>
        <v>-673669.28999999666</v>
      </c>
      <c r="P11065"/>
    </row>
    <row r="11066" spans="1:16" hidden="1">
      <c r="A11066" t="s">
        <v>33558</v>
      </c>
      <c r="B11066" s="1">
        <v>42214</v>
      </c>
      <c r="C11066" t="s">
        <v>33568</v>
      </c>
      <c r="D11066">
        <v>2</v>
      </c>
      <c r="E11066" t="s">
        <v>33569</v>
      </c>
      <c r="F11066" t="s">
        <v>13559</v>
      </c>
      <c r="G11066" t="s">
        <v>479</v>
      </c>
      <c r="H11066" t="s">
        <v>11456</v>
      </c>
      <c r="J11066" s="5"/>
      <c r="K11066" s="2">
        <v>1699.56</v>
      </c>
      <c r="L11066" s="5"/>
      <c r="M11066" s="2">
        <f t="shared" si="172"/>
        <v>-675368.84999999672</v>
      </c>
      <c r="P11066"/>
    </row>
    <row r="11067" spans="1:16" hidden="1">
      <c r="A11067" t="s">
        <v>33558</v>
      </c>
      <c r="B11067" s="1">
        <v>42214</v>
      </c>
      <c r="C11067" t="s">
        <v>33568</v>
      </c>
      <c r="D11067">
        <v>2</v>
      </c>
      <c r="E11067" t="s">
        <v>33569</v>
      </c>
      <c r="F11067" t="s">
        <v>13559</v>
      </c>
      <c r="G11067" t="s">
        <v>479</v>
      </c>
      <c r="H11067" t="s">
        <v>11456</v>
      </c>
      <c r="I11067" s="2">
        <v>1699.56</v>
      </c>
      <c r="J11067" s="5"/>
      <c r="L11067" s="5"/>
      <c r="M11067" s="2">
        <f t="shared" si="172"/>
        <v>-673669.28999999666</v>
      </c>
      <c r="P11067"/>
    </row>
    <row r="11068" spans="1:16" hidden="1">
      <c r="A11068" t="s">
        <v>33574</v>
      </c>
      <c r="B11068" s="1">
        <v>42214</v>
      </c>
      <c r="C11068" t="s">
        <v>11900</v>
      </c>
      <c r="D11068">
        <v>2</v>
      </c>
      <c r="E11068" t="s">
        <v>33585</v>
      </c>
      <c r="F11068" t="s">
        <v>7054</v>
      </c>
      <c r="G11068" t="s">
        <v>20</v>
      </c>
      <c r="H11068" t="s">
        <v>1869</v>
      </c>
      <c r="I11068" s="2">
        <v>1025</v>
      </c>
      <c r="J11068" s="5"/>
      <c r="L11068" s="5"/>
      <c r="M11068" s="2">
        <f t="shared" si="172"/>
        <v>-672644.28999999666</v>
      </c>
      <c r="P11068"/>
    </row>
    <row r="11069" spans="1:16" hidden="1">
      <c r="A11069" t="s">
        <v>33588</v>
      </c>
      <c r="B11069" s="1">
        <v>42214</v>
      </c>
      <c r="C11069" t="s">
        <v>33599</v>
      </c>
      <c r="D11069">
        <v>2</v>
      </c>
      <c r="E11069" t="s">
        <v>33600</v>
      </c>
      <c r="F11069" t="s">
        <v>7054</v>
      </c>
      <c r="G11069" t="s">
        <v>20</v>
      </c>
      <c r="H11069" t="s">
        <v>2000</v>
      </c>
      <c r="I11069" s="2">
        <v>1374.12</v>
      </c>
      <c r="J11069" s="5"/>
      <c r="L11069" s="5"/>
      <c r="M11069" s="2">
        <f t="shared" si="172"/>
        <v>-671270.16999999667</v>
      </c>
      <c r="P11069"/>
    </row>
    <row r="11070" spans="1:16" hidden="1">
      <c r="A11070" t="s">
        <v>33603</v>
      </c>
      <c r="B11070" s="1">
        <v>42214</v>
      </c>
      <c r="C11070" t="s">
        <v>33615</v>
      </c>
      <c r="D11070">
        <v>2</v>
      </c>
      <c r="E11070" t="s">
        <v>33616</v>
      </c>
      <c r="F11070" t="s">
        <v>7054</v>
      </c>
      <c r="G11070" t="s">
        <v>20</v>
      </c>
      <c r="H11070" t="s">
        <v>11978</v>
      </c>
      <c r="I11070" s="2">
        <v>3940</v>
      </c>
      <c r="J11070" s="5"/>
      <c r="L11070" s="5"/>
      <c r="M11070" s="2">
        <f t="shared" si="172"/>
        <v>-667330.16999999667</v>
      </c>
      <c r="P11070"/>
    </row>
    <row r="11071" spans="1:16" hidden="1">
      <c r="A11071" t="s">
        <v>33619</v>
      </c>
      <c r="B11071" s="1">
        <v>42214</v>
      </c>
      <c r="C11071" t="s">
        <v>33631</v>
      </c>
      <c r="D11071">
        <v>2</v>
      </c>
      <c r="E11071" t="s">
        <v>33632</v>
      </c>
      <c r="F11071" t="s">
        <v>7054</v>
      </c>
      <c r="G11071" t="s">
        <v>20</v>
      </c>
      <c r="H11071" t="s">
        <v>23406</v>
      </c>
      <c r="I11071" s="2">
        <v>4100.01</v>
      </c>
      <c r="J11071" s="5"/>
      <c r="L11071" s="5"/>
      <c r="M11071" s="2">
        <f t="shared" si="172"/>
        <v>-663230.15999999666</v>
      </c>
      <c r="P11071"/>
    </row>
    <row r="11072" spans="1:16" hidden="1">
      <c r="A11072" t="s">
        <v>33636</v>
      </c>
      <c r="B11072" s="1">
        <v>42214</v>
      </c>
      <c r="C11072" t="s">
        <v>33648</v>
      </c>
      <c r="D11072">
        <v>2</v>
      </c>
      <c r="E11072" t="s">
        <v>33649</v>
      </c>
      <c r="F11072" t="s">
        <v>13559</v>
      </c>
      <c r="G11072" t="s">
        <v>479</v>
      </c>
      <c r="H11072" t="s">
        <v>11529</v>
      </c>
      <c r="J11072" s="5"/>
      <c r="K11072" s="2">
        <v>297.68</v>
      </c>
      <c r="L11072" s="5"/>
      <c r="M11072" s="2">
        <f t="shared" si="172"/>
        <v>-663527.83999999671</v>
      </c>
      <c r="P11072"/>
    </row>
    <row r="11073" spans="1:16" hidden="1">
      <c r="A11073" t="s">
        <v>33636</v>
      </c>
      <c r="B11073" s="1">
        <v>42214</v>
      </c>
      <c r="C11073" t="s">
        <v>33648</v>
      </c>
      <c r="D11073">
        <v>2</v>
      </c>
      <c r="E11073" t="s">
        <v>33649</v>
      </c>
      <c r="F11073" t="s">
        <v>13559</v>
      </c>
      <c r="G11073" t="s">
        <v>479</v>
      </c>
      <c r="H11073" t="s">
        <v>11529</v>
      </c>
      <c r="I11073" s="2">
        <v>297.68</v>
      </c>
      <c r="J11073" s="5"/>
      <c r="L11073" s="5"/>
      <c r="M11073" s="2">
        <f t="shared" si="172"/>
        <v>-663230.15999999666</v>
      </c>
      <c r="P11073"/>
    </row>
    <row r="11074" spans="1:16" hidden="1">
      <c r="A11074" t="s">
        <v>33652</v>
      </c>
      <c r="B11074" s="1">
        <v>42214</v>
      </c>
      <c r="C11074" t="s">
        <v>33666</v>
      </c>
      <c r="D11074">
        <v>2</v>
      </c>
      <c r="E11074" t="s">
        <v>33667</v>
      </c>
      <c r="F11074" t="s">
        <v>13559</v>
      </c>
      <c r="G11074" t="s">
        <v>479</v>
      </c>
      <c r="H11074" t="s">
        <v>11320</v>
      </c>
      <c r="J11074" s="5"/>
      <c r="K11074" s="2">
        <v>2619.96</v>
      </c>
      <c r="L11074" s="5"/>
      <c r="M11074" s="2">
        <f t="shared" si="172"/>
        <v>-665850.11999999662</v>
      </c>
      <c r="P11074"/>
    </row>
    <row r="11075" spans="1:16" hidden="1">
      <c r="A11075" t="s">
        <v>33652</v>
      </c>
      <c r="B11075" s="1">
        <v>42214</v>
      </c>
      <c r="C11075" t="s">
        <v>33666</v>
      </c>
      <c r="D11075">
        <v>2</v>
      </c>
      <c r="E11075" t="s">
        <v>33667</v>
      </c>
      <c r="F11075" t="s">
        <v>13559</v>
      </c>
      <c r="G11075" t="s">
        <v>479</v>
      </c>
      <c r="H11075" t="s">
        <v>11320</v>
      </c>
      <c r="I11075" s="2">
        <v>2619.96</v>
      </c>
      <c r="J11075" s="5"/>
      <c r="L11075" s="5"/>
      <c r="M11075" s="2">
        <f t="shared" si="172"/>
        <v>-663230.15999999666</v>
      </c>
      <c r="P11075"/>
    </row>
    <row r="11076" spans="1:16" hidden="1">
      <c r="A11076" t="s">
        <v>33671</v>
      </c>
      <c r="B11076" s="1">
        <v>42214</v>
      </c>
      <c r="C11076" t="s">
        <v>32841</v>
      </c>
      <c r="D11076">
        <v>1</v>
      </c>
      <c r="E11076" t="s">
        <v>33683</v>
      </c>
      <c r="F11076" t="s">
        <v>13565</v>
      </c>
      <c r="G11076" t="s">
        <v>20</v>
      </c>
      <c r="H11076" t="s">
        <v>11636</v>
      </c>
      <c r="I11076" s="2">
        <v>67400</v>
      </c>
      <c r="J11076" s="5"/>
      <c r="L11076" s="5"/>
      <c r="M11076" s="2">
        <f t="shared" si="172"/>
        <v>-595830.15999999666</v>
      </c>
      <c r="P11076"/>
    </row>
    <row r="11077" spans="1:16" hidden="1">
      <c r="A11077" t="s">
        <v>33685</v>
      </c>
      <c r="B11077" s="1">
        <v>42214</v>
      </c>
      <c r="C11077" t="s">
        <v>32841</v>
      </c>
      <c r="D11077">
        <v>1</v>
      </c>
      <c r="E11077" t="s">
        <v>33699</v>
      </c>
      <c r="F11077" t="s">
        <v>13565</v>
      </c>
      <c r="G11077" t="s">
        <v>20</v>
      </c>
      <c r="H11077" t="s">
        <v>11636</v>
      </c>
      <c r="I11077" s="2">
        <v>480000</v>
      </c>
      <c r="J11077" s="5"/>
      <c r="L11077" s="5"/>
      <c r="M11077" s="2">
        <f t="shared" si="172"/>
        <v>-115830.15999999666</v>
      </c>
      <c r="P11077"/>
    </row>
    <row r="11078" spans="1:16" hidden="1">
      <c r="A11078" t="s">
        <v>33702</v>
      </c>
      <c r="B11078" s="1">
        <v>42214</v>
      </c>
      <c r="C11078" t="s">
        <v>6</v>
      </c>
      <c r="D11078">
        <v>1</v>
      </c>
      <c r="E11078" t="s">
        <v>33712</v>
      </c>
      <c r="F11078" t="s">
        <v>14703</v>
      </c>
      <c r="G11078" t="s">
        <v>20</v>
      </c>
      <c r="H11078" t="s">
        <v>7107</v>
      </c>
      <c r="I11078" s="2">
        <v>175</v>
      </c>
      <c r="J11078" s="5"/>
      <c r="L11078" s="5"/>
      <c r="M11078" s="2">
        <f t="shared" si="172"/>
        <v>-115655.15999999666</v>
      </c>
      <c r="P11078"/>
    </row>
    <row r="11079" spans="1:16" hidden="1">
      <c r="A11079" t="s">
        <v>33715</v>
      </c>
      <c r="B11079" s="1">
        <v>42214</v>
      </c>
      <c r="C11079" t="s">
        <v>33726</v>
      </c>
      <c r="D11079">
        <v>2</v>
      </c>
      <c r="E11079" t="s">
        <v>33727</v>
      </c>
      <c r="F11079" t="s">
        <v>7054</v>
      </c>
      <c r="G11079" t="s">
        <v>20</v>
      </c>
      <c r="H11079" t="s">
        <v>28647</v>
      </c>
      <c r="I11079" s="2">
        <v>1025</v>
      </c>
      <c r="J11079" s="5"/>
      <c r="L11079" s="5"/>
      <c r="M11079" s="2">
        <f t="shared" si="172"/>
        <v>-114630.15999999666</v>
      </c>
      <c r="P11079"/>
    </row>
    <row r="11080" spans="1:16" hidden="1">
      <c r="A11080" t="s">
        <v>33729</v>
      </c>
      <c r="B11080" s="1">
        <v>42214</v>
      </c>
      <c r="C11080" t="s">
        <v>33741</v>
      </c>
      <c r="D11080">
        <v>2</v>
      </c>
      <c r="E11080" t="s">
        <v>33742</v>
      </c>
      <c r="F11080" t="s">
        <v>7054</v>
      </c>
      <c r="G11080" t="s">
        <v>20</v>
      </c>
      <c r="H11080" t="s">
        <v>33743</v>
      </c>
      <c r="I11080" s="2">
        <v>3030</v>
      </c>
      <c r="J11080" s="5"/>
      <c r="L11080" s="5"/>
      <c r="M11080" s="2">
        <f t="shared" si="172"/>
        <v>-111600.15999999666</v>
      </c>
      <c r="P11080"/>
    </row>
    <row r="11081" spans="1:16" hidden="1">
      <c r="A11081" t="s">
        <v>33746</v>
      </c>
      <c r="B11081" s="1">
        <v>42214</v>
      </c>
      <c r="C11081" t="s">
        <v>33759</v>
      </c>
      <c r="D11081">
        <v>2</v>
      </c>
      <c r="E11081" t="s">
        <v>33760</v>
      </c>
      <c r="F11081" t="s">
        <v>7054</v>
      </c>
      <c r="G11081" t="s">
        <v>20</v>
      </c>
      <c r="H11081" t="s">
        <v>22911</v>
      </c>
      <c r="I11081" s="2">
        <v>4329.99</v>
      </c>
      <c r="J11081" s="5"/>
      <c r="L11081" s="5"/>
      <c r="M11081" s="2">
        <f t="shared" ref="M11081:M11144" si="173">+M11080+I11081-K11081</f>
        <v>-107270.16999999665</v>
      </c>
      <c r="P11081"/>
    </row>
    <row r="11082" spans="1:16" hidden="1">
      <c r="A11082" t="s">
        <v>33762</v>
      </c>
      <c r="B11082" s="1">
        <v>42214</v>
      </c>
      <c r="C11082" t="s">
        <v>33772</v>
      </c>
      <c r="D11082">
        <v>2</v>
      </c>
      <c r="E11082" t="s">
        <v>33773</v>
      </c>
      <c r="F11082" t="s">
        <v>7054</v>
      </c>
      <c r="G11082" t="s">
        <v>20</v>
      </c>
      <c r="H11082" t="s">
        <v>15321</v>
      </c>
      <c r="I11082" s="2">
        <v>1025</v>
      </c>
      <c r="J11082" s="5"/>
      <c r="L11082" s="5"/>
      <c r="M11082" s="2">
        <f t="shared" si="173"/>
        <v>-106245.16999999665</v>
      </c>
      <c r="P11082"/>
    </row>
    <row r="11083" spans="1:16" hidden="1">
      <c r="A11083" t="s">
        <v>33776</v>
      </c>
      <c r="B11083" s="1">
        <v>42214</v>
      </c>
      <c r="C11083" t="s">
        <v>33786</v>
      </c>
      <c r="D11083">
        <v>2</v>
      </c>
      <c r="E11083" t="s">
        <v>33787</v>
      </c>
      <c r="F11083" t="s">
        <v>7054</v>
      </c>
      <c r="G11083" t="s">
        <v>20</v>
      </c>
      <c r="H11083" t="s">
        <v>10824</v>
      </c>
      <c r="I11083" s="2">
        <v>1840</v>
      </c>
      <c r="J11083" s="5"/>
      <c r="L11083" s="5"/>
      <c r="M11083" s="2">
        <f t="shared" si="173"/>
        <v>-104405.16999999665</v>
      </c>
      <c r="P11083"/>
    </row>
    <row r="11084" spans="1:16" hidden="1">
      <c r="A11084" t="s">
        <v>33790</v>
      </c>
      <c r="B11084" s="1">
        <v>42214</v>
      </c>
      <c r="C11084" t="s">
        <v>33802</v>
      </c>
      <c r="D11084">
        <v>2</v>
      </c>
      <c r="E11084" t="s">
        <v>33803</v>
      </c>
      <c r="F11084" t="s">
        <v>7054</v>
      </c>
      <c r="G11084" t="s">
        <v>20</v>
      </c>
      <c r="H11084" t="s">
        <v>15353</v>
      </c>
      <c r="I11084" s="2">
        <v>1025</v>
      </c>
      <c r="J11084" s="5"/>
      <c r="L11084" s="5"/>
      <c r="M11084" s="2">
        <f t="shared" si="173"/>
        <v>-103380.16999999665</v>
      </c>
      <c r="P11084"/>
    </row>
    <row r="11085" spans="1:16" hidden="1">
      <c r="A11085" t="s">
        <v>33805</v>
      </c>
      <c r="B11085" s="1">
        <v>42214</v>
      </c>
      <c r="C11085" t="s">
        <v>33815</v>
      </c>
      <c r="D11085">
        <v>2</v>
      </c>
      <c r="E11085" t="s">
        <v>33816</v>
      </c>
      <c r="F11085" t="s">
        <v>7054</v>
      </c>
      <c r="G11085" t="s">
        <v>20</v>
      </c>
      <c r="H11085" t="s">
        <v>13341</v>
      </c>
      <c r="I11085" s="2">
        <v>1145.06</v>
      </c>
      <c r="J11085" s="5"/>
      <c r="L11085" s="5"/>
      <c r="M11085" s="2">
        <f t="shared" si="173"/>
        <v>-102235.10999999665</v>
      </c>
      <c r="P11085"/>
    </row>
    <row r="11086" spans="1:16" hidden="1">
      <c r="A11086" t="s">
        <v>33818</v>
      </c>
      <c r="B11086" s="1">
        <v>42214</v>
      </c>
      <c r="C11086" t="s">
        <v>30143</v>
      </c>
      <c r="D11086">
        <v>1</v>
      </c>
      <c r="E11086" t="s">
        <v>33829</v>
      </c>
      <c r="F11086" t="s">
        <v>13565</v>
      </c>
      <c r="G11086" t="s">
        <v>20</v>
      </c>
      <c r="H11086" t="s">
        <v>33830</v>
      </c>
      <c r="I11086" s="2">
        <v>40000</v>
      </c>
      <c r="J11086" s="5"/>
      <c r="L11086" s="5"/>
      <c r="M11086" s="2">
        <f t="shared" si="173"/>
        <v>-62235.109999996654</v>
      </c>
      <c r="P11086"/>
    </row>
    <row r="11087" spans="1:16" hidden="1">
      <c r="A11087" t="s">
        <v>12024</v>
      </c>
      <c r="B11087" s="36">
        <v>42215</v>
      </c>
      <c r="C11087" s="35" t="s">
        <v>11</v>
      </c>
      <c r="D11087" s="35">
        <v>1</v>
      </c>
      <c r="E11087" s="35" t="s">
        <v>12027</v>
      </c>
      <c r="F11087" s="35" t="s">
        <v>67</v>
      </c>
      <c r="G11087" s="35" t="s">
        <v>4</v>
      </c>
      <c r="H11087" s="35" t="s">
        <v>12028</v>
      </c>
      <c r="I11087" s="11"/>
      <c r="J11087" s="12"/>
      <c r="K11087" s="11">
        <v>116100</v>
      </c>
      <c r="L11087" s="12">
        <v>10</v>
      </c>
      <c r="M11087" s="11">
        <f t="shared" si="173"/>
        <v>-178335.10999999667</v>
      </c>
      <c r="P11087"/>
    </row>
    <row r="11088" spans="1:16" hidden="1">
      <c r="A11088" t="s">
        <v>12033</v>
      </c>
      <c r="B11088" s="1">
        <v>42215</v>
      </c>
      <c r="C11088" t="s">
        <v>195</v>
      </c>
      <c r="D11088">
        <v>1</v>
      </c>
      <c r="E11088" t="s">
        <v>12036</v>
      </c>
      <c r="F11088" t="s">
        <v>13</v>
      </c>
      <c r="G11088" t="s">
        <v>4</v>
      </c>
      <c r="H11088" t="s">
        <v>12037</v>
      </c>
      <c r="J11088" s="5"/>
      <c r="K11088" s="2">
        <v>26704.33</v>
      </c>
      <c r="L11088" s="5">
        <v>11</v>
      </c>
      <c r="M11088" s="2">
        <f t="shared" si="173"/>
        <v>-205039.43999999668</v>
      </c>
      <c r="P11088"/>
    </row>
    <row r="11089" spans="1:16" hidden="1">
      <c r="A11089" t="s">
        <v>12039</v>
      </c>
      <c r="B11089" s="1">
        <v>42215</v>
      </c>
      <c r="C11089" t="s">
        <v>18</v>
      </c>
      <c r="D11089">
        <v>1</v>
      </c>
      <c r="E11089" t="s">
        <v>12043</v>
      </c>
      <c r="F11089" t="s">
        <v>13</v>
      </c>
      <c r="G11089" t="s">
        <v>4</v>
      </c>
      <c r="H11089" t="s">
        <v>7946</v>
      </c>
      <c r="J11089" s="5"/>
      <c r="K11089" s="2">
        <v>20000</v>
      </c>
      <c r="L11089" s="5">
        <v>12</v>
      </c>
      <c r="M11089" s="2">
        <f t="shared" si="173"/>
        <v>-225039.43999999668</v>
      </c>
      <c r="P11089"/>
    </row>
    <row r="11090" spans="1:16" hidden="1">
      <c r="A11090" t="s">
        <v>12091</v>
      </c>
      <c r="B11090" s="1">
        <v>42215</v>
      </c>
      <c r="C11090" t="s">
        <v>6</v>
      </c>
      <c r="D11090">
        <v>1</v>
      </c>
      <c r="E11090" t="s">
        <v>12092</v>
      </c>
      <c r="F11090" t="s">
        <v>29</v>
      </c>
      <c r="G11090" t="s">
        <v>4</v>
      </c>
      <c r="H11090" t="s">
        <v>65</v>
      </c>
      <c r="I11090" s="2">
        <v>557.29</v>
      </c>
      <c r="J11090" s="5">
        <v>7</v>
      </c>
      <c r="L11090" s="5"/>
      <c r="M11090" s="2">
        <f t="shared" si="173"/>
        <v>-224482.14999999668</v>
      </c>
      <c r="P11090"/>
    </row>
    <row r="11091" spans="1:16" hidden="1">
      <c r="A11091" t="s">
        <v>12118</v>
      </c>
      <c r="B11091" s="1">
        <v>42215</v>
      </c>
      <c r="C11091" t="s">
        <v>6</v>
      </c>
      <c r="D11091">
        <v>1</v>
      </c>
      <c r="E11091" t="s">
        <v>12119</v>
      </c>
      <c r="F11091" t="s">
        <v>29</v>
      </c>
      <c r="G11091" t="s">
        <v>4</v>
      </c>
      <c r="H11091" t="s">
        <v>2199</v>
      </c>
      <c r="I11091" s="2">
        <v>1441.87</v>
      </c>
      <c r="J11091" s="5">
        <v>7</v>
      </c>
      <c r="L11091" s="5"/>
      <c r="M11091" s="2">
        <f t="shared" si="173"/>
        <v>-223040.27999999668</v>
      </c>
      <c r="P11091"/>
    </row>
    <row r="11092" spans="1:16" hidden="1">
      <c r="A11092" t="s">
        <v>12120</v>
      </c>
      <c r="B11092" s="1">
        <v>42215</v>
      </c>
      <c r="C11092" t="s">
        <v>6</v>
      </c>
      <c r="D11092">
        <v>1</v>
      </c>
      <c r="E11092" t="s">
        <v>12123</v>
      </c>
      <c r="F11092" t="s">
        <v>29</v>
      </c>
      <c r="G11092" t="s">
        <v>4</v>
      </c>
      <c r="H11092" t="s">
        <v>12124</v>
      </c>
      <c r="I11092" s="2">
        <v>244.04</v>
      </c>
      <c r="J11092" s="5">
        <v>8</v>
      </c>
      <c r="L11092" s="5"/>
      <c r="M11092" s="2">
        <f t="shared" si="173"/>
        <v>-222796.23999999667</v>
      </c>
      <c r="P11092"/>
    </row>
    <row r="11093" spans="1:16" hidden="1">
      <c r="A11093" t="s">
        <v>12128</v>
      </c>
      <c r="B11093" s="1">
        <v>42215</v>
      </c>
      <c r="C11093" t="s">
        <v>18</v>
      </c>
      <c r="D11093">
        <v>1</v>
      </c>
      <c r="E11093" t="s">
        <v>12134</v>
      </c>
      <c r="F11093" t="s">
        <v>13</v>
      </c>
      <c r="G11093" t="s">
        <v>4</v>
      </c>
      <c r="H11093" t="s">
        <v>12135</v>
      </c>
      <c r="J11093" s="5"/>
      <c r="K11093" s="2">
        <v>198000</v>
      </c>
      <c r="L11093" s="5">
        <v>13</v>
      </c>
      <c r="M11093" s="2">
        <f t="shared" si="173"/>
        <v>-420796.23999999667</v>
      </c>
      <c r="P11093"/>
    </row>
    <row r="11094" spans="1:16" hidden="1">
      <c r="A11094" t="s">
        <v>12139</v>
      </c>
      <c r="B11094" s="1">
        <v>42215</v>
      </c>
      <c r="C11094" t="s">
        <v>1</v>
      </c>
      <c r="D11094">
        <v>1</v>
      </c>
      <c r="E11094" t="s">
        <v>12142</v>
      </c>
      <c r="F11094" t="s">
        <v>13</v>
      </c>
      <c r="G11094" t="s">
        <v>4</v>
      </c>
      <c r="H11094" t="s">
        <v>12143</v>
      </c>
      <c r="J11094" s="5"/>
      <c r="K11094" s="2">
        <v>1840</v>
      </c>
      <c r="L11094" s="5">
        <v>14</v>
      </c>
      <c r="M11094" s="2">
        <f t="shared" si="173"/>
        <v>-422636.23999999667</v>
      </c>
      <c r="P11094"/>
    </row>
    <row r="11095" spans="1:16" hidden="1">
      <c r="A11095" t="s">
        <v>12157</v>
      </c>
      <c r="B11095" s="1">
        <v>42215</v>
      </c>
      <c r="C11095" t="s">
        <v>11</v>
      </c>
      <c r="D11095">
        <v>1</v>
      </c>
      <c r="E11095" t="s">
        <v>12158</v>
      </c>
      <c r="F11095" t="s">
        <v>67</v>
      </c>
      <c r="G11095" t="s">
        <v>4</v>
      </c>
      <c r="H11095" t="s">
        <v>12159</v>
      </c>
      <c r="J11095" s="5"/>
      <c r="K11095" s="2">
        <v>1025</v>
      </c>
      <c r="L11095" s="5">
        <v>15</v>
      </c>
      <c r="M11095" s="2">
        <f t="shared" si="173"/>
        <v>-423661.23999999667</v>
      </c>
      <c r="P11095"/>
    </row>
    <row r="11096" spans="1:16" hidden="1">
      <c r="A11096" t="s">
        <v>12161</v>
      </c>
      <c r="B11096" s="1">
        <v>42215</v>
      </c>
      <c r="C11096" t="s">
        <v>195</v>
      </c>
      <c r="D11096">
        <v>1</v>
      </c>
      <c r="E11096" t="s">
        <v>12162</v>
      </c>
      <c r="F11096" t="s">
        <v>13</v>
      </c>
      <c r="G11096" t="s">
        <v>4</v>
      </c>
      <c r="H11096" t="s">
        <v>195</v>
      </c>
      <c r="J11096" s="5"/>
      <c r="K11096" s="2">
        <v>27009.040000000001</v>
      </c>
      <c r="L11096" s="5">
        <v>8</v>
      </c>
      <c r="M11096" s="2">
        <f t="shared" si="173"/>
        <v>-450670.27999999665</v>
      </c>
      <c r="P11096"/>
    </row>
    <row r="11097" spans="1:16" hidden="1">
      <c r="A11097" t="s">
        <v>12163</v>
      </c>
      <c r="B11097" s="1">
        <v>42215</v>
      </c>
      <c r="C11097" t="s">
        <v>200</v>
      </c>
      <c r="D11097">
        <v>1</v>
      </c>
      <c r="E11097" t="s">
        <v>12166</v>
      </c>
      <c r="F11097" t="s">
        <v>16</v>
      </c>
      <c r="G11097" t="s">
        <v>4</v>
      </c>
      <c r="H11097" t="s">
        <v>200</v>
      </c>
      <c r="J11097" s="5"/>
      <c r="K11097" s="2">
        <v>3464.95</v>
      </c>
      <c r="L11097" s="5">
        <v>9</v>
      </c>
      <c r="M11097" s="2">
        <f t="shared" si="173"/>
        <v>-454135.22999999666</v>
      </c>
      <c r="P11097"/>
    </row>
    <row r="11098" spans="1:16" hidden="1">
      <c r="A11098" t="s">
        <v>12169</v>
      </c>
      <c r="B11098" s="1">
        <v>42215</v>
      </c>
      <c r="C11098" t="s">
        <v>18</v>
      </c>
      <c r="D11098">
        <v>1</v>
      </c>
      <c r="E11098" t="s">
        <v>12171</v>
      </c>
      <c r="F11098" t="s">
        <v>13</v>
      </c>
      <c r="G11098" t="s">
        <v>4</v>
      </c>
      <c r="H11098" t="s">
        <v>18</v>
      </c>
      <c r="J11098" s="5"/>
      <c r="K11098" s="2">
        <v>14165.7</v>
      </c>
      <c r="L11098" s="5">
        <v>7</v>
      </c>
      <c r="M11098" s="2">
        <f t="shared" si="173"/>
        <v>-468300.92999999668</v>
      </c>
      <c r="P11098"/>
    </row>
    <row r="11099" spans="1:16" hidden="1">
      <c r="A11099" t="s">
        <v>12175</v>
      </c>
      <c r="B11099" s="1">
        <v>42215</v>
      </c>
      <c r="C11099" t="s">
        <v>6</v>
      </c>
      <c r="D11099">
        <v>1</v>
      </c>
      <c r="E11099" t="s">
        <v>12177</v>
      </c>
      <c r="F11099" t="s">
        <v>29</v>
      </c>
      <c r="G11099" t="s">
        <v>20</v>
      </c>
      <c r="H11099" t="s">
        <v>7417</v>
      </c>
      <c r="I11099" s="2">
        <v>3000</v>
      </c>
      <c r="J11099" s="5">
        <v>3</v>
      </c>
      <c r="L11099" s="5"/>
      <c r="M11099" s="2">
        <f t="shared" si="173"/>
        <v>-465300.92999999668</v>
      </c>
      <c r="P11099"/>
    </row>
    <row r="11100" spans="1:16" hidden="1">
      <c r="A11100" t="s">
        <v>12262</v>
      </c>
      <c r="B11100" s="1">
        <v>42215</v>
      </c>
      <c r="C11100" t="s">
        <v>1</v>
      </c>
      <c r="D11100">
        <v>1</v>
      </c>
      <c r="E11100" t="s">
        <v>12264</v>
      </c>
      <c r="F11100" t="s">
        <v>67</v>
      </c>
      <c r="G11100" t="s">
        <v>20</v>
      </c>
      <c r="H11100" t="s">
        <v>9147</v>
      </c>
      <c r="J11100" s="5"/>
      <c r="K11100" s="2">
        <v>2800</v>
      </c>
      <c r="L11100" s="5">
        <v>4</v>
      </c>
      <c r="M11100" s="2">
        <f t="shared" si="173"/>
        <v>-468100.92999999668</v>
      </c>
      <c r="P11100"/>
    </row>
    <row r="11101" spans="1:16" hidden="1">
      <c r="A11101" t="s">
        <v>12314</v>
      </c>
      <c r="B11101" s="1">
        <v>42215</v>
      </c>
      <c r="C11101" t="s">
        <v>1</v>
      </c>
      <c r="D11101">
        <v>1</v>
      </c>
      <c r="E11101" t="s">
        <v>12318</v>
      </c>
      <c r="F11101" t="s">
        <v>16</v>
      </c>
      <c r="G11101" t="s">
        <v>20</v>
      </c>
      <c r="H11101" t="s">
        <v>12319</v>
      </c>
      <c r="J11101" s="5"/>
      <c r="K11101" s="2">
        <v>5000</v>
      </c>
      <c r="L11101" s="5">
        <v>5</v>
      </c>
      <c r="M11101" s="2">
        <f t="shared" si="173"/>
        <v>-473100.92999999668</v>
      </c>
      <c r="P11101"/>
    </row>
    <row r="11102" spans="1:16" hidden="1">
      <c r="A11102" t="s">
        <v>12336</v>
      </c>
      <c r="B11102" s="64">
        <v>42215</v>
      </c>
      <c r="C11102" s="56" t="s">
        <v>6</v>
      </c>
      <c r="D11102" s="56">
        <v>1</v>
      </c>
      <c r="E11102" s="56" t="s">
        <v>12339</v>
      </c>
      <c r="F11102" s="56" t="s">
        <v>29</v>
      </c>
      <c r="G11102" s="56" t="s">
        <v>20</v>
      </c>
      <c r="H11102" s="56" t="s">
        <v>2020</v>
      </c>
      <c r="I11102" s="17">
        <v>2451.39</v>
      </c>
      <c r="J11102" s="5">
        <v>2</v>
      </c>
      <c r="L11102" s="5"/>
      <c r="M11102" s="2">
        <f t="shared" si="173"/>
        <v>-470649.53999999666</v>
      </c>
      <c r="P11102"/>
    </row>
    <row r="11103" spans="1:16" hidden="1">
      <c r="A11103" t="s">
        <v>12341</v>
      </c>
      <c r="B11103" s="1">
        <v>42215</v>
      </c>
      <c r="C11103" t="s">
        <v>11</v>
      </c>
      <c r="D11103">
        <v>1</v>
      </c>
      <c r="E11103" t="s">
        <v>12345</v>
      </c>
      <c r="F11103" t="s">
        <v>13</v>
      </c>
      <c r="G11103" t="s">
        <v>20</v>
      </c>
      <c r="H11103" t="s">
        <v>796</v>
      </c>
      <c r="J11103" s="5"/>
      <c r="K11103" s="2">
        <v>1025</v>
      </c>
      <c r="L11103" s="5">
        <v>6</v>
      </c>
      <c r="M11103" s="2">
        <f t="shared" si="173"/>
        <v>-471674.53999999666</v>
      </c>
      <c r="P11103"/>
    </row>
    <row r="11104" spans="1:16" hidden="1">
      <c r="A11104" t="s">
        <v>12346</v>
      </c>
      <c r="B11104" s="1">
        <v>42215</v>
      </c>
      <c r="C11104" t="s">
        <v>18</v>
      </c>
      <c r="D11104">
        <v>1</v>
      </c>
      <c r="E11104" t="s">
        <v>12349</v>
      </c>
      <c r="F11104" t="s">
        <v>13</v>
      </c>
      <c r="G11104" t="s">
        <v>20</v>
      </c>
      <c r="H11104" t="s">
        <v>18</v>
      </c>
      <c r="J11104" s="5"/>
      <c r="K11104" s="2">
        <v>10428</v>
      </c>
      <c r="L11104" s="5">
        <v>1</v>
      </c>
      <c r="M11104" s="2">
        <f t="shared" si="173"/>
        <v>-482102.53999999666</v>
      </c>
      <c r="P11104"/>
    </row>
    <row r="11105" spans="1:16" hidden="1">
      <c r="A11105" t="s">
        <v>12350</v>
      </c>
      <c r="B11105" s="1">
        <v>42215</v>
      </c>
      <c r="C11105" t="s">
        <v>195</v>
      </c>
      <c r="D11105">
        <v>1</v>
      </c>
      <c r="E11105" t="s">
        <v>12353</v>
      </c>
      <c r="F11105" t="s">
        <v>13</v>
      </c>
      <c r="G11105" t="s">
        <v>20</v>
      </c>
      <c r="H11105" t="s">
        <v>195</v>
      </c>
      <c r="J11105" s="5"/>
      <c r="K11105" s="2">
        <v>16793.45</v>
      </c>
      <c r="L11105" s="5">
        <v>2</v>
      </c>
      <c r="M11105" s="2">
        <f t="shared" si="173"/>
        <v>-498895.98999999667</v>
      </c>
      <c r="P11105"/>
    </row>
    <row r="11106" spans="1:16" hidden="1">
      <c r="A11106" t="s">
        <v>12356</v>
      </c>
      <c r="B11106" s="1">
        <v>42215</v>
      </c>
      <c r="C11106" t="s">
        <v>200</v>
      </c>
      <c r="D11106">
        <v>1</v>
      </c>
      <c r="E11106" t="s">
        <v>12359</v>
      </c>
      <c r="F11106" t="s">
        <v>16</v>
      </c>
      <c r="G11106" t="s">
        <v>20</v>
      </c>
      <c r="H11106" t="s">
        <v>200</v>
      </c>
      <c r="J11106" s="5"/>
      <c r="K11106" s="2">
        <v>14628.77</v>
      </c>
      <c r="L11106" s="5"/>
      <c r="M11106" s="2">
        <f t="shared" si="173"/>
        <v>-513524.75999999669</v>
      </c>
      <c r="P11106"/>
    </row>
    <row r="11107" spans="1:16" hidden="1">
      <c r="A11107" s="97" t="s">
        <v>13317</v>
      </c>
      <c r="B11107" s="98">
        <v>42215</v>
      </c>
      <c r="C11107" s="97"/>
      <c r="D11107" s="97">
        <v>2</v>
      </c>
      <c r="E11107" s="97" t="s">
        <v>13318</v>
      </c>
      <c r="F11107" s="97" t="s">
        <v>51</v>
      </c>
      <c r="G11107" s="97" t="s">
        <v>52</v>
      </c>
      <c r="H11107" s="97" t="s">
        <v>9135</v>
      </c>
      <c r="I11107" s="99">
        <v>11547.91</v>
      </c>
      <c r="J11107" s="100"/>
      <c r="K11107" s="99"/>
      <c r="L11107" s="5"/>
      <c r="M11107" s="2">
        <f t="shared" si="173"/>
        <v>-501976.84999999672</v>
      </c>
      <c r="N11107" s="25" t="s">
        <v>36424</v>
      </c>
      <c r="P11107" s="34" t="s">
        <v>36372</v>
      </c>
    </row>
    <row r="11108" spans="1:16" hidden="1">
      <c r="A11108" t="s">
        <v>13319</v>
      </c>
      <c r="B11108" s="48">
        <v>42215</v>
      </c>
      <c r="C11108" s="47" t="s">
        <v>13320</v>
      </c>
      <c r="D11108" s="47">
        <v>2</v>
      </c>
      <c r="E11108" s="47" t="s">
        <v>13321</v>
      </c>
      <c r="F11108" s="47" t="s">
        <v>13</v>
      </c>
      <c r="G11108" s="47" t="s">
        <v>52</v>
      </c>
      <c r="H11108" s="47" t="s">
        <v>13322</v>
      </c>
      <c r="I11108" s="49"/>
      <c r="J11108" s="50"/>
      <c r="K11108" s="49">
        <v>16746.45</v>
      </c>
      <c r="L11108" s="5"/>
      <c r="M11108" s="2">
        <f t="shared" si="173"/>
        <v>-518723.29999999673</v>
      </c>
      <c r="N11108" s="3">
        <f>+I11107-K11108</f>
        <v>-5198.5400000000009</v>
      </c>
      <c r="P11108"/>
    </row>
    <row r="11109" spans="1:16" hidden="1">
      <c r="A11109" t="s">
        <v>33832</v>
      </c>
      <c r="B11109" s="1">
        <v>42215</v>
      </c>
      <c r="C11109" t="s">
        <v>33843</v>
      </c>
      <c r="D11109">
        <v>2</v>
      </c>
      <c r="E11109" t="s">
        <v>33844</v>
      </c>
      <c r="F11109" t="s">
        <v>7054</v>
      </c>
      <c r="G11109" t="s">
        <v>4</v>
      </c>
      <c r="H11109" t="s">
        <v>12642</v>
      </c>
      <c r="I11109" s="2">
        <v>1099.94</v>
      </c>
      <c r="J11109" s="5">
        <v>9</v>
      </c>
      <c r="L11109" s="5"/>
      <c r="M11109" s="2">
        <f t="shared" si="173"/>
        <v>-517623.35999999673</v>
      </c>
      <c r="P11109"/>
    </row>
    <row r="11110" spans="1:16" hidden="1">
      <c r="A11110" t="s">
        <v>33847</v>
      </c>
      <c r="B11110" s="1">
        <v>42215</v>
      </c>
      <c r="C11110" t="s">
        <v>31452</v>
      </c>
      <c r="D11110">
        <v>1</v>
      </c>
      <c r="E11110" t="s">
        <v>33859</v>
      </c>
      <c r="F11110" t="s">
        <v>13565</v>
      </c>
      <c r="G11110" t="s">
        <v>4</v>
      </c>
      <c r="H11110" t="s">
        <v>12028</v>
      </c>
      <c r="I11110" s="2">
        <v>116100</v>
      </c>
      <c r="J11110" s="5">
        <v>10</v>
      </c>
      <c r="L11110" s="5"/>
      <c r="M11110" s="2">
        <f t="shared" si="173"/>
        <v>-401523.35999999673</v>
      </c>
      <c r="P11110"/>
    </row>
    <row r="11111" spans="1:16" hidden="1">
      <c r="A11111" t="s">
        <v>33863</v>
      </c>
      <c r="B11111" s="1">
        <v>42215</v>
      </c>
      <c r="C11111" t="s">
        <v>33872</v>
      </c>
      <c r="D11111">
        <v>1</v>
      </c>
      <c r="E11111" t="s">
        <v>33873</v>
      </c>
      <c r="F11111" t="s">
        <v>13565</v>
      </c>
      <c r="G11111" t="s">
        <v>4</v>
      </c>
      <c r="H11111" t="s">
        <v>33874</v>
      </c>
      <c r="I11111" s="2">
        <v>26704.33</v>
      </c>
      <c r="J11111" s="5">
        <v>11</v>
      </c>
      <c r="L11111" s="5"/>
      <c r="M11111" s="2">
        <f t="shared" si="173"/>
        <v>-374819.02999999671</v>
      </c>
      <c r="P11111"/>
    </row>
    <row r="11112" spans="1:16" hidden="1">
      <c r="A11112" t="s">
        <v>33875</v>
      </c>
      <c r="B11112" s="1">
        <v>42215</v>
      </c>
      <c r="C11112" t="s">
        <v>33887</v>
      </c>
      <c r="D11112">
        <v>1</v>
      </c>
      <c r="E11112" t="s">
        <v>33888</v>
      </c>
      <c r="F11112" t="s">
        <v>13565</v>
      </c>
      <c r="G11112" t="s">
        <v>4</v>
      </c>
      <c r="H11112" t="s">
        <v>29049</v>
      </c>
      <c r="I11112" s="2">
        <v>20000</v>
      </c>
      <c r="J11112" s="5">
        <v>12</v>
      </c>
      <c r="L11112" s="5"/>
      <c r="M11112" s="2">
        <f t="shared" si="173"/>
        <v>-354819.02999999671</v>
      </c>
      <c r="P11112"/>
    </row>
    <row r="11113" spans="1:16" hidden="1">
      <c r="A11113" t="s">
        <v>33889</v>
      </c>
      <c r="B11113" s="1">
        <v>42215</v>
      </c>
      <c r="C11113" t="s">
        <v>1802</v>
      </c>
      <c r="D11113">
        <v>2</v>
      </c>
      <c r="E11113" t="s">
        <v>33902</v>
      </c>
      <c r="F11113" t="s">
        <v>13559</v>
      </c>
      <c r="G11113" t="s">
        <v>479</v>
      </c>
      <c r="H11113" t="s">
        <v>1087</v>
      </c>
      <c r="I11113" s="2">
        <v>673.08</v>
      </c>
      <c r="J11113" s="5">
        <v>7</v>
      </c>
      <c r="L11113" s="5"/>
      <c r="M11113" s="2">
        <f t="shared" si="173"/>
        <v>-354145.94999999669</v>
      </c>
      <c r="P11113"/>
    </row>
    <row r="11114" spans="1:16" hidden="1">
      <c r="A11114" t="s">
        <v>33903</v>
      </c>
      <c r="B11114" s="1">
        <v>42215</v>
      </c>
      <c r="C11114" t="s">
        <v>33913</v>
      </c>
      <c r="D11114">
        <v>2</v>
      </c>
      <c r="E11114" t="s">
        <v>33914</v>
      </c>
      <c r="F11114" t="s">
        <v>7054</v>
      </c>
      <c r="G11114" t="s">
        <v>4</v>
      </c>
      <c r="H11114" t="s">
        <v>33915</v>
      </c>
      <c r="I11114" s="2">
        <v>1839.99</v>
      </c>
      <c r="J11114" s="5">
        <v>8</v>
      </c>
      <c r="L11114" s="5"/>
      <c r="M11114" s="2">
        <f t="shared" si="173"/>
        <v>-352305.9599999967</v>
      </c>
      <c r="P11114"/>
    </row>
    <row r="11115" spans="1:16" hidden="1">
      <c r="A11115" t="s">
        <v>33919</v>
      </c>
      <c r="B11115" s="1">
        <v>42215</v>
      </c>
      <c r="C11115" t="s">
        <v>33931</v>
      </c>
      <c r="D11115">
        <v>2</v>
      </c>
      <c r="E11115" t="s">
        <v>33932</v>
      </c>
      <c r="F11115" t="s">
        <v>7054</v>
      </c>
      <c r="G11115" t="s">
        <v>4</v>
      </c>
      <c r="H11115" t="s">
        <v>33933</v>
      </c>
      <c r="I11115" s="2">
        <v>1225.01</v>
      </c>
      <c r="J11115" s="5">
        <v>8</v>
      </c>
      <c r="L11115" s="5"/>
      <c r="M11115" s="2">
        <f t="shared" si="173"/>
        <v>-351080.94999999669</v>
      </c>
      <c r="P11115"/>
    </row>
    <row r="11116" spans="1:16" hidden="1">
      <c r="A11116" t="s">
        <v>33935</v>
      </c>
      <c r="B11116" s="1">
        <v>42215</v>
      </c>
      <c r="C11116" t="s">
        <v>33946</v>
      </c>
      <c r="D11116">
        <v>2</v>
      </c>
      <c r="E11116" t="s">
        <v>33947</v>
      </c>
      <c r="F11116" t="s">
        <v>7054</v>
      </c>
      <c r="G11116" t="s">
        <v>4</v>
      </c>
      <c r="H11116" t="s">
        <v>6528</v>
      </c>
      <c r="I11116" s="2">
        <v>1025</v>
      </c>
      <c r="J11116" s="5">
        <v>7</v>
      </c>
      <c r="L11116" s="5"/>
      <c r="M11116" s="2">
        <f t="shared" si="173"/>
        <v>-350055.94999999669</v>
      </c>
      <c r="P11116"/>
    </row>
    <row r="11117" spans="1:16" hidden="1">
      <c r="A11117" t="s">
        <v>33948</v>
      </c>
      <c r="B11117" s="1">
        <v>42215</v>
      </c>
      <c r="C11117" t="s">
        <v>18</v>
      </c>
      <c r="D11117">
        <v>2</v>
      </c>
      <c r="E11117" t="s">
        <v>33958</v>
      </c>
      <c r="F11117" t="s">
        <v>13559</v>
      </c>
      <c r="G11117" t="s">
        <v>313</v>
      </c>
      <c r="H11117" t="s">
        <v>30151</v>
      </c>
      <c r="I11117" s="2">
        <v>64.47</v>
      </c>
      <c r="J11117" s="5">
        <v>7</v>
      </c>
      <c r="L11117" s="5"/>
      <c r="M11117" s="2">
        <f t="shared" si="173"/>
        <v>-349991.47999999672</v>
      </c>
      <c r="P11117"/>
    </row>
    <row r="11118" spans="1:16" hidden="1">
      <c r="A11118" t="s">
        <v>33959</v>
      </c>
      <c r="B11118" s="1">
        <v>42215</v>
      </c>
      <c r="C11118" t="s">
        <v>33970</v>
      </c>
      <c r="D11118">
        <v>2</v>
      </c>
      <c r="E11118" t="s">
        <v>33971</v>
      </c>
      <c r="F11118" t="s">
        <v>7054</v>
      </c>
      <c r="G11118" t="s">
        <v>4</v>
      </c>
      <c r="H11118" t="s">
        <v>11014</v>
      </c>
      <c r="I11118" s="2">
        <v>2365.0100000000002</v>
      </c>
      <c r="J11118" s="5">
        <v>9</v>
      </c>
      <c r="L11118" s="5"/>
      <c r="M11118" s="2">
        <f t="shared" si="173"/>
        <v>-347626.46999999671</v>
      </c>
      <c r="P11118"/>
    </row>
    <row r="11119" spans="1:16" hidden="1">
      <c r="A11119" t="s">
        <v>33974</v>
      </c>
      <c r="B11119" s="1">
        <v>42215</v>
      </c>
      <c r="C11119" t="s">
        <v>15182</v>
      </c>
      <c r="D11119">
        <v>1</v>
      </c>
      <c r="E11119" t="s">
        <v>33986</v>
      </c>
      <c r="F11119" t="s">
        <v>13565</v>
      </c>
      <c r="G11119" t="s">
        <v>4</v>
      </c>
      <c r="H11119" t="s">
        <v>33987</v>
      </c>
      <c r="I11119" s="2">
        <v>20000</v>
      </c>
      <c r="J11119" s="5">
        <v>8</v>
      </c>
      <c r="L11119" s="5"/>
      <c r="M11119" s="2">
        <f t="shared" si="173"/>
        <v>-327626.46999999671</v>
      </c>
      <c r="P11119"/>
    </row>
    <row r="11120" spans="1:16" hidden="1">
      <c r="A11120" t="s">
        <v>33988</v>
      </c>
      <c r="B11120" s="1">
        <v>42215</v>
      </c>
      <c r="C11120" t="s">
        <v>34001</v>
      </c>
      <c r="D11120">
        <v>2</v>
      </c>
      <c r="E11120" t="s">
        <v>34002</v>
      </c>
      <c r="F11120" t="s">
        <v>7054</v>
      </c>
      <c r="G11120" t="s">
        <v>4</v>
      </c>
      <c r="H11120" t="s">
        <v>29560</v>
      </c>
      <c r="I11120" s="2">
        <v>1849.49</v>
      </c>
      <c r="J11120" s="5">
        <v>7</v>
      </c>
      <c r="L11120" s="5"/>
      <c r="M11120" s="2">
        <f t="shared" si="173"/>
        <v>-325776.97999999672</v>
      </c>
      <c r="P11120"/>
    </row>
    <row r="11121" spans="1:16" hidden="1">
      <c r="A11121" t="s">
        <v>34003</v>
      </c>
      <c r="B11121" s="1">
        <v>42215</v>
      </c>
      <c r="C11121" t="s">
        <v>674</v>
      </c>
      <c r="D11121">
        <v>2</v>
      </c>
      <c r="E11121" t="s">
        <v>34014</v>
      </c>
      <c r="F11121" t="s">
        <v>13559</v>
      </c>
      <c r="G11121" t="s">
        <v>479</v>
      </c>
      <c r="H11121" t="s">
        <v>11372</v>
      </c>
      <c r="J11121" s="5"/>
      <c r="K11121" s="2">
        <v>5444.51</v>
      </c>
      <c r="L11121" s="5" t="s">
        <v>36333</v>
      </c>
      <c r="M11121" s="2">
        <f t="shared" si="173"/>
        <v>-331221.48999999673</v>
      </c>
      <c r="P11121"/>
    </row>
    <row r="11122" spans="1:16" hidden="1">
      <c r="A11122" t="s">
        <v>34003</v>
      </c>
      <c r="B11122" s="1">
        <v>42215</v>
      </c>
      <c r="C11122" t="s">
        <v>674</v>
      </c>
      <c r="D11122">
        <v>2</v>
      </c>
      <c r="E11122" t="s">
        <v>34014</v>
      </c>
      <c r="F11122" t="s">
        <v>13559</v>
      </c>
      <c r="G11122" t="s">
        <v>479</v>
      </c>
      <c r="H11122" t="s">
        <v>11372</v>
      </c>
      <c r="I11122" s="2">
        <v>5444.51</v>
      </c>
      <c r="J11122" s="5" t="s">
        <v>36333</v>
      </c>
      <c r="L11122" s="5"/>
      <c r="M11122" s="2">
        <f t="shared" si="173"/>
        <v>-325776.97999999672</v>
      </c>
      <c r="P11122"/>
    </row>
    <row r="11123" spans="1:16" hidden="1">
      <c r="A11123" t="s">
        <v>34015</v>
      </c>
      <c r="B11123" s="1">
        <v>42215</v>
      </c>
      <c r="C11123" t="s">
        <v>30360</v>
      </c>
      <c r="D11123">
        <v>1</v>
      </c>
      <c r="E11123" t="s">
        <v>34026</v>
      </c>
      <c r="F11123" t="s">
        <v>13565</v>
      </c>
      <c r="G11123" t="s">
        <v>4</v>
      </c>
      <c r="H11123" t="s">
        <v>30362</v>
      </c>
      <c r="I11123" s="2">
        <v>201700</v>
      </c>
      <c r="J11123" s="5" t="s">
        <v>36423</v>
      </c>
      <c r="L11123" s="5"/>
      <c r="M11123" s="2">
        <f t="shared" si="173"/>
        <v>-124076.97999999672</v>
      </c>
      <c r="N11123" s="3">
        <f>+I11123-3700</f>
        <v>198000</v>
      </c>
      <c r="P11123"/>
    </row>
    <row r="11124" spans="1:16" hidden="1">
      <c r="A11124" t="s">
        <v>34028</v>
      </c>
      <c r="B11124" s="1">
        <v>42215</v>
      </c>
      <c r="C11124" t="s">
        <v>30360</v>
      </c>
      <c r="D11124">
        <v>1</v>
      </c>
      <c r="E11124" t="s">
        <v>34044</v>
      </c>
      <c r="F11124" t="s">
        <v>13565</v>
      </c>
      <c r="G11124" t="s">
        <v>4</v>
      </c>
      <c r="H11124" t="s">
        <v>30362</v>
      </c>
      <c r="I11124" s="2">
        <v>2800</v>
      </c>
      <c r="J11124" s="5">
        <v>7</v>
      </c>
      <c r="L11124" s="5"/>
      <c r="M11124" s="2">
        <f t="shared" si="173"/>
        <v>-121276.97999999672</v>
      </c>
      <c r="P11124"/>
    </row>
    <row r="11125" spans="1:16" hidden="1">
      <c r="A11125" t="s">
        <v>34047</v>
      </c>
      <c r="B11125" s="1">
        <v>42215</v>
      </c>
      <c r="C11125" t="s">
        <v>34062</v>
      </c>
      <c r="D11125">
        <v>2</v>
      </c>
      <c r="E11125" t="s">
        <v>34063</v>
      </c>
      <c r="F11125" t="s">
        <v>7054</v>
      </c>
      <c r="G11125" t="s">
        <v>4</v>
      </c>
      <c r="H11125" t="s">
        <v>16495</v>
      </c>
      <c r="I11125" s="2">
        <v>1840</v>
      </c>
      <c r="J11125" s="5">
        <v>14</v>
      </c>
      <c r="L11125" s="5"/>
      <c r="M11125" s="2">
        <f t="shared" si="173"/>
        <v>-119436.97999999672</v>
      </c>
      <c r="P11125"/>
    </row>
    <row r="11126" spans="1:16" hidden="1">
      <c r="A11126" t="s">
        <v>34064</v>
      </c>
      <c r="B11126" s="1">
        <v>42215</v>
      </c>
      <c r="C11126" t="s">
        <v>18</v>
      </c>
      <c r="D11126">
        <v>2</v>
      </c>
      <c r="E11126" t="s">
        <v>34077</v>
      </c>
      <c r="F11126" t="s">
        <v>13559</v>
      </c>
      <c r="G11126" t="s">
        <v>479</v>
      </c>
      <c r="H11126" t="s">
        <v>9391</v>
      </c>
      <c r="I11126" s="2">
        <v>402.5</v>
      </c>
      <c r="J11126" s="5">
        <v>7</v>
      </c>
      <c r="L11126" s="5"/>
      <c r="M11126" s="2">
        <f t="shared" si="173"/>
        <v>-119034.47999999672</v>
      </c>
      <c r="P11126"/>
    </row>
    <row r="11127" spans="1:16" hidden="1">
      <c r="A11127" t="s">
        <v>34078</v>
      </c>
      <c r="B11127" s="1">
        <v>42215</v>
      </c>
      <c r="C11127" t="s">
        <v>32841</v>
      </c>
      <c r="D11127">
        <v>1</v>
      </c>
      <c r="E11127" t="s">
        <v>34088</v>
      </c>
      <c r="F11127" t="s">
        <v>13565</v>
      </c>
      <c r="G11127" t="s">
        <v>4</v>
      </c>
      <c r="H11127" t="s">
        <v>11636</v>
      </c>
      <c r="I11127" s="2">
        <v>2097</v>
      </c>
      <c r="J11127" s="5">
        <v>7</v>
      </c>
      <c r="L11127" s="5"/>
      <c r="M11127" s="2">
        <f t="shared" si="173"/>
        <v>-116937.47999999672</v>
      </c>
      <c r="P11127"/>
    </row>
    <row r="11128" spans="1:16" hidden="1">
      <c r="A11128" t="s">
        <v>34089</v>
      </c>
      <c r="B11128" s="1">
        <v>42215</v>
      </c>
      <c r="C11128" t="s">
        <v>34100</v>
      </c>
      <c r="D11128">
        <v>2</v>
      </c>
      <c r="E11128" t="s">
        <v>34101</v>
      </c>
      <c r="F11128" t="s">
        <v>7054</v>
      </c>
      <c r="G11128" t="s">
        <v>4</v>
      </c>
      <c r="H11128" t="s">
        <v>11059</v>
      </c>
      <c r="I11128" s="2">
        <v>2230</v>
      </c>
      <c r="J11128" s="5">
        <v>7</v>
      </c>
      <c r="L11128" s="5"/>
      <c r="M11128" s="2">
        <f t="shared" si="173"/>
        <v>-114707.47999999672</v>
      </c>
      <c r="P11128"/>
    </row>
    <row r="11129" spans="1:16" hidden="1">
      <c r="A11129" t="s">
        <v>34102</v>
      </c>
      <c r="B11129" s="1">
        <v>42215</v>
      </c>
      <c r="C11129" t="s">
        <v>34112</v>
      </c>
      <c r="D11129">
        <v>2</v>
      </c>
      <c r="E11129" t="s">
        <v>34113</v>
      </c>
      <c r="F11129" t="s">
        <v>7054</v>
      </c>
      <c r="G11129" t="s">
        <v>4</v>
      </c>
      <c r="H11129" t="s">
        <v>31787</v>
      </c>
      <c r="I11129" s="2">
        <v>1025</v>
      </c>
      <c r="J11129" s="5">
        <v>7</v>
      </c>
      <c r="L11129" s="5"/>
      <c r="M11129" s="2">
        <f t="shared" si="173"/>
        <v>-113682.47999999672</v>
      </c>
      <c r="P11129"/>
    </row>
    <row r="11130" spans="1:16" hidden="1">
      <c r="A11130" t="s">
        <v>34114</v>
      </c>
      <c r="B11130" s="1">
        <v>42215</v>
      </c>
      <c r="C11130" t="s">
        <v>34127</v>
      </c>
      <c r="D11130">
        <v>2</v>
      </c>
      <c r="E11130" t="s">
        <v>34128</v>
      </c>
      <c r="F11130" t="s">
        <v>7054</v>
      </c>
      <c r="G11130" t="s">
        <v>4</v>
      </c>
      <c r="H11130" t="s">
        <v>6072</v>
      </c>
      <c r="I11130" s="2">
        <v>1025</v>
      </c>
      <c r="J11130" s="5">
        <v>15</v>
      </c>
      <c r="L11130" s="5"/>
      <c r="M11130" s="2">
        <f t="shared" si="173"/>
        <v>-112657.47999999672</v>
      </c>
      <c r="P11130"/>
    </row>
    <row r="11131" spans="1:16" hidden="1">
      <c r="A11131" t="s">
        <v>34129</v>
      </c>
      <c r="B11131" s="1">
        <v>42215</v>
      </c>
      <c r="C11131" t="s">
        <v>34140</v>
      </c>
      <c r="D11131">
        <v>2</v>
      </c>
      <c r="E11131" t="s">
        <v>34141</v>
      </c>
      <c r="F11131" t="s">
        <v>7054</v>
      </c>
      <c r="G11131" t="s">
        <v>20</v>
      </c>
      <c r="H11131" t="s">
        <v>4251</v>
      </c>
      <c r="I11131" s="2">
        <v>1025</v>
      </c>
      <c r="J11131" s="5">
        <v>1</v>
      </c>
      <c r="L11131" s="5"/>
      <c r="M11131" s="2">
        <f t="shared" si="173"/>
        <v>-111632.47999999672</v>
      </c>
      <c r="P11131"/>
    </row>
    <row r="11132" spans="1:16" hidden="1">
      <c r="A11132" t="s">
        <v>34142</v>
      </c>
      <c r="B11132" s="1">
        <v>42215</v>
      </c>
      <c r="C11132" t="s">
        <v>34153</v>
      </c>
      <c r="D11132">
        <v>2</v>
      </c>
      <c r="E11132" t="s">
        <v>34154</v>
      </c>
      <c r="F11132" t="s">
        <v>7054</v>
      </c>
      <c r="G11132" t="s">
        <v>20</v>
      </c>
      <c r="H11132" t="s">
        <v>21829</v>
      </c>
      <c r="I11132" s="2">
        <v>5110.79</v>
      </c>
      <c r="J11132" s="5">
        <v>1</v>
      </c>
      <c r="L11132" s="5"/>
      <c r="M11132" s="2">
        <f t="shared" si="173"/>
        <v>-106521.68999999673</v>
      </c>
      <c r="P11132"/>
    </row>
    <row r="11133" spans="1:16" hidden="1">
      <c r="A11133" t="s">
        <v>34155</v>
      </c>
      <c r="B11133" s="1">
        <v>42215</v>
      </c>
      <c r="C11133" t="s">
        <v>28332</v>
      </c>
      <c r="D11133">
        <v>1</v>
      </c>
      <c r="E11133" t="s">
        <v>34167</v>
      </c>
      <c r="F11133" t="s">
        <v>13565</v>
      </c>
      <c r="G11133" t="s">
        <v>20</v>
      </c>
      <c r="H11133" t="s">
        <v>34168</v>
      </c>
      <c r="I11133" s="2">
        <v>2800</v>
      </c>
      <c r="J11133" s="5">
        <v>4</v>
      </c>
      <c r="L11133" s="5"/>
      <c r="M11133" s="2">
        <f t="shared" si="173"/>
        <v>-103721.68999999673</v>
      </c>
      <c r="P11133"/>
    </row>
    <row r="11134" spans="1:16" hidden="1">
      <c r="A11134" t="s">
        <v>34169</v>
      </c>
      <c r="B11134" s="1">
        <v>42215</v>
      </c>
      <c r="C11134" t="s">
        <v>34178</v>
      </c>
      <c r="D11134">
        <v>2</v>
      </c>
      <c r="E11134" t="s">
        <v>34179</v>
      </c>
      <c r="F11134" t="s">
        <v>7054</v>
      </c>
      <c r="G11134" t="s">
        <v>20</v>
      </c>
      <c r="H11134" t="s">
        <v>15613</v>
      </c>
      <c r="I11134" s="2">
        <v>3030</v>
      </c>
      <c r="J11134" s="5">
        <v>2</v>
      </c>
      <c r="L11134" s="5"/>
      <c r="M11134" s="2">
        <f t="shared" si="173"/>
        <v>-100691.68999999673</v>
      </c>
      <c r="P11134"/>
    </row>
    <row r="11135" spans="1:16" hidden="1">
      <c r="A11135" t="s">
        <v>34180</v>
      </c>
      <c r="B11135" s="1">
        <v>42215</v>
      </c>
      <c r="C11135" t="s">
        <v>1802</v>
      </c>
      <c r="D11135">
        <v>2</v>
      </c>
      <c r="E11135" t="s">
        <v>34192</v>
      </c>
      <c r="F11135" t="s">
        <v>13559</v>
      </c>
      <c r="G11135" t="s">
        <v>479</v>
      </c>
      <c r="H11135" t="s">
        <v>11984</v>
      </c>
      <c r="J11135" s="5"/>
      <c r="K11135" s="2">
        <v>250</v>
      </c>
      <c r="L11135" s="5">
        <v>1</v>
      </c>
      <c r="M11135" s="2">
        <f t="shared" si="173"/>
        <v>-100941.68999999673</v>
      </c>
      <c r="P11135"/>
    </row>
    <row r="11136" spans="1:16" hidden="1">
      <c r="A11136" t="s">
        <v>34180</v>
      </c>
      <c r="B11136" s="1">
        <v>42215</v>
      </c>
      <c r="C11136" t="s">
        <v>1802</v>
      </c>
      <c r="D11136">
        <v>2</v>
      </c>
      <c r="E11136" t="s">
        <v>34192</v>
      </c>
      <c r="F11136" t="s">
        <v>13559</v>
      </c>
      <c r="G11136" t="s">
        <v>479</v>
      </c>
      <c r="H11136" t="s">
        <v>11984</v>
      </c>
      <c r="I11136" s="2">
        <v>418.15</v>
      </c>
      <c r="J11136" s="5">
        <v>1</v>
      </c>
      <c r="L11136" s="5"/>
      <c r="M11136" s="2">
        <f t="shared" si="173"/>
        <v>-100523.53999999673</v>
      </c>
      <c r="N11136" s="3">
        <f>+I11136-K11135</f>
        <v>168.14999999999998</v>
      </c>
      <c r="P11136"/>
    </row>
    <row r="11137" spans="1:16" hidden="1">
      <c r="A11137" t="s">
        <v>34193</v>
      </c>
      <c r="B11137" s="1">
        <v>42215</v>
      </c>
      <c r="C11137" t="s">
        <v>6</v>
      </c>
      <c r="D11137">
        <v>1</v>
      </c>
      <c r="E11137" t="s">
        <v>34206</v>
      </c>
      <c r="F11137" t="s">
        <v>13610</v>
      </c>
      <c r="G11137" t="s">
        <v>20</v>
      </c>
      <c r="H11137" t="s">
        <v>12028</v>
      </c>
      <c r="I11137" s="2">
        <v>9262.06</v>
      </c>
      <c r="J11137" s="5">
        <v>2</v>
      </c>
      <c r="L11137" s="5"/>
      <c r="M11137" s="2">
        <f t="shared" si="173"/>
        <v>-91261.479999996736</v>
      </c>
      <c r="P11137"/>
    </row>
    <row r="11138" spans="1:16" hidden="1">
      <c r="A11138" t="s">
        <v>34207</v>
      </c>
      <c r="B11138" s="1">
        <v>42215</v>
      </c>
      <c r="C11138" t="s">
        <v>34217</v>
      </c>
      <c r="D11138">
        <v>2</v>
      </c>
      <c r="E11138" t="s">
        <v>34218</v>
      </c>
      <c r="F11138" t="s">
        <v>7054</v>
      </c>
      <c r="G11138" t="s">
        <v>20</v>
      </c>
      <c r="H11138" t="s">
        <v>4788</v>
      </c>
      <c r="I11138" s="2">
        <v>3030.01</v>
      </c>
      <c r="J11138" s="5">
        <v>1</v>
      </c>
      <c r="L11138" s="5"/>
      <c r="M11138" s="2">
        <f t="shared" si="173"/>
        <v>-88231.469999996742</v>
      </c>
      <c r="P11138"/>
    </row>
    <row r="11139" spans="1:16" hidden="1">
      <c r="A11139" t="s">
        <v>34219</v>
      </c>
      <c r="B11139" s="1">
        <v>42215</v>
      </c>
      <c r="C11139" t="s">
        <v>34229</v>
      </c>
      <c r="D11139">
        <v>2</v>
      </c>
      <c r="E11139" t="s">
        <v>34230</v>
      </c>
      <c r="F11139" t="s">
        <v>7054</v>
      </c>
      <c r="G11139" t="s">
        <v>20</v>
      </c>
      <c r="H11139" t="s">
        <v>273</v>
      </c>
      <c r="I11139" s="2">
        <v>1025</v>
      </c>
      <c r="J11139" s="5">
        <v>1</v>
      </c>
      <c r="L11139" s="5"/>
      <c r="M11139" s="2">
        <f t="shared" si="173"/>
        <v>-87206.469999996742</v>
      </c>
      <c r="P11139"/>
    </row>
    <row r="11140" spans="1:16" hidden="1">
      <c r="A11140" t="s">
        <v>34231</v>
      </c>
      <c r="B11140" s="1">
        <v>42215</v>
      </c>
      <c r="C11140" t="s">
        <v>34243</v>
      </c>
      <c r="D11140">
        <v>2</v>
      </c>
      <c r="E11140" t="s">
        <v>34244</v>
      </c>
      <c r="F11140" t="s">
        <v>7054</v>
      </c>
      <c r="G11140" t="s">
        <v>20</v>
      </c>
      <c r="H11140" t="s">
        <v>34245</v>
      </c>
      <c r="J11140" s="5"/>
      <c r="K11140" s="2">
        <v>5153.3900000000003</v>
      </c>
      <c r="L11140" s="5">
        <v>3</v>
      </c>
      <c r="M11140" s="2">
        <f t="shared" si="173"/>
        <v>-92359.859999996741</v>
      </c>
      <c r="P11140"/>
    </row>
    <row r="11141" spans="1:16" hidden="1">
      <c r="A11141" t="s">
        <v>34231</v>
      </c>
      <c r="B11141" s="1">
        <v>42215</v>
      </c>
      <c r="C11141" t="s">
        <v>34243</v>
      </c>
      <c r="D11141">
        <v>2</v>
      </c>
      <c r="E11141" t="s">
        <v>34244</v>
      </c>
      <c r="F11141" t="s">
        <v>7054</v>
      </c>
      <c r="G11141" t="s">
        <v>20</v>
      </c>
      <c r="H11141" t="s">
        <v>34245</v>
      </c>
      <c r="I11141" s="2">
        <v>8614.39</v>
      </c>
      <c r="J11141" s="5">
        <v>3</v>
      </c>
      <c r="L11141" s="5"/>
      <c r="M11141" s="2">
        <f t="shared" si="173"/>
        <v>-83745.469999996742</v>
      </c>
      <c r="N11141" s="3">
        <f>+I11141-K11140</f>
        <v>3460.9999999999991</v>
      </c>
      <c r="P11141"/>
    </row>
    <row r="11142" spans="1:16" hidden="1">
      <c r="A11142" t="s">
        <v>34246</v>
      </c>
      <c r="B11142" s="1">
        <v>42215</v>
      </c>
      <c r="C11142" t="s">
        <v>34259</v>
      </c>
      <c r="D11142">
        <v>2</v>
      </c>
      <c r="E11142" t="s">
        <v>34260</v>
      </c>
      <c r="F11142" t="s">
        <v>7054</v>
      </c>
      <c r="G11142" t="s">
        <v>20</v>
      </c>
      <c r="H11142" t="s">
        <v>2505</v>
      </c>
      <c r="I11142" s="2">
        <v>1025</v>
      </c>
      <c r="J11142" s="5">
        <v>2</v>
      </c>
      <c r="L11142" s="5"/>
      <c r="M11142" s="2">
        <f t="shared" si="173"/>
        <v>-82720.469999996742</v>
      </c>
      <c r="P11142"/>
    </row>
    <row r="11143" spans="1:16" hidden="1">
      <c r="A11143" t="s">
        <v>34261</v>
      </c>
      <c r="B11143" s="1">
        <v>42215</v>
      </c>
      <c r="C11143" t="s">
        <v>6</v>
      </c>
      <c r="D11143">
        <v>1</v>
      </c>
      <c r="E11143" t="s">
        <v>34271</v>
      </c>
      <c r="F11143" t="s">
        <v>13610</v>
      </c>
      <c r="G11143" t="s">
        <v>20</v>
      </c>
      <c r="H11143" t="s">
        <v>12135</v>
      </c>
      <c r="I11143" s="2">
        <v>6327.77</v>
      </c>
      <c r="J11143" s="5">
        <v>3</v>
      </c>
      <c r="L11143" s="5"/>
      <c r="M11143" s="2">
        <f t="shared" si="173"/>
        <v>-76392.699999996737</v>
      </c>
      <c r="P11143"/>
    </row>
    <row r="11144" spans="1:16" hidden="1">
      <c r="A11144" t="s">
        <v>34272</v>
      </c>
      <c r="B11144" s="1">
        <v>42215</v>
      </c>
      <c r="C11144" t="s">
        <v>34288</v>
      </c>
      <c r="D11144">
        <v>2</v>
      </c>
      <c r="E11144" t="s">
        <v>34289</v>
      </c>
      <c r="F11144" t="s">
        <v>7054</v>
      </c>
      <c r="G11144" t="s">
        <v>20</v>
      </c>
      <c r="H11144" t="s">
        <v>13133</v>
      </c>
      <c r="I11144" s="2">
        <v>1025</v>
      </c>
      <c r="J11144" s="5">
        <v>2</v>
      </c>
      <c r="L11144" s="5"/>
      <c r="M11144" s="2">
        <f t="shared" si="173"/>
        <v>-75367.699999996737</v>
      </c>
      <c r="P11144"/>
    </row>
    <row r="11145" spans="1:16" hidden="1">
      <c r="A11145" t="s">
        <v>34290</v>
      </c>
      <c r="B11145" s="1">
        <v>42215</v>
      </c>
      <c r="C11145" t="s">
        <v>34302</v>
      </c>
      <c r="D11145">
        <v>2</v>
      </c>
      <c r="E11145" t="s">
        <v>34303</v>
      </c>
      <c r="F11145" t="s">
        <v>7054</v>
      </c>
      <c r="G11145" t="s">
        <v>20</v>
      </c>
      <c r="H11145" t="s">
        <v>2468</v>
      </c>
      <c r="I11145" s="2">
        <v>1840</v>
      </c>
      <c r="J11145" s="5">
        <v>3</v>
      </c>
      <c r="L11145" s="5"/>
      <c r="M11145" s="2">
        <f t="shared" ref="M11145:M11208" si="174">+M11144+I11145-K11145</f>
        <v>-73527.699999996737</v>
      </c>
      <c r="P11145"/>
    </row>
    <row r="11146" spans="1:16" hidden="1">
      <c r="A11146" t="s">
        <v>34304</v>
      </c>
      <c r="B11146" s="1">
        <v>42215</v>
      </c>
      <c r="C11146" t="s">
        <v>34317</v>
      </c>
      <c r="D11146">
        <v>1</v>
      </c>
      <c r="E11146" t="s">
        <v>34318</v>
      </c>
      <c r="F11146" t="s">
        <v>13561</v>
      </c>
      <c r="G11146" t="s">
        <v>20</v>
      </c>
      <c r="H11146" t="s">
        <v>34319</v>
      </c>
      <c r="I11146" s="2">
        <v>5000</v>
      </c>
      <c r="J11146" s="5">
        <v>5</v>
      </c>
      <c r="L11146" s="5"/>
      <c r="M11146" s="2">
        <f t="shared" si="174"/>
        <v>-68527.699999996737</v>
      </c>
      <c r="P11146"/>
    </row>
    <row r="11147" spans="1:16" hidden="1">
      <c r="A11147" t="s">
        <v>34320</v>
      </c>
      <c r="B11147" s="1">
        <v>42215</v>
      </c>
      <c r="C11147" t="s">
        <v>34329</v>
      </c>
      <c r="D11147">
        <v>2</v>
      </c>
      <c r="E11147" t="s">
        <v>34330</v>
      </c>
      <c r="F11147" t="s">
        <v>7054</v>
      </c>
      <c r="G11147" t="s">
        <v>20</v>
      </c>
      <c r="H11147" t="s">
        <v>9060</v>
      </c>
      <c r="J11147" s="5"/>
      <c r="K11147" s="2">
        <v>800.01</v>
      </c>
      <c r="L11147" s="5" t="s">
        <v>36333</v>
      </c>
      <c r="M11147" s="2">
        <f t="shared" si="174"/>
        <v>-69327.709999996732</v>
      </c>
      <c r="P11147"/>
    </row>
    <row r="11148" spans="1:16" hidden="1">
      <c r="A11148" t="s">
        <v>34320</v>
      </c>
      <c r="B11148" s="1">
        <v>42215</v>
      </c>
      <c r="C11148" t="s">
        <v>34329</v>
      </c>
      <c r="D11148">
        <v>2</v>
      </c>
      <c r="E11148" t="s">
        <v>34330</v>
      </c>
      <c r="F11148" t="s">
        <v>7054</v>
      </c>
      <c r="G11148" t="s">
        <v>20</v>
      </c>
      <c r="H11148" t="s">
        <v>9060</v>
      </c>
      <c r="I11148" s="2">
        <v>800.01</v>
      </c>
      <c r="J11148" s="5" t="s">
        <v>36333</v>
      </c>
      <c r="L11148" s="5"/>
      <c r="M11148" s="2">
        <f t="shared" si="174"/>
        <v>-68527.699999996737</v>
      </c>
      <c r="P11148"/>
    </row>
    <row r="11149" spans="1:16" hidden="1">
      <c r="A11149" t="s">
        <v>34331</v>
      </c>
      <c r="B11149" s="1">
        <v>42215</v>
      </c>
      <c r="C11149" t="s">
        <v>34343</v>
      </c>
      <c r="D11149">
        <v>2</v>
      </c>
      <c r="E11149" t="s">
        <v>34344</v>
      </c>
      <c r="F11149" t="s">
        <v>7054</v>
      </c>
      <c r="G11149" t="s">
        <v>20</v>
      </c>
      <c r="H11149" t="s">
        <v>29685</v>
      </c>
      <c r="I11149" s="2">
        <v>69.05</v>
      </c>
      <c r="J11149" s="5">
        <v>1</v>
      </c>
      <c r="L11149" s="5"/>
      <c r="M11149" s="2">
        <f t="shared" si="174"/>
        <v>-68458.649999996735</v>
      </c>
      <c r="P11149"/>
    </row>
    <row r="11150" spans="1:16" hidden="1">
      <c r="A11150" t="s">
        <v>34345</v>
      </c>
      <c r="B11150" s="1">
        <v>42215</v>
      </c>
      <c r="C11150" t="s">
        <v>794</v>
      </c>
      <c r="D11150">
        <v>2</v>
      </c>
      <c r="E11150" t="s">
        <v>34357</v>
      </c>
      <c r="F11150" t="s">
        <v>7054</v>
      </c>
      <c r="G11150" t="s">
        <v>20</v>
      </c>
      <c r="H11150" t="s">
        <v>796</v>
      </c>
      <c r="I11150" s="2">
        <v>1025</v>
      </c>
      <c r="J11150" s="5">
        <v>6</v>
      </c>
      <c r="L11150" s="5"/>
      <c r="M11150" s="2">
        <f t="shared" si="174"/>
        <v>-67433.649999996735</v>
      </c>
      <c r="P11150"/>
    </row>
    <row r="11151" spans="1:16" hidden="1">
      <c r="A11151" t="s">
        <v>35237</v>
      </c>
      <c r="B11151" s="1">
        <v>42215</v>
      </c>
      <c r="C11151" s="47" t="s">
        <v>35240</v>
      </c>
      <c r="D11151" s="47">
        <v>2</v>
      </c>
      <c r="E11151" s="47" t="s">
        <v>35241</v>
      </c>
      <c r="F11151" s="47" t="s">
        <v>14391</v>
      </c>
      <c r="G11151" s="47" t="s">
        <v>52</v>
      </c>
      <c r="H11151" s="47" t="s">
        <v>9135</v>
      </c>
      <c r="I11151" s="49">
        <v>2792.73</v>
      </c>
      <c r="J11151" s="5"/>
      <c r="L11151" s="5"/>
      <c r="M11151" s="2">
        <f t="shared" si="174"/>
        <v>-64640.919999996731</v>
      </c>
      <c r="N11151" s="26">
        <f>+M11086-M11151</f>
        <v>2405.8100000000777</v>
      </c>
      <c r="O11151" s="3">
        <f>+I11151+I11107-K11108</f>
        <v>-2405.8100000000013</v>
      </c>
      <c r="P11151"/>
    </row>
    <row r="11152" spans="1:16" hidden="1">
      <c r="A11152" t="s">
        <v>12362</v>
      </c>
      <c r="B11152" s="36">
        <v>42216</v>
      </c>
      <c r="C11152" s="35" t="s">
        <v>6</v>
      </c>
      <c r="D11152" s="35">
        <v>1</v>
      </c>
      <c r="E11152" s="35" t="s">
        <v>12366</v>
      </c>
      <c r="F11152" s="35" t="s">
        <v>29</v>
      </c>
      <c r="G11152" s="35" t="s">
        <v>4</v>
      </c>
      <c r="H11152" s="35" t="s">
        <v>4658</v>
      </c>
      <c r="I11152" s="11">
        <v>898.45</v>
      </c>
      <c r="J11152" s="12">
        <v>3</v>
      </c>
      <c r="K11152" s="11"/>
      <c r="L11152" s="12"/>
      <c r="M11152" s="11">
        <f t="shared" si="174"/>
        <v>-63742.469999996734</v>
      </c>
      <c r="P11152"/>
    </row>
    <row r="11153" spans="1:16" hidden="1">
      <c r="A11153" t="s">
        <v>12367</v>
      </c>
      <c r="B11153" s="1">
        <v>42216</v>
      </c>
      <c r="C11153" t="s">
        <v>6</v>
      </c>
      <c r="D11153">
        <v>1</v>
      </c>
      <c r="E11153" t="s">
        <v>12370</v>
      </c>
      <c r="F11153" t="s">
        <v>29</v>
      </c>
      <c r="G11153" t="s">
        <v>4</v>
      </c>
      <c r="H11153" t="s">
        <v>12371</v>
      </c>
      <c r="I11153" s="2">
        <v>146.76</v>
      </c>
      <c r="J11153" s="5">
        <v>3</v>
      </c>
      <c r="L11153" s="5"/>
      <c r="M11153" s="2">
        <f t="shared" si="174"/>
        <v>-63595.709999996732</v>
      </c>
      <c r="P11153"/>
    </row>
    <row r="11154" spans="1:16" hidden="1">
      <c r="A11154" t="s">
        <v>12382</v>
      </c>
      <c r="B11154" s="1">
        <v>42216</v>
      </c>
      <c r="C11154" t="s">
        <v>6</v>
      </c>
      <c r="D11154">
        <v>1</v>
      </c>
      <c r="E11154" t="s">
        <v>12385</v>
      </c>
      <c r="F11154" t="s">
        <v>29</v>
      </c>
      <c r="G11154" t="s">
        <v>4</v>
      </c>
      <c r="H11154" t="s">
        <v>12386</v>
      </c>
      <c r="I11154" s="2">
        <v>393.56</v>
      </c>
      <c r="J11154" s="5">
        <v>2</v>
      </c>
      <c r="L11154" s="5"/>
      <c r="M11154" s="2">
        <f t="shared" si="174"/>
        <v>-63202.149999996735</v>
      </c>
      <c r="P11154"/>
    </row>
    <row r="11155" spans="1:16" hidden="1">
      <c r="A11155" t="s">
        <v>12418</v>
      </c>
      <c r="B11155" s="1">
        <v>42216</v>
      </c>
      <c r="C11155" t="s">
        <v>11</v>
      </c>
      <c r="D11155">
        <v>1</v>
      </c>
      <c r="E11155" t="s">
        <v>12420</v>
      </c>
      <c r="F11155" t="s">
        <v>45</v>
      </c>
      <c r="G11155" t="s">
        <v>4</v>
      </c>
      <c r="H11155" t="s">
        <v>3017</v>
      </c>
      <c r="J11155" s="5"/>
      <c r="K11155" s="2">
        <v>1225</v>
      </c>
      <c r="L11155" s="5">
        <v>4</v>
      </c>
      <c r="M11155" s="2">
        <f t="shared" si="174"/>
        <v>-64427.149999996735</v>
      </c>
      <c r="P11155"/>
    </row>
    <row r="11156" spans="1:16" hidden="1">
      <c r="A11156" t="s">
        <v>12426</v>
      </c>
      <c r="B11156" s="1">
        <v>42216</v>
      </c>
      <c r="C11156" t="s">
        <v>11</v>
      </c>
      <c r="D11156">
        <v>1</v>
      </c>
      <c r="E11156" t="s">
        <v>12431</v>
      </c>
      <c r="F11156" t="s">
        <v>45</v>
      </c>
      <c r="G11156" t="s">
        <v>4</v>
      </c>
      <c r="H11156" t="s">
        <v>12432</v>
      </c>
      <c r="J11156" s="5"/>
      <c r="K11156" s="2">
        <v>409.67</v>
      </c>
      <c r="L11156" s="5">
        <v>5</v>
      </c>
      <c r="M11156" s="2">
        <f t="shared" si="174"/>
        <v>-64836.819999996733</v>
      </c>
      <c r="P11156"/>
    </row>
    <row r="11157" spans="1:16" hidden="1">
      <c r="A11157" t="s">
        <v>12451</v>
      </c>
      <c r="B11157" s="1">
        <v>42216</v>
      </c>
      <c r="C11157" t="s">
        <v>43</v>
      </c>
      <c r="D11157">
        <v>1</v>
      </c>
      <c r="E11157" t="s">
        <v>12453</v>
      </c>
      <c r="F11157" t="s">
        <v>13</v>
      </c>
      <c r="G11157" t="s">
        <v>4</v>
      </c>
      <c r="H11157" t="s">
        <v>12454</v>
      </c>
      <c r="J11157" s="5"/>
      <c r="K11157" s="2">
        <v>37819.480000000003</v>
      </c>
      <c r="L11157" s="5">
        <v>6</v>
      </c>
      <c r="M11157" s="2">
        <f t="shared" si="174"/>
        <v>-102656.29999999673</v>
      </c>
      <c r="P11157"/>
    </row>
    <row r="11158" spans="1:16" hidden="1">
      <c r="A11158" t="s">
        <v>12596</v>
      </c>
      <c r="B11158" s="1">
        <v>42216</v>
      </c>
      <c r="C11158" t="s">
        <v>18</v>
      </c>
      <c r="D11158">
        <v>1</v>
      </c>
      <c r="E11158" t="s">
        <v>12598</v>
      </c>
      <c r="F11158" t="s">
        <v>13</v>
      </c>
      <c r="G11158" t="s">
        <v>4</v>
      </c>
      <c r="H11158" t="s">
        <v>1772</v>
      </c>
      <c r="J11158" s="5"/>
      <c r="K11158" s="2">
        <v>11450</v>
      </c>
      <c r="L11158" s="5">
        <v>7</v>
      </c>
      <c r="M11158" s="2">
        <f t="shared" si="174"/>
        <v>-114106.29999999673</v>
      </c>
      <c r="P11158"/>
    </row>
    <row r="11159" spans="1:16" hidden="1">
      <c r="A11159" t="s">
        <v>12599</v>
      </c>
      <c r="B11159" s="1">
        <v>42216</v>
      </c>
      <c r="C11159" t="s">
        <v>6</v>
      </c>
      <c r="D11159">
        <v>1</v>
      </c>
      <c r="E11159" t="s">
        <v>12600</v>
      </c>
      <c r="F11159" t="s">
        <v>8</v>
      </c>
      <c r="G11159" t="s">
        <v>4</v>
      </c>
      <c r="H11159" t="s">
        <v>10358</v>
      </c>
      <c r="I11159" s="2">
        <v>1025</v>
      </c>
      <c r="J11159" s="5">
        <v>2</v>
      </c>
      <c r="L11159" s="5"/>
      <c r="M11159" s="2">
        <f t="shared" si="174"/>
        <v>-113081.29999999673</v>
      </c>
      <c r="P11159"/>
    </row>
    <row r="11160" spans="1:16" hidden="1">
      <c r="A11160" t="s">
        <v>12601</v>
      </c>
      <c r="B11160" s="1">
        <v>42216</v>
      </c>
      <c r="C11160" t="s">
        <v>6</v>
      </c>
      <c r="D11160">
        <v>1</v>
      </c>
      <c r="E11160" t="s">
        <v>12605</v>
      </c>
      <c r="F11160" t="s">
        <v>29</v>
      </c>
      <c r="G11160" t="s">
        <v>4</v>
      </c>
      <c r="H11160" t="s">
        <v>12606</v>
      </c>
      <c r="I11160" s="2">
        <v>888.72</v>
      </c>
      <c r="J11160" s="5">
        <v>1</v>
      </c>
      <c r="L11160" s="5"/>
      <c r="M11160" s="2">
        <f t="shared" si="174"/>
        <v>-112192.57999999673</v>
      </c>
      <c r="P11160"/>
    </row>
    <row r="11161" spans="1:16" hidden="1">
      <c r="A11161" t="s">
        <v>12607</v>
      </c>
      <c r="B11161" s="1">
        <v>42216</v>
      </c>
      <c r="C11161" t="s">
        <v>6</v>
      </c>
      <c r="D11161">
        <v>1</v>
      </c>
      <c r="E11161" t="s">
        <v>12611</v>
      </c>
      <c r="F11161" t="s">
        <v>29</v>
      </c>
      <c r="G11161" t="s">
        <v>4</v>
      </c>
      <c r="H11161" t="s">
        <v>12612</v>
      </c>
      <c r="I11161" s="2">
        <v>2500</v>
      </c>
      <c r="J11161" s="5">
        <v>1</v>
      </c>
      <c r="L11161" s="5"/>
      <c r="M11161" s="2">
        <f t="shared" si="174"/>
        <v>-109692.57999999673</v>
      </c>
      <c r="P11161"/>
    </row>
    <row r="11162" spans="1:16" hidden="1">
      <c r="A11162" t="s">
        <v>12621</v>
      </c>
      <c r="B11162" s="1">
        <v>42216</v>
      </c>
      <c r="C11162" t="s">
        <v>200</v>
      </c>
      <c r="D11162">
        <v>1</v>
      </c>
      <c r="E11162" t="s">
        <v>12624</v>
      </c>
      <c r="F11162" t="s">
        <v>16</v>
      </c>
      <c r="G11162" t="s">
        <v>4</v>
      </c>
      <c r="H11162" t="s">
        <v>200</v>
      </c>
      <c r="J11162" s="5"/>
      <c r="K11162" s="2">
        <v>27153</v>
      </c>
      <c r="L11162" s="5">
        <v>3</v>
      </c>
      <c r="M11162" s="2">
        <f t="shared" si="174"/>
        <v>-136845.57999999673</v>
      </c>
      <c r="P11162"/>
    </row>
    <row r="11163" spans="1:16" hidden="1">
      <c r="A11163" t="s">
        <v>12625</v>
      </c>
      <c r="B11163" s="1">
        <v>42216</v>
      </c>
      <c r="C11163" t="s">
        <v>195</v>
      </c>
      <c r="D11163">
        <v>1</v>
      </c>
      <c r="E11163" t="s">
        <v>12627</v>
      </c>
      <c r="F11163" t="s">
        <v>13</v>
      </c>
      <c r="G11163" t="s">
        <v>4</v>
      </c>
      <c r="H11163" t="s">
        <v>195</v>
      </c>
      <c r="J11163" s="5"/>
      <c r="K11163" s="2">
        <v>24649.97</v>
      </c>
      <c r="L11163" s="5">
        <v>2</v>
      </c>
      <c r="M11163" s="2">
        <f t="shared" si="174"/>
        <v>-161495.54999999673</v>
      </c>
      <c r="P11163"/>
    </row>
    <row r="11164" spans="1:16" hidden="1">
      <c r="A11164" t="s">
        <v>12628</v>
      </c>
      <c r="B11164" s="1">
        <v>42216</v>
      </c>
      <c r="C11164" t="s">
        <v>240</v>
      </c>
      <c r="D11164">
        <v>1</v>
      </c>
      <c r="E11164" t="s">
        <v>12630</v>
      </c>
      <c r="F11164" t="s">
        <v>13</v>
      </c>
      <c r="G11164" t="s">
        <v>4</v>
      </c>
      <c r="H11164" t="s">
        <v>240</v>
      </c>
      <c r="J11164" s="5"/>
      <c r="K11164" s="2">
        <v>5037.21</v>
      </c>
      <c r="L11164" s="5" t="s">
        <v>36333</v>
      </c>
      <c r="M11164" s="2">
        <f t="shared" si="174"/>
        <v>-166532.75999999672</v>
      </c>
      <c r="P11164"/>
    </row>
    <row r="11165" spans="1:16" hidden="1">
      <c r="A11165" t="s">
        <v>12631</v>
      </c>
      <c r="B11165" s="1">
        <v>42216</v>
      </c>
      <c r="C11165" t="s">
        <v>18</v>
      </c>
      <c r="D11165">
        <v>1</v>
      </c>
      <c r="E11165" t="s">
        <v>12636</v>
      </c>
      <c r="F11165" t="s">
        <v>13</v>
      </c>
      <c r="G11165" t="s">
        <v>4</v>
      </c>
      <c r="H11165" t="s">
        <v>18</v>
      </c>
      <c r="J11165" s="5"/>
      <c r="K11165" s="2">
        <v>10506.19</v>
      </c>
      <c r="L11165" s="5">
        <v>1</v>
      </c>
      <c r="M11165" s="2">
        <f t="shared" si="174"/>
        <v>-177038.94999999672</v>
      </c>
      <c r="P11165"/>
    </row>
    <row r="11166" spans="1:16" hidden="1">
      <c r="A11166" t="s">
        <v>12654</v>
      </c>
      <c r="B11166" s="1">
        <v>42216</v>
      </c>
      <c r="C11166" t="s">
        <v>6</v>
      </c>
      <c r="D11166">
        <v>1</v>
      </c>
      <c r="E11166" t="s">
        <v>12661</v>
      </c>
      <c r="F11166" t="s">
        <v>29</v>
      </c>
      <c r="G11166" t="s">
        <v>20</v>
      </c>
      <c r="H11166" t="s">
        <v>2433</v>
      </c>
      <c r="I11166" s="2">
        <v>500</v>
      </c>
      <c r="J11166" s="5">
        <v>8</v>
      </c>
      <c r="L11166" s="5"/>
      <c r="M11166" s="2">
        <f t="shared" si="174"/>
        <v>-176538.94999999672</v>
      </c>
      <c r="P11166"/>
    </row>
    <row r="11167" spans="1:16" hidden="1">
      <c r="A11167" t="s">
        <v>12662</v>
      </c>
      <c r="B11167" s="64">
        <v>42216</v>
      </c>
      <c r="C11167" s="56" t="s">
        <v>18</v>
      </c>
      <c r="D11167" s="56">
        <v>2</v>
      </c>
      <c r="E11167" s="56" t="s">
        <v>12665</v>
      </c>
      <c r="F11167" s="56" t="s">
        <v>312</v>
      </c>
      <c r="G11167" s="56" t="s">
        <v>479</v>
      </c>
      <c r="H11167" s="56" t="s">
        <v>12666</v>
      </c>
      <c r="I11167" s="17"/>
      <c r="J11167" s="18"/>
      <c r="K11167" s="17">
        <v>932.34</v>
      </c>
      <c r="L11167" s="5" t="s">
        <v>36333</v>
      </c>
      <c r="M11167" s="2">
        <f t="shared" si="174"/>
        <v>-177471.28999999672</v>
      </c>
      <c r="P11167"/>
    </row>
    <row r="11168" spans="1:16" hidden="1">
      <c r="A11168" s="97" t="s">
        <v>12708</v>
      </c>
      <c r="B11168" s="98">
        <v>42216</v>
      </c>
      <c r="C11168" s="97" t="s">
        <v>12711</v>
      </c>
      <c r="D11168" s="97">
        <v>2</v>
      </c>
      <c r="E11168" s="97" t="s">
        <v>12712</v>
      </c>
      <c r="F11168" s="97" t="s">
        <v>211</v>
      </c>
      <c r="G11168" s="97" t="s">
        <v>212</v>
      </c>
      <c r="H11168" s="97" t="s">
        <v>213</v>
      </c>
      <c r="I11168" s="99"/>
      <c r="J11168" s="100"/>
      <c r="K11168" s="99">
        <v>11450</v>
      </c>
      <c r="L11168" s="5"/>
      <c r="M11168" s="2">
        <f t="shared" si="174"/>
        <v>-188921.28999999672</v>
      </c>
      <c r="N11168" s="25" t="s">
        <v>36424</v>
      </c>
      <c r="P11168" s="34" t="s">
        <v>36372</v>
      </c>
    </row>
    <row r="11169" spans="1:16" hidden="1">
      <c r="A11169" t="s">
        <v>12743</v>
      </c>
      <c r="B11169" s="1">
        <v>42216</v>
      </c>
      <c r="C11169" t="s">
        <v>43</v>
      </c>
      <c r="D11169">
        <v>1</v>
      </c>
      <c r="E11169" t="s">
        <v>12746</v>
      </c>
      <c r="F11169" t="s">
        <v>16</v>
      </c>
      <c r="G11169" t="s">
        <v>20</v>
      </c>
      <c r="H11169" t="s">
        <v>12747</v>
      </c>
      <c r="J11169" s="5"/>
      <c r="K11169" s="2">
        <v>32566</v>
      </c>
      <c r="L11169" s="5">
        <v>10</v>
      </c>
      <c r="M11169" s="2">
        <f t="shared" si="174"/>
        <v>-221487.28999999672</v>
      </c>
      <c r="P11169"/>
    </row>
    <row r="11170" spans="1:16" hidden="1">
      <c r="A11170" t="s">
        <v>12851</v>
      </c>
      <c r="B11170" s="1">
        <v>42216</v>
      </c>
      <c r="C11170" t="s">
        <v>6</v>
      </c>
      <c r="D11170">
        <v>1</v>
      </c>
      <c r="E11170" t="s">
        <v>12854</v>
      </c>
      <c r="F11170" t="s">
        <v>29</v>
      </c>
      <c r="G11170" t="s">
        <v>20</v>
      </c>
      <c r="H11170" t="s">
        <v>65</v>
      </c>
      <c r="I11170" s="2">
        <v>450</v>
      </c>
      <c r="J11170" s="5">
        <v>16</v>
      </c>
      <c r="L11170" s="5"/>
      <c r="M11170" s="2">
        <f t="shared" si="174"/>
        <v>-221037.28999999672</v>
      </c>
      <c r="P11170"/>
    </row>
    <row r="11171" spans="1:16" hidden="1">
      <c r="A11171" t="s">
        <v>12855</v>
      </c>
      <c r="B11171" s="1">
        <v>42216</v>
      </c>
      <c r="C11171" t="s">
        <v>6</v>
      </c>
      <c r="D11171">
        <v>1</v>
      </c>
      <c r="E11171" t="s">
        <v>12859</v>
      </c>
      <c r="F11171" t="s">
        <v>29</v>
      </c>
      <c r="G11171" t="s">
        <v>20</v>
      </c>
      <c r="H11171" t="s">
        <v>65</v>
      </c>
      <c r="I11171" s="2">
        <v>2970.43</v>
      </c>
      <c r="J11171" s="5">
        <v>17</v>
      </c>
      <c r="L11171" s="5"/>
      <c r="M11171" s="2">
        <f t="shared" si="174"/>
        <v>-218066.85999999673</v>
      </c>
      <c r="P11171"/>
    </row>
    <row r="11172" spans="1:16" hidden="1">
      <c r="A11172" t="s">
        <v>12864</v>
      </c>
      <c r="B11172" s="1">
        <v>42216</v>
      </c>
      <c r="C11172" t="s">
        <v>1</v>
      </c>
      <c r="D11172">
        <v>1</v>
      </c>
      <c r="E11172" t="s">
        <v>12867</v>
      </c>
      <c r="F11172" t="s">
        <v>16</v>
      </c>
      <c r="G11172" t="s">
        <v>20</v>
      </c>
      <c r="H11172" t="s">
        <v>12868</v>
      </c>
      <c r="J11172" s="5"/>
      <c r="K11172" s="2">
        <v>450</v>
      </c>
      <c r="L11172" s="5">
        <v>16</v>
      </c>
      <c r="M11172" s="2">
        <f t="shared" si="174"/>
        <v>-218516.85999999673</v>
      </c>
      <c r="P11172"/>
    </row>
    <row r="11173" spans="1:16" hidden="1">
      <c r="A11173" t="s">
        <v>12873</v>
      </c>
      <c r="B11173" s="1">
        <v>42216</v>
      </c>
      <c r="C11173" t="s">
        <v>1</v>
      </c>
      <c r="D11173">
        <v>1</v>
      </c>
      <c r="E11173" t="s">
        <v>12876</v>
      </c>
      <c r="F11173" t="s">
        <v>13</v>
      </c>
      <c r="G11173" t="s">
        <v>20</v>
      </c>
      <c r="H11173" t="s">
        <v>12868</v>
      </c>
      <c r="J11173" s="5"/>
      <c r="K11173" s="2">
        <v>2970.43</v>
      </c>
      <c r="L11173" s="5">
        <v>17</v>
      </c>
      <c r="M11173" s="2">
        <f t="shared" si="174"/>
        <v>-221487.28999999672</v>
      </c>
      <c r="P11173"/>
    </row>
    <row r="11174" spans="1:16" hidden="1">
      <c r="A11174" s="56" t="s">
        <v>12877</v>
      </c>
      <c r="B11174" s="64">
        <v>42216</v>
      </c>
      <c r="C11174" s="56" t="s">
        <v>11</v>
      </c>
      <c r="D11174" s="56">
        <v>1</v>
      </c>
      <c r="E11174" s="56" t="s">
        <v>12879</v>
      </c>
      <c r="F11174" s="56" t="s">
        <v>45</v>
      </c>
      <c r="G11174" s="56" t="s">
        <v>20</v>
      </c>
      <c r="H11174" s="56" t="s">
        <v>273</v>
      </c>
      <c r="I11174" s="17"/>
      <c r="J11174" s="18"/>
      <c r="K11174" s="17">
        <v>3244.32</v>
      </c>
      <c r="L11174" s="5">
        <v>13</v>
      </c>
      <c r="M11174" s="2">
        <f t="shared" si="174"/>
        <v>-224731.60999999673</v>
      </c>
      <c r="P11174"/>
    </row>
    <row r="11175" spans="1:16" hidden="1">
      <c r="A11175" t="s">
        <v>12887</v>
      </c>
      <c r="B11175" s="1">
        <v>42216</v>
      </c>
      <c r="C11175" t="s">
        <v>1</v>
      </c>
      <c r="D11175">
        <v>1</v>
      </c>
      <c r="E11175" t="s">
        <v>12889</v>
      </c>
      <c r="F11175" t="s">
        <v>16</v>
      </c>
      <c r="G11175" t="s">
        <v>20</v>
      </c>
      <c r="H11175" t="s">
        <v>12890</v>
      </c>
      <c r="J11175" s="5"/>
      <c r="K11175" s="2">
        <v>22140</v>
      </c>
      <c r="L11175" s="5">
        <v>14</v>
      </c>
      <c r="M11175" s="2">
        <f t="shared" si="174"/>
        <v>-246871.60999999673</v>
      </c>
      <c r="P11175"/>
    </row>
    <row r="11176" spans="1:16" hidden="1">
      <c r="A11176" t="s">
        <v>12891</v>
      </c>
      <c r="B11176" s="1">
        <v>42216</v>
      </c>
      <c r="C11176" t="s">
        <v>1</v>
      </c>
      <c r="D11176">
        <v>1</v>
      </c>
      <c r="E11176" t="s">
        <v>12897</v>
      </c>
      <c r="F11176" t="s">
        <v>13</v>
      </c>
      <c r="G11176" t="s">
        <v>20</v>
      </c>
      <c r="H11176" t="s">
        <v>12003</v>
      </c>
      <c r="J11176" s="5"/>
      <c r="K11176" s="2">
        <v>100</v>
      </c>
      <c r="L11176" s="5">
        <v>15</v>
      </c>
      <c r="M11176" s="2">
        <f t="shared" si="174"/>
        <v>-246971.60999999673</v>
      </c>
      <c r="P11176"/>
    </row>
    <row r="11177" spans="1:16" hidden="1">
      <c r="A11177" t="s">
        <v>12898</v>
      </c>
      <c r="B11177" s="1">
        <v>42216</v>
      </c>
      <c r="C11177" t="s">
        <v>11</v>
      </c>
      <c r="D11177">
        <v>1</v>
      </c>
      <c r="E11177" t="s">
        <v>12899</v>
      </c>
      <c r="F11177" t="s">
        <v>16</v>
      </c>
      <c r="G11177" t="s">
        <v>20</v>
      </c>
      <c r="H11177" t="s">
        <v>801</v>
      </c>
      <c r="J11177" s="5"/>
      <c r="K11177" s="2">
        <v>1025</v>
      </c>
      <c r="L11177" s="5">
        <v>12</v>
      </c>
      <c r="M11177" s="2">
        <f t="shared" si="174"/>
        <v>-247996.60999999673</v>
      </c>
      <c r="P11177"/>
    </row>
    <row r="11178" spans="1:16" hidden="1">
      <c r="A11178" t="s">
        <v>12900</v>
      </c>
      <c r="B11178" s="1">
        <v>42216</v>
      </c>
      <c r="C11178" t="s">
        <v>11</v>
      </c>
      <c r="D11178">
        <v>1</v>
      </c>
      <c r="E11178" t="s">
        <v>12904</v>
      </c>
      <c r="F11178" t="s">
        <v>16</v>
      </c>
      <c r="G11178" t="s">
        <v>20</v>
      </c>
      <c r="H11178" t="s">
        <v>12905</v>
      </c>
      <c r="J11178" s="5"/>
      <c r="K11178" s="2">
        <v>691</v>
      </c>
      <c r="L11178" s="5">
        <v>11</v>
      </c>
      <c r="M11178" s="2">
        <f t="shared" si="174"/>
        <v>-248687.60999999673</v>
      </c>
      <c r="P11178"/>
    </row>
    <row r="11179" spans="1:16" hidden="1">
      <c r="A11179" t="s">
        <v>12935</v>
      </c>
      <c r="B11179" s="1">
        <v>42216</v>
      </c>
      <c r="C11179" t="s">
        <v>18</v>
      </c>
      <c r="D11179">
        <v>1</v>
      </c>
      <c r="E11179" t="s">
        <v>12936</v>
      </c>
      <c r="F11179" t="s">
        <v>13</v>
      </c>
      <c r="G11179" t="s">
        <v>20</v>
      </c>
      <c r="H11179" t="s">
        <v>18</v>
      </c>
      <c r="J11179" s="5"/>
      <c r="K11179" s="2">
        <v>10545.58</v>
      </c>
      <c r="L11179" s="5">
        <v>8</v>
      </c>
      <c r="M11179" s="2">
        <f t="shared" si="174"/>
        <v>-259233.18999999671</v>
      </c>
      <c r="P11179"/>
    </row>
    <row r="11180" spans="1:16" hidden="1">
      <c r="A11180" t="s">
        <v>12939</v>
      </c>
      <c r="B11180" s="1">
        <v>42216</v>
      </c>
      <c r="C11180" t="s">
        <v>195</v>
      </c>
      <c r="D11180">
        <v>1</v>
      </c>
      <c r="E11180" t="s">
        <v>12940</v>
      </c>
      <c r="F11180" t="s">
        <v>13</v>
      </c>
      <c r="G11180" t="s">
        <v>20</v>
      </c>
      <c r="H11180" t="s">
        <v>195</v>
      </c>
      <c r="J11180" s="5"/>
      <c r="K11180" s="2">
        <v>7331.01</v>
      </c>
      <c r="L11180" s="5">
        <v>9</v>
      </c>
      <c r="M11180" s="2">
        <f t="shared" si="174"/>
        <v>-266564.19999999669</v>
      </c>
      <c r="P11180"/>
    </row>
    <row r="11181" spans="1:16" hidden="1">
      <c r="A11181" t="s">
        <v>12943</v>
      </c>
      <c r="B11181" s="1">
        <v>42216</v>
      </c>
      <c r="C11181" t="s">
        <v>200</v>
      </c>
      <c r="D11181">
        <v>1</v>
      </c>
      <c r="E11181" t="s">
        <v>12944</v>
      </c>
      <c r="F11181" t="s">
        <v>16</v>
      </c>
      <c r="G11181" t="s">
        <v>20</v>
      </c>
      <c r="H11181" t="s">
        <v>200</v>
      </c>
      <c r="J11181" s="5"/>
      <c r="K11181" s="2">
        <v>932.34</v>
      </c>
      <c r="L11181" s="5">
        <v>10</v>
      </c>
      <c r="M11181" s="2">
        <f t="shared" si="174"/>
        <v>-267496.53999999672</v>
      </c>
      <c r="P11181"/>
    </row>
    <row r="11182" spans="1:16" hidden="1">
      <c r="A11182" t="s">
        <v>12951</v>
      </c>
      <c r="B11182" s="1">
        <v>42216</v>
      </c>
      <c r="C11182" t="s">
        <v>1</v>
      </c>
      <c r="D11182">
        <v>1</v>
      </c>
      <c r="E11182" t="s">
        <v>12955</v>
      </c>
      <c r="F11182" t="s">
        <v>13</v>
      </c>
      <c r="G11182" t="s">
        <v>4</v>
      </c>
      <c r="H11182" t="s">
        <v>12956</v>
      </c>
      <c r="J11182" s="5"/>
      <c r="K11182" s="2">
        <v>243047.09</v>
      </c>
      <c r="L11182" s="5" t="s">
        <v>36333</v>
      </c>
      <c r="M11182" s="2">
        <f t="shared" si="174"/>
        <v>-510543.62999999675</v>
      </c>
      <c r="P11182"/>
    </row>
    <row r="11183" spans="1:16" hidden="1">
      <c r="A11183" t="s">
        <v>13008</v>
      </c>
      <c r="B11183" s="1">
        <v>42216</v>
      </c>
      <c r="C11183" t="s">
        <v>1</v>
      </c>
      <c r="D11183">
        <v>2</v>
      </c>
      <c r="E11183" t="s">
        <v>13009</v>
      </c>
      <c r="F11183" t="s">
        <v>3</v>
      </c>
      <c r="G11183" t="s">
        <v>52</v>
      </c>
      <c r="H11183" t="s">
        <v>5</v>
      </c>
      <c r="I11183" s="2">
        <v>160294.60999999999</v>
      </c>
      <c r="J11183" s="5" t="s">
        <v>36333</v>
      </c>
      <c r="L11183" s="5"/>
      <c r="M11183" s="2">
        <f t="shared" si="174"/>
        <v>-350249.01999999676</v>
      </c>
      <c r="P11183"/>
    </row>
    <row r="11184" spans="1:16" hidden="1">
      <c r="A11184" t="s">
        <v>13010</v>
      </c>
      <c r="B11184" s="1">
        <v>42216</v>
      </c>
      <c r="C11184" t="s">
        <v>1</v>
      </c>
      <c r="D11184">
        <v>1</v>
      </c>
      <c r="E11184" t="s">
        <v>13013</v>
      </c>
      <c r="F11184" t="s">
        <v>13</v>
      </c>
      <c r="G11184" t="s">
        <v>52</v>
      </c>
      <c r="H11184" t="s">
        <v>4476</v>
      </c>
      <c r="J11184" s="5"/>
      <c r="K11184" s="2">
        <v>683.9</v>
      </c>
      <c r="L11184" s="5" t="s">
        <v>36333</v>
      </c>
      <c r="M11184" s="2">
        <f t="shared" si="174"/>
        <v>-350932.91999999678</v>
      </c>
      <c r="P11184"/>
    </row>
    <row r="11185" spans="1:16" hidden="1">
      <c r="A11185" t="s">
        <v>13014</v>
      </c>
      <c r="B11185" s="1">
        <v>42216</v>
      </c>
      <c r="C11185" t="s">
        <v>1</v>
      </c>
      <c r="D11185">
        <v>1</v>
      </c>
      <c r="E11185" t="s">
        <v>13015</v>
      </c>
      <c r="F11185" t="s">
        <v>13</v>
      </c>
      <c r="G11185" t="s">
        <v>52</v>
      </c>
      <c r="H11185" t="s">
        <v>6044</v>
      </c>
      <c r="J11185" s="5"/>
      <c r="K11185" s="2">
        <v>160294.60999999999</v>
      </c>
      <c r="L11185" s="5" t="s">
        <v>36333</v>
      </c>
      <c r="M11185" s="2">
        <f t="shared" si="174"/>
        <v>-511227.52999999677</v>
      </c>
      <c r="P11185"/>
    </row>
    <row r="11186" spans="1:16" hidden="1">
      <c r="A11186" t="s">
        <v>34358</v>
      </c>
      <c r="B11186" s="1">
        <v>42216</v>
      </c>
      <c r="C11186" t="s">
        <v>34369</v>
      </c>
      <c r="D11186">
        <v>2</v>
      </c>
      <c r="E11186" t="s">
        <v>34370</v>
      </c>
      <c r="F11186" t="s">
        <v>7054</v>
      </c>
      <c r="G11186" t="s">
        <v>4</v>
      </c>
      <c r="H11186" t="s">
        <v>4658</v>
      </c>
      <c r="I11186" s="2">
        <v>3931.01</v>
      </c>
      <c r="J11186" s="5">
        <v>3</v>
      </c>
      <c r="L11186" s="5"/>
      <c r="M11186" s="2">
        <f t="shared" si="174"/>
        <v>-507296.51999999676</v>
      </c>
      <c r="P11186"/>
    </row>
    <row r="11187" spans="1:16" hidden="1">
      <c r="A11187" t="s">
        <v>34371</v>
      </c>
      <c r="B11187" s="1">
        <v>42216</v>
      </c>
      <c r="C11187" t="s">
        <v>1802</v>
      </c>
      <c r="D11187">
        <v>2</v>
      </c>
      <c r="E11187" t="s">
        <v>34383</v>
      </c>
      <c r="F11187" t="s">
        <v>13559</v>
      </c>
      <c r="G11187" t="s">
        <v>479</v>
      </c>
      <c r="H11187" t="s">
        <v>65</v>
      </c>
      <c r="I11187" s="2">
        <v>80.13</v>
      </c>
      <c r="J11187" s="5">
        <v>1</v>
      </c>
      <c r="L11187" s="5"/>
      <c r="M11187" s="2">
        <f t="shared" si="174"/>
        <v>-507216.38999999675</v>
      </c>
      <c r="P11187"/>
    </row>
    <row r="11188" spans="1:16" hidden="1">
      <c r="A11188" t="s">
        <v>34384</v>
      </c>
      <c r="B11188" s="1">
        <v>42216</v>
      </c>
      <c r="C11188" t="s">
        <v>34395</v>
      </c>
      <c r="D11188">
        <v>2</v>
      </c>
      <c r="E11188" t="s">
        <v>34396</v>
      </c>
      <c r="F11188" t="s">
        <v>13559</v>
      </c>
      <c r="G11188" t="s">
        <v>479</v>
      </c>
      <c r="H11188" t="s">
        <v>10871</v>
      </c>
      <c r="J11188" s="5"/>
      <c r="K11188" s="2">
        <v>244.04</v>
      </c>
      <c r="L11188" s="5" t="s">
        <v>36333</v>
      </c>
      <c r="M11188" s="2">
        <f t="shared" si="174"/>
        <v>-507460.42999999673</v>
      </c>
      <c r="P11188"/>
    </row>
    <row r="11189" spans="1:16" hidden="1">
      <c r="A11189" t="s">
        <v>34384</v>
      </c>
      <c r="B11189" s="1">
        <v>42216</v>
      </c>
      <c r="C11189" t="s">
        <v>34395</v>
      </c>
      <c r="D11189">
        <v>2</v>
      </c>
      <c r="E11189" t="s">
        <v>34396</v>
      </c>
      <c r="F11189" t="s">
        <v>13559</v>
      </c>
      <c r="G11189" t="s">
        <v>479</v>
      </c>
      <c r="H11189" t="s">
        <v>10871</v>
      </c>
      <c r="I11189" s="2">
        <v>244.04</v>
      </c>
      <c r="J11189" s="5" t="s">
        <v>36333</v>
      </c>
      <c r="L11189" s="5"/>
      <c r="M11189" s="2">
        <f t="shared" si="174"/>
        <v>-507216.38999999675</v>
      </c>
      <c r="P11189"/>
    </row>
    <row r="11190" spans="1:16" hidden="1">
      <c r="A11190" s="47" t="s">
        <v>34397</v>
      </c>
      <c r="B11190" s="48">
        <v>42216</v>
      </c>
      <c r="C11190" s="47" t="s">
        <v>34410</v>
      </c>
      <c r="D11190" s="47">
        <v>2</v>
      </c>
      <c r="E11190" s="47" t="s">
        <v>34411</v>
      </c>
      <c r="F11190" s="47" t="s">
        <v>7054</v>
      </c>
      <c r="G11190" s="47" t="s">
        <v>212</v>
      </c>
      <c r="H11190" s="47" t="s">
        <v>1987</v>
      </c>
      <c r="I11190" s="49">
        <v>3030</v>
      </c>
      <c r="J11190" s="5"/>
      <c r="L11190" s="5"/>
      <c r="M11190" s="2">
        <f t="shared" si="174"/>
        <v>-504186.38999999675</v>
      </c>
      <c r="N11190" s="25" t="s">
        <v>36407</v>
      </c>
      <c r="P11190"/>
    </row>
    <row r="11191" spans="1:16" hidden="1">
      <c r="A11191" t="s">
        <v>34412</v>
      </c>
      <c r="B11191" s="1">
        <v>42216</v>
      </c>
      <c r="C11191" t="s">
        <v>34426</v>
      </c>
      <c r="D11191">
        <v>2</v>
      </c>
      <c r="E11191" t="s">
        <v>34427</v>
      </c>
      <c r="F11191" t="s">
        <v>7054</v>
      </c>
      <c r="G11191" t="s">
        <v>4</v>
      </c>
      <c r="H11191" t="s">
        <v>11372</v>
      </c>
      <c r="I11191" s="2">
        <v>594.41</v>
      </c>
      <c r="J11191" s="5">
        <v>3</v>
      </c>
      <c r="L11191" s="5"/>
      <c r="M11191" s="2">
        <f t="shared" si="174"/>
        <v>-503591.97999999678</v>
      </c>
      <c r="P11191"/>
    </row>
    <row r="11192" spans="1:16" hidden="1">
      <c r="A11192" t="s">
        <v>34428</v>
      </c>
      <c r="B11192" s="1">
        <v>42216</v>
      </c>
      <c r="C11192" t="s">
        <v>34441</v>
      </c>
      <c r="D11192">
        <v>2</v>
      </c>
      <c r="E11192" t="s">
        <v>34442</v>
      </c>
      <c r="F11192" t="s">
        <v>7054</v>
      </c>
      <c r="G11192" t="s">
        <v>4</v>
      </c>
      <c r="H11192" t="s">
        <v>3963</v>
      </c>
      <c r="I11192" s="2">
        <v>1840</v>
      </c>
      <c r="J11192" s="5">
        <v>2</v>
      </c>
      <c r="L11192" s="5"/>
      <c r="M11192" s="2">
        <f t="shared" si="174"/>
        <v>-501751.97999999678</v>
      </c>
      <c r="P11192"/>
    </row>
    <row r="11193" spans="1:16" hidden="1">
      <c r="A11193" t="s">
        <v>34443</v>
      </c>
      <c r="B11193" s="1">
        <v>42216</v>
      </c>
      <c r="C11193" t="s">
        <v>1419</v>
      </c>
      <c r="D11193">
        <v>2</v>
      </c>
      <c r="E11193" t="s">
        <v>34454</v>
      </c>
      <c r="F11193" t="s">
        <v>13559</v>
      </c>
      <c r="G11193" t="s">
        <v>479</v>
      </c>
      <c r="H11193" t="s">
        <v>3017</v>
      </c>
      <c r="I11193" s="2">
        <v>409.67</v>
      </c>
      <c r="J11193" s="5">
        <v>5</v>
      </c>
      <c r="L11193" s="5"/>
      <c r="M11193" s="2">
        <f t="shared" si="174"/>
        <v>-501342.3099999968</v>
      </c>
      <c r="P11193"/>
    </row>
    <row r="11194" spans="1:16" hidden="1">
      <c r="A11194" t="s">
        <v>34455</v>
      </c>
      <c r="B11194" s="1">
        <v>42216</v>
      </c>
      <c r="C11194" t="s">
        <v>34464</v>
      </c>
      <c r="D11194">
        <v>2</v>
      </c>
      <c r="E11194" t="s">
        <v>34465</v>
      </c>
      <c r="F11194" t="s">
        <v>7054</v>
      </c>
      <c r="G11194" t="s">
        <v>4</v>
      </c>
      <c r="H11194" t="s">
        <v>3017</v>
      </c>
      <c r="I11194" s="2">
        <v>1225.01</v>
      </c>
      <c r="J11194" s="5">
        <v>4</v>
      </c>
      <c r="L11194" s="5"/>
      <c r="M11194" s="2">
        <f t="shared" si="174"/>
        <v>-500117.29999999679</v>
      </c>
      <c r="P11194"/>
    </row>
    <row r="11195" spans="1:16" hidden="1">
      <c r="A11195" t="s">
        <v>34466</v>
      </c>
      <c r="B11195" s="1">
        <v>42216</v>
      </c>
      <c r="C11195" t="s">
        <v>34478</v>
      </c>
      <c r="D11195">
        <v>1</v>
      </c>
      <c r="E11195" t="s">
        <v>34479</v>
      </c>
      <c r="F11195" t="s">
        <v>13565</v>
      </c>
      <c r="G11195" t="s">
        <v>4</v>
      </c>
      <c r="H11195" t="s">
        <v>11707</v>
      </c>
      <c r="I11195" s="2">
        <v>37819.480000000003</v>
      </c>
      <c r="J11195" s="5">
        <v>6</v>
      </c>
      <c r="L11195" s="5"/>
      <c r="M11195" s="2">
        <f t="shared" si="174"/>
        <v>-462297.81999999681</v>
      </c>
      <c r="P11195"/>
    </row>
    <row r="11196" spans="1:16" hidden="1">
      <c r="A11196" t="s">
        <v>34480</v>
      </c>
      <c r="B11196" s="1">
        <v>42216</v>
      </c>
      <c r="C11196" t="s">
        <v>34496</v>
      </c>
      <c r="D11196">
        <v>2</v>
      </c>
      <c r="E11196" t="s">
        <v>34497</v>
      </c>
      <c r="F11196" t="s">
        <v>7054</v>
      </c>
      <c r="G11196" t="s">
        <v>4</v>
      </c>
      <c r="H11196" t="s">
        <v>13585</v>
      </c>
      <c r="I11196" s="2">
        <v>3030</v>
      </c>
      <c r="J11196" s="5">
        <v>1</v>
      </c>
      <c r="L11196" s="5"/>
      <c r="M11196" s="2">
        <f t="shared" si="174"/>
        <v>-459267.81999999681</v>
      </c>
      <c r="P11196"/>
    </row>
    <row r="11197" spans="1:16" hidden="1">
      <c r="A11197" t="s">
        <v>34498</v>
      </c>
      <c r="B11197" s="1">
        <v>42216</v>
      </c>
      <c r="C11197" t="s">
        <v>34511</v>
      </c>
      <c r="D11197">
        <v>2</v>
      </c>
      <c r="E11197" t="s">
        <v>34512</v>
      </c>
      <c r="F11197" t="s">
        <v>7054</v>
      </c>
      <c r="G11197" t="s">
        <v>4</v>
      </c>
      <c r="H11197" t="s">
        <v>9103</v>
      </c>
      <c r="I11197" s="2">
        <v>1025</v>
      </c>
      <c r="J11197" s="5">
        <v>1</v>
      </c>
      <c r="L11197" s="5"/>
      <c r="M11197" s="2">
        <f t="shared" si="174"/>
        <v>-458242.81999999681</v>
      </c>
      <c r="P11197"/>
    </row>
    <row r="11198" spans="1:16" hidden="1">
      <c r="A11198" t="s">
        <v>34513</v>
      </c>
      <c r="B11198" s="1">
        <v>42216</v>
      </c>
      <c r="C11198" t="s">
        <v>34525</v>
      </c>
      <c r="D11198">
        <v>2</v>
      </c>
      <c r="E11198" t="s">
        <v>34526</v>
      </c>
      <c r="F11198" t="s">
        <v>7054</v>
      </c>
      <c r="G11198" t="s">
        <v>4</v>
      </c>
      <c r="H11198" t="s">
        <v>9387</v>
      </c>
      <c r="I11198" s="2">
        <v>2557.41</v>
      </c>
      <c r="J11198" s="5">
        <v>2</v>
      </c>
      <c r="L11198" s="5"/>
      <c r="M11198" s="2">
        <f t="shared" si="174"/>
        <v>-455685.40999999683</v>
      </c>
      <c r="P11198"/>
    </row>
    <row r="11199" spans="1:16" hidden="1">
      <c r="A11199" s="97" t="s">
        <v>34527</v>
      </c>
      <c r="B11199" s="98">
        <v>42216</v>
      </c>
      <c r="C11199" s="97" t="s">
        <v>23003</v>
      </c>
      <c r="D11199" s="97">
        <v>2</v>
      </c>
      <c r="E11199" s="97" t="s">
        <v>34539</v>
      </c>
      <c r="F11199" s="97" t="s">
        <v>13559</v>
      </c>
      <c r="G11199" s="97" t="s">
        <v>313</v>
      </c>
      <c r="H11199" s="97" t="s">
        <v>5</v>
      </c>
      <c r="I11199" s="99"/>
      <c r="J11199" s="100"/>
      <c r="K11199" s="99">
        <v>858.16</v>
      </c>
      <c r="L11199" s="5"/>
      <c r="M11199" s="2">
        <f t="shared" si="174"/>
        <v>-456543.56999999681</v>
      </c>
      <c r="N11199" s="26">
        <f>+I11200-K11199</f>
        <v>450.94999999999993</v>
      </c>
      <c r="O11199" s="94" t="s">
        <v>36458</v>
      </c>
      <c r="P11199" s="34" t="s">
        <v>36372</v>
      </c>
    </row>
    <row r="11200" spans="1:16" hidden="1">
      <c r="A11200" s="47" t="s">
        <v>34527</v>
      </c>
      <c r="B11200" s="48">
        <v>42216</v>
      </c>
      <c r="C11200" s="47" t="s">
        <v>23003</v>
      </c>
      <c r="D11200" s="47">
        <v>2</v>
      </c>
      <c r="E11200" s="47" t="s">
        <v>34539</v>
      </c>
      <c r="F11200" s="47" t="s">
        <v>13559</v>
      </c>
      <c r="G11200" s="47" t="s">
        <v>313</v>
      </c>
      <c r="H11200" s="47" t="s">
        <v>5</v>
      </c>
      <c r="I11200" s="49">
        <v>1309.1099999999999</v>
      </c>
      <c r="J11200" s="50"/>
      <c r="K11200" s="49"/>
      <c r="L11200" s="5"/>
      <c r="M11200" s="2">
        <f t="shared" si="174"/>
        <v>-455234.45999999682</v>
      </c>
      <c r="N11200" s="25"/>
      <c r="P11200"/>
    </row>
    <row r="11201" spans="1:16" hidden="1">
      <c r="A11201" s="97" t="s">
        <v>34540</v>
      </c>
      <c r="B11201" s="98">
        <v>42216</v>
      </c>
      <c r="C11201" s="97" t="s">
        <v>23003</v>
      </c>
      <c r="D11201" s="97">
        <v>2</v>
      </c>
      <c r="E11201" s="97" t="s">
        <v>34553</v>
      </c>
      <c r="F11201" s="97" t="s">
        <v>13559</v>
      </c>
      <c r="G11201" s="97" t="s">
        <v>313</v>
      </c>
      <c r="H11201" s="97" t="s">
        <v>5</v>
      </c>
      <c r="I11201" s="99"/>
      <c r="J11201" s="100"/>
      <c r="K11201" s="99">
        <v>1137.1500000000001</v>
      </c>
      <c r="L11201" s="5"/>
      <c r="M11201" s="2">
        <f t="shared" si="174"/>
        <v>-456371.60999999684</v>
      </c>
      <c r="N11201" s="26">
        <f>+I11202-K11201</f>
        <v>571.93999999999983</v>
      </c>
      <c r="O11201" s="94" t="s">
        <v>36458</v>
      </c>
      <c r="P11201" s="34" t="s">
        <v>36372</v>
      </c>
    </row>
    <row r="11202" spans="1:16" hidden="1">
      <c r="A11202" s="47" t="s">
        <v>34540</v>
      </c>
      <c r="B11202" s="48">
        <v>42216</v>
      </c>
      <c r="C11202" s="47" t="s">
        <v>23003</v>
      </c>
      <c r="D11202" s="47">
        <v>2</v>
      </c>
      <c r="E11202" s="47" t="s">
        <v>34553</v>
      </c>
      <c r="F11202" s="47" t="s">
        <v>13559</v>
      </c>
      <c r="G11202" s="47" t="s">
        <v>313</v>
      </c>
      <c r="H11202" s="47" t="s">
        <v>5</v>
      </c>
      <c r="I11202" s="49">
        <v>1709.09</v>
      </c>
      <c r="J11202" s="50"/>
      <c r="K11202" s="49"/>
      <c r="L11202" s="5"/>
      <c r="M11202" s="2">
        <f t="shared" si="174"/>
        <v>-454662.51999999682</v>
      </c>
      <c r="N11202" s="25"/>
      <c r="P11202"/>
    </row>
    <row r="11203" spans="1:16" hidden="1">
      <c r="A11203" s="97" t="s">
        <v>34554</v>
      </c>
      <c r="B11203" s="98">
        <v>42216</v>
      </c>
      <c r="C11203" s="97" t="s">
        <v>23003</v>
      </c>
      <c r="D11203" s="97">
        <v>2</v>
      </c>
      <c r="E11203" s="97" t="s">
        <v>34566</v>
      </c>
      <c r="F11203" s="97" t="s">
        <v>13559</v>
      </c>
      <c r="G11203" s="97" t="s">
        <v>313</v>
      </c>
      <c r="H11203" s="97" t="s">
        <v>5</v>
      </c>
      <c r="I11203" s="99"/>
      <c r="J11203" s="100"/>
      <c r="K11203" s="99">
        <v>1441.83</v>
      </c>
      <c r="L11203" s="5"/>
      <c r="M11203" s="2">
        <f t="shared" si="174"/>
        <v>-456104.34999999683</v>
      </c>
      <c r="N11203" s="26">
        <f>+I11204-K11203</f>
        <v>747.18000000000029</v>
      </c>
      <c r="O11203" s="94" t="s">
        <v>36458</v>
      </c>
      <c r="P11203" s="34" t="s">
        <v>36372</v>
      </c>
    </row>
    <row r="11204" spans="1:16" hidden="1">
      <c r="A11204" s="47" t="s">
        <v>34554</v>
      </c>
      <c r="B11204" s="48">
        <v>42216</v>
      </c>
      <c r="C11204" s="47" t="s">
        <v>23003</v>
      </c>
      <c r="D11204" s="47">
        <v>2</v>
      </c>
      <c r="E11204" s="47" t="s">
        <v>34566</v>
      </c>
      <c r="F11204" s="47" t="s">
        <v>13559</v>
      </c>
      <c r="G11204" s="47" t="s">
        <v>313</v>
      </c>
      <c r="H11204" s="47" t="s">
        <v>5</v>
      </c>
      <c r="I11204" s="49">
        <v>2189.0100000000002</v>
      </c>
      <c r="J11204" s="50"/>
      <c r="K11204" s="49"/>
      <c r="L11204" s="5"/>
      <c r="M11204" s="2">
        <f t="shared" si="174"/>
        <v>-453915.33999999682</v>
      </c>
      <c r="N11204" s="3"/>
      <c r="P11204"/>
    </row>
    <row r="11205" spans="1:16" hidden="1">
      <c r="A11205" t="s">
        <v>34567</v>
      </c>
      <c r="B11205" s="1">
        <v>42216</v>
      </c>
      <c r="C11205" t="s">
        <v>34581</v>
      </c>
      <c r="D11205">
        <v>2</v>
      </c>
      <c r="E11205" t="s">
        <v>34582</v>
      </c>
      <c r="F11205" t="s">
        <v>13559</v>
      </c>
      <c r="G11205" t="s">
        <v>313</v>
      </c>
      <c r="H11205" t="s">
        <v>258</v>
      </c>
      <c r="J11205" s="5"/>
      <c r="K11205" s="2">
        <v>1905</v>
      </c>
      <c r="L11205" s="5" t="s">
        <v>36333</v>
      </c>
      <c r="M11205" s="2">
        <f t="shared" si="174"/>
        <v>-455820.33999999682</v>
      </c>
      <c r="N11205" s="3"/>
      <c r="P11205"/>
    </row>
    <row r="11206" spans="1:16" hidden="1">
      <c r="A11206" t="s">
        <v>34567</v>
      </c>
      <c r="B11206" s="1">
        <v>42216</v>
      </c>
      <c r="C11206" t="s">
        <v>34581</v>
      </c>
      <c r="D11206">
        <v>2</v>
      </c>
      <c r="E11206" t="s">
        <v>34582</v>
      </c>
      <c r="F11206" t="s">
        <v>13559</v>
      </c>
      <c r="G11206" t="s">
        <v>313</v>
      </c>
      <c r="H11206" t="s">
        <v>258</v>
      </c>
      <c r="I11206" s="2">
        <v>1905</v>
      </c>
      <c r="J11206" s="5" t="s">
        <v>36333</v>
      </c>
      <c r="L11206" s="5"/>
      <c r="M11206" s="2">
        <f t="shared" si="174"/>
        <v>-453915.33999999682</v>
      </c>
      <c r="P11206"/>
    </row>
    <row r="11207" spans="1:16" hidden="1">
      <c r="A11207" t="s">
        <v>34583</v>
      </c>
      <c r="B11207" s="1">
        <v>42216</v>
      </c>
      <c r="C11207" t="s">
        <v>34592</v>
      </c>
      <c r="D11207">
        <v>2</v>
      </c>
      <c r="E11207" t="s">
        <v>34593</v>
      </c>
      <c r="F11207" t="s">
        <v>7054</v>
      </c>
      <c r="G11207" t="s">
        <v>4</v>
      </c>
      <c r="H11207" t="s">
        <v>14950</v>
      </c>
      <c r="I11207" s="2">
        <v>27695.41</v>
      </c>
      <c r="J11207" s="5" t="s">
        <v>36425</v>
      </c>
      <c r="L11207" s="5"/>
      <c r="M11207" s="2">
        <f t="shared" si="174"/>
        <v>-426219.92999999685</v>
      </c>
      <c r="N11207" s="3"/>
      <c r="P11207"/>
    </row>
    <row r="11208" spans="1:16" hidden="1">
      <c r="A11208" t="s">
        <v>34594</v>
      </c>
      <c r="B11208" s="1">
        <v>42216</v>
      </c>
      <c r="D11208">
        <v>2</v>
      </c>
      <c r="E11208" t="s">
        <v>34605</v>
      </c>
      <c r="F11208" t="s">
        <v>13559</v>
      </c>
      <c r="G11208" t="s">
        <v>479</v>
      </c>
      <c r="H11208" t="s">
        <v>2165</v>
      </c>
      <c r="I11208" s="2">
        <v>932.34</v>
      </c>
      <c r="J11208" s="5">
        <v>1</v>
      </c>
      <c r="L11208" s="5"/>
      <c r="M11208" s="2">
        <f t="shared" si="174"/>
        <v>-425287.58999999682</v>
      </c>
      <c r="P11208"/>
    </row>
    <row r="11209" spans="1:16" hidden="1">
      <c r="A11209" t="s">
        <v>34606</v>
      </c>
      <c r="B11209" s="1">
        <v>42216</v>
      </c>
      <c r="C11209" t="s">
        <v>34623</v>
      </c>
      <c r="D11209">
        <v>2</v>
      </c>
      <c r="E11209" t="s">
        <v>34624</v>
      </c>
      <c r="F11209" t="s">
        <v>7054</v>
      </c>
      <c r="G11209" t="s">
        <v>4</v>
      </c>
      <c r="H11209" t="s">
        <v>20799</v>
      </c>
      <c r="I11209" s="2">
        <v>1840</v>
      </c>
      <c r="J11209" s="5">
        <v>2</v>
      </c>
      <c r="L11209" s="5"/>
      <c r="M11209" s="2">
        <f t="shared" ref="M11209:M11272" si="175">+M11208+I11209-K11209</f>
        <v>-423447.58999999682</v>
      </c>
      <c r="P11209"/>
    </row>
    <row r="11210" spans="1:16" hidden="1">
      <c r="A11210" t="s">
        <v>34638</v>
      </c>
      <c r="B11210" s="1">
        <v>42216</v>
      </c>
      <c r="C11210" t="s">
        <v>34653</v>
      </c>
      <c r="D11210">
        <v>2</v>
      </c>
      <c r="E11210" t="s">
        <v>34654</v>
      </c>
      <c r="F11210" t="s">
        <v>7054</v>
      </c>
      <c r="G11210" t="s">
        <v>4</v>
      </c>
      <c r="H11210" t="s">
        <v>4423</v>
      </c>
      <c r="I11210" s="2">
        <v>1880</v>
      </c>
      <c r="J11210" s="5">
        <v>3</v>
      </c>
      <c r="L11210" s="5"/>
      <c r="M11210" s="2">
        <f t="shared" si="175"/>
        <v>-421567.58999999682</v>
      </c>
      <c r="P11210"/>
    </row>
    <row r="11211" spans="1:16" hidden="1">
      <c r="A11211" t="s">
        <v>34655</v>
      </c>
      <c r="B11211" s="1">
        <v>42216</v>
      </c>
      <c r="C11211" t="s">
        <v>34667</v>
      </c>
      <c r="D11211">
        <v>2</v>
      </c>
      <c r="E11211" t="s">
        <v>34668</v>
      </c>
      <c r="F11211" t="s">
        <v>7054</v>
      </c>
      <c r="G11211" t="s">
        <v>4</v>
      </c>
      <c r="H11211" t="s">
        <v>237</v>
      </c>
      <c r="I11211" s="2">
        <v>5037.21</v>
      </c>
      <c r="J11211" s="5" t="s">
        <v>36333</v>
      </c>
      <c r="L11211" s="5"/>
      <c r="M11211" s="2">
        <f t="shared" si="175"/>
        <v>-416530.3799999968</v>
      </c>
      <c r="P11211"/>
    </row>
    <row r="11212" spans="1:16" hidden="1">
      <c r="A11212" t="s">
        <v>34669</v>
      </c>
      <c r="B11212" s="1">
        <v>42216</v>
      </c>
      <c r="C11212" t="s">
        <v>34682</v>
      </c>
      <c r="D11212">
        <v>2</v>
      </c>
      <c r="E11212" t="s">
        <v>34683</v>
      </c>
      <c r="F11212" t="s">
        <v>7054</v>
      </c>
      <c r="G11212" t="s">
        <v>4</v>
      </c>
      <c r="H11212" t="s">
        <v>213</v>
      </c>
      <c r="I11212" s="2">
        <v>2826</v>
      </c>
      <c r="J11212" s="5">
        <v>2</v>
      </c>
      <c r="L11212" s="5"/>
      <c r="M11212" s="2">
        <f t="shared" si="175"/>
        <v>-413704.3799999968</v>
      </c>
      <c r="P11212"/>
    </row>
    <row r="11213" spans="1:16" hidden="1">
      <c r="A11213" t="s">
        <v>34684</v>
      </c>
      <c r="B11213" s="1">
        <v>42216</v>
      </c>
      <c r="C11213" t="s">
        <v>6</v>
      </c>
      <c r="D11213">
        <v>1</v>
      </c>
      <c r="E11213" t="s">
        <v>34697</v>
      </c>
      <c r="F11213" t="s">
        <v>13610</v>
      </c>
      <c r="G11213" t="s">
        <v>4</v>
      </c>
      <c r="H11213" t="s">
        <v>213</v>
      </c>
      <c r="I11213" s="2">
        <v>11450</v>
      </c>
      <c r="J11213" s="5">
        <v>7</v>
      </c>
      <c r="L11213" s="5"/>
      <c r="M11213" s="2">
        <f t="shared" si="175"/>
        <v>-402254.3799999968</v>
      </c>
      <c r="P11213"/>
    </row>
    <row r="11214" spans="1:16" hidden="1">
      <c r="A11214" t="s">
        <v>34698</v>
      </c>
      <c r="B11214" s="1">
        <v>42216</v>
      </c>
      <c r="C11214" t="s">
        <v>34710</v>
      </c>
      <c r="D11214">
        <v>2</v>
      </c>
      <c r="E11214" t="s">
        <v>34711</v>
      </c>
      <c r="F11214" t="s">
        <v>7054</v>
      </c>
      <c r="G11214" t="s">
        <v>4</v>
      </c>
      <c r="H11214" t="s">
        <v>34712</v>
      </c>
      <c r="I11214" s="2">
        <v>3030</v>
      </c>
      <c r="J11214" s="5">
        <v>2</v>
      </c>
      <c r="L11214" s="5"/>
      <c r="M11214" s="2">
        <f t="shared" si="175"/>
        <v>-399224.3799999968</v>
      </c>
      <c r="P11214"/>
    </row>
    <row r="11215" spans="1:16" hidden="1">
      <c r="A11215" t="s">
        <v>34713</v>
      </c>
      <c r="B11215" s="1">
        <v>42216</v>
      </c>
      <c r="C11215" t="s">
        <v>34723</v>
      </c>
      <c r="D11215">
        <v>2</v>
      </c>
      <c r="E11215" t="s">
        <v>34724</v>
      </c>
      <c r="F11215" t="s">
        <v>7054</v>
      </c>
      <c r="G11215" t="s">
        <v>4</v>
      </c>
      <c r="H11215" t="s">
        <v>564</v>
      </c>
      <c r="I11215" s="2">
        <v>3144.96</v>
      </c>
      <c r="J11215" s="5">
        <v>3</v>
      </c>
      <c r="L11215" s="5"/>
      <c r="M11215" s="2">
        <f t="shared" si="175"/>
        <v>-396079.41999999678</v>
      </c>
      <c r="P11215"/>
    </row>
    <row r="11216" spans="1:16" hidden="1">
      <c r="A11216" t="s">
        <v>34725</v>
      </c>
      <c r="B11216" s="1">
        <v>42216</v>
      </c>
      <c r="C11216" t="s">
        <v>34737</v>
      </c>
      <c r="D11216">
        <v>2</v>
      </c>
      <c r="E11216" t="s">
        <v>34738</v>
      </c>
      <c r="F11216" t="s">
        <v>7054</v>
      </c>
      <c r="G11216" t="s">
        <v>4</v>
      </c>
      <c r="H11216" t="s">
        <v>7363</v>
      </c>
      <c r="I11216" s="2">
        <v>1025</v>
      </c>
      <c r="J11216" s="5">
        <v>1</v>
      </c>
      <c r="L11216" s="5"/>
      <c r="M11216" s="2">
        <f t="shared" si="175"/>
        <v>-395054.41999999678</v>
      </c>
      <c r="P11216"/>
    </row>
    <row r="11217" spans="1:16" hidden="1">
      <c r="A11217" t="s">
        <v>34739</v>
      </c>
      <c r="B11217" s="1">
        <v>42216</v>
      </c>
      <c r="C11217" t="s">
        <v>34753</v>
      </c>
      <c r="D11217">
        <v>2</v>
      </c>
      <c r="E11217" t="s">
        <v>34754</v>
      </c>
      <c r="F11217" t="s">
        <v>7054</v>
      </c>
      <c r="G11217" t="s">
        <v>4</v>
      </c>
      <c r="H11217" t="s">
        <v>33383</v>
      </c>
      <c r="I11217" s="2">
        <v>1025</v>
      </c>
      <c r="J11217" s="5">
        <v>1</v>
      </c>
      <c r="L11217" s="5"/>
      <c r="M11217" s="2">
        <f t="shared" si="175"/>
        <v>-394029.41999999678</v>
      </c>
      <c r="P11217"/>
    </row>
    <row r="11218" spans="1:16" hidden="1">
      <c r="A11218" t="s">
        <v>34755</v>
      </c>
      <c r="B11218" s="1">
        <v>42216</v>
      </c>
      <c r="C11218" t="s">
        <v>34767</v>
      </c>
      <c r="D11218">
        <v>2</v>
      </c>
      <c r="E11218" t="s">
        <v>34768</v>
      </c>
      <c r="F11218" t="s">
        <v>13559</v>
      </c>
      <c r="G11218" t="s">
        <v>479</v>
      </c>
      <c r="H11218" t="s">
        <v>2020</v>
      </c>
      <c r="J11218" s="5"/>
      <c r="K11218" s="2">
        <v>2451.39</v>
      </c>
      <c r="L11218" s="5" t="s">
        <v>36333</v>
      </c>
      <c r="M11218" s="2">
        <f t="shared" si="175"/>
        <v>-396480.8099999968</v>
      </c>
      <c r="P11218"/>
    </row>
    <row r="11219" spans="1:16" hidden="1">
      <c r="A11219" t="s">
        <v>34755</v>
      </c>
      <c r="B11219" s="1">
        <v>42216</v>
      </c>
      <c r="C11219" t="s">
        <v>34767</v>
      </c>
      <c r="D11219">
        <v>2</v>
      </c>
      <c r="E11219" t="s">
        <v>34768</v>
      </c>
      <c r="F11219" t="s">
        <v>13559</v>
      </c>
      <c r="G11219" t="s">
        <v>479</v>
      </c>
      <c r="H11219" t="s">
        <v>2020</v>
      </c>
      <c r="I11219" s="2">
        <v>2451.39</v>
      </c>
      <c r="J11219" s="5" t="s">
        <v>36333</v>
      </c>
      <c r="L11219" s="5"/>
      <c r="M11219" s="2">
        <f t="shared" si="175"/>
        <v>-394029.41999999678</v>
      </c>
      <c r="P11219"/>
    </row>
    <row r="11220" spans="1:16" hidden="1">
      <c r="A11220" t="s">
        <v>34769</v>
      </c>
      <c r="B11220" s="1">
        <v>42216</v>
      </c>
      <c r="C11220" t="s">
        <v>34781</v>
      </c>
      <c r="D11220">
        <v>2</v>
      </c>
      <c r="E11220" t="s">
        <v>34782</v>
      </c>
      <c r="F11220" t="s">
        <v>7054</v>
      </c>
      <c r="G11220" t="s">
        <v>20</v>
      </c>
      <c r="H11220" t="s">
        <v>30351</v>
      </c>
      <c r="I11220" s="2">
        <v>1025</v>
      </c>
      <c r="J11220" s="5">
        <v>8</v>
      </c>
      <c r="L11220" s="5"/>
      <c r="M11220" s="2">
        <f t="shared" si="175"/>
        <v>-393004.41999999678</v>
      </c>
      <c r="P11220"/>
    </row>
    <row r="11221" spans="1:16" hidden="1">
      <c r="A11221" t="s">
        <v>34783</v>
      </c>
      <c r="B11221" s="1">
        <v>42216</v>
      </c>
      <c r="C11221" t="s">
        <v>34795</v>
      </c>
      <c r="D11221">
        <v>2</v>
      </c>
      <c r="E11221" t="s">
        <v>34796</v>
      </c>
      <c r="F11221" t="s">
        <v>7054</v>
      </c>
      <c r="G11221" t="s">
        <v>20</v>
      </c>
      <c r="H11221" t="s">
        <v>2683</v>
      </c>
      <c r="I11221" s="2">
        <v>733.9</v>
      </c>
      <c r="J11221" s="5">
        <v>8</v>
      </c>
      <c r="L11221" s="5"/>
      <c r="M11221" s="2">
        <f t="shared" si="175"/>
        <v>-392270.51999999676</v>
      </c>
      <c r="P11221"/>
    </row>
    <row r="11222" spans="1:16" hidden="1">
      <c r="A11222" t="s">
        <v>34797</v>
      </c>
      <c r="B11222" s="64">
        <v>42216</v>
      </c>
      <c r="C11222" s="56" t="s">
        <v>18</v>
      </c>
      <c r="D11222" s="56">
        <v>2</v>
      </c>
      <c r="E11222" s="56" t="s">
        <v>34807</v>
      </c>
      <c r="F11222" s="56" t="s">
        <v>13559</v>
      </c>
      <c r="G11222" s="56" t="s">
        <v>479</v>
      </c>
      <c r="H11222" s="56" t="s">
        <v>12666</v>
      </c>
      <c r="I11222" s="17">
        <v>932.34</v>
      </c>
      <c r="J11222" s="5" t="s">
        <v>36333</v>
      </c>
      <c r="L11222" s="5"/>
      <c r="M11222" s="2">
        <f t="shared" si="175"/>
        <v>-391338.17999999673</v>
      </c>
      <c r="P11222"/>
    </row>
    <row r="11223" spans="1:16" hidden="1">
      <c r="A11223" t="s">
        <v>34808</v>
      </c>
      <c r="B11223" s="1">
        <v>42216</v>
      </c>
      <c r="C11223" t="s">
        <v>18</v>
      </c>
      <c r="D11223">
        <v>2</v>
      </c>
      <c r="E11223" t="s">
        <v>34819</v>
      </c>
      <c r="F11223" t="s">
        <v>13559</v>
      </c>
      <c r="G11223" t="s">
        <v>479</v>
      </c>
      <c r="H11223" t="s">
        <v>14861</v>
      </c>
      <c r="I11223" s="2">
        <v>932.34</v>
      </c>
      <c r="J11223" s="5">
        <v>10</v>
      </c>
      <c r="L11223" s="5"/>
      <c r="M11223" s="2">
        <f t="shared" si="175"/>
        <v>-390405.83999999671</v>
      </c>
      <c r="P11223"/>
    </row>
    <row r="11224" spans="1:16" hidden="1">
      <c r="A11224" t="s">
        <v>34820</v>
      </c>
      <c r="B11224" s="1">
        <v>42216</v>
      </c>
      <c r="C11224" t="s">
        <v>34831</v>
      </c>
      <c r="D11224">
        <v>2</v>
      </c>
      <c r="E11224" t="s">
        <v>34832</v>
      </c>
      <c r="F11224" t="s">
        <v>7054</v>
      </c>
      <c r="G11224" t="s">
        <v>20</v>
      </c>
      <c r="H11224" t="s">
        <v>12371</v>
      </c>
      <c r="I11224" s="2">
        <v>1025</v>
      </c>
      <c r="J11224" s="5">
        <v>9</v>
      </c>
      <c r="L11224" s="5"/>
      <c r="M11224" s="2">
        <f t="shared" si="175"/>
        <v>-389380.83999999671</v>
      </c>
      <c r="P11224"/>
    </row>
    <row r="11225" spans="1:16" hidden="1">
      <c r="A11225" t="s">
        <v>34833</v>
      </c>
      <c r="B11225" s="1">
        <v>42216</v>
      </c>
      <c r="C11225" t="s">
        <v>34844</v>
      </c>
      <c r="D11225">
        <v>2</v>
      </c>
      <c r="E11225" t="s">
        <v>34845</v>
      </c>
      <c r="F11225" t="s">
        <v>13559</v>
      </c>
      <c r="G11225" t="s">
        <v>313</v>
      </c>
      <c r="H11225" t="s">
        <v>668</v>
      </c>
      <c r="J11225" s="5"/>
      <c r="K11225" s="2">
        <v>962.8</v>
      </c>
      <c r="L11225" s="5" t="s">
        <v>36333</v>
      </c>
      <c r="M11225" s="2">
        <f t="shared" si="175"/>
        <v>-390343.6399999967</v>
      </c>
      <c r="P11225"/>
    </row>
    <row r="11226" spans="1:16" hidden="1">
      <c r="A11226" t="s">
        <v>34833</v>
      </c>
      <c r="B11226" s="1">
        <v>42216</v>
      </c>
      <c r="C11226" t="s">
        <v>34844</v>
      </c>
      <c r="D11226">
        <v>2</v>
      </c>
      <c r="E11226" t="s">
        <v>34845</v>
      </c>
      <c r="F11226" t="s">
        <v>13559</v>
      </c>
      <c r="G11226" t="s">
        <v>313</v>
      </c>
      <c r="H11226" t="s">
        <v>668</v>
      </c>
      <c r="I11226" s="2">
        <v>962.8</v>
      </c>
      <c r="J11226" s="5" t="s">
        <v>36333</v>
      </c>
      <c r="L11226" s="5"/>
      <c r="M11226" s="2">
        <f t="shared" si="175"/>
        <v>-389380.83999999671</v>
      </c>
      <c r="P11226"/>
    </row>
    <row r="11227" spans="1:16" hidden="1">
      <c r="A11227" t="s">
        <v>34846</v>
      </c>
      <c r="B11227" s="1">
        <v>42216</v>
      </c>
      <c r="C11227" t="s">
        <v>34857</v>
      </c>
      <c r="D11227">
        <v>2</v>
      </c>
      <c r="E11227" t="s">
        <v>34858</v>
      </c>
      <c r="F11227" t="s">
        <v>13559</v>
      </c>
      <c r="G11227" t="s">
        <v>313</v>
      </c>
      <c r="H11227" t="s">
        <v>11934</v>
      </c>
      <c r="J11227" s="5"/>
      <c r="K11227" s="2">
        <v>650</v>
      </c>
      <c r="L11227" s="5">
        <v>9</v>
      </c>
      <c r="M11227" s="2">
        <f t="shared" si="175"/>
        <v>-390030.83999999671</v>
      </c>
      <c r="P11227"/>
    </row>
    <row r="11228" spans="1:16" hidden="1">
      <c r="A11228" t="s">
        <v>34846</v>
      </c>
      <c r="B11228" s="1">
        <v>42216</v>
      </c>
      <c r="C11228" t="s">
        <v>34857</v>
      </c>
      <c r="D11228">
        <v>2</v>
      </c>
      <c r="E11228" t="s">
        <v>34858</v>
      </c>
      <c r="F11228" t="s">
        <v>13559</v>
      </c>
      <c r="G11228" t="s">
        <v>313</v>
      </c>
      <c r="H11228" t="s">
        <v>11934</v>
      </c>
      <c r="I11228" s="2">
        <v>1301</v>
      </c>
      <c r="J11228" s="5">
        <v>9</v>
      </c>
      <c r="L11228" s="5"/>
      <c r="M11228" s="2">
        <f t="shared" si="175"/>
        <v>-388729.83999999671</v>
      </c>
      <c r="N11228" s="3">
        <f>+I11228-K11227</f>
        <v>651</v>
      </c>
      <c r="P11228"/>
    </row>
    <row r="11229" spans="1:16" hidden="1">
      <c r="A11229" t="s">
        <v>34859</v>
      </c>
      <c r="B11229" s="1">
        <v>42216</v>
      </c>
      <c r="C11229" t="s">
        <v>34869</v>
      </c>
      <c r="D11229">
        <v>2</v>
      </c>
      <c r="E11229" t="s">
        <v>34870</v>
      </c>
      <c r="F11229" t="s">
        <v>7054</v>
      </c>
      <c r="G11229" t="s">
        <v>20</v>
      </c>
      <c r="H11229" t="s">
        <v>26247</v>
      </c>
      <c r="I11229" s="2">
        <v>197.2</v>
      </c>
      <c r="J11229" s="5">
        <v>2</v>
      </c>
      <c r="L11229" s="5"/>
      <c r="M11229" s="2">
        <f t="shared" si="175"/>
        <v>-388532.6399999967</v>
      </c>
      <c r="P11229"/>
    </row>
    <row r="11230" spans="1:16" hidden="1">
      <c r="A11230" t="s">
        <v>34871</v>
      </c>
      <c r="B11230" s="1">
        <v>42216</v>
      </c>
      <c r="C11230" t="s">
        <v>34884</v>
      </c>
      <c r="D11230">
        <v>1</v>
      </c>
      <c r="E11230" t="s">
        <v>34885</v>
      </c>
      <c r="F11230" t="s">
        <v>13565</v>
      </c>
      <c r="G11230" t="s">
        <v>20</v>
      </c>
      <c r="H11230" t="s">
        <v>34886</v>
      </c>
      <c r="I11230" s="2">
        <v>32566</v>
      </c>
      <c r="J11230" s="5">
        <v>10</v>
      </c>
      <c r="L11230" s="5"/>
      <c r="M11230" s="2">
        <f t="shared" si="175"/>
        <v>-355966.6399999967</v>
      </c>
      <c r="P11230"/>
    </row>
    <row r="11231" spans="1:16" hidden="1">
      <c r="A11231" t="s">
        <v>34887</v>
      </c>
      <c r="B11231" s="1">
        <v>42216</v>
      </c>
      <c r="C11231" t="s">
        <v>34898</v>
      </c>
      <c r="D11231">
        <v>2</v>
      </c>
      <c r="E11231" t="s">
        <v>34899</v>
      </c>
      <c r="F11231" t="s">
        <v>7054</v>
      </c>
      <c r="G11231" t="s">
        <v>20</v>
      </c>
      <c r="H11231" t="s">
        <v>1698</v>
      </c>
      <c r="I11231" s="2">
        <v>1025</v>
      </c>
      <c r="J11231" s="5">
        <v>8</v>
      </c>
      <c r="L11231" s="5"/>
      <c r="M11231" s="2">
        <f t="shared" si="175"/>
        <v>-354941.6399999967</v>
      </c>
      <c r="P11231"/>
    </row>
    <row r="11232" spans="1:16" hidden="1">
      <c r="A11232" t="s">
        <v>34900</v>
      </c>
      <c r="B11232" s="1">
        <v>42216</v>
      </c>
      <c r="C11232" t="s">
        <v>34910</v>
      </c>
      <c r="D11232">
        <v>2</v>
      </c>
      <c r="E11232" t="s">
        <v>34911</v>
      </c>
      <c r="F11232" t="s">
        <v>13559</v>
      </c>
      <c r="G11232" t="s">
        <v>313</v>
      </c>
      <c r="H11232" t="s">
        <v>12612</v>
      </c>
      <c r="J11232" s="5"/>
      <c r="K11232" s="2">
        <v>3500</v>
      </c>
      <c r="L11232" s="5" t="s">
        <v>36333</v>
      </c>
      <c r="M11232" s="2">
        <f t="shared" si="175"/>
        <v>-358441.6399999967</v>
      </c>
      <c r="P11232"/>
    </row>
    <row r="11233" spans="1:16" hidden="1">
      <c r="A11233" t="s">
        <v>34900</v>
      </c>
      <c r="B11233" s="1">
        <v>42216</v>
      </c>
      <c r="C11233" t="s">
        <v>34910</v>
      </c>
      <c r="D11233">
        <v>2</v>
      </c>
      <c r="E11233" t="s">
        <v>34911</v>
      </c>
      <c r="F11233" t="s">
        <v>13559</v>
      </c>
      <c r="G11233" t="s">
        <v>313</v>
      </c>
      <c r="H11233" t="s">
        <v>12612</v>
      </c>
      <c r="I11233" s="2">
        <v>3500</v>
      </c>
      <c r="J11233" s="5" t="s">
        <v>36333</v>
      </c>
      <c r="L11233" s="5"/>
      <c r="M11233" s="2">
        <f t="shared" si="175"/>
        <v>-354941.6399999967</v>
      </c>
      <c r="P11233"/>
    </row>
    <row r="11234" spans="1:16" hidden="1">
      <c r="A11234" t="s">
        <v>34912</v>
      </c>
      <c r="B11234" s="1">
        <v>42216</v>
      </c>
      <c r="C11234" t="s">
        <v>34923</v>
      </c>
      <c r="D11234">
        <v>2</v>
      </c>
      <c r="E11234" t="s">
        <v>34924</v>
      </c>
      <c r="F11234" t="s">
        <v>7054</v>
      </c>
      <c r="G11234" t="s">
        <v>20</v>
      </c>
      <c r="H11234" t="s">
        <v>23537</v>
      </c>
      <c r="I11234" s="2">
        <v>1840</v>
      </c>
      <c r="J11234" s="5">
        <v>8</v>
      </c>
      <c r="L11234" s="5"/>
      <c r="M11234" s="2">
        <f t="shared" si="175"/>
        <v>-353101.6399999967</v>
      </c>
      <c r="P11234"/>
    </row>
    <row r="11235" spans="1:16" hidden="1">
      <c r="A11235" t="s">
        <v>34925</v>
      </c>
      <c r="B11235" s="1">
        <v>42216</v>
      </c>
      <c r="C11235" t="s">
        <v>34936</v>
      </c>
      <c r="D11235">
        <v>2</v>
      </c>
      <c r="E11235" t="s">
        <v>34937</v>
      </c>
      <c r="F11235" t="s">
        <v>7054</v>
      </c>
      <c r="G11235" t="s">
        <v>20</v>
      </c>
      <c r="H11235" t="s">
        <v>8323</v>
      </c>
      <c r="I11235" s="2">
        <v>691</v>
      </c>
      <c r="J11235" s="5">
        <v>11</v>
      </c>
      <c r="L11235" s="5"/>
      <c r="M11235" s="2">
        <f t="shared" si="175"/>
        <v>-352410.6399999967</v>
      </c>
      <c r="P11235"/>
    </row>
    <row r="11236" spans="1:16" hidden="1">
      <c r="A11236" t="s">
        <v>34938</v>
      </c>
      <c r="B11236" s="1">
        <v>42216</v>
      </c>
      <c r="C11236" t="s">
        <v>1802</v>
      </c>
      <c r="D11236">
        <v>2</v>
      </c>
      <c r="E11236" t="s">
        <v>34949</v>
      </c>
      <c r="F11236" t="s">
        <v>13559</v>
      </c>
      <c r="G11236" t="s">
        <v>479</v>
      </c>
      <c r="H11236" t="s">
        <v>65</v>
      </c>
      <c r="I11236" s="2">
        <v>64.47</v>
      </c>
      <c r="J11236" s="5">
        <v>8</v>
      </c>
      <c r="L11236" s="5"/>
      <c r="M11236" s="2">
        <f t="shared" si="175"/>
        <v>-352346.16999999672</v>
      </c>
      <c r="P11236"/>
    </row>
    <row r="11237" spans="1:16" hidden="1">
      <c r="A11237" t="s">
        <v>34950</v>
      </c>
      <c r="B11237" s="1">
        <v>42216</v>
      </c>
      <c r="C11237" t="s">
        <v>34962</v>
      </c>
      <c r="D11237">
        <v>2</v>
      </c>
      <c r="E11237" t="s">
        <v>34963</v>
      </c>
      <c r="F11237" t="s">
        <v>7054</v>
      </c>
      <c r="G11237" t="s">
        <v>20</v>
      </c>
      <c r="H11237" t="s">
        <v>34964</v>
      </c>
      <c r="I11237" s="2">
        <v>1025</v>
      </c>
      <c r="J11237" s="5">
        <v>8</v>
      </c>
      <c r="L11237" s="5"/>
      <c r="M11237" s="2">
        <f t="shared" si="175"/>
        <v>-351321.16999999672</v>
      </c>
      <c r="P11237"/>
    </row>
    <row r="11238" spans="1:16" hidden="1">
      <c r="A11238" t="s">
        <v>34965</v>
      </c>
      <c r="B11238" s="1">
        <v>42216</v>
      </c>
      <c r="C11238" t="s">
        <v>34976</v>
      </c>
      <c r="D11238">
        <v>2</v>
      </c>
      <c r="E11238" t="s">
        <v>34977</v>
      </c>
      <c r="F11238" t="s">
        <v>7054</v>
      </c>
      <c r="G11238" t="s">
        <v>20</v>
      </c>
      <c r="H11238" t="s">
        <v>20624</v>
      </c>
      <c r="I11238" s="2">
        <v>1840</v>
      </c>
      <c r="J11238" s="5">
        <v>8</v>
      </c>
      <c r="L11238" s="5"/>
      <c r="M11238" s="2">
        <f t="shared" si="175"/>
        <v>-349481.16999999672</v>
      </c>
      <c r="P11238"/>
    </row>
    <row r="11239" spans="1:16" hidden="1">
      <c r="A11239" t="s">
        <v>34978</v>
      </c>
      <c r="B11239" s="1">
        <v>42216</v>
      </c>
      <c r="C11239" t="s">
        <v>34988</v>
      </c>
      <c r="D11239">
        <v>2</v>
      </c>
      <c r="E11239" t="s">
        <v>34989</v>
      </c>
      <c r="F11239" t="s">
        <v>7054</v>
      </c>
      <c r="G11239" t="s">
        <v>20</v>
      </c>
      <c r="H11239" t="s">
        <v>28315</v>
      </c>
      <c r="I11239" s="2">
        <v>3030</v>
      </c>
      <c r="J11239" s="5">
        <v>9</v>
      </c>
      <c r="L11239" s="5"/>
      <c r="M11239" s="2">
        <f t="shared" si="175"/>
        <v>-346451.16999999672</v>
      </c>
      <c r="P11239"/>
    </row>
    <row r="11240" spans="1:16" hidden="1">
      <c r="A11240" t="s">
        <v>34990</v>
      </c>
      <c r="B11240" s="1">
        <v>42216</v>
      </c>
      <c r="C11240" t="s">
        <v>35003</v>
      </c>
      <c r="D11240">
        <v>2</v>
      </c>
      <c r="E11240" t="s">
        <v>35004</v>
      </c>
      <c r="F11240" t="s">
        <v>7054</v>
      </c>
      <c r="G11240" t="s">
        <v>20</v>
      </c>
      <c r="H11240" t="s">
        <v>35005</v>
      </c>
      <c r="I11240" s="2">
        <v>575.01</v>
      </c>
      <c r="J11240" s="5">
        <v>9</v>
      </c>
      <c r="L11240" s="5"/>
      <c r="M11240" s="2">
        <f t="shared" si="175"/>
        <v>-345876.15999999671</v>
      </c>
      <c r="P11240"/>
    </row>
    <row r="11241" spans="1:16" hidden="1">
      <c r="A11241" t="s">
        <v>35006</v>
      </c>
      <c r="B11241" s="1">
        <v>42216</v>
      </c>
      <c r="C11241" t="s">
        <v>35018</v>
      </c>
      <c r="D11241">
        <v>2</v>
      </c>
      <c r="E11241" t="s">
        <v>35019</v>
      </c>
      <c r="F11241" t="s">
        <v>7054</v>
      </c>
      <c r="G11241" t="s">
        <v>20</v>
      </c>
      <c r="H11241" t="s">
        <v>35020</v>
      </c>
      <c r="I11241" s="2">
        <v>1025</v>
      </c>
      <c r="J11241" s="5">
        <v>9</v>
      </c>
      <c r="L11241" s="5"/>
      <c r="M11241" s="2">
        <f t="shared" si="175"/>
        <v>-344851.15999999671</v>
      </c>
      <c r="P11241"/>
    </row>
    <row r="11242" spans="1:16" hidden="1">
      <c r="A11242" t="s">
        <v>35021</v>
      </c>
      <c r="B11242" s="1">
        <v>42216</v>
      </c>
      <c r="C11242" t="s">
        <v>35034</v>
      </c>
      <c r="D11242">
        <v>2</v>
      </c>
      <c r="E11242" t="s">
        <v>35035</v>
      </c>
      <c r="F11242" t="s">
        <v>7054</v>
      </c>
      <c r="G11242" t="s">
        <v>20</v>
      </c>
      <c r="H11242" t="s">
        <v>474</v>
      </c>
      <c r="I11242" s="2">
        <v>200.01</v>
      </c>
      <c r="J11242" s="5">
        <v>8</v>
      </c>
      <c r="L11242" s="5"/>
      <c r="M11242" s="2">
        <f t="shared" si="175"/>
        <v>-344651.14999999671</v>
      </c>
      <c r="P11242"/>
    </row>
    <row r="11243" spans="1:16" hidden="1">
      <c r="A11243" t="s">
        <v>35036</v>
      </c>
      <c r="B11243" s="1">
        <v>42216</v>
      </c>
      <c r="C11243" t="s">
        <v>35048</v>
      </c>
      <c r="D11243">
        <v>2</v>
      </c>
      <c r="E11243" t="s">
        <v>35049</v>
      </c>
      <c r="F11243" t="s">
        <v>7054</v>
      </c>
      <c r="G11243" t="s">
        <v>20</v>
      </c>
      <c r="H11243" t="s">
        <v>8149</v>
      </c>
      <c r="I11243" s="2">
        <v>1025</v>
      </c>
      <c r="J11243" s="5">
        <v>8</v>
      </c>
      <c r="L11243" s="5"/>
      <c r="M11243" s="2">
        <f t="shared" si="175"/>
        <v>-343626.14999999671</v>
      </c>
      <c r="P11243"/>
    </row>
    <row r="11244" spans="1:16" hidden="1">
      <c r="A11244" t="s">
        <v>35050</v>
      </c>
      <c r="B11244" s="1">
        <v>42216</v>
      </c>
      <c r="C11244" t="s">
        <v>15182</v>
      </c>
      <c r="D11244">
        <v>1</v>
      </c>
      <c r="E11244" t="s">
        <v>35059</v>
      </c>
      <c r="F11244" t="s">
        <v>13565</v>
      </c>
      <c r="G11244" t="s">
        <v>20</v>
      </c>
      <c r="H11244" t="s">
        <v>33987</v>
      </c>
      <c r="I11244" s="2">
        <v>22140</v>
      </c>
      <c r="J11244" s="5">
        <v>14</v>
      </c>
      <c r="L11244" s="5"/>
      <c r="M11244" s="2">
        <f t="shared" si="175"/>
        <v>-321486.14999999671</v>
      </c>
      <c r="P11244"/>
    </row>
    <row r="11245" spans="1:16" hidden="1">
      <c r="A11245" t="s">
        <v>35060</v>
      </c>
      <c r="B11245" s="1">
        <v>42216</v>
      </c>
      <c r="C11245" t="s">
        <v>35074</v>
      </c>
      <c r="D11245">
        <v>2</v>
      </c>
      <c r="E11245" t="s">
        <v>35075</v>
      </c>
      <c r="F11245" t="s">
        <v>7054</v>
      </c>
      <c r="G11245" t="s">
        <v>20</v>
      </c>
      <c r="H11245" t="s">
        <v>9738</v>
      </c>
      <c r="I11245" s="2">
        <v>1025</v>
      </c>
      <c r="J11245" s="5">
        <v>8</v>
      </c>
      <c r="L11245" s="5"/>
      <c r="M11245" s="2">
        <f t="shared" si="175"/>
        <v>-320461.14999999671</v>
      </c>
      <c r="P11245"/>
    </row>
    <row r="11246" spans="1:16" hidden="1">
      <c r="A11246" t="s">
        <v>35076</v>
      </c>
      <c r="B11246" s="1">
        <v>42216</v>
      </c>
      <c r="C11246" t="s">
        <v>30143</v>
      </c>
      <c r="D11246">
        <v>1</v>
      </c>
      <c r="E11246" t="s">
        <v>35091</v>
      </c>
      <c r="F11246" t="s">
        <v>13565</v>
      </c>
      <c r="G11246" t="s">
        <v>20</v>
      </c>
      <c r="H11246" t="s">
        <v>33830</v>
      </c>
      <c r="I11246" s="2">
        <v>100</v>
      </c>
      <c r="J11246" s="5">
        <v>15</v>
      </c>
      <c r="L11246" s="5"/>
      <c r="M11246" s="2">
        <f t="shared" si="175"/>
        <v>-320361.14999999671</v>
      </c>
      <c r="P11246"/>
    </row>
    <row r="11247" spans="1:16" hidden="1">
      <c r="A11247" t="s">
        <v>35092</v>
      </c>
      <c r="B11247" s="1">
        <v>42216</v>
      </c>
      <c r="C11247" t="s">
        <v>30143</v>
      </c>
      <c r="D11247">
        <v>1</v>
      </c>
      <c r="E11247" t="s">
        <v>35104</v>
      </c>
      <c r="F11247" t="s">
        <v>13565</v>
      </c>
      <c r="G11247" t="s">
        <v>20</v>
      </c>
      <c r="H11247" t="s">
        <v>33830</v>
      </c>
      <c r="I11247" s="2">
        <v>45</v>
      </c>
      <c r="J11247" s="5">
        <v>8</v>
      </c>
      <c r="L11247" s="5"/>
      <c r="M11247" s="2">
        <f t="shared" si="175"/>
        <v>-320316.14999999671</v>
      </c>
      <c r="P11247"/>
    </row>
    <row r="11248" spans="1:16" hidden="1">
      <c r="A11248" t="s">
        <v>35106</v>
      </c>
      <c r="B11248" s="1">
        <v>42216</v>
      </c>
      <c r="C11248" t="s">
        <v>35113</v>
      </c>
      <c r="D11248">
        <v>2</v>
      </c>
      <c r="E11248" t="s">
        <v>35114</v>
      </c>
      <c r="F11248" t="s">
        <v>7054</v>
      </c>
      <c r="G11248" t="s">
        <v>20</v>
      </c>
      <c r="H11248" t="s">
        <v>9963</v>
      </c>
      <c r="J11248" s="5"/>
      <c r="K11248" s="2">
        <v>1538</v>
      </c>
      <c r="L11248" s="5" t="s">
        <v>36333</v>
      </c>
      <c r="M11248" s="2">
        <f t="shared" si="175"/>
        <v>-321854.14999999671</v>
      </c>
      <c r="P11248"/>
    </row>
    <row r="11249" spans="1:16" hidden="1">
      <c r="A11249" t="s">
        <v>35106</v>
      </c>
      <c r="B11249" s="1">
        <v>42216</v>
      </c>
      <c r="C11249" t="s">
        <v>35113</v>
      </c>
      <c r="D11249">
        <v>2</v>
      </c>
      <c r="E11249" t="s">
        <v>35114</v>
      </c>
      <c r="F11249" t="s">
        <v>7054</v>
      </c>
      <c r="G11249" t="s">
        <v>20</v>
      </c>
      <c r="H11249" t="s">
        <v>9963</v>
      </c>
      <c r="I11249" s="2">
        <v>1538</v>
      </c>
      <c r="J11249" s="5" t="s">
        <v>36333</v>
      </c>
      <c r="L11249" s="5"/>
      <c r="M11249" s="2">
        <f t="shared" si="175"/>
        <v>-320316.14999999671</v>
      </c>
      <c r="P11249"/>
    </row>
    <row r="11250" spans="1:16" hidden="1">
      <c r="A11250" t="s">
        <v>35117</v>
      </c>
      <c r="B11250" s="1">
        <v>42216</v>
      </c>
      <c r="C11250" t="s">
        <v>35126</v>
      </c>
      <c r="D11250">
        <v>2</v>
      </c>
      <c r="E11250" t="s">
        <v>35127</v>
      </c>
      <c r="F11250" t="s">
        <v>7054</v>
      </c>
      <c r="G11250" t="s">
        <v>20</v>
      </c>
      <c r="H11250" t="s">
        <v>10824</v>
      </c>
      <c r="I11250" s="2">
        <v>1025</v>
      </c>
      <c r="J11250" s="5">
        <v>9</v>
      </c>
      <c r="L11250" s="5"/>
      <c r="M11250" s="2">
        <f t="shared" si="175"/>
        <v>-319291.14999999671</v>
      </c>
      <c r="P11250"/>
    </row>
    <row r="11251" spans="1:16" hidden="1">
      <c r="A11251" t="s">
        <v>35130</v>
      </c>
      <c r="B11251" s="1">
        <v>42216</v>
      </c>
      <c r="C11251" t="s">
        <v>35140</v>
      </c>
      <c r="D11251">
        <v>2</v>
      </c>
      <c r="E11251" t="s">
        <v>35141</v>
      </c>
      <c r="F11251" t="s">
        <v>7054</v>
      </c>
      <c r="G11251" t="s">
        <v>20</v>
      </c>
      <c r="H11251" t="s">
        <v>564</v>
      </c>
      <c r="I11251" s="2">
        <v>1025</v>
      </c>
      <c r="J11251" s="5">
        <v>12</v>
      </c>
      <c r="L11251" s="5"/>
      <c r="M11251" s="2">
        <f t="shared" si="175"/>
        <v>-318266.14999999671</v>
      </c>
      <c r="P11251"/>
    </row>
    <row r="11252" spans="1:16" hidden="1">
      <c r="A11252" t="s">
        <v>35144</v>
      </c>
      <c r="B11252" s="1">
        <v>42216</v>
      </c>
      <c r="C11252" t="s">
        <v>35154</v>
      </c>
      <c r="D11252">
        <v>2</v>
      </c>
      <c r="E11252" t="s">
        <v>35155</v>
      </c>
      <c r="F11252" t="s">
        <v>7054</v>
      </c>
      <c r="G11252" t="s">
        <v>20</v>
      </c>
      <c r="H11252" t="s">
        <v>273</v>
      </c>
      <c r="I11252" s="2">
        <v>3244.32</v>
      </c>
      <c r="J11252" s="5">
        <v>13</v>
      </c>
      <c r="L11252" s="5"/>
      <c r="M11252" s="2">
        <f t="shared" si="175"/>
        <v>-315021.8299999967</v>
      </c>
      <c r="P11252"/>
    </row>
    <row r="11253" spans="1:16" hidden="1">
      <c r="A11253" t="s">
        <v>35158</v>
      </c>
      <c r="B11253" s="1">
        <v>42216</v>
      </c>
      <c r="C11253" t="s">
        <v>35169</v>
      </c>
      <c r="D11253">
        <v>1</v>
      </c>
      <c r="E11253" t="s">
        <v>35170</v>
      </c>
      <c r="F11253" t="s">
        <v>13565</v>
      </c>
      <c r="G11253" t="s">
        <v>4</v>
      </c>
      <c r="H11253" t="s">
        <v>35171</v>
      </c>
      <c r="I11253" s="2">
        <v>243047.09</v>
      </c>
      <c r="J11253" s="5" t="s">
        <v>36333</v>
      </c>
      <c r="L11253" s="5"/>
      <c r="M11253" s="2">
        <f t="shared" si="175"/>
        <v>-71974.739999996702</v>
      </c>
      <c r="P11253"/>
    </row>
    <row r="11254" spans="1:16" hidden="1">
      <c r="A11254" t="s">
        <v>35173</v>
      </c>
      <c r="B11254" s="1">
        <v>42216</v>
      </c>
      <c r="C11254" t="s">
        <v>35183</v>
      </c>
      <c r="D11254">
        <v>1</v>
      </c>
      <c r="E11254" t="s">
        <v>35184</v>
      </c>
      <c r="F11254" t="s">
        <v>13565</v>
      </c>
      <c r="G11254" t="s">
        <v>52</v>
      </c>
      <c r="H11254" t="s">
        <v>19917</v>
      </c>
      <c r="I11254" s="2">
        <v>683.9</v>
      </c>
      <c r="J11254" s="5" t="s">
        <v>36333</v>
      </c>
      <c r="L11254" s="5"/>
      <c r="M11254" s="2">
        <f t="shared" si="175"/>
        <v>-71290.839999996708</v>
      </c>
      <c r="N11254" s="26">
        <f>+M11151-M11254</f>
        <v>6649.9199999999764</v>
      </c>
      <c r="O11254" s="3">
        <f>+I11190+I11200+I11202+I11204-K11199-K11201-K11203-K11168</f>
        <v>-6649.93</v>
      </c>
      <c r="P11254"/>
    </row>
    <row r="11255" spans="1:16" hidden="1">
      <c r="A11255" s="35" t="s">
        <v>10</v>
      </c>
      <c r="B11255" s="36">
        <v>42217</v>
      </c>
      <c r="C11255" s="35" t="s">
        <v>11</v>
      </c>
      <c r="D11255" s="35">
        <v>1</v>
      </c>
      <c r="E11255" s="35" t="s">
        <v>12</v>
      </c>
      <c r="F11255" s="35" t="s">
        <v>13</v>
      </c>
      <c r="G11255" s="35" t="s">
        <v>4</v>
      </c>
      <c r="H11255" s="35" t="s">
        <v>14</v>
      </c>
      <c r="I11255" s="11"/>
      <c r="J11255" s="12"/>
      <c r="K11255" s="11">
        <v>1025</v>
      </c>
      <c r="L11255" s="12"/>
      <c r="M11255" s="11">
        <f t="shared" si="175"/>
        <v>-72315.839999996708</v>
      </c>
      <c r="P11255"/>
    </row>
    <row r="11256" spans="1:16" hidden="1">
      <c r="A11256" t="s">
        <v>25</v>
      </c>
      <c r="B11256" s="1">
        <v>42217</v>
      </c>
      <c r="C11256" t="s">
        <v>11</v>
      </c>
      <c r="D11256">
        <v>1</v>
      </c>
      <c r="E11256" t="s">
        <v>31</v>
      </c>
      <c r="F11256" t="s">
        <v>13</v>
      </c>
      <c r="G11256" t="s">
        <v>4</v>
      </c>
      <c r="H11256" t="s">
        <v>32</v>
      </c>
      <c r="J11256" s="5"/>
      <c r="K11256" s="2">
        <v>1025</v>
      </c>
      <c r="L11256" s="5"/>
      <c r="M11256" s="2">
        <f t="shared" si="175"/>
        <v>-73340.839999996708</v>
      </c>
      <c r="P11256"/>
    </row>
    <row r="11257" spans="1:16" hidden="1">
      <c r="A11257" t="s">
        <v>59</v>
      </c>
      <c r="B11257" s="1">
        <v>42217</v>
      </c>
      <c r="C11257" t="s">
        <v>6</v>
      </c>
      <c r="D11257">
        <v>1</v>
      </c>
      <c r="E11257" t="s">
        <v>62</v>
      </c>
      <c r="F11257" t="s">
        <v>29</v>
      </c>
      <c r="G11257" t="s">
        <v>4</v>
      </c>
      <c r="H11257" t="s">
        <v>63</v>
      </c>
      <c r="I11257" s="2">
        <v>600</v>
      </c>
      <c r="J11257" s="5"/>
      <c r="L11257" s="5"/>
      <c r="M11257" s="2">
        <f t="shared" si="175"/>
        <v>-72740.839999996708</v>
      </c>
      <c r="P11257"/>
    </row>
    <row r="11258" spans="1:16" hidden="1">
      <c r="A11258" t="s">
        <v>69</v>
      </c>
      <c r="B11258" s="1">
        <v>42217</v>
      </c>
      <c r="C11258" t="s">
        <v>6</v>
      </c>
      <c r="D11258">
        <v>1</v>
      </c>
      <c r="E11258" t="s">
        <v>62</v>
      </c>
      <c r="F11258" t="s">
        <v>29</v>
      </c>
      <c r="G11258" t="s">
        <v>4</v>
      </c>
      <c r="H11258" t="s">
        <v>72</v>
      </c>
      <c r="J11258" s="5"/>
      <c r="K11258" s="2">
        <v>600</v>
      </c>
      <c r="L11258" s="5"/>
      <c r="M11258" s="2">
        <f t="shared" si="175"/>
        <v>-73340.839999996708</v>
      </c>
      <c r="P11258"/>
    </row>
    <row r="11259" spans="1:16" hidden="1">
      <c r="A11259" t="s">
        <v>83</v>
      </c>
      <c r="B11259" s="1">
        <v>42217</v>
      </c>
      <c r="C11259" t="s">
        <v>6</v>
      </c>
      <c r="D11259">
        <v>1</v>
      </c>
      <c r="E11259" t="s">
        <v>86</v>
      </c>
      <c r="F11259" t="s">
        <v>29</v>
      </c>
      <c r="G11259" t="s">
        <v>4</v>
      </c>
      <c r="H11259" t="s">
        <v>63</v>
      </c>
      <c r="I11259" s="2">
        <v>600</v>
      </c>
      <c r="J11259" s="5"/>
      <c r="L11259" s="5"/>
      <c r="M11259" s="2">
        <f t="shared" si="175"/>
        <v>-72740.839999996708</v>
      </c>
      <c r="P11259"/>
    </row>
    <row r="11260" spans="1:16" hidden="1">
      <c r="A11260" t="s">
        <v>93</v>
      </c>
      <c r="B11260" s="1">
        <v>42217</v>
      </c>
      <c r="C11260" t="s">
        <v>6</v>
      </c>
      <c r="D11260">
        <v>1</v>
      </c>
      <c r="E11260" t="s">
        <v>96</v>
      </c>
      <c r="F11260" t="s">
        <v>29</v>
      </c>
      <c r="G11260" t="s">
        <v>4</v>
      </c>
      <c r="H11260" t="s">
        <v>97</v>
      </c>
      <c r="I11260" s="2">
        <v>2800</v>
      </c>
      <c r="J11260" s="5"/>
      <c r="L11260" s="5"/>
      <c r="M11260" s="2">
        <f t="shared" si="175"/>
        <v>-69940.839999996708</v>
      </c>
      <c r="P11260"/>
    </row>
    <row r="11261" spans="1:16" hidden="1">
      <c r="A11261" t="s">
        <v>232</v>
      </c>
      <c r="B11261" s="1">
        <v>42217</v>
      </c>
      <c r="C11261" t="s">
        <v>1</v>
      </c>
      <c r="D11261">
        <v>1</v>
      </c>
      <c r="E11261" t="s">
        <v>238</v>
      </c>
      <c r="F11261" t="s">
        <v>13</v>
      </c>
      <c r="G11261" t="s">
        <v>4</v>
      </c>
      <c r="H11261" t="s">
        <v>239</v>
      </c>
      <c r="J11261" s="5"/>
      <c r="K11261" s="2">
        <v>2600</v>
      </c>
      <c r="L11261" s="5"/>
      <c r="M11261" s="2">
        <f t="shared" si="175"/>
        <v>-72540.839999996708</v>
      </c>
      <c r="P11261"/>
    </row>
    <row r="11262" spans="1:16" hidden="1">
      <c r="A11262" t="s">
        <v>271</v>
      </c>
      <c r="B11262" s="1">
        <v>42217</v>
      </c>
      <c r="C11262" t="s">
        <v>6</v>
      </c>
      <c r="D11262">
        <v>1</v>
      </c>
      <c r="E11262" t="s">
        <v>276</v>
      </c>
      <c r="F11262" t="s">
        <v>8</v>
      </c>
      <c r="G11262" t="s">
        <v>4</v>
      </c>
      <c r="H11262" t="s">
        <v>277</v>
      </c>
      <c r="I11262" s="2">
        <v>1025</v>
      </c>
      <c r="J11262" s="5"/>
      <c r="L11262" s="5"/>
      <c r="M11262" s="2">
        <f t="shared" si="175"/>
        <v>-71515.839999996708</v>
      </c>
      <c r="P11262"/>
    </row>
    <row r="11263" spans="1:16" hidden="1">
      <c r="A11263" t="s">
        <v>283</v>
      </c>
      <c r="B11263" s="1">
        <v>42217</v>
      </c>
      <c r="C11263" t="s">
        <v>200</v>
      </c>
      <c r="D11263">
        <v>1</v>
      </c>
      <c r="E11263" t="s">
        <v>288</v>
      </c>
      <c r="F11263" t="s">
        <v>16</v>
      </c>
      <c r="G11263" t="s">
        <v>4</v>
      </c>
      <c r="H11263" t="s">
        <v>200</v>
      </c>
      <c r="J11263" s="5"/>
      <c r="K11263" s="2">
        <v>4490</v>
      </c>
      <c r="L11263" s="5"/>
      <c r="M11263" s="2">
        <f t="shared" si="175"/>
        <v>-76005.839999996708</v>
      </c>
      <c r="P11263"/>
    </row>
    <row r="11264" spans="1:16" hidden="1">
      <c r="A11264" t="s">
        <v>292</v>
      </c>
      <c r="B11264" s="1">
        <v>42217</v>
      </c>
      <c r="C11264" t="s">
        <v>195</v>
      </c>
      <c r="D11264">
        <v>1</v>
      </c>
      <c r="E11264" t="s">
        <v>297</v>
      </c>
      <c r="F11264" t="s">
        <v>13</v>
      </c>
      <c r="G11264" t="s">
        <v>4</v>
      </c>
      <c r="H11264" t="s">
        <v>195</v>
      </c>
      <c r="J11264" s="5"/>
      <c r="K11264" s="2">
        <v>31176.07</v>
      </c>
      <c r="L11264" s="5"/>
      <c r="M11264" s="2">
        <f t="shared" si="175"/>
        <v>-107181.90999999671</v>
      </c>
      <c r="P11264"/>
    </row>
    <row r="11265" spans="1:16" hidden="1">
      <c r="A11265" t="s">
        <v>304</v>
      </c>
      <c r="B11265" s="1">
        <v>42217</v>
      </c>
      <c r="C11265" t="s">
        <v>18</v>
      </c>
      <c r="D11265">
        <v>1</v>
      </c>
      <c r="E11265" t="s">
        <v>308</v>
      </c>
      <c r="F11265" t="s">
        <v>13</v>
      </c>
      <c r="G11265" t="s">
        <v>4</v>
      </c>
      <c r="H11265" t="s">
        <v>18</v>
      </c>
      <c r="J11265" s="5"/>
      <c r="K11265" s="2">
        <v>24037.73</v>
      </c>
      <c r="L11265" s="5"/>
      <c r="M11265" s="2">
        <f t="shared" si="175"/>
        <v>-131219.63999999673</v>
      </c>
      <c r="P11265"/>
    </row>
    <row r="11266" spans="1:16" hidden="1">
      <c r="A11266" t="s">
        <v>13557</v>
      </c>
      <c r="B11266" s="1">
        <v>42217</v>
      </c>
      <c r="C11266" t="s">
        <v>13567</v>
      </c>
      <c r="D11266">
        <v>2</v>
      </c>
      <c r="E11266" t="s">
        <v>13568</v>
      </c>
      <c r="F11266" t="s">
        <v>7054</v>
      </c>
      <c r="G11266" t="s">
        <v>4</v>
      </c>
      <c r="H11266" t="s">
        <v>14</v>
      </c>
      <c r="I11266" s="2">
        <v>1025</v>
      </c>
      <c r="J11266" s="5"/>
      <c r="L11266" s="5"/>
      <c r="M11266" s="2">
        <f t="shared" si="175"/>
        <v>-130194.63999999673</v>
      </c>
      <c r="P11266"/>
    </row>
    <row r="11267" spans="1:16" hidden="1">
      <c r="A11267" t="s">
        <v>13582</v>
      </c>
      <c r="B11267" s="1">
        <v>42217</v>
      </c>
      <c r="C11267" t="s">
        <v>13590</v>
      </c>
      <c r="D11267">
        <v>2</v>
      </c>
      <c r="E11267" t="s">
        <v>13591</v>
      </c>
      <c r="F11267" t="s">
        <v>7054</v>
      </c>
      <c r="G11267" t="s">
        <v>4</v>
      </c>
      <c r="H11267" t="s">
        <v>8507</v>
      </c>
      <c r="I11267" s="2">
        <v>1025</v>
      </c>
      <c r="J11267" s="5"/>
      <c r="L11267" s="5"/>
      <c r="M11267" s="2">
        <f t="shared" si="175"/>
        <v>-129169.63999999673</v>
      </c>
      <c r="P11267"/>
    </row>
    <row r="11268" spans="1:16" hidden="1">
      <c r="A11268" t="s">
        <v>13604</v>
      </c>
      <c r="B11268" s="1">
        <v>42217</v>
      </c>
      <c r="C11268" t="s">
        <v>1802</v>
      </c>
      <c r="D11268">
        <v>2</v>
      </c>
      <c r="E11268" t="s">
        <v>13611</v>
      </c>
      <c r="F11268" t="s">
        <v>13559</v>
      </c>
      <c r="G11268" t="s">
        <v>479</v>
      </c>
      <c r="H11268" t="s">
        <v>263</v>
      </c>
      <c r="I11268" s="2">
        <v>419.11</v>
      </c>
      <c r="J11268" s="5"/>
      <c r="L11268" s="5"/>
      <c r="M11268" s="2">
        <f t="shared" si="175"/>
        <v>-128750.52999999672</v>
      </c>
      <c r="P11268"/>
    </row>
    <row r="11269" spans="1:16" hidden="1">
      <c r="A11269" t="s">
        <v>13628</v>
      </c>
      <c r="B11269" s="1">
        <v>42217</v>
      </c>
      <c r="C11269" t="s">
        <v>1802</v>
      </c>
      <c r="D11269">
        <v>2</v>
      </c>
      <c r="E11269" t="s">
        <v>13636</v>
      </c>
      <c r="F11269" t="s">
        <v>13559</v>
      </c>
      <c r="G11269" t="s">
        <v>479</v>
      </c>
      <c r="H11269" t="s">
        <v>65</v>
      </c>
      <c r="J11269" s="5"/>
      <c r="K11269" s="2">
        <v>557.29</v>
      </c>
      <c r="L11269" s="5"/>
      <c r="M11269" s="2">
        <f t="shared" si="175"/>
        <v>-129307.81999999672</v>
      </c>
      <c r="P11269"/>
    </row>
    <row r="11270" spans="1:16" hidden="1">
      <c r="A11270" t="s">
        <v>13628</v>
      </c>
      <c r="B11270" s="1">
        <v>42217</v>
      </c>
      <c r="C11270" t="s">
        <v>1802</v>
      </c>
      <c r="D11270">
        <v>2</v>
      </c>
      <c r="E11270" t="s">
        <v>13636</v>
      </c>
      <c r="F11270" t="s">
        <v>13559</v>
      </c>
      <c r="G11270" t="s">
        <v>479</v>
      </c>
      <c r="H11270" t="s">
        <v>65</v>
      </c>
      <c r="I11270" s="2">
        <v>557.29</v>
      </c>
      <c r="J11270" s="5"/>
      <c r="L11270" s="5"/>
      <c r="M11270" s="2">
        <f t="shared" si="175"/>
        <v>-128750.52999999672</v>
      </c>
      <c r="P11270"/>
    </row>
    <row r="11271" spans="1:16" hidden="1">
      <c r="A11271" t="s">
        <v>13653</v>
      </c>
      <c r="B11271" s="1">
        <v>42217</v>
      </c>
      <c r="C11271" t="s">
        <v>1802</v>
      </c>
      <c r="D11271">
        <v>2</v>
      </c>
      <c r="E11271" t="s">
        <v>13662</v>
      </c>
      <c r="F11271" t="s">
        <v>13559</v>
      </c>
      <c r="G11271" t="s">
        <v>479</v>
      </c>
      <c r="H11271" t="s">
        <v>13663</v>
      </c>
      <c r="I11271" s="2">
        <v>366.06</v>
      </c>
      <c r="J11271" s="5"/>
      <c r="L11271" s="5"/>
      <c r="M11271" s="2">
        <f t="shared" si="175"/>
        <v>-128384.46999999673</v>
      </c>
      <c r="P11271"/>
    </row>
    <row r="11272" spans="1:16" hidden="1">
      <c r="A11272" t="s">
        <v>13681</v>
      </c>
      <c r="B11272" s="1">
        <v>42217</v>
      </c>
      <c r="C11272" t="s">
        <v>13687</v>
      </c>
      <c r="D11272">
        <v>2</v>
      </c>
      <c r="E11272" t="s">
        <v>13688</v>
      </c>
      <c r="F11272" t="s">
        <v>13559</v>
      </c>
      <c r="G11272" t="s">
        <v>479</v>
      </c>
      <c r="H11272" t="s">
        <v>5963</v>
      </c>
      <c r="J11272" s="5"/>
      <c r="K11272" s="2">
        <v>1537.06</v>
      </c>
      <c r="L11272" s="5"/>
      <c r="M11272" s="2">
        <f t="shared" si="175"/>
        <v>-129921.52999999672</v>
      </c>
      <c r="P11272"/>
    </row>
    <row r="11273" spans="1:16" hidden="1">
      <c r="A11273" t="s">
        <v>13681</v>
      </c>
      <c r="B11273" s="1">
        <v>42217</v>
      </c>
      <c r="C11273" t="s">
        <v>13687</v>
      </c>
      <c r="D11273">
        <v>2</v>
      </c>
      <c r="E11273" t="s">
        <v>13688</v>
      </c>
      <c r="F11273" t="s">
        <v>13559</v>
      </c>
      <c r="G11273" t="s">
        <v>479</v>
      </c>
      <c r="H11273" t="s">
        <v>5963</v>
      </c>
      <c r="I11273" s="2">
        <v>1537.06</v>
      </c>
      <c r="J11273" s="5"/>
      <c r="L11273" s="5"/>
      <c r="M11273" s="2">
        <f t="shared" ref="M11273:M11336" si="176">+M11272+I11273-K11273</f>
        <v>-128384.46999999673</v>
      </c>
      <c r="P11273"/>
    </row>
    <row r="11274" spans="1:16" hidden="1">
      <c r="A11274" t="s">
        <v>13707</v>
      </c>
      <c r="B11274" s="1">
        <v>42217</v>
      </c>
      <c r="C11274" t="s">
        <v>13712</v>
      </c>
      <c r="D11274">
        <v>2</v>
      </c>
      <c r="E11274" t="s">
        <v>13713</v>
      </c>
      <c r="F11274" t="s">
        <v>7054</v>
      </c>
      <c r="G11274" t="s">
        <v>4</v>
      </c>
      <c r="H11274" t="s">
        <v>13714</v>
      </c>
      <c r="I11274" s="2">
        <v>1025</v>
      </c>
      <c r="J11274" s="5"/>
      <c r="L11274" s="5"/>
      <c r="M11274" s="2">
        <f t="shared" si="176"/>
        <v>-127359.46999999673</v>
      </c>
      <c r="P11274"/>
    </row>
    <row r="11275" spans="1:16" hidden="1">
      <c r="A11275" t="s">
        <v>13733</v>
      </c>
      <c r="B11275" s="1">
        <v>42217</v>
      </c>
      <c r="C11275" t="s">
        <v>13738</v>
      </c>
      <c r="D11275">
        <v>2</v>
      </c>
      <c r="E11275" t="s">
        <v>13739</v>
      </c>
      <c r="F11275" t="s">
        <v>7054</v>
      </c>
      <c r="G11275" t="s">
        <v>4</v>
      </c>
      <c r="H11275" t="s">
        <v>13133</v>
      </c>
      <c r="I11275" s="2">
        <v>1025</v>
      </c>
      <c r="J11275" s="5"/>
      <c r="L11275" s="5"/>
      <c r="M11275" s="2">
        <f t="shared" si="176"/>
        <v>-126334.46999999673</v>
      </c>
      <c r="P11275"/>
    </row>
    <row r="11276" spans="1:16" hidden="1">
      <c r="A11276" t="s">
        <v>13761</v>
      </c>
      <c r="B11276" s="1">
        <v>42217</v>
      </c>
      <c r="C11276" t="s">
        <v>13767</v>
      </c>
      <c r="D11276">
        <v>2</v>
      </c>
      <c r="E11276" t="s">
        <v>13768</v>
      </c>
      <c r="F11276" t="s">
        <v>7054</v>
      </c>
      <c r="G11276" t="s">
        <v>4</v>
      </c>
      <c r="H11276" t="s">
        <v>13769</v>
      </c>
      <c r="I11276" s="2">
        <v>1840</v>
      </c>
      <c r="J11276" s="5"/>
      <c r="L11276" s="5"/>
      <c r="M11276" s="2">
        <f t="shared" si="176"/>
        <v>-124494.46999999673</v>
      </c>
      <c r="P11276"/>
    </row>
    <row r="11277" spans="1:16" hidden="1">
      <c r="A11277" t="s">
        <v>13786</v>
      </c>
      <c r="B11277" s="1">
        <v>42217</v>
      </c>
      <c r="C11277" t="s">
        <v>13791</v>
      </c>
      <c r="D11277">
        <v>2</v>
      </c>
      <c r="E11277" t="s">
        <v>13792</v>
      </c>
      <c r="F11277" t="s">
        <v>7054</v>
      </c>
      <c r="G11277" t="s">
        <v>4</v>
      </c>
      <c r="H11277" t="s">
        <v>4218</v>
      </c>
      <c r="I11277" s="2">
        <v>1840</v>
      </c>
      <c r="J11277" s="5"/>
      <c r="L11277" s="5"/>
      <c r="M11277" s="2">
        <f t="shared" si="176"/>
        <v>-122654.46999999673</v>
      </c>
      <c r="P11277"/>
    </row>
    <row r="11278" spans="1:16" hidden="1">
      <c r="A11278" t="s">
        <v>13808</v>
      </c>
      <c r="B11278" s="1">
        <v>42217</v>
      </c>
      <c r="C11278" t="s">
        <v>13813</v>
      </c>
      <c r="D11278">
        <v>2</v>
      </c>
      <c r="E11278" t="s">
        <v>13814</v>
      </c>
      <c r="F11278" t="s">
        <v>7054</v>
      </c>
      <c r="G11278" t="s">
        <v>4</v>
      </c>
      <c r="H11278" t="s">
        <v>13815</v>
      </c>
      <c r="I11278" s="2">
        <v>1025</v>
      </c>
      <c r="J11278" s="5"/>
      <c r="L11278" s="5"/>
      <c r="M11278" s="2">
        <f t="shared" si="176"/>
        <v>-121629.46999999673</v>
      </c>
      <c r="P11278"/>
    </row>
    <row r="11279" spans="1:16" hidden="1">
      <c r="A11279" t="s">
        <v>13835</v>
      </c>
      <c r="B11279" s="1">
        <v>42217</v>
      </c>
      <c r="C11279" t="s">
        <v>13839</v>
      </c>
      <c r="D11279">
        <v>2</v>
      </c>
      <c r="E11279" t="s">
        <v>13840</v>
      </c>
      <c r="F11279" t="s">
        <v>7054</v>
      </c>
      <c r="G11279" t="s">
        <v>4</v>
      </c>
      <c r="H11279" t="s">
        <v>13663</v>
      </c>
      <c r="I11279" s="2">
        <v>1025</v>
      </c>
      <c r="J11279" s="5"/>
      <c r="L11279" s="5"/>
      <c r="M11279" s="2">
        <f t="shared" si="176"/>
        <v>-120604.46999999673</v>
      </c>
      <c r="P11279"/>
    </row>
    <row r="11280" spans="1:16" hidden="1">
      <c r="A11280" t="s">
        <v>13861</v>
      </c>
      <c r="B11280" s="1">
        <v>42217</v>
      </c>
      <c r="C11280" t="s">
        <v>13866</v>
      </c>
      <c r="D11280">
        <v>2</v>
      </c>
      <c r="E11280" t="s">
        <v>13867</v>
      </c>
      <c r="F11280" t="s">
        <v>7054</v>
      </c>
      <c r="G11280" t="s">
        <v>4</v>
      </c>
      <c r="H11280" t="s">
        <v>13868</v>
      </c>
      <c r="I11280" s="2">
        <v>3030</v>
      </c>
      <c r="J11280" s="5"/>
      <c r="L11280" s="5"/>
      <c r="M11280" s="2">
        <f t="shared" si="176"/>
        <v>-117574.46999999673</v>
      </c>
      <c r="P11280"/>
    </row>
    <row r="11281" spans="1:16" hidden="1">
      <c r="A11281" t="s">
        <v>13887</v>
      </c>
      <c r="B11281" s="1">
        <v>42217</v>
      </c>
      <c r="C11281" t="s">
        <v>13892</v>
      </c>
      <c r="D11281">
        <v>2</v>
      </c>
      <c r="E11281" t="s">
        <v>13893</v>
      </c>
      <c r="F11281" t="s">
        <v>7054</v>
      </c>
      <c r="G11281" t="s">
        <v>4</v>
      </c>
      <c r="H11281" t="s">
        <v>7808</v>
      </c>
      <c r="I11281" s="2">
        <v>1025</v>
      </c>
      <c r="J11281" s="5"/>
      <c r="L11281" s="5"/>
      <c r="M11281" s="2">
        <f t="shared" si="176"/>
        <v>-116549.46999999673</v>
      </c>
      <c r="P11281"/>
    </row>
    <row r="11282" spans="1:16" hidden="1">
      <c r="A11282" t="s">
        <v>13912</v>
      </c>
      <c r="B11282" s="1">
        <v>42217</v>
      </c>
      <c r="C11282" t="s">
        <v>1802</v>
      </c>
      <c r="D11282">
        <v>2</v>
      </c>
      <c r="E11282" t="s">
        <v>13918</v>
      </c>
      <c r="F11282" t="s">
        <v>13559</v>
      </c>
      <c r="G11282" t="s">
        <v>479</v>
      </c>
      <c r="H11282" t="s">
        <v>2656</v>
      </c>
      <c r="I11282" s="2">
        <v>1854.31</v>
      </c>
      <c r="J11282" s="5"/>
      <c r="L11282" s="5"/>
      <c r="M11282" s="2">
        <f t="shared" si="176"/>
        <v>-114695.15999999673</v>
      </c>
      <c r="P11282"/>
    </row>
    <row r="11283" spans="1:16" hidden="1">
      <c r="A11283" t="s">
        <v>13937</v>
      </c>
      <c r="B11283" s="1">
        <v>42217</v>
      </c>
      <c r="C11283" t="s">
        <v>1802</v>
      </c>
      <c r="D11283">
        <v>2</v>
      </c>
      <c r="E11283" t="s">
        <v>13943</v>
      </c>
      <c r="F11283" t="s">
        <v>13559</v>
      </c>
      <c r="G11283" t="s">
        <v>479</v>
      </c>
      <c r="H11283" t="s">
        <v>2656</v>
      </c>
      <c r="I11283" s="2">
        <v>1854.31</v>
      </c>
      <c r="J11283" s="5"/>
      <c r="L11283" s="5"/>
      <c r="M11283" s="2">
        <f t="shared" si="176"/>
        <v>-112840.84999999673</v>
      </c>
      <c r="P11283"/>
    </row>
    <row r="11284" spans="1:16" hidden="1">
      <c r="A11284" t="s">
        <v>13961</v>
      </c>
      <c r="B11284" s="1">
        <v>42217</v>
      </c>
      <c r="C11284" t="s">
        <v>13966</v>
      </c>
      <c r="D11284">
        <v>2</v>
      </c>
      <c r="E11284" t="s">
        <v>13967</v>
      </c>
      <c r="F11284" t="s">
        <v>7054</v>
      </c>
      <c r="G11284" t="s">
        <v>4</v>
      </c>
      <c r="H11284" t="s">
        <v>11034</v>
      </c>
      <c r="I11284" s="2">
        <v>2200</v>
      </c>
      <c r="J11284" s="5"/>
      <c r="L11284" s="5"/>
      <c r="M11284" s="2">
        <f t="shared" si="176"/>
        <v>-110640.84999999673</v>
      </c>
      <c r="P11284"/>
    </row>
    <row r="11285" spans="1:16" hidden="1">
      <c r="A11285" t="s">
        <v>13987</v>
      </c>
      <c r="B11285" s="1">
        <v>42217</v>
      </c>
      <c r="C11285" t="s">
        <v>13993</v>
      </c>
      <c r="D11285">
        <v>2</v>
      </c>
      <c r="E11285" t="s">
        <v>13994</v>
      </c>
      <c r="F11285" t="s">
        <v>7054</v>
      </c>
      <c r="G11285" t="s">
        <v>4</v>
      </c>
      <c r="H11285" t="s">
        <v>239</v>
      </c>
      <c r="I11285" s="2">
        <v>3625</v>
      </c>
      <c r="J11285" s="5"/>
      <c r="L11285" s="5"/>
      <c r="M11285" s="2">
        <f t="shared" si="176"/>
        <v>-107015.84999999673</v>
      </c>
      <c r="P11285"/>
    </row>
    <row r="11286" spans="1:16" hidden="1">
      <c r="A11286" t="s">
        <v>14017</v>
      </c>
      <c r="B11286" s="1">
        <v>42217</v>
      </c>
      <c r="C11286" t="s">
        <v>14020</v>
      </c>
      <c r="D11286">
        <v>1</v>
      </c>
      <c r="E11286" t="s">
        <v>14021</v>
      </c>
      <c r="F11286" t="s">
        <v>13561</v>
      </c>
      <c r="G11286" t="s">
        <v>4</v>
      </c>
      <c r="H11286" t="s">
        <v>14022</v>
      </c>
      <c r="I11286" s="2">
        <v>20000</v>
      </c>
      <c r="J11286" s="5"/>
      <c r="L11286" s="5"/>
      <c r="M11286" s="2">
        <f t="shared" si="176"/>
        <v>-87015.849999996732</v>
      </c>
      <c r="P11286"/>
    </row>
    <row r="11287" spans="1:16" hidden="1">
      <c r="A11287" t="s">
        <v>14042</v>
      </c>
      <c r="B11287" s="1">
        <v>42217</v>
      </c>
      <c r="C11287" t="s">
        <v>14047</v>
      </c>
      <c r="D11287">
        <v>2</v>
      </c>
      <c r="E11287" t="s">
        <v>14048</v>
      </c>
      <c r="F11287" t="s">
        <v>7054</v>
      </c>
      <c r="G11287" t="s">
        <v>4</v>
      </c>
      <c r="H11287" t="s">
        <v>10358</v>
      </c>
      <c r="J11287" s="5"/>
      <c r="K11287" s="2">
        <v>1025</v>
      </c>
      <c r="L11287" s="5"/>
      <c r="M11287" s="2">
        <f t="shared" si="176"/>
        <v>-88040.849999996732</v>
      </c>
      <c r="P11287"/>
    </row>
    <row r="11288" spans="1:16" hidden="1">
      <c r="A11288" t="s">
        <v>14042</v>
      </c>
      <c r="B11288" s="1">
        <v>42217</v>
      </c>
      <c r="C11288" t="s">
        <v>14047</v>
      </c>
      <c r="D11288">
        <v>2</v>
      </c>
      <c r="E11288" t="s">
        <v>14048</v>
      </c>
      <c r="F11288" t="s">
        <v>7054</v>
      </c>
      <c r="G11288" t="s">
        <v>4</v>
      </c>
      <c r="H11288" t="s">
        <v>10358</v>
      </c>
      <c r="I11288" s="2">
        <v>1025</v>
      </c>
      <c r="J11288" s="5"/>
      <c r="L11288" s="5"/>
      <c r="M11288" s="2">
        <f t="shared" si="176"/>
        <v>-87015.849999996732</v>
      </c>
      <c r="P11288"/>
    </row>
    <row r="11289" spans="1:16" hidden="1">
      <c r="A11289" t="s">
        <v>14069</v>
      </c>
      <c r="B11289" s="1">
        <v>42217</v>
      </c>
      <c r="C11289" t="s">
        <v>14075</v>
      </c>
      <c r="D11289">
        <v>2</v>
      </c>
      <c r="E11289" t="s">
        <v>14076</v>
      </c>
      <c r="F11289" t="s">
        <v>7054</v>
      </c>
      <c r="G11289" t="s">
        <v>4</v>
      </c>
      <c r="H11289" t="s">
        <v>14077</v>
      </c>
      <c r="I11289" s="2">
        <v>1840</v>
      </c>
      <c r="J11289" s="5"/>
      <c r="L11289" s="5"/>
      <c r="M11289" s="2">
        <f t="shared" si="176"/>
        <v>-85175.849999996732</v>
      </c>
      <c r="P11289"/>
    </row>
    <row r="11290" spans="1:16" hidden="1">
      <c r="A11290" t="s">
        <v>14095</v>
      </c>
      <c r="B11290" s="1">
        <v>42217</v>
      </c>
      <c r="C11290" t="s">
        <v>14101</v>
      </c>
      <c r="D11290">
        <v>2</v>
      </c>
      <c r="E11290" t="s">
        <v>14102</v>
      </c>
      <c r="F11290" t="s">
        <v>7054</v>
      </c>
      <c r="G11290" t="s">
        <v>4</v>
      </c>
      <c r="H11290" t="s">
        <v>13880</v>
      </c>
      <c r="I11290" s="2">
        <v>3030.01</v>
      </c>
      <c r="J11290" s="5"/>
      <c r="L11290" s="5"/>
      <c r="M11290" s="2">
        <f t="shared" si="176"/>
        <v>-82145.839999996737</v>
      </c>
      <c r="P11290"/>
    </row>
    <row r="11291" spans="1:16" hidden="1">
      <c r="A11291" t="s">
        <v>14117</v>
      </c>
      <c r="B11291" s="1">
        <v>42217</v>
      </c>
      <c r="C11291" t="s">
        <v>14121</v>
      </c>
      <c r="D11291">
        <v>2</v>
      </c>
      <c r="E11291" t="s">
        <v>14122</v>
      </c>
      <c r="F11291" t="s">
        <v>7054</v>
      </c>
      <c r="G11291" t="s">
        <v>4</v>
      </c>
      <c r="H11291" t="s">
        <v>14123</v>
      </c>
      <c r="I11291" s="2">
        <v>1840</v>
      </c>
      <c r="J11291" s="5"/>
      <c r="L11291" s="5"/>
      <c r="M11291" s="2">
        <f t="shared" si="176"/>
        <v>-80305.839999996737</v>
      </c>
      <c r="P11291"/>
    </row>
    <row r="11292" spans="1:16" hidden="1">
      <c r="A11292" t="s">
        <v>14141</v>
      </c>
      <c r="B11292" s="1">
        <v>42217</v>
      </c>
      <c r="C11292" t="s">
        <v>14146</v>
      </c>
      <c r="D11292">
        <v>2</v>
      </c>
      <c r="E11292" t="s">
        <v>14147</v>
      </c>
      <c r="F11292" t="s">
        <v>7054</v>
      </c>
      <c r="G11292" t="s">
        <v>4</v>
      </c>
      <c r="H11292" t="s">
        <v>14148</v>
      </c>
      <c r="I11292" s="2">
        <v>1025</v>
      </c>
      <c r="J11292" s="5"/>
      <c r="L11292" s="5"/>
      <c r="M11292" s="2">
        <f t="shared" si="176"/>
        <v>-79280.839999996737</v>
      </c>
      <c r="P11292"/>
    </row>
    <row r="11293" spans="1:16" hidden="1">
      <c r="A11293" t="s">
        <v>14169</v>
      </c>
      <c r="B11293" s="1">
        <v>42217</v>
      </c>
      <c r="C11293" t="s">
        <v>14174</v>
      </c>
      <c r="D11293">
        <v>2</v>
      </c>
      <c r="E11293" t="s">
        <v>14175</v>
      </c>
      <c r="F11293" t="s">
        <v>7054</v>
      </c>
      <c r="G11293" t="s">
        <v>4</v>
      </c>
      <c r="H11293" t="s">
        <v>14176</v>
      </c>
      <c r="I11293" s="2">
        <v>1025</v>
      </c>
      <c r="J11293" s="5"/>
      <c r="L11293" s="5"/>
      <c r="M11293" s="2">
        <f t="shared" si="176"/>
        <v>-78255.839999996737</v>
      </c>
      <c r="P11293"/>
    </row>
    <row r="11294" spans="1:16" hidden="1">
      <c r="A11294" t="s">
        <v>14192</v>
      </c>
      <c r="B11294" s="1">
        <v>42217</v>
      </c>
      <c r="C11294" t="s">
        <v>14195</v>
      </c>
      <c r="D11294">
        <v>2</v>
      </c>
      <c r="E11294" t="s">
        <v>14196</v>
      </c>
      <c r="F11294" t="s">
        <v>7054</v>
      </c>
      <c r="G11294" t="s">
        <v>4</v>
      </c>
      <c r="H11294" t="s">
        <v>2392</v>
      </c>
      <c r="I11294" s="2">
        <v>1840</v>
      </c>
      <c r="J11294" s="5"/>
      <c r="L11294" s="5"/>
      <c r="M11294" s="2">
        <f t="shared" si="176"/>
        <v>-76415.839999996737</v>
      </c>
      <c r="P11294"/>
    </row>
    <row r="11295" spans="1:16" hidden="1">
      <c r="A11295" t="s">
        <v>14217</v>
      </c>
      <c r="B11295" s="1">
        <v>42217</v>
      </c>
      <c r="C11295" t="s">
        <v>14220</v>
      </c>
      <c r="D11295">
        <v>2</v>
      </c>
      <c r="E11295" t="s">
        <v>14221</v>
      </c>
      <c r="F11295" t="s">
        <v>7054</v>
      </c>
      <c r="G11295" t="s">
        <v>4</v>
      </c>
      <c r="H11295" t="s">
        <v>14222</v>
      </c>
      <c r="I11295" s="2">
        <v>4100</v>
      </c>
      <c r="J11295" s="5"/>
      <c r="L11295" s="5"/>
      <c r="M11295" s="2">
        <f t="shared" si="176"/>
        <v>-72315.839999996737</v>
      </c>
      <c r="P11295"/>
    </row>
    <row r="11296" spans="1:16" hidden="1">
      <c r="A11296" t="s">
        <v>14246</v>
      </c>
      <c r="B11296" s="1">
        <v>42217</v>
      </c>
      <c r="C11296" t="s">
        <v>14249</v>
      </c>
      <c r="D11296">
        <v>2</v>
      </c>
      <c r="E11296" t="s">
        <v>14250</v>
      </c>
      <c r="F11296" t="s">
        <v>7054</v>
      </c>
      <c r="G11296" t="s">
        <v>4</v>
      </c>
      <c r="H11296" t="s">
        <v>14251</v>
      </c>
      <c r="I11296" s="2">
        <v>1025</v>
      </c>
      <c r="J11296" s="5"/>
      <c r="L11296" s="5"/>
      <c r="M11296" s="2">
        <f t="shared" si="176"/>
        <v>-71290.839999996737</v>
      </c>
      <c r="P11296"/>
    </row>
    <row r="11297" spans="1:16" hidden="1">
      <c r="A11297" t="s">
        <v>314</v>
      </c>
      <c r="B11297" s="36">
        <v>42219</v>
      </c>
      <c r="C11297" s="35" t="s">
        <v>6</v>
      </c>
      <c r="D11297" s="35">
        <v>1</v>
      </c>
      <c r="E11297" s="35" t="s">
        <v>319</v>
      </c>
      <c r="F11297" s="35" t="s">
        <v>8</v>
      </c>
      <c r="G11297" s="35" t="s">
        <v>4</v>
      </c>
      <c r="H11297" s="35" t="s">
        <v>320</v>
      </c>
      <c r="I11297" s="11">
        <v>1025</v>
      </c>
      <c r="J11297" s="12"/>
      <c r="K11297" s="11"/>
      <c r="L11297" s="12"/>
      <c r="M11297" s="11">
        <f t="shared" si="176"/>
        <v>-70265.839999996737</v>
      </c>
      <c r="P11297"/>
    </row>
    <row r="11298" spans="1:16" hidden="1">
      <c r="A11298" t="s">
        <v>371</v>
      </c>
      <c r="B11298" s="1">
        <v>42219</v>
      </c>
      <c r="C11298" t="s">
        <v>381</v>
      </c>
      <c r="D11298">
        <v>2</v>
      </c>
      <c r="E11298" t="s">
        <v>382</v>
      </c>
      <c r="F11298" t="s">
        <v>78</v>
      </c>
      <c r="G11298" t="s">
        <v>4</v>
      </c>
      <c r="H11298" t="s">
        <v>383</v>
      </c>
      <c r="J11298" s="5"/>
      <c r="K11298" s="2">
        <v>4100.01</v>
      </c>
      <c r="L11298" s="5"/>
      <c r="M11298" s="2">
        <f t="shared" si="176"/>
        <v>-74365.849999996732</v>
      </c>
      <c r="P11298"/>
    </row>
    <row r="11299" spans="1:16" hidden="1">
      <c r="A11299" t="s">
        <v>388</v>
      </c>
      <c r="B11299" s="1">
        <v>42219</v>
      </c>
      <c r="C11299" t="s">
        <v>6</v>
      </c>
      <c r="D11299">
        <v>1</v>
      </c>
      <c r="E11299" t="s">
        <v>393</v>
      </c>
      <c r="F11299" t="s">
        <v>29</v>
      </c>
      <c r="G11299" t="s">
        <v>4</v>
      </c>
      <c r="H11299" t="s">
        <v>394</v>
      </c>
      <c r="I11299" s="2">
        <v>629.46</v>
      </c>
      <c r="J11299" s="5"/>
      <c r="L11299" s="5"/>
      <c r="M11299" s="2">
        <f t="shared" si="176"/>
        <v>-73736.389999996725</v>
      </c>
      <c r="P11299"/>
    </row>
    <row r="11300" spans="1:16" hidden="1">
      <c r="A11300" t="s">
        <v>436</v>
      </c>
      <c r="B11300" s="1">
        <v>42219</v>
      </c>
      <c r="C11300" t="s">
        <v>11</v>
      </c>
      <c r="D11300">
        <v>1</v>
      </c>
      <c r="E11300" t="s">
        <v>441</v>
      </c>
      <c r="F11300" t="s">
        <v>13</v>
      </c>
      <c r="G11300" t="s">
        <v>4</v>
      </c>
      <c r="H11300" t="s">
        <v>14</v>
      </c>
      <c r="J11300" s="5"/>
      <c r="K11300" s="2">
        <v>1025</v>
      </c>
      <c r="L11300" s="5"/>
      <c r="M11300" s="2">
        <f t="shared" si="176"/>
        <v>-74761.389999996725</v>
      </c>
      <c r="P11300"/>
    </row>
    <row r="11301" spans="1:16" hidden="1">
      <c r="A11301" t="s">
        <v>442</v>
      </c>
      <c r="B11301" s="1">
        <v>42219</v>
      </c>
      <c r="C11301" t="s">
        <v>195</v>
      </c>
      <c r="D11301">
        <v>1</v>
      </c>
      <c r="E11301" t="s">
        <v>448</v>
      </c>
      <c r="F11301" t="s">
        <v>13</v>
      </c>
      <c r="G11301" t="s">
        <v>4</v>
      </c>
      <c r="H11301" t="s">
        <v>449</v>
      </c>
      <c r="J11301" s="5"/>
      <c r="K11301" s="2">
        <v>20000</v>
      </c>
      <c r="L11301" s="5"/>
      <c r="M11301" s="2">
        <f t="shared" si="176"/>
        <v>-94761.389999996725</v>
      </c>
      <c r="P11301"/>
    </row>
    <row r="11302" spans="1:16" hidden="1">
      <c r="A11302" t="s">
        <v>515</v>
      </c>
      <c r="B11302" s="1">
        <v>42219</v>
      </c>
      <c r="C11302" t="s">
        <v>6</v>
      </c>
      <c r="D11302">
        <v>1</v>
      </c>
      <c r="E11302" t="s">
        <v>524</v>
      </c>
      <c r="F11302" t="s">
        <v>29</v>
      </c>
      <c r="G11302" t="s">
        <v>4</v>
      </c>
      <c r="H11302" t="s">
        <v>525</v>
      </c>
      <c r="I11302" s="2">
        <v>134.49</v>
      </c>
      <c r="J11302" s="5"/>
      <c r="L11302" s="5"/>
      <c r="M11302" s="2">
        <f t="shared" si="176"/>
        <v>-94626.89999999672</v>
      </c>
      <c r="P11302"/>
    </row>
    <row r="11303" spans="1:16" hidden="1">
      <c r="A11303" t="s">
        <v>526</v>
      </c>
      <c r="B11303" s="1">
        <v>42219</v>
      </c>
      <c r="C11303" t="s">
        <v>43</v>
      </c>
      <c r="D11303">
        <v>1</v>
      </c>
      <c r="E11303" t="s">
        <v>539</v>
      </c>
      <c r="F11303" t="s">
        <v>45</v>
      </c>
      <c r="G11303" t="s">
        <v>4</v>
      </c>
      <c r="H11303" t="s">
        <v>540</v>
      </c>
      <c r="J11303" s="5"/>
      <c r="K11303" s="2">
        <v>5865</v>
      </c>
      <c r="L11303" s="5"/>
      <c r="M11303" s="2">
        <f t="shared" si="176"/>
        <v>-100491.89999999672</v>
      </c>
      <c r="P11303"/>
    </row>
    <row r="11304" spans="1:16" hidden="1">
      <c r="A11304" t="s">
        <v>541</v>
      </c>
      <c r="B11304" s="1">
        <v>42219</v>
      </c>
      <c r="C11304" t="s">
        <v>6</v>
      </c>
      <c r="D11304">
        <v>1</v>
      </c>
      <c r="E11304" t="s">
        <v>547</v>
      </c>
      <c r="F11304" t="s">
        <v>29</v>
      </c>
      <c r="G11304" t="s">
        <v>4</v>
      </c>
      <c r="H11304" t="s">
        <v>548</v>
      </c>
      <c r="I11304" s="2">
        <v>2403.4</v>
      </c>
      <c r="J11304" s="5"/>
      <c r="L11304" s="5"/>
      <c r="M11304" s="2">
        <f t="shared" si="176"/>
        <v>-98088.499999996726</v>
      </c>
      <c r="P11304"/>
    </row>
    <row r="11305" spans="1:16" hidden="1">
      <c r="A11305" t="s">
        <v>611</v>
      </c>
      <c r="B11305" s="1">
        <v>42219</v>
      </c>
      <c r="C11305" t="s">
        <v>6</v>
      </c>
      <c r="D11305">
        <v>1</v>
      </c>
      <c r="E11305" t="s">
        <v>615</v>
      </c>
      <c r="F11305" t="s">
        <v>29</v>
      </c>
      <c r="G11305" t="s">
        <v>4</v>
      </c>
      <c r="H11305" t="s">
        <v>616</v>
      </c>
      <c r="I11305" s="2">
        <v>1607</v>
      </c>
      <c r="J11305" s="5"/>
      <c r="L11305" s="5"/>
      <c r="M11305" s="2">
        <f t="shared" si="176"/>
        <v>-96481.499999996726</v>
      </c>
      <c r="P11305"/>
    </row>
    <row r="11306" spans="1:16" hidden="1">
      <c r="A11306" t="s">
        <v>618</v>
      </c>
      <c r="B11306" s="1">
        <v>42219</v>
      </c>
      <c r="C11306" t="s">
        <v>6</v>
      </c>
      <c r="D11306">
        <v>1</v>
      </c>
      <c r="E11306" t="s">
        <v>624</v>
      </c>
      <c r="F11306" t="s">
        <v>29</v>
      </c>
      <c r="G11306" t="s">
        <v>4</v>
      </c>
      <c r="H11306" t="s">
        <v>625</v>
      </c>
      <c r="I11306" s="2">
        <v>662.87</v>
      </c>
      <c r="J11306" s="5"/>
      <c r="L11306" s="5"/>
      <c r="M11306" s="2">
        <f t="shared" si="176"/>
        <v>-95818.62999999673</v>
      </c>
      <c r="P11306"/>
    </row>
    <row r="11307" spans="1:16" hidden="1">
      <c r="A11307" t="s">
        <v>626</v>
      </c>
      <c r="B11307" s="1">
        <v>42219</v>
      </c>
      <c r="C11307" t="s">
        <v>195</v>
      </c>
      <c r="D11307">
        <v>1</v>
      </c>
      <c r="E11307" t="s">
        <v>632</v>
      </c>
      <c r="F11307" t="s">
        <v>13</v>
      </c>
      <c r="G11307" t="s">
        <v>4</v>
      </c>
      <c r="H11307" t="s">
        <v>195</v>
      </c>
      <c r="J11307" s="5"/>
      <c r="K11307" s="2">
        <v>5392.34</v>
      </c>
      <c r="L11307" s="5"/>
      <c r="M11307" s="2">
        <f t="shared" si="176"/>
        <v>-101210.96999999673</v>
      </c>
      <c r="P11307"/>
    </row>
    <row r="11308" spans="1:16" hidden="1">
      <c r="A11308" t="s">
        <v>633</v>
      </c>
      <c r="B11308" s="1">
        <v>42219</v>
      </c>
      <c r="C11308" t="s">
        <v>18</v>
      </c>
      <c r="D11308">
        <v>1</v>
      </c>
      <c r="E11308" t="s">
        <v>640</v>
      </c>
      <c r="F11308" t="s">
        <v>13</v>
      </c>
      <c r="G11308" t="s">
        <v>4</v>
      </c>
      <c r="H11308" t="s">
        <v>18</v>
      </c>
      <c r="J11308" s="5"/>
      <c r="K11308" s="2">
        <v>10401.24</v>
      </c>
      <c r="L11308" s="5"/>
      <c r="M11308" s="2">
        <f t="shared" si="176"/>
        <v>-111612.20999999673</v>
      </c>
      <c r="P11308"/>
    </row>
    <row r="11309" spans="1:16" hidden="1">
      <c r="A11309" t="s">
        <v>740</v>
      </c>
      <c r="B11309" s="1">
        <v>42219</v>
      </c>
      <c r="C11309" t="s">
        <v>741</v>
      </c>
      <c r="D11309">
        <v>1</v>
      </c>
      <c r="E11309" t="s">
        <v>742</v>
      </c>
      <c r="F11309" t="s">
        <v>13</v>
      </c>
      <c r="G11309" t="s">
        <v>20</v>
      </c>
      <c r="H11309" t="s">
        <v>529</v>
      </c>
      <c r="J11309" s="5"/>
      <c r="K11309" s="2">
        <v>6380.3</v>
      </c>
      <c r="L11309" s="5"/>
      <c r="M11309" s="2">
        <f t="shared" si="176"/>
        <v>-117992.50999999674</v>
      </c>
      <c r="P11309"/>
    </row>
    <row r="11310" spans="1:16" hidden="1">
      <c r="A11310" t="s">
        <v>753</v>
      </c>
      <c r="B11310" s="1">
        <v>42219</v>
      </c>
      <c r="C11310" t="s">
        <v>6</v>
      </c>
      <c r="D11310">
        <v>1</v>
      </c>
      <c r="E11310" t="s">
        <v>760</v>
      </c>
      <c r="F11310" t="s">
        <v>29</v>
      </c>
      <c r="G11310" t="s">
        <v>20</v>
      </c>
      <c r="H11310" t="s">
        <v>761</v>
      </c>
      <c r="I11310" s="2">
        <v>4000</v>
      </c>
      <c r="J11310" s="5"/>
      <c r="L11310" s="5"/>
      <c r="M11310" s="2">
        <f t="shared" si="176"/>
        <v>-113992.50999999674</v>
      </c>
      <c r="P11310"/>
    </row>
    <row r="11311" spans="1:16" hidden="1">
      <c r="A11311" t="s">
        <v>766</v>
      </c>
      <c r="B11311" s="1">
        <v>42219</v>
      </c>
      <c r="C11311" t="s">
        <v>6</v>
      </c>
      <c r="D11311">
        <v>1</v>
      </c>
      <c r="E11311" t="s">
        <v>772</v>
      </c>
      <c r="F11311" t="s">
        <v>29</v>
      </c>
      <c r="G11311" t="s">
        <v>20</v>
      </c>
      <c r="H11311" t="s">
        <v>773</v>
      </c>
      <c r="I11311" s="2">
        <v>10000</v>
      </c>
      <c r="J11311" s="5"/>
      <c r="L11311" s="5"/>
      <c r="M11311" s="2">
        <f t="shared" si="176"/>
        <v>-103992.50999999674</v>
      </c>
      <c r="P11311"/>
    </row>
    <row r="11312" spans="1:16" hidden="1">
      <c r="A11312" t="s">
        <v>775</v>
      </c>
      <c r="B11312" s="1">
        <v>42219</v>
      </c>
      <c r="C11312" t="s">
        <v>781</v>
      </c>
      <c r="D11312">
        <v>2</v>
      </c>
      <c r="E11312" t="s">
        <v>782</v>
      </c>
      <c r="F11312" t="s">
        <v>78</v>
      </c>
      <c r="G11312" t="s">
        <v>20</v>
      </c>
      <c r="H11312" t="s">
        <v>277</v>
      </c>
      <c r="J11312" s="5"/>
      <c r="K11312" s="2">
        <v>1025</v>
      </c>
      <c r="L11312" s="5"/>
      <c r="M11312" s="2">
        <f t="shared" si="176"/>
        <v>-105017.50999999674</v>
      </c>
      <c r="P11312"/>
    </row>
    <row r="11313" spans="1:16" hidden="1">
      <c r="A11313" t="s">
        <v>788</v>
      </c>
      <c r="B11313" s="1">
        <v>42219</v>
      </c>
      <c r="C11313" t="s">
        <v>794</v>
      </c>
      <c r="D11313">
        <v>2</v>
      </c>
      <c r="E11313" t="s">
        <v>795</v>
      </c>
      <c r="F11313" t="s">
        <v>78</v>
      </c>
      <c r="G11313" t="s">
        <v>20</v>
      </c>
      <c r="H11313" t="s">
        <v>796</v>
      </c>
      <c r="J11313" s="5"/>
      <c r="K11313" s="2">
        <v>1025</v>
      </c>
      <c r="L11313" s="5"/>
      <c r="M11313" s="2">
        <f t="shared" si="176"/>
        <v>-106042.50999999674</v>
      </c>
      <c r="P11313"/>
    </row>
    <row r="11314" spans="1:16" hidden="1">
      <c r="A11314" t="s">
        <v>797</v>
      </c>
      <c r="B11314" s="1">
        <v>42219</v>
      </c>
      <c r="C11314" t="s">
        <v>11</v>
      </c>
      <c r="D11314">
        <v>1</v>
      </c>
      <c r="E11314" t="s">
        <v>800</v>
      </c>
      <c r="F11314" t="s">
        <v>16</v>
      </c>
      <c r="G11314" t="s">
        <v>20</v>
      </c>
      <c r="H11314" t="s">
        <v>801</v>
      </c>
      <c r="J11314" s="5"/>
      <c r="K11314" s="2">
        <v>1025</v>
      </c>
      <c r="L11314" s="5"/>
      <c r="M11314" s="2">
        <f t="shared" si="176"/>
        <v>-107067.50999999674</v>
      </c>
      <c r="P11314"/>
    </row>
    <row r="11315" spans="1:16" hidden="1">
      <c r="A11315" t="s">
        <v>802</v>
      </c>
      <c r="B11315" s="1">
        <v>42219</v>
      </c>
      <c r="C11315" t="s">
        <v>11</v>
      </c>
      <c r="D11315">
        <v>1</v>
      </c>
      <c r="E11315" t="s">
        <v>803</v>
      </c>
      <c r="F11315" t="s">
        <v>13</v>
      </c>
      <c r="G11315" t="s">
        <v>20</v>
      </c>
      <c r="H11315" t="s">
        <v>804</v>
      </c>
      <c r="J11315" s="5"/>
      <c r="K11315" s="2">
        <v>24289.759999999998</v>
      </c>
      <c r="L11315" s="5"/>
      <c r="M11315" s="2">
        <f t="shared" si="176"/>
        <v>-131357.26999999673</v>
      </c>
      <c r="P11315"/>
    </row>
    <row r="11316" spans="1:16" hidden="1">
      <c r="A11316" t="s">
        <v>805</v>
      </c>
      <c r="B11316" s="1">
        <v>42219</v>
      </c>
      <c r="C11316" t="s">
        <v>1</v>
      </c>
      <c r="D11316">
        <v>1</v>
      </c>
      <c r="E11316" t="s">
        <v>810</v>
      </c>
      <c r="F11316" t="s">
        <v>16</v>
      </c>
      <c r="G11316" t="s">
        <v>20</v>
      </c>
      <c r="H11316" t="s">
        <v>811</v>
      </c>
      <c r="J11316" s="5"/>
      <c r="K11316" s="2">
        <v>2800</v>
      </c>
      <c r="L11316" s="5"/>
      <c r="M11316" s="2">
        <f t="shared" si="176"/>
        <v>-134157.26999999673</v>
      </c>
      <c r="P11316"/>
    </row>
    <row r="11317" spans="1:16" hidden="1">
      <c r="A11317" t="s">
        <v>812</v>
      </c>
      <c r="B11317" s="1">
        <v>42219</v>
      </c>
      <c r="C11317" t="s">
        <v>43</v>
      </c>
      <c r="D11317">
        <v>1</v>
      </c>
      <c r="E11317" t="s">
        <v>816</v>
      </c>
      <c r="F11317" t="s">
        <v>228</v>
      </c>
      <c r="G11317" t="s">
        <v>20</v>
      </c>
      <c r="H11317" t="s">
        <v>817</v>
      </c>
      <c r="J11317" s="5"/>
      <c r="K11317" s="2">
        <v>4439.46</v>
      </c>
      <c r="L11317" s="5"/>
      <c r="M11317" s="2">
        <f t="shared" si="176"/>
        <v>-138596.72999999672</v>
      </c>
      <c r="P11317"/>
    </row>
    <row r="11318" spans="1:16" hidden="1">
      <c r="A11318" t="s">
        <v>818</v>
      </c>
      <c r="B11318" s="1">
        <v>42219</v>
      </c>
      <c r="C11318" t="s">
        <v>195</v>
      </c>
      <c r="D11318">
        <v>1</v>
      </c>
      <c r="E11318" t="s">
        <v>822</v>
      </c>
      <c r="F11318" t="s">
        <v>13</v>
      </c>
      <c r="G11318" t="s">
        <v>20</v>
      </c>
      <c r="H11318" t="s">
        <v>195</v>
      </c>
      <c r="J11318" s="5"/>
      <c r="K11318" s="2">
        <v>3049</v>
      </c>
      <c r="L11318" s="5"/>
      <c r="M11318" s="2">
        <f t="shared" si="176"/>
        <v>-141645.72999999672</v>
      </c>
      <c r="P11318"/>
    </row>
    <row r="11319" spans="1:16" hidden="1">
      <c r="A11319" t="s">
        <v>825</v>
      </c>
      <c r="B11319" s="1">
        <v>42219</v>
      </c>
      <c r="C11319" t="s">
        <v>200</v>
      </c>
      <c r="D11319">
        <v>1</v>
      </c>
      <c r="E11319" t="s">
        <v>827</v>
      </c>
      <c r="F11319" t="s">
        <v>16</v>
      </c>
      <c r="G11319" t="s">
        <v>20</v>
      </c>
      <c r="H11319" t="s">
        <v>200</v>
      </c>
      <c r="J11319" s="5"/>
      <c r="K11319" s="2">
        <v>8754.99</v>
      </c>
      <c r="L11319" s="5"/>
      <c r="M11319" s="2">
        <f t="shared" si="176"/>
        <v>-150400.71999999671</v>
      </c>
      <c r="P11319"/>
    </row>
    <row r="11320" spans="1:16" hidden="1">
      <c r="A11320" t="s">
        <v>830</v>
      </c>
      <c r="B11320" s="1">
        <v>42219</v>
      </c>
      <c r="C11320" t="s">
        <v>18</v>
      </c>
      <c r="D11320">
        <v>1</v>
      </c>
      <c r="E11320" t="s">
        <v>839</v>
      </c>
      <c r="F11320" t="s">
        <v>13</v>
      </c>
      <c r="G11320" t="s">
        <v>20</v>
      </c>
      <c r="H11320" t="s">
        <v>18</v>
      </c>
      <c r="J11320" s="5"/>
      <c r="K11320" s="2">
        <v>28131.21</v>
      </c>
      <c r="L11320" s="5"/>
      <c r="M11320" s="2">
        <f t="shared" si="176"/>
        <v>-178531.9299999967</v>
      </c>
      <c r="P11320"/>
    </row>
    <row r="11321" spans="1:16" hidden="1">
      <c r="A11321" t="s">
        <v>14270</v>
      </c>
      <c r="B11321" s="1">
        <v>42219</v>
      </c>
      <c r="C11321" t="s">
        <v>1802</v>
      </c>
      <c r="D11321">
        <v>2</v>
      </c>
      <c r="E11321" t="s">
        <v>14293</v>
      </c>
      <c r="F11321" t="s">
        <v>13559</v>
      </c>
      <c r="G11321" t="s">
        <v>479</v>
      </c>
      <c r="H11321" t="s">
        <v>11913</v>
      </c>
      <c r="J11321" s="5"/>
      <c r="K11321" s="2">
        <v>1000</v>
      </c>
      <c r="L11321" s="5"/>
      <c r="M11321" s="2">
        <f t="shared" si="176"/>
        <v>-179531.9299999967</v>
      </c>
      <c r="P11321"/>
    </row>
    <row r="11322" spans="1:16" hidden="1">
      <c r="A11322" t="s">
        <v>14270</v>
      </c>
      <c r="B11322" s="1">
        <v>42219</v>
      </c>
      <c r="C11322" t="s">
        <v>1802</v>
      </c>
      <c r="D11322">
        <v>2</v>
      </c>
      <c r="E11322" t="s">
        <v>14293</v>
      </c>
      <c r="F11322" t="s">
        <v>13559</v>
      </c>
      <c r="G11322" t="s">
        <v>479</v>
      </c>
      <c r="H11322" t="s">
        <v>11913</v>
      </c>
      <c r="I11322" s="2">
        <v>1451.73</v>
      </c>
      <c r="J11322" s="5"/>
      <c r="L11322" s="5"/>
      <c r="M11322" s="2">
        <f t="shared" si="176"/>
        <v>-178080.19999999669</v>
      </c>
      <c r="P11322"/>
    </row>
    <row r="11323" spans="1:16" hidden="1">
      <c r="A11323" t="s">
        <v>14297</v>
      </c>
      <c r="B11323" s="1">
        <v>42219</v>
      </c>
      <c r="C11323" t="s">
        <v>6</v>
      </c>
      <c r="D11323">
        <v>1</v>
      </c>
      <c r="E11323" t="s">
        <v>14317</v>
      </c>
      <c r="F11323" t="s">
        <v>13565</v>
      </c>
      <c r="G11323" t="s">
        <v>4</v>
      </c>
      <c r="H11323" t="s">
        <v>449</v>
      </c>
      <c r="I11323" s="2">
        <v>20000</v>
      </c>
      <c r="J11323" s="5"/>
      <c r="L11323" s="5"/>
      <c r="M11323" s="2">
        <f t="shared" si="176"/>
        <v>-158080.19999999669</v>
      </c>
      <c r="P11323"/>
    </row>
    <row r="11324" spans="1:16" hidden="1">
      <c r="A11324" t="s">
        <v>14321</v>
      </c>
      <c r="B11324" s="1">
        <v>42219</v>
      </c>
      <c r="C11324" t="s">
        <v>381</v>
      </c>
      <c r="D11324">
        <v>2</v>
      </c>
      <c r="E11324" t="s">
        <v>14338</v>
      </c>
      <c r="F11324" t="s">
        <v>7054</v>
      </c>
      <c r="G11324" t="s">
        <v>4</v>
      </c>
      <c r="H11324" t="s">
        <v>383</v>
      </c>
      <c r="I11324" s="2">
        <v>4100.01</v>
      </c>
      <c r="J11324" s="5"/>
      <c r="L11324" s="5"/>
      <c r="M11324" s="2">
        <f t="shared" si="176"/>
        <v>-153980.18999999668</v>
      </c>
      <c r="P11324"/>
    </row>
    <row r="11325" spans="1:16" hidden="1">
      <c r="A11325" t="s">
        <v>14343</v>
      </c>
      <c r="B11325" s="1">
        <v>42219</v>
      </c>
      <c r="C11325" t="s">
        <v>381</v>
      </c>
      <c r="D11325">
        <v>2</v>
      </c>
      <c r="E11325" t="s">
        <v>14365</v>
      </c>
      <c r="F11325" t="s">
        <v>7054</v>
      </c>
      <c r="G11325" t="s">
        <v>4</v>
      </c>
      <c r="H11325" t="s">
        <v>383</v>
      </c>
      <c r="I11325" s="2">
        <v>4100.01</v>
      </c>
      <c r="J11325" s="5"/>
      <c r="L11325" s="5"/>
      <c r="M11325" s="2">
        <f t="shared" si="176"/>
        <v>-149880.17999999668</v>
      </c>
      <c r="P11325"/>
    </row>
    <row r="11326" spans="1:16" hidden="1">
      <c r="A11326" t="s">
        <v>14371</v>
      </c>
      <c r="B11326" s="1">
        <v>42219</v>
      </c>
      <c r="C11326" t="s">
        <v>14394</v>
      </c>
      <c r="D11326">
        <v>2</v>
      </c>
      <c r="E11326" t="s">
        <v>14395</v>
      </c>
      <c r="F11326" t="s">
        <v>7054</v>
      </c>
      <c r="G11326" t="s">
        <v>4</v>
      </c>
      <c r="H11326" t="s">
        <v>14</v>
      </c>
      <c r="I11326" s="2">
        <v>1025</v>
      </c>
      <c r="J11326" s="5"/>
      <c r="L11326" s="5"/>
      <c r="M11326" s="2">
        <f t="shared" si="176"/>
        <v>-148855.17999999668</v>
      </c>
      <c r="P11326"/>
    </row>
    <row r="11327" spans="1:16" hidden="1">
      <c r="A11327" t="s">
        <v>14398</v>
      </c>
      <c r="B11327" s="1">
        <v>42219</v>
      </c>
      <c r="C11327" t="s">
        <v>1802</v>
      </c>
      <c r="D11327">
        <v>2</v>
      </c>
      <c r="E11327" t="s">
        <v>14416</v>
      </c>
      <c r="F11327" t="s">
        <v>13559</v>
      </c>
      <c r="G11327" t="s">
        <v>479</v>
      </c>
      <c r="H11327" t="s">
        <v>14417</v>
      </c>
      <c r="I11327" s="2">
        <v>74.94</v>
      </c>
      <c r="J11327" s="5"/>
      <c r="L11327" s="5"/>
      <c r="M11327" s="2">
        <f t="shared" si="176"/>
        <v>-148780.23999999667</v>
      </c>
      <c r="P11327"/>
    </row>
    <row r="11328" spans="1:16" hidden="1">
      <c r="A11328" t="s">
        <v>14421</v>
      </c>
      <c r="B11328" s="1">
        <v>42219</v>
      </c>
      <c r="C11328" t="s">
        <v>14442</v>
      </c>
      <c r="D11328">
        <v>2</v>
      </c>
      <c r="E11328" t="s">
        <v>14443</v>
      </c>
      <c r="F11328" t="s">
        <v>7054</v>
      </c>
      <c r="G11328" t="s">
        <v>4</v>
      </c>
      <c r="H11328" t="s">
        <v>14444</v>
      </c>
      <c r="I11328" s="2">
        <v>1025</v>
      </c>
      <c r="J11328" s="5"/>
      <c r="L11328" s="5"/>
      <c r="M11328" s="2">
        <f t="shared" si="176"/>
        <v>-147755.23999999667</v>
      </c>
      <c r="P11328"/>
    </row>
    <row r="11329" spans="1:16" hidden="1">
      <c r="A11329" t="s">
        <v>14449</v>
      </c>
      <c r="B11329" s="1">
        <v>42219</v>
      </c>
      <c r="C11329" t="s">
        <v>2456</v>
      </c>
      <c r="D11329">
        <v>2</v>
      </c>
      <c r="E11329" t="s">
        <v>14470</v>
      </c>
      <c r="F11329" t="s">
        <v>7054</v>
      </c>
      <c r="G11329" t="s">
        <v>4</v>
      </c>
      <c r="H11329" t="s">
        <v>2458</v>
      </c>
      <c r="I11329" s="2">
        <v>1839.99</v>
      </c>
      <c r="J11329" s="5"/>
      <c r="L11329" s="5"/>
      <c r="M11329" s="2">
        <f t="shared" si="176"/>
        <v>-145915.24999999668</v>
      </c>
      <c r="P11329"/>
    </row>
    <row r="11330" spans="1:16" hidden="1">
      <c r="A11330" t="s">
        <v>14477</v>
      </c>
      <c r="B11330" s="1">
        <v>42219</v>
      </c>
      <c r="C11330" t="s">
        <v>14494</v>
      </c>
      <c r="D11330">
        <v>2</v>
      </c>
      <c r="E11330" t="s">
        <v>14495</v>
      </c>
      <c r="F11330" t="s">
        <v>7054</v>
      </c>
      <c r="G11330" t="s">
        <v>4</v>
      </c>
      <c r="H11330" t="s">
        <v>548</v>
      </c>
      <c r="I11330" s="2">
        <v>1839.99</v>
      </c>
      <c r="J11330" s="5"/>
      <c r="L11330" s="5"/>
      <c r="M11330" s="2">
        <f t="shared" si="176"/>
        <v>-144075.25999999669</v>
      </c>
      <c r="P11330"/>
    </row>
    <row r="11331" spans="1:16" hidden="1">
      <c r="A11331" t="s">
        <v>14501</v>
      </c>
      <c r="B11331" s="1">
        <v>42219</v>
      </c>
      <c r="C11331" t="s">
        <v>6</v>
      </c>
      <c r="D11331">
        <v>1</v>
      </c>
      <c r="E11331" t="s">
        <v>14521</v>
      </c>
      <c r="F11331" t="s">
        <v>13565</v>
      </c>
      <c r="G11331" t="s">
        <v>4</v>
      </c>
      <c r="H11331" t="s">
        <v>14522</v>
      </c>
      <c r="I11331" s="2">
        <v>5865</v>
      </c>
      <c r="J11331" s="5"/>
      <c r="L11331" s="5"/>
      <c r="M11331" s="2">
        <f t="shared" si="176"/>
        <v>-138210.25999999669</v>
      </c>
      <c r="P11331"/>
    </row>
    <row r="11332" spans="1:16" hidden="1">
      <c r="A11332" t="s">
        <v>14528</v>
      </c>
      <c r="B11332" s="1">
        <v>42219</v>
      </c>
      <c r="C11332" t="s">
        <v>14542</v>
      </c>
      <c r="D11332">
        <v>2</v>
      </c>
      <c r="E11332" t="s">
        <v>14543</v>
      </c>
      <c r="F11332" t="s">
        <v>7054</v>
      </c>
      <c r="G11332" t="s">
        <v>4</v>
      </c>
      <c r="H11332" t="s">
        <v>320</v>
      </c>
      <c r="J11332" s="5"/>
      <c r="K11332" s="2">
        <v>1025</v>
      </c>
      <c r="L11332" s="5"/>
      <c r="M11332" s="2">
        <f t="shared" si="176"/>
        <v>-139235.25999999669</v>
      </c>
      <c r="P11332"/>
    </row>
    <row r="11333" spans="1:16" hidden="1">
      <c r="A11333" t="s">
        <v>14528</v>
      </c>
      <c r="B11333" s="1">
        <v>42219</v>
      </c>
      <c r="C11333" t="s">
        <v>14542</v>
      </c>
      <c r="D11333">
        <v>2</v>
      </c>
      <c r="E11333" t="s">
        <v>14543</v>
      </c>
      <c r="F11333" t="s">
        <v>7054</v>
      </c>
      <c r="G11333" t="s">
        <v>4</v>
      </c>
      <c r="H11333" t="s">
        <v>320</v>
      </c>
      <c r="I11333" s="2">
        <v>1025</v>
      </c>
      <c r="J11333" s="5"/>
      <c r="L11333" s="5"/>
      <c r="M11333" s="2">
        <f t="shared" si="176"/>
        <v>-138210.25999999669</v>
      </c>
      <c r="P11333"/>
    </row>
    <row r="11334" spans="1:16" hidden="1">
      <c r="A11334" t="s">
        <v>14548</v>
      </c>
      <c r="B11334" s="1">
        <v>42219</v>
      </c>
      <c r="C11334" t="s">
        <v>3261</v>
      </c>
      <c r="D11334">
        <v>2</v>
      </c>
      <c r="E11334" t="s">
        <v>14562</v>
      </c>
      <c r="F11334" t="s">
        <v>13559</v>
      </c>
      <c r="G11334" t="s">
        <v>479</v>
      </c>
      <c r="H11334" t="s">
        <v>1804</v>
      </c>
      <c r="I11334" s="2">
        <v>81.2</v>
      </c>
      <c r="J11334" s="5"/>
      <c r="L11334" s="5"/>
      <c r="M11334" s="2">
        <f t="shared" si="176"/>
        <v>-138129.05999999668</v>
      </c>
      <c r="P11334"/>
    </row>
    <row r="11335" spans="1:16" hidden="1">
      <c r="A11335" t="s">
        <v>14572</v>
      </c>
      <c r="B11335" s="1">
        <v>42219</v>
      </c>
      <c r="C11335" t="s">
        <v>14589</v>
      </c>
      <c r="D11335">
        <v>2</v>
      </c>
      <c r="E11335" t="s">
        <v>14590</v>
      </c>
      <c r="F11335" t="s">
        <v>13559</v>
      </c>
      <c r="G11335" t="s">
        <v>479</v>
      </c>
      <c r="H11335" t="s">
        <v>8371</v>
      </c>
      <c r="J11335" s="5"/>
      <c r="K11335" s="2">
        <v>700</v>
      </c>
      <c r="L11335" s="5"/>
      <c r="M11335" s="2">
        <f t="shared" si="176"/>
        <v>-138829.05999999668</v>
      </c>
      <c r="P11335"/>
    </row>
    <row r="11336" spans="1:16" hidden="1">
      <c r="A11336" t="s">
        <v>14572</v>
      </c>
      <c r="B11336" s="1">
        <v>42219</v>
      </c>
      <c r="C11336" t="s">
        <v>14589</v>
      </c>
      <c r="D11336">
        <v>2</v>
      </c>
      <c r="E11336" t="s">
        <v>14590</v>
      </c>
      <c r="F11336" t="s">
        <v>13559</v>
      </c>
      <c r="G11336" t="s">
        <v>479</v>
      </c>
      <c r="H11336" t="s">
        <v>8371</v>
      </c>
      <c r="I11336" s="2">
        <v>1400.54</v>
      </c>
      <c r="J11336" s="5"/>
      <c r="L11336" s="5"/>
      <c r="M11336" s="2">
        <f t="shared" si="176"/>
        <v>-137428.51999999667</v>
      </c>
      <c r="P11336"/>
    </row>
    <row r="11337" spans="1:16" hidden="1">
      <c r="A11337" t="s">
        <v>14596</v>
      </c>
      <c r="B11337" s="1">
        <v>42219</v>
      </c>
      <c r="C11337" t="s">
        <v>14609</v>
      </c>
      <c r="D11337">
        <v>2</v>
      </c>
      <c r="E11337" t="s">
        <v>14610</v>
      </c>
      <c r="F11337" t="s">
        <v>7054</v>
      </c>
      <c r="G11337" t="s">
        <v>20</v>
      </c>
      <c r="H11337" t="s">
        <v>14611</v>
      </c>
      <c r="I11337" s="2">
        <v>1025</v>
      </c>
      <c r="J11337" s="5"/>
      <c r="L11337" s="5"/>
      <c r="M11337" s="2">
        <f t="shared" ref="M11337:M11400" si="177">+M11336+I11337-K11337</f>
        <v>-136403.51999999667</v>
      </c>
      <c r="P11337"/>
    </row>
    <row r="11338" spans="1:16" hidden="1">
      <c r="A11338" t="s">
        <v>14618</v>
      </c>
      <c r="B11338" s="1">
        <v>42219</v>
      </c>
      <c r="C11338" t="s">
        <v>14634</v>
      </c>
      <c r="D11338">
        <v>2</v>
      </c>
      <c r="E11338" t="s">
        <v>14635</v>
      </c>
      <c r="F11338" t="s">
        <v>7054</v>
      </c>
      <c r="G11338" t="s">
        <v>20</v>
      </c>
      <c r="H11338" t="s">
        <v>14636</v>
      </c>
      <c r="I11338" s="2">
        <v>3729.99</v>
      </c>
      <c r="J11338" s="5"/>
      <c r="L11338" s="5"/>
      <c r="M11338" s="2">
        <f t="shared" si="177"/>
        <v>-132673.52999999668</v>
      </c>
      <c r="P11338"/>
    </row>
    <row r="11339" spans="1:16" hidden="1">
      <c r="A11339" t="s">
        <v>14643</v>
      </c>
      <c r="B11339" s="1">
        <v>42219</v>
      </c>
      <c r="C11339" t="s">
        <v>14659</v>
      </c>
      <c r="D11339">
        <v>2</v>
      </c>
      <c r="E11339" t="s">
        <v>14660</v>
      </c>
      <c r="F11339" t="s">
        <v>7054</v>
      </c>
      <c r="G11339" t="s">
        <v>20</v>
      </c>
      <c r="H11339" t="s">
        <v>4160</v>
      </c>
      <c r="I11339" s="2">
        <v>197.2</v>
      </c>
      <c r="J11339" s="5"/>
      <c r="L11339" s="5"/>
      <c r="M11339" s="2">
        <f t="shared" si="177"/>
        <v>-132476.32999999667</v>
      </c>
      <c r="P11339"/>
    </row>
    <row r="11340" spans="1:16" hidden="1">
      <c r="A11340" t="s">
        <v>14667</v>
      </c>
      <c r="B11340" s="1">
        <v>42219</v>
      </c>
      <c r="C11340" t="s">
        <v>1802</v>
      </c>
      <c r="D11340">
        <v>2</v>
      </c>
      <c r="E11340" t="s">
        <v>14683</v>
      </c>
      <c r="F11340" t="s">
        <v>13559</v>
      </c>
      <c r="G11340" t="s">
        <v>479</v>
      </c>
      <c r="H11340" t="s">
        <v>10987</v>
      </c>
      <c r="J11340" s="5"/>
      <c r="K11340" s="2">
        <v>71.650000000000006</v>
      </c>
      <c r="L11340" s="5"/>
      <c r="M11340" s="2">
        <f t="shared" si="177"/>
        <v>-132547.97999999666</v>
      </c>
      <c r="P11340"/>
    </row>
    <row r="11341" spans="1:16" hidden="1">
      <c r="A11341" t="s">
        <v>14667</v>
      </c>
      <c r="B11341" s="1">
        <v>42219</v>
      </c>
      <c r="C11341" t="s">
        <v>1802</v>
      </c>
      <c r="D11341">
        <v>2</v>
      </c>
      <c r="E11341" t="s">
        <v>14683</v>
      </c>
      <c r="F11341" t="s">
        <v>13559</v>
      </c>
      <c r="G11341" t="s">
        <v>479</v>
      </c>
      <c r="H11341" t="s">
        <v>10987</v>
      </c>
      <c r="I11341" s="2">
        <v>71.650000000000006</v>
      </c>
      <c r="J11341" s="5"/>
      <c r="L11341" s="5"/>
      <c r="M11341" s="2">
        <f t="shared" si="177"/>
        <v>-132476.32999999667</v>
      </c>
      <c r="P11341"/>
    </row>
    <row r="11342" spans="1:16" hidden="1">
      <c r="A11342" t="s">
        <v>14690</v>
      </c>
      <c r="B11342" s="1">
        <v>42219</v>
      </c>
      <c r="C11342" t="s">
        <v>14706</v>
      </c>
      <c r="D11342">
        <v>2</v>
      </c>
      <c r="E11342" t="s">
        <v>14707</v>
      </c>
      <c r="F11342" t="s">
        <v>7054</v>
      </c>
      <c r="G11342" t="s">
        <v>20</v>
      </c>
      <c r="H11342" t="s">
        <v>14708</v>
      </c>
      <c r="I11342" s="2">
        <v>2105.0100000000002</v>
      </c>
      <c r="J11342" s="5"/>
      <c r="L11342" s="5"/>
      <c r="M11342" s="2">
        <f t="shared" si="177"/>
        <v>-130371.31999999667</v>
      </c>
      <c r="P11342"/>
    </row>
    <row r="11343" spans="1:16" hidden="1">
      <c r="A11343" t="s">
        <v>14717</v>
      </c>
      <c r="B11343" s="1">
        <v>42219</v>
      </c>
      <c r="C11343" t="s">
        <v>14735</v>
      </c>
      <c r="D11343">
        <v>1</v>
      </c>
      <c r="E11343" t="s">
        <v>14736</v>
      </c>
      <c r="F11343" t="s">
        <v>13610</v>
      </c>
      <c r="G11343" t="s">
        <v>20</v>
      </c>
      <c r="H11343" t="s">
        <v>10668</v>
      </c>
      <c r="I11343" s="2">
        <v>6380.3</v>
      </c>
      <c r="J11343" s="5"/>
      <c r="L11343" s="5"/>
      <c r="M11343" s="2">
        <f t="shared" si="177"/>
        <v>-123991.01999999667</v>
      </c>
      <c r="P11343"/>
    </row>
    <row r="11344" spans="1:16" hidden="1">
      <c r="A11344" t="s">
        <v>14746</v>
      </c>
      <c r="B11344" s="1">
        <v>42219</v>
      </c>
      <c r="C11344" t="s">
        <v>14763</v>
      </c>
      <c r="D11344">
        <v>2</v>
      </c>
      <c r="E11344" t="s">
        <v>14764</v>
      </c>
      <c r="F11344" t="s">
        <v>7054</v>
      </c>
      <c r="G11344" t="s">
        <v>20</v>
      </c>
      <c r="H11344" t="s">
        <v>12099</v>
      </c>
      <c r="I11344" s="2">
        <v>1840</v>
      </c>
      <c r="J11344" s="5"/>
      <c r="L11344" s="5"/>
      <c r="M11344" s="2">
        <f t="shared" si="177"/>
        <v>-122151.01999999667</v>
      </c>
      <c r="P11344"/>
    </row>
    <row r="11345" spans="1:16" hidden="1">
      <c r="A11345" t="s">
        <v>14770</v>
      </c>
      <c r="B11345" s="1">
        <v>42219</v>
      </c>
      <c r="C11345" t="s">
        <v>14785</v>
      </c>
      <c r="D11345">
        <v>2</v>
      </c>
      <c r="E11345" t="s">
        <v>14786</v>
      </c>
      <c r="F11345" t="s">
        <v>7054</v>
      </c>
      <c r="G11345" t="s">
        <v>20</v>
      </c>
      <c r="H11345" t="s">
        <v>1525</v>
      </c>
      <c r="I11345" s="2">
        <v>2024</v>
      </c>
      <c r="J11345" s="5"/>
      <c r="L11345" s="5"/>
      <c r="M11345" s="2">
        <f t="shared" si="177"/>
        <v>-120127.01999999667</v>
      </c>
      <c r="P11345"/>
    </row>
    <row r="11346" spans="1:16" hidden="1">
      <c r="A11346" t="s">
        <v>14793</v>
      </c>
      <c r="B11346" s="1">
        <v>42219</v>
      </c>
      <c r="C11346" t="s">
        <v>781</v>
      </c>
      <c r="D11346">
        <v>2</v>
      </c>
      <c r="E11346" t="s">
        <v>14807</v>
      </c>
      <c r="F11346" t="s">
        <v>7054</v>
      </c>
      <c r="G11346" t="s">
        <v>20</v>
      </c>
      <c r="H11346" t="s">
        <v>277</v>
      </c>
      <c r="I11346" s="2">
        <v>1025</v>
      </c>
      <c r="J11346" s="5"/>
      <c r="L11346" s="5"/>
      <c r="M11346" s="2">
        <f t="shared" si="177"/>
        <v>-119102.01999999667</v>
      </c>
      <c r="P11346"/>
    </row>
    <row r="11347" spans="1:16" hidden="1">
      <c r="A11347" t="s">
        <v>14814</v>
      </c>
      <c r="B11347" s="1">
        <v>42219</v>
      </c>
      <c r="C11347" t="s">
        <v>14829</v>
      </c>
      <c r="D11347">
        <v>2</v>
      </c>
      <c r="E11347" t="s">
        <v>14830</v>
      </c>
      <c r="F11347" t="s">
        <v>7054</v>
      </c>
      <c r="G11347" t="s">
        <v>20</v>
      </c>
      <c r="H11347" t="s">
        <v>8875</v>
      </c>
      <c r="I11347" s="2">
        <v>1839.99</v>
      </c>
      <c r="J11347" s="5"/>
      <c r="L11347" s="5"/>
      <c r="M11347" s="2">
        <f t="shared" si="177"/>
        <v>-117262.02999999667</v>
      </c>
      <c r="P11347"/>
    </row>
    <row r="11348" spans="1:16" hidden="1">
      <c r="A11348" t="s">
        <v>14836</v>
      </c>
      <c r="B11348" s="1">
        <v>42219</v>
      </c>
      <c r="C11348" t="s">
        <v>14852</v>
      </c>
      <c r="D11348">
        <v>2</v>
      </c>
      <c r="E11348" t="s">
        <v>14853</v>
      </c>
      <c r="F11348" t="s">
        <v>7054</v>
      </c>
      <c r="G11348" t="s">
        <v>20</v>
      </c>
      <c r="H11348" t="s">
        <v>7083</v>
      </c>
      <c r="I11348" s="2">
        <v>24289.759999999998</v>
      </c>
      <c r="J11348" s="5"/>
      <c r="L11348" s="5"/>
      <c r="M11348" s="2">
        <f t="shared" si="177"/>
        <v>-92972.269999996672</v>
      </c>
      <c r="P11348"/>
    </row>
    <row r="11349" spans="1:16" hidden="1">
      <c r="A11349" t="s">
        <v>14862</v>
      </c>
      <c r="B11349" s="1">
        <v>42219</v>
      </c>
      <c r="C11349" t="s">
        <v>14880</v>
      </c>
      <c r="D11349">
        <v>2</v>
      </c>
      <c r="E11349" t="s">
        <v>14881</v>
      </c>
      <c r="F11349" t="s">
        <v>7054</v>
      </c>
      <c r="G11349" t="s">
        <v>20</v>
      </c>
      <c r="H11349" t="s">
        <v>14882</v>
      </c>
      <c r="I11349" s="2">
        <v>1025</v>
      </c>
      <c r="J11349" s="5"/>
      <c r="L11349" s="5"/>
      <c r="M11349" s="2">
        <f t="shared" si="177"/>
        <v>-91947.269999996672</v>
      </c>
      <c r="P11349"/>
    </row>
    <row r="11350" spans="1:16" hidden="1">
      <c r="A11350" t="s">
        <v>14890</v>
      </c>
      <c r="B11350" s="1">
        <v>42219</v>
      </c>
      <c r="C11350" t="s">
        <v>14909</v>
      </c>
      <c r="D11350">
        <v>2</v>
      </c>
      <c r="E11350" t="s">
        <v>14910</v>
      </c>
      <c r="F11350" t="s">
        <v>7054</v>
      </c>
      <c r="G11350" t="s">
        <v>20</v>
      </c>
      <c r="H11350" t="s">
        <v>4183</v>
      </c>
      <c r="I11350" s="2">
        <v>1025</v>
      </c>
      <c r="J11350" s="5"/>
      <c r="L11350" s="5"/>
      <c r="M11350" s="2">
        <f t="shared" si="177"/>
        <v>-90922.269999996672</v>
      </c>
      <c r="P11350"/>
    </row>
    <row r="11351" spans="1:16" hidden="1">
      <c r="A11351" t="s">
        <v>14917</v>
      </c>
      <c r="B11351" s="1">
        <v>42219</v>
      </c>
      <c r="C11351" t="s">
        <v>18</v>
      </c>
      <c r="D11351">
        <v>2</v>
      </c>
      <c r="E11351" t="s">
        <v>14937</v>
      </c>
      <c r="F11351" t="s">
        <v>13559</v>
      </c>
      <c r="G11351" t="s">
        <v>313</v>
      </c>
      <c r="H11351" t="s">
        <v>14938</v>
      </c>
      <c r="I11351" s="2">
        <v>557.29</v>
      </c>
      <c r="J11351" s="5"/>
      <c r="L11351" s="5"/>
      <c r="M11351" s="2">
        <f t="shared" si="177"/>
        <v>-90364.979999996678</v>
      </c>
      <c r="P11351"/>
    </row>
    <row r="11352" spans="1:16" hidden="1">
      <c r="A11352" t="s">
        <v>14945</v>
      </c>
      <c r="B11352" s="1">
        <v>42219</v>
      </c>
      <c r="C11352" t="s">
        <v>14965</v>
      </c>
      <c r="D11352">
        <v>2</v>
      </c>
      <c r="E11352" t="s">
        <v>14966</v>
      </c>
      <c r="F11352" t="s">
        <v>7054</v>
      </c>
      <c r="G11352" t="s">
        <v>20</v>
      </c>
      <c r="H11352" t="s">
        <v>564</v>
      </c>
      <c r="I11352" s="2">
        <v>1025</v>
      </c>
      <c r="J11352" s="5"/>
      <c r="L11352" s="5"/>
      <c r="M11352" s="2">
        <f t="shared" si="177"/>
        <v>-89339.979999996678</v>
      </c>
      <c r="P11352"/>
    </row>
    <row r="11353" spans="1:16" hidden="1">
      <c r="A11353" t="s">
        <v>14972</v>
      </c>
      <c r="B11353" s="1">
        <v>42219</v>
      </c>
      <c r="C11353" t="s">
        <v>14990</v>
      </c>
      <c r="D11353">
        <v>2</v>
      </c>
      <c r="E11353" t="s">
        <v>14991</v>
      </c>
      <c r="F11353" t="s">
        <v>7054</v>
      </c>
      <c r="G11353" t="s">
        <v>20</v>
      </c>
      <c r="H11353" t="s">
        <v>14992</v>
      </c>
      <c r="I11353" s="2">
        <v>1840</v>
      </c>
      <c r="J11353" s="5"/>
      <c r="L11353" s="5"/>
      <c r="M11353" s="2">
        <f t="shared" si="177"/>
        <v>-87499.979999996678</v>
      </c>
      <c r="P11353"/>
    </row>
    <row r="11354" spans="1:16" hidden="1">
      <c r="A11354" t="s">
        <v>15000</v>
      </c>
      <c r="B11354" s="1">
        <v>42219</v>
      </c>
      <c r="C11354" t="s">
        <v>43</v>
      </c>
      <c r="D11354">
        <v>2</v>
      </c>
      <c r="E11354" t="s">
        <v>15016</v>
      </c>
      <c r="F11354" t="s">
        <v>13559</v>
      </c>
      <c r="G11354" t="s">
        <v>313</v>
      </c>
      <c r="H11354" t="s">
        <v>2697</v>
      </c>
      <c r="I11354" s="2">
        <v>4439.46</v>
      </c>
      <c r="J11354" s="5"/>
      <c r="L11354" s="5"/>
      <c r="M11354" s="2">
        <f t="shared" si="177"/>
        <v>-83060.519999996672</v>
      </c>
      <c r="P11354"/>
    </row>
    <row r="11355" spans="1:16" hidden="1">
      <c r="A11355" t="s">
        <v>15023</v>
      </c>
      <c r="B11355" s="1">
        <v>42219</v>
      </c>
      <c r="C11355" t="s">
        <v>15038</v>
      </c>
      <c r="D11355">
        <v>2</v>
      </c>
      <c r="E11355" t="s">
        <v>15039</v>
      </c>
      <c r="F11355" t="s">
        <v>7054</v>
      </c>
      <c r="G11355" t="s">
        <v>20</v>
      </c>
      <c r="H11355" t="s">
        <v>13706</v>
      </c>
      <c r="I11355" s="2">
        <v>1025</v>
      </c>
      <c r="J11355" s="5"/>
      <c r="L11355" s="5"/>
      <c r="M11355" s="2">
        <f t="shared" si="177"/>
        <v>-82035.519999996672</v>
      </c>
      <c r="P11355"/>
    </row>
    <row r="11356" spans="1:16" hidden="1">
      <c r="A11356" t="s">
        <v>15045</v>
      </c>
      <c r="B11356" s="1">
        <v>42219</v>
      </c>
      <c r="C11356" t="s">
        <v>15064</v>
      </c>
      <c r="D11356">
        <v>2</v>
      </c>
      <c r="E11356" t="s">
        <v>15065</v>
      </c>
      <c r="F11356" t="s">
        <v>7054</v>
      </c>
      <c r="G11356" t="s">
        <v>20</v>
      </c>
      <c r="H11356" t="s">
        <v>3922</v>
      </c>
      <c r="I11356" s="2">
        <v>1025</v>
      </c>
      <c r="J11356" s="5"/>
      <c r="L11356" s="5"/>
      <c r="M11356" s="2">
        <f t="shared" si="177"/>
        <v>-81010.519999996672</v>
      </c>
      <c r="P11356"/>
    </row>
    <row r="11357" spans="1:16" hidden="1">
      <c r="A11357" t="s">
        <v>15073</v>
      </c>
      <c r="B11357" s="1">
        <v>42219</v>
      </c>
      <c r="C11357" t="s">
        <v>15084</v>
      </c>
      <c r="D11357">
        <v>2</v>
      </c>
      <c r="E11357" t="s">
        <v>15085</v>
      </c>
      <c r="F11357" t="s">
        <v>7054</v>
      </c>
      <c r="G11357" t="s">
        <v>20</v>
      </c>
      <c r="H11357" t="s">
        <v>221</v>
      </c>
      <c r="I11357" s="2">
        <v>1840</v>
      </c>
      <c r="J11357" s="5"/>
      <c r="L11357" s="5"/>
      <c r="M11357" s="2">
        <f t="shared" si="177"/>
        <v>-79170.519999996672</v>
      </c>
      <c r="P11357"/>
    </row>
    <row r="11358" spans="1:16" hidden="1">
      <c r="A11358" t="s">
        <v>15093</v>
      </c>
      <c r="B11358" s="1">
        <v>42219</v>
      </c>
      <c r="C11358" t="s">
        <v>15108</v>
      </c>
      <c r="D11358">
        <v>2</v>
      </c>
      <c r="E11358" t="s">
        <v>15109</v>
      </c>
      <c r="F11358" t="s">
        <v>7054</v>
      </c>
      <c r="G11358" t="s">
        <v>20</v>
      </c>
      <c r="H11358" t="s">
        <v>15110</v>
      </c>
      <c r="I11358" s="2">
        <v>1514.99</v>
      </c>
      <c r="J11358" s="5"/>
      <c r="L11358" s="5"/>
      <c r="M11358" s="2">
        <f t="shared" si="177"/>
        <v>-77655.529999996666</v>
      </c>
      <c r="P11358"/>
    </row>
    <row r="11359" spans="1:16" hidden="1">
      <c r="A11359" t="s">
        <v>15116</v>
      </c>
      <c r="B11359" s="1">
        <v>42219</v>
      </c>
      <c r="C11359" t="s">
        <v>15133</v>
      </c>
      <c r="D11359">
        <v>2</v>
      </c>
      <c r="E11359" t="s">
        <v>15134</v>
      </c>
      <c r="F11359" t="s">
        <v>7054</v>
      </c>
      <c r="G11359" t="s">
        <v>20</v>
      </c>
      <c r="H11359" t="s">
        <v>15110</v>
      </c>
      <c r="I11359" s="2">
        <v>1514.99</v>
      </c>
      <c r="J11359" s="5"/>
      <c r="L11359" s="5"/>
      <c r="M11359" s="2">
        <f t="shared" si="177"/>
        <v>-76140.539999996661</v>
      </c>
      <c r="P11359"/>
    </row>
    <row r="11360" spans="1:16" hidden="1">
      <c r="A11360" t="s">
        <v>15141</v>
      </c>
      <c r="B11360" s="1">
        <v>42219</v>
      </c>
      <c r="C11360" t="s">
        <v>15158</v>
      </c>
      <c r="D11360">
        <v>2</v>
      </c>
      <c r="E11360" t="s">
        <v>15159</v>
      </c>
      <c r="F11360" t="s">
        <v>7054</v>
      </c>
      <c r="G11360" t="s">
        <v>20</v>
      </c>
      <c r="H11360" t="s">
        <v>15160</v>
      </c>
      <c r="I11360" s="2">
        <v>1025</v>
      </c>
      <c r="J11360" s="5"/>
      <c r="L11360" s="5"/>
      <c r="M11360" s="2">
        <f t="shared" si="177"/>
        <v>-75115.539999996661</v>
      </c>
      <c r="P11360"/>
    </row>
    <row r="11361" spans="1:16" hidden="1">
      <c r="A11361" t="s">
        <v>15168</v>
      </c>
      <c r="B11361" s="1">
        <v>42219</v>
      </c>
      <c r="C11361" t="s">
        <v>15182</v>
      </c>
      <c r="D11361">
        <v>1</v>
      </c>
      <c r="E11361" t="s">
        <v>15183</v>
      </c>
      <c r="F11361" t="s">
        <v>13565</v>
      </c>
      <c r="G11361" t="s">
        <v>20</v>
      </c>
      <c r="H11361" t="s">
        <v>12890</v>
      </c>
      <c r="I11361" s="2">
        <v>2800</v>
      </c>
      <c r="J11361" s="5"/>
      <c r="L11361" s="5"/>
      <c r="M11361" s="2">
        <f t="shared" si="177"/>
        <v>-72315.539999996661</v>
      </c>
      <c r="P11361"/>
    </row>
    <row r="11362" spans="1:16" hidden="1">
      <c r="A11362" t="s">
        <v>15189</v>
      </c>
      <c r="B11362" s="1">
        <v>42219</v>
      </c>
      <c r="C11362" t="s">
        <v>794</v>
      </c>
      <c r="D11362">
        <v>2</v>
      </c>
      <c r="E11362" t="s">
        <v>15207</v>
      </c>
      <c r="F11362" t="s">
        <v>7054</v>
      </c>
      <c r="G11362" t="s">
        <v>20</v>
      </c>
      <c r="H11362" t="s">
        <v>15208</v>
      </c>
      <c r="I11362" s="2">
        <v>1025</v>
      </c>
      <c r="J11362" s="5"/>
      <c r="L11362" s="5"/>
      <c r="M11362" s="2">
        <f t="shared" si="177"/>
        <v>-71290.539999996661</v>
      </c>
      <c r="P11362"/>
    </row>
    <row r="11363" spans="1:16" hidden="1">
      <c r="A11363" t="s">
        <v>15217</v>
      </c>
      <c r="B11363" s="1">
        <v>42219</v>
      </c>
      <c r="C11363" t="s">
        <v>781</v>
      </c>
      <c r="D11363">
        <v>2</v>
      </c>
      <c r="E11363" t="s">
        <v>15230</v>
      </c>
      <c r="F11363" t="s">
        <v>7054</v>
      </c>
      <c r="G11363" t="s">
        <v>20</v>
      </c>
      <c r="H11363" t="s">
        <v>277</v>
      </c>
      <c r="J11363" s="5"/>
      <c r="K11363" s="2">
        <v>1025</v>
      </c>
      <c r="L11363" s="5"/>
      <c r="M11363" s="2">
        <f t="shared" si="177"/>
        <v>-72315.539999996661</v>
      </c>
      <c r="P11363"/>
    </row>
    <row r="11364" spans="1:16" hidden="1">
      <c r="A11364" t="s">
        <v>15217</v>
      </c>
      <c r="B11364" s="1">
        <v>42219</v>
      </c>
      <c r="C11364" t="s">
        <v>781</v>
      </c>
      <c r="D11364">
        <v>2</v>
      </c>
      <c r="E11364" t="s">
        <v>15230</v>
      </c>
      <c r="F11364" t="s">
        <v>7054</v>
      </c>
      <c r="G11364" t="s">
        <v>20</v>
      </c>
      <c r="H11364" t="s">
        <v>277</v>
      </c>
      <c r="I11364" s="2">
        <v>1025</v>
      </c>
      <c r="J11364" s="5"/>
      <c r="L11364" s="5"/>
      <c r="M11364" s="2">
        <f t="shared" si="177"/>
        <v>-71290.539999996661</v>
      </c>
      <c r="P11364"/>
    </row>
    <row r="11365" spans="1:16" hidden="1">
      <c r="A11365" t="s">
        <v>840</v>
      </c>
      <c r="B11365" s="36">
        <v>42220</v>
      </c>
      <c r="C11365" s="35" t="s">
        <v>6</v>
      </c>
      <c r="D11365" s="35">
        <v>1</v>
      </c>
      <c r="E11365" s="35" t="s">
        <v>842</v>
      </c>
      <c r="F11365" s="35" t="s">
        <v>8</v>
      </c>
      <c r="G11365" s="35" t="s">
        <v>4</v>
      </c>
      <c r="H11365" s="35" t="s">
        <v>843</v>
      </c>
      <c r="I11365" s="11">
        <v>6491.01</v>
      </c>
      <c r="J11365" s="12"/>
      <c r="K11365" s="11"/>
      <c r="L11365" s="12"/>
      <c r="M11365" s="11">
        <f t="shared" si="177"/>
        <v>-64799.529999996659</v>
      </c>
      <c r="P11365"/>
    </row>
    <row r="11366" spans="1:16" hidden="1">
      <c r="A11366" t="s">
        <v>857</v>
      </c>
      <c r="B11366" s="1">
        <v>42220</v>
      </c>
      <c r="C11366" t="s">
        <v>6</v>
      </c>
      <c r="D11366">
        <v>1</v>
      </c>
      <c r="E11366" t="s">
        <v>866</v>
      </c>
      <c r="F11366" t="s">
        <v>29</v>
      </c>
      <c r="G11366" t="s">
        <v>4</v>
      </c>
      <c r="H11366" t="s">
        <v>867</v>
      </c>
      <c r="I11366" s="2">
        <v>427.66</v>
      </c>
      <c r="J11366" s="5"/>
      <c r="L11366" s="5"/>
      <c r="M11366" s="2">
        <f t="shared" si="177"/>
        <v>-64371.869999996656</v>
      </c>
      <c r="P11366"/>
    </row>
    <row r="11367" spans="1:16" hidden="1">
      <c r="A11367" t="s">
        <v>871</v>
      </c>
      <c r="B11367" s="1">
        <v>42220</v>
      </c>
      <c r="C11367" t="s">
        <v>1</v>
      </c>
      <c r="D11367">
        <v>1</v>
      </c>
      <c r="E11367" t="s">
        <v>876</v>
      </c>
      <c r="F11367" t="s">
        <v>67</v>
      </c>
      <c r="G11367" t="s">
        <v>4</v>
      </c>
      <c r="H11367" t="s">
        <v>877</v>
      </c>
      <c r="J11367" s="5"/>
      <c r="K11367" s="2">
        <v>185000</v>
      </c>
      <c r="L11367" s="5"/>
      <c r="M11367" s="2">
        <f t="shared" si="177"/>
        <v>-249371.86999999665</v>
      </c>
      <c r="P11367"/>
    </row>
    <row r="11368" spans="1:16" hidden="1">
      <c r="A11368" t="s">
        <v>921</v>
      </c>
      <c r="B11368" s="1">
        <v>42220</v>
      </c>
      <c r="C11368" t="s">
        <v>6</v>
      </c>
      <c r="D11368">
        <v>1</v>
      </c>
      <c r="E11368" t="s">
        <v>928</v>
      </c>
      <c r="F11368" t="s">
        <v>29</v>
      </c>
      <c r="G11368" t="s">
        <v>4</v>
      </c>
      <c r="H11368" t="s">
        <v>929</v>
      </c>
      <c r="I11368" s="2">
        <v>1000</v>
      </c>
      <c r="J11368" s="5"/>
      <c r="L11368" s="5"/>
      <c r="M11368" s="2">
        <f t="shared" si="177"/>
        <v>-248371.86999999665</v>
      </c>
      <c r="P11368"/>
    </row>
    <row r="11369" spans="1:16" hidden="1">
      <c r="A11369" t="s">
        <v>930</v>
      </c>
      <c r="B11369" s="1">
        <v>42220</v>
      </c>
      <c r="C11369" t="s">
        <v>6</v>
      </c>
      <c r="D11369">
        <v>1</v>
      </c>
      <c r="E11369" t="s">
        <v>934</v>
      </c>
      <c r="F11369" t="s">
        <v>29</v>
      </c>
      <c r="G11369" t="s">
        <v>4</v>
      </c>
      <c r="H11369" t="s">
        <v>935</v>
      </c>
      <c r="I11369" s="2">
        <v>4131.16</v>
      </c>
      <c r="J11369" s="5"/>
      <c r="L11369" s="5"/>
      <c r="M11369" s="2">
        <f t="shared" si="177"/>
        <v>-244240.70999999664</v>
      </c>
      <c r="P11369"/>
    </row>
    <row r="11370" spans="1:16" hidden="1">
      <c r="A11370" t="s">
        <v>998</v>
      </c>
      <c r="B11370" s="1">
        <v>42220</v>
      </c>
      <c r="C11370" t="s">
        <v>43</v>
      </c>
      <c r="D11370">
        <v>1</v>
      </c>
      <c r="E11370" t="s">
        <v>1005</v>
      </c>
      <c r="F11370" t="s">
        <v>13</v>
      </c>
      <c r="G11370" t="s">
        <v>4</v>
      </c>
      <c r="H11370" t="s">
        <v>1006</v>
      </c>
      <c r="J11370" s="5"/>
      <c r="K11370" s="2">
        <v>1025</v>
      </c>
      <c r="L11370" s="5"/>
      <c r="M11370" s="2">
        <f t="shared" si="177"/>
        <v>-245265.70999999664</v>
      </c>
      <c r="P11370"/>
    </row>
    <row r="11371" spans="1:16" hidden="1">
      <c r="A11371" t="s">
        <v>1007</v>
      </c>
      <c r="B11371" s="1">
        <v>42220</v>
      </c>
      <c r="C11371" t="s">
        <v>6</v>
      </c>
      <c r="D11371">
        <v>1</v>
      </c>
      <c r="E11371" t="s">
        <v>1011</v>
      </c>
      <c r="F11371" t="s">
        <v>29</v>
      </c>
      <c r="G11371" t="s">
        <v>4</v>
      </c>
      <c r="H11371" t="s">
        <v>1012</v>
      </c>
      <c r="I11371" s="2">
        <v>1500</v>
      </c>
      <c r="J11371" s="5"/>
      <c r="L11371" s="5"/>
      <c r="M11371" s="2">
        <f t="shared" si="177"/>
        <v>-243765.70999999664</v>
      </c>
      <c r="P11371"/>
    </row>
    <row r="11372" spans="1:16" hidden="1">
      <c r="A11372" t="s">
        <v>1042</v>
      </c>
      <c r="B11372" s="1">
        <v>42220</v>
      </c>
      <c r="C11372" t="s">
        <v>1047</v>
      </c>
      <c r="D11372">
        <v>2</v>
      </c>
      <c r="E11372" t="s">
        <v>1048</v>
      </c>
      <c r="F11372" t="s">
        <v>78</v>
      </c>
      <c r="G11372" t="s">
        <v>4</v>
      </c>
      <c r="H11372" t="s">
        <v>736</v>
      </c>
      <c r="J11372" s="5"/>
      <c r="K11372" s="2">
        <v>1225.01</v>
      </c>
      <c r="L11372" s="5"/>
      <c r="M11372" s="2">
        <f t="shared" si="177"/>
        <v>-244990.71999999665</v>
      </c>
      <c r="P11372"/>
    </row>
    <row r="11373" spans="1:16" hidden="1">
      <c r="A11373" t="s">
        <v>1056</v>
      </c>
      <c r="B11373" s="1">
        <v>42220</v>
      </c>
      <c r="C11373" t="s">
        <v>6</v>
      </c>
      <c r="D11373">
        <v>1</v>
      </c>
      <c r="E11373" t="s">
        <v>1059</v>
      </c>
      <c r="F11373" t="s">
        <v>29</v>
      </c>
      <c r="G11373" t="s">
        <v>4</v>
      </c>
      <c r="H11373" t="s">
        <v>1060</v>
      </c>
      <c r="I11373" s="2">
        <v>3826.65</v>
      </c>
      <c r="J11373" s="5"/>
      <c r="L11373" s="5"/>
      <c r="M11373" s="2">
        <f t="shared" si="177"/>
        <v>-241164.06999999666</v>
      </c>
      <c r="P11373"/>
    </row>
    <row r="11374" spans="1:16" hidden="1">
      <c r="A11374" t="s">
        <v>1108</v>
      </c>
      <c r="B11374" s="1">
        <v>42220</v>
      </c>
      <c r="C11374" t="s">
        <v>6</v>
      </c>
      <c r="D11374">
        <v>1</v>
      </c>
      <c r="E11374" t="s">
        <v>1116</v>
      </c>
      <c r="F11374" t="s">
        <v>29</v>
      </c>
      <c r="G11374" t="s">
        <v>4</v>
      </c>
      <c r="H11374" t="s">
        <v>1117</v>
      </c>
      <c r="I11374" s="2">
        <v>3140</v>
      </c>
      <c r="J11374" s="5"/>
      <c r="L11374" s="5"/>
      <c r="M11374" s="2">
        <f t="shared" si="177"/>
        <v>-238024.06999999666</v>
      </c>
      <c r="P11374"/>
    </row>
    <row r="11375" spans="1:16" hidden="1">
      <c r="A11375" t="s">
        <v>1126</v>
      </c>
      <c r="B11375" s="1">
        <v>42220</v>
      </c>
      <c r="C11375" t="s">
        <v>43</v>
      </c>
      <c r="D11375">
        <v>1</v>
      </c>
      <c r="E11375" t="s">
        <v>1131</v>
      </c>
      <c r="F11375" t="s">
        <v>13</v>
      </c>
      <c r="G11375" t="s">
        <v>4</v>
      </c>
      <c r="H11375" t="s">
        <v>1132</v>
      </c>
      <c r="J11375" s="5"/>
      <c r="K11375" s="2">
        <v>3140</v>
      </c>
      <c r="L11375" s="5"/>
      <c r="M11375" s="2">
        <f t="shared" si="177"/>
        <v>-241164.06999999666</v>
      </c>
      <c r="P11375"/>
    </row>
    <row r="11376" spans="1:16" hidden="1">
      <c r="A11376" t="s">
        <v>1139</v>
      </c>
      <c r="B11376" s="1">
        <v>42220</v>
      </c>
      <c r="C11376" t="s">
        <v>6</v>
      </c>
      <c r="D11376">
        <v>1</v>
      </c>
      <c r="E11376" t="s">
        <v>1147</v>
      </c>
      <c r="F11376" t="s">
        <v>29</v>
      </c>
      <c r="G11376" t="s">
        <v>4</v>
      </c>
      <c r="H11376" t="s">
        <v>1148</v>
      </c>
      <c r="I11376" s="2">
        <v>3488</v>
      </c>
      <c r="J11376" s="5"/>
      <c r="L11376" s="5"/>
      <c r="M11376" s="2">
        <f t="shared" si="177"/>
        <v>-237676.06999999666</v>
      </c>
      <c r="P11376"/>
    </row>
    <row r="11377" spans="1:16" hidden="1">
      <c r="A11377" t="s">
        <v>1150</v>
      </c>
      <c r="B11377" s="1">
        <v>42220</v>
      </c>
      <c r="C11377" t="s">
        <v>1</v>
      </c>
      <c r="D11377">
        <v>1</v>
      </c>
      <c r="E11377" t="s">
        <v>1153</v>
      </c>
      <c r="F11377" t="s">
        <v>13</v>
      </c>
      <c r="G11377" t="s">
        <v>4</v>
      </c>
      <c r="H11377" t="s">
        <v>1154</v>
      </c>
      <c r="J11377" s="5"/>
      <c r="K11377" s="2">
        <v>4000</v>
      </c>
      <c r="L11377" s="5"/>
      <c r="M11377" s="2">
        <f t="shared" si="177"/>
        <v>-241676.06999999666</v>
      </c>
      <c r="P11377"/>
    </row>
    <row r="11378" spans="1:16" hidden="1">
      <c r="A11378" t="s">
        <v>1159</v>
      </c>
      <c r="B11378" s="1">
        <v>42220</v>
      </c>
      <c r="C11378" t="s">
        <v>6</v>
      </c>
      <c r="D11378">
        <v>1</v>
      </c>
      <c r="E11378" t="s">
        <v>1161</v>
      </c>
      <c r="F11378" t="s">
        <v>29</v>
      </c>
      <c r="G11378" t="s">
        <v>4</v>
      </c>
      <c r="H11378" t="s">
        <v>1162</v>
      </c>
      <c r="I11378" s="2">
        <v>366.06</v>
      </c>
      <c r="J11378" s="5"/>
      <c r="L11378" s="5"/>
      <c r="M11378" s="2">
        <f t="shared" si="177"/>
        <v>-241310.00999999666</v>
      </c>
      <c r="P11378"/>
    </row>
    <row r="11379" spans="1:16" hidden="1">
      <c r="A11379" t="s">
        <v>1193</v>
      </c>
      <c r="B11379" s="1">
        <v>42220</v>
      </c>
      <c r="C11379" t="s">
        <v>6</v>
      </c>
      <c r="D11379">
        <v>1</v>
      </c>
      <c r="E11379" t="s">
        <v>1198</v>
      </c>
      <c r="F11379" t="s">
        <v>29</v>
      </c>
      <c r="G11379" t="s">
        <v>4</v>
      </c>
      <c r="H11379" t="s">
        <v>1199</v>
      </c>
      <c r="I11379" s="2">
        <v>300</v>
      </c>
      <c r="J11379" s="5"/>
      <c r="L11379" s="5"/>
      <c r="M11379" s="2">
        <f t="shared" si="177"/>
        <v>-241010.00999999666</v>
      </c>
      <c r="P11379"/>
    </row>
    <row r="11380" spans="1:16" hidden="1">
      <c r="A11380" t="s">
        <v>1202</v>
      </c>
      <c r="B11380" s="1">
        <v>42220</v>
      </c>
      <c r="C11380" t="s">
        <v>6</v>
      </c>
      <c r="D11380">
        <v>1</v>
      </c>
      <c r="E11380" t="s">
        <v>1203</v>
      </c>
      <c r="F11380" t="s">
        <v>29</v>
      </c>
      <c r="G11380" t="s">
        <v>4</v>
      </c>
      <c r="H11380" t="s">
        <v>1204</v>
      </c>
      <c r="I11380" s="2">
        <v>1000</v>
      </c>
      <c r="J11380" s="5"/>
      <c r="L11380" s="5"/>
      <c r="M11380" s="2">
        <f t="shared" si="177"/>
        <v>-240010.00999999666</v>
      </c>
      <c r="P11380"/>
    </row>
    <row r="11381" spans="1:16" hidden="1">
      <c r="A11381" t="s">
        <v>1207</v>
      </c>
      <c r="B11381" s="1">
        <v>42220</v>
      </c>
      <c r="C11381" t="s">
        <v>6</v>
      </c>
      <c r="D11381">
        <v>1</v>
      </c>
      <c r="E11381" t="s">
        <v>1211</v>
      </c>
      <c r="F11381" t="s">
        <v>29</v>
      </c>
      <c r="G11381" t="s">
        <v>4</v>
      </c>
      <c r="H11381" t="s">
        <v>1212</v>
      </c>
      <c r="I11381" s="2">
        <v>137.25</v>
      </c>
      <c r="J11381" s="5"/>
      <c r="L11381" s="5"/>
      <c r="M11381" s="2">
        <f t="shared" si="177"/>
        <v>-239872.75999999666</v>
      </c>
      <c r="P11381"/>
    </row>
    <row r="11382" spans="1:16" hidden="1">
      <c r="A11382" t="s">
        <v>1215</v>
      </c>
      <c r="B11382" s="1">
        <v>42220</v>
      </c>
      <c r="C11382" t="s">
        <v>200</v>
      </c>
      <c r="D11382">
        <v>1</v>
      </c>
      <c r="E11382" t="s">
        <v>1217</v>
      </c>
      <c r="F11382" t="s">
        <v>16</v>
      </c>
      <c r="G11382" t="s">
        <v>4</v>
      </c>
      <c r="H11382" t="s">
        <v>200</v>
      </c>
      <c r="J11382" s="5"/>
      <c r="K11382" s="2">
        <v>40237.089999999997</v>
      </c>
      <c r="L11382" s="5"/>
      <c r="M11382" s="2">
        <f t="shared" si="177"/>
        <v>-280109.84999999666</v>
      </c>
      <c r="P11382"/>
    </row>
    <row r="11383" spans="1:16" hidden="1">
      <c r="A11383" t="s">
        <v>1218</v>
      </c>
      <c r="B11383" s="1">
        <v>42220</v>
      </c>
      <c r="C11383" t="s">
        <v>195</v>
      </c>
      <c r="D11383">
        <v>1</v>
      </c>
      <c r="E11383" t="s">
        <v>1220</v>
      </c>
      <c r="F11383" t="s">
        <v>13</v>
      </c>
      <c r="G11383" t="s">
        <v>4</v>
      </c>
      <c r="H11383" t="s">
        <v>195</v>
      </c>
      <c r="J11383" s="5"/>
      <c r="K11383" s="2">
        <v>27195.82</v>
      </c>
      <c r="L11383" s="5"/>
      <c r="M11383" s="2">
        <f t="shared" si="177"/>
        <v>-307305.66999999667</v>
      </c>
      <c r="P11383"/>
    </row>
    <row r="11384" spans="1:16" hidden="1">
      <c r="A11384" t="s">
        <v>1221</v>
      </c>
      <c r="B11384" s="1">
        <v>42220</v>
      </c>
      <c r="C11384" t="s">
        <v>18</v>
      </c>
      <c r="D11384">
        <v>1</v>
      </c>
      <c r="E11384" t="s">
        <v>1224</v>
      </c>
      <c r="F11384" t="s">
        <v>13</v>
      </c>
      <c r="G11384" t="s">
        <v>4</v>
      </c>
      <c r="H11384" t="s">
        <v>18</v>
      </c>
      <c r="J11384" s="5"/>
      <c r="K11384" s="2">
        <v>12913.53</v>
      </c>
      <c r="L11384" s="5"/>
      <c r="M11384" s="2">
        <f t="shared" si="177"/>
        <v>-320219.19999999669</v>
      </c>
      <c r="P11384"/>
    </row>
    <row r="11385" spans="1:16" hidden="1">
      <c r="A11385" t="s">
        <v>1229</v>
      </c>
      <c r="B11385" s="1">
        <v>42220</v>
      </c>
      <c r="C11385" t="s">
        <v>6</v>
      </c>
      <c r="D11385">
        <v>1</v>
      </c>
      <c r="E11385" t="s">
        <v>1203</v>
      </c>
      <c r="F11385" t="s">
        <v>29</v>
      </c>
      <c r="G11385" t="s">
        <v>4</v>
      </c>
      <c r="H11385" t="s">
        <v>1233</v>
      </c>
      <c r="J11385" s="5"/>
      <c r="K11385" s="2">
        <v>1000</v>
      </c>
      <c r="L11385" s="5"/>
      <c r="M11385" s="2">
        <f t="shared" si="177"/>
        <v>-321219.19999999669</v>
      </c>
      <c r="P11385"/>
    </row>
    <row r="11386" spans="1:16" hidden="1">
      <c r="A11386" t="s">
        <v>1263</v>
      </c>
      <c r="B11386" s="1">
        <v>42220</v>
      </c>
      <c r="C11386" t="s">
        <v>1</v>
      </c>
      <c r="D11386">
        <v>1</v>
      </c>
      <c r="E11386" t="s">
        <v>1269</v>
      </c>
      <c r="F11386" t="s">
        <v>45</v>
      </c>
      <c r="G11386" t="s">
        <v>20</v>
      </c>
      <c r="H11386" t="s">
        <v>1270</v>
      </c>
      <c r="J11386" s="5"/>
      <c r="K11386" s="2">
        <v>224600</v>
      </c>
      <c r="L11386" s="5"/>
      <c r="M11386" s="2">
        <f t="shared" si="177"/>
        <v>-545819.19999999669</v>
      </c>
      <c r="P11386"/>
    </row>
    <row r="11387" spans="1:16" hidden="1">
      <c r="A11387" t="s">
        <v>1344</v>
      </c>
      <c r="B11387" s="1">
        <v>42220</v>
      </c>
      <c r="C11387" t="s">
        <v>6</v>
      </c>
      <c r="D11387">
        <v>1</v>
      </c>
      <c r="E11387" t="s">
        <v>1348</v>
      </c>
      <c r="F11387" t="s">
        <v>29</v>
      </c>
      <c r="G11387" t="s">
        <v>20</v>
      </c>
      <c r="H11387" t="s">
        <v>65</v>
      </c>
      <c r="I11387" s="2">
        <v>337.84</v>
      </c>
      <c r="J11387" s="5"/>
      <c r="L11387" s="5"/>
      <c r="M11387" s="2">
        <f t="shared" si="177"/>
        <v>-545481.35999999673</v>
      </c>
      <c r="P11387"/>
    </row>
    <row r="11388" spans="1:16" hidden="1">
      <c r="A11388" t="s">
        <v>1359</v>
      </c>
      <c r="B11388" s="1">
        <v>42220</v>
      </c>
      <c r="C11388" t="s">
        <v>11</v>
      </c>
      <c r="D11388">
        <v>1</v>
      </c>
      <c r="E11388" t="s">
        <v>1362</v>
      </c>
      <c r="F11388" t="s">
        <v>16</v>
      </c>
      <c r="G11388" t="s">
        <v>20</v>
      </c>
      <c r="H11388" t="s">
        <v>598</v>
      </c>
      <c r="J11388" s="5"/>
      <c r="K11388" s="2">
        <v>3030</v>
      </c>
      <c r="L11388" s="5"/>
      <c r="M11388" s="2">
        <f t="shared" si="177"/>
        <v>-548511.35999999673</v>
      </c>
      <c r="P11388"/>
    </row>
    <row r="11389" spans="1:16" hidden="1">
      <c r="A11389" t="s">
        <v>1365</v>
      </c>
      <c r="B11389" s="1">
        <v>42220</v>
      </c>
      <c r="C11389" t="s">
        <v>11</v>
      </c>
      <c r="D11389">
        <v>1</v>
      </c>
      <c r="E11389" t="s">
        <v>1369</v>
      </c>
      <c r="F11389" t="s">
        <v>13</v>
      </c>
      <c r="G11389" t="s">
        <v>20</v>
      </c>
      <c r="H11389" t="s">
        <v>1187</v>
      </c>
      <c r="J11389" s="5"/>
      <c r="K11389" s="2">
        <v>2200</v>
      </c>
      <c r="L11389" s="5"/>
      <c r="M11389" s="2">
        <f t="shared" si="177"/>
        <v>-550711.35999999673</v>
      </c>
      <c r="P11389"/>
    </row>
    <row r="11390" spans="1:16" hidden="1">
      <c r="A11390" t="s">
        <v>1370</v>
      </c>
      <c r="B11390" s="1">
        <v>42220</v>
      </c>
      <c r="C11390" t="s">
        <v>195</v>
      </c>
      <c r="D11390">
        <v>1</v>
      </c>
      <c r="E11390" t="s">
        <v>1376</v>
      </c>
      <c r="F11390" t="s">
        <v>13</v>
      </c>
      <c r="G11390" t="s">
        <v>20</v>
      </c>
      <c r="H11390" t="s">
        <v>195</v>
      </c>
      <c r="J11390" s="5"/>
      <c r="K11390" s="2">
        <v>17212.14</v>
      </c>
      <c r="L11390" s="5"/>
      <c r="M11390" s="2">
        <f t="shared" si="177"/>
        <v>-567923.49999999674</v>
      </c>
      <c r="P11390"/>
    </row>
    <row r="11391" spans="1:16" hidden="1">
      <c r="A11391" t="s">
        <v>1379</v>
      </c>
      <c r="B11391" s="1">
        <v>42220</v>
      </c>
      <c r="C11391" t="s">
        <v>200</v>
      </c>
      <c r="D11391">
        <v>1</v>
      </c>
      <c r="E11391" t="s">
        <v>1380</v>
      </c>
      <c r="F11391" t="s">
        <v>16</v>
      </c>
      <c r="G11391" t="s">
        <v>20</v>
      </c>
      <c r="H11391" t="s">
        <v>200</v>
      </c>
      <c r="J11391" s="5"/>
      <c r="K11391" s="2">
        <v>419.11</v>
      </c>
      <c r="L11391" s="5"/>
      <c r="M11391" s="2">
        <f t="shared" si="177"/>
        <v>-568342.60999999673</v>
      </c>
      <c r="P11391"/>
    </row>
    <row r="11392" spans="1:16" hidden="1">
      <c r="A11392" t="s">
        <v>1381</v>
      </c>
      <c r="B11392" s="1">
        <v>42220</v>
      </c>
      <c r="C11392" t="s">
        <v>18</v>
      </c>
      <c r="D11392">
        <v>1</v>
      </c>
      <c r="E11392" t="s">
        <v>1384</v>
      </c>
      <c r="F11392" t="s">
        <v>13</v>
      </c>
      <c r="G11392" t="s">
        <v>20</v>
      </c>
      <c r="H11392" t="s">
        <v>18</v>
      </c>
      <c r="J11392" s="5"/>
      <c r="K11392" s="2">
        <v>12436.19</v>
      </c>
      <c r="L11392" s="5"/>
      <c r="M11392" s="2">
        <f t="shared" si="177"/>
        <v>-580778.79999999667</v>
      </c>
      <c r="P11392"/>
    </row>
    <row r="11393" spans="1:16" hidden="1">
      <c r="A11393" t="s">
        <v>15239</v>
      </c>
      <c r="B11393" s="1">
        <v>42220</v>
      </c>
      <c r="C11393" t="s">
        <v>15255</v>
      </c>
      <c r="D11393">
        <v>2</v>
      </c>
      <c r="E11393" t="s">
        <v>15256</v>
      </c>
      <c r="F11393" t="s">
        <v>7054</v>
      </c>
      <c r="G11393" t="s">
        <v>4</v>
      </c>
      <c r="H11393" t="s">
        <v>15257</v>
      </c>
      <c r="I11393" s="2">
        <v>3030</v>
      </c>
      <c r="J11393" s="5"/>
      <c r="L11393" s="5"/>
      <c r="M11393" s="2">
        <f t="shared" si="177"/>
        <v>-577748.79999999667</v>
      </c>
      <c r="P11393"/>
    </row>
    <row r="11394" spans="1:16" hidden="1">
      <c r="A11394" t="s">
        <v>15261</v>
      </c>
      <c r="B11394" s="1">
        <v>42220</v>
      </c>
      <c r="C11394" t="s">
        <v>15279</v>
      </c>
      <c r="D11394">
        <v>1</v>
      </c>
      <c r="E11394" t="s">
        <v>15280</v>
      </c>
      <c r="F11394" t="s">
        <v>13565</v>
      </c>
      <c r="G11394" t="s">
        <v>4</v>
      </c>
      <c r="H11394" t="s">
        <v>877</v>
      </c>
      <c r="I11394" s="2">
        <v>185000</v>
      </c>
      <c r="J11394" s="5"/>
      <c r="L11394" s="5"/>
      <c r="M11394" s="2">
        <f t="shared" si="177"/>
        <v>-392748.79999999667</v>
      </c>
      <c r="P11394"/>
    </row>
    <row r="11395" spans="1:16" hidden="1">
      <c r="A11395" t="s">
        <v>15286</v>
      </c>
      <c r="B11395" s="1">
        <v>42220</v>
      </c>
      <c r="C11395" t="s">
        <v>15304</v>
      </c>
      <c r="D11395">
        <v>1</v>
      </c>
      <c r="E11395" t="s">
        <v>15305</v>
      </c>
      <c r="F11395" t="s">
        <v>13565</v>
      </c>
      <c r="G11395" t="s">
        <v>4</v>
      </c>
      <c r="H11395" t="s">
        <v>15306</v>
      </c>
      <c r="I11395" s="2">
        <v>20000</v>
      </c>
      <c r="J11395" s="5"/>
      <c r="L11395" s="5"/>
      <c r="M11395" s="2">
        <f t="shared" si="177"/>
        <v>-372748.79999999667</v>
      </c>
      <c r="P11395"/>
    </row>
    <row r="11396" spans="1:16" hidden="1">
      <c r="A11396" t="s">
        <v>15313</v>
      </c>
      <c r="B11396" s="1">
        <v>42220</v>
      </c>
      <c r="C11396" t="s">
        <v>6</v>
      </c>
      <c r="D11396">
        <v>1</v>
      </c>
      <c r="E11396" t="s">
        <v>15329</v>
      </c>
      <c r="F11396" t="s">
        <v>13610</v>
      </c>
      <c r="G11396" t="s">
        <v>4</v>
      </c>
      <c r="H11396" t="s">
        <v>1270</v>
      </c>
      <c r="I11396" s="2">
        <v>9617.09</v>
      </c>
      <c r="J11396" s="5"/>
      <c r="L11396" s="5"/>
      <c r="M11396" s="2">
        <f t="shared" si="177"/>
        <v>-363131.70999999664</v>
      </c>
      <c r="P11396"/>
    </row>
    <row r="11397" spans="1:16" hidden="1">
      <c r="A11397" t="s">
        <v>15336</v>
      </c>
      <c r="B11397" s="1">
        <v>42220</v>
      </c>
      <c r="C11397" t="s">
        <v>15304</v>
      </c>
      <c r="D11397">
        <v>1</v>
      </c>
      <c r="E11397" t="s">
        <v>15350</v>
      </c>
      <c r="F11397" t="s">
        <v>13565</v>
      </c>
      <c r="G11397" t="s">
        <v>4</v>
      </c>
      <c r="H11397" t="s">
        <v>15306</v>
      </c>
      <c r="I11397" s="2">
        <v>8120</v>
      </c>
      <c r="J11397" s="5"/>
      <c r="L11397" s="5"/>
      <c r="M11397" s="2">
        <f t="shared" si="177"/>
        <v>-355011.70999999664</v>
      </c>
      <c r="P11397"/>
    </row>
    <row r="11398" spans="1:16" hidden="1">
      <c r="A11398" t="s">
        <v>15360</v>
      </c>
      <c r="B11398" s="1">
        <v>42220</v>
      </c>
      <c r="C11398" t="s">
        <v>18</v>
      </c>
      <c r="D11398">
        <v>2</v>
      </c>
      <c r="E11398" t="s">
        <v>15378</v>
      </c>
      <c r="F11398" t="s">
        <v>13559</v>
      </c>
      <c r="G11398" t="s">
        <v>479</v>
      </c>
      <c r="H11398" t="s">
        <v>65</v>
      </c>
      <c r="I11398" s="2">
        <v>338.02</v>
      </c>
      <c r="J11398" s="5"/>
      <c r="L11398" s="5"/>
      <c r="M11398" s="2">
        <f t="shared" si="177"/>
        <v>-354673.68999999663</v>
      </c>
      <c r="P11398"/>
    </row>
    <row r="11399" spans="1:16" hidden="1">
      <c r="A11399" t="s">
        <v>15383</v>
      </c>
      <c r="B11399" s="1">
        <v>42220</v>
      </c>
      <c r="C11399" t="s">
        <v>6</v>
      </c>
      <c r="D11399">
        <v>1</v>
      </c>
      <c r="E11399" t="s">
        <v>15398</v>
      </c>
      <c r="F11399" t="s">
        <v>13610</v>
      </c>
      <c r="G11399" t="s">
        <v>4</v>
      </c>
      <c r="H11399" t="s">
        <v>1265</v>
      </c>
      <c r="I11399" s="2">
        <v>2145</v>
      </c>
      <c r="J11399" s="5"/>
      <c r="L11399" s="5"/>
      <c r="M11399" s="2">
        <f t="shared" si="177"/>
        <v>-352528.68999999663</v>
      </c>
      <c r="P11399"/>
    </row>
    <row r="11400" spans="1:16" hidden="1">
      <c r="A11400" t="s">
        <v>15404</v>
      </c>
      <c r="B11400" s="1">
        <v>42220</v>
      </c>
      <c r="C11400" t="s">
        <v>15424</v>
      </c>
      <c r="D11400">
        <v>2</v>
      </c>
      <c r="E11400" t="s">
        <v>15425</v>
      </c>
      <c r="F11400" t="s">
        <v>7054</v>
      </c>
      <c r="G11400" t="s">
        <v>4</v>
      </c>
      <c r="H11400" t="s">
        <v>1117</v>
      </c>
      <c r="I11400" s="2">
        <v>1025</v>
      </c>
      <c r="J11400" s="5"/>
      <c r="L11400" s="5"/>
      <c r="M11400" s="2">
        <f t="shared" si="177"/>
        <v>-351503.68999999663</v>
      </c>
      <c r="P11400"/>
    </row>
    <row r="11401" spans="1:16" hidden="1">
      <c r="A11401" t="s">
        <v>15431</v>
      </c>
      <c r="B11401" s="1">
        <v>42220</v>
      </c>
      <c r="C11401" t="s">
        <v>15448</v>
      </c>
      <c r="D11401">
        <v>2</v>
      </c>
      <c r="E11401" t="s">
        <v>15449</v>
      </c>
      <c r="F11401" t="s">
        <v>13559</v>
      </c>
      <c r="G11401" t="s">
        <v>313</v>
      </c>
      <c r="H11401" t="s">
        <v>2433</v>
      </c>
      <c r="J11401" s="5"/>
      <c r="K11401" s="2">
        <v>500</v>
      </c>
      <c r="L11401" s="5"/>
      <c r="M11401" s="2">
        <f t="shared" ref="M11401:M11464" si="178">+M11400+I11401-K11401</f>
        <v>-352003.68999999663</v>
      </c>
      <c r="P11401"/>
    </row>
    <row r="11402" spans="1:16" hidden="1">
      <c r="A11402" t="s">
        <v>15431</v>
      </c>
      <c r="B11402" s="1">
        <v>42220</v>
      </c>
      <c r="C11402" t="s">
        <v>15448</v>
      </c>
      <c r="D11402">
        <v>2</v>
      </c>
      <c r="E11402" t="s">
        <v>15449</v>
      </c>
      <c r="F11402" t="s">
        <v>13559</v>
      </c>
      <c r="G11402" t="s">
        <v>313</v>
      </c>
      <c r="H11402" t="s">
        <v>2433</v>
      </c>
      <c r="I11402" s="2">
        <v>1000.7</v>
      </c>
      <c r="J11402" s="5"/>
      <c r="L11402" s="5"/>
      <c r="M11402" s="2">
        <f t="shared" si="178"/>
        <v>-351002.98999999661</v>
      </c>
      <c r="P11402"/>
    </row>
    <row r="11403" spans="1:16" hidden="1">
      <c r="A11403" t="s">
        <v>15458</v>
      </c>
      <c r="B11403" s="1">
        <v>42220</v>
      </c>
      <c r="C11403" t="s">
        <v>1047</v>
      </c>
      <c r="D11403">
        <v>2</v>
      </c>
      <c r="E11403" t="s">
        <v>15473</v>
      </c>
      <c r="F11403" t="s">
        <v>7054</v>
      </c>
      <c r="G11403" t="s">
        <v>4</v>
      </c>
      <c r="H11403" t="s">
        <v>736</v>
      </c>
      <c r="I11403" s="2">
        <v>1225.01</v>
      </c>
      <c r="J11403" s="5"/>
      <c r="L11403" s="5"/>
      <c r="M11403" s="2">
        <f t="shared" si="178"/>
        <v>-349777.97999999661</v>
      </c>
      <c r="P11403"/>
    </row>
    <row r="11404" spans="1:16" hidden="1">
      <c r="A11404" t="s">
        <v>15486</v>
      </c>
      <c r="B11404" s="1">
        <v>42220</v>
      </c>
      <c r="C11404" t="s">
        <v>1047</v>
      </c>
      <c r="D11404">
        <v>2</v>
      </c>
      <c r="E11404" t="s">
        <v>15500</v>
      </c>
      <c r="F11404" t="s">
        <v>7054</v>
      </c>
      <c r="G11404" t="s">
        <v>4</v>
      </c>
      <c r="H11404" t="s">
        <v>739</v>
      </c>
      <c r="I11404" s="2">
        <v>1225.01</v>
      </c>
      <c r="J11404" s="5"/>
      <c r="L11404" s="5"/>
      <c r="M11404" s="2">
        <f t="shared" si="178"/>
        <v>-348552.9699999966</v>
      </c>
      <c r="P11404"/>
    </row>
    <row r="11405" spans="1:16" hidden="1">
      <c r="A11405" t="s">
        <v>15508</v>
      </c>
      <c r="B11405" s="1">
        <v>42220</v>
      </c>
      <c r="C11405" t="s">
        <v>15521</v>
      </c>
      <c r="D11405">
        <v>2</v>
      </c>
      <c r="E11405" t="s">
        <v>15522</v>
      </c>
      <c r="F11405" t="s">
        <v>7054</v>
      </c>
      <c r="G11405" t="s">
        <v>4</v>
      </c>
      <c r="H11405" t="s">
        <v>15523</v>
      </c>
      <c r="I11405" s="2">
        <v>2200</v>
      </c>
      <c r="J11405" s="5"/>
      <c r="L11405" s="5"/>
      <c r="M11405" s="2">
        <f t="shared" si="178"/>
        <v>-346352.9699999966</v>
      </c>
      <c r="P11405"/>
    </row>
    <row r="11406" spans="1:16" hidden="1">
      <c r="A11406" t="s">
        <v>15535</v>
      </c>
      <c r="B11406" s="1">
        <v>42220</v>
      </c>
      <c r="C11406" t="s">
        <v>15546</v>
      </c>
      <c r="D11406">
        <v>2</v>
      </c>
      <c r="E11406" t="s">
        <v>15547</v>
      </c>
      <c r="F11406" t="s">
        <v>7054</v>
      </c>
      <c r="G11406" t="s">
        <v>4</v>
      </c>
      <c r="H11406" t="s">
        <v>15548</v>
      </c>
      <c r="I11406" s="2">
        <v>1840</v>
      </c>
      <c r="J11406" s="5"/>
      <c r="L11406" s="5"/>
      <c r="M11406" s="2">
        <f t="shared" si="178"/>
        <v>-344512.9699999966</v>
      </c>
      <c r="P11406"/>
    </row>
    <row r="11407" spans="1:16" hidden="1">
      <c r="A11407" t="s">
        <v>15557</v>
      </c>
      <c r="B11407" s="1">
        <v>42220</v>
      </c>
      <c r="C11407" t="s">
        <v>15567</v>
      </c>
      <c r="D11407">
        <v>2</v>
      </c>
      <c r="E11407" t="s">
        <v>15568</v>
      </c>
      <c r="F11407" t="s">
        <v>7054</v>
      </c>
      <c r="G11407" t="s">
        <v>4</v>
      </c>
      <c r="H11407" t="s">
        <v>15569</v>
      </c>
      <c r="I11407" s="2">
        <v>1840</v>
      </c>
      <c r="J11407" s="5"/>
      <c r="L11407" s="5"/>
      <c r="M11407" s="2">
        <f t="shared" si="178"/>
        <v>-342672.9699999966</v>
      </c>
      <c r="P11407"/>
    </row>
    <row r="11408" spans="1:16" hidden="1">
      <c r="A11408" t="s">
        <v>15580</v>
      </c>
      <c r="B11408" s="1">
        <v>42220</v>
      </c>
      <c r="C11408" t="s">
        <v>15591</v>
      </c>
      <c r="D11408">
        <v>2</v>
      </c>
      <c r="E11408" t="s">
        <v>15592</v>
      </c>
      <c r="F11408" t="s">
        <v>7054</v>
      </c>
      <c r="G11408" t="s">
        <v>4</v>
      </c>
      <c r="H11408" t="s">
        <v>2914</v>
      </c>
      <c r="I11408" s="2">
        <v>1840</v>
      </c>
      <c r="J11408" s="5"/>
      <c r="L11408" s="5"/>
      <c r="M11408" s="2">
        <f t="shared" si="178"/>
        <v>-340832.9699999966</v>
      </c>
      <c r="P11408"/>
    </row>
    <row r="11409" spans="1:16" hidden="1">
      <c r="A11409" t="s">
        <v>15603</v>
      </c>
      <c r="B11409" s="1">
        <v>42220</v>
      </c>
      <c r="C11409" t="s">
        <v>15618</v>
      </c>
      <c r="D11409">
        <v>2</v>
      </c>
      <c r="E11409" t="s">
        <v>15619</v>
      </c>
      <c r="F11409" t="s">
        <v>7054</v>
      </c>
      <c r="G11409" t="s">
        <v>4</v>
      </c>
      <c r="H11409" t="s">
        <v>15620</v>
      </c>
      <c r="I11409" s="2">
        <v>2200</v>
      </c>
      <c r="J11409" s="5"/>
      <c r="L11409" s="5"/>
      <c r="M11409" s="2">
        <f t="shared" si="178"/>
        <v>-338632.9699999966</v>
      </c>
      <c r="P11409"/>
    </row>
    <row r="11410" spans="1:16" hidden="1">
      <c r="A11410" t="s">
        <v>15630</v>
      </c>
      <c r="B11410" s="1">
        <v>42220</v>
      </c>
      <c r="C11410" t="s">
        <v>18</v>
      </c>
      <c r="D11410">
        <v>2</v>
      </c>
      <c r="E11410" t="s">
        <v>15644</v>
      </c>
      <c r="F11410" t="s">
        <v>13559</v>
      </c>
      <c r="G11410" t="s">
        <v>479</v>
      </c>
      <c r="H11410" t="s">
        <v>5410</v>
      </c>
      <c r="I11410" s="2">
        <v>322.36</v>
      </c>
      <c r="J11410" s="5"/>
      <c r="L11410" s="5"/>
      <c r="M11410" s="2">
        <f t="shared" si="178"/>
        <v>-338310.60999999661</v>
      </c>
      <c r="P11410"/>
    </row>
    <row r="11411" spans="1:16" hidden="1">
      <c r="A11411" t="s">
        <v>15656</v>
      </c>
      <c r="B11411" s="1">
        <v>42220</v>
      </c>
      <c r="C11411" t="s">
        <v>15669</v>
      </c>
      <c r="D11411">
        <v>2</v>
      </c>
      <c r="E11411" t="s">
        <v>15670</v>
      </c>
      <c r="F11411" t="s">
        <v>7054</v>
      </c>
      <c r="G11411" t="s">
        <v>4</v>
      </c>
      <c r="H11411" t="s">
        <v>7147</v>
      </c>
      <c r="I11411" s="2">
        <v>4000</v>
      </c>
      <c r="J11411" s="5"/>
      <c r="L11411" s="5"/>
      <c r="M11411" s="2">
        <f t="shared" si="178"/>
        <v>-334310.60999999661</v>
      </c>
      <c r="P11411"/>
    </row>
    <row r="11412" spans="1:16" hidden="1">
      <c r="A11412" t="s">
        <v>15682</v>
      </c>
      <c r="B11412" s="1">
        <v>42220</v>
      </c>
      <c r="C11412" t="s">
        <v>1802</v>
      </c>
      <c r="D11412">
        <v>2</v>
      </c>
      <c r="E11412" t="s">
        <v>15696</v>
      </c>
      <c r="F11412" t="s">
        <v>13559</v>
      </c>
      <c r="G11412" t="s">
        <v>479</v>
      </c>
      <c r="H11412" t="s">
        <v>751</v>
      </c>
      <c r="I11412" s="2">
        <v>840.61</v>
      </c>
      <c r="J11412" s="5"/>
      <c r="L11412" s="5"/>
      <c r="M11412" s="2">
        <f t="shared" si="178"/>
        <v>-333469.99999999662</v>
      </c>
      <c r="P11412"/>
    </row>
    <row r="11413" spans="1:16" hidden="1">
      <c r="A11413" t="s">
        <v>15707</v>
      </c>
      <c r="B11413" s="1">
        <v>42220</v>
      </c>
      <c r="C11413" t="s">
        <v>15720</v>
      </c>
      <c r="D11413">
        <v>2</v>
      </c>
      <c r="E11413" t="s">
        <v>15721</v>
      </c>
      <c r="F11413" t="s">
        <v>7054</v>
      </c>
      <c r="G11413" t="s">
        <v>4</v>
      </c>
      <c r="H11413" t="s">
        <v>15722</v>
      </c>
      <c r="I11413" s="2">
        <v>2160</v>
      </c>
      <c r="J11413" s="5"/>
      <c r="L11413" s="5"/>
      <c r="M11413" s="2">
        <f t="shared" si="178"/>
        <v>-331309.99999999662</v>
      </c>
      <c r="P11413"/>
    </row>
    <row r="11414" spans="1:16" hidden="1">
      <c r="A11414" t="s">
        <v>15734</v>
      </c>
      <c r="B11414" s="1">
        <v>42220</v>
      </c>
      <c r="C11414" t="s">
        <v>1802</v>
      </c>
      <c r="D11414">
        <v>2</v>
      </c>
      <c r="E11414" t="s">
        <v>15746</v>
      </c>
      <c r="F11414" t="s">
        <v>13559</v>
      </c>
      <c r="G11414" t="s">
        <v>479</v>
      </c>
      <c r="H11414" t="s">
        <v>14592</v>
      </c>
      <c r="I11414" s="2">
        <v>459.86</v>
      </c>
      <c r="J11414" s="5"/>
      <c r="L11414" s="5"/>
      <c r="M11414" s="2">
        <f t="shared" si="178"/>
        <v>-330850.13999999664</v>
      </c>
      <c r="P11414"/>
    </row>
    <row r="11415" spans="1:16" hidden="1">
      <c r="A11415" t="s">
        <v>15758</v>
      </c>
      <c r="B11415" s="1">
        <v>42220</v>
      </c>
      <c r="C11415" t="s">
        <v>1802</v>
      </c>
      <c r="D11415">
        <v>2</v>
      </c>
      <c r="E11415" t="s">
        <v>15771</v>
      </c>
      <c r="F11415" t="s">
        <v>13559</v>
      </c>
      <c r="G11415" t="s">
        <v>479</v>
      </c>
      <c r="H11415" t="s">
        <v>15772</v>
      </c>
      <c r="I11415" s="2">
        <v>419.11</v>
      </c>
      <c r="J11415" s="5"/>
      <c r="L11415" s="5"/>
      <c r="M11415" s="2">
        <f t="shared" si="178"/>
        <v>-330431.02999999665</v>
      </c>
      <c r="P11415"/>
    </row>
    <row r="11416" spans="1:16" hidden="1">
      <c r="A11416" t="s">
        <v>15784</v>
      </c>
      <c r="B11416" s="1">
        <v>42220</v>
      </c>
      <c r="C11416" t="s">
        <v>5029</v>
      </c>
      <c r="D11416">
        <v>2</v>
      </c>
      <c r="E11416" t="s">
        <v>15799</v>
      </c>
      <c r="F11416" t="s">
        <v>13559</v>
      </c>
      <c r="G11416" t="s">
        <v>479</v>
      </c>
      <c r="H11416" t="s">
        <v>761</v>
      </c>
      <c r="J11416" s="5"/>
      <c r="K11416" s="2">
        <v>4000</v>
      </c>
      <c r="L11416" s="5"/>
      <c r="M11416" s="2">
        <f t="shared" si="178"/>
        <v>-334431.02999999665</v>
      </c>
      <c r="P11416"/>
    </row>
    <row r="11417" spans="1:16" hidden="1">
      <c r="A11417" t="s">
        <v>15784</v>
      </c>
      <c r="B11417" s="1">
        <v>42220</v>
      </c>
      <c r="C11417" t="s">
        <v>5029</v>
      </c>
      <c r="D11417">
        <v>2</v>
      </c>
      <c r="E11417" t="s">
        <v>15799</v>
      </c>
      <c r="F11417" t="s">
        <v>13559</v>
      </c>
      <c r="G11417" t="s">
        <v>479</v>
      </c>
      <c r="H11417" t="s">
        <v>761</v>
      </c>
      <c r="I11417" s="2">
        <v>7902.64</v>
      </c>
      <c r="J11417" s="5"/>
      <c r="L11417" s="5"/>
      <c r="M11417" s="2">
        <f t="shared" si="178"/>
        <v>-326528.38999999664</v>
      </c>
      <c r="P11417"/>
    </row>
    <row r="11418" spans="1:16" hidden="1">
      <c r="A11418" t="s">
        <v>15810</v>
      </c>
      <c r="B11418" s="1">
        <v>42220</v>
      </c>
      <c r="C11418" t="s">
        <v>6</v>
      </c>
      <c r="D11418">
        <v>1</v>
      </c>
      <c r="E11418" t="s">
        <v>15824</v>
      </c>
      <c r="F11418" t="s">
        <v>13610</v>
      </c>
      <c r="G11418" t="s">
        <v>20</v>
      </c>
      <c r="H11418" t="s">
        <v>15825</v>
      </c>
      <c r="I11418" s="2">
        <v>7472.14</v>
      </c>
      <c r="J11418" s="5"/>
      <c r="L11418" s="5"/>
      <c r="M11418" s="2">
        <f t="shared" si="178"/>
        <v>-319056.24999999662</v>
      </c>
      <c r="P11418"/>
    </row>
    <row r="11419" spans="1:16" hidden="1">
      <c r="A11419" t="s">
        <v>15835</v>
      </c>
      <c r="B11419" s="1">
        <v>42220</v>
      </c>
      <c r="C11419" t="s">
        <v>15304</v>
      </c>
      <c r="D11419">
        <v>1</v>
      </c>
      <c r="E11419" t="s">
        <v>15848</v>
      </c>
      <c r="F11419" t="s">
        <v>13565</v>
      </c>
      <c r="G11419" t="s">
        <v>20</v>
      </c>
      <c r="H11419" t="s">
        <v>15306</v>
      </c>
      <c r="I11419" s="2">
        <v>224600</v>
      </c>
      <c r="J11419" s="5"/>
      <c r="L11419" s="5"/>
      <c r="M11419" s="2">
        <f t="shared" si="178"/>
        <v>-94456.249999996624</v>
      </c>
      <c r="P11419"/>
    </row>
    <row r="11420" spans="1:16" hidden="1">
      <c r="A11420" t="s">
        <v>15858</v>
      </c>
      <c r="B11420" s="1">
        <v>42220</v>
      </c>
      <c r="C11420" t="s">
        <v>1802</v>
      </c>
      <c r="D11420">
        <v>2</v>
      </c>
      <c r="E11420" t="s">
        <v>15871</v>
      </c>
      <c r="F11420" t="s">
        <v>13559</v>
      </c>
      <c r="G11420" t="s">
        <v>479</v>
      </c>
      <c r="H11420" t="s">
        <v>2357</v>
      </c>
      <c r="J11420" s="5"/>
      <c r="K11420" s="2">
        <v>735</v>
      </c>
      <c r="L11420" s="5"/>
      <c r="M11420" s="2">
        <f t="shared" si="178"/>
        <v>-95191.249999996624</v>
      </c>
      <c r="P11420"/>
    </row>
    <row r="11421" spans="1:16" hidden="1">
      <c r="A11421" t="s">
        <v>15858</v>
      </c>
      <c r="B11421" s="1">
        <v>42220</v>
      </c>
      <c r="C11421" t="s">
        <v>1802</v>
      </c>
      <c r="D11421">
        <v>2</v>
      </c>
      <c r="E11421" t="s">
        <v>15871</v>
      </c>
      <c r="F11421" t="s">
        <v>13559</v>
      </c>
      <c r="G11421" t="s">
        <v>479</v>
      </c>
      <c r="H11421" t="s">
        <v>2357</v>
      </c>
      <c r="I11421" s="2">
        <v>1468.5</v>
      </c>
      <c r="J11421" s="5"/>
      <c r="L11421" s="5"/>
      <c r="M11421" s="2">
        <f t="shared" si="178"/>
        <v>-93722.749999996624</v>
      </c>
      <c r="P11421"/>
    </row>
    <row r="11422" spans="1:16" hidden="1">
      <c r="A11422" t="s">
        <v>15880</v>
      </c>
      <c r="B11422" s="1">
        <v>42220</v>
      </c>
      <c r="C11422" t="s">
        <v>15890</v>
      </c>
      <c r="D11422">
        <v>2</v>
      </c>
      <c r="E11422" t="s">
        <v>15891</v>
      </c>
      <c r="F11422" t="s">
        <v>7054</v>
      </c>
      <c r="G11422" t="s">
        <v>20</v>
      </c>
      <c r="H11422" t="s">
        <v>668</v>
      </c>
      <c r="J11422" s="5"/>
      <c r="K11422" s="2">
        <v>600</v>
      </c>
      <c r="L11422" s="5"/>
      <c r="M11422" s="2">
        <f t="shared" si="178"/>
        <v>-94322.749999996624</v>
      </c>
      <c r="P11422"/>
    </row>
    <row r="11423" spans="1:16" hidden="1">
      <c r="A11423" t="s">
        <v>15880</v>
      </c>
      <c r="B11423" s="1">
        <v>42220</v>
      </c>
      <c r="C11423" t="s">
        <v>15890</v>
      </c>
      <c r="D11423">
        <v>2</v>
      </c>
      <c r="E11423" t="s">
        <v>15891</v>
      </c>
      <c r="F11423" t="s">
        <v>7054</v>
      </c>
      <c r="G11423" t="s">
        <v>20</v>
      </c>
      <c r="H11423" t="s">
        <v>668</v>
      </c>
      <c r="I11423" s="2">
        <v>600</v>
      </c>
      <c r="J11423" s="5"/>
      <c r="L11423" s="5"/>
      <c r="M11423" s="2">
        <f t="shared" si="178"/>
        <v>-93722.749999996624</v>
      </c>
      <c r="P11423"/>
    </row>
    <row r="11424" spans="1:16" hidden="1">
      <c r="A11424" t="s">
        <v>15903</v>
      </c>
      <c r="B11424" s="1">
        <v>42220</v>
      </c>
      <c r="C11424" t="s">
        <v>15913</v>
      </c>
      <c r="D11424">
        <v>2</v>
      </c>
      <c r="E11424" t="s">
        <v>15914</v>
      </c>
      <c r="F11424" t="s">
        <v>7054</v>
      </c>
      <c r="G11424" t="s">
        <v>20</v>
      </c>
      <c r="H11424" t="s">
        <v>2357</v>
      </c>
      <c r="I11424" s="2">
        <v>597.21</v>
      </c>
      <c r="J11424" s="5"/>
      <c r="L11424" s="5"/>
      <c r="M11424" s="2">
        <f t="shared" si="178"/>
        <v>-93125.539999996618</v>
      </c>
      <c r="P11424"/>
    </row>
    <row r="11425" spans="1:16" hidden="1">
      <c r="A11425" t="s">
        <v>15923</v>
      </c>
      <c r="B11425" s="1">
        <v>42220</v>
      </c>
      <c r="C11425" t="s">
        <v>1802</v>
      </c>
      <c r="D11425">
        <v>2</v>
      </c>
      <c r="E11425" t="s">
        <v>15937</v>
      </c>
      <c r="F11425" t="s">
        <v>13559</v>
      </c>
      <c r="G11425" t="s">
        <v>479</v>
      </c>
      <c r="H11425" t="s">
        <v>394</v>
      </c>
      <c r="J11425" s="5"/>
      <c r="K11425" s="2">
        <v>629.46</v>
      </c>
      <c r="L11425" s="5"/>
      <c r="M11425" s="2">
        <f t="shared" si="178"/>
        <v>-93754.999999996624</v>
      </c>
      <c r="P11425"/>
    </row>
    <row r="11426" spans="1:16" hidden="1">
      <c r="A11426" t="s">
        <v>15923</v>
      </c>
      <c r="B11426" s="1">
        <v>42220</v>
      </c>
      <c r="C11426" t="s">
        <v>1802</v>
      </c>
      <c r="D11426">
        <v>2</v>
      </c>
      <c r="E11426" t="s">
        <v>15937</v>
      </c>
      <c r="F11426" t="s">
        <v>13559</v>
      </c>
      <c r="G11426" t="s">
        <v>479</v>
      </c>
      <c r="H11426" t="s">
        <v>394</v>
      </c>
      <c r="I11426" s="2">
        <v>629.46</v>
      </c>
      <c r="J11426" s="5"/>
      <c r="L11426" s="5"/>
      <c r="M11426" s="2">
        <f t="shared" si="178"/>
        <v>-93125.539999996618</v>
      </c>
      <c r="P11426"/>
    </row>
    <row r="11427" spans="1:16" hidden="1">
      <c r="A11427" t="s">
        <v>15947</v>
      </c>
      <c r="B11427" s="1">
        <v>42220</v>
      </c>
      <c r="C11427" t="s">
        <v>15962</v>
      </c>
      <c r="D11427">
        <v>2</v>
      </c>
      <c r="E11427" t="s">
        <v>15963</v>
      </c>
      <c r="F11427" t="s">
        <v>7054</v>
      </c>
      <c r="G11427" t="s">
        <v>20</v>
      </c>
      <c r="H11427" t="s">
        <v>5625</v>
      </c>
      <c r="I11427" s="2">
        <v>3030</v>
      </c>
      <c r="J11427" s="5"/>
      <c r="L11427" s="5"/>
      <c r="M11427" s="2">
        <f t="shared" si="178"/>
        <v>-90095.539999996618</v>
      </c>
      <c r="P11427"/>
    </row>
    <row r="11428" spans="1:16" hidden="1">
      <c r="A11428" t="s">
        <v>15978</v>
      </c>
      <c r="B11428" s="1">
        <v>42220</v>
      </c>
      <c r="C11428" t="s">
        <v>15989</v>
      </c>
      <c r="D11428">
        <v>2</v>
      </c>
      <c r="E11428" t="s">
        <v>15990</v>
      </c>
      <c r="F11428" t="s">
        <v>7054</v>
      </c>
      <c r="G11428" t="s">
        <v>20</v>
      </c>
      <c r="H11428" t="s">
        <v>15991</v>
      </c>
      <c r="I11428" s="2">
        <v>1840</v>
      </c>
      <c r="J11428" s="5"/>
      <c r="L11428" s="5"/>
      <c r="M11428" s="2">
        <f t="shared" si="178"/>
        <v>-88255.539999996618</v>
      </c>
      <c r="P11428"/>
    </row>
    <row r="11429" spans="1:16" hidden="1">
      <c r="A11429" t="s">
        <v>16007</v>
      </c>
      <c r="B11429" s="1">
        <v>42220</v>
      </c>
      <c r="C11429" t="s">
        <v>16016</v>
      </c>
      <c r="D11429">
        <v>2</v>
      </c>
      <c r="E11429" t="s">
        <v>16017</v>
      </c>
      <c r="F11429" t="s">
        <v>7054</v>
      </c>
      <c r="G11429" t="s">
        <v>20</v>
      </c>
      <c r="H11429" t="s">
        <v>14742</v>
      </c>
      <c r="I11429" s="2">
        <v>3030</v>
      </c>
      <c r="J11429" s="5"/>
      <c r="L11429" s="5"/>
      <c r="M11429" s="2">
        <f t="shared" si="178"/>
        <v>-85225.539999996618</v>
      </c>
      <c r="P11429"/>
    </row>
    <row r="11430" spans="1:16" hidden="1">
      <c r="A11430" t="s">
        <v>16029</v>
      </c>
      <c r="B11430" s="1">
        <v>42220</v>
      </c>
      <c r="C11430" t="s">
        <v>16044</v>
      </c>
      <c r="D11430">
        <v>2</v>
      </c>
      <c r="E11430" t="s">
        <v>16045</v>
      </c>
      <c r="F11430" t="s">
        <v>7054</v>
      </c>
      <c r="G11430" t="s">
        <v>20</v>
      </c>
      <c r="H11430" t="s">
        <v>2304</v>
      </c>
      <c r="I11430" s="2">
        <v>1840</v>
      </c>
      <c r="J11430" s="5"/>
      <c r="L11430" s="5"/>
      <c r="M11430" s="2">
        <f t="shared" si="178"/>
        <v>-83385.539999996618</v>
      </c>
      <c r="P11430"/>
    </row>
    <row r="11431" spans="1:16" hidden="1">
      <c r="A11431" t="s">
        <v>16058</v>
      </c>
      <c r="B11431" s="1">
        <v>42220</v>
      </c>
      <c r="C11431" t="s">
        <v>16067</v>
      </c>
      <c r="D11431">
        <v>2</v>
      </c>
      <c r="E11431" t="s">
        <v>16068</v>
      </c>
      <c r="F11431" t="s">
        <v>7054</v>
      </c>
      <c r="G11431" t="s">
        <v>20</v>
      </c>
      <c r="H11431" t="s">
        <v>2550</v>
      </c>
      <c r="I11431" s="2">
        <v>1840</v>
      </c>
      <c r="J11431" s="5"/>
      <c r="L11431" s="5"/>
      <c r="M11431" s="2">
        <f t="shared" si="178"/>
        <v>-81545.539999996618</v>
      </c>
      <c r="P11431"/>
    </row>
    <row r="11432" spans="1:16" hidden="1">
      <c r="A11432" t="s">
        <v>16080</v>
      </c>
      <c r="B11432" s="1">
        <v>42220</v>
      </c>
      <c r="C11432" t="s">
        <v>16089</v>
      </c>
      <c r="D11432">
        <v>2</v>
      </c>
      <c r="E11432" t="s">
        <v>16090</v>
      </c>
      <c r="F11432" t="s">
        <v>7054</v>
      </c>
      <c r="G11432" t="s">
        <v>20</v>
      </c>
      <c r="H11432" t="s">
        <v>301</v>
      </c>
      <c r="I11432" s="2">
        <v>1025</v>
      </c>
      <c r="J11432" s="5"/>
      <c r="L11432" s="5"/>
      <c r="M11432" s="2">
        <f t="shared" si="178"/>
        <v>-80520.539999996618</v>
      </c>
      <c r="P11432"/>
    </row>
    <row r="11433" spans="1:16" hidden="1">
      <c r="A11433" t="s">
        <v>16104</v>
      </c>
      <c r="B11433" s="1">
        <v>42220</v>
      </c>
      <c r="C11433" t="s">
        <v>6</v>
      </c>
      <c r="D11433">
        <v>1</v>
      </c>
      <c r="E11433" t="s">
        <v>16112</v>
      </c>
      <c r="F11433" t="s">
        <v>13610</v>
      </c>
      <c r="G11433" t="s">
        <v>20</v>
      </c>
      <c r="H11433" t="s">
        <v>65</v>
      </c>
      <c r="I11433" s="2">
        <v>337.84</v>
      </c>
      <c r="J11433" s="5"/>
      <c r="L11433" s="5"/>
      <c r="M11433" s="2">
        <f t="shared" si="178"/>
        <v>-80182.699999996621</v>
      </c>
      <c r="P11433"/>
    </row>
    <row r="11434" spans="1:16" hidden="1">
      <c r="A11434" t="s">
        <v>16127</v>
      </c>
      <c r="B11434" s="1">
        <v>42220</v>
      </c>
      <c r="C11434" t="s">
        <v>16135</v>
      </c>
      <c r="D11434">
        <v>1</v>
      </c>
      <c r="E11434" t="s">
        <v>16136</v>
      </c>
      <c r="F11434" t="s">
        <v>13565</v>
      </c>
      <c r="G11434" t="s">
        <v>20</v>
      </c>
      <c r="H11434" t="s">
        <v>16137</v>
      </c>
      <c r="I11434" s="2">
        <v>4000</v>
      </c>
      <c r="J11434" s="5"/>
      <c r="L11434" s="5"/>
      <c r="M11434" s="2">
        <f t="shared" si="178"/>
        <v>-76182.699999996621</v>
      </c>
      <c r="P11434"/>
    </row>
    <row r="11435" spans="1:16" hidden="1">
      <c r="A11435" t="s">
        <v>16151</v>
      </c>
      <c r="B11435" s="1">
        <v>42220</v>
      </c>
      <c r="C11435" t="s">
        <v>16161</v>
      </c>
      <c r="D11435">
        <v>2</v>
      </c>
      <c r="E11435" t="s">
        <v>16162</v>
      </c>
      <c r="F11435" t="s">
        <v>7054</v>
      </c>
      <c r="G11435" t="s">
        <v>20</v>
      </c>
      <c r="H11435" t="s">
        <v>1187</v>
      </c>
      <c r="I11435" s="2">
        <v>2200</v>
      </c>
      <c r="J11435" s="5"/>
      <c r="L11435" s="5"/>
      <c r="M11435" s="2">
        <f t="shared" si="178"/>
        <v>-73982.699999996621</v>
      </c>
      <c r="P11435"/>
    </row>
    <row r="11436" spans="1:16" hidden="1">
      <c r="A11436" t="s">
        <v>16174</v>
      </c>
      <c r="B11436" s="1">
        <v>42220</v>
      </c>
      <c r="C11436" t="s">
        <v>6</v>
      </c>
      <c r="D11436">
        <v>1</v>
      </c>
      <c r="E11436" t="s">
        <v>16112</v>
      </c>
      <c r="F11436" t="s">
        <v>13610</v>
      </c>
      <c r="G11436" t="s">
        <v>20</v>
      </c>
      <c r="H11436" t="s">
        <v>7787</v>
      </c>
      <c r="J11436" s="5"/>
      <c r="K11436" s="2">
        <v>337.84</v>
      </c>
      <c r="L11436" s="5"/>
      <c r="M11436" s="2">
        <f t="shared" si="178"/>
        <v>-74320.539999996618</v>
      </c>
      <c r="P11436"/>
    </row>
    <row r="11437" spans="1:16" hidden="1">
      <c r="A11437" t="s">
        <v>16200</v>
      </c>
      <c r="B11437" s="1">
        <v>42220</v>
      </c>
      <c r="C11437" t="s">
        <v>16209</v>
      </c>
      <c r="D11437">
        <v>2</v>
      </c>
      <c r="E11437" t="s">
        <v>16210</v>
      </c>
      <c r="F11437" t="s">
        <v>7054</v>
      </c>
      <c r="G11437" t="s">
        <v>20</v>
      </c>
      <c r="H11437" t="s">
        <v>3409</v>
      </c>
      <c r="J11437" s="5"/>
      <c r="K11437" s="2">
        <v>1200</v>
      </c>
      <c r="L11437" s="5"/>
      <c r="M11437" s="2">
        <f t="shared" si="178"/>
        <v>-75520.539999996618</v>
      </c>
      <c r="P11437"/>
    </row>
    <row r="11438" spans="1:16" hidden="1">
      <c r="A11438" t="s">
        <v>16200</v>
      </c>
      <c r="B11438" s="1">
        <v>42220</v>
      </c>
      <c r="C11438" t="s">
        <v>16209</v>
      </c>
      <c r="D11438">
        <v>2</v>
      </c>
      <c r="E11438" t="s">
        <v>16210</v>
      </c>
      <c r="F11438" t="s">
        <v>7054</v>
      </c>
      <c r="G11438" t="s">
        <v>20</v>
      </c>
      <c r="H11438" t="s">
        <v>3409</v>
      </c>
      <c r="I11438" s="2">
        <v>1200</v>
      </c>
      <c r="J11438" s="5"/>
      <c r="L11438" s="5"/>
      <c r="M11438" s="2">
        <f t="shared" si="178"/>
        <v>-74320.539999996618</v>
      </c>
      <c r="P11438"/>
    </row>
    <row r="11439" spans="1:16" hidden="1">
      <c r="A11439" t="s">
        <v>16224</v>
      </c>
      <c r="B11439" s="1">
        <v>42220</v>
      </c>
      <c r="C11439" t="s">
        <v>16235</v>
      </c>
      <c r="D11439">
        <v>2</v>
      </c>
      <c r="E11439" t="s">
        <v>16236</v>
      </c>
      <c r="F11439" t="s">
        <v>7054</v>
      </c>
      <c r="G11439" t="s">
        <v>20</v>
      </c>
      <c r="H11439" t="s">
        <v>8323</v>
      </c>
      <c r="I11439" s="2">
        <v>3030</v>
      </c>
      <c r="J11439" s="5"/>
      <c r="L11439" s="5"/>
      <c r="M11439" s="2">
        <f t="shared" si="178"/>
        <v>-71290.539999996618</v>
      </c>
      <c r="P11439"/>
    </row>
    <row r="11440" spans="1:16" hidden="1">
      <c r="A11440" t="s">
        <v>16253</v>
      </c>
      <c r="B11440" s="1">
        <v>42220</v>
      </c>
      <c r="C11440" t="s">
        <v>16262</v>
      </c>
      <c r="D11440">
        <v>2</v>
      </c>
      <c r="E11440" t="s">
        <v>16263</v>
      </c>
      <c r="F11440" t="s">
        <v>7054</v>
      </c>
      <c r="G11440" t="s">
        <v>20</v>
      </c>
      <c r="H11440" t="s">
        <v>3409</v>
      </c>
      <c r="J11440" s="5"/>
      <c r="K11440" s="2">
        <v>1200</v>
      </c>
      <c r="L11440" s="5"/>
      <c r="M11440" s="2">
        <f t="shared" si="178"/>
        <v>-72490.539999996618</v>
      </c>
      <c r="P11440"/>
    </row>
    <row r="11441" spans="1:16" hidden="1">
      <c r="A11441" t="s">
        <v>16253</v>
      </c>
      <c r="B11441" s="1">
        <v>42220</v>
      </c>
      <c r="C11441" t="s">
        <v>16262</v>
      </c>
      <c r="D11441">
        <v>2</v>
      </c>
      <c r="E11441" t="s">
        <v>16263</v>
      </c>
      <c r="F11441" t="s">
        <v>7054</v>
      </c>
      <c r="G11441" t="s">
        <v>20</v>
      </c>
      <c r="H11441" t="s">
        <v>3409</v>
      </c>
      <c r="I11441" s="2">
        <v>1200</v>
      </c>
      <c r="J11441" s="5"/>
      <c r="L11441" s="5"/>
      <c r="M11441" s="2">
        <f t="shared" si="178"/>
        <v>-71290.539999996618</v>
      </c>
      <c r="P11441"/>
    </row>
    <row r="11442" spans="1:16" hidden="1">
      <c r="A11442" t="s">
        <v>16280</v>
      </c>
      <c r="B11442" s="1">
        <v>42220</v>
      </c>
      <c r="C11442" t="s">
        <v>16289</v>
      </c>
      <c r="D11442">
        <v>2</v>
      </c>
      <c r="E11442" t="s">
        <v>16290</v>
      </c>
      <c r="F11442" t="s">
        <v>7054</v>
      </c>
      <c r="G11442" t="s">
        <v>20</v>
      </c>
      <c r="H11442" t="s">
        <v>3409</v>
      </c>
      <c r="J11442" s="5"/>
      <c r="K11442" s="2">
        <v>1700</v>
      </c>
      <c r="L11442" s="5"/>
      <c r="M11442" s="2">
        <f t="shared" si="178"/>
        <v>-72990.539999996618</v>
      </c>
      <c r="P11442"/>
    </row>
    <row r="11443" spans="1:16" hidden="1">
      <c r="A11443" t="s">
        <v>16280</v>
      </c>
      <c r="B11443" s="1">
        <v>42220</v>
      </c>
      <c r="C11443" t="s">
        <v>16289</v>
      </c>
      <c r="D11443">
        <v>2</v>
      </c>
      <c r="E11443" t="s">
        <v>16290</v>
      </c>
      <c r="F11443" t="s">
        <v>7054</v>
      </c>
      <c r="G11443" t="s">
        <v>20</v>
      </c>
      <c r="H11443" t="s">
        <v>3409</v>
      </c>
      <c r="I11443" s="2">
        <v>1700</v>
      </c>
      <c r="J11443" s="5"/>
      <c r="L11443" s="5"/>
      <c r="M11443" s="2">
        <f t="shared" si="178"/>
        <v>-71290.539999996618</v>
      </c>
      <c r="P11443"/>
    </row>
    <row r="11444" spans="1:16" hidden="1">
      <c r="A11444" t="s">
        <v>1389</v>
      </c>
      <c r="B11444" s="36">
        <v>42221</v>
      </c>
      <c r="C11444" s="35" t="s">
        <v>6</v>
      </c>
      <c r="D11444" s="35">
        <v>1</v>
      </c>
      <c r="E11444" s="35" t="s">
        <v>1390</v>
      </c>
      <c r="F11444" s="35" t="s">
        <v>29</v>
      </c>
      <c r="G11444" s="35" t="s">
        <v>4</v>
      </c>
      <c r="H11444" s="35" t="s">
        <v>394</v>
      </c>
      <c r="I11444" s="11">
        <v>1858.78</v>
      </c>
      <c r="J11444" s="12"/>
      <c r="K11444" s="11"/>
      <c r="L11444" s="12"/>
      <c r="M11444" s="11">
        <f t="shared" si="178"/>
        <v>-69431.759999996619</v>
      </c>
      <c r="P11444"/>
    </row>
    <row r="11445" spans="1:16" hidden="1">
      <c r="A11445" t="s">
        <v>1479</v>
      </c>
      <c r="B11445" s="1">
        <v>42221</v>
      </c>
      <c r="C11445" t="s">
        <v>6</v>
      </c>
      <c r="D11445">
        <v>1</v>
      </c>
      <c r="E11445" t="s">
        <v>1482</v>
      </c>
      <c r="F11445" t="s">
        <v>29</v>
      </c>
      <c r="G11445" t="s">
        <v>4</v>
      </c>
      <c r="H11445" t="s">
        <v>1483</v>
      </c>
      <c r="I11445" s="2">
        <v>1358.96</v>
      </c>
      <c r="J11445" s="5"/>
      <c r="L11445" s="5"/>
      <c r="M11445" s="2">
        <f t="shared" si="178"/>
        <v>-68072.799999996612</v>
      </c>
      <c r="P11445"/>
    </row>
    <row r="11446" spans="1:16" hidden="1">
      <c r="A11446" t="s">
        <v>1557</v>
      </c>
      <c r="B11446" s="1">
        <v>42221</v>
      </c>
      <c r="C11446" t="s">
        <v>43</v>
      </c>
      <c r="D11446">
        <v>1</v>
      </c>
      <c r="E11446" t="s">
        <v>1566</v>
      </c>
      <c r="F11446" t="s">
        <v>13</v>
      </c>
      <c r="G11446" t="s">
        <v>4</v>
      </c>
      <c r="H11446" t="s">
        <v>1567</v>
      </c>
      <c r="J11446" s="5"/>
      <c r="K11446" s="2">
        <v>1840</v>
      </c>
      <c r="L11446" s="5"/>
      <c r="M11446" s="2">
        <f t="shared" si="178"/>
        <v>-69912.799999996612</v>
      </c>
      <c r="P11446"/>
    </row>
    <row r="11447" spans="1:16" hidden="1">
      <c r="A11447" t="s">
        <v>1574</v>
      </c>
      <c r="B11447" s="1">
        <v>42221</v>
      </c>
      <c r="C11447" t="s">
        <v>6</v>
      </c>
      <c r="D11447">
        <v>1</v>
      </c>
      <c r="E11447" t="s">
        <v>1582</v>
      </c>
      <c r="F11447" t="s">
        <v>29</v>
      </c>
      <c r="G11447" t="s">
        <v>4</v>
      </c>
      <c r="H11447" t="s">
        <v>1583</v>
      </c>
      <c r="I11447" s="2">
        <v>214.61</v>
      </c>
      <c r="J11447" s="5"/>
      <c r="L11447" s="5"/>
      <c r="M11447" s="2">
        <f t="shared" si="178"/>
        <v>-69698.189999996612</v>
      </c>
      <c r="P11447"/>
    </row>
    <row r="11448" spans="1:16" hidden="1">
      <c r="A11448" t="s">
        <v>1584</v>
      </c>
      <c r="B11448" s="1">
        <v>42221</v>
      </c>
      <c r="C11448" t="s">
        <v>6</v>
      </c>
      <c r="D11448">
        <v>1</v>
      </c>
      <c r="E11448" t="s">
        <v>1587</v>
      </c>
      <c r="F11448" t="s">
        <v>29</v>
      </c>
      <c r="G11448" t="s">
        <v>4</v>
      </c>
      <c r="H11448" t="s">
        <v>1588</v>
      </c>
      <c r="I11448" s="2">
        <v>1000.7</v>
      </c>
      <c r="J11448" s="5"/>
      <c r="L11448" s="5"/>
      <c r="M11448" s="2">
        <f t="shared" si="178"/>
        <v>-68697.489999996615</v>
      </c>
      <c r="P11448"/>
    </row>
    <row r="11449" spans="1:16" hidden="1">
      <c r="A11449" t="s">
        <v>1596</v>
      </c>
      <c r="B11449" s="1">
        <v>42221</v>
      </c>
      <c r="C11449" t="s">
        <v>43</v>
      </c>
      <c r="D11449">
        <v>1</v>
      </c>
      <c r="E11449" t="s">
        <v>1600</v>
      </c>
      <c r="F11449" t="s">
        <v>13</v>
      </c>
      <c r="G11449" t="s">
        <v>4</v>
      </c>
      <c r="H11449" t="s">
        <v>256</v>
      </c>
      <c r="J11449" s="5"/>
      <c r="K11449" s="2">
        <v>1840</v>
      </c>
      <c r="L11449" s="5"/>
      <c r="M11449" s="2">
        <f t="shared" si="178"/>
        <v>-70537.489999996615</v>
      </c>
      <c r="P11449"/>
    </row>
    <row r="11450" spans="1:16" hidden="1">
      <c r="A11450" t="s">
        <v>1655</v>
      </c>
      <c r="B11450" s="1">
        <v>42221</v>
      </c>
      <c r="C11450" t="s">
        <v>195</v>
      </c>
      <c r="D11450">
        <v>1</v>
      </c>
      <c r="E11450" t="s">
        <v>1657</v>
      </c>
      <c r="F11450" t="s">
        <v>13</v>
      </c>
      <c r="G11450" t="s">
        <v>4</v>
      </c>
      <c r="H11450" t="s">
        <v>195</v>
      </c>
      <c r="J11450" s="5"/>
      <c r="K11450" s="2">
        <v>9866.8700000000008</v>
      </c>
      <c r="L11450" s="5"/>
      <c r="M11450" s="2">
        <f t="shared" si="178"/>
        <v>-80404.35999999661</v>
      </c>
      <c r="P11450"/>
    </row>
    <row r="11451" spans="1:16" hidden="1">
      <c r="A11451" t="s">
        <v>1660</v>
      </c>
      <c r="B11451" s="1">
        <v>42221</v>
      </c>
      <c r="C11451" t="s">
        <v>18</v>
      </c>
      <c r="D11451">
        <v>1</v>
      </c>
      <c r="E11451" t="s">
        <v>1662</v>
      </c>
      <c r="F11451" t="s">
        <v>13</v>
      </c>
      <c r="G11451" t="s">
        <v>4</v>
      </c>
      <c r="H11451" t="s">
        <v>18</v>
      </c>
      <c r="J11451" s="5"/>
      <c r="K11451" s="2">
        <v>16854.18</v>
      </c>
      <c r="L11451" s="5"/>
      <c r="M11451" s="2">
        <f t="shared" si="178"/>
        <v>-97258.539999996603</v>
      </c>
      <c r="P11451"/>
    </row>
    <row r="11452" spans="1:16" hidden="1">
      <c r="A11452" t="s">
        <v>1683</v>
      </c>
      <c r="B11452" s="1">
        <v>42221</v>
      </c>
      <c r="C11452" t="s">
        <v>18</v>
      </c>
      <c r="D11452">
        <v>1</v>
      </c>
      <c r="E11452" t="s">
        <v>1689</v>
      </c>
      <c r="F11452" t="s">
        <v>13</v>
      </c>
      <c r="G11452" t="s">
        <v>20</v>
      </c>
      <c r="H11452" t="s">
        <v>1690</v>
      </c>
      <c r="J11452" s="5"/>
      <c r="K11452" s="2">
        <v>103000</v>
      </c>
      <c r="L11452" s="5"/>
      <c r="M11452" s="2">
        <f t="shared" si="178"/>
        <v>-200258.5399999966</v>
      </c>
      <c r="P11452"/>
    </row>
    <row r="11453" spans="1:16" hidden="1">
      <c r="A11453" t="s">
        <v>1695</v>
      </c>
      <c r="B11453" s="1">
        <v>42221</v>
      </c>
      <c r="C11453" t="s">
        <v>6</v>
      </c>
      <c r="D11453">
        <v>1</v>
      </c>
      <c r="E11453" t="s">
        <v>1700</v>
      </c>
      <c r="F11453" t="s">
        <v>29</v>
      </c>
      <c r="G11453" t="s">
        <v>20</v>
      </c>
      <c r="H11453" t="s">
        <v>1060</v>
      </c>
      <c r="I11453" s="2">
        <v>14891</v>
      </c>
      <c r="J11453" s="5"/>
      <c r="L11453" s="5"/>
      <c r="M11453" s="2">
        <f t="shared" si="178"/>
        <v>-185367.5399999966</v>
      </c>
      <c r="P11453"/>
    </row>
    <row r="11454" spans="1:16" hidden="1">
      <c r="A11454" t="s">
        <v>1800</v>
      </c>
      <c r="B11454" s="1">
        <v>42221</v>
      </c>
      <c r="C11454" t="s">
        <v>1802</v>
      </c>
      <c r="D11454">
        <v>2</v>
      </c>
      <c r="E11454" t="s">
        <v>1803</v>
      </c>
      <c r="F11454" t="s">
        <v>312</v>
      </c>
      <c r="G11454" t="s">
        <v>479</v>
      </c>
      <c r="H11454" t="s">
        <v>1804</v>
      </c>
      <c r="J11454" s="5"/>
      <c r="K11454" s="2">
        <v>80.13</v>
      </c>
      <c r="L11454" s="5"/>
      <c r="M11454" s="2">
        <f t="shared" si="178"/>
        <v>-185447.66999999661</v>
      </c>
      <c r="P11454"/>
    </row>
    <row r="11455" spans="1:16" hidden="1">
      <c r="A11455" t="s">
        <v>1805</v>
      </c>
      <c r="B11455" s="1">
        <v>42221</v>
      </c>
      <c r="C11455" t="s">
        <v>6</v>
      </c>
      <c r="D11455">
        <v>1</v>
      </c>
      <c r="E11455" t="s">
        <v>1807</v>
      </c>
      <c r="F11455" t="s">
        <v>8</v>
      </c>
      <c r="G11455" t="s">
        <v>20</v>
      </c>
      <c r="H11455" t="s">
        <v>1808</v>
      </c>
      <c r="I11455" s="2">
        <v>2800</v>
      </c>
      <c r="J11455" s="5"/>
      <c r="L11455" s="5"/>
      <c r="M11455" s="2">
        <f t="shared" si="178"/>
        <v>-182647.66999999661</v>
      </c>
      <c r="P11455"/>
    </row>
    <row r="11456" spans="1:16" hidden="1">
      <c r="A11456" t="s">
        <v>1813</v>
      </c>
      <c r="B11456" s="1">
        <v>42221</v>
      </c>
      <c r="C11456" t="s">
        <v>6</v>
      </c>
      <c r="D11456">
        <v>1</v>
      </c>
      <c r="E11456" t="s">
        <v>1815</v>
      </c>
      <c r="F11456" t="s">
        <v>8</v>
      </c>
      <c r="G11456" t="s">
        <v>20</v>
      </c>
      <c r="H11456" t="s">
        <v>1816</v>
      </c>
      <c r="I11456" s="2">
        <v>5189.99</v>
      </c>
      <c r="J11456" s="5"/>
      <c r="L11456" s="5"/>
      <c r="M11456" s="2">
        <f t="shared" si="178"/>
        <v>-177457.67999999662</v>
      </c>
      <c r="P11456"/>
    </row>
    <row r="11457" spans="1:16" hidden="1">
      <c r="A11457" t="s">
        <v>1819</v>
      </c>
      <c r="B11457" s="1">
        <v>42221</v>
      </c>
      <c r="C11457" t="s">
        <v>6</v>
      </c>
      <c r="D11457">
        <v>1</v>
      </c>
      <c r="E11457" t="s">
        <v>1822</v>
      </c>
      <c r="F11457" t="s">
        <v>29</v>
      </c>
      <c r="G11457" t="s">
        <v>20</v>
      </c>
      <c r="H11457" t="s">
        <v>1148</v>
      </c>
      <c r="I11457" s="2">
        <v>1716.65</v>
      </c>
      <c r="J11457" s="5"/>
      <c r="L11457" s="5"/>
      <c r="M11457" s="2">
        <f t="shared" si="178"/>
        <v>-175741.02999999662</v>
      </c>
      <c r="P11457"/>
    </row>
    <row r="11458" spans="1:16" hidden="1">
      <c r="A11458" t="s">
        <v>1823</v>
      </c>
      <c r="B11458" s="1">
        <v>42221</v>
      </c>
      <c r="C11458" t="s">
        <v>1824</v>
      </c>
      <c r="D11458">
        <v>2</v>
      </c>
      <c r="E11458" t="s">
        <v>1825</v>
      </c>
      <c r="F11458" t="s">
        <v>78</v>
      </c>
      <c r="G11458" t="s">
        <v>52</v>
      </c>
      <c r="H11458" t="s">
        <v>1826</v>
      </c>
      <c r="J11458" s="5"/>
      <c r="K11458" s="2">
        <v>3030</v>
      </c>
      <c r="L11458" s="5"/>
      <c r="M11458" s="2">
        <f t="shared" si="178"/>
        <v>-178771.02999999662</v>
      </c>
      <c r="P11458"/>
    </row>
    <row r="11459" spans="1:16" hidden="1">
      <c r="A11459" t="s">
        <v>1830</v>
      </c>
      <c r="B11459" s="1">
        <v>42221</v>
      </c>
      <c r="C11459" t="s">
        <v>354</v>
      </c>
      <c r="D11459">
        <v>1</v>
      </c>
      <c r="E11459" t="s">
        <v>1833</v>
      </c>
      <c r="F11459" t="s">
        <v>13</v>
      </c>
      <c r="G11459" t="s">
        <v>4</v>
      </c>
      <c r="H11459" t="s">
        <v>1834</v>
      </c>
      <c r="I11459" s="2">
        <v>3030</v>
      </c>
      <c r="J11459" s="5"/>
      <c r="L11459" s="5"/>
      <c r="M11459" s="2">
        <f t="shared" si="178"/>
        <v>-175741.02999999662</v>
      </c>
      <c r="P11459"/>
    </row>
    <row r="11460" spans="1:16" hidden="1">
      <c r="A11460" t="s">
        <v>1837</v>
      </c>
      <c r="B11460" s="1">
        <v>42221</v>
      </c>
      <c r="C11460" t="s">
        <v>43</v>
      </c>
      <c r="D11460">
        <v>1</v>
      </c>
      <c r="E11460" t="s">
        <v>1840</v>
      </c>
      <c r="F11460" t="s">
        <v>13</v>
      </c>
      <c r="G11460" t="s">
        <v>20</v>
      </c>
      <c r="H11460" t="s">
        <v>1841</v>
      </c>
      <c r="J11460" s="5"/>
      <c r="K11460" s="2">
        <v>327700</v>
      </c>
      <c r="L11460" s="5"/>
      <c r="M11460" s="2">
        <f t="shared" si="178"/>
        <v>-503441.02999999665</v>
      </c>
      <c r="P11460"/>
    </row>
    <row r="11461" spans="1:16" hidden="1">
      <c r="A11461" t="s">
        <v>1846</v>
      </c>
      <c r="B11461" s="1">
        <v>42221</v>
      </c>
      <c r="C11461" t="s">
        <v>11</v>
      </c>
      <c r="D11461">
        <v>1</v>
      </c>
      <c r="E11461" t="s">
        <v>1852</v>
      </c>
      <c r="F11461" t="s">
        <v>228</v>
      </c>
      <c r="G11461" t="s">
        <v>20</v>
      </c>
      <c r="H11461" t="s">
        <v>1853</v>
      </c>
      <c r="J11461" s="5"/>
      <c r="K11461" s="2">
        <v>208000</v>
      </c>
      <c r="L11461" s="5"/>
      <c r="M11461" s="2">
        <f t="shared" si="178"/>
        <v>-711441.02999999665</v>
      </c>
      <c r="P11461"/>
    </row>
    <row r="11462" spans="1:16" hidden="1">
      <c r="A11462" t="s">
        <v>1859</v>
      </c>
      <c r="B11462" s="1">
        <v>42221</v>
      </c>
      <c r="C11462" t="s">
        <v>1</v>
      </c>
      <c r="D11462">
        <v>1</v>
      </c>
      <c r="E11462" t="s">
        <v>1860</v>
      </c>
      <c r="F11462" t="s">
        <v>228</v>
      </c>
      <c r="G11462" t="s">
        <v>20</v>
      </c>
      <c r="H11462" t="s">
        <v>1861</v>
      </c>
      <c r="J11462" s="5"/>
      <c r="K11462" s="2">
        <v>11000</v>
      </c>
      <c r="L11462" s="5"/>
      <c r="M11462" s="2">
        <f t="shared" si="178"/>
        <v>-722441.02999999665</v>
      </c>
      <c r="P11462"/>
    </row>
    <row r="11463" spans="1:16" hidden="1">
      <c r="A11463" t="s">
        <v>1867</v>
      </c>
      <c r="B11463" s="1">
        <v>42221</v>
      </c>
      <c r="C11463" t="s">
        <v>11</v>
      </c>
      <c r="D11463">
        <v>1</v>
      </c>
      <c r="E11463" t="s">
        <v>1868</v>
      </c>
      <c r="F11463" t="s">
        <v>16</v>
      </c>
      <c r="G11463" t="s">
        <v>20</v>
      </c>
      <c r="H11463" t="s">
        <v>1869</v>
      </c>
      <c r="J11463" s="5"/>
      <c r="K11463" s="2">
        <v>145000</v>
      </c>
      <c r="L11463" s="5"/>
      <c r="M11463" s="2">
        <f t="shared" si="178"/>
        <v>-867441.02999999665</v>
      </c>
      <c r="P11463"/>
    </row>
    <row r="11464" spans="1:16" hidden="1">
      <c r="A11464" t="s">
        <v>1879</v>
      </c>
      <c r="B11464" s="1">
        <v>42221</v>
      </c>
      <c r="C11464" t="s">
        <v>195</v>
      </c>
      <c r="D11464">
        <v>1</v>
      </c>
      <c r="E11464" t="s">
        <v>1880</v>
      </c>
      <c r="F11464" t="s">
        <v>13</v>
      </c>
      <c r="G11464" t="s">
        <v>20</v>
      </c>
      <c r="H11464" t="s">
        <v>195</v>
      </c>
      <c r="J11464" s="5"/>
      <c r="K11464" s="2">
        <v>3030</v>
      </c>
      <c r="L11464" s="5"/>
      <c r="M11464" s="2">
        <f t="shared" si="178"/>
        <v>-870471.02999999665</v>
      </c>
      <c r="P11464"/>
    </row>
    <row r="11465" spans="1:16" hidden="1">
      <c r="A11465" t="s">
        <v>1885</v>
      </c>
      <c r="B11465" s="1">
        <v>42221</v>
      </c>
      <c r="C11465" t="s">
        <v>1886</v>
      </c>
      <c r="D11465">
        <v>2</v>
      </c>
      <c r="E11465" t="s">
        <v>1887</v>
      </c>
      <c r="F11465" t="s">
        <v>78</v>
      </c>
      <c r="G11465" t="s">
        <v>20</v>
      </c>
      <c r="H11465" t="s">
        <v>1888</v>
      </c>
      <c r="J11465" s="5"/>
      <c r="K11465" s="2">
        <v>1840</v>
      </c>
      <c r="L11465" s="5"/>
      <c r="M11465" s="2">
        <f t="shared" ref="M11465:M11528" si="179">+M11464+I11465-K11465</f>
        <v>-872311.02999999665</v>
      </c>
      <c r="P11465"/>
    </row>
    <row r="11466" spans="1:16" hidden="1">
      <c r="A11466" t="s">
        <v>1893</v>
      </c>
      <c r="B11466" s="1">
        <v>42221</v>
      </c>
      <c r="C11466" t="s">
        <v>11</v>
      </c>
      <c r="D11466">
        <v>1</v>
      </c>
      <c r="E11466" t="s">
        <v>1894</v>
      </c>
      <c r="F11466" t="s">
        <v>228</v>
      </c>
      <c r="G11466" t="s">
        <v>20</v>
      </c>
      <c r="H11466" t="s">
        <v>1895</v>
      </c>
      <c r="J11466" s="5"/>
      <c r="K11466" s="2">
        <v>1825</v>
      </c>
      <c r="L11466" s="5"/>
      <c r="M11466" s="2">
        <f t="shared" si="179"/>
        <v>-874136.02999999665</v>
      </c>
      <c r="P11466"/>
    </row>
    <row r="11467" spans="1:16" hidden="1">
      <c r="A11467" t="s">
        <v>1900</v>
      </c>
      <c r="B11467" s="1">
        <v>42221</v>
      </c>
      <c r="C11467" t="s">
        <v>11</v>
      </c>
      <c r="D11467">
        <v>1</v>
      </c>
      <c r="E11467" t="s">
        <v>1901</v>
      </c>
      <c r="F11467" t="s">
        <v>228</v>
      </c>
      <c r="G11467" t="s">
        <v>20</v>
      </c>
      <c r="H11467" t="s">
        <v>1902</v>
      </c>
      <c r="J11467" s="5"/>
      <c r="K11467" s="2">
        <v>3030</v>
      </c>
      <c r="L11467" s="5"/>
      <c r="M11467" s="2">
        <f t="shared" si="179"/>
        <v>-877166.02999999665</v>
      </c>
      <c r="P11467"/>
    </row>
    <row r="11468" spans="1:16" hidden="1">
      <c r="A11468" t="s">
        <v>1906</v>
      </c>
      <c r="B11468" s="1">
        <v>42221</v>
      </c>
      <c r="C11468" t="s">
        <v>43</v>
      </c>
      <c r="D11468">
        <v>1</v>
      </c>
      <c r="E11468" t="s">
        <v>1908</v>
      </c>
      <c r="F11468" t="s">
        <v>13</v>
      </c>
      <c r="G11468" t="s">
        <v>20</v>
      </c>
      <c r="H11468" t="s">
        <v>1909</v>
      </c>
      <c r="J11468" s="5"/>
      <c r="K11468" s="2">
        <v>10000</v>
      </c>
      <c r="L11468" s="5"/>
      <c r="M11468" s="2">
        <f t="shared" si="179"/>
        <v>-887166.02999999665</v>
      </c>
      <c r="P11468"/>
    </row>
    <row r="11469" spans="1:16" hidden="1">
      <c r="A11469" t="s">
        <v>1913</v>
      </c>
      <c r="B11469" s="1">
        <v>42221</v>
      </c>
      <c r="C11469" t="s">
        <v>195</v>
      </c>
      <c r="D11469">
        <v>1</v>
      </c>
      <c r="E11469" t="s">
        <v>1915</v>
      </c>
      <c r="F11469" t="s">
        <v>13</v>
      </c>
      <c r="G11469" t="s">
        <v>20</v>
      </c>
      <c r="H11469" t="s">
        <v>195</v>
      </c>
      <c r="J11469" s="5"/>
      <c r="K11469" s="2">
        <v>18697.64</v>
      </c>
      <c r="L11469" s="5"/>
      <c r="M11469" s="2">
        <f t="shared" si="179"/>
        <v>-905863.66999999667</v>
      </c>
      <c r="P11469"/>
    </row>
    <row r="11470" spans="1:16" hidden="1">
      <c r="A11470" t="s">
        <v>1923</v>
      </c>
      <c r="B11470" s="1">
        <v>42221</v>
      </c>
      <c r="C11470" t="s">
        <v>200</v>
      </c>
      <c r="D11470">
        <v>1</v>
      </c>
      <c r="E11470" t="s">
        <v>1926</v>
      </c>
      <c r="F11470" t="s">
        <v>16</v>
      </c>
      <c r="G11470" t="s">
        <v>20</v>
      </c>
      <c r="H11470" t="s">
        <v>200</v>
      </c>
      <c r="J11470" s="5"/>
      <c r="K11470" s="2">
        <v>6072.01</v>
      </c>
      <c r="L11470" s="5"/>
      <c r="M11470" s="2">
        <f t="shared" si="179"/>
        <v>-911935.67999999668</v>
      </c>
      <c r="P11470"/>
    </row>
    <row r="11471" spans="1:16" hidden="1">
      <c r="A11471" t="s">
        <v>1932</v>
      </c>
      <c r="B11471" s="1">
        <v>42221</v>
      </c>
      <c r="C11471" t="s">
        <v>240</v>
      </c>
      <c r="D11471">
        <v>1</v>
      </c>
      <c r="E11471" t="s">
        <v>1933</v>
      </c>
      <c r="F11471" t="s">
        <v>13</v>
      </c>
      <c r="G11471" t="s">
        <v>20</v>
      </c>
      <c r="H11471" t="s">
        <v>240</v>
      </c>
      <c r="J11471" s="5"/>
      <c r="K11471" s="2">
        <v>1840</v>
      </c>
      <c r="L11471" s="5"/>
      <c r="M11471" s="2">
        <f t="shared" si="179"/>
        <v>-913775.67999999668</v>
      </c>
      <c r="P11471"/>
    </row>
    <row r="11472" spans="1:16" hidden="1">
      <c r="A11472" t="s">
        <v>1935</v>
      </c>
      <c r="B11472" s="1">
        <v>42221</v>
      </c>
      <c r="C11472" t="s">
        <v>18</v>
      </c>
      <c r="D11472">
        <v>1</v>
      </c>
      <c r="E11472" t="s">
        <v>1936</v>
      </c>
      <c r="F11472" t="s">
        <v>13</v>
      </c>
      <c r="G11472" t="s">
        <v>20</v>
      </c>
      <c r="H11472" t="s">
        <v>18</v>
      </c>
      <c r="J11472" s="5"/>
      <c r="K11472" s="2">
        <v>32801.120000000003</v>
      </c>
      <c r="L11472" s="5"/>
      <c r="M11472" s="2">
        <f t="shared" si="179"/>
        <v>-946576.79999999667</v>
      </c>
      <c r="P11472"/>
    </row>
    <row r="11473" spans="1:16" hidden="1">
      <c r="A11473" t="s">
        <v>16303</v>
      </c>
      <c r="B11473" s="1">
        <v>42221</v>
      </c>
      <c r="C11473" t="s">
        <v>1802</v>
      </c>
      <c r="D11473">
        <v>2</v>
      </c>
      <c r="E11473" t="s">
        <v>16320</v>
      </c>
      <c r="F11473" t="s">
        <v>13559</v>
      </c>
      <c r="G11473" t="s">
        <v>479</v>
      </c>
      <c r="H11473" t="s">
        <v>773</v>
      </c>
      <c r="J11473" s="5"/>
      <c r="K11473" s="2">
        <v>10000</v>
      </c>
      <c r="L11473" s="5"/>
      <c r="M11473" s="2">
        <f t="shared" si="179"/>
        <v>-956576.79999999667</v>
      </c>
      <c r="P11473"/>
    </row>
    <row r="11474" spans="1:16" hidden="1">
      <c r="A11474" t="s">
        <v>16303</v>
      </c>
      <c r="B11474" s="1">
        <v>42221</v>
      </c>
      <c r="C11474" t="s">
        <v>1802</v>
      </c>
      <c r="D11474">
        <v>2</v>
      </c>
      <c r="E11474" t="s">
        <v>16320</v>
      </c>
      <c r="F11474" t="s">
        <v>13559</v>
      </c>
      <c r="G11474" t="s">
        <v>479</v>
      </c>
      <c r="H11474" t="s">
        <v>773</v>
      </c>
      <c r="I11474" s="2">
        <v>13916.03</v>
      </c>
      <c r="J11474" s="5"/>
      <c r="L11474" s="5"/>
      <c r="M11474" s="2">
        <f t="shared" si="179"/>
        <v>-942660.76999999664</v>
      </c>
      <c r="P11474"/>
    </row>
    <row r="11475" spans="1:16" hidden="1">
      <c r="A11475" t="s">
        <v>16329</v>
      </c>
      <c r="B11475" s="1">
        <v>42221</v>
      </c>
      <c r="C11475" t="s">
        <v>1802</v>
      </c>
      <c r="D11475">
        <v>2</v>
      </c>
      <c r="E11475" t="s">
        <v>16344</v>
      </c>
      <c r="F11475" t="s">
        <v>13559</v>
      </c>
      <c r="G11475" t="s">
        <v>479</v>
      </c>
      <c r="H11475" t="s">
        <v>773</v>
      </c>
      <c r="I11475" s="2">
        <v>729.13</v>
      </c>
      <c r="J11475" s="5"/>
      <c r="L11475" s="5"/>
      <c r="M11475" s="2">
        <f t="shared" si="179"/>
        <v>-941931.63999999664</v>
      </c>
      <c r="P11475"/>
    </row>
    <row r="11476" spans="1:16" hidden="1">
      <c r="A11476" t="s">
        <v>16354</v>
      </c>
      <c r="B11476" s="1">
        <v>42221</v>
      </c>
      <c r="C11476" t="s">
        <v>16368</v>
      </c>
      <c r="D11476">
        <v>2</v>
      </c>
      <c r="E11476" t="s">
        <v>16369</v>
      </c>
      <c r="F11476" t="s">
        <v>13559</v>
      </c>
      <c r="G11476" t="s">
        <v>313</v>
      </c>
      <c r="H11476" t="s">
        <v>97</v>
      </c>
      <c r="J11476" s="5"/>
      <c r="K11476" s="2">
        <v>2800</v>
      </c>
      <c r="L11476" s="5"/>
      <c r="M11476" s="2">
        <f t="shared" si="179"/>
        <v>-944731.63999999664</v>
      </c>
      <c r="P11476"/>
    </row>
    <row r="11477" spans="1:16" hidden="1">
      <c r="A11477" t="s">
        <v>16354</v>
      </c>
      <c r="B11477" s="1">
        <v>42221</v>
      </c>
      <c r="C11477" t="s">
        <v>16368</v>
      </c>
      <c r="D11477">
        <v>2</v>
      </c>
      <c r="E11477" t="s">
        <v>16369</v>
      </c>
      <c r="F11477" t="s">
        <v>13559</v>
      </c>
      <c r="G11477" t="s">
        <v>313</v>
      </c>
      <c r="H11477" t="s">
        <v>97</v>
      </c>
      <c r="I11477" s="2">
        <v>2800</v>
      </c>
      <c r="J11477" s="5"/>
      <c r="L11477" s="5"/>
      <c r="M11477" s="2">
        <f t="shared" si="179"/>
        <v>-941931.63999999664</v>
      </c>
      <c r="P11477"/>
    </row>
    <row r="11478" spans="1:16" hidden="1">
      <c r="A11478" t="s">
        <v>16376</v>
      </c>
      <c r="B11478" s="1">
        <v>42221</v>
      </c>
      <c r="C11478" t="s">
        <v>6</v>
      </c>
      <c r="D11478">
        <v>1</v>
      </c>
      <c r="E11478" t="s">
        <v>16393</v>
      </c>
      <c r="F11478" t="s">
        <v>13610</v>
      </c>
      <c r="G11478" t="s">
        <v>4</v>
      </c>
      <c r="H11478" t="s">
        <v>16394</v>
      </c>
      <c r="I11478" s="2">
        <v>5026.16</v>
      </c>
      <c r="J11478" s="5"/>
      <c r="L11478" s="5"/>
      <c r="M11478" s="2">
        <f t="shared" si="179"/>
        <v>-936905.47999999661</v>
      </c>
      <c r="P11478"/>
    </row>
    <row r="11479" spans="1:16" hidden="1">
      <c r="A11479" t="s">
        <v>16404</v>
      </c>
      <c r="B11479" s="1">
        <v>42221</v>
      </c>
      <c r="C11479" t="s">
        <v>1802</v>
      </c>
      <c r="D11479">
        <v>2</v>
      </c>
      <c r="E11479" t="s">
        <v>16420</v>
      </c>
      <c r="F11479" t="s">
        <v>13559</v>
      </c>
      <c r="G11479" t="s">
        <v>479</v>
      </c>
      <c r="H11479" t="s">
        <v>65</v>
      </c>
      <c r="I11479" s="2">
        <v>322.36</v>
      </c>
      <c r="J11479" s="5"/>
      <c r="L11479" s="5"/>
      <c r="M11479" s="2">
        <f t="shared" si="179"/>
        <v>-936583.11999999662</v>
      </c>
      <c r="P11479"/>
    </row>
    <row r="11480" spans="1:16" hidden="1">
      <c r="A11480" t="s">
        <v>16429</v>
      </c>
      <c r="B11480" s="1">
        <v>42221</v>
      </c>
      <c r="C11480" t="s">
        <v>16444</v>
      </c>
      <c r="D11480">
        <v>2</v>
      </c>
      <c r="E11480" t="s">
        <v>16445</v>
      </c>
      <c r="F11480" t="s">
        <v>7054</v>
      </c>
      <c r="G11480" t="s">
        <v>4</v>
      </c>
      <c r="H11480" t="s">
        <v>267</v>
      </c>
      <c r="I11480" s="2">
        <v>1025</v>
      </c>
      <c r="J11480" s="5"/>
      <c r="L11480" s="5"/>
      <c r="M11480" s="2">
        <f t="shared" si="179"/>
        <v>-935558.11999999662</v>
      </c>
      <c r="P11480"/>
    </row>
    <row r="11481" spans="1:16" hidden="1">
      <c r="A11481" t="s">
        <v>16453</v>
      </c>
      <c r="B11481" s="1">
        <v>42221</v>
      </c>
      <c r="C11481" t="s">
        <v>1802</v>
      </c>
      <c r="D11481">
        <v>2</v>
      </c>
      <c r="E11481" t="s">
        <v>16469</v>
      </c>
      <c r="F11481" t="s">
        <v>13559</v>
      </c>
      <c r="G11481" t="s">
        <v>479</v>
      </c>
      <c r="H11481" t="s">
        <v>16470</v>
      </c>
      <c r="I11481" s="2">
        <v>354.64</v>
      </c>
      <c r="J11481" s="5"/>
      <c r="L11481" s="5"/>
      <c r="M11481" s="2">
        <f t="shared" si="179"/>
        <v>-935203.47999999661</v>
      </c>
      <c r="P11481"/>
    </row>
    <row r="11482" spans="1:16" hidden="1">
      <c r="A11482" t="s">
        <v>16480</v>
      </c>
      <c r="B11482" s="1">
        <v>42221</v>
      </c>
      <c r="C11482" t="s">
        <v>16496</v>
      </c>
      <c r="D11482">
        <v>2</v>
      </c>
      <c r="E11482" t="s">
        <v>16497</v>
      </c>
      <c r="F11482" t="s">
        <v>7054</v>
      </c>
      <c r="G11482" t="s">
        <v>4</v>
      </c>
      <c r="H11482" t="s">
        <v>16498</v>
      </c>
      <c r="I11482" s="2">
        <v>1839.99</v>
      </c>
      <c r="J11482" s="5"/>
      <c r="L11482" s="5"/>
      <c r="M11482" s="2">
        <f t="shared" si="179"/>
        <v>-933363.48999999661</v>
      </c>
      <c r="P11482"/>
    </row>
    <row r="11483" spans="1:16" hidden="1">
      <c r="A11483" t="s">
        <v>16507</v>
      </c>
      <c r="B11483" s="1">
        <v>42221</v>
      </c>
      <c r="C11483" t="s">
        <v>16521</v>
      </c>
      <c r="D11483">
        <v>2</v>
      </c>
      <c r="E11483" t="s">
        <v>16522</v>
      </c>
      <c r="F11483" t="s">
        <v>7054</v>
      </c>
      <c r="G11483" t="s">
        <v>4</v>
      </c>
      <c r="H11483" t="s">
        <v>1849</v>
      </c>
      <c r="I11483" s="2">
        <v>1025</v>
      </c>
      <c r="J11483" s="5"/>
      <c r="L11483" s="5"/>
      <c r="M11483" s="2">
        <f t="shared" si="179"/>
        <v>-932338.48999999661</v>
      </c>
      <c r="P11483"/>
    </row>
    <row r="11484" spans="1:16" hidden="1">
      <c r="A11484" t="s">
        <v>16534</v>
      </c>
      <c r="B11484" s="1">
        <v>42221</v>
      </c>
      <c r="C11484" t="s">
        <v>1802</v>
      </c>
      <c r="D11484">
        <v>2</v>
      </c>
      <c r="E11484" t="s">
        <v>16551</v>
      </c>
      <c r="F11484" t="s">
        <v>13559</v>
      </c>
      <c r="G11484" t="s">
        <v>479</v>
      </c>
      <c r="H11484" t="s">
        <v>11484</v>
      </c>
      <c r="I11484" s="2">
        <v>128.94999999999999</v>
      </c>
      <c r="J11484" s="5"/>
      <c r="L11484" s="5"/>
      <c r="M11484" s="2">
        <f t="shared" si="179"/>
        <v>-932209.53999999666</v>
      </c>
      <c r="P11484"/>
    </row>
    <row r="11485" spans="1:16" hidden="1">
      <c r="A11485" t="s">
        <v>16563</v>
      </c>
      <c r="B11485" s="1">
        <v>42221</v>
      </c>
      <c r="C11485" t="s">
        <v>18</v>
      </c>
      <c r="D11485">
        <v>2</v>
      </c>
      <c r="E11485" t="s">
        <v>16576</v>
      </c>
      <c r="F11485" t="s">
        <v>13559</v>
      </c>
      <c r="G11485" t="s">
        <v>479</v>
      </c>
      <c r="H11485" t="s">
        <v>3920</v>
      </c>
      <c r="I11485" s="2">
        <v>483.58</v>
      </c>
      <c r="J11485" s="5"/>
      <c r="L11485" s="5"/>
      <c r="M11485" s="2">
        <f t="shared" si="179"/>
        <v>-931725.9599999967</v>
      </c>
      <c r="P11485"/>
    </row>
    <row r="11486" spans="1:16" hidden="1">
      <c r="A11486" t="s">
        <v>16586</v>
      </c>
      <c r="B11486" s="1">
        <v>42221</v>
      </c>
      <c r="C11486" t="s">
        <v>4479</v>
      </c>
      <c r="D11486">
        <v>2</v>
      </c>
      <c r="E11486" t="s">
        <v>16597</v>
      </c>
      <c r="F11486" t="s">
        <v>7054</v>
      </c>
      <c r="G11486" t="s">
        <v>4</v>
      </c>
      <c r="H11486" t="s">
        <v>383</v>
      </c>
      <c r="I11486" s="2">
        <v>1790.01</v>
      </c>
      <c r="J11486" s="5"/>
      <c r="L11486" s="5"/>
      <c r="M11486" s="2">
        <f t="shared" si="179"/>
        <v>-929935.94999999669</v>
      </c>
      <c r="P11486"/>
    </row>
    <row r="11487" spans="1:16" hidden="1">
      <c r="A11487" t="s">
        <v>16609</v>
      </c>
      <c r="B11487" s="1">
        <v>42221</v>
      </c>
      <c r="C11487" t="s">
        <v>16616</v>
      </c>
      <c r="D11487">
        <v>2</v>
      </c>
      <c r="E11487" t="s">
        <v>16617</v>
      </c>
      <c r="F11487" t="s">
        <v>7054</v>
      </c>
      <c r="G11487" t="s">
        <v>4</v>
      </c>
      <c r="H11487" t="s">
        <v>1567</v>
      </c>
      <c r="I11487" s="2">
        <v>1840</v>
      </c>
      <c r="J11487" s="5"/>
      <c r="L11487" s="5"/>
      <c r="M11487" s="2">
        <f t="shared" si="179"/>
        <v>-928095.94999999669</v>
      </c>
      <c r="P11487"/>
    </row>
    <row r="11488" spans="1:16" hidden="1">
      <c r="A11488" t="s">
        <v>16633</v>
      </c>
      <c r="B11488" s="1">
        <v>42221</v>
      </c>
      <c r="C11488" t="s">
        <v>1802</v>
      </c>
      <c r="D11488">
        <v>2</v>
      </c>
      <c r="E11488" t="s">
        <v>16641</v>
      </c>
      <c r="F11488" t="s">
        <v>13559</v>
      </c>
      <c r="G11488" t="s">
        <v>479</v>
      </c>
      <c r="H11488" t="s">
        <v>16642</v>
      </c>
      <c r="I11488" s="2">
        <v>1107.77</v>
      </c>
      <c r="J11488" s="5"/>
      <c r="L11488" s="5"/>
      <c r="M11488" s="2">
        <f t="shared" si="179"/>
        <v>-926988.17999999668</v>
      </c>
      <c r="P11488"/>
    </row>
    <row r="11489" spans="1:16" hidden="1">
      <c r="A11489" t="s">
        <v>16662</v>
      </c>
      <c r="B11489" s="1">
        <v>42221</v>
      </c>
      <c r="C11489" t="s">
        <v>16670</v>
      </c>
      <c r="D11489">
        <v>2</v>
      </c>
      <c r="E11489" t="s">
        <v>16671</v>
      </c>
      <c r="F11489" t="s">
        <v>7054</v>
      </c>
      <c r="G11489" t="s">
        <v>4</v>
      </c>
      <c r="H11489" t="s">
        <v>10701</v>
      </c>
      <c r="I11489" s="2">
        <v>1025</v>
      </c>
      <c r="J11489" s="5"/>
      <c r="L11489" s="5"/>
      <c r="M11489" s="2">
        <f t="shared" si="179"/>
        <v>-925963.17999999668</v>
      </c>
      <c r="P11489"/>
    </row>
    <row r="11490" spans="1:16" hidden="1">
      <c r="A11490" t="s">
        <v>16688</v>
      </c>
      <c r="B11490" s="1">
        <v>42221</v>
      </c>
      <c r="C11490" t="s">
        <v>1802</v>
      </c>
      <c r="D11490">
        <v>2</v>
      </c>
      <c r="E11490" t="s">
        <v>16694</v>
      </c>
      <c r="F11490" t="s">
        <v>13559</v>
      </c>
      <c r="G11490" t="s">
        <v>479</v>
      </c>
      <c r="H11490" t="s">
        <v>751</v>
      </c>
      <c r="I11490" s="2">
        <v>997.41</v>
      </c>
      <c r="J11490" s="5"/>
      <c r="L11490" s="5"/>
      <c r="M11490" s="2">
        <f t="shared" si="179"/>
        <v>-924965.76999999664</v>
      </c>
      <c r="P11490"/>
    </row>
    <row r="11491" spans="1:16" hidden="1">
      <c r="A11491" t="s">
        <v>16711</v>
      </c>
      <c r="B11491" s="1">
        <v>42221</v>
      </c>
      <c r="C11491" t="s">
        <v>16717</v>
      </c>
      <c r="D11491">
        <v>2</v>
      </c>
      <c r="E11491" t="s">
        <v>16718</v>
      </c>
      <c r="F11491" t="s">
        <v>7054</v>
      </c>
      <c r="G11491" t="s">
        <v>4</v>
      </c>
      <c r="H11491" t="s">
        <v>12386</v>
      </c>
      <c r="I11491" s="2">
        <v>1025</v>
      </c>
      <c r="J11491" s="5"/>
      <c r="L11491" s="5"/>
      <c r="M11491" s="2">
        <f t="shared" si="179"/>
        <v>-923940.76999999664</v>
      </c>
      <c r="P11491"/>
    </row>
    <row r="11492" spans="1:16" hidden="1">
      <c r="A11492" t="s">
        <v>16732</v>
      </c>
      <c r="B11492" s="1">
        <v>42221</v>
      </c>
      <c r="C11492" t="s">
        <v>1802</v>
      </c>
      <c r="D11492">
        <v>2</v>
      </c>
      <c r="E11492" t="s">
        <v>16739</v>
      </c>
      <c r="F11492" t="s">
        <v>13559</v>
      </c>
      <c r="G11492" t="s">
        <v>479</v>
      </c>
      <c r="H11492" t="s">
        <v>16740</v>
      </c>
      <c r="I11492" s="2">
        <v>80.13</v>
      </c>
      <c r="J11492" s="5"/>
      <c r="L11492" s="5"/>
      <c r="M11492" s="2">
        <f t="shared" si="179"/>
        <v>-923860.63999999664</v>
      </c>
      <c r="P11492"/>
    </row>
    <row r="11493" spans="1:16" hidden="1">
      <c r="A11493" t="s">
        <v>16759</v>
      </c>
      <c r="B11493" s="1">
        <v>42221</v>
      </c>
      <c r="C11493" t="s">
        <v>16768</v>
      </c>
      <c r="D11493">
        <v>2</v>
      </c>
      <c r="E11493" t="s">
        <v>16769</v>
      </c>
      <c r="F11493" t="s">
        <v>7054</v>
      </c>
      <c r="G11493" t="s">
        <v>4</v>
      </c>
      <c r="H11493" t="s">
        <v>3729</v>
      </c>
      <c r="I11493" s="2">
        <v>1025</v>
      </c>
      <c r="J11493" s="5"/>
      <c r="L11493" s="5"/>
      <c r="M11493" s="2">
        <f t="shared" si="179"/>
        <v>-922835.63999999664</v>
      </c>
      <c r="P11493"/>
    </row>
    <row r="11494" spans="1:16" hidden="1">
      <c r="A11494" t="s">
        <v>16786</v>
      </c>
      <c r="B11494" s="1">
        <v>42221</v>
      </c>
      <c r="C11494" t="s">
        <v>18</v>
      </c>
      <c r="D11494">
        <v>2</v>
      </c>
      <c r="E11494" t="s">
        <v>16796</v>
      </c>
      <c r="F11494" t="s">
        <v>13559</v>
      </c>
      <c r="G11494" t="s">
        <v>479</v>
      </c>
      <c r="H11494" t="s">
        <v>5410</v>
      </c>
      <c r="I11494" s="2">
        <v>386.84</v>
      </c>
      <c r="J11494" s="5"/>
      <c r="L11494" s="5"/>
      <c r="M11494" s="2">
        <f t="shared" si="179"/>
        <v>-922448.79999999667</v>
      </c>
      <c r="P11494"/>
    </row>
    <row r="11495" spans="1:16" hidden="1">
      <c r="A11495" t="s">
        <v>16814</v>
      </c>
      <c r="B11495" s="1">
        <v>42221</v>
      </c>
      <c r="C11495" t="s">
        <v>16822</v>
      </c>
      <c r="D11495">
        <v>2</v>
      </c>
      <c r="E11495" t="s">
        <v>16823</v>
      </c>
      <c r="F11495" t="s">
        <v>7054</v>
      </c>
      <c r="G11495" t="s">
        <v>4</v>
      </c>
      <c r="H11495" t="s">
        <v>435</v>
      </c>
      <c r="I11495" s="2">
        <v>1839.99</v>
      </c>
      <c r="J11495" s="5"/>
      <c r="L11495" s="5"/>
      <c r="M11495" s="2">
        <f t="shared" si="179"/>
        <v>-920608.80999999668</v>
      </c>
      <c r="P11495"/>
    </row>
    <row r="11496" spans="1:16" hidden="1">
      <c r="A11496" t="s">
        <v>16837</v>
      </c>
      <c r="B11496" s="1">
        <v>42221</v>
      </c>
      <c r="C11496" t="s">
        <v>1802</v>
      </c>
      <c r="D11496">
        <v>2</v>
      </c>
      <c r="E11496" t="s">
        <v>16843</v>
      </c>
      <c r="F11496" t="s">
        <v>13559</v>
      </c>
      <c r="G11496" t="s">
        <v>479</v>
      </c>
      <c r="H11496" t="s">
        <v>1212</v>
      </c>
      <c r="J11496" s="5"/>
      <c r="K11496" s="2">
        <v>137.25</v>
      </c>
      <c r="L11496" s="5"/>
      <c r="M11496" s="2">
        <f t="shared" si="179"/>
        <v>-920746.05999999668</v>
      </c>
      <c r="P11496"/>
    </row>
    <row r="11497" spans="1:16" hidden="1">
      <c r="A11497" t="s">
        <v>16837</v>
      </c>
      <c r="B11497" s="1">
        <v>42221</v>
      </c>
      <c r="C11497" t="s">
        <v>1802</v>
      </c>
      <c r="D11497">
        <v>2</v>
      </c>
      <c r="E11497" t="s">
        <v>16843</v>
      </c>
      <c r="F11497" t="s">
        <v>13559</v>
      </c>
      <c r="G11497" t="s">
        <v>479</v>
      </c>
      <c r="H11497" t="s">
        <v>1212</v>
      </c>
      <c r="I11497" s="2">
        <v>137.25</v>
      </c>
      <c r="J11497" s="5"/>
      <c r="L11497" s="5"/>
      <c r="M11497" s="2">
        <f t="shared" si="179"/>
        <v>-920608.80999999668</v>
      </c>
      <c r="P11497"/>
    </row>
    <row r="11498" spans="1:16" hidden="1">
      <c r="A11498" t="s">
        <v>16858</v>
      </c>
      <c r="B11498" s="1">
        <v>42221</v>
      </c>
      <c r="C11498" t="s">
        <v>1802</v>
      </c>
      <c r="D11498">
        <v>2</v>
      </c>
      <c r="E11498" t="s">
        <v>16866</v>
      </c>
      <c r="F11498" t="s">
        <v>13559</v>
      </c>
      <c r="G11498" t="s">
        <v>479</v>
      </c>
      <c r="H11498" t="s">
        <v>1804</v>
      </c>
      <c r="I11498" s="2">
        <v>80.13</v>
      </c>
      <c r="J11498" s="5"/>
      <c r="L11498" s="5"/>
      <c r="M11498" s="2">
        <f t="shared" si="179"/>
        <v>-920528.67999999668</v>
      </c>
      <c r="P11498"/>
    </row>
    <row r="11499" spans="1:16" hidden="1">
      <c r="A11499" t="s">
        <v>16880</v>
      </c>
      <c r="B11499" s="1">
        <v>42221</v>
      </c>
      <c r="C11499" t="s">
        <v>16885</v>
      </c>
      <c r="D11499">
        <v>1</v>
      </c>
      <c r="E11499" t="s">
        <v>16886</v>
      </c>
      <c r="F11499" t="s">
        <v>13561</v>
      </c>
      <c r="G11499" t="s">
        <v>20</v>
      </c>
      <c r="H11499" t="s">
        <v>16887</v>
      </c>
      <c r="I11499" s="2">
        <v>103000</v>
      </c>
      <c r="J11499" s="5"/>
      <c r="L11499" s="5"/>
      <c r="M11499" s="2">
        <f t="shared" si="179"/>
        <v>-817528.67999999668</v>
      </c>
      <c r="P11499"/>
    </row>
    <row r="11500" spans="1:16" hidden="1">
      <c r="A11500" t="s">
        <v>16905</v>
      </c>
      <c r="B11500" s="1">
        <v>42221</v>
      </c>
      <c r="C11500" t="s">
        <v>674</v>
      </c>
      <c r="D11500">
        <v>2</v>
      </c>
      <c r="E11500" t="s">
        <v>16911</v>
      </c>
      <c r="F11500" t="s">
        <v>13559</v>
      </c>
      <c r="G11500" t="s">
        <v>479</v>
      </c>
      <c r="H11500" t="s">
        <v>1060</v>
      </c>
      <c r="J11500" s="5"/>
      <c r="K11500" s="2">
        <v>3826.65</v>
      </c>
      <c r="L11500" s="5"/>
      <c r="M11500" s="2">
        <f t="shared" si="179"/>
        <v>-821355.3299999967</v>
      </c>
      <c r="P11500"/>
    </row>
    <row r="11501" spans="1:16" hidden="1">
      <c r="A11501" t="s">
        <v>16905</v>
      </c>
      <c r="B11501" s="1">
        <v>42221</v>
      </c>
      <c r="C11501" t="s">
        <v>674</v>
      </c>
      <c r="D11501">
        <v>2</v>
      </c>
      <c r="E11501" t="s">
        <v>16911</v>
      </c>
      <c r="F11501" t="s">
        <v>13559</v>
      </c>
      <c r="G11501" t="s">
        <v>479</v>
      </c>
      <c r="H11501" t="s">
        <v>1060</v>
      </c>
      <c r="I11501" s="2">
        <v>3826.65</v>
      </c>
      <c r="J11501" s="5"/>
      <c r="L11501" s="5"/>
      <c r="M11501" s="2">
        <f t="shared" si="179"/>
        <v>-817528.67999999668</v>
      </c>
      <c r="P11501"/>
    </row>
    <row r="11502" spans="1:16" hidden="1">
      <c r="A11502" t="s">
        <v>16927</v>
      </c>
      <c r="B11502" s="1">
        <v>42221</v>
      </c>
      <c r="C11502" t="s">
        <v>1802</v>
      </c>
      <c r="D11502">
        <v>2</v>
      </c>
      <c r="E11502" t="s">
        <v>16931</v>
      </c>
      <c r="F11502" t="s">
        <v>13559</v>
      </c>
      <c r="G11502" t="s">
        <v>479</v>
      </c>
      <c r="H11502" t="s">
        <v>625</v>
      </c>
      <c r="J11502" s="5"/>
      <c r="K11502" s="2">
        <v>662.87</v>
      </c>
      <c r="L11502" s="5"/>
      <c r="M11502" s="2">
        <f t="shared" si="179"/>
        <v>-818191.54999999667</v>
      </c>
      <c r="P11502"/>
    </row>
    <row r="11503" spans="1:16" hidden="1">
      <c r="A11503" t="s">
        <v>16927</v>
      </c>
      <c r="B11503" s="1">
        <v>42221</v>
      </c>
      <c r="C11503" t="s">
        <v>1802</v>
      </c>
      <c r="D11503">
        <v>2</v>
      </c>
      <c r="E11503" t="s">
        <v>16931</v>
      </c>
      <c r="F11503" t="s">
        <v>13559</v>
      </c>
      <c r="G11503" t="s">
        <v>479</v>
      </c>
      <c r="H11503" t="s">
        <v>625</v>
      </c>
      <c r="I11503" s="2">
        <v>662.87</v>
      </c>
      <c r="J11503" s="5"/>
      <c r="L11503" s="5"/>
      <c r="M11503" s="2">
        <f t="shared" si="179"/>
        <v>-817528.67999999668</v>
      </c>
      <c r="P11503"/>
    </row>
    <row r="11504" spans="1:16" hidden="1">
      <c r="A11504" t="s">
        <v>16952</v>
      </c>
      <c r="B11504" s="1">
        <v>42221</v>
      </c>
      <c r="C11504" t="s">
        <v>16955</v>
      </c>
      <c r="D11504">
        <v>1</v>
      </c>
      <c r="E11504" t="s">
        <v>16956</v>
      </c>
      <c r="F11504" t="s">
        <v>13561</v>
      </c>
      <c r="G11504" t="s">
        <v>20</v>
      </c>
      <c r="H11504" t="s">
        <v>1869</v>
      </c>
      <c r="I11504" s="2">
        <v>145000</v>
      </c>
      <c r="J11504" s="5"/>
      <c r="L11504" s="5"/>
      <c r="M11504" s="2">
        <f t="shared" si="179"/>
        <v>-672528.67999999668</v>
      </c>
      <c r="P11504"/>
    </row>
    <row r="11505" spans="1:16" hidden="1">
      <c r="A11505" t="s">
        <v>16974</v>
      </c>
      <c r="B11505" s="1">
        <v>42221</v>
      </c>
      <c r="C11505" t="s">
        <v>16978</v>
      </c>
      <c r="D11505">
        <v>1</v>
      </c>
      <c r="E11505" t="s">
        <v>16979</v>
      </c>
      <c r="F11505" t="s">
        <v>13561</v>
      </c>
      <c r="G11505" t="s">
        <v>20</v>
      </c>
      <c r="H11505" t="s">
        <v>1861</v>
      </c>
      <c r="I11505" s="2">
        <v>219000</v>
      </c>
      <c r="J11505" s="5"/>
      <c r="L11505" s="5"/>
      <c r="M11505" s="2">
        <f t="shared" si="179"/>
        <v>-453528.67999999668</v>
      </c>
      <c r="P11505"/>
    </row>
    <row r="11506" spans="1:16" hidden="1">
      <c r="A11506" t="s">
        <v>16998</v>
      </c>
      <c r="B11506" s="1">
        <v>42221</v>
      </c>
      <c r="C11506" t="s">
        <v>17005</v>
      </c>
      <c r="D11506">
        <v>1</v>
      </c>
      <c r="E11506" t="s">
        <v>17006</v>
      </c>
      <c r="F11506" t="s">
        <v>13565</v>
      </c>
      <c r="G11506" t="s">
        <v>20</v>
      </c>
      <c r="H11506" t="s">
        <v>9348</v>
      </c>
      <c r="I11506" s="2">
        <v>327700</v>
      </c>
      <c r="J11506" s="5"/>
      <c r="L11506" s="5"/>
      <c r="M11506" s="2">
        <f t="shared" si="179"/>
        <v>-125828.67999999668</v>
      </c>
      <c r="P11506"/>
    </row>
    <row r="11507" spans="1:16" hidden="1">
      <c r="A11507" t="s">
        <v>17022</v>
      </c>
      <c r="B11507" s="1">
        <v>42221</v>
      </c>
      <c r="C11507" t="s">
        <v>17026</v>
      </c>
      <c r="D11507">
        <v>2</v>
      </c>
      <c r="E11507" t="s">
        <v>17027</v>
      </c>
      <c r="F11507" t="s">
        <v>7054</v>
      </c>
      <c r="G11507" t="s">
        <v>20</v>
      </c>
      <c r="H11507" t="s">
        <v>2304</v>
      </c>
      <c r="I11507" s="2">
        <v>1840</v>
      </c>
      <c r="J11507" s="5"/>
      <c r="L11507" s="5"/>
      <c r="M11507" s="2">
        <f t="shared" si="179"/>
        <v>-123988.67999999668</v>
      </c>
      <c r="P11507"/>
    </row>
    <row r="11508" spans="1:16" hidden="1">
      <c r="A11508" t="s">
        <v>17043</v>
      </c>
      <c r="B11508" s="1">
        <v>42221</v>
      </c>
      <c r="C11508" t="s">
        <v>18</v>
      </c>
      <c r="D11508">
        <v>2</v>
      </c>
      <c r="E11508" t="s">
        <v>17046</v>
      </c>
      <c r="F11508" t="s">
        <v>13559</v>
      </c>
      <c r="G11508" t="s">
        <v>479</v>
      </c>
      <c r="H11508" t="s">
        <v>65</v>
      </c>
      <c r="I11508" s="2">
        <v>402.5</v>
      </c>
      <c r="J11508" s="5"/>
      <c r="L11508" s="5"/>
      <c r="M11508" s="2">
        <f t="shared" si="179"/>
        <v>-123586.17999999668</v>
      </c>
      <c r="P11508"/>
    </row>
    <row r="11509" spans="1:16" hidden="1">
      <c r="A11509" t="s">
        <v>17067</v>
      </c>
      <c r="B11509" s="1">
        <v>42221</v>
      </c>
      <c r="C11509" t="s">
        <v>1802</v>
      </c>
      <c r="D11509">
        <v>2</v>
      </c>
      <c r="E11509" t="s">
        <v>17071</v>
      </c>
      <c r="F11509" t="s">
        <v>13559</v>
      </c>
      <c r="G11509" t="s">
        <v>479</v>
      </c>
      <c r="H11509" t="s">
        <v>1199</v>
      </c>
      <c r="J11509" s="5"/>
      <c r="K11509" s="2">
        <v>300</v>
      </c>
      <c r="L11509" s="5"/>
      <c r="M11509" s="2">
        <f t="shared" si="179"/>
        <v>-123886.17999999668</v>
      </c>
      <c r="P11509"/>
    </row>
    <row r="11510" spans="1:16" hidden="1">
      <c r="A11510" t="s">
        <v>17067</v>
      </c>
      <c r="B11510" s="1">
        <v>42221</v>
      </c>
      <c r="C11510" t="s">
        <v>1802</v>
      </c>
      <c r="D11510">
        <v>2</v>
      </c>
      <c r="E11510" t="s">
        <v>17071</v>
      </c>
      <c r="F11510" t="s">
        <v>13559</v>
      </c>
      <c r="G11510" t="s">
        <v>479</v>
      </c>
      <c r="H11510" t="s">
        <v>1199</v>
      </c>
      <c r="I11510" s="2">
        <v>540.85</v>
      </c>
      <c r="J11510" s="5"/>
      <c r="L11510" s="5"/>
      <c r="M11510" s="2">
        <f t="shared" si="179"/>
        <v>-123345.32999999667</v>
      </c>
      <c r="P11510"/>
    </row>
    <row r="11511" spans="1:16" hidden="1">
      <c r="A11511" t="s">
        <v>17087</v>
      </c>
      <c r="B11511" s="1">
        <v>42221</v>
      </c>
      <c r="C11511" t="s">
        <v>17091</v>
      </c>
      <c r="D11511">
        <v>2</v>
      </c>
      <c r="E11511" t="s">
        <v>17092</v>
      </c>
      <c r="F11511" t="s">
        <v>7054</v>
      </c>
      <c r="G11511" t="s">
        <v>20</v>
      </c>
      <c r="H11511" t="s">
        <v>17093</v>
      </c>
      <c r="I11511" s="2">
        <v>1025</v>
      </c>
      <c r="J11511" s="5"/>
      <c r="L11511" s="5"/>
      <c r="M11511" s="2">
        <f t="shared" si="179"/>
        <v>-122320.32999999667</v>
      </c>
      <c r="P11511"/>
    </row>
    <row r="11512" spans="1:16" hidden="1">
      <c r="A11512" t="s">
        <v>17111</v>
      </c>
      <c r="B11512" s="1">
        <v>42221</v>
      </c>
      <c r="C11512" t="s">
        <v>17114</v>
      </c>
      <c r="D11512">
        <v>2</v>
      </c>
      <c r="E11512" t="s">
        <v>17115</v>
      </c>
      <c r="F11512" t="s">
        <v>7054</v>
      </c>
      <c r="G11512" t="s">
        <v>20</v>
      </c>
      <c r="H11512" t="s">
        <v>17116</v>
      </c>
      <c r="I11512" s="2">
        <v>3030</v>
      </c>
      <c r="J11512" s="5"/>
      <c r="L11512" s="5"/>
      <c r="M11512" s="2">
        <f t="shared" si="179"/>
        <v>-119290.32999999667</v>
      </c>
      <c r="P11512"/>
    </row>
    <row r="11513" spans="1:16" hidden="1">
      <c r="A11513" t="s">
        <v>17137</v>
      </c>
      <c r="B11513" s="1">
        <v>42221</v>
      </c>
      <c r="C11513" t="s">
        <v>1802</v>
      </c>
      <c r="D11513">
        <v>2</v>
      </c>
      <c r="E11513" t="s">
        <v>17140</v>
      </c>
      <c r="F11513" t="s">
        <v>13559</v>
      </c>
      <c r="G11513" t="s">
        <v>479</v>
      </c>
      <c r="H11513" t="s">
        <v>1804</v>
      </c>
      <c r="J11513" s="5"/>
      <c r="K11513" s="2">
        <v>79.989999999999995</v>
      </c>
      <c r="L11513" s="5"/>
      <c r="M11513" s="2">
        <f t="shared" si="179"/>
        <v>-119370.31999999667</v>
      </c>
      <c r="P11513"/>
    </row>
    <row r="11514" spans="1:16" hidden="1">
      <c r="A11514" t="s">
        <v>17137</v>
      </c>
      <c r="B11514" s="1">
        <v>42221</v>
      </c>
      <c r="C11514" t="s">
        <v>1802</v>
      </c>
      <c r="D11514">
        <v>2</v>
      </c>
      <c r="E11514" t="s">
        <v>17140</v>
      </c>
      <c r="F11514" t="s">
        <v>13559</v>
      </c>
      <c r="G11514" t="s">
        <v>479</v>
      </c>
      <c r="H11514" t="s">
        <v>1804</v>
      </c>
      <c r="I11514" s="2">
        <v>79.989999999999995</v>
      </c>
      <c r="J11514" s="5"/>
      <c r="L11514" s="5"/>
      <c r="M11514" s="2">
        <f t="shared" si="179"/>
        <v>-119290.32999999667</v>
      </c>
      <c r="P11514"/>
    </row>
    <row r="11515" spans="1:16" hidden="1">
      <c r="A11515" t="s">
        <v>17159</v>
      </c>
      <c r="B11515" s="1">
        <v>42221</v>
      </c>
      <c r="C11515" t="s">
        <v>17161</v>
      </c>
      <c r="D11515">
        <v>2</v>
      </c>
      <c r="E11515" t="s">
        <v>17162</v>
      </c>
      <c r="F11515" t="s">
        <v>7054</v>
      </c>
      <c r="G11515" t="s">
        <v>20</v>
      </c>
      <c r="H11515" t="s">
        <v>17163</v>
      </c>
      <c r="I11515" s="2">
        <v>1840</v>
      </c>
      <c r="J11515" s="5"/>
      <c r="L11515" s="5"/>
      <c r="M11515" s="2">
        <f t="shared" si="179"/>
        <v>-117450.32999999667</v>
      </c>
      <c r="P11515"/>
    </row>
    <row r="11516" spans="1:16" hidden="1">
      <c r="A11516" t="s">
        <v>17186</v>
      </c>
      <c r="B11516" s="1">
        <v>42221</v>
      </c>
      <c r="C11516" t="s">
        <v>17189</v>
      </c>
      <c r="D11516">
        <v>2</v>
      </c>
      <c r="E11516" t="s">
        <v>17190</v>
      </c>
      <c r="F11516" t="s">
        <v>7054</v>
      </c>
      <c r="G11516" t="s">
        <v>20</v>
      </c>
      <c r="H11516" t="s">
        <v>17191</v>
      </c>
      <c r="I11516" s="2">
        <v>1432.01</v>
      </c>
      <c r="J11516" s="5"/>
      <c r="L11516" s="5"/>
      <c r="M11516" s="2">
        <f t="shared" si="179"/>
        <v>-116018.31999999667</v>
      </c>
      <c r="P11516"/>
    </row>
    <row r="11517" spans="1:16" hidden="1">
      <c r="A11517" t="s">
        <v>17213</v>
      </c>
      <c r="B11517" s="1">
        <v>42221</v>
      </c>
      <c r="C11517" t="s">
        <v>1802</v>
      </c>
      <c r="D11517">
        <v>2</v>
      </c>
      <c r="E11517" t="s">
        <v>17216</v>
      </c>
      <c r="F11517" t="s">
        <v>13559</v>
      </c>
      <c r="G11517" t="s">
        <v>479</v>
      </c>
      <c r="H11517" t="s">
        <v>1162</v>
      </c>
      <c r="J11517" s="5"/>
      <c r="K11517" s="2">
        <v>366.06</v>
      </c>
      <c r="L11517" s="5"/>
      <c r="M11517" s="2">
        <f t="shared" si="179"/>
        <v>-116384.37999999667</v>
      </c>
      <c r="P11517"/>
    </row>
    <row r="11518" spans="1:16" hidden="1">
      <c r="A11518" t="s">
        <v>17213</v>
      </c>
      <c r="B11518" s="1">
        <v>42221</v>
      </c>
      <c r="C11518" t="s">
        <v>1802</v>
      </c>
      <c r="D11518">
        <v>2</v>
      </c>
      <c r="E11518" t="s">
        <v>17216</v>
      </c>
      <c r="F11518" t="s">
        <v>13559</v>
      </c>
      <c r="G11518" t="s">
        <v>479</v>
      </c>
      <c r="H11518" t="s">
        <v>1162</v>
      </c>
      <c r="I11518" s="2">
        <v>366.06</v>
      </c>
      <c r="J11518" s="5"/>
      <c r="L11518" s="5"/>
      <c r="M11518" s="2">
        <f t="shared" si="179"/>
        <v>-116018.31999999667</v>
      </c>
      <c r="P11518"/>
    </row>
    <row r="11519" spans="1:16" hidden="1">
      <c r="A11519" t="s">
        <v>17234</v>
      </c>
      <c r="B11519" s="1">
        <v>42221</v>
      </c>
      <c r="C11519" t="s">
        <v>17237</v>
      </c>
      <c r="D11519">
        <v>1</v>
      </c>
      <c r="E11519" t="s">
        <v>17238</v>
      </c>
      <c r="F11519" t="s">
        <v>13565</v>
      </c>
      <c r="G11519" t="s">
        <v>20</v>
      </c>
      <c r="H11519" t="s">
        <v>17239</v>
      </c>
      <c r="I11519" s="2">
        <v>10000</v>
      </c>
      <c r="J11519" s="5"/>
      <c r="L11519" s="5"/>
      <c r="M11519" s="2">
        <f t="shared" si="179"/>
        <v>-106018.31999999667</v>
      </c>
      <c r="P11519"/>
    </row>
    <row r="11520" spans="1:16" hidden="1">
      <c r="A11520" t="s">
        <v>17259</v>
      </c>
      <c r="B11520" s="1">
        <v>42221</v>
      </c>
      <c r="C11520" t="s">
        <v>1886</v>
      </c>
      <c r="D11520">
        <v>2</v>
      </c>
      <c r="E11520" t="s">
        <v>17261</v>
      </c>
      <c r="F11520" t="s">
        <v>7054</v>
      </c>
      <c r="G11520" t="s">
        <v>20</v>
      </c>
      <c r="H11520" t="s">
        <v>1888</v>
      </c>
      <c r="I11520" s="2">
        <v>1840</v>
      </c>
      <c r="J11520" s="5"/>
      <c r="L11520" s="5"/>
      <c r="M11520" s="2">
        <f t="shared" si="179"/>
        <v>-104178.31999999667</v>
      </c>
      <c r="P11520"/>
    </row>
    <row r="11521" spans="1:16" hidden="1">
      <c r="A11521" t="s">
        <v>17280</v>
      </c>
      <c r="B11521" s="1">
        <v>42221</v>
      </c>
      <c r="C11521" t="s">
        <v>17284</v>
      </c>
      <c r="D11521">
        <v>2</v>
      </c>
      <c r="E11521" t="s">
        <v>17285</v>
      </c>
      <c r="F11521" t="s">
        <v>7054</v>
      </c>
      <c r="G11521" t="s">
        <v>20</v>
      </c>
      <c r="H11521" t="s">
        <v>2922</v>
      </c>
      <c r="I11521" s="2">
        <v>1825</v>
      </c>
      <c r="J11521" s="5"/>
      <c r="L11521" s="5"/>
      <c r="M11521" s="2">
        <f t="shared" si="179"/>
        <v>-102353.31999999667</v>
      </c>
      <c r="P11521"/>
    </row>
    <row r="11522" spans="1:16" hidden="1">
      <c r="A11522" t="s">
        <v>17304</v>
      </c>
      <c r="B11522" s="1">
        <v>42221</v>
      </c>
      <c r="C11522" t="s">
        <v>17307</v>
      </c>
      <c r="D11522">
        <v>2</v>
      </c>
      <c r="E11522" t="s">
        <v>17308</v>
      </c>
      <c r="F11522" t="s">
        <v>7054</v>
      </c>
      <c r="G11522" t="s">
        <v>20</v>
      </c>
      <c r="H11522" t="s">
        <v>17309</v>
      </c>
      <c r="I11522" s="2">
        <v>3030</v>
      </c>
      <c r="J11522" s="5"/>
      <c r="L11522" s="5"/>
      <c r="M11522" s="2">
        <f t="shared" si="179"/>
        <v>-99323.319999996675</v>
      </c>
      <c r="P11522"/>
    </row>
    <row r="11523" spans="1:16" hidden="1">
      <c r="A11523" t="s">
        <v>17328</v>
      </c>
      <c r="B11523" s="1">
        <v>42221</v>
      </c>
      <c r="C11523" t="s">
        <v>2588</v>
      </c>
      <c r="D11523">
        <v>2</v>
      </c>
      <c r="E11523" t="s">
        <v>17330</v>
      </c>
      <c r="F11523" t="s">
        <v>7054</v>
      </c>
      <c r="G11523" t="s">
        <v>20</v>
      </c>
      <c r="H11523" t="s">
        <v>2590</v>
      </c>
      <c r="I11523" s="2">
        <v>1025</v>
      </c>
      <c r="J11523" s="5"/>
      <c r="L11523" s="5"/>
      <c r="M11523" s="2">
        <f t="shared" si="179"/>
        <v>-98298.319999996675</v>
      </c>
      <c r="P11523"/>
    </row>
    <row r="11524" spans="1:16" hidden="1">
      <c r="A11524" t="s">
        <v>17348</v>
      </c>
      <c r="B11524" s="1">
        <v>42221</v>
      </c>
      <c r="C11524" t="s">
        <v>17350</v>
      </c>
      <c r="D11524">
        <v>2</v>
      </c>
      <c r="E11524" t="s">
        <v>17351</v>
      </c>
      <c r="F11524" t="s">
        <v>7054</v>
      </c>
      <c r="G11524" t="s">
        <v>20</v>
      </c>
      <c r="H11524" t="s">
        <v>17352</v>
      </c>
      <c r="I11524" s="2">
        <v>1840</v>
      </c>
      <c r="J11524" s="5"/>
      <c r="L11524" s="5"/>
      <c r="M11524" s="2">
        <f t="shared" si="179"/>
        <v>-96458.319999996675</v>
      </c>
      <c r="P11524"/>
    </row>
    <row r="11525" spans="1:16" hidden="1">
      <c r="A11525" t="s">
        <v>17373</v>
      </c>
      <c r="B11525" s="1">
        <v>42221</v>
      </c>
      <c r="C11525" t="s">
        <v>17377</v>
      </c>
      <c r="D11525">
        <v>2</v>
      </c>
      <c r="E11525" t="s">
        <v>17378</v>
      </c>
      <c r="F11525" t="s">
        <v>7054</v>
      </c>
      <c r="G11525" t="s">
        <v>20</v>
      </c>
      <c r="H11525" t="s">
        <v>14873</v>
      </c>
      <c r="I11525" s="2">
        <v>4100</v>
      </c>
      <c r="J11525" s="5"/>
      <c r="L11525" s="5"/>
      <c r="M11525" s="2">
        <f t="shared" si="179"/>
        <v>-92358.319999996675</v>
      </c>
      <c r="P11525"/>
    </row>
    <row r="11526" spans="1:16" hidden="1">
      <c r="A11526" t="s">
        <v>17400</v>
      </c>
      <c r="B11526" s="1">
        <v>42221</v>
      </c>
      <c r="C11526" t="s">
        <v>17403</v>
      </c>
      <c r="D11526">
        <v>2</v>
      </c>
      <c r="E11526" t="s">
        <v>17404</v>
      </c>
      <c r="F11526" t="s">
        <v>7054</v>
      </c>
      <c r="G11526" t="s">
        <v>20</v>
      </c>
      <c r="H11526" t="s">
        <v>17405</v>
      </c>
      <c r="I11526" s="2">
        <v>4099.99</v>
      </c>
      <c r="J11526" s="5"/>
      <c r="L11526" s="5"/>
      <c r="M11526" s="2">
        <f t="shared" si="179"/>
        <v>-88258.329999996669</v>
      </c>
      <c r="P11526"/>
    </row>
    <row r="11527" spans="1:16" hidden="1">
      <c r="A11527" t="s">
        <v>17425</v>
      </c>
      <c r="B11527" s="1">
        <v>42221</v>
      </c>
      <c r="C11527" t="s">
        <v>18</v>
      </c>
      <c r="D11527">
        <v>2</v>
      </c>
      <c r="E11527" t="s">
        <v>17428</v>
      </c>
      <c r="F11527" t="s">
        <v>13559</v>
      </c>
      <c r="G11527" t="s">
        <v>313</v>
      </c>
      <c r="H11527" t="s">
        <v>17429</v>
      </c>
      <c r="I11527" s="2">
        <v>1072.78</v>
      </c>
      <c r="J11527" s="5"/>
      <c r="L11527" s="5"/>
      <c r="M11527" s="2">
        <f t="shared" si="179"/>
        <v>-87185.549999996671</v>
      </c>
      <c r="P11527"/>
    </row>
    <row r="11528" spans="1:16" hidden="1">
      <c r="A11528" t="s">
        <v>17449</v>
      </c>
      <c r="B11528" s="1">
        <v>42221</v>
      </c>
      <c r="C11528" t="s">
        <v>17453</v>
      </c>
      <c r="D11528">
        <v>2</v>
      </c>
      <c r="E11528" t="s">
        <v>17454</v>
      </c>
      <c r="F11528" t="s">
        <v>7054</v>
      </c>
      <c r="G11528" t="s">
        <v>20</v>
      </c>
      <c r="H11528" t="s">
        <v>17455</v>
      </c>
      <c r="I11528" s="2">
        <v>1025</v>
      </c>
      <c r="J11528" s="5"/>
      <c r="L11528" s="5"/>
      <c r="M11528" s="2">
        <f t="shared" si="179"/>
        <v>-86160.549999996671</v>
      </c>
      <c r="P11528"/>
    </row>
    <row r="11529" spans="1:16" hidden="1">
      <c r="A11529" t="s">
        <v>17478</v>
      </c>
      <c r="B11529" s="1">
        <v>42221</v>
      </c>
      <c r="C11529" t="s">
        <v>17480</v>
      </c>
      <c r="D11529">
        <v>2</v>
      </c>
      <c r="E11529" t="s">
        <v>17481</v>
      </c>
      <c r="F11529" t="s">
        <v>7054</v>
      </c>
      <c r="G11529" t="s">
        <v>20</v>
      </c>
      <c r="H11529" t="s">
        <v>17482</v>
      </c>
      <c r="I11529" s="2">
        <v>3030</v>
      </c>
      <c r="J11529" s="5"/>
      <c r="L11529" s="5"/>
      <c r="M11529" s="2">
        <f t="shared" ref="M11529:M11592" si="180">+M11528+I11529-K11529</f>
        <v>-83130.549999996671</v>
      </c>
      <c r="P11529"/>
    </row>
    <row r="11530" spans="1:16" hidden="1">
      <c r="A11530" t="s">
        <v>17507</v>
      </c>
      <c r="B11530" s="1">
        <v>42221</v>
      </c>
      <c r="C11530" t="s">
        <v>1886</v>
      </c>
      <c r="D11530">
        <v>2</v>
      </c>
      <c r="E11530" t="s">
        <v>17509</v>
      </c>
      <c r="F11530" t="s">
        <v>7054</v>
      </c>
      <c r="G11530" t="s">
        <v>20</v>
      </c>
      <c r="H11530" t="s">
        <v>17510</v>
      </c>
      <c r="I11530" s="2">
        <v>1840</v>
      </c>
      <c r="J11530" s="5"/>
      <c r="L11530" s="5"/>
      <c r="M11530" s="2">
        <f t="shared" si="180"/>
        <v>-81290.549999996671</v>
      </c>
      <c r="P11530"/>
    </row>
    <row r="11531" spans="1:16" hidden="1">
      <c r="A11531" t="s">
        <v>17530</v>
      </c>
      <c r="B11531" s="1">
        <v>42221</v>
      </c>
      <c r="C11531" t="s">
        <v>6</v>
      </c>
      <c r="D11531">
        <v>1</v>
      </c>
      <c r="E11531" t="s">
        <v>17533</v>
      </c>
      <c r="F11531" t="s">
        <v>13565</v>
      </c>
      <c r="G11531" t="s">
        <v>20</v>
      </c>
      <c r="H11531" t="s">
        <v>1909</v>
      </c>
      <c r="I11531" s="2">
        <v>10000</v>
      </c>
      <c r="J11531" s="5"/>
      <c r="L11531" s="5"/>
      <c r="M11531" s="2">
        <f t="shared" si="180"/>
        <v>-71290.549999996671</v>
      </c>
      <c r="P11531"/>
    </row>
    <row r="11532" spans="1:16" hidden="1">
      <c r="A11532" t="s">
        <v>1947</v>
      </c>
      <c r="B11532" s="36">
        <v>42222</v>
      </c>
      <c r="C11532" s="35" t="s">
        <v>1</v>
      </c>
      <c r="D11532" s="35">
        <v>1</v>
      </c>
      <c r="E11532" s="35" t="s">
        <v>1952</v>
      </c>
      <c r="F11532" s="35" t="s">
        <v>16</v>
      </c>
      <c r="G11532" s="35" t="s">
        <v>4</v>
      </c>
      <c r="H11532" s="35" t="s">
        <v>1953</v>
      </c>
      <c r="I11532" s="11"/>
      <c r="J11532" s="12"/>
      <c r="K11532" s="11">
        <v>30000</v>
      </c>
      <c r="L11532" s="12"/>
      <c r="M11532" s="11">
        <f t="shared" si="180"/>
        <v>-101290.54999999667</v>
      </c>
      <c r="P11532"/>
    </row>
    <row r="11533" spans="1:16" hidden="1">
      <c r="A11533" t="s">
        <v>1972</v>
      </c>
      <c r="B11533" s="1">
        <v>42222</v>
      </c>
      <c r="C11533" t="s">
        <v>1977</v>
      </c>
      <c r="D11533">
        <v>1</v>
      </c>
      <c r="E11533" t="s">
        <v>1978</v>
      </c>
      <c r="F11533" t="s">
        <v>29</v>
      </c>
      <c r="G11533" t="s">
        <v>4</v>
      </c>
      <c r="H11533" t="s">
        <v>1979</v>
      </c>
      <c r="I11533" s="2">
        <v>1432.7</v>
      </c>
      <c r="J11533" s="5"/>
      <c r="L11533" s="5"/>
      <c r="M11533" s="2">
        <f t="shared" si="180"/>
        <v>-99857.849999996673</v>
      </c>
      <c r="P11533"/>
    </row>
    <row r="11534" spans="1:16" hidden="1">
      <c r="A11534" t="s">
        <v>2010</v>
      </c>
      <c r="B11534" s="1">
        <v>42222</v>
      </c>
      <c r="C11534" t="s">
        <v>6</v>
      </c>
      <c r="D11534">
        <v>1</v>
      </c>
      <c r="E11534" t="s">
        <v>2019</v>
      </c>
      <c r="F11534" t="s">
        <v>29</v>
      </c>
      <c r="G11534" t="s">
        <v>4</v>
      </c>
      <c r="H11534" t="s">
        <v>2020</v>
      </c>
      <c r="I11534" s="2">
        <v>1295.96</v>
      </c>
      <c r="J11534" s="5"/>
      <c r="L11534" s="5"/>
      <c r="M11534" s="2">
        <f t="shared" si="180"/>
        <v>-98561.889999996667</v>
      </c>
      <c r="P11534"/>
    </row>
    <row r="11535" spans="1:16" hidden="1">
      <c r="A11535" t="s">
        <v>2102</v>
      </c>
      <c r="B11535" s="1">
        <v>42222</v>
      </c>
      <c r="C11535" t="s">
        <v>6</v>
      </c>
      <c r="D11535">
        <v>1</v>
      </c>
      <c r="E11535" t="s">
        <v>2106</v>
      </c>
      <c r="F11535" t="s">
        <v>29</v>
      </c>
      <c r="G11535" t="s">
        <v>4</v>
      </c>
      <c r="H11535" t="s">
        <v>1162</v>
      </c>
      <c r="I11535" s="2">
        <v>684.32</v>
      </c>
      <c r="J11535" s="5"/>
      <c r="L11535" s="5"/>
      <c r="M11535" s="2">
        <f t="shared" si="180"/>
        <v>-97877.56999999666</v>
      </c>
      <c r="P11535"/>
    </row>
    <row r="11536" spans="1:16" hidden="1">
      <c r="A11536" t="s">
        <v>2152</v>
      </c>
      <c r="B11536" s="1">
        <v>42222</v>
      </c>
      <c r="C11536" t="s">
        <v>43</v>
      </c>
      <c r="D11536">
        <v>1</v>
      </c>
      <c r="E11536" t="s">
        <v>2155</v>
      </c>
      <c r="F11536" t="s">
        <v>13</v>
      </c>
      <c r="G11536" t="s">
        <v>4</v>
      </c>
      <c r="H11536" t="s">
        <v>2148</v>
      </c>
      <c r="J11536" s="5"/>
      <c r="K11536" s="2">
        <v>1025</v>
      </c>
      <c r="L11536" s="5"/>
      <c r="M11536" s="2">
        <f t="shared" si="180"/>
        <v>-98902.56999999666</v>
      </c>
      <c r="P11536"/>
    </row>
    <row r="11537" spans="1:16" hidden="1">
      <c r="A11537" t="s">
        <v>2156</v>
      </c>
      <c r="B11537" s="1">
        <v>42222</v>
      </c>
      <c r="C11537" t="s">
        <v>6</v>
      </c>
      <c r="D11537">
        <v>1</v>
      </c>
      <c r="E11537" t="s">
        <v>2158</v>
      </c>
      <c r="F11537" t="s">
        <v>8</v>
      </c>
      <c r="G11537" t="s">
        <v>4</v>
      </c>
      <c r="H11537" t="s">
        <v>2159</v>
      </c>
      <c r="I11537" s="2">
        <v>1800</v>
      </c>
      <c r="J11537" s="5"/>
      <c r="L11537" s="5"/>
      <c r="M11537" s="2">
        <f t="shared" si="180"/>
        <v>-97102.56999999666</v>
      </c>
      <c r="P11537"/>
    </row>
    <row r="11538" spans="1:16" hidden="1">
      <c r="A11538" t="s">
        <v>2162</v>
      </c>
      <c r="B11538" s="1">
        <v>42222</v>
      </c>
      <c r="C11538" t="s">
        <v>6</v>
      </c>
      <c r="D11538">
        <v>1</v>
      </c>
      <c r="E11538" t="s">
        <v>2164</v>
      </c>
      <c r="F11538" t="s">
        <v>29</v>
      </c>
      <c r="G11538" t="s">
        <v>4</v>
      </c>
      <c r="H11538" t="s">
        <v>2165</v>
      </c>
      <c r="I11538" s="2">
        <v>476.82</v>
      </c>
      <c r="J11538" s="5"/>
      <c r="L11538" s="5"/>
      <c r="M11538" s="2">
        <f t="shared" si="180"/>
        <v>-96625.749999996653</v>
      </c>
      <c r="P11538"/>
    </row>
    <row r="11539" spans="1:16" hidden="1">
      <c r="A11539" t="s">
        <v>2166</v>
      </c>
      <c r="B11539" s="1">
        <v>42222</v>
      </c>
      <c r="C11539" t="s">
        <v>6</v>
      </c>
      <c r="D11539">
        <v>1</v>
      </c>
      <c r="E11539" t="s">
        <v>2169</v>
      </c>
      <c r="F11539" t="s">
        <v>29</v>
      </c>
      <c r="G11539" t="s">
        <v>4</v>
      </c>
      <c r="H11539" t="s">
        <v>2170</v>
      </c>
      <c r="I11539" s="2">
        <v>471.09</v>
      </c>
      <c r="J11539" s="5"/>
      <c r="L11539" s="5"/>
      <c r="M11539" s="2">
        <f t="shared" si="180"/>
        <v>-96154.659999996657</v>
      </c>
      <c r="P11539"/>
    </row>
    <row r="11540" spans="1:16" hidden="1">
      <c r="A11540" t="s">
        <v>2172</v>
      </c>
      <c r="B11540" s="1">
        <v>42222</v>
      </c>
      <c r="C11540" t="s">
        <v>6</v>
      </c>
      <c r="D11540">
        <v>1</v>
      </c>
      <c r="E11540" t="s">
        <v>2173</v>
      </c>
      <c r="F11540" t="s">
        <v>8</v>
      </c>
      <c r="G11540" t="s">
        <v>4</v>
      </c>
      <c r="H11540" t="s">
        <v>2174</v>
      </c>
      <c r="I11540" s="2">
        <v>3315</v>
      </c>
      <c r="J11540" s="5"/>
      <c r="L11540" s="5"/>
      <c r="M11540" s="2">
        <f t="shared" si="180"/>
        <v>-92839.659999996657</v>
      </c>
      <c r="P11540"/>
    </row>
    <row r="11541" spans="1:16" hidden="1">
      <c r="A11541" t="s">
        <v>2178</v>
      </c>
      <c r="B11541" s="1">
        <v>42222</v>
      </c>
      <c r="C11541" t="s">
        <v>6</v>
      </c>
      <c r="D11541">
        <v>1</v>
      </c>
      <c r="E11541" t="s">
        <v>2181</v>
      </c>
      <c r="F11541" t="s">
        <v>29</v>
      </c>
      <c r="G11541" t="s">
        <v>4</v>
      </c>
      <c r="H11541" t="s">
        <v>548</v>
      </c>
      <c r="I11541" s="2">
        <v>122.02</v>
      </c>
      <c r="J11541" s="5"/>
      <c r="L11541" s="5"/>
      <c r="M11541" s="2">
        <f t="shared" si="180"/>
        <v>-92717.639999996652</v>
      </c>
      <c r="P11541"/>
    </row>
    <row r="11542" spans="1:16" hidden="1">
      <c r="A11542" t="s">
        <v>2184</v>
      </c>
      <c r="B11542" s="1">
        <v>42222</v>
      </c>
      <c r="C11542" t="s">
        <v>6</v>
      </c>
      <c r="D11542">
        <v>1</v>
      </c>
      <c r="E11542" t="s">
        <v>2187</v>
      </c>
      <c r="F11542" t="s">
        <v>29</v>
      </c>
      <c r="G11542" t="s">
        <v>4</v>
      </c>
      <c r="H11542" t="s">
        <v>65</v>
      </c>
      <c r="I11542" s="2">
        <v>3267.08</v>
      </c>
      <c r="J11542" s="5"/>
      <c r="L11542" s="5"/>
      <c r="M11542" s="2">
        <f t="shared" si="180"/>
        <v>-89450.559999996651</v>
      </c>
      <c r="P11542"/>
    </row>
    <row r="11543" spans="1:16" hidden="1">
      <c r="A11543" t="s">
        <v>2216</v>
      </c>
      <c r="B11543" s="1">
        <v>42222</v>
      </c>
      <c r="C11543" t="s">
        <v>43</v>
      </c>
      <c r="D11543">
        <v>1</v>
      </c>
      <c r="E11543" t="s">
        <v>2218</v>
      </c>
      <c r="F11543" t="s">
        <v>13</v>
      </c>
      <c r="G11543" t="s">
        <v>4</v>
      </c>
      <c r="H11543" t="s">
        <v>2219</v>
      </c>
      <c r="J11543" s="5"/>
      <c r="K11543" s="2">
        <v>4100</v>
      </c>
      <c r="L11543" s="5"/>
      <c r="M11543" s="2">
        <f t="shared" si="180"/>
        <v>-93550.559999996651</v>
      </c>
      <c r="P11543"/>
    </row>
    <row r="11544" spans="1:16" hidden="1">
      <c r="A11544" t="s">
        <v>2221</v>
      </c>
      <c r="B11544" s="1">
        <v>42222</v>
      </c>
      <c r="C11544" t="s">
        <v>200</v>
      </c>
      <c r="D11544">
        <v>1</v>
      </c>
      <c r="E11544" t="s">
        <v>2225</v>
      </c>
      <c r="F11544" t="s">
        <v>16</v>
      </c>
      <c r="G11544" t="s">
        <v>4</v>
      </c>
      <c r="H11544" t="s">
        <v>200</v>
      </c>
      <c r="J11544" s="5"/>
      <c r="K11544" s="2">
        <v>3315</v>
      </c>
      <c r="L11544" s="5"/>
      <c r="M11544" s="2">
        <f t="shared" si="180"/>
        <v>-96865.559999996651</v>
      </c>
      <c r="P11544"/>
    </row>
    <row r="11545" spans="1:16" hidden="1">
      <c r="A11545" t="s">
        <v>2231</v>
      </c>
      <c r="B11545" s="1">
        <v>42222</v>
      </c>
      <c r="C11545" t="s">
        <v>195</v>
      </c>
      <c r="D11545">
        <v>1</v>
      </c>
      <c r="E11545" t="s">
        <v>2232</v>
      </c>
      <c r="F11545" t="s">
        <v>13</v>
      </c>
      <c r="G11545" t="s">
        <v>4</v>
      </c>
      <c r="H11545" t="s">
        <v>195</v>
      </c>
      <c r="J11545" s="5"/>
      <c r="K11545" s="2">
        <v>14183.05</v>
      </c>
      <c r="L11545" s="5"/>
      <c r="M11545" s="2">
        <f t="shared" si="180"/>
        <v>-111048.60999999665</v>
      </c>
      <c r="P11545"/>
    </row>
    <row r="11546" spans="1:16" hidden="1">
      <c r="A11546" t="s">
        <v>2238</v>
      </c>
      <c r="B11546" s="1">
        <v>42222</v>
      </c>
      <c r="C11546" t="s">
        <v>18</v>
      </c>
      <c r="D11546">
        <v>1</v>
      </c>
      <c r="E11546" t="s">
        <v>2239</v>
      </c>
      <c r="F11546" t="s">
        <v>13</v>
      </c>
      <c r="G11546" t="s">
        <v>4</v>
      </c>
      <c r="H11546" t="s">
        <v>18</v>
      </c>
      <c r="J11546" s="5"/>
      <c r="K11546" s="2">
        <v>13308.41</v>
      </c>
      <c r="L11546" s="5"/>
      <c r="M11546" s="2">
        <f t="shared" si="180"/>
        <v>-124357.01999999666</v>
      </c>
      <c r="P11546"/>
    </row>
    <row r="11547" spans="1:16" hidden="1">
      <c r="A11547" t="s">
        <v>2249</v>
      </c>
      <c r="B11547" s="1">
        <v>42222</v>
      </c>
      <c r="C11547" t="s">
        <v>18</v>
      </c>
      <c r="D11547">
        <v>1</v>
      </c>
      <c r="E11547" t="s">
        <v>2250</v>
      </c>
      <c r="F11547" t="s">
        <v>13</v>
      </c>
      <c r="G11547" t="s">
        <v>4</v>
      </c>
      <c r="H11547" t="s">
        <v>18</v>
      </c>
      <c r="J11547" s="5"/>
      <c r="K11547" s="2">
        <v>1000</v>
      </c>
      <c r="L11547" s="5"/>
      <c r="M11547" s="2">
        <f t="shared" si="180"/>
        <v>-125357.01999999666</v>
      </c>
      <c r="P11547"/>
    </row>
    <row r="11548" spans="1:16" hidden="1">
      <c r="A11548" t="s">
        <v>2264</v>
      </c>
      <c r="B11548" s="1">
        <v>42222</v>
      </c>
      <c r="C11548" t="s">
        <v>6</v>
      </c>
      <c r="D11548">
        <v>1</v>
      </c>
      <c r="E11548" t="s">
        <v>2265</v>
      </c>
      <c r="F11548" t="s">
        <v>29</v>
      </c>
      <c r="G11548" t="s">
        <v>20</v>
      </c>
      <c r="H11548" t="s">
        <v>2266</v>
      </c>
      <c r="I11548" s="2">
        <v>8500</v>
      </c>
      <c r="J11548" s="5"/>
      <c r="L11548" s="5"/>
      <c r="M11548" s="2">
        <f t="shared" si="180"/>
        <v>-116857.01999999666</v>
      </c>
      <c r="P11548"/>
    </row>
    <row r="11549" spans="1:16" hidden="1">
      <c r="A11549" t="s">
        <v>2348</v>
      </c>
      <c r="B11549" s="1">
        <v>42222</v>
      </c>
      <c r="C11549" t="s">
        <v>1</v>
      </c>
      <c r="D11549">
        <v>1</v>
      </c>
      <c r="E11549" t="s">
        <v>2352</v>
      </c>
      <c r="F11549" t="s">
        <v>13</v>
      </c>
      <c r="G11549" t="s">
        <v>20</v>
      </c>
      <c r="H11549" t="s">
        <v>2353</v>
      </c>
      <c r="J11549" s="5"/>
      <c r="K11549" s="2">
        <v>62000</v>
      </c>
      <c r="L11549" s="5"/>
      <c r="M11549" s="2">
        <f t="shared" si="180"/>
        <v>-178857.01999999664</v>
      </c>
      <c r="P11549"/>
    </row>
    <row r="11550" spans="1:16" hidden="1">
      <c r="A11550" t="s">
        <v>2358</v>
      </c>
      <c r="B11550" s="1">
        <v>42222</v>
      </c>
      <c r="C11550" t="s">
        <v>11</v>
      </c>
      <c r="D11550">
        <v>1</v>
      </c>
      <c r="E11550" t="s">
        <v>2362</v>
      </c>
      <c r="F11550" t="s">
        <v>13</v>
      </c>
      <c r="G11550" t="s">
        <v>20</v>
      </c>
      <c r="H11550" t="s">
        <v>2363</v>
      </c>
      <c r="J11550" s="5"/>
      <c r="K11550" s="2">
        <v>235500</v>
      </c>
      <c r="L11550" s="5"/>
      <c r="M11550" s="2">
        <f t="shared" si="180"/>
        <v>-414357.01999999664</v>
      </c>
      <c r="P11550"/>
    </row>
    <row r="11551" spans="1:16" hidden="1">
      <c r="A11551" t="s">
        <v>2365</v>
      </c>
      <c r="B11551" s="1">
        <v>42222</v>
      </c>
      <c r="C11551" t="s">
        <v>1</v>
      </c>
      <c r="D11551">
        <v>1</v>
      </c>
      <c r="E11551" t="s">
        <v>2368</v>
      </c>
      <c r="F11551" t="s">
        <v>67</v>
      </c>
      <c r="G11551" t="s">
        <v>20</v>
      </c>
      <c r="H11551" t="s">
        <v>2369</v>
      </c>
      <c r="J11551" s="5"/>
      <c r="K11551" s="2">
        <v>35000</v>
      </c>
      <c r="L11551" s="5"/>
      <c r="M11551" s="2">
        <f t="shared" si="180"/>
        <v>-449357.01999999664</v>
      </c>
      <c r="P11551"/>
    </row>
    <row r="11552" spans="1:16" hidden="1">
      <c r="A11552" t="s">
        <v>2373</v>
      </c>
      <c r="B11552" s="1">
        <v>42222</v>
      </c>
      <c r="C11552" t="s">
        <v>11</v>
      </c>
      <c r="D11552">
        <v>1</v>
      </c>
      <c r="E11552" t="s">
        <v>2378</v>
      </c>
      <c r="F11552" t="s">
        <v>67</v>
      </c>
      <c r="G11552" t="s">
        <v>20</v>
      </c>
      <c r="H11552" t="s">
        <v>2369</v>
      </c>
      <c r="J11552" s="5"/>
      <c r="K11552" s="2">
        <v>35000</v>
      </c>
      <c r="L11552" s="5"/>
      <c r="M11552" s="2">
        <f t="shared" si="180"/>
        <v>-484357.01999999664</v>
      </c>
      <c r="P11552"/>
    </row>
    <row r="11553" spans="1:16" hidden="1">
      <c r="A11553" t="s">
        <v>2383</v>
      </c>
      <c r="B11553" s="1">
        <v>42222</v>
      </c>
      <c r="C11553" t="s">
        <v>11</v>
      </c>
      <c r="D11553">
        <v>1</v>
      </c>
      <c r="E11553" t="s">
        <v>2388</v>
      </c>
      <c r="F11553" t="s">
        <v>13</v>
      </c>
      <c r="G11553" t="s">
        <v>20</v>
      </c>
      <c r="H11553" t="s">
        <v>2389</v>
      </c>
      <c r="J11553" s="5"/>
      <c r="K11553" s="2">
        <v>3940</v>
      </c>
      <c r="L11553" s="5"/>
      <c r="M11553" s="2">
        <f t="shared" si="180"/>
        <v>-488297.01999999664</v>
      </c>
      <c r="P11553"/>
    </row>
    <row r="11554" spans="1:16" hidden="1">
      <c r="A11554" t="s">
        <v>2396</v>
      </c>
      <c r="B11554" s="1">
        <v>42222</v>
      </c>
      <c r="C11554" t="s">
        <v>11</v>
      </c>
      <c r="D11554">
        <v>1</v>
      </c>
      <c r="E11554" t="s">
        <v>2400</v>
      </c>
      <c r="F11554" t="s">
        <v>13</v>
      </c>
      <c r="G11554" t="s">
        <v>20</v>
      </c>
      <c r="H11554" t="s">
        <v>2401</v>
      </c>
      <c r="J11554" s="5"/>
      <c r="K11554" s="2">
        <v>1025</v>
      </c>
      <c r="L11554" s="5"/>
      <c r="M11554" s="2">
        <f t="shared" si="180"/>
        <v>-489322.01999999664</v>
      </c>
      <c r="P11554"/>
    </row>
    <row r="11555" spans="1:16" hidden="1">
      <c r="A11555" t="s">
        <v>2406</v>
      </c>
      <c r="B11555" s="1">
        <v>42222</v>
      </c>
      <c r="C11555" t="s">
        <v>43</v>
      </c>
      <c r="D11555">
        <v>1</v>
      </c>
      <c r="E11555" t="s">
        <v>2409</v>
      </c>
      <c r="F11555" t="s">
        <v>13</v>
      </c>
      <c r="G11555" t="s">
        <v>20</v>
      </c>
      <c r="H11555" t="s">
        <v>2410</v>
      </c>
      <c r="J11555" s="5"/>
      <c r="K11555" s="2">
        <v>4820</v>
      </c>
      <c r="L11555" s="5"/>
      <c r="M11555" s="2">
        <f t="shared" si="180"/>
        <v>-494142.01999999664</v>
      </c>
      <c r="P11555"/>
    </row>
    <row r="11556" spans="1:16" hidden="1">
      <c r="A11556" t="s">
        <v>2413</v>
      </c>
      <c r="B11556" s="1">
        <v>42222</v>
      </c>
      <c r="C11556" t="s">
        <v>18</v>
      </c>
      <c r="D11556">
        <v>1</v>
      </c>
      <c r="E11556" t="s">
        <v>2416</v>
      </c>
      <c r="F11556" t="s">
        <v>13</v>
      </c>
      <c r="G11556" t="s">
        <v>20</v>
      </c>
      <c r="H11556" t="s">
        <v>18</v>
      </c>
      <c r="J11556" s="5"/>
      <c r="K11556" s="2">
        <v>18687.900000000001</v>
      </c>
      <c r="L11556" s="5"/>
      <c r="M11556" s="2">
        <f t="shared" si="180"/>
        <v>-512829.91999999667</v>
      </c>
      <c r="P11556"/>
    </row>
    <row r="11557" spans="1:16" hidden="1">
      <c r="A11557" t="s">
        <v>2420</v>
      </c>
      <c r="B11557" s="1">
        <v>42222</v>
      </c>
      <c r="C11557" t="s">
        <v>195</v>
      </c>
      <c r="D11557">
        <v>1</v>
      </c>
      <c r="E11557" t="s">
        <v>2425</v>
      </c>
      <c r="F11557" t="s">
        <v>13</v>
      </c>
      <c r="G11557" t="s">
        <v>20</v>
      </c>
      <c r="H11557" t="s">
        <v>195</v>
      </c>
      <c r="J11557" s="5"/>
      <c r="K11557" s="2">
        <v>3940</v>
      </c>
      <c r="L11557" s="5"/>
      <c r="M11557" s="2">
        <f t="shared" si="180"/>
        <v>-516769.91999999667</v>
      </c>
      <c r="P11557"/>
    </row>
    <row r="11558" spans="1:16" hidden="1">
      <c r="A11558" t="s">
        <v>2430</v>
      </c>
      <c r="B11558" s="1">
        <v>42222</v>
      </c>
      <c r="C11558" t="s">
        <v>18</v>
      </c>
      <c r="D11558">
        <v>1</v>
      </c>
      <c r="E11558" t="s">
        <v>2416</v>
      </c>
      <c r="F11558" t="s">
        <v>13</v>
      </c>
      <c r="G11558" t="s">
        <v>20</v>
      </c>
      <c r="H11558" t="s">
        <v>568</v>
      </c>
      <c r="I11558" s="2">
        <v>18687.900000000001</v>
      </c>
      <c r="J11558" s="5"/>
      <c r="L11558" s="5"/>
      <c r="M11558" s="2">
        <f t="shared" si="180"/>
        <v>-498082.01999999664</v>
      </c>
      <c r="P11558"/>
    </row>
    <row r="11559" spans="1:16" hidden="1">
      <c r="A11559" t="s">
        <v>2435</v>
      </c>
      <c r="B11559" s="1">
        <v>42222</v>
      </c>
      <c r="C11559" t="s">
        <v>18</v>
      </c>
      <c r="D11559">
        <v>1</v>
      </c>
      <c r="E11559" t="s">
        <v>2436</v>
      </c>
      <c r="F11559" t="s">
        <v>13</v>
      </c>
      <c r="G11559" t="s">
        <v>20</v>
      </c>
      <c r="H11559" t="s">
        <v>18</v>
      </c>
      <c r="J11559" s="5"/>
      <c r="K11559" s="2">
        <v>18713.080000000002</v>
      </c>
      <c r="L11559" s="5"/>
      <c r="M11559" s="2">
        <f t="shared" si="180"/>
        <v>-516795.09999999666</v>
      </c>
      <c r="P11559"/>
    </row>
    <row r="11560" spans="1:16" hidden="1">
      <c r="A11560" t="s">
        <v>17557</v>
      </c>
      <c r="B11560" s="1">
        <v>42222</v>
      </c>
      <c r="C11560" t="s">
        <v>3261</v>
      </c>
      <c r="D11560">
        <v>2</v>
      </c>
      <c r="E11560" t="s">
        <v>17569</v>
      </c>
      <c r="F11560" t="s">
        <v>13559</v>
      </c>
      <c r="G11560" t="s">
        <v>479</v>
      </c>
      <c r="H11560" t="s">
        <v>867</v>
      </c>
      <c r="J11560" s="5"/>
      <c r="K11560" s="2">
        <v>427.66</v>
      </c>
      <c r="L11560" s="5"/>
      <c r="M11560" s="2">
        <f t="shared" si="180"/>
        <v>-517222.75999999663</v>
      </c>
      <c r="P11560"/>
    </row>
    <row r="11561" spans="1:16" hidden="1">
      <c r="A11561" t="s">
        <v>17557</v>
      </c>
      <c r="B11561" s="1">
        <v>42222</v>
      </c>
      <c r="C11561" t="s">
        <v>3261</v>
      </c>
      <c r="D11561">
        <v>2</v>
      </c>
      <c r="E11561" t="s">
        <v>17569</v>
      </c>
      <c r="F11561" t="s">
        <v>13559</v>
      </c>
      <c r="G11561" t="s">
        <v>479</v>
      </c>
      <c r="H11561" t="s">
        <v>867</v>
      </c>
      <c r="I11561" s="2">
        <v>427.66</v>
      </c>
      <c r="J11561" s="5"/>
      <c r="L11561" s="5"/>
      <c r="M11561" s="2">
        <f t="shared" si="180"/>
        <v>-516795.09999999666</v>
      </c>
      <c r="P11561"/>
    </row>
    <row r="11562" spans="1:16" hidden="1">
      <c r="A11562" t="s">
        <v>17586</v>
      </c>
      <c r="B11562" s="1">
        <v>42222</v>
      </c>
      <c r="C11562" t="s">
        <v>17597</v>
      </c>
      <c r="D11562">
        <v>1</v>
      </c>
      <c r="E11562" t="s">
        <v>17598</v>
      </c>
      <c r="F11562" t="s">
        <v>13565</v>
      </c>
      <c r="G11562" t="s">
        <v>4</v>
      </c>
      <c r="H11562" t="s">
        <v>2369</v>
      </c>
      <c r="I11562" s="2">
        <v>30000</v>
      </c>
      <c r="J11562" s="5"/>
      <c r="L11562" s="5"/>
      <c r="M11562" s="2">
        <f t="shared" si="180"/>
        <v>-486795.09999999666</v>
      </c>
      <c r="P11562"/>
    </row>
    <row r="11563" spans="1:16" hidden="1">
      <c r="A11563" t="s">
        <v>17615</v>
      </c>
      <c r="B11563" s="1">
        <v>42222</v>
      </c>
      <c r="C11563" t="s">
        <v>18</v>
      </c>
      <c r="D11563">
        <v>2</v>
      </c>
      <c r="E11563" t="s">
        <v>17626</v>
      </c>
      <c r="F11563" t="s">
        <v>13559</v>
      </c>
      <c r="G11563" t="s">
        <v>479</v>
      </c>
      <c r="H11563" t="s">
        <v>1979</v>
      </c>
      <c r="I11563" s="2">
        <v>402.5</v>
      </c>
      <c r="J11563" s="5"/>
      <c r="L11563" s="5"/>
      <c r="M11563" s="2">
        <f t="shared" si="180"/>
        <v>-486392.59999999666</v>
      </c>
      <c r="P11563"/>
    </row>
    <row r="11564" spans="1:16" hidden="1">
      <c r="A11564" t="s">
        <v>17642</v>
      </c>
      <c r="B11564" s="1">
        <v>42222</v>
      </c>
      <c r="C11564" t="s">
        <v>17649</v>
      </c>
      <c r="D11564">
        <v>2</v>
      </c>
      <c r="E11564" t="s">
        <v>17650</v>
      </c>
      <c r="F11564" t="s">
        <v>7054</v>
      </c>
      <c r="G11564" t="s">
        <v>4</v>
      </c>
      <c r="H11564" t="s">
        <v>16222</v>
      </c>
      <c r="I11564" s="2">
        <v>1865.01</v>
      </c>
      <c r="J11564" s="5"/>
      <c r="L11564" s="5"/>
      <c r="M11564" s="2">
        <f t="shared" si="180"/>
        <v>-484527.58999999665</v>
      </c>
      <c r="P11564"/>
    </row>
    <row r="11565" spans="1:16" hidden="1">
      <c r="A11565" t="s">
        <v>17665</v>
      </c>
      <c r="B11565" s="1">
        <v>42222</v>
      </c>
      <c r="C11565" t="s">
        <v>17672</v>
      </c>
      <c r="D11565">
        <v>2</v>
      </c>
      <c r="E11565" t="s">
        <v>17673</v>
      </c>
      <c r="F11565" t="s">
        <v>7054</v>
      </c>
      <c r="G11565" t="s">
        <v>4</v>
      </c>
      <c r="H11565" t="s">
        <v>15677</v>
      </c>
      <c r="I11565" s="2">
        <v>3940.01</v>
      </c>
      <c r="J11565" s="5"/>
      <c r="L11565" s="5"/>
      <c r="M11565" s="2">
        <f t="shared" si="180"/>
        <v>-480587.57999999664</v>
      </c>
      <c r="P11565"/>
    </row>
    <row r="11566" spans="1:16" hidden="1">
      <c r="A11566" t="s">
        <v>17690</v>
      </c>
      <c r="B11566" s="1">
        <v>42222</v>
      </c>
      <c r="C11566" t="s">
        <v>17695</v>
      </c>
      <c r="D11566">
        <v>2</v>
      </c>
      <c r="E11566" t="s">
        <v>17696</v>
      </c>
      <c r="F11566" t="s">
        <v>7054</v>
      </c>
      <c r="G11566" t="s">
        <v>4</v>
      </c>
      <c r="H11566" t="s">
        <v>85</v>
      </c>
      <c r="I11566" s="2">
        <v>590</v>
      </c>
      <c r="J11566" s="5"/>
      <c r="L11566" s="5"/>
      <c r="M11566" s="2">
        <f t="shared" si="180"/>
        <v>-479997.57999999664</v>
      </c>
      <c r="P11566"/>
    </row>
    <row r="11567" spans="1:16" hidden="1">
      <c r="A11567" t="s">
        <v>17714</v>
      </c>
      <c r="B11567" s="1">
        <v>42222</v>
      </c>
      <c r="C11567" t="s">
        <v>17719</v>
      </c>
      <c r="D11567">
        <v>2</v>
      </c>
      <c r="E11567" t="s">
        <v>17720</v>
      </c>
      <c r="F11567" t="s">
        <v>7054</v>
      </c>
      <c r="G11567" t="s">
        <v>4</v>
      </c>
      <c r="H11567" t="s">
        <v>6619</v>
      </c>
      <c r="J11567" s="5"/>
      <c r="K11567" s="2">
        <v>1840</v>
      </c>
      <c r="L11567" s="5"/>
      <c r="M11567" s="2">
        <f t="shared" si="180"/>
        <v>-481837.57999999664</v>
      </c>
      <c r="P11567"/>
    </row>
    <row r="11568" spans="1:16" hidden="1">
      <c r="A11568" t="s">
        <v>17714</v>
      </c>
      <c r="B11568" s="1">
        <v>42222</v>
      </c>
      <c r="C11568" t="s">
        <v>17719</v>
      </c>
      <c r="D11568">
        <v>2</v>
      </c>
      <c r="E11568" t="s">
        <v>17720</v>
      </c>
      <c r="F11568" t="s">
        <v>7054</v>
      </c>
      <c r="G11568" t="s">
        <v>4</v>
      </c>
      <c r="H11568" t="s">
        <v>6619</v>
      </c>
      <c r="I11568" s="2">
        <v>1840</v>
      </c>
      <c r="J11568" s="5"/>
      <c r="L11568" s="5"/>
      <c r="M11568" s="2">
        <f t="shared" si="180"/>
        <v>-479997.57999999664</v>
      </c>
      <c r="P11568"/>
    </row>
    <row r="11569" spans="1:16" hidden="1">
      <c r="A11569" t="s">
        <v>17742</v>
      </c>
      <c r="B11569" s="1">
        <v>42222</v>
      </c>
      <c r="C11569" t="s">
        <v>674</v>
      </c>
      <c r="D11569">
        <v>2</v>
      </c>
      <c r="E11569" t="s">
        <v>17748</v>
      </c>
      <c r="F11569" t="s">
        <v>13559</v>
      </c>
      <c r="G11569" t="s">
        <v>479</v>
      </c>
      <c r="H11569" t="s">
        <v>1012</v>
      </c>
      <c r="J11569" s="5"/>
      <c r="K11569" s="2">
        <v>1500</v>
      </c>
      <c r="L11569" s="5"/>
      <c r="M11569" s="2">
        <f t="shared" si="180"/>
        <v>-481497.57999999664</v>
      </c>
      <c r="P11569"/>
    </row>
    <row r="11570" spans="1:16" hidden="1">
      <c r="A11570" t="s">
        <v>17742</v>
      </c>
      <c r="B11570" s="1">
        <v>42222</v>
      </c>
      <c r="C11570" t="s">
        <v>674</v>
      </c>
      <c r="D11570">
        <v>2</v>
      </c>
      <c r="E11570" t="s">
        <v>17748</v>
      </c>
      <c r="F11570" t="s">
        <v>13559</v>
      </c>
      <c r="G11570" t="s">
        <v>479</v>
      </c>
      <c r="H11570" t="s">
        <v>1012</v>
      </c>
      <c r="I11570" s="2">
        <v>2754.79</v>
      </c>
      <c r="J11570" s="5"/>
      <c r="L11570" s="5"/>
      <c r="M11570" s="2">
        <f t="shared" si="180"/>
        <v>-478742.78999999666</v>
      </c>
      <c r="P11570"/>
    </row>
    <row r="11571" spans="1:16" hidden="1">
      <c r="A11571" t="s">
        <v>17766</v>
      </c>
      <c r="B11571" s="1">
        <v>42222</v>
      </c>
      <c r="C11571" t="s">
        <v>1802</v>
      </c>
      <c r="D11571">
        <v>2</v>
      </c>
      <c r="E11571" t="s">
        <v>17771</v>
      </c>
      <c r="F11571" t="s">
        <v>13559</v>
      </c>
      <c r="G11571" t="s">
        <v>479</v>
      </c>
      <c r="H11571" t="s">
        <v>12606</v>
      </c>
      <c r="J11571" s="5"/>
      <c r="K11571" s="2">
        <v>888.72</v>
      </c>
      <c r="L11571" s="5"/>
      <c r="M11571" s="2">
        <f t="shared" si="180"/>
        <v>-479631.50999999663</v>
      </c>
      <c r="P11571"/>
    </row>
    <row r="11572" spans="1:16" hidden="1">
      <c r="A11572" t="s">
        <v>17766</v>
      </c>
      <c r="B11572" s="1">
        <v>42222</v>
      </c>
      <c r="C11572" t="s">
        <v>1802</v>
      </c>
      <c r="D11572">
        <v>2</v>
      </c>
      <c r="E11572" t="s">
        <v>17771</v>
      </c>
      <c r="F11572" t="s">
        <v>13559</v>
      </c>
      <c r="G11572" t="s">
        <v>479</v>
      </c>
      <c r="H11572" t="s">
        <v>12606</v>
      </c>
      <c r="I11572" s="2">
        <v>888.72</v>
      </c>
      <c r="J11572" s="5"/>
      <c r="L11572" s="5"/>
      <c r="M11572" s="2">
        <f t="shared" si="180"/>
        <v>-478742.78999999666</v>
      </c>
      <c r="P11572"/>
    </row>
    <row r="11573" spans="1:16" hidden="1">
      <c r="A11573" t="s">
        <v>17788</v>
      </c>
      <c r="B11573" s="1">
        <v>42222</v>
      </c>
      <c r="C11573" t="s">
        <v>1802</v>
      </c>
      <c r="D11573">
        <v>2</v>
      </c>
      <c r="E11573" t="s">
        <v>17792</v>
      </c>
      <c r="F11573" t="s">
        <v>13559</v>
      </c>
      <c r="G11573" t="s">
        <v>479</v>
      </c>
      <c r="H11573" t="s">
        <v>12371</v>
      </c>
      <c r="J11573" s="5"/>
      <c r="K11573" s="2">
        <v>146.76</v>
      </c>
      <c r="L11573" s="5"/>
      <c r="M11573" s="2">
        <f t="shared" si="180"/>
        <v>-478889.54999999667</v>
      </c>
      <c r="P11573"/>
    </row>
    <row r="11574" spans="1:16" hidden="1">
      <c r="A11574" t="s">
        <v>17788</v>
      </c>
      <c r="B11574" s="1">
        <v>42222</v>
      </c>
      <c r="C11574" t="s">
        <v>1802</v>
      </c>
      <c r="D11574">
        <v>2</v>
      </c>
      <c r="E11574" t="s">
        <v>17792</v>
      </c>
      <c r="F11574" t="s">
        <v>13559</v>
      </c>
      <c r="G11574" t="s">
        <v>479</v>
      </c>
      <c r="H11574" t="s">
        <v>12371</v>
      </c>
      <c r="I11574" s="2">
        <v>146.76</v>
      </c>
      <c r="J11574" s="5"/>
      <c r="L11574" s="5"/>
      <c r="M11574" s="2">
        <f t="shared" si="180"/>
        <v>-478742.78999999666</v>
      </c>
      <c r="P11574"/>
    </row>
    <row r="11575" spans="1:16" hidden="1">
      <c r="A11575" t="s">
        <v>17807</v>
      </c>
      <c r="B11575" s="1">
        <v>42222</v>
      </c>
      <c r="C11575" t="s">
        <v>17813</v>
      </c>
      <c r="D11575">
        <v>2</v>
      </c>
      <c r="E11575" t="s">
        <v>17814</v>
      </c>
      <c r="F11575" t="s">
        <v>7054</v>
      </c>
      <c r="G11575" t="s">
        <v>4</v>
      </c>
      <c r="H11575" t="s">
        <v>435</v>
      </c>
      <c r="I11575" s="2">
        <v>1025</v>
      </c>
      <c r="J11575" s="5"/>
      <c r="L11575" s="5"/>
      <c r="M11575" s="2">
        <f t="shared" si="180"/>
        <v>-477717.78999999666</v>
      </c>
      <c r="P11575"/>
    </row>
    <row r="11576" spans="1:16" hidden="1">
      <c r="A11576" t="s">
        <v>17830</v>
      </c>
      <c r="B11576" s="1">
        <v>42222</v>
      </c>
      <c r="C11576" t="s">
        <v>17835</v>
      </c>
      <c r="D11576">
        <v>2</v>
      </c>
      <c r="E11576" t="s">
        <v>17836</v>
      </c>
      <c r="F11576" t="s">
        <v>7054</v>
      </c>
      <c r="G11576" t="s">
        <v>4</v>
      </c>
      <c r="H11576" t="s">
        <v>1012</v>
      </c>
      <c r="I11576" s="2">
        <v>200.01</v>
      </c>
      <c r="J11576" s="5"/>
      <c r="L11576" s="5"/>
      <c r="M11576" s="2">
        <f t="shared" si="180"/>
        <v>-477517.77999999665</v>
      </c>
      <c r="P11576"/>
    </row>
    <row r="11577" spans="1:16" hidden="1">
      <c r="A11577" t="s">
        <v>17853</v>
      </c>
      <c r="B11577" s="1">
        <v>42222</v>
      </c>
      <c r="C11577" t="s">
        <v>17856</v>
      </c>
      <c r="D11577">
        <v>2</v>
      </c>
      <c r="E11577" t="s">
        <v>17857</v>
      </c>
      <c r="F11577" t="s">
        <v>7054</v>
      </c>
      <c r="G11577" t="s">
        <v>4</v>
      </c>
      <c r="H11577" t="s">
        <v>759</v>
      </c>
      <c r="I11577" s="2">
        <v>1025</v>
      </c>
      <c r="J11577" s="5"/>
      <c r="L11577" s="5"/>
      <c r="M11577" s="2">
        <f t="shared" si="180"/>
        <v>-476492.77999999665</v>
      </c>
      <c r="P11577"/>
    </row>
    <row r="11578" spans="1:16" hidden="1">
      <c r="A11578" t="s">
        <v>17880</v>
      </c>
      <c r="B11578" s="1">
        <v>42222</v>
      </c>
      <c r="C11578" t="s">
        <v>18</v>
      </c>
      <c r="D11578">
        <v>2</v>
      </c>
      <c r="E11578" t="s">
        <v>17884</v>
      </c>
      <c r="F11578" t="s">
        <v>13559</v>
      </c>
      <c r="G11578" t="s">
        <v>479</v>
      </c>
      <c r="H11578" t="s">
        <v>2165</v>
      </c>
      <c r="I11578" s="2">
        <v>932.34</v>
      </c>
      <c r="J11578" s="5"/>
      <c r="L11578" s="5"/>
      <c r="M11578" s="2">
        <f t="shared" si="180"/>
        <v>-475560.43999999663</v>
      </c>
      <c r="P11578"/>
    </row>
    <row r="11579" spans="1:16" hidden="1">
      <c r="A11579" t="s">
        <v>17902</v>
      </c>
      <c r="B11579" s="1">
        <v>42222</v>
      </c>
      <c r="C11579" t="s">
        <v>17905</v>
      </c>
      <c r="D11579">
        <v>2</v>
      </c>
      <c r="E11579" t="s">
        <v>17906</v>
      </c>
      <c r="F11579" t="s">
        <v>7054</v>
      </c>
      <c r="G11579" t="s">
        <v>4</v>
      </c>
      <c r="H11579" t="s">
        <v>17907</v>
      </c>
      <c r="I11579" s="2">
        <v>4100.01</v>
      </c>
      <c r="J11579" s="5"/>
      <c r="L11579" s="5"/>
      <c r="M11579" s="2">
        <f t="shared" si="180"/>
        <v>-471460.42999999662</v>
      </c>
      <c r="P11579"/>
    </row>
    <row r="11580" spans="1:16" hidden="1">
      <c r="A11580" t="s">
        <v>17928</v>
      </c>
      <c r="B11580" s="1">
        <v>42222</v>
      </c>
      <c r="C11580" t="s">
        <v>17931</v>
      </c>
      <c r="D11580">
        <v>2</v>
      </c>
      <c r="E11580" t="s">
        <v>17932</v>
      </c>
      <c r="F11580" t="s">
        <v>13559</v>
      </c>
      <c r="G11580" t="s">
        <v>479</v>
      </c>
      <c r="H11580" t="s">
        <v>548</v>
      </c>
      <c r="J11580" s="5"/>
      <c r="K11580" s="2">
        <v>2403.4</v>
      </c>
      <c r="L11580" s="5"/>
      <c r="M11580" s="2">
        <f t="shared" si="180"/>
        <v>-473863.82999999664</v>
      </c>
      <c r="P11580"/>
    </row>
    <row r="11581" spans="1:16" hidden="1">
      <c r="A11581" t="s">
        <v>17928</v>
      </c>
      <c r="B11581" s="1">
        <v>42222</v>
      </c>
      <c r="C11581" t="s">
        <v>17931</v>
      </c>
      <c r="D11581">
        <v>2</v>
      </c>
      <c r="E11581" t="s">
        <v>17932</v>
      </c>
      <c r="F11581" t="s">
        <v>13559</v>
      </c>
      <c r="G11581" t="s">
        <v>479</v>
      </c>
      <c r="H11581" t="s">
        <v>548</v>
      </c>
      <c r="I11581" s="2">
        <v>4403.3900000000003</v>
      </c>
      <c r="J11581" s="5"/>
      <c r="L11581" s="5"/>
      <c r="M11581" s="2">
        <f t="shared" si="180"/>
        <v>-469460.43999999663</v>
      </c>
      <c r="P11581"/>
    </row>
    <row r="11582" spans="1:16" hidden="1">
      <c r="A11582" t="s">
        <v>17953</v>
      </c>
      <c r="B11582" s="1">
        <v>42222</v>
      </c>
      <c r="C11582" t="s">
        <v>18</v>
      </c>
      <c r="D11582">
        <v>2</v>
      </c>
      <c r="E11582" t="s">
        <v>17956</v>
      </c>
      <c r="F11582" t="s">
        <v>13559</v>
      </c>
      <c r="G11582" t="s">
        <v>479</v>
      </c>
      <c r="H11582" t="s">
        <v>1178</v>
      </c>
      <c r="I11582" s="2">
        <v>606.79999999999995</v>
      </c>
      <c r="J11582" s="5"/>
      <c r="L11582" s="5"/>
      <c r="M11582" s="2">
        <f t="shared" si="180"/>
        <v>-468853.63999999664</v>
      </c>
      <c r="P11582"/>
    </row>
    <row r="11583" spans="1:16" hidden="1">
      <c r="A11583" t="s">
        <v>17976</v>
      </c>
      <c r="B11583" s="1">
        <v>42222</v>
      </c>
      <c r="C11583" t="s">
        <v>17978</v>
      </c>
      <c r="D11583">
        <v>2</v>
      </c>
      <c r="E11583" t="s">
        <v>17979</v>
      </c>
      <c r="F11583" t="s">
        <v>7054</v>
      </c>
      <c r="G11583" t="s">
        <v>4</v>
      </c>
      <c r="H11583" t="s">
        <v>1399</v>
      </c>
      <c r="I11583" s="2">
        <v>1025</v>
      </c>
      <c r="J11583" s="5"/>
      <c r="L11583" s="5"/>
      <c r="M11583" s="2">
        <f t="shared" si="180"/>
        <v>-467828.63999999664</v>
      </c>
      <c r="P11583"/>
    </row>
    <row r="11584" spans="1:16" hidden="1">
      <c r="A11584" t="s">
        <v>17994</v>
      </c>
      <c r="B11584" s="1">
        <v>42222</v>
      </c>
      <c r="C11584" t="s">
        <v>17998</v>
      </c>
      <c r="D11584">
        <v>2</v>
      </c>
      <c r="E11584" t="s">
        <v>17999</v>
      </c>
      <c r="F11584" t="s">
        <v>7054</v>
      </c>
      <c r="G11584" t="s">
        <v>4</v>
      </c>
      <c r="H11584" t="s">
        <v>1816</v>
      </c>
      <c r="J11584" s="5"/>
      <c r="K11584" s="2">
        <v>1278.52</v>
      </c>
      <c r="L11584" s="5"/>
      <c r="M11584" s="2">
        <f t="shared" si="180"/>
        <v>-469107.15999999666</v>
      </c>
      <c r="P11584"/>
    </row>
    <row r="11585" spans="1:16" hidden="1">
      <c r="A11585" t="s">
        <v>17994</v>
      </c>
      <c r="B11585" s="1">
        <v>42222</v>
      </c>
      <c r="C11585" t="s">
        <v>17998</v>
      </c>
      <c r="D11585">
        <v>2</v>
      </c>
      <c r="E11585" t="s">
        <v>17999</v>
      </c>
      <c r="F11585" t="s">
        <v>7054</v>
      </c>
      <c r="G11585" t="s">
        <v>4</v>
      </c>
      <c r="H11585" t="s">
        <v>1816</v>
      </c>
      <c r="I11585" s="2">
        <v>1278.52</v>
      </c>
      <c r="J11585" s="5"/>
      <c r="L11585" s="5"/>
      <c r="M11585" s="2">
        <f t="shared" si="180"/>
        <v>-467828.63999999664</v>
      </c>
      <c r="P11585"/>
    </row>
    <row r="11586" spans="1:16" hidden="1">
      <c r="A11586" t="s">
        <v>18016</v>
      </c>
      <c r="B11586" s="1">
        <v>42222</v>
      </c>
      <c r="C11586" t="s">
        <v>18020</v>
      </c>
      <c r="D11586">
        <v>2</v>
      </c>
      <c r="E11586" t="s">
        <v>18021</v>
      </c>
      <c r="F11586" t="s">
        <v>13559</v>
      </c>
      <c r="G11586" t="s">
        <v>479</v>
      </c>
      <c r="H11586" t="s">
        <v>1483</v>
      </c>
      <c r="J11586" s="5"/>
      <c r="K11586" s="2">
        <v>1358.96</v>
      </c>
      <c r="L11586" s="5"/>
      <c r="M11586" s="2">
        <f t="shared" si="180"/>
        <v>-469187.59999999666</v>
      </c>
      <c r="P11586"/>
    </row>
    <row r="11587" spans="1:16" hidden="1">
      <c r="A11587" t="s">
        <v>18016</v>
      </c>
      <c r="B11587" s="1">
        <v>42222</v>
      </c>
      <c r="C11587" t="s">
        <v>18020</v>
      </c>
      <c r="D11587">
        <v>2</v>
      </c>
      <c r="E11587" t="s">
        <v>18021</v>
      </c>
      <c r="F11587" t="s">
        <v>13559</v>
      </c>
      <c r="G11587" t="s">
        <v>479</v>
      </c>
      <c r="H11587" t="s">
        <v>1483</v>
      </c>
      <c r="I11587" s="2">
        <v>1358.96</v>
      </c>
      <c r="J11587" s="5"/>
      <c r="L11587" s="5"/>
      <c r="M11587" s="2">
        <f t="shared" si="180"/>
        <v>-467828.63999999664</v>
      </c>
      <c r="P11587"/>
    </row>
    <row r="11588" spans="1:16" hidden="1">
      <c r="A11588" t="s">
        <v>18043</v>
      </c>
      <c r="B11588" s="1">
        <v>42222</v>
      </c>
      <c r="C11588" t="s">
        <v>18046</v>
      </c>
      <c r="D11588">
        <v>2</v>
      </c>
      <c r="E11588" t="s">
        <v>18047</v>
      </c>
      <c r="F11588" t="s">
        <v>7054</v>
      </c>
      <c r="G11588" t="s">
        <v>4</v>
      </c>
      <c r="H11588" t="s">
        <v>1816</v>
      </c>
      <c r="J11588" s="5"/>
      <c r="K11588" s="2">
        <v>748.27</v>
      </c>
      <c r="L11588" s="5"/>
      <c r="M11588" s="2">
        <f t="shared" si="180"/>
        <v>-468576.90999999666</v>
      </c>
      <c r="P11588"/>
    </row>
    <row r="11589" spans="1:16" hidden="1">
      <c r="A11589" t="s">
        <v>18043</v>
      </c>
      <c r="B11589" s="1">
        <v>42222</v>
      </c>
      <c r="C11589" t="s">
        <v>18046</v>
      </c>
      <c r="D11589">
        <v>2</v>
      </c>
      <c r="E11589" t="s">
        <v>18047</v>
      </c>
      <c r="F11589" t="s">
        <v>7054</v>
      </c>
      <c r="G11589" t="s">
        <v>4</v>
      </c>
      <c r="H11589" t="s">
        <v>1816</v>
      </c>
      <c r="I11589" s="2">
        <v>748.27</v>
      </c>
      <c r="J11589" s="5"/>
      <c r="L11589" s="5"/>
      <c r="M11589" s="2">
        <f t="shared" si="180"/>
        <v>-467828.63999999664</v>
      </c>
      <c r="P11589"/>
    </row>
    <row r="11590" spans="1:16" hidden="1">
      <c r="A11590" t="s">
        <v>18066</v>
      </c>
      <c r="B11590" s="1">
        <v>42222</v>
      </c>
      <c r="C11590" t="s">
        <v>18068</v>
      </c>
      <c r="D11590">
        <v>2</v>
      </c>
      <c r="E11590" t="s">
        <v>18069</v>
      </c>
      <c r="F11590" t="s">
        <v>7054</v>
      </c>
      <c r="G11590" t="s">
        <v>4</v>
      </c>
      <c r="H11590" t="s">
        <v>1816</v>
      </c>
      <c r="J11590" s="5"/>
      <c r="K11590" s="2">
        <v>1451.73</v>
      </c>
      <c r="L11590" s="5"/>
      <c r="M11590" s="2">
        <f t="shared" si="180"/>
        <v>-469280.36999999662</v>
      </c>
      <c r="P11590"/>
    </row>
    <row r="11591" spans="1:16" hidden="1">
      <c r="A11591" t="s">
        <v>18066</v>
      </c>
      <c r="B11591" s="1">
        <v>42222</v>
      </c>
      <c r="C11591" t="s">
        <v>18068</v>
      </c>
      <c r="D11591">
        <v>2</v>
      </c>
      <c r="E11591" t="s">
        <v>18069</v>
      </c>
      <c r="F11591" t="s">
        <v>7054</v>
      </c>
      <c r="G11591" t="s">
        <v>4</v>
      </c>
      <c r="H11591" t="s">
        <v>1816</v>
      </c>
      <c r="I11591" s="2">
        <v>1451.73</v>
      </c>
      <c r="J11591" s="5"/>
      <c r="L11591" s="5"/>
      <c r="M11591" s="2">
        <f t="shared" si="180"/>
        <v>-467828.63999999664</v>
      </c>
      <c r="P11591"/>
    </row>
    <row r="11592" spans="1:16" hidden="1">
      <c r="A11592" t="s">
        <v>18088</v>
      </c>
      <c r="B11592" s="1">
        <v>42222</v>
      </c>
      <c r="C11592" t="s">
        <v>18091</v>
      </c>
      <c r="D11592">
        <v>2</v>
      </c>
      <c r="E11592" t="s">
        <v>18092</v>
      </c>
      <c r="F11592" t="s">
        <v>7054</v>
      </c>
      <c r="G11592" t="s">
        <v>4</v>
      </c>
      <c r="H11592" t="s">
        <v>1816</v>
      </c>
      <c r="J11592" s="5"/>
      <c r="K11592" s="2">
        <v>1711.49</v>
      </c>
      <c r="L11592" s="5"/>
      <c r="M11592" s="2">
        <f t="shared" si="180"/>
        <v>-469540.12999999663</v>
      </c>
      <c r="P11592"/>
    </row>
    <row r="11593" spans="1:16" hidden="1">
      <c r="A11593" t="s">
        <v>18088</v>
      </c>
      <c r="B11593" s="1">
        <v>42222</v>
      </c>
      <c r="C11593" t="s">
        <v>18091</v>
      </c>
      <c r="D11593">
        <v>2</v>
      </c>
      <c r="E11593" t="s">
        <v>18092</v>
      </c>
      <c r="F11593" t="s">
        <v>7054</v>
      </c>
      <c r="G11593" t="s">
        <v>4</v>
      </c>
      <c r="H11593" t="s">
        <v>1816</v>
      </c>
      <c r="I11593" s="2">
        <v>1711.49</v>
      </c>
      <c r="J11593" s="5"/>
      <c r="L11593" s="5"/>
      <c r="M11593" s="2">
        <f t="shared" ref="M11593:M11656" si="181">+M11592+I11593-K11593</f>
        <v>-467828.63999999664</v>
      </c>
      <c r="P11593"/>
    </row>
    <row r="11594" spans="1:16" hidden="1">
      <c r="A11594" t="s">
        <v>18112</v>
      </c>
      <c r="B11594" s="1">
        <v>42222</v>
      </c>
      <c r="C11594" t="s">
        <v>18114</v>
      </c>
      <c r="D11594">
        <v>2</v>
      </c>
      <c r="E11594" t="s">
        <v>18115</v>
      </c>
      <c r="F11594" t="s">
        <v>7054</v>
      </c>
      <c r="G11594" t="s">
        <v>4</v>
      </c>
      <c r="H11594" t="s">
        <v>18116</v>
      </c>
      <c r="I11594" s="2">
        <v>4100</v>
      </c>
      <c r="J11594" s="5"/>
      <c r="L11594" s="5"/>
      <c r="M11594" s="2">
        <f t="shared" si="181"/>
        <v>-463728.63999999664</v>
      </c>
      <c r="P11594"/>
    </row>
    <row r="11595" spans="1:16" hidden="1">
      <c r="A11595" t="s">
        <v>18133</v>
      </c>
      <c r="B11595" s="1">
        <v>42222</v>
      </c>
      <c r="C11595" t="s">
        <v>3261</v>
      </c>
      <c r="D11595">
        <v>2</v>
      </c>
      <c r="E11595" t="s">
        <v>18136</v>
      </c>
      <c r="F11595" t="s">
        <v>13559</v>
      </c>
      <c r="G11595" t="s">
        <v>479</v>
      </c>
      <c r="H11595" t="s">
        <v>2170</v>
      </c>
      <c r="J11595" s="5"/>
      <c r="K11595" s="2">
        <v>471.09</v>
      </c>
      <c r="L11595" s="5"/>
      <c r="M11595" s="2">
        <f t="shared" si="181"/>
        <v>-464199.72999999666</v>
      </c>
      <c r="P11595"/>
    </row>
    <row r="11596" spans="1:16" hidden="1">
      <c r="A11596" t="s">
        <v>18133</v>
      </c>
      <c r="B11596" s="1">
        <v>42222</v>
      </c>
      <c r="C11596" t="s">
        <v>3261</v>
      </c>
      <c r="D11596">
        <v>2</v>
      </c>
      <c r="E11596" t="s">
        <v>18136</v>
      </c>
      <c r="F11596" t="s">
        <v>13559</v>
      </c>
      <c r="G11596" t="s">
        <v>479</v>
      </c>
      <c r="H11596" t="s">
        <v>2170</v>
      </c>
      <c r="I11596" s="2">
        <v>1471.09</v>
      </c>
      <c r="J11596" s="5"/>
      <c r="L11596" s="5"/>
      <c r="M11596" s="2">
        <f t="shared" si="181"/>
        <v>-462728.63999999664</v>
      </c>
      <c r="P11596"/>
    </row>
    <row r="11597" spans="1:16" hidden="1">
      <c r="A11597" t="s">
        <v>18155</v>
      </c>
      <c r="B11597" s="1">
        <v>42222</v>
      </c>
      <c r="C11597" t="s">
        <v>1802</v>
      </c>
      <c r="D11597">
        <v>2</v>
      </c>
      <c r="E11597" t="s">
        <v>18158</v>
      </c>
      <c r="F11597" t="s">
        <v>13559</v>
      </c>
      <c r="G11597" t="s">
        <v>479</v>
      </c>
      <c r="H11597" t="s">
        <v>65</v>
      </c>
      <c r="J11597" s="5"/>
      <c r="K11597" s="2">
        <v>337.84</v>
      </c>
      <c r="L11597" s="5"/>
      <c r="M11597" s="2">
        <f t="shared" si="181"/>
        <v>-463066.47999999666</v>
      </c>
      <c r="P11597"/>
    </row>
    <row r="11598" spans="1:16" hidden="1">
      <c r="A11598" t="s">
        <v>18155</v>
      </c>
      <c r="B11598" s="1">
        <v>42222</v>
      </c>
      <c r="C11598" t="s">
        <v>1802</v>
      </c>
      <c r="D11598">
        <v>2</v>
      </c>
      <c r="E11598" t="s">
        <v>18158</v>
      </c>
      <c r="F11598" t="s">
        <v>13559</v>
      </c>
      <c r="G11598" t="s">
        <v>479</v>
      </c>
      <c r="H11598" t="s">
        <v>65</v>
      </c>
      <c r="I11598" s="2">
        <v>337.84</v>
      </c>
      <c r="J11598" s="5"/>
      <c r="L11598" s="5"/>
      <c r="M11598" s="2">
        <f t="shared" si="181"/>
        <v>-462728.63999999664</v>
      </c>
      <c r="P11598"/>
    </row>
    <row r="11599" spans="1:16" hidden="1">
      <c r="A11599" t="s">
        <v>18176</v>
      </c>
      <c r="B11599" s="1">
        <v>42222</v>
      </c>
      <c r="C11599" t="s">
        <v>1802</v>
      </c>
      <c r="D11599">
        <v>2</v>
      </c>
      <c r="E11599" t="s">
        <v>18180</v>
      </c>
      <c r="F11599" t="s">
        <v>13559</v>
      </c>
      <c r="G11599" t="s">
        <v>479</v>
      </c>
      <c r="H11599" t="s">
        <v>1588</v>
      </c>
      <c r="J11599" s="5"/>
      <c r="K11599" s="2">
        <v>1000.7</v>
      </c>
      <c r="L11599" s="5"/>
      <c r="M11599" s="2">
        <f t="shared" si="181"/>
        <v>-463729.33999999665</v>
      </c>
      <c r="P11599"/>
    </row>
    <row r="11600" spans="1:16" hidden="1">
      <c r="A11600" t="s">
        <v>18176</v>
      </c>
      <c r="B11600" s="1">
        <v>42222</v>
      </c>
      <c r="C11600" t="s">
        <v>1802</v>
      </c>
      <c r="D11600">
        <v>2</v>
      </c>
      <c r="E11600" t="s">
        <v>18180</v>
      </c>
      <c r="F11600" t="s">
        <v>13559</v>
      </c>
      <c r="G11600" t="s">
        <v>479</v>
      </c>
      <c r="H11600" t="s">
        <v>1588</v>
      </c>
      <c r="I11600" s="2">
        <v>1000.7</v>
      </c>
      <c r="J11600" s="5"/>
      <c r="L11600" s="5"/>
      <c r="M11600" s="2">
        <f t="shared" si="181"/>
        <v>-462728.63999999664</v>
      </c>
      <c r="P11600"/>
    </row>
    <row r="11601" spans="1:16" hidden="1">
      <c r="A11601" t="s">
        <v>18199</v>
      </c>
      <c r="B11601" s="1">
        <v>42222</v>
      </c>
      <c r="C11601" t="s">
        <v>1802</v>
      </c>
      <c r="D11601">
        <v>2</v>
      </c>
      <c r="E11601" t="s">
        <v>18201</v>
      </c>
      <c r="F11601" t="s">
        <v>13559</v>
      </c>
      <c r="G11601" t="s">
        <v>479</v>
      </c>
      <c r="H11601" t="s">
        <v>394</v>
      </c>
      <c r="J11601" s="5"/>
      <c r="K11601" s="2">
        <v>1858.78</v>
      </c>
      <c r="L11601" s="5"/>
      <c r="M11601" s="2">
        <f t="shared" si="181"/>
        <v>-464587.41999999667</v>
      </c>
      <c r="P11601"/>
    </row>
    <row r="11602" spans="1:16" hidden="1">
      <c r="A11602" t="s">
        <v>18199</v>
      </c>
      <c r="B11602" s="1">
        <v>42222</v>
      </c>
      <c r="C11602" t="s">
        <v>1802</v>
      </c>
      <c r="D11602">
        <v>2</v>
      </c>
      <c r="E11602" t="s">
        <v>18201</v>
      </c>
      <c r="F11602" t="s">
        <v>13559</v>
      </c>
      <c r="G11602" t="s">
        <v>479</v>
      </c>
      <c r="H11602" t="s">
        <v>394</v>
      </c>
      <c r="I11602" s="2">
        <v>1858.78</v>
      </c>
      <c r="J11602" s="5"/>
      <c r="L11602" s="5"/>
      <c r="M11602" s="2">
        <f t="shared" si="181"/>
        <v>-462728.63999999664</v>
      </c>
      <c r="P11602"/>
    </row>
    <row r="11603" spans="1:16" hidden="1">
      <c r="A11603" t="s">
        <v>18217</v>
      </c>
      <c r="B11603" s="1">
        <v>42222</v>
      </c>
      <c r="C11603" t="s">
        <v>18219</v>
      </c>
      <c r="D11603">
        <v>1</v>
      </c>
      <c r="E11603" t="s">
        <v>18220</v>
      </c>
      <c r="F11603" t="s">
        <v>13565</v>
      </c>
      <c r="G11603" t="s">
        <v>20</v>
      </c>
      <c r="H11603" t="s">
        <v>18221</v>
      </c>
      <c r="I11603" s="2">
        <v>62000</v>
      </c>
      <c r="J11603" s="5"/>
      <c r="L11603" s="5"/>
      <c r="M11603" s="2">
        <f t="shared" si="181"/>
        <v>-400728.63999999664</v>
      </c>
      <c r="P11603"/>
    </row>
    <row r="11604" spans="1:16" hidden="1">
      <c r="A11604" t="s">
        <v>18242</v>
      </c>
      <c r="B11604" s="1">
        <v>42222</v>
      </c>
      <c r="C11604" t="s">
        <v>1802</v>
      </c>
      <c r="D11604">
        <v>2</v>
      </c>
      <c r="E11604" t="s">
        <v>18244</v>
      </c>
      <c r="F11604" t="s">
        <v>13559</v>
      </c>
      <c r="G11604" t="s">
        <v>479</v>
      </c>
      <c r="H11604" t="s">
        <v>1583</v>
      </c>
      <c r="J11604" s="5"/>
      <c r="K11604" s="2">
        <v>214.61</v>
      </c>
      <c r="L11604" s="5"/>
      <c r="M11604" s="2">
        <f t="shared" si="181"/>
        <v>-400943.24999999662</v>
      </c>
      <c r="P11604"/>
    </row>
    <row r="11605" spans="1:16" hidden="1">
      <c r="A11605" t="s">
        <v>18242</v>
      </c>
      <c r="B11605" s="1">
        <v>42222</v>
      </c>
      <c r="C11605" t="s">
        <v>1802</v>
      </c>
      <c r="D11605">
        <v>2</v>
      </c>
      <c r="E11605" t="s">
        <v>18244</v>
      </c>
      <c r="F11605" t="s">
        <v>13559</v>
      </c>
      <c r="G11605" t="s">
        <v>479</v>
      </c>
      <c r="H11605" t="s">
        <v>1583</v>
      </c>
      <c r="I11605" s="2">
        <v>214.61</v>
      </c>
      <c r="J11605" s="5"/>
      <c r="L11605" s="5"/>
      <c r="M11605" s="2">
        <f t="shared" si="181"/>
        <v>-400728.63999999664</v>
      </c>
      <c r="P11605"/>
    </row>
    <row r="11606" spans="1:16" hidden="1">
      <c r="A11606" t="s">
        <v>18264</v>
      </c>
      <c r="B11606" s="1">
        <v>42222</v>
      </c>
      <c r="C11606" t="s">
        <v>18</v>
      </c>
      <c r="D11606">
        <v>2</v>
      </c>
      <c r="E11606" t="s">
        <v>18266</v>
      </c>
      <c r="F11606" t="s">
        <v>13559</v>
      </c>
      <c r="G11606" t="s">
        <v>313</v>
      </c>
      <c r="H11606" t="s">
        <v>4658</v>
      </c>
      <c r="I11606" s="2">
        <v>2226.91</v>
      </c>
      <c r="J11606" s="5"/>
      <c r="L11606" s="5"/>
      <c r="M11606" s="2">
        <f t="shared" si="181"/>
        <v>-398501.72999999666</v>
      </c>
      <c r="P11606"/>
    </row>
    <row r="11607" spans="1:16" hidden="1">
      <c r="A11607" t="s">
        <v>18282</v>
      </c>
      <c r="B11607" s="1">
        <v>42222</v>
      </c>
      <c r="C11607" t="s">
        <v>1802</v>
      </c>
      <c r="D11607">
        <v>2</v>
      </c>
      <c r="E11607" t="s">
        <v>18286</v>
      </c>
      <c r="F11607" t="s">
        <v>13559</v>
      </c>
      <c r="G11607" t="s">
        <v>479</v>
      </c>
      <c r="H11607" t="s">
        <v>18287</v>
      </c>
      <c r="I11607" s="2">
        <v>25.18</v>
      </c>
      <c r="J11607" s="5"/>
      <c r="L11607" s="5"/>
      <c r="M11607" s="2">
        <f t="shared" si="181"/>
        <v>-398476.54999999667</v>
      </c>
      <c r="P11607"/>
    </row>
    <row r="11608" spans="1:16" hidden="1">
      <c r="A11608" t="s">
        <v>18308</v>
      </c>
      <c r="B11608" s="1">
        <v>42222</v>
      </c>
      <c r="C11608" t="s">
        <v>18312</v>
      </c>
      <c r="D11608">
        <v>1</v>
      </c>
      <c r="E11608" t="s">
        <v>18313</v>
      </c>
      <c r="F11608" t="s">
        <v>13565</v>
      </c>
      <c r="G11608" t="s">
        <v>20</v>
      </c>
      <c r="H11608" t="s">
        <v>18314</v>
      </c>
      <c r="I11608" s="2">
        <v>235500</v>
      </c>
      <c r="J11608" s="5"/>
      <c r="L11608" s="5"/>
      <c r="M11608" s="2">
        <f t="shared" si="181"/>
        <v>-162976.54999999667</v>
      </c>
      <c r="P11608"/>
    </row>
    <row r="11609" spans="1:16" hidden="1">
      <c r="A11609" t="s">
        <v>18332</v>
      </c>
      <c r="B11609" s="1">
        <v>42222</v>
      </c>
      <c r="C11609" t="s">
        <v>17597</v>
      </c>
      <c r="D11609">
        <v>1</v>
      </c>
      <c r="E11609" t="s">
        <v>18334</v>
      </c>
      <c r="F11609" t="s">
        <v>13565</v>
      </c>
      <c r="G11609" t="s">
        <v>20</v>
      </c>
      <c r="H11609" t="s">
        <v>2369</v>
      </c>
      <c r="I11609" s="2">
        <v>70000</v>
      </c>
      <c r="J11609" s="5"/>
      <c r="L11609" s="5"/>
      <c r="M11609" s="2">
        <f t="shared" si="181"/>
        <v>-92976.549999996671</v>
      </c>
      <c r="P11609"/>
    </row>
    <row r="11610" spans="1:16" hidden="1">
      <c r="A11610" t="s">
        <v>18350</v>
      </c>
      <c r="B11610" s="1">
        <v>42222</v>
      </c>
      <c r="C11610" t="s">
        <v>18353</v>
      </c>
      <c r="D11610">
        <v>2</v>
      </c>
      <c r="E11610" t="s">
        <v>18354</v>
      </c>
      <c r="F11610" t="s">
        <v>7054</v>
      </c>
      <c r="G11610" t="s">
        <v>20</v>
      </c>
      <c r="H11610" t="s">
        <v>2389</v>
      </c>
      <c r="I11610" s="2">
        <v>3940</v>
      </c>
      <c r="J11610" s="5"/>
      <c r="L11610" s="5"/>
      <c r="M11610" s="2">
        <f t="shared" si="181"/>
        <v>-89036.549999996671</v>
      </c>
      <c r="P11610"/>
    </row>
    <row r="11611" spans="1:16" hidden="1">
      <c r="A11611" t="s">
        <v>18372</v>
      </c>
      <c r="B11611" s="1">
        <v>42222</v>
      </c>
      <c r="C11611" t="s">
        <v>18376</v>
      </c>
      <c r="D11611">
        <v>2</v>
      </c>
      <c r="E11611" t="s">
        <v>18377</v>
      </c>
      <c r="F11611" t="s">
        <v>7054</v>
      </c>
      <c r="G11611" t="s">
        <v>20</v>
      </c>
      <c r="H11611" t="s">
        <v>1483</v>
      </c>
      <c r="I11611" s="2">
        <v>3030</v>
      </c>
      <c r="J11611" s="5"/>
      <c r="L11611" s="5"/>
      <c r="M11611" s="2">
        <f t="shared" si="181"/>
        <v>-86006.549999996671</v>
      </c>
      <c r="P11611"/>
    </row>
    <row r="11612" spans="1:16" hidden="1">
      <c r="A11612" t="s">
        <v>18395</v>
      </c>
      <c r="B11612" s="1">
        <v>42222</v>
      </c>
      <c r="C11612" t="s">
        <v>18399</v>
      </c>
      <c r="D11612">
        <v>2</v>
      </c>
      <c r="E11612" t="s">
        <v>18400</v>
      </c>
      <c r="F11612" t="s">
        <v>7054</v>
      </c>
      <c r="G11612" t="s">
        <v>20</v>
      </c>
      <c r="H11612" t="s">
        <v>18401</v>
      </c>
      <c r="I11612" s="2">
        <v>1840</v>
      </c>
      <c r="J11612" s="5"/>
      <c r="L11612" s="5"/>
      <c r="M11612" s="2">
        <f t="shared" si="181"/>
        <v>-84166.549999996671</v>
      </c>
      <c r="P11612"/>
    </row>
    <row r="11613" spans="1:16" hidden="1">
      <c r="A11613" t="s">
        <v>18423</v>
      </c>
      <c r="B11613" s="1">
        <v>42222</v>
      </c>
      <c r="C11613" t="s">
        <v>18427</v>
      </c>
      <c r="D11613">
        <v>2</v>
      </c>
      <c r="E11613" t="s">
        <v>18428</v>
      </c>
      <c r="F11613" t="s">
        <v>7054</v>
      </c>
      <c r="G11613" t="s">
        <v>20</v>
      </c>
      <c r="H11613" t="s">
        <v>2401</v>
      </c>
      <c r="I11613" s="2">
        <v>1025</v>
      </c>
      <c r="J11613" s="5"/>
      <c r="L11613" s="5"/>
      <c r="M11613" s="2">
        <f t="shared" si="181"/>
        <v>-83141.549999996671</v>
      </c>
      <c r="P11613"/>
    </row>
    <row r="11614" spans="1:16" hidden="1">
      <c r="A11614" t="s">
        <v>18452</v>
      </c>
      <c r="B11614" s="1">
        <v>42222</v>
      </c>
      <c r="C11614" t="s">
        <v>18455</v>
      </c>
      <c r="D11614">
        <v>2</v>
      </c>
      <c r="E11614" t="s">
        <v>18456</v>
      </c>
      <c r="F11614" t="s">
        <v>7054</v>
      </c>
      <c r="G11614" t="s">
        <v>20</v>
      </c>
      <c r="H11614" t="s">
        <v>4920</v>
      </c>
      <c r="I11614" s="2">
        <v>1025</v>
      </c>
      <c r="J11614" s="5"/>
      <c r="L11614" s="5"/>
      <c r="M11614" s="2">
        <f t="shared" si="181"/>
        <v>-82116.549999996671</v>
      </c>
      <c r="P11614"/>
    </row>
    <row r="11615" spans="1:16" hidden="1">
      <c r="A11615" t="s">
        <v>18479</v>
      </c>
      <c r="B11615" s="1">
        <v>42222</v>
      </c>
      <c r="C11615" t="s">
        <v>18481</v>
      </c>
      <c r="D11615">
        <v>2</v>
      </c>
      <c r="E11615" t="s">
        <v>18482</v>
      </c>
      <c r="F11615" t="s">
        <v>7054</v>
      </c>
      <c r="G11615" t="s">
        <v>20</v>
      </c>
      <c r="H11615" t="s">
        <v>9522</v>
      </c>
      <c r="I11615" s="2">
        <v>3940</v>
      </c>
      <c r="J11615" s="5"/>
      <c r="L11615" s="5"/>
      <c r="M11615" s="2">
        <f t="shared" si="181"/>
        <v>-78176.549999996671</v>
      </c>
      <c r="P11615"/>
    </row>
    <row r="11616" spans="1:16" hidden="1">
      <c r="A11616" t="s">
        <v>18499</v>
      </c>
      <c r="B11616" s="1">
        <v>42222</v>
      </c>
      <c r="C11616" t="s">
        <v>18503</v>
      </c>
      <c r="D11616">
        <v>2</v>
      </c>
      <c r="E11616" t="s">
        <v>18504</v>
      </c>
      <c r="F11616" t="s">
        <v>7054</v>
      </c>
      <c r="G11616" t="s">
        <v>20</v>
      </c>
      <c r="H11616" t="s">
        <v>2410</v>
      </c>
      <c r="I11616" s="2">
        <v>4820.01</v>
      </c>
      <c r="J11616" s="5"/>
      <c r="L11616" s="5"/>
      <c r="M11616" s="2">
        <f t="shared" si="181"/>
        <v>-73356.539999996676</v>
      </c>
      <c r="P11616"/>
    </row>
    <row r="11617" spans="1:16" hidden="1">
      <c r="A11617" t="s">
        <v>18522</v>
      </c>
      <c r="B11617" s="1">
        <v>42222</v>
      </c>
      <c r="C11617" t="s">
        <v>18524</v>
      </c>
      <c r="D11617">
        <v>2</v>
      </c>
      <c r="E11617" t="s">
        <v>18525</v>
      </c>
      <c r="F11617" t="s">
        <v>7054</v>
      </c>
      <c r="G11617" t="s">
        <v>20</v>
      </c>
      <c r="H11617" t="s">
        <v>18526</v>
      </c>
      <c r="I11617" s="2">
        <v>2065.9899999999998</v>
      </c>
      <c r="J11617" s="5"/>
      <c r="L11617" s="5"/>
      <c r="M11617" s="2">
        <f t="shared" si="181"/>
        <v>-71290.549999996671</v>
      </c>
      <c r="P11617"/>
    </row>
    <row r="11618" spans="1:16" hidden="1">
      <c r="A11618" t="s">
        <v>2442</v>
      </c>
      <c r="B11618" s="36">
        <v>42223</v>
      </c>
      <c r="C11618" s="35" t="s">
        <v>6</v>
      </c>
      <c r="D11618" s="35">
        <v>1</v>
      </c>
      <c r="E11618" s="35" t="s">
        <v>2447</v>
      </c>
      <c r="F11618" s="35" t="s">
        <v>29</v>
      </c>
      <c r="G11618" s="35" t="s">
        <v>4</v>
      </c>
      <c r="H11618" s="35" t="s">
        <v>2448</v>
      </c>
      <c r="I11618" s="11">
        <v>249.23</v>
      </c>
      <c r="J11618" s="12"/>
      <c r="K11618" s="11"/>
      <c r="L11618" s="12"/>
      <c r="M11618" s="11">
        <f t="shared" si="181"/>
        <v>-71041.319999996675</v>
      </c>
      <c r="P11618"/>
    </row>
    <row r="11619" spans="1:16" hidden="1">
      <c r="A11619" t="s">
        <v>2451</v>
      </c>
      <c r="B11619" s="1">
        <v>42223</v>
      </c>
      <c r="C11619" t="s">
        <v>2456</v>
      </c>
      <c r="D11619">
        <v>2</v>
      </c>
      <c r="E11619" t="s">
        <v>2457</v>
      </c>
      <c r="F11619" t="s">
        <v>78</v>
      </c>
      <c r="G11619" t="s">
        <v>4</v>
      </c>
      <c r="H11619" t="s">
        <v>2458</v>
      </c>
      <c r="J11619" s="5"/>
      <c r="K11619" s="2">
        <v>1839.99</v>
      </c>
      <c r="L11619" s="5"/>
      <c r="M11619" s="2">
        <f t="shared" si="181"/>
        <v>-72881.30999999668</v>
      </c>
      <c r="P11619"/>
    </row>
    <row r="11620" spans="1:16" hidden="1">
      <c r="A11620" t="s">
        <v>2461</v>
      </c>
      <c r="B11620" s="1">
        <v>42223</v>
      </c>
      <c r="C11620" t="s">
        <v>6</v>
      </c>
      <c r="D11620">
        <v>1</v>
      </c>
      <c r="E11620" t="s">
        <v>2462</v>
      </c>
      <c r="F11620" t="s">
        <v>8</v>
      </c>
      <c r="G11620" t="s">
        <v>4</v>
      </c>
      <c r="H11620" t="s">
        <v>2064</v>
      </c>
      <c r="I11620" s="2">
        <v>4100</v>
      </c>
      <c r="J11620" s="5"/>
      <c r="L11620" s="5"/>
      <c r="M11620" s="2">
        <f t="shared" si="181"/>
        <v>-68781.30999999668</v>
      </c>
      <c r="P11620"/>
    </row>
    <row r="11621" spans="1:16" hidden="1">
      <c r="A11621" t="s">
        <v>2492</v>
      </c>
      <c r="B11621" s="1">
        <v>42223</v>
      </c>
      <c r="C11621" t="s">
        <v>11</v>
      </c>
      <c r="D11621">
        <v>1</v>
      </c>
      <c r="E11621" t="s">
        <v>2493</v>
      </c>
      <c r="F11621" t="s">
        <v>13</v>
      </c>
      <c r="G11621" t="s">
        <v>4</v>
      </c>
      <c r="H11621" t="s">
        <v>2494</v>
      </c>
      <c r="J11621" s="5"/>
      <c r="K11621" s="2">
        <v>2990</v>
      </c>
      <c r="L11621" s="5"/>
      <c r="M11621" s="2">
        <f t="shared" si="181"/>
        <v>-71771.30999999668</v>
      </c>
      <c r="P11621"/>
    </row>
    <row r="11622" spans="1:16" hidden="1">
      <c r="A11622" t="s">
        <v>2560</v>
      </c>
      <c r="B11622" s="1">
        <v>42223</v>
      </c>
      <c r="C11622" t="s">
        <v>43</v>
      </c>
      <c r="D11622">
        <v>1</v>
      </c>
      <c r="E11622" t="s">
        <v>2564</v>
      </c>
      <c r="F11622" t="s">
        <v>13</v>
      </c>
      <c r="G11622" t="s">
        <v>4</v>
      </c>
      <c r="H11622" t="s">
        <v>2565</v>
      </c>
      <c r="J11622" s="5"/>
      <c r="K11622" s="2">
        <v>50000</v>
      </c>
      <c r="L11622" s="5"/>
      <c r="M11622" s="2">
        <f t="shared" si="181"/>
        <v>-121771.30999999668</v>
      </c>
      <c r="P11622"/>
    </row>
    <row r="11623" spans="1:16" hidden="1">
      <c r="A11623" t="s">
        <v>2582</v>
      </c>
      <c r="B11623" s="1">
        <v>42223</v>
      </c>
      <c r="C11623" t="s">
        <v>2588</v>
      </c>
      <c r="D11623">
        <v>2</v>
      </c>
      <c r="E11623" t="s">
        <v>2589</v>
      </c>
      <c r="F11623" t="s">
        <v>78</v>
      </c>
      <c r="G11623" t="s">
        <v>4</v>
      </c>
      <c r="H11623" t="s">
        <v>2590</v>
      </c>
      <c r="J11623" s="5"/>
      <c r="K11623" s="2">
        <v>1025</v>
      </c>
      <c r="L11623" s="5"/>
      <c r="M11623" s="2">
        <f t="shared" si="181"/>
        <v>-122796.30999999668</v>
      </c>
      <c r="P11623"/>
    </row>
    <row r="11624" spans="1:16" hidden="1">
      <c r="A11624" t="s">
        <v>2632</v>
      </c>
      <c r="B11624" s="1">
        <v>42223</v>
      </c>
      <c r="C11624" t="s">
        <v>6</v>
      </c>
      <c r="D11624">
        <v>1</v>
      </c>
      <c r="E11624" t="s">
        <v>2634</v>
      </c>
      <c r="F11624" t="s">
        <v>29</v>
      </c>
      <c r="G11624" t="s">
        <v>4</v>
      </c>
      <c r="H11624" t="s">
        <v>2635</v>
      </c>
      <c r="I11624" s="2">
        <v>265</v>
      </c>
      <c r="J11624" s="5"/>
      <c r="L11624" s="5"/>
      <c r="M11624" s="2">
        <f t="shared" si="181"/>
        <v>-122531.30999999668</v>
      </c>
      <c r="P11624"/>
    </row>
    <row r="11625" spans="1:16" hidden="1">
      <c r="A11625" t="s">
        <v>2651</v>
      </c>
      <c r="B11625" s="1">
        <v>42223</v>
      </c>
      <c r="C11625" t="s">
        <v>2456</v>
      </c>
      <c r="D11625">
        <v>2</v>
      </c>
      <c r="E11625" t="s">
        <v>2657</v>
      </c>
      <c r="F11625" t="s">
        <v>78</v>
      </c>
      <c r="G11625" t="s">
        <v>4</v>
      </c>
      <c r="H11625" t="s">
        <v>2458</v>
      </c>
      <c r="J11625" s="5"/>
      <c r="K11625" s="2">
        <v>1839.99</v>
      </c>
      <c r="L11625" s="5"/>
      <c r="M11625" s="2">
        <f t="shared" si="181"/>
        <v>-124371.29999999669</v>
      </c>
      <c r="P11625"/>
    </row>
    <row r="11626" spans="1:16" hidden="1">
      <c r="A11626" t="s">
        <v>2746</v>
      </c>
      <c r="B11626" s="1">
        <v>42223</v>
      </c>
      <c r="C11626" t="s">
        <v>1</v>
      </c>
      <c r="D11626">
        <v>1</v>
      </c>
      <c r="E11626" t="s">
        <v>2748</v>
      </c>
      <c r="F11626" t="s">
        <v>13</v>
      </c>
      <c r="G11626" t="s">
        <v>4</v>
      </c>
      <c r="H11626" t="s">
        <v>2297</v>
      </c>
      <c r="J11626" s="5"/>
      <c r="K11626" s="2">
        <v>90</v>
      </c>
      <c r="L11626" s="5"/>
      <c r="M11626" s="2">
        <f t="shared" si="181"/>
        <v>-124461.29999999669</v>
      </c>
      <c r="P11626"/>
    </row>
    <row r="11627" spans="1:16" hidden="1">
      <c r="A11627" t="s">
        <v>2755</v>
      </c>
      <c r="B11627" s="1">
        <v>42223</v>
      </c>
      <c r="C11627" t="s">
        <v>43</v>
      </c>
      <c r="D11627">
        <v>1</v>
      </c>
      <c r="E11627" t="s">
        <v>2756</v>
      </c>
      <c r="F11627" t="s">
        <v>13</v>
      </c>
      <c r="G11627" t="s">
        <v>4</v>
      </c>
      <c r="H11627" t="s">
        <v>2757</v>
      </c>
      <c r="J11627" s="5"/>
      <c r="K11627" s="2">
        <v>44202.2</v>
      </c>
      <c r="L11627" s="5"/>
      <c r="M11627" s="2">
        <f t="shared" si="181"/>
        <v>-168663.49999999668</v>
      </c>
      <c r="P11627"/>
    </row>
    <row r="11628" spans="1:16" hidden="1">
      <c r="A11628" t="s">
        <v>2760</v>
      </c>
      <c r="B11628" s="1">
        <v>42223</v>
      </c>
      <c r="C11628" t="s">
        <v>6</v>
      </c>
      <c r="D11628">
        <v>1</v>
      </c>
      <c r="E11628" t="s">
        <v>2763</v>
      </c>
      <c r="F11628" t="s">
        <v>29</v>
      </c>
      <c r="G11628" t="s">
        <v>4</v>
      </c>
      <c r="H11628" t="s">
        <v>2764</v>
      </c>
      <c r="I11628" s="2">
        <v>2629.31</v>
      </c>
      <c r="J11628" s="5"/>
      <c r="L11628" s="5"/>
      <c r="M11628" s="2">
        <f t="shared" si="181"/>
        <v>-166034.18999999668</v>
      </c>
      <c r="P11628"/>
    </row>
    <row r="11629" spans="1:16" hidden="1">
      <c r="A11629" t="s">
        <v>2771</v>
      </c>
      <c r="B11629" s="1">
        <v>42223</v>
      </c>
      <c r="C11629" t="s">
        <v>6</v>
      </c>
      <c r="D11629">
        <v>1</v>
      </c>
      <c r="E11629" t="s">
        <v>2773</v>
      </c>
      <c r="F11629" t="s">
        <v>29</v>
      </c>
      <c r="G11629" t="s">
        <v>4</v>
      </c>
      <c r="H11629" t="s">
        <v>2774</v>
      </c>
      <c r="I11629" s="2">
        <v>300</v>
      </c>
      <c r="J11629" s="5"/>
      <c r="L11629" s="5"/>
      <c r="M11629" s="2">
        <f t="shared" si="181"/>
        <v>-165734.18999999668</v>
      </c>
      <c r="P11629"/>
    </row>
    <row r="11630" spans="1:16" hidden="1">
      <c r="A11630" t="s">
        <v>2785</v>
      </c>
      <c r="B11630" s="1">
        <v>42223</v>
      </c>
      <c r="C11630" t="s">
        <v>6</v>
      </c>
      <c r="D11630">
        <v>1</v>
      </c>
      <c r="E11630" t="s">
        <v>2788</v>
      </c>
      <c r="F11630" t="s">
        <v>29</v>
      </c>
      <c r="G11630" t="s">
        <v>4</v>
      </c>
      <c r="H11630" t="s">
        <v>2789</v>
      </c>
      <c r="I11630" s="2">
        <v>1200</v>
      </c>
      <c r="J11630" s="5"/>
      <c r="L11630" s="5"/>
      <c r="M11630" s="2">
        <f t="shared" si="181"/>
        <v>-164534.18999999668</v>
      </c>
      <c r="P11630"/>
    </row>
    <row r="11631" spans="1:16" hidden="1">
      <c r="A11631" t="s">
        <v>2790</v>
      </c>
      <c r="B11631" s="1">
        <v>42223</v>
      </c>
      <c r="C11631" t="s">
        <v>200</v>
      </c>
      <c r="D11631">
        <v>1</v>
      </c>
      <c r="E11631" t="s">
        <v>2791</v>
      </c>
      <c r="F11631" t="s">
        <v>16</v>
      </c>
      <c r="G11631" t="s">
        <v>4</v>
      </c>
      <c r="H11631" t="s">
        <v>200</v>
      </c>
      <c r="J11631" s="5"/>
      <c r="K11631" s="2">
        <v>9566.2199999999993</v>
      </c>
      <c r="L11631" s="5"/>
      <c r="M11631" s="2">
        <f t="shared" si="181"/>
        <v>-174100.40999999669</v>
      </c>
      <c r="P11631"/>
    </row>
    <row r="11632" spans="1:16" hidden="1">
      <c r="A11632" t="s">
        <v>2794</v>
      </c>
      <c r="B11632" s="1">
        <v>42223</v>
      </c>
      <c r="C11632" t="s">
        <v>195</v>
      </c>
      <c r="D11632">
        <v>1</v>
      </c>
      <c r="E11632" t="s">
        <v>2797</v>
      </c>
      <c r="F11632" t="s">
        <v>13</v>
      </c>
      <c r="G11632" t="s">
        <v>4</v>
      </c>
      <c r="H11632" t="s">
        <v>195</v>
      </c>
      <c r="J11632" s="5"/>
      <c r="K11632" s="2">
        <v>1274.23</v>
      </c>
      <c r="L11632" s="5"/>
      <c r="M11632" s="2">
        <f t="shared" si="181"/>
        <v>-175374.6399999967</v>
      </c>
      <c r="P11632"/>
    </row>
    <row r="11633" spans="1:16" hidden="1">
      <c r="A11633" t="s">
        <v>2801</v>
      </c>
      <c r="B11633" s="1">
        <v>42223</v>
      </c>
      <c r="C11633" t="s">
        <v>18</v>
      </c>
      <c r="D11633">
        <v>1</v>
      </c>
      <c r="E11633" t="s">
        <v>2802</v>
      </c>
      <c r="F11633" t="s">
        <v>13</v>
      </c>
      <c r="G11633" t="s">
        <v>4</v>
      </c>
      <c r="H11633" t="s">
        <v>18</v>
      </c>
      <c r="J11633" s="5"/>
      <c r="K11633" s="2">
        <v>13787.11</v>
      </c>
      <c r="L11633" s="5"/>
      <c r="M11633" s="2">
        <f t="shared" si="181"/>
        <v>-189161.74999999668</v>
      </c>
      <c r="P11633"/>
    </row>
    <row r="11634" spans="1:16" hidden="1">
      <c r="A11634" t="s">
        <v>2891</v>
      </c>
      <c r="B11634" s="1">
        <v>42223</v>
      </c>
      <c r="C11634" t="s">
        <v>6</v>
      </c>
      <c r="D11634">
        <v>1</v>
      </c>
      <c r="E11634" t="s">
        <v>2892</v>
      </c>
      <c r="F11634" t="s">
        <v>29</v>
      </c>
      <c r="G11634" t="s">
        <v>20</v>
      </c>
      <c r="H11634" t="s">
        <v>65</v>
      </c>
      <c r="I11634" s="2">
        <v>100</v>
      </c>
      <c r="J11634" s="5"/>
      <c r="L11634" s="5"/>
      <c r="M11634" s="2">
        <f t="shared" si="181"/>
        <v>-189061.74999999668</v>
      </c>
      <c r="P11634"/>
    </row>
    <row r="11635" spans="1:16" hidden="1">
      <c r="A11635" t="s">
        <v>2980</v>
      </c>
      <c r="B11635" s="1">
        <v>42223</v>
      </c>
      <c r="C11635" t="s">
        <v>6</v>
      </c>
      <c r="D11635">
        <v>1</v>
      </c>
      <c r="E11635" t="s">
        <v>2981</v>
      </c>
      <c r="F11635" t="s">
        <v>29</v>
      </c>
      <c r="G11635" t="s">
        <v>20</v>
      </c>
      <c r="H11635" t="s">
        <v>2982</v>
      </c>
      <c r="I11635" s="2">
        <v>2228.4699999999998</v>
      </c>
      <c r="J11635" s="5"/>
      <c r="L11635" s="5"/>
      <c r="M11635" s="2">
        <f t="shared" si="181"/>
        <v>-186833.27999999668</v>
      </c>
      <c r="P11635"/>
    </row>
    <row r="11636" spans="1:16" hidden="1">
      <c r="A11636" t="s">
        <v>3023</v>
      </c>
      <c r="B11636" s="1">
        <v>42223</v>
      </c>
      <c r="C11636" t="s">
        <v>6</v>
      </c>
      <c r="D11636">
        <v>1</v>
      </c>
      <c r="E11636" t="s">
        <v>3024</v>
      </c>
      <c r="F11636" t="s">
        <v>8</v>
      </c>
      <c r="G11636" t="s">
        <v>20</v>
      </c>
      <c r="H11636" t="s">
        <v>3025</v>
      </c>
      <c r="I11636" s="2">
        <v>4939</v>
      </c>
      <c r="J11636" s="5"/>
      <c r="L11636" s="5"/>
      <c r="M11636" s="2">
        <f t="shared" si="181"/>
        <v>-181894.27999999668</v>
      </c>
      <c r="P11636"/>
    </row>
    <row r="11637" spans="1:16" hidden="1">
      <c r="A11637" t="s">
        <v>3054</v>
      </c>
      <c r="B11637" s="1">
        <v>42223</v>
      </c>
      <c r="C11637" t="s">
        <v>11</v>
      </c>
      <c r="D11637">
        <v>1</v>
      </c>
      <c r="E11637" t="s">
        <v>3055</v>
      </c>
      <c r="F11637" t="s">
        <v>13</v>
      </c>
      <c r="G11637" t="s">
        <v>20</v>
      </c>
      <c r="H11637" t="s">
        <v>2743</v>
      </c>
      <c r="J11637" s="5"/>
      <c r="K11637" s="2">
        <v>4058.49</v>
      </c>
      <c r="L11637" s="5"/>
      <c r="M11637" s="2">
        <f t="shared" si="181"/>
        <v>-185952.76999999667</v>
      </c>
      <c r="P11637"/>
    </row>
    <row r="11638" spans="1:16" hidden="1">
      <c r="A11638" t="s">
        <v>3059</v>
      </c>
      <c r="B11638" s="1">
        <v>42223</v>
      </c>
      <c r="C11638" t="s">
        <v>18</v>
      </c>
      <c r="D11638">
        <v>1</v>
      </c>
      <c r="E11638" t="s">
        <v>3061</v>
      </c>
      <c r="F11638" t="s">
        <v>13</v>
      </c>
      <c r="G11638" t="s">
        <v>20</v>
      </c>
      <c r="H11638" t="s">
        <v>18</v>
      </c>
      <c r="J11638" s="5"/>
      <c r="K11638" s="2">
        <v>21719.1</v>
      </c>
      <c r="L11638" s="5"/>
      <c r="M11638" s="2">
        <f t="shared" si="181"/>
        <v>-207671.86999999668</v>
      </c>
      <c r="P11638"/>
    </row>
    <row r="11639" spans="1:16" hidden="1">
      <c r="A11639" t="s">
        <v>3063</v>
      </c>
      <c r="B11639" s="1">
        <v>42223</v>
      </c>
      <c r="C11639" t="s">
        <v>195</v>
      </c>
      <c r="D11639">
        <v>1</v>
      </c>
      <c r="E11639" t="s">
        <v>3065</v>
      </c>
      <c r="F11639" t="s">
        <v>13</v>
      </c>
      <c r="G11639" t="s">
        <v>20</v>
      </c>
      <c r="H11639" t="s">
        <v>195</v>
      </c>
      <c r="J11639" s="5"/>
      <c r="K11639" s="2">
        <v>21271.19</v>
      </c>
      <c r="L11639" s="5"/>
      <c r="M11639" s="2">
        <f t="shared" si="181"/>
        <v>-228943.05999999668</v>
      </c>
      <c r="P11639"/>
    </row>
    <row r="11640" spans="1:16" hidden="1">
      <c r="A11640" t="s">
        <v>3072</v>
      </c>
      <c r="B11640" s="1">
        <v>42223</v>
      </c>
      <c r="C11640" t="s">
        <v>200</v>
      </c>
      <c r="D11640">
        <v>1</v>
      </c>
      <c r="E11640" t="s">
        <v>3074</v>
      </c>
      <c r="F11640" t="s">
        <v>16</v>
      </c>
      <c r="G11640" t="s">
        <v>20</v>
      </c>
      <c r="H11640" t="s">
        <v>200</v>
      </c>
      <c r="J11640" s="5"/>
      <c r="K11640" s="2">
        <v>4025</v>
      </c>
      <c r="L11640" s="5"/>
      <c r="M11640" s="2">
        <f t="shared" si="181"/>
        <v>-232968.05999999668</v>
      </c>
      <c r="P11640"/>
    </row>
    <row r="11641" spans="1:16" hidden="1">
      <c r="A11641" t="s">
        <v>18544</v>
      </c>
      <c r="B11641" s="1">
        <v>42223</v>
      </c>
      <c r="C11641" t="s">
        <v>2456</v>
      </c>
      <c r="D11641">
        <v>2</v>
      </c>
      <c r="E11641" t="s">
        <v>18551</v>
      </c>
      <c r="F11641" t="s">
        <v>7054</v>
      </c>
      <c r="G11641" t="s">
        <v>4</v>
      </c>
      <c r="H11641" t="s">
        <v>2458</v>
      </c>
      <c r="I11641" s="2">
        <v>1839.99</v>
      </c>
      <c r="J11641" s="5"/>
      <c r="L11641" s="5"/>
      <c r="M11641" s="2">
        <f t="shared" si="181"/>
        <v>-231128.06999999669</v>
      </c>
      <c r="P11641"/>
    </row>
    <row r="11642" spans="1:16" hidden="1">
      <c r="A11642" t="s">
        <v>18568</v>
      </c>
      <c r="B11642" s="1">
        <v>42223</v>
      </c>
      <c r="C11642" t="s">
        <v>18575</v>
      </c>
      <c r="D11642">
        <v>2</v>
      </c>
      <c r="E11642" t="s">
        <v>18576</v>
      </c>
      <c r="F11642" t="s">
        <v>7054</v>
      </c>
      <c r="G11642" t="s">
        <v>4</v>
      </c>
      <c r="H11642" t="s">
        <v>4920</v>
      </c>
      <c r="I11642" s="2">
        <v>2990</v>
      </c>
      <c r="J11642" s="5"/>
      <c r="L11642" s="5"/>
      <c r="M11642" s="2">
        <f t="shared" si="181"/>
        <v>-228138.06999999669</v>
      </c>
      <c r="P11642"/>
    </row>
    <row r="11643" spans="1:16" hidden="1">
      <c r="A11643" t="s">
        <v>18597</v>
      </c>
      <c r="B11643" s="1">
        <v>42223</v>
      </c>
      <c r="C11643" t="s">
        <v>1802</v>
      </c>
      <c r="D11643">
        <v>2</v>
      </c>
      <c r="E11643" t="s">
        <v>18604</v>
      </c>
      <c r="F11643" t="s">
        <v>13559</v>
      </c>
      <c r="G11643" t="s">
        <v>479</v>
      </c>
      <c r="H11643" t="s">
        <v>18605</v>
      </c>
      <c r="I11643" s="2">
        <v>1451.73</v>
      </c>
      <c r="J11643" s="5"/>
      <c r="L11643" s="5"/>
      <c r="M11643" s="2">
        <f t="shared" si="181"/>
        <v>-226686.33999999668</v>
      </c>
      <c r="P11643"/>
    </row>
    <row r="11644" spans="1:16" hidden="1">
      <c r="A11644" t="s">
        <v>18620</v>
      </c>
      <c r="B11644" s="1">
        <v>42223</v>
      </c>
      <c r="C11644" t="s">
        <v>18626</v>
      </c>
      <c r="D11644">
        <v>1</v>
      </c>
      <c r="E11644" t="s">
        <v>18627</v>
      </c>
      <c r="F11644" t="s">
        <v>13565</v>
      </c>
      <c r="G11644" t="s">
        <v>4</v>
      </c>
      <c r="H11644" t="s">
        <v>18628</v>
      </c>
      <c r="I11644" s="2">
        <v>50000</v>
      </c>
      <c r="J11644" s="5"/>
      <c r="L11644" s="5"/>
      <c r="M11644" s="2">
        <f t="shared" si="181"/>
        <v>-176686.33999999668</v>
      </c>
      <c r="P11644"/>
    </row>
    <row r="11645" spans="1:16" hidden="1">
      <c r="A11645" t="s">
        <v>18641</v>
      </c>
      <c r="B11645" s="1">
        <v>42223</v>
      </c>
      <c r="C11645" t="s">
        <v>18648</v>
      </c>
      <c r="D11645">
        <v>2</v>
      </c>
      <c r="E11645" t="s">
        <v>18649</v>
      </c>
      <c r="F11645" t="s">
        <v>7054</v>
      </c>
      <c r="G11645" t="s">
        <v>4</v>
      </c>
      <c r="H11645" t="s">
        <v>553</v>
      </c>
      <c r="I11645" s="2">
        <v>1025</v>
      </c>
      <c r="J11645" s="5"/>
      <c r="L11645" s="5"/>
      <c r="M11645" s="2">
        <f t="shared" si="181"/>
        <v>-175661.33999999668</v>
      </c>
      <c r="P11645"/>
    </row>
    <row r="11646" spans="1:16" hidden="1">
      <c r="A11646" t="s">
        <v>18665</v>
      </c>
      <c r="B11646" s="1">
        <v>42223</v>
      </c>
      <c r="C11646" t="s">
        <v>437</v>
      </c>
      <c r="D11646">
        <v>2</v>
      </c>
      <c r="E11646" t="s">
        <v>18670</v>
      </c>
      <c r="F11646" t="s">
        <v>13559</v>
      </c>
      <c r="G11646" t="s">
        <v>479</v>
      </c>
      <c r="H11646" t="s">
        <v>65</v>
      </c>
      <c r="I11646" s="2">
        <v>90</v>
      </c>
      <c r="J11646" s="5"/>
      <c r="L11646" s="5"/>
      <c r="M11646" s="2">
        <f t="shared" si="181"/>
        <v>-175571.33999999668</v>
      </c>
      <c r="P11646"/>
    </row>
    <row r="11647" spans="1:16" hidden="1">
      <c r="A11647" t="s">
        <v>18685</v>
      </c>
      <c r="B11647" s="1">
        <v>42223</v>
      </c>
      <c r="C11647" t="s">
        <v>674</v>
      </c>
      <c r="D11647">
        <v>2</v>
      </c>
      <c r="E11647" t="s">
        <v>18690</v>
      </c>
      <c r="F11647" t="s">
        <v>13559</v>
      </c>
      <c r="G11647" t="s">
        <v>479</v>
      </c>
      <c r="H11647" t="s">
        <v>12386</v>
      </c>
      <c r="J11647" s="5"/>
      <c r="K11647" s="2">
        <v>393.56</v>
      </c>
      <c r="L11647" s="5"/>
      <c r="M11647" s="2">
        <f t="shared" si="181"/>
        <v>-175964.89999999668</v>
      </c>
      <c r="P11647"/>
    </row>
    <row r="11648" spans="1:16" hidden="1">
      <c r="A11648" t="s">
        <v>18685</v>
      </c>
      <c r="B11648" s="1">
        <v>42223</v>
      </c>
      <c r="C11648" t="s">
        <v>674</v>
      </c>
      <c r="D11648">
        <v>2</v>
      </c>
      <c r="E11648" t="s">
        <v>18690</v>
      </c>
      <c r="F11648" t="s">
        <v>13559</v>
      </c>
      <c r="G11648" t="s">
        <v>479</v>
      </c>
      <c r="H11648" t="s">
        <v>12386</v>
      </c>
      <c r="I11648" s="2">
        <v>393.56</v>
      </c>
      <c r="J11648" s="5"/>
      <c r="L11648" s="5"/>
      <c r="M11648" s="2">
        <f t="shared" si="181"/>
        <v>-175571.33999999668</v>
      </c>
      <c r="P11648"/>
    </row>
    <row r="11649" spans="1:16" hidden="1">
      <c r="A11649" t="s">
        <v>18704</v>
      </c>
      <c r="B11649" s="1">
        <v>42223</v>
      </c>
      <c r="C11649" t="s">
        <v>18709</v>
      </c>
      <c r="D11649">
        <v>2</v>
      </c>
      <c r="E11649" t="s">
        <v>18710</v>
      </c>
      <c r="F11649" t="s">
        <v>7054</v>
      </c>
      <c r="G11649" t="s">
        <v>4</v>
      </c>
      <c r="H11649" t="s">
        <v>18401</v>
      </c>
      <c r="I11649" s="2">
        <v>757</v>
      </c>
      <c r="J11649" s="5"/>
      <c r="L11649" s="5"/>
      <c r="M11649" s="2">
        <f t="shared" si="181"/>
        <v>-174814.33999999668</v>
      </c>
      <c r="P11649"/>
    </row>
    <row r="11650" spans="1:16" hidden="1">
      <c r="A11650" t="s">
        <v>18730</v>
      </c>
      <c r="B11650" s="1">
        <v>42223</v>
      </c>
      <c r="C11650" t="s">
        <v>674</v>
      </c>
      <c r="D11650">
        <v>2</v>
      </c>
      <c r="E11650" t="s">
        <v>18735</v>
      </c>
      <c r="F11650" t="s">
        <v>13559</v>
      </c>
      <c r="G11650" t="s">
        <v>479</v>
      </c>
      <c r="H11650" t="s">
        <v>935</v>
      </c>
      <c r="J11650" s="5"/>
      <c r="K11650" s="2">
        <v>4131.1499999999996</v>
      </c>
      <c r="L11650" s="5"/>
      <c r="M11650" s="2">
        <f t="shared" si="181"/>
        <v>-178945.48999999667</v>
      </c>
      <c r="P11650"/>
    </row>
    <row r="11651" spans="1:16" hidden="1">
      <c r="A11651" t="s">
        <v>18730</v>
      </c>
      <c r="B11651" s="1">
        <v>42223</v>
      </c>
      <c r="C11651" t="s">
        <v>674</v>
      </c>
      <c r="D11651">
        <v>2</v>
      </c>
      <c r="E11651" t="s">
        <v>18735</v>
      </c>
      <c r="F11651" t="s">
        <v>13559</v>
      </c>
      <c r="G11651" t="s">
        <v>479</v>
      </c>
      <c r="H11651" t="s">
        <v>935</v>
      </c>
      <c r="I11651" s="2">
        <v>4131.1499999999996</v>
      </c>
      <c r="J11651" s="5"/>
      <c r="L11651" s="5"/>
      <c r="M11651" s="2">
        <f t="shared" si="181"/>
        <v>-174814.33999999668</v>
      </c>
      <c r="P11651"/>
    </row>
    <row r="11652" spans="1:16" hidden="1">
      <c r="A11652" t="s">
        <v>18754</v>
      </c>
      <c r="B11652" s="1">
        <v>42223</v>
      </c>
      <c r="C11652" t="s">
        <v>2588</v>
      </c>
      <c r="D11652">
        <v>2</v>
      </c>
      <c r="E11652" t="s">
        <v>18760</v>
      </c>
      <c r="F11652" t="s">
        <v>7054</v>
      </c>
      <c r="G11652" t="s">
        <v>4</v>
      </c>
      <c r="H11652" t="s">
        <v>8825</v>
      </c>
      <c r="I11652" s="2">
        <v>1025</v>
      </c>
      <c r="J11652" s="5"/>
      <c r="L11652" s="5"/>
      <c r="M11652" s="2">
        <f t="shared" si="181"/>
        <v>-173789.33999999668</v>
      </c>
      <c r="P11652"/>
    </row>
    <row r="11653" spans="1:16" hidden="1">
      <c r="A11653" t="s">
        <v>18780</v>
      </c>
      <c r="B11653" s="1">
        <v>42223</v>
      </c>
      <c r="C11653" t="s">
        <v>2456</v>
      </c>
      <c r="D11653">
        <v>2</v>
      </c>
      <c r="E11653" t="s">
        <v>18786</v>
      </c>
      <c r="F11653" t="s">
        <v>7054</v>
      </c>
      <c r="G11653" t="s">
        <v>4</v>
      </c>
      <c r="H11653" t="s">
        <v>2458</v>
      </c>
      <c r="I11653" s="2">
        <v>1839.99</v>
      </c>
      <c r="J11653" s="5"/>
      <c r="L11653" s="5"/>
      <c r="M11653" s="2">
        <f t="shared" si="181"/>
        <v>-171949.34999999669</v>
      </c>
      <c r="P11653"/>
    </row>
    <row r="11654" spans="1:16" hidden="1">
      <c r="A11654" t="s">
        <v>18803</v>
      </c>
      <c r="B11654" s="1">
        <v>42223</v>
      </c>
      <c r="C11654" t="s">
        <v>18809</v>
      </c>
      <c r="D11654">
        <v>2</v>
      </c>
      <c r="E11654" t="s">
        <v>18810</v>
      </c>
      <c r="F11654" t="s">
        <v>7054</v>
      </c>
      <c r="G11654" t="s">
        <v>4</v>
      </c>
      <c r="H11654" t="s">
        <v>2174</v>
      </c>
      <c r="J11654" s="5"/>
      <c r="K11654" s="2">
        <v>1957.34</v>
      </c>
      <c r="L11654" s="5"/>
      <c r="M11654" s="2">
        <f t="shared" si="181"/>
        <v>-173906.68999999668</v>
      </c>
      <c r="P11654"/>
    </row>
    <row r="11655" spans="1:16" hidden="1">
      <c r="A11655" t="s">
        <v>18803</v>
      </c>
      <c r="B11655" s="1">
        <v>42223</v>
      </c>
      <c r="C11655" t="s">
        <v>18809</v>
      </c>
      <c r="D11655">
        <v>2</v>
      </c>
      <c r="E11655" t="s">
        <v>18810</v>
      </c>
      <c r="F11655" t="s">
        <v>7054</v>
      </c>
      <c r="G11655" t="s">
        <v>4</v>
      </c>
      <c r="H11655" t="s">
        <v>2174</v>
      </c>
      <c r="I11655" s="2">
        <v>1957.34</v>
      </c>
      <c r="J11655" s="5"/>
      <c r="L11655" s="5"/>
      <c r="M11655" s="2">
        <f t="shared" si="181"/>
        <v>-171949.34999999669</v>
      </c>
      <c r="P11655"/>
    </row>
    <row r="11656" spans="1:16" hidden="1">
      <c r="A11656" t="s">
        <v>18830</v>
      </c>
      <c r="B11656" s="1">
        <v>42223</v>
      </c>
      <c r="C11656" t="s">
        <v>18834</v>
      </c>
      <c r="D11656">
        <v>2</v>
      </c>
      <c r="E11656" t="s">
        <v>18835</v>
      </c>
      <c r="F11656" t="s">
        <v>7054</v>
      </c>
      <c r="G11656" t="s">
        <v>4</v>
      </c>
      <c r="H11656" t="s">
        <v>2174</v>
      </c>
      <c r="J11656" s="5"/>
      <c r="K11656" s="2">
        <v>1357.68</v>
      </c>
      <c r="L11656" s="5"/>
      <c r="M11656" s="2">
        <f t="shared" si="181"/>
        <v>-173307.02999999668</v>
      </c>
      <c r="P11656"/>
    </row>
    <row r="11657" spans="1:16" hidden="1">
      <c r="A11657" t="s">
        <v>18830</v>
      </c>
      <c r="B11657" s="1">
        <v>42223</v>
      </c>
      <c r="C11657" t="s">
        <v>18834</v>
      </c>
      <c r="D11657">
        <v>2</v>
      </c>
      <c r="E11657" t="s">
        <v>18835</v>
      </c>
      <c r="F11657" t="s">
        <v>7054</v>
      </c>
      <c r="G11657" t="s">
        <v>4</v>
      </c>
      <c r="H11657" t="s">
        <v>2174</v>
      </c>
      <c r="I11657" s="2">
        <v>1357.68</v>
      </c>
      <c r="J11657" s="5"/>
      <c r="L11657" s="5"/>
      <c r="M11657" s="2">
        <f t="shared" ref="M11657:M11720" si="182">+M11656+I11657-K11657</f>
        <v>-171949.34999999669</v>
      </c>
      <c r="P11657"/>
    </row>
    <row r="11658" spans="1:16" hidden="1">
      <c r="A11658" t="s">
        <v>18855</v>
      </c>
      <c r="B11658" s="1">
        <v>42223</v>
      </c>
      <c r="C11658" t="s">
        <v>18856</v>
      </c>
      <c r="D11658">
        <v>2</v>
      </c>
      <c r="E11658" t="s">
        <v>18857</v>
      </c>
      <c r="F11658" t="s">
        <v>7054</v>
      </c>
      <c r="G11658" t="s">
        <v>4</v>
      </c>
      <c r="H11658" t="s">
        <v>6386</v>
      </c>
      <c r="I11658" s="2">
        <v>2990</v>
      </c>
      <c r="J11658" s="5"/>
      <c r="L11658" s="5"/>
      <c r="M11658" s="2">
        <f t="shared" si="182"/>
        <v>-168959.34999999669</v>
      </c>
      <c r="P11658"/>
    </row>
    <row r="11659" spans="1:16" hidden="1">
      <c r="A11659" t="s">
        <v>18876</v>
      </c>
      <c r="B11659" s="1">
        <v>42223</v>
      </c>
      <c r="C11659" t="s">
        <v>18877</v>
      </c>
      <c r="D11659">
        <v>2</v>
      </c>
      <c r="E11659" t="s">
        <v>18878</v>
      </c>
      <c r="F11659" t="s">
        <v>7054</v>
      </c>
      <c r="G11659" t="s">
        <v>4</v>
      </c>
      <c r="H11659" t="s">
        <v>18879</v>
      </c>
      <c r="I11659" s="2">
        <v>1025</v>
      </c>
      <c r="J11659" s="5"/>
      <c r="L11659" s="5"/>
      <c r="M11659" s="2">
        <f t="shared" si="182"/>
        <v>-167934.34999999669</v>
      </c>
      <c r="P11659"/>
    </row>
    <row r="11660" spans="1:16" hidden="1">
      <c r="A11660" t="s">
        <v>18900</v>
      </c>
      <c r="B11660" s="1">
        <v>42223</v>
      </c>
      <c r="C11660" t="s">
        <v>18901</v>
      </c>
      <c r="D11660">
        <v>2</v>
      </c>
      <c r="E11660" t="s">
        <v>18902</v>
      </c>
      <c r="F11660" t="s">
        <v>7054</v>
      </c>
      <c r="G11660" t="s">
        <v>4</v>
      </c>
      <c r="H11660" t="s">
        <v>17608</v>
      </c>
      <c r="I11660" s="2">
        <v>1025</v>
      </c>
      <c r="J11660" s="5"/>
      <c r="L11660" s="5"/>
      <c r="M11660" s="2">
        <f t="shared" si="182"/>
        <v>-166909.34999999669</v>
      </c>
      <c r="P11660"/>
    </row>
    <row r="11661" spans="1:16" hidden="1">
      <c r="A11661" t="s">
        <v>18924</v>
      </c>
      <c r="B11661" s="1">
        <v>42223</v>
      </c>
      <c r="C11661" t="s">
        <v>18925</v>
      </c>
      <c r="D11661">
        <v>2</v>
      </c>
      <c r="E11661" t="s">
        <v>18926</v>
      </c>
      <c r="F11661" t="s">
        <v>7054</v>
      </c>
      <c r="G11661" t="s">
        <v>4</v>
      </c>
      <c r="H11661" t="s">
        <v>2856</v>
      </c>
      <c r="I11661" s="2">
        <v>1025</v>
      </c>
      <c r="J11661" s="5"/>
      <c r="L11661" s="5"/>
      <c r="M11661" s="2">
        <f t="shared" si="182"/>
        <v>-165884.34999999669</v>
      </c>
      <c r="P11661"/>
    </row>
    <row r="11662" spans="1:16" hidden="1">
      <c r="A11662" t="s">
        <v>18948</v>
      </c>
      <c r="B11662" s="1">
        <v>42223</v>
      </c>
      <c r="C11662" t="s">
        <v>18949</v>
      </c>
      <c r="D11662">
        <v>1</v>
      </c>
      <c r="E11662" t="s">
        <v>18950</v>
      </c>
      <c r="F11662" t="s">
        <v>14703</v>
      </c>
      <c r="G11662" t="s">
        <v>4</v>
      </c>
      <c r="H11662" t="s">
        <v>3585</v>
      </c>
      <c r="I11662" s="2">
        <v>175</v>
      </c>
      <c r="J11662" s="5"/>
      <c r="L11662" s="5"/>
      <c r="M11662" s="2">
        <f t="shared" si="182"/>
        <v>-165709.34999999669</v>
      </c>
      <c r="P11662"/>
    </row>
    <row r="11663" spans="1:16" hidden="1">
      <c r="A11663" t="s">
        <v>18972</v>
      </c>
      <c r="B11663" s="1">
        <v>42223</v>
      </c>
      <c r="C11663" t="s">
        <v>18949</v>
      </c>
      <c r="D11663">
        <v>1</v>
      </c>
      <c r="E11663" t="s">
        <v>18973</v>
      </c>
      <c r="F11663" t="s">
        <v>14703</v>
      </c>
      <c r="G11663" t="s">
        <v>4</v>
      </c>
      <c r="H11663" t="s">
        <v>3585</v>
      </c>
      <c r="I11663" s="2">
        <v>175</v>
      </c>
      <c r="J11663" s="5"/>
      <c r="L11663" s="5"/>
      <c r="M11663" s="2">
        <f t="shared" si="182"/>
        <v>-165534.34999999669</v>
      </c>
      <c r="P11663"/>
    </row>
    <row r="11664" spans="1:16" hidden="1">
      <c r="A11664" t="s">
        <v>18995</v>
      </c>
      <c r="B11664" s="1">
        <v>42223</v>
      </c>
      <c r="C11664" t="s">
        <v>18996</v>
      </c>
      <c r="D11664">
        <v>2</v>
      </c>
      <c r="E11664" t="s">
        <v>18997</v>
      </c>
      <c r="F11664" t="s">
        <v>7054</v>
      </c>
      <c r="G11664" t="s">
        <v>4</v>
      </c>
      <c r="H11664" t="s">
        <v>18998</v>
      </c>
      <c r="I11664" s="2">
        <v>98.6</v>
      </c>
      <c r="J11664" s="5"/>
      <c r="L11664" s="5"/>
      <c r="M11664" s="2">
        <f t="shared" si="182"/>
        <v>-165435.74999999668</v>
      </c>
      <c r="P11664"/>
    </row>
    <row r="11665" spans="1:16" hidden="1">
      <c r="A11665" t="s">
        <v>19023</v>
      </c>
      <c r="B11665" s="1">
        <v>42223</v>
      </c>
      <c r="C11665" t="s">
        <v>19024</v>
      </c>
      <c r="D11665">
        <v>2</v>
      </c>
      <c r="E11665" t="s">
        <v>19025</v>
      </c>
      <c r="F11665" t="s">
        <v>7054</v>
      </c>
      <c r="G11665" t="s">
        <v>4</v>
      </c>
      <c r="H11665" t="s">
        <v>3540</v>
      </c>
      <c r="I11665" s="2">
        <v>197.2</v>
      </c>
      <c r="J11665" s="5"/>
      <c r="L11665" s="5"/>
      <c r="M11665" s="2">
        <f t="shared" si="182"/>
        <v>-165238.54999999667</v>
      </c>
      <c r="P11665"/>
    </row>
    <row r="11666" spans="1:16" hidden="1">
      <c r="A11666" t="s">
        <v>19050</v>
      </c>
      <c r="B11666" s="1">
        <v>42223</v>
      </c>
      <c r="C11666" t="s">
        <v>19051</v>
      </c>
      <c r="D11666">
        <v>1</v>
      </c>
      <c r="E11666" t="s">
        <v>19052</v>
      </c>
      <c r="F11666" t="s">
        <v>13565</v>
      </c>
      <c r="G11666" t="s">
        <v>4</v>
      </c>
      <c r="H11666" t="s">
        <v>1909</v>
      </c>
      <c r="I11666" s="2">
        <v>44202.2</v>
      </c>
      <c r="J11666" s="5"/>
      <c r="L11666" s="5"/>
      <c r="M11666" s="2">
        <f t="shared" si="182"/>
        <v>-121036.34999999667</v>
      </c>
      <c r="P11666"/>
    </row>
    <row r="11667" spans="1:16" hidden="1">
      <c r="A11667" t="s">
        <v>19072</v>
      </c>
      <c r="B11667" s="1">
        <v>42223</v>
      </c>
      <c r="C11667" t="s">
        <v>19073</v>
      </c>
      <c r="D11667">
        <v>2</v>
      </c>
      <c r="E11667" t="s">
        <v>19074</v>
      </c>
      <c r="F11667" t="s">
        <v>7054</v>
      </c>
      <c r="G11667" t="s">
        <v>4</v>
      </c>
      <c r="H11667" t="s">
        <v>2774</v>
      </c>
      <c r="I11667" s="2">
        <v>1840</v>
      </c>
      <c r="J11667" s="5"/>
      <c r="L11667" s="5"/>
      <c r="M11667" s="2">
        <f t="shared" si="182"/>
        <v>-119196.34999999667</v>
      </c>
      <c r="P11667"/>
    </row>
    <row r="11668" spans="1:16" hidden="1">
      <c r="A11668" t="s">
        <v>19097</v>
      </c>
      <c r="B11668" s="1">
        <v>42223</v>
      </c>
      <c r="C11668" t="s">
        <v>674</v>
      </c>
      <c r="D11668">
        <v>2</v>
      </c>
      <c r="E11668" t="s">
        <v>19098</v>
      </c>
      <c r="F11668" t="s">
        <v>13559</v>
      </c>
      <c r="G11668" t="s">
        <v>479</v>
      </c>
      <c r="H11668" t="s">
        <v>65</v>
      </c>
      <c r="J11668" s="5"/>
      <c r="K11668" s="2">
        <v>3267.08</v>
      </c>
      <c r="L11668" s="5"/>
      <c r="M11668" s="2">
        <f t="shared" si="182"/>
        <v>-122463.42999999668</v>
      </c>
      <c r="P11668"/>
    </row>
    <row r="11669" spans="1:16" hidden="1">
      <c r="A11669" t="s">
        <v>19097</v>
      </c>
      <c r="B11669" s="1">
        <v>42223</v>
      </c>
      <c r="C11669" t="s">
        <v>674</v>
      </c>
      <c r="D11669">
        <v>2</v>
      </c>
      <c r="E11669" t="s">
        <v>19098</v>
      </c>
      <c r="F11669" t="s">
        <v>13559</v>
      </c>
      <c r="G11669" t="s">
        <v>479</v>
      </c>
      <c r="H11669" t="s">
        <v>65</v>
      </c>
      <c r="I11669" s="2">
        <v>3267.08</v>
      </c>
      <c r="J11669" s="5"/>
      <c r="L11669" s="5"/>
      <c r="M11669" s="2">
        <f t="shared" si="182"/>
        <v>-119196.34999999667</v>
      </c>
      <c r="P11669"/>
    </row>
    <row r="11670" spans="1:16" hidden="1">
      <c r="A11670" t="s">
        <v>19120</v>
      </c>
      <c r="B11670" s="1">
        <v>42223</v>
      </c>
      <c r="C11670" t="s">
        <v>19121</v>
      </c>
      <c r="D11670">
        <v>2</v>
      </c>
      <c r="E11670" t="s">
        <v>19122</v>
      </c>
      <c r="F11670" t="s">
        <v>13559</v>
      </c>
      <c r="G11670" t="s">
        <v>479</v>
      </c>
      <c r="H11670" t="s">
        <v>9702</v>
      </c>
      <c r="J11670" s="5"/>
      <c r="K11670" s="2">
        <v>34.96</v>
      </c>
      <c r="L11670" s="5"/>
      <c r="M11670" s="2">
        <f t="shared" si="182"/>
        <v>-119231.30999999668</v>
      </c>
      <c r="P11670"/>
    </row>
    <row r="11671" spans="1:16" hidden="1">
      <c r="A11671" t="s">
        <v>19120</v>
      </c>
      <c r="B11671" s="1">
        <v>42223</v>
      </c>
      <c r="C11671" t="s">
        <v>19121</v>
      </c>
      <c r="D11671">
        <v>2</v>
      </c>
      <c r="E11671" t="s">
        <v>19122</v>
      </c>
      <c r="F11671" t="s">
        <v>13559</v>
      </c>
      <c r="G11671" t="s">
        <v>479</v>
      </c>
      <c r="H11671" t="s">
        <v>9702</v>
      </c>
      <c r="I11671" s="2">
        <v>34.96</v>
      </c>
      <c r="J11671" s="5"/>
      <c r="L11671" s="5"/>
      <c r="M11671" s="2">
        <f t="shared" si="182"/>
        <v>-119196.34999999667</v>
      </c>
      <c r="P11671"/>
    </row>
    <row r="11672" spans="1:16" hidden="1">
      <c r="A11672" t="s">
        <v>19144</v>
      </c>
      <c r="B11672" s="1">
        <v>42223</v>
      </c>
      <c r="C11672" t="s">
        <v>19145</v>
      </c>
      <c r="D11672">
        <v>2</v>
      </c>
      <c r="E11672" t="s">
        <v>19146</v>
      </c>
      <c r="F11672" t="s">
        <v>7054</v>
      </c>
      <c r="G11672" t="s">
        <v>4</v>
      </c>
      <c r="H11672" t="s">
        <v>15996</v>
      </c>
      <c r="I11672" s="2">
        <v>4099.99</v>
      </c>
      <c r="J11672" s="5"/>
      <c r="L11672" s="5"/>
      <c r="M11672" s="2">
        <f t="shared" si="182"/>
        <v>-115096.35999999667</v>
      </c>
      <c r="P11672"/>
    </row>
    <row r="11673" spans="1:16" hidden="1">
      <c r="A11673" t="s">
        <v>19174</v>
      </c>
      <c r="B11673" s="1">
        <v>42223</v>
      </c>
      <c r="C11673" t="s">
        <v>1802</v>
      </c>
      <c r="D11673">
        <v>2</v>
      </c>
      <c r="E11673" t="s">
        <v>19175</v>
      </c>
      <c r="F11673" t="s">
        <v>13559</v>
      </c>
      <c r="G11673" t="s">
        <v>479</v>
      </c>
      <c r="H11673" t="s">
        <v>7915</v>
      </c>
      <c r="I11673" s="2">
        <v>402.5</v>
      </c>
      <c r="J11673" s="5"/>
      <c r="L11673" s="5"/>
      <c r="M11673" s="2">
        <f t="shared" si="182"/>
        <v>-114693.85999999667</v>
      </c>
      <c r="P11673"/>
    </row>
    <row r="11674" spans="1:16" hidden="1">
      <c r="A11674" t="s">
        <v>19197</v>
      </c>
      <c r="B11674" s="1">
        <v>42223</v>
      </c>
      <c r="C11674" t="s">
        <v>19198</v>
      </c>
      <c r="D11674">
        <v>2</v>
      </c>
      <c r="E11674" t="s">
        <v>19199</v>
      </c>
      <c r="F11674" t="s">
        <v>7054</v>
      </c>
      <c r="G11674" t="s">
        <v>20</v>
      </c>
      <c r="H11674" t="s">
        <v>19200</v>
      </c>
      <c r="I11674" s="2">
        <v>1025</v>
      </c>
      <c r="J11674" s="5"/>
      <c r="L11674" s="5"/>
      <c r="M11674" s="2">
        <f t="shared" si="182"/>
        <v>-113668.85999999667</v>
      </c>
      <c r="P11674"/>
    </row>
    <row r="11675" spans="1:16" hidden="1">
      <c r="A11675" t="s">
        <v>19223</v>
      </c>
      <c r="B11675" s="1">
        <v>42223</v>
      </c>
      <c r="C11675" t="s">
        <v>1802</v>
      </c>
      <c r="D11675">
        <v>2</v>
      </c>
      <c r="E11675" t="s">
        <v>19224</v>
      </c>
      <c r="F11675" t="s">
        <v>13559</v>
      </c>
      <c r="G11675" t="s">
        <v>479</v>
      </c>
      <c r="H11675" t="s">
        <v>2266</v>
      </c>
      <c r="J11675" s="5"/>
      <c r="K11675" s="2">
        <v>8500</v>
      </c>
      <c r="L11675" s="5"/>
      <c r="M11675" s="2">
        <f t="shared" si="182"/>
        <v>-122168.85999999667</v>
      </c>
      <c r="P11675"/>
    </row>
    <row r="11676" spans="1:16" hidden="1">
      <c r="A11676" t="s">
        <v>19223</v>
      </c>
      <c r="B11676" s="1">
        <v>42223</v>
      </c>
      <c r="C11676" t="s">
        <v>1802</v>
      </c>
      <c r="D11676">
        <v>2</v>
      </c>
      <c r="E11676" t="s">
        <v>19224</v>
      </c>
      <c r="F11676" t="s">
        <v>13559</v>
      </c>
      <c r="G11676" t="s">
        <v>479</v>
      </c>
      <c r="H11676" t="s">
        <v>2266</v>
      </c>
      <c r="I11676" s="2">
        <v>19242.509999999998</v>
      </c>
      <c r="J11676" s="5"/>
      <c r="L11676" s="5"/>
      <c r="M11676" s="2">
        <f t="shared" si="182"/>
        <v>-102926.34999999667</v>
      </c>
      <c r="P11676"/>
    </row>
    <row r="11677" spans="1:16" hidden="1">
      <c r="A11677" t="s">
        <v>19243</v>
      </c>
      <c r="B11677" s="1">
        <v>42223</v>
      </c>
      <c r="C11677" t="s">
        <v>19244</v>
      </c>
      <c r="D11677">
        <v>2</v>
      </c>
      <c r="E11677" t="s">
        <v>19245</v>
      </c>
      <c r="F11677" t="s">
        <v>7054</v>
      </c>
      <c r="G11677" t="s">
        <v>20</v>
      </c>
      <c r="H11677" t="s">
        <v>2064</v>
      </c>
      <c r="J11677" s="5"/>
      <c r="K11677" s="2">
        <v>4100</v>
      </c>
      <c r="L11677" s="5"/>
      <c r="M11677" s="2">
        <f t="shared" si="182"/>
        <v>-107026.34999999667</v>
      </c>
      <c r="P11677"/>
    </row>
    <row r="11678" spans="1:16" hidden="1">
      <c r="A11678" t="s">
        <v>19243</v>
      </c>
      <c r="B11678" s="1">
        <v>42223</v>
      </c>
      <c r="C11678" t="s">
        <v>19244</v>
      </c>
      <c r="D11678">
        <v>2</v>
      </c>
      <c r="E11678" t="s">
        <v>19245</v>
      </c>
      <c r="F11678" t="s">
        <v>7054</v>
      </c>
      <c r="G11678" t="s">
        <v>20</v>
      </c>
      <c r="H11678" t="s">
        <v>2064</v>
      </c>
      <c r="I11678" s="2">
        <v>4100.01</v>
      </c>
      <c r="J11678" s="5"/>
      <c r="L11678" s="5"/>
      <c r="M11678" s="2">
        <f t="shared" si="182"/>
        <v>-102926.33999999668</v>
      </c>
      <c r="P11678"/>
    </row>
    <row r="11679" spans="1:16" hidden="1">
      <c r="A11679" t="s">
        <v>19270</v>
      </c>
      <c r="B11679" s="1">
        <v>42223</v>
      </c>
      <c r="C11679" t="s">
        <v>19271</v>
      </c>
      <c r="D11679">
        <v>2</v>
      </c>
      <c r="E11679" t="s">
        <v>19272</v>
      </c>
      <c r="F11679" t="s">
        <v>7054</v>
      </c>
      <c r="G11679" t="s">
        <v>20</v>
      </c>
      <c r="H11679" t="s">
        <v>15794</v>
      </c>
      <c r="I11679" s="2">
        <v>3225</v>
      </c>
      <c r="J11679" s="5"/>
      <c r="L11679" s="5"/>
      <c r="M11679" s="2">
        <f t="shared" si="182"/>
        <v>-99701.339999996679</v>
      </c>
      <c r="P11679"/>
    </row>
    <row r="11680" spans="1:16" hidden="1">
      <c r="A11680" t="s">
        <v>19293</v>
      </c>
      <c r="B11680" s="1">
        <v>42223</v>
      </c>
      <c r="C11680" t="s">
        <v>19294</v>
      </c>
      <c r="D11680">
        <v>2</v>
      </c>
      <c r="E11680" t="s">
        <v>19295</v>
      </c>
      <c r="F11680" t="s">
        <v>7054</v>
      </c>
      <c r="G11680" t="s">
        <v>20</v>
      </c>
      <c r="H11680" t="s">
        <v>3381</v>
      </c>
      <c r="I11680" s="2">
        <v>1025</v>
      </c>
      <c r="J11680" s="5"/>
      <c r="L11680" s="5"/>
      <c r="M11680" s="2">
        <f t="shared" si="182"/>
        <v>-98676.339999996679</v>
      </c>
      <c r="P11680"/>
    </row>
    <row r="11681" spans="1:16" hidden="1">
      <c r="A11681" t="s">
        <v>19315</v>
      </c>
      <c r="B11681" s="1">
        <v>42223</v>
      </c>
      <c r="C11681" t="s">
        <v>1802</v>
      </c>
      <c r="D11681">
        <v>2</v>
      </c>
      <c r="E11681" t="s">
        <v>19316</v>
      </c>
      <c r="F11681" t="s">
        <v>13559</v>
      </c>
      <c r="G11681" t="s">
        <v>479</v>
      </c>
      <c r="H11681" t="s">
        <v>5410</v>
      </c>
      <c r="I11681" s="2">
        <v>257.89</v>
      </c>
      <c r="J11681" s="5"/>
      <c r="L11681" s="5"/>
      <c r="M11681" s="2">
        <f t="shared" si="182"/>
        <v>-98418.449999996679</v>
      </c>
      <c r="P11681"/>
    </row>
    <row r="11682" spans="1:16" hidden="1">
      <c r="A11682" t="s">
        <v>19337</v>
      </c>
      <c r="B11682" s="1">
        <v>42223</v>
      </c>
      <c r="C11682" t="s">
        <v>19338</v>
      </c>
      <c r="D11682">
        <v>2</v>
      </c>
      <c r="E11682" t="s">
        <v>19339</v>
      </c>
      <c r="F11682" t="s">
        <v>13559</v>
      </c>
      <c r="G11682" t="s">
        <v>313</v>
      </c>
      <c r="H11682" t="s">
        <v>2020</v>
      </c>
      <c r="J11682" s="5"/>
      <c r="K11682" s="2">
        <v>1295.96</v>
      </c>
      <c r="L11682" s="5"/>
      <c r="M11682" s="2">
        <f t="shared" si="182"/>
        <v>-99714.409999996686</v>
      </c>
      <c r="P11682"/>
    </row>
    <row r="11683" spans="1:16" hidden="1">
      <c r="A11683" t="s">
        <v>19337</v>
      </c>
      <c r="B11683" s="1">
        <v>42223</v>
      </c>
      <c r="C11683" t="s">
        <v>19338</v>
      </c>
      <c r="D11683">
        <v>2</v>
      </c>
      <c r="E11683" t="s">
        <v>19339</v>
      </c>
      <c r="F11683" t="s">
        <v>13559</v>
      </c>
      <c r="G11683" t="s">
        <v>313</v>
      </c>
      <c r="H11683" t="s">
        <v>2020</v>
      </c>
      <c r="I11683" s="2">
        <v>1295.96</v>
      </c>
      <c r="J11683" s="5"/>
      <c r="L11683" s="5"/>
      <c r="M11683" s="2">
        <f t="shared" si="182"/>
        <v>-98418.449999996679</v>
      </c>
      <c r="P11683"/>
    </row>
    <row r="11684" spans="1:16" hidden="1">
      <c r="A11684" t="s">
        <v>19364</v>
      </c>
      <c r="B11684" s="1">
        <v>42223</v>
      </c>
      <c r="C11684" t="s">
        <v>19365</v>
      </c>
      <c r="D11684">
        <v>2</v>
      </c>
      <c r="E11684" t="s">
        <v>19366</v>
      </c>
      <c r="F11684" t="s">
        <v>7054</v>
      </c>
      <c r="G11684" t="s">
        <v>20</v>
      </c>
      <c r="H11684" t="s">
        <v>19367</v>
      </c>
      <c r="I11684" s="2">
        <v>800.01</v>
      </c>
      <c r="J11684" s="5"/>
      <c r="L11684" s="5"/>
      <c r="M11684" s="2">
        <f t="shared" si="182"/>
        <v>-97618.439999996684</v>
      </c>
      <c r="P11684"/>
    </row>
    <row r="11685" spans="1:16" hidden="1">
      <c r="A11685" t="s">
        <v>19385</v>
      </c>
      <c r="B11685" s="1">
        <v>42223</v>
      </c>
      <c r="C11685" t="s">
        <v>19386</v>
      </c>
      <c r="D11685">
        <v>2</v>
      </c>
      <c r="E11685" t="s">
        <v>19387</v>
      </c>
      <c r="F11685" t="s">
        <v>7054</v>
      </c>
      <c r="G11685" t="s">
        <v>20</v>
      </c>
      <c r="H11685" t="s">
        <v>2098</v>
      </c>
      <c r="I11685" s="2">
        <v>1840</v>
      </c>
      <c r="J11685" s="5"/>
      <c r="L11685" s="5"/>
      <c r="M11685" s="2">
        <f t="shared" si="182"/>
        <v>-95778.439999996684</v>
      </c>
      <c r="P11685"/>
    </row>
    <row r="11686" spans="1:16" hidden="1">
      <c r="A11686" t="s">
        <v>19403</v>
      </c>
      <c r="B11686" s="1">
        <v>42223</v>
      </c>
      <c r="C11686" t="s">
        <v>3407</v>
      </c>
      <c r="D11686">
        <v>2</v>
      </c>
      <c r="E11686" t="s">
        <v>19404</v>
      </c>
      <c r="F11686" t="s">
        <v>7054</v>
      </c>
      <c r="G11686" t="s">
        <v>20</v>
      </c>
      <c r="H11686" t="s">
        <v>3409</v>
      </c>
      <c r="I11686" s="2">
        <v>3030</v>
      </c>
      <c r="J11686" s="5"/>
      <c r="L11686" s="5"/>
      <c r="M11686" s="2">
        <f t="shared" si="182"/>
        <v>-92748.439999996684</v>
      </c>
      <c r="P11686"/>
    </row>
    <row r="11687" spans="1:16" hidden="1">
      <c r="A11687" t="s">
        <v>19419</v>
      </c>
      <c r="B11687" s="1">
        <v>42223</v>
      </c>
      <c r="C11687" t="s">
        <v>1802</v>
      </c>
      <c r="D11687">
        <v>2</v>
      </c>
      <c r="E11687" t="s">
        <v>19420</v>
      </c>
      <c r="F11687" t="s">
        <v>13559</v>
      </c>
      <c r="G11687" t="s">
        <v>479</v>
      </c>
      <c r="H11687" t="s">
        <v>2165</v>
      </c>
      <c r="J11687" s="5"/>
      <c r="K11687" s="2">
        <v>476.82</v>
      </c>
      <c r="L11687" s="5"/>
      <c r="M11687" s="2">
        <f t="shared" si="182"/>
        <v>-93225.259999996691</v>
      </c>
      <c r="P11687"/>
    </row>
    <row r="11688" spans="1:16" hidden="1">
      <c r="A11688" t="s">
        <v>19419</v>
      </c>
      <c r="B11688" s="1">
        <v>42223</v>
      </c>
      <c r="C11688" t="s">
        <v>1802</v>
      </c>
      <c r="D11688">
        <v>2</v>
      </c>
      <c r="E11688" t="s">
        <v>19420</v>
      </c>
      <c r="F11688" t="s">
        <v>13559</v>
      </c>
      <c r="G11688" t="s">
        <v>479</v>
      </c>
      <c r="H11688" t="s">
        <v>2165</v>
      </c>
      <c r="I11688" s="2">
        <v>476.82</v>
      </c>
      <c r="J11688" s="5"/>
      <c r="L11688" s="5"/>
      <c r="M11688" s="2">
        <f t="shared" si="182"/>
        <v>-92748.439999996684</v>
      </c>
      <c r="P11688"/>
    </row>
    <row r="11689" spans="1:16" hidden="1">
      <c r="A11689" t="s">
        <v>19440</v>
      </c>
      <c r="B11689" s="1">
        <v>42223</v>
      </c>
      <c r="C11689" t="s">
        <v>19441</v>
      </c>
      <c r="D11689">
        <v>2</v>
      </c>
      <c r="E11689" t="s">
        <v>19442</v>
      </c>
      <c r="F11689" t="s">
        <v>7054</v>
      </c>
      <c r="G11689" t="s">
        <v>20</v>
      </c>
      <c r="H11689" t="s">
        <v>7278</v>
      </c>
      <c r="J11689" s="5"/>
      <c r="K11689" s="2">
        <v>7068.44</v>
      </c>
      <c r="L11689" s="5"/>
      <c r="M11689" s="2">
        <f t="shared" si="182"/>
        <v>-99816.879999996687</v>
      </c>
      <c r="P11689"/>
    </row>
    <row r="11690" spans="1:16" hidden="1">
      <c r="A11690" t="s">
        <v>19440</v>
      </c>
      <c r="B11690" s="1">
        <v>42223</v>
      </c>
      <c r="C11690" t="s">
        <v>19441</v>
      </c>
      <c r="D11690">
        <v>2</v>
      </c>
      <c r="E11690" t="s">
        <v>19442</v>
      </c>
      <c r="F11690" t="s">
        <v>7054</v>
      </c>
      <c r="G11690" t="s">
        <v>20</v>
      </c>
      <c r="H11690" t="s">
        <v>7278</v>
      </c>
      <c r="I11690" s="2">
        <v>7868</v>
      </c>
      <c r="J11690" s="5"/>
      <c r="L11690" s="5"/>
      <c r="M11690" s="2">
        <f t="shared" si="182"/>
        <v>-91948.879999996687</v>
      </c>
      <c r="P11690"/>
    </row>
    <row r="11691" spans="1:16" hidden="1">
      <c r="A11691" t="s">
        <v>19465</v>
      </c>
      <c r="B11691" s="1">
        <v>42223</v>
      </c>
      <c r="C11691" t="s">
        <v>18</v>
      </c>
      <c r="D11691">
        <v>2</v>
      </c>
      <c r="E11691" t="s">
        <v>19466</v>
      </c>
      <c r="F11691" t="s">
        <v>13559</v>
      </c>
      <c r="G11691" t="s">
        <v>313</v>
      </c>
      <c r="H11691" t="s">
        <v>19467</v>
      </c>
      <c r="I11691" s="2">
        <v>52.72</v>
      </c>
      <c r="J11691" s="5"/>
      <c r="L11691" s="5"/>
      <c r="M11691" s="2">
        <f t="shared" si="182"/>
        <v>-91896.159999996686</v>
      </c>
      <c r="P11691"/>
    </row>
    <row r="11692" spans="1:16" hidden="1">
      <c r="A11692" t="s">
        <v>19491</v>
      </c>
      <c r="B11692" s="1">
        <v>42223</v>
      </c>
      <c r="C11692" t="s">
        <v>19492</v>
      </c>
      <c r="D11692">
        <v>2</v>
      </c>
      <c r="E11692" t="s">
        <v>19493</v>
      </c>
      <c r="F11692" t="s">
        <v>13559</v>
      </c>
      <c r="G11692" t="s">
        <v>479</v>
      </c>
      <c r="H11692" t="s">
        <v>4920</v>
      </c>
      <c r="I11692" s="2">
        <v>3652.17</v>
      </c>
      <c r="J11692" s="5"/>
      <c r="L11692" s="5"/>
      <c r="M11692" s="2">
        <f t="shared" si="182"/>
        <v>-88243.989999996687</v>
      </c>
      <c r="P11692"/>
    </row>
    <row r="11693" spans="1:16" hidden="1">
      <c r="A11693" t="s">
        <v>19517</v>
      </c>
      <c r="B11693" s="1">
        <v>42223</v>
      </c>
      <c r="C11693" t="s">
        <v>19518</v>
      </c>
      <c r="D11693">
        <v>2</v>
      </c>
      <c r="E11693" t="s">
        <v>19519</v>
      </c>
      <c r="F11693" t="s">
        <v>7054</v>
      </c>
      <c r="G11693" t="s">
        <v>20</v>
      </c>
      <c r="H11693" t="s">
        <v>10725</v>
      </c>
      <c r="I11693" s="2">
        <v>1840</v>
      </c>
      <c r="J11693" s="5"/>
      <c r="L11693" s="5"/>
      <c r="M11693" s="2">
        <f t="shared" si="182"/>
        <v>-86403.989999996687</v>
      </c>
      <c r="P11693"/>
    </row>
    <row r="11694" spans="1:16" hidden="1">
      <c r="A11694" t="s">
        <v>19541</v>
      </c>
      <c r="B11694" s="1">
        <v>42223</v>
      </c>
      <c r="C11694" t="s">
        <v>19542</v>
      </c>
      <c r="D11694">
        <v>2</v>
      </c>
      <c r="E11694" t="s">
        <v>19543</v>
      </c>
      <c r="F11694" t="s">
        <v>7054</v>
      </c>
      <c r="G11694" t="s">
        <v>20</v>
      </c>
      <c r="H11694" t="s">
        <v>10507</v>
      </c>
      <c r="I11694" s="2">
        <v>5730.01</v>
      </c>
      <c r="J11694" s="5"/>
      <c r="L11694" s="5"/>
      <c r="M11694" s="2">
        <f t="shared" si="182"/>
        <v>-80673.979999996693</v>
      </c>
      <c r="P11694"/>
    </row>
    <row r="11695" spans="1:16" hidden="1">
      <c r="A11695" t="s">
        <v>19566</v>
      </c>
      <c r="B11695" s="1">
        <v>42223</v>
      </c>
      <c r="C11695" t="s">
        <v>19567</v>
      </c>
      <c r="D11695">
        <v>2</v>
      </c>
      <c r="E11695" t="s">
        <v>19568</v>
      </c>
      <c r="F11695" t="s">
        <v>7054</v>
      </c>
      <c r="G11695" t="s">
        <v>20</v>
      </c>
      <c r="H11695" t="s">
        <v>19569</v>
      </c>
      <c r="I11695" s="2">
        <v>1025</v>
      </c>
      <c r="J11695" s="5"/>
      <c r="L11695" s="5"/>
      <c r="M11695" s="2">
        <f t="shared" si="182"/>
        <v>-79648.979999996693</v>
      </c>
      <c r="P11695"/>
    </row>
    <row r="11696" spans="1:16" hidden="1">
      <c r="A11696" t="s">
        <v>19591</v>
      </c>
      <c r="B11696" s="1">
        <v>42223</v>
      </c>
      <c r="C11696" t="s">
        <v>1419</v>
      </c>
      <c r="D11696">
        <v>2</v>
      </c>
      <c r="E11696" t="s">
        <v>19592</v>
      </c>
      <c r="F11696" t="s">
        <v>13559</v>
      </c>
      <c r="G11696" t="s">
        <v>479</v>
      </c>
      <c r="H11696" t="s">
        <v>2743</v>
      </c>
      <c r="I11696" s="2">
        <v>4058.49</v>
      </c>
      <c r="J11696" s="5"/>
      <c r="L11696" s="5"/>
      <c r="M11696" s="2">
        <f t="shared" si="182"/>
        <v>-75590.489999996687</v>
      </c>
      <c r="P11696"/>
    </row>
    <row r="11697" spans="1:16" hidden="1">
      <c r="A11697" t="s">
        <v>19617</v>
      </c>
      <c r="B11697" s="1">
        <v>42223</v>
      </c>
      <c r="C11697" t="s">
        <v>19618</v>
      </c>
      <c r="D11697">
        <v>2</v>
      </c>
      <c r="E11697" t="s">
        <v>19619</v>
      </c>
      <c r="F11697" t="s">
        <v>7054</v>
      </c>
      <c r="G11697" t="s">
        <v>20</v>
      </c>
      <c r="H11697" t="s">
        <v>10865</v>
      </c>
      <c r="I11697" s="2">
        <v>200.01</v>
      </c>
      <c r="J11697" s="5"/>
      <c r="L11697" s="5"/>
      <c r="M11697" s="2">
        <f t="shared" si="182"/>
        <v>-75390.479999996693</v>
      </c>
      <c r="P11697"/>
    </row>
    <row r="11698" spans="1:16" hidden="1">
      <c r="A11698" t="s">
        <v>19640</v>
      </c>
      <c r="B11698" s="1">
        <v>42223</v>
      </c>
      <c r="C11698" t="s">
        <v>19641</v>
      </c>
      <c r="D11698">
        <v>2</v>
      </c>
      <c r="E11698" t="s">
        <v>19642</v>
      </c>
      <c r="F11698" t="s">
        <v>7054</v>
      </c>
      <c r="G11698" t="s">
        <v>20</v>
      </c>
      <c r="H11698" t="s">
        <v>12798</v>
      </c>
      <c r="I11698" s="2">
        <v>4100</v>
      </c>
      <c r="J11698" s="5"/>
      <c r="L11698" s="5"/>
      <c r="M11698" s="2">
        <f t="shared" si="182"/>
        <v>-71290.479999996693</v>
      </c>
      <c r="P11698"/>
    </row>
    <row r="11699" spans="1:16" hidden="1">
      <c r="A11699" t="s">
        <v>3128</v>
      </c>
      <c r="B11699" s="36">
        <v>42224</v>
      </c>
      <c r="C11699" s="35" t="s">
        <v>11</v>
      </c>
      <c r="D11699" s="35">
        <v>1</v>
      </c>
      <c r="E11699" s="35" t="s">
        <v>3133</v>
      </c>
      <c r="F11699" s="35" t="s">
        <v>13</v>
      </c>
      <c r="G11699" s="35" t="s">
        <v>20</v>
      </c>
      <c r="H11699" s="35" t="s">
        <v>3134</v>
      </c>
      <c r="I11699" s="11"/>
      <c r="J11699" s="12"/>
      <c r="K11699" s="11">
        <v>24067.09</v>
      </c>
      <c r="L11699" s="12"/>
      <c r="M11699" s="11">
        <f t="shared" si="182"/>
        <v>-95357.569999996689</v>
      </c>
      <c r="P11699"/>
    </row>
    <row r="11700" spans="1:16" hidden="1">
      <c r="A11700" t="s">
        <v>3225</v>
      </c>
      <c r="B11700" s="1">
        <v>42224</v>
      </c>
      <c r="C11700" t="s">
        <v>6</v>
      </c>
      <c r="D11700">
        <v>1</v>
      </c>
      <c r="E11700" t="s">
        <v>3229</v>
      </c>
      <c r="F11700" t="s">
        <v>8</v>
      </c>
      <c r="G11700" t="s">
        <v>20</v>
      </c>
      <c r="H11700" t="s">
        <v>63</v>
      </c>
      <c r="I11700" s="2">
        <v>600</v>
      </c>
      <c r="J11700" s="5"/>
      <c r="L11700" s="5"/>
      <c r="M11700" s="2">
        <f t="shared" si="182"/>
        <v>-94757.569999996689</v>
      </c>
      <c r="P11700"/>
    </row>
    <row r="11701" spans="1:16" hidden="1">
      <c r="A11701" t="s">
        <v>3260</v>
      </c>
      <c r="B11701" s="1">
        <v>42224</v>
      </c>
      <c r="C11701" t="s">
        <v>3261</v>
      </c>
      <c r="D11701">
        <v>2</v>
      </c>
      <c r="E11701" t="s">
        <v>3262</v>
      </c>
      <c r="F11701" t="s">
        <v>312</v>
      </c>
      <c r="G11701" t="s">
        <v>313</v>
      </c>
      <c r="H11701" t="s">
        <v>1162</v>
      </c>
      <c r="J11701" s="5"/>
      <c r="K11701" s="2">
        <v>928.36</v>
      </c>
      <c r="L11701" s="5"/>
      <c r="M11701" s="2">
        <f t="shared" si="182"/>
        <v>-95685.92999999669</v>
      </c>
      <c r="P11701"/>
    </row>
    <row r="11702" spans="1:16" hidden="1">
      <c r="A11702" t="s">
        <v>3260</v>
      </c>
      <c r="B11702" s="1">
        <v>42224</v>
      </c>
      <c r="C11702" t="s">
        <v>3261</v>
      </c>
      <c r="D11702">
        <v>2</v>
      </c>
      <c r="E11702" t="s">
        <v>3262</v>
      </c>
      <c r="F11702" t="s">
        <v>312</v>
      </c>
      <c r="G11702" t="s">
        <v>313</v>
      </c>
      <c r="H11702" t="s">
        <v>1162</v>
      </c>
      <c r="I11702" s="2">
        <v>684.32</v>
      </c>
      <c r="J11702" s="5"/>
      <c r="L11702" s="5"/>
      <c r="M11702" s="2">
        <f t="shared" si="182"/>
        <v>-95001.609999996683</v>
      </c>
      <c r="P11702"/>
    </row>
    <row r="11703" spans="1:16" hidden="1">
      <c r="A11703" t="s">
        <v>3263</v>
      </c>
      <c r="B11703" s="1">
        <v>42224</v>
      </c>
      <c r="C11703" t="s">
        <v>18</v>
      </c>
      <c r="D11703">
        <v>1</v>
      </c>
      <c r="E11703" t="s">
        <v>3267</v>
      </c>
      <c r="F11703" t="s">
        <v>13</v>
      </c>
      <c r="G11703" t="s">
        <v>20</v>
      </c>
      <c r="H11703" t="s">
        <v>18</v>
      </c>
      <c r="J11703" s="5"/>
      <c r="K11703" s="2">
        <v>13107.65</v>
      </c>
      <c r="L11703" s="5"/>
      <c r="M11703" s="2">
        <f t="shared" si="182"/>
        <v>-108109.25999999668</v>
      </c>
      <c r="P11703"/>
    </row>
    <row r="11704" spans="1:16" hidden="1">
      <c r="A11704" t="s">
        <v>3271</v>
      </c>
      <c r="B11704" s="1">
        <v>42224</v>
      </c>
      <c r="C11704" t="s">
        <v>195</v>
      </c>
      <c r="D11704">
        <v>1</v>
      </c>
      <c r="E11704" t="s">
        <v>3273</v>
      </c>
      <c r="F11704" t="s">
        <v>13</v>
      </c>
      <c r="G11704" t="s">
        <v>20</v>
      </c>
      <c r="H11704" t="s">
        <v>195</v>
      </c>
      <c r="J11704" s="5"/>
      <c r="K11704" s="2">
        <v>31150.89</v>
      </c>
      <c r="L11704" s="5"/>
      <c r="M11704" s="2">
        <f t="shared" si="182"/>
        <v>-139260.14999999668</v>
      </c>
      <c r="P11704"/>
    </row>
    <row r="11705" spans="1:16" hidden="1">
      <c r="A11705" t="s">
        <v>3276</v>
      </c>
      <c r="B11705" s="1">
        <v>42224</v>
      </c>
      <c r="C11705" t="s">
        <v>240</v>
      </c>
      <c r="D11705">
        <v>1</v>
      </c>
      <c r="E11705" t="s">
        <v>3278</v>
      </c>
      <c r="F11705" t="s">
        <v>13</v>
      </c>
      <c r="G11705" t="s">
        <v>20</v>
      </c>
      <c r="H11705" t="s">
        <v>240</v>
      </c>
      <c r="J11705" s="5"/>
      <c r="K11705" s="2">
        <v>5230.01</v>
      </c>
      <c r="L11705" s="5"/>
      <c r="M11705" s="2">
        <f t="shared" si="182"/>
        <v>-144490.15999999669</v>
      </c>
      <c r="P11705"/>
    </row>
    <row r="11706" spans="1:16" hidden="1">
      <c r="A11706" t="s">
        <v>3280</v>
      </c>
      <c r="B11706" s="1">
        <v>42224</v>
      </c>
      <c r="C11706" t="s">
        <v>200</v>
      </c>
      <c r="D11706">
        <v>1</v>
      </c>
      <c r="E11706" t="s">
        <v>3285</v>
      </c>
      <c r="F11706" t="s">
        <v>16</v>
      </c>
      <c r="G11706" t="s">
        <v>20</v>
      </c>
      <c r="H11706" t="s">
        <v>200</v>
      </c>
      <c r="J11706" s="5"/>
      <c r="K11706" s="2">
        <v>4060.39</v>
      </c>
      <c r="L11706" s="5"/>
      <c r="M11706" s="2">
        <f t="shared" si="182"/>
        <v>-148550.5499999967</v>
      </c>
      <c r="P11706"/>
    </row>
    <row r="11707" spans="1:16" hidden="1">
      <c r="A11707" t="s">
        <v>19662</v>
      </c>
      <c r="B11707" s="1">
        <v>42224</v>
      </c>
      <c r="C11707" t="s">
        <v>19667</v>
      </c>
      <c r="D11707">
        <v>2</v>
      </c>
      <c r="E11707" t="s">
        <v>19668</v>
      </c>
      <c r="F11707" t="s">
        <v>7054</v>
      </c>
      <c r="G11707" t="s">
        <v>20</v>
      </c>
      <c r="H11707" t="s">
        <v>1865</v>
      </c>
      <c r="I11707" s="2">
        <v>1025</v>
      </c>
      <c r="J11707" s="5"/>
      <c r="L11707" s="5"/>
      <c r="M11707" s="2">
        <f t="shared" si="182"/>
        <v>-147525.5499999967</v>
      </c>
      <c r="P11707"/>
    </row>
    <row r="11708" spans="1:16" hidden="1">
      <c r="A11708" t="s">
        <v>19687</v>
      </c>
      <c r="B11708" s="1">
        <v>42224</v>
      </c>
      <c r="C11708" t="s">
        <v>1802</v>
      </c>
      <c r="D11708">
        <v>2</v>
      </c>
      <c r="E11708" t="s">
        <v>19691</v>
      </c>
      <c r="F11708" t="s">
        <v>13559</v>
      </c>
      <c r="G11708" t="s">
        <v>479</v>
      </c>
      <c r="H11708" t="s">
        <v>19692</v>
      </c>
      <c r="I11708" s="2">
        <v>236.77</v>
      </c>
      <c r="J11708" s="5"/>
      <c r="L11708" s="5"/>
      <c r="M11708" s="2">
        <f t="shared" si="182"/>
        <v>-147288.77999999671</v>
      </c>
      <c r="P11708"/>
    </row>
    <row r="11709" spans="1:16" hidden="1">
      <c r="A11709" t="s">
        <v>19709</v>
      </c>
      <c r="B11709" s="1">
        <v>42224</v>
      </c>
      <c r="C11709" t="s">
        <v>3261</v>
      </c>
      <c r="D11709">
        <v>2</v>
      </c>
      <c r="E11709" t="s">
        <v>19714</v>
      </c>
      <c r="F11709" t="s">
        <v>13559</v>
      </c>
      <c r="G11709" t="s">
        <v>479</v>
      </c>
      <c r="H11709" t="s">
        <v>10564</v>
      </c>
      <c r="I11709" s="2">
        <v>419.11</v>
      </c>
      <c r="J11709" s="5"/>
      <c r="L11709" s="5"/>
      <c r="M11709" s="2">
        <f t="shared" si="182"/>
        <v>-146869.66999999672</v>
      </c>
      <c r="P11709"/>
    </row>
    <row r="11710" spans="1:16" hidden="1">
      <c r="A11710" t="s">
        <v>19730</v>
      </c>
      <c r="B11710" s="1">
        <v>42224</v>
      </c>
      <c r="C11710" t="s">
        <v>19734</v>
      </c>
      <c r="D11710">
        <v>1</v>
      </c>
      <c r="E11710" t="s">
        <v>19735</v>
      </c>
      <c r="F11710" t="s">
        <v>13610</v>
      </c>
      <c r="G11710" t="s">
        <v>20</v>
      </c>
      <c r="H11710" t="s">
        <v>19736</v>
      </c>
      <c r="I11710" s="2">
        <v>24067.09</v>
      </c>
      <c r="J11710" s="5"/>
      <c r="L11710" s="5"/>
      <c r="M11710" s="2">
        <f t="shared" si="182"/>
        <v>-122802.57999999673</v>
      </c>
      <c r="P11710"/>
    </row>
    <row r="11711" spans="1:16" hidden="1">
      <c r="A11711" t="s">
        <v>19758</v>
      </c>
      <c r="B11711" s="1">
        <v>42224</v>
      </c>
      <c r="C11711" t="s">
        <v>3261</v>
      </c>
      <c r="D11711">
        <v>2</v>
      </c>
      <c r="E11711" t="s">
        <v>19762</v>
      </c>
      <c r="F11711" t="s">
        <v>13559</v>
      </c>
      <c r="G11711" t="s">
        <v>479</v>
      </c>
      <c r="H11711" t="s">
        <v>1162</v>
      </c>
      <c r="J11711" s="5"/>
      <c r="K11711" s="2">
        <v>684.32</v>
      </c>
      <c r="L11711" s="5"/>
      <c r="M11711" s="2">
        <f t="shared" si="182"/>
        <v>-123486.89999999673</v>
      </c>
      <c r="P11711"/>
    </row>
    <row r="11712" spans="1:16" hidden="1">
      <c r="A11712" t="s">
        <v>19758</v>
      </c>
      <c r="B11712" s="1">
        <v>42224</v>
      </c>
      <c r="C11712" t="s">
        <v>3261</v>
      </c>
      <c r="D11712">
        <v>2</v>
      </c>
      <c r="E11712" t="s">
        <v>19762</v>
      </c>
      <c r="F11712" t="s">
        <v>13559</v>
      </c>
      <c r="G11712" t="s">
        <v>479</v>
      </c>
      <c r="H11712" t="s">
        <v>1162</v>
      </c>
      <c r="I11712" s="2">
        <v>928.36</v>
      </c>
      <c r="J11712" s="5"/>
      <c r="L11712" s="5"/>
      <c r="M11712" s="2">
        <f t="shared" si="182"/>
        <v>-122558.53999999673</v>
      </c>
      <c r="P11712"/>
    </row>
    <row r="11713" spans="1:16" hidden="1">
      <c r="A11713" t="s">
        <v>19783</v>
      </c>
      <c r="B11713" s="1">
        <v>42224</v>
      </c>
      <c r="C11713" t="s">
        <v>19784</v>
      </c>
      <c r="D11713">
        <v>2</v>
      </c>
      <c r="E11713" t="s">
        <v>19785</v>
      </c>
      <c r="F11713" t="s">
        <v>7054</v>
      </c>
      <c r="G11713" t="s">
        <v>20</v>
      </c>
      <c r="H11713" t="s">
        <v>19786</v>
      </c>
      <c r="I11713" s="2">
        <v>1840</v>
      </c>
      <c r="J11713" s="5"/>
      <c r="L11713" s="5"/>
      <c r="M11713" s="2">
        <f t="shared" si="182"/>
        <v>-120718.53999999673</v>
      </c>
      <c r="P11713"/>
    </row>
    <row r="11714" spans="1:16" hidden="1">
      <c r="A11714" t="s">
        <v>19807</v>
      </c>
      <c r="B11714" s="1">
        <v>42224</v>
      </c>
      <c r="C11714" t="s">
        <v>1802</v>
      </c>
      <c r="D11714">
        <v>2</v>
      </c>
      <c r="E11714" t="s">
        <v>19808</v>
      </c>
      <c r="F11714" t="s">
        <v>13559</v>
      </c>
      <c r="G11714" t="s">
        <v>479</v>
      </c>
      <c r="H11714" t="s">
        <v>10447</v>
      </c>
      <c r="I11714" s="2">
        <v>419.11</v>
      </c>
      <c r="J11714" s="5"/>
      <c r="L11714" s="5"/>
      <c r="M11714" s="2">
        <f t="shared" si="182"/>
        <v>-120299.42999999673</v>
      </c>
      <c r="P11714"/>
    </row>
    <row r="11715" spans="1:16" hidden="1">
      <c r="A11715" t="s">
        <v>19828</v>
      </c>
      <c r="B11715" s="1">
        <v>42224</v>
      </c>
      <c r="C11715" t="s">
        <v>19829</v>
      </c>
      <c r="D11715">
        <v>2</v>
      </c>
      <c r="E11715" t="s">
        <v>19830</v>
      </c>
      <c r="F11715" t="s">
        <v>7054</v>
      </c>
      <c r="G11715" t="s">
        <v>20</v>
      </c>
      <c r="H11715" t="s">
        <v>13854</v>
      </c>
      <c r="I11715" s="2">
        <v>1840</v>
      </c>
      <c r="J11715" s="5"/>
      <c r="L11715" s="5"/>
      <c r="M11715" s="2">
        <f t="shared" si="182"/>
        <v>-118459.42999999673</v>
      </c>
      <c r="P11715"/>
    </row>
    <row r="11716" spans="1:16" hidden="1">
      <c r="A11716" t="s">
        <v>19852</v>
      </c>
      <c r="B11716" s="1">
        <v>42224</v>
      </c>
      <c r="C11716" t="s">
        <v>19853</v>
      </c>
      <c r="D11716">
        <v>2</v>
      </c>
      <c r="E11716" t="s">
        <v>19854</v>
      </c>
      <c r="F11716" t="s">
        <v>7054</v>
      </c>
      <c r="G11716" t="s">
        <v>20</v>
      </c>
      <c r="H11716" t="s">
        <v>16547</v>
      </c>
      <c r="I11716" s="2">
        <v>1839.99</v>
      </c>
      <c r="J11716" s="5"/>
      <c r="L11716" s="5"/>
      <c r="M11716" s="2">
        <f t="shared" si="182"/>
        <v>-116619.43999999673</v>
      </c>
      <c r="P11716"/>
    </row>
    <row r="11717" spans="1:16" hidden="1">
      <c r="A11717" t="s">
        <v>19873</v>
      </c>
      <c r="B11717" s="1">
        <v>42224</v>
      </c>
      <c r="C11717" t="s">
        <v>19874</v>
      </c>
      <c r="D11717">
        <v>2</v>
      </c>
      <c r="E11717" t="s">
        <v>19875</v>
      </c>
      <c r="F11717" t="s">
        <v>7054</v>
      </c>
      <c r="G11717" t="s">
        <v>20</v>
      </c>
      <c r="H11717" t="s">
        <v>18108</v>
      </c>
      <c r="I11717" s="2">
        <v>2239.9899999999998</v>
      </c>
      <c r="J11717" s="5"/>
      <c r="L11717" s="5"/>
      <c r="M11717" s="2">
        <f t="shared" si="182"/>
        <v>-114379.44999999672</v>
      </c>
      <c r="P11717"/>
    </row>
    <row r="11718" spans="1:16" hidden="1">
      <c r="A11718" t="s">
        <v>19894</v>
      </c>
      <c r="B11718" s="1">
        <v>42224</v>
      </c>
      <c r="C11718" t="s">
        <v>19895</v>
      </c>
      <c r="D11718">
        <v>2</v>
      </c>
      <c r="E11718" t="s">
        <v>19896</v>
      </c>
      <c r="F11718" t="s">
        <v>7054</v>
      </c>
      <c r="G11718" t="s">
        <v>20</v>
      </c>
      <c r="H11718" t="s">
        <v>19897</v>
      </c>
      <c r="I11718" s="2">
        <v>1840</v>
      </c>
      <c r="J11718" s="5"/>
      <c r="L11718" s="5"/>
      <c r="M11718" s="2">
        <f t="shared" si="182"/>
        <v>-112539.44999999672</v>
      </c>
      <c r="P11718"/>
    </row>
    <row r="11719" spans="1:16" hidden="1">
      <c r="A11719" t="s">
        <v>19918</v>
      </c>
      <c r="B11719" s="1">
        <v>42224</v>
      </c>
      <c r="C11719" t="s">
        <v>19919</v>
      </c>
      <c r="D11719">
        <v>2</v>
      </c>
      <c r="E11719" t="s">
        <v>19920</v>
      </c>
      <c r="F11719" t="s">
        <v>7054</v>
      </c>
      <c r="G11719" t="s">
        <v>20</v>
      </c>
      <c r="H11719" t="s">
        <v>19475</v>
      </c>
      <c r="I11719" s="2">
        <v>1025</v>
      </c>
      <c r="J11719" s="5"/>
      <c r="L11719" s="5"/>
      <c r="M11719" s="2">
        <f t="shared" si="182"/>
        <v>-111514.44999999672</v>
      </c>
      <c r="P11719"/>
    </row>
    <row r="11720" spans="1:16" hidden="1">
      <c r="A11720" t="s">
        <v>19942</v>
      </c>
      <c r="B11720" s="1">
        <v>42224</v>
      </c>
      <c r="C11720" t="s">
        <v>1802</v>
      </c>
      <c r="D11720">
        <v>2</v>
      </c>
      <c r="E11720" t="s">
        <v>19943</v>
      </c>
      <c r="F11720" t="s">
        <v>13559</v>
      </c>
      <c r="G11720" t="s">
        <v>479</v>
      </c>
      <c r="H11720" t="s">
        <v>4968</v>
      </c>
      <c r="I11720" s="2">
        <v>2165</v>
      </c>
      <c r="J11720" s="5"/>
      <c r="L11720" s="5"/>
      <c r="M11720" s="2">
        <f t="shared" si="182"/>
        <v>-109349.44999999672</v>
      </c>
      <c r="P11720"/>
    </row>
    <row r="11721" spans="1:16" hidden="1">
      <c r="A11721" t="s">
        <v>19963</v>
      </c>
      <c r="B11721" s="1">
        <v>42224</v>
      </c>
      <c r="C11721" t="s">
        <v>19964</v>
      </c>
      <c r="D11721">
        <v>2</v>
      </c>
      <c r="E11721" t="s">
        <v>19965</v>
      </c>
      <c r="F11721" t="s">
        <v>7054</v>
      </c>
      <c r="G11721" t="s">
        <v>20</v>
      </c>
      <c r="H11721" t="s">
        <v>4968</v>
      </c>
      <c r="I11721" s="2">
        <v>200.01</v>
      </c>
      <c r="J11721" s="5"/>
      <c r="L11721" s="5"/>
      <c r="M11721" s="2">
        <f t="shared" ref="M11721:M11784" si="183">+M11720+I11721-K11721</f>
        <v>-109149.43999999673</v>
      </c>
      <c r="P11721"/>
    </row>
    <row r="11722" spans="1:16" hidden="1">
      <c r="A11722" t="s">
        <v>19987</v>
      </c>
      <c r="B11722" s="1">
        <v>42224</v>
      </c>
      <c r="C11722" t="s">
        <v>674</v>
      </c>
      <c r="D11722">
        <v>2</v>
      </c>
      <c r="E11722" t="s">
        <v>19988</v>
      </c>
      <c r="F11722" t="s">
        <v>13559</v>
      </c>
      <c r="G11722" t="s">
        <v>479</v>
      </c>
      <c r="H11722" t="s">
        <v>63</v>
      </c>
      <c r="J11722" s="5"/>
      <c r="K11722" s="2">
        <v>600</v>
      </c>
      <c r="L11722" s="5"/>
      <c r="M11722" s="2">
        <f t="shared" si="183"/>
        <v>-109749.43999999673</v>
      </c>
      <c r="P11722"/>
    </row>
    <row r="11723" spans="1:16" hidden="1">
      <c r="A11723" t="s">
        <v>19987</v>
      </c>
      <c r="B11723" s="1">
        <v>42224</v>
      </c>
      <c r="C11723" t="s">
        <v>674</v>
      </c>
      <c r="D11723">
        <v>2</v>
      </c>
      <c r="E11723" t="s">
        <v>19988</v>
      </c>
      <c r="F11723" t="s">
        <v>13559</v>
      </c>
      <c r="G11723" t="s">
        <v>479</v>
      </c>
      <c r="H11723" t="s">
        <v>63</v>
      </c>
      <c r="I11723" s="2">
        <v>1195.4000000000001</v>
      </c>
      <c r="J11723" s="5"/>
      <c r="L11723" s="5"/>
      <c r="M11723" s="2">
        <f t="shared" si="183"/>
        <v>-108554.03999999673</v>
      </c>
      <c r="P11723"/>
    </row>
    <row r="11724" spans="1:16" hidden="1">
      <c r="A11724" t="s">
        <v>20007</v>
      </c>
      <c r="B11724" s="1">
        <v>42224</v>
      </c>
      <c r="C11724" t="s">
        <v>1802</v>
      </c>
      <c r="D11724">
        <v>2</v>
      </c>
      <c r="E11724" t="s">
        <v>20008</v>
      </c>
      <c r="F11724" t="s">
        <v>13559</v>
      </c>
      <c r="G11724" t="s">
        <v>479</v>
      </c>
      <c r="H11724" t="s">
        <v>2743</v>
      </c>
      <c r="I11724" s="2">
        <v>721.2</v>
      </c>
      <c r="J11724" s="5"/>
      <c r="L11724" s="5"/>
      <c r="M11724" s="2">
        <f t="shared" si="183"/>
        <v>-107832.83999999674</v>
      </c>
      <c r="P11724"/>
    </row>
    <row r="11725" spans="1:16" hidden="1">
      <c r="A11725" t="s">
        <v>20027</v>
      </c>
      <c r="B11725" s="1">
        <v>42224</v>
      </c>
      <c r="C11725" t="s">
        <v>20028</v>
      </c>
      <c r="D11725">
        <v>2</v>
      </c>
      <c r="E11725" t="s">
        <v>20029</v>
      </c>
      <c r="F11725" t="s">
        <v>7054</v>
      </c>
      <c r="G11725" t="s">
        <v>20</v>
      </c>
      <c r="H11725" t="s">
        <v>8923</v>
      </c>
      <c r="I11725" s="2">
        <v>1025</v>
      </c>
      <c r="J11725" s="5"/>
      <c r="L11725" s="5"/>
      <c r="M11725" s="2">
        <f t="shared" si="183"/>
        <v>-106807.83999999674</v>
      </c>
      <c r="P11725"/>
    </row>
    <row r="11726" spans="1:16" hidden="1">
      <c r="A11726" t="s">
        <v>20052</v>
      </c>
      <c r="B11726" s="1">
        <v>42224</v>
      </c>
      <c r="C11726" t="s">
        <v>20053</v>
      </c>
      <c r="D11726">
        <v>2</v>
      </c>
      <c r="E11726" t="s">
        <v>20054</v>
      </c>
      <c r="F11726" t="s">
        <v>7054</v>
      </c>
      <c r="G11726" t="s">
        <v>20</v>
      </c>
      <c r="H11726" t="s">
        <v>20055</v>
      </c>
      <c r="I11726" s="2">
        <v>1025</v>
      </c>
      <c r="J11726" s="5"/>
      <c r="L11726" s="5"/>
      <c r="M11726" s="2">
        <f t="shared" si="183"/>
        <v>-105782.83999999674</v>
      </c>
      <c r="P11726"/>
    </row>
    <row r="11727" spans="1:16" hidden="1">
      <c r="A11727" t="s">
        <v>20078</v>
      </c>
      <c r="B11727" s="1">
        <v>42224</v>
      </c>
      <c r="C11727" t="s">
        <v>20079</v>
      </c>
      <c r="D11727">
        <v>2</v>
      </c>
      <c r="E11727" t="s">
        <v>20080</v>
      </c>
      <c r="F11727" t="s">
        <v>7054</v>
      </c>
      <c r="G11727" t="s">
        <v>20</v>
      </c>
      <c r="H11727" t="s">
        <v>8369</v>
      </c>
      <c r="I11727" s="2">
        <v>1025</v>
      </c>
      <c r="J11727" s="5"/>
      <c r="L11727" s="5"/>
      <c r="M11727" s="2">
        <f t="shared" si="183"/>
        <v>-104757.83999999674</v>
      </c>
      <c r="P11727"/>
    </row>
    <row r="11728" spans="1:16" hidden="1">
      <c r="A11728" t="s">
        <v>20101</v>
      </c>
      <c r="B11728" s="1">
        <v>42224</v>
      </c>
      <c r="C11728" t="s">
        <v>20102</v>
      </c>
      <c r="D11728">
        <v>2</v>
      </c>
      <c r="E11728" t="s">
        <v>20103</v>
      </c>
      <c r="F11728" t="s">
        <v>7054</v>
      </c>
      <c r="G11728" t="s">
        <v>20</v>
      </c>
      <c r="H11728" t="s">
        <v>2236</v>
      </c>
      <c r="I11728" s="2">
        <v>3030.01</v>
      </c>
      <c r="J11728" s="5"/>
      <c r="L11728" s="5"/>
      <c r="M11728" s="2">
        <f t="shared" si="183"/>
        <v>-101727.82999999674</v>
      </c>
      <c r="P11728"/>
    </row>
    <row r="11729" spans="1:16" hidden="1">
      <c r="A11729" t="s">
        <v>20125</v>
      </c>
      <c r="B11729" s="1">
        <v>42224</v>
      </c>
      <c r="C11729" t="s">
        <v>20126</v>
      </c>
      <c r="D11729">
        <v>2</v>
      </c>
      <c r="E11729" t="s">
        <v>20127</v>
      </c>
      <c r="F11729" t="s">
        <v>7054</v>
      </c>
      <c r="G11729" t="s">
        <v>20</v>
      </c>
      <c r="H11729" t="s">
        <v>20128</v>
      </c>
      <c r="I11729" s="2">
        <v>3030</v>
      </c>
      <c r="J11729" s="5"/>
      <c r="L11729" s="5"/>
      <c r="M11729" s="2">
        <f t="shared" si="183"/>
        <v>-98697.829999996742</v>
      </c>
      <c r="P11729"/>
    </row>
    <row r="11730" spans="1:16" hidden="1">
      <c r="A11730" t="s">
        <v>20152</v>
      </c>
      <c r="B11730" s="1">
        <v>42224</v>
      </c>
      <c r="C11730" t="s">
        <v>20153</v>
      </c>
      <c r="D11730">
        <v>2</v>
      </c>
      <c r="E11730" t="s">
        <v>20154</v>
      </c>
      <c r="F11730" t="s">
        <v>7054</v>
      </c>
      <c r="G11730" t="s">
        <v>20</v>
      </c>
      <c r="H11730" t="s">
        <v>20155</v>
      </c>
      <c r="I11730" s="2">
        <v>6842.34</v>
      </c>
      <c r="J11730" s="5"/>
      <c r="L11730" s="5"/>
      <c r="M11730" s="2">
        <f t="shared" si="183"/>
        <v>-91855.489999996746</v>
      </c>
      <c r="P11730"/>
    </row>
    <row r="11731" spans="1:16" hidden="1">
      <c r="A11731" t="s">
        <v>20177</v>
      </c>
      <c r="B11731" s="1">
        <v>42224</v>
      </c>
      <c r="C11731" t="s">
        <v>20178</v>
      </c>
      <c r="D11731">
        <v>2</v>
      </c>
      <c r="E11731" t="s">
        <v>20179</v>
      </c>
      <c r="F11731" t="s">
        <v>7054</v>
      </c>
      <c r="G11731" t="s">
        <v>20</v>
      </c>
      <c r="H11731" t="s">
        <v>20180</v>
      </c>
      <c r="I11731" s="2">
        <v>2990</v>
      </c>
      <c r="J11731" s="5"/>
      <c r="L11731" s="5"/>
      <c r="M11731" s="2">
        <f t="shared" si="183"/>
        <v>-88865.489999996746</v>
      </c>
      <c r="P11731"/>
    </row>
    <row r="11732" spans="1:16" hidden="1">
      <c r="A11732" t="s">
        <v>20202</v>
      </c>
      <c r="B11732" s="1">
        <v>42224</v>
      </c>
      <c r="C11732" t="s">
        <v>20203</v>
      </c>
      <c r="D11732">
        <v>2</v>
      </c>
      <c r="E11732" t="s">
        <v>20204</v>
      </c>
      <c r="F11732" t="s">
        <v>7054</v>
      </c>
      <c r="G11732" t="s">
        <v>20</v>
      </c>
      <c r="H11732" t="s">
        <v>575</v>
      </c>
      <c r="I11732" s="2">
        <v>1025</v>
      </c>
      <c r="J11732" s="5"/>
      <c r="L11732" s="5"/>
      <c r="M11732" s="2">
        <f t="shared" si="183"/>
        <v>-87840.489999996746</v>
      </c>
      <c r="P11732"/>
    </row>
    <row r="11733" spans="1:16" hidden="1">
      <c r="A11733" t="s">
        <v>20228</v>
      </c>
      <c r="B11733" s="1">
        <v>42224</v>
      </c>
      <c r="C11733" t="s">
        <v>20229</v>
      </c>
      <c r="D11733">
        <v>2</v>
      </c>
      <c r="E11733" t="s">
        <v>20230</v>
      </c>
      <c r="F11733" t="s">
        <v>7054</v>
      </c>
      <c r="G11733" t="s">
        <v>20</v>
      </c>
      <c r="H11733" t="s">
        <v>20231</v>
      </c>
      <c r="I11733" s="2">
        <v>1025</v>
      </c>
      <c r="J11733" s="5"/>
      <c r="L11733" s="5"/>
      <c r="M11733" s="2">
        <f t="shared" si="183"/>
        <v>-86815.489999996746</v>
      </c>
      <c r="P11733"/>
    </row>
    <row r="11734" spans="1:16" hidden="1">
      <c r="A11734" t="s">
        <v>20250</v>
      </c>
      <c r="B11734" s="1">
        <v>42224</v>
      </c>
      <c r="C11734" t="s">
        <v>20251</v>
      </c>
      <c r="D11734">
        <v>2</v>
      </c>
      <c r="E11734" t="s">
        <v>20252</v>
      </c>
      <c r="F11734" t="s">
        <v>7054</v>
      </c>
      <c r="G11734" t="s">
        <v>20</v>
      </c>
      <c r="H11734" t="s">
        <v>10466</v>
      </c>
      <c r="I11734" s="2">
        <v>1025</v>
      </c>
      <c r="J11734" s="5"/>
      <c r="L11734" s="5"/>
      <c r="M11734" s="2">
        <f t="shared" si="183"/>
        <v>-85790.489999996746</v>
      </c>
      <c r="P11734"/>
    </row>
    <row r="11735" spans="1:16" hidden="1">
      <c r="A11735" t="s">
        <v>20275</v>
      </c>
      <c r="B11735" s="1">
        <v>42224</v>
      </c>
      <c r="C11735" t="s">
        <v>6</v>
      </c>
      <c r="D11735">
        <v>1</v>
      </c>
      <c r="E11735" t="s">
        <v>20276</v>
      </c>
      <c r="F11735" t="s">
        <v>13561</v>
      </c>
      <c r="G11735" t="s">
        <v>20</v>
      </c>
      <c r="H11735" t="s">
        <v>20277</v>
      </c>
      <c r="I11735" s="2">
        <v>10000</v>
      </c>
      <c r="J11735" s="5"/>
      <c r="L11735" s="5"/>
      <c r="M11735" s="2">
        <f t="shared" si="183"/>
        <v>-75790.489999996746</v>
      </c>
      <c r="P11735"/>
    </row>
    <row r="11736" spans="1:16" hidden="1">
      <c r="A11736" t="s">
        <v>20300</v>
      </c>
      <c r="B11736" s="1">
        <v>42224</v>
      </c>
      <c r="C11736" t="s">
        <v>20301</v>
      </c>
      <c r="D11736">
        <v>2</v>
      </c>
      <c r="E11736" t="s">
        <v>20302</v>
      </c>
      <c r="F11736" t="s">
        <v>7054</v>
      </c>
      <c r="G11736" t="s">
        <v>20</v>
      </c>
      <c r="H11736" t="s">
        <v>20303</v>
      </c>
      <c r="I11736" s="2">
        <v>4500.01</v>
      </c>
      <c r="J11736" s="5"/>
      <c r="L11736" s="5"/>
      <c r="M11736" s="2">
        <f t="shared" si="183"/>
        <v>-71290.479999996751</v>
      </c>
      <c r="P11736"/>
    </row>
    <row r="11737" spans="1:16" hidden="1">
      <c r="A11737" t="s">
        <v>20325</v>
      </c>
      <c r="B11737" s="1">
        <v>42224</v>
      </c>
      <c r="C11737" t="s">
        <v>20326</v>
      </c>
      <c r="D11737">
        <v>2</v>
      </c>
      <c r="E11737" t="s">
        <v>20327</v>
      </c>
      <c r="F11737" t="s">
        <v>7054</v>
      </c>
      <c r="G11737" t="s">
        <v>20</v>
      </c>
      <c r="H11737" t="s">
        <v>3025</v>
      </c>
      <c r="J11737" s="5"/>
      <c r="K11737" s="2">
        <v>4939</v>
      </c>
      <c r="L11737" s="5"/>
      <c r="M11737" s="2">
        <f t="shared" si="183"/>
        <v>-76229.479999996751</v>
      </c>
      <c r="P11737"/>
    </row>
    <row r="11738" spans="1:16" hidden="1">
      <c r="A11738" t="s">
        <v>20325</v>
      </c>
      <c r="B11738" s="1">
        <v>42224</v>
      </c>
      <c r="C11738" t="s">
        <v>20326</v>
      </c>
      <c r="D11738">
        <v>2</v>
      </c>
      <c r="E11738" t="s">
        <v>20327</v>
      </c>
      <c r="F11738" t="s">
        <v>7054</v>
      </c>
      <c r="G11738" t="s">
        <v>20</v>
      </c>
      <c r="H11738" t="s">
        <v>3025</v>
      </c>
      <c r="I11738" s="2">
        <v>4939</v>
      </c>
      <c r="J11738" s="5"/>
      <c r="L11738" s="5"/>
      <c r="M11738" s="2">
        <f t="shared" si="183"/>
        <v>-71290.479999996751</v>
      </c>
      <c r="P11738"/>
    </row>
    <row r="11739" spans="1:16" hidden="1">
      <c r="A11739" t="s">
        <v>3386</v>
      </c>
      <c r="B11739" s="36">
        <v>42226</v>
      </c>
      <c r="C11739" s="35" t="s">
        <v>3390</v>
      </c>
      <c r="D11739" s="35">
        <v>2</v>
      </c>
      <c r="E11739" s="35" t="s">
        <v>3391</v>
      </c>
      <c r="F11739" s="35" t="s">
        <v>78</v>
      </c>
      <c r="G11739" s="35" t="s">
        <v>4</v>
      </c>
      <c r="H11739" s="35" t="s">
        <v>1502</v>
      </c>
      <c r="I11739" s="11"/>
      <c r="J11739" s="12"/>
      <c r="K11739" s="11">
        <v>5355</v>
      </c>
      <c r="L11739" s="12"/>
      <c r="M11739" s="11">
        <f t="shared" si="183"/>
        <v>-76645.479999996751</v>
      </c>
      <c r="P11739"/>
    </row>
    <row r="11740" spans="1:16" hidden="1">
      <c r="A11740" t="s">
        <v>3403</v>
      </c>
      <c r="B11740" s="1">
        <v>42226</v>
      </c>
      <c r="C11740" t="s">
        <v>3407</v>
      </c>
      <c r="D11740">
        <v>2</v>
      </c>
      <c r="E11740" t="s">
        <v>3408</v>
      </c>
      <c r="F11740" t="s">
        <v>78</v>
      </c>
      <c r="G11740" t="s">
        <v>4</v>
      </c>
      <c r="H11740" t="s">
        <v>3409</v>
      </c>
      <c r="J11740" s="5"/>
      <c r="K11740" s="2">
        <v>3030</v>
      </c>
      <c r="L11740" s="5"/>
      <c r="M11740" s="2">
        <f t="shared" si="183"/>
        <v>-79675.479999996751</v>
      </c>
      <c r="P11740"/>
    </row>
    <row r="11741" spans="1:16" hidden="1">
      <c r="A11741" t="s">
        <v>3412</v>
      </c>
      <c r="B11741" s="1">
        <v>42226</v>
      </c>
      <c r="C11741" t="s">
        <v>6</v>
      </c>
      <c r="D11741">
        <v>1</v>
      </c>
      <c r="E11741" t="s">
        <v>3419</v>
      </c>
      <c r="F11741" t="s">
        <v>29</v>
      </c>
      <c r="G11741" t="s">
        <v>4</v>
      </c>
      <c r="H11741" t="s">
        <v>3420</v>
      </c>
      <c r="I11741" s="2">
        <v>500</v>
      </c>
      <c r="J11741" s="5"/>
      <c r="L11741" s="5"/>
      <c r="M11741" s="2">
        <f t="shared" si="183"/>
        <v>-79175.479999996751</v>
      </c>
      <c r="P11741"/>
    </row>
    <row r="11742" spans="1:16" hidden="1">
      <c r="A11742" t="s">
        <v>3423</v>
      </c>
      <c r="B11742" s="1">
        <v>42226</v>
      </c>
      <c r="C11742" t="s">
        <v>6</v>
      </c>
      <c r="D11742">
        <v>1</v>
      </c>
      <c r="E11742" t="s">
        <v>3424</v>
      </c>
      <c r="F11742" t="s">
        <v>29</v>
      </c>
      <c r="G11742" t="s">
        <v>4</v>
      </c>
      <c r="H11742" t="s">
        <v>3425</v>
      </c>
      <c r="I11742" s="2">
        <v>176.53</v>
      </c>
      <c r="J11742" s="5"/>
      <c r="L11742" s="5"/>
      <c r="M11742" s="2">
        <f t="shared" si="183"/>
        <v>-78998.949999996752</v>
      </c>
      <c r="P11742"/>
    </row>
    <row r="11743" spans="1:16" hidden="1">
      <c r="A11743" t="s">
        <v>3450</v>
      </c>
      <c r="B11743" s="1">
        <v>42226</v>
      </c>
      <c r="C11743" t="s">
        <v>11</v>
      </c>
      <c r="D11743">
        <v>1</v>
      </c>
      <c r="E11743" t="s">
        <v>3455</v>
      </c>
      <c r="F11743" t="s">
        <v>13</v>
      </c>
      <c r="G11743" t="s">
        <v>4</v>
      </c>
      <c r="H11743" t="s">
        <v>3456</v>
      </c>
      <c r="J11743" s="5"/>
      <c r="K11743" s="2">
        <v>9153.7900000000009</v>
      </c>
      <c r="L11743" s="5"/>
      <c r="M11743" s="2">
        <f t="shared" si="183"/>
        <v>-88152.73999999676</v>
      </c>
      <c r="P11743"/>
    </row>
    <row r="11744" spans="1:16" hidden="1">
      <c r="A11744" t="s">
        <v>3463</v>
      </c>
      <c r="B11744" s="1">
        <v>42226</v>
      </c>
      <c r="C11744" t="s">
        <v>18</v>
      </c>
      <c r="D11744">
        <v>1</v>
      </c>
      <c r="E11744" t="s">
        <v>3467</v>
      </c>
      <c r="F11744" t="s">
        <v>13</v>
      </c>
      <c r="G11744" t="s">
        <v>4</v>
      </c>
      <c r="H11744" t="s">
        <v>3468</v>
      </c>
      <c r="J11744" s="5"/>
      <c r="K11744" s="2">
        <v>20000</v>
      </c>
      <c r="L11744" s="5"/>
      <c r="M11744" s="2">
        <f t="shared" si="183"/>
        <v>-108152.73999999676</v>
      </c>
      <c r="P11744"/>
    </row>
    <row r="11745" spans="1:16" hidden="1">
      <c r="A11745" t="s">
        <v>3471</v>
      </c>
      <c r="B11745" s="1">
        <v>42226</v>
      </c>
      <c r="C11745" t="s">
        <v>11</v>
      </c>
      <c r="D11745">
        <v>1</v>
      </c>
      <c r="E11745" t="s">
        <v>3476</v>
      </c>
      <c r="F11745" t="s">
        <v>13</v>
      </c>
      <c r="G11745" t="s">
        <v>4</v>
      </c>
      <c r="H11745" t="s">
        <v>3294</v>
      </c>
      <c r="J11745" s="5"/>
      <c r="K11745" s="2">
        <v>5870.27</v>
      </c>
      <c r="L11745" s="5"/>
      <c r="M11745" s="2">
        <f t="shared" si="183"/>
        <v>-114023.00999999676</v>
      </c>
      <c r="P11745"/>
    </row>
    <row r="11746" spans="1:16" hidden="1">
      <c r="A11746" t="s">
        <v>3477</v>
      </c>
      <c r="B11746" s="1">
        <v>42226</v>
      </c>
      <c r="C11746" t="s">
        <v>6</v>
      </c>
      <c r="D11746">
        <v>1</v>
      </c>
      <c r="E11746" t="s">
        <v>3478</v>
      </c>
      <c r="F11746" t="s">
        <v>29</v>
      </c>
      <c r="G11746" t="s">
        <v>4</v>
      </c>
      <c r="H11746" t="s">
        <v>3479</v>
      </c>
      <c r="I11746" s="2">
        <v>2932.87</v>
      </c>
      <c r="J11746" s="5"/>
      <c r="L11746" s="5"/>
      <c r="M11746" s="2">
        <f t="shared" si="183"/>
        <v>-111090.13999999677</v>
      </c>
      <c r="P11746"/>
    </row>
    <row r="11747" spans="1:16" hidden="1">
      <c r="A11747" t="s">
        <v>3483</v>
      </c>
      <c r="B11747" s="1">
        <v>42226</v>
      </c>
      <c r="C11747" t="s">
        <v>6</v>
      </c>
      <c r="D11747">
        <v>1</v>
      </c>
      <c r="E11747" t="s">
        <v>3486</v>
      </c>
      <c r="F11747" t="s">
        <v>8</v>
      </c>
      <c r="G11747" t="s">
        <v>4</v>
      </c>
      <c r="H11747" t="s">
        <v>3487</v>
      </c>
      <c r="I11747" s="2">
        <v>4430</v>
      </c>
      <c r="J11747" s="5"/>
      <c r="L11747" s="5"/>
      <c r="M11747" s="2">
        <f t="shared" si="183"/>
        <v>-106660.13999999677</v>
      </c>
      <c r="P11747"/>
    </row>
    <row r="11748" spans="1:16" hidden="1">
      <c r="A11748" t="s">
        <v>3532</v>
      </c>
      <c r="B11748" s="1">
        <v>42226</v>
      </c>
      <c r="C11748" t="s">
        <v>43</v>
      </c>
      <c r="D11748">
        <v>1</v>
      </c>
      <c r="E11748" t="s">
        <v>3538</v>
      </c>
      <c r="F11748" t="s">
        <v>13</v>
      </c>
      <c r="G11748" t="s">
        <v>4</v>
      </c>
      <c r="H11748" t="s">
        <v>1841</v>
      </c>
      <c r="J11748" s="5"/>
      <c r="K11748" s="2">
        <v>2500</v>
      </c>
      <c r="L11748" s="5"/>
      <c r="M11748" s="2">
        <f t="shared" si="183"/>
        <v>-109160.13999999677</v>
      </c>
      <c r="P11748"/>
    </row>
    <row r="11749" spans="1:16" hidden="1">
      <c r="A11749" t="s">
        <v>3541</v>
      </c>
      <c r="B11749" s="1">
        <v>42226</v>
      </c>
      <c r="C11749" t="s">
        <v>43</v>
      </c>
      <c r="D11749">
        <v>1</v>
      </c>
      <c r="E11749" t="s">
        <v>3542</v>
      </c>
      <c r="F11749" t="s">
        <v>16</v>
      </c>
      <c r="G11749" t="s">
        <v>4</v>
      </c>
      <c r="H11749" t="s">
        <v>444</v>
      </c>
      <c r="J11749" s="5"/>
      <c r="K11749" s="2">
        <v>3940</v>
      </c>
      <c r="L11749" s="5"/>
      <c r="M11749" s="2">
        <f t="shared" si="183"/>
        <v>-113100.13999999677</v>
      </c>
      <c r="P11749"/>
    </row>
    <row r="11750" spans="1:16" hidden="1">
      <c r="A11750" t="s">
        <v>3558</v>
      </c>
      <c r="B11750" s="1">
        <v>42226</v>
      </c>
      <c r="C11750" t="s">
        <v>200</v>
      </c>
      <c r="D11750">
        <v>1</v>
      </c>
      <c r="E11750" t="s">
        <v>3560</v>
      </c>
      <c r="F11750" t="s">
        <v>16</v>
      </c>
      <c r="G11750" t="s">
        <v>4</v>
      </c>
      <c r="H11750" t="s">
        <v>200</v>
      </c>
      <c r="J11750" s="5"/>
      <c r="K11750" s="2">
        <v>6736.54</v>
      </c>
      <c r="L11750" s="5"/>
      <c r="M11750" s="2">
        <f t="shared" si="183"/>
        <v>-119836.67999999676</v>
      </c>
      <c r="P11750"/>
    </row>
    <row r="11751" spans="1:16" hidden="1">
      <c r="A11751" t="s">
        <v>3561</v>
      </c>
      <c r="B11751" s="1">
        <v>42226</v>
      </c>
      <c r="C11751" t="s">
        <v>195</v>
      </c>
      <c r="D11751">
        <v>1</v>
      </c>
      <c r="E11751" t="s">
        <v>3564</v>
      </c>
      <c r="F11751" t="s">
        <v>13</v>
      </c>
      <c r="G11751" t="s">
        <v>4</v>
      </c>
      <c r="H11751" t="s">
        <v>195</v>
      </c>
      <c r="J11751" s="5"/>
      <c r="K11751" s="2">
        <v>28394</v>
      </c>
      <c r="L11751" s="5"/>
      <c r="M11751" s="2">
        <f t="shared" si="183"/>
        <v>-148230.67999999676</v>
      </c>
      <c r="P11751"/>
    </row>
    <row r="11752" spans="1:16" hidden="1">
      <c r="A11752" t="s">
        <v>3567</v>
      </c>
      <c r="B11752" s="1">
        <v>42226</v>
      </c>
      <c r="C11752" t="s">
        <v>195</v>
      </c>
      <c r="D11752">
        <v>1</v>
      </c>
      <c r="E11752" t="s">
        <v>3564</v>
      </c>
      <c r="F11752" t="s">
        <v>13</v>
      </c>
      <c r="G11752" t="s">
        <v>4</v>
      </c>
      <c r="H11752" t="s">
        <v>1173</v>
      </c>
      <c r="I11752" s="2">
        <v>28394</v>
      </c>
      <c r="J11752" s="5"/>
      <c r="L11752" s="5"/>
      <c r="M11752" s="2">
        <f t="shared" si="183"/>
        <v>-119836.67999999676</v>
      </c>
      <c r="P11752"/>
    </row>
    <row r="11753" spans="1:16" hidden="1">
      <c r="A11753" t="s">
        <v>3580</v>
      </c>
      <c r="B11753" s="1">
        <v>42226</v>
      </c>
      <c r="C11753" t="s">
        <v>195</v>
      </c>
      <c r="D11753">
        <v>1</v>
      </c>
      <c r="E11753" t="s">
        <v>3588</v>
      </c>
      <c r="F11753" t="s">
        <v>13</v>
      </c>
      <c r="G11753" t="s">
        <v>4</v>
      </c>
      <c r="H11753" t="s">
        <v>195</v>
      </c>
      <c r="J11753" s="5"/>
      <c r="K11753" s="2">
        <v>3790.88</v>
      </c>
      <c r="L11753" s="5"/>
      <c r="M11753" s="2">
        <f t="shared" si="183"/>
        <v>-123627.55999999677</v>
      </c>
      <c r="P11753"/>
    </row>
    <row r="11754" spans="1:16" hidden="1">
      <c r="A11754" t="s">
        <v>3591</v>
      </c>
      <c r="B11754" s="1">
        <v>42226</v>
      </c>
      <c r="C11754" t="s">
        <v>18</v>
      </c>
      <c r="D11754">
        <v>1</v>
      </c>
      <c r="E11754" t="s">
        <v>3596</v>
      </c>
      <c r="F11754" t="s">
        <v>13</v>
      </c>
      <c r="G11754" t="s">
        <v>4</v>
      </c>
      <c r="H11754" t="s">
        <v>18</v>
      </c>
      <c r="J11754" s="5"/>
      <c r="K11754" s="2">
        <v>13747.98</v>
      </c>
      <c r="L11754" s="5"/>
      <c r="M11754" s="2">
        <f t="shared" si="183"/>
        <v>-137375.53999999678</v>
      </c>
      <c r="P11754"/>
    </row>
    <row r="11755" spans="1:16" hidden="1">
      <c r="A11755" t="s">
        <v>3597</v>
      </c>
      <c r="B11755" s="1">
        <v>42226</v>
      </c>
      <c r="C11755" t="s">
        <v>43</v>
      </c>
      <c r="D11755">
        <v>1</v>
      </c>
      <c r="E11755" t="s">
        <v>3542</v>
      </c>
      <c r="F11755" t="s">
        <v>16</v>
      </c>
      <c r="G11755" t="s">
        <v>4</v>
      </c>
      <c r="H11755" t="s">
        <v>3601</v>
      </c>
      <c r="I11755" s="2">
        <v>3940</v>
      </c>
      <c r="J11755" s="5"/>
      <c r="L11755" s="5"/>
      <c r="M11755" s="2">
        <f t="shared" si="183"/>
        <v>-133435.53999999678</v>
      </c>
      <c r="P11755"/>
    </row>
    <row r="11756" spans="1:16" hidden="1">
      <c r="A11756" t="s">
        <v>3603</v>
      </c>
      <c r="B11756" s="1">
        <v>42226</v>
      </c>
      <c r="C11756" t="s">
        <v>424</v>
      </c>
      <c r="D11756">
        <v>2</v>
      </c>
      <c r="E11756" t="s">
        <v>3608</v>
      </c>
      <c r="F11756" t="s">
        <v>78</v>
      </c>
      <c r="G11756" t="s">
        <v>4</v>
      </c>
      <c r="H11756" t="s">
        <v>444</v>
      </c>
      <c r="J11756" s="5"/>
      <c r="K11756" s="2">
        <v>3940</v>
      </c>
      <c r="L11756" s="5"/>
      <c r="M11756" s="2">
        <f t="shared" si="183"/>
        <v>-137375.53999999678</v>
      </c>
      <c r="P11756"/>
    </row>
    <row r="11757" spans="1:16" hidden="1">
      <c r="A11757" t="s">
        <v>3628</v>
      </c>
      <c r="B11757" s="1">
        <v>42226</v>
      </c>
      <c r="C11757" t="s">
        <v>6</v>
      </c>
      <c r="D11757">
        <v>1</v>
      </c>
      <c r="E11757" t="s">
        <v>3633</v>
      </c>
      <c r="F11757" t="s">
        <v>29</v>
      </c>
      <c r="G11757" t="s">
        <v>20</v>
      </c>
      <c r="H11757" t="s">
        <v>3634</v>
      </c>
      <c r="I11757" s="2">
        <v>150</v>
      </c>
      <c r="J11757" s="5"/>
      <c r="L11757" s="5"/>
      <c r="M11757" s="2">
        <f t="shared" si="183"/>
        <v>-137225.53999999678</v>
      </c>
      <c r="P11757"/>
    </row>
    <row r="11758" spans="1:16" hidden="1">
      <c r="A11758" t="s">
        <v>3635</v>
      </c>
      <c r="B11758" s="1">
        <v>42226</v>
      </c>
      <c r="C11758" t="s">
        <v>1419</v>
      </c>
      <c r="D11758">
        <v>2</v>
      </c>
      <c r="E11758" t="s">
        <v>3641</v>
      </c>
      <c r="F11758" t="s">
        <v>312</v>
      </c>
      <c r="G11758" t="s">
        <v>479</v>
      </c>
      <c r="H11758" t="s">
        <v>3294</v>
      </c>
      <c r="J11758" s="5"/>
      <c r="K11758" s="2">
        <v>5870.27</v>
      </c>
      <c r="L11758" s="5"/>
      <c r="M11758" s="2">
        <f t="shared" si="183"/>
        <v>-143095.80999999677</v>
      </c>
      <c r="P11758"/>
    </row>
    <row r="11759" spans="1:16" hidden="1">
      <c r="A11759" t="s">
        <v>3644</v>
      </c>
      <c r="B11759" s="1">
        <v>42226</v>
      </c>
      <c r="C11759" t="s">
        <v>43</v>
      </c>
      <c r="D11759">
        <v>1</v>
      </c>
      <c r="E11759" t="s">
        <v>3650</v>
      </c>
      <c r="F11759" t="s">
        <v>13</v>
      </c>
      <c r="G11759" t="s">
        <v>20</v>
      </c>
      <c r="H11759" t="s">
        <v>3076</v>
      </c>
      <c r="J11759" s="5"/>
      <c r="K11759" s="2">
        <v>4100</v>
      </c>
      <c r="L11759" s="5"/>
      <c r="M11759" s="2">
        <f t="shared" si="183"/>
        <v>-147195.80999999677</v>
      </c>
      <c r="P11759"/>
    </row>
    <row r="11760" spans="1:16" hidden="1">
      <c r="A11760" t="s">
        <v>3658</v>
      </c>
      <c r="B11760" s="1">
        <v>42226</v>
      </c>
      <c r="C11760" t="s">
        <v>11</v>
      </c>
      <c r="D11760">
        <v>1</v>
      </c>
      <c r="E11760" t="s">
        <v>3661</v>
      </c>
      <c r="F11760" t="s">
        <v>13</v>
      </c>
      <c r="G11760" t="s">
        <v>20</v>
      </c>
      <c r="H11760" t="s">
        <v>3662</v>
      </c>
      <c r="J11760" s="5"/>
      <c r="K11760" s="2">
        <v>318100</v>
      </c>
      <c r="L11760" s="5"/>
      <c r="M11760" s="2">
        <f t="shared" si="183"/>
        <v>-465295.8099999968</v>
      </c>
      <c r="P11760"/>
    </row>
    <row r="11761" spans="1:16" hidden="1">
      <c r="A11761" t="s">
        <v>3680</v>
      </c>
      <c r="B11761" s="1">
        <v>42226</v>
      </c>
      <c r="C11761" t="s">
        <v>6</v>
      </c>
      <c r="D11761">
        <v>1</v>
      </c>
      <c r="E11761" t="s">
        <v>3685</v>
      </c>
      <c r="F11761" t="s">
        <v>29</v>
      </c>
      <c r="G11761" t="s">
        <v>20</v>
      </c>
      <c r="H11761" t="s">
        <v>3686</v>
      </c>
      <c r="I11761" s="2">
        <v>16144</v>
      </c>
      <c r="J11761" s="5"/>
      <c r="L11761" s="5"/>
      <c r="M11761" s="2">
        <f t="shared" si="183"/>
        <v>-449151.8099999968</v>
      </c>
      <c r="P11761"/>
    </row>
    <row r="11762" spans="1:16" hidden="1">
      <c r="A11762" t="s">
        <v>3689</v>
      </c>
      <c r="B11762" s="1">
        <v>42226</v>
      </c>
      <c r="C11762" t="s">
        <v>6</v>
      </c>
      <c r="D11762">
        <v>1</v>
      </c>
      <c r="E11762" t="s">
        <v>3693</v>
      </c>
      <c r="F11762" t="s">
        <v>29</v>
      </c>
      <c r="G11762" t="s">
        <v>20</v>
      </c>
      <c r="H11762" t="s">
        <v>3694</v>
      </c>
      <c r="I11762" s="2">
        <v>5220</v>
      </c>
      <c r="J11762" s="5"/>
      <c r="L11762" s="5"/>
      <c r="M11762" s="2">
        <f t="shared" si="183"/>
        <v>-443931.8099999968</v>
      </c>
      <c r="P11762"/>
    </row>
    <row r="11763" spans="1:16" hidden="1">
      <c r="A11763" t="s">
        <v>3697</v>
      </c>
      <c r="B11763" s="1">
        <v>42226</v>
      </c>
      <c r="C11763" t="s">
        <v>1</v>
      </c>
      <c r="D11763">
        <v>1</v>
      </c>
      <c r="E11763" t="s">
        <v>3701</v>
      </c>
      <c r="F11763" t="s">
        <v>13</v>
      </c>
      <c r="G11763" t="s">
        <v>20</v>
      </c>
      <c r="H11763" t="s">
        <v>3702</v>
      </c>
      <c r="J11763" s="5"/>
      <c r="K11763" s="2">
        <v>416900</v>
      </c>
      <c r="L11763" s="5"/>
      <c r="M11763" s="2">
        <f t="shared" si="183"/>
        <v>-860831.8099999968</v>
      </c>
      <c r="P11763"/>
    </row>
    <row r="11764" spans="1:16" hidden="1">
      <c r="A11764" t="s">
        <v>3736</v>
      </c>
      <c r="B11764" s="1">
        <v>42226</v>
      </c>
      <c r="C11764" t="s">
        <v>11</v>
      </c>
      <c r="D11764">
        <v>1</v>
      </c>
      <c r="E11764" t="s">
        <v>3740</v>
      </c>
      <c r="F11764" t="s">
        <v>13</v>
      </c>
      <c r="G11764" t="s">
        <v>20</v>
      </c>
      <c r="H11764" t="s">
        <v>3456</v>
      </c>
      <c r="J11764" s="5"/>
      <c r="K11764" s="2">
        <v>4630</v>
      </c>
      <c r="L11764" s="5"/>
      <c r="M11764" s="2">
        <f t="shared" si="183"/>
        <v>-865461.8099999968</v>
      </c>
      <c r="P11764"/>
    </row>
    <row r="11765" spans="1:16" hidden="1">
      <c r="A11765" t="s">
        <v>3747</v>
      </c>
      <c r="B11765" s="1">
        <v>42226</v>
      </c>
      <c r="C11765" t="s">
        <v>11</v>
      </c>
      <c r="D11765">
        <v>1</v>
      </c>
      <c r="E11765" t="s">
        <v>3751</v>
      </c>
      <c r="F11765" t="s">
        <v>13</v>
      </c>
      <c r="G11765" t="s">
        <v>20</v>
      </c>
      <c r="H11765" t="s">
        <v>1226</v>
      </c>
      <c r="J11765" s="5"/>
      <c r="K11765" s="2">
        <v>50000</v>
      </c>
      <c r="L11765" s="5"/>
      <c r="M11765" s="2">
        <f t="shared" si="183"/>
        <v>-915461.8099999968</v>
      </c>
      <c r="P11765"/>
    </row>
    <row r="11766" spans="1:16" hidden="1">
      <c r="A11766" t="s">
        <v>3754</v>
      </c>
      <c r="B11766" s="1">
        <v>42226</v>
      </c>
      <c r="C11766" t="s">
        <v>11</v>
      </c>
      <c r="D11766">
        <v>1</v>
      </c>
      <c r="E11766" t="s">
        <v>3756</v>
      </c>
      <c r="F11766" t="s">
        <v>13</v>
      </c>
      <c r="G11766" t="s">
        <v>20</v>
      </c>
      <c r="H11766" t="s">
        <v>2363</v>
      </c>
      <c r="J11766" s="5"/>
      <c r="K11766" s="2">
        <v>200000</v>
      </c>
      <c r="L11766" s="5"/>
      <c r="M11766" s="2">
        <f t="shared" si="183"/>
        <v>-1115461.8099999968</v>
      </c>
      <c r="P11766"/>
    </row>
    <row r="11767" spans="1:16" hidden="1">
      <c r="A11767" t="s">
        <v>3759</v>
      </c>
      <c r="B11767" s="1">
        <v>42226</v>
      </c>
      <c r="C11767" t="s">
        <v>18</v>
      </c>
      <c r="D11767">
        <v>1</v>
      </c>
      <c r="E11767" t="s">
        <v>3763</v>
      </c>
      <c r="F11767" t="s">
        <v>13</v>
      </c>
      <c r="G11767" t="s">
        <v>20</v>
      </c>
      <c r="H11767" t="s">
        <v>18</v>
      </c>
      <c r="J11767" s="5"/>
      <c r="K11767" s="2">
        <v>9150.02</v>
      </c>
      <c r="L11767" s="5"/>
      <c r="M11767" s="2">
        <f t="shared" si="183"/>
        <v>-1124611.8299999968</v>
      </c>
      <c r="P11767"/>
    </row>
    <row r="11768" spans="1:16" hidden="1">
      <c r="A11768" t="s">
        <v>3767</v>
      </c>
      <c r="B11768" s="1">
        <v>42226</v>
      </c>
      <c r="C11768" t="s">
        <v>195</v>
      </c>
      <c r="D11768">
        <v>1</v>
      </c>
      <c r="E11768" t="s">
        <v>3772</v>
      </c>
      <c r="F11768" t="s">
        <v>13</v>
      </c>
      <c r="G11768" t="s">
        <v>20</v>
      </c>
      <c r="H11768" t="s">
        <v>195</v>
      </c>
      <c r="J11768" s="5"/>
      <c r="K11768" s="2">
        <v>18327.580000000002</v>
      </c>
      <c r="L11768" s="5"/>
      <c r="M11768" s="2">
        <f t="shared" si="183"/>
        <v>-1142939.4099999969</v>
      </c>
      <c r="P11768"/>
    </row>
    <row r="11769" spans="1:16" hidden="1">
      <c r="A11769" t="s">
        <v>3774</v>
      </c>
      <c r="B11769" s="1">
        <v>42226</v>
      </c>
      <c r="C11769" t="s">
        <v>200</v>
      </c>
      <c r="D11769">
        <v>1</v>
      </c>
      <c r="E11769" t="s">
        <v>3776</v>
      </c>
      <c r="F11769" t="s">
        <v>16</v>
      </c>
      <c r="G11769" t="s">
        <v>20</v>
      </c>
      <c r="H11769" t="s">
        <v>200</v>
      </c>
      <c r="J11769" s="5"/>
      <c r="K11769" s="2">
        <v>20000</v>
      </c>
      <c r="L11769" s="5"/>
      <c r="M11769" s="2">
        <f t="shared" si="183"/>
        <v>-1162939.4099999969</v>
      </c>
      <c r="P11769"/>
    </row>
    <row r="11770" spans="1:16" hidden="1">
      <c r="A11770" t="s">
        <v>20348</v>
      </c>
      <c r="B11770" s="1">
        <v>42226</v>
      </c>
      <c r="C11770" t="s">
        <v>4654</v>
      </c>
      <c r="D11770">
        <v>2</v>
      </c>
      <c r="E11770" t="s">
        <v>20354</v>
      </c>
      <c r="F11770" t="s">
        <v>13559</v>
      </c>
      <c r="G11770" t="s">
        <v>313</v>
      </c>
      <c r="H11770" t="s">
        <v>20355</v>
      </c>
      <c r="I11770" s="2">
        <v>9153.7900000000009</v>
      </c>
      <c r="J11770" s="5"/>
      <c r="L11770" s="5"/>
      <c r="M11770" s="2">
        <f t="shared" si="183"/>
        <v>-1153785.6199999969</v>
      </c>
      <c r="P11770"/>
    </row>
    <row r="11771" spans="1:16" hidden="1">
      <c r="A11771" t="s">
        <v>20370</v>
      </c>
      <c r="B11771" s="1">
        <v>42226</v>
      </c>
      <c r="C11771" t="s">
        <v>20379</v>
      </c>
      <c r="D11771">
        <v>1</v>
      </c>
      <c r="E11771" t="s">
        <v>20380</v>
      </c>
      <c r="F11771" t="s">
        <v>13565</v>
      </c>
      <c r="G11771" t="s">
        <v>4</v>
      </c>
      <c r="H11771" t="s">
        <v>20381</v>
      </c>
      <c r="I11771" s="2">
        <v>20000</v>
      </c>
      <c r="J11771" s="5"/>
      <c r="L11771" s="5"/>
      <c r="M11771" s="2">
        <f t="shared" si="183"/>
        <v>-1133785.6199999969</v>
      </c>
      <c r="P11771"/>
    </row>
    <row r="11772" spans="1:16" hidden="1">
      <c r="A11772" t="s">
        <v>20402</v>
      </c>
      <c r="B11772" s="1">
        <v>42226</v>
      </c>
      <c r="C11772" t="s">
        <v>5029</v>
      </c>
      <c r="D11772">
        <v>2</v>
      </c>
      <c r="E11772" t="s">
        <v>20408</v>
      </c>
      <c r="F11772" t="s">
        <v>13559</v>
      </c>
      <c r="G11772" t="s">
        <v>479</v>
      </c>
      <c r="H11772" t="s">
        <v>1979</v>
      </c>
      <c r="J11772" s="5"/>
      <c r="K11772" s="2">
        <v>1432.7</v>
      </c>
      <c r="L11772" s="5"/>
      <c r="M11772" s="2">
        <f t="shared" si="183"/>
        <v>-1135218.3199999968</v>
      </c>
      <c r="P11772"/>
    </row>
    <row r="11773" spans="1:16" hidden="1">
      <c r="A11773" t="s">
        <v>20402</v>
      </c>
      <c r="B11773" s="1">
        <v>42226</v>
      </c>
      <c r="C11773" t="s">
        <v>5029</v>
      </c>
      <c r="D11773">
        <v>2</v>
      </c>
      <c r="E11773" t="s">
        <v>20408</v>
      </c>
      <c r="F11773" t="s">
        <v>13559</v>
      </c>
      <c r="G11773" t="s">
        <v>479</v>
      </c>
      <c r="H11773" t="s">
        <v>1979</v>
      </c>
      <c r="I11773" s="2">
        <v>1432.7</v>
      </c>
      <c r="J11773" s="5"/>
      <c r="L11773" s="5"/>
      <c r="M11773" s="2">
        <f t="shared" si="183"/>
        <v>-1133785.6199999969</v>
      </c>
      <c r="P11773"/>
    </row>
    <row r="11774" spans="1:16" hidden="1">
      <c r="A11774" t="s">
        <v>20425</v>
      </c>
      <c r="B11774" s="1">
        <v>42226</v>
      </c>
      <c r="C11774" t="s">
        <v>18</v>
      </c>
      <c r="D11774">
        <v>2</v>
      </c>
      <c r="E11774" t="s">
        <v>20430</v>
      </c>
      <c r="F11774" t="s">
        <v>13559</v>
      </c>
      <c r="G11774" t="s">
        <v>313</v>
      </c>
      <c r="H11774" t="s">
        <v>20431</v>
      </c>
      <c r="I11774" s="2">
        <v>153.86000000000001</v>
      </c>
      <c r="J11774" s="5"/>
      <c r="L11774" s="5"/>
      <c r="M11774" s="2">
        <f t="shared" si="183"/>
        <v>-1133631.7599999967</v>
      </c>
      <c r="P11774"/>
    </row>
    <row r="11775" spans="1:16" hidden="1">
      <c r="A11775" s="47" t="s">
        <v>20445</v>
      </c>
      <c r="B11775" s="48">
        <v>42226</v>
      </c>
      <c r="C11775" s="47" t="s">
        <v>1419</v>
      </c>
      <c r="D11775" s="47">
        <v>2</v>
      </c>
      <c r="E11775" s="47" t="s">
        <v>20452</v>
      </c>
      <c r="F11775" s="47" t="s">
        <v>13559</v>
      </c>
      <c r="G11775" s="47" t="s">
        <v>479</v>
      </c>
      <c r="H11775" s="47" t="s">
        <v>3294</v>
      </c>
      <c r="I11775" s="49">
        <v>5870.27</v>
      </c>
      <c r="J11775" s="5" t="s">
        <v>36334</v>
      </c>
      <c r="L11775" s="5"/>
      <c r="M11775" s="2">
        <f t="shared" si="183"/>
        <v>-1127761.4899999967</v>
      </c>
      <c r="N11775" s="25" t="s">
        <v>36427</v>
      </c>
      <c r="P11775"/>
    </row>
    <row r="11776" spans="1:16" hidden="1">
      <c r="A11776" t="s">
        <v>20472</v>
      </c>
      <c r="B11776" s="1">
        <v>42226</v>
      </c>
      <c r="C11776" t="s">
        <v>1802</v>
      </c>
      <c r="D11776">
        <v>2</v>
      </c>
      <c r="E11776" t="s">
        <v>20478</v>
      </c>
      <c r="F11776" t="s">
        <v>13559</v>
      </c>
      <c r="G11776" t="s">
        <v>479</v>
      </c>
      <c r="H11776" t="s">
        <v>548</v>
      </c>
      <c r="J11776" s="5"/>
      <c r="K11776" s="2">
        <v>122.02</v>
      </c>
      <c r="L11776" s="5"/>
      <c r="M11776" s="2">
        <f t="shared" si="183"/>
        <v>-1127883.5099999967</v>
      </c>
      <c r="P11776"/>
    </row>
    <row r="11777" spans="1:16" hidden="1">
      <c r="A11777" t="s">
        <v>20472</v>
      </c>
      <c r="B11777" s="1">
        <v>42226</v>
      </c>
      <c r="C11777" t="s">
        <v>1802</v>
      </c>
      <c r="D11777">
        <v>2</v>
      </c>
      <c r="E11777" t="s">
        <v>20478</v>
      </c>
      <c r="F11777" t="s">
        <v>13559</v>
      </c>
      <c r="G11777" t="s">
        <v>479</v>
      </c>
      <c r="H11777" t="s">
        <v>548</v>
      </c>
      <c r="I11777" s="2">
        <v>122.02</v>
      </c>
      <c r="J11777" s="5"/>
      <c r="L11777" s="5"/>
      <c r="M11777" s="2">
        <f t="shared" si="183"/>
        <v>-1127761.4899999967</v>
      </c>
      <c r="P11777"/>
    </row>
    <row r="11778" spans="1:16" hidden="1">
      <c r="A11778" t="s">
        <v>20491</v>
      </c>
      <c r="B11778" s="1">
        <v>42226</v>
      </c>
      <c r="C11778" t="s">
        <v>674</v>
      </c>
      <c r="D11778">
        <v>2</v>
      </c>
      <c r="E11778" t="s">
        <v>20497</v>
      </c>
      <c r="F11778" t="s">
        <v>13559</v>
      </c>
      <c r="G11778" t="s">
        <v>479</v>
      </c>
      <c r="H11778" t="s">
        <v>1148</v>
      </c>
      <c r="J11778" s="5"/>
      <c r="K11778" s="2">
        <v>1716.65</v>
      </c>
      <c r="L11778" s="5"/>
      <c r="M11778" s="2">
        <f t="shared" si="183"/>
        <v>-1129478.1399999966</v>
      </c>
      <c r="P11778"/>
    </row>
    <row r="11779" spans="1:16" hidden="1">
      <c r="A11779" t="s">
        <v>20491</v>
      </c>
      <c r="B11779" s="1">
        <v>42226</v>
      </c>
      <c r="C11779" t="s">
        <v>674</v>
      </c>
      <c r="D11779">
        <v>2</v>
      </c>
      <c r="E11779" t="s">
        <v>20497</v>
      </c>
      <c r="F11779" t="s">
        <v>13559</v>
      </c>
      <c r="G11779" t="s">
        <v>479</v>
      </c>
      <c r="H11779" t="s">
        <v>1148</v>
      </c>
      <c r="I11779" s="2">
        <v>1716.65</v>
      </c>
      <c r="J11779" s="5"/>
      <c r="L11779" s="5"/>
      <c r="M11779" s="2">
        <f t="shared" si="183"/>
        <v>-1127761.4899999967</v>
      </c>
      <c r="P11779"/>
    </row>
    <row r="11780" spans="1:16" hidden="1">
      <c r="A11780" t="s">
        <v>20511</v>
      </c>
      <c r="B11780" s="1">
        <v>42226</v>
      </c>
      <c r="C11780" t="s">
        <v>1802</v>
      </c>
      <c r="D11780">
        <v>2</v>
      </c>
      <c r="E11780" t="s">
        <v>20520</v>
      </c>
      <c r="F11780" t="s">
        <v>13559</v>
      </c>
      <c r="G11780" t="s">
        <v>479</v>
      </c>
      <c r="H11780" t="s">
        <v>3487</v>
      </c>
      <c r="I11780" s="2">
        <v>1518.53</v>
      </c>
      <c r="J11780" s="5"/>
      <c r="L11780" s="5"/>
      <c r="M11780" s="2">
        <f t="shared" si="183"/>
        <v>-1126242.9599999967</v>
      </c>
      <c r="P11780"/>
    </row>
    <row r="11781" spans="1:16" hidden="1">
      <c r="A11781" t="s">
        <v>20537</v>
      </c>
      <c r="B11781" s="1">
        <v>42226</v>
      </c>
      <c r="C11781" t="s">
        <v>20544</v>
      </c>
      <c r="D11781">
        <v>2</v>
      </c>
      <c r="E11781" t="s">
        <v>20545</v>
      </c>
      <c r="F11781" t="s">
        <v>7054</v>
      </c>
      <c r="G11781" t="s">
        <v>4</v>
      </c>
      <c r="H11781" t="s">
        <v>3487</v>
      </c>
      <c r="I11781" s="2">
        <v>788.01</v>
      </c>
      <c r="J11781" s="5"/>
      <c r="L11781" s="5"/>
      <c r="M11781" s="2">
        <f t="shared" si="183"/>
        <v>-1125454.9499999967</v>
      </c>
      <c r="P11781"/>
    </row>
    <row r="11782" spans="1:16" hidden="1">
      <c r="A11782" t="s">
        <v>20564</v>
      </c>
      <c r="B11782" s="1">
        <v>42226</v>
      </c>
      <c r="C11782" t="s">
        <v>1802</v>
      </c>
      <c r="D11782">
        <v>2</v>
      </c>
      <c r="E11782" t="s">
        <v>20571</v>
      </c>
      <c r="F11782" t="s">
        <v>13559</v>
      </c>
      <c r="G11782" t="s">
        <v>479</v>
      </c>
      <c r="H11782" t="s">
        <v>525</v>
      </c>
      <c r="J11782" s="5"/>
      <c r="K11782" s="2">
        <v>134.47999999999999</v>
      </c>
      <c r="L11782" s="5"/>
      <c r="M11782" s="2">
        <f t="shared" si="183"/>
        <v>-1125589.4299999967</v>
      </c>
      <c r="P11782"/>
    </row>
    <row r="11783" spans="1:16" hidden="1">
      <c r="A11783" t="s">
        <v>20564</v>
      </c>
      <c r="B11783" s="1">
        <v>42226</v>
      </c>
      <c r="C11783" t="s">
        <v>1802</v>
      </c>
      <c r="D11783">
        <v>2</v>
      </c>
      <c r="E11783" t="s">
        <v>20571</v>
      </c>
      <c r="F11783" t="s">
        <v>13559</v>
      </c>
      <c r="G11783" t="s">
        <v>479</v>
      </c>
      <c r="H11783" t="s">
        <v>525</v>
      </c>
      <c r="I11783" s="2">
        <v>134.47999999999999</v>
      </c>
      <c r="J11783" s="5"/>
      <c r="L11783" s="5"/>
      <c r="M11783" s="2">
        <f t="shared" si="183"/>
        <v>-1125454.9499999967</v>
      </c>
      <c r="P11783"/>
    </row>
    <row r="11784" spans="1:16" hidden="1">
      <c r="A11784" t="s">
        <v>20586</v>
      </c>
      <c r="B11784" s="1">
        <v>42226</v>
      </c>
      <c r="C11784" t="s">
        <v>3390</v>
      </c>
      <c r="D11784">
        <v>2</v>
      </c>
      <c r="E11784" t="s">
        <v>20592</v>
      </c>
      <c r="F11784" t="s">
        <v>7054</v>
      </c>
      <c r="G11784" t="s">
        <v>4</v>
      </c>
      <c r="H11784" t="s">
        <v>1502</v>
      </c>
      <c r="I11784" s="2">
        <v>5355</v>
      </c>
      <c r="J11784" s="5"/>
      <c r="L11784" s="5"/>
      <c r="M11784" s="2">
        <f t="shared" si="183"/>
        <v>-1120099.9499999967</v>
      </c>
      <c r="P11784"/>
    </row>
    <row r="11785" spans="1:16" hidden="1">
      <c r="A11785" t="s">
        <v>20610</v>
      </c>
      <c r="B11785" s="1">
        <v>42226</v>
      </c>
      <c r="C11785" t="s">
        <v>1802</v>
      </c>
      <c r="D11785">
        <v>2</v>
      </c>
      <c r="E11785" t="s">
        <v>20619</v>
      </c>
      <c r="F11785" t="s">
        <v>13559</v>
      </c>
      <c r="G11785" t="s">
        <v>479</v>
      </c>
      <c r="H11785" t="s">
        <v>11315</v>
      </c>
      <c r="J11785" s="5"/>
      <c r="K11785" s="2">
        <v>244.01</v>
      </c>
      <c r="L11785" s="5"/>
      <c r="M11785" s="2">
        <f t="shared" ref="M11785:M11848" si="184">+M11784+I11785-K11785</f>
        <v>-1120343.9599999967</v>
      </c>
      <c r="P11785"/>
    </row>
    <row r="11786" spans="1:16" hidden="1">
      <c r="A11786" t="s">
        <v>20610</v>
      </c>
      <c r="B11786" s="1">
        <v>42226</v>
      </c>
      <c r="C11786" t="s">
        <v>1802</v>
      </c>
      <c r="D11786">
        <v>2</v>
      </c>
      <c r="E11786" t="s">
        <v>20619</v>
      </c>
      <c r="F11786" t="s">
        <v>13559</v>
      </c>
      <c r="G11786" t="s">
        <v>479</v>
      </c>
      <c r="H11786" t="s">
        <v>11315</v>
      </c>
      <c r="I11786" s="2">
        <v>244.01</v>
      </c>
      <c r="J11786" s="5"/>
      <c r="L11786" s="5"/>
      <c r="M11786" s="2">
        <f t="shared" si="184"/>
        <v>-1120099.9499999967</v>
      </c>
      <c r="P11786"/>
    </row>
    <row r="11787" spans="1:16" hidden="1">
      <c r="A11787" t="s">
        <v>20636</v>
      </c>
      <c r="B11787" s="1">
        <v>42226</v>
      </c>
      <c r="C11787" t="s">
        <v>20641</v>
      </c>
      <c r="D11787">
        <v>2</v>
      </c>
      <c r="E11787" t="s">
        <v>20642</v>
      </c>
      <c r="F11787" t="s">
        <v>7054</v>
      </c>
      <c r="G11787" t="s">
        <v>4</v>
      </c>
      <c r="H11787" t="s">
        <v>3409</v>
      </c>
      <c r="I11787" s="2">
        <v>1515.01</v>
      </c>
      <c r="J11787" s="5"/>
      <c r="L11787" s="5"/>
      <c r="M11787" s="2">
        <f t="shared" si="184"/>
        <v>-1118584.9399999967</v>
      </c>
      <c r="P11787"/>
    </row>
    <row r="11788" spans="1:16" hidden="1">
      <c r="A11788" t="s">
        <v>20658</v>
      </c>
      <c r="B11788" s="1">
        <v>42226</v>
      </c>
      <c r="C11788" t="s">
        <v>3407</v>
      </c>
      <c r="D11788">
        <v>2</v>
      </c>
      <c r="E11788" t="s">
        <v>20663</v>
      </c>
      <c r="F11788" t="s">
        <v>7054</v>
      </c>
      <c r="G11788" t="s">
        <v>4</v>
      </c>
      <c r="H11788" t="s">
        <v>3409</v>
      </c>
      <c r="I11788" s="2">
        <v>1514.99</v>
      </c>
      <c r="J11788" s="5"/>
      <c r="L11788" s="5"/>
      <c r="M11788" s="2">
        <f t="shared" si="184"/>
        <v>-1117069.9499999967</v>
      </c>
      <c r="P11788"/>
    </row>
    <row r="11789" spans="1:16" hidden="1">
      <c r="A11789" t="s">
        <v>20681</v>
      </c>
      <c r="B11789" s="1">
        <v>42226</v>
      </c>
      <c r="C11789" t="s">
        <v>6</v>
      </c>
      <c r="D11789">
        <v>1</v>
      </c>
      <c r="E11789" t="s">
        <v>20688</v>
      </c>
      <c r="F11789" t="s">
        <v>13610</v>
      </c>
      <c r="G11789" t="s">
        <v>4</v>
      </c>
      <c r="H11789" t="s">
        <v>18221</v>
      </c>
      <c r="I11789" s="2">
        <v>8307.24</v>
      </c>
      <c r="J11789" s="5"/>
      <c r="L11789" s="5"/>
      <c r="M11789" s="2">
        <f t="shared" si="184"/>
        <v>-1108762.7099999967</v>
      </c>
      <c r="P11789"/>
    </row>
    <row r="11790" spans="1:16" hidden="1">
      <c r="A11790" t="s">
        <v>20704</v>
      </c>
      <c r="B11790" s="1">
        <v>42226</v>
      </c>
      <c r="C11790" t="s">
        <v>20710</v>
      </c>
      <c r="D11790">
        <v>2</v>
      </c>
      <c r="E11790" t="s">
        <v>20711</v>
      </c>
      <c r="F11790" t="s">
        <v>7054</v>
      </c>
      <c r="G11790" t="s">
        <v>4</v>
      </c>
      <c r="H11790" t="s">
        <v>525</v>
      </c>
      <c r="I11790" s="2">
        <v>858.01</v>
      </c>
      <c r="J11790" s="5"/>
      <c r="L11790" s="5"/>
      <c r="M11790" s="2">
        <f t="shared" si="184"/>
        <v>-1107904.6999999967</v>
      </c>
      <c r="P11790"/>
    </row>
    <row r="11791" spans="1:16" hidden="1">
      <c r="A11791" t="s">
        <v>20729</v>
      </c>
      <c r="B11791" s="1">
        <v>42226</v>
      </c>
      <c r="C11791" t="s">
        <v>17005</v>
      </c>
      <c r="D11791">
        <v>1</v>
      </c>
      <c r="E11791" t="s">
        <v>20737</v>
      </c>
      <c r="F11791" t="s">
        <v>13565</v>
      </c>
      <c r="G11791" t="s">
        <v>4</v>
      </c>
      <c r="H11791" t="s">
        <v>1841</v>
      </c>
      <c r="I11791" s="2">
        <v>2500</v>
      </c>
      <c r="J11791" s="5"/>
      <c r="L11791" s="5"/>
      <c r="M11791" s="2">
        <f t="shared" si="184"/>
        <v>-1105404.6999999967</v>
      </c>
      <c r="P11791"/>
    </row>
    <row r="11792" spans="1:16" hidden="1">
      <c r="A11792" t="s">
        <v>20753</v>
      </c>
      <c r="B11792" s="1">
        <v>42226</v>
      </c>
      <c r="C11792" t="s">
        <v>1802</v>
      </c>
      <c r="D11792">
        <v>2</v>
      </c>
      <c r="E11792" t="s">
        <v>20759</v>
      </c>
      <c r="F11792" t="s">
        <v>13559</v>
      </c>
      <c r="G11792" t="s">
        <v>479</v>
      </c>
      <c r="H11792" t="s">
        <v>5410</v>
      </c>
      <c r="I11792" s="2">
        <v>709.2</v>
      </c>
      <c r="J11792" s="5"/>
      <c r="L11792" s="5"/>
      <c r="M11792" s="2">
        <f t="shared" si="184"/>
        <v>-1104695.4999999967</v>
      </c>
      <c r="P11792"/>
    </row>
    <row r="11793" spans="1:16" hidden="1">
      <c r="A11793" t="s">
        <v>20780</v>
      </c>
      <c r="B11793" s="1">
        <v>42226</v>
      </c>
      <c r="C11793" t="s">
        <v>424</v>
      </c>
      <c r="D11793">
        <v>2</v>
      </c>
      <c r="E11793" t="s">
        <v>20786</v>
      </c>
      <c r="F11793" t="s">
        <v>7054</v>
      </c>
      <c r="G11793" t="s">
        <v>4</v>
      </c>
      <c r="H11793" t="s">
        <v>444</v>
      </c>
      <c r="I11793" s="2">
        <v>3940</v>
      </c>
      <c r="J11793" s="5"/>
      <c r="L11793" s="5"/>
      <c r="M11793" s="2">
        <f t="shared" si="184"/>
        <v>-1100755.4999999967</v>
      </c>
      <c r="P11793"/>
    </row>
    <row r="11794" spans="1:16" hidden="1">
      <c r="A11794" t="s">
        <v>20804</v>
      </c>
      <c r="B11794" s="1">
        <v>42226</v>
      </c>
      <c r="C11794" t="s">
        <v>20813</v>
      </c>
      <c r="D11794">
        <v>2</v>
      </c>
      <c r="E11794" t="s">
        <v>20814</v>
      </c>
      <c r="F11794" t="s">
        <v>7054</v>
      </c>
      <c r="G11794" t="s">
        <v>4</v>
      </c>
      <c r="H11794" t="s">
        <v>17604</v>
      </c>
      <c r="I11794" s="2">
        <v>1025</v>
      </c>
      <c r="J11794" s="5"/>
      <c r="L11794" s="5"/>
      <c r="M11794" s="2">
        <f t="shared" si="184"/>
        <v>-1099730.4999999967</v>
      </c>
      <c r="P11794"/>
    </row>
    <row r="11795" spans="1:16" hidden="1">
      <c r="A11795" t="s">
        <v>20827</v>
      </c>
      <c r="B11795" s="1">
        <v>42226</v>
      </c>
      <c r="C11795" t="s">
        <v>20833</v>
      </c>
      <c r="D11795">
        <v>2</v>
      </c>
      <c r="E11795" t="s">
        <v>20834</v>
      </c>
      <c r="F11795" t="s">
        <v>7054</v>
      </c>
      <c r="G11795" t="s">
        <v>4</v>
      </c>
      <c r="H11795" t="s">
        <v>20835</v>
      </c>
      <c r="I11795" s="2">
        <v>3030.01</v>
      </c>
      <c r="J11795" s="5"/>
      <c r="L11795" s="5"/>
      <c r="M11795" s="2">
        <f t="shared" si="184"/>
        <v>-1096700.4899999967</v>
      </c>
      <c r="P11795"/>
    </row>
    <row r="11796" spans="1:16" hidden="1">
      <c r="A11796" t="s">
        <v>20850</v>
      </c>
      <c r="B11796" s="1">
        <v>42226</v>
      </c>
      <c r="C11796" t="s">
        <v>20856</v>
      </c>
      <c r="D11796">
        <v>2</v>
      </c>
      <c r="E11796" t="s">
        <v>20857</v>
      </c>
      <c r="F11796" t="s">
        <v>7054</v>
      </c>
      <c r="G11796" t="s">
        <v>20</v>
      </c>
      <c r="H11796" t="s">
        <v>20858</v>
      </c>
      <c r="I11796" s="2">
        <v>600.01</v>
      </c>
      <c r="J11796" s="5"/>
      <c r="L11796" s="5"/>
      <c r="M11796" s="2">
        <f t="shared" si="184"/>
        <v>-1096100.4799999967</v>
      </c>
      <c r="P11796"/>
    </row>
    <row r="11797" spans="1:16" hidden="1">
      <c r="A11797" t="s">
        <v>20876</v>
      </c>
      <c r="B11797" s="1">
        <v>42226</v>
      </c>
      <c r="C11797" t="s">
        <v>1802</v>
      </c>
      <c r="D11797">
        <v>2</v>
      </c>
      <c r="E11797" t="s">
        <v>20883</v>
      </c>
      <c r="F11797" t="s">
        <v>13559</v>
      </c>
      <c r="G11797" t="s">
        <v>479</v>
      </c>
      <c r="H11797" t="s">
        <v>2448</v>
      </c>
      <c r="J11797" s="5"/>
      <c r="K11797" s="2">
        <v>249.23</v>
      </c>
      <c r="L11797" s="5"/>
      <c r="M11797" s="2">
        <f t="shared" si="184"/>
        <v>-1096349.7099999967</v>
      </c>
      <c r="P11797"/>
    </row>
    <row r="11798" spans="1:16" hidden="1">
      <c r="A11798" t="s">
        <v>20876</v>
      </c>
      <c r="B11798" s="1">
        <v>42226</v>
      </c>
      <c r="C11798" t="s">
        <v>1802</v>
      </c>
      <c r="D11798">
        <v>2</v>
      </c>
      <c r="E11798" t="s">
        <v>20883</v>
      </c>
      <c r="F11798" t="s">
        <v>13559</v>
      </c>
      <c r="G11798" t="s">
        <v>479</v>
      </c>
      <c r="H11798" t="s">
        <v>2448</v>
      </c>
      <c r="I11798" s="2">
        <v>249.23</v>
      </c>
      <c r="J11798" s="5"/>
      <c r="L11798" s="5"/>
      <c r="M11798" s="2">
        <f t="shared" si="184"/>
        <v>-1096100.4799999967</v>
      </c>
      <c r="P11798"/>
    </row>
    <row r="11799" spans="1:16" hidden="1">
      <c r="A11799" t="s">
        <v>20901</v>
      </c>
      <c r="B11799" s="1">
        <v>42226</v>
      </c>
      <c r="C11799" t="s">
        <v>20909</v>
      </c>
      <c r="D11799">
        <v>2</v>
      </c>
      <c r="E11799" t="s">
        <v>20910</v>
      </c>
      <c r="F11799" t="s">
        <v>13559</v>
      </c>
      <c r="G11799" t="s">
        <v>479</v>
      </c>
      <c r="H11799" t="s">
        <v>2764</v>
      </c>
      <c r="J11799" s="5"/>
      <c r="K11799" s="2">
        <v>2629.31</v>
      </c>
      <c r="L11799" s="5"/>
      <c r="M11799" s="2">
        <f t="shared" si="184"/>
        <v>-1098729.7899999968</v>
      </c>
      <c r="P11799"/>
    </row>
    <row r="11800" spans="1:16" hidden="1">
      <c r="A11800" t="s">
        <v>20901</v>
      </c>
      <c r="B11800" s="1">
        <v>42226</v>
      </c>
      <c r="C11800" t="s">
        <v>20909</v>
      </c>
      <c r="D11800">
        <v>2</v>
      </c>
      <c r="E11800" t="s">
        <v>20910</v>
      </c>
      <c r="F11800" t="s">
        <v>13559</v>
      </c>
      <c r="G11800" t="s">
        <v>479</v>
      </c>
      <c r="H11800" t="s">
        <v>2764</v>
      </c>
      <c r="I11800" s="2">
        <v>2629.31</v>
      </c>
      <c r="J11800" s="5"/>
      <c r="L11800" s="5"/>
      <c r="M11800" s="2">
        <f t="shared" si="184"/>
        <v>-1096100.4799999967</v>
      </c>
      <c r="P11800"/>
    </row>
    <row r="11801" spans="1:16" hidden="1">
      <c r="A11801" t="s">
        <v>20923</v>
      </c>
      <c r="B11801" s="1">
        <v>42226</v>
      </c>
      <c r="C11801" t="s">
        <v>20929</v>
      </c>
      <c r="D11801">
        <v>2</v>
      </c>
      <c r="E11801" t="s">
        <v>20930</v>
      </c>
      <c r="F11801" t="s">
        <v>7054</v>
      </c>
      <c r="G11801" t="s">
        <v>20</v>
      </c>
      <c r="H11801" t="s">
        <v>3076</v>
      </c>
      <c r="I11801" s="2">
        <v>4100.01</v>
      </c>
      <c r="J11801" s="5"/>
      <c r="L11801" s="5"/>
      <c r="M11801" s="2">
        <f t="shared" si="184"/>
        <v>-1092000.4699999967</v>
      </c>
      <c r="P11801"/>
    </row>
    <row r="11802" spans="1:16" hidden="1">
      <c r="A11802" t="s">
        <v>20950</v>
      </c>
      <c r="B11802" s="1">
        <v>42226</v>
      </c>
      <c r="C11802" t="s">
        <v>18626</v>
      </c>
      <c r="D11802">
        <v>1</v>
      </c>
      <c r="E11802" t="s">
        <v>20956</v>
      </c>
      <c r="F11802" t="s">
        <v>13565</v>
      </c>
      <c r="G11802" t="s">
        <v>20</v>
      </c>
      <c r="H11802" t="s">
        <v>3662</v>
      </c>
      <c r="I11802" s="2">
        <v>318100</v>
      </c>
      <c r="J11802" s="5"/>
      <c r="L11802" s="5"/>
      <c r="M11802" s="2">
        <f t="shared" si="184"/>
        <v>-773900.46999999671</v>
      </c>
      <c r="P11802"/>
    </row>
    <row r="11803" spans="1:16" hidden="1">
      <c r="A11803" t="s">
        <v>20970</v>
      </c>
      <c r="B11803" s="1">
        <v>42226</v>
      </c>
      <c r="C11803" t="s">
        <v>20977</v>
      </c>
      <c r="D11803">
        <v>2</v>
      </c>
      <c r="E11803" t="s">
        <v>20978</v>
      </c>
      <c r="F11803" t="s">
        <v>7054</v>
      </c>
      <c r="G11803" t="s">
        <v>20</v>
      </c>
      <c r="H11803" t="s">
        <v>3686</v>
      </c>
      <c r="I11803" s="2">
        <v>1004.72</v>
      </c>
      <c r="J11803" s="5"/>
      <c r="L11803" s="5"/>
      <c r="M11803" s="2">
        <f t="shared" si="184"/>
        <v>-772895.74999999674</v>
      </c>
      <c r="P11803"/>
    </row>
    <row r="11804" spans="1:16" hidden="1">
      <c r="A11804" t="s">
        <v>20994</v>
      </c>
      <c r="B11804" s="1">
        <v>42226</v>
      </c>
      <c r="C11804" t="s">
        <v>21001</v>
      </c>
      <c r="D11804">
        <v>2</v>
      </c>
      <c r="E11804" t="s">
        <v>21002</v>
      </c>
      <c r="F11804" t="s">
        <v>7054</v>
      </c>
      <c r="G11804" t="s">
        <v>20</v>
      </c>
      <c r="H11804" t="s">
        <v>12693</v>
      </c>
      <c r="I11804" s="2">
        <v>1025</v>
      </c>
      <c r="J11804" s="5"/>
      <c r="L11804" s="5"/>
      <c r="M11804" s="2">
        <f t="shared" si="184"/>
        <v>-771870.74999999674</v>
      </c>
      <c r="P11804"/>
    </row>
    <row r="11805" spans="1:16" hidden="1">
      <c r="A11805" t="s">
        <v>21019</v>
      </c>
      <c r="B11805" s="1">
        <v>42226</v>
      </c>
      <c r="C11805" t="s">
        <v>21025</v>
      </c>
      <c r="D11805">
        <v>1</v>
      </c>
      <c r="E11805" t="s">
        <v>21026</v>
      </c>
      <c r="F11805" t="s">
        <v>13565</v>
      </c>
      <c r="G11805" t="s">
        <v>20</v>
      </c>
      <c r="H11805" t="s">
        <v>3702</v>
      </c>
      <c r="I11805" s="2">
        <v>416900</v>
      </c>
      <c r="J11805" s="5"/>
      <c r="L11805" s="5"/>
      <c r="M11805" s="2">
        <f t="shared" si="184"/>
        <v>-354970.74999999674</v>
      </c>
      <c r="P11805"/>
    </row>
    <row r="11806" spans="1:16" hidden="1">
      <c r="A11806" t="s">
        <v>21039</v>
      </c>
      <c r="B11806" s="1">
        <v>42226</v>
      </c>
      <c r="C11806" t="s">
        <v>21044</v>
      </c>
      <c r="D11806">
        <v>2</v>
      </c>
      <c r="E11806" t="s">
        <v>21045</v>
      </c>
      <c r="F11806" t="s">
        <v>7054</v>
      </c>
      <c r="G11806" t="s">
        <v>20</v>
      </c>
      <c r="H11806" t="s">
        <v>21046</v>
      </c>
      <c r="I11806" s="2">
        <v>3030.01</v>
      </c>
      <c r="J11806" s="5"/>
      <c r="L11806" s="5"/>
      <c r="M11806" s="2">
        <f t="shared" si="184"/>
        <v>-351940.73999999673</v>
      </c>
      <c r="P11806"/>
    </row>
    <row r="11807" spans="1:16" hidden="1">
      <c r="A11807" t="s">
        <v>21062</v>
      </c>
      <c r="B11807" s="1">
        <v>42226</v>
      </c>
      <c r="C11807" t="s">
        <v>18</v>
      </c>
      <c r="D11807">
        <v>2</v>
      </c>
      <c r="E11807" t="s">
        <v>21070</v>
      </c>
      <c r="F11807" t="s">
        <v>13559</v>
      </c>
      <c r="G11807" t="s">
        <v>479</v>
      </c>
      <c r="H11807" t="s">
        <v>65</v>
      </c>
      <c r="I11807" s="2">
        <v>150</v>
      </c>
      <c r="J11807" s="5"/>
      <c r="L11807" s="5"/>
      <c r="M11807" s="2">
        <f t="shared" si="184"/>
        <v>-351790.73999999673</v>
      </c>
      <c r="P11807"/>
    </row>
    <row r="11808" spans="1:16" hidden="1">
      <c r="A11808" t="s">
        <v>21086</v>
      </c>
      <c r="B11808" s="1">
        <v>42226</v>
      </c>
      <c r="C11808" t="s">
        <v>18601</v>
      </c>
      <c r="D11808">
        <v>1</v>
      </c>
      <c r="E11808" t="s">
        <v>21092</v>
      </c>
      <c r="F11808" t="s">
        <v>13565</v>
      </c>
      <c r="G11808" t="s">
        <v>20</v>
      </c>
      <c r="H11808" t="s">
        <v>21093</v>
      </c>
      <c r="I11808" s="2">
        <v>50000</v>
      </c>
      <c r="J11808" s="5"/>
      <c r="L11808" s="5"/>
      <c r="M11808" s="2">
        <f t="shared" si="184"/>
        <v>-301790.73999999673</v>
      </c>
      <c r="P11808"/>
    </row>
    <row r="11809" spans="1:16" hidden="1">
      <c r="A11809" t="s">
        <v>21105</v>
      </c>
      <c r="B11809" s="1">
        <v>42226</v>
      </c>
      <c r="C11809" t="s">
        <v>21110</v>
      </c>
      <c r="D11809">
        <v>2</v>
      </c>
      <c r="E11809" t="s">
        <v>21111</v>
      </c>
      <c r="F11809" t="s">
        <v>7054</v>
      </c>
      <c r="G11809" t="s">
        <v>20</v>
      </c>
      <c r="H11809" t="s">
        <v>20355</v>
      </c>
      <c r="I11809" s="2">
        <v>4630.01</v>
      </c>
      <c r="J11809" s="5"/>
      <c r="L11809" s="5"/>
      <c r="M11809" s="2">
        <f t="shared" si="184"/>
        <v>-297160.72999999672</v>
      </c>
      <c r="P11809"/>
    </row>
    <row r="11810" spans="1:16" hidden="1">
      <c r="A11810" t="s">
        <v>21125</v>
      </c>
      <c r="B11810" s="1">
        <v>42226</v>
      </c>
      <c r="C11810" t="s">
        <v>21132</v>
      </c>
      <c r="D11810">
        <v>1</v>
      </c>
      <c r="E11810" t="s">
        <v>21133</v>
      </c>
      <c r="F11810" t="s">
        <v>13561</v>
      </c>
      <c r="G11810" t="s">
        <v>20</v>
      </c>
      <c r="H11810" t="s">
        <v>21134</v>
      </c>
      <c r="I11810" s="2">
        <v>20000</v>
      </c>
      <c r="J11810" s="5"/>
      <c r="L11810" s="5"/>
      <c r="M11810" s="2">
        <f t="shared" si="184"/>
        <v>-277160.72999999672</v>
      </c>
      <c r="P11810"/>
    </row>
    <row r="11811" spans="1:16" hidden="1">
      <c r="A11811" t="s">
        <v>21147</v>
      </c>
      <c r="B11811" s="1">
        <v>42226</v>
      </c>
      <c r="C11811" t="s">
        <v>18312</v>
      </c>
      <c r="D11811">
        <v>1</v>
      </c>
      <c r="E11811" t="s">
        <v>21152</v>
      </c>
      <c r="F11811" t="s">
        <v>13565</v>
      </c>
      <c r="G11811" t="s">
        <v>20</v>
      </c>
      <c r="H11811" t="s">
        <v>2363</v>
      </c>
      <c r="I11811" s="2">
        <v>200000</v>
      </c>
      <c r="J11811" s="5"/>
      <c r="L11811" s="5"/>
      <c r="M11811" s="2">
        <f t="shared" si="184"/>
        <v>-77160.729999996722</v>
      </c>
      <c r="N11811" s="3">
        <f>+M11738-M11811</f>
        <v>5870.2499999999709</v>
      </c>
      <c r="P11811"/>
    </row>
    <row r="11812" spans="1:16" hidden="1">
      <c r="A11812" s="47" t="s">
        <v>3814</v>
      </c>
      <c r="B11812" s="81">
        <v>42227</v>
      </c>
      <c r="C11812" s="80" t="s">
        <v>11</v>
      </c>
      <c r="D11812" s="80">
        <v>1</v>
      </c>
      <c r="E11812" s="80" t="s">
        <v>3476</v>
      </c>
      <c r="F11812" s="80" t="s">
        <v>13</v>
      </c>
      <c r="G11812" s="80" t="s">
        <v>4</v>
      </c>
      <c r="H11812" s="80" t="s">
        <v>3820</v>
      </c>
      <c r="I11812" s="82">
        <v>5870.27</v>
      </c>
      <c r="J11812" s="12"/>
      <c r="K11812" s="11"/>
      <c r="L11812" s="12"/>
      <c r="M11812" s="11">
        <f t="shared" si="184"/>
        <v>-71290.459999996718</v>
      </c>
      <c r="N11812" s="25" t="s">
        <v>36426</v>
      </c>
      <c r="P11812"/>
    </row>
    <row r="11813" spans="1:16" hidden="1">
      <c r="A11813" t="s">
        <v>3855</v>
      </c>
      <c r="B11813" s="1">
        <v>42227</v>
      </c>
      <c r="C11813" t="s">
        <v>1</v>
      </c>
      <c r="D11813">
        <v>1</v>
      </c>
      <c r="E11813" t="s">
        <v>3859</v>
      </c>
      <c r="F11813" t="s">
        <v>13</v>
      </c>
      <c r="G11813" t="s">
        <v>20</v>
      </c>
      <c r="H11813" t="s">
        <v>3860</v>
      </c>
      <c r="J11813" s="5"/>
      <c r="K11813" s="2">
        <v>90000</v>
      </c>
      <c r="L11813" s="5"/>
      <c r="M11813" s="2">
        <f t="shared" si="184"/>
        <v>-161290.4599999967</v>
      </c>
      <c r="P11813"/>
    </row>
    <row r="11814" spans="1:16" hidden="1">
      <c r="A11814" t="s">
        <v>3867</v>
      </c>
      <c r="B11814" s="1">
        <v>42227</v>
      </c>
      <c r="C11814" t="s">
        <v>6</v>
      </c>
      <c r="D11814">
        <v>1</v>
      </c>
      <c r="E11814" t="s">
        <v>3871</v>
      </c>
      <c r="F11814" t="s">
        <v>29</v>
      </c>
      <c r="G11814" t="s">
        <v>20</v>
      </c>
      <c r="H11814" t="s">
        <v>1979</v>
      </c>
      <c r="I11814" s="2">
        <v>4380.4399999999996</v>
      </c>
      <c r="J11814" s="5"/>
      <c r="L11814" s="5"/>
      <c r="M11814" s="2">
        <f t="shared" si="184"/>
        <v>-156910.0199999967</v>
      </c>
      <c r="P11814"/>
    </row>
    <row r="11815" spans="1:16" hidden="1">
      <c r="A11815" t="s">
        <v>3872</v>
      </c>
      <c r="B11815" s="1">
        <v>42227</v>
      </c>
      <c r="C11815" t="s">
        <v>11</v>
      </c>
      <c r="D11815">
        <v>1</v>
      </c>
      <c r="E11815" t="s">
        <v>3875</v>
      </c>
      <c r="F11815" t="s">
        <v>45</v>
      </c>
      <c r="G11815" t="s">
        <v>20</v>
      </c>
      <c r="H11815" t="s">
        <v>454</v>
      </c>
      <c r="J11815" s="5"/>
      <c r="K11815" s="2">
        <v>1840</v>
      </c>
      <c r="L11815" s="5"/>
      <c r="M11815" s="2">
        <f t="shared" si="184"/>
        <v>-158750.0199999967</v>
      </c>
      <c r="P11815"/>
    </row>
    <row r="11816" spans="1:16" hidden="1">
      <c r="A11816" t="s">
        <v>3880</v>
      </c>
      <c r="B11816" s="1">
        <v>42227</v>
      </c>
      <c r="C11816" t="s">
        <v>1</v>
      </c>
      <c r="D11816">
        <v>1</v>
      </c>
      <c r="E11816" t="s">
        <v>3885</v>
      </c>
      <c r="F11816" t="s">
        <v>13</v>
      </c>
      <c r="G11816" t="s">
        <v>20</v>
      </c>
      <c r="H11816" t="s">
        <v>115</v>
      </c>
      <c r="J11816" s="5"/>
      <c r="K11816" s="2">
        <v>100000</v>
      </c>
      <c r="L11816" s="5"/>
      <c r="M11816" s="2">
        <f t="shared" si="184"/>
        <v>-258750.0199999967</v>
      </c>
      <c r="P11816"/>
    </row>
    <row r="11817" spans="1:16" hidden="1">
      <c r="A11817" t="s">
        <v>3917</v>
      </c>
      <c r="B11817" s="1">
        <v>42227</v>
      </c>
      <c r="C11817" t="s">
        <v>18</v>
      </c>
      <c r="D11817">
        <v>2</v>
      </c>
      <c r="E11817" t="s">
        <v>3923</v>
      </c>
      <c r="F11817" t="s">
        <v>312</v>
      </c>
      <c r="G11817" t="s">
        <v>313</v>
      </c>
      <c r="H11817" t="s">
        <v>929</v>
      </c>
      <c r="J11817" s="5"/>
      <c r="K11817" s="2">
        <v>89.32</v>
      </c>
      <c r="L11817" s="5"/>
      <c r="M11817" s="2">
        <f t="shared" si="184"/>
        <v>-258839.33999999671</v>
      </c>
      <c r="P11817"/>
    </row>
    <row r="11818" spans="1:16" hidden="1">
      <c r="A11818" t="s">
        <v>3927</v>
      </c>
      <c r="B11818" s="1">
        <v>42227</v>
      </c>
      <c r="C11818" t="s">
        <v>18</v>
      </c>
      <c r="D11818">
        <v>2</v>
      </c>
      <c r="E11818" t="s">
        <v>3933</v>
      </c>
      <c r="F11818" t="s">
        <v>312</v>
      </c>
      <c r="G11818" t="s">
        <v>313</v>
      </c>
      <c r="H11818" t="s">
        <v>929</v>
      </c>
      <c r="J11818" s="5"/>
      <c r="K11818" s="2">
        <v>89.32</v>
      </c>
      <c r="L11818" s="5"/>
      <c r="M11818" s="2">
        <f t="shared" si="184"/>
        <v>-258928.65999999671</v>
      </c>
      <c r="P11818"/>
    </row>
    <row r="11819" spans="1:16" hidden="1">
      <c r="A11819" t="s">
        <v>3934</v>
      </c>
      <c r="B11819" s="1">
        <v>42227</v>
      </c>
      <c r="C11819" t="s">
        <v>11</v>
      </c>
      <c r="D11819">
        <v>1</v>
      </c>
      <c r="E11819" t="s">
        <v>3938</v>
      </c>
      <c r="F11819" t="s">
        <v>16</v>
      </c>
      <c r="G11819" t="s">
        <v>20</v>
      </c>
      <c r="H11819" t="s">
        <v>3939</v>
      </c>
      <c r="J11819" s="5"/>
      <c r="K11819" s="2">
        <v>1391.01</v>
      </c>
      <c r="L11819" s="5">
        <v>20</v>
      </c>
      <c r="M11819" s="2">
        <f t="shared" si="184"/>
        <v>-260319.66999999672</v>
      </c>
      <c r="P11819"/>
    </row>
    <row r="11820" spans="1:16" hidden="1">
      <c r="A11820" t="s">
        <v>3943</v>
      </c>
      <c r="B11820" s="1">
        <v>42227</v>
      </c>
      <c r="C11820" t="s">
        <v>18</v>
      </c>
      <c r="D11820">
        <v>1</v>
      </c>
      <c r="E11820" t="s">
        <v>3947</v>
      </c>
      <c r="F11820" t="s">
        <v>13</v>
      </c>
      <c r="G11820" t="s">
        <v>20</v>
      </c>
      <c r="H11820" t="s">
        <v>3948</v>
      </c>
      <c r="J11820" s="5"/>
      <c r="K11820" s="2">
        <v>50000</v>
      </c>
      <c r="L11820" s="5"/>
      <c r="M11820" s="2">
        <f t="shared" si="184"/>
        <v>-310319.66999999672</v>
      </c>
      <c r="P11820"/>
    </row>
    <row r="11821" spans="1:16" hidden="1">
      <c r="A11821" t="s">
        <v>3961</v>
      </c>
      <c r="B11821" s="1">
        <v>42227</v>
      </c>
      <c r="C11821" t="s">
        <v>6</v>
      </c>
      <c r="D11821">
        <v>1</v>
      </c>
      <c r="E11821" t="s">
        <v>3965</v>
      </c>
      <c r="F11821" t="s">
        <v>29</v>
      </c>
      <c r="G11821" t="s">
        <v>20</v>
      </c>
      <c r="H11821" t="s">
        <v>1588</v>
      </c>
      <c r="I11821" s="2">
        <v>393.91</v>
      </c>
      <c r="J11821" s="5"/>
      <c r="L11821" s="5"/>
      <c r="M11821" s="2">
        <f t="shared" si="184"/>
        <v>-309925.75999999675</v>
      </c>
      <c r="P11821"/>
    </row>
    <row r="11822" spans="1:16" hidden="1">
      <c r="A11822" t="s">
        <v>3966</v>
      </c>
      <c r="B11822" s="1">
        <v>42227</v>
      </c>
      <c r="C11822" t="s">
        <v>6</v>
      </c>
      <c r="D11822">
        <v>1</v>
      </c>
      <c r="E11822" t="s">
        <v>3969</v>
      </c>
      <c r="F11822" t="s">
        <v>29</v>
      </c>
      <c r="G11822" t="s">
        <v>20</v>
      </c>
      <c r="H11822" t="s">
        <v>3970</v>
      </c>
      <c r="I11822" s="2">
        <v>1960.56</v>
      </c>
      <c r="J11822" s="5"/>
      <c r="L11822" s="5"/>
      <c r="M11822" s="2">
        <f t="shared" si="184"/>
        <v>-307965.19999999675</v>
      </c>
      <c r="P11822"/>
    </row>
    <row r="11823" spans="1:16" hidden="1">
      <c r="A11823" t="s">
        <v>3986</v>
      </c>
      <c r="B11823" s="1">
        <v>42227</v>
      </c>
      <c r="C11823" t="s">
        <v>6</v>
      </c>
      <c r="D11823">
        <v>1</v>
      </c>
      <c r="E11823" t="s">
        <v>3990</v>
      </c>
      <c r="F11823" t="s">
        <v>29</v>
      </c>
      <c r="G11823" t="s">
        <v>20</v>
      </c>
      <c r="H11823" t="s">
        <v>65</v>
      </c>
      <c r="I11823" s="2">
        <v>558.85</v>
      </c>
      <c r="J11823" s="5"/>
      <c r="L11823" s="5"/>
      <c r="M11823" s="2">
        <f t="shared" si="184"/>
        <v>-307406.34999999678</v>
      </c>
      <c r="P11823"/>
    </row>
    <row r="11824" spans="1:16" hidden="1">
      <c r="A11824" t="s">
        <v>3993</v>
      </c>
      <c r="B11824" s="1">
        <v>42227</v>
      </c>
      <c r="C11824" t="s">
        <v>18</v>
      </c>
      <c r="D11824">
        <v>1</v>
      </c>
      <c r="E11824" t="s">
        <v>3996</v>
      </c>
      <c r="F11824" t="s">
        <v>13</v>
      </c>
      <c r="G11824" t="s">
        <v>20</v>
      </c>
      <c r="H11824" t="s">
        <v>3997</v>
      </c>
      <c r="J11824" s="5"/>
      <c r="K11824" s="2">
        <v>53000</v>
      </c>
      <c r="L11824" s="5"/>
      <c r="M11824" s="2">
        <f t="shared" si="184"/>
        <v>-360406.34999999678</v>
      </c>
      <c r="P11824"/>
    </row>
    <row r="11825" spans="1:16" hidden="1">
      <c r="A11825" t="s">
        <v>3998</v>
      </c>
      <c r="B11825" s="1">
        <v>42227</v>
      </c>
      <c r="C11825" t="s">
        <v>43</v>
      </c>
      <c r="D11825">
        <v>1</v>
      </c>
      <c r="E11825" t="s">
        <v>3999</v>
      </c>
      <c r="F11825" t="s">
        <v>228</v>
      </c>
      <c r="G11825" t="s">
        <v>20</v>
      </c>
      <c r="H11825" t="s">
        <v>3997</v>
      </c>
      <c r="J11825" s="5"/>
      <c r="K11825" s="2">
        <v>142000</v>
      </c>
      <c r="L11825" s="5"/>
      <c r="M11825" s="2">
        <f t="shared" si="184"/>
        <v>-502406.34999999678</v>
      </c>
      <c r="P11825"/>
    </row>
    <row r="11826" spans="1:16" hidden="1">
      <c r="A11826" t="s">
        <v>4029</v>
      </c>
      <c r="B11826" s="1">
        <v>42227</v>
      </c>
      <c r="D11826">
        <v>1</v>
      </c>
      <c r="E11826" t="s">
        <v>4035</v>
      </c>
      <c r="F11826" t="s">
        <v>13</v>
      </c>
      <c r="G11826" t="s">
        <v>20</v>
      </c>
      <c r="H11826" t="s">
        <v>18</v>
      </c>
      <c r="J11826" s="5"/>
      <c r="K11826" s="2">
        <v>8669.44</v>
      </c>
      <c r="L11826" s="5"/>
      <c r="M11826" s="2">
        <f t="shared" si="184"/>
        <v>-511075.78999999678</v>
      </c>
      <c r="P11826"/>
    </row>
    <row r="11827" spans="1:16" hidden="1">
      <c r="A11827" t="s">
        <v>4039</v>
      </c>
      <c r="B11827" s="1">
        <v>42227</v>
      </c>
      <c r="C11827" t="s">
        <v>195</v>
      </c>
      <c r="D11827">
        <v>1</v>
      </c>
      <c r="E11827" t="s">
        <v>4045</v>
      </c>
      <c r="F11827" t="s">
        <v>13</v>
      </c>
      <c r="G11827" t="s">
        <v>20</v>
      </c>
      <c r="H11827" t="s">
        <v>195</v>
      </c>
      <c r="J11827" s="5"/>
      <c r="K11827" s="2">
        <v>44840.11</v>
      </c>
      <c r="L11827" s="5"/>
      <c r="M11827" s="2">
        <f t="shared" si="184"/>
        <v>-555915.89999999676</v>
      </c>
      <c r="P11827"/>
    </row>
    <row r="11828" spans="1:16" hidden="1">
      <c r="A11828" t="s">
        <v>4046</v>
      </c>
      <c r="B11828" s="1">
        <v>42227</v>
      </c>
      <c r="C11828" t="s">
        <v>200</v>
      </c>
      <c r="D11828">
        <v>1</v>
      </c>
      <c r="E11828" t="s">
        <v>4052</v>
      </c>
      <c r="F11828" t="s">
        <v>16</v>
      </c>
      <c r="G11828" t="s">
        <v>20</v>
      </c>
      <c r="H11828" t="s">
        <v>200</v>
      </c>
      <c r="J11828" s="5"/>
      <c r="K11828" s="2">
        <v>28105.24</v>
      </c>
      <c r="L11828" s="5"/>
      <c r="M11828" s="2">
        <f t="shared" si="184"/>
        <v>-584021.13999999675</v>
      </c>
      <c r="P11828"/>
    </row>
    <row r="11829" spans="1:16" hidden="1">
      <c r="A11829" t="s">
        <v>4081</v>
      </c>
      <c r="B11829" s="1">
        <v>42227</v>
      </c>
      <c r="C11829" t="s">
        <v>11</v>
      </c>
      <c r="D11829">
        <v>1</v>
      </c>
      <c r="E11829" t="s">
        <v>4085</v>
      </c>
      <c r="F11829" t="s">
        <v>45</v>
      </c>
      <c r="G11829" t="s">
        <v>4</v>
      </c>
      <c r="H11829" t="s">
        <v>984</v>
      </c>
      <c r="J11829" s="5"/>
      <c r="K11829" s="2">
        <v>2200</v>
      </c>
      <c r="L11829" s="5"/>
      <c r="M11829" s="2">
        <f t="shared" si="184"/>
        <v>-586221.13999999675</v>
      </c>
      <c r="P11829"/>
    </row>
    <row r="11830" spans="1:16" hidden="1">
      <c r="A11830" t="s">
        <v>4092</v>
      </c>
      <c r="B11830" s="1">
        <v>42227</v>
      </c>
      <c r="C11830" t="s">
        <v>6</v>
      </c>
      <c r="D11830">
        <v>1</v>
      </c>
      <c r="E11830" t="s">
        <v>4098</v>
      </c>
      <c r="F11830" t="s">
        <v>29</v>
      </c>
      <c r="G11830" t="s">
        <v>4</v>
      </c>
      <c r="H11830" t="s">
        <v>3294</v>
      </c>
      <c r="I11830" s="2">
        <v>5870.27</v>
      </c>
      <c r="J11830" s="5" t="s">
        <v>36333</v>
      </c>
      <c r="L11830" s="5"/>
      <c r="M11830" s="2">
        <f t="shared" si="184"/>
        <v>-580350.86999999674</v>
      </c>
      <c r="P11830"/>
    </row>
    <row r="11831" spans="1:16" hidden="1">
      <c r="A11831" t="s">
        <v>4108</v>
      </c>
      <c r="B11831" s="1">
        <v>42227</v>
      </c>
      <c r="C11831" t="s">
        <v>11</v>
      </c>
      <c r="D11831">
        <v>1</v>
      </c>
      <c r="E11831" t="s">
        <v>4116</v>
      </c>
      <c r="F11831" t="s">
        <v>13</v>
      </c>
      <c r="G11831" t="s">
        <v>4</v>
      </c>
      <c r="H11831" t="s">
        <v>3294</v>
      </c>
      <c r="J11831" s="5"/>
      <c r="K11831" s="2">
        <v>5870.27</v>
      </c>
      <c r="L11831" s="5" t="s">
        <v>36333</v>
      </c>
      <c r="M11831" s="2">
        <f t="shared" si="184"/>
        <v>-586221.13999999675</v>
      </c>
      <c r="P11831"/>
    </row>
    <row r="11832" spans="1:16" hidden="1">
      <c r="A11832" t="s">
        <v>4123</v>
      </c>
      <c r="B11832" s="1">
        <v>42227</v>
      </c>
      <c r="C11832" t="s">
        <v>11</v>
      </c>
      <c r="D11832">
        <v>1</v>
      </c>
      <c r="E11832" t="s">
        <v>4126</v>
      </c>
      <c r="F11832" t="s">
        <v>16</v>
      </c>
      <c r="G11832" t="s">
        <v>4</v>
      </c>
      <c r="H11832" t="s">
        <v>2000</v>
      </c>
      <c r="J11832" s="5"/>
      <c r="K11832" s="2">
        <v>1025</v>
      </c>
      <c r="L11832" s="5"/>
      <c r="M11832" s="2">
        <f t="shared" si="184"/>
        <v>-587246.13999999675</v>
      </c>
      <c r="P11832"/>
    </row>
    <row r="11833" spans="1:16" hidden="1">
      <c r="A11833" t="s">
        <v>4256</v>
      </c>
      <c r="B11833" s="1">
        <v>42227</v>
      </c>
      <c r="C11833" t="s">
        <v>6</v>
      </c>
      <c r="D11833">
        <v>1</v>
      </c>
      <c r="E11833" t="s">
        <v>4260</v>
      </c>
      <c r="F11833" t="s">
        <v>29</v>
      </c>
      <c r="G11833" t="s">
        <v>4</v>
      </c>
      <c r="H11833" t="s">
        <v>4261</v>
      </c>
      <c r="I11833" s="2">
        <v>623.23</v>
      </c>
      <c r="J11833" s="5"/>
      <c r="L11833" s="5"/>
      <c r="M11833" s="2">
        <f t="shared" si="184"/>
        <v>-586622.90999999677</v>
      </c>
      <c r="P11833"/>
    </row>
    <row r="11834" spans="1:16" hidden="1">
      <c r="A11834" t="s">
        <v>4269</v>
      </c>
      <c r="B11834" s="1">
        <v>42227</v>
      </c>
      <c r="C11834" t="s">
        <v>6</v>
      </c>
      <c r="D11834">
        <v>1</v>
      </c>
      <c r="E11834" t="s">
        <v>4271</v>
      </c>
      <c r="F11834" t="s">
        <v>29</v>
      </c>
      <c r="G11834" t="s">
        <v>4</v>
      </c>
      <c r="H11834" t="s">
        <v>4272</v>
      </c>
      <c r="I11834" s="2">
        <v>1300</v>
      </c>
      <c r="J11834" s="5"/>
      <c r="L11834" s="5"/>
      <c r="M11834" s="2">
        <f t="shared" si="184"/>
        <v>-585322.90999999677</v>
      </c>
      <c r="P11834"/>
    </row>
    <row r="11835" spans="1:16" hidden="1">
      <c r="A11835" t="s">
        <v>4279</v>
      </c>
      <c r="B11835" s="1">
        <v>42227</v>
      </c>
      <c r="C11835" t="s">
        <v>195</v>
      </c>
      <c r="D11835">
        <v>1</v>
      </c>
      <c r="E11835" t="s">
        <v>4283</v>
      </c>
      <c r="F11835" t="s">
        <v>13</v>
      </c>
      <c r="G11835" t="s">
        <v>4</v>
      </c>
      <c r="H11835" t="s">
        <v>195</v>
      </c>
      <c r="J11835" s="5"/>
      <c r="K11835" s="2">
        <v>10672.71</v>
      </c>
      <c r="L11835" s="5"/>
      <c r="M11835" s="2">
        <f t="shared" si="184"/>
        <v>-595995.61999999674</v>
      </c>
      <c r="P11835"/>
    </row>
    <row r="11836" spans="1:16" hidden="1">
      <c r="A11836" t="s">
        <v>4285</v>
      </c>
      <c r="B11836" s="1">
        <v>42227</v>
      </c>
      <c r="C11836" t="s">
        <v>18</v>
      </c>
      <c r="D11836">
        <v>1</v>
      </c>
      <c r="E11836" t="s">
        <v>4289</v>
      </c>
      <c r="F11836" t="s">
        <v>13</v>
      </c>
      <c r="G11836" t="s">
        <v>4</v>
      </c>
      <c r="H11836" t="s">
        <v>18</v>
      </c>
      <c r="J11836" s="5"/>
      <c r="K11836" s="2">
        <v>12662.28</v>
      </c>
      <c r="L11836" s="5"/>
      <c r="M11836" s="2">
        <f t="shared" si="184"/>
        <v>-608657.89999999676</v>
      </c>
      <c r="P11836"/>
    </row>
    <row r="11837" spans="1:16" hidden="1">
      <c r="A11837" t="s">
        <v>21172</v>
      </c>
      <c r="B11837" s="1">
        <v>42227</v>
      </c>
      <c r="C11837" t="s">
        <v>21182</v>
      </c>
      <c r="D11837">
        <v>1</v>
      </c>
      <c r="E11837" t="s">
        <v>21183</v>
      </c>
      <c r="F11837" t="s">
        <v>13565</v>
      </c>
      <c r="G11837" t="s">
        <v>20</v>
      </c>
      <c r="H11837" t="s">
        <v>5644</v>
      </c>
      <c r="I11837" s="2">
        <v>90000</v>
      </c>
      <c r="J11837" s="5"/>
      <c r="L11837" s="5"/>
      <c r="M11837" s="2">
        <f t="shared" si="184"/>
        <v>-518657.89999999676</v>
      </c>
      <c r="P11837"/>
    </row>
    <row r="11838" spans="1:16" hidden="1">
      <c r="A11838" t="s">
        <v>21198</v>
      </c>
      <c r="B11838" s="1">
        <v>42227</v>
      </c>
      <c r="C11838" t="s">
        <v>21205</v>
      </c>
      <c r="D11838">
        <v>2</v>
      </c>
      <c r="E11838" t="s">
        <v>21206</v>
      </c>
      <c r="F11838" t="s">
        <v>7054</v>
      </c>
      <c r="G11838" t="s">
        <v>20</v>
      </c>
      <c r="H11838" t="s">
        <v>2656</v>
      </c>
      <c r="I11838" s="2">
        <v>1840</v>
      </c>
      <c r="J11838" s="5"/>
      <c r="L11838" s="5"/>
      <c r="M11838" s="2">
        <f t="shared" si="184"/>
        <v>-516817.89999999676</v>
      </c>
      <c r="P11838"/>
    </row>
    <row r="11839" spans="1:16" hidden="1">
      <c r="A11839" t="s">
        <v>21219</v>
      </c>
      <c r="B11839" s="1">
        <v>42227</v>
      </c>
      <c r="C11839" t="s">
        <v>21226</v>
      </c>
      <c r="D11839">
        <v>1</v>
      </c>
      <c r="E11839" t="s">
        <v>21227</v>
      </c>
      <c r="F11839" t="s">
        <v>13561</v>
      </c>
      <c r="G11839" t="s">
        <v>20</v>
      </c>
      <c r="H11839" t="s">
        <v>21228</v>
      </c>
      <c r="I11839" s="2">
        <v>20000</v>
      </c>
      <c r="J11839" s="5"/>
      <c r="L11839" s="5"/>
      <c r="M11839" s="2">
        <f t="shared" si="184"/>
        <v>-496817.89999999676</v>
      </c>
      <c r="P11839"/>
    </row>
    <row r="11840" spans="1:16" hidden="1">
      <c r="A11840" t="s">
        <v>21242</v>
      </c>
      <c r="B11840" s="1">
        <v>42227</v>
      </c>
      <c r="C11840" t="s">
        <v>21252</v>
      </c>
      <c r="D11840">
        <v>2</v>
      </c>
      <c r="E11840" t="s">
        <v>21253</v>
      </c>
      <c r="F11840" t="s">
        <v>7054</v>
      </c>
      <c r="G11840" t="s">
        <v>20</v>
      </c>
      <c r="H11840" t="s">
        <v>1117</v>
      </c>
      <c r="J11840" s="5"/>
      <c r="K11840" s="2">
        <v>3140</v>
      </c>
      <c r="L11840" s="5"/>
      <c r="M11840" s="2">
        <f t="shared" si="184"/>
        <v>-499957.89999999676</v>
      </c>
      <c r="P11840"/>
    </row>
    <row r="11841" spans="1:16" hidden="1">
      <c r="A11841" t="s">
        <v>21242</v>
      </c>
      <c r="B11841" s="1">
        <v>42227</v>
      </c>
      <c r="C11841" t="s">
        <v>21252</v>
      </c>
      <c r="D11841">
        <v>2</v>
      </c>
      <c r="E11841" t="s">
        <v>21253</v>
      </c>
      <c r="F11841" t="s">
        <v>7054</v>
      </c>
      <c r="G11841" t="s">
        <v>20</v>
      </c>
      <c r="H11841" t="s">
        <v>1117</v>
      </c>
      <c r="I11841" s="2">
        <v>3139.99</v>
      </c>
      <c r="J11841" s="5"/>
      <c r="L11841" s="5"/>
      <c r="M11841" s="2">
        <f t="shared" si="184"/>
        <v>-496817.90999999677</v>
      </c>
      <c r="P11841"/>
    </row>
    <row r="11842" spans="1:16" hidden="1">
      <c r="A11842" t="s">
        <v>21267</v>
      </c>
      <c r="B11842" s="1">
        <v>42227</v>
      </c>
      <c r="C11842" t="s">
        <v>21276</v>
      </c>
      <c r="D11842">
        <v>2</v>
      </c>
      <c r="E11842" t="s">
        <v>21277</v>
      </c>
      <c r="F11842" t="s">
        <v>7054</v>
      </c>
      <c r="G11842" t="s">
        <v>20</v>
      </c>
      <c r="H11842" t="s">
        <v>21278</v>
      </c>
      <c r="I11842" s="2">
        <v>5856.54</v>
      </c>
      <c r="J11842" s="5"/>
      <c r="L11842" s="5"/>
      <c r="M11842" s="2">
        <f t="shared" si="184"/>
        <v>-490961.36999999679</v>
      </c>
      <c r="P11842"/>
    </row>
    <row r="11843" spans="1:16" hidden="1">
      <c r="A11843" t="s">
        <v>21292</v>
      </c>
      <c r="B11843" s="1">
        <v>42227</v>
      </c>
      <c r="C11843" t="s">
        <v>6</v>
      </c>
      <c r="D11843">
        <v>1</v>
      </c>
      <c r="E11843" t="s">
        <v>21300</v>
      </c>
      <c r="F11843" t="s">
        <v>13565</v>
      </c>
      <c r="G11843" t="s">
        <v>20</v>
      </c>
      <c r="H11843" t="s">
        <v>115</v>
      </c>
      <c r="I11843" s="2">
        <v>100000</v>
      </c>
      <c r="J11843" s="5"/>
      <c r="L11843" s="5"/>
      <c r="M11843" s="2">
        <f t="shared" si="184"/>
        <v>-390961.36999999679</v>
      </c>
      <c r="P11843"/>
    </row>
    <row r="11844" spans="1:16" hidden="1">
      <c r="A11844" t="s">
        <v>21317</v>
      </c>
      <c r="B11844" s="1">
        <v>42227</v>
      </c>
      <c r="C11844" t="s">
        <v>1802</v>
      </c>
      <c r="D11844">
        <v>2</v>
      </c>
      <c r="E11844" t="s">
        <v>21323</v>
      </c>
      <c r="F11844" t="s">
        <v>13559</v>
      </c>
      <c r="G11844" t="s">
        <v>479</v>
      </c>
      <c r="H11844" t="s">
        <v>9395</v>
      </c>
      <c r="J11844" s="5"/>
      <c r="K11844" s="2">
        <v>244.01</v>
      </c>
      <c r="L11844" s="5"/>
      <c r="M11844" s="2">
        <f t="shared" si="184"/>
        <v>-391205.3799999968</v>
      </c>
      <c r="P11844"/>
    </row>
    <row r="11845" spans="1:16" hidden="1">
      <c r="A11845" t="s">
        <v>21317</v>
      </c>
      <c r="B11845" s="1">
        <v>42227</v>
      </c>
      <c r="C11845" t="s">
        <v>1802</v>
      </c>
      <c r="D11845">
        <v>2</v>
      </c>
      <c r="E11845" t="s">
        <v>21323</v>
      </c>
      <c r="F11845" t="s">
        <v>13559</v>
      </c>
      <c r="G11845" t="s">
        <v>479</v>
      </c>
      <c r="H11845" t="s">
        <v>9395</v>
      </c>
      <c r="I11845" s="2">
        <v>244.01</v>
      </c>
      <c r="J11845" s="5"/>
      <c r="L11845" s="5"/>
      <c r="M11845" s="2">
        <f t="shared" si="184"/>
        <v>-390961.36999999679</v>
      </c>
      <c r="P11845"/>
    </row>
    <row r="11846" spans="1:16" hidden="1">
      <c r="A11846" t="s">
        <v>21343</v>
      </c>
      <c r="B11846" s="1">
        <v>42227</v>
      </c>
      <c r="C11846" t="s">
        <v>1802</v>
      </c>
      <c r="D11846">
        <v>2</v>
      </c>
      <c r="E11846" t="s">
        <v>21352</v>
      </c>
      <c r="F11846" t="s">
        <v>13559</v>
      </c>
      <c r="G11846" t="s">
        <v>479</v>
      </c>
      <c r="H11846" t="s">
        <v>11001</v>
      </c>
      <c r="J11846" s="5"/>
      <c r="K11846" s="2">
        <v>103.5</v>
      </c>
      <c r="L11846" s="5"/>
      <c r="M11846" s="2">
        <f t="shared" si="184"/>
        <v>-391064.86999999679</v>
      </c>
      <c r="P11846"/>
    </row>
    <row r="11847" spans="1:16" hidden="1">
      <c r="A11847" t="s">
        <v>21343</v>
      </c>
      <c r="B11847" s="1">
        <v>42227</v>
      </c>
      <c r="C11847" t="s">
        <v>1802</v>
      </c>
      <c r="D11847">
        <v>2</v>
      </c>
      <c r="E11847" t="s">
        <v>21352</v>
      </c>
      <c r="F11847" t="s">
        <v>13559</v>
      </c>
      <c r="G11847" t="s">
        <v>479</v>
      </c>
      <c r="H11847" t="s">
        <v>11001</v>
      </c>
      <c r="I11847" s="2">
        <v>103.5</v>
      </c>
      <c r="J11847" s="5"/>
      <c r="L11847" s="5"/>
      <c r="M11847" s="2">
        <f t="shared" si="184"/>
        <v>-390961.36999999679</v>
      </c>
      <c r="P11847"/>
    </row>
    <row r="11848" spans="1:16" hidden="1">
      <c r="A11848" t="s">
        <v>21369</v>
      </c>
      <c r="B11848" s="1">
        <v>42227</v>
      </c>
      <c r="C11848" t="s">
        <v>6</v>
      </c>
      <c r="D11848">
        <v>1</v>
      </c>
      <c r="E11848" t="s">
        <v>21378</v>
      </c>
      <c r="F11848" t="s">
        <v>13610</v>
      </c>
      <c r="G11848" t="s">
        <v>20</v>
      </c>
      <c r="H11848" t="s">
        <v>1117</v>
      </c>
      <c r="I11848" s="2">
        <v>8548.1200000000008</v>
      </c>
      <c r="J11848" s="5"/>
      <c r="L11848" s="5"/>
      <c r="M11848" s="2">
        <f t="shared" si="184"/>
        <v>-382413.2499999968</v>
      </c>
      <c r="P11848"/>
    </row>
    <row r="11849" spans="1:16" hidden="1">
      <c r="A11849" t="s">
        <v>21391</v>
      </c>
      <c r="B11849" s="1">
        <v>42227</v>
      </c>
      <c r="C11849" t="s">
        <v>21398</v>
      </c>
      <c r="D11849">
        <v>2</v>
      </c>
      <c r="E11849" t="s">
        <v>21399</v>
      </c>
      <c r="F11849" t="s">
        <v>7054</v>
      </c>
      <c r="G11849" t="s">
        <v>20</v>
      </c>
      <c r="H11849" t="s">
        <v>10843</v>
      </c>
      <c r="I11849" s="2">
        <v>1025</v>
      </c>
      <c r="J11849" s="5"/>
      <c r="L11849" s="5"/>
      <c r="M11849" s="2">
        <f t="shared" ref="M11849:M11912" si="185">+M11848+I11849-K11849</f>
        <v>-381388.2499999968</v>
      </c>
      <c r="P11849"/>
    </row>
    <row r="11850" spans="1:16" hidden="1">
      <c r="A11850" t="s">
        <v>21414</v>
      </c>
      <c r="B11850" s="1">
        <v>42227</v>
      </c>
      <c r="C11850" t="s">
        <v>1802</v>
      </c>
      <c r="D11850">
        <v>2</v>
      </c>
      <c r="E11850" t="s">
        <v>21420</v>
      </c>
      <c r="F11850" t="s">
        <v>13559</v>
      </c>
      <c r="G11850" t="s">
        <v>479</v>
      </c>
      <c r="H11850" t="s">
        <v>10843</v>
      </c>
      <c r="I11850" s="2">
        <v>300</v>
      </c>
      <c r="J11850" s="5"/>
      <c r="L11850" s="5"/>
      <c r="M11850" s="2">
        <f t="shared" si="185"/>
        <v>-381088.2499999968</v>
      </c>
      <c r="P11850"/>
    </row>
    <row r="11851" spans="1:16" hidden="1">
      <c r="A11851" t="s">
        <v>21435</v>
      </c>
      <c r="B11851" s="1">
        <v>42227</v>
      </c>
      <c r="C11851" t="s">
        <v>21439</v>
      </c>
      <c r="D11851">
        <v>1</v>
      </c>
      <c r="E11851" t="s">
        <v>21440</v>
      </c>
      <c r="F11851" t="s">
        <v>13561</v>
      </c>
      <c r="G11851" t="s">
        <v>20</v>
      </c>
      <c r="H11851" t="s">
        <v>3948</v>
      </c>
      <c r="I11851" s="2">
        <v>50000</v>
      </c>
      <c r="J11851" s="5"/>
      <c r="L11851" s="5"/>
      <c r="M11851" s="2">
        <f t="shared" si="185"/>
        <v>-331088.2499999968</v>
      </c>
      <c r="P11851"/>
    </row>
    <row r="11852" spans="1:16" hidden="1">
      <c r="A11852" t="s">
        <v>21458</v>
      </c>
      <c r="B11852" s="1">
        <v>42227</v>
      </c>
      <c r="C11852" t="s">
        <v>1802</v>
      </c>
      <c r="D11852">
        <v>2</v>
      </c>
      <c r="E11852" t="s">
        <v>21464</v>
      </c>
      <c r="F11852" t="s">
        <v>13559</v>
      </c>
      <c r="G11852" t="s">
        <v>479</v>
      </c>
      <c r="H11852" t="s">
        <v>15590</v>
      </c>
      <c r="I11852" s="2">
        <v>296.12</v>
      </c>
      <c r="J11852" s="5"/>
      <c r="L11852" s="5"/>
      <c r="M11852" s="2">
        <f t="shared" si="185"/>
        <v>-330792.1299999968</v>
      </c>
      <c r="P11852"/>
    </row>
    <row r="11853" spans="1:16" hidden="1">
      <c r="A11853" t="s">
        <v>21481</v>
      </c>
      <c r="B11853" s="1">
        <v>42227</v>
      </c>
      <c r="C11853" t="s">
        <v>18</v>
      </c>
      <c r="D11853">
        <v>2</v>
      </c>
      <c r="E11853" t="s">
        <v>21488</v>
      </c>
      <c r="F11853" t="s">
        <v>13559</v>
      </c>
      <c r="G11853" t="s">
        <v>313</v>
      </c>
      <c r="H11853" t="s">
        <v>929</v>
      </c>
      <c r="I11853" s="2">
        <v>89.32</v>
      </c>
      <c r="J11853" s="5"/>
      <c r="L11853" s="5"/>
      <c r="M11853" s="2">
        <f t="shared" si="185"/>
        <v>-330702.8099999968</v>
      </c>
      <c r="P11853"/>
    </row>
    <row r="11854" spans="1:16" hidden="1">
      <c r="A11854" t="s">
        <v>21505</v>
      </c>
      <c r="B11854" s="1">
        <v>42227</v>
      </c>
      <c r="C11854" t="s">
        <v>18</v>
      </c>
      <c r="D11854">
        <v>2</v>
      </c>
      <c r="E11854" t="s">
        <v>21512</v>
      </c>
      <c r="F11854" t="s">
        <v>13559</v>
      </c>
      <c r="G11854" t="s">
        <v>313</v>
      </c>
      <c r="H11854" t="s">
        <v>929</v>
      </c>
      <c r="I11854" s="2">
        <v>89.32</v>
      </c>
      <c r="J11854" s="5"/>
      <c r="L11854" s="5"/>
      <c r="M11854" s="2">
        <f t="shared" si="185"/>
        <v>-330613.48999999679</v>
      </c>
      <c r="P11854"/>
    </row>
    <row r="11855" spans="1:16" hidden="1">
      <c r="A11855" t="s">
        <v>21532</v>
      </c>
      <c r="B11855" s="1">
        <v>42227</v>
      </c>
      <c r="C11855" t="s">
        <v>19051</v>
      </c>
      <c r="D11855">
        <v>1</v>
      </c>
      <c r="E11855" t="s">
        <v>21537</v>
      </c>
      <c r="F11855" t="s">
        <v>13565</v>
      </c>
      <c r="G11855" t="s">
        <v>20</v>
      </c>
      <c r="H11855" t="s">
        <v>1909</v>
      </c>
      <c r="I11855" s="2">
        <v>10000</v>
      </c>
      <c r="J11855" s="5"/>
      <c r="L11855" s="5"/>
      <c r="M11855" s="2">
        <f t="shared" si="185"/>
        <v>-320613.48999999679</v>
      </c>
      <c r="P11855"/>
    </row>
    <row r="11856" spans="1:16" hidden="1">
      <c r="A11856" t="s">
        <v>21550</v>
      </c>
      <c r="B11856" s="1">
        <v>42227</v>
      </c>
      <c r="C11856" t="s">
        <v>19051</v>
      </c>
      <c r="D11856">
        <v>1</v>
      </c>
      <c r="E11856" t="s">
        <v>21555</v>
      </c>
      <c r="F11856" t="s">
        <v>13565</v>
      </c>
      <c r="G11856" t="s">
        <v>20</v>
      </c>
      <c r="H11856" t="s">
        <v>1909</v>
      </c>
      <c r="I11856" s="2">
        <v>44202.2</v>
      </c>
      <c r="J11856" s="5"/>
      <c r="L11856" s="5"/>
      <c r="M11856" s="2">
        <f t="shared" si="185"/>
        <v>-276411.28999999678</v>
      </c>
      <c r="P11856"/>
    </row>
    <row r="11857" spans="1:16" hidden="1">
      <c r="A11857" t="s">
        <v>21571</v>
      </c>
      <c r="B11857" s="1">
        <v>42227</v>
      </c>
      <c r="C11857" t="s">
        <v>21577</v>
      </c>
      <c r="D11857">
        <v>2</v>
      </c>
      <c r="E11857" t="s">
        <v>21578</v>
      </c>
      <c r="F11857" t="s">
        <v>7054</v>
      </c>
      <c r="G11857" t="s">
        <v>20</v>
      </c>
      <c r="H11857" t="s">
        <v>5430</v>
      </c>
      <c r="I11857" s="2">
        <v>1391.01</v>
      </c>
      <c r="J11857" s="5">
        <v>20</v>
      </c>
      <c r="L11857" s="5"/>
      <c r="M11857" s="2">
        <f t="shared" si="185"/>
        <v>-275020.27999999677</v>
      </c>
      <c r="P11857"/>
    </row>
    <row r="11858" spans="1:16" hidden="1">
      <c r="A11858" t="s">
        <v>21596</v>
      </c>
      <c r="B11858" s="1">
        <v>42227</v>
      </c>
      <c r="C11858" t="s">
        <v>6</v>
      </c>
      <c r="D11858">
        <v>1</v>
      </c>
      <c r="E11858" t="s">
        <v>17533</v>
      </c>
      <c r="F11858" t="s">
        <v>13565</v>
      </c>
      <c r="G11858" t="s">
        <v>20</v>
      </c>
      <c r="H11858" t="s">
        <v>21602</v>
      </c>
      <c r="J11858" s="5"/>
      <c r="K11858" s="2">
        <v>10000</v>
      </c>
      <c r="L11858" s="5"/>
      <c r="M11858" s="2">
        <f t="shared" si="185"/>
        <v>-285020.27999999677</v>
      </c>
      <c r="P11858"/>
    </row>
    <row r="11859" spans="1:16" hidden="1">
      <c r="A11859" t="s">
        <v>21616</v>
      </c>
      <c r="B11859" s="1">
        <v>42227</v>
      </c>
      <c r="C11859" t="s">
        <v>19051</v>
      </c>
      <c r="D11859">
        <v>1</v>
      </c>
      <c r="E11859" t="s">
        <v>19052</v>
      </c>
      <c r="F11859" t="s">
        <v>13565</v>
      </c>
      <c r="G11859" t="s">
        <v>4</v>
      </c>
      <c r="H11859" t="s">
        <v>21602</v>
      </c>
      <c r="J11859" s="5"/>
      <c r="K11859" s="2">
        <v>44202.2</v>
      </c>
      <c r="L11859" s="5"/>
      <c r="M11859" s="2">
        <f t="shared" si="185"/>
        <v>-329222.47999999678</v>
      </c>
      <c r="P11859"/>
    </row>
    <row r="11860" spans="1:16" hidden="1">
      <c r="A11860" t="s">
        <v>21642</v>
      </c>
      <c r="B11860" s="1">
        <v>42227</v>
      </c>
      <c r="C11860" t="s">
        <v>21647</v>
      </c>
      <c r="D11860">
        <v>2</v>
      </c>
      <c r="E11860" t="s">
        <v>21648</v>
      </c>
      <c r="F11860" t="s">
        <v>7054</v>
      </c>
      <c r="G11860" t="s">
        <v>20</v>
      </c>
      <c r="H11860" t="s">
        <v>120</v>
      </c>
      <c r="I11860" s="2">
        <v>2040.01</v>
      </c>
      <c r="J11860" s="5"/>
      <c r="L11860" s="5"/>
      <c r="M11860" s="2">
        <f t="shared" si="185"/>
        <v>-327182.46999999677</v>
      </c>
      <c r="P11860"/>
    </row>
    <row r="11861" spans="1:16" hidden="1">
      <c r="A11861" t="s">
        <v>21667</v>
      </c>
      <c r="B11861" s="1">
        <v>42227</v>
      </c>
      <c r="C11861" t="s">
        <v>21670</v>
      </c>
      <c r="D11861">
        <v>2</v>
      </c>
      <c r="E11861" t="s">
        <v>21671</v>
      </c>
      <c r="F11861" t="s">
        <v>7054</v>
      </c>
      <c r="G11861" t="s">
        <v>20</v>
      </c>
      <c r="H11861" t="s">
        <v>8323</v>
      </c>
      <c r="I11861" s="2">
        <v>1840</v>
      </c>
      <c r="J11861" s="5"/>
      <c r="L11861" s="5"/>
      <c r="M11861" s="2">
        <f t="shared" si="185"/>
        <v>-325342.46999999677</v>
      </c>
      <c r="P11861"/>
    </row>
    <row r="11862" spans="1:16" hidden="1">
      <c r="A11862" t="s">
        <v>21692</v>
      </c>
      <c r="B11862" s="1">
        <v>42227</v>
      </c>
      <c r="C11862" t="s">
        <v>21697</v>
      </c>
      <c r="D11862">
        <v>1</v>
      </c>
      <c r="E11862" t="s">
        <v>21698</v>
      </c>
      <c r="F11862" t="s">
        <v>13561</v>
      </c>
      <c r="G11862" t="s">
        <v>20</v>
      </c>
      <c r="H11862" t="s">
        <v>21699</v>
      </c>
      <c r="I11862" s="2">
        <v>53000</v>
      </c>
      <c r="J11862" s="5"/>
      <c r="L11862" s="5"/>
      <c r="M11862" s="2">
        <f t="shared" si="185"/>
        <v>-272342.46999999677</v>
      </c>
      <c r="P11862"/>
    </row>
    <row r="11863" spans="1:16" hidden="1">
      <c r="A11863" t="s">
        <v>21717</v>
      </c>
      <c r="B11863" s="1">
        <v>42227</v>
      </c>
      <c r="C11863" t="s">
        <v>21697</v>
      </c>
      <c r="D11863">
        <v>1</v>
      </c>
      <c r="E11863" t="s">
        <v>21721</v>
      </c>
      <c r="F11863" t="s">
        <v>13561</v>
      </c>
      <c r="G11863" t="s">
        <v>20</v>
      </c>
      <c r="H11863" t="s">
        <v>21699</v>
      </c>
      <c r="I11863" s="2">
        <v>142000</v>
      </c>
      <c r="J11863" s="5"/>
      <c r="L11863" s="5"/>
      <c r="M11863" s="2">
        <f t="shared" si="185"/>
        <v>-130342.46999999677</v>
      </c>
      <c r="P11863"/>
    </row>
    <row r="11864" spans="1:16" hidden="1">
      <c r="A11864" t="s">
        <v>21741</v>
      </c>
      <c r="B11864" s="1">
        <v>42227</v>
      </c>
      <c r="C11864" t="s">
        <v>21746</v>
      </c>
      <c r="D11864">
        <v>1</v>
      </c>
      <c r="E11864" t="s">
        <v>21747</v>
      </c>
      <c r="F11864" t="s">
        <v>13561</v>
      </c>
      <c r="G11864" t="s">
        <v>20</v>
      </c>
      <c r="H11864" t="s">
        <v>21699</v>
      </c>
      <c r="I11864" s="2">
        <v>25000</v>
      </c>
      <c r="J11864" s="5"/>
      <c r="L11864" s="5"/>
      <c r="M11864" s="2">
        <f t="shared" si="185"/>
        <v>-105342.46999999677</v>
      </c>
      <c r="P11864"/>
    </row>
    <row r="11865" spans="1:16" hidden="1">
      <c r="A11865" t="s">
        <v>21762</v>
      </c>
      <c r="B11865" s="1">
        <v>42227</v>
      </c>
      <c r="C11865" t="s">
        <v>21768</v>
      </c>
      <c r="D11865">
        <v>2</v>
      </c>
      <c r="E11865" t="s">
        <v>21769</v>
      </c>
      <c r="F11865" t="s">
        <v>7054</v>
      </c>
      <c r="G11865" t="s">
        <v>20</v>
      </c>
      <c r="H11865" t="s">
        <v>21770</v>
      </c>
      <c r="I11865" s="2">
        <v>3030</v>
      </c>
      <c r="J11865" s="5"/>
      <c r="L11865" s="5"/>
      <c r="M11865" s="2">
        <f t="shared" si="185"/>
        <v>-102312.46999999677</v>
      </c>
      <c r="P11865"/>
    </row>
    <row r="11866" spans="1:16" hidden="1">
      <c r="A11866" t="s">
        <v>21789</v>
      </c>
      <c r="B11866" s="1">
        <v>42227</v>
      </c>
      <c r="C11866" t="s">
        <v>3261</v>
      </c>
      <c r="D11866">
        <v>2</v>
      </c>
      <c r="E11866" t="s">
        <v>21793</v>
      </c>
      <c r="F11866" t="s">
        <v>13559</v>
      </c>
      <c r="G11866" t="s">
        <v>479</v>
      </c>
      <c r="H11866" t="s">
        <v>2789</v>
      </c>
      <c r="J11866" s="5"/>
      <c r="K11866" s="2">
        <v>1200</v>
      </c>
      <c r="L11866" s="5"/>
      <c r="M11866" s="2">
        <f t="shared" si="185"/>
        <v>-103512.46999999677</v>
      </c>
      <c r="P11866"/>
    </row>
    <row r="11867" spans="1:16" hidden="1">
      <c r="A11867" t="s">
        <v>21789</v>
      </c>
      <c r="B11867" s="1">
        <v>42227</v>
      </c>
      <c r="C11867" t="s">
        <v>3261</v>
      </c>
      <c r="D11867">
        <v>2</v>
      </c>
      <c r="E11867" t="s">
        <v>21793</v>
      </c>
      <c r="F11867" t="s">
        <v>13559</v>
      </c>
      <c r="G11867" t="s">
        <v>479</v>
      </c>
      <c r="H11867" t="s">
        <v>2789</v>
      </c>
      <c r="I11867" s="2">
        <v>2465.2399999999998</v>
      </c>
      <c r="J11867" s="5"/>
      <c r="L11867" s="5"/>
      <c r="M11867" s="2">
        <f t="shared" si="185"/>
        <v>-101047.22999999677</v>
      </c>
      <c r="P11867"/>
    </row>
    <row r="11868" spans="1:16" hidden="1">
      <c r="A11868" t="s">
        <v>21812</v>
      </c>
      <c r="B11868" s="1">
        <v>42227</v>
      </c>
      <c r="C11868" t="s">
        <v>21817</v>
      </c>
      <c r="D11868">
        <v>2</v>
      </c>
      <c r="E11868" t="s">
        <v>21818</v>
      </c>
      <c r="F11868" t="s">
        <v>7054</v>
      </c>
      <c r="G11868" t="s">
        <v>20</v>
      </c>
      <c r="H11868" t="s">
        <v>21819</v>
      </c>
      <c r="I11868" s="2">
        <v>2990</v>
      </c>
      <c r="J11868" s="5"/>
      <c r="L11868" s="5"/>
      <c r="M11868" s="2">
        <f t="shared" si="185"/>
        <v>-98057.229999996765</v>
      </c>
      <c r="P11868"/>
    </row>
    <row r="11869" spans="1:16" hidden="1">
      <c r="A11869" t="s">
        <v>21831</v>
      </c>
      <c r="B11869" s="1">
        <v>42227</v>
      </c>
      <c r="C11869" t="s">
        <v>21835</v>
      </c>
      <c r="D11869">
        <v>2</v>
      </c>
      <c r="E11869" t="s">
        <v>21836</v>
      </c>
      <c r="F11869" t="s">
        <v>7054</v>
      </c>
      <c r="G11869" t="s">
        <v>20</v>
      </c>
      <c r="H11869" t="s">
        <v>19248</v>
      </c>
      <c r="I11869" s="2">
        <v>2129.9899999999998</v>
      </c>
      <c r="J11869" s="5"/>
      <c r="L11869" s="5"/>
      <c r="M11869" s="2">
        <f t="shared" si="185"/>
        <v>-95927.23999999676</v>
      </c>
      <c r="P11869"/>
    </row>
    <row r="11870" spans="1:16" hidden="1">
      <c r="A11870" t="s">
        <v>21853</v>
      </c>
      <c r="B11870" s="1">
        <v>42227</v>
      </c>
      <c r="C11870" t="s">
        <v>1802</v>
      </c>
      <c r="D11870">
        <v>2</v>
      </c>
      <c r="E11870" t="s">
        <v>21858</v>
      </c>
      <c r="F11870" t="s">
        <v>13559</v>
      </c>
      <c r="G11870" t="s">
        <v>479</v>
      </c>
      <c r="H11870" t="s">
        <v>3420</v>
      </c>
      <c r="J11870" s="5"/>
      <c r="K11870" s="2">
        <v>500</v>
      </c>
      <c r="L11870" s="5"/>
      <c r="M11870" s="2">
        <f t="shared" si="185"/>
        <v>-96427.23999999676</v>
      </c>
      <c r="P11870"/>
    </row>
    <row r="11871" spans="1:16" hidden="1">
      <c r="A11871" t="s">
        <v>21853</v>
      </c>
      <c r="B11871" s="1">
        <v>42227</v>
      </c>
      <c r="C11871" t="s">
        <v>1802</v>
      </c>
      <c r="D11871">
        <v>2</v>
      </c>
      <c r="E11871" t="s">
        <v>21858</v>
      </c>
      <c r="F11871" t="s">
        <v>13559</v>
      </c>
      <c r="G11871" t="s">
        <v>479</v>
      </c>
      <c r="H11871" t="s">
        <v>3420</v>
      </c>
      <c r="I11871" s="2">
        <v>1000.7</v>
      </c>
      <c r="J11871" s="5"/>
      <c r="L11871" s="5"/>
      <c r="M11871" s="2">
        <f t="shared" si="185"/>
        <v>-95426.539999996763</v>
      </c>
      <c r="P11871"/>
    </row>
    <row r="11872" spans="1:16" hidden="1">
      <c r="A11872" t="s">
        <v>21875</v>
      </c>
      <c r="B11872" s="1">
        <v>42227</v>
      </c>
      <c r="C11872" t="s">
        <v>21882</v>
      </c>
      <c r="D11872">
        <v>2</v>
      </c>
      <c r="E11872" t="s">
        <v>21883</v>
      </c>
      <c r="F11872" t="s">
        <v>7054</v>
      </c>
      <c r="G11872" t="s">
        <v>4</v>
      </c>
      <c r="H11872" t="s">
        <v>3585</v>
      </c>
      <c r="I11872" s="2">
        <v>1840</v>
      </c>
      <c r="J11872" s="5"/>
      <c r="L11872" s="5"/>
      <c r="M11872" s="2">
        <f t="shared" si="185"/>
        <v>-93586.539999996763</v>
      </c>
      <c r="P11872"/>
    </row>
    <row r="11873" spans="1:16" hidden="1">
      <c r="A11873" t="s">
        <v>21902</v>
      </c>
      <c r="B11873" s="1">
        <v>42227</v>
      </c>
      <c r="C11873" t="s">
        <v>21908</v>
      </c>
      <c r="D11873">
        <v>2</v>
      </c>
      <c r="E11873" t="s">
        <v>21909</v>
      </c>
      <c r="F11873" t="s">
        <v>7054</v>
      </c>
      <c r="G11873" t="s">
        <v>4</v>
      </c>
      <c r="H11873" t="s">
        <v>3585</v>
      </c>
      <c r="I11873" s="2">
        <v>1025</v>
      </c>
      <c r="J11873" s="5"/>
      <c r="L11873" s="5"/>
      <c r="M11873" s="2">
        <f t="shared" si="185"/>
        <v>-92561.539999996763</v>
      </c>
      <c r="P11873"/>
    </row>
    <row r="11874" spans="1:16" hidden="1">
      <c r="A11874" t="s">
        <v>21924</v>
      </c>
      <c r="B11874" s="1">
        <v>42227</v>
      </c>
      <c r="C11874" t="s">
        <v>21930</v>
      </c>
      <c r="D11874">
        <v>2</v>
      </c>
      <c r="E11874" t="s">
        <v>21931</v>
      </c>
      <c r="F11874" t="s">
        <v>7054</v>
      </c>
      <c r="G11874" t="s">
        <v>4</v>
      </c>
      <c r="H11874" t="s">
        <v>15043</v>
      </c>
      <c r="I11874" s="2">
        <v>2200</v>
      </c>
      <c r="J11874" s="5"/>
      <c r="L11874" s="5"/>
      <c r="M11874" s="2">
        <f t="shared" si="185"/>
        <v>-90361.539999996763</v>
      </c>
      <c r="P11874"/>
    </row>
    <row r="11875" spans="1:16" hidden="1">
      <c r="A11875" t="s">
        <v>21947</v>
      </c>
      <c r="B11875" s="1">
        <v>42227</v>
      </c>
      <c r="C11875" t="s">
        <v>21951</v>
      </c>
      <c r="D11875">
        <v>2</v>
      </c>
      <c r="E11875" t="s">
        <v>21952</v>
      </c>
      <c r="F11875" t="s">
        <v>7054</v>
      </c>
      <c r="G11875" t="s">
        <v>4</v>
      </c>
      <c r="H11875" t="s">
        <v>21953</v>
      </c>
      <c r="I11875" s="2">
        <v>1025</v>
      </c>
      <c r="J11875" s="5"/>
      <c r="L11875" s="5"/>
      <c r="M11875" s="2">
        <f t="shared" si="185"/>
        <v>-89336.539999996763</v>
      </c>
      <c r="P11875"/>
    </row>
    <row r="11876" spans="1:16" hidden="1">
      <c r="A11876" t="s">
        <v>21965</v>
      </c>
      <c r="B11876" s="1">
        <v>42227</v>
      </c>
      <c r="C11876" t="s">
        <v>1802</v>
      </c>
      <c r="D11876">
        <v>2</v>
      </c>
      <c r="E11876" t="s">
        <v>21970</v>
      </c>
      <c r="F11876" t="s">
        <v>13559</v>
      </c>
      <c r="G11876" t="s">
        <v>479</v>
      </c>
      <c r="H11876" t="s">
        <v>65</v>
      </c>
      <c r="J11876" s="5"/>
      <c r="K11876" s="2">
        <v>2970.44</v>
      </c>
      <c r="L11876" s="5"/>
      <c r="M11876" s="2">
        <f t="shared" si="185"/>
        <v>-92306.979999996765</v>
      </c>
      <c r="P11876"/>
    </row>
    <row r="11877" spans="1:16" hidden="1">
      <c r="A11877" t="s">
        <v>21965</v>
      </c>
      <c r="B11877" s="1">
        <v>42227</v>
      </c>
      <c r="C11877" t="s">
        <v>1802</v>
      </c>
      <c r="D11877">
        <v>2</v>
      </c>
      <c r="E11877" t="s">
        <v>21970</v>
      </c>
      <c r="F11877" t="s">
        <v>13559</v>
      </c>
      <c r="G11877" t="s">
        <v>479</v>
      </c>
      <c r="H11877" t="s">
        <v>65</v>
      </c>
      <c r="I11877" s="2">
        <v>2970.44</v>
      </c>
      <c r="J11877" s="5"/>
      <c r="L11877" s="5"/>
      <c r="M11877" s="2">
        <f t="shared" si="185"/>
        <v>-89336.539999996763</v>
      </c>
      <c r="P11877"/>
    </row>
    <row r="11878" spans="1:16" hidden="1">
      <c r="A11878" t="s">
        <v>21989</v>
      </c>
      <c r="B11878" s="1">
        <v>42227</v>
      </c>
      <c r="C11878" t="s">
        <v>21995</v>
      </c>
      <c r="D11878">
        <v>2</v>
      </c>
      <c r="E11878" t="s">
        <v>21996</v>
      </c>
      <c r="F11878" t="s">
        <v>7054</v>
      </c>
      <c r="G11878" t="s">
        <v>4</v>
      </c>
      <c r="H11878" t="s">
        <v>21997</v>
      </c>
      <c r="I11878" s="2">
        <v>1025</v>
      </c>
      <c r="J11878" s="5"/>
      <c r="L11878" s="5"/>
      <c r="M11878" s="2">
        <f t="shared" si="185"/>
        <v>-88311.539999996763</v>
      </c>
      <c r="P11878"/>
    </row>
    <row r="11879" spans="1:16" hidden="1">
      <c r="A11879" t="s">
        <v>22012</v>
      </c>
      <c r="B11879" s="1">
        <v>42227</v>
      </c>
      <c r="C11879" t="s">
        <v>22017</v>
      </c>
      <c r="D11879">
        <v>2</v>
      </c>
      <c r="E11879" t="s">
        <v>22018</v>
      </c>
      <c r="F11879" t="s">
        <v>7054</v>
      </c>
      <c r="G11879" t="s">
        <v>4</v>
      </c>
      <c r="H11879" t="s">
        <v>22019</v>
      </c>
      <c r="I11879" s="2">
        <v>1025</v>
      </c>
      <c r="J11879" s="5"/>
      <c r="L11879" s="5"/>
      <c r="M11879" s="2">
        <f t="shared" si="185"/>
        <v>-87286.539999996763</v>
      </c>
      <c r="P11879"/>
    </row>
    <row r="11880" spans="1:16" hidden="1">
      <c r="A11880" t="s">
        <v>22035</v>
      </c>
      <c r="B11880" s="1">
        <v>42227</v>
      </c>
      <c r="C11880" t="s">
        <v>1802</v>
      </c>
      <c r="D11880">
        <v>2</v>
      </c>
      <c r="E11880" t="s">
        <v>22041</v>
      </c>
      <c r="F11880" t="s">
        <v>13559</v>
      </c>
      <c r="G11880" t="s">
        <v>479</v>
      </c>
      <c r="H11880" t="s">
        <v>65</v>
      </c>
      <c r="J11880" s="5"/>
      <c r="K11880" s="2">
        <v>1302.76</v>
      </c>
      <c r="L11880" s="5"/>
      <c r="M11880" s="2">
        <f t="shared" si="185"/>
        <v>-88589.299999996758</v>
      </c>
      <c r="P11880"/>
    </row>
    <row r="11881" spans="1:16" hidden="1">
      <c r="A11881" t="s">
        <v>22035</v>
      </c>
      <c r="B11881" s="1">
        <v>42227</v>
      </c>
      <c r="C11881" t="s">
        <v>1802</v>
      </c>
      <c r="D11881">
        <v>2</v>
      </c>
      <c r="E11881" t="s">
        <v>22041</v>
      </c>
      <c r="F11881" t="s">
        <v>13559</v>
      </c>
      <c r="G11881" t="s">
        <v>479</v>
      </c>
      <c r="H11881" t="s">
        <v>65</v>
      </c>
      <c r="I11881" s="2">
        <v>1302.76</v>
      </c>
      <c r="J11881" s="5"/>
      <c r="L11881" s="5"/>
      <c r="M11881" s="2">
        <f t="shared" si="185"/>
        <v>-87286.539999996763</v>
      </c>
      <c r="P11881"/>
    </row>
    <row r="11882" spans="1:16" hidden="1">
      <c r="A11882" t="s">
        <v>22060</v>
      </c>
      <c r="B11882" s="1">
        <v>42227</v>
      </c>
      <c r="C11882" t="s">
        <v>22065</v>
      </c>
      <c r="D11882">
        <v>2</v>
      </c>
      <c r="E11882" t="s">
        <v>22066</v>
      </c>
      <c r="F11882" t="s">
        <v>7054</v>
      </c>
      <c r="G11882" t="s">
        <v>4</v>
      </c>
      <c r="H11882" t="s">
        <v>22067</v>
      </c>
      <c r="I11882" s="2">
        <v>1025</v>
      </c>
      <c r="J11882" s="5"/>
      <c r="L11882" s="5"/>
      <c r="M11882" s="2">
        <f t="shared" si="185"/>
        <v>-86261.539999996763</v>
      </c>
      <c r="P11882"/>
    </row>
    <row r="11883" spans="1:16" hidden="1">
      <c r="A11883" t="s">
        <v>22085</v>
      </c>
      <c r="B11883" s="1">
        <v>42227</v>
      </c>
      <c r="C11883" t="s">
        <v>22091</v>
      </c>
      <c r="D11883">
        <v>2</v>
      </c>
      <c r="E11883" t="s">
        <v>22092</v>
      </c>
      <c r="F11883" t="s">
        <v>7054</v>
      </c>
      <c r="G11883" t="s">
        <v>4</v>
      </c>
      <c r="H11883" t="s">
        <v>2000</v>
      </c>
      <c r="I11883" s="2">
        <v>1025</v>
      </c>
      <c r="J11883" s="5"/>
      <c r="L11883" s="5"/>
      <c r="M11883" s="2">
        <f t="shared" si="185"/>
        <v>-85236.539999996763</v>
      </c>
      <c r="P11883"/>
    </row>
    <row r="11884" spans="1:16" hidden="1">
      <c r="A11884" t="s">
        <v>22108</v>
      </c>
      <c r="B11884" s="1">
        <v>42227</v>
      </c>
      <c r="C11884" t="s">
        <v>22112</v>
      </c>
      <c r="D11884">
        <v>2</v>
      </c>
      <c r="E11884" t="s">
        <v>22113</v>
      </c>
      <c r="F11884" t="s">
        <v>7054</v>
      </c>
      <c r="G11884" t="s">
        <v>4</v>
      </c>
      <c r="H11884" t="s">
        <v>15884</v>
      </c>
      <c r="I11884" s="2">
        <v>1025</v>
      </c>
      <c r="J11884" s="5"/>
      <c r="L11884" s="5"/>
      <c r="M11884" s="2">
        <f t="shared" si="185"/>
        <v>-84211.539999996763</v>
      </c>
      <c r="P11884"/>
    </row>
    <row r="11885" spans="1:16" hidden="1">
      <c r="A11885" t="s">
        <v>22132</v>
      </c>
      <c r="B11885" s="1">
        <v>42227</v>
      </c>
      <c r="C11885" t="s">
        <v>22138</v>
      </c>
      <c r="D11885">
        <v>2</v>
      </c>
      <c r="E11885" t="s">
        <v>22139</v>
      </c>
      <c r="F11885" t="s">
        <v>7054</v>
      </c>
      <c r="G11885" t="s">
        <v>4</v>
      </c>
      <c r="H11885" t="s">
        <v>22140</v>
      </c>
      <c r="I11885" s="2">
        <v>1697</v>
      </c>
      <c r="J11885" s="5"/>
      <c r="L11885" s="5"/>
      <c r="M11885" s="2">
        <f t="shared" si="185"/>
        <v>-82514.539999996763</v>
      </c>
      <c r="P11885"/>
    </row>
    <row r="11886" spans="1:16" hidden="1">
      <c r="A11886" t="s">
        <v>22158</v>
      </c>
      <c r="B11886" s="1">
        <v>42227</v>
      </c>
      <c r="C11886" t="s">
        <v>22161</v>
      </c>
      <c r="D11886">
        <v>2</v>
      </c>
      <c r="E11886" t="s">
        <v>22162</v>
      </c>
      <c r="F11886" t="s">
        <v>7054</v>
      </c>
      <c r="G11886" t="s">
        <v>4</v>
      </c>
      <c r="H11886" t="s">
        <v>22163</v>
      </c>
      <c r="I11886" s="2">
        <v>1025</v>
      </c>
      <c r="J11886" s="5"/>
      <c r="L11886" s="5"/>
      <c r="M11886" s="2">
        <f t="shared" si="185"/>
        <v>-81489.539999996763</v>
      </c>
      <c r="P11886"/>
    </row>
    <row r="11887" spans="1:16" hidden="1">
      <c r="A11887" t="s">
        <v>22178</v>
      </c>
      <c r="B11887" s="1">
        <v>42227</v>
      </c>
      <c r="C11887" t="s">
        <v>22182</v>
      </c>
      <c r="D11887">
        <v>2</v>
      </c>
      <c r="E11887" t="s">
        <v>22183</v>
      </c>
      <c r="F11887" t="s">
        <v>7054</v>
      </c>
      <c r="G11887" t="s">
        <v>4</v>
      </c>
      <c r="H11887" t="s">
        <v>6410</v>
      </c>
      <c r="I11887" s="2">
        <v>4100.01</v>
      </c>
      <c r="J11887" s="5"/>
      <c r="L11887" s="5"/>
      <c r="M11887" s="2">
        <f t="shared" si="185"/>
        <v>-77389.529999996768</v>
      </c>
      <c r="P11887"/>
    </row>
    <row r="11888" spans="1:16" hidden="1">
      <c r="A11888" t="s">
        <v>22201</v>
      </c>
      <c r="B11888" s="1">
        <v>42227</v>
      </c>
      <c r="C11888" t="s">
        <v>22206</v>
      </c>
      <c r="D11888">
        <v>2</v>
      </c>
      <c r="E11888" t="s">
        <v>22207</v>
      </c>
      <c r="F11888" t="s">
        <v>7054</v>
      </c>
      <c r="G11888" t="s">
        <v>4</v>
      </c>
      <c r="H11888" t="s">
        <v>19160</v>
      </c>
      <c r="I11888" s="2">
        <v>1025</v>
      </c>
      <c r="J11888" s="5"/>
      <c r="L11888" s="5"/>
      <c r="M11888" s="2">
        <f t="shared" si="185"/>
        <v>-76364.529999996768</v>
      </c>
      <c r="P11888"/>
    </row>
    <row r="11889" spans="1:16" hidden="1">
      <c r="A11889" t="s">
        <v>22223</v>
      </c>
      <c r="B11889" s="1">
        <v>42227</v>
      </c>
      <c r="C11889" t="s">
        <v>22227</v>
      </c>
      <c r="D11889">
        <v>2</v>
      </c>
      <c r="E11889" t="s">
        <v>22228</v>
      </c>
      <c r="F11889" t="s">
        <v>7054</v>
      </c>
      <c r="G11889" t="s">
        <v>4</v>
      </c>
      <c r="H11889" t="s">
        <v>22229</v>
      </c>
      <c r="I11889" s="2">
        <v>3234.05</v>
      </c>
      <c r="J11889" s="5"/>
      <c r="L11889" s="5"/>
      <c r="M11889" s="2">
        <f t="shared" si="185"/>
        <v>-73130.479999996765</v>
      </c>
      <c r="P11889"/>
    </row>
    <row r="11890" spans="1:16" hidden="1">
      <c r="A11890" t="s">
        <v>22247</v>
      </c>
      <c r="B11890" s="1">
        <v>42227</v>
      </c>
      <c r="C11890" t="s">
        <v>22252</v>
      </c>
      <c r="D11890">
        <v>2</v>
      </c>
      <c r="E11890" t="s">
        <v>22253</v>
      </c>
      <c r="F11890" t="s">
        <v>7054</v>
      </c>
      <c r="G11890" t="s">
        <v>4</v>
      </c>
      <c r="H11890" t="s">
        <v>22254</v>
      </c>
      <c r="I11890" s="2">
        <v>1840</v>
      </c>
      <c r="J11890" s="5"/>
      <c r="L11890" s="5"/>
      <c r="M11890" s="2">
        <f t="shared" si="185"/>
        <v>-71290.479999996765</v>
      </c>
      <c r="P11890"/>
    </row>
    <row r="11891" spans="1:16" hidden="1">
      <c r="A11891" t="s">
        <v>22271</v>
      </c>
      <c r="B11891" s="1">
        <v>42227</v>
      </c>
      <c r="C11891" t="s">
        <v>22277</v>
      </c>
      <c r="D11891">
        <v>2</v>
      </c>
      <c r="E11891" t="s">
        <v>22278</v>
      </c>
      <c r="F11891" t="s">
        <v>7054</v>
      </c>
      <c r="G11891" t="s">
        <v>4</v>
      </c>
      <c r="H11891" t="s">
        <v>1506</v>
      </c>
      <c r="J11891" s="5"/>
      <c r="K11891" s="2">
        <v>1025</v>
      </c>
      <c r="L11891" s="5"/>
      <c r="M11891" s="2">
        <f t="shared" si="185"/>
        <v>-72315.479999996765</v>
      </c>
      <c r="P11891"/>
    </row>
    <row r="11892" spans="1:16" hidden="1">
      <c r="A11892" t="s">
        <v>22271</v>
      </c>
      <c r="B11892" s="1">
        <v>42227</v>
      </c>
      <c r="C11892" t="s">
        <v>22277</v>
      </c>
      <c r="D11892">
        <v>2</v>
      </c>
      <c r="E11892" t="s">
        <v>22278</v>
      </c>
      <c r="F11892" t="s">
        <v>7054</v>
      </c>
      <c r="G11892" t="s">
        <v>4</v>
      </c>
      <c r="H11892" t="s">
        <v>1506</v>
      </c>
      <c r="I11892" s="2">
        <v>1025</v>
      </c>
      <c r="J11892" s="5"/>
      <c r="L11892" s="5"/>
      <c r="M11892" s="2">
        <f t="shared" si="185"/>
        <v>-71290.479999996765</v>
      </c>
      <c r="N11892" s="26">
        <f>+M11811-M11892</f>
        <v>-5870.2499999999563</v>
      </c>
      <c r="P11892"/>
    </row>
    <row r="11893" spans="1:16" hidden="1">
      <c r="A11893" t="s">
        <v>4319</v>
      </c>
      <c r="B11893" s="36">
        <v>42228</v>
      </c>
      <c r="C11893" s="35" t="s">
        <v>932</v>
      </c>
      <c r="D11893" s="35">
        <v>1</v>
      </c>
      <c r="E11893" s="35" t="s">
        <v>4322</v>
      </c>
      <c r="F11893" s="35" t="s">
        <v>29</v>
      </c>
      <c r="G11893" s="35" t="s">
        <v>20</v>
      </c>
      <c r="H11893" s="35" t="s">
        <v>3879</v>
      </c>
      <c r="I11893" s="11">
        <v>409.67</v>
      </c>
      <c r="J11893" s="12"/>
      <c r="K11893" s="11"/>
      <c r="L11893" s="12"/>
      <c r="M11893" s="11">
        <f t="shared" si="185"/>
        <v>-70880.809999996767</v>
      </c>
      <c r="P11893"/>
    </row>
    <row r="11894" spans="1:16" hidden="1">
      <c r="A11894" t="s">
        <v>4397</v>
      </c>
      <c r="B11894" s="1">
        <v>42228</v>
      </c>
      <c r="C11894" t="s">
        <v>6</v>
      </c>
      <c r="D11894">
        <v>1</v>
      </c>
      <c r="E11894" t="s">
        <v>4402</v>
      </c>
      <c r="F11894" t="s">
        <v>29</v>
      </c>
      <c r="G11894" t="s">
        <v>20</v>
      </c>
      <c r="H11894" t="s">
        <v>4403</v>
      </c>
      <c r="I11894" s="2">
        <v>2000</v>
      </c>
      <c r="J11894" s="5"/>
      <c r="L11894" s="5"/>
      <c r="M11894" s="2">
        <f t="shared" si="185"/>
        <v>-68880.809999996767</v>
      </c>
      <c r="P11894"/>
    </row>
    <row r="11895" spans="1:16" hidden="1">
      <c r="A11895" t="s">
        <v>4421</v>
      </c>
      <c r="B11895" s="1">
        <v>42228</v>
      </c>
      <c r="C11895" t="s">
        <v>18</v>
      </c>
      <c r="D11895">
        <v>1</v>
      </c>
      <c r="E11895" t="s">
        <v>4424</v>
      </c>
      <c r="F11895" t="s">
        <v>13</v>
      </c>
      <c r="G11895" t="s">
        <v>20</v>
      </c>
      <c r="H11895" t="s">
        <v>2062</v>
      </c>
      <c r="J11895" s="5"/>
      <c r="K11895" s="2">
        <v>140000</v>
      </c>
      <c r="L11895" s="5"/>
      <c r="M11895" s="2">
        <f t="shared" si="185"/>
        <v>-208880.80999999677</v>
      </c>
      <c r="P11895"/>
    </row>
    <row r="11896" spans="1:16" hidden="1">
      <c r="A11896" t="s">
        <v>4462</v>
      </c>
      <c r="B11896" s="1">
        <v>42228</v>
      </c>
      <c r="C11896" t="s">
        <v>18</v>
      </c>
      <c r="D11896">
        <v>1</v>
      </c>
      <c r="E11896" t="s">
        <v>4466</v>
      </c>
      <c r="F11896" t="s">
        <v>13</v>
      </c>
      <c r="G11896" t="s">
        <v>20</v>
      </c>
      <c r="H11896" t="s">
        <v>1979</v>
      </c>
      <c r="J11896" s="5"/>
      <c r="K11896" s="2">
        <v>170000</v>
      </c>
      <c r="L11896" s="5"/>
      <c r="M11896" s="2">
        <f t="shared" si="185"/>
        <v>-378880.8099999968</v>
      </c>
      <c r="P11896"/>
    </row>
    <row r="11897" spans="1:16" hidden="1">
      <c r="A11897" t="s">
        <v>4474</v>
      </c>
      <c r="B11897" s="1">
        <v>42228</v>
      </c>
      <c r="C11897" t="s">
        <v>4479</v>
      </c>
      <c r="D11897">
        <v>2</v>
      </c>
      <c r="E11897" t="s">
        <v>4480</v>
      </c>
      <c r="F11897" t="s">
        <v>78</v>
      </c>
      <c r="G11897" t="s">
        <v>20</v>
      </c>
      <c r="H11897" t="s">
        <v>383</v>
      </c>
      <c r="J11897" s="5"/>
      <c r="K11897" s="2">
        <v>1790.01</v>
      </c>
      <c r="L11897" s="5"/>
      <c r="M11897" s="2">
        <f t="shared" si="185"/>
        <v>-380670.81999999681</v>
      </c>
      <c r="P11897"/>
    </row>
    <row r="11898" spans="1:16" hidden="1">
      <c r="A11898" t="s">
        <v>4483</v>
      </c>
      <c r="B11898" s="1">
        <v>42228</v>
      </c>
      <c r="C11898" t="s">
        <v>6</v>
      </c>
      <c r="D11898">
        <v>1</v>
      </c>
      <c r="E11898" t="s">
        <v>4486</v>
      </c>
      <c r="F11898" t="s">
        <v>29</v>
      </c>
      <c r="G11898" t="s">
        <v>20</v>
      </c>
      <c r="H11898" t="s">
        <v>3679</v>
      </c>
      <c r="I11898" s="2">
        <v>414.33</v>
      </c>
      <c r="J11898" s="5"/>
      <c r="L11898" s="5"/>
      <c r="M11898" s="2">
        <f t="shared" si="185"/>
        <v>-380256.48999999679</v>
      </c>
      <c r="P11898"/>
    </row>
    <row r="11899" spans="1:16" hidden="1">
      <c r="A11899" t="s">
        <v>4518</v>
      </c>
      <c r="B11899" s="1">
        <v>42228</v>
      </c>
      <c r="C11899" t="s">
        <v>43</v>
      </c>
      <c r="D11899">
        <v>1</v>
      </c>
      <c r="E11899" t="s">
        <v>4524</v>
      </c>
      <c r="F11899" t="s">
        <v>13</v>
      </c>
      <c r="G11899" t="s">
        <v>20</v>
      </c>
      <c r="H11899" t="s">
        <v>3948</v>
      </c>
      <c r="J11899" s="5"/>
      <c r="K11899" s="2">
        <v>160000</v>
      </c>
      <c r="L11899" s="5"/>
      <c r="M11899" s="2">
        <f t="shared" si="185"/>
        <v>-540256.48999999673</v>
      </c>
      <c r="P11899"/>
    </row>
    <row r="11900" spans="1:16" hidden="1">
      <c r="A11900" t="s">
        <v>4526</v>
      </c>
      <c r="B11900" s="1">
        <v>42228</v>
      </c>
      <c r="C11900" t="s">
        <v>18</v>
      </c>
      <c r="D11900">
        <v>1</v>
      </c>
      <c r="E11900" t="s">
        <v>4531</v>
      </c>
      <c r="F11900" t="s">
        <v>13</v>
      </c>
      <c r="G11900" t="s">
        <v>20</v>
      </c>
      <c r="H11900" t="s">
        <v>18</v>
      </c>
      <c r="J11900" s="5"/>
      <c r="K11900" s="2">
        <v>7619.51</v>
      </c>
      <c r="L11900" s="5"/>
      <c r="M11900" s="2">
        <f t="shared" si="185"/>
        <v>-547875.99999999674</v>
      </c>
      <c r="P11900"/>
    </row>
    <row r="11901" spans="1:16" hidden="1">
      <c r="A11901" t="s">
        <v>4532</v>
      </c>
      <c r="B11901" s="1">
        <v>42228</v>
      </c>
      <c r="C11901" t="s">
        <v>195</v>
      </c>
      <c r="D11901">
        <v>1</v>
      </c>
      <c r="E11901" t="s">
        <v>4536</v>
      </c>
      <c r="F11901" t="s">
        <v>13</v>
      </c>
      <c r="G11901" t="s">
        <v>20</v>
      </c>
      <c r="H11901" t="s">
        <v>195</v>
      </c>
      <c r="J11901" s="5"/>
      <c r="K11901" s="2">
        <v>25130</v>
      </c>
      <c r="L11901" s="5"/>
      <c r="M11901" s="2">
        <f t="shared" si="185"/>
        <v>-573005.99999999674</v>
      </c>
      <c r="P11901"/>
    </row>
    <row r="11902" spans="1:16" hidden="1">
      <c r="A11902" t="s">
        <v>4540</v>
      </c>
      <c r="B11902" s="1">
        <v>42228</v>
      </c>
      <c r="C11902" t="s">
        <v>200</v>
      </c>
      <c r="D11902">
        <v>1</v>
      </c>
      <c r="E11902" t="s">
        <v>4546</v>
      </c>
      <c r="F11902" t="s">
        <v>16</v>
      </c>
      <c r="G11902" t="s">
        <v>20</v>
      </c>
      <c r="H11902" t="s">
        <v>200</v>
      </c>
      <c r="J11902" s="5"/>
      <c r="K11902" s="2">
        <v>1615</v>
      </c>
      <c r="L11902" s="5"/>
      <c r="M11902" s="2">
        <f t="shared" si="185"/>
        <v>-574620.99999999674</v>
      </c>
      <c r="P11902"/>
    </row>
    <row r="11903" spans="1:16" hidden="1">
      <c r="A11903" t="s">
        <v>4553</v>
      </c>
      <c r="B11903" s="1">
        <v>42228</v>
      </c>
      <c r="C11903" t="s">
        <v>240</v>
      </c>
      <c r="D11903">
        <v>1</v>
      </c>
      <c r="E11903" t="s">
        <v>4557</v>
      </c>
      <c r="F11903" t="s">
        <v>13</v>
      </c>
      <c r="G11903" t="s">
        <v>20</v>
      </c>
      <c r="H11903" t="s">
        <v>240</v>
      </c>
      <c r="J11903" s="5"/>
      <c r="K11903" s="2">
        <v>1728.61</v>
      </c>
      <c r="L11903" s="5"/>
      <c r="M11903" s="2">
        <f t="shared" si="185"/>
        <v>-576349.60999999673</v>
      </c>
      <c r="P11903"/>
    </row>
    <row r="11904" spans="1:16" hidden="1">
      <c r="A11904" t="s">
        <v>4739</v>
      </c>
      <c r="B11904" s="1">
        <v>42228</v>
      </c>
      <c r="C11904" t="s">
        <v>4743</v>
      </c>
      <c r="D11904">
        <v>2</v>
      </c>
      <c r="E11904" t="s">
        <v>4744</v>
      </c>
      <c r="F11904" t="s">
        <v>78</v>
      </c>
      <c r="G11904" t="s">
        <v>4</v>
      </c>
      <c r="H11904" t="s">
        <v>4745</v>
      </c>
      <c r="J11904" s="5"/>
      <c r="K11904" s="17">
        <v>3030</v>
      </c>
      <c r="L11904" s="5"/>
      <c r="M11904" s="2">
        <f t="shared" si="185"/>
        <v>-579379.60999999673</v>
      </c>
      <c r="P11904"/>
    </row>
    <row r="11905" spans="1:16" hidden="1">
      <c r="A11905" t="s">
        <v>4750</v>
      </c>
      <c r="B11905" s="1">
        <v>42228</v>
      </c>
      <c r="C11905" t="s">
        <v>6</v>
      </c>
      <c r="D11905">
        <v>1</v>
      </c>
      <c r="E11905" t="s">
        <v>4753</v>
      </c>
      <c r="F11905" t="s">
        <v>29</v>
      </c>
      <c r="G11905" t="s">
        <v>4</v>
      </c>
      <c r="H11905" t="s">
        <v>3067</v>
      </c>
      <c r="I11905" s="2">
        <v>892.54</v>
      </c>
      <c r="J11905" s="5"/>
      <c r="L11905" s="5"/>
      <c r="M11905" s="2">
        <f t="shared" si="185"/>
        <v>-578487.06999999669</v>
      </c>
      <c r="P11905"/>
    </row>
    <row r="11906" spans="1:16" hidden="1">
      <c r="A11906" t="s">
        <v>4756</v>
      </c>
      <c r="B11906" s="1">
        <v>42228</v>
      </c>
      <c r="C11906" t="s">
        <v>11</v>
      </c>
      <c r="D11906">
        <v>1</v>
      </c>
      <c r="E11906" t="s">
        <v>4761</v>
      </c>
      <c r="F11906" t="s">
        <v>45</v>
      </c>
      <c r="G11906" t="s">
        <v>4</v>
      </c>
      <c r="H11906" t="s">
        <v>1010</v>
      </c>
      <c r="J11906" s="5"/>
      <c r="K11906" s="2">
        <v>5889.99</v>
      </c>
      <c r="L11906" s="5"/>
      <c r="M11906" s="2">
        <f t="shared" si="185"/>
        <v>-584377.05999999668</v>
      </c>
      <c r="P11906"/>
    </row>
    <row r="11907" spans="1:16" hidden="1">
      <c r="A11907" t="s">
        <v>4766</v>
      </c>
      <c r="B11907" s="1">
        <v>42228</v>
      </c>
      <c r="C11907" t="s">
        <v>43</v>
      </c>
      <c r="D11907">
        <v>1</v>
      </c>
      <c r="E11907" t="s">
        <v>4767</v>
      </c>
      <c r="F11907" t="s">
        <v>13</v>
      </c>
      <c r="G11907" t="s">
        <v>4</v>
      </c>
      <c r="H11907" t="s">
        <v>4768</v>
      </c>
      <c r="J11907" s="5"/>
      <c r="K11907" s="2">
        <v>4100.01</v>
      </c>
      <c r="L11907" s="5"/>
      <c r="M11907" s="2">
        <f t="shared" si="185"/>
        <v>-588477.06999999669</v>
      </c>
      <c r="P11907"/>
    </row>
    <row r="11908" spans="1:16" hidden="1">
      <c r="A11908" t="s">
        <v>4777</v>
      </c>
      <c r="B11908" s="1">
        <v>42228</v>
      </c>
      <c r="C11908" t="s">
        <v>11</v>
      </c>
      <c r="D11908">
        <v>1</v>
      </c>
      <c r="E11908" t="s">
        <v>4778</v>
      </c>
      <c r="F11908" t="s">
        <v>13</v>
      </c>
      <c r="G11908" t="s">
        <v>4</v>
      </c>
      <c r="H11908" t="s">
        <v>4779</v>
      </c>
      <c r="J11908" s="5"/>
      <c r="K11908" s="2">
        <v>3030</v>
      </c>
      <c r="L11908" s="5"/>
      <c r="M11908" s="2">
        <f t="shared" si="185"/>
        <v>-591507.06999999669</v>
      </c>
      <c r="P11908"/>
    </row>
    <row r="11909" spans="1:16" hidden="1">
      <c r="A11909" t="s">
        <v>4786</v>
      </c>
      <c r="B11909" s="1">
        <v>42228</v>
      </c>
      <c r="C11909" t="s">
        <v>11</v>
      </c>
      <c r="D11909">
        <v>1</v>
      </c>
      <c r="E11909" t="s">
        <v>4790</v>
      </c>
      <c r="F11909" t="s">
        <v>13</v>
      </c>
      <c r="G11909" t="s">
        <v>4</v>
      </c>
      <c r="H11909" t="s">
        <v>2743</v>
      </c>
      <c r="J11909" s="5"/>
      <c r="K11909" s="2">
        <v>641.05999999999995</v>
      </c>
      <c r="L11909" s="5"/>
      <c r="M11909" s="2">
        <f t="shared" si="185"/>
        <v>-592148.12999999675</v>
      </c>
      <c r="P11909"/>
    </row>
    <row r="11910" spans="1:16" hidden="1">
      <c r="A11910" t="s">
        <v>4804</v>
      </c>
      <c r="B11910" s="1">
        <v>42228</v>
      </c>
      <c r="C11910" t="s">
        <v>195</v>
      </c>
      <c r="D11910">
        <v>1</v>
      </c>
      <c r="E11910" t="s">
        <v>4808</v>
      </c>
      <c r="F11910" t="s">
        <v>13</v>
      </c>
      <c r="G11910" t="s">
        <v>4</v>
      </c>
      <c r="H11910" t="s">
        <v>195</v>
      </c>
      <c r="J11910" s="5"/>
      <c r="K11910" s="2">
        <v>28292.77</v>
      </c>
      <c r="L11910" s="5"/>
      <c r="M11910" s="2">
        <f t="shared" si="185"/>
        <v>-620440.89999999676</v>
      </c>
      <c r="P11910"/>
    </row>
    <row r="11911" spans="1:16" hidden="1">
      <c r="A11911" t="s">
        <v>4813</v>
      </c>
      <c r="B11911" s="1">
        <v>42228</v>
      </c>
      <c r="C11911" t="s">
        <v>18</v>
      </c>
      <c r="D11911">
        <v>1</v>
      </c>
      <c r="E11911" t="s">
        <v>4818</v>
      </c>
      <c r="F11911" t="s">
        <v>13</v>
      </c>
      <c r="G11911" t="s">
        <v>4</v>
      </c>
      <c r="H11911" t="s">
        <v>18</v>
      </c>
      <c r="J11911" s="5"/>
      <c r="K11911" s="2">
        <v>1025</v>
      </c>
      <c r="L11911" s="5"/>
      <c r="M11911" s="2">
        <f t="shared" si="185"/>
        <v>-621465.89999999676</v>
      </c>
      <c r="P11911"/>
    </row>
    <row r="11912" spans="1:16" hidden="1">
      <c r="A11912" t="s">
        <v>4821</v>
      </c>
      <c r="B11912" s="1">
        <v>42228</v>
      </c>
      <c r="C11912" t="s">
        <v>240</v>
      </c>
      <c r="D11912">
        <v>1</v>
      </c>
      <c r="E11912" t="s">
        <v>4824</v>
      </c>
      <c r="F11912" t="s">
        <v>13</v>
      </c>
      <c r="G11912" t="s">
        <v>4</v>
      </c>
      <c r="H11912" t="s">
        <v>240</v>
      </c>
      <c r="J11912" s="5"/>
      <c r="K11912" s="2">
        <v>550.01</v>
      </c>
      <c r="L11912" s="5"/>
      <c r="M11912" s="2">
        <f t="shared" si="185"/>
        <v>-622015.90999999677</v>
      </c>
      <c r="P11912"/>
    </row>
    <row r="11913" spans="1:16" hidden="1">
      <c r="A11913" t="s">
        <v>22294</v>
      </c>
      <c r="B11913" s="1">
        <v>42228</v>
      </c>
      <c r="C11913" t="s">
        <v>22305</v>
      </c>
      <c r="D11913">
        <v>2</v>
      </c>
      <c r="E11913" t="s">
        <v>22306</v>
      </c>
      <c r="F11913" t="s">
        <v>7054</v>
      </c>
      <c r="G11913" t="s">
        <v>20</v>
      </c>
      <c r="H11913" t="s">
        <v>3879</v>
      </c>
      <c r="I11913" s="2">
        <v>293.94</v>
      </c>
      <c r="J11913" s="5"/>
      <c r="L11913" s="5"/>
      <c r="M11913" s="2">
        <f t="shared" ref="M11913:M11976" si="186">+M11912+I11913-K11913</f>
        <v>-621721.96999999683</v>
      </c>
      <c r="P11913"/>
    </row>
    <row r="11914" spans="1:16" hidden="1">
      <c r="A11914" t="s">
        <v>22321</v>
      </c>
      <c r="B11914" s="1">
        <v>42228</v>
      </c>
      <c r="C11914" t="s">
        <v>6</v>
      </c>
      <c r="D11914">
        <v>1</v>
      </c>
      <c r="E11914" t="s">
        <v>22329</v>
      </c>
      <c r="F11914" t="s">
        <v>13565</v>
      </c>
      <c r="G11914" t="s">
        <v>20</v>
      </c>
      <c r="H11914" t="s">
        <v>2062</v>
      </c>
      <c r="I11914" s="2">
        <v>140000</v>
      </c>
      <c r="J11914" s="5"/>
      <c r="L11914" s="5"/>
      <c r="M11914" s="2">
        <f t="shared" si="186"/>
        <v>-481721.96999999683</v>
      </c>
      <c r="P11914"/>
    </row>
    <row r="11915" spans="1:16" hidden="1">
      <c r="A11915" t="s">
        <v>22345</v>
      </c>
      <c r="B11915" s="1">
        <v>42228</v>
      </c>
      <c r="C11915" t="s">
        <v>1802</v>
      </c>
      <c r="D11915">
        <v>2</v>
      </c>
      <c r="E11915" t="s">
        <v>22351</v>
      </c>
      <c r="F11915" t="s">
        <v>13559</v>
      </c>
      <c r="G11915" t="s">
        <v>479</v>
      </c>
      <c r="H11915" t="s">
        <v>2743</v>
      </c>
      <c r="I11915" s="2">
        <v>641.05999999999995</v>
      </c>
      <c r="J11915" s="5"/>
      <c r="L11915" s="5"/>
      <c r="M11915" s="2">
        <f t="shared" si="186"/>
        <v>-481080.90999999683</v>
      </c>
      <c r="P11915"/>
    </row>
    <row r="11916" spans="1:16" hidden="1">
      <c r="A11916" t="s">
        <v>22367</v>
      </c>
      <c r="B11916" s="1">
        <v>42228</v>
      </c>
      <c r="C11916" t="s">
        <v>22376</v>
      </c>
      <c r="D11916">
        <v>2</v>
      </c>
      <c r="E11916" t="s">
        <v>22377</v>
      </c>
      <c r="F11916" t="s">
        <v>7054</v>
      </c>
      <c r="G11916" t="s">
        <v>20</v>
      </c>
      <c r="H11916" t="s">
        <v>4268</v>
      </c>
      <c r="I11916" s="2">
        <v>1025</v>
      </c>
      <c r="J11916" s="5"/>
      <c r="L11916" s="5"/>
      <c r="M11916" s="2">
        <f t="shared" si="186"/>
        <v>-480055.90999999683</v>
      </c>
      <c r="P11916"/>
    </row>
    <row r="11917" spans="1:16" hidden="1">
      <c r="A11917" t="s">
        <v>22395</v>
      </c>
      <c r="B11917" s="1">
        <v>42228</v>
      </c>
      <c r="C11917" t="s">
        <v>13111</v>
      </c>
      <c r="D11917">
        <v>2</v>
      </c>
      <c r="E11917" t="s">
        <v>22403</v>
      </c>
      <c r="F11917" t="s">
        <v>13559</v>
      </c>
      <c r="G11917" t="s">
        <v>479</v>
      </c>
      <c r="H11917" t="s">
        <v>3425</v>
      </c>
      <c r="J11917" s="5"/>
      <c r="K11917" s="2">
        <v>176.53</v>
      </c>
      <c r="L11917" s="5"/>
      <c r="M11917" s="2">
        <f t="shared" si="186"/>
        <v>-480232.43999999686</v>
      </c>
      <c r="P11917"/>
    </row>
    <row r="11918" spans="1:16" hidden="1">
      <c r="A11918" t="s">
        <v>22395</v>
      </c>
      <c r="B11918" s="1">
        <v>42228</v>
      </c>
      <c r="C11918" t="s">
        <v>13111</v>
      </c>
      <c r="D11918">
        <v>2</v>
      </c>
      <c r="E11918" t="s">
        <v>22403</v>
      </c>
      <c r="F11918" t="s">
        <v>13559</v>
      </c>
      <c r="G11918" t="s">
        <v>479</v>
      </c>
      <c r="H11918" t="s">
        <v>3425</v>
      </c>
      <c r="I11918" s="2">
        <v>176.53</v>
      </c>
      <c r="J11918" s="5"/>
      <c r="L11918" s="5"/>
      <c r="M11918" s="2">
        <f t="shared" si="186"/>
        <v>-480055.90999999683</v>
      </c>
      <c r="P11918"/>
    </row>
    <row r="11919" spans="1:16" hidden="1">
      <c r="A11919" t="s">
        <v>22419</v>
      </c>
      <c r="B11919" s="1">
        <v>42228</v>
      </c>
      <c r="C11919" t="s">
        <v>21226</v>
      </c>
      <c r="D11919">
        <v>1</v>
      </c>
      <c r="E11919" t="s">
        <v>22425</v>
      </c>
      <c r="F11919" t="s">
        <v>13561</v>
      </c>
      <c r="G11919" t="s">
        <v>20</v>
      </c>
      <c r="H11919" t="s">
        <v>21228</v>
      </c>
      <c r="I11919" s="2">
        <v>170000</v>
      </c>
      <c r="J11919" s="5"/>
      <c r="L11919" s="5"/>
      <c r="M11919" s="2">
        <f t="shared" si="186"/>
        <v>-310055.90999999683</v>
      </c>
      <c r="P11919"/>
    </row>
    <row r="11920" spans="1:16" hidden="1">
      <c r="A11920" t="s">
        <v>22442</v>
      </c>
      <c r="B11920" s="1">
        <v>42228</v>
      </c>
      <c r="C11920" t="s">
        <v>6</v>
      </c>
      <c r="D11920">
        <v>1</v>
      </c>
      <c r="E11920" t="s">
        <v>22449</v>
      </c>
      <c r="F11920" t="s">
        <v>13565</v>
      </c>
      <c r="G11920" t="s">
        <v>20</v>
      </c>
      <c r="H11920" t="s">
        <v>19255</v>
      </c>
      <c r="I11920" s="2">
        <v>20000</v>
      </c>
      <c r="J11920" s="5"/>
      <c r="L11920" s="5"/>
      <c r="M11920" s="2">
        <f t="shared" si="186"/>
        <v>-290055.90999999683</v>
      </c>
      <c r="P11920"/>
    </row>
    <row r="11921" spans="1:16" hidden="1">
      <c r="A11921" t="s">
        <v>22462</v>
      </c>
      <c r="B11921" s="1">
        <v>42228</v>
      </c>
      <c r="C11921" t="s">
        <v>22468</v>
      </c>
      <c r="D11921">
        <v>2</v>
      </c>
      <c r="E11921" t="s">
        <v>22469</v>
      </c>
      <c r="F11921" t="s">
        <v>7054</v>
      </c>
      <c r="G11921" t="s">
        <v>20</v>
      </c>
      <c r="H11921" t="s">
        <v>13868</v>
      </c>
      <c r="I11921" s="2">
        <v>2200</v>
      </c>
      <c r="J11921" s="5"/>
      <c r="L11921" s="5"/>
      <c r="M11921" s="2">
        <f t="shared" si="186"/>
        <v>-287855.90999999683</v>
      </c>
      <c r="P11921"/>
    </row>
    <row r="11922" spans="1:16" hidden="1">
      <c r="A11922" t="s">
        <v>22486</v>
      </c>
      <c r="B11922" s="1">
        <v>42228</v>
      </c>
      <c r="C11922" t="s">
        <v>5029</v>
      </c>
      <c r="D11922">
        <v>2</v>
      </c>
      <c r="E11922" t="s">
        <v>22491</v>
      </c>
      <c r="F11922" t="s">
        <v>13559</v>
      </c>
      <c r="G11922" t="s">
        <v>479</v>
      </c>
      <c r="H11922" t="s">
        <v>11837</v>
      </c>
      <c r="J11922" s="5"/>
      <c r="K11922" s="2">
        <v>2096.94</v>
      </c>
      <c r="L11922" s="5"/>
      <c r="M11922" s="2">
        <f t="shared" si="186"/>
        <v>-289952.84999999683</v>
      </c>
      <c r="P11922"/>
    </row>
    <row r="11923" spans="1:16" hidden="1">
      <c r="A11923" t="s">
        <v>22486</v>
      </c>
      <c r="B11923" s="1">
        <v>42228</v>
      </c>
      <c r="C11923" t="s">
        <v>5029</v>
      </c>
      <c r="D11923">
        <v>2</v>
      </c>
      <c r="E11923" t="s">
        <v>22491</v>
      </c>
      <c r="F11923" t="s">
        <v>13559</v>
      </c>
      <c r="G11923" t="s">
        <v>479</v>
      </c>
      <c r="H11923" t="s">
        <v>11837</v>
      </c>
      <c r="I11923" s="2">
        <v>2096.94</v>
      </c>
      <c r="J11923" s="5"/>
      <c r="L11923" s="5"/>
      <c r="M11923" s="2">
        <f t="shared" si="186"/>
        <v>-287855.90999999683</v>
      </c>
      <c r="P11923"/>
    </row>
    <row r="11924" spans="1:16" hidden="1">
      <c r="A11924" t="s">
        <v>22513</v>
      </c>
      <c r="B11924" s="1">
        <v>42228</v>
      </c>
      <c r="C11924" t="s">
        <v>4479</v>
      </c>
      <c r="D11924">
        <v>2</v>
      </c>
      <c r="E11924" t="s">
        <v>22518</v>
      </c>
      <c r="F11924" t="s">
        <v>7054</v>
      </c>
      <c r="G11924" t="s">
        <v>20</v>
      </c>
      <c r="H11924" t="s">
        <v>383</v>
      </c>
      <c r="I11924" s="2">
        <v>1790.01</v>
      </c>
      <c r="J11924" s="5"/>
      <c r="L11924" s="5"/>
      <c r="M11924" s="2">
        <f t="shared" si="186"/>
        <v>-286065.89999999682</v>
      </c>
      <c r="P11924"/>
    </row>
    <row r="11925" spans="1:16" hidden="1">
      <c r="A11925" t="s">
        <v>22536</v>
      </c>
      <c r="B11925" s="1">
        <v>42228</v>
      </c>
      <c r="C11925" t="s">
        <v>22541</v>
      </c>
      <c r="D11925">
        <v>2</v>
      </c>
      <c r="E11925" t="s">
        <v>22542</v>
      </c>
      <c r="F11925" t="s">
        <v>7054</v>
      </c>
      <c r="G11925" t="s">
        <v>20</v>
      </c>
      <c r="H11925" t="s">
        <v>22543</v>
      </c>
      <c r="I11925" s="2">
        <v>1025</v>
      </c>
      <c r="J11925" s="5"/>
      <c r="L11925" s="5"/>
      <c r="M11925" s="2">
        <f t="shared" si="186"/>
        <v>-285040.89999999682</v>
      </c>
      <c r="P11925"/>
    </row>
    <row r="11926" spans="1:16" hidden="1">
      <c r="A11926" t="s">
        <v>22561</v>
      </c>
      <c r="B11926" s="1">
        <v>42228</v>
      </c>
      <c r="C11926" t="s">
        <v>22566</v>
      </c>
      <c r="D11926">
        <v>2</v>
      </c>
      <c r="E11926" t="s">
        <v>22567</v>
      </c>
      <c r="F11926" t="s">
        <v>7054</v>
      </c>
      <c r="G11926" t="s">
        <v>20</v>
      </c>
      <c r="H11926" t="s">
        <v>18285</v>
      </c>
      <c r="I11926" s="2">
        <v>3030</v>
      </c>
      <c r="J11926" s="5"/>
      <c r="L11926" s="5"/>
      <c r="M11926" s="2">
        <f t="shared" si="186"/>
        <v>-282010.89999999682</v>
      </c>
      <c r="P11926"/>
    </row>
    <row r="11927" spans="1:16" hidden="1">
      <c r="A11927" t="s">
        <v>22589</v>
      </c>
      <c r="B11927" s="1">
        <v>42228</v>
      </c>
      <c r="C11927" t="s">
        <v>22594</v>
      </c>
      <c r="D11927">
        <v>2</v>
      </c>
      <c r="E11927" t="s">
        <v>22595</v>
      </c>
      <c r="F11927" t="s">
        <v>7054</v>
      </c>
      <c r="G11927" t="s">
        <v>20</v>
      </c>
      <c r="H11927" t="s">
        <v>8705</v>
      </c>
      <c r="I11927" s="2">
        <v>590</v>
      </c>
      <c r="J11927" s="5"/>
      <c r="L11927" s="5"/>
      <c r="M11927" s="2">
        <f t="shared" si="186"/>
        <v>-281420.89999999682</v>
      </c>
      <c r="P11927"/>
    </row>
    <row r="11928" spans="1:16" hidden="1">
      <c r="A11928" t="s">
        <v>22613</v>
      </c>
      <c r="B11928" s="1">
        <v>42228</v>
      </c>
      <c r="C11928" t="s">
        <v>4743</v>
      </c>
      <c r="D11928">
        <v>2</v>
      </c>
      <c r="E11928" t="s">
        <v>22616</v>
      </c>
      <c r="F11928" t="s">
        <v>7054</v>
      </c>
      <c r="G11928" t="s">
        <v>20</v>
      </c>
      <c r="H11928" t="s">
        <v>4745</v>
      </c>
      <c r="I11928" s="2">
        <v>3030</v>
      </c>
      <c r="J11928" s="5"/>
      <c r="L11928" s="5"/>
      <c r="M11928" s="2">
        <f t="shared" si="186"/>
        <v>-278390.89999999682</v>
      </c>
      <c r="P11928"/>
    </row>
    <row r="11929" spans="1:16" hidden="1">
      <c r="A11929" t="s">
        <v>22636</v>
      </c>
      <c r="B11929" s="1">
        <v>42228</v>
      </c>
      <c r="C11929" t="s">
        <v>22640</v>
      </c>
      <c r="D11929">
        <v>2</v>
      </c>
      <c r="E11929" t="s">
        <v>22641</v>
      </c>
      <c r="F11929" t="s">
        <v>7054</v>
      </c>
      <c r="G11929" t="s">
        <v>20</v>
      </c>
      <c r="H11929" t="s">
        <v>22642</v>
      </c>
      <c r="I11929" s="2">
        <v>1025</v>
      </c>
      <c r="J11929" s="5"/>
      <c r="L11929" s="5"/>
      <c r="M11929" s="2">
        <f t="shared" si="186"/>
        <v>-277365.89999999682</v>
      </c>
      <c r="P11929"/>
    </row>
    <row r="11930" spans="1:16" hidden="1">
      <c r="A11930" t="s">
        <v>22664</v>
      </c>
      <c r="B11930" s="1">
        <v>42228</v>
      </c>
      <c r="C11930" t="s">
        <v>21439</v>
      </c>
      <c r="D11930">
        <v>1</v>
      </c>
      <c r="E11930" t="s">
        <v>22667</v>
      </c>
      <c r="F11930" t="s">
        <v>13561</v>
      </c>
      <c r="G11930" t="s">
        <v>20</v>
      </c>
      <c r="H11930" t="s">
        <v>3948</v>
      </c>
      <c r="I11930" s="2">
        <v>160000</v>
      </c>
      <c r="J11930" s="5"/>
      <c r="L11930" s="5"/>
      <c r="M11930" s="2">
        <f t="shared" si="186"/>
        <v>-117365.89999999682</v>
      </c>
      <c r="P11930"/>
    </row>
    <row r="11931" spans="1:16" hidden="1">
      <c r="A11931" t="s">
        <v>22691</v>
      </c>
      <c r="B11931" s="1">
        <v>42228</v>
      </c>
      <c r="C11931" t="s">
        <v>22693</v>
      </c>
      <c r="D11931">
        <v>2</v>
      </c>
      <c r="E11931" t="s">
        <v>22694</v>
      </c>
      <c r="F11931" t="s">
        <v>7054</v>
      </c>
      <c r="G11931" t="s">
        <v>20</v>
      </c>
      <c r="H11931" t="s">
        <v>488</v>
      </c>
      <c r="I11931" s="2">
        <v>1025</v>
      </c>
      <c r="J11931" s="5"/>
      <c r="L11931" s="5"/>
      <c r="M11931" s="2">
        <f t="shared" si="186"/>
        <v>-116340.89999999682</v>
      </c>
      <c r="P11931"/>
    </row>
    <row r="11932" spans="1:16" hidden="1">
      <c r="A11932" t="s">
        <v>22713</v>
      </c>
      <c r="B11932" s="1">
        <v>42228</v>
      </c>
      <c r="C11932" t="s">
        <v>1802</v>
      </c>
      <c r="D11932">
        <v>2</v>
      </c>
      <c r="E11932" t="s">
        <v>22716</v>
      </c>
      <c r="F11932" t="s">
        <v>13559</v>
      </c>
      <c r="G11932" t="s">
        <v>479</v>
      </c>
      <c r="H11932" t="s">
        <v>5473</v>
      </c>
      <c r="I11932" s="2">
        <v>25.18</v>
      </c>
      <c r="J11932" s="5"/>
      <c r="L11932" s="5"/>
      <c r="M11932" s="2">
        <f t="shared" si="186"/>
        <v>-116315.71999999683</v>
      </c>
      <c r="P11932"/>
    </row>
    <row r="11933" spans="1:16" hidden="1">
      <c r="A11933" t="s">
        <v>22735</v>
      </c>
      <c r="B11933" s="1">
        <v>42228</v>
      </c>
      <c r="C11933" t="s">
        <v>1802</v>
      </c>
      <c r="D11933">
        <v>2</v>
      </c>
      <c r="E11933" t="s">
        <v>22738</v>
      </c>
      <c r="F11933" t="s">
        <v>13559</v>
      </c>
      <c r="G11933" t="s">
        <v>479</v>
      </c>
      <c r="H11933" t="s">
        <v>1588</v>
      </c>
      <c r="J11933" s="5"/>
      <c r="K11933" s="2">
        <v>393.91</v>
      </c>
      <c r="L11933" s="5"/>
      <c r="M11933" s="2">
        <f t="shared" si="186"/>
        <v>-116709.62999999683</v>
      </c>
      <c r="P11933"/>
    </row>
    <row r="11934" spans="1:16" hidden="1">
      <c r="A11934" t="s">
        <v>22735</v>
      </c>
      <c r="B11934" s="1">
        <v>42228</v>
      </c>
      <c r="C11934" t="s">
        <v>1802</v>
      </c>
      <c r="D11934">
        <v>2</v>
      </c>
      <c r="E11934" t="s">
        <v>22738</v>
      </c>
      <c r="F11934" t="s">
        <v>13559</v>
      </c>
      <c r="G11934" t="s">
        <v>479</v>
      </c>
      <c r="H11934" t="s">
        <v>1588</v>
      </c>
      <c r="I11934" s="2">
        <v>393.91</v>
      </c>
      <c r="J11934" s="5"/>
      <c r="L11934" s="5"/>
      <c r="M11934" s="2">
        <f t="shared" si="186"/>
        <v>-116315.71999999683</v>
      </c>
      <c r="P11934"/>
    </row>
    <row r="11935" spans="1:16" hidden="1">
      <c r="A11935" t="s">
        <v>22756</v>
      </c>
      <c r="B11935" s="1">
        <v>42228</v>
      </c>
      <c r="C11935" t="s">
        <v>22758</v>
      </c>
      <c r="D11935">
        <v>1</v>
      </c>
      <c r="E11935" t="s">
        <v>22759</v>
      </c>
      <c r="F11935" t="s">
        <v>13565</v>
      </c>
      <c r="G11935" t="s">
        <v>4</v>
      </c>
      <c r="H11935" t="s">
        <v>22760</v>
      </c>
      <c r="I11935" s="2">
        <v>303.39999999999998</v>
      </c>
      <c r="J11935" s="5"/>
      <c r="L11935" s="5"/>
      <c r="M11935" s="2">
        <f t="shared" si="186"/>
        <v>-116012.31999999683</v>
      </c>
      <c r="P11935"/>
    </row>
    <row r="11936" spans="1:16" hidden="1">
      <c r="A11936" t="s">
        <v>22776</v>
      </c>
      <c r="B11936" s="1">
        <v>42228</v>
      </c>
      <c r="C11936" t="s">
        <v>22778</v>
      </c>
      <c r="D11936">
        <v>2</v>
      </c>
      <c r="E11936" t="s">
        <v>22779</v>
      </c>
      <c r="F11936" t="s">
        <v>7054</v>
      </c>
      <c r="G11936" t="s">
        <v>4</v>
      </c>
      <c r="H11936" t="s">
        <v>22780</v>
      </c>
      <c r="I11936" s="2">
        <v>4100.01</v>
      </c>
      <c r="J11936" s="5"/>
      <c r="L11936" s="5"/>
      <c r="M11936" s="2">
        <f t="shared" si="186"/>
        <v>-111912.30999999684</v>
      </c>
      <c r="P11936"/>
    </row>
    <row r="11937" spans="1:16" hidden="1">
      <c r="A11937" t="s">
        <v>22800</v>
      </c>
      <c r="B11937" s="1">
        <v>42228</v>
      </c>
      <c r="C11937" t="s">
        <v>1802</v>
      </c>
      <c r="D11937">
        <v>2</v>
      </c>
      <c r="E11937" t="s">
        <v>22804</v>
      </c>
      <c r="F11937" t="s">
        <v>13559</v>
      </c>
      <c r="G11937" t="s">
        <v>479</v>
      </c>
      <c r="H11937" t="s">
        <v>65</v>
      </c>
      <c r="J11937" s="5"/>
      <c r="K11937" s="2">
        <v>623.23</v>
      </c>
      <c r="L11937" s="5"/>
      <c r="M11937" s="2">
        <f t="shared" si="186"/>
        <v>-112535.53999999684</v>
      </c>
      <c r="P11937"/>
    </row>
    <row r="11938" spans="1:16" hidden="1">
      <c r="A11938" t="s">
        <v>22800</v>
      </c>
      <c r="B11938" s="1">
        <v>42228</v>
      </c>
      <c r="C11938" t="s">
        <v>1802</v>
      </c>
      <c r="D11938">
        <v>2</v>
      </c>
      <c r="E11938" t="s">
        <v>22804</v>
      </c>
      <c r="F11938" t="s">
        <v>13559</v>
      </c>
      <c r="G11938" t="s">
        <v>479</v>
      </c>
      <c r="H11938" t="s">
        <v>65</v>
      </c>
      <c r="I11938" s="2">
        <v>623.23</v>
      </c>
      <c r="J11938" s="5"/>
      <c r="L11938" s="5"/>
      <c r="M11938" s="2">
        <f t="shared" si="186"/>
        <v>-111912.30999999684</v>
      </c>
      <c r="P11938"/>
    </row>
    <row r="11939" spans="1:16" hidden="1">
      <c r="A11939" t="s">
        <v>22826</v>
      </c>
      <c r="B11939" s="1">
        <v>42228</v>
      </c>
      <c r="C11939" t="s">
        <v>22829</v>
      </c>
      <c r="D11939">
        <v>2</v>
      </c>
      <c r="E11939" t="s">
        <v>22830</v>
      </c>
      <c r="F11939" t="s">
        <v>7054</v>
      </c>
      <c r="G11939" t="s">
        <v>4</v>
      </c>
      <c r="H11939" t="s">
        <v>7740</v>
      </c>
      <c r="I11939" s="2">
        <v>1840</v>
      </c>
      <c r="J11939" s="5"/>
      <c r="L11939" s="5"/>
      <c r="M11939" s="2">
        <f t="shared" si="186"/>
        <v>-110072.30999999684</v>
      </c>
      <c r="P11939"/>
    </row>
    <row r="11940" spans="1:16" hidden="1">
      <c r="A11940" t="s">
        <v>22849</v>
      </c>
      <c r="B11940" s="1">
        <v>42228</v>
      </c>
      <c r="C11940" t="s">
        <v>22852</v>
      </c>
      <c r="D11940">
        <v>2</v>
      </c>
      <c r="E11940" t="s">
        <v>22853</v>
      </c>
      <c r="F11940" t="s">
        <v>7054</v>
      </c>
      <c r="G11940" t="s">
        <v>4</v>
      </c>
      <c r="H11940" t="s">
        <v>2656</v>
      </c>
      <c r="I11940" s="2">
        <v>1025</v>
      </c>
      <c r="J11940" s="5"/>
      <c r="L11940" s="5"/>
      <c r="M11940" s="2">
        <f t="shared" si="186"/>
        <v>-109047.30999999684</v>
      </c>
      <c r="P11940"/>
    </row>
    <row r="11941" spans="1:16" hidden="1">
      <c r="A11941" t="s">
        <v>22873</v>
      </c>
      <c r="B11941" s="1">
        <v>42228</v>
      </c>
      <c r="C11941" t="s">
        <v>18626</v>
      </c>
      <c r="D11941">
        <v>1</v>
      </c>
      <c r="E11941" t="s">
        <v>22875</v>
      </c>
      <c r="F11941" t="s">
        <v>13565</v>
      </c>
      <c r="G11941" t="s">
        <v>4</v>
      </c>
      <c r="H11941" t="s">
        <v>18628</v>
      </c>
      <c r="I11941" s="2">
        <v>8537</v>
      </c>
      <c r="J11941" s="5"/>
      <c r="L11941" s="5"/>
      <c r="M11941" s="2">
        <f t="shared" si="186"/>
        <v>-100510.30999999684</v>
      </c>
      <c r="P11941"/>
    </row>
    <row r="11942" spans="1:16" hidden="1">
      <c r="A11942" t="s">
        <v>22896</v>
      </c>
      <c r="B11942" s="1">
        <v>42228</v>
      </c>
      <c r="C11942" t="s">
        <v>18626</v>
      </c>
      <c r="D11942">
        <v>1</v>
      </c>
      <c r="E11942" t="s">
        <v>22898</v>
      </c>
      <c r="F11942" t="s">
        <v>13565</v>
      </c>
      <c r="G11942" t="s">
        <v>4</v>
      </c>
      <c r="H11942" t="s">
        <v>22899</v>
      </c>
      <c r="I11942" s="2">
        <v>2800</v>
      </c>
      <c r="J11942" s="5"/>
      <c r="L11942" s="5"/>
      <c r="M11942" s="2">
        <f t="shared" si="186"/>
        <v>-97710.30999999684</v>
      </c>
      <c r="P11942"/>
    </row>
    <row r="11943" spans="1:16" hidden="1">
      <c r="A11943" t="s">
        <v>22918</v>
      </c>
      <c r="B11943" s="1">
        <v>42228</v>
      </c>
      <c r="C11943" t="s">
        <v>18626</v>
      </c>
      <c r="D11943">
        <v>1</v>
      </c>
      <c r="E11943" t="s">
        <v>22920</v>
      </c>
      <c r="F11943" t="s">
        <v>13565</v>
      </c>
      <c r="G11943" t="s">
        <v>4</v>
      </c>
      <c r="H11943" t="s">
        <v>3942</v>
      </c>
      <c r="I11943" s="2">
        <v>2500</v>
      </c>
      <c r="J11943" s="5"/>
      <c r="L11943" s="5"/>
      <c r="M11943" s="2">
        <f t="shared" si="186"/>
        <v>-95210.30999999684</v>
      </c>
      <c r="P11943"/>
    </row>
    <row r="11944" spans="1:16" hidden="1">
      <c r="A11944" t="s">
        <v>22939</v>
      </c>
      <c r="B11944" s="1">
        <v>42228</v>
      </c>
      <c r="C11944" t="s">
        <v>22942</v>
      </c>
      <c r="D11944">
        <v>2</v>
      </c>
      <c r="E11944" t="s">
        <v>22943</v>
      </c>
      <c r="F11944" t="s">
        <v>7054</v>
      </c>
      <c r="G11944" t="s">
        <v>4</v>
      </c>
      <c r="H11944" t="s">
        <v>1148</v>
      </c>
      <c r="J11944" s="5"/>
      <c r="K11944" s="2">
        <v>3488</v>
      </c>
      <c r="L11944" s="5"/>
      <c r="M11944" s="2">
        <f t="shared" si="186"/>
        <v>-98698.30999999684</v>
      </c>
      <c r="P11944"/>
    </row>
    <row r="11945" spans="1:16" hidden="1">
      <c r="A11945" t="s">
        <v>22939</v>
      </c>
      <c r="B11945" s="1">
        <v>42228</v>
      </c>
      <c r="C11945" t="s">
        <v>22942</v>
      </c>
      <c r="D11945">
        <v>2</v>
      </c>
      <c r="E11945" t="s">
        <v>22943</v>
      </c>
      <c r="F11945" t="s">
        <v>7054</v>
      </c>
      <c r="G11945" t="s">
        <v>4</v>
      </c>
      <c r="H11945" t="s">
        <v>1148</v>
      </c>
      <c r="I11945" s="2">
        <v>4858.5</v>
      </c>
      <c r="J11945" s="5"/>
      <c r="L11945" s="5"/>
      <c r="M11945" s="2">
        <f t="shared" si="186"/>
        <v>-93839.80999999684</v>
      </c>
      <c r="P11945"/>
    </row>
    <row r="11946" spans="1:16" hidden="1">
      <c r="A11946" t="s">
        <v>22963</v>
      </c>
      <c r="B11946" s="1">
        <v>42228</v>
      </c>
      <c r="C11946" t="s">
        <v>674</v>
      </c>
      <c r="D11946">
        <v>2</v>
      </c>
      <c r="E11946" t="s">
        <v>22965</v>
      </c>
      <c r="F11946" t="s">
        <v>13559</v>
      </c>
      <c r="G11946" t="s">
        <v>479</v>
      </c>
      <c r="H11946" t="s">
        <v>3067</v>
      </c>
      <c r="I11946" s="2">
        <v>1934.32</v>
      </c>
      <c r="J11946" s="5"/>
      <c r="L11946" s="5"/>
      <c r="M11946" s="2">
        <f t="shared" si="186"/>
        <v>-91905.489999996833</v>
      </c>
      <c r="P11946"/>
    </row>
    <row r="11947" spans="1:16" hidden="1">
      <c r="A11947" t="s">
        <v>22983</v>
      </c>
      <c r="B11947" s="1">
        <v>42228</v>
      </c>
      <c r="C11947" t="s">
        <v>22987</v>
      </c>
      <c r="D11947">
        <v>2</v>
      </c>
      <c r="E11947" t="s">
        <v>22988</v>
      </c>
      <c r="F11947" t="s">
        <v>7054</v>
      </c>
      <c r="G11947" t="s">
        <v>4</v>
      </c>
      <c r="H11947" t="s">
        <v>6907</v>
      </c>
      <c r="I11947" s="2">
        <v>1025</v>
      </c>
      <c r="J11947" s="5"/>
      <c r="L11947" s="5"/>
      <c r="M11947" s="2">
        <f t="shared" si="186"/>
        <v>-90880.489999996833</v>
      </c>
      <c r="P11947"/>
    </row>
    <row r="11948" spans="1:16" hidden="1">
      <c r="A11948" t="s">
        <v>23009</v>
      </c>
      <c r="B11948" s="1">
        <v>42228</v>
      </c>
      <c r="C11948" t="s">
        <v>23011</v>
      </c>
      <c r="D11948">
        <v>2</v>
      </c>
      <c r="E11948" t="s">
        <v>23012</v>
      </c>
      <c r="F11948" t="s">
        <v>7054</v>
      </c>
      <c r="G11948" t="s">
        <v>4</v>
      </c>
      <c r="H11948" t="s">
        <v>972</v>
      </c>
      <c r="I11948" s="2">
        <v>5889.99</v>
      </c>
      <c r="J11948" s="5"/>
      <c r="L11948" s="5"/>
      <c r="M11948" s="2">
        <f t="shared" si="186"/>
        <v>-84990.499999996828</v>
      </c>
      <c r="P11948"/>
    </row>
    <row r="11949" spans="1:16" hidden="1">
      <c r="A11949" t="s">
        <v>23033</v>
      </c>
      <c r="B11949" s="1">
        <v>42228</v>
      </c>
      <c r="C11949" t="s">
        <v>23036</v>
      </c>
      <c r="D11949">
        <v>2</v>
      </c>
      <c r="E11949" t="s">
        <v>23037</v>
      </c>
      <c r="F11949" t="s">
        <v>7054</v>
      </c>
      <c r="G11949" t="s">
        <v>4</v>
      </c>
      <c r="H11949" t="s">
        <v>21144</v>
      </c>
      <c r="I11949" s="2">
        <v>4100.01</v>
      </c>
      <c r="J11949" s="5"/>
      <c r="L11949" s="5"/>
      <c r="M11949" s="2">
        <f t="shared" si="186"/>
        <v>-80890.489999996833</v>
      </c>
      <c r="P11949"/>
    </row>
    <row r="11950" spans="1:16" hidden="1">
      <c r="A11950" t="s">
        <v>23060</v>
      </c>
      <c r="B11950" s="1">
        <v>42228</v>
      </c>
      <c r="C11950" t="s">
        <v>23065</v>
      </c>
      <c r="D11950">
        <v>2</v>
      </c>
      <c r="E11950" t="s">
        <v>23066</v>
      </c>
      <c r="F11950" t="s">
        <v>7054</v>
      </c>
      <c r="G11950" t="s">
        <v>4</v>
      </c>
      <c r="H11950" t="s">
        <v>1578</v>
      </c>
      <c r="I11950" s="2">
        <v>2990</v>
      </c>
      <c r="J11950" s="5"/>
      <c r="L11950" s="5"/>
      <c r="M11950" s="2">
        <f t="shared" si="186"/>
        <v>-77900.489999996833</v>
      </c>
      <c r="P11950"/>
    </row>
    <row r="11951" spans="1:16" hidden="1">
      <c r="A11951" t="s">
        <v>23087</v>
      </c>
      <c r="B11951" s="1">
        <v>42228</v>
      </c>
      <c r="C11951" t="s">
        <v>23090</v>
      </c>
      <c r="D11951">
        <v>2</v>
      </c>
      <c r="E11951" t="s">
        <v>23091</v>
      </c>
      <c r="F11951" t="s">
        <v>7054</v>
      </c>
      <c r="G11951" t="s">
        <v>4</v>
      </c>
      <c r="H11951" t="s">
        <v>20609</v>
      </c>
      <c r="I11951" s="2">
        <v>550.01</v>
      </c>
      <c r="J11951" s="5"/>
      <c r="L11951" s="5"/>
      <c r="M11951" s="2">
        <f t="shared" si="186"/>
        <v>-77350.479999996838</v>
      </c>
      <c r="P11951"/>
    </row>
    <row r="11952" spans="1:16" hidden="1">
      <c r="A11952" t="s">
        <v>23110</v>
      </c>
      <c r="B11952" s="1">
        <v>42228</v>
      </c>
      <c r="C11952" t="s">
        <v>23115</v>
      </c>
      <c r="D11952">
        <v>2</v>
      </c>
      <c r="E11952" t="s">
        <v>23116</v>
      </c>
      <c r="F11952" t="s">
        <v>7054</v>
      </c>
      <c r="G11952" t="s">
        <v>4</v>
      </c>
      <c r="H11952" t="s">
        <v>4779</v>
      </c>
      <c r="I11952" s="17">
        <v>3030</v>
      </c>
      <c r="J11952" s="5"/>
      <c r="L11952" s="5"/>
      <c r="M11952" s="2">
        <f t="shared" si="186"/>
        <v>-74320.479999996838</v>
      </c>
      <c r="P11952"/>
    </row>
    <row r="11953" spans="1:16" hidden="1">
      <c r="A11953" t="s">
        <v>23135</v>
      </c>
      <c r="B11953" s="1">
        <v>42228</v>
      </c>
      <c r="C11953" t="s">
        <v>4743</v>
      </c>
      <c r="D11953">
        <v>2</v>
      </c>
      <c r="E11953" t="s">
        <v>23139</v>
      </c>
      <c r="F11953" t="s">
        <v>7054</v>
      </c>
      <c r="G11953" t="s">
        <v>4</v>
      </c>
      <c r="H11953" t="s">
        <v>4745</v>
      </c>
      <c r="I11953" s="17">
        <v>3030</v>
      </c>
      <c r="J11953" s="5"/>
      <c r="L11953" s="5"/>
      <c r="M11953" s="2">
        <f t="shared" si="186"/>
        <v>-71290.479999996838</v>
      </c>
      <c r="P11953"/>
    </row>
    <row r="11954" spans="1:16" hidden="1">
      <c r="A11954" s="80" t="s">
        <v>4844</v>
      </c>
      <c r="B11954" s="81">
        <v>42229</v>
      </c>
      <c r="C11954" s="80" t="s">
        <v>4743</v>
      </c>
      <c r="D11954" s="80">
        <v>2</v>
      </c>
      <c r="E11954" s="80" t="s">
        <v>4846</v>
      </c>
      <c r="F11954" s="80" t="s">
        <v>78</v>
      </c>
      <c r="G11954" s="80" t="s">
        <v>20</v>
      </c>
      <c r="H11954" s="80" t="s">
        <v>4745</v>
      </c>
      <c r="I11954" s="82"/>
      <c r="J11954" s="83"/>
      <c r="K11954" s="82">
        <v>3030</v>
      </c>
      <c r="L11954" s="12"/>
      <c r="M11954" s="11">
        <f t="shared" si="186"/>
        <v>-74320.479999996838</v>
      </c>
      <c r="N11954" s="25" t="s">
        <v>36428</v>
      </c>
      <c r="P11954" s="34"/>
    </row>
    <row r="11955" spans="1:16" hidden="1">
      <c r="A11955" t="s">
        <v>4850</v>
      </c>
      <c r="B11955" s="1">
        <v>42229</v>
      </c>
      <c r="C11955" t="s">
        <v>1802</v>
      </c>
      <c r="D11955">
        <v>2</v>
      </c>
      <c r="E11955" t="s">
        <v>4853</v>
      </c>
      <c r="F11955" t="s">
        <v>312</v>
      </c>
      <c r="G11955" t="s">
        <v>479</v>
      </c>
      <c r="H11955" t="s">
        <v>65</v>
      </c>
      <c r="J11955" s="5"/>
      <c r="K11955" s="2">
        <v>558.85</v>
      </c>
      <c r="L11955" s="5"/>
      <c r="M11955" s="2">
        <f t="shared" si="186"/>
        <v>-74879.329999996844</v>
      </c>
      <c r="P11955"/>
    </row>
    <row r="11956" spans="1:16" hidden="1">
      <c r="A11956" t="s">
        <v>4850</v>
      </c>
      <c r="B11956" s="1">
        <v>42229</v>
      </c>
      <c r="C11956" t="s">
        <v>1802</v>
      </c>
      <c r="D11956">
        <v>2</v>
      </c>
      <c r="E11956" t="s">
        <v>4853</v>
      </c>
      <c r="F11956" t="s">
        <v>312</v>
      </c>
      <c r="G11956" t="s">
        <v>479</v>
      </c>
      <c r="H11956" t="s">
        <v>65</v>
      </c>
      <c r="I11956" s="2">
        <v>558.85</v>
      </c>
      <c r="J11956" s="5"/>
      <c r="L11956" s="5"/>
      <c r="M11956" s="2">
        <f t="shared" si="186"/>
        <v>-74320.479999996838</v>
      </c>
      <c r="P11956"/>
    </row>
    <row r="11957" spans="1:16" hidden="1">
      <c r="A11957" t="s">
        <v>4884</v>
      </c>
      <c r="B11957" s="1">
        <v>42229</v>
      </c>
      <c r="C11957" t="s">
        <v>6</v>
      </c>
      <c r="D11957">
        <v>1</v>
      </c>
      <c r="E11957" t="s">
        <v>4889</v>
      </c>
      <c r="F11957" t="s">
        <v>29</v>
      </c>
      <c r="G11957" t="s">
        <v>20</v>
      </c>
      <c r="H11957" t="s">
        <v>2223</v>
      </c>
      <c r="I11957" s="2">
        <v>1400</v>
      </c>
      <c r="J11957" s="5"/>
      <c r="L11957" s="5"/>
      <c r="M11957" s="2">
        <f t="shared" si="186"/>
        <v>-72920.479999996838</v>
      </c>
      <c r="P11957"/>
    </row>
    <row r="11958" spans="1:16" hidden="1">
      <c r="A11958" t="s">
        <v>4910</v>
      </c>
      <c r="B11958" s="1">
        <v>42229</v>
      </c>
      <c r="C11958" t="s">
        <v>6</v>
      </c>
      <c r="D11958">
        <v>1</v>
      </c>
      <c r="E11958" t="s">
        <v>4911</v>
      </c>
      <c r="F11958" t="s">
        <v>29</v>
      </c>
      <c r="G11958" t="s">
        <v>20</v>
      </c>
      <c r="H11958" t="s">
        <v>4912</v>
      </c>
      <c r="I11958" s="2">
        <v>244.04</v>
      </c>
      <c r="J11958" s="5"/>
      <c r="L11958" s="5"/>
      <c r="M11958" s="2">
        <f t="shared" si="186"/>
        <v>-72676.439999996845</v>
      </c>
      <c r="P11958"/>
    </row>
    <row r="11959" spans="1:16" hidden="1">
      <c r="A11959" t="s">
        <v>4917</v>
      </c>
      <c r="B11959" s="1">
        <v>42229</v>
      </c>
      <c r="D11959">
        <v>1</v>
      </c>
      <c r="E11959" t="s">
        <v>4921</v>
      </c>
      <c r="F11959" t="s">
        <v>29</v>
      </c>
      <c r="G11959" t="s">
        <v>20</v>
      </c>
      <c r="H11959" t="s">
        <v>4912</v>
      </c>
      <c r="I11959" s="2">
        <v>3068</v>
      </c>
      <c r="J11959" s="5"/>
      <c r="L11959" s="5"/>
      <c r="M11959" s="2">
        <f t="shared" si="186"/>
        <v>-69608.439999996845</v>
      </c>
      <c r="P11959"/>
    </row>
    <row r="11960" spans="1:16" hidden="1">
      <c r="A11960" t="s">
        <v>4922</v>
      </c>
      <c r="B11960" s="1">
        <v>42229</v>
      </c>
      <c r="C11960" t="s">
        <v>6</v>
      </c>
      <c r="D11960">
        <v>1</v>
      </c>
      <c r="E11960" t="s">
        <v>4924</v>
      </c>
      <c r="F11960" t="s">
        <v>29</v>
      </c>
      <c r="G11960" t="s">
        <v>20</v>
      </c>
      <c r="H11960" t="s">
        <v>4912</v>
      </c>
      <c r="I11960" s="2">
        <v>122</v>
      </c>
      <c r="J11960" s="5"/>
      <c r="L11960" s="5"/>
      <c r="M11960" s="2">
        <f t="shared" si="186"/>
        <v>-69486.439999996845</v>
      </c>
      <c r="P11960"/>
    </row>
    <row r="11961" spans="1:16" hidden="1">
      <c r="A11961" t="s">
        <v>4938</v>
      </c>
      <c r="B11961" s="1">
        <v>42229</v>
      </c>
      <c r="C11961" t="s">
        <v>6</v>
      </c>
      <c r="D11961">
        <v>1</v>
      </c>
      <c r="E11961" t="s">
        <v>4942</v>
      </c>
      <c r="F11961" t="s">
        <v>29</v>
      </c>
      <c r="G11961" t="s">
        <v>20</v>
      </c>
      <c r="H11961" t="s">
        <v>4943</v>
      </c>
      <c r="I11961" s="2">
        <v>2013.69</v>
      </c>
      <c r="J11961" s="5"/>
      <c r="L11961" s="5"/>
      <c r="M11961" s="2">
        <f t="shared" si="186"/>
        <v>-67472.749999996842</v>
      </c>
      <c r="P11961"/>
    </row>
    <row r="11962" spans="1:16" hidden="1">
      <c r="A11962" t="s">
        <v>4946</v>
      </c>
      <c r="B11962" s="1">
        <v>42229</v>
      </c>
      <c r="C11962" t="s">
        <v>18</v>
      </c>
      <c r="D11962">
        <v>1</v>
      </c>
      <c r="E11962" t="s">
        <v>4950</v>
      </c>
      <c r="F11962" t="s">
        <v>13</v>
      </c>
      <c r="G11962" t="s">
        <v>20</v>
      </c>
      <c r="H11962" t="s">
        <v>18</v>
      </c>
      <c r="J11962" s="5"/>
      <c r="K11962" s="2">
        <v>18764.78</v>
      </c>
      <c r="L11962" s="5">
        <v>2</v>
      </c>
      <c r="M11962" s="2">
        <f t="shared" si="186"/>
        <v>-86237.529999996841</v>
      </c>
      <c r="P11962"/>
    </row>
    <row r="11963" spans="1:16" hidden="1">
      <c r="A11963" t="s">
        <v>4953</v>
      </c>
      <c r="B11963" s="1">
        <v>42229</v>
      </c>
      <c r="C11963" t="s">
        <v>195</v>
      </c>
      <c r="D11963">
        <v>1</v>
      </c>
      <c r="E11963" t="s">
        <v>4957</v>
      </c>
      <c r="F11963" t="s">
        <v>13</v>
      </c>
      <c r="G11963" t="s">
        <v>20</v>
      </c>
      <c r="H11963" t="s">
        <v>195</v>
      </c>
      <c r="J11963" s="5"/>
      <c r="K11963" s="2">
        <v>25517.119999999999</v>
      </c>
      <c r="L11963" s="5"/>
      <c r="M11963" s="2">
        <f t="shared" si="186"/>
        <v>-111754.64999999684</v>
      </c>
      <c r="P11963"/>
    </row>
    <row r="11964" spans="1:16" hidden="1">
      <c r="A11964" t="s">
        <v>4999</v>
      </c>
      <c r="B11964" s="1">
        <v>42229</v>
      </c>
      <c r="C11964" t="s">
        <v>6</v>
      </c>
      <c r="D11964">
        <v>1</v>
      </c>
      <c r="E11964" t="s">
        <v>5003</v>
      </c>
      <c r="F11964" t="s">
        <v>29</v>
      </c>
      <c r="G11964" t="s">
        <v>4</v>
      </c>
      <c r="H11964" t="s">
        <v>3662</v>
      </c>
      <c r="I11964" s="2">
        <v>4173.49</v>
      </c>
      <c r="J11964" s="5"/>
      <c r="L11964" s="5"/>
      <c r="M11964" s="2">
        <f t="shared" si="186"/>
        <v>-107581.15999999683</v>
      </c>
      <c r="P11964"/>
    </row>
    <row r="11965" spans="1:16" hidden="1">
      <c r="A11965" t="s">
        <v>5057</v>
      </c>
      <c r="B11965" s="1">
        <v>42229</v>
      </c>
      <c r="C11965" t="s">
        <v>18</v>
      </c>
      <c r="D11965">
        <v>1</v>
      </c>
      <c r="E11965" t="s">
        <v>5067</v>
      </c>
      <c r="F11965" t="s">
        <v>13</v>
      </c>
      <c r="G11965" t="s">
        <v>4</v>
      </c>
      <c r="H11965" t="s">
        <v>5068</v>
      </c>
      <c r="J11965" s="5"/>
      <c r="K11965" s="2">
        <v>207000</v>
      </c>
      <c r="L11965" s="5"/>
      <c r="M11965" s="2">
        <f t="shared" si="186"/>
        <v>-314581.15999999683</v>
      </c>
      <c r="P11965"/>
    </row>
    <row r="11966" spans="1:16" hidden="1">
      <c r="A11966" t="s">
        <v>5070</v>
      </c>
      <c r="B11966" s="1">
        <v>42229</v>
      </c>
      <c r="C11966" t="s">
        <v>200</v>
      </c>
      <c r="D11966">
        <v>1</v>
      </c>
      <c r="E11966" t="s">
        <v>5079</v>
      </c>
      <c r="F11966" t="s">
        <v>16</v>
      </c>
      <c r="G11966" t="s">
        <v>4</v>
      </c>
      <c r="H11966" t="s">
        <v>200</v>
      </c>
      <c r="J11966" s="5"/>
      <c r="K11966" s="2">
        <v>2200</v>
      </c>
      <c r="L11966" s="5"/>
      <c r="M11966" s="2">
        <f t="shared" si="186"/>
        <v>-316781.15999999683</v>
      </c>
      <c r="P11966"/>
    </row>
    <row r="11967" spans="1:16" hidden="1">
      <c r="A11967" t="s">
        <v>5082</v>
      </c>
      <c r="B11967" s="1">
        <v>42229</v>
      </c>
      <c r="C11967" t="s">
        <v>195</v>
      </c>
      <c r="D11967">
        <v>1</v>
      </c>
      <c r="E11967" t="s">
        <v>5088</v>
      </c>
      <c r="F11967" t="s">
        <v>13</v>
      </c>
      <c r="G11967" t="s">
        <v>4</v>
      </c>
      <c r="H11967" t="s">
        <v>195</v>
      </c>
      <c r="J11967" s="5"/>
      <c r="K11967" s="2">
        <v>24479.5</v>
      </c>
      <c r="L11967" s="5">
        <v>1</v>
      </c>
      <c r="M11967" s="2">
        <f t="shared" si="186"/>
        <v>-341260.65999999683</v>
      </c>
      <c r="P11967"/>
    </row>
    <row r="11968" spans="1:16" hidden="1">
      <c r="A11968" t="s">
        <v>5089</v>
      </c>
      <c r="B11968" s="1">
        <v>42229</v>
      </c>
      <c r="C11968" t="s">
        <v>18</v>
      </c>
      <c r="D11968">
        <v>1</v>
      </c>
      <c r="E11968" t="s">
        <v>5091</v>
      </c>
      <c r="F11968" t="s">
        <v>13</v>
      </c>
      <c r="G11968" t="s">
        <v>4</v>
      </c>
      <c r="H11968" t="s">
        <v>18</v>
      </c>
      <c r="J11968" s="5"/>
      <c r="K11968" s="2">
        <v>2791.8</v>
      </c>
      <c r="L11968" s="5"/>
      <c r="M11968" s="2">
        <f t="shared" si="186"/>
        <v>-344052.45999999682</v>
      </c>
      <c r="P11968"/>
    </row>
    <row r="11969" spans="1:16" hidden="1">
      <c r="A11969" t="s">
        <v>23161</v>
      </c>
      <c r="B11969" s="1">
        <v>42229</v>
      </c>
      <c r="C11969" t="s">
        <v>1802</v>
      </c>
      <c r="D11969">
        <v>2</v>
      </c>
      <c r="E11969" t="s">
        <v>23171</v>
      </c>
      <c r="F11969" t="s">
        <v>13559</v>
      </c>
      <c r="G11969" t="s">
        <v>479</v>
      </c>
      <c r="H11969" t="s">
        <v>65</v>
      </c>
      <c r="J11969" s="5"/>
      <c r="K11969" s="2">
        <v>558.85</v>
      </c>
      <c r="L11969" s="5"/>
      <c r="M11969" s="2">
        <f t="shared" si="186"/>
        <v>-344611.3099999968</v>
      </c>
      <c r="P11969"/>
    </row>
    <row r="11970" spans="1:16" hidden="1">
      <c r="A11970" t="s">
        <v>23161</v>
      </c>
      <c r="B11970" s="1">
        <v>42229</v>
      </c>
      <c r="C11970" t="s">
        <v>1802</v>
      </c>
      <c r="D11970">
        <v>2</v>
      </c>
      <c r="E11970" t="s">
        <v>23171</v>
      </c>
      <c r="F11970" t="s">
        <v>13559</v>
      </c>
      <c r="G11970" t="s">
        <v>479</v>
      </c>
      <c r="H11970" t="s">
        <v>65</v>
      </c>
      <c r="I11970" s="2">
        <v>558.85</v>
      </c>
      <c r="J11970" s="5"/>
      <c r="L11970" s="5"/>
      <c r="M11970" s="2">
        <f t="shared" si="186"/>
        <v>-344052.45999999682</v>
      </c>
      <c r="P11970"/>
    </row>
    <row r="11971" spans="1:16" hidden="1">
      <c r="A11971" t="s">
        <v>23182</v>
      </c>
      <c r="B11971" s="1">
        <v>42229</v>
      </c>
      <c r="C11971" t="s">
        <v>3261</v>
      </c>
      <c r="D11971">
        <v>2</v>
      </c>
      <c r="E11971" t="s">
        <v>23191</v>
      </c>
      <c r="F11971" t="s">
        <v>13559</v>
      </c>
      <c r="G11971" t="s">
        <v>479</v>
      </c>
      <c r="H11971" t="s">
        <v>46</v>
      </c>
      <c r="J11971" s="5"/>
      <c r="K11971" s="2">
        <v>558.85</v>
      </c>
      <c r="L11971" s="5"/>
      <c r="M11971" s="2">
        <f t="shared" si="186"/>
        <v>-344611.3099999968</v>
      </c>
      <c r="P11971"/>
    </row>
    <row r="11972" spans="1:16" hidden="1">
      <c r="A11972" t="s">
        <v>23182</v>
      </c>
      <c r="B11972" s="1">
        <v>42229</v>
      </c>
      <c r="C11972" t="s">
        <v>3261</v>
      </c>
      <c r="D11972">
        <v>2</v>
      </c>
      <c r="E11972" t="s">
        <v>23191</v>
      </c>
      <c r="F11972" t="s">
        <v>13559</v>
      </c>
      <c r="G11972" t="s">
        <v>479</v>
      </c>
      <c r="H11972" t="s">
        <v>46</v>
      </c>
      <c r="I11972" s="2">
        <v>558.85</v>
      </c>
      <c r="J11972" s="5"/>
      <c r="L11972" s="5"/>
      <c r="M11972" s="2">
        <f t="shared" si="186"/>
        <v>-344052.45999999682</v>
      </c>
      <c r="P11972"/>
    </row>
    <row r="11973" spans="1:16" hidden="1">
      <c r="A11973" t="s">
        <v>23203</v>
      </c>
      <c r="B11973" s="1">
        <v>42229</v>
      </c>
      <c r="C11973" t="s">
        <v>23214</v>
      </c>
      <c r="D11973">
        <v>2</v>
      </c>
      <c r="E11973" t="s">
        <v>23215</v>
      </c>
      <c r="F11973" t="s">
        <v>7054</v>
      </c>
      <c r="G11973" t="s">
        <v>20</v>
      </c>
      <c r="H11973" t="s">
        <v>23216</v>
      </c>
      <c r="I11973" s="2">
        <v>1025</v>
      </c>
      <c r="J11973" s="5"/>
      <c r="L11973" s="5"/>
      <c r="M11973" s="2">
        <f t="shared" si="186"/>
        <v>-343027.45999999682</v>
      </c>
      <c r="P11973"/>
    </row>
    <row r="11974" spans="1:16" hidden="1">
      <c r="A11974" t="s">
        <v>23229</v>
      </c>
      <c r="B11974" s="1">
        <v>42229</v>
      </c>
      <c r="C11974" t="s">
        <v>5029</v>
      </c>
      <c r="D11974">
        <v>2</v>
      </c>
      <c r="E11974" t="s">
        <v>23237</v>
      </c>
      <c r="F11974" t="s">
        <v>13559</v>
      </c>
      <c r="G11974" t="s">
        <v>479</v>
      </c>
      <c r="H11974" t="s">
        <v>23238</v>
      </c>
      <c r="J11974" s="5"/>
      <c r="K11974" s="2">
        <v>1300</v>
      </c>
      <c r="L11974" s="5"/>
      <c r="M11974" s="2">
        <f t="shared" si="186"/>
        <v>-344327.45999999682</v>
      </c>
      <c r="P11974"/>
    </row>
    <row r="11975" spans="1:16" hidden="1">
      <c r="A11975" t="s">
        <v>23229</v>
      </c>
      <c r="B11975" s="1">
        <v>42229</v>
      </c>
      <c r="C11975" t="s">
        <v>5029</v>
      </c>
      <c r="D11975">
        <v>2</v>
      </c>
      <c r="E11975" t="s">
        <v>23237</v>
      </c>
      <c r="F11975" t="s">
        <v>13559</v>
      </c>
      <c r="G11975" t="s">
        <v>479</v>
      </c>
      <c r="H11975" t="s">
        <v>23238</v>
      </c>
      <c r="I11975" s="2">
        <v>2398.4299999999998</v>
      </c>
      <c r="J11975" s="5"/>
      <c r="L11975" s="5"/>
      <c r="M11975" s="2">
        <f t="shared" si="186"/>
        <v>-341929.02999999683</v>
      </c>
      <c r="P11975"/>
    </row>
    <row r="11976" spans="1:16" hidden="1">
      <c r="A11976" t="s">
        <v>23251</v>
      </c>
      <c r="B11976" s="1">
        <v>42229</v>
      </c>
      <c r="C11976" t="s">
        <v>6</v>
      </c>
      <c r="D11976">
        <v>1</v>
      </c>
      <c r="E11976" t="s">
        <v>23256</v>
      </c>
      <c r="F11976" t="s">
        <v>13565</v>
      </c>
      <c r="G11976" t="s">
        <v>20</v>
      </c>
      <c r="H11976" t="s">
        <v>23257</v>
      </c>
      <c r="I11976" s="2">
        <v>5000</v>
      </c>
      <c r="J11976" s="5"/>
      <c r="L11976" s="5"/>
      <c r="M11976" s="2">
        <f t="shared" si="186"/>
        <v>-336929.02999999683</v>
      </c>
      <c r="P11976"/>
    </row>
    <row r="11977" spans="1:16" hidden="1">
      <c r="A11977" t="s">
        <v>23273</v>
      </c>
      <c r="B11977" s="1">
        <v>42229</v>
      </c>
      <c r="C11977" t="s">
        <v>23277</v>
      </c>
      <c r="D11977">
        <v>1</v>
      </c>
      <c r="E11977" t="s">
        <v>23278</v>
      </c>
      <c r="F11977" t="s">
        <v>13565</v>
      </c>
      <c r="G11977" t="s">
        <v>20</v>
      </c>
      <c r="H11977" t="s">
        <v>23279</v>
      </c>
      <c r="I11977" s="2">
        <v>5000</v>
      </c>
      <c r="J11977" s="5"/>
      <c r="L11977" s="5"/>
      <c r="M11977" s="2">
        <f t="shared" ref="M11977:M12040" si="187">+M11976+I11977-K11977</f>
        <v>-331929.02999999683</v>
      </c>
      <c r="P11977"/>
    </row>
    <row r="11978" spans="1:16" hidden="1">
      <c r="A11978" t="s">
        <v>23292</v>
      </c>
      <c r="B11978" s="1">
        <v>42229</v>
      </c>
      <c r="C11978" t="s">
        <v>23297</v>
      </c>
      <c r="D11978">
        <v>2</v>
      </c>
      <c r="E11978" t="s">
        <v>23298</v>
      </c>
      <c r="F11978" t="s">
        <v>7054</v>
      </c>
      <c r="G11978" t="s">
        <v>20</v>
      </c>
      <c r="H11978" t="s">
        <v>23238</v>
      </c>
      <c r="I11978" s="2">
        <v>200.01</v>
      </c>
      <c r="J11978" s="5"/>
      <c r="L11978" s="5"/>
      <c r="M11978" s="2">
        <f t="shared" si="187"/>
        <v>-331729.01999999682</v>
      </c>
      <c r="P11978"/>
    </row>
    <row r="11979" spans="1:16" hidden="1">
      <c r="A11979" t="s">
        <v>23314</v>
      </c>
      <c r="B11979" s="1">
        <v>42229</v>
      </c>
      <c r="C11979" t="s">
        <v>23277</v>
      </c>
      <c r="D11979">
        <v>1</v>
      </c>
      <c r="E11979" t="s">
        <v>23317</v>
      </c>
      <c r="F11979" t="s">
        <v>13565</v>
      </c>
      <c r="G11979" t="s">
        <v>20</v>
      </c>
      <c r="H11979" t="s">
        <v>23279</v>
      </c>
      <c r="I11979" s="2">
        <v>15000</v>
      </c>
      <c r="J11979" s="5"/>
      <c r="L11979" s="5"/>
      <c r="M11979" s="2">
        <f t="shared" si="187"/>
        <v>-316729.01999999682</v>
      </c>
      <c r="P11979"/>
    </row>
    <row r="11980" spans="1:16" hidden="1">
      <c r="A11980" t="s">
        <v>23338</v>
      </c>
      <c r="B11980" s="1">
        <v>42229</v>
      </c>
      <c r="C11980" t="s">
        <v>23341</v>
      </c>
      <c r="D11980">
        <v>2</v>
      </c>
      <c r="E11980" t="s">
        <v>23342</v>
      </c>
      <c r="F11980" t="s">
        <v>7054</v>
      </c>
      <c r="G11980" t="s">
        <v>20</v>
      </c>
      <c r="H11980" t="s">
        <v>290</v>
      </c>
      <c r="I11980" s="2">
        <v>1025</v>
      </c>
      <c r="J11980" s="5"/>
      <c r="L11980" s="5"/>
      <c r="M11980" s="2">
        <f t="shared" si="187"/>
        <v>-315704.01999999682</v>
      </c>
      <c r="P11980"/>
    </row>
    <row r="11981" spans="1:16" hidden="1">
      <c r="A11981" t="s">
        <v>23357</v>
      </c>
      <c r="B11981" s="1">
        <v>42229</v>
      </c>
      <c r="C11981" t="s">
        <v>18</v>
      </c>
      <c r="D11981">
        <v>2</v>
      </c>
      <c r="E11981" t="s">
        <v>23359</v>
      </c>
      <c r="F11981" t="s">
        <v>13559</v>
      </c>
      <c r="G11981" t="s">
        <v>479</v>
      </c>
      <c r="H11981" t="s">
        <v>23360</v>
      </c>
      <c r="I11981" s="2">
        <v>74.94</v>
      </c>
      <c r="J11981" s="5"/>
      <c r="L11981" s="5"/>
      <c r="M11981" s="2">
        <f t="shared" si="187"/>
        <v>-315629.07999999681</v>
      </c>
      <c r="P11981"/>
    </row>
    <row r="11982" spans="1:16" hidden="1">
      <c r="A11982" t="s">
        <v>23376</v>
      </c>
      <c r="B11982" s="1">
        <v>42229</v>
      </c>
      <c r="C11982" t="s">
        <v>18</v>
      </c>
      <c r="D11982">
        <v>2</v>
      </c>
      <c r="E11982" t="s">
        <v>23378</v>
      </c>
      <c r="F11982" t="s">
        <v>13559</v>
      </c>
      <c r="G11982" t="s">
        <v>479</v>
      </c>
      <c r="H11982" t="s">
        <v>751</v>
      </c>
      <c r="I11982" s="2">
        <v>940.32</v>
      </c>
      <c r="J11982" s="5"/>
      <c r="L11982" s="5"/>
      <c r="M11982" s="2">
        <f t="shared" si="187"/>
        <v>-314688.75999999681</v>
      </c>
      <c r="P11982"/>
    </row>
    <row r="11983" spans="1:16" hidden="1">
      <c r="A11983" t="s">
        <v>23396</v>
      </c>
      <c r="B11983" s="1">
        <v>42229</v>
      </c>
      <c r="C11983" t="s">
        <v>23399</v>
      </c>
      <c r="D11983">
        <v>2</v>
      </c>
      <c r="E11983" t="s">
        <v>23400</v>
      </c>
      <c r="F11983" t="s">
        <v>7054</v>
      </c>
      <c r="G11983" t="s">
        <v>20</v>
      </c>
      <c r="H11983" t="s">
        <v>3694</v>
      </c>
      <c r="J11983" s="5"/>
      <c r="K11983" s="2">
        <v>5220</v>
      </c>
      <c r="L11983" s="5"/>
      <c r="M11983" s="2">
        <f t="shared" si="187"/>
        <v>-319908.75999999681</v>
      </c>
      <c r="P11983"/>
    </row>
    <row r="11984" spans="1:16" hidden="1">
      <c r="A11984" t="s">
        <v>23396</v>
      </c>
      <c r="B11984" s="1">
        <v>42229</v>
      </c>
      <c r="C11984" t="s">
        <v>23399</v>
      </c>
      <c r="D11984">
        <v>2</v>
      </c>
      <c r="E11984" t="s">
        <v>23400</v>
      </c>
      <c r="F11984" t="s">
        <v>7054</v>
      </c>
      <c r="G11984" t="s">
        <v>20</v>
      </c>
      <c r="H11984" t="s">
        <v>3694</v>
      </c>
      <c r="I11984" s="2">
        <v>10220.469999999999</v>
      </c>
      <c r="J11984" s="5"/>
      <c r="L11984" s="5"/>
      <c r="M11984" s="2">
        <f t="shared" si="187"/>
        <v>-309688.28999999684</v>
      </c>
      <c r="P11984"/>
    </row>
    <row r="11985" spans="1:16" hidden="1">
      <c r="A11985" t="s">
        <v>23414</v>
      </c>
      <c r="B11985" s="1">
        <v>42229</v>
      </c>
      <c r="C11985" t="s">
        <v>6</v>
      </c>
      <c r="D11985">
        <v>1</v>
      </c>
      <c r="E11985" t="s">
        <v>23256</v>
      </c>
      <c r="F11985" t="s">
        <v>13565</v>
      </c>
      <c r="G11985" t="s">
        <v>20</v>
      </c>
      <c r="H11985" t="s">
        <v>23417</v>
      </c>
      <c r="J11985" s="5"/>
      <c r="K11985" s="2">
        <v>5000</v>
      </c>
      <c r="L11985" s="5"/>
      <c r="M11985" s="2">
        <f t="shared" si="187"/>
        <v>-314688.28999999684</v>
      </c>
      <c r="P11985"/>
    </row>
    <row r="11986" spans="1:16" hidden="1">
      <c r="A11986" t="s">
        <v>23433</v>
      </c>
      <c r="B11986" s="1">
        <v>42229</v>
      </c>
      <c r="C11986" t="s">
        <v>23435</v>
      </c>
      <c r="D11986">
        <v>2</v>
      </c>
      <c r="E11986" t="s">
        <v>23436</v>
      </c>
      <c r="F11986" t="s">
        <v>7054</v>
      </c>
      <c r="G11986" t="s">
        <v>20</v>
      </c>
      <c r="H11986" t="s">
        <v>4912</v>
      </c>
      <c r="I11986" s="2">
        <v>2989.99</v>
      </c>
      <c r="J11986" s="5"/>
      <c r="L11986" s="5"/>
      <c r="M11986" s="2">
        <f t="shared" si="187"/>
        <v>-311698.29999999685</v>
      </c>
      <c r="P11986"/>
    </row>
    <row r="11987" spans="1:16" hidden="1">
      <c r="A11987" t="s">
        <v>23448</v>
      </c>
      <c r="B11987" s="1">
        <v>42229</v>
      </c>
      <c r="C11987" t="s">
        <v>23451</v>
      </c>
      <c r="D11987">
        <v>2</v>
      </c>
      <c r="E11987" t="s">
        <v>23452</v>
      </c>
      <c r="F11987" t="s">
        <v>7054</v>
      </c>
      <c r="G11987" t="s">
        <v>20</v>
      </c>
      <c r="H11987" t="s">
        <v>3920</v>
      </c>
      <c r="I11987" s="2">
        <v>1025</v>
      </c>
      <c r="J11987" s="5"/>
      <c r="L11987" s="5"/>
      <c r="M11987" s="2">
        <f t="shared" si="187"/>
        <v>-310673.29999999685</v>
      </c>
      <c r="P11987"/>
    </row>
    <row r="11988" spans="1:16" hidden="1">
      <c r="A11988" t="s">
        <v>23470</v>
      </c>
      <c r="B11988" s="1">
        <v>42229</v>
      </c>
      <c r="C11988" t="s">
        <v>23474</v>
      </c>
      <c r="D11988">
        <v>2</v>
      </c>
      <c r="E11988" t="s">
        <v>23475</v>
      </c>
      <c r="F11988" t="s">
        <v>13559</v>
      </c>
      <c r="G11988" t="s">
        <v>479</v>
      </c>
      <c r="H11988" t="s">
        <v>3970</v>
      </c>
      <c r="J11988" s="5"/>
      <c r="K11988" s="2">
        <v>1960.56</v>
      </c>
      <c r="L11988" s="5"/>
      <c r="M11988" s="2">
        <f t="shared" si="187"/>
        <v>-312633.85999999684</v>
      </c>
      <c r="P11988"/>
    </row>
    <row r="11989" spans="1:16" hidden="1">
      <c r="A11989" t="s">
        <v>23470</v>
      </c>
      <c r="B11989" s="1">
        <v>42229</v>
      </c>
      <c r="C11989" t="s">
        <v>23474</v>
      </c>
      <c r="D11989">
        <v>2</v>
      </c>
      <c r="E11989" t="s">
        <v>23475</v>
      </c>
      <c r="F11989" t="s">
        <v>13559</v>
      </c>
      <c r="G11989" t="s">
        <v>479</v>
      </c>
      <c r="H11989" t="s">
        <v>3970</v>
      </c>
      <c r="I11989" s="2">
        <v>1960.56</v>
      </c>
      <c r="J11989" s="5"/>
      <c r="L11989" s="5"/>
      <c r="M11989" s="2">
        <f t="shared" si="187"/>
        <v>-310673.29999999685</v>
      </c>
      <c r="P11989"/>
    </row>
    <row r="11990" spans="1:16" hidden="1">
      <c r="A11990" s="56" t="s">
        <v>23496</v>
      </c>
      <c r="B11990" s="64">
        <v>42229</v>
      </c>
      <c r="C11990" s="56" t="s">
        <v>23499</v>
      </c>
      <c r="D11990" s="56">
        <v>2</v>
      </c>
      <c r="E11990" s="56" t="s">
        <v>23500</v>
      </c>
      <c r="F11990" s="56" t="s">
        <v>7054</v>
      </c>
      <c r="G11990" s="56" t="s">
        <v>20</v>
      </c>
      <c r="H11990" s="56" t="s">
        <v>23501</v>
      </c>
      <c r="I11990" s="17">
        <v>3030.01</v>
      </c>
      <c r="J11990" s="5">
        <v>2</v>
      </c>
      <c r="L11990" s="5"/>
      <c r="M11990" s="2">
        <f t="shared" si="187"/>
        <v>-307643.28999999684</v>
      </c>
      <c r="P11990"/>
    </row>
    <row r="11991" spans="1:16" hidden="1">
      <c r="A11991" t="s">
        <v>23518</v>
      </c>
      <c r="B11991" s="1">
        <v>42229</v>
      </c>
      <c r="C11991" t="s">
        <v>674</v>
      </c>
      <c r="D11991">
        <v>2</v>
      </c>
      <c r="E11991" t="s">
        <v>23521</v>
      </c>
      <c r="F11991" t="s">
        <v>13559</v>
      </c>
      <c r="G11991" t="s">
        <v>479</v>
      </c>
      <c r="H11991" t="s">
        <v>3479</v>
      </c>
      <c r="J11991" s="5"/>
      <c r="K11991" s="2">
        <v>2932.87</v>
      </c>
      <c r="L11991" s="5"/>
      <c r="M11991" s="2">
        <f t="shared" si="187"/>
        <v>-310576.15999999683</v>
      </c>
      <c r="P11991"/>
    </row>
    <row r="11992" spans="1:16" hidden="1">
      <c r="A11992" t="s">
        <v>23518</v>
      </c>
      <c r="B11992" s="1">
        <v>42229</v>
      </c>
      <c r="C11992" t="s">
        <v>674</v>
      </c>
      <c r="D11992">
        <v>2</v>
      </c>
      <c r="E11992" t="s">
        <v>23521</v>
      </c>
      <c r="F11992" t="s">
        <v>13559</v>
      </c>
      <c r="G11992" t="s">
        <v>479</v>
      </c>
      <c r="H11992" t="s">
        <v>3479</v>
      </c>
      <c r="I11992" s="2">
        <v>2932.87</v>
      </c>
      <c r="J11992" s="5"/>
      <c r="L11992" s="5"/>
      <c r="M11992" s="2">
        <f t="shared" si="187"/>
        <v>-307643.28999999684</v>
      </c>
      <c r="P11992"/>
    </row>
    <row r="11993" spans="1:16" hidden="1">
      <c r="A11993" t="s">
        <v>23538</v>
      </c>
      <c r="B11993" s="1">
        <v>42229</v>
      </c>
      <c r="C11993" t="s">
        <v>23541</v>
      </c>
      <c r="D11993">
        <v>2</v>
      </c>
      <c r="E11993" t="s">
        <v>23542</v>
      </c>
      <c r="F11993" t="s">
        <v>7054</v>
      </c>
      <c r="G11993" t="s">
        <v>20</v>
      </c>
      <c r="H11993" t="s">
        <v>13899</v>
      </c>
      <c r="I11993" s="2">
        <v>1025</v>
      </c>
      <c r="J11993" s="5"/>
      <c r="L11993" s="5"/>
      <c r="M11993" s="2">
        <f t="shared" si="187"/>
        <v>-306618.28999999684</v>
      </c>
      <c r="P11993"/>
    </row>
    <row r="11994" spans="1:16" hidden="1">
      <c r="A11994" t="s">
        <v>23557</v>
      </c>
      <c r="B11994" s="1">
        <v>42229</v>
      </c>
      <c r="C11994" t="s">
        <v>1802</v>
      </c>
      <c r="D11994">
        <v>2</v>
      </c>
      <c r="E11994" t="s">
        <v>23560</v>
      </c>
      <c r="F11994" t="s">
        <v>13559</v>
      </c>
      <c r="G11994" t="s">
        <v>479</v>
      </c>
      <c r="H11994" t="s">
        <v>3679</v>
      </c>
      <c r="J11994" s="5"/>
      <c r="K11994" s="2">
        <v>414.33</v>
      </c>
      <c r="L11994" s="5"/>
      <c r="M11994" s="2">
        <f t="shared" si="187"/>
        <v>-307032.61999999685</v>
      </c>
      <c r="P11994"/>
    </row>
    <row r="11995" spans="1:16" hidden="1">
      <c r="A11995" t="s">
        <v>23557</v>
      </c>
      <c r="B11995" s="1">
        <v>42229</v>
      </c>
      <c r="C11995" t="s">
        <v>1802</v>
      </c>
      <c r="D11995">
        <v>2</v>
      </c>
      <c r="E11995" t="s">
        <v>23560</v>
      </c>
      <c r="F11995" t="s">
        <v>13559</v>
      </c>
      <c r="G11995" t="s">
        <v>479</v>
      </c>
      <c r="H11995" t="s">
        <v>3679</v>
      </c>
      <c r="I11995" s="2">
        <v>414.33</v>
      </c>
      <c r="J11995" s="5"/>
      <c r="L11995" s="5"/>
      <c r="M11995" s="2">
        <f t="shared" si="187"/>
        <v>-306618.28999999684</v>
      </c>
      <c r="P11995"/>
    </row>
    <row r="11996" spans="1:16" hidden="1">
      <c r="A11996" t="s">
        <v>23580</v>
      </c>
      <c r="B11996" s="1">
        <v>42229</v>
      </c>
      <c r="C11996" t="s">
        <v>5029</v>
      </c>
      <c r="D11996">
        <v>2</v>
      </c>
      <c r="E11996" t="s">
        <v>23583</v>
      </c>
      <c r="F11996" t="s">
        <v>13559</v>
      </c>
      <c r="G11996" t="s">
        <v>479</v>
      </c>
      <c r="H11996" t="s">
        <v>1588</v>
      </c>
      <c r="J11996" s="5"/>
      <c r="K11996" s="2">
        <v>303.39999999999998</v>
      </c>
      <c r="L11996" s="5"/>
      <c r="M11996" s="2">
        <f t="shared" si="187"/>
        <v>-306921.68999999686</v>
      </c>
      <c r="P11996"/>
    </row>
    <row r="11997" spans="1:16" hidden="1">
      <c r="A11997" t="s">
        <v>23580</v>
      </c>
      <c r="B11997" s="1">
        <v>42229</v>
      </c>
      <c r="C11997" t="s">
        <v>5029</v>
      </c>
      <c r="D11997">
        <v>2</v>
      </c>
      <c r="E11997" t="s">
        <v>23583</v>
      </c>
      <c r="F11997" t="s">
        <v>13559</v>
      </c>
      <c r="G11997" t="s">
        <v>479</v>
      </c>
      <c r="H11997" t="s">
        <v>1588</v>
      </c>
      <c r="I11997" s="2">
        <v>303.39999999999998</v>
      </c>
      <c r="J11997" s="5"/>
      <c r="L11997" s="5"/>
      <c r="M11997" s="2">
        <f t="shared" si="187"/>
        <v>-306618.28999999684</v>
      </c>
      <c r="P11997"/>
    </row>
    <row r="11998" spans="1:16" hidden="1">
      <c r="A11998" t="s">
        <v>23600</v>
      </c>
      <c r="B11998" s="1">
        <v>42229</v>
      </c>
      <c r="C11998" t="s">
        <v>674</v>
      </c>
      <c r="D11998">
        <v>2</v>
      </c>
      <c r="E11998" t="s">
        <v>23603</v>
      </c>
      <c r="F11998" t="s">
        <v>13559</v>
      </c>
      <c r="G11998" t="s">
        <v>479</v>
      </c>
      <c r="H11998" t="s">
        <v>3067</v>
      </c>
      <c r="J11998" s="5"/>
      <c r="K11998" s="2">
        <v>892.54</v>
      </c>
      <c r="L11998" s="5"/>
      <c r="M11998" s="2">
        <f t="shared" si="187"/>
        <v>-307510.82999999681</v>
      </c>
      <c r="P11998"/>
    </row>
    <row r="11999" spans="1:16" hidden="1">
      <c r="A11999" t="s">
        <v>23600</v>
      </c>
      <c r="B11999" s="1">
        <v>42229</v>
      </c>
      <c r="C11999" t="s">
        <v>674</v>
      </c>
      <c r="D11999">
        <v>2</v>
      </c>
      <c r="E11999" t="s">
        <v>23603</v>
      </c>
      <c r="F11999" t="s">
        <v>13559</v>
      </c>
      <c r="G11999" t="s">
        <v>479</v>
      </c>
      <c r="H11999" t="s">
        <v>3067</v>
      </c>
      <c r="I11999" s="2">
        <v>892.54</v>
      </c>
      <c r="J11999" s="5"/>
      <c r="L11999" s="5"/>
      <c r="M11999" s="2">
        <f t="shared" si="187"/>
        <v>-306618.28999999684</v>
      </c>
      <c r="P11999"/>
    </row>
    <row r="12000" spans="1:16" hidden="1">
      <c r="A12000" t="s">
        <v>23618</v>
      </c>
      <c r="B12000" s="1">
        <v>42229</v>
      </c>
      <c r="C12000" t="s">
        <v>23620</v>
      </c>
      <c r="D12000">
        <v>2</v>
      </c>
      <c r="E12000" t="s">
        <v>23621</v>
      </c>
      <c r="F12000" t="s">
        <v>7054</v>
      </c>
      <c r="G12000" t="s">
        <v>4</v>
      </c>
      <c r="H12000" t="s">
        <v>16293</v>
      </c>
      <c r="I12000" s="2">
        <v>1025</v>
      </c>
      <c r="J12000" s="5"/>
      <c r="L12000" s="5"/>
      <c r="M12000" s="2">
        <f t="shared" si="187"/>
        <v>-305593.28999999684</v>
      </c>
      <c r="P12000"/>
    </row>
    <row r="12001" spans="1:16" hidden="1">
      <c r="A12001" t="s">
        <v>23636</v>
      </c>
      <c r="B12001" s="1">
        <v>42229</v>
      </c>
      <c r="C12001" t="s">
        <v>23639</v>
      </c>
      <c r="D12001">
        <v>2</v>
      </c>
      <c r="E12001" t="s">
        <v>23640</v>
      </c>
      <c r="F12001" t="s">
        <v>7054</v>
      </c>
      <c r="G12001" t="s">
        <v>4</v>
      </c>
      <c r="H12001" t="s">
        <v>20734</v>
      </c>
      <c r="I12001" s="2">
        <v>1025</v>
      </c>
      <c r="J12001" s="5"/>
      <c r="L12001" s="5"/>
      <c r="M12001" s="2">
        <f t="shared" si="187"/>
        <v>-304568.28999999684</v>
      </c>
      <c r="P12001"/>
    </row>
    <row r="12002" spans="1:16" hidden="1">
      <c r="A12002" t="s">
        <v>23658</v>
      </c>
      <c r="B12002" s="1">
        <v>42229</v>
      </c>
      <c r="C12002" t="s">
        <v>6</v>
      </c>
      <c r="D12002">
        <v>1</v>
      </c>
      <c r="E12002" t="s">
        <v>23661</v>
      </c>
      <c r="F12002" t="s">
        <v>13610</v>
      </c>
      <c r="G12002" t="s">
        <v>4</v>
      </c>
      <c r="H12002" t="s">
        <v>1682</v>
      </c>
      <c r="I12002" s="2">
        <v>6891</v>
      </c>
      <c r="J12002" s="5"/>
      <c r="L12002" s="5"/>
      <c r="M12002" s="2">
        <f t="shared" si="187"/>
        <v>-297677.28999999684</v>
      </c>
      <c r="P12002"/>
    </row>
    <row r="12003" spans="1:16" hidden="1">
      <c r="A12003" t="s">
        <v>23682</v>
      </c>
      <c r="B12003" s="1">
        <v>42229</v>
      </c>
      <c r="C12003" t="s">
        <v>23684</v>
      </c>
      <c r="D12003">
        <v>2</v>
      </c>
      <c r="E12003" t="s">
        <v>23685</v>
      </c>
      <c r="F12003" t="s">
        <v>7054</v>
      </c>
      <c r="G12003" t="s">
        <v>4</v>
      </c>
      <c r="H12003" t="s">
        <v>13179</v>
      </c>
      <c r="I12003" s="2">
        <v>1025</v>
      </c>
      <c r="J12003" s="5"/>
      <c r="L12003" s="5"/>
      <c r="M12003" s="2">
        <f t="shared" si="187"/>
        <v>-296652.28999999684</v>
      </c>
      <c r="P12003"/>
    </row>
    <row r="12004" spans="1:16" hidden="1">
      <c r="A12004" t="s">
        <v>23709</v>
      </c>
      <c r="B12004" s="1">
        <v>42229</v>
      </c>
      <c r="C12004" t="s">
        <v>23712</v>
      </c>
      <c r="D12004">
        <v>1</v>
      </c>
      <c r="E12004" t="s">
        <v>23713</v>
      </c>
      <c r="F12004" t="s">
        <v>13565</v>
      </c>
      <c r="G12004" t="s">
        <v>4</v>
      </c>
      <c r="H12004" t="s">
        <v>23714</v>
      </c>
      <c r="I12004" s="2">
        <v>20000</v>
      </c>
      <c r="J12004" s="5"/>
      <c r="L12004" s="5"/>
      <c r="M12004" s="2">
        <f t="shared" si="187"/>
        <v>-276652.28999999684</v>
      </c>
      <c r="P12004"/>
    </row>
    <row r="12005" spans="1:16" hidden="1">
      <c r="A12005" t="s">
        <v>23735</v>
      </c>
      <c r="B12005" s="1">
        <v>42229</v>
      </c>
      <c r="C12005" t="s">
        <v>23712</v>
      </c>
      <c r="D12005">
        <v>1</v>
      </c>
      <c r="E12005" t="s">
        <v>23738</v>
      </c>
      <c r="F12005" t="s">
        <v>13565</v>
      </c>
      <c r="G12005" t="s">
        <v>4</v>
      </c>
      <c r="H12005" t="s">
        <v>23714</v>
      </c>
      <c r="I12005" s="2">
        <v>2000</v>
      </c>
      <c r="J12005" s="5"/>
      <c r="L12005" s="5"/>
      <c r="M12005" s="2">
        <f t="shared" si="187"/>
        <v>-274652.28999999684</v>
      </c>
      <c r="P12005"/>
    </row>
    <row r="12006" spans="1:16" hidden="1">
      <c r="A12006" t="s">
        <v>23754</v>
      </c>
      <c r="B12006" s="1">
        <v>42229</v>
      </c>
      <c r="C12006" t="s">
        <v>23712</v>
      </c>
      <c r="D12006">
        <v>1</v>
      </c>
      <c r="E12006" t="s">
        <v>23713</v>
      </c>
      <c r="F12006" t="s">
        <v>13565</v>
      </c>
      <c r="G12006" t="s">
        <v>4</v>
      </c>
      <c r="H12006" t="s">
        <v>23757</v>
      </c>
      <c r="J12006" s="5"/>
      <c r="K12006" s="2">
        <v>20000</v>
      </c>
      <c r="L12006" s="5"/>
      <c r="M12006" s="2">
        <f t="shared" si="187"/>
        <v>-294652.28999999684</v>
      </c>
      <c r="P12006"/>
    </row>
    <row r="12007" spans="1:16" hidden="1">
      <c r="A12007" t="s">
        <v>23775</v>
      </c>
      <c r="B12007" s="1">
        <v>42229</v>
      </c>
      <c r="C12007" t="s">
        <v>1802</v>
      </c>
      <c r="D12007">
        <v>2</v>
      </c>
      <c r="E12007" t="s">
        <v>23778</v>
      </c>
      <c r="F12007" t="s">
        <v>13559</v>
      </c>
      <c r="G12007" t="s">
        <v>479</v>
      </c>
      <c r="H12007" t="s">
        <v>16293</v>
      </c>
      <c r="I12007" s="2">
        <v>150</v>
      </c>
      <c r="J12007" s="5"/>
      <c r="L12007" s="5"/>
      <c r="M12007" s="2">
        <f t="shared" si="187"/>
        <v>-294502.28999999684</v>
      </c>
      <c r="P12007"/>
    </row>
    <row r="12008" spans="1:16" hidden="1">
      <c r="A12008" t="s">
        <v>23797</v>
      </c>
      <c r="B12008" s="1">
        <v>42229</v>
      </c>
      <c r="C12008" t="s">
        <v>23800</v>
      </c>
      <c r="D12008">
        <v>2</v>
      </c>
      <c r="E12008" t="s">
        <v>23801</v>
      </c>
      <c r="F12008" t="s">
        <v>7054</v>
      </c>
      <c r="G12008" t="s">
        <v>4</v>
      </c>
      <c r="H12008" t="s">
        <v>3887</v>
      </c>
      <c r="I12008" s="2">
        <v>4100</v>
      </c>
      <c r="J12008" s="5"/>
      <c r="L12008" s="5"/>
      <c r="M12008" s="2">
        <f t="shared" si="187"/>
        <v>-290402.28999999684</v>
      </c>
      <c r="P12008"/>
    </row>
    <row r="12009" spans="1:16" hidden="1">
      <c r="A12009" t="s">
        <v>23817</v>
      </c>
      <c r="B12009" s="1">
        <v>42229</v>
      </c>
      <c r="C12009" t="s">
        <v>23820</v>
      </c>
      <c r="D12009">
        <v>2</v>
      </c>
      <c r="E12009" t="s">
        <v>23821</v>
      </c>
      <c r="F12009" t="s">
        <v>7054</v>
      </c>
      <c r="G12009" t="s">
        <v>4</v>
      </c>
      <c r="H12009" t="s">
        <v>18707</v>
      </c>
      <c r="I12009" s="2">
        <v>3030</v>
      </c>
      <c r="J12009" s="5">
        <v>1</v>
      </c>
      <c r="L12009" s="5"/>
      <c r="M12009" s="2">
        <f t="shared" si="187"/>
        <v>-287372.28999999684</v>
      </c>
      <c r="P12009"/>
    </row>
    <row r="12010" spans="1:16" hidden="1">
      <c r="A12010" t="s">
        <v>23841</v>
      </c>
      <c r="B12010" s="1">
        <v>42229</v>
      </c>
      <c r="C12010" t="s">
        <v>6</v>
      </c>
      <c r="D12010">
        <v>1</v>
      </c>
      <c r="E12010" t="s">
        <v>23844</v>
      </c>
      <c r="F12010" t="s">
        <v>13610</v>
      </c>
      <c r="G12010" t="s">
        <v>4</v>
      </c>
      <c r="H12010" t="s">
        <v>213</v>
      </c>
      <c r="I12010" s="2">
        <v>791.8</v>
      </c>
      <c r="J12010" s="5"/>
      <c r="L12010" s="5"/>
      <c r="M12010" s="2">
        <f t="shared" si="187"/>
        <v>-286580.48999999685</v>
      </c>
      <c r="P12010"/>
    </row>
    <row r="12011" spans="1:16" hidden="1">
      <c r="A12011" t="s">
        <v>23864</v>
      </c>
      <c r="B12011" s="1">
        <v>42229</v>
      </c>
      <c r="C12011" t="s">
        <v>23868</v>
      </c>
      <c r="D12011">
        <v>2</v>
      </c>
      <c r="E12011" t="s">
        <v>23869</v>
      </c>
      <c r="F12011" t="s">
        <v>7054</v>
      </c>
      <c r="G12011" t="s">
        <v>4</v>
      </c>
      <c r="H12011" t="s">
        <v>3686</v>
      </c>
      <c r="J12011" s="5"/>
      <c r="K12011" s="2">
        <v>16644</v>
      </c>
      <c r="L12011" s="5"/>
      <c r="M12011" s="2">
        <f t="shared" si="187"/>
        <v>-303224.48999999685</v>
      </c>
      <c r="P12011"/>
    </row>
    <row r="12012" spans="1:16" hidden="1">
      <c r="A12012" t="s">
        <v>23864</v>
      </c>
      <c r="B12012" s="1">
        <v>42229</v>
      </c>
      <c r="C12012" t="s">
        <v>23868</v>
      </c>
      <c r="D12012">
        <v>2</v>
      </c>
      <c r="E12012" t="s">
        <v>23869</v>
      </c>
      <c r="F12012" t="s">
        <v>7054</v>
      </c>
      <c r="G12012" t="s">
        <v>4</v>
      </c>
      <c r="H12012" t="s">
        <v>3686</v>
      </c>
      <c r="I12012" s="2">
        <v>16644</v>
      </c>
      <c r="J12012" s="5"/>
      <c r="L12012" s="5"/>
      <c r="M12012" s="2">
        <f t="shared" si="187"/>
        <v>-286580.48999999685</v>
      </c>
      <c r="P12012"/>
    </row>
    <row r="12013" spans="1:16" hidden="1">
      <c r="A12013" t="s">
        <v>23891</v>
      </c>
      <c r="B12013" s="1">
        <v>42229</v>
      </c>
      <c r="C12013" t="s">
        <v>23893</v>
      </c>
      <c r="D12013">
        <v>2</v>
      </c>
      <c r="E12013" t="s">
        <v>23894</v>
      </c>
      <c r="F12013" t="s">
        <v>7054</v>
      </c>
      <c r="G12013" t="s">
        <v>4</v>
      </c>
      <c r="H12013" t="s">
        <v>4343</v>
      </c>
      <c r="I12013" s="2">
        <v>5260.01</v>
      </c>
      <c r="J12013" s="5"/>
      <c r="L12013" s="5"/>
      <c r="M12013" s="2">
        <f t="shared" si="187"/>
        <v>-281320.47999999684</v>
      </c>
      <c r="P12013"/>
    </row>
    <row r="12014" spans="1:16" hidden="1">
      <c r="A12014" t="s">
        <v>23915</v>
      </c>
      <c r="B12014" s="1">
        <v>42229</v>
      </c>
      <c r="C12014" t="s">
        <v>6</v>
      </c>
      <c r="D12014">
        <v>1</v>
      </c>
      <c r="E12014" t="s">
        <v>23917</v>
      </c>
      <c r="F12014" t="s">
        <v>13561</v>
      </c>
      <c r="G12014" t="s">
        <v>4</v>
      </c>
      <c r="H12014" t="s">
        <v>23918</v>
      </c>
      <c r="I12014" s="2">
        <v>207000</v>
      </c>
      <c r="J12014" s="5"/>
      <c r="L12014" s="5"/>
      <c r="M12014" s="2">
        <f t="shared" si="187"/>
        <v>-74320.479999996838</v>
      </c>
      <c r="N12014" s="26">
        <f>+M11953-M12014</f>
        <v>3030</v>
      </c>
      <c r="P12014"/>
    </row>
    <row r="12015" spans="1:16" hidden="1">
      <c r="A12015" s="35" t="s">
        <v>5138</v>
      </c>
      <c r="B12015" s="36">
        <v>42230</v>
      </c>
      <c r="C12015" s="35" t="s">
        <v>6</v>
      </c>
      <c r="D12015" s="35">
        <v>1</v>
      </c>
      <c r="E12015" s="35" t="s">
        <v>5143</v>
      </c>
      <c r="F12015" s="35" t="s">
        <v>29</v>
      </c>
      <c r="G12015" s="35" t="s">
        <v>20</v>
      </c>
      <c r="H12015" s="35" t="s">
        <v>5144</v>
      </c>
      <c r="I12015" s="11">
        <v>348.23</v>
      </c>
      <c r="J12015" s="12"/>
      <c r="K12015" s="11"/>
      <c r="L12015" s="12"/>
      <c r="M12015" s="11">
        <f t="shared" si="187"/>
        <v>-73972.249999996842</v>
      </c>
      <c r="P12015"/>
    </row>
    <row r="12016" spans="1:16" hidden="1">
      <c r="A12016" t="s">
        <v>5172</v>
      </c>
      <c r="B12016" s="1">
        <v>42230</v>
      </c>
      <c r="C12016" t="s">
        <v>6</v>
      </c>
      <c r="D12016">
        <v>1</v>
      </c>
      <c r="E12016" t="s">
        <v>5178</v>
      </c>
      <c r="F12016" t="s">
        <v>29</v>
      </c>
      <c r="G12016" t="s">
        <v>20</v>
      </c>
      <c r="H12016" t="s">
        <v>4512</v>
      </c>
      <c r="I12016" s="2">
        <v>1451.73</v>
      </c>
      <c r="J12016" s="5"/>
      <c r="L12016" s="5"/>
      <c r="M12016" s="2">
        <f t="shared" si="187"/>
        <v>-72520.519999996846</v>
      </c>
      <c r="P12016"/>
    </row>
    <row r="12017" spans="1:16" hidden="1">
      <c r="A12017" t="s">
        <v>5207</v>
      </c>
      <c r="B12017" s="1">
        <v>42230</v>
      </c>
      <c r="C12017" t="s">
        <v>6</v>
      </c>
      <c r="D12017">
        <v>1</v>
      </c>
      <c r="E12017" t="s">
        <v>5212</v>
      </c>
      <c r="F12017" t="s">
        <v>29</v>
      </c>
      <c r="G12017" t="s">
        <v>20</v>
      </c>
      <c r="H12017" t="s">
        <v>4742</v>
      </c>
      <c r="I12017" s="2">
        <v>59.02</v>
      </c>
      <c r="J12017" s="5"/>
      <c r="L12017" s="5"/>
      <c r="M12017" s="2">
        <f t="shared" si="187"/>
        <v>-72461.499999996842</v>
      </c>
      <c r="P12017"/>
    </row>
    <row r="12018" spans="1:16" hidden="1">
      <c r="A12018" t="s">
        <v>5357</v>
      </c>
      <c r="B12018" s="1">
        <v>42230</v>
      </c>
      <c r="C12018" t="s">
        <v>11</v>
      </c>
      <c r="D12018">
        <v>1</v>
      </c>
      <c r="E12018" t="s">
        <v>5360</v>
      </c>
      <c r="F12018" t="s">
        <v>13</v>
      </c>
      <c r="G12018" t="s">
        <v>20</v>
      </c>
      <c r="H12018" t="s">
        <v>535</v>
      </c>
      <c r="J12018" s="5"/>
      <c r="K12018" s="2">
        <v>1025</v>
      </c>
      <c r="L12018" s="5"/>
      <c r="M12018" s="2">
        <f t="shared" si="187"/>
        <v>-73486.499999996842</v>
      </c>
      <c r="P12018"/>
    </row>
    <row r="12019" spans="1:16" hidden="1">
      <c r="A12019" t="s">
        <v>5365</v>
      </c>
      <c r="B12019" s="1">
        <v>42230</v>
      </c>
      <c r="C12019" t="s">
        <v>43</v>
      </c>
      <c r="D12019">
        <v>1</v>
      </c>
      <c r="E12019" t="s">
        <v>5368</v>
      </c>
      <c r="F12019" t="s">
        <v>67</v>
      </c>
      <c r="G12019" t="s">
        <v>20</v>
      </c>
      <c r="H12019" t="s">
        <v>5369</v>
      </c>
      <c r="J12019" s="5"/>
      <c r="K12019" s="2">
        <v>20000</v>
      </c>
      <c r="L12019" s="5"/>
      <c r="M12019" s="2">
        <f t="shared" si="187"/>
        <v>-93486.499999996842</v>
      </c>
      <c r="P12019"/>
    </row>
    <row r="12020" spans="1:16" hidden="1">
      <c r="A12020" t="s">
        <v>5371</v>
      </c>
      <c r="B12020" s="1">
        <v>42230</v>
      </c>
      <c r="C12020" t="s">
        <v>6</v>
      </c>
      <c r="D12020">
        <v>1</v>
      </c>
      <c r="E12020" t="s">
        <v>5373</v>
      </c>
      <c r="F12020" t="s">
        <v>29</v>
      </c>
      <c r="G12020" t="s">
        <v>20</v>
      </c>
      <c r="H12020" t="s">
        <v>2340</v>
      </c>
      <c r="I12020" s="2">
        <v>757.39</v>
      </c>
      <c r="J12020" s="5"/>
      <c r="L12020" s="5"/>
      <c r="M12020" s="2">
        <f t="shared" si="187"/>
        <v>-92729.109999996843</v>
      </c>
      <c r="P12020"/>
    </row>
    <row r="12021" spans="1:16" hidden="1">
      <c r="A12021" t="s">
        <v>5389</v>
      </c>
      <c r="B12021" s="1">
        <v>42230</v>
      </c>
      <c r="C12021" t="s">
        <v>43</v>
      </c>
      <c r="D12021">
        <v>1</v>
      </c>
      <c r="E12021" t="s">
        <v>5391</v>
      </c>
      <c r="F12021" t="s">
        <v>13</v>
      </c>
      <c r="G12021" t="s">
        <v>20</v>
      </c>
      <c r="H12021" t="s">
        <v>5392</v>
      </c>
      <c r="J12021" s="5"/>
      <c r="K12021" s="2">
        <v>96900</v>
      </c>
      <c r="L12021" s="5"/>
      <c r="M12021" s="2">
        <f t="shared" si="187"/>
        <v>-189629.10999999684</v>
      </c>
      <c r="P12021"/>
    </row>
    <row r="12022" spans="1:16" hidden="1">
      <c r="A12022" t="s">
        <v>5394</v>
      </c>
      <c r="B12022" s="1">
        <v>42230</v>
      </c>
      <c r="C12022" t="s">
        <v>43</v>
      </c>
      <c r="D12022">
        <v>1</v>
      </c>
      <c r="E12022" t="s">
        <v>5396</v>
      </c>
      <c r="F12022" t="s">
        <v>13</v>
      </c>
      <c r="G12022" t="s">
        <v>20</v>
      </c>
      <c r="H12022" t="s">
        <v>5392</v>
      </c>
      <c r="J12022" s="5"/>
      <c r="K12022" s="2">
        <v>19219.88</v>
      </c>
      <c r="L12022" s="5"/>
      <c r="M12022" s="2">
        <f t="shared" si="187"/>
        <v>-208848.98999999685</v>
      </c>
      <c r="P12022"/>
    </row>
    <row r="12023" spans="1:16" hidden="1">
      <c r="A12023" t="s">
        <v>5419</v>
      </c>
      <c r="B12023" s="1">
        <v>42230</v>
      </c>
      <c r="C12023" t="s">
        <v>195</v>
      </c>
      <c r="D12023">
        <v>1</v>
      </c>
      <c r="E12023" t="s">
        <v>5422</v>
      </c>
      <c r="F12023" t="s">
        <v>13</v>
      </c>
      <c r="G12023" t="s">
        <v>20</v>
      </c>
      <c r="H12023" t="s">
        <v>195</v>
      </c>
      <c r="J12023" s="5"/>
      <c r="K12023" s="2">
        <v>14613.71</v>
      </c>
      <c r="L12023" s="5"/>
      <c r="M12023" s="2">
        <f t="shared" si="187"/>
        <v>-223462.69999999684</v>
      </c>
      <c r="P12023"/>
    </row>
    <row r="12024" spans="1:16" hidden="1">
      <c r="A12024" t="s">
        <v>5433</v>
      </c>
      <c r="B12024" s="1">
        <v>42230</v>
      </c>
      <c r="C12024" t="s">
        <v>18</v>
      </c>
      <c r="D12024">
        <v>1</v>
      </c>
      <c r="E12024" t="s">
        <v>5436</v>
      </c>
      <c r="F12024" t="s">
        <v>13</v>
      </c>
      <c r="G12024" t="s">
        <v>20</v>
      </c>
      <c r="H12024" t="s">
        <v>18</v>
      </c>
      <c r="J12024" s="5"/>
      <c r="K12024" s="2">
        <v>14061.23</v>
      </c>
      <c r="L12024" s="5"/>
      <c r="M12024" s="2">
        <f t="shared" si="187"/>
        <v>-237523.92999999685</v>
      </c>
      <c r="P12024"/>
    </row>
    <row r="12025" spans="1:16" hidden="1">
      <c r="A12025" t="s">
        <v>5465</v>
      </c>
      <c r="B12025" s="1">
        <v>42230</v>
      </c>
      <c r="C12025" t="s">
        <v>200</v>
      </c>
      <c r="D12025">
        <v>1</v>
      </c>
      <c r="E12025" t="s">
        <v>5471</v>
      </c>
      <c r="F12025" t="s">
        <v>16</v>
      </c>
      <c r="G12025" t="s">
        <v>20</v>
      </c>
      <c r="H12025" t="s">
        <v>200</v>
      </c>
      <c r="J12025" s="5"/>
      <c r="K12025" s="2">
        <v>30617.71</v>
      </c>
      <c r="L12025" s="5"/>
      <c r="M12025" s="2">
        <f t="shared" si="187"/>
        <v>-268141.63999999687</v>
      </c>
      <c r="P12025"/>
    </row>
    <row r="12026" spans="1:16" hidden="1">
      <c r="A12026" t="s">
        <v>5487</v>
      </c>
      <c r="B12026" s="1">
        <v>42230</v>
      </c>
      <c r="C12026" t="s">
        <v>11</v>
      </c>
      <c r="D12026">
        <v>1</v>
      </c>
      <c r="E12026" t="s">
        <v>5488</v>
      </c>
      <c r="F12026" t="s">
        <v>67</v>
      </c>
      <c r="G12026" t="s">
        <v>4</v>
      </c>
      <c r="H12026" t="s">
        <v>2062</v>
      </c>
      <c r="J12026" s="5"/>
      <c r="K12026" s="2">
        <v>230000</v>
      </c>
      <c r="L12026" s="5"/>
      <c r="M12026" s="2">
        <f t="shared" si="187"/>
        <v>-498141.63999999687</v>
      </c>
      <c r="P12026"/>
    </row>
    <row r="12027" spans="1:16" hidden="1">
      <c r="A12027" t="s">
        <v>5493</v>
      </c>
      <c r="B12027" s="1">
        <v>42230</v>
      </c>
      <c r="C12027" t="s">
        <v>5495</v>
      </c>
      <c r="D12027">
        <v>2</v>
      </c>
      <c r="E12027" t="s">
        <v>5496</v>
      </c>
      <c r="F12027" t="s">
        <v>312</v>
      </c>
      <c r="G12027" t="s">
        <v>479</v>
      </c>
      <c r="H12027" t="s">
        <v>61</v>
      </c>
      <c r="J12027" s="5"/>
      <c r="K12027" s="2">
        <v>2277.86</v>
      </c>
      <c r="L12027" s="5"/>
      <c r="M12027" s="2">
        <f t="shared" si="187"/>
        <v>-500419.49999999686</v>
      </c>
      <c r="P12027"/>
    </row>
    <row r="12028" spans="1:16" hidden="1">
      <c r="A12028" t="s">
        <v>5605</v>
      </c>
      <c r="B12028" s="1">
        <v>42230</v>
      </c>
      <c r="C12028" t="s">
        <v>43</v>
      </c>
      <c r="D12028">
        <v>1</v>
      </c>
      <c r="E12028" t="s">
        <v>5608</v>
      </c>
      <c r="F12028" t="s">
        <v>16</v>
      </c>
      <c r="G12028" t="s">
        <v>4</v>
      </c>
      <c r="H12028" t="s">
        <v>5609</v>
      </c>
      <c r="J12028" s="5"/>
      <c r="K12028" s="2">
        <v>2104.0100000000002</v>
      </c>
      <c r="L12028" s="5"/>
      <c r="M12028" s="2">
        <f t="shared" si="187"/>
        <v>-502523.50999999687</v>
      </c>
      <c r="P12028"/>
    </row>
    <row r="12029" spans="1:16" hidden="1">
      <c r="A12029" t="s">
        <v>5639</v>
      </c>
      <c r="B12029" s="1">
        <v>42230</v>
      </c>
      <c r="C12029" t="s">
        <v>1</v>
      </c>
      <c r="D12029">
        <v>1</v>
      </c>
      <c r="E12029" t="s">
        <v>5643</v>
      </c>
      <c r="F12029" t="s">
        <v>13</v>
      </c>
      <c r="G12029" t="s">
        <v>4</v>
      </c>
      <c r="H12029" t="s">
        <v>5644</v>
      </c>
      <c r="J12029" s="5"/>
      <c r="K12029" s="2">
        <v>95000</v>
      </c>
      <c r="L12029" s="5"/>
      <c r="M12029" s="2">
        <f t="shared" si="187"/>
        <v>-597523.50999999687</v>
      </c>
      <c r="P12029"/>
    </row>
    <row r="12030" spans="1:16" hidden="1">
      <c r="A12030" t="s">
        <v>5648</v>
      </c>
      <c r="B12030" s="1">
        <v>42230</v>
      </c>
      <c r="C12030" t="s">
        <v>1</v>
      </c>
      <c r="D12030">
        <v>1</v>
      </c>
      <c r="E12030" t="s">
        <v>5651</v>
      </c>
      <c r="F12030" t="s">
        <v>228</v>
      </c>
      <c r="G12030" t="s">
        <v>4</v>
      </c>
      <c r="H12030" t="s">
        <v>5392</v>
      </c>
      <c r="J12030" s="5"/>
      <c r="K12030" s="2">
        <v>300000</v>
      </c>
      <c r="L12030" s="5"/>
      <c r="M12030" s="2">
        <f t="shared" si="187"/>
        <v>-897523.50999999687</v>
      </c>
      <c r="P12030"/>
    </row>
    <row r="12031" spans="1:16" hidden="1">
      <c r="A12031" t="s">
        <v>5658</v>
      </c>
      <c r="B12031" s="1">
        <v>42230</v>
      </c>
      <c r="C12031" t="s">
        <v>6</v>
      </c>
      <c r="D12031">
        <v>1</v>
      </c>
      <c r="E12031" t="s">
        <v>5660</v>
      </c>
      <c r="F12031" t="s">
        <v>29</v>
      </c>
      <c r="G12031" t="s">
        <v>4</v>
      </c>
      <c r="H12031" t="s">
        <v>5661</v>
      </c>
      <c r="I12031" s="2">
        <v>600</v>
      </c>
      <c r="J12031" s="5"/>
      <c r="L12031" s="5"/>
      <c r="M12031" s="2">
        <f t="shared" si="187"/>
        <v>-896923.50999999687</v>
      </c>
      <c r="P12031"/>
    </row>
    <row r="12032" spans="1:16" hidden="1">
      <c r="A12032" t="s">
        <v>5665</v>
      </c>
      <c r="B12032" s="1">
        <v>42230</v>
      </c>
      <c r="C12032" t="s">
        <v>6</v>
      </c>
      <c r="D12032">
        <v>1</v>
      </c>
      <c r="E12032" t="s">
        <v>5667</v>
      </c>
      <c r="F12032" t="s">
        <v>29</v>
      </c>
      <c r="G12032" t="s">
        <v>4</v>
      </c>
      <c r="H12032" t="s">
        <v>65</v>
      </c>
      <c r="I12032" s="2">
        <v>600</v>
      </c>
      <c r="J12032" s="5"/>
      <c r="L12032" s="5"/>
      <c r="M12032" s="2">
        <f t="shared" si="187"/>
        <v>-896323.50999999687</v>
      </c>
      <c r="P12032"/>
    </row>
    <row r="12033" spans="1:16" hidden="1">
      <c r="A12033" t="s">
        <v>5671</v>
      </c>
      <c r="B12033" s="1">
        <v>42230</v>
      </c>
      <c r="C12033" t="s">
        <v>6</v>
      </c>
      <c r="D12033">
        <v>1</v>
      </c>
      <c r="E12033" t="s">
        <v>5674</v>
      </c>
      <c r="F12033" t="s">
        <v>29</v>
      </c>
      <c r="G12033" t="s">
        <v>4</v>
      </c>
      <c r="H12033" t="s">
        <v>5675</v>
      </c>
      <c r="I12033" s="2">
        <v>1150.58</v>
      </c>
      <c r="J12033" s="5"/>
      <c r="L12033" s="5"/>
      <c r="M12033" s="2">
        <f t="shared" si="187"/>
        <v>-895172.92999999691</v>
      </c>
      <c r="P12033"/>
    </row>
    <row r="12034" spans="1:16" hidden="1">
      <c r="A12034" t="s">
        <v>5680</v>
      </c>
      <c r="B12034" s="1">
        <v>42230</v>
      </c>
      <c r="C12034" t="s">
        <v>6</v>
      </c>
      <c r="D12034">
        <v>1</v>
      </c>
      <c r="E12034" t="s">
        <v>5682</v>
      </c>
      <c r="F12034" t="s">
        <v>8</v>
      </c>
      <c r="G12034" t="s">
        <v>4</v>
      </c>
      <c r="H12034" t="s">
        <v>5683</v>
      </c>
      <c r="I12034" s="2">
        <v>1840</v>
      </c>
      <c r="J12034" s="5"/>
      <c r="L12034" s="5"/>
      <c r="M12034" s="2">
        <f t="shared" si="187"/>
        <v>-893332.92999999691</v>
      </c>
      <c r="P12034"/>
    </row>
    <row r="12035" spans="1:16" hidden="1">
      <c r="A12035" t="s">
        <v>5691</v>
      </c>
      <c r="B12035" s="1">
        <v>42230</v>
      </c>
      <c r="C12035" t="s">
        <v>11</v>
      </c>
      <c r="D12035">
        <v>1</v>
      </c>
      <c r="E12035" t="s">
        <v>5692</v>
      </c>
      <c r="F12035" t="s">
        <v>13</v>
      </c>
      <c r="G12035" t="s">
        <v>4</v>
      </c>
      <c r="H12035" t="s">
        <v>3294</v>
      </c>
      <c r="J12035" s="5"/>
      <c r="K12035" s="2">
        <v>205</v>
      </c>
      <c r="L12035" s="5"/>
      <c r="M12035" s="2">
        <f t="shared" si="187"/>
        <v>-893537.92999999691</v>
      </c>
      <c r="P12035"/>
    </row>
    <row r="12036" spans="1:16" hidden="1">
      <c r="A12036" t="s">
        <v>5696</v>
      </c>
      <c r="B12036" s="1">
        <v>42230</v>
      </c>
      <c r="C12036" t="s">
        <v>200</v>
      </c>
      <c r="D12036">
        <v>1</v>
      </c>
      <c r="E12036" t="s">
        <v>5699</v>
      </c>
      <c r="F12036" t="s">
        <v>16</v>
      </c>
      <c r="G12036" t="s">
        <v>4</v>
      </c>
      <c r="H12036" t="s">
        <v>200</v>
      </c>
      <c r="J12036" s="5"/>
      <c r="K12036" s="2">
        <v>10785</v>
      </c>
      <c r="L12036" s="5"/>
      <c r="M12036" s="2">
        <f t="shared" si="187"/>
        <v>-904322.92999999691</v>
      </c>
      <c r="P12036"/>
    </row>
    <row r="12037" spans="1:16" hidden="1">
      <c r="A12037" t="s">
        <v>5705</v>
      </c>
      <c r="B12037" s="1">
        <v>42230</v>
      </c>
      <c r="C12037" t="s">
        <v>195</v>
      </c>
      <c r="D12037">
        <v>1</v>
      </c>
      <c r="E12037" t="s">
        <v>5708</v>
      </c>
      <c r="F12037" t="s">
        <v>13</v>
      </c>
      <c r="G12037" t="s">
        <v>4</v>
      </c>
      <c r="H12037" t="s">
        <v>195</v>
      </c>
      <c r="J12037" s="5"/>
      <c r="K12037" s="2">
        <v>28062.91</v>
      </c>
      <c r="L12037" s="5"/>
      <c r="M12037" s="2">
        <f t="shared" si="187"/>
        <v>-932385.83999999694</v>
      </c>
      <c r="P12037"/>
    </row>
    <row r="12038" spans="1:16" hidden="1">
      <c r="A12038" t="s">
        <v>5713</v>
      </c>
      <c r="B12038" s="1">
        <v>42230</v>
      </c>
      <c r="C12038" t="s">
        <v>18</v>
      </c>
      <c r="D12038">
        <v>1</v>
      </c>
      <c r="E12038" t="s">
        <v>5714</v>
      </c>
      <c r="F12038" t="s">
        <v>13</v>
      </c>
      <c r="G12038" t="s">
        <v>4</v>
      </c>
      <c r="H12038" t="s">
        <v>18</v>
      </c>
      <c r="J12038" s="5"/>
      <c r="K12038" s="2">
        <v>20774.419999999998</v>
      </c>
      <c r="L12038" s="5"/>
      <c r="M12038" s="2">
        <f t="shared" si="187"/>
        <v>-953160.25999999698</v>
      </c>
      <c r="P12038"/>
    </row>
    <row r="12039" spans="1:16" hidden="1">
      <c r="A12039" t="s">
        <v>23934</v>
      </c>
      <c r="B12039" s="1">
        <v>42230</v>
      </c>
      <c r="C12039" s="47" t="s">
        <v>23940</v>
      </c>
      <c r="D12039" s="47">
        <v>2</v>
      </c>
      <c r="E12039" s="47" t="s">
        <v>23941</v>
      </c>
      <c r="F12039" s="47" t="s">
        <v>7054</v>
      </c>
      <c r="G12039" s="47" t="s">
        <v>20</v>
      </c>
      <c r="H12039" s="47" t="s">
        <v>4745</v>
      </c>
      <c r="I12039" s="49">
        <v>1515.01</v>
      </c>
      <c r="J12039" s="5"/>
      <c r="L12039" s="5"/>
      <c r="M12039" s="2">
        <f t="shared" si="187"/>
        <v>-951645.24999999697</v>
      </c>
      <c r="N12039" s="25" t="s">
        <v>36429</v>
      </c>
      <c r="P12039"/>
    </row>
    <row r="12040" spans="1:16" hidden="1">
      <c r="A12040" t="s">
        <v>23957</v>
      </c>
      <c r="B12040" s="1">
        <v>42230</v>
      </c>
      <c r="C12040" s="47" t="s">
        <v>4743</v>
      </c>
      <c r="D12040" s="47">
        <v>2</v>
      </c>
      <c r="E12040" s="47" t="s">
        <v>23963</v>
      </c>
      <c r="F12040" s="47" t="s">
        <v>7054</v>
      </c>
      <c r="G12040" s="47" t="s">
        <v>20</v>
      </c>
      <c r="H12040" s="47" t="s">
        <v>4745</v>
      </c>
      <c r="I12040" s="49">
        <v>1514.99</v>
      </c>
      <c r="J12040" s="5"/>
      <c r="L12040" s="5"/>
      <c r="M12040" s="2">
        <f t="shared" si="187"/>
        <v>-950130.25999999698</v>
      </c>
      <c r="N12040" s="25" t="s">
        <v>36429</v>
      </c>
      <c r="P12040"/>
    </row>
    <row r="12041" spans="1:16" hidden="1">
      <c r="A12041" t="s">
        <v>23983</v>
      </c>
      <c r="B12041" s="1">
        <v>42230</v>
      </c>
      <c r="C12041" t="s">
        <v>18</v>
      </c>
      <c r="D12041">
        <v>2</v>
      </c>
      <c r="E12041" t="s">
        <v>23986</v>
      </c>
      <c r="F12041" t="s">
        <v>13559</v>
      </c>
      <c r="G12041" t="s">
        <v>313</v>
      </c>
      <c r="H12041" t="s">
        <v>23987</v>
      </c>
      <c r="I12041" s="2">
        <v>1544.34</v>
      </c>
      <c r="J12041" s="5"/>
      <c r="L12041" s="5"/>
      <c r="M12041" s="2">
        <f t="shared" ref="M12041:M12104" si="188">+M12040+I12041-K12041</f>
        <v>-948585.91999999702</v>
      </c>
      <c r="P12041"/>
    </row>
    <row r="12042" spans="1:16" hidden="1">
      <c r="A12042" t="s">
        <v>24003</v>
      </c>
      <c r="B12042" s="1">
        <v>42230</v>
      </c>
      <c r="C12042" t="s">
        <v>18</v>
      </c>
      <c r="D12042">
        <v>2</v>
      </c>
      <c r="E12042" t="s">
        <v>24007</v>
      </c>
      <c r="F12042" t="s">
        <v>13559</v>
      </c>
      <c r="G12042" t="s">
        <v>313</v>
      </c>
      <c r="H12042" t="s">
        <v>3337</v>
      </c>
      <c r="I12042" s="2">
        <v>322.61</v>
      </c>
      <c r="J12042" s="5"/>
      <c r="L12042" s="5"/>
      <c r="M12042" s="2">
        <f t="shared" si="188"/>
        <v>-948263.30999999703</v>
      </c>
      <c r="P12042"/>
    </row>
    <row r="12043" spans="1:16" hidden="1">
      <c r="A12043" t="s">
        <v>24025</v>
      </c>
      <c r="B12043" s="1">
        <v>42230</v>
      </c>
      <c r="C12043" t="s">
        <v>24029</v>
      </c>
      <c r="D12043">
        <v>2</v>
      </c>
      <c r="E12043" t="s">
        <v>24030</v>
      </c>
      <c r="F12043" t="s">
        <v>7054</v>
      </c>
      <c r="G12043" t="s">
        <v>20</v>
      </c>
      <c r="H12043" t="s">
        <v>3337</v>
      </c>
      <c r="I12043" s="2">
        <v>1715.14</v>
      </c>
      <c r="J12043" s="5"/>
      <c r="L12043" s="5"/>
      <c r="M12043" s="2">
        <f t="shared" si="188"/>
        <v>-946548.16999999702</v>
      </c>
      <c r="P12043"/>
    </row>
    <row r="12044" spans="1:16" hidden="1">
      <c r="A12044" t="s">
        <v>24050</v>
      </c>
      <c r="B12044" s="1">
        <v>42230</v>
      </c>
      <c r="C12044" t="s">
        <v>24053</v>
      </c>
      <c r="D12044">
        <v>2</v>
      </c>
      <c r="E12044" t="s">
        <v>24054</v>
      </c>
      <c r="F12044" t="s">
        <v>7054</v>
      </c>
      <c r="G12044" t="s">
        <v>20</v>
      </c>
      <c r="H12044" t="s">
        <v>21312</v>
      </c>
      <c r="I12044" s="2">
        <v>1025</v>
      </c>
      <c r="J12044" s="5"/>
      <c r="L12044" s="5"/>
      <c r="M12044" s="2">
        <f t="shared" si="188"/>
        <v>-945523.16999999702</v>
      </c>
      <c r="P12044"/>
    </row>
    <row r="12045" spans="1:16" hidden="1">
      <c r="A12045" t="s">
        <v>24076</v>
      </c>
      <c r="B12045" s="1">
        <v>42230</v>
      </c>
      <c r="C12045" t="s">
        <v>18</v>
      </c>
      <c r="D12045">
        <v>2</v>
      </c>
      <c r="E12045" t="s">
        <v>24080</v>
      </c>
      <c r="F12045" t="s">
        <v>13559</v>
      </c>
      <c r="G12045" t="s">
        <v>479</v>
      </c>
      <c r="H12045" t="s">
        <v>24081</v>
      </c>
      <c r="I12045" s="2">
        <v>80.13</v>
      </c>
      <c r="J12045" s="5"/>
      <c r="L12045" s="5"/>
      <c r="M12045" s="2">
        <f t="shared" si="188"/>
        <v>-945443.03999999701</v>
      </c>
      <c r="P12045"/>
    </row>
    <row r="12046" spans="1:16" hidden="1">
      <c r="A12046" t="s">
        <v>24098</v>
      </c>
      <c r="B12046" s="1">
        <v>42230</v>
      </c>
      <c r="C12046" t="s">
        <v>24102</v>
      </c>
      <c r="D12046">
        <v>1</v>
      </c>
      <c r="E12046" t="s">
        <v>24103</v>
      </c>
      <c r="F12046" t="s">
        <v>13561</v>
      </c>
      <c r="G12046" t="s">
        <v>20</v>
      </c>
      <c r="H12046" t="s">
        <v>5068</v>
      </c>
      <c r="I12046" s="2">
        <v>18000</v>
      </c>
      <c r="J12046" s="5"/>
      <c r="L12046" s="5"/>
      <c r="M12046" s="2">
        <f t="shared" si="188"/>
        <v>-927443.03999999701</v>
      </c>
      <c r="P12046"/>
    </row>
    <row r="12047" spans="1:16" hidden="1">
      <c r="A12047" t="s">
        <v>24122</v>
      </c>
      <c r="B12047" s="1">
        <v>42230</v>
      </c>
      <c r="C12047" t="s">
        <v>5495</v>
      </c>
      <c r="D12047">
        <v>2</v>
      </c>
      <c r="E12047" t="s">
        <v>24125</v>
      </c>
      <c r="F12047" t="s">
        <v>13559</v>
      </c>
      <c r="G12047" t="s">
        <v>313</v>
      </c>
      <c r="H12047" t="s">
        <v>61</v>
      </c>
      <c r="I12047" s="2">
        <v>2277.86</v>
      </c>
      <c r="J12047" s="5"/>
      <c r="L12047" s="5"/>
      <c r="M12047" s="2">
        <f t="shared" si="188"/>
        <v>-925165.17999999702</v>
      </c>
      <c r="P12047"/>
    </row>
    <row r="12048" spans="1:16" hidden="1">
      <c r="A12048" t="s">
        <v>24145</v>
      </c>
      <c r="B12048" s="1">
        <v>42230</v>
      </c>
      <c r="C12048" t="s">
        <v>24148</v>
      </c>
      <c r="D12048">
        <v>2</v>
      </c>
      <c r="E12048" t="s">
        <v>24149</v>
      </c>
      <c r="F12048" t="s">
        <v>7054</v>
      </c>
      <c r="G12048" t="s">
        <v>20</v>
      </c>
      <c r="H12048" t="s">
        <v>24150</v>
      </c>
      <c r="I12048" s="2">
        <v>1839.99</v>
      </c>
      <c r="J12048" s="5"/>
      <c r="L12048" s="5"/>
      <c r="M12048" s="2">
        <f t="shared" si="188"/>
        <v>-923325.18999999703</v>
      </c>
      <c r="P12048"/>
    </row>
    <row r="12049" spans="1:16" hidden="1">
      <c r="A12049" t="s">
        <v>24169</v>
      </c>
      <c r="B12049" s="1">
        <v>42230</v>
      </c>
      <c r="C12049" t="s">
        <v>24172</v>
      </c>
      <c r="D12049">
        <v>2</v>
      </c>
      <c r="E12049" t="s">
        <v>24173</v>
      </c>
      <c r="F12049" t="s">
        <v>7054</v>
      </c>
      <c r="G12049" t="s">
        <v>20</v>
      </c>
      <c r="H12049" t="s">
        <v>24174</v>
      </c>
      <c r="I12049" s="2">
        <v>4099.99</v>
      </c>
      <c r="J12049" s="5"/>
      <c r="L12049" s="5"/>
      <c r="M12049" s="2">
        <f t="shared" si="188"/>
        <v>-919225.19999999704</v>
      </c>
      <c r="P12049"/>
    </row>
    <row r="12050" spans="1:16" hidden="1">
      <c r="A12050" t="s">
        <v>24190</v>
      </c>
      <c r="B12050" s="1">
        <v>42230</v>
      </c>
      <c r="C12050" t="s">
        <v>14197</v>
      </c>
      <c r="D12050">
        <v>1</v>
      </c>
      <c r="E12050" t="s">
        <v>24194</v>
      </c>
      <c r="F12050" t="s">
        <v>13565</v>
      </c>
      <c r="G12050" t="s">
        <v>20</v>
      </c>
      <c r="H12050" t="s">
        <v>24195</v>
      </c>
      <c r="I12050" s="2">
        <v>20000</v>
      </c>
      <c r="J12050" s="5"/>
      <c r="L12050" s="5"/>
      <c r="M12050" s="2">
        <f t="shared" si="188"/>
        <v>-899225.19999999704</v>
      </c>
      <c r="P12050"/>
    </row>
    <row r="12051" spans="1:16" hidden="1">
      <c r="A12051" t="s">
        <v>24211</v>
      </c>
      <c r="B12051" s="1">
        <v>42230</v>
      </c>
      <c r="C12051" t="s">
        <v>24213</v>
      </c>
      <c r="D12051">
        <v>2</v>
      </c>
      <c r="E12051" t="s">
        <v>24214</v>
      </c>
      <c r="F12051" t="s">
        <v>7054</v>
      </c>
      <c r="G12051" t="s">
        <v>20</v>
      </c>
      <c r="H12051" t="s">
        <v>14417</v>
      </c>
      <c r="I12051" s="2">
        <v>1025</v>
      </c>
      <c r="J12051" s="5"/>
      <c r="L12051" s="5"/>
      <c r="M12051" s="2">
        <f t="shared" si="188"/>
        <v>-898200.19999999704</v>
      </c>
      <c r="P12051"/>
    </row>
    <row r="12052" spans="1:16" hidden="1">
      <c r="A12052" t="s">
        <v>24232</v>
      </c>
      <c r="B12052" s="1">
        <v>42230</v>
      </c>
      <c r="C12052" t="s">
        <v>24236</v>
      </c>
      <c r="D12052">
        <v>2</v>
      </c>
      <c r="E12052" t="s">
        <v>24237</v>
      </c>
      <c r="F12052" t="s">
        <v>7054</v>
      </c>
      <c r="G12052" t="s">
        <v>20</v>
      </c>
      <c r="H12052" t="s">
        <v>24238</v>
      </c>
      <c r="I12052" s="2">
        <v>4325.9799999999996</v>
      </c>
      <c r="J12052" s="5"/>
      <c r="L12052" s="5"/>
      <c r="M12052" s="2">
        <f t="shared" si="188"/>
        <v>-893874.21999999706</v>
      </c>
      <c r="P12052"/>
    </row>
    <row r="12053" spans="1:16" hidden="1">
      <c r="A12053" t="s">
        <v>24255</v>
      </c>
      <c r="B12053" s="1">
        <v>42230</v>
      </c>
      <c r="C12053" t="s">
        <v>24258</v>
      </c>
      <c r="D12053">
        <v>2</v>
      </c>
      <c r="E12053" t="s">
        <v>24259</v>
      </c>
      <c r="F12053" t="s">
        <v>7054</v>
      </c>
      <c r="G12053" t="s">
        <v>20</v>
      </c>
      <c r="H12053" t="s">
        <v>14776</v>
      </c>
      <c r="I12053" s="2">
        <v>1025</v>
      </c>
      <c r="J12053" s="5"/>
      <c r="L12053" s="5"/>
      <c r="M12053" s="2">
        <f t="shared" si="188"/>
        <v>-892849.21999999706</v>
      </c>
      <c r="P12053"/>
    </row>
    <row r="12054" spans="1:16" hidden="1">
      <c r="A12054" t="s">
        <v>24283</v>
      </c>
      <c r="B12054" s="1">
        <v>42230</v>
      </c>
      <c r="C12054" t="s">
        <v>24285</v>
      </c>
      <c r="D12054">
        <v>2</v>
      </c>
      <c r="E12054" t="s">
        <v>24286</v>
      </c>
      <c r="F12054" t="s">
        <v>13559</v>
      </c>
      <c r="G12054" t="s">
        <v>313</v>
      </c>
      <c r="H12054" t="s">
        <v>9527</v>
      </c>
      <c r="J12054" s="5"/>
      <c r="K12054" s="2">
        <v>222.02</v>
      </c>
      <c r="L12054" s="5"/>
      <c r="M12054" s="2">
        <f t="shared" si="188"/>
        <v>-893071.23999999708</v>
      </c>
      <c r="P12054"/>
    </row>
    <row r="12055" spans="1:16" hidden="1">
      <c r="A12055" t="s">
        <v>24283</v>
      </c>
      <c r="B12055" s="1">
        <v>42230</v>
      </c>
      <c r="C12055" t="s">
        <v>24285</v>
      </c>
      <c r="D12055">
        <v>2</v>
      </c>
      <c r="E12055" t="s">
        <v>24286</v>
      </c>
      <c r="F12055" t="s">
        <v>13559</v>
      </c>
      <c r="G12055" t="s">
        <v>313</v>
      </c>
      <c r="H12055" t="s">
        <v>9527</v>
      </c>
      <c r="I12055" s="2">
        <v>222.02</v>
      </c>
      <c r="J12055" s="5"/>
      <c r="L12055" s="5"/>
      <c r="M12055" s="2">
        <f t="shared" si="188"/>
        <v>-892849.21999999706</v>
      </c>
      <c r="P12055"/>
    </row>
    <row r="12056" spans="1:16" hidden="1">
      <c r="A12056" t="s">
        <v>24305</v>
      </c>
      <c r="B12056" s="1">
        <v>42230</v>
      </c>
      <c r="C12056" t="s">
        <v>24308</v>
      </c>
      <c r="D12056">
        <v>2</v>
      </c>
      <c r="E12056" t="s">
        <v>24309</v>
      </c>
      <c r="F12056" t="s">
        <v>13559</v>
      </c>
      <c r="G12056" t="s">
        <v>313</v>
      </c>
      <c r="H12056" t="s">
        <v>11148</v>
      </c>
      <c r="J12056" s="5"/>
      <c r="K12056" s="2">
        <v>243.99</v>
      </c>
      <c r="L12056" s="5"/>
      <c r="M12056" s="2">
        <f t="shared" si="188"/>
        <v>-893093.20999999705</v>
      </c>
      <c r="P12056"/>
    </row>
    <row r="12057" spans="1:16" hidden="1">
      <c r="A12057" t="s">
        <v>24305</v>
      </c>
      <c r="B12057" s="1">
        <v>42230</v>
      </c>
      <c r="C12057" t="s">
        <v>24308</v>
      </c>
      <c r="D12057">
        <v>2</v>
      </c>
      <c r="E12057" t="s">
        <v>24309</v>
      </c>
      <c r="F12057" t="s">
        <v>13559</v>
      </c>
      <c r="G12057" t="s">
        <v>313</v>
      </c>
      <c r="H12057" t="s">
        <v>11148</v>
      </c>
      <c r="I12057" s="2">
        <v>243.99</v>
      </c>
      <c r="J12057" s="5"/>
      <c r="L12057" s="5"/>
      <c r="M12057" s="2">
        <f t="shared" si="188"/>
        <v>-892849.21999999706</v>
      </c>
      <c r="P12057"/>
    </row>
    <row r="12058" spans="1:16" hidden="1">
      <c r="A12058" t="s">
        <v>24327</v>
      </c>
      <c r="B12058" s="1">
        <v>42230</v>
      </c>
      <c r="C12058" t="s">
        <v>24331</v>
      </c>
      <c r="D12058">
        <v>2</v>
      </c>
      <c r="E12058" t="s">
        <v>24332</v>
      </c>
      <c r="F12058" t="s">
        <v>13559</v>
      </c>
      <c r="G12058" t="s">
        <v>313</v>
      </c>
      <c r="H12058" t="s">
        <v>9524</v>
      </c>
      <c r="J12058" s="5"/>
      <c r="K12058" s="2">
        <v>2331.8000000000002</v>
      </c>
      <c r="L12058" s="5"/>
      <c r="M12058" s="2">
        <f t="shared" si="188"/>
        <v>-895181.01999999711</v>
      </c>
      <c r="P12058"/>
    </row>
    <row r="12059" spans="1:16" hidden="1">
      <c r="A12059" t="s">
        <v>24327</v>
      </c>
      <c r="B12059" s="1">
        <v>42230</v>
      </c>
      <c r="C12059" t="s">
        <v>24331</v>
      </c>
      <c r="D12059">
        <v>2</v>
      </c>
      <c r="E12059" t="s">
        <v>24332</v>
      </c>
      <c r="F12059" t="s">
        <v>13559</v>
      </c>
      <c r="G12059" t="s">
        <v>313</v>
      </c>
      <c r="H12059" t="s">
        <v>9524</v>
      </c>
      <c r="I12059" s="2">
        <v>2331.8000000000002</v>
      </c>
      <c r="J12059" s="5"/>
      <c r="L12059" s="5"/>
      <c r="M12059" s="2">
        <f t="shared" si="188"/>
        <v>-892849.21999999706</v>
      </c>
      <c r="P12059"/>
    </row>
    <row r="12060" spans="1:16" hidden="1">
      <c r="A12060" t="s">
        <v>24351</v>
      </c>
      <c r="B12060" s="1">
        <v>42230</v>
      </c>
      <c r="C12060" t="s">
        <v>24355</v>
      </c>
      <c r="D12060">
        <v>2</v>
      </c>
      <c r="E12060" t="s">
        <v>24356</v>
      </c>
      <c r="F12060" t="s">
        <v>13559</v>
      </c>
      <c r="G12060" t="s">
        <v>313</v>
      </c>
      <c r="H12060" t="s">
        <v>1060</v>
      </c>
      <c r="J12060" s="5"/>
      <c r="K12060" s="2">
        <v>2935.12</v>
      </c>
      <c r="L12060" s="5"/>
      <c r="M12060" s="2">
        <f t="shared" si="188"/>
        <v>-895784.33999999706</v>
      </c>
      <c r="P12060"/>
    </row>
    <row r="12061" spans="1:16" hidden="1">
      <c r="A12061" t="s">
        <v>24351</v>
      </c>
      <c r="B12061" s="1">
        <v>42230</v>
      </c>
      <c r="C12061" t="s">
        <v>24355</v>
      </c>
      <c r="D12061">
        <v>2</v>
      </c>
      <c r="E12061" t="s">
        <v>24356</v>
      </c>
      <c r="F12061" t="s">
        <v>13559</v>
      </c>
      <c r="G12061" t="s">
        <v>313</v>
      </c>
      <c r="H12061" t="s">
        <v>1060</v>
      </c>
      <c r="I12061" s="2">
        <v>2935.12</v>
      </c>
      <c r="J12061" s="5"/>
      <c r="L12061" s="5"/>
      <c r="M12061" s="2">
        <f t="shared" si="188"/>
        <v>-892849.21999999706</v>
      </c>
      <c r="P12061"/>
    </row>
    <row r="12062" spans="1:16" hidden="1">
      <c r="A12062" t="s">
        <v>24376</v>
      </c>
      <c r="B12062" s="1">
        <v>42230</v>
      </c>
      <c r="C12062" t="s">
        <v>24379</v>
      </c>
      <c r="D12062">
        <v>1</v>
      </c>
      <c r="E12062" t="s">
        <v>24380</v>
      </c>
      <c r="F12062" t="s">
        <v>13561</v>
      </c>
      <c r="G12062" t="s">
        <v>20</v>
      </c>
      <c r="H12062" t="s">
        <v>24381</v>
      </c>
      <c r="I12062" s="2">
        <v>5000</v>
      </c>
      <c r="J12062" s="5"/>
      <c r="L12062" s="5"/>
      <c r="M12062" s="2">
        <f t="shared" si="188"/>
        <v>-887849.21999999706</v>
      </c>
      <c r="P12062"/>
    </row>
    <row r="12063" spans="1:16" hidden="1">
      <c r="A12063" t="s">
        <v>24398</v>
      </c>
      <c r="B12063" s="1">
        <v>42230</v>
      </c>
      <c r="C12063" t="s">
        <v>23277</v>
      </c>
      <c r="D12063">
        <v>1</v>
      </c>
      <c r="E12063" t="s">
        <v>24402</v>
      </c>
      <c r="F12063" t="s">
        <v>13565</v>
      </c>
      <c r="G12063" t="s">
        <v>20</v>
      </c>
      <c r="H12063" t="s">
        <v>5392</v>
      </c>
      <c r="I12063" s="2">
        <v>8500</v>
      </c>
      <c r="J12063" s="5"/>
      <c r="L12063" s="5"/>
      <c r="M12063" s="2">
        <f t="shared" si="188"/>
        <v>-879349.21999999706</v>
      </c>
      <c r="P12063"/>
    </row>
    <row r="12064" spans="1:16" hidden="1">
      <c r="A12064" t="s">
        <v>24419</v>
      </c>
      <c r="B12064" s="1">
        <v>42230</v>
      </c>
      <c r="C12064" t="s">
        <v>23277</v>
      </c>
      <c r="D12064">
        <v>1</v>
      </c>
      <c r="E12064" t="s">
        <v>24421</v>
      </c>
      <c r="F12064" t="s">
        <v>13565</v>
      </c>
      <c r="G12064" t="s">
        <v>20</v>
      </c>
      <c r="H12064" t="s">
        <v>5392</v>
      </c>
      <c r="I12064" s="2">
        <v>96900</v>
      </c>
      <c r="J12064" s="5"/>
      <c r="L12064" s="5"/>
      <c r="M12064" s="2">
        <f t="shared" si="188"/>
        <v>-782449.21999999706</v>
      </c>
      <c r="P12064"/>
    </row>
    <row r="12065" spans="1:16" hidden="1">
      <c r="A12065" t="s">
        <v>24439</v>
      </c>
      <c r="B12065" s="1">
        <v>42230</v>
      </c>
      <c r="C12065" t="s">
        <v>23277</v>
      </c>
      <c r="D12065">
        <v>1</v>
      </c>
      <c r="E12065" t="s">
        <v>24441</v>
      </c>
      <c r="F12065" t="s">
        <v>13610</v>
      </c>
      <c r="G12065" t="s">
        <v>20</v>
      </c>
      <c r="H12065" t="s">
        <v>5392</v>
      </c>
      <c r="I12065" s="2">
        <v>19219.88</v>
      </c>
      <c r="J12065" s="5"/>
      <c r="L12065" s="5"/>
      <c r="M12065" s="2">
        <f t="shared" si="188"/>
        <v>-763229.33999999706</v>
      </c>
      <c r="P12065"/>
    </row>
    <row r="12066" spans="1:16" hidden="1">
      <c r="A12066" t="s">
        <v>24459</v>
      </c>
      <c r="B12066" s="1">
        <v>42230</v>
      </c>
      <c r="C12066" t="s">
        <v>24463</v>
      </c>
      <c r="D12066">
        <v>2</v>
      </c>
      <c r="E12066" t="s">
        <v>24464</v>
      </c>
      <c r="F12066" t="s">
        <v>13559</v>
      </c>
      <c r="G12066" t="s">
        <v>313</v>
      </c>
      <c r="H12066" t="s">
        <v>1162</v>
      </c>
      <c r="J12066" s="5"/>
      <c r="K12066" s="2">
        <v>1032.32</v>
      </c>
      <c r="L12066" s="5"/>
      <c r="M12066" s="2">
        <f t="shared" si="188"/>
        <v>-764261.65999999701</v>
      </c>
      <c r="P12066"/>
    </row>
    <row r="12067" spans="1:16" hidden="1">
      <c r="A12067" t="s">
        <v>24459</v>
      </c>
      <c r="B12067" s="1">
        <v>42230</v>
      </c>
      <c r="C12067" t="s">
        <v>24463</v>
      </c>
      <c r="D12067">
        <v>2</v>
      </c>
      <c r="E12067" t="s">
        <v>24464</v>
      </c>
      <c r="F12067" t="s">
        <v>13559</v>
      </c>
      <c r="G12067" t="s">
        <v>313</v>
      </c>
      <c r="H12067" t="s">
        <v>1162</v>
      </c>
      <c r="I12067" s="2">
        <v>1032.32</v>
      </c>
      <c r="J12067" s="5"/>
      <c r="L12067" s="5"/>
      <c r="M12067" s="2">
        <f t="shared" si="188"/>
        <v>-763229.33999999706</v>
      </c>
      <c r="P12067"/>
    </row>
    <row r="12068" spans="1:16" hidden="1">
      <c r="A12068" t="s">
        <v>24480</v>
      </c>
      <c r="B12068" s="1">
        <v>42230</v>
      </c>
      <c r="C12068" t="s">
        <v>24483</v>
      </c>
      <c r="D12068">
        <v>2</v>
      </c>
      <c r="E12068" t="s">
        <v>24484</v>
      </c>
      <c r="F12068" t="s">
        <v>7054</v>
      </c>
      <c r="G12068" t="s">
        <v>20</v>
      </c>
      <c r="H12068" t="s">
        <v>24485</v>
      </c>
      <c r="I12068" s="2">
        <v>1025</v>
      </c>
      <c r="J12068" s="5"/>
      <c r="L12068" s="5"/>
      <c r="M12068" s="2">
        <f t="shared" si="188"/>
        <v>-762204.33999999706</v>
      </c>
      <c r="P12068"/>
    </row>
    <row r="12069" spans="1:16" hidden="1">
      <c r="A12069" t="s">
        <v>24506</v>
      </c>
      <c r="B12069" s="1">
        <v>42230</v>
      </c>
      <c r="C12069" t="s">
        <v>24509</v>
      </c>
      <c r="D12069">
        <v>2</v>
      </c>
      <c r="E12069" t="s">
        <v>24510</v>
      </c>
      <c r="F12069" t="s">
        <v>7054</v>
      </c>
      <c r="G12069" t="s">
        <v>20</v>
      </c>
      <c r="H12069" t="s">
        <v>16943</v>
      </c>
      <c r="I12069" s="2">
        <v>1840</v>
      </c>
      <c r="J12069" s="5"/>
      <c r="L12069" s="5"/>
      <c r="M12069" s="2">
        <f t="shared" si="188"/>
        <v>-760364.33999999706</v>
      </c>
      <c r="P12069"/>
    </row>
    <row r="12070" spans="1:16" hidden="1">
      <c r="A12070" t="s">
        <v>24532</v>
      </c>
      <c r="B12070" s="1">
        <v>42230</v>
      </c>
      <c r="C12070" t="s">
        <v>24536</v>
      </c>
      <c r="D12070">
        <v>2</v>
      </c>
      <c r="E12070" t="s">
        <v>24537</v>
      </c>
      <c r="F12070" t="s">
        <v>7054</v>
      </c>
      <c r="G12070" t="s">
        <v>20</v>
      </c>
      <c r="H12070" t="s">
        <v>19255</v>
      </c>
      <c r="I12070" s="2">
        <v>5308.1</v>
      </c>
      <c r="J12070" s="5"/>
      <c r="L12070" s="5"/>
      <c r="M12070" s="2">
        <f t="shared" si="188"/>
        <v>-755056.23999999708</v>
      </c>
      <c r="P12070"/>
    </row>
    <row r="12071" spans="1:16" hidden="1">
      <c r="A12071" t="s">
        <v>24556</v>
      </c>
      <c r="B12071" s="1">
        <v>42230</v>
      </c>
      <c r="C12071" t="s">
        <v>24559</v>
      </c>
      <c r="D12071">
        <v>2</v>
      </c>
      <c r="E12071" t="s">
        <v>24560</v>
      </c>
      <c r="F12071" t="s">
        <v>7054</v>
      </c>
      <c r="G12071" t="s">
        <v>20</v>
      </c>
      <c r="H12071" t="s">
        <v>8053</v>
      </c>
      <c r="I12071" s="2">
        <v>1025</v>
      </c>
      <c r="J12071" s="5"/>
      <c r="L12071" s="5"/>
      <c r="M12071" s="2">
        <f t="shared" si="188"/>
        <v>-754031.23999999708</v>
      </c>
      <c r="P12071"/>
    </row>
    <row r="12072" spans="1:16" hidden="1">
      <c r="A12072" t="s">
        <v>24578</v>
      </c>
      <c r="B12072" s="1">
        <v>42230</v>
      </c>
      <c r="C12072" t="s">
        <v>6</v>
      </c>
      <c r="D12072">
        <v>1</v>
      </c>
      <c r="E12072" t="s">
        <v>24581</v>
      </c>
      <c r="F12072" t="s">
        <v>13565</v>
      </c>
      <c r="G12072" t="s">
        <v>4</v>
      </c>
      <c r="H12072" t="s">
        <v>2062</v>
      </c>
      <c r="I12072" s="2">
        <v>230000</v>
      </c>
      <c r="J12072" s="5"/>
      <c r="L12072" s="5"/>
      <c r="M12072" s="2">
        <f t="shared" si="188"/>
        <v>-524031.23999999708</v>
      </c>
      <c r="P12072"/>
    </row>
    <row r="12073" spans="1:16" hidden="1">
      <c r="A12073" t="s">
        <v>24595</v>
      </c>
      <c r="B12073" s="1">
        <v>42230</v>
      </c>
      <c r="C12073" t="s">
        <v>1802</v>
      </c>
      <c r="D12073">
        <v>2</v>
      </c>
      <c r="E12073" t="s">
        <v>24598</v>
      </c>
      <c r="F12073" t="s">
        <v>13559</v>
      </c>
      <c r="G12073" t="s">
        <v>479</v>
      </c>
      <c r="H12073" t="s">
        <v>61</v>
      </c>
      <c r="J12073" s="5"/>
      <c r="K12073" s="2">
        <v>2277.86</v>
      </c>
      <c r="L12073" s="5"/>
      <c r="M12073" s="2">
        <f t="shared" si="188"/>
        <v>-526309.09999999707</v>
      </c>
      <c r="P12073"/>
    </row>
    <row r="12074" spans="1:16" hidden="1">
      <c r="A12074" t="s">
        <v>24595</v>
      </c>
      <c r="B12074" s="1">
        <v>42230</v>
      </c>
      <c r="C12074" t="s">
        <v>1802</v>
      </c>
      <c r="D12074">
        <v>2</v>
      </c>
      <c r="E12074" t="s">
        <v>24598</v>
      </c>
      <c r="F12074" t="s">
        <v>13559</v>
      </c>
      <c r="G12074" t="s">
        <v>479</v>
      </c>
      <c r="H12074" t="s">
        <v>61</v>
      </c>
      <c r="I12074" s="2">
        <v>2277.86</v>
      </c>
      <c r="J12074" s="5"/>
      <c r="L12074" s="5"/>
      <c r="M12074" s="2">
        <f t="shared" si="188"/>
        <v>-524031.23999999708</v>
      </c>
      <c r="P12074"/>
    </row>
    <row r="12075" spans="1:16" hidden="1">
      <c r="A12075" t="s">
        <v>24616</v>
      </c>
      <c r="B12075" s="1">
        <v>42230</v>
      </c>
      <c r="C12075" t="s">
        <v>24620</v>
      </c>
      <c r="D12075">
        <v>2</v>
      </c>
      <c r="E12075" t="s">
        <v>24621</v>
      </c>
      <c r="F12075" t="s">
        <v>7054</v>
      </c>
      <c r="G12075" t="s">
        <v>4</v>
      </c>
      <c r="H12075" t="s">
        <v>21397</v>
      </c>
      <c r="J12075" s="5"/>
      <c r="K12075" s="2">
        <v>170.92</v>
      </c>
      <c r="L12075" s="5"/>
      <c r="M12075" s="2">
        <f t="shared" si="188"/>
        <v>-524202.15999999706</v>
      </c>
      <c r="P12075"/>
    </row>
    <row r="12076" spans="1:16" hidden="1">
      <c r="A12076" t="s">
        <v>24616</v>
      </c>
      <c r="B12076" s="1">
        <v>42230</v>
      </c>
      <c r="C12076" t="s">
        <v>24620</v>
      </c>
      <c r="D12076">
        <v>2</v>
      </c>
      <c r="E12076" t="s">
        <v>24621</v>
      </c>
      <c r="F12076" t="s">
        <v>7054</v>
      </c>
      <c r="G12076" t="s">
        <v>4</v>
      </c>
      <c r="H12076" t="s">
        <v>21397</v>
      </c>
      <c r="I12076" s="2">
        <v>1839.99</v>
      </c>
      <c r="J12076" s="5"/>
      <c r="L12076" s="5"/>
      <c r="M12076" s="2">
        <f t="shared" si="188"/>
        <v>-522362.16999999707</v>
      </c>
      <c r="P12076"/>
    </row>
    <row r="12077" spans="1:16" hidden="1">
      <c r="A12077" t="s">
        <v>24638</v>
      </c>
      <c r="B12077" s="1">
        <v>42230</v>
      </c>
      <c r="C12077" t="s">
        <v>1802</v>
      </c>
      <c r="D12077">
        <v>2</v>
      </c>
      <c r="E12077" t="s">
        <v>24642</v>
      </c>
      <c r="F12077" t="s">
        <v>13559</v>
      </c>
      <c r="G12077" t="s">
        <v>479</v>
      </c>
      <c r="H12077" t="s">
        <v>21397</v>
      </c>
      <c r="I12077" s="2">
        <v>557.29</v>
      </c>
      <c r="J12077" s="5"/>
      <c r="L12077" s="5"/>
      <c r="M12077" s="2">
        <f t="shared" si="188"/>
        <v>-521804.87999999709</v>
      </c>
      <c r="P12077"/>
    </row>
    <row r="12078" spans="1:16" hidden="1">
      <c r="A12078" t="s">
        <v>24662</v>
      </c>
      <c r="B12078" s="1">
        <v>42230</v>
      </c>
      <c r="C12078" t="s">
        <v>24665</v>
      </c>
      <c r="D12078">
        <v>2</v>
      </c>
      <c r="E12078" t="s">
        <v>24666</v>
      </c>
      <c r="F12078" t="s">
        <v>7054</v>
      </c>
      <c r="G12078" t="s">
        <v>4</v>
      </c>
      <c r="H12078" t="s">
        <v>22438</v>
      </c>
      <c r="I12078" s="2">
        <v>4100</v>
      </c>
      <c r="J12078" s="5"/>
      <c r="L12078" s="5"/>
      <c r="M12078" s="2">
        <f t="shared" si="188"/>
        <v>-517704.87999999709</v>
      </c>
      <c r="P12078"/>
    </row>
    <row r="12079" spans="1:16" hidden="1">
      <c r="A12079" t="s">
        <v>24689</v>
      </c>
      <c r="B12079" s="1">
        <v>42230</v>
      </c>
      <c r="C12079" t="s">
        <v>24692</v>
      </c>
      <c r="D12079">
        <v>2</v>
      </c>
      <c r="E12079" t="s">
        <v>24693</v>
      </c>
      <c r="F12079" t="s">
        <v>7054</v>
      </c>
      <c r="G12079" t="s">
        <v>4</v>
      </c>
      <c r="H12079" t="s">
        <v>4742</v>
      </c>
      <c r="I12079" s="2">
        <v>197.2</v>
      </c>
      <c r="J12079" s="5"/>
      <c r="L12079" s="5"/>
      <c r="M12079" s="2">
        <f t="shared" si="188"/>
        <v>-517507.67999999708</v>
      </c>
      <c r="P12079"/>
    </row>
    <row r="12080" spans="1:16" hidden="1">
      <c r="A12080" t="s">
        <v>24712</v>
      </c>
      <c r="B12080" s="1">
        <v>42230</v>
      </c>
      <c r="C12080" t="s">
        <v>24715</v>
      </c>
      <c r="D12080">
        <v>2</v>
      </c>
      <c r="E12080" t="s">
        <v>24716</v>
      </c>
      <c r="F12080" t="s">
        <v>7054</v>
      </c>
      <c r="G12080" t="s">
        <v>4</v>
      </c>
      <c r="H12080" t="s">
        <v>4512</v>
      </c>
      <c r="I12080" s="2">
        <v>1025</v>
      </c>
      <c r="J12080" s="5"/>
      <c r="L12080" s="5"/>
      <c r="M12080" s="2">
        <f t="shared" si="188"/>
        <v>-516482.67999999708</v>
      </c>
      <c r="P12080"/>
    </row>
    <row r="12081" spans="1:16" hidden="1">
      <c r="A12081" t="s">
        <v>24733</v>
      </c>
      <c r="B12081" s="1">
        <v>42230</v>
      </c>
      <c r="C12081" t="s">
        <v>24735</v>
      </c>
      <c r="D12081">
        <v>2</v>
      </c>
      <c r="E12081" t="s">
        <v>24736</v>
      </c>
      <c r="F12081" t="s">
        <v>7054</v>
      </c>
      <c r="G12081" t="s">
        <v>4</v>
      </c>
      <c r="H12081" t="s">
        <v>4877</v>
      </c>
      <c r="I12081" s="2">
        <v>2990</v>
      </c>
      <c r="J12081" s="5"/>
      <c r="L12081" s="5"/>
      <c r="M12081" s="2">
        <f t="shared" si="188"/>
        <v>-513492.67999999708</v>
      </c>
      <c r="P12081"/>
    </row>
    <row r="12082" spans="1:16" hidden="1">
      <c r="A12082" t="s">
        <v>24752</v>
      </c>
      <c r="B12082" s="1">
        <v>42230</v>
      </c>
      <c r="C12082" t="s">
        <v>24756</v>
      </c>
      <c r="D12082">
        <v>2</v>
      </c>
      <c r="E12082" t="s">
        <v>24757</v>
      </c>
      <c r="F12082" t="s">
        <v>7054</v>
      </c>
      <c r="G12082" t="s">
        <v>4</v>
      </c>
      <c r="H12082" t="s">
        <v>226</v>
      </c>
      <c r="I12082" s="2">
        <v>2104.0100000000002</v>
      </c>
      <c r="J12082" s="5"/>
      <c r="L12082" s="5"/>
      <c r="M12082" s="2">
        <f t="shared" si="188"/>
        <v>-511388.66999999707</v>
      </c>
      <c r="P12082"/>
    </row>
    <row r="12083" spans="1:16" hidden="1">
      <c r="A12083" t="s">
        <v>24773</v>
      </c>
      <c r="B12083" s="1">
        <v>42230</v>
      </c>
      <c r="C12083" t="s">
        <v>24777</v>
      </c>
      <c r="D12083">
        <v>2</v>
      </c>
      <c r="E12083" t="s">
        <v>24778</v>
      </c>
      <c r="F12083" t="s">
        <v>7054</v>
      </c>
      <c r="G12083" t="s">
        <v>4</v>
      </c>
      <c r="H12083" t="s">
        <v>7241</v>
      </c>
      <c r="I12083" s="2">
        <v>1840</v>
      </c>
      <c r="J12083" s="5"/>
      <c r="L12083" s="5"/>
      <c r="M12083" s="2">
        <f t="shared" si="188"/>
        <v>-509548.66999999707</v>
      </c>
      <c r="P12083"/>
    </row>
    <row r="12084" spans="1:16" hidden="1">
      <c r="A12084" t="s">
        <v>24798</v>
      </c>
      <c r="B12084" s="1">
        <v>42230</v>
      </c>
      <c r="C12084" t="s">
        <v>4654</v>
      </c>
      <c r="D12084">
        <v>2</v>
      </c>
      <c r="E12084" t="s">
        <v>24800</v>
      </c>
      <c r="F12084" t="s">
        <v>13559</v>
      </c>
      <c r="G12084" t="s">
        <v>313</v>
      </c>
      <c r="H12084" t="s">
        <v>3294</v>
      </c>
      <c r="J12084" s="5"/>
      <c r="K12084" s="2">
        <v>5870.27</v>
      </c>
      <c r="L12084" s="5"/>
      <c r="M12084" s="2">
        <f t="shared" si="188"/>
        <v>-515418.93999999709</v>
      </c>
      <c r="P12084"/>
    </row>
    <row r="12085" spans="1:16" hidden="1">
      <c r="A12085" t="s">
        <v>24798</v>
      </c>
      <c r="B12085" s="1">
        <v>42230</v>
      </c>
      <c r="C12085" t="s">
        <v>4654</v>
      </c>
      <c r="D12085">
        <v>2</v>
      </c>
      <c r="E12085" t="s">
        <v>24800</v>
      </c>
      <c r="F12085" t="s">
        <v>13559</v>
      </c>
      <c r="G12085" t="s">
        <v>313</v>
      </c>
      <c r="H12085" t="s">
        <v>3294</v>
      </c>
      <c r="I12085" s="2">
        <v>6075.27</v>
      </c>
      <c r="J12085" s="5"/>
      <c r="L12085" s="5"/>
      <c r="M12085" s="2">
        <f t="shared" si="188"/>
        <v>-509343.66999999707</v>
      </c>
      <c r="P12085"/>
    </row>
    <row r="12086" spans="1:16" hidden="1">
      <c r="A12086" t="s">
        <v>24824</v>
      </c>
      <c r="B12086" s="1">
        <v>42230</v>
      </c>
      <c r="C12086" t="s">
        <v>24826</v>
      </c>
      <c r="D12086">
        <v>2</v>
      </c>
      <c r="E12086" t="s">
        <v>24827</v>
      </c>
      <c r="F12086" t="s">
        <v>7054</v>
      </c>
      <c r="G12086" t="s">
        <v>4</v>
      </c>
      <c r="H12086" t="s">
        <v>2441</v>
      </c>
      <c r="I12086" s="2">
        <v>13192.91</v>
      </c>
      <c r="J12086" s="5"/>
      <c r="L12086" s="5"/>
      <c r="M12086" s="2">
        <f t="shared" si="188"/>
        <v>-496150.7599999971</v>
      </c>
      <c r="P12086"/>
    </row>
    <row r="12087" spans="1:16" hidden="1">
      <c r="A12087" t="s">
        <v>24846</v>
      </c>
      <c r="B12087" s="1">
        <v>42230</v>
      </c>
      <c r="C12087" t="s">
        <v>6</v>
      </c>
      <c r="D12087">
        <v>1</v>
      </c>
      <c r="E12087" t="s">
        <v>24849</v>
      </c>
      <c r="F12087" t="s">
        <v>13610</v>
      </c>
      <c r="G12087" t="s">
        <v>4</v>
      </c>
      <c r="H12087" t="s">
        <v>1682</v>
      </c>
      <c r="I12087" s="2">
        <v>6685</v>
      </c>
      <c r="J12087" s="5"/>
      <c r="L12087" s="5"/>
      <c r="M12087" s="2">
        <f t="shared" si="188"/>
        <v>-489465.7599999971</v>
      </c>
      <c r="P12087"/>
    </row>
    <row r="12088" spans="1:16" hidden="1">
      <c r="A12088" t="s">
        <v>24869</v>
      </c>
      <c r="B12088" s="1">
        <v>42230</v>
      </c>
      <c r="C12088" t="s">
        <v>17237</v>
      </c>
      <c r="D12088">
        <v>1</v>
      </c>
      <c r="E12088" t="s">
        <v>24873</v>
      </c>
      <c r="F12088" t="s">
        <v>13565</v>
      </c>
      <c r="G12088" t="s">
        <v>4</v>
      </c>
      <c r="H12088" t="s">
        <v>24874</v>
      </c>
      <c r="I12088" s="2">
        <v>95000</v>
      </c>
      <c r="J12088" s="5"/>
      <c r="L12088" s="5"/>
      <c r="M12088" s="2">
        <f t="shared" si="188"/>
        <v>-394465.7599999971</v>
      </c>
      <c r="P12088"/>
    </row>
    <row r="12089" spans="1:16" hidden="1">
      <c r="A12089" t="s">
        <v>24898</v>
      </c>
      <c r="B12089" s="1">
        <v>42230</v>
      </c>
      <c r="C12089" t="s">
        <v>23277</v>
      </c>
      <c r="D12089">
        <v>1</v>
      </c>
      <c r="E12089" t="s">
        <v>24902</v>
      </c>
      <c r="F12089" t="s">
        <v>13565</v>
      </c>
      <c r="G12089" t="s">
        <v>4</v>
      </c>
      <c r="H12089" t="s">
        <v>5392</v>
      </c>
      <c r="I12089" s="2">
        <v>300000</v>
      </c>
      <c r="J12089" s="5"/>
      <c r="L12089" s="5"/>
      <c r="M12089" s="2">
        <f t="shared" si="188"/>
        <v>-94465.759999997099</v>
      </c>
      <c r="P12089"/>
    </row>
    <row r="12090" spans="1:16" hidden="1">
      <c r="A12090" t="s">
        <v>24920</v>
      </c>
      <c r="B12090" s="1">
        <v>42230</v>
      </c>
      <c r="C12090" t="s">
        <v>24923</v>
      </c>
      <c r="D12090">
        <v>2</v>
      </c>
      <c r="E12090" t="s">
        <v>24924</v>
      </c>
      <c r="F12090" t="s">
        <v>13559</v>
      </c>
      <c r="G12090" t="s">
        <v>313</v>
      </c>
      <c r="H12090" t="s">
        <v>22899</v>
      </c>
      <c r="J12090" s="5"/>
      <c r="K12090" s="2">
        <v>2800</v>
      </c>
      <c r="L12090" s="5"/>
      <c r="M12090" s="2">
        <f t="shared" si="188"/>
        <v>-97265.759999997099</v>
      </c>
      <c r="P12090"/>
    </row>
    <row r="12091" spans="1:16" hidden="1">
      <c r="A12091" t="s">
        <v>24920</v>
      </c>
      <c r="B12091" s="1">
        <v>42230</v>
      </c>
      <c r="C12091" t="s">
        <v>24923</v>
      </c>
      <c r="D12091">
        <v>2</v>
      </c>
      <c r="E12091" t="s">
        <v>24924</v>
      </c>
      <c r="F12091" t="s">
        <v>13559</v>
      </c>
      <c r="G12091" t="s">
        <v>313</v>
      </c>
      <c r="H12091" t="s">
        <v>22899</v>
      </c>
      <c r="I12091" s="2">
        <v>2800</v>
      </c>
      <c r="J12091" s="5"/>
      <c r="L12091" s="5"/>
      <c r="M12091" s="2">
        <f t="shared" si="188"/>
        <v>-94465.759999997099</v>
      </c>
      <c r="P12091"/>
    </row>
    <row r="12092" spans="1:16" hidden="1">
      <c r="A12092" t="s">
        <v>24941</v>
      </c>
      <c r="B12092" s="1">
        <v>42230</v>
      </c>
      <c r="C12092" t="s">
        <v>24943</v>
      </c>
      <c r="D12092">
        <v>2</v>
      </c>
      <c r="E12092" t="s">
        <v>24944</v>
      </c>
      <c r="F12092" t="s">
        <v>7054</v>
      </c>
      <c r="G12092" t="s">
        <v>4</v>
      </c>
      <c r="H12092" t="s">
        <v>24945</v>
      </c>
      <c r="I12092" s="2">
        <v>1025</v>
      </c>
      <c r="J12092" s="5"/>
      <c r="L12092" s="5"/>
      <c r="M12092" s="2">
        <f t="shared" si="188"/>
        <v>-93440.759999997099</v>
      </c>
      <c r="P12092"/>
    </row>
    <row r="12093" spans="1:16" hidden="1">
      <c r="A12093" t="s">
        <v>24967</v>
      </c>
      <c r="B12093" s="1">
        <v>42230</v>
      </c>
      <c r="C12093" t="s">
        <v>24969</v>
      </c>
      <c r="D12093">
        <v>2</v>
      </c>
      <c r="E12093" t="s">
        <v>24970</v>
      </c>
      <c r="F12093" t="s">
        <v>13559</v>
      </c>
      <c r="G12093" t="s">
        <v>313</v>
      </c>
      <c r="H12093" t="s">
        <v>3662</v>
      </c>
      <c r="J12093" s="5"/>
      <c r="K12093" s="2">
        <v>4173.49</v>
      </c>
      <c r="L12093" s="5"/>
      <c r="M12093" s="2">
        <f t="shared" si="188"/>
        <v>-97614.249999997104</v>
      </c>
      <c r="P12093"/>
    </row>
    <row r="12094" spans="1:16" hidden="1">
      <c r="A12094" t="s">
        <v>24967</v>
      </c>
      <c r="B12094" s="1">
        <v>42230</v>
      </c>
      <c r="C12094" t="s">
        <v>24969</v>
      </c>
      <c r="D12094">
        <v>2</v>
      </c>
      <c r="E12094" t="s">
        <v>24970</v>
      </c>
      <c r="F12094" t="s">
        <v>13559</v>
      </c>
      <c r="G12094" t="s">
        <v>313</v>
      </c>
      <c r="H12094" t="s">
        <v>3662</v>
      </c>
      <c r="I12094" s="2">
        <v>4173.49</v>
      </c>
      <c r="J12094" s="5"/>
      <c r="L12094" s="5"/>
      <c r="M12094" s="2">
        <f t="shared" si="188"/>
        <v>-93440.759999997099</v>
      </c>
      <c r="P12094"/>
    </row>
    <row r="12095" spans="1:16" hidden="1">
      <c r="A12095" t="s">
        <v>24989</v>
      </c>
      <c r="B12095" s="1">
        <v>42230</v>
      </c>
      <c r="C12095" t="s">
        <v>6</v>
      </c>
      <c r="D12095">
        <v>1</v>
      </c>
      <c r="E12095" t="s">
        <v>24990</v>
      </c>
      <c r="F12095" t="s">
        <v>13610</v>
      </c>
      <c r="G12095" t="s">
        <v>4</v>
      </c>
      <c r="H12095" t="s">
        <v>4840</v>
      </c>
      <c r="I12095" s="2">
        <v>7070.28</v>
      </c>
      <c r="J12095" s="5"/>
      <c r="L12095" s="5"/>
      <c r="M12095" s="2">
        <f t="shared" si="188"/>
        <v>-86370.4799999971</v>
      </c>
      <c r="P12095"/>
    </row>
    <row r="12096" spans="1:16" hidden="1">
      <c r="A12096" t="s">
        <v>25012</v>
      </c>
      <c r="B12096" s="1">
        <v>42230</v>
      </c>
      <c r="C12096" t="s">
        <v>25013</v>
      </c>
      <c r="D12096">
        <v>2</v>
      </c>
      <c r="E12096" t="s">
        <v>25014</v>
      </c>
      <c r="F12096" t="s">
        <v>7054</v>
      </c>
      <c r="G12096" t="s">
        <v>4</v>
      </c>
      <c r="H12096" t="s">
        <v>15601</v>
      </c>
      <c r="I12096" s="2">
        <v>3030</v>
      </c>
      <c r="J12096" s="5"/>
      <c r="L12096" s="5"/>
      <c r="M12096" s="2">
        <f t="shared" si="188"/>
        <v>-83340.4799999971</v>
      </c>
      <c r="P12096"/>
    </row>
    <row r="12097" spans="1:16" hidden="1">
      <c r="A12097" t="s">
        <v>25038</v>
      </c>
      <c r="B12097" s="1">
        <v>42230</v>
      </c>
      <c r="C12097" t="s">
        <v>25039</v>
      </c>
      <c r="D12097">
        <v>2</v>
      </c>
      <c r="E12097" t="s">
        <v>25040</v>
      </c>
      <c r="F12097" t="s">
        <v>7054</v>
      </c>
      <c r="G12097" t="s">
        <v>4</v>
      </c>
      <c r="H12097" t="s">
        <v>12717</v>
      </c>
      <c r="I12097" s="2">
        <v>1025</v>
      </c>
      <c r="J12097" s="5"/>
      <c r="L12097" s="5"/>
      <c r="M12097" s="2">
        <f t="shared" si="188"/>
        <v>-82315.4799999971</v>
      </c>
      <c r="P12097"/>
    </row>
    <row r="12098" spans="1:16" hidden="1">
      <c r="A12098" t="s">
        <v>25062</v>
      </c>
      <c r="B12098" s="1">
        <v>42230</v>
      </c>
      <c r="C12098" t="s">
        <v>25063</v>
      </c>
      <c r="D12098">
        <v>2</v>
      </c>
      <c r="E12098" t="s">
        <v>25064</v>
      </c>
      <c r="F12098" t="s">
        <v>7054</v>
      </c>
      <c r="G12098" t="s">
        <v>4</v>
      </c>
      <c r="H12098" t="s">
        <v>3071</v>
      </c>
      <c r="I12098" s="2">
        <v>1025</v>
      </c>
      <c r="J12098" s="5"/>
      <c r="L12098" s="5"/>
      <c r="M12098" s="2">
        <f t="shared" si="188"/>
        <v>-81290.4799999971</v>
      </c>
      <c r="P12098"/>
    </row>
    <row r="12099" spans="1:16" hidden="1">
      <c r="A12099" t="s">
        <v>25084</v>
      </c>
      <c r="B12099" s="1">
        <v>42230</v>
      </c>
      <c r="C12099" t="s">
        <v>25085</v>
      </c>
      <c r="D12099">
        <v>1</v>
      </c>
      <c r="E12099" t="s">
        <v>25086</v>
      </c>
      <c r="F12099" t="s">
        <v>13565</v>
      </c>
      <c r="G12099" t="s">
        <v>4</v>
      </c>
      <c r="H12099" t="s">
        <v>25087</v>
      </c>
      <c r="I12099" s="2">
        <v>10000</v>
      </c>
      <c r="J12099" s="5"/>
      <c r="L12099" s="5"/>
      <c r="M12099" s="2">
        <f t="shared" si="188"/>
        <v>-71290.4799999971</v>
      </c>
      <c r="N12099" s="26">
        <f>+M12014-M12099</f>
        <v>-3029.9999999997381</v>
      </c>
      <c r="P12099"/>
    </row>
    <row r="12100" spans="1:16" hidden="1">
      <c r="A12100" s="35" t="s">
        <v>5808</v>
      </c>
      <c r="B12100" s="36">
        <v>42231</v>
      </c>
      <c r="C12100" s="35" t="s">
        <v>5817</v>
      </c>
      <c r="D12100" s="35">
        <v>1</v>
      </c>
      <c r="E12100" s="35" t="s">
        <v>5818</v>
      </c>
      <c r="F12100" s="35" t="s">
        <v>13</v>
      </c>
      <c r="G12100" s="35" t="s">
        <v>4</v>
      </c>
      <c r="H12100" s="35" t="s">
        <v>3071</v>
      </c>
      <c r="I12100" s="11"/>
      <c r="J12100" s="12"/>
      <c r="K12100" s="11">
        <v>20000</v>
      </c>
      <c r="L12100" s="12"/>
      <c r="M12100" s="11">
        <f t="shared" si="188"/>
        <v>-91290.4799999971</v>
      </c>
      <c r="P12100"/>
    </row>
    <row r="12101" spans="1:16" hidden="1">
      <c r="A12101" t="s">
        <v>5879</v>
      </c>
      <c r="B12101" s="1">
        <v>42231</v>
      </c>
      <c r="C12101" t="s">
        <v>6</v>
      </c>
      <c r="D12101">
        <v>1</v>
      </c>
      <c r="E12101" t="s">
        <v>5882</v>
      </c>
      <c r="F12101" t="s">
        <v>8</v>
      </c>
      <c r="G12101" t="s">
        <v>4</v>
      </c>
      <c r="H12101" t="s">
        <v>5883</v>
      </c>
      <c r="I12101" s="2">
        <v>1840</v>
      </c>
      <c r="J12101" s="5"/>
      <c r="L12101" s="5"/>
      <c r="M12101" s="2">
        <f t="shared" si="188"/>
        <v>-89450.4799999971</v>
      </c>
      <c r="P12101"/>
    </row>
    <row r="12102" spans="1:16" hidden="1">
      <c r="A12102" t="s">
        <v>5888</v>
      </c>
      <c r="B12102" s="1">
        <v>42231</v>
      </c>
      <c r="C12102" t="s">
        <v>18</v>
      </c>
      <c r="D12102">
        <v>1</v>
      </c>
      <c r="E12102" t="s">
        <v>5893</v>
      </c>
      <c r="F12102" t="s">
        <v>13</v>
      </c>
      <c r="G12102" t="s">
        <v>4</v>
      </c>
      <c r="H12102" t="s">
        <v>5894</v>
      </c>
      <c r="J12102" s="5"/>
      <c r="K12102" s="2">
        <v>64000</v>
      </c>
      <c r="L12102" s="5"/>
      <c r="M12102" s="2">
        <f t="shared" si="188"/>
        <v>-153450.4799999971</v>
      </c>
      <c r="P12102"/>
    </row>
    <row r="12103" spans="1:16" hidden="1">
      <c r="A12103" t="s">
        <v>5923</v>
      </c>
      <c r="B12103" s="1">
        <v>42231</v>
      </c>
      <c r="C12103" t="s">
        <v>6</v>
      </c>
      <c r="D12103">
        <v>1</v>
      </c>
      <c r="E12103" t="s">
        <v>5925</v>
      </c>
      <c r="F12103" t="s">
        <v>29</v>
      </c>
      <c r="G12103" t="s">
        <v>4</v>
      </c>
      <c r="H12103" t="s">
        <v>5926</v>
      </c>
      <c r="I12103" s="2">
        <v>1692.13</v>
      </c>
      <c r="J12103" s="5"/>
      <c r="L12103" s="5"/>
      <c r="M12103" s="2">
        <f t="shared" si="188"/>
        <v>-151758.3499999971</v>
      </c>
      <c r="P12103"/>
    </row>
    <row r="12104" spans="1:16" hidden="1">
      <c r="A12104" t="s">
        <v>5945</v>
      </c>
      <c r="B12104" s="1">
        <v>42231</v>
      </c>
      <c r="C12104" t="s">
        <v>6</v>
      </c>
      <c r="D12104">
        <v>1</v>
      </c>
      <c r="E12104" t="s">
        <v>5949</v>
      </c>
      <c r="F12104" t="s">
        <v>8</v>
      </c>
      <c r="G12104" t="s">
        <v>4</v>
      </c>
      <c r="H12104" t="s">
        <v>564</v>
      </c>
      <c r="I12104" s="2">
        <v>1161.0899999999999</v>
      </c>
      <c r="J12104" s="5"/>
      <c r="L12104" s="5"/>
      <c r="M12104" s="2">
        <f t="shared" si="188"/>
        <v>-150597.2599999971</v>
      </c>
      <c r="P12104"/>
    </row>
    <row r="12105" spans="1:16" hidden="1">
      <c r="A12105" t="s">
        <v>5953</v>
      </c>
      <c r="B12105" s="1">
        <v>42231</v>
      </c>
      <c r="C12105" t="s">
        <v>11</v>
      </c>
      <c r="D12105">
        <v>1</v>
      </c>
      <c r="E12105" t="s">
        <v>5956</v>
      </c>
      <c r="F12105" t="s">
        <v>13</v>
      </c>
      <c r="G12105" t="s">
        <v>4</v>
      </c>
      <c r="H12105" t="s">
        <v>3284</v>
      </c>
      <c r="J12105" s="5"/>
      <c r="K12105" s="2">
        <v>8511.44</v>
      </c>
      <c r="L12105" s="5"/>
      <c r="M12105" s="2">
        <f t="shared" ref="M12105:M12168" si="189">+M12104+I12105-K12105</f>
        <v>-159108.6999999971</v>
      </c>
      <c r="P12105"/>
    </row>
    <row r="12106" spans="1:16" hidden="1">
      <c r="A12106" t="s">
        <v>5973</v>
      </c>
      <c r="B12106" s="1">
        <v>42231</v>
      </c>
      <c r="C12106" t="s">
        <v>6</v>
      </c>
      <c r="D12106">
        <v>1</v>
      </c>
      <c r="E12106" t="s">
        <v>5974</v>
      </c>
      <c r="F12106" t="s">
        <v>29</v>
      </c>
      <c r="G12106" t="s">
        <v>4</v>
      </c>
      <c r="H12106" t="s">
        <v>929</v>
      </c>
      <c r="I12106" s="2">
        <v>1174.24</v>
      </c>
      <c r="J12106" s="5"/>
      <c r="L12106" s="5"/>
      <c r="M12106" s="2">
        <f t="shared" si="189"/>
        <v>-157934.45999999711</v>
      </c>
      <c r="P12106"/>
    </row>
    <row r="12107" spans="1:16" hidden="1">
      <c r="A12107" t="s">
        <v>5976</v>
      </c>
      <c r="B12107" s="1">
        <v>42231</v>
      </c>
      <c r="C12107" t="s">
        <v>43</v>
      </c>
      <c r="D12107">
        <v>1</v>
      </c>
      <c r="E12107" t="s">
        <v>5977</v>
      </c>
      <c r="F12107" t="s">
        <v>16</v>
      </c>
      <c r="G12107" t="s">
        <v>4</v>
      </c>
      <c r="H12107" t="s">
        <v>5978</v>
      </c>
      <c r="J12107" s="5"/>
      <c r="K12107" s="2">
        <v>31091.74</v>
      </c>
      <c r="L12107" s="5"/>
      <c r="M12107" s="2">
        <f t="shared" si="189"/>
        <v>-189026.1999999971</v>
      </c>
      <c r="P12107"/>
    </row>
    <row r="12108" spans="1:16" hidden="1">
      <c r="A12108" t="s">
        <v>6007</v>
      </c>
      <c r="B12108" s="1">
        <v>42231</v>
      </c>
      <c r="C12108" t="s">
        <v>6010</v>
      </c>
      <c r="D12108">
        <v>2</v>
      </c>
      <c r="E12108" t="s">
        <v>6011</v>
      </c>
      <c r="F12108" t="s">
        <v>78</v>
      </c>
      <c r="G12108" t="s">
        <v>4</v>
      </c>
      <c r="H12108" t="s">
        <v>6012</v>
      </c>
      <c r="J12108" s="5"/>
      <c r="K12108" s="2">
        <v>1025</v>
      </c>
      <c r="L12108" s="5"/>
      <c r="M12108" s="2">
        <f t="shared" si="189"/>
        <v>-190051.1999999971</v>
      </c>
      <c r="P12108"/>
    </row>
    <row r="12109" spans="1:16" hidden="1">
      <c r="A12109" t="s">
        <v>6046</v>
      </c>
      <c r="B12109" s="1">
        <v>42231</v>
      </c>
      <c r="C12109" t="s">
        <v>6</v>
      </c>
      <c r="D12109">
        <v>1</v>
      </c>
      <c r="E12109" t="s">
        <v>6050</v>
      </c>
      <c r="F12109" t="s">
        <v>29</v>
      </c>
      <c r="G12109" t="s">
        <v>4</v>
      </c>
      <c r="H12109" t="s">
        <v>1375</v>
      </c>
      <c r="I12109" s="2">
        <v>137.25</v>
      </c>
      <c r="J12109" s="5"/>
      <c r="L12109" s="5"/>
      <c r="M12109" s="2">
        <f t="shared" si="189"/>
        <v>-189913.9499999971</v>
      </c>
      <c r="P12109"/>
    </row>
    <row r="12110" spans="1:16" hidden="1">
      <c r="A12110" t="s">
        <v>6054</v>
      </c>
      <c r="B12110" s="1">
        <v>42231</v>
      </c>
      <c r="C12110" t="s">
        <v>43</v>
      </c>
      <c r="D12110">
        <v>1</v>
      </c>
      <c r="E12110" t="s">
        <v>6057</v>
      </c>
      <c r="F12110" t="s">
        <v>45</v>
      </c>
      <c r="G12110" t="s">
        <v>4</v>
      </c>
      <c r="H12110" t="s">
        <v>540</v>
      </c>
      <c r="J12110" s="5"/>
      <c r="K12110" s="2">
        <v>50000</v>
      </c>
      <c r="L12110" s="5"/>
      <c r="M12110" s="2">
        <f t="shared" si="189"/>
        <v>-239913.9499999971</v>
      </c>
      <c r="P12110"/>
    </row>
    <row r="12111" spans="1:16" hidden="1">
      <c r="A12111" t="s">
        <v>6064</v>
      </c>
      <c r="B12111" s="1">
        <v>42231</v>
      </c>
      <c r="C12111" t="s">
        <v>6068</v>
      </c>
      <c r="D12111">
        <v>1</v>
      </c>
      <c r="E12111" t="s">
        <v>6069</v>
      </c>
      <c r="F12111" t="s">
        <v>8</v>
      </c>
      <c r="G12111" t="s">
        <v>4</v>
      </c>
      <c r="H12111" t="s">
        <v>2656</v>
      </c>
      <c r="I12111" s="2">
        <v>100</v>
      </c>
      <c r="J12111" s="5"/>
      <c r="L12111" s="5"/>
      <c r="M12111" s="2">
        <f t="shared" si="189"/>
        <v>-239813.9499999971</v>
      </c>
      <c r="P12111"/>
    </row>
    <row r="12112" spans="1:16" hidden="1">
      <c r="A12112" t="s">
        <v>6086</v>
      </c>
      <c r="B12112" s="1">
        <v>42231</v>
      </c>
      <c r="C12112" t="s">
        <v>1</v>
      </c>
      <c r="D12112">
        <v>1</v>
      </c>
      <c r="E12112" t="s">
        <v>6094</v>
      </c>
      <c r="F12112" t="s">
        <v>13</v>
      </c>
      <c r="G12112" t="s">
        <v>4</v>
      </c>
      <c r="H12112" t="s">
        <v>4113</v>
      </c>
      <c r="J12112" s="5"/>
      <c r="K12112" s="2">
        <v>15000</v>
      </c>
      <c r="L12112" s="5"/>
      <c r="M12112" s="2">
        <f t="shared" si="189"/>
        <v>-254813.9499999971</v>
      </c>
      <c r="P12112"/>
    </row>
    <row r="12113" spans="1:16" hidden="1">
      <c r="A12113" t="s">
        <v>6099</v>
      </c>
      <c r="B12113" s="1">
        <v>42231</v>
      </c>
      <c r="C12113" t="s">
        <v>1</v>
      </c>
      <c r="D12113">
        <v>1</v>
      </c>
      <c r="E12113" t="s">
        <v>6102</v>
      </c>
      <c r="F12113" t="s">
        <v>13</v>
      </c>
      <c r="G12113" t="s">
        <v>4</v>
      </c>
      <c r="H12113" t="s">
        <v>4113</v>
      </c>
      <c r="J12113" s="5"/>
      <c r="K12113" s="2">
        <v>85000</v>
      </c>
      <c r="L12113" s="5"/>
      <c r="M12113" s="2">
        <f t="shared" si="189"/>
        <v>-339813.9499999971</v>
      </c>
      <c r="P12113"/>
    </row>
    <row r="12114" spans="1:16" hidden="1">
      <c r="A12114" t="s">
        <v>6104</v>
      </c>
      <c r="B12114" s="1">
        <v>42231</v>
      </c>
      <c r="C12114" t="s">
        <v>1</v>
      </c>
      <c r="D12114">
        <v>1</v>
      </c>
      <c r="E12114" t="s">
        <v>6102</v>
      </c>
      <c r="F12114" t="s">
        <v>13</v>
      </c>
      <c r="G12114" t="s">
        <v>4</v>
      </c>
      <c r="H12114" t="s">
        <v>6107</v>
      </c>
      <c r="I12114" s="2">
        <v>85000</v>
      </c>
      <c r="J12114" s="5"/>
      <c r="L12114" s="5"/>
      <c r="M12114" s="2">
        <f t="shared" si="189"/>
        <v>-254813.9499999971</v>
      </c>
      <c r="P12114"/>
    </row>
    <row r="12115" spans="1:16" hidden="1">
      <c r="A12115" t="s">
        <v>6112</v>
      </c>
      <c r="B12115" s="1">
        <v>42231</v>
      </c>
      <c r="C12115" t="s">
        <v>1</v>
      </c>
      <c r="D12115">
        <v>1</v>
      </c>
      <c r="E12115" t="s">
        <v>6115</v>
      </c>
      <c r="F12115" t="s">
        <v>13</v>
      </c>
      <c r="G12115" t="s">
        <v>4</v>
      </c>
      <c r="H12115" t="s">
        <v>4113</v>
      </c>
      <c r="J12115" s="5"/>
      <c r="K12115" s="2">
        <v>83000</v>
      </c>
      <c r="L12115" s="5"/>
      <c r="M12115" s="2">
        <f t="shared" si="189"/>
        <v>-337813.9499999971</v>
      </c>
      <c r="P12115"/>
    </row>
    <row r="12116" spans="1:16" hidden="1">
      <c r="A12116" t="s">
        <v>6117</v>
      </c>
      <c r="B12116" s="1">
        <v>42231</v>
      </c>
      <c r="C12116" t="s">
        <v>11</v>
      </c>
      <c r="D12116">
        <v>1</v>
      </c>
      <c r="E12116" t="s">
        <v>6123</v>
      </c>
      <c r="F12116" t="s">
        <v>45</v>
      </c>
      <c r="G12116" t="s">
        <v>4</v>
      </c>
      <c r="H12116" t="s">
        <v>6124</v>
      </c>
      <c r="J12116" s="5"/>
      <c r="K12116" s="2">
        <v>1125</v>
      </c>
      <c r="L12116" s="5"/>
      <c r="M12116" s="2">
        <f t="shared" si="189"/>
        <v>-338938.9499999971</v>
      </c>
      <c r="P12116"/>
    </row>
    <row r="12117" spans="1:16" hidden="1">
      <c r="A12117" t="s">
        <v>6129</v>
      </c>
      <c r="B12117" s="1">
        <v>42231</v>
      </c>
      <c r="C12117" t="s">
        <v>43</v>
      </c>
      <c r="D12117">
        <v>1</v>
      </c>
      <c r="E12117" t="s">
        <v>6132</v>
      </c>
      <c r="F12117" t="s">
        <v>13</v>
      </c>
      <c r="G12117" t="s">
        <v>4</v>
      </c>
      <c r="J12117" s="5"/>
      <c r="K12117" s="2">
        <v>4100</v>
      </c>
      <c r="L12117" s="5"/>
      <c r="M12117" s="2">
        <f t="shared" si="189"/>
        <v>-343038.9499999971</v>
      </c>
      <c r="P12117"/>
    </row>
    <row r="12118" spans="1:16" hidden="1">
      <c r="A12118" t="s">
        <v>6135</v>
      </c>
      <c r="B12118" s="1">
        <v>42231</v>
      </c>
      <c r="C12118" t="s">
        <v>195</v>
      </c>
      <c r="D12118">
        <v>1</v>
      </c>
      <c r="E12118" t="s">
        <v>6139</v>
      </c>
      <c r="F12118" t="s">
        <v>13</v>
      </c>
      <c r="G12118" t="s">
        <v>4</v>
      </c>
      <c r="H12118" t="s">
        <v>195</v>
      </c>
      <c r="J12118" s="5"/>
      <c r="K12118" s="2">
        <v>12571.37</v>
      </c>
      <c r="L12118" s="5"/>
      <c r="M12118" s="2">
        <f t="shared" si="189"/>
        <v>-355610.3199999971</v>
      </c>
      <c r="P12118"/>
    </row>
    <row r="12119" spans="1:16" hidden="1">
      <c r="A12119" t="s">
        <v>6142</v>
      </c>
      <c r="B12119" s="1">
        <v>42231</v>
      </c>
      <c r="C12119" t="s">
        <v>200</v>
      </c>
      <c r="D12119">
        <v>1</v>
      </c>
      <c r="E12119" t="s">
        <v>6146</v>
      </c>
      <c r="F12119" t="s">
        <v>16</v>
      </c>
      <c r="G12119" t="s">
        <v>4</v>
      </c>
      <c r="H12119" t="s">
        <v>200</v>
      </c>
      <c r="J12119" s="5"/>
      <c r="K12119" s="2">
        <v>21025</v>
      </c>
      <c r="L12119" s="5"/>
      <c r="M12119" s="2">
        <f t="shared" si="189"/>
        <v>-376635.3199999971</v>
      </c>
      <c r="P12119"/>
    </row>
    <row r="12120" spans="1:16" hidden="1">
      <c r="A12120" t="s">
        <v>6149</v>
      </c>
      <c r="B12120" s="1">
        <v>42231</v>
      </c>
      <c r="C12120" t="s">
        <v>18</v>
      </c>
      <c r="D12120">
        <v>1</v>
      </c>
      <c r="E12120" t="s">
        <v>6152</v>
      </c>
      <c r="F12120" t="s">
        <v>13</v>
      </c>
      <c r="G12120" t="s">
        <v>4</v>
      </c>
      <c r="H12120" t="s">
        <v>18</v>
      </c>
      <c r="J12120" s="5"/>
      <c r="K12120" s="2">
        <v>26465.05</v>
      </c>
      <c r="L12120" s="5"/>
      <c r="M12120" s="2">
        <f t="shared" si="189"/>
        <v>-403100.36999999708</v>
      </c>
      <c r="P12120"/>
    </row>
    <row r="12121" spans="1:16" hidden="1">
      <c r="A12121" t="s">
        <v>25106</v>
      </c>
      <c r="B12121" s="1">
        <v>42231</v>
      </c>
      <c r="C12121" t="s">
        <v>1802</v>
      </c>
      <c r="D12121">
        <v>2</v>
      </c>
      <c r="E12121" t="s">
        <v>25108</v>
      </c>
      <c r="F12121" t="s">
        <v>13559</v>
      </c>
      <c r="G12121" t="s">
        <v>479</v>
      </c>
      <c r="H12121" t="s">
        <v>19250</v>
      </c>
      <c r="I12121" s="2">
        <v>257.89</v>
      </c>
      <c r="J12121" s="5"/>
      <c r="L12121" s="5"/>
      <c r="M12121" s="2">
        <f t="shared" si="189"/>
        <v>-402842.47999999707</v>
      </c>
      <c r="P12121"/>
    </row>
    <row r="12122" spans="1:16" hidden="1">
      <c r="A12122" t="s">
        <v>25127</v>
      </c>
      <c r="B12122" s="1">
        <v>42231</v>
      </c>
      <c r="C12122" t="s">
        <v>25130</v>
      </c>
      <c r="D12122">
        <v>2</v>
      </c>
      <c r="E12122" t="s">
        <v>25131</v>
      </c>
      <c r="F12122" t="s">
        <v>7054</v>
      </c>
      <c r="G12122" t="s">
        <v>4</v>
      </c>
      <c r="H12122" t="s">
        <v>14186</v>
      </c>
      <c r="I12122" s="2">
        <v>1025</v>
      </c>
      <c r="J12122" s="5"/>
      <c r="L12122" s="5"/>
      <c r="M12122" s="2">
        <f t="shared" si="189"/>
        <v>-401817.47999999707</v>
      </c>
      <c r="P12122"/>
    </row>
    <row r="12123" spans="1:16" hidden="1">
      <c r="A12123" t="s">
        <v>25152</v>
      </c>
      <c r="B12123" s="1">
        <v>42231</v>
      </c>
      <c r="C12123" t="s">
        <v>3261</v>
      </c>
      <c r="D12123">
        <v>2</v>
      </c>
      <c r="E12123" t="s">
        <v>25155</v>
      </c>
      <c r="F12123" t="s">
        <v>13559</v>
      </c>
      <c r="G12123" t="s">
        <v>479</v>
      </c>
      <c r="H12123" t="s">
        <v>25156</v>
      </c>
      <c r="I12123" s="2">
        <v>451.31</v>
      </c>
      <c r="J12123" s="5"/>
      <c r="L12123" s="5"/>
      <c r="M12123" s="2">
        <f t="shared" si="189"/>
        <v>-401366.16999999707</v>
      </c>
      <c r="P12123"/>
    </row>
    <row r="12124" spans="1:16" hidden="1">
      <c r="A12124" t="s">
        <v>25177</v>
      </c>
      <c r="B12124" s="1">
        <v>42231</v>
      </c>
      <c r="C12124" t="s">
        <v>25179</v>
      </c>
      <c r="D12124">
        <v>2</v>
      </c>
      <c r="E12124" t="s">
        <v>25180</v>
      </c>
      <c r="F12124" t="s">
        <v>7054</v>
      </c>
      <c r="G12124" t="s">
        <v>4</v>
      </c>
      <c r="H12124" t="s">
        <v>5683</v>
      </c>
      <c r="J12124" s="5"/>
      <c r="K12124" s="2">
        <v>1840</v>
      </c>
      <c r="L12124" s="5"/>
      <c r="M12124" s="2">
        <f t="shared" si="189"/>
        <v>-403206.16999999707</v>
      </c>
      <c r="P12124"/>
    </row>
    <row r="12125" spans="1:16" hidden="1">
      <c r="A12125" t="s">
        <v>25177</v>
      </c>
      <c r="B12125" s="1">
        <v>42231</v>
      </c>
      <c r="C12125" t="s">
        <v>25179</v>
      </c>
      <c r="D12125">
        <v>2</v>
      </c>
      <c r="E12125" t="s">
        <v>25180</v>
      </c>
      <c r="F12125" t="s">
        <v>7054</v>
      </c>
      <c r="G12125" t="s">
        <v>4</v>
      </c>
      <c r="H12125" t="s">
        <v>5683</v>
      </c>
      <c r="I12125" s="2">
        <v>1840</v>
      </c>
      <c r="J12125" s="5"/>
      <c r="L12125" s="5"/>
      <c r="M12125" s="2">
        <f t="shared" si="189"/>
        <v>-401366.16999999707</v>
      </c>
      <c r="P12125"/>
    </row>
    <row r="12126" spans="1:16" hidden="1">
      <c r="A12126" t="s">
        <v>25199</v>
      </c>
      <c r="B12126" s="1">
        <v>42231</v>
      </c>
      <c r="C12126" t="s">
        <v>6</v>
      </c>
      <c r="D12126">
        <v>1</v>
      </c>
      <c r="E12126" t="s">
        <v>25201</v>
      </c>
      <c r="F12126" t="s">
        <v>13565</v>
      </c>
      <c r="G12126" t="s">
        <v>4</v>
      </c>
      <c r="H12126" t="s">
        <v>3071</v>
      </c>
      <c r="I12126" s="2">
        <v>20000</v>
      </c>
      <c r="J12126" s="5"/>
      <c r="L12126" s="5"/>
      <c r="M12126" s="2">
        <f t="shared" si="189"/>
        <v>-381366.16999999707</v>
      </c>
      <c r="P12126"/>
    </row>
    <row r="12127" spans="1:16" hidden="1">
      <c r="A12127" t="s">
        <v>25226</v>
      </c>
      <c r="B12127" s="1">
        <v>42231</v>
      </c>
      <c r="C12127" t="s">
        <v>24379</v>
      </c>
      <c r="D12127">
        <v>1</v>
      </c>
      <c r="E12127" t="s">
        <v>25230</v>
      </c>
      <c r="F12127" t="s">
        <v>13561</v>
      </c>
      <c r="G12127" t="s">
        <v>4</v>
      </c>
      <c r="H12127" t="s">
        <v>25231</v>
      </c>
      <c r="I12127" s="2">
        <v>64000</v>
      </c>
      <c r="J12127" s="5"/>
      <c r="L12127" s="5"/>
      <c r="M12127" s="2">
        <f t="shared" si="189"/>
        <v>-317366.16999999707</v>
      </c>
      <c r="P12127"/>
    </row>
    <row r="12128" spans="1:16" hidden="1">
      <c r="A12128" t="s">
        <v>25252</v>
      </c>
      <c r="B12128" s="1">
        <v>42231</v>
      </c>
      <c r="C12128" t="s">
        <v>25255</v>
      </c>
      <c r="D12128">
        <v>2</v>
      </c>
      <c r="E12128" t="s">
        <v>25256</v>
      </c>
      <c r="F12128" t="s">
        <v>7054</v>
      </c>
      <c r="G12128" t="s">
        <v>4</v>
      </c>
      <c r="H12128" t="s">
        <v>2340</v>
      </c>
      <c r="J12128" s="5"/>
      <c r="K12128" s="2">
        <v>757.39</v>
      </c>
      <c r="L12128" s="5"/>
      <c r="M12128" s="2">
        <f t="shared" si="189"/>
        <v>-318123.55999999709</v>
      </c>
      <c r="P12128"/>
    </row>
    <row r="12129" spans="1:16" hidden="1">
      <c r="A12129" t="s">
        <v>25252</v>
      </c>
      <c r="B12129" s="1">
        <v>42231</v>
      </c>
      <c r="C12129" t="s">
        <v>25255</v>
      </c>
      <c r="D12129">
        <v>2</v>
      </c>
      <c r="E12129" t="s">
        <v>25256</v>
      </c>
      <c r="F12129" t="s">
        <v>7054</v>
      </c>
      <c r="G12129" t="s">
        <v>4</v>
      </c>
      <c r="H12129" t="s">
        <v>2340</v>
      </c>
      <c r="I12129" s="2">
        <v>757.39</v>
      </c>
      <c r="J12129" s="5"/>
      <c r="L12129" s="5"/>
      <c r="M12129" s="2">
        <f t="shared" si="189"/>
        <v>-317366.16999999707</v>
      </c>
      <c r="P12129"/>
    </row>
    <row r="12130" spans="1:16" hidden="1">
      <c r="A12130" t="s">
        <v>25274</v>
      </c>
      <c r="B12130" s="1">
        <v>42231</v>
      </c>
      <c r="C12130" t="s">
        <v>1802</v>
      </c>
      <c r="D12130">
        <v>2</v>
      </c>
      <c r="E12130" t="s">
        <v>25279</v>
      </c>
      <c r="F12130" t="s">
        <v>13559</v>
      </c>
      <c r="G12130" t="s">
        <v>479</v>
      </c>
      <c r="H12130" t="s">
        <v>25280</v>
      </c>
      <c r="I12130" s="2">
        <v>1111.31</v>
      </c>
      <c r="J12130" s="5"/>
      <c r="L12130" s="5"/>
      <c r="M12130" s="2">
        <f t="shared" si="189"/>
        <v>-316254.85999999708</v>
      </c>
      <c r="P12130"/>
    </row>
    <row r="12131" spans="1:16" hidden="1">
      <c r="A12131" t="s">
        <v>25304</v>
      </c>
      <c r="B12131" s="1">
        <v>42231</v>
      </c>
      <c r="C12131" t="s">
        <v>25306</v>
      </c>
      <c r="D12131">
        <v>2</v>
      </c>
      <c r="E12131" t="s">
        <v>25307</v>
      </c>
      <c r="F12131" t="s">
        <v>7054</v>
      </c>
      <c r="G12131" t="s">
        <v>4</v>
      </c>
      <c r="H12131" t="s">
        <v>24307</v>
      </c>
      <c r="I12131" s="2">
        <v>1025</v>
      </c>
      <c r="J12131" s="5"/>
      <c r="L12131" s="5"/>
      <c r="M12131" s="2">
        <f t="shared" si="189"/>
        <v>-315229.85999999708</v>
      </c>
      <c r="P12131"/>
    </row>
    <row r="12132" spans="1:16" hidden="1">
      <c r="A12132" t="s">
        <v>25324</v>
      </c>
      <c r="B12132" s="1">
        <v>42231</v>
      </c>
      <c r="C12132" t="s">
        <v>25327</v>
      </c>
      <c r="D12132">
        <v>2</v>
      </c>
      <c r="E12132" t="s">
        <v>25328</v>
      </c>
      <c r="F12132" t="s">
        <v>7054</v>
      </c>
      <c r="G12132" t="s">
        <v>4</v>
      </c>
      <c r="H12132" t="s">
        <v>564</v>
      </c>
      <c r="I12132" s="2">
        <v>7350.34</v>
      </c>
      <c r="J12132" s="5"/>
      <c r="L12132" s="5"/>
      <c r="M12132" s="2">
        <f t="shared" si="189"/>
        <v>-307879.51999999705</v>
      </c>
      <c r="P12132"/>
    </row>
    <row r="12133" spans="1:16" hidden="1">
      <c r="A12133" t="s">
        <v>25347</v>
      </c>
      <c r="B12133" s="1">
        <v>42231</v>
      </c>
      <c r="C12133" t="s">
        <v>6</v>
      </c>
      <c r="D12133">
        <v>1</v>
      </c>
      <c r="E12133" t="s">
        <v>25349</v>
      </c>
      <c r="F12133" t="s">
        <v>13610</v>
      </c>
      <c r="G12133" t="s">
        <v>4</v>
      </c>
      <c r="H12133" t="s">
        <v>1682</v>
      </c>
      <c r="I12133" s="2">
        <v>8305</v>
      </c>
      <c r="J12133" s="5"/>
      <c r="L12133" s="5"/>
      <c r="M12133" s="2">
        <f t="shared" si="189"/>
        <v>-299574.51999999705</v>
      </c>
      <c r="P12133"/>
    </row>
    <row r="12134" spans="1:16" hidden="1">
      <c r="A12134" t="s">
        <v>25366</v>
      </c>
      <c r="B12134" s="1">
        <v>42231</v>
      </c>
      <c r="C12134" t="s">
        <v>9362</v>
      </c>
      <c r="D12134">
        <v>1</v>
      </c>
      <c r="E12134" t="s">
        <v>25369</v>
      </c>
      <c r="F12134" t="s">
        <v>13565</v>
      </c>
      <c r="G12134" t="s">
        <v>4</v>
      </c>
      <c r="H12134" t="s">
        <v>6697</v>
      </c>
      <c r="I12134" s="2">
        <v>31091.74</v>
      </c>
      <c r="J12134" s="5"/>
      <c r="L12134" s="5"/>
      <c r="M12134" s="2">
        <f t="shared" si="189"/>
        <v>-268482.77999999706</v>
      </c>
      <c r="P12134"/>
    </row>
    <row r="12135" spans="1:16" hidden="1">
      <c r="A12135" t="s">
        <v>25385</v>
      </c>
      <c r="B12135" s="1">
        <v>42231</v>
      </c>
      <c r="C12135" t="s">
        <v>20557</v>
      </c>
      <c r="D12135">
        <v>1</v>
      </c>
      <c r="E12135" t="s">
        <v>25389</v>
      </c>
      <c r="F12135" t="s">
        <v>13565</v>
      </c>
      <c r="G12135" t="s">
        <v>4</v>
      </c>
      <c r="H12135" t="s">
        <v>25390</v>
      </c>
      <c r="I12135" s="2">
        <v>23000</v>
      </c>
      <c r="J12135" s="5"/>
      <c r="L12135" s="5"/>
      <c r="M12135" s="2">
        <f t="shared" si="189"/>
        <v>-245482.77999999706</v>
      </c>
      <c r="P12135"/>
    </row>
    <row r="12136" spans="1:16" hidden="1">
      <c r="A12136" t="s">
        <v>25410</v>
      </c>
      <c r="B12136" s="1">
        <v>42231</v>
      </c>
      <c r="C12136" t="s">
        <v>6010</v>
      </c>
      <c r="D12136">
        <v>2</v>
      </c>
      <c r="E12136" t="s">
        <v>25414</v>
      </c>
      <c r="F12136" t="s">
        <v>7054</v>
      </c>
      <c r="G12136" t="s">
        <v>4</v>
      </c>
      <c r="H12136" t="s">
        <v>6012</v>
      </c>
      <c r="I12136" s="2">
        <v>1025</v>
      </c>
      <c r="J12136" s="5"/>
      <c r="L12136" s="5"/>
      <c r="M12136" s="2">
        <f t="shared" si="189"/>
        <v>-244457.77999999706</v>
      </c>
      <c r="P12136"/>
    </row>
    <row r="12137" spans="1:16" hidden="1">
      <c r="A12137" t="s">
        <v>25434</v>
      </c>
      <c r="B12137" s="1">
        <v>42231</v>
      </c>
      <c r="C12137" t="s">
        <v>25438</v>
      </c>
      <c r="D12137">
        <v>2</v>
      </c>
      <c r="E12137" t="s">
        <v>25439</v>
      </c>
      <c r="F12137" t="s">
        <v>13559</v>
      </c>
      <c r="G12137" t="s">
        <v>313</v>
      </c>
      <c r="H12137" t="s">
        <v>929</v>
      </c>
      <c r="J12137" s="5"/>
      <c r="K12137" s="2">
        <v>2174.25</v>
      </c>
      <c r="L12137" s="5"/>
      <c r="M12137" s="2">
        <f t="shared" si="189"/>
        <v>-246632.02999999706</v>
      </c>
      <c r="P12137"/>
    </row>
    <row r="12138" spans="1:16" hidden="1">
      <c r="A12138" t="s">
        <v>25434</v>
      </c>
      <c r="B12138" s="1">
        <v>42231</v>
      </c>
      <c r="C12138" t="s">
        <v>25438</v>
      </c>
      <c r="D12138">
        <v>2</v>
      </c>
      <c r="E12138" t="s">
        <v>25439</v>
      </c>
      <c r="F12138" t="s">
        <v>13559</v>
      </c>
      <c r="G12138" t="s">
        <v>313</v>
      </c>
      <c r="H12138" t="s">
        <v>929</v>
      </c>
      <c r="I12138" s="2">
        <v>2174.25</v>
      </c>
      <c r="J12138" s="5"/>
      <c r="L12138" s="5"/>
      <c r="M12138" s="2">
        <f t="shared" si="189"/>
        <v>-244457.77999999706</v>
      </c>
      <c r="P12138"/>
    </row>
    <row r="12139" spans="1:16" hidden="1">
      <c r="A12139" t="s">
        <v>25460</v>
      </c>
      <c r="B12139" s="1">
        <v>42231</v>
      </c>
      <c r="C12139" t="s">
        <v>6010</v>
      </c>
      <c r="D12139">
        <v>2</v>
      </c>
      <c r="E12139" t="s">
        <v>25462</v>
      </c>
      <c r="F12139" t="s">
        <v>7054</v>
      </c>
      <c r="G12139" t="s">
        <v>4</v>
      </c>
      <c r="H12139" t="s">
        <v>23263</v>
      </c>
      <c r="I12139" s="2">
        <v>1025</v>
      </c>
      <c r="J12139" s="5"/>
      <c r="L12139" s="5"/>
      <c r="M12139" s="2">
        <f t="shared" si="189"/>
        <v>-243432.77999999706</v>
      </c>
      <c r="P12139"/>
    </row>
    <row r="12140" spans="1:16" hidden="1">
      <c r="A12140" t="s">
        <v>25481</v>
      </c>
      <c r="B12140" s="1">
        <v>42231</v>
      </c>
      <c r="C12140" t="s">
        <v>25483</v>
      </c>
      <c r="D12140">
        <v>2</v>
      </c>
      <c r="E12140" t="s">
        <v>25484</v>
      </c>
      <c r="F12140" t="s">
        <v>7054</v>
      </c>
      <c r="G12140" t="s">
        <v>4</v>
      </c>
      <c r="H12140" t="s">
        <v>20212</v>
      </c>
      <c r="I12140" s="2">
        <v>1025</v>
      </c>
      <c r="J12140" s="5"/>
      <c r="L12140" s="5"/>
      <c r="M12140" s="2">
        <f t="shared" si="189"/>
        <v>-242407.77999999706</v>
      </c>
      <c r="P12140"/>
    </row>
    <row r="12141" spans="1:16" hidden="1">
      <c r="A12141" t="s">
        <v>25501</v>
      </c>
      <c r="B12141" s="1">
        <v>42231</v>
      </c>
      <c r="C12141" t="s">
        <v>25503</v>
      </c>
      <c r="D12141">
        <v>2</v>
      </c>
      <c r="E12141" t="s">
        <v>25504</v>
      </c>
      <c r="F12141" t="s">
        <v>7054</v>
      </c>
      <c r="G12141" t="s">
        <v>4</v>
      </c>
      <c r="H12141" t="s">
        <v>6012</v>
      </c>
      <c r="I12141" s="2">
        <v>1840</v>
      </c>
      <c r="J12141" s="5"/>
      <c r="L12141" s="5"/>
      <c r="M12141" s="2">
        <f t="shared" si="189"/>
        <v>-240567.77999999706</v>
      </c>
      <c r="P12141"/>
    </row>
    <row r="12142" spans="1:16" hidden="1">
      <c r="A12142" t="s">
        <v>25522</v>
      </c>
      <c r="B12142" s="1">
        <v>42231</v>
      </c>
      <c r="C12142" t="s">
        <v>5029</v>
      </c>
      <c r="D12142">
        <v>2</v>
      </c>
      <c r="E12142" t="s">
        <v>25525</v>
      </c>
      <c r="F12142" t="s">
        <v>13559</v>
      </c>
      <c r="G12142" t="s">
        <v>479</v>
      </c>
      <c r="H12142" t="s">
        <v>1979</v>
      </c>
      <c r="J12142" s="5"/>
      <c r="K12142" s="2">
        <v>3380.44</v>
      </c>
      <c r="L12142" s="5"/>
      <c r="M12142" s="2">
        <f t="shared" si="189"/>
        <v>-243948.21999999706</v>
      </c>
      <c r="P12142"/>
    </row>
    <row r="12143" spans="1:16" hidden="1">
      <c r="A12143" t="s">
        <v>25522</v>
      </c>
      <c r="B12143" s="1">
        <v>42231</v>
      </c>
      <c r="C12143" t="s">
        <v>5029</v>
      </c>
      <c r="D12143">
        <v>2</v>
      </c>
      <c r="E12143" t="s">
        <v>25525</v>
      </c>
      <c r="F12143" t="s">
        <v>13559</v>
      </c>
      <c r="G12143" t="s">
        <v>479</v>
      </c>
      <c r="H12143" t="s">
        <v>1979</v>
      </c>
      <c r="I12143" s="2">
        <v>3380.44</v>
      </c>
      <c r="J12143" s="5"/>
      <c r="L12143" s="5"/>
      <c r="M12143" s="2">
        <f t="shared" si="189"/>
        <v>-240567.77999999706</v>
      </c>
      <c r="P12143"/>
    </row>
    <row r="12144" spans="1:16" hidden="1">
      <c r="A12144" t="s">
        <v>25543</v>
      </c>
      <c r="B12144" s="1">
        <v>42231</v>
      </c>
      <c r="C12144" t="s">
        <v>25545</v>
      </c>
      <c r="D12144">
        <v>1</v>
      </c>
      <c r="E12144" t="s">
        <v>25546</v>
      </c>
      <c r="F12144" t="s">
        <v>13565</v>
      </c>
      <c r="G12144" t="s">
        <v>4</v>
      </c>
      <c r="H12144" t="s">
        <v>25547</v>
      </c>
      <c r="I12144" s="2">
        <v>5000</v>
      </c>
      <c r="J12144" s="5"/>
      <c r="L12144" s="5"/>
      <c r="M12144" s="2">
        <f t="shared" si="189"/>
        <v>-235567.77999999706</v>
      </c>
      <c r="P12144"/>
    </row>
    <row r="12145" spans="1:16" hidden="1">
      <c r="A12145" t="s">
        <v>25564</v>
      </c>
      <c r="B12145" s="1">
        <v>42231</v>
      </c>
      <c r="C12145" t="s">
        <v>25566</v>
      </c>
      <c r="D12145">
        <v>2</v>
      </c>
      <c r="E12145" t="s">
        <v>25567</v>
      </c>
      <c r="F12145" t="s">
        <v>7054</v>
      </c>
      <c r="G12145" t="s">
        <v>4</v>
      </c>
      <c r="H12145" t="s">
        <v>25568</v>
      </c>
      <c r="I12145" s="2">
        <v>3970.01</v>
      </c>
      <c r="J12145" s="5"/>
      <c r="L12145" s="5"/>
      <c r="M12145" s="2">
        <f t="shared" si="189"/>
        <v>-231597.76999999705</v>
      </c>
      <c r="P12145"/>
    </row>
    <row r="12146" spans="1:16" hidden="1">
      <c r="A12146" t="s">
        <v>25582</v>
      </c>
      <c r="B12146" s="1">
        <v>42231</v>
      </c>
      <c r="C12146" t="s">
        <v>25586</v>
      </c>
      <c r="D12146">
        <v>1</v>
      </c>
      <c r="E12146" t="s">
        <v>25587</v>
      </c>
      <c r="F12146" t="s">
        <v>13565</v>
      </c>
      <c r="G12146" t="s">
        <v>4</v>
      </c>
      <c r="H12146" t="s">
        <v>25588</v>
      </c>
      <c r="I12146" s="2">
        <v>20000</v>
      </c>
      <c r="J12146" s="5"/>
      <c r="L12146" s="5"/>
      <c r="M12146" s="2">
        <f t="shared" si="189"/>
        <v>-211597.76999999705</v>
      </c>
      <c r="P12146"/>
    </row>
    <row r="12147" spans="1:16" hidden="1">
      <c r="A12147" t="s">
        <v>25604</v>
      </c>
      <c r="B12147" s="1">
        <v>42231</v>
      </c>
      <c r="C12147" t="s">
        <v>25607</v>
      </c>
      <c r="D12147">
        <v>2</v>
      </c>
      <c r="E12147" t="s">
        <v>25608</v>
      </c>
      <c r="F12147" t="s">
        <v>7054</v>
      </c>
      <c r="G12147" t="s">
        <v>4</v>
      </c>
      <c r="H12147" t="s">
        <v>1375</v>
      </c>
      <c r="I12147" s="2">
        <v>1840</v>
      </c>
      <c r="J12147" s="5"/>
      <c r="L12147" s="5"/>
      <c r="M12147" s="2">
        <f t="shared" si="189"/>
        <v>-209757.76999999705</v>
      </c>
      <c r="P12147"/>
    </row>
    <row r="12148" spans="1:16" hidden="1">
      <c r="A12148" t="s">
        <v>25628</v>
      </c>
      <c r="B12148" s="1">
        <v>42231</v>
      </c>
      <c r="C12148" t="s">
        <v>25630</v>
      </c>
      <c r="D12148">
        <v>2</v>
      </c>
      <c r="E12148" t="s">
        <v>25631</v>
      </c>
      <c r="F12148" t="s">
        <v>7054</v>
      </c>
      <c r="G12148" t="s">
        <v>4</v>
      </c>
      <c r="H12148" t="s">
        <v>25632</v>
      </c>
      <c r="I12148" s="2">
        <v>1025</v>
      </c>
      <c r="J12148" s="5"/>
      <c r="L12148" s="5"/>
      <c r="M12148" s="2">
        <f t="shared" si="189"/>
        <v>-208732.76999999705</v>
      </c>
      <c r="P12148"/>
    </row>
    <row r="12149" spans="1:16" hidden="1">
      <c r="A12149" t="s">
        <v>25649</v>
      </c>
      <c r="B12149" s="1">
        <v>42231</v>
      </c>
      <c r="C12149" t="s">
        <v>25651</v>
      </c>
      <c r="D12149">
        <v>2</v>
      </c>
      <c r="E12149" t="s">
        <v>25652</v>
      </c>
      <c r="F12149" t="s">
        <v>7054</v>
      </c>
      <c r="G12149" t="s">
        <v>4</v>
      </c>
      <c r="H12149" t="s">
        <v>15273</v>
      </c>
      <c r="I12149" s="2">
        <v>1025</v>
      </c>
      <c r="J12149" s="5"/>
      <c r="L12149" s="5"/>
      <c r="M12149" s="2">
        <f t="shared" si="189"/>
        <v>-207707.76999999705</v>
      </c>
      <c r="P12149"/>
    </row>
    <row r="12150" spans="1:16" hidden="1">
      <c r="A12150" t="s">
        <v>25667</v>
      </c>
      <c r="B12150" s="1">
        <v>42231</v>
      </c>
      <c r="C12150" t="s">
        <v>25670</v>
      </c>
      <c r="D12150">
        <v>1</v>
      </c>
      <c r="E12150" t="s">
        <v>25671</v>
      </c>
      <c r="F12150" t="s">
        <v>13565</v>
      </c>
      <c r="G12150" t="s">
        <v>4</v>
      </c>
      <c r="H12150" t="s">
        <v>14522</v>
      </c>
      <c r="I12150" s="2">
        <v>50000</v>
      </c>
      <c r="J12150" s="5"/>
      <c r="L12150" s="5"/>
      <c r="M12150" s="2">
        <f t="shared" si="189"/>
        <v>-157707.76999999705</v>
      </c>
      <c r="P12150"/>
    </row>
    <row r="12151" spans="1:16" hidden="1">
      <c r="A12151" t="s">
        <v>25688</v>
      </c>
      <c r="B12151" s="1">
        <v>42231</v>
      </c>
      <c r="C12151" t="s">
        <v>1802</v>
      </c>
      <c r="D12151">
        <v>2</v>
      </c>
      <c r="E12151" t="s">
        <v>25690</v>
      </c>
      <c r="F12151" t="s">
        <v>13559</v>
      </c>
      <c r="G12151" t="s">
        <v>479</v>
      </c>
      <c r="H12151" t="s">
        <v>25691</v>
      </c>
      <c r="I12151" s="2">
        <v>224.3</v>
      </c>
      <c r="J12151" s="5"/>
      <c r="L12151" s="5"/>
      <c r="M12151" s="2">
        <f t="shared" si="189"/>
        <v>-157483.46999999706</v>
      </c>
      <c r="P12151"/>
    </row>
    <row r="12152" spans="1:16" hidden="1">
      <c r="A12152" t="s">
        <v>25708</v>
      </c>
      <c r="B12152" s="1">
        <v>42231</v>
      </c>
      <c r="C12152" t="s">
        <v>23712</v>
      </c>
      <c r="D12152">
        <v>1</v>
      </c>
      <c r="E12152" t="s">
        <v>25710</v>
      </c>
      <c r="F12152" t="s">
        <v>13565</v>
      </c>
      <c r="G12152" t="s">
        <v>4</v>
      </c>
      <c r="H12152" t="s">
        <v>4113</v>
      </c>
      <c r="I12152" s="2">
        <v>83000</v>
      </c>
      <c r="J12152" s="5"/>
      <c r="L12152" s="5"/>
      <c r="M12152" s="2">
        <f t="shared" si="189"/>
        <v>-74483.469999997062</v>
      </c>
      <c r="P12152"/>
    </row>
    <row r="12153" spans="1:16" hidden="1">
      <c r="A12153" t="s">
        <v>25728</v>
      </c>
      <c r="B12153" s="1">
        <v>42231</v>
      </c>
      <c r="C12153" t="s">
        <v>23712</v>
      </c>
      <c r="D12153">
        <v>1</v>
      </c>
      <c r="E12153" t="s">
        <v>25731</v>
      </c>
      <c r="F12153" t="s">
        <v>13565</v>
      </c>
      <c r="G12153" t="s">
        <v>4</v>
      </c>
      <c r="H12153" t="s">
        <v>4113</v>
      </c>
      <c r="I12153" s="2">
        <v>15000</v>
      </c>
      <c r="J12153" s="5"/>
      <c r="L12153" s="5"/>
      <c r="M12153" s="2">
        <f t="shared" si="189"/>
        <v>-59483.469999997062</v>
      </c>
      <c r="P12153"/>
    </row>
    <row r="12154" spans="1:16" hidden="1">
      <c r="A12154" t="s">
        <v>25751</v>
      </c>
      <c r="B12154" s="1">
        <v>42231</v>
      </c>
      <c r="C12154" t="s">
        <v>25753</v>
      </c>
      <c r="D12154">
        <v>2</v>
      </c>
      <c r="E12154" t="s">
        <v>25754</v>
      </c>
      <c r="F12154" t="s">
        <v>7054</v>
      </c>
      <c r="G12154" t="s">
        <v>4</v>
      </c>
      <c r="H12154" t="s">
        <v>2656</v>
      </c>
      <c r="I12154" s="2">
        <v>1025</v>
      </c>
      <c r="J12154" s="5"/>
      <c r="L12154" s="5"/>
      <c r="M12154" s="2">
        <f t="shared" si="189"/>
        <v>-58458.469999997062</v>
      </c>
      <c r="P12154"/>
    </row>
    <row r="12155" spans="1:16" hidden="1">
      <c r="A12155" t="s">
        <v>25772</v>
      </c>
      <c r="B12155" s="1">
        <v>42231</v>
      </c>
      <c r="C12155" t="s">
        <v>25775</v>
      </c>
      <c r="D12155">
        <v>2</v>
      </c>
      <c r="E12155" t="s">
        <v>25776</v>
      </c>
      <c r="F12155" t="s">
        <v>13559</v>
      </c>
      <c r="G12155" t="s">
        <v>313</v>
      </c>
      <c r="H12155" t="s">
        <v>3942</v>
      </c>
      <c r="J12155" s="5"/>
      <c r="K12155" s="2">
        <v>2500</v>
      </c>
      <c r="L12155" s="5"/>
      <c r="M12155" s="2">
        <f t="shared" si="189"/>
        <v>-60958.469999997062</v>
      </c>
      <c r="P12155"/>
    </row>
    <row r="12156" spans="1:16" hidden="1">
      <c r="A12156" t="s">
        <v>25772</v>
      </c>
      <c r="B12156" s="1">
        <v>42231</v>
      </c>
      <c r="C12156" t="s">
        <v>25775</v>
      </c>
      <c r="D12156">
        <v>2</v>
      </c>
      <c r="E12156" t="s">
        <v>25776</v>
      </c>
      <c r="F12156" t="s">
        <v>13559</v>
      </c>
      <c r="G12156" t="s">
        <v>313</v>
      </c>
      <c r="H12156" t="s">
        <v>3942</v>
      </c>
      <c r="I12156" s="2">
        <v>2500</v>
      </c>
      <c r="J12156" s="5"/>
      <c r="L12156" s="5"/>
      <c r="M12156" s="2">
        <f t="shared" si="189"/>
        <v>-58458.469999997062</v>
      </c>
      <c r="P12156"/>
    </row>
    <row r="12157" spans="1:16" hidden="1">
      <c r="A12157" t="s">
        <v>25795</v>
      </c>
      <c r="B12157" s="1">
        <v>42231</v>
      </c>
      <c r="C12157" t="s">
        <v>25798</v>
      </c>
      <c r="D12157">
        <v>2</v>
      </c>
      <c r="E12157" t="s">
        <v>25799</v>
      </c>
      <c r="F12157" t="s">
        <v>7054</v>
      </c>
      <c r="G12157" t="s">
        <v>4</v>
      </c>
      <c r="H12157" t="s">
        <v>5883</v>
      </c>
      <c r="J12157" s="5"/>
      <c r="K12157" s="2">
        <v>1840</v>
      </c>
      <c r="L12157" s="5"/>
      <c r="M12157" s="2">
        <f t="shared" si="189"/>
        <v>-60298.469999997062</v>
      </c>
      <c r="P12157"/>
    </row>
    <row r="12158" spans="1:16" hidden="1">
      <c r="A12158" t="s">
        <v>25795</v>
      </c>
      <c r="B12158" s="1">
        <v>42231</v>
      </c>
      <c r="C12158" t="s">
        <v>25798</v>
      </c>
      <c r="D12158">
        <v>2</v>
      </c>
      <c r="E12158" t="s">
        <v>25799</v>
      </c>
      <c r="F12158" t="s">
        <v>7054</v>
      </c>
      <c r="G12158" t="s">
        <v>4</v>
      </c>
      <c r="H12158" t="s">
        <v>5883</v>
      </c>
      <c r="I12158" s="2">
        <v>1840</v>
      </c>
      <c r="J12158" s="5"/>
      <c r="L12158" s="5"/>
      <c r="M12158" s="2">
        <f t="shared" si="189"/>
        <v>-58458.469999997062</v>
      </c>
      <c r="P12158"/>
    </row>
    <row r="12159" spans="1:16" hidden="1">
      <c r="A12159" t="s">
        <v>25819</v>
      </c>
      <c r="B12159" s="1">
        <v>42231</v>
      </c>
      <c r="C12159" t="s">
        <v>25821</v>
      </c>
      <c r="D12159">
        <v>2</v>
      </c>
      <c r="E12159" t="s">
        <v>25822</v>
      </c>
      <c r="F12159" t="s">
        <v>7054</v>
      </c>
      <c r="G12159" t="s">
        <v>4</v>
      </c>
      <c r="H12159" t="s">
        <v>22653</v>
      </c>
      <c r="I12159" s="2">
        <v>6067.98</v>
      </c>
      <c r="J12159" s="5"/>
      <c r="L12159" s="5"/>
      <c r="M12159" s="2">
        <f t="shared" si="189"/>
        <v>-52390.489999997066</v>
      </c>
      <c r="P12159"/>
    </row>
    <row r="12160" spans="1:16" hidden="1">
      <c r="A12160" t="s">
        <v>25842</v>
      </c>
      <c r="B12160" s="1">
        <v>42231</v>
      </c>
      <c r="C12160" t="s">
        <v>25845</v>
      </c>
      <c r="D12160">
        <v>2</v>
      </c>
      <c r="E12160" t="s">
        <v>25846</v>
      </c>
      <c r="F12160" t="s">
        <v>7054</v>
      </c>
      <c r="G12160" t="s">
        <v>4</v>
      </c>
      <c r="H12160" t="s">
        <v>25847</v>
      </c>
      <c r="I12160" s="2">
        <v>4100.01</v>
      </c>
      <c r="J12160" s="5"/>
      <c r="L12160" s="5"/>
      <c r="M12160" s="2">
        <f t="shared" si="189"/>
        <v>-48290.479999997064</v>
      </c>
      <c r="P12160"/>
    </row>
    <row r="12161" spans="1:16" hidden="1">
      <c r="A12161" t="s">
        <v>25870</v>
      </c>
      <c r="B12161" s="1">
        <v>42231</v>
      </c>
      <c r="C12161" t="s">
        <v>20557</v>
      </c>
      <c r="D12161">
        <v>1</v>
      </c>
      <c r="E12161" t="s">
        <v>25717</v>
      </c>
      <c r="F12161" t="s">
        <v>13561</v>
      </c>
      <c r="G12161" t="s">
        <v>4</v>
      </c>
      <c r="H12161" t="s">
        <v>25873</v>
      </c>
      <c r="J12161" s="5"/>
      <c r="K12161" s="2">
        <v>16000</v>
      </c>
      <c r="L12161" s="5"/>
      <c r="M12161" s="2">
        <f t="shared" si="189"/>
        <v>-64290.479999997064</v>
      </c>
      <c r="P12161"/>
    </row>
    <row r="12162" spans="1:16" hidden="1">
      <c r="A12162" t="s">
        <v>25890</v>
      </c>
      <c r="B12162" s="1">
        <v>42231</v>
      </c>
      <c r="C12162" t="s">
        <v>20557</v>
      </c>
      <c r="D12162">
        <v>1</v>
      </c>
      <c r="E12162" t="s">
        <v>20558</v>
      </c>
      <c r="F12162" t="s">
        <v>13561</v>
      </c>
      <c r="G12162" t="s">
        <v>4</v>
      </c>
      <c r="H12162" t="s">
        <v>25892</v>
      </c>
      <c r="J12162" s="5"/>
      <c r="K12162" s="2">
        <v>7000</v>
      </c>
      <c r="L12162" s="5"/>
      <c r="M12162" s="2">
        <f t="shared" si="189"/>
        <v>-71290.479999997071</v>
      </c>
      <c r="P12162"/>
    </row>
    <row r="12163" spans="1:16" hidden="1">
      <c r="A12163" s="35" t="s">
        <v>6250</v>
      </c>
      <c r="B12163" s="36">
        <v>42233</v>
      </c>
      <c r="C12163" s="35" t="s">
        <v>5029</v>
      </c>
      <c r="D12163" s="35">
        <v>1</v>
      </c>
      <c r="E12163" s="35" t="s">
        <v>6254</v>
      </c>
      <c r="F12163" s="35" t="s">
        <v>13</v>
      </c>
      <c r="G12163" s="35" t="s">
        <v>4</v>
      </c>
      <c r="H12163" s="35" t="s">
        <v>6255</v>
      </c>
      <c r="I12163" s="11"/>
      <c r="J12163" s="12"/>
      <c r="K12163" s="11">
        <v>20000</v>
      </c>
      <c r="L12163" s="12"/>
      <c r="M12163" s="11">
        <f t="shared" si="189"/>
        <v>-91290.479999997071</v>
      </c>
      <c r="P12163"/>
    </row>
    <row r="12164" spans="1:16" hidden="1">
      <c r="A12164" t="s">
        <v>6262</v>
      </c>
      <c r="B12164" s="1">
        <v>42233</v>
      </c>
      <c r="C12164" t="s">
        <v>1</v>
      </c>
      <c r="D12164">
        <v>1</v>
      </c>
      <c r="E12164" t="s">
        <v>6267</v>
      </c>
      <c r="F12164" t="s">
        <v>16</v>
      </c>
      <c r="G12164" t="s">
        <v>4</v>
      </c>
      <c r="H12164" t="s">
        <v>1231</v>
      </c>
      <c r="J12164" s="5"/>
      <c r="K12164" s="2">
        <v>100000</v>
      </c>
      <c r="L12164" s="5"/>
      <c r="M12164" s="2">
        <f t="shared" si="189"/>
        <v>-191290.47999999707</v>
      </c>
      <c r="P12164"/>
    </row>
    <row r="12165" spans="1:16" hidden="1">
      <c r="A12165" s="97" t="s">
        <v>6307</v>
      </c>
      <c r="B12165" s="98">
        <v>42233</v>
      </c>
      <c r="C12165" s="97" t="s">
        <v>6314</v>
      </c>
      <c r="D12165" s="97">
        <v>2</v>
      </c>
      <c r="E12165" s="97" t="s">
        <v>6315</v>
      </c>
      <c r="F12165" s="97" t="s">
        <v>211</v>
      </c>
      <c r="G12165" s="97" t="s">
        <v>212</v>
      </c>
      <c r="H12165" s="97" t="s">
        <v>213</v>
      </c>
      <c r="I12165" s="99"/>
      <c r="J12165" s="100"/>
      <c r="K12165" s="99">
        <v>791.8</v>
      </c>
      <c r="L12165" s="5"/>
      <c r="M12165" s="2">
        <f t="shared" si="189"/>
        <v>-192082.27999999706</v>
      </c>
      <c r="N12165" s="25" t="s">
        <v>36424</v>
      </c>
      <c r="P12165" s="34" t="s">
        <v>36372</v>
      </c>
    </row>
    <row r="12166" spans="1:16" hidden="1">
      <c r="A12166" t="s">
        <v>6327</v>
      </c>
      <c r="B12166" s="1">
        <v>42233</v>
      </c>
      <c r="C12166" t="s">
        <v>6</v>
      </c>
      <c r="D12166">
        <v>1</v>
      </c>
      <c r="E12166" t="s">
        <v>6329</v>
      </c>
      <c r="F12166" t="s">
        <v>29</v>
      </c>
      <c r="G12166" t="s">
        <v>4</v>
      </c>
      <c r="H12166" t="s">
        <v>1483</v>
      </c>
      <c r="I12166" s="2">
        <v>1000</v>
      </c>
      <c r="J12166" s="5"/>
      <c r="L12166" s="5"/>
      <c r="M12166" s="2">
        <f t="shared" si="189"/>
        <v>-191082.27999999706</v>
      </c>
      <c r="P12166"/>
    </row>
    <row r="12167" spans="1:16" hidden="1">
      <c r="A12167" t="s">
        <v>6340</v>
      </c>
      <c r="B12167" s="1">
        <v>42233</v>
      </c>
      <c r="C12167" t="s">
        <v>43</v>
      </c>
      <c r="D12167">
        <v>1</v>
      </c>
      <c r="E12167" t="s">
        <v>6342</v>
      </c>
      <c r="F12167" t="s">
        <v>13</v>
      </c>
      <c r="G12167" t="s">
        <v>4</v>
      </c>
      <c r="H12167" t="s">
        <v>4651</v>
      </c>
      <c r="J12167" s="5"/>
      <c r="K12167" s="2">
        <v>2990</v>
      </c>
      <c r="L12167" s="5"/>
      <c r="M12167" s="2">
        <f t="shared" si="189"/>
        <v>-194072.27999999706</v>
      </c>
      <c r="P12167"/>
    </row>
    <row r="12168" spans="1:16" hidden="1">
      <c r="A12168" t="s">
        <v>6347</v>
      </c>
      <c r="B12168" s="1">
        <v>42233</v>
      </c>
      <c r="C12168" t="s">
        <v>381</v>
      </c>
      <c r="D12168">
        <v>2</v>
      </c>
      <c r="E12168" t="s">
        <v>6351</v>
      </c>
      <c r="F12168" t="s">
        <v>78</v>
      </c>
      <c r="G12168" t="s">
        <v>4</v>
      </c>
      <c r="H12168" t="s">
        <v>383</v>
      </c>
      <c r="J12168" s="5"/>
      <c r="K12168" s="2">
        <v>4100.01</v>
      </c>
      <c r="L12168" s="5"/>
      <c r="M12168" s="2">
        <f t="shared" si="189"/>
        <v>-198172.28999999707</v>
      </c>
      <c r="P12168"/>
    </row>
    <row r="12169" spans="1:16" hidden="1">
      <c r="A12169" t="s">
        <v>6355</v>
      </c>
      <c r="B12169" s="1">
        <v>42233</v>
      </c>
      <c r="C12169" t="s">
        <v>18</v>
      </c>
      <c r="D12169">
        <v>1</v>
      </c>
      <c r="E12169" t="s">
        <v>6358</v>
      </c>
      <c r="F12169" t="s">
        <v>13</v>
      </c>
      <c r="G12169" t="s">
        <v>4</v>
      </c>
      <c r="H12169" t="s">
        <v>6359</v>
      </c>
      <c r="J12169" s="5"/>
      <c r="K12169" s="2">
        <v>25000</v>
      </c>
      <c r="L12169" s="5"/>
      <c r="M12169" s="2">
        <f t="shared" ref="M12169:M12232" si="190">+M12168+I12169-K12169</f>
        <v>-223172.28999999707</v>
      </c>
      <c r="P12169"/>
    </row>
    <row r="12170" spans="1:16" hidden="1">
      <c r="A12170" t="s">
        <v>6361</v>
      </c>
      <c r="B12170" s="1">
        <v>42233</v>
      </c>
      <c r="C12170" t="s">
        <v>195</v>
      </c>
      <c r="D12170">
        <v>1</v>
      </c>
      <c r="E12170" t="s">
        <v>6363</v>
      </c>
      <c r="F12170" t="s">
        <v>13</v>
      </c>
      <c r="G12170" t="s">
        <v>4</v>
      </c>
      <c r="H12170" t="s">
        <v>195</v>
      </c>
      <c r="J12170" s="5"/>
      <c r="K12170" s="2">
        <v>17618.98</v>
      </c>
      <c r="L12170" s="5"/>
      <c r="M12170" s="2">
        <f t="shared" si="190"/>
        <v>-240791.26999999708</v>
      </c>
      <c r="P12170"/>
    </row>
    <row r="12171" spans="1:16" hidden="1">
      <c r="A12171" t="s">
        <v>6366</v>
      </c>
      <c r="B12171" s="1">
        <v>42233</v>
      </c>
      <c r="C12171" t="s">
        <v>18</v>
      </c>
      <c r="D12171">
        <v>1</v>
      </c>
      <c r="E12171" t="s">
        <v>6367</v>
      </c>
      <c r="F12171" t="s">
        <v>13</v>
      </c>
      <c r="G12171" t="s">
        <v>4</v>
      </c>
      <c r="H12171" t="s">
        <v>18</v>
      </c>
      <c r="J12171" s="5"/>
      <c r="K12171" s="2">
        <v>2626.2</v>
      </c>
      <c r="L12171" s="5"/>
      <c r="M12171" s="2">
        <f t="shared" si="190"/>
        <v>-243417.46999999709</v>
      </c>
      <c r="P12171"/>
    </row>
    <row r="12172" spans="1:16" hidden="1">
      <c r="A12172" t="s">
        <v>6370</v>
      </c>
      <c r="B12172" s="1">
        <v>42233</v>
      </c>
      <c r="C12172" t="s">
        <v>6</v>
      </c>
      <c r="D12172">
        <v>1</v>
      </c>
      <c r="E12172" t="s">
        <v>6372</v>
      </c>
      <c r="F12172" t="s">
        <v>29</v>
      </c>
      <c r="G12172" t="s">
        <v>20</v>
      </c>
      <c r="H12172" t="s">
        <v>2900</v>
      </c>
      <c r="I12172" s="2">
        <v>1514.97</v>
      </c>
      <c r="J12172" s="5"/>
      <c r="L12172" s="5"/>
      <c r="M12172" s="2">
        <f t="shared" si="190"/>
        <v>-241902.49999999709</v>
      </c>
      <c r="P12172"/>
    </row>
    <row r="12173" spans="1:16" hidden="1">
      <c r="A12173" t="s">
        <v>6397</v>
      </c>
      <c r="B12173" s="1">
        <v>42233</v>
      </c>
      <c r="C12173" t="s">
        <v>1802</v>
      </c>
      <c r="D12173">
        <v>2</v>
      </c>
      <c r="E12173" t="s">
        <v>6400</v>
      </c>
      <c r="F12173" t="s">
        <v>312</v>
      </c>
      <c r="G12173" t="s">
        <v>479</v>
      </c>
      <c r="H12173" t="s">
        <v>5661</v>
      </c>
      <c r="J12173" s="5"/>
      <c r="K12173" s="2">
        <v>1232.79</v>
      </c>
      <c r="L12173" s="5"/>
      <c r="M12173" s="2">
        <f t="shared" si="190"/>
        <v>-243135.2899999971</v>
      </c>
      <c r="P12173"/>
    </row>
    <row r="12174" spans="1:16" hidden="1">
      <c r="A12174" t="s">
        <v>6397</v>
      </c>
      <c r="B12174" s="1">
        <v>42233</v>
      </c>
      <c r="C12174" t="s">
        <v>1802</v>
      </c>
      <c r="D12174">
        <v>2</v>
      </c>
      <c r="E12174" t="s">
        <v>6400</v>
      </c>
      <c r="F12174" t="s">
        <v>312</v>
      </c>
      <c r="G12174" t="s">
        <v>479</v>
      </c>
      <c r="H12174" t="s">
        <v>5661</v>
      </c>
      <c r="I12174" s="2">
        <v>600</v>
      </c>
      <c r="J12174" s="5"/>
      <c r="L12174" s="5"/>
      <c r="M12174" s="2">
        <f t="shared" si="190"/>
        <v>-242535.2899999971</v>
      </c>
      <c r="P12174"/>
    </row>
    <row r="12175" spans="1:16" hidden="1">
      <c r="A12175" t="s">
        <v>6404</v>
      </c>
      <c r="B12175" s="1">
        <v>42233</v>
      </c>
      <c r="C12175" t="s">
        <v>6405</v>
      </c>
      <c r="D12175">
        <v>2</v>
      </c>
      <c r="E12175" t="s">
        <v>6406</v>
      </c>
      <c r="F12175" t="s">
        <v>78</v>
      </c>
      <c r="G12175" t="s">
        <v>20</v>
      </c>
      <c r="H12175" t="s">
        <v>3487</v>
      </c>
      <c r="J12175" s="5"/>
      <c r="K12175" s="2">
        <v>4430.01</v>
      </c>
      <c r="L12175" s="5"/>
      <c r="M12175" s="2">
        <f t="shared" si="190"/>
        <v>-246965.29999999711</v>
      </c>
      <c r="P12175"/>
    </row>
    <row r="12176" spans="1:16" hidden="1">
      <c r="A12176" t="s">
        <v>6408</v>
      </c>
      <c r="B12176" s="1">
        <v>42233</v>
      </c>
      <c r="C12176" t="s">
        <v>6</v>
      </c>
      <c r="D12176">
        <v>1</v>
      </c>
      <c r="E12176" t="s">
        <v>6412</v>
      </c>
      <c r="F12176" t="s">
        <v>29</v>
      </c>
      <c r="G12176" t="s">
        <v>20</v>
      </c>
      <c r="H12176" t="s">
        <v>149</v>
      </c>
      <c r="I12176" s="2">
        <v>501.73</v>
      </c>
      <c r="J12176" s="5"/>
      <c r="L12176" s="5"/>
      <c r="M12176" s="2">
        <f t="shared" si="190"/>
        <v>-246463.5699999971</v>
      </c>
      <c r="P12176"/>
    </row>
    <row r="12177" spans="1:16" hidden="1">
      <c r="A12177" t="s">
        <v>6418</v>
      </c>
      <c r="B12177" s="1">
        <v>42233</v>
      </c>
      <c r="C12177" t="s">
        <v>6422</v>
      </c>
      <c r="D12177">
        <v>1</v>
      </c>
      <c r="E12177" t="s">
        <v>6423</v>
      </c>
      <c r="F12177" t="s">
        <v>29</v>
      </c>
      <c r="G12177" t="s">
        <v>20</v>
      </c>
      <c r="H12177" t="s">
        <v>112</v>
      </c>
      <c r="I12177" s="2">
        <v>366.39</v>
      </c>
      <c r="J12177" s="5"/>
      <c r="L12177" s="5"/>
      <c r="M12177" s="2">
        <f t="shared" si="190"/>
        <v>-246097.17999999708</v>
      </c>
      <c r="P12177"/>
    </row>
    <row r="12178" spans="1:16" hidden="1">
      <c r="A12178" t="s">
        <v>6458</v>
      </c>
      <c r="B12178" s="1">
        <v>42233</v>
      </c>
      <c r="C12178" t="s">
        <v>18</v>
      </c>
      <c r="D12178">
        <v>1</v>
      </c>
      <c r="E12178" t="s">
        <v>6460</v>
      </c>
      <c r="F12178" t="s">
        <v>13</v>
      </c>
      <c r="G12178" t="s">
        <v>20</v>
      </c>
      <c r="H12178" t="s">
        <v>18</v>
      </c>
      <c r="J12178" s="5"/>
      <c r="K12178" s="2">
        <v>8479.5400000000009</v>
      </c>
      <c r="L12178" s="5"/>
      <c r="M12178" s="2">
        <f t="shared" si="190"/>
        <v>-254576.71999999709</v>
      </c>
      <c r="P12178"/>
    </row>
    <row r="12179" spans="1:16" hidden="1">
      <c r="A12179" t="s">
        <v>6462</v>
      </c>
      <c r="B12179" s="1">
        <v>42233</v>
      </c>
      <c r="C12179" t="s">
        <v>195</v>
      </c>
      <c r="D12179">
        <v>1</v>
      </c>
      <c r="E12179" t="s">
        <v>6467</v>
      </c>
      <c r="F12179" t="s">
        <v>13</v>
      </c>
      <c r="G12179" t="s">
        <v>20</v>
      </c>
      <c r="H12179" t="s">
        <v>195</v>
      </c>
      <c r="J12179" s="5"/>
      <c r="K12179" s="2">
        <v>31226.39</v>
      </c>
      <c r="L12179" s="5"/>
      <c r="M12179" s="2">
        <f t="shared" si="190"/>
        <v>-285803.10999999708</v>
      </c>
      <c r="P12179"/>
    </row>
    <row r="12180" spans="1:16" hidden="1">
      <c r="A12180" t="s">
        <v>6472</v>
      </c>
      <c r="B12180" s="1">
        <v>42233</v>
      </c>
      <c r="C12180" t="s">
        <v>200</v>
      </c>
      <c r="D12180">
        <v>1</v>
      </c>
      <c r="E12180" t="s">
        <v>6476</v>
      </c>
      <c r="F12180" t="s">
        <v>16</v>
      </c>
      <c r="G12180" t="s">
        <v>20</v>
      </c>
      <c r="H12180" t="s">
        <v>200</v>
      </c>
      <c r="J12180" s="5"/>
      <c r="K12180" s="2">
        <v>2354.9699999999998</v>
      </c>
      <c r="L12180" s="5"/>
      <c r="M12180" s="2">
        <f t="shared" si="190"/>
        <v>-288158.07999999705</v>
      </c>
      <c r="P12180"/>
    </row>
    <row r="12181" spans="1:16" hidden="1">
      <c r="A12181" t="s">
        <v>25914</v>
      </c>
      <c r="B12181" s="1">
        <v>42233</v>
      </c>
      <c r="C12181" t="s">
        <v>18</v>
      </c>
      <c r="D12181">
        <v>2</v>
      </c>
      <c r="E12181" t="s">
        <v>25922</v>
      </c>
      <c r="F12181" t="s">
        <v>13559</v>
      </c>
      <c r="G12181" t="s">
        <v>313</v>
      </c>
      <c r="H12181" t="s">
        <v>6755</v>
      </c>
      <c r="I12181" s="2">
        <v>2228.48</v>
      </c>
      <c r="J12181" s="5"/>
      <c r="L12181" s="5"/>
      <c r="M12181" s="2">
        <f t="shared" si="190"/>
        <v>-285929.59999999707</v>
      </c>
      <c r="P12181"/>
    </row>
    <row r="12182" spans="1:16" hidden="1">
      <c r="A12182" t="s">
        <v>25934</v>
      </c>
      <c r="B12182" s="1">
        <v>42233</v>
      </c>
      <c r="C12182" t="s">
        <v>25945</v>
      </c>
      <c r="D12182">
        <v>2</v>
      </c>
      <c r="E12182" t="s">
        <v>25946</v>
      </c>
      <c r="F12182" t="s">
        <v>13559</v>
      </c>
      <c r="G12182" t="s">
        <v>313</v>
      </c>
      <c r="H12182" t="s">
        <v>4912</v>
      </c>
      <c r="J12182" s="5"/>
      <c r="K12182" s="2">
        <v>122.02</v>
      </c>
      <c r="L12182" s="5"/>
      <c r="M12182" s="2">
        <f t="shared" si="190"/>
        <v>-286051.61999999708</v>
      </c>
      <c r="P12182"/>
    </row>
    <row r="12183" spans="1:16" hidden="1">
      <c r="A12183" t="s">
        <v>25934</v>
      </c>
      <c r="B12183" s="1">
        <v>42233</v>
      </c>
      <c r="C12183" t="s">
        <v>25945</v>
      </c>
      <c r="D12183">
        <v>2</v>
      </c>
      <c r="E12183" t="s">
        <v>25946</v>
      </c>
      <c r="F12183" t="s">
        <v>13559</v>
      </c>
      <c r="G12183" t="s">
        <v>313</v>
      </c>
      <c r="H12183" t="s">
        <v>4912</v>
      </c>
      <c r="I12183" s="2">
        <v>122.02</v>
      </c>
      <c r="J12183" s="5"/>
      <c r="L12183" s="5"/>
      <c r="M12183" s="2">
        <f t="shared" si="190"/>
        <v>-285929.59999999707</v>
      </c>
      <c r="P12183"/>
    </row>
    <row r="12184" spans="1:16" hidden="1">
      <c r="A12184" t="s">
        <v>25957</v>
      </c>
      <c r="B12184" s="1">
        <v>42233</v>
      </c>
      <c r="C12184" t="s">
        <v>25966</v>
      </c>
      <c r="D12184">
        <v>2</v>
      </c>
      <c r="E12184" t="s">
        <v>25967</v>
      </c>
      <c r="F12184" t="s">
        <v>13559</v>
      </c>
      <c r="G12184" t="s">
        <v>313</v>
      </c>
      <c r="H12184" t="s">
        <v>4912</v>
      </c>
      <c r="J12184" s="5"/>
      <c r="K12184" s="2">
        <v>244.04</v>
      </c>
      <c r="L12184" s="5"/>
      <c r="M12184" s="2">
        <f t="shared" si="190"/>
        <v>-286173.63999999705</v>
      </c>
      <c r="P12184"/>
    </row>
    <row r="12185" spans="1:16" hidden="1">
      <c r="A12185" t="s">
        <v>25957</v>
      </c>
      <c r="B12185" s="1">
        <v>42233</v>
      </c>
      <c r="C12185" t="s">
        <v>25966</v>
      </c>
      <c r="D12185">
        <v>2</v>
      </c>
      <c r="E12185" t="s">
        <v>25967</v>
      </c>
      <c r="F12185" t="s">
        <v>13559</v>
      </c>
      <c r="G12185" t="s">
        <v>313</v>
      </c>
      <c r="H12185" t="s">
        <v>4912</v>
      </c>
      <c r="I12185" s="2">
        <v>244.04</v>
      </c>
      <c r="J12185" s="5"/>
      <c r="L12185" s="5"/>
      <c r="M12185" s="2">
        <f t="shared" si="190"/>
        <v>-285929.59999999707</v>
      </c>
      <c r="P12185"/>
    </row>
    <row r="12186" spans="1:16" hidden="1">
      <c r="A12186" t="s">
        <v>25979</v>
      </c>
      <c r="B12186" s="1">
        <v>42233</v>
      </c>
      <c r="C12186" t="s">
        <v>3261</v>
      </c>
      <c r="D12186">
        <v>2</v>
      </c>
      <c r="E12186" t="s">
        <v>25984</v>
      </c>
      <c r="F12186" t="s">
        <v>13559</v>
      </c>
      <c r="G12186" t="s">
        <v>479</v>
      </c>
      <c r="H12186" t="s">
        <v>1522</v>
      </c>
      <c r="I12186" s="2">
        <v>257.89</v>
      </c>
      <c r="J12186" s="5"/>
      <c r="L12186" s="5"/>
      <c r="M12186" s="2">
        <f t="shared" si="190"/>
        <v>-285671.70999999705</v>
      </c>
      <c r="P12186"/>
    </row>
    <row r="12187" spans="1:16" hidden="1">
      <c r="A12187" t="s">
        <v>25998</v>
      </c>
      <c r="B12187" s="1">
        <v>42233</v>
      </c>
      <c r="C12187" t="s">
        <v>26005</v>
      </c>
      <c r="D12187">
        <v>1</v>
      </c>
      <c r="E12187" t="s">
        <v>26006</v>
      </c>
      <c r="F12187" t="s">
        <v>13565</v>
      </c>
      <c r="G12187" t="s">
        <v>4</v>
      </c>
      <c r="H12187" t="s">
        <v>26007</v>
      </c>
      <c r="I12187" s="2">
        <v>20000</v>
      </c>
      <c r="J12187" s="5"/>
      <c r="L12187" s="5"/>
      <c r="M12187" s="2">
        <f t="shared" si="190"/>
        <v>-265671.70999999705</v>
      </c>
      <c r="P12187"/>
    </row>
    <row r="12188" spans="1:16" hidden="1">
      <c r="A12188" t="s">
        <v>26021</v>
      </c>
      <c r="B12188" s="1">
        <v>42233</v>
      </c>
      <c r="C12188" t="s">
        <v>1802</v>
      </c>
      <c r="D12188">
        <v>2</v>
      </c>
      <c r="E12188" t="s">
        <v>26027</v>
      </c>
      <c r="F12188" t="s">
        <v>13559</v>
      </c>
      <c r="G12188" t="s">
        <v>479</v>
      </c>
      <c r="H12188" t="s">
        <v>19939</v>
      </c>
      <c r="I12188" s="2">
        <v>1368.31</v>
      </c>
      <c r="J12188" s="5"/>
      <c r="L12188" s="5"/>
      <c r="M12188" s="2">
        <f t="shared" si="190"/>
        <v>-264303.39999999705</v>
      </c>
      <c r="P12188"/>
    </row>
    <row r="12189" spans="1:16" hidden="1">
      <c r="A12189" t="s">
        <v>26046</v>
      </c>
      <c r="B12189" s="1">
        <v>42233</v>
      </c>
      <c r="C12189" t="s">
        <v>6</v>
      </c>
      <c r="D12189">
        <v>1</v>
      </c>
      <c r="E12189" t="s">
        <v>26051</v>
      </c>
      <c r="F12189" t="s">
        <v>13561</v>
      </c>
      <c r="G12189" t="s">
        <v>4</v>
      </c>
      <c r="H12189" t="s">
        <v>1231</v>
      </c>
      <c r="I12189" s="2">
        <v>100000</v>
      </c>
      <c r="J12189" s="5"/>
      <c r="L12189" s="5"/>
      <c r="M12189" s="2">
        <f t="shared" si="190"/>
        <v>-164303.39999999705</v>
      </c>
      <c r="P12189"/>
    </row>
    <row r="12190" spans="1:16" hidden="1">
      <c r="A12190" t="s">
        <v>26067</v>
      </c>
      <c r="B12190" s="1">
        <v>42233</v>
      </c>
      <c r="C12190" t="s">
        <v>6</v>
      </c>
      <c r="D12190">
        <v>1</v>
      </c>
      <c r="E12190" t="s">
        <v>26075</v>
      </c>
      <c r="F12190" t="s">
        <v>13610</v>
      </c>
      <c r="G12190" t="s">
        <v>4</v>
      </c>
      <c r="H12190" t="s">
        <v>20821</v>
      </c>
      <c r="I12190" s="2">
        <v>6627.1</v>
      </c>
      <c r="J12190" s="5"/>
      <c r="L12190" s="5"/>
      <c r="M12190" s="2">
        <f t="shared" si="190"/>
        <v>-157676.29999999705</v>
      </c>
      <c r="P12190"/>
    </row>
    <row r="12191" spans="1:16" hidden="1">
      <c r="A12191" t="s">
        <v>26090</v>
      </c>
      <c r="B12191" s="1">
        <v>42233</v>
      </c>
      <c r="C12191" t="s">
        <v>26095</v>
      </c>
      <c r="D12191">
        <v>2</v>
      </c>
      <c r="E12191" t="s">
        <v>26096</v>
      </c>
      <c r="F12191" t="s">
        <v>7054</v>
      </c>
      <c r="G12191" t="s">
        <v>4</v>
      </c>
      <c r="H12191" t="s">
        <v>26097</v>
      </c>
      <c r="I12191" s="2">
        <v>1025</v>
      </c>
      <c r="J12191" s="5"/>
      <c r="L12191" s="5"/>
      <c r="M12191" s="2">
        <f t="shared" si="190"/>
        <v>-156651.29999999705</v>
      </c>
      <c r="P12191"/>
    </row>
    <row r="12192" spans="1:16" hidden="1">
      <c r="A12192" t="s">
        <v>26111</v>
      </c>
      <c r="B12192" s="1">
        <v>42233</v>
      </c>
      <c r="C12192" t="s">
        <v>5029</v>
      </c>
      <c r="D12192">
        <v>2</v>
      </c>
      <c r="E12192" t="s">
        <v>26115</v>
      </c>
      <c r="F12192" t="s">
        <v>13559</v>
      </c>
      <c r="G12192" t="s">
        <v>479</v>
      </c>
      <c r="H12192" t="s">
        <v>4512</v>
      </c>
      <c r="J12192" s="5"/>
      <c r="K12192" s="2">
        <v>1451.73</v>
      </c>
      <c r="L12192" s="5"/>
      <c r="M12192" s="2">
        <f t="shared" si="190"/>
        <v>-158103.02999999706</v>
      </c>
      <c r="P12192"/>
    </row>
    <row r="12193" spans="1:16" hidden="1">
      <c r="A12193" t="s">
        <v>26111</v>
      </c>
      <c r="B12193" s="1">
        <v>42233</v>
      </c>
      <c r="C12193" t="s">
        <v>5029</v>
      </c>
      <c r="D12193">
        <v>2</v>
      </c>
      <c r="E12193" t="s">
        <v>26115</v>
      </c>
      <c r="F12193" t="s">
        <v>13559</v>
      </c>
      <c r="G12193" t="s">
        <v>479</v>
      </c>
      <c r="H12193" t="s">
        <v>4512</v>
      </c>
      <c r="I12193" s="2">
        <v>1451.73</v>
      </c>
      <c r="J12193" s="5"/>
      <c r="L12193" s="5"/>
      <c r="M12193" s="2">
        <f t="shared" si="190"/>
        <v>-156651.29999999705</v>
      </c>
      <c r="P12193"/>
    </row>
    <row r="12194" spans="1:16" hidden="1">
      <c r="A12194" t="s">
        <v>26132</v>
      </c>
      <c r="B12194" s="1">
        <v>42233</v>
      </c>
      <c r="C12194" t="s">
        <v>18</v>
      </c>
      <c r="D12194">
        <v>2</v>
      </c>
      <c r="E12194" t="s">
        <v>26139</v>
      </c>
      <c r="F12194" t="s">
        <v>13559</v>
      </c>
      <c r="G12194" t="s">
        <v>479</v>
      </c>
      <c r="H12194" t="s">
        <v>25413</v>
      </c>
      <c r="I12194" s="2">
        <v>913.4</v>
      </c>
      <c r="J12194" s="5"/>
      <c r="L12194" s="5"/>
      <c r="M12194" s="2">
        <f t="shared" si="190"/>
        <v>-155737.89999999705</v>
      </c>
      <c r="P12194"/>
    </row>
    <row r="12195" spans="1:16" hidden="1">
      <c r="A12195" t="s">
        <v>26156</v>
      </c>
      <c r="B12195" s="1">
        <v>42233</v>
      </c>
      <c r="C12195" t="s">
        <v>26162</v>
      </c>
      <c r="D12195">
        <v>2</v>
      </c>
      <c r="E12195" t="s">
        <v>26163</v>
      </c>
      <c r="F12195" t="s">
        <v>7054</v>
      </c>
      <c r="G12195" t="s">
        <v>4</v>
      </c>
      <c r="H12195" t="s">
        <v>2277</v>
      </c>
      <c r="J12195" s="5"/>
      <c r="K12195" s="2">
        <v>1000</v>
      </c>
      <c r="L12195" s="5"/>
      <c r="M12195" s="2">
        <f t="shared" si="190"/>
        <v>-156737.89999999705</v>
      </c>
      <c r="P12195"/>
    </row>
    <row r="12196" spans="1:16" hidden="1">
      <c r="A12196" t="s">
        <v>26156</v>
      </c>
      <c r="B12196" s="1">
        <v>42233</v>
      </c>
      <c r="C12196" t="s">
        <v>26162</v>
      </c>
      <c r="D12196">
        <v>2</v>
      </c>
      <c r="E12196" t="s">
        <v>26163</v>
      </c>
      <c r="F12196" t="s">
        <v>7054</v>
      </c>
      <c r="G12196" t="s">
        <v>4</v>
      </c>
      <c r="H12196" t="s">
        <v>2277</v>
      </c>
      <c r="I12196" s="2">
        <v>999.99</v>
      </c>
      <c r="J12196" s="5"/>
      <c r="L12196" s="5"/>
      <c r="M12196" s="2">
        <f t="shared" si="190"/>
        <v>-155737.90999999706</v>
      </c>
      <c r="P12196"/>
    </row>
    <row r="12197" spans="1:16" hidden="1">
      <c r="A12197" t="s">
        <v>26178</v>
      </c>
      <c r="B12197" s="1">
        <v>42233</v>
      </c>
      <c r="C12197" t="s">
        <v>26186</v>
      </c>
      <c r="D12197">
        <v>2</v>
      </c>
      <c r="E12197" t="s">
        <v>26187</v>
      </c>
      <c r="F12197" t="s">
        <v>7054</v>
      </c>
      <c r="G12197" t="s">
        <v>4</v>
      </c>
      <c r="H12197" t="s">
        <v>1633</v>
      </c>
      <c r="I12197" s="2">
        <v>2990</v>
      </c>
      <c r="J12197" s="5"/>
      <c r="L12197" s="5"/>
      <c r="M12197" s="2">
        <f t="shared" si="190"/>
        <v>-152747.90999999706</v>
      </c>
      <c r="P12197"/>
    </row>
    <row r="12198" spans="1:16" hidden="1">
      <c r="A12198" t="s">
        <v>26203</v>
      </c>
      <c r="B12198" s="1">
        <v>42233</v>
      </c>
      <c r="C12198" t="s">
        <v>26209</v>
      </c>
      <c r="D12198">
        <v>2</v>
      </c>
      <c r="E12198" t="s">
        <v>26210</v>
      </c>
      <c r="F12198" t="s">
        <v>7054</v>
      </c>
      <c r="G12198" t="s">
        <v>4</v>
      </c>
      <c r="H12198" t="s">
        <v>6570</v>
      </c>
      <c r="I12198" s="2">
        <v>3225</v>
      </c>
      <c r="J12198" s="5"/>
      <c r="L12198" s="5"/>
      <c r="M12198" s="2">
        <f t="shared" si="190"/>
        <v>-149522.90999999706</v>
      </c>
      <c r="P12198"/>
    </row>
    <row r="12199" spans="1:16" hidden="1">
      <c r="A12199" t="s">
        <v>26224</v>
      </c>
      <c r="B12199" s="1">
        <v>42233</v>
      </c>
      <c r="C12199" t="s">
        <v>26231</v>
      </c>
      <c r="D12199">
        <v>2</v>
      </c>
      <c r="E12199" t="s">
        <v>26232</v>
      </c>
      <c r="F12199" t="s">
        <v>7054</v>
      </c>
      <c r="G12199" t="s">
        <v>4</v>
      </c>
      <c r="H12199" t="s">
        <v>1749</v>
      </c>
      <c r="I12199" s="2">
        <v>2200</v>
      </c>
      <c r="J12199" s="5"/>
      <c r="L12199" s="5"/>
      <c r="M12199" s="2">
        <f t="shared" si="190"/>
        <v>-147322.90999999706</v>
      </c>
      <c r="P12199"/>
    </row>
    <row r="12200" spans="1:16" hidden="1">
      <c r="A12200" t="s">
        <v>26253</v>
      </c>
      <c r="B12200" s="1">
        <v>42233</v>
      </c>
      <c r="C12200" t="s">
        <v>381</v>
      </c>
      <c r="D12200">
        <v>2</v>
      </c>
      <c r="E12200" t="s">
        <v>26260</v>
      </c>
      <c r="F12200" t="s">
        <v>7054</v>
      </c>
      <c r="G12200" t="s">
        <v>4</v>
      </c>
      <c r="H12200" t="s">
        <v>383</v>
      </c>
      <c r="I12200" s="2">
        <v>4100.01</v>
      </c>
      <c r="J12200" s="5"/>
      <c r="L12200" s="5"/>
      <c r="M12200" s="2">
        <f t="shared" si="190"/>
        <v>-143222.89999999705</v>
      </c>
      <c r="P12200"/>
    </row>
    <row r="12201" spans="1:16" hidden="1">
      <c r="A12201" t="s">
        <v>26275</v>
      </c>
      <c r="B12201" s="1">
        <v>42233</v>
      </c>
      <c r="C12201" t="s">
        <v>26282</v>
      </c>
      <c r="D12201">
        <v>1</v>
      </c>
      <c r="E12201" t="s">
        <v>26283</v>
      </c>
      <c r="F12201" t="s">
        <v>13561</v>
      </c>
      <c r="G12201" t="s">
        <v>4</v>
      </c>
      <c r="H12201" t="s">
        <v>26284</v>
      </c>
      <c r="I12201" s="2">
        <v>25000</v>
      </c>
      <c r="J12201" s="5"/>
      <c r="L12201" s="5"/>
      <c r="M12201" s="2">
        <f t="shared" si="190"/>
        <v>-118222.89999999705</v>
      </c>
      <c r="P12201"/>
    </row>
    <row r="12202" spans="1:16" hidden="1">
      <c r="A12202" t="s">
        <v>26297</v>
      </c>
      <c r="B12202" s="1">
        <v>42233</v>
      </c>
      <c r="C12202" t="s">
        <v>26304</v>
      </c>
      <c r="D12202">
        <v>2</v>
      </c>
      <c r="E12202" t="s">
        <v>26305</v>
      </c>
      <c r="F12202" t="s">
        <v>7054</v>
      </c>
      <c r="G12202" t="s">
        <v>4</v>
      </c>
      <c r="H12202" t="s">
        <v>26306</v>
      </c>
      <c r="I12202" s="2">
        <v>1400</v>
      </c>
      <c r="J12202" s="5"/>
      <c r="L12202" s="5"/>
      <c r="M12202" s="2">
        <f t="shared" si="190"/>
        <v>-116822.89999999705</v>
      </c>
      <c r="P12202"/>
    </row>
    <row r="12203" spans="1:16" hidden="1">
      <c r="A12203" t="s">
        <v>26322</v>
      </c>
      <c r="B12203" s="1">
        <v>42233</v>
      </c>
      <c r="C12203" t="s">
        <v>674</v>
      </c>
      <c r="D12203">
        <v>2</v>
      </c>
      <c r="E12203" t="s">
        <v>26328</v>
      </c>
      <c r="F12203" t="s">
        <v>13559</v>
      </c>
      <c r="G12203" t="s">
        <v>479</v>
      </c>
      <c r="H12203" t="s">
        <v>5926</v>
      </c>
      <c r="J12203" s="5"/>
      <c r="K12203" s="2">
        <v>1692.13</v>
      </c>
      <c r="L12203" s="5"/>
      <c r="M12203" s="2">
        <f t="shared" si="190"/>
        <v>-118515.02999999706</v>
      </c>
      <c r="P12203"/>
    </row>
    <row r="12204" spans="1:16" hidden="1">
      <c r="A12204" t="s">
        <v>26322</v>
      </c>
      <c r="B12204" s="1">
        <v>42233</v>
      </c>
      <c r="C12204" t="s">
        <v>674</v>
      </c>
      <c r="D12204">
        <v>2</v>
      </c>
      <c r="E12204" t="s">
        <v>26328</v>
      </c>
      <c r="F12204" t="s">
        <v>13559</v>
      </c>
      <c r="G12204" t="s">
        <v>479</v>
      </c>
      <c r="H12204" t="s">
        <v>5926</v>
      </c>
      <c r="I12204" s="2">
        <v>1692.13</v>
      </c>
      <c r="J12204" s="5"/>
      <c r="L12204" s="5"/>
      <c r="M12204" s="2">
        <f t="shared" si="190"/>
        <v>-116822.89999999705</v>
      </c>
      <c r="P12204"/>
    </row>
    <row r="12205" spans="1:16" hidden="1">
      <c r="A12205" t="s">
        <v>26343</v>
      </c>
      <c r="B12205" s="1">
        <v>42233</v>
      </c>
      <c r="C12205" t="s">
        <v>26350</v>
      </c>
      <c r="D12205">
        <v>2</v>
      </c>
      <c r="E12205" t="s">
        <v>26351</v>
      </c>
      <c r="F12205" t="s">
        <v>7054</v>
      </c>
      <c r="G12205" t="s">
        <v>20</v>
      </c>
      <c r="H12205" t="s">
        <v>11978</v>
      </c>
      <c r="I12205" s="2">
        <v>1790.01</v>
      </c>
      <c r="J12205" s="5"/>
      <c r="L12205" s="5"/>
      <c r="M12205" s="2">
        <f t="shared" si="190"/>
        <v>-115032.88999999706</v>
      </c>
      <c r="P12205"/>
    </row>
    <row r="12206" spans="1:16" hidden="1">
      <c r="A12206" t="s">
        <v>26368</v>
      </c>
      <c r="B12206" s="1">
        <v>42233</v>
      </c>
      <c r="C12206" t="s">
        <v>26374</v>
      </c>
      <c r="D12206">
        <v>2</v>
      </c>
      <c r="E12206" t="s">
        <v>26375</v>
      </c>
      <c r="F12206" t="s">
        <v>7054</v>
      </c>
      <c r="G12206" t="s">
        <v>20</v>
      </c>
      <c r="H12206" t="s">
        <v>5323</v>
      </c>
      <c r="I12206" s="2">
        <v>3030</v>
      </c>
      <c r="J12206" s="5"/>
      <c r="L12206" s="5"/>
      <c r="M12206" s="2">
        <f t="shared" si="190"/>
        <v>-112002.88999999706</v>
      </c>
      <c r="P12206"/>
    </row>
    <row r="12207" spans="1:16" hidden="1">
      <c r="A12207" t="s">
        <v>26390</v>
      </c>
      <c r="B12207" s="1">
        <v>42233</v>
      </c>
      <c r="C12207" t="s">
        <v>26398</v>
      </c>
      <c r="D12207">
        <v>2</v>
      </c>
      <c r="E12207" t="s">
        <v>26399</v>
      </c>
      <c r="F12207" t="s">
        <v>7054</v>
      </c>
      <c r="G12207" t="s">
        <v>20</v>
      </c>
      <c r="H12207" t="s">
        <v>26400</v>
      </c>
      <c r="I12207" s="2">
        <v>200.01</v>
      </c>
      <c r="J12207" s="5"/>
      <c r="L12207" s="5"/>
      <c r="M12207" s="2">
        <f t="shared" si="190"/>
        <v>-111802.87999999707</v>
      </c>
      <c r="P12207"/>
    </row>
    <row r="12208" spans="1:16" hidden="1">
      <c r="A12208" t="s">
        <v>26416</v>
      </c>
      <c r="B12208" s="1">
        <v>42233</v>
      </c>
      <c r="C12208" t="s">
        <v>6</v>
      </c>
      <c r="D12208">
        <v>1</v>
      </c>
      <c r="E12208" t="s">
        <v>26421</v>
      </c>
      <c r="F12208" t="s">
        <v>13565</v>
      </c>
      <c r="G12208" t="s">
        <v>20</v>
      </c>
      <c r="H12208" t="s">
        <v>26422</v>
      </c>
      <c r="I12208" s="2">
        <v>20000</v>
      </c>
      <c r="J12208" s="5"/>
      <c r="L12208" s="5"/>
      <c r="M12208" s="2">
        <f t="shared" si="190"/>
        <v>-91802.879999997065</v>
      </c>
      <c r="P12208"/>
    </row>
    <row r="12209" spans="1:16" hidden="1">
      <c r="A12209" t="s">
        <v>26434</v>
      </c>
      <c r="B12209" s="1">
        <v>42233</v>
      </c>
      <c r="C12209" t="s">
        <v>6</v>
      </c>
      <c r="D12209">
        <v>1</v>
      </c>
      <c r="E12209" t="s">
        <v>26442</v>
      </c>
      <c r="F12209" t="s">
        <v>13565</v>
      </c>
      <c r="G12209" t="s">
        <v>20</v>
      </c>
      <c r="H12209" t="s">
        <v>26422</v>
      </c>
      <c r="I12209" s="2">
        <v>4800</v>
      </c>
      <c r="J12209" s="5"/>
      <c r="L12209" s="5"/>
      <c r="M12209" s="2">
        <f t="shared" si="190"/>
        <v>-87002.879999997065</v>
      </c>
      <c r="P12209"/>
    </row>
    <row r="12210" spans="1:16" hidden="1">
      <c r="A12210" t="s">
        <v>26456</v>
      </c>
      <c r="B12210" s="1">
        <v>42233</v>
      </c>
      <c r="C12210" t="s">
        <v>1802</v>
      </c>
      <c r="D12210">
        <v>2</v>
      </c>
      <c r="E12210" t="s">
        <v>26463</v>
      </c>
      <c r="F12210" t="s">
        <v>13559</v>
      </c>
      <c r="G12210" t="s">
        <v>479</v>
      </c>
      <c r="H12210" t="s">
        <v>5661</v>
      </c>
      <c r="J12210" s="5"/>
      <c r="K12210" s="2">
        <v>600</v>
      </c>
      <c r="L12210" s="5"/>
      <c r="M12210" s="2">
        <f t="shared" si="190"/>
        <v>-87602.879999997065</v>
      </c>
      <c r="P12210"/>
    </row>
    <row r="12211" spans="1:16" hidden="1">
      <c r="A12211" t="s">
        <v>26456</v>
      </c>
      <c r="B12211" s="1">
        <v>42233</v>
      </c>
      <c r="C12211" t="s">
        <v>1802</v>
      </c>
      <c r="D12211">
        <v>2</v>
      </c>
      <c r="E12211" t="s">
        <v>26463</v>
      </c>
      <c r="F12211" t="s">
        <v>13559</v>
      </c>
      <c r="G12211" t="s">
        <v>479</v>
      </c>
      <c r="H12211" t="s">
        <v>5661</v>
      </c>
      <c r="I12211" s="2">
        <v>1232.79</v>
      </c>
      <c r="J12211" s="5"/>
      <c r="L12211" s="5"/>
      <c r="M12211" s="2">
        <f t="shared" si="190"/>
        <v>-86370.089999997072</v>
      </c>
      <c r="P12211"/>
    </row>
    <row r="12212" spans="1:16" hidden="1">
      <c r="A12212" t="s">
        <v>26476</v>
      </c>
      <c r="B12212" s="1">
        <v>42233</v>
      </c>
      <c r="C12212" t="s">
        <v>674</v>
      </c>
      <c r="D12212">
        <v>2</v>
      </c>
      <c r="E12212" t="s">
        <v>26483</v>
      </c>
      <c r="F12212" t="s">
        <v>13559</v>
      </c>
      <c r="G12212" t="s">
        <v>479</v>
      </c>
      <c r="H12212" t="s">
        <v>4658</v>
      </c>
      <c r="J12212" s="5"/>
      <c r="K12212" s="2">
        <v>2273.19</v>
      </c>
      <c r="L12212" s="5"/>
      <c r="M12212" s="2">
        <f t="shared" si="190"/>
        <v>-88643.279999997074</v>
      </c>
      <c r="P12212"/>
    </row>
    <row r="12213" spans="1:16" hidden="1">
      <c r="A12213" t="s">
        <v>26476</v>
      </c>
      <c r="B12213" s="1">
        <v>42233</v>
      </c>
      <c r="C12213" t="s">
        <v>674</v>
      </c>
      <c r="D12213">
        <v>2</v>
      </c>
      <c r="E12213" t="s">
        <v>26483</v>
      </c>
      <c r="F12213" t="s">
        <v>13559</v>
      </c>
      <c r="G12213" t="s">
        <v>479</v>
      </c>
      <c r="H12213" t="s">
        <v>4658</v>
      </c>
      <c r="I12213" s="2">
        <v>2273.19</v>
      </c>
      <c r="J12213" s="5"/>
      <c r="L12213" s="5"/>
      <c r="M12213" s="2">
        <f t="shared" si="190"/>
        <v>-86370.089999997072</v>
      </c>
      <c r="P12213"/>
    </row>
    <row r="12214" spans="1:16" hidden="1">
      <c r="A12214" t="s">
        <v>26498</v>
      </c>
      <c r="B12214" s="1">
        <v>42233</v>
      </c>
      <c r="C12214" t="s">
        <v>6405</v>
      </c>
      <c r="D12214">
        <v>2</v>
      </c>
      <c r="E12214" t="s">
        <v>26503</v>
      </c>
      <c r="F12214" t="s">
        <v>7054</v>
      </c>
      <c r="G12214" t="s">
        <v>20</v>
      </c>
      <c r="H12214" t="s">
        <v>3487</v>
      </c>
      <c r="I12214" s="2">
        <v>4430.01</v>
      </c>
      <c r="J12214" s="5"/>
      <c r="L12214" s="5"/>
      <c r="M12214" s="2">
        <f t="shared" si="190"/>
        <v>-81940.079999997077</v>
      </c>
      <c r="P12214"/>
    </row>
    <row r="12215" spans="1:16" hidden="1">
      <c r="A12215" t="s">
        <v>26516</v>
      </c>
      <c r="B12215" s="1">
        <v>42233</v>
      </c>
      <c r="C12215" t="s">
        <v>1802</v>
      </c>
      <c r="D12215">
        <v>2</v>
      </c>
      <c r="E12215" t="s">
        <v>26524</v>
      </c>
      <c r="F12215" t="s">
        <v>13559</v>
      </c>
      <c r="G12215" t="s">
        <v>479</v>
      </c>
      <c r="H12215" t="s">
        <v>26525</v>
      </c>
      <c r="J12215" s="5"/>
      <c r="K12215" s="2">
        <v>600</v>
      </c>
      <c r="L12215" s="5"/>
      <c r="M12215" s="2">
        <f t="shared" si="190"/>
        <v>-82540.079999997077</v>
      </c>
      <c r="P12215"/>
    </row>
    <row r="12216" spans="1:16" hidden="1">
      <c r="A12216" t="s">
        <v>26516</v>
      </c>
      <c r="B12216" s="1">
        <v>42233</v>
      </c>
      <c r="C12216" t="s">
        <v>1802</v>
      </c>
      <c r="D12216">
        <v>2</v>
      </c>
      <c r="E12216" t="s">
        <v>26524</v>
      </c>
      <c r="F12216" t="s">
        <v>13559</v>
      </c>
      <c r="G12216" t="s">
        <v>479</v>
      </c>
      <c r="H12216" t="s">
        <v>26525</v>
      </c>
      <c r="I12216" s="2">
        <v>1232.79</v>
      </c>
      <c r="J12216" s="5"/>
      <c r="L12216" s="5"/>
      <c r="M12216" s="2">
        <f t="shared" si="190"/>
        <v>-81307.289999997083</v>
      </c>
      <c r="P12216"/>
    </row>
    <row r="12217" spans="1:16" hidden="1">
      <c r="A12217" t="s">
        <v>26543</v>
      </c>
      <c r="B12217" s="1">
        <v>42233</v>
      </c>
      <c r="C12217" t="s">
        <v>6405</v>
      </c>
      <c r="D12217">
        <v>2</v>
      </c>
      <c r="E12217" t="s">
        <v>26551</v>
      </c>
      <c r="F12217" t="s">
        <v>7054</v>
      </c>
      <c r="G12217" t="s">
        <v>20</v>
      </c>
      <c r="H12217" t="s">
        <v>3487</v>
      </c>
      <c r="J12217" s="5"/>
      <c r="K12217" s="2">
        <v>4430.01</v>
      </c>
      <c r="L12217" s="5"/>
      <c r="M12217" s="2">
        <f t="shared" si="190"/>
        <v>-85737.299999997078</v>
      </c>
      <c r="P12217"/>
    </row>
    <row r="12218" spans="1:16" hidden="1">
      <c r="A12218" t="s">
        <v>26543</v>
      </c>
      <c r="B12218" s="1">
        <v>42233</v>
      </c>
      <c r="C12218" t="s">
        <v>6405</v>
      </c>
      <c r="D12218">
        <v>2</v>
      </c>
      <c r="E12218" t="s">
        <v>26551</v>
      </c>
      <c r="F12218" t="s">
        <v>7054</v>
      </c>
      <c r="G12218" t="s">
        <v>20</v>
      </c>
      <c r="H12218" t="s">
        <v>3487</v>
      </c>
      <c r="I12218" s="2">
        <v>4430.01</v>
      </c>
      <c r="J12218" s="5"/>
      <c r="L12218" s="5"/>
      <c r="M12218" s="2">
        <f t="shared" si="190"/>
        <v>-81307.289999997083</v>
      </c>
      <c r="P12218"/>
    </row>
    <row r="12219" spans="1:16" hidden="1">
      <c r="A12219" t="s">
        <v>26566</v>
      </c>
      <c r="B12219" s="1">
        <v>42233</v>
      </c>
      <c r="C12219" t="s">
        <v>26572</v>
      </c>
      <c r="D12219">
        <v>2</v>
      </c>
      <c r="E12219" t="s">
        <v>26573</v>
      </c>
      <c r="F12219" t="s">
        <v>7054</v>
      </c>
      <c r="G12219" t="s">
        <v>20</v>
      </c>
      <c r="H12219" t="s">
        <v>4691</v>
      </c>
      <c r="I12219" s="2">
        <v>3030</v>
      </c>
      <c r="J12219" s="5"/>
      <c r="L12219" s="5"/>
      <c r="M12219" s="2">
        <f t="shared" si="190"/>
        <v>-78277.289999997083</v>
      </c>
      <c r="P12219"/>
    </row>
    <row r="12220" spans="1:16" hidden="1">
      <c r="A12220" t="s">
        <v>26587</v>
      </c>
      <c r="B12220" s="1">
        <v>42233</v>
      </c>
      <c r="C12220" t="s">
        <v>26593</v>
      </c>
      <c r="D12220">
        <v>2</v>
      </c>
      <c r="E12220" t="s">
        <v>26594</v>
      </c>
      <c r="F12220" t="s">
        <v>7054</v>
      </c>
      <c r="G12220" t="s">
        <v>20</v>
      </c>
      <c r="H12220" t="s">
        <v>22067</v>
      </c>
      <c r="I12220" s="2">
        <v>840</v>
      </c>
      <c r="J12220" s="5"/>
      <c r="L12220" s="5"/>
      <c r="M12220" s="2">
        <f t="shared" si="190"/>
        <v>-77437.289999997083</v>
      </c>
      <c r="P12220"/>
    </row>
    <row r="12221" spans="1:16" hidden="1">
      <c r="A12221" t="s">
        <v>26611</v>
      </c>
      <c r="B12221" s="1">
        <v>42233</v>
      </c>
      <c r="C12221" t="s">
        <v>26618</v>
      </c>
      <c r="D12221">
        <v>2</v>
      </c>
      <c r="E12221" t="s">
        <v>26619</v>
      </c>
      <c r="F12221" t="s">
        <v>7054</v>
      </c>
      <c r="G12221" t="s">
        <v>20</v>
      </c>
      <c r="H12221" t="s">
        <v>26620</v>
      </c>
      <c r="I12221" s="2">
        <v>5355</v>
      </c>
      <c r="J12221" s="5"/>
      <c r="L12221" s="5"/>
      <c r="M12221" s="2">
        <f t="shared" si="190"/>
        <v>-72082.289999997083</v>
      </c>
      <c r="N12221" s="26">
        <f>+M12162-M12221</f>
        <v>791.81000000001222</v>
      </c>
      <c r="P12221"/>
    </row>
    <row r="12222" spans="1:16" hidden="1">
      <c r="A12222" s="35" t="s">
        <v>6494</v>
      </c>
      <c r="B12222" s="36">
        <v>42234</v>
      </c>
      <c r="C12222" s="35" t="s">
        <v>1</v>
      </c>
      <c r="D12222" s="35">
        <v>1</v>
      </c>
      <c r="E12222" s="35" t="s">
        <v>6498</v>
      </c>
      <c r="F12222" s="35" t="s">
        <v>13</v>
      </c>
      <c r="G12222" s="35" t="s">
        <v>4</v>
      </c>
      <c r="H12222" s="35" t="s">
        <v>6499</v>
      </c>
      <c r="I12222" s="11"/>
      <c r="J12222" s="12"/>
      <c r="K12222" s="11">
        <v>180000</v>
      </c>
      <c r="L12222" s="12"/>
      <c r="M12222" s="11">
        <f t="shared" si="190"/>
        <v>-252082.28999999707</v>
      </c>
      <c r="P12222"/>
    </row>
    <row r="12223" spans="1:16" hidden="1">
      <c r="A12223" t="s">
        <v>6559</v>
      </c>
      <c r="B12223" s="1">
        <v>42234</v>
      </c>
      <c r="C12223" t="s">
        <v>6</v>
      </c>
      <c r="D12223">
        <v>1</v>
      </c>
      <c r="E12223" t="s">
        <v>6564</v>
      </c>
      <c r="F12223" t="s">
        <v>29</v>
      </c>
      <c r="G12223" t="s">
        <v>4</v>
      </c>
      <c r="H12223" t="s">
        <v>6565</v>
      </c>
      <c r="I12223" s="2">
        <v>6246.16</v>
      </c>
      <c r="J12223" s="5"/>
      <c r="L12223" s="5"/>
      <c r="M12223" s="2">
        <f t="shared" si="190"/>
        <v>-245836.12999999707</v>
      </c>
      <c r="P12223"/>
    </row>
    <row r="12224" spans="1:16" hidden="1">
      <c r="A12224" t="s">
        <v>6572</v>
      </c>
      <c r="B12224" s="1">
        <v>42234</v>
      </c>
      <c r="C12224" t="s">
        <v>6</v>
      </c>
      <c r="D12224">
        <v>1</v>
      </c>
      <c r="E12224" t="s">
        <v>6575</v>
      </c>
      <c r="F12224" t="s">
        <v>29</v>
      </c>
      <c r="G12224" t="s">
        <v>4</v>
      </c>
      <c r="H12224" t="s">
        <v>1693</v>
      </c>
      <c r="I12224" s="2">
        <v>100</v>
      </c>
      <c r="J12224" s="5"/>
      <c r="L12224" s="5"/>
      <c r="M12224" s="2">
        <f t="shared" si="190"/>
        <v>-245736.12999999707</v>
      </c>
      <c r="P12224"/>
    </row>
    <row r="12225" spans="1:16" hidden="1">
      <c r="A12225" t="s">
        <v>6582</v>
      </c>
      <c r="B12225" s="1">
        <v>42234</v>
      </c>
      <c r="C12225" t="s">
        <v>11</v>
      </c>
      <c r="D12225">
        <v>1</v>
      </c>
      <c r="E12225" t="s">
        <v>6586</v>
      </c>
      <c r="F12225" t="s">
        <v>13</v>
      </c>
      <c r="G12225" t="s">
        <v>4</v>
      </c>
      <c r="H12225" t="s">
        <v>6587</v>
      </c>
      <c r="J12225" s="5"/>
      <c r="K12225" s="2">
        <v>6246.16</v>
      </c>
      <c r="L12225" s="5"/>
      <c r="M12225" s="2">
        <f t="shared" si="190"/>
        <v>-251982.28999999707</v>
      </c>
      <c r="P12225"/>
    </row>
    <row r="12226" spans="1:16" hidden="1">
      <c r="A12226" t="s">
        <v>6588</v>
      </c>
      <c r="B12226" s="1">
        <v>42234</v>
      </c>
      <c r="C12226" t="s">
        <v>43</v>
      </c>
      <c r="D12226">
        <v>1</v>
      </c>
      <c r="E12226" t="s">
        <v>6593</v>
      </c>
      <c r="F12226" t="s">
        <v>13</v>
      </c>
      <c r="G12226" t="s">
        <v>4</v>
      </c>
      <c r="H12226" t="s">
        <v>514</v>
      </c>
      <c r="J12226" s="5"/>
      <c r="K12226" s="2">
        <v>1840</v>
      </c>
      <c r="L12226" s="5"/>
      <c r="M12226" s="2">
        <f t="shared" si="190"/>
        <v>-253822.28999999707</v>
      </c>
      <c r="P12226"/>
    </row>
    <row r="12227" spans="1:16" hidden="1">
      <c r="A12227" t="s">
        <v>6594</v>
      </c>
      <c r="B12227" s="1">
        <v>42234</v>
      </c>
      <c r="C12227" t="s">
        <v>43</v>
      </c>
      <c r="D12227">
        <v>1</v>
      </c>
      <c r="E12227" t="s">
        <v>6593</v>
      </c>
      <c r="F12227" t="s">
        <v>13</v>
      </c>
      <c r="G12227" t="s">
        <v>4</v>
      </c>
      <c r="H12227" t="s">
        <v>6595</v>
      </c>
      <c r="I12227" s="2">
        <v>1840</v>
      </c>
      <c r="J12227" s="5"/>
      <c r="L12227" s="5"/>
      <c r="M12227" s="2">
        <f t="shared" si="190"/>
        <v>-251982.28999999707</v>
      </c>
      <c r="P12227"/>
    </row>
    <row r="12228" spans="1:16" hidden="1">
      <c r="A12228" t="s">
        <v>6599</v>
      </c>
      <c r="B12228" s="1">
        <v>42234</v>
      </c>
      <c r="C12228" t="s">
        <v>43</v>
      </c>
      <c r="D12228">
        <v>1</v>
      </c>
      <c r="E12228" t="s">
        <v>6604</v>
      </c>
      <c r="F12228" t="s">
        <v>16</v>
      </c>
      <c r="G12228" t="s">
        <v>4</v>
      </c>
      <c r="H12228" t="s">
        <v>6605</v>
      </c>
      <c r="J12228" s="5"/>
      <c r="K12228" s="2">
        <v>1840</v>
      </c>
      <c r="L12228" s="5"/>
      <c r="M12228" s="2">
        <f t="shared" si="190"/>
        <v>-253822.28999999707</v>
      </c>
      <c r="P12228"/>
    </row>
    <row r="12229" spans="1:16" hidden="1">
      <c r="A12229" t="s">
        <v>6632</v>
      </c>
      <c r="B12229" s="1">
        <v>42234</v>
      </c>
      <c r="C12229" t="s">
        <v>11</v>
      </c>
      <c r="D12229">
        <v>1</v>
      </c>
      <c r="E12229" t="s">
        <v>6634</v>
      </c>
      <c r="F12229" t="s">
        <v>13</v>
      </c>
      <c r="G12229" t="s">
        <v>4</v>
      </c>
      <c r="H12229" t="s">
        <v>2485</v>
      </c>
      <c r="J12229" s="5"/>
      <c r="K12229" s="2">
        <v>1155.79</v>
      </c>
      <c r="L12229" s="5"/>
      <c r="M12229" s="2">
        <f t="shared" si="190"/>
        <v>-254978.07999999708</v>
      </c>
      <c r="P12229"/>
    </row>
    <row r="12230" spans="1:16" hidden="1">
      <c r="A12230" t="s">
        <v>6637</v>
      </c>
      <c r="B12230" s="1">
        <v>42234</v>
      </c>
      <c r="C12230" t="s">
        <v>11</v>
      </c>
      <c r="D12230">
        <v>1</v>
      </c>
      <c r="E12230" t="s">
        <v>6643</v>
      </c>
      <c r="F12230" t="s">
        <v>13</v>
      </c>
      <c r="G12230" t="s">
        <v>4</v>
      </c>
      <c r="H12230" t="s">
        <v>6644</v>
      </c>
      <c r="J12230" s="5"/>
      <c r="K12230" s="2">
        <v>2988.95</v>
      </c>
      <c r="L12230" s="5"/>
      <c r="M12230" s="2">
        <f t="shared" si="190"/>
        <v>-257967.02999999709</v>
      </c>
      <c r="P12230"/>
    </row>
    <row r="12231" spans="1:16" hidden="1">
      <c r="A12231" t="s">
        <v>6646</v>
      </c>
      <c r="B12231" s="1">
        <v>42234</v>
      </c>
      <c r="C12231" t="s">
        <v>11</v>
      </c>
      <c r="D12231">
        <v>1</v>
      </c>
      <c r="E12231" t="s">
        <v>6653</v>
      </c>
      <c r="F12231" t="s">
        <v>228</v>
      </c>
      <c r="G12231" t="s">
        <v>4</v>
      </c>
      <c r="H12231" t="s">
        <v>6654</v>
      </c>
      <c r="J12231" s="5"/>
      <c r="K12231" s="2">
        <v>1113.54</v>
      </c>
      <c r="L12231" s="5"/>
      <c r="M12231" s="2">
        <f t="shared" si="190"/>
        <v>-259080.5699999971</v>
      </c>
      <c r="P12231"/>
    </row>
    <row r="12232" spans="1:16" hidden="1">
      <c r="A12232" t="s">
        <v>6655</v>
      </c>
      <c r="B12232" s="1">
        <v>42234</v>
      </c>
      <c r="C12232" t="s">
        <v>6</v>
      </c>
      <c r="D12232">
        <v>1</v>
      </c>
      <c r="E12232" t="s">
        <v>6659</v>
      </c>
      <c r="F12232" t="s">
        <v>29</v>
      </c>
      <c r="G12232" t="s">
        <v>4</v>
      </c>
      <c r="H12232" t="s">
        <v>6660</v>
      </c>
      <c r="I12232" s="2">
        <v>5000</v>
      </c>
      <c r="J12232" s="5"/>
      <c r="L12232" s="5"/>
      <c r="M12232" s="2">
        <f t="shared" si="190"/>
        <v>-254080.5699999971</v>
      </c>
      <c r="P12232"/>
    </row>
    <row r="12233" spans="1:16" hidden="1">
      <c r="A12233" t="s">
        <v>6661</v>
      </c>
      <c r="B12233" s="1">
        <v>42234</v>
      </c>
      <c r="C12233" t="s">
        <v>1</v>
      </c>
      <c r="D12233">
        <v>1</v>
      </c>
      <c r="E12233" t="s">
        <v>6664</v>
      </c>
      <c r="F12233" t="s">
        <v>16</v>
      </c>
      <c r="G12233" t="s">
        <v>4</v>
      </c>
      <c r="H12233" t="s">
        <v>6665</v>
      </c>
      <c r="J12233" s="5"/>
      <c r="K12233" s="2">
        <v>5000</v>
      </c>
      <c r="L12233" s="5"/>
      <c r="M12233" s="2">
        <f t="shared" ref="M12233:M12296" si="191">+M12232+I12233-K12233</f>
        <v>-259080.5699999971</v>
      </c>
      <c r="P12233"/>
    </row>
    <row r="12234" spans="1:16" hidden="1">
      <c r="A12234" t="s">
        <v>6680</v>
      </c>
      <c r="B12234" s="1">
        <v>42234</v>
      </c>
      <c r="C12234" t="s">
        <v>6</v>
      </c>
      <c r="D12234">
        <v>1</v>
      </c>
      <c r="E12234" t="s">
        <v>6683</v>
      </c>
      <c r="F12234" t="s">
        <v>29</v>
      </c>
      <c r="G12234" t="s">
        <v>4</v>
      </c>
      <c r="H12234" t="s">
        <v>65</v>
      </c>
      <c r="I12234" s="2">
        <v>64.5</v>
      </c>
      <c r="J12234" s="5"/>
      <c r="L12234" s="5"/>
      <c r="M12234" s="2">
        <f t="shared" si="191"/>
        <v>-259016.0699999971</v>
      </c>
      <c r="P12234"/>
    </row>
    <row r="12235" spans="1:16" hidden="1">
      <c r="A12235" t="s">
        <v>6704</v>
      </c>
      <c r="B12235" s="1">
        <v>42234</v>
      </c>
      <c r="C12235" t="s">
        <v>948</v>
      </c>
      <c r="D12235">
        <v>2</v>
      </c>
      <c r="E12235" t="s">
        <v>6707</v>
      </c>
      <c r="F12235" t="s">
        <v>51</v>
      </c>
      <c r="G12235" t="s">
        <v>4</v>
      </c>
      <c r="H12235" t="s">
        <v>1674</v>
      </c>
      <c r="I12235" s="2">
        <v>22725.65</v>
      </c>
      <c r="J12235" s="5"/>
      <c r="L12235" s="5"/>
      <c r="M12235" s="2">
        <f t="shared" si="191"/>
        <v>-236290.4199999971</v>
      </c>
      <c r="P12235"/>
    </row>
    <row r="12236" spans="1:16" hidden="1">
      <c r="A12236" t="s">
        <v>6708</v>
      </c>
      <c r="B12236" s="1">
        <v>42234</v>
      </c>
      <c r="C12236" t="s">
        <v>948</v>
      </c>
      <c r="D12236">
        <v>1</v>
      </c>
      <c r="E12236" t="s">
        <v>6714</v>
      </c>
      <c r="F12236" t="s">
        <v>13</v>
      </c>
      <c r="G12236" t="s">
        <v>4</v>
      </c>
      <c r="H12236" t="s">
        <v>6715</v>
      </c>
      <c r="J12236" s="5"/>
      <c r="K12236" s="2">
        <v>22725.65</v>
      </c>
      <c r="L12236" s="5"/>
      <c r="M12236" s="2">
        <f t="shared" si="191"/>
        <v>-259016.0699999971</v>
      </c>
      <c r="P12236"/>
    </row>
    <row r="12237" spans="1:16" hidden="1">
      <c r="A12237" t="s">
        <v>6716</v>
      </c>
      <c r="B12237" s="1">
        <v>42234</v>
      </c>
      <c r="C12237" t="s">
        <v>18</v>
      </c>
      <c r="D12237">
        <v>1</v>
      </c>
      <c r="E12237" t="s">
        <v>6719</v>
      </c>
      <c r="F12237" t="s">
        <v>13</v>
      </c>
      <c r="G12237" t="s">
        <v>4</v>
      </c>
      <c r="H12237" t="s">
        <v>6720</v>
      </c>
      <c r="J12237" s="5"/>
      <c r="K12237" s="2">
        <v>12000</v>
      </c>
      <c r="L12237" s="5"/>
      <c r="M12237" s="2">
        <f t="shared" si="191"/>
        <v>-271016.0699999971</v>
      </c>
      <c r="P12237"/>
    </row>
    <row r="12238" spans="1:16" hidden="1">
      <c r="A12238" t="s">
        <v>6730</v>
      </c>
      <c r="B12238" s="1">
        <v>42234</v>
      </c>
      <c r="C12238" t="s">
        <v>195</v>
      </c>
      <c r="D12238">
        <v>1</v>
      </c>
      <c r="E12238" t="s">
        <v>6733</v>
      </c>
      <c r="F12238" t="s">
        <v>13</v>
      </c>
      <c r="G12238" t="s">
        <v>4</v>
      </c>
      <c r="H12238" t="s">
        <v>195</v>
      </c>
      <c r="J12238" s="5"/>
      <c r="K12238" s="2">
        <v>20773.64</v>
      </c>
      <c r="L12238" s="5"/>
      <c r="M12238" s="2">
        <f t="shared" si="191"/>
        <v>-291789.70999999711</v>
      </c>
      <c r="P12238"/>
    </row>
    <row r="12239" spans="1:16" hidden="1">
      <c r="A12239" t="s">
        <v>6734</v>
      </c>
      <c r="B12239" s="1">
        <v>42234</v>
      </c>
      <c r="C12239" t="s">
        <v>18</v>
      </c>
      <c r="D12239">
        <v>1</v>
      </c>
      <c r="E12239" t="s">
        <v>6741</v>
      </c>
      <c r="F12239" t="s">
        <v>13</v>
      </c>
      <c r="G12239" t="s">
        <v>4</v>
      </c>
      <c r="H12239" t="s">
        <v>18</v>
      </c>
      <c r="J12239" s="5"/>
      <c r="K12239" s="2">
        <v>9116.1</v>
      </c>
      <c r="L12239" s="5"/>
      <c r="M12239" s="2">
        <f t="shared" si="191"/>
        <v>-300905.80999999709</v>
      </c>
      <c r="P12239"/>
    </row>
    <row r="12240" spans="1:16" hidden="1">
      <c r="A12240" t="s">
        <v>6747</v>
      </c>
      <c r="B12240" s="1">
        <v>42234</v>
      </c>
      <c r="C12240" t="s">
        <v>6</v>
      </c>
      <c r="D12240">
        <v>1</v>
      </c>
      <c r="E12240" t="s">
        <v>6754</v>
      </c>
      <c r="F12240" t="s">
        <v>29</v>
      </c>
      <c r="G12240" t="s">
        <v>20</v>
      </c>
      <c r="H12240" t="s">
        <v>6755</v>
      </c>
      <c r="I12240" s="2">
        <v>292.49</v>
      </c>
      <c r="J12240" s="5"/>
      <c r="L12240" s="5"/>
      <c r="M12240" s="2">
        <f t="shared" si="191"/>
        <v>-300613.3199999971</v>
      </c>
      <c r="P12240"/>
    </row>
    <row r="12241" spans="1:16" hidden="1">
      <c r="A12241" t="s">
        <v>6870</v>
      </c>
      <c r="B12241" s="1">
        <v>42234</v>
      </c>
      <c r="C12241" t="s">
        <v>6</v>
      </c>
      <c r="D12241">
        <v>1</v>
      </c>
      <c r="E12241" t="s">
        <v>6872</v>
      </c>
      <c r="F12241" t="s">
        <v>29</v>
      </c>
      <c r="G12241" t="s">
        <v>20</v>
      </c>
      <c r="H12241" t="s">
        <v>6873</v>
      </c>
      <c r="I12241" s="2">
        <v>1303.1400000000001</v>
      </c>
      <c r="J12241" s="5"/>
      <c r="L12241" s="5"/>
      <c r="M12241" s="2">
        <f t="shared" si="191"/>
        <v>-299310.17999999708</v>
      </c>
      <c r="P12241"/>
    </row>
    <row r="12242" spans="1:16" hidden="1">
      <c r="A12242" t="s">
        <v>6877</v>
      </c>
      <c r="B12242" s="1">
        <v>42234</v>
      </c>
      <c r="C12242" t="s">
        <v>6</v>
      </c>
      <c r="D12242">
        <v>1</v>
      </c>
      <c r="E12242" t="s">
        <v>6879</v>
      </c>
      <c r="F12242" t="s">
        <v>8</v>
      </c>
      <c r="G12242" t="s">
        <v>20</v>
      </c>
      <c r="H12242" t="s">
        <v>6880</v>
      </c>
      <c r="I12242" s="2">
        <v>1840</v>
      </c>
      <c r="J12242" s="5"/>
      <c r="L12242" s="5"/>
      <c r="M12242" s="2">
        <f t="shared" si="191"/>
        <v>-297470.17999999708</v>
      </c>
      <c r="P12242"/>
    </row>
    <row r="12243" spans="1:16" hidden="1">
      <c r="A12243" t="s">
        <v>6888</v>
      </c>
      <c r="B12243" s="1">
        <v>42234</v>
      </c>
      <c r="C12243" t="s">
        <v>6</v>
      </c>
      <c r="D12243">
        <v>1</v>
      </c>
      <c r="E12243" t="s">
        <v>6889</v>
      </c>
      <c r="F12243" t="s">
        <v>29</v>
      </c>
      <c r="G12243" t="s">
        <v>20</v>
      </c>
      <c r="H12243" t="s">
        <v>6880</v>
      </c>
      <c r="I12243" s="2">
        <v>5239.75</v>
      </c>
      <c r="J12243" s="5"/>
      <c r="L12243" s="5"/>
      <c r="M12243" s="2">
        <f t="shared" si="191"/>
        <v>-292230.42999999708</v>
      </c>
      <c r="P12243"/>
    </row>
    <row r="12244" spans="1:16" hidden="1">
      <c r="A12244" t="s">
        <v>6894</v>
      </c>
      <c r="B12244" s="1">
        <v>42234</v>
      </c>
      <c r="C12244" t="s">
        <v>43</v>
      </c>
      <c r="D12244">
        <v>1</v>
      </c>
      <c r="E12244" t="s">
        <v>6897</v>
      </c>
      <c r="F12244" t="s">
        <v>13</v>
      </c>
      <c r="G12244" t="s">
        <v>20</v>
      </c>
      <c r="H12244" t="s">
        <v>6898</v>
      </c>
      <c r="J12244" s="5"/>
      <c r="K12244" s="2">
        <v>200000</v>
      </c>
      <c r="L12244" s="5"/>
      <c r="M12244" s="2">
        <f t="shared" si="191"/>
        <v>-492230.42999999708</v>
      </c>
      <c r="P12244"/>
    </row>
    <row r="12245" spans="1:16" hidden="1">
      <c r="A12245" t="s">
        <v>6902</v>
      </c>
      <c r="B12245" s="1">
        <v>42234</v>
      </c>
      <c r="C12245" t="s">
        <v>43</v>
      </c>
      <c r="D12245">
        <v>1</v>
      </c>
      <c r="E12245" t="s">
        <v>6904</v>
      </c>
      <c r="F12245" t="s">
        <v>16</v>
      </c>
      <c r="G12245" t="s">
        <v>20</v>
      </c>
      <c r="H12245" t="s">
        <v>6905</v>
      </c>
      <c r="J12245" s="5"/>
      <c r="K12245" s="2">
        <v>191000</v>
      </c>
      <c r="L12245" s="5"/>
      <c r="M12245" s="2">
        <f t="shared" si="191"/>
        <v>-683230.42999999714</v>
      </c>
      <c r="P12245"/>
    </row>
    <row r="12246" spans="1:16" hidden="1">
      <c r="A12246" t="s">
        <v>6908</v>
      </c>
      <c r="B12246" s="1">
        <v>42234</v>
      </c>
      <c r="C12246" t="s">
        <v>43</v>
      </c>
      <c r="D12246">
        <v>1</v>
      </c>
      <c r="E12246" t="s">
        <v>6910</v>
      </c>
      <c r="F12246" t="s">
        <v>16</v>
      </c>
      <c r="G12246" t="s">
        <v>20</v>
      </c>
      <c r="H12246" t="s">
        <v>6911</v>
      </c>
      <c r="J12246" s="5"/>
      <c r="K12246" s="2">
        <v>50000</v>
      </c>
      <c r="L12246" s="5"/>
      <c r="M12246" s="2">
        <f t="shared" si="191"/>
        <v>-733230.42999999714</v>
      </c>
      <c r="P12246"/>
    </row>
    <row r="12247" spans="1:16" hidden="1">
      <c r="A12247" t="s">
        <v>6913</v>
      </c>
      <c r="B12247" s="1">
        <v>42234</v>
      </c>
      <c r="C12247" t="s">
        <v>11</v>
      </c>
      <c r="D12247">
        <v>1</v>
      </c>
      <c r="E12247" t="s">
        <v>6917</v>
      </c>
      <c r="F12247" t="s">
        <v>13</v>
      </c>
      <c r="G12247" t="s">
        <v>20</v>
      </c>
      <c r="H12247" t="s">
        <v>6918</v>
      </c>
      <c r="J12247" s="5"/>
      <c r="K12247" s="2">
        <v>130000</v>
      </c>
      <c r="L12247" s="5"/>
      <c r="M12247" s="2">
        <f t="shared" si="191"/>
        <v>-863230.42999999714</v>
      </c>
      <c r="P12247"/>
    </row>
    <row r="12248" spans="1:16" hidden="1">
      <c r="A12248" t="s">
        <v>6922</v>
      </c>
      <c r="B12248" s="1">
        <v>42234</v>
      </c>
      <c r="C12248" t="s">
        <v>11</v>
      </c>
      <c r="D12248">
        <v>1</v>
      </c>
      <c r="E12248" t="s">
        <v>6925</v>
      </c>
      <c r="F12248" t="s">
        <v>13</v>
      </c>
      <c r="G12248" t="s">
        <v>20</v>
      </c>
      <c r="H12248" t="s">
        <v>6926</v>
      </c>
      <c r="J12248" s="5"/>
      <c r="K12248" s="2">
        <v>1839.99</v>
      </c>
      <c r="L12248" s="5"/>
      <c r="M12248" s="2">
        <f t="shared" si="191"/>
        <v>-865070.41999999713</v>
      </c>
      <c r="P12248"/>
    </row>
    <row r="12249" spans="1:16" hidden="1">
      <c r="A12249" t="s">
        <v>6928</v>
      </c>
      <c r="B12249" s="1">
        <v>42234</v>
      </c>
      <c r="C12249" t="s">
        <v>11</v>
      </c>
      <c r="D12249">
        <v>1</v>
      </c>
      <c r="E12249" t="s">
        <v>6929</v>
      </c>
      <c r="F12249" t="s">
        <v>13</v>
      </c>
      <c r="G12249" t="s">
        <v>20</v>
      </c>
      <c r="H12249" t="s">
        <v>6930</v>
      </c>
      <c r="J12249" s="5"/>
      <c r="K12249" s="2">
        <v>195500</v>
      </c>
      <c r="L12249" s="5"/>
      <c r="M12249" s="2">
        <f t="shared" si="191"/>
        <v>-1060570.4199999971</v>
      </c>
      <c r="P12249"/>
    </row>
    <row r="12250" spans="1:16" hidden="1">
      <c r="A12250" t="s">
        <v>6932</v>
      </c>
      <c r="B12250" s="1">
        <v>42234</v>
      </c>
      <c r="C12250" t="s">
        <v>1</v>
      </c>
      <c r="D12250">
        <v>1</v>
      </c>
      <c r="E12250" t="s">
        <v>6934</v>
      </c>
      <c r="F12250" t="s">
        <v>13</v>
      </c>
      <c r="G12250" t="s">
        <v>20</v>
      </c>
      <c r="H12250" t="s">
        <v>6935</v>
      </c>
      <c r="J12250" s="5"/>
      <c r="K12250" s="2">
        <v>20000</v>
      </c>
      <c r="L12250" s="5"/>
      <c r="M12250" s="2">
        <f t="shared" si="191"/>
        <v>-1080570.4199999971</v>
      </c>
      <c r="P12250"/>
    </row>
    <row r="12251" spans="1:16" hidden="1">
      <c r="A12251" t="s">
        <v>6937</v>
      </c>
      <c r="B12251" s="1">
        <v>42234</v>
      </c>
      <c r="C12251" t="s">
        <v>1</v>
      </c>
      <c r="D12251">
        <v>1</v>
      </c>
      <c r="E12251" t="s">
        <v>6940</v>
      </c>
      <c r="F12251" t="s">
        <v>16</v>
      </c>
      <c r="G12251" t="s">
        <v>20</v>
      </c>
      <c r="H12251" t="s">
        <v>6935</v>
      </c>
      <c r="J12251" s="5"/>
      <c r="K12251" s="2">
        <v>80000</v>
      </c>
      <c r="L12251" s="5"/>
      <c r="M12251" s="2">
        <f t="shared" si="191"/>
        <v>-1160570.4199999971</v>
      </c>
      <c r="P12251"/>
    </row>
    <row r="12252" spans="1:16" hidden="1">
      <c r="A12252" t="s">
        <v>6942</v>
      </c>
      <c r="B12252" s="1">
        <v>42234</v>
      </c>
      <c r="C12252" t="s">
        <v>195</v>
      </c>
      <c r="D12252">
        <v>1</v>
      </c>
      <c r="E12252" t="s">
        <v>6948</v>
      </c>
      <c r="F12252" t="s">
        <v>13</v>
      </c>
      <c r="G12252" t="s">
        <v>20</v>
      </c>
      <c r="H12252" t="s">
        <v>195</v>
      </c>
      <c r="J12252" s="5"/>
      <c r="K12252" s="2">
        <v>17622.87</v>
      </c>
      <c r="L12252" s="5"/>
      <c r="M12252" s="2">
        <f t="shared" si="191"/>
        <v>-1178193.2899999972</v>
      </c>
      <c r="P12252"/>
    </row>
    <row r="12253" spans="1:16" hidden="1">
      <c r="A12253" t="s">
        <v>6949</v>
      </c>
      <c r="B12253" s="1">
        <v>42234</v>
      </c>
      <c r="C12253" t="s">
        <v>200</v>
      </c>
      <c r="D12253">
        <v>1</v>
      </c>
      <c r="E12253" t="s">
        <v>6950</v>
      </c>
      <c r="F12253" t="s">
        <v>16</v>
      </c>
      <c r="G12253" t="s">
        <v>20</v>
      </c>
      <c r="H12253" t="s">
        <v>200</v>
      </c>
      <c r="J12253" s="5"/>
      <c r="K12253" s="2">
        <v>5895</v>
      </c>
      <c r="L12253" s="5"/>
      <c r="M12253" s="2">
        <f t="shared" si="191"/>
        <v>-1184088.2899999972</v>
      </c>
      <c r="P12253"/>
    </row>
    <row r="12254" spans="1:16" hidden="1">
      <c r="A12254" t="s">
        <v>6952</v>
      </c>
      <c r="B12254" s="1">
        <v>42234</v>
      </c>
      <c r="C12254" t="s">
        <v>240</v>
      </c>
      <c r="D12254">
        <v>1</v>
      </c>
      <c r="E12254" t="s">
        <v>6953</v>
      </c>
      <c r="F12254" t="s">
        <v>13</v>
      </c>
      <c r="G12254" t="s">
        <v>20</v>
      </c>
      <c r="H12254" t="s">
        <v>240</v>
      </c>
      <c r="J12254" s="5"/>
      <c r="K12254" s="2">
        <v>7083.14</v>
      </c>
      <c r="L12254" s="5"/>
      <c r="M12254" s="2">
        <f t="shared" si="191"/>
        <v>-1191171.4299999971</v>
      </c>
      <c r="P12254"/>
    </row>
    <row r="12255" spans="1:16" hidden="1">
      <c r="A12255" t="s">
        <v>6956</v>
      </c>
      <c r="B12255" s="1">
        <v>42234</v>
      </c>
      <c r="C12255" t="s">
        <v>18</v>
      </c>
      <c r="D12255">
        <v>1</v>
      </c>
      <c r="E12255" t="s">
        <v>6959</v>
      </c>
      <c r="F12255" t="s">
        <v>13</v>
      </c>
      <c r="G12255" t="s">
        <v>20</v>
      </c>
      <c r="H12255" t="s">
        <v>18</v>
      </c>
      <c r="J12255" s="5"/>
      <c r="K12255" s="2">
        <v>21050.74</v>
      </c>
      <c r="L12255" s="5"/>
      <c r="M12255" s="2">
        <f t="shared" si="191"/>
        <v>-1212222.1699999971</v>
      </c>
      <c r="P12255"/>
    </row>
    <row r="12256" spans="1:16" hidden="1">
      <c r="A12256" t="s">
        <v>26637</v>
      </c>
      <c r="B12256" s="1">
        <v>42234</v>
      </c>
      <c r="C12256" t="s">
        <v>25586</v>
      </c>
      <c r="D12256">
        <v>1</v>
      </c>
      <c r="E12256" t="s">
        <v>26643</v>
      </c>
      <c r="F12256" t="s">
        <v>13565</v>
      </c>
      <c r="G12256" t="s">
        <v>4</v>
      </c>
      <c r="H12256" t="s">
        <v>26644</v>
      </c>
      <c r="I12256" s="2">
        <v>180000</v>
      </c>
      <c r="J12256" s="5"/>
      <c r="L12256" s="5"/>
      <c r="M12256" s="2">
        <f t="shared" si="191"/>
        <v>-1032222.1699999971</v>
      </c>
      <c r="P12256"/>
    </row>
    <row r="12257" spans="1:16" hidden="1">
      <c r="A12257" t="s">
        <v>26660</v>
      </c>
      <c r="B12257" s="1">
        <v>42234</v>
      </c>
      <c r="C12257" t="s">
        <v>6</v>
      </c>
      <c r="D12257">
        <v>1</v>
      </c>
      <c r="E12257" t="s">
        <v>26667</v>
      </c>
      <c r="F12257" t="s">
        <v>13565</v>
      </c>
      <c r="G12257" t="s">
        <v>4</v>
      </c>
      <c r="H12257" t="s">
        <v>26422</v>
      </c>
      <c r="I12257" s="2">
        <v>5100</v>
      </c>
      <c r="J12257" s="5"/>
      <c r="L12257" s="5"/>
      <c r="M12257" s="2">
        <f t="shared" si="191"/>
        <v>-1027122.1699999971</v>
      </c>
      <c r="P12257"/>
    </row>
    <row r="12258" spans="1:16" hidden="1">
      <c r="A12258" t="s">
        <v>26679</v>
      </c>
      <c r="B12258" s="1">
        <v>42234</v>
      </c>
      <c r="C12258" t="s">
        <v>1419</v>
      </c>
      <c r="D12258">
        <v>2</v>
      </c>
      <c r="E12258" t="s">
        <v>26687</v>
      </c>
      <c r="F12258" t="s">
        <v>13559</v>
      </c>
      <c r="G12258" t="s">
        <v>479</v>
      </c>
      <c r="H12258" t="s">
        <v>2485</v>
      </c>
      <c r="I12258" s="2">
        <v>1155.79</v>
      </c>
      <c r="J12258" s="5"/>
      <c r="L12258" s="5"/>
      <c r="M12258" s="2">
        <f t="shared" si="191"/>
        <v>-1025966.3799999971</v>
      </c>
      <c r="P12258"/>
    </row>
    <row r="12259" spans="1:16" hidden="1">
      <c r="A12259" t="s">
        <v>26701</v>
      </c>
      <c r="B12259" s="1">
        <v>42234</v>
      </c>
      <c r="C12259" t="s">
        <v>1419</v>
      </c>
      <c r="D12259">
        <v>2</v>
      </c>
      <c r="E12259" t="s">
        <v>26711</v>
      </c>
      <c r="F12259" t="s">
        <v>13559</v>
      </c>
      <c r="G12259" t="s">
        <v>479</v>
      </c>
      <c r="H12259" t="s">
        <v>26712</v>
      </c>
      <c r="I12259" s="2">
        <v>2988.95</v>
      </c>
      <c r="J12259" s="5"/>
      <c r="L12259" s="5"/>
      <c r="M12259" s="2">
        <f t="shared" si="191"/>
        <v>-1022977.4299999971</v>
      </c>
      <c r="P12259"/>
    </row>
    <row r="12260" spans="1:16" hidden="1">
      <c r="A12260" t="s">
        <v>26727</v>
      </c>
      <c r="B12260" s="1">
        <v>42234</v>
      </c>
      <c r="C12260" t="s">
        <v>1419</v>
      </c>
      <c r="D12260">
        <v>2</v>
      </c>
      <c r="E12260" t="s">
        <v>26734</v>
      </c>
      <c r="F12260" t="s">
        <v>13559</v>
      </c>
      <c r="G12260" t="s">
        <v>479</v>
      </c>
      <c r="H12260" t="s">
        <v>26400</v>
      </c>
      <c r="I12260" s="2">
        <v>1113.54</v>
      </c>
      <c r="J12260" s="5"/>
      <c r="L12260" s="5"/>
      <c r="M12260" s="2">
        <f t="shared" si="191"/>
        <v>-1021863.8899999971</v>
      </c>
      <c r="P12260"/>
    </row>
    <row r="12261" spans="1:16" hidden="1">
      <c r="A12261" t="s">
        <v>26750</v>
      </c>
      <c r="B12261" s="1">
        <v>42234</v>
      </c>
      <c r="C12261" t="s">
        <v>26758</v>
      </c>
      <c r="D12261">
        <v>2</v>
      </c>
      <c r="E12261" t="s">
        <v>26759</v>
      </c>
      <c r="F12261" t="s">
        <v>7054</v>
      </c>
      <c r="G12261" t="s">
        <v>4</v>
      </c>
      <c r="H12261" t="s">
        <v>514</v>
      </c>
      <c r="I12261" s="2">
        <v>1840</v>
      </c>
      <c r="J12261" s="5"/>
      <c r="L12261" s="5"/>
      <c r="M12261" s="2">
        <f t="shared" si="191"/>
        <v>-1020023.8899999971</v>
      </c>
      <c r="P12261"/>
    </row>
    <row r="12262" spans="1:16" hidden="1">
      <c r="A12262" t="s">
        <v>26923</v>
      </c>
      <c r="B12262" s="1">
        <v>42234</v>
      </c>
      <c r="C12262" t="s">
        <v>26928</v>
      </c>
      <c r="D12262">
        <v>1</v>
      </c>
      <c r="E12262" t="s">
        <v>26929</v>
      </c>
      <c r="F12262" t="s">
        <v>13565</v>
      </c>
      <c r="G12262" t="s">
        <v>4</v>
      </c>
      <c r="H12262" t="s">
        <v>26930</v>
      </c>
      <c r="I12262" s="2">
        <v>10000</v>
      </c>
      <c r="J12262" s="5"/>
      <c r="L12262" s="5"/>
      <c r="M12262" s="2">
        <f t="shared" si="191"/>
        <v>-1010023.8899999971</v>
      </c>
      <c r="P12262"/>
    </row>
    <row r="12263" spans="1:16" hidden="1">
      <c r="A12263" t="s">
        <v>26944</v>
      </c>
      <c r="B12263" s="1">
        <v>42234</v>
      </c>
      <c r="C12263" t="s">
        <v>1802</v>
      </c>
      <c r="D12263">
        <v>2</v>
      </c>
      <c r="E12263" t="s">
        <v>26948</v>
      </c>
      <c r="F12263" t="s">
        <v>13559</v>
      </c>
      <c r="G12263" t="s">
        <v>479</v>
      </c>
      <c r="H12263" t="s">
        <v>26949</v>
      </c>
      <c r="I12263" s="2">
        <v>483.58</v>
      </c>
      <c r="J12263" s="5"/>
      <c r="L12263" s="5"/>
      <c r="M12263" s="2">
        <f t="shared" si="191"/>
        <v>-1009540.3099999971</v>
      </c>
      <c r="P12263"/>
    </row>
    <row r="12264" spans="1:16" hidden="1">
      <c r="A12264" t="s">
        <v>26967</v>
      </c>
      <c r="B12264" s="1">
        <v>42234</v>
      </c>
      <c r="C12264" t="s">
        <v>26973</v>
      </c>
      <c r="D12264">
        <v>2</v>
      </c>
      <c r="E12264" t="s">
        <v>26974</v>
      </c>
      <c r="F12264" t="s">
        <v>7054</v>
      </c>
      <c r="G12264" t="s">
        <v>4</v>
      </c>
      <c r="H12264" t="s">
        <v>4943</v>
      </c>
      <c r="I12264" s="2">
        <v>5723.63</v>
      </c>
      <c r="J12264" s="5"/>
      <c r="L12264" s="5"/>
      <c r="M12264" s="2">
        <f t="shared" si="191"/>
        <v>-1003816.6799999971</v>
      </c>
      <c r="P12264"/>
    </row>
    <row r="12265" spans="1:16" hidden="1">
      <c r="A12265" t="s">
        <v>26988</v>
      </c>
      <c r="B12265" s="1">
        <v>42234</v>
      </c>
      <c r="C12265" t="s">
        <v>5029</v>
      </c>
      <c r="D12265">
        <v>2</v>
      </c>
      <c r="E12265" t="s">
        <v>26994</v>
      </c>
      <c r="F12265" t="s">
        <v>13559</v>
      </c>
      <c r="G12265" t="s">
        <v>479</v>
      </c>
      <c r="H12265" t="s">
        <v>4943</v>
      </c>
      <c r="J12265" s="5"/>
      <c r="K12265" s="2">
        <v>2013.69</v>
      </c>
      <c r="L12265" s="5"/>
      <c r="M12265" s="2">
        <f t="shared" si="191"/>
        <v>-1005830.3699999971</v>
      </c>
      <c r="P12265"/>
    </row>
    <row r="12266" spans="1:16" hidden="1">
      <c r="A12266" t="s">
        <v>26988</v>
      </c>
      <c r="B12266" s="1">
        <v>42234</v>
      </c>
      <c r="C12266" t="s">
        <v>5029</v>
      </c>
      <c r="D12266">
        <v>2</v>
      </c>
      <c r="E12266" t="s">
        <v>26994</v>
      </c>
      <c r="F12266" t="s">
        <v>13559</v>
      </c>
      <c r="G12266" t="s">
        <v>479</v>
      </c>
      <c r="H12266" t="s">
        <v>4943</v>
      </c>
      <c r="I12266" s="2">
        <v>2013.69</v>
      </c>
      <c r="J12266" s="5"/>
      <c r="L12266" s="5"/>
      <c r="M12266" s="2">
        <f t="shared" si="191"/>
        <v>-1003816.6799999971</v>
      </c>
      <c r="P12266"/>
    </row>
    <row r="12267" spans="1:16" hidden="1">
      <c r="A12267" t="s">
        <v>27015</v>
      </c>
      <c r="B12267" s="1">
        <v>42234</v>
      </c>
      <c r="C12267" t="s">
        <v>27021</v>
      </c>
      <c r="D12267">
        <v>2</v>
      </c>
      <c r="E12267" t="s">
        <v>27022</v>
      </c>
      <c r="F12267" t="s">
        <v>7054</v>
      </c>
      <c r="G12267" t="s">
        <v>4</v>
      </c>
      <c r="H12267" t="s">
        <v>19740</v>
      </c>
      <c r="I12267" s="2">
        <v>3030</v>
      </c>
      <c r="J12267" s="5"/>
      <c r="L12267" s="5"/>
      <c r="M12267" s="2">
        <f t="shared" si="191"/>
        <v>-1000786.6799999971</v>
      </c>
      <c r="P12267"/>
    </row>
    <row r="12268" spans="1:16" hidden="1">
      <c r="A12268" t="s">
        <v>27039</v>
      </c>
      <c r="B12268" s="1">
        <v>42234</v>
      </c>
      <c r="C12268" t="s">
        <v>18</v>
      </c>
      <c r="D12268">
        <v>2</v>
      </c>
      <c r="E12268" t="s">
        <v>27044</v>
      </c>
      <c r="F12268" t="s">
        <v>13559</v>
      </c>
      <c r="G12268" t="s">
        <v>479</v>
      </c>
      <c r="H12268" t="s">
        <v>4716</v>
      </c>
      <c r="I12268" s="2">
        <v>338.02</v>
      </c>
      <c r="J12268" s="5"/>
      <c r="L12268" s="5"/>
      <c r="M12268" s="2">
        <f t="shared" si="191"/>
        <v>-1000448.6599999971</v>
      </c>
      <c r="P12268"/>
    </row>
    <row r="12269" spans="1:16" hidden="1">
      <c r="A12269" t="s">
        <v>27061</v>
      </c>
      <c r="B12269" s="1">
        <v>42234</v>
      </c>
      <c r="C12269" t="s">
        <v>24379</v>
      </c>
      <c r="D12269">
        <v>1</v>
      </c>
      <c r="E12269" t="s">
        <v>27065</v>
      </c>
      <c r="F12269" t="s">
        <v>13561</v>
      </c>
      <c r="G12269" t="s">
        <v>4</v>
      </c>
      <c r="H12269" t="s">
        <v>25231</v>
      </c>
      <c r="I12269" s="2">
        <v>12000</v>
      </c>
      <c r="J12269" s="5"/>
      <c r="L12269" s="5"/>
      <c r="M12269" s="2">
        <f t="shared" si="191"/>
        <v>-988448.65999999712</v>
      </c>
      <c r="P12269"/>
    </row>
    <row r="12270" spans="1:16" hidden="1">
      <c r="A12270" t="s">
        <v>27083</v>
      </c>
      <c r="B12270" s="1">
        <v>42234</v>
      </c>
      <c r="C12270" t="s">
        <v>27088</v>
      </c>
      <c r="D12270">
        <v>2</v>
      </c>
      <c r="E12270" t="s">
        <v>27089</v>
      </c>
      <c r="F12270" t="s">
        <v>7054</v>
      </c>
      <c r="G12270" t="s">
        <v>4</v>
      </c>
      <c r="H12270" t="s">
        <v>15548</v>
      </c>
      <c r="I12270" s="2">
        <v>800.01</v>
      </c>
      <c r="J12270" s="5"/>
      <c r="L12270" s="5"/>
      <c r="M12270" s="2">
        <f t="shared" si="191"/>
        <v>-987648.64999999711</v>
      </c>
      <c r="P12270"/>
    </row>
    <row r="12271" spans="1:16" hidden="1">
      <c r="A12271" t="s">
        <v>27104</v>
      </c>
      <c r="B12271" s="1">
        <v>42234</v>
      </c>
      <c r="C12271" t="s">
        <v>27110</v>
      </c>
      <c r="D12271">
        <v>2</v>
      </c>
      <c r="E12271" t="s">
        <v>27111</v>
      </c>
      <c r="F12271" t="s">
        <v>7054</v>
      </c>
      <c r="G12271" t="s">
        <v>4</v>
      </c>
      <c r="H12271" t="s">
        <v>27112</v>
      </c>
      <c r="I12271" s="2">
        <v>1025</v>
      </c>
      <c r="J12271" s="5"/>
      <c r="L12271" s="5"/>
      <c r="M12271" s="2">
        <f t="shared" si="191"/>
        <v>-986623.64999999711</v>
      </c>
      <c r="P12271"/>
    </row>
    <row r="12272" spans="1:16" hidden="1">
      <c r="A12272" t="s">
        <v>27127</v>
      </c>
      <c r="B12272" s="1">
        <v>42234</v>
      </c>
      <c r="C12272" t="s">
        <v>27131</v>
      </c>
      <c r="D12272">
        <v>2</v>
      </c>
      <c r="E12272" t="s">
        <v>27132</v>
      </c>
      <c r="F12272" t="s">
        <v>7054</v>
      </c>
      <c r="G12272" t="s">
        <v>4</v>
      </c>
      <c r="H12272" t="s">
        <v>27133</v>
      </c>
      <c r="I12272" s="2">
        <v>3225</v>
      </c>
      <c r="J12272" s="5"/>
      <c r="L12272" s="5"/>
      <c r="M12272" s="2">
        <f t="shared" si="191"/>
        <v>-983398.64999999711</v>
      </c>
      <c r="P12272"/>
    </row>
    <row r="12273" spans="1:16" hidden="1">
      <c r="A12273" t="s">
        <v>27149</v>
      </c>
      <c r="B12273" s="1">
        <v>42234</v>
      </c>
      <c r="C12273" t="s">
        <v>27155</v>
      </c>
      <c r="D12273">
        <v>2</v>
      </c>
      <c r="E12273" t="s">
        <v>27156</v>
      </c>
      <c r="F12273" t="s">
        <v>7054</v>
      </c>
      <c r="G12273" t="s">
        <v>20</v>
      </c>
      <c r="H12273" t="s">
        <v>27157</v>
      </c>
      <c r="I12273" s="2">
        <v>1840</v>
      </c>
      <c r="J12273" s="5"/>
      <c r="L12273" s="5"/>
      <c r="M12273" s="2">
        <f t="shared" si="191"/>
        <v>-981558.64999999711</v>
      </c>
      <c r="P12273"/>
    </row>
    <row r="12274" spans="1:16" hidden="1">
      <c r="A12274" t="s">
        <v>27177</v>
      </c>
      <c r="B12274" s="1">
        <v>42234</v>
      </c>
      <c r="C12274" t="s">
        <v>5029</v>
      </c>
      <c r="D12274">
        <v>2</v>
      </c>
      <c r="E12274" t="s">
        <v>27182</v>
      </c>
      <c r="F12274" t="s">
        <v>13559</v>
      </c>
      <c r="G12274" t="s">
        <v>479</v>
      </c>
      <c r="H12274" t="s">
        <v>112</v>
      </c>
      <c r="J12274" s="5"/>
      <c r="K12274" s="2">
        <v>366.39</v>
      </c>
      <c r="L12274" s="5"/>
      <c r="M12274" s="2">
        <f t="shared" si="191"/>
        <v>-981925.03999999713</v>
      </c>
      <c r="P12274"/>
    </row>
    <row r="12275" spans="1:16" hidden="1">
      <c r="A12275" t="s">
        <v>27177</v>
      </c>
      <c r="B12275" s="1">
        <v>42234</v>
      </c>
      <c r="C12275" t="s">
        <v>5029</v>
      </c>
      <c r="D12275">
        <v>2</v>
      </c>
      <c r="E12275" t="s">
        <v>27182</v>
      </c>
      <c r="F12275" t="s">
        <v>13559</v>
      </c>
      <c r="G12275" t="s">
        <v>479</v>
      </c>
      <c r="H12275" t="s">
        <v>112</v>
      </c>
      <c r="I12275" s="2">
        <v>714.39</v>
      </c>
      <c r="J12275" s="5"/>
      <c r="L12275" s="5"/>
      <c r="M12275" s="2">
        <f t="shared" si="191"/>
        <v>-981210.64999999711</v>
      </c>
      <c r="P12275"/>
    </row>
    <row r="12276" spans="1:16" hidden="1">
      <c r="A12276" t="s">
        <v>27200</v>
      </c>
      <c r="B12276" s="1">
        <v>42234</v>
      </c>
      <c r="C12276" t="s">
        <v>17237</v>
      </c>
      <c r="D12276">
        <v>1</v>
      </c>
      <c r="E12276" t="s">
        <v>27205</v>
      </c>
      <c r="F12276" t="s">
        <v>13565</v>
      </c>
      <c r="G12276" t="s">
        <v>20</v>
      </c>
      <c r="H12276" t="s">
        <v>5644</v>
      </c>
      <c r="I12276" s="2">
        <v>500</v>
      </c>
      <c r="J12276" s="5"/>
      <c r="L12276" s="5"/>
      <c r="M12276" s="2">
        <f t="shared" si="191"/>
        <v>-980710.64999999711</v>
      </c>
      <c r="P12276"/>
    </row>
    <row r="12277" spans="1:16" hidden="1">
      <c r="A12277" t="s">
        <v>27222</v>
      </c>
      <c r="B12277" s="1">
        <v>42234</v>
      </c>
      <c r="C12277" t="s">
        <v>21132</v>
      </c>
      <c r="D12277">
        <v>1</v>
      </c>
      <c r="E12277" t="s">
        <v>27227</v>
      </c>
      <c r="F12277" t="s">
        <v>13561</v>
      </c>
      <c r="G12277" t="s">
        <v>20</v>
      </c>
      <c r="H12277" t="s">
        <v>17358</v>
      </c>
      <c r="I12277" s="2">
        <v>20000</v>
      </c>
      <c r="J12277" s="5"/>
      <c r="L12277" s="5"/>
      <c r="M12277" s="2">
        <f t="shared" si="191"/>
        <v>-960710.64999999711</v>
      </c>
      <c r="P12277"/>
    </row>
    <row r="12278" spans="1:16" hidden="1">
      <c r="A12278" t="s">
        <v>27245</v>
      </c>
      <c r="B12278" s="1">
        <v>42234</v>
      </c>
      <c r="C12278" t="s">
        <v>21132</v>
      </c>
      <c r="D12278">
        <v>1</v>
      </c>
      <c r="E12278" t="s">
        <v>27251</v>
      </c>
      <c r="F12278" t="s">
        <v>13561</v>
      </c>
      <c r="G12278" t="s">
        <v>20</v>
      </c>
      <c r="H12278" t="s">
        <v>17358</v>
      </c>
      <c r="I12278" s="2">
        <v>80000</v>
      </c>
      <c r="J12278" s="5"/>
      <c r="L12278" s="5"/>
      <c r="M12278" s="2">
        <f t="shared" si="191"/>
        <v>-880710.64999999711</v>
      </c>
      <c r="P12278"/>
    </row>
    <row r="12279" spans="1:16" hidden="1">
      <c r="A12279" t="s">
        <v>27267</v>
      </c>
      <c r="B12279" s="1">
        <v>42234</v>
      </c>
      <c r="C12279" t="s">
        <v>27271</v>
      </c>
      <c r="D12279">
        <v>1</v>
      </c>
      <c r="E12279" t="s">
        <v>27272</v>
      </c>
      <c r="F12279" t="s">
        <v>13565</v>
      </c>
      <c r="G12279" t="s">
        <v>20</v>
      </c>
      <c r="H12279" t="s">
        <v>6930</v>
      </c>
      <c r="I12279" s="2">
        <v>195500</v>
      </c>
      <c r="J12279" s="5"/>
      <c r="L12279" s="5"/>
      <c r="M12279" s="2">
        <f t="shared" si="191"/>
        <v>-685210.64999999711</v>
      </c>
      <c r="P12279"/>
    </row>
    <row r="12280" spans="1:16" hidden="1">
      <c r="A12280" t="s">
        <v>27292</v>
      </c>
      <c r="B12280" s="1">
        <v>42234</v>
      </c>
      <c r="C12280" t="s">
        <v>27297</v>
      </c>
      <c r="D12280">
        <v>2</v>
      </c>
      <c r="E12280" t="s">
        <v>27298</v>
      </c>
      <c r="F12280" t="s">
        <v>7054</v>
      </c>
      <c r="G12280" t="s">
        <v>20</v>
      </c>
      <c r="H12280" t="s">
        <v>12848</v>
      </c>
      <c r="I12280" s="2">
        <v>1025</v>
      </c>
      <c r="J12280" s="5"/>
      <c r="L12280" s="5"/>
      <c r="M12280" s="2">
        <f t="shared" si="191"/>
        <v>-684185.64999999711</v>
      </c>
      <c r="P12280"/>
    </row>
    <row r="12281" spans="1:16" hidden="1">
      <c r="A12281" t="s">
        <v>27314</v>
      </c>
      <c r="B12281" s="1">
        <v>42234</v>
      </c>
      <c r="C12281" t="s">
        <v>1802</v>
      </c>
      <c r="D12281">
        <v>2</v>
      </c>
      <c r="E12281" t="s">
        <v>27319</v>
      </c>
      <c r="F12281" t="s">
        <v>13559</v>
      </c>
      <c r="G12281" t="s">
        <v>479</v>
      </c>
      <c r="H12281" t="s">
        <v>2900</v>
      </c>
      <c r="J12281" s="5"/>
      <c r="K12281" s="2">
        <v>1514.97</v>
      </c>
      <c r="L12281" s="5"/>
      <c r="M12281" s="2">
        <f t="shared" si="191"/>
        <v>-685700.61999999708</v>
      </c>
      <c r="P12281"/>
    </row>
    <row r="12282" spans="1:16" hidden="1">
      <c r="A12282" t="s">
        <v>27314</v>
      </c>
      <c r="B12282" s="1">
        <v>42234</v>
      </c>
      <c r="C12282" t="s">
        <v>1802</v>
      </c>
      <c r="D12282">
        <v>2</v>
      </c>
      <c r="E12282" t="s">
        <v>27319</v>
      </c>
      <c r="F12282" t="s">
        <v>13559</v>
      </c>
      <c r="G12282" t="s">
        <v>479</v>
      </c>
      <c r="H12282" t="s">
        <v>2900</v>
      </c>
      <c r="I12282" s="2">
        <v>1514.97</v>
      </c>
      <c r="J12282" s="5"/>
      <c r="L12282" s="5"/>
      <c r="M12282" s="2">
        <f t="shared" si="191"/>
        <v>-684185.64999999711</v>
      </c>
      <c r="P12282"/>
    </row>
    <row r="12283" spans="1:16" hidden="1">
      <c r="A12283" t="s">
        <v>27336</v>
      </c>
      <c r="B12283" s="1">
        <v>42234</v>
      </c>
      <c r="C12283" t="s">
        <v>22002</v>
      </c>
      <c r="D12283">
        <v>1</v>
      </c>
      <c r="E12283" t="s">
        <v>27342</v>
      </c>
      <c r="F12283" t="s">
        <v>13565</v>
      </c>
      <c r="G12283" t="s">
        <v>20</v>
      </c>
      <c r="H12283" t="s">
        <v>5117</v>
      </c>
      <c r="I12283" s="2">
        <v>50000</v>
      </c>
      <c r="J12283" s="5"/>
      <c r="L12283" s="5"/>
      <c r="M12283" s="2">
        <f t="shared" si="191"/>
        <v>-634185.64999999711</v>
      </c>
      <c r="P12283"/>
    </row>
    <row r="12284" spans="1:16" hidden="1">
      <c r="A12284" t="s">
        <v>27357</v>
      </c>
      <c r="B12284" s="1">
        <v>42234</v>
      </c>
      <c r="C12284" t="s">
        <v>27362</v>
      </c>
      <c r="D12284">
        <v>1</v>
      </c>
      <c r="E12284" t="s">
        <v>27363</v>
      </c>
      <c r="F12284" t="s">
        <v>13565</v>
      </c>
      <c r="G12284" t="s">
        <v>20</v>
      </c>
      <c r="H12284" t="s">
        <v>27364</v>
      </c>
      <c r="I12284" s="2">
        <v>191000</v>
      </c>
      <c r="J12284" s="5"/>
      <c r="L12284" s="5"/>
      <c r="M12284" s="2">
        <f t="shared" si="191"/>
        <v>-443185.64999999711</v>
      </c>
      <c r="P12284"/>
    </row>
    <row r="12285" spans="1:16" hidden="1">
      <c r="A12285" t="s">
        <v>27384</v>
      </c>
      <c r="B12285" s="1">
        <v>42234</v>
      </c>
      <c r="C12285" t="s">
        <v>6</v>
      </c>
      <c r="D12285">
        <v>1</v>
      </c>
      <c r="E12285" t="s">
        <v>27386</v>
      </c>
      <c r="F12285" t="s">
        <v>13610</v>
      </c>
      <c r="G12285" t="s">
        <v>20</v>
      </c>
      <c r="H12285" t="s">
        <v>213</v>
      </c>
      <c r="I12285" s="2">
        <v>8096.7</v>
      </c>
      <c r="J12285" s="5"/>
      <c r="L12285" s="5"/>
      <c r="M12285" s="2">
        <f t="shared" si="191"/>
        <v>-435088.9499999971</v>
      </c>
      <c r="P12285"/>
    </row>
    <row r="12286" spans="1:16" hidden="1">
      <c r="A12286" t="s">
        <v>27405</v>
      </c>
      <c r="B12286" s="1">
        <v>42234</v>
      </c>
      <c r="C12286" t="s">
        <v>27408</v>
      </c>
      <c r="D12286">
        <v>2</v>
      </c>
      <c r="E12286" t="s">
        <v>27409</v>
      </c>
      <c r="F12286" t="s">
        <v>7054</v>
      </c>
      <c r="G12286" t="s">
        <v>20</v>
      </c>
      <c r="H12286" t="s">
        <v>27410</v>
      </c>
      <c r="I12286" s="2">
        <v>1840</v>
      </c>
      <c r="J12286" s="5"/>
      <c r="L12286" s="5"/>
      <c r="M12286" s="2">
        <f t="shared" si="191"/>
        <v>-433248.9499999971</v>
      </c>
      <c r="P12286"/>
    </row>
    <row r="12287" spans="1:16" hidden="1">
      <c r="A12287" t="s">
        <v>27432</v>
      </c>
      <c r="B12287" s="1">
        <v>42234</v>
      </c>
      <c r="C12287" t="s">
        <v>27435</v>
      </c>
      <c r="D12287">
        <v>2</v>
      </c>
      <c r="E12287" t="s">
        <v>27436</v>
      </c>
      <c r="F12287" t="s">
        <v>13559</v>
      </c>
      <c r="G12287" t="s">
        <v>313</v>
      </c>
      <c r="H12287" t="s">
        <v>5675</v>
      </c>
      <c r="J12287" s="5"/>
      <c r="K12287" s="2">
        <v>1150.58</v>
      </c>
      <c r="L12287" s="5"/>
      <c r="M12287" s="2">
        <f t="shared" si="191"/>
        <v>-434399.52999999712</v>
      </c>
      <c r="P12287"/>
    </row>
    <row r="12288" spans="1:16" hidden="1">
      <c r="A12288" t="s">
        <v>27432</v>
      </c>
      <c r="B12288" s="1">
        <v>42234</v>
      </c>
      <c r="C12288" t="s">
        <v>27435</v>
      </c>
      <c r="D12288">
        <v>2</v>
      </c>
      <c r="E12288" t="s">
        <v>27436</v>
      </c>
      <c r="F12288" t="s">
        <v>13559</v>
      </c>
      <c r="G12288" t="s">
        <v>313</v>
      </c>
      <c r="H12288" t="s">
        <v>5675</v>
      </c>
      <c r="I12288" s="2">
        <v>1150.58</v>
      </c>
      <c r="J12288" s="5"/>
      <c r="L12288" s="5"/>
      <c r="M12288" s="2">
        <f t="shared" si="191"/>
        <v>-433248.9499999971</v>
      </c>
      <c r="P12288"/>
    </row>
    <row r="12289" spans="1:16" hidden="1">
      <c r="A12289" t="s">
        <v>27458</v>
      </c>
      <c r="B12289" s="1">
        <v>42234</v>
      </c>
      <c r="C12289" t="s">
        <v>27461</v>
      </c>
      <c r="D12289">
        <v>2</v>
      </c>
      <c r="E12289" t="s">
        <v>27462</v>
      </c>
      <c r="F12289" t="s">
        <v>7054</v>
      </c>
      <c r="G12289" t="s">
        <v>20</v>
      </c>
      <c r="H12289" t="s">
        <v>8643</v>
      </c>
      <c r="I12289" s="2">
        <v>3029.99</v>
      </c>
      <c r="J12289" s="5"/>
      <c r="L12289" s="5"/>
      <c r="M12289" s="2">
        <f t="shared" si="191"/>
        <v>-430218.95999999711</v>
      </c>
      <c r="P12289"/>
    </row>
    <row r="12290" spans="1:16" hidden="1">
      <c r="A12290" t="s">
        <v>27483</v>
      </c>
      <c r="B12290" s="1">
        <v>42234</v>
      </c>
      <c r="C12290" t="s">
        <v>27486</v>
      </c>
      <c r="D12290">
        <v>2</v>
      </c>
      <c r="E12290" t="s">
        <v>27487</v>
      </c>
      <c r="F12290" t="s">
        <v>7054</v>
      </c>
      <c r="G12290" t="s">
        <v>20</v>
      </c>
      <c r="H12290" t="s">
        <v>27488</v>
      </c>
      <c r="I12290" s="2">
        <v>470</v>
      </c>
      <c r="J12290" s="5"/>
      <c r="L12290" s="5"/>
      <c r="M12290" s="2">
        <f t="shared" si="191"/>
        <v>-429748.95999999711</v>
      </c>
      <c r="P12290"/>
    </row>
    <row r="12291" spans="1:16" hidden="1">
      <c r="A12291" t="s">
        <v>27510</v>
      </c>
      <c r="B12291" s="1">
        <v>42234</v>
      </c>
      <c r="C12291" t="s">
        <v>1802</v>
      </c>
      <c r="D12291">
        <v>2</v>
      </c>
      <c r="E12291" t="s">
        <v>27513</v>
      </c>
      <c r="F12291" t="s">
        <v>13559</v>
      </c>
      <c r="G12291" t="s">
        <v>479</v>
      </c>
      <c r="H12291" t="s">
        <v>1483</v>
      </c>
      <c r="J12291" s="5"/>
      <c r="K12291" s="2">
        <v>1000</v>
      </c>
      <c r="L12291" s="5"/>
      <c r="M12291" s="2">
        <f t="shared" si="191"/>
        <v>-430748.95999999711</v>
      </c>
      <c r="P12291"/>
    </row>
    <row r="12292" spans="1:16" hidden="1">
      <c r="A12292" t="s">
        <v>27510</v>
      </c>
      <c r="B12292" s="1">
        <v>42234</v>
      </c>
      <c r="C12292" t="s">
        <v>1802</v>
      </c>
      <c r="D12292">
        <v>2</v>
      </c>
      <c r="E12292" t="s">
        <v>27513</v>
      </c>
      <c r="F12292" t="s">
        <v>13559</v>
      </c>
      <c r="G12292" t="s">
        <v>479</v>
      </c>
      <c r="H12292" t="s">
        <v>1483</v>
      </c>
      <c r="I12292" s="2">
        <v>2136.5700000000002</v>
      </c>
      <c r="J12292" s="5"/>
      <c r="L12292" s="5"/>
      <c r="M12292" s="2">
        <f t="shared" si="191"/>
        <v>-428612.3899999971</v>
      </c>
      <c r="P12292"/>
    </row>
    <row r="12293" spans="1:16" hidden="1">
      <c r="A12293" t="s">
        <v>27530</v>
      </c>
      <c r="B12293" s="1">
        <v>42234</v>
      </c>
      <c r="C12293" t="s">
        <v>27533</v>
      </c>
      <c r="D12293">
        <v>2</v>
      </c>
      <c r="E12293" t="s">
        <v>27534</v>
      </c>
      <c r="F12293" t="s">
        <v>7054</v>
      </c>
      <c r="G12293" t="s">
        <v>20</v>
      </c>
      <c r="H12293" t="s">
        <v>273</v>
      </c>
      <c r="I12293" s="2">
        <v>1839.99</v>
      </c>
      <c r="J12293" s="5"/>
      <c r="L12293" s="5"/>
      <c r="M12293" s="2">
        <f t="shared" si="191"/>
        <v>-426772.39999999711</v>
      </c>
      <c r="P12293"/>
    </row>
    <row r="12294" spans="1:16" hidden="1">
      <c r="A12294" t="s">
        <v>27556</v>
      </c>
      <c r="B12294" s="1">
        <v>42234</v>
      </c>
      <c r="C12294" t="s">
        <v>26282</v>
      </c>
      <c r="D12294">
        <v>1</v>
      </c>
      <c r="E12294" t="s">
        <v>27559</v>
      </c>
      <c r="F12294" t="s">
        <v>13561</v>
      </c>
      <c r="G12294" t="s">
        <v>20</v>
      </c>
      <c r="H12294" t="s">
        <v>27560</v>
      </c>
      <c r="I12294" s="2">
        <v>130000</v>
      </c>
      <c r="J12294" s="5"/>
      <c r="L12294" s="5"/>
      <c r="M12294" s="2">
        <f t="shared" si="191"/>
        <v>-296772.39999999711</v>
      </c>
      <c r="P12294"/>
    </row>
    <row r="12295" spans="1:16" hidden="1">
      <c r="A12295" t="s">
        <v>27578</v>
      </c>
      <c r="B12295" s="1">
        <v>42234</v>
      </c>
      <c r="C12295" t="s">
        <v>27581</v>
      </c>
      <c r="D12295">
        <v>2</v>
      </c>
      <c r="E12295" t="s">
        <v>27582</v>
      </c>
      <c r="F12295" t="s">
        <v>13559</v>
      </c>
      <c r="G12295" t="s">
        <v>313</v>
      </c>
      <c r="H12295" t="s">
        <v>65</v>
      </c>
      <c r="J12295" s="5"/>
      <c r="K12295" s="2">
        <v>64.5</v>
      </c>
      <c r="L12295" s="5"/>
      <c r="M12295" s="2">
        <f t="shared" si="191"/>
        <v>-296836.89999999711</v>
      </c>
      <c r="P12295"/>
    </row>
    <row r="12296" spans="1:16" hidden="1">
      <c r="A12296" t="s">
        <v>27578</v>
      </c>
      <c r="B12296" s="1">
        <v>42234</v>
      </c>
      <c r="C12296" t="s">
        <v>27581</v>
      </c>
      <c r="D12296">
        <v>2</v>
      </c>
      <c r="E12296" t="s">
        <v>27582</v>
      </c>
      <c r="F12296" t="s">
        <v>13559</v>
      </c>
      <c r="G12296" t="s">
        <v>313</v>
      </c>
      <c r="H12296" t="s">
        <v>65</v>
      </c>
      <c r="I12296" s="2">
        <v>64.5</v>
      </c>
      <c r="J12296" s="5"/>
      <c r="L12296" s="5"/>
      <c r="M12296" s="2">
        <f t="shared" si="191"/>
        <v>-296772.39999999711</v>
      </c>
      <c r="P12296"/>
    </row>
    <row r="12297" spans="1:16" hidden="1">
      <c r="A12297" t="s">
        <v>27600</v>
      </c>
      <c r="B12297" s="1">
        <v>42234</v>
      </c>
      <c r="C12297" t="s">
        <v>674</v>
      </c>
      <c r="D12297">
        <v>2</v>
      </c>
      <c r="E12297" t="s">
        <v>27603</v>
      </c>
      <c r="F12297" t="s">
        <v>13559</v>
      </c>
      <c r="G12297" t="s">
        <v>479</v>
      </c>
      <c r="H12297" t="s">
        <v>4357</v>
      </c>
      <c r="J12297" s="5"/>
      <c r="K12297" s="2">
        <v>600</v>
      </c>
      <c r="L12297" s="5"/>
      <c r="M12297" s="2">
        <f t="shared" ref="M12297:M12360" si="192">+M12296+I12297-K12297</f>
        <v>-297372.39999999711</v>
      </c>
      <c r="P12297"/>
    </row>
    <row r="12298" spans="1:16" hidden="1">
      <c r="A12298" t="s">
        <v>27600</v>
      </c>
      <c r="B12298" s="1">
        <v>42234</v>
      </c>
      <c r="C12298" t="s">
        <v>674</v>
      </c>
      <c r="D12298">
        <v>2</v>
      </c>
      <c r="E12298" t="s">
        <v>27603</v>
      </c>
      <c r="F12298" t="s">
        <v>13559</v>
      </c>
      <c r="G12298" t="s">
        <v>479</v>
      </c>
      <c r="H12298" t="s">
        <v>4357</v>
      </c>
      <c r="I12298" s="2">
        <v>600</v>
      </c>
      <c r="J12298" s="5"/>
      <c r="L12298" s="5"/>
      <c r="M12298" s="2">
        <f t="shared" si="192"/>
        <v>-296772.39999999711</v>
      </c>
      <c r="P12298"/>
    </row>
    <row r="12299" spans="1:16" hidden="1">
      <c r="A12299" t="s">
        <v>27620</v>
      </c>
      <c r="B12299" s="1">
        <v>42234</v>
      </c>
      <c r="C12299" t="s">
        <v>27623</v>
      </c>
      <c r="D12299">
        <v>2</v>
      </c>
      <c r="E12299" t="s">
        <v>27624</v>
      </c>
      <c r="F12299" t="s">
        <v>13559</v>
      </c>
      <c r="G12299" t="s">
        <v>313</v>
      </c>
      <c r="H12299" t="s">
        <v>6755</v>
      </c>
      <c r="J12299" s="5"/>
      <c r="K12299" s="2">
        <v>292.49</v>
      </c>
      <c r="L12299" s="5"/>
      <c r="M12299" s="2">
        <f t="shared" si="192"/>
        <v>-297064.8899999971</v>
      </c>
      <c r="P12299"/>
    </row>
    <row r="12300" spans="1:16" hidden="1">
      <c r="A12300" t="s">
        <v>27620</v>
      </c>
      <c r="B12300" s="1">
        <v>42234</v>
      </c>
      <c r="C12300" t="s">
        <v>27623</v>
      </c>
      <c r="D12300">
        <v>2</v>
      </c>
      <c r="E12300" t="s">
        <v>27624</v>
      </c>
      <c r="F12300" t="s">
        <v>13559</v>
      </c>
      <c r="G12300" t="s">
        <v>313</v>
      </c>
      <c r="H12300" t="s">
        <v>6755</v>
      </c>
      <c r="I12300" s="2">
        <v>292.49</v>
      </c>
      <c r="J12300" s="5"/>
      <c r="L12300" s="5"/>
      <c r="M12300" s="2">
        <f t="shared" si="192"/>
        <v>-296772.39999999711</v>
      </c>
      <c r="P12300"/>
    </row>
    <row r="12301" spans="1:16" hidden="1">
      <c r="A12301" t="s">
        <v>27639</v>
      </c>
      <c r="B12301" s="1">
        <v>42234</v>
      </c>
      <c r="C12301" t="s">
        <v>17237</v>
      </c>
      <c r="D12301">
        <v>1</v>
      </c>
      <c r="E12301" t="s">
        <v>27642</v>
      </c>
      <c r="F12301" t="s">
        <v>13610</v>
      </c>
      <c r="G12301" t="s">
        <v>20</v>
      </c>
      <c r="H12301" t="s">
        <v>5644</v>
      </c>
      <c r="I12301" s="2">
        <v>6477.47</v>
      </c>
      <c r="J12301" s="5"/>
      <c r="L12301" s="5"/>
      <c r="M12301" s="2">
        <f t="shared" si="192"/>
        <v>-290294.92999999714</v>
      </c>
      <c r="P12301"/>
    </row>
    <row r="12302" spans="1:16" hidden="1">
      <c r="A12302" t="s">
        <v>27665</v>
      </c>
      <c r="B12302" s="1">
        <v>42234</v>
      </c>
      <c r="C12302" t="s">
        <v>25670</v>
      </c>
      <c r="D12302">
        <v>1</v>
      </c>
      <c r="E12302" t="s">
        <v>27668</v>
      </c>
      <c r="F12302" t="s">
        <v>13565</v>
      </c>
      <c r="G12302" t="s">
        <v>20</v>
      </c>
      <c r="H12302" t="s">
        <v>27669</v>
      </c>
      <c r="I12302" s="2">
        <v>307.64</v>
      </c>
      <c r="J12302" s="5"/>
      <c r="L12302" s="5"/>
      <c r="M12302" s="2">
        <f t="shared" si="192"/>
        <v>-289987.28999999713</v>
      </c>
      <c r="P12302"/>
    </row>
    <row r="12303" spans="1:16" hidden="1">
      <c r="A12303" t="s">
        <v>27688</v>
      </c>
      <c r="B12303" s="1">
        <v>42234</v>
      </c>
      <c r="C12303" t="s">
        <v>27691</v>
      </c>
      <c r="D12303">
        <v>2</v>
      </c>
      <c r="E12303" t="s">
        <v>27692</v>
      </c>
      <c r="F12303" t="s">
        <v>7054</v>
      </c>
      <c r="G12303" t="s">
        <v>20</v>
      </c>
      <c r="H12303" t="s">
        <v>26247</v>
      </c>
      <c r="I12303" s="2">
        <v>1840</v>
      </c>
      <c r="J12303" s="5"/>
      <c r="L12303" s="5"/>
      <c r="M12303" s="2">
        <f t="shared" si="192"/>
        <v>-288147.28999999713</v>
      </c>
      <c r="P12303"/>
    </row>
    <row r="12304" spans="1:16" hidden="1">
      <c r="A12304" t="s">
        <v>27713</v>
      </c>
      <c r="B12304" s="1">
        <v>42234</v>
      </c>
      <c r="C12304" t="s">
        <v>27716</v>
      </c>
      <c r="D12304">
        <v>2</v>
      </c>
      <c r="E12304" t="s">
        <v>27717</v>
      </c>
      <c r="F12304" t="s">
        <v>7054</v>
      </c>
      <c r="G12304" t="s">
        <v>20</v>
      </c>
      <c r="H12304" t="s">
        <v>21035</v>
      </c>
      <c r="I12304" s="2">
        <v>1839.99</v>
      </c>
      <c r="J12304" s="5"/>
      <c r="L12304" s="5"/>
      <c r="M12304" s="2">
        <f t="shared" si="192"/>
        <v>-286307.29999999714</v>
      </c>
      <c r="P12304"/>
    </row>
    <row r="12305" spans="1:16" hidden="1">
      <c r="A12305" t="s">
        <v>27734</v>
      </c>
      <c r="B12305" s="1">
        <v>42234</v>
      </c>
      <c r="C12305" t="s">
        <v>18</v>
      </c>
      <c r="D12305">
        <v>2</v>
      </c>
      <c r="E12305" t="s">
        <v>27736</v>
      </c>
      <c r="F12305" t="s">
        <v>13559</v>
      </c>
      <c r="G12305" t="s">
        <v>479</v>
      </c>
      <c r="H12305" t="s">
        <v>1971</v>
      </c>
      <c r="I12305" s="2">
        <v>3200</v>
      </c>
      <c r="J12305" s="5"/>
      <c r="L12305" s="5"/>
      <c r="M12305" s="2">
        <f t="shared" si="192"/>
        <v>-283107.29999999714</v>
      </c>
      <c r="P12305"/>
    </row>
    <row r="12306" spans="1:16" hidden="1">
      <c r="A12306" t="s">
        <v>27754</v>
      </c>
      <c r="B12306" s="1">
        <v>42234</v>
      </c>
      <c r="C12306" t="s">
        <v>27756</v>
      </c>
      <c r="D12306">
        <v>2</v>
      </c>
      <c r="E12306" t="s">
        <v>27757</v>
      </c>
      <c r="F12306" t="s">
        <v>13559</v>
      </c>
      <c r="G12306" t="s">
        <v>479</v>
      </c>
      <c r="H12306" t="s">
        <v>149</v>
      </c>
      <c r="J12306" s="5"/>
      <c r="K12306" s="2">
        <v>501.73</v>
      </c>
      <c r="L12306" s="5"/>
      <c r="M12306" s="2">
        <f t="shared" si="192"/>
        <v>-283609.02999999712</v>
      </c>
      <c r="P12306"/>
    </row>
    <row r="12307" spans="1:16" hidden="1">
      <c r="A12307" t="s">
        <v>27754</v>
      </c>
      <c r="B12307" s="1">
        <v>42234</v>
      </c>
      <c r="C12307" t="s">
        <v>27756</v>
      </c>
      <c r="D12307">
        <v>2</v>
      </c>
      <c r="E12307" t="s">
        <v>27757</v>
      </c>
      <c r="F12307" t="s">
        <v>13559</v>
      </c>
      <c r="G12307" t="s">
        <v>479</v>
      </c>
      <c r="H12307" t="s">
        <v>149</v>
      </c>
      <c r="I12307" s="2">
        <v>501.73</v>
      </c>
      <c r="J12307" s="5"/>
      <c r="L12307" s="5"/>
      <c r="M12307" s="2">
        <f t="shared" si="192"/>
        <v>-283107.29999999714</v>
      </c>
      <c r="P12307"/>
    </row>
    <row r="12308" spans="1:16" hidden="1">
      <c r="A12308" t="s">
        <v>27774</v>
      </c>
      <c r="B12308" s="1">
        <v>42234</v>
      </c>
      <c r="C12308" t="s">
        <v>27777</v>
      </c>
      <c r="D12308">
        <v>2</v>
      </c>
      <c r="E12308" t="s">
        <v>27778</v>
      </c>
      <c r="F12308" t="s">
        <v>7054</v>
      </c>
      <c r="G12308" t="s">
        <v>20</v>
      </c>
      <c r="H12308" t="s">
        <v>6873</v>
      </c>
      <c r="I12308" s="2">
        <v>3940</v>
      </c>
      <c r="J12308" s="5"/>
      <c r="L12308" s="5"/>
      <c r="M12308" s="2">
        <f t="shared" si="192"/>
        <v>-279167.29999999714</v>
      </c>
      <c r="P12308"/>
    </row>
    <row r="12309" spans="1:16" hidden="1">
      <c r="A12309" t="s">
        <v>27795</v>
      </c>
      <c r="B12309" s="1">
        <v>42234</v>
      </c>
      <c r="C12309" t="s">
        <v>18361</v>
      </c>
      <c r="D12309">
        <v>1</v>
      </c>
      <c r="E12309" t="s">
        <v>27798</v>
      </c>
      <c r="F12309" t="s">
        <v>13565</v>
      </c>
      <c r="G12309" t="s">
        <v>20</v>
      </c>
      <c r="H12309" t="s">
        <v>27799</v>
      </c>
      <c r="I12309" s="2">
        <v>200000</v>
      </c>
      <c r="J12309" s="5"/>
      <c r="L12309" s="5"/>
      <c r="M12309" s="2">
        <f t="shared" si="192"/>
        <v>-79167.299999997136</v>
      </c>
      <c r="P12309"/>
    </row>
    <row r="12310" spans="1:16" hidden="1">
      <c r="A12310" t="s">
        <v>27819</v>
      </c>
      <c r="B12310" s="1">
        <v>42234</v>
      </c>
      <c r="C12310" t="s">
        <v>27821</v>
      </c>
      <c r="D12310">
        <v>2</v>
      </c>
      <c r="E12310" t="s">
        <v>27822</v>
      </c>
      <c r="F12310" t="s">
        <v>7054</v>
      </c>
      <c r="G12310" t="s">
        <v>20</v>
      </c>
      <c r="H12310" t="s">
        <v>27823</v>
      </c>
      <c r="I12310" s="2">
        <v>3030.01</v>
      </c>
      <c r="J12310" s="5"/>
      <c r="L12310" s="5"/>
      <c r="M12310" s="2">
        <f t="shared" si="192"/>
        <v>-76137.289999997141</v>
      </c>
      <c r="P12310"/>
    </row>
    <row r="12311" spans="1:16" hidden="1">
      <c r="A12311" t="s">
        <v>27843</v>
      </c>
      <c r="B12311" s="1">
        <v>42234</v>
      </c>
      <c r="C12311" t="s">
        <v>27845</v>
      </c>
      <c r="D12311">
        <v>2</v>
      </c>
      <c r="E12311" t="s">
        <v>27846</v>
      </c>
      <c r="F12311" t="s">
        <v>7054</v>
      </c>
      <c r="G12311" t="s">
        <v>20</v>
      </c>
      <c r="H12311" t="s">
        <v>15225</v>
      </c>
      <c r="I12311" s="2">
        <v>1025</v>
      </c>
      <c r="J12311" s="5"/>
      <c r="L12311" s="5"/>
      <c r="M12311" s="2">
        <f t="shared" si="192"/>
        <v>-75112.289999997141</v>
      </c>
      <c r="P12311"/>
    </row>
    <row r="12312" spans="1:16" hidden="1">
      <c r="A12312" t="s">
        <v>27863</v>
      </c>
      <c r="B12312" s="1">
        <v>42234</v>
      </c>
      <c r="C12312" t="s">
        <v>27866</v>
      </c>
      <c r="D12312">
        <v>2</v>
      </c>
      <c r="E12312" t="s">
        <v>27867</v>
      </c>
      <c r="F12312" t="s">
        <v>7054</v>
      </c>
      <c r="G12312" t="s">
        <v>20</v>
      </c>
      <c r="H12312" t="s">
        <v>5020</v>
      </c>
      <c r="I12312" s="2">
        <v>3030</v>
      </c>
      <c r="J12312" s="5"/>
      <c r="L12312" s="5"/>
      <c r="M12312" s="2">
        <f t="shared" si="192"/>
        <v>-72082.289999997141</v>
      </c>
      <c r="P12312"/>
    </row>
    <row r="12313" spans="1:16" hidden="1">
      <c r="A12313" s="35" t="s">
        <v>7022</v>
      </c>
      <c r="B12313" s="36">
        <v>42235</v>
      </c>
      <c r="C12313" s="35" t="s">
        <v>11</v>
      </c>
      <c r="D12313" s="35">
        <v>1</v>
      </c>
      <c r="E12313" s="35" t="s">
        <v>7027</v>
      </c>
      <c r="F12313" s="35" t="s">
        <v>228</v>
      </c>
      <c r="G12313" s="35" t="s">
        <v>4</v>
      </c>
      <c r="H12313" s="35" t="s">
        <v>1630</v>
      </c>
      <c r="I12313" s="11"/>
      <c r="J12313" s="12"/>
      <c r="K12313" s="11">
        <v>4100</v>
      </c>
      <c r="L12313" s="12"/>
      <c r="M12313" s="11">
        <f t="shared" si="192"/>
        <v>-76182.289999997141</v>
      </c>
      <c r="P12313"/>
    </row>
    <row r="12314" spans="1:16" hidden="1">
      <c r="A12314" s="97" t="s">
        <v>7075</v>
      </c>
      <c r="B12314" s="98">
        <v>42235</v>
      </c>
      <c r="C12314" s="97" t="s">
        <v>7078</v>
      </c>
      <c r="D12314" s="97">
        <v>2</v>
      </c>
      <c r="E12314" s="97" t="s">
        <v>7079</v>
      </c>
      <c r="F12314" s="97" t="s">
        <v>211</v>
      </c>
      <c r="G12314" s="97" t="s">
        <v>212</v>
      </c>
      <c r="H12314" s="97" t="s">
        <v>213</v>
      </c>
      <c r="I12314" s="99"/>
      <c r="J12314" s="100"/>
      <c r="K12314" s="99">
        <v>8096.7</v>
      </c>
      <c r="L12314" s="5"/>
      <c r="M12314" s="2">
        <f t="shared" si="192"/>
        <v>-84278.989999997139</v>
      </c>
      <c r="N12314" s="25" t="s">
        <v>36424</v>
      </c>
      <c r="P12314" s="34" t="s">
        <v>36372</v>
      </c>
    </row>
    <row r="12315" spans="1:16" hidden="1">
      <c r="A12315" t="s">
        <v>7115</v>
      </c>
      <c r="B12315" s="1">
        <v>42235</v>
      </c>
      <c r="C12315" t="s">
        <v>11</v>
      </c>
      <c r="D12315">
        <v>1</v>
      </c>
      <c r="E12315" t="s">
        <v>7116</v>
      </c>
      <c r="F12315" t="s">
        <v>16</v>
      </c>
      <c r="G12315" t="s">
        <v>4</v>
      </c>
      <c r="H12315" t="s">
        <v>538</v>
      </c>
      <c r="J12315" s="5"/>
      <c r="K12315" s="2">
        <v>3030</v>
      </c>
      <c r="L12315" s="5"/>
      <c r="M12315" s="2">
        <f t="shared" si="192"/>
        <v>-87308.989999997139</v>
      </c>
      <c r="P12315"/>
    </row>
    <row r="12316" spans="1:16" hidden="1">
      <c r="A12316" t="s">
        <v>7162</v>
      </c>
      <c r="B12316" s="1">
        <v>42235</v>
      </c>
      <c r="C12316" t="s">
        <v>1</v>
      </c>
      <c r="D12316">
        <v>1</v>
      </c>
      <c r="E12316" t="s">
        <v>7165</v>
      </c>
      <c r="F12316" t="s">
        <v>228</v>
      </c>
      <c r="G12316" t="s">
        <v>4</v>
      </c>
      <c r="H12316" t="s">
        <v>7166</v>
      </c>
      <c r="J12316" s="5"/>
      <c r="K12316" s="2">
        <v>261900</v>
      </c>
      <c r="L12316" s="5"/>
      <c r="M12316" s="2">
        <f t="shared" si="192"/>
        <v>-349208.98999999714</v>
      </c>
      <c r="P12316"/>
    </row>
    <row r="12317" spans="1:16" hidden="1">
      <c r="A12317" t="s">
        <v>7167</v>
      </c>
      <c r="B12317" s="1">
        <v>42235</v>
      </c>
      <c r="C12317" t="s">
        <v>11</v>
      </c>
      <c r="D12317">
        <v>1</v>
      </c>
      <c r="E12317" t="s">
        <v>7171</v>
      </c>
      <c r="F12317" t="s">
        <v>16</v>
      </c>
      <c r="G12317" t="s">
        <v>4</v>
      </c>
      <c r="H12317" t="s">
        <v>1478</v>
      </c>
      <c r="J12317" s="5"/>
      <c r="K12317" s="2">
        <v>2978.91</v>
      </c>
      <c r="L12317" s="5"/>
      <c r="M12317" s="2">
        <f t="shared" si="192"/>
        <v>-352187.89999999711</v>
      </c>
      <c r="P12317"/>
    </row>
    <row r="12318" spans="1:16" hidden="1">
      <c r="A12318" t="s">
        <v>7172</v>
      </c>
      <c r="B12318" s="1">
        <v>42235</v>
      </c>
      <c r="C12318" t="s">
        <v>200</v>
      </c>
      <c r="D12318">
        <v>1</v>
      </c>
      <c r="E12318" t="s">
        <v>7174</v>
      </c>
      <c r="F12318" t="s">
        <v>16</v>
      </c>
      <c r="G12318" t="s">
        <v>4</v>
      </c>
      <c r="H12318" t="s">
        <v>200</v>
      </c>
      <c r="J12318" s="5"/>
      <c r="K12318" s="2">
        <v>6437.01</v>
      </c>
      <c r="L12318" s="5"/>
      <c r="M12318" s="2">
        <f t="shared" si="192"/>
        <v>-358624.90999999712</v>
      </c>
      <c r="P12318"/>
    </row>
    <row r="12319" spans="1:16" hidden="1">
      <c r="A12319" t="s">
        <v>7177</v>
      </c>
      <c r="B12319" s="1">
        <v>42235</v>
      </c>
      <c r="C12319" t="s">
        <v>6</v>
      </c>
      <c r="D12319">
        <v>1</v>
      </c>
      <c r="E12319" t="s">
        <v>7178</v>
      </c>
      <c r="F12319" t="s">
        <v>8</v>
      </c>
      <c r="G12319" t="s">
        <v>4</v>
      </c>
      <c r="H12319" t="s">
        <v>7179</v>
      </c>
      <c r="I12319" s="2">
        <v>1025</v>
      </c>
      <c r="J12319" s="5"/>
      <c r="L12319" s="5"/>
      <c r="M12319" s="2">
        <f t="shared" si="192"/>
        <v>-357599.90999999712</v>
      </c>
      <c r="P12319"/>
    </row>
    <row r="12320" spans="1:16" hidden="1">
      <c r="A12320" t="s">
        <v>7180</v>
      </c>
      <c r="B12320" s="1">
        <v>42235</v>
      </c>
      <c r="C12320" t="s">
        <v>195</v>
      </c>
      <c r="D12320">
        <v>1</v>
      </c>
      <c r="E12320" t="s">
        <v>7184</v>
      </c>
      <c r="F12320" t="s">
        <v>13</v>
      </c>
      <c r="G12320" t="s">
        <v>4</v>
      </c>
      <c r="H12320" t="s">
        <v>195</v>
      </c>
      <c r="J12320" s="5"/>
      <c r="K12320" s="2">
        <v>10585.01</v>
      </c>
      <c r="L12320" s="5"/>
      <c r="M12320" s="2">
        <f t="shared" si="192"/>
        <v>-368184.91999999713</v>
      </c>
      <c r="P12320"/>
    </row>
    <row r="12321" spans="1:16" hidden="1">
      <c r="A12321" t="s">
        <v>7187</v>
      </c>
      <c r="B12321" s="1">
        <v>42235</v>
      </c>
      <c r="C12321" t="s">
        <v>18</v>
      </c>
      <c r="D12321">
        <v>1</v>
      </c>
      <c r="E12321" t="s">
        <v>7192</v>
      </c>
      <c r="F12321" t="s">
        <v>13</v>
      </c>
      <c r="G12321" t="s">
        <v>4</v>
      </c>
      <c r="H12321" t="s">
        <v>18</v>
      </c>
      <c r="J12321" s="5"/>
      <c r="K12321" s="2">
        <v>4801.41</v>
      </c>
      <c r="L12321" s="5"/>
      <c r="M12321" s="2">
        <f t="shared" si="192"/>
        <v>-372986.32999999711</v>
      </c>
      <c r="P12321"/>
    </row>
    <row r="12322" spans="1:16" hidden="1">
      <c r="A12322" t="s">
        <v>7193</v>
      </c>
      <c r="B12322" s="1">
        <v>42235</v>
      </c>
      <c r="C12322" t="s">
        <v>6</v>
      </c>
      <c r="D12322">
        <v>1</v>
      </c>
      <c r="E12322" t="s">
        <v>7197</v>
      </c>
      <c r="F12322" t="s">
        <v>29</v>
      </c>
      <c r="G12322" t="s">
        <v>20</v>
      </c>
      <c r="H12322" t="s">
        <v>7198</v>
      </c>
      <c r="I12322" s="2">
        <v>5856.07</v>
      </c>
      <c r="J12322" s="5"/>
      <c r="L12322" s="5"/>
      <c r="M12322" s="2">
        <f t="shared" si="192"/>
        <v>-367130.2599999971</v>
      </c>
      <c r="P12322"/>
    </row>
    <row r="12323" spans="1:16" hidden="1">
      <c r="A12323" t="s">
        <v>7255</v>
      </c>
      <c r="B12323" s="1">
        <v>42235</v>
      </c>
      <c r="C12323" t="s">
        <v>18</v>
      </c>
      <c r="D12323">
        <v>1</v>
      </c>
      <c r="E12323" t="s">
        <v>7259</v>
      </c>
      <c r="F12323" t="s">
        <v>13</v>
      </c>
      <c r="G12323" t="s">
        <v>20</v>
      </c>
      <c r="H12323" t="s">
        <v>7260</v>
      </c>
      <c r="J12323" s="5"/>
      <c r="K12323" s="2">
        <v>101810</v>
      </c>
      <c r="L12323" s="5"/>
      <c r="M12323" s="2">
        <f t="shared" si="192"/>
        <v>-468940.2599999971</v>
      </c>
      <c r="P12323"/>
    </row>
    <row r="12324" spans="1:16" hidden="1">
      <c r="A12324" t="s">
        <v>7261</v>
      </c>
      <c r="B12324" s="1">
        <v>42235</v>
      </c>
      <c r="C12324" t="s">
        <v>18</v>
      </c>
      <c r="D12324">
        <v>1</v>
      </c>
      <c r="E12324" t="s">
        <v>7264</v>
      </c>
      <c r="F12324" t="s">
        <v>13</v>
      </c>
      <c r="G12324" t="s">
        <v>20</v>
      </c>
      <c r="H12324" t="s">
        <v>7265</v>
      </c>
      <c r="J12324" s="5"/>
      <c r="K12324" s="2">
        <v>55000</v>
      </c>
      <c r="L12324" s="5"/>
      <c r="M12324" s="2">
        <f t="shared" si="192"/>
        <v>-523940.2599999971</v>
      </c>
      <c r="P12324"/>
    </row>
    <row r="12325" spans="1:16" hidden="1">
      <c r="A12325" t="s">
        <v>7266</v>
      </c>
      <c r="B12325" s="1">
        <v>42235</v>
      </c>
      <c r="C12325" t="s">
        <v>11</v>
      </c>
      <c r="D12325">
        <v>1</v>
      </c>
      <c r="E12325" t="s">
        <v>7268</v>
      </c>
      <c r="F12325" t="s">
        <v>16</v>
      </c>
      <c r="G12325" t="s">
        <v>20</v>
      </c>
      <c r="H12325" t="s">
        <v>598</v>
      </c>
      <c r="J12325" s="5"/>
      <c r="K12325" s="2">
        <v>1025</v>
      </c>
      <c r="L12325" s="5"/>
      <c r="M12325" s="2">
        <f t="shared" si="192"/>
        <v>-524965.2599999971</v>
      </c>
      <c r="P12325"/>
    </row>
    <row r="12326" spans="1:16" hidden="1">
      <c r="A12326" t="s">
        <v>7269</v>
      </c>
      <c r="B12326" s="1">
        <v>42235</v>
      </c>
      <c r="C12326" t="s">
        <v>195</v>
      </c>
      <c r="D12326">
        <v>1</v>
      </c>
      <c r="E12326" t="s">
        <v>7273</v>
      </c>
      <c r="F12326" t="s">
        <v>13</v>
      </c>
      <c r="G12326" t="s">
        <v>20</v>
      </c>
      <c r="H12326" t="s">
        <v>195</v>
      </c>
      <c r="J12326" s="5"/>
      <c r="K12326" s="2">
        <v>8346.77</v>
      </c>
      <c r="L12326" s="5"/>
      <c r="M12326" s="2">
        <f t="shared" si="192"/>
        <v>-533312.02999999712</v>
      </c>
      <c r="P12326"/>
    </row>
    <row r="12327" spans="1:16" hidden="1">
      <c r="A12327" t="s">
        <v>7279</v>
      </c>
      <c r="B12327" s="1">
        <v>42235</v>
      </c>
      <c r="C12327" t="s">
        <v>200</v>
      </c>
      <c r="D12327">
        <v>1</v>
      </c>
      <c r="E12327" t="s">
        <v>7281</v>
      </c>
      <c r="F12327" t="s">
        <v>16</v>
      </c>
      <c r="G12327" t="s">
        <v>20</v>
      </c>
      <c r="H12327" t="s">
        <v>200</v>
      </c>
      <c r="J12327" s="5"/>
      <c r="K12327" s="2">
        <v>7696.07</v>
      </c>
      <c r="L12327" s="5"/>
      <c r="M12327" s="2">
        <f t="shared" si="192"/>
        <v>-541008.09999999707</v>
      </c>
      <c r="P12327"/>
    </row>
    <row r="12328" spans="1:16" hidden="1">
      <c r="A12328" t="s">
        <v>7282</v>
      </c>
      <c r="B12328" s="1">
        <v>42235</v>
      </c>
      <c r="C12328" t="s">
        <v>18</v>
      </c>
      <c r="D12328">
        <v>1</v>
      </c>
      <c r="E12328" t="s">
        <v>7290</v>
      </c>
      <c r="F12328" t="s">
        <v>13</v>
      </c>
      <c r="G12328" t="s">
        <v>20</v>
      </c>
      <c r="H12328" t="s">
        <v>18</v>
      </c>
      <c r="J12328" s="5"/>
      <c r="K12328" s="2">
        <v>7082.35</v>
      </c>
      <c r="L12328" s="5"/>
      <c r="M12328" s="2">
        <f t="shared" si="192"/>
        <v>-548090.44999999704</v>
      </c>
      <c r="P12328"/>
    </row>
    <row r="12329" spans="1:16" hidden="1">
      <c r="A12329" t="s">
        <v>27885</v>
      </c>
      <c r="B12329" s="1">
        <v>42235</v>
      </c>
      <c r="C12329" t="s">
        <v>27888</v>
      </c>
      <c r="D12329">
        <v>2</v>
      </c>
      <c r="E12329" t="s">
        <v>27889</v>
      </c>
      <c r="F12329" t="s">
        <v>7054</v>
      </c>
      <c r="G12329" t="s">
        <v>4</v>
      </c>
      <c r="H12329" t="s">
        <v>13120</v>
      </c>
      <c r="I12329" s="2">
        <v>3030</v>
      </c>
      <c r="J12329" s="5"/>
      <c r="L12329" s="5"/>
      <c r="M12329" s="2">
        <f t="shared" si="192"/>
        <v>-545060.44999999704</v>
      </c>
      <c r="P12329"/>
    </row>
    <row r="12330" spans="1:16" hidden="1">
      <c r="A12330" t="s">
        <v>27910</v>
      </c>
      <c r="B12330" s="1">
        <v>42235</v>
      </c>
      <c r="C12330" t="s">
        <v>27914</v>
      </c>
      <c r="D12330">
        <v>2</v>
      </c>
      <c r="E12330" t="s">
        <v>27915</v>
      </c>
      <c r="F12330" t="s">
        <v>7054</v>
      </c>
      <c r="G12330" t="s">
        <v>4</v>
      </c>
      <c r="H12330" t="s">
        <v>1630</v>
      </c>
      <c r="I12330" s="2">
        <v>4099.99</v>
      </c>
      <c r="J12330" s="5"/>
      <c r="L12330" s="5"/>
      <c r="M12330" s="2">
        <f t="shared" si="192"/>
        <v>-540960.45999999705</v>
      </c>
      <c r="P12330"/>
    </row>
    <row r="12331" spans="1:16" hidden="1">
      <c r="A12331" t="s">
        <v>27931</v>
      </c>
      <c r="B12331" s="1">
        <v>42235</v>
      </c>
      <c r="C12331" t="s">
        <v>5029</v>
      </c>
      <c r="D12331">
        <v>2</v>
      </c>
      <c r="E12331" t="s">
        <v>27934</v>
      </c>
      <c r="F12331" t="s">
        <v>13559</v>
      </c>
      <c r="G12331" t="s">
        <v>479</v>
      </c>
      <c r="H12331" t="s">
        <v>1265</v>
      </c>
      <c r="J12331" s="5"/>
      <c r="K12331" s="2">
        <v>8896.94</v>
      </c>
      <c r="L12331" s="5"/>
      <c r="M12331" s="2">
        <f t="shared" si="192"/>
        <v>-549857.399999997</v>
      </c>
      <c r="P12331"/>
    </row>
    <row r="12332" spans="1:16" hidden="1">
      <c r="A12332" t="s">
        <v>27931</v>
      </c>
      <c r="B12332" s="1">
        <v>42235</v>
      </c>
      <c r="C12332" t="s">
        <v>5029</v>
      </c>
      <c r="D12332">
        <v>2</v>
      </c>
      <c r="E12332" t="s">
        <v>27934</v>
      </c>
      <c r="F12332" t="s">
        <v>13559</v>
      </c>
      <c r="G12332" t="s">
        <v>479</v>
      </c>
      <c r="H12332" t="s">
        <v>1265</v>
      </c>
      <c r="I12332" s="2">
        <v>8896.94</v>
      </c>
      <c r="J12332" s="5"/>
      <c r="L12332" s="5"/>
      <c r="M12332" s="2">
        <f t="shared" si="192"/>
        <v>-540960.45999999705</v>
      </c>
      <c r="P12332"/>
    </row>
    <row r="12333" spans="1:16" hidden="1">
      <c r="A12333" t="s">
        <v>27949</v>
      </c>
      <c r="B12333" s="1">
        <v>42235</v>
      </c>
      <c r="C12333" t="s">
        <v>4685</v>
      </c>
      <c r="D12333">
        <v>2</v>
      </c>
      <c r="E12333" t="s">
        <v>27951</v>
      </c>
      <c r="F12333" t="s">
        <v>13559</v>
      </c>
      <c r="G12333" t="s">
        <v>479</v>
      </c>
      <c r="H12333" t="s">
        <v>8705</v>
      </c>
      <c r="J12333" s="5"/>
      <c r="K12333" s="2">
        <v>1685.58</v>
      </c>
      <c r="L12333" s="5"/>
      <c r="M12333" s="2">
        <f t="shared" si="192"/>
        <v>-542646.03999999701</v>
      </c>
      <c r="P12333"/>
    </row>
    <row r="12334" spans="1:16" hidden="1">
      <c r="A12334" t="s">
        <v>27949</v>
      </c>
      <c r="B12334" s="1">
        <v>42235</v>
      </c>
      <c r="C12334" t="s">
        <v>4685</v>
      </c>
      <c r="D12334">
        <v>2</v>
      </c>
      <c r="E12334" t="s">
        <v>27951</v>
      </c>
      <c r="F12334" t="s">
        <v>13559</v>
      </c>
      <c r="G12334" t="s">
        <v>479</v>
      </c>
      <c r="H12334" t="s">
        <v>8705</v>
      </c>
      <c r="I12334" s="2">
        <v>1685.58</v>
      </c>
      <c r="J12334" s="5"/>
      <c r="L12334" s="5"/>
      <c r="M12334" s="2">
        <f t="shared" si="192"/>
        <v>-540960.45999999705</v>
      </c>
      <c r="P12334"/>
    </row>
    <row r="12335" spans="1:16" hidden="1">
      <c r="A12335" t="s">
        <v>27972</v>
      </c>
      <c r="B12335" s="1">
        <v>42235</v>
      </c>
      <c r="C12335" t="s">
        <v>27976</v>
      </c>
      <c r="D12335">
        <v>2</v>
      </c>
      <c r="E12335" t="s">
        <v>27977</v>
      </c>
      <c r="F12335" t="s">
        <v>7054</v>
      </c>
      <c r="G12335" t="s">
        <v>4</v>
      </c>
      <c r="H12335" t="s">
        <v>20908</v>
      </c>
      <c r="I12335" s="2">
        <v>1840</v>
      </c>
      <c r="J12335" s="5"/>
      <c r="L12335" s="5"/>
      <c r="M12335" s="2">
        <f t="shared" si="192"/>
        <v>-539120.45999999705</v>
      </c>
      <c r="P12335"/>
    </row>
    <row r="12336" spans="1:16" hidden="1">
      <c r="A12336" t="s">
        <v>27996</v>
      </c>
      <c r="B12336" s="1">
        <v>42235</v>
      </c>
      <c r="C12336" t="s">
        <v>27999</v>
      </c>
      <c r="D12336">
        <v>2</v>
      </c>
      <c r="E12336" t="s">
        <v>28000</v>
      </c>
      <c r="F12336" t="s">
        <v>7054</v>
      </c>
      <c r="G12336" t="s">
        <v>4</v>
      </c>
      <c r="H12336" t="s">
        <v>6880</v>
      </c>
      <c r="J12336" s="5"/>
      <c r="K12336" s="2">
        <v>1840</v>
      </c>
      <c r="L12336" s="5"/>
      <c r="M12336" s="2">
        <f t="shared" si="192"/>
        <v>-540960.45999999705</v>
      </c>
      <c r="P12336"/>
    </row>
    <row r="12337" spans="1:16" hidden="1">
      <c r="A12337" t="s">
        <v>27996</v>
      </c>
      <c r="B12337" s="1">
        <v>42235</v>
      </c>
      <c r="C12337" t="s">
        <v>27999</v>
      </c>
      <c r="D12337">
        <v>2</v>
      </c>
      <c r="E12337" t="s">
        <v>28000</v>
      </c>
      <c r="F12337" t="s">
        <v>7054</v>
      </c>
      <c r="G12337" t="s">
        <v>4</v>
      </c>
      <c r="H12337" t="s">
        <v>6880</v>
      </c>
      <c r="I12337" s="2">
        <v>1840</v>
      </c>
      <c r="J12337" s="5"/>
      <c r="L12337" s="5"/>
      <c r="M12337" s="2">
        <f t="shared" si="192"/>
        <v>-539120.45999999705</v>
      </c>
      <c r="P12337"/>
    </row>
    <row r="12338" spans="1:16" hidden="1">
      <c r="A12338" t="s">
        <v>28020</v>
      </c>
      <c r="B12338" s="1">
        <v>42235</v>
      </c>
      <c r="C12338" t="s">
        <v>28023</v>
      </c>
      <c r="D12338">
        <v>2</v>
      </c>
      <c r="E12338" t="s">
        <v>28024</v>
      </c>
      <c r="F12338" t="s">
        <v>7054</v>
      </c>
      <c r="G12338" t="s">
        <v>4</v>
      </c>
      <c r="H12338" t="s">
        <v>3052</v>
      </c>
      <c r="I12338" s="2">
        <v>1025</v>
      </c>
      <c r="J12338" s="5"/>
      <c r="L12338" s="5"/>
      <c r="M12338" s="2">
        <f t="shared" si="192"/>
        <v>-538095.45999999705</v>
      </c>
      <c r="P12338"/>
    </row>
    <row r="12339" spans="1:16" hidden="1">
      <c r="A12339" t="s">
        <v>28041</v>
      </c>
      <c r="B12339" s="1">
        <v>42235</v>
      </c>
      <c r="C12339" t="s">
        <v>28044</v>
      </c>
      <c r="D12339">
        <v>2</v>
      </c>
      <c r="E12339" t="s">
        <v>28045</v>
      </c>
      <c r="F12339" t="s">
        <v>7054</v>
      </c>
      <c r="G12339" t="s">
        <v>4</v>
      </c>
      <c r="H12339" t="s">
        <v>17246</v>
      </c>
      <c r="I12339" s="2">
        <v>1025</v>
      </c>
      <c r="J12339" s="5"/>
      <c r="L12339" s="5"/>
      <c r="M12339" s="2">
        <f t="shared" si="192"/>
        <v>-537070.45999999705</v>
      </c>
      <c r="P12339"/>
    </row>
    <row r="12340" spans="1:16" hidden="1">
      <c r="A12340" t="s">
        <v>28066</v>
      </c>
      <c r="B12340" s="1">
        <v>42235</v>
      </c>
      <c r="C12340" t="s">
        <v>28069</v>
      </c>
      <c r="D12340">
        <v>2</v>
      </c>
      <c r="E12340" t="s">
        <v>28070</v>
      </c>
      <c r="F12340" t="s">
        <v>7054</v>
      </c>
      <c r="G12340" t="s">
        <v>4</v>
      </c>
      <c r="H12340" t="s">
        <v>28071</v>
      </c>
      <c r="I12340" s="2">
        <v>1025</v>
      </c>
      <c r="J12340" s="5"/>
      <c r="L12340" s="5"/>
      <c r="M12340" s="2">
        <f t="shared" si="192"/>
        <v>-536045.45999999705</v>
      </c>
      <c r="P12340"/>
    </row>
    <row r="12341" spans="1:16" hidden="1">
      <c r="A12341" t="s">
        <v>28090</v>
      </c>
      <c r="B12341" s="1">
        <v>42235</v>
      </c>
      <c r="C12341" t="s">
        <v>6</v>
      </c>
      <c r="D12341">
        <v>1</v>
      </c>
      <c r="E12341" t="s">
        <v>28094</v>
      </c>
      <c r="F12341" t="s">
        <v>13610</v>
      </c>
      <c r="G12341" t="s">
        <v>4</v>
      </c>
      <c r="H12341" t="s">
        <v>28095</v>
      </c>
      <c r="I12341" s="2">
        <v>8112.67</v>
      </c>
      <c r="J12341" s="5"/>
      <c r="L12341" s="5"/>
      <c r="M12341" s="2">
        <f t="shared" si="192"/>
        <v>-527932.78999999701</v>
      </c>
      <c r="P12341"/>
    </row>
    <row r="12342" spans="1:16" hidden="1">
      <c r="A12342" t="s">
        <v>28117</v>
      </c>
      <c r="B12342" s="1">
        <v>42235</v>
      </c>
      <c r="C12342" t="s">
        <v>18682</v>
      </c>
      <c r="D12342">
        <v>2</v>
      </c>
      <c r="E12342" t="s">
        <v>28119</v>
      </c>
      <c r="F12342" t="s">
        <v>13559</v>
      </c>
      <c r="G12342" t="s">
        <v>479</v>
      </c>
      <c r="H12342" t="s">
        <v>1804</v>
      </c>
      <c r="I12342" s="2">
        <v>2978.91</v>
      </c>
      <c r="J12342" s="5"/>
      <c r="L12342" s="5"/>
      <c r="M12342" s="2">
        <f t="shared" si="192"/>
        <v>-524953.87999999698</v>
      </c>
      <c r="P12342"/>
    </row>
    <row r="12343" spans="1:16" hidden="1">
      <c r="A12343" t="s">
        <v>28138</v>
      </c>
      <c r="B12343" s="1">
        <v>42235</v>
      </c>
      <c r="C12343" t="s">
        <v>28141</v>
      </c>
      <c r="D12343">
        <v>2</v>
      </c>
      <c r="E12343" t="s">
        <v>28142</v>
      </c>
      <c r="F12343" t="s">
        <v>7054</v>
      </c>
      <c r="G12343" t="s">
        <v>4</v>
      </c>
      <c r="H12343" t="s">
        <v>10476</v>
      </c>
      <c r="I12343" s="2">
        <v>3030.01</v>
      </c>
      <c r="J12343" s="5"/>
      <c r="L12343" s="5"/>
      <c r="M12343" s="2">
        <f t="shared" si="192"/>
        <v>-521923.86999999697</v>
      </c>
      <c r="P12343"/>
    </row>
    <row r="12344" spans="1:16" hidden="1">
      <c r="A12344" t="s">
        <v>28163</v>
      </c>
      <c r="B12344" s="1">
        <v>42235</v>
      </c>
      <c r="C12344" t="s">
        <v>28165</v>
      </c>
      <c r="D12344">
        <v>2</v>
      </c>
      <c r="E12344" t="s">
        <v>28166</v>
      </c>
      <c r="F12344" t="s">
        <v>7054</v>
      </c>
      <c r="G12344" t="s">
        <v>4</v>
      </c>
      <c r="H12344" t="s">
        <v>1849</v>
      </c>
      <c r="I12344" s="2">
        <v>600.01</v>
      </c>
      <c r="J12344" s="5"/>
      <c r="L12344" s="5"/>
      <c r="M12344" s="2">
        <f t="shared" si="192"/>
        <v>-521323.85999999696</v>
      </c>
      <c r="P12344"/>
    </row>
    <row r="12345" spans="1:16" hidden="1">
      <c r="A12345" t="s">
        <v>28188</v>
      </c>
      <c r="B12345" s="1">
        <v>42235</v>
      </c>
      <c r="C12345" t="s">
        <v>18</v>
      </c>
      <c r="D12345">
        <v>2</v>
      </c>
      <c r="E12345" t="s">
        <v>28191</v>
      </c>
      <c r="F12345" t="s">
        <v>13559</v>
      </c>
      <c r="G12345" t="s">
        <v>479</v>
      </c>
      <c r="H12345" t="s">
        <v>6074</v>
      </c>
      <c r="I12345" s="2">
        <v>128.99</v>
      </c>
      <c r="J12345" s="5"/>
      <c r="L12345" s="5"/>
      <c r="M12345" s="2">
        <f t="shared" si="192"/>
        <v>-521194.86999999697</v>
      </c>
      <c r="P12345"/>
    </row>
    <row r="12346" spans="1:16" hidden="1">
      <c r="A12346" t="s">
        <v>28212</v>
      </c>
      <c r="B12346" s="1">
        <v>42235</v>
      </c>
      <c r="C12346" t="s">
        <v>18</v>
      </c>
      <c r="D12346">
        <v>2</v>
      </c>
      <c r="E12346" t="s">
        <v>28216</v>
      </c>
      <c r="F12346" t="s">
        <v>13559</v>
      </c>
      <c r="G12346" t="s">
        <v>479</v>
      </c>
      <c r="H12346" t="s">
        <v>8527</v>
      </c>
      <c r="I12346" s="2">
        <v>911.41</v>
      </c>
      <c r="J12346" s="5"/>
      <c r="L12346" s="5"/>
      <c r="M12346" s="2">
        <f t="shared" si="192"/>
        <v>-520283.45999999699</v>
      </c>
      <c r="P12346"/>
    </row>
    <row r="12347" spans="1:16" hidden="1">
      <c r="A12347" t="s">
        <v>28235</v>
      </c>
      <c r="B12347" s="1">
        <v>42235</v>
      </c>
      <c r="C12347" t="s">
        <v>5029</v>
      </c>
      <c r="D12347">
        <v>2</v>
      </c>
      <c r="E12347" t="s">
        <v>28237</v>
      </c>
      <c r="F12347" t="s">
        <v>13559</v>
      </c>
      <c r="G12347" t="s">
        <v>479</v>
      </c>
      <c r="H12347" t="s">
        <v>16203</v>
      </c>
      <c r="I12347" s="2">
        <v>293.35000000000002</v>
      </c>
      <c r="J12347" s="5"/>
      <c r="L12347" s="5"/>
      <c r="M12347" s="2">
        <f t="shared" si="192"/>
        <v>-519990.10999999702</v>
      </c>
      <c r="P12347"/>
    </row>
    <row r="12348" spans="1:16" hidden="1">
      <c r="A12348" t="s">
        <v>28255</v>
      </c>
      <c r="B12348" s="1">
        <v>42235</v>
      </c>
      <c r="C12348" t="s">
        <v>28258</v>
      </c>
      <c r="D12348">
        <v>1</v>
      </c>
      <c r="E12348" t="s">
        <v>28259</v>
      </c>
      <c r="F12348" t="s">
        <v>13565</v>
      </c>
      <c r="G12348" t="s">
        <v>4</v>
      </c>
      <c r="H12348" t="s">
        <v>28260</v>
      </c>
      <c r="I12348" s="2">
        <v>261900</v>
      </c>
      <c r="J12348" s="5"/>
      <c r="L12348" s="5"/>
      <c r="M12348" s="2">
        <f t="shared" si="192"/>
        <v>-258090.10999999702</v>
      </c>
      <c r="P12348"/>
    </row>
    <row r="12349" spans="1:16" hidden="1">
      <c r="A12349" t="s">
        <v>28277</v>
      </c>
      <c r="B12349" s="1">
        <v>42235</v>
      </c>
      <c r="C12349" t="s">
        <v>28279</v>
      </c>
      <c r="D12349">
        <v>2</v>
      </c>
      <c r="E12349" t="s">
        <v>28280</v>
      </c>
      <c r="F12349" t="s">
        <v>7054</v>
      </c>
      <c r="G12349" t="s">
        <v>4</v>
      </c>
      <c r="H12349" t="s">
        <v>7985</v>
      </c>
      <c r="I12349" s="2">
        <v>1025</v>
      </c>
      <c r="J12349" s="5"/>
      <c r="L12349" s="5"/>
      <c r="M12349" s="2">
        <f t="shared" si="192"/>
        <v>-257065.10999999702</v>
      </c>
      <c r="P12349"/>
    </row>
    <row r="12350" spans="1:16" hidden="1">
      <c r="A12350" t="s">
        <v>28296</v>
      </c>
      <c r="B12350" s="1">
        <v>42235</v>
      </c>
      <c r="C12350" t="s">
        <v>28299</v>
      </c>
      <c r="D12350">
        <v>2</v>
      </c>
      <c r="E12350" t="s">
        <v>28300</v>
      </c>
      <c r="F12350" t="s">
        <v>7054</v>
      </c>
      <c r="G12350" t="s">
        <v>4</v>
      </c>
      <c r="H12350" t="s">
        <v>28301</v>
      </c>
      <c r="I12350" s="2">
        <v>757</v>
      </c>
      <c r="J12350" s="5"/>
      <c r="L12350" s="5"/>
      <c r="M12350" s="2">
        <f t="shared" si="192"/>
        <v>-256308.10999999702</v>
      </c>
      <c r="P12350"/>
    </row>
    <row r="12351" spans="1:16" hidden="1">
      <c r="A12351" t="s">
        <v>28317</v>
      </c>
      <c r="B12351" s="1">
        <v>42235</v>
      </c>
      <c r="C12351" t="s">
        <v>28320</v>
      </c>
      <c r="D12351">
        <v>2</v>
      </c>
      <c r="E12351" t="s">
        <v>28321</v>
      </c>
      <c r="F12351" t="s">
        <v>7054</v>
      </c>
      <c r="G12351" t="s">
        <v>4</v>
      </c>
      <c r="H12351" t="s">
        <v>3316</v>
      </c>
      <c r="I12351" s="2">
        <v>1025</v>
      </c>
      <c r="J12351" s="5"/>
      <c r="L12351" s="5"/>
      <c r="M12351" s="2">
        <f t="shared" si="192"/>
        <v>-255283.10999999702</v>
      </c>
      <c r="P12351"/>
    </row>
    <row r="12352" spans="1:16" hidden="1">
      <c r="A12352" t="s">
        <v>28342</v>
      </c>
      <c r="B12352" s="1">
        <v>42235</v>
      </c>
      <c r="C12352" t="s">
        <v>28345</v>
      </c>
      <c r="D12352">
        <v>1</v>
      </c>
      <c r="E12352" t="s">
        <v>28346</v>
      </c>
      <c r="F12352" t="s">
        <v>13565</v>
      </c>
      <c r="G12352" t="s">
        <v>20</v>
      </c>
      <c r="H12352" t="s">
        <v>3784</v>
      </c>
      <c r="I12352" s="2">
        <v>55000</v>
      </c>
      <c r="J12352" s="5"/>
      <c r="L12352" s="5"/>
      <c r="M12352" s="2">
        <f t="shared" si="192"/>
        <v>-200283.10999999702</v>
      </c>
      <c r="P12352"/>
    </row>
    <row r="12353" spans="1:16" hidden="1">
      <c r="A12353" t="s">
        <v>28367</v>
      </c>
      <c r="B12353" s="1">
        <v>42235</v>
      </c>
      <c r="C12353" t="s">
        <v>28369</v>
      </c>
      <c r="D12353">
        <v>2</v>
      </c>
      <c r="E12353" t="s">
        <v>28370</v>
      </c>
      <c r="F12353" t="s">
        <v>7054</v>
      </c>
      <c r="G12353" t="s">
        <v>20</v>
      </c>
      <c r="H12353" t="s">
        <v>14898</v>
      </c>
      <c r="I12353" s="2">
        <v>1025</v>
      </c>
      <c r="J12353" s="5"/>
      <c r="L12353" s="5"/>
      <c r="M12353" s="2">
        <f t="shared" si="192"/>
        <v>-199258.10999999702</v>
      </c>
      <c r="P12353"/>
    </row>
    <row r="12354" spans="1:16" hidden="1">
      <c r="A12354" t="s">
        <v>28388</v>
      </c>
      <c r="B12354" s="1">
        <v>42235</v>
      </c>
      <c r="C12354" t="s">
        <v>28391</v>
      </c>
      <c r="D12354">
        <v>2</v>
      </c>
      <c r="E12354" t="s">
        <v>28392</v>
      </c>
      <c r="F12354" t="s">
        <v>7054</v>
      </c>
      <c r="G12354" t="s">
        <v>20</v>
      </c>
      <c r="H12354" t="s">
        <v>14235</v>
      </c>
      <c r="I12354" s="2">
        <v>1025</v>
      </c>
      <c r="J12354" s="5"/>
      <c r="L12354" s="5"/>
      <c r="M12354" s="2">
        <f t="shared" si="192"/>
        <v>-198233.10999999702</v>
      </c>
      <c r="P12354"/>
    </row>
    <row r="12355" spans="1:16" hidden="1">
      <c r="A12355" t="s">
        <v>28408</v>
      </c>
      <c r="B12355" s="1">
        <v>42235</v>
      </c>
      <c r="C12355" t="s">
        <v>28412</v>
      </c>
      <c r="D12355">
        <v>2</v>
      </c>
      <c r="E12355" t="s">
        <v>28413</v>
      </c>
      <c r="F12355" t="s">
        <v>7054</v>
      </c>
      <c r="G12355" t="s">
        <v>20</v>
      </c>
      <c r="H12355" t="s">
        <v>18944</v>
      </c>
      <c r="I12355" s="2">
        <v>1025</v>
      </c>
      <c r="J12355" s="5"/>
      <c r="L12355" s="5"/>
      <c r="M12355" s="2">
        <f t="shared" si="192"/>
        <v>-197208.10999999702</v>
      </c>
      <c r="P12355"/>
    </row>
    <row r="12356" spans="1:16" hidden="1">
      <c r="A12356" t="s">
        <v>28429</v>
      </c>
      <c r="B12356" s="1">
        <v>42235</v>
      </c>
      <c r="C12356" t="s">
        <v>28433</v>
      </c>
      <c r="D12356">
        <v>2</v>
      </c>
      <c r="E12356" t="s">
        <v>28434</v>
      </c>
      <c r="F12356" t="s">
        <v>7054</v>
      </c>
      <c r="G12356" t="s">
        <v>20</v>
      </c>
      <c r="H12356" t="s">
        <v>26015</v>
      </c>
      <c r="I12356" s="2">
        <v>1840</v>
      </c>
      <c r="J12356" s="5"/>
      <c r="L12356" s="5"/>
      <c r="M12356" s="2">
        <f t="shared" si="192"/>
        <v>-195368.10999999702</v>
      </c>
      <c r="P12356"/>
    </row>
    <row r="12357" spans="1:16" hidden="1">
      <c r="A12357" t="s">
        <v>28451</v>
      </c>
      <c r="B12357" s="1">
        <v>42235</v>
      </c>
      <c r="C12357" t="s">
        <v>1802</v>
      </c>
      <c r="D12357">
        <v>2</v>
      </c>
      <c r="E12357" t="s">
        <v>28454</v>
      </c>
      <c r="F12357" t="s">
        <v>13559</v>
      </c>
      <c r="G12357" t="s">
        <v>479</v>
      </c>
      <c r="H12357" t="s">
        <v>4716</v>
      </c>
      <c r="I12357" s="2">
        <v>236.77</v>
      </c>
      <c r="J12357" s="5"/>
      <c r="L12357" s="5"/>
      <c r="M12357" s="2">
        <f t="shared" si="192"/>
        <v>-195131.33999999703</v>
      </c>
      <c r="P12357"/>
    </row>
    <row r="12358" spans="1:16" hidden="1">
      <c r="A12358" t="s">
        <v>28471</v>
      </c>
      <c r="B12358" s="1">
        <v>42235</v>
      </c>
      <c r="C12358" t="s">
        <v>1802</v>
      </c>
      <c r="D12358">
        <v>2</v>
      </c>
      <c r="E12358" t="s">
        <v>28474</v>
      </c>
      <c r="F12358" t="s">
        <v>13559</v>
      </c>
      <c r="G12358" t="s">
        <v>479</v>
      </c>
      <c r="H12358" t="s">
        <v>26314</v>
      </c>
      <c r="I12358" s="2">
        <v>932.34</v>
      </c>
      <c r="J12358" s="5"/>
      <c r="L12358" s="5"/>
      <c r="M12358" s="2">
        <f t="shared" si="192"/>
        <v>-194198.99999999703</v>
      </c>
      <c r="P12358"/>
    </row>
    <row r="12359" spans="1:16" hidden="1">
      <c r="A12359" t="s">
        <v>28496</v>
      </c>
      <c r="B12359" s="1">
        <v>42235</v>
      </c>
      <c r="C12359" t="s">
        <v>20379</v>
      </c>
      <c r="D12359">
        <v>1</v>
      </c>
      <c r="E12359" t="s">
        <v>28499</v>
      </c>
      <c r="F12359" t="s">
        <v>13565</v>
      </c>
      <c r="G12359" t="s">
        <v>20</v>
      </c>
      <c r="H12359" t="s">
        <v>3468</v>
      </c>
      <c r="I12359" s="2">
        <v>101810</v>
      </c>
      <c r="J12359" s="5"/>
      <c r="L12359" s="5"/>
      <c r="M12359" s="2">
        <f t="shared" si="192"/>
        <v>-92388.999999997031</v>
      </c>
      <c r="P12359"/>
    </row>
    <row r="12360" spans="1:16" hidden="1">
      <c r="A12360" t="s">
        <v>28517</v>
      </c>
      <c r="B12360" s="1">
        <v>42235</v>
      </c>
      <c r="C12360" t="s">
        <v>28520</v>
      </c>
      <c r="D12360">
        <v>2</v>
      </c>
      <c r="E12360" t="s">
        <v>28521</v>
      </c>
      <c r="F12360" t="s">
        <v>7054</v>
      </c>
      <c r="G12360" t="s">
        <v>20</v>
      </c>
      <c r="H12360" t="s">
        <v>26314</v>
      </c>
      <c r="I12360" s="2">
        <v>3030</v>
      </c>
      <c r="J12360" s="5"/>
      <c r="L12360" s="5"/>
      <c r="M12360" s="2">
        <f t="shared" si="192"/>
        <v>-89358.999999997031</v>
      </c>
      <c r="P12360"/>
    </row>
    <row r="12361" spans="1:16" hidden="1">
      <c r="A12361" t="s">
        <v>28539</v>
      </c>
      <c r="B12361" s="1">
        <v>42235</v>
      </c>
      <c r="C12361" t="s">
        <v>28543</v>
      </c>
      <c r="D12361">
        <v>2</v>
      </c>
      <c r="E12361" t="s">
        <v>28544</v>
      </c>
      <c r="F12361" t="s">
        <v>7054</v>
      </c>
      <c r="G12361" t="s">
        <v>20</v>
      </c>
      <c r="H12361" t="s">
        <v>28545</v>
      </c>
      <c r="I12361" s="2">
        <v>1025</v>
      </c>
      <c r="J12361" s="5"/>
      <c r="L12361" s="5"/>
      <c r="M12361" s="2">
        <f t="shared" ref="M12361:M12424" si="193">+M12360+I12361-K12361</f>
        <v>-88333.999999997031</v>
      </c>
      <c r="P12361"/>
    </row>
    <row r="12362" spans="1:16" hidden="1">
      <c r="A12362" t="s">
        <v>28560</v>
      </c>
      <c r="B12362" s="1">
        <v>42235</v>
      </c>
      <c r="C12362" t="s">
        <v>8075</v>
      </c>
      <c r="D12362">
        <v>2</v>
      </c>
      <c r="E12362" t="s">
        <v>28563</v>
      </c>
      <c r="F12362" t="s">
        <v>7054</v>
      </c>
      <c r="G12362" t="s">
        <v>20</v>
      </c>
      <c r="H12362" t="s">
        <v>8077</v>
      </c>
      <c r="I12362" s="2">
        <v>1025</v>
      </c>
      <c r="J12362" s="5"/>
      <c r="L12362" s="5"/>
      <c r="M12362" s="2">
        <f t="shared" si="193"/>
        <v>-87308.999999997031</v>
      </c>
      <c r="P12362"/>
    </row>
    <row r="12363" spans="1:16" hidden="1">
      <c r="A12363" t="s">
        <v>28583</v>
      </c>
      <c r="B12363" s="1">
        <v>42235</v>
      </c>
      <c r="C12363" t="s">
        <v>28586</v>
      </c>
      <c r="D12363">
        <v>2</v>
      </c>
      <c r="E12363" t="s">
        <v>28587</v>
      </c>
      <c r="F12363" t="s">
        <v>7054</v>
      </c>
      <c r="G12363" t="s">
        <v>20</v>
      </c>
      <c r="H12363" t="s">
        <v>5034</v>
      </c>
      <c r="I12363" s="2">
        <v>3030</v>
      </c>
      <c r="J12363" s="5"/>
      <c r="L12363" s="5"/>
      <c r="M12363" s="2">
        <f t="shared" si="193"/>
        <v>-84278.999999997031</v>
      </c>
      <c r="P12363"/>
    </row>
    <row r="12364" spans="1:16" hidden="1">
      <c r="A12364" t="s">
        <v>28603</v>
      </c>
      <c r="B12364" s="1">
        <v>42235</v>
      </c>
      <c r="C12364" t="s">
        <v>28606</v>
      </c>
      <c r="D12364">
        <v>2</v>
      </c>
      <c r="E12364" t="s">
        <v>28607</v>
      </c>
      <c r="F12364" t="s">
        <v>7054</v>
      </c>
      <c r="G12364" t="s">
        <v>20</v>
      </c>
      <c r="H12364" t="s">
        <v>28608</v>
      </c>
      <c r="I12364" s="2">
        <v>4100</v>
      </c>
      <c r="J12364" s="5"/>
      <c r="L12364" s="5"/>
      <c r="M12364" s="2">
        <f t="shared" si="193"/>
        <v>-80178.999999997031</v>
      </c>
      <c r="N12364" s="26">
        <f>+M12312-M12364</f>
        <v>8096.70999999989</v>
      </c>
      <c r="P12364"/>
    </row>
    <row r="12365" spans="1:16" hidden="1">
      <c r="A12365" s="35" t="s">
        <v>7348</v>
      </c>
      <c r="B12365" s="36">
        <v>42236</v>
      </c>
      <c r="C12365" s="35" t="s">
        <v>6</v>
      </c>
      <c r="D12365" s="35">
        <v>1</v>
      </c>
      <c r="E12365" s="35" t="s">
        <v>7352</v>
      </c>
      <c r="F12365" s="35" t="s">
        <v>29</v>
      </c>
      <c r="G12365" s="35" t="s">
        <v>4</v>
      </c>
      <c r="H12365" s="35" t="s">
        <v>2477</v>
      </c>
      <c r="I12365" s="11">
        <v>1000</v>
      </c>
      <c r="J12365" s="12"/>
      <c r="K12365" s="11"/>
      <c r="L12365" s="12"/>
      <c r="M12365" s="11">
        <f t="shared" si="193"/>
        <v>-79178.999999997031</v>
      </c>
      <c r="P12365"/>
    </row>
    <row r="12366" spans="1:16" hidden="1">
      <c r="A12366" t="s">
        <v>7370</v>
      </c>
      <c r="B12366" s="1">
        <v>42236</v>
      </c>
      <c r="C12366" t="s">
        <v>1</v>
      </c>
      <c r="D12366">
        <v>1</v>
      </c>
      <c r="E12366" t="s">
        <v>7373</v>
      </c>
      <c r="F12366" t="s">
        <v>13</v>
      </c>
      <c r="G12366" t="s">
        <v>4</v>
      </c>
      <c r="H12366" t="s">
        <v>6255</v>
      </c>
      <c r="J12366" s="5"/>
      <c r="K12366" s="2">
        <v>110000</v>
      </c>
      <c r="L12366" s="5"/>
      <c r="M12366" s="2">
        <f t="shared" si="193"/>
        <v>-189178.99999999703</v>
      </c>
      <c r="P12366"/>
    </row>
    <row r="12367" spans="1:16" hidden="1">
      <c r="A12367" t="s">
        <v>7483</v>
      </c>
      <c r="B12367" s="1">
        <v>42236</v>
      </c>
      <c r="C12367" t="s">
        <v>6</v>
      </c>
      <c r="D12367">
        <v>1</v>
      </c>
      <c r="E12367" t="s">
        <v>7488</v>
      </c>
      <c r="F12367" t="s">
        <v>29</v>
      </c>
      <c r="G12367" t="s">
        <v>4</v>
      </c>
      <c r="H12367" t="s">
        <v>1588</v>
      </c>
      <c r="I12367" s="2">
        <v>1513.71</v>
      </c>
      <c r="J12367" s="5"/>
      <c r="L12367" s="5"/>
      <c r="M12367" s="2">
        <f t="shared" si="193"/>
        <v>-187665.28999999704</v>
      </c>
      <c r="P12367"/>
    </row>
    <row r="12368" spans="1:16" hidden="1">
      <c r="A12368" t="s">
        <v>7511</v>
      </c>
      <c r="B12368" s="1">
        <v>42236</v>
      </c>
      <c r="D12368">
        <v>1</v>
      </c>
      <c r="E12368" t="s">
        <v>7515</v>
      </c>
      <c r="F12368" t="s">
        <v>29</v>
      </c>
      <c r="G12368" t="s">
        <v>4</v>
      </c>
      <c r="H12368" t="s">
        <v>2822</v>
      </c>
      <c r="I12368" s="2">
        <v>635.87</v>
      </c>
      <c r="J12368" s="5"/>
      <c r="L12368" s="5"/>
      <c r="M12368" s="2">
        <f t="shared" si="193"/>
        <v>-187029.41999999704</v>
      </c>
      <c r="P12368"/>
    </row>
    <row r="12369" spans="1:16" hidden="1">
      <c r="A12369" t="s">
        <v>7576</v>
      </c>
      <c r="B12369" s="1">
        <v>42236</v>
      </c>
      <c r="C12369" t="s">
        <v>43</v>
      </c>
      <c r="D12369">
        <v>1</v>
      </c>
      <c r="E12369" t="s">
        <v>7584</v>
      </c>
      <c r="F12369" t="s">
        <v>67</v>
      </c>
      <c r="G12369" t="s">
        <v>4</v>
      </c>
      <c r="H12369" t="s">
        <v>7585</v>
      </c>
      <c r="J12369" s="5"/>
      <c r="K12369" s="2">
        <v>1025</v>
      </c>
      <c r="L12369" s="5"/>
      <c r="M12369" s="2">
        <f t="shared" si="193"/>
        <v>-188054.41999999704</v>
      </c>
      <c r="P12369"/>
    </row>
    <row r="12370" spans="1:16" hidden="1">
      <c r="A12370" t="s">
        <v>7673</v>
      </c>
      <c r="B12370" s="1">
        <v>42236</v>
      </c>
      <c r="C12370" t="s">
        <v>43</v>
      </c>
      <c r="D12370">
        <v>1</v>
      </c>
      <c r="E12370" t="s">
        <v>7677</v>
      </c>
      <c r="F12370" t="s">
        <v>16</v>
      </c>
      <c r="G12370" t="s">
        <v>4</v>
      </c>
      <c r="H12370" t="s">
        <v>713</v>
      </c>
      <c r="J12370" s="5"/>
      <c r="K12370" s="2">
        <v>3190.01</v>
      </c>
      <c r="L12370" s="5"/>
      <c r="M12370" s="2">
        <f t="shared" si="193"/>
        <v>-191244.42999999705</v>
      </c>
      <c r="P12370"/>
    </row>
    <row r="12371" spans="1:16" hidden="1">
      <c r="A12371" t="s">
        <v>7681</v>
      </c>
      <c r="B12371" s="1">
        <v>42236</v>
      </c>
      <c r="C12371" t="s">
        <v>200</v>
      </c>
      <c r="D12371">
        <v>1</v>
      </c>
      <c r="E12371" t="s">
        <v>7684</v>
      </c>
      <c r="F12371" t="s">
        <v>16</v>
      </c>
      <c r="G12371" t="s">
        <v>4</v>
      </c>
      <c r="H12371" t="s">
        <v>200</v>
      </c>
      <c r="J12371" s="5"/>
      <c r="K12371" s="2">
        <v>633.34</v>
      </c>
      <c r="L12371" s="5"/>
      <c r="M12371" s="2">
        <f t="shared" si="193"/>
        <v>-191877.76999999705</v>
      </c>
      <c r="P12371"/>
    </row>
    <row r="12372" spans="1:16" hidden="1">
      <c r="A12372" t="s">
        <v>7686</v>
      </c>
      <c r="B12372" s="1">
        <v>42236</v>
      </c>
      <c r="C12372" t="s">
        <v>195</v>
      </c>
      <c r="D12372">
        <v>1</v>
      </c>
      <c r="E12372" t="s">
        <v>7687</v>
      </c>
      <c r="F12372" t="s">
        <v>13</v>
      </c>
      <c r="G12372" t="s">
        <v>4</v>
      </c>
      <c r="H12372" t="s">
        <v>195</v>
      </c>
      <c r="J12372" s="5"/>
      <c r="K12372" s="2">
        <v>17303.57</v>
      </c>
      <c r="L12372" s="5"/>
      <c r="M12372" s="2">
        <f t="shared" si="193"/>
        <v>-209181.33999999706</v>
      </c>
      <c r="P12372"/>
    </row>
    <row r="12373" spans="1:16" hidden="1">
      <c r="A12373" t="s">
        <v>7688</v>
      </c>
      <c r="B12373" s="1">
        <v>42236</v>
      </c>
      <c r="C12373" t="s">
        <v>18</v>
      </c>
      <c r="D12373">
        <v>1</v>
      </c>
      <c r="E12373" t="s">
        <v>7690</v>
      </c>
      <c r="F12373" t="s">
        <v>13</v>
      </c>
      <c r="G12373" t="s">
        <v>4</v>
      </c>
      <c r="H12373" t="s">
        <v>18</v>
      </c>
      <c r="J12373" s="5"/>
      <c r="K12373" s="2">
        <v>7989.99</v>
      </c>
      <c r="L12373" s="5"/>
      <c r="M12373" s="2">
        <f t="shared" si="193"/>
        <v>-217171.32999999705</v>
      </c>
      <c r="P12373"/>
    </row>
    <row r="12374" spans="1:16" hidden="1">
      <c r="A12374" t="s">
        <v>7714</v>
      </c>
      <c r="B12374" s="1">
        <v>42236</v>
      </c>
      <c r="C12374" t="s">
        <v>11</v>
      </c>
      <c r="D12374">
        <v>1</v>
      </c>
      <c r="E12374" t="s">
        <v>7719</v>
      </c>
      <c r="F12374" t="s">
        <v>228</v>
      </c>
      <c r="G12374" t="s">
        <v>20</v>
      </c>
      <c r="H12374" t="s">
        <v>7720</v>
      </c>
      <c r="J12374" s="5"/>
      <c r="K12374" s="2">
        <v>22216.99</v>
      </c>
      <c r="L12374" s="5"/>
      <c r="M12374" s="2">
        <f t="shared" si="193"/>
        <v>-239388.31999999704</v>
      </c>
      <c r="P12374"/>
    </row>
    <row r="12375" spans="1:16" hidden="1">
      <c r="A12375" t="s">
        <v>7789</v>
      </c>
      <c r="B12375" s="1">
        <v>42236</v>
      </c>
      <c r="C12375" t="s">
        <v>6</v>
      </c>
      <c r="D12375">
        <v>1</v>
      </c>
      <c r="E12375" t="s">
        <v>7792</v>
      </c>
      <c r="F12375" t="s">
        <v>29</v>
      </c>
      <c r="G12375" t="s">
        <v>20</v>
      </c>
      <c r="H12375" t="s">
        <v>7793</v>
      </c>
      <c r="I12375" s="2">
        <v>1616.02</v>
      </c>
      <c r="J12375" s="5"/>
      <c r="L12375" s="5"/>
      <c r="M12375" s="2">
        <f t="shared" si="193"/>
        <v>-237772.29999999705</v>
      </c>
      <c r="P12375"/>
    </row>
    <row r="12376" spans="1:16" hidden="1">
      <c r="A12376" t="s">
        <v>7817</v>
      </c>
      <c r="B12376" s="1">
        <v>42236</v>
      </c>
      <c r="C12376" t="s">
        <v>6</v>
      </c>
      <c r="D12376">
        <v>1</v>
      </c>
      <c r="E12376" t="s">
        <v>7821</v>
      </c>
      <c r="F12376" t="s">
        <v>29</v>
      </c>
      <c r="G12376" t="s">
        <v>20</v>
      </c>
      <c r="H12376" t="s">
        <v>7822</v>
      </c>
      <c r="I12376" s="2">
        <v>122.02</v>
      </c>
      <c r="J12376" s="5"/>
      <c r="L12376" s="5"/>
      <c r="M12376" s="2">
        <f t="shared" si="193"/>
        <v>-237650.27999999706</v>
      </c>
      <c r="P12376"/>
    </row>
    <row r="12377" spans="1:16" hidden="1">
      <c r="A12377" t="s">
        <v>7870</v>
      </c>
      <c r="B12377" s="1">
        <v>42236</v>
      </c>
      <c r="C12377" t="s">
        <v>11</v>
      </c>
      <c r="D12377">
        <v>1</v>
      </c>
      <c r="E12377" t="s">
        <v>7872</v>
      </c>
      <c r="F12377" t="s">
        <v>13</v>
      </c>
      <c r="G12377" t="s">
        <v>20</v>
      </c>
      <c r="H12377" t="s">
        <v>7873</v>
      </c>
      <c r="J12377" s="5"/>
      <c r="K12377" s="2">
        <v>428600</v>
      </c>
      <c r="L12377" s="5"/>
      <c r="M12377" s="2">
        <f t="shared" si="193"/>
        <v>-666250.279999997</v>
      </c>
      <c r="P12377"/>
    </row>
    <row r="12378" spans="1:16" hidden="1">
      <c r="A12378" t="s">
        <v>7890</v>
      </c>
      <c r="B12378" s="1">
        <v>42236</v>
      </c>
      <c r="C12378" t="s">
        <v>43</v>
      </c>
      <c r="D12378">
        <v>1</v>
      </c>
      <c r="E12378" t="s">
        <v>7892</v>
      </c>
      <c r="F12378" t="s">
        <v>16</v>
      </c>
      <c r="G12378" t="s">
        <v>20</v>
      </c>
      <c r="H12378" t="s">
        <v>7893</v>
      </c>
      <c r="J12378" s="5"/>
      <c r="K12378" s="2">
        <v>1025</v>
      </c>
      <c r="L12378" s="5"/>
      <c r="M12378" s="2">
        <f t="shared" si="193"/>
        <v>-667275.279999997</v>
      </c>
      <c r="P12378"/>
    </row>
    <row r="12379" spans="1:16" hidden="1">
      <c r="A12379" t="s">
        <v>7895</v>
      </c>
      <c r="B12379" s="1">
        <v>42236</v>
      </c>
      <c r="C12379" t="s">
        <v>43</v>
      </c>
      <c r="D12379">
        <v>1</v>
      </c>
      <c r="E12379" t="s">
        <v>7896</v>
      </c>
      <c r="F12379" t="s">
        <v>16</v>
      </c>
      <c r="G12379" t="s">
        <v>20</v>
      </c>
      <c r="H12379" t="s">
        <v>7897</v>
      </c>
      <c r="J12379" s="5"/>
      <c r="K12379" s="2">
        <v>1025</v>
      </c>
      <c r="L12379" s="5"/>
      <c r="M12379" s="2">
        <f t="shared" si="193"/>
        <v>-668300.279999997</v>
      </c>
      <c r="P12379"/>
    </row>
    <row r="12380" spans="1:16" hidden="1">
      <c r="A12380" t="s">
        <v>7902</v>
      </c>
      <c r="B12380" s="1">
        <v>42236</v>
      </c>
      <c r="C12380" t="s">
        <v>1</v>
      </c>
      <c r="D12380">
        <v>1</v>
      </c>
      <c r="E12380" t="s">
        <v>7903</v>
      </c>
      <c r="F12380" t="s">
        <v>16</v>
      </c>
      <c r="G12380" t="s">
        <v>20</v>
      </c>
      <c r="H12380" t="s">
        <v>7904</v>
      </c>
      <c r="J12380" s="5"/>
      <c r="K12380" s="2">
        <v>490000</v>
      </c>
      <c r="L12380" s="5"/>
      <c r="M12380" s="2">
        <f t="shared" si="193"/>
        <v>-1158300.279999997</v>
      </c>
      <c r="P12380"/>
    </row>
    <row r="12381" spans="1:16" hidden="1">
      <c r="A12381" t="s">
        <v>7910</v>
      </c>
      <c r="B12381" s="1">
        <v>42236</v>
      </c>
      <c r="C12381" t="s">
        <v>43</v>
      </c>
      <c r="D12381">
        <v>1</v>
      </c>
      <c r="E12381" t="s">
        <v>7913</v>
      </c>
      <c r="F12381" t="s">
        <v>67</v>
      </c>
      <c r="G12381" t="s">
        <v>20</v>
      </c>
      <c r="H12381" t="s">
        <v>488</v>
      </c>
      <c r="J12381" s="5"/>
      <c r="K12381" s="2">
        <v>61478.39</v>
      </c>
      <c r="L12381" s="5"/>
      <c r="M12381" s="2">
        <f t="shared" si="193"/>
        <v>-1219778.6699999969</v>
      </c>
      <c r="P12381"/>
    </row>
    <row r="12382" spans="1:16" hidden="1">
      <c r="A12382" t="s">
        <v>7921</v>
      </c>
      <c r="B12382" s="1">
        <v>42236</v>
      </c>
      <c r="C12382" t="s">
        <v>43</v>
      </c>
      <c r="D12382">
        <v>1</v>
      </c>
      <c r="E12382" t="s">
        <v>7923</v>
      </c>
      <c r="F12382" t="s">
        <v>67</v>
      </c>
      <c r="G12382" t="s">
        <v>20</v>
      </c>
      <c r="H12382" t="s">
        <v>7924</v>
      </c>
      <c r="J12382" s="5"/>
      <c r="K12382" s="2">
        <v>60000</v>
      </c>
      <c r="L12382" s="5"/>
      <c r="M12382" s="2">
        <f t="shared" si="193"/>
        <v>-1279778.6699999969</v>
      </c>
      <c r="P12382"/>
    </row>
    <row r="12383" spans="1:16" hidden="1">
      <c r="A12383" t="s">
        <v>7932</v>
      </c>
      <c r="B12383" s="1">
        <v>42236</v>
      </c>
      <c r="C12383" t="s">
        <v>11</v>
      </c>
      <c r="D12383">
        <v>1</v>
      </c>
      <c r="E12383" t="s">
        <v>7937</v>
      </c>
      <c r="F12383" t="s">
        <v>67</v>
      </c>
      <c r="G12383" t="s">
        <v>20</v>
      </c>
      <c r="H12383" t="s">
        <v>7924</v>
      </c>
      <c r="J12383" s="5"/>
      <c r="K12383" s="2">
        <v>60000</v>
      </c>
      <c r="L12383" s="5"/>
      <c r="M12383" s="2">
        <f t="shared" si="193"/>
        <v>-1339778.6699999969</v>
      </c>
      <c r="P12383"/>
    </row>
    <row r="12384" spans="1:16" hidden="1">
      <c r="A12384" t="s">
        <v>7941</v>
      </c>
      <c r="B12384" s="1">
        <v>42236</v>
      </c>
      <c r="C12384" t="s">
        <v>1</v>
      </c>
      <c r="D12384">
        <v>1</v>
      </c>
      <c r="E12384" t="s">
        <v>7945</v>
      </c>
      <c r="F12384" t="s">
        <v>67</v>
      </c>
      <c r="G12384" t="s">
        <v>20</v>
      </c>
      <c r="H12384" t="s">
        <v>7946</v>
      </c>
      <c r="J12384" s="5"/>
      <c r="K12384" s="2">
        <v>356300</v>
      </c>
      <c r="L12384" s="5"/>
      <c r="M12384" s="2">
        <f t="shared" si="193"/>
        <v>-1696078.6699999969</v>
      </c>
      <c r="P12384"/>
    </row>
    <row r="12385" spans="1:16" hidden="1">
      <c r="A12385" t="s">
        <v>7949</v>
      </c>
      <c r="B12385" s="1">
        <v>42236</v>
      </c>
      <c r="C12385" t="s">
        <v>1</v>
      </c>
      <c r="D12385">
        <v>1</v>
      </c>
      <c r="E12385" t="s">
        <v>7955</v>
      </c>
      <c r="F12385" t="s">
        <v>67</v>
      </c>
      <c r="G12385" t="s">
        <v>20</v>
      </c>
      <c r="H12385" t="s">
        <v>7946</v>
      </c>
      <c r="J12385" s="5"/>
      <c r="K12385" s="2">
        <v>10881.57</v>
      </c>
      <c r="L12385" s="5"/>
      <c r="M12385" s="2">
        <f t="shared" si="193"/>
        <v>-1706960.239999997</v>
      </c>
      <c r="P12385"/>
    </row>
    <row r="12386" spans="1:16" hidden="1">
      <c r="A12386" t="s">
        <v>7960</v>
      </c>
      <c r="B12386" s="1">
        <v>42236</v>
      </c>
      <c r="C12386" t="s">
        <v>1</v>
      </c>
      <c r="D12386">
        <v>1</v>
      </c>
      <c r="E12386" t="s">
        <v>7963</v>
      </c>
      <c r="F12386" t="s">
        <v>67</v>
      </c>
      <c r="G12386" t="s">
        <v>20</v>
      </c>
      <c r="H12386" t="s">
        <v>7964</v>
      </c>
      <c r="J12386" s="5"/>
      <c r="K12386" s="2">
        <v>8537</v>
      </c>
      <c r="L12386" s="5"/>
      <c r="M12386" s="2">
        <f t="shared" si="193"/>
        <v>-1715497.239999997</v>
      </c>
      <c r="P12386"/>
    </row>
    <row r="12387" spans="1:16" hidden="1">
      <c r="A12387" t="s">
        <v>7966</v>
      </c>
      <c r="B12387" s="1">
        <v>42236</v>
      </c>
      <c r="C12387" t="s">
        <v>18</v>
      </c>
      <c r="D12387">
        <v>1</v>
      </c>
      <c r="E12387" t="s">
        <v>7968</v>
      </c>
      <c r="F12387" t="s">
        <v>13</v>
      </c>
      <c r="G12387" t="s">
        <v>20</v>
      </c>
      <c r="H12387" t="s">
        <v>18</v>
      </c>
      <c r="J12387" s="5"/>
      <c r="K12387" s="2">
        <v>12176.29</v>
      </c>
      <c r="L12387" s="5"/>
      <c r="M12387" s="2">
        <f t="shared" si="193"/>
        <v>-1727673.529999997</v>
      </c>
      <c r="P12387"/>
    </row>
    <row r="12388" spans="1:16" hidden="1">
      <c r="A12388" t="s">
        <v>7971</v>
      </c>
      <c r="B12388" s="1">
        <v>42236</v>
      </c>
      <c r="C12388" t="s">
        <v>195</v>
      </c>
      <c r="D12388">
        <v>1</v>
      </c>
      <c r="E12388" t="s">
        <v>7973</v>
      </c>
      <c r="F12388" t="s">
        <v>13</v>
      </c>
      <c r="G12388" t="s">
        <v>20</v>
      </c>
      <c r="H12388" t="s">
        <v>195</v>
      </c>
      <c r="J12388" s="5"/>
      <c r="K12388" s="2">
        <v>6364.04</v>
      </c>
      <c r="L12388" s="5"/>
      <c r="M12388" s="2">
        <f t="shared" si="193"/>
        <v>-1734037.569999997</v>
      </c>
      <c r="P12388"/>
    </row>
    <row r="12389" spans="1:16" hidden="1">
      <c r="A12389" t="s">
        <v>7975</v>
      </c>
      <c r="B12389" s="1">
        <v>42236</v>
      </c>
      <c r="C12389" t="s">
        <v>200</v>
      </c>
      <c r="D12389">
        <v>1</v>
      </c>
      <c r="E12389" t="s">
        <v>7978</v>
      </c>
      <c r="F12389" t="s">
        <v>16</v>
      </c>
      <c r="G12389" t="s">
        <v>20</v>
      </c>
      <c r="H12389" t="s">
        <v>200</v>
      </c>
      <c r="J12389" s="5"/>
      <c r="K12389" s="2">
        <v>7077.5</v>
      </c>
      <c r="L12389" s="5"/>
      <c r="M12389" s="2">
        <f t="shared" si="193"/>
        <v>-1741115.069999997</v>
      </c>
      <c r="P12389"/>
    </row>
    <row r="12390" spans="1:16" hidden="1">
      <c r="A12390" t="s">
        <v>28628</v>
      </c>
      <c r="B12390" s="1">
        <v>42236</v>
      </c>
      <c r="C12390" t="s">
        <v>26005</v>
      </c>
      <c r="D12390">
        <v>1</v>
      </c>
      <c r="E12390" t="s">
        <v>28630</v>
      </c>
      <c r="F12390" t="s">
        <v>13565</v>
      </c>
      <c r="G12390" t="s">
        <v>4</v>
      </c>
      <c r="H12390" t="s">
        <v>6255</v>
      </c>
      <c r="I12390" s="2">
        <v>110000</v>
      </c>
      <c r="J12390" s="5"/>
      <c r="L12390" s="5"/>
      <c r="M12390" s="2">
        <f t="shared" si="193"/>
        <v>-1631115.069999997</v>
      </c>
      <c r="P12390"/>
    </row>
    <row r="12391" spans="1:16" hidden="1">
      <c r="A12391" t="s">
        <v>28649</v>
      </c>
      <c r="B12391" s="1">
        <v>42236</v>
      </c>
      <c r="C12391" t="s">
        <v>28652</v>
      </c>
      <c r="D12391">
        <v>2</v>
      </c>
      <c r="E12391" t="s">
        <v>28653</v>
      </c>
      <c r="F12391" t="s">
        <v>7054</v>
      </c>
      <c r="G12391" t="s">
        <v>4</v>
      </c>
      <c r="H12391" t="s">
        <v>28654</v>
      </c>
      <c r="J12391" s="5"/>
      <c r="K12391" s="2">
        <v>1025</v>
      </c>
      <c r="L12391" s="5"/>
      <c r="M12391" s="2">
        <f t="shared" si="193"/>
        <v>-1632140.069999997</v>
      </c>
      <c r="P12391"/>
    </row>
    <row r="12392" spans="1:16" hidden="1">
      <c r="A12392" t="s">
        <v>28649</v>
      </c>
      <c r="B12392" s="1">
        <v>42236</v>
      </c>
      <c r="C12392" t="s">
        <v>28652</v>
      </c>
      <c r="D12392">
        <v>2</v>
      </c>
      <c r="E12392" t="s">
        <v>28653</v>
      </c>
      <c r="F12392" t="s">
        <v>7054</v>
      </c>
      <c r="G12392" t="s">
        <v>4</v>
      </c>
      <c r="H12392" t="s">
        <v>28654</v>
      </c>
      <c r="I12392" s="2">
        <v>1025</v>
      </c>
      <c r="J12392" s="5"/>
      <c r="L12392" s="5"/>
      <c r="M12392" s="2">
        <f t="shared" si="193"/>
        <v>-1631115.069999997</v>
      </c>
      <c r="P12392"/>
    </row>
    <row r="12393" spans="1:16" hidden="1">
      <c r="A12393" t="s">
        <v>28675</v>
      </c>
      <c r="B12393" s="1">
        <v>42236</v>
      </c>
      <c r="C12393" t="s">
        <v>28678</v>
      </c>
      <c r="D12393">
        <v>2</v>
      </c>
      <c r="E12393" t="s">
        <v>28679</v>
      </c>
      <c r="F12393" t="s">
        <v>7054</v>
      </c>
      <c r="G12393" t="s">
        <v>4</v>
      </c>
      <c r="H12393" t="s">
        <v>466</v>
      </c>
      <c r="I12393" s="2">
        <v>4093.99</v>
      </c>
      <c r="J12393" s="5"/>
      <c r="L12393" s="5"/>
      <c r="M12393" s="2">
        <f t="shared" si="193"/>
        <v>-1627021.079999997</v>
      </c>
      <c r="P12393"/>
    </row>
    <row r="12394" spans="1:16" hidden="1">
      <c r="A12394" t="s">
        <v>28701</v>
      </c>
      <c r="B12394" s="1">
        <v>42236</v>
      </c>
      <c r="C12394" t="s">
        <v>28703</v>
      </c>
      <c r="D12394">
        <v>1</v>
      </c>
      <c r="E12394" t="s">
        <v>28704</v>
      </c>
      <c r="F12394" t="s">
        <v>13565</v>
      </c>
      <c r="G12394" t="s">
        <v>4</v>
      </c>
      <c r="H12394" t="s">
        <v>28705</v>
      </c>
      <c r="I12394" s="2">
        <v>5000</v>
      </c>
      <c r="J12394" s="5"/>
      <c r="L12394" s="5"/>
      <c r="M12394" s="2">
        <f t="shared" si="193"/>
        <v>-1622021.079999997</v>
      </c>
      <c r="P12394"/>
    </row>
    <row r="12395" spans="1:16" hidden="1">
      <c r="A12395" t="s">
        <v>28723</v>
      </c>
      <c r="B12395" s="1">
        <v>42236</v>
      </c>
      <c r="C12395" t="s">
        <v>28726</v>
      </c>
      <c r="D12395">
        <v>2</v>
      </c>
      <c r="E12395" t="s">
        <v>28727</v>
      </c>
      <c r="F12395" t="s">
        <v>7054</v>
      </c>
      <c r="G12395" t="s">
        <v>4</v>
      </c>
      <c r="H12395" t="s">
        <v>9395</v>
      </c>
      <c r="I12395" s="2">
        <v>1790.01</v>
      </c>
      <c r="J12395" s="5"/>
      <c r="L12395" s="5"/>
      <c r="M12395" s="2">
        <f t="shared" si="193"/>
        <v>-1620231.069999997</v>
      </c>
      <c r="P12395"/>
    </row>
    <row r="12396" spans="1:16" hidden="1">
      <c r="A12396" t="s">
        <v>28744</v>
      </c>
      <c r="B12396" s="1">
        <v>42236</v>
      </c>
      <c r="C12396" t="s">
        <v>28747</v>
      </c>
      <c r="D12396">
        <v>2</v>
      </c>
      <c r="E12396" t="s">
        <v>28748</v>
      </c>
      <c r="F12396" t="s">
        <v>7054</v>
      </c>
      <c r="G12396" t="s">
        <v>4</v>
      </c>
      <c r="H12396" t="s">
        <v>28157</v>
      </c>
      <c r="I12396" s="2">
        <v>1840</v>
      </c>
      <c r="J12396" s="5"/>
      <c r="L12396" s="5"/>
      <c r="M12396" s="2">
        <f t="shared" si="193"/>
        <v>-1618391.069999997</v>
      </c>
      <c r="P12396"/>
    </row>
    <row r="12397" spans="1:16" hidden="1">
      <c r="A12397" t="s">
        <v>28766</v>
      </c>
      <c r="B12397" s="1">
        <v>42236</v>
      </c>
      <c r="C12397" t="s">
        <v>28769</v>
      </c>
      <c r="D12397">
        <v>2</v>
      </c>
      <c r="E12397" t="s">
        <v>28770</v>
      </c>
      <c r="F12397" t="s">
        <v>7054</v>
      </c>
      <c r="G12397" t="s">
        <v>4</v>
      </c>
      <c r="H12397" t="s">
        <v>26432</v>
      </c>
      <c r="I12397" s="2">
        <v>1025</v>
      </c>
      <c r="J12397" s="5"/>
      <c r="L12397" s="5"/>
      <c r="M12397" s="2">
        <f t="shared" si="193"/>
        <v>-1617366.069999997</v>
      </c>
      <c r="P12397"/>
    </row>
    <row r="12398" spans="1:16" hidden="1">
      <c r="A12398" t="s">
        <v>28785</v>
      </c>
      <c r="B12398" s="1">
        <v>42236</v>
      </c>
      <c r="C12398" t="s">
        <v>18</v>
      </c>
      <c r="D12398">
        <v>2</v>
      </c>
      <c r="E12398" t="s">
        <v>28787</v>
      </c>
      <c r="F12398" t="s">
        <v>13559</v>
      </c>
      <c r="G12398" t="s">
        <v>313</v>
      </c>
      <c r="H12398" t="s">
        <v>2277</v>
      </c>
      <c r="I12398" s="2">
        <v>1900</v>
      </c>
      <c r="J12398" s="5"/>
      <c r="L12398" s="5"/>
      <c r="M12398" s="2">
        <f t="shared" si="193"/>
        <v>-1615466.069999997</v>
      </c>
      <c r="P12398"/>
    </row>
    <row r="12399" spans="1:16" hidden="1">
      <c r="A12399" t="s">
        <v>28803</v>
      </c>
      <c r="B12399" s="1">
        <v>42236</v>
      </c>
      <c r="C12399" t="s">
        <v>28806</v>
      </c>
      <c r="D12399">
        <v>2</v>
      </c>
      <c r="E12399" t="s">
        <v>28807</v>
      </c>
      <c r="F12399" t="s">
        <v>7054</v>
      </c>
      <c r="G12399" t="s">
        <v>4</v>
      </c>
      <c r="H12399" t="s">
        <v>2277</v>
      </c>
      <c r="I12399" s="2">
        <v>200.01</v>
      </c>
      <c r="J12399" s="5"/>
      <c r="L12399" s="5"/>
      <c r="M12399" s="2">
        <f t="shared" si="193"/>
        <v>-1615266.059999997</v>
      </c>
      <c r="P12399"/>
    </row>
    <row r="12400" spans="1:16" hidden="1">
      <c r="A12400" t="s">
        <v>28823</v>
      </c>
      <c r="B12400" s="1">
        <v>42236</v>
      </c>
      <c r="C12400" t="s">
        <v>28825</v>
      </c>
      <c r="D12400">
        <v>2</v>
      </c>
      <c r="E12400" t="s">
        <v>28826</v>
      </c>
      <c r="F12400" t="s">
        <v>7054</v>
      </c>
      <c r="G12400" t="s">
        <v>4</v>
      </c>
      <c r="H12400" t="s">
        <v>13776</v>
      </c>
      <c r="I12400" s="2">
        <v>633.34</v>
      </c>
      <c r="J12400" s="5"/>
      <c r="L12400" s="5"/>
      <c r="M12400" s="2">
        <f t="shared" si="193"/>
        <v>-1614632.7199999969</v>
      </c>
      <c r="P12400"/>
    </row>
    <row r="12401" spans="1:16" hidden="1">
      <c r="A12401" t="s">
        <v>28847</v>
      </c>
      <c r="B12401" s="1">
        <v>42236</v>
      </c>
      <c r="C12401" t="s">
        <v>28849</v>
      </c>
      <c r="D12401">
        <v>2</v>
      </c>
      <c r="E12401" t="s">
        <v>28850</v>
      </c>
      <c r="F12401" t="s">
        <v>7054</v>
      </c>
      <c r="G12401" t="s">
        <v>4</v>
      </c>
      <c r="H12401" t="s">
        <v>713</v>
      </c>
      <c r="I12401" s="2">
        <v>3190.01</v>
      </c>
      <c r="J12401" s="5"/>
      <c r="L12401" s="5"/>
      <c r="M12401" s="2">
        <f t="shared" si="193"/>
        <v>-1611442.7099999969</v>
      </c>
      <c r="P12401"/>
    </row>
    <row r="12402" spans="1:16" hidden="1">
      <c r="A12402" t="s">
        <v>28868</v>
      </c>
      <c r="B12402" s="1">
        <v>42236</v>
      </c>
      <c r="C12402" t="s">
        <v>28871</v>
      </c>
      <c r="D12402">
        <v>2</v>
      </c>
      <c r="E12402" t="s">
        <v>28872</v>
      </c>
      <c r="F12402" t="s">
        <v>7054</v>
      </c>
      <c r="G12402" t="s">
        <v>4</v>
      </c>
      <c r="H12402" t="s">
        <v>5542</v>
      </c>
      <c r="I12402" s="2">
        <v>4329.99</v>
      </c>
      <c r="J12402" s="5"/>
      <c r="L12402" s="5"/>
      <c r="M12402" s="2">
        <f t="shared" si="193"/>
        <v>-1607112.7199999969</v>
      </c>
      <c r="P12402"/>
    </row>
    <row r="12403" spans="1:16" hidden="1">
      <c r="A12403" t="s">
        <v>28895</v>
      </c>
      <c r="B12403" s="1">
        <v>42236</v>
      </c>
      <c r="C12403" t="s">
        <v>28898</v>
      </c>
      <c r="D12403">
        <v>2</v>
      </c>
      <c r="E12403" t="s">
        <v>28899</v>
      </c>
      <c r="F12403" t="s">
        <v>7054</v>
      </c>
      <c r="G12403" t="s">
        <v>4</v>
      </c>
      <c r="H12403" t="s">
        <v>1274</v>
      </c>
      <c r="I12403" s="2">
        <v>2989.99</v>
      </c>
      <c r="J12403" s="5"/>
      <c r="L12403" s="5"/>
      <c r="M12403" s="2">
        <f t="shared" si="193"/>
        <v>-1604122.729999997</v>
      </c>
      <c r="P12403"/>
    </row>
    <row r="12404" spans="1:16" hidden="1">
      <c r="A12404" t="s">
        <v>28917</v>
      </c>
      <c r="B12404" s="1">
        <v>42236</v>
      </c>
      <c r="C12404" t="s">
        <v>1802</v>
      </c>
      <c r="D12404">
        <v>2</v>
      </c>
      <c r="E12404" t="s">
        <v>28919</v>
      </c>
      <c r="F12404" t="s">
        <v>13559</v>
      </c>
      <c r="G12404" t="s">
        <v>479</v>
      </c>
      <c r="H12404" t="s">
        <v>1060</v>
      </c>
      <c r="J12404" s="5"/>
      <c r="K12404" s="2">
        <v>14891</v>
      </c>
      <c r="L12404" s="5"/>
      <c r="M12404" s="2">
        <f t="shared" si="193"/>
        <v>-1619013.729999997</v>
      </c>
      <c r="P12404"/>
    </row>
    <row r="12405" spans="1:16" hidden="1">
      <c r="A12405" t="s">
        <v>28917</v>
      </c>
      <c r="B12405" s="1">
        <v>42236</v>
      </c>
      <c r="C12405" t="s">
        <v>1802</v>
      </c>
      <c r="D12405">
        <v>2</v>
      </c>
      <c r="E12405" t="s">
        <v>28919</v>
      </c>
      <c r="F12405" t="s">
        <v>13559</v>
      </c>
      <c r="G12405" t="s">
        <v>479</v>
      </c>
      <c r="H12405" t="s">
        <v>1060</v>
      </c>
      <c r="I12405" s="2">
        <v>14891</v>
      </c>
      <c r="J12405" s="5"/>
      <c r="L12405" s="5"/>
      <c r="M12405" s="2">
        <f t="shared" si="193"/>
        <v>-1604122.729999997</v>
      </c>
      <c r="P12405"/>
    </row>
    <row r="12406" spans="1:16" hidden="1">
      <c r="A12406" t="s">
        <v>28936</v>
      </c>
      <c r="B12406" s="1">
        <v>42236</v>
      </c>
      <c r="C12406" t="s">
        <v>28938</v>
      </c>
      <c r="D12406">
        <v>1</v>
      </c>
      <c r="E12406" t="s">
        <v>28939</v>
      </c>
      <c r="F12406" t="s">
        <v>13565</v>
      </c>
      <c r="G12406" t="s">
        <v>20</v>
      </c>
      <c r="H12406" t="s">
        <v>28832</v>
      </c>
      <c r="I12406" s="2">
        <v>22216.99</v>
      </c>
      <c r="J12406" s="5"/>
      <c r="L12406" s="5"/>
      <c r="M12406" s="2">
        <f t="shared" si="193"/>
        <v>-1581905.739999997</v>
      </c>
      <c r="P12406"/>
    </row>
    <row r="12407" spans="1:16" hidden="1">
      <c r="A12407" t="s">
        <v>28957</v>
      </c>
      <c r="B12407" s="1">
        <v>42236</v>
      </c>
      <c r="C12407" t="s">
        <v>14197</v>
      </c>
      <c r="D12407">
        <v>1</v>
      </c>
      <c r="E12407" t="s">
        <v>28960</v>
      </c>
      <c r="F12407" t="s">
        <v>13565</v>
      </c>
      <c r="G12407" t="s">
        <v>20</v>
      </c>
      <c r="H12407" t="s">
        <v>488</v>
      </c>
      <c r="I12407" s="2">
        <v>61478.39</v>
      </c>
      <c r="J12407" s="5"/>
      <c r="L12407" s="5"/>
      <c r="M12407" s="2">
        <f t="shared" si="193"/>
        <v>-1520427.3499999971</v>
      </c>
      <c r="P12407"/>
    </row>
    <row r="12408" spans="1:16" hidden="1">
      <c r="A12408" t="s">
        <v>28983</v>
      </c>
      <c r="B12408" s="1">
        <v>42236</v>
      </c>
      <c r="C12408" t="s">
        <v>28985</v>
      </c>
      <c r="D12408">
        <v>2</v>
      </c>
      <c r="E12408" t="s">
        <v>28986</v>
      </c>
      <c r="F12408" t="s">
        <v>7054</v>
      </c>
      <c r="G12408" t="s">
        <v>20</v>
      </c>
      <c r="H12408" t="s">
        <v>17452</v>
      </c>
      <c r="I12408" s="2">
        <v>1025</v>
      </c>
      <c r="J12408" s="5"/>
      <c r="L12408" s="5"/>
      <c r="M12408" s="2">
        <f t="shared" si="193"/>
        <v>-1519402.3499999971</v>
      </c>
      <c r="P12408"/>
    </row>
    <row r="12409" spans="1:16" hidden="1">
      <c r="A12409" t="s">
        <v>29004</v>
      </c>
      <c r="B12409" s="1">
        <v>42236</v>
      </c>
      <c r="C12409" t="s">
        <v>29007</v>
      </c>
      <c r="D12409">
        <v>1</v>
      </c>
      <c r="E12409" t="s">
        <v>29008</v>
      </c>
      <c r="F12409" t="s">
        <v>13610</v>
      </c>
      <c r="G12409" t="s">
        <v>20</v>
      </c>
      <c r="H12409" t="s">
        <v>7946</v>
      </c>
      <c r="I12409" s="2">
        <v>10881.57</v>
      </c>
      <c r="J12409" s="5"/>
      <c r="L12409" s="5"/>
      <c r="M12409" s="2">
        <f t="shared" si="193"/>
        <v>-1508520.779999997</v>
      </c>
      <c r="P12409"/>
    </row>
    <row r="12410" spans="1:16" hidden="1">
      <c r="A12410" t="s">
        <v>29024</v>
      </c>
      <c r="B12410" s="1">
        <v>42236</v>
      </c>
      <c r="C12410" t="s">
        <v>29007</v>
      </c>
      <c r="D12410">
        <v>1</v>
      </c>
      <c r="E12410" t="s">
        <v>29026</v>
      </c>
      <c r="F12410" t="s">
        <v>13565</v>
      </c>
      <c r="G12410" t="s">
        <v>20</v>
      </c>
      <c r="H12410" t="s">
        <v>7946</v>
      </c>
      <c r="I12410" s="2">
        <v>356300</v>
      </c>
      <c r="J12410" s="5"/>
      <c r="L12410" s="5"/>
      <c r="M12410" s="2">
        <f t="shared" si="193"/>
        <v>-1152220.779999997</v>
      </c>
      <c r="P12410"/>
    </row>
    <row r="12411" spans="1:16" hidden="1">
      <c r="A12411" t="s">
        <v>29045</v>
      </c>
      <c r="B12411" s="1">
        <v>42236</v>
      </c>
      <c r="C12411" t="s">
        <v>29007</v>
      </c>
      <c r="D12411">
        <v>1</v>
      </c>
      <c r="E12411" t="s">
        <v>29048</v>
      </c>
      <c r="F12411" t="s">
        <v>13565</v>
      </c>
      <c r="G12411" t="s">
        <v>20</v>
      </c>
      <c r="H12411" t="s">
        <v>29049</v>
      </c>
      <c r="I12411" s="2">
        <v>8537</v>
      </c>
      <c r="J12411" s="5"/>
      <c r="L12411" s="5"/>
      <c r="M12411" s="2">
        <f t="shared" si="193"/>
        <v>-1143683.779999997</v>
      </c>
      <c r="P12411"/>
    </row>
    <row r="12412" spans="1:16" hidden="1">
      <c r="A12412" t="s">
        <v>29068</v>
      </c>
      <c r="B12412" s="1">
        <v>42236</v>
      </c>
      <c r="C12412" t="s">
        <v>29071</v>
      </c>
      <c r="D12412">
        <v>2</v>
      </c>
      <c r="E12412" t="s">
        <v>29072</v>
      </c>
      <c r="F12412" t="s">
        <v>7054</v>
      </c>
      <c r="G12412" t="s">
        <v>20</v>
      </c>
      <c r="H12412" t="s">
        <v>5364</v>
      </c>
      <c r="I12412" s="2">
        <v>6052.51</v>
      </c>
      <c r="J12412" s="5"/>
      <c r="L12412" s="5"/>
      <c r="M12412" s="2">
        <f t="shared" si="193"/>
        <v>-1137631.269999997</v>
      </c>
      <c r="P12412"/>
    </row>
    <row r="12413" spans="1:16" hidden="1">
      <c r="A12413" t="s">
        <v>29092</v>
      </c>
      <c r="B12413" s="1">
        <v>42236</v>
      </c>
      <c r="C12413" t="s">
        <v>29095</v>
      </c>
      <c r="D12413">
        <v>2</v>
      </c>
      <c r="E12413" t="s">
        <v>29096</v>
      </c>
      <c r="F12413" t="s">
        <v>7054</v>
      </c>
      <c r="G12413" t="s">
        <v>20</v>
      </c>
      <c r="H12413" t="s">
        <v>7793</v>
      </c>
      <c r="I12413" s="2">
        <v>600.01</v>
      </c>
      <c r="J12413" s="5"/>
      <c r="L12413" s="5"/>
      <c r="M12413" s="2">
        <f t="shared" si="193"/>
        <v>-1137031.259999997</v>
      </c>
      <c r="P12413"/>
    </row>
    <row r="12414" spans="1:16" hidden="1">
      <c r="A12414" t="s">
        <v>29115</v>
      </c>
      <c r="B12414" s="1">
        <v>42236</v>
      </c>
      <c r="C12414" t="s">
        <v>18</v>
      </c>
      <c r="D12414">
        <v>2</v>
      </c>
      <c r="E12414" t="s">
        <v>29118</v>
      </c>
      <c r="F12414" t="s">
        <v>13559</v>
      </c>
      <c r="G12414" t="s">
        <v>479</v>
      </c>
      <c r="H12414" t="s">
        <v>29119</v>
      </c>
      <c r="I12414" s="2">
        <v>225.34</v>
      </c>
      <c r="J12414" s="5"/>
      <c r="L12414" s="5"/>
      <c r="M12414" s="2">
        <f t="shared" si="193"/>
        <v>-1136805.9199999969</v>
      </c>
      <c r="P12414"/>
    </row>
    <row r="12415" spans="1:16" hidden="1">
      <c r="A12415" t="s">
        <v>29137</v>
      </c>
      <c r="B12415" s="1">
        <v>42236</v>
      </c>
      <c r="C12415" t="s">
        <v>29140</v>
      </c>
      <c r="D12415">
        <v>2</v>
      </c>
      <c r="E12415" t="s">
        <v>29141</v>
      </c>
      <c r="F12415" t="s">
        <v>7054</v>
      </c>
      <c r="G12415" t="s">
        <v>20</v>
      </c>
      <c r="H12415" t="s">
        <v>29142</v>
      </c>
      <c r="I12415" s="2">
        <v>1025</v>
      </c>
      <c r="J12415" s="5"/>
      <c r="L12415" s="5"/>
      <c r="M12415" s="2">
        <f t="shared" si="193"/>
        <v>-1135780.9199999969</v>
      </c>
      <c r="P12415"/>
    </row>
    <row r="12416" spans="1:16" hidden="1">
      <c r="A12416" t="s">
        <v>29162</v>
      </c>
      <c r="B12416" s="1">
        <v>42236</v>
      </c>
      <c r="C12416" t="s">
        <v>29165</v>
      </c>
      <c r="D12416">
        <v>1</v>
      </c>
      <c r="E12416" t="s">
        <v>29166</v>
      </c>
      <c r="F12416" t="s">
        <v>13561</v>
      </c>
      <c r="G12416" t="s">
        <v>20</v>
      </c>
      <c r="H12416" t="s">
        <v>29167</v>
      </c>
      <c r="I12416" s="2">
        <v>490000</v>
      </c>
      <c r="J12416" s="5"/>
      <c r="L12416" s="5"/>
      <c r="M12416" s="2">
        <f t="shared" si="193"/>
        <v>-645780.9199999969</v>
      </c>
      <c r="P12416"/>
    </row>
    <row r="12417" spans="1:16" hidden="1">
      <c r="A12417" t="s">
        <v>29186</v>
      </c>
      <c r="B12417" s="1">
        <v>42236</v>
      </c>
      <c r="C12417" t="s">
        <v>29189</v>
      </c>
      <c r="D12417">
        <v>2</v>
      </c>
      <c r="E12417" t="s">
        <v>29190</v>
      </c>
      <c r="F12417" t="s">
        <v>7054</v>
      </c>
      <c r="G12417" t="s">
        <v>20</v>
      </c>
      <c r="H12417" t="s">
        <v>4930</v>
      </c>
      <c r="I12417" s="2">
        <v>1840</v>
      </c>
      <c r="J12417" s="5"/>
      <c r="L12417" s="5"/>
      <c r="M12417" s="2">
        <f t="shared" si="193"/>
        <v>-643940.9199999969</v>
      </c>
      <c r="P12417"/>
    </row>
    <row r="12418" spans="1:16" hidden="1">
      <c r="A12418" t="s">
        <v>29209</v>
      </c>
      <c r="B12418" s="1">
        <v>42236</v>
      </c>
      <c r="C12418" t="s">
        <v>27279</v>
      </c>
      <c r="D12418">
        <v>1</v>
      </c>
      <c r="E12418" t="s">
        <v>29212</v>
      </c>
      <c r="F12418" t="s">
        <v>13565</v>
      </c>
      <c r="G12418" t="s">
        <v>20</v>
      </c>
      <c r="H12418" t="s">
        <v>9103</v>
      </c>
      <c r="I12418" s="2">
        <v>428600</v>
      </c>
      <c r="J12418" s="5"/>
      <c r="L12418" s="5"/>
      <c r="M12418" s="2">
        <f t="shared" si="193"/>
        <v>-215340.9199999969</v>
      </c>
      <c r="P12418"/>
    </row>
    <row r="12419" spans="1:16" hidden="1">
      <c r="A12419" t="s">
        <v>29229</v>
      </c>
      <c r="B12419" s="1">
        <v>42236</v>
      </c>
      <c r="C12419" t="s">
        <v>8060</v>
      </c>
      <c r="D12419">
        <v>2</v>
      </c>
      <c r="E12419" t="s">
        <v>29233</v>
      </c>
      <c r="F12419" t="s">
        <v>7054</v>
      </c>
      <c r="G12419" t="s">
        <v>20</v>
      </c>
      <c r="H12419" t="s">
        <v>8053</v>
      </c>
      <c r="I12419" s="2">
        <v>322.02999999999997</v>
      </c>
      <c r="J12419" s="5"/>
      <c r="L12419" s="5"/>
      <c r="M12419" s="2">
        <f t="shared" si="193"/>
        <v>-215018.8899999969</v>
      </c>
      <c r="P12419"/>
    </row>
    <row r="12420" spans="1:16" hidden="1">
      <c r="A12420" t="s">
        <v>29251</v>
      </c>
      <c r="B12420" s="1">
        <v>42236</v>
      </c>
      <c r="C12420" t="s">
        <v>8051</v>
      </c>
      <c r="D12420">
        <v>2</v>
      </c>
      <c r="E12420" t="s">
        <v>29254</v>
      </c>
      <c r="F12420" t="s">
        <v>7054</v>
      </c>
      <c r="G12420" t="s">
        <v>20</v>
      </c>
      <c r="H12420" t="s">
        <v>8053</v>
      </c>
      <c r="I12420" s="2">
        <v>1905</v>
      </c>
      <c r="J12420" s="5"/>
      <c r="L12420" s="5"/>
      <c r="M12420" s="2">
        <f t="shared" si="193"/>
        <v>-213113.8899999969</v>
      </c>
      <c r="P12420"/>
    </row>
    <row r="12421" spans="1:16" hidden="1">
      <c r="A12421" t="s">
        <v>29271</v>
      </c>
      <c r="B12421" s="1">
        <v>42236</v>
      </c>
      <c r="C12421" t="s">
        <v>29273</v>
      </c>
      <c r="D12421">
        <v>2</v>
      </c>
      <c r="E12421" t="s">
        <v>29274</v>
      </c>
      <c r="F12421" t="s">
        <v>7054</v>
      </c>
      <c r="G12421" t="s">
        <v>20</v>
      </c>
      <c r="H12421" t="s">
        <v>16275</v>
      </c>
      <c r="I12421" s="2">
        <v>4700</v>
      </c>
      <c r="J12421" s="5"/>
      <c r="L12421" s="5"/>
      <c r="M12421" s="2">
        <f t="shared" si="193"/>
        <v>-208413.8899999969</v>
      </c>
      <c r="P12421"/>
    </row>
    <row r="12422" spans="1:16" hidden="1">
      <c r="A12422" t="s">
        <v>29292</v>
      </c>
      <c r="B12422" s="1">
        <v>42236</v>
      </c>
      <c r="C12422" t="s">
        <v>29295</v>
      </c>
      <c r="D12422">
        <v>2</v>
      </c>
      <c r="E12422" t="s">
        <v>29296</v>
      </c>
      <c r="F12422" t="s">
        <v>7054</v>
      </c>
      <c r="G12422" t="s">
        <v>20</v>
      </c>
      <c r="H12422" t="s">
        <v>7893</v>
      </c>
      <c r="I12422" s="2">
        <v>1025</v>
      </c>
      <c r="J12422" s="5"/>
      <c r="L12422" s="5"/>
      <c r="M12422" s="2">
        <f t="shared" si="193"/>
        <v>-207388.8899999969</v>
      </c>
      <c r="P12422"/>
    </row>
    <row r="12423" spans="1:16" hidden="1">
      <c r="A12423" t="s">
        <v>29312</v>
      </c>
      <c r="B12423" s="1">
        <v>42236</v>
      </c>
      <c r="C12423" t="s">
        <v>29315</v>
      </c>
      <c r="D12423">
        <v>2</v>
      </c>
      <c r="E12423" t="s">
        <v>29316</v>
      </c>
      <c r="F12423" t="s">
        <v>7054</v>
      </c>
      <c r="G12423" t="s">
        <v>20</v>
      </c>
      <c r="H12423" t="s">
        <v>7893</v>
      </c>
      <c r="I12423" s="2">
        <v>744.92</v>
      </c>
      <c r="J12423" s="5"/>
      <c r="L12423" s="5"/>
      <c r="M12423" s="2">
        <f t="shared" si="193"/>
        <v>-206643.96999999689</v>
      </c>
      <c r="P12423"/>
    </row>
    <row r="12424" spans="1:16" hidden="1">
      <c r="A12424" t="s">
        <v>29335</v>
      </c>
      <c r="B12424" s="1">
        <v>42236</v>
      </c>
      <c r="C12424" t="s">
        <v>29339</v>
      </c>
      <c r="D12424">
        <v>2</v>
      </c>
      <c r="E12424" t="s">
        <v>29340</v>
      </c>
      <c r="F12424" t="s">
        <v>7054</v>
      </c>
      <c r="G12424" t="s">
        <v>20</v>
      </c>
      <c r="H12424" t="s">
        <v>7893</v>
      </c>
      <c r="I12424" s="2">
        <v>1025</v>
      </c>
      <c r="J12424" s="5"/>
      <c r="L12424" s="5"/>
      <c r="M12424" s="2">
        <f t="shared" si="193"/>
        <v>-205618.96999999689</v>
      </c>
      <c r="P12424"/>
    </row>
    <row r="12425" spans="1:16" hidden="1">
      <c r="A12425" t="s">
        <v>29356</v>
      </c>
      <c r="B12425" s="1">
        <v>42236</v>
      </c>
      <c r="C12425" t="s">
        <v>29359</v>
      </c>
      <c r="D12425">
        <v>2</v>
      </c>
      <c r="E12425" t="s">
        <v>29360</v>
      </c>
      <c r="F12425" t="s">
        <v>7054</v>
      </c>
      <c r="G12425" t="s">
        <v>20</v>
      </c>
      <c r="H12425" t="s">
        <v>6729</v>
      </c>
      <c r="I12425" s="2">
        <v>1425</v>
      </c>
      <c r="J12425" s="5"/>
      <c r="L12425" s="5"/>
      <c r="M12425" s="2">
        <f t="shared" ref="M12425:M12488" si="194">+M12424+I12425-K12425</f>
        <v>-204193.96999999689</v>
      </c>
      <c r="P12425"/>
    </row>
    <row r="12426" spans="1:16" hidden="1">
      <c r="A12426" t="s">
        <v>29378</v>
      </c>
      <c r="B12426" s="1">
        <v>42236</v>
      </c>
      <c r="C12426" t="s">
        <v>29381</v>
      </c>
      <c r="D12426">
        <v>2</v>
      </c>
      <c r="E12426" t="s">
        <v>29382</v>
      </c>
      <c r="F12426" t="s">
        <v>7054</v>
      </c>
      <c r="G12426" t="s">
        <v>20</v>
      </c>
      <c r="H12426" t="s">
        <v>3205</v>
      </c>
      <c r="I12426" s="2">
        <v>1025</v>
      </c>
      <c r="J12426" s="5"/>
      <c r="L12426" s="5"/>
      <c r="M12426" s="2">
        <f t="shared" si="194"/>
        <v>-203168.96999999689</v>
      </c>
      <c r="P12426"/>
    </row>
    <row r="12427" spans="1:16" hidden="1">
      <c r="A12427" t="s">
        <v>29402</v>
      </c>
      <c r="B12427" s="1">
        <v>42236</v>
      </c>
      <c r="C12427" t="s">
        <v>29406</v>
      </c>
      <c r="D12427">
        <v>2</v>
      </c>
      <c r="E12427" t="s">
        <v>29407</v>
      </c>
      <c r="F12427" t="s">
        <v>7054</v>
      </c>
      <c r="G12427" t="s">
        <v>20</v>
      </c>
      <c r="H12427" t="s">
        <v>29408</v>
      </c>
      <c r="I12427" s="2">
        <v>2990</v>
      </c>
      <c r="J12427" s="5"/>
      <c r="L12427" s="5"/>
      <c r="M12427" s="2">
        <f t="shared" si="194"/>
        <v>-200178.96999999689</v>
      </c>
      <c r="P12427"/>
    </row>
    <row r="12428" spans="1:16" hidden="1">
      <c r="A12428" t="s">
        <v>29429</v>
      </c>
      <c r="B12428" s="1">
        <v>42236</v>
      </c>
      <c r="C12428" t="s">
        <v>29431</v>
      </c>
      <c r="D12428">
        <v>1</v>
      </c>
      <c r="E12428" t="s">
        <v>29432</v>
      </c>
      <c r="F12428" t="s">
        <v>13565</v>
      </c>
      <c r="G12428" t="s">
        <v>20</v>
      </c>
      <c r="H12428" t="s">
        <v>7924</v>
      </c>
      <c r="I12428" s="2">
        <v>60000</v>
      </c>
      <c r="J12428" s="5"/>
      <c r="L12428" s="5"/>
      <c r="M12428" s="2">
        <f t="shared" si="194"/>
        <v>-140178.96999999689</v>
      </c>
      <c r="P12428"/>
    </row>
    <row r="12429" spans="1:16" hidden="1">
      <c r="A12429" t="s">
        <v>29449</v>
      </c>
      <c r="B12429" s="1">
        <v>42236</v>
      </c>
      <c r="C12429" t="s">
        <v>29431</v>
      </c>
      <c r="D12429">
        <v>1</v>
      </c>
      <c r="E12429" t="s">
        <v>29451</v>
      </c>
      <c r="F12429" t="s">
        <v>13565</v>
      </c>
      <c r="G12429" t="s">
        <v>20</v>
      </c>
      <c r="H12429" t="s">
        <v>7924</v>
      </c>
      <c r="I12429" s="2">
        <v>60000</v>
      </c>
      <c r="J12429" s="5"/>
      <c r="L12429" s="5"/>
      <c r="M12429" s="2">
        <f t="shared" si="194"/>
        <v>-80178.969999996887</v>
      </c>
      <c r="P12429"/>
    </row>
    <row r="12430" spans="1:16" hidden="1">
      <c r="A12430" s="35" t="s">
        <v>8015</v>
      </c>
      <c r="B12430" s="36">
        <v>42237</v>
      </c>
      <c r="C12430" s="35" t="s">
        <v>6</v>
      </c>
      <c r="D12430" s="35">
        <v>1</v>
      </c>
      <c r="E12430" s="35" t="s">
        <v>8017</v>
      </c>
      <c r="F12430" s="35" t="s">
        <v>29</v>
      </c>
      <c r="G12430" s="35" t="s">
        <v>20</v>
      </c>
      <c r="H12430" s="35" t="s">
        <v>8018</v>
      </c>
      <c r="I12430" s="11">
        <v>529.25</v>
      </c>
      <c r="J12430" s="12"/>
      <c r="K12430" s="11"/>
      <c r="L12430" s="12"/>
      <c r="M12430" s="11">
        <f t="shared" si="194"/>
        <v>-79649.719999996887</v>
      </c>
      <c r="P12430"/>
    </row>
    <row r="12431" spans="1:16" hidden="1">
      <c r="A12431" t="s">
        <v>8048</v>
      </c>
      <c r="B12431" s="1">
        <v>42237</v>
      </c>
      <c r="C12431" t="s">
        <v>8051</v>
      </c>
      <c r="D12431">
        <v>2</v>
      </c>
      <c r="E12431" t="s">
        <v>8052</v>
      </c>
      <c r="F12431" t="s">
        <v>78</v>
      </c>
      <c r="G12431" t="s">
        <v>20</v>
      </c>
      <c r="H12431" t="s">
        <v>8053</v>
      </c>
      <c r="J12431" s="5"/>
      <c r="K12431" s="2">
        <v>1905</v>
      </c>
      <c r="L12431" s="5"/>
      <c r="M12431" s="2">
        <f t="shared" si="194"/>
        <v>-81554.719999996887</v>
      </c>
      <c r="P12431"/>
    </row>
    <row r="12432" spans="1:16" hidden="1">
      <c r="A12432" t="s">
        <v>8055</v>
      </c>
      <c r="B12432" s="1">
        <v>42237</v>
      </c>
      <c r="C12432" t="s">
        <v>8060</v>
      </c>
      <c r="D12432">
        <v>2</v>
      </c>
      <c r="E12432" t="s">
        <v>8061</v>
      </c>
      <c r="F12432" t="s">
        <v>78</v>
      </c>
      <c r="G12432" t="s">
        <v>20</v>
      </c>
      <c r="H12432" t="s">
        <v>8053</v>
      </c>
      <c r="J12432" s="5"/>
      <c r="K12432" s="2">
        <v>322.02999999999997</v>
      </c>
      <c r="L12432" s="5"/>
      <c r="M12432" s="2">
        <f t="shared" si="194"/>
        <v>-81876.749999996886</v>
      </c>
      <c r="P12432"/>
    </row>
    <row r="12433" spans="1:16" hidden="1">
      <c r="A12433" t="s">
        <v>8073</v>
      </c>
      <c r="B12433" s="1">
        <v>42237</v>
      </c>
      <c r="C12433" t="s">
        <v>8075</v>
      </c>
      <c r="D12433">
        <v>2</v>
      </c>
      <c r="E12433" t="s">
        <v>8076</v>
      </c>
      <c r="F12433" t="s">
        <v>78</v>
      </c>
      <c r="G12433" t="s">
        <v>20</v>
      </c>
      <c r="H12433" t="s">
        <v>8077</v>
      </c>
      <c r="J12433" s="5"/>
      <c r="K12433" s="2">
        <v>1025</v>
      </c>
      <c r="L12433" s="5"/>
      <c r="M12433" s="2">
        <f t="shared" si="194"/>
        <v>-82901.749999996886</v>
      </c>
      <c r="P12433"/>
    </row>
    <row r="12434" spans="1:16" hidden="1">
      <c r="A12434" t="s">
        <v>8080</v>
      </c>
      <c r="B12434" s="1">
        <v>42237</v>
      </c>
      <c r="C12434" t="s">
        <v>6</v>
      </c>
      <c r="D12434">
        <v>1</v>
      </c>
      <c r="E12434" t="s">
        <v>8081</v>
      </c>
      <c r="F12434" t="s">
        <v>29</v>
      </c>
      <c r="G12434" t="s">
        <v>20</v>
      </c>
      <c r="H12434" t="s">
        <v>6394</v>
      </c>
      <c r="I12434" s="2">
        <v>2067.69</v>
      </c>
      <c r="J12434" s="5"/>
      <c r="L12434" s="5"/>
      <c r="M12434" s="2">
        <f t="shared" si="194"/>
        <v>-80834.059999996884</v>
      </c>
      <c r="P12434"/>
    </row>
    <row r="12435" spans="1:16" hidden="1">
      <c r="A12435" t="s">
        <v>8151</v>
      </c>
      <c r="B12435" s="1">
        <v>42237</v>
      </c>
      <c r="C12435" t="s">
        <v>1</v>
      </c>
      <c r="D12435">
        <v>1</v>
      </c>
      <c r="E12435" t="s">
        <v>8152</v>
      </c>
      <c r="F12435" t="s">
        <v>16</v>
      </c>
      <c r="G12435" t="s">
        <v>20</v>
      </c>
      <c r="H12435" t="s">
        <v>7904</v>
      </c>
      <c r="J12435" s="5"/>
      <c r="K12435" s="2">
        <v>50000</v>
      </c>
      <c r="L12435" s="5"/>
      <c r="M12435" s="2">
        <f t="shared" si="194"/>
        <v>-130834.05999999688</v>
      </c>
      <c r="P12435"/>
    </row>
    <row r="12436" spans="1:16" hidden="1">
      <c r="A12436" t="s">
        <v>8167</v>
      </c>
      <c r="B12436" s="1">
        <v>42237</v>
      </c>
      <c r="C12436" t="s">
        <v>43</v>
      </c>
      <c r="D12436">
        <v>1</v>
      </c>
      <c r="E12436" t="s">
        <v>8173</v>
      </c>
      <c r="F12436" t="s">
        <v>13</v>
      </c>
      <c r="G12436" t="s">
        <v>20</v>
      </c>
      <c r="H12436" t="s">
        <v>8174</v>
      </c>
      <c r="J12436" s="5"/>
      <c r="K12436" s="2">
        <v>10000</v>
      </c>
      <c r="L12436" s="5"/>
      <c r="M12436" s="2">
        <f t="shared" si="194"/>
        <v>-140834.05999999688</v>
      </c>
      <c r="P12436"/>
    </row>
    <row r="12437" spans="1:16" hidden="1">
      <c r="A12437" t="s">
        <v>8178</v>
      </c>
      <c r="B12437" s="1">
        <v>42237</v>
      </c>
      <c r="C12437" t="s">
        <v>43</v>
      </c>
      <c r="D12437">
        <v>1</v>
      </c>
      <c r="E12437" t="s">
        <v>8180</v>
      </c>
      <c r="F12437" t="s">
        <v>16</v>
      </c>
      <c r="G12437" t="s">
        <v>20</v>
      </c>
      <c r="H12437" t="s">
        <v>8181</v>
      </c>
      <c r="J12437" s="5"/>
      <c r="K12437" s="2">
        <v>1425</v>
      </c>
      <c r="L12437" s="5"/>
      <c r="M12437" s="2">
        <f t="shared" si="194"/>
        <v>-142259.05999999688</v>
      </c>
      <c r="P12437"/>
    </row>
    <row r="12438" spans="1:16" hidden="1">
      <c r="A12438" t="s">
        <v>8186</v>
      </c>
      <c r="B12438" s="1">
        <v>42237</v>
      </c>
      <c r="C12438" t="s">
        <v>11</v>
      </c>
      <c r="D12438">
        <v>1</v>
      </c>
      <c r="E12438" t="s">
        <v>8189</v>
      </c>
      <c r="F12438" t="s">
        <v>228</v>
      </c>
      <c r="G12438" t="s">
        <v>20</v>
      </c>
      <c r="H12438" t="s">
        <v>8190</v>
      </c>
      <c r="J12438" s="5"/>
      <c r="K12438" s="2">
        <v>5000</v>
      </c>
      <c r="L12438" s="5"/>
      <c r="M12438" s="2">
        <f t="shared" si="194"/>
        <v>-147259.05999999688</v>
      </c>
      <c r="P12438"/>
    </row>
    <row r="12439" spans="1:16" hidden="1">
      <c r="A12439" t="s">
        <v>8196</v>
      </c>
      <c r="B12439" s="1">
        <v>42237</v>
      </c>
      <c r="C12439" t="s">
        <v>6</v>
      </c>
      <c r="D12439">
        <v>1</v>
      </c>
      <c r="E12439" t="s">
        <v>8198</v>
      </c>
      <c r="F12439" t="s">
        <v>29</v>
      </c>
      <c r="G12439" t="s">
        <v>20</v>
      </c>
      <c r="H12439" t="s">
        <v>65</v>
      </c>
      <c r="I12439" s="2">
        <v>78.23</v>
      </c>
      <c r="J12439" s="5"/>
      <c r="L12439" s="5"/>
      <c r="M12439" s="2">
        <f t="shared" si="194"/>
        <v>-147180.82999999687</v>
      </c>
      <c r="P12439"/>
    </row>
    <row r="12440" spans="1:16" hidden="1">
      <c r="A12440" t="s">
        <v>8211</v>
      </c>
      <c r="B12440" s="1">
        <v>42237</v>
      </c>
      <c r="C12440" t="s">
        <v>43</v>
      </c>
      <c r="D12440">
        <v>1</v>
      </c>
      <c r="E12440" t="s">
        <v>8213</v>
      </c>
      <c r="F12440" t="s">
        <v>16</v>
      </c>
      <c r="G12440" t="s">
        <v>20</v>
      </c>
      <c r="H12440" t="s">
        <v>208</v>
      </c>
      <c r="J12440" s="5"/>
      <c r="K12440" s="2">
        <v>1025</v>
      </c>
      <c r="L12440" s="5">
        <v>21</v>
      </c>
      <c r="M12440" s="2">
        <f t="shared" si="194"/>
        <v>-148205.82999999687</v>
      </c>
      <c r="P12440"/>
    </row>
    <row r="12441" spans="1:16" hidden="1">
      <c r="A12441" t="s">
        <v>8248</v>
      </c>
      <c r="B12441" s="1">
        <v>42237</v>
      </c>
      <c r="C12441" t="s">
        <v>6</v>
      </c>
      <c r="D12441">
        <v>1</v>
      </c>
      <c r="E12441" t="s">
        <v>8249</v>
      </c>
      <c r="F12441" t="s">
        <v>29</v>
      </c>
      <c r="G12441" t="s">
        <v>20</v>
      </c>
      <c r="H12441" t="s">
        <v>8250</v>
      </c>
      <c r="I12441" s="2">
        <v>434.76</v>
      </c>
      <c r="J12441" s="5"/>
      <c r="L12441" s="5"/>
      <c r="M12441" s="2">
        <f t="shared" si="194"/>
        <v>-147771.06999999686</v>
      </c>
      <c r="P12441"/>
    </row>
    <row r="12442" spans="1:16" hidden="1">
      <c r="A12442" t="s">
        <v>8256</v>
      </c>
      <c r="B12442" s="1">
        <v>42237</v>
      </c>
      <c r="C12442" t="s">
        <v>6</v>
      </c>
      <c r="D12442">
        <v>1</v>
      </c>
      <c r="E12442" t="s">
        <v>8259</v>
      </c>
      <c r="F12442" t="s">
        <v>29</v>
      </c>
      <c r="G12442" t="s">
        <v>20</v>
      </c>
      <c r="H12442" t="s">
        <v>5136</v>
      </c>
      <c r="I12442" s="2">
        <v>1631.5</v>
      </c>
      <c r="J12442" s="5"/>
      <c r="L12442" s="5"/>
      <c r="M12442" s="2">
        <f t="shared" si="194"/>
        <v>-146139.56999999686</v>
      </c>
      <c r="P12442"/>
    </row>
    <row r="12443" spans="1:16" hidden="1">
      <c r="A12443" t="s">
        <v>8269</v>
      </c>
      <c r="B12443" s="1">
        <v>42237</v>
      </c>
      <c r="C12443" t="s">
        <v>43</v>
      </c>
      <c r="D12443">
        <v>1</v>
      </c>
      <c r="E12443" t="s">
        <v>8272</v>
      </c>
      <c r="F12443" t="s">
        <v>13</v>
      </c>
      <c r="G12443" t="s">
        <v>20</v>
      </c>
      <c r="H12443" t="s">
        <v>8273</v>
      </c>
      <c r="J12443" s="5"/>
      <c r="K12443" s="2">
        <v>1025</v>
      </c>
      <c r="L12443" s="5"/>
      <c r="M12443" s="2">
        <f t="shared" si="194"/>
        <v>-147164.56999999686</v>
      </c>
      <c r="P12443"/>
    </row>
    <row r="12444" spans="1:16" hidden="1">
      <c r="A12444" t="s">
        <v>8283</v>
      </c>
      <c r="B12444" s="1">
        <v>42237</v>
      </c>
      <c r="C12444" t="s">
        <v>674</v>
      </c>
      <c r="D12444">
        <v>2</v>
      </c>
      <c r="E12444" t="s">
        <v>8285</v>
      </c>
      <c r="F12444" t="s">
        <v>312</v>
      </c>
      <c r="G12444" t="s">
        <v>479</v>
      </c>
      <c r="H12444" t="s">
        <v>1588</v>
      </c>
      <c r="J12444" s="5"/>
      <c r="K12444" s="2">
        <v>1513.71</v>
      </c>
      <c r="L12444" s="5"/>
      <c r="M12444" s="2">
        <f t="shared" si="194"/>
        <v>-148678.27999999686</v>
      </c>
      <c r="P12444"/>
    </row>
    <row r="12445" spans="1:16" hidden="1">
      <c r="A12445" t="s">
        <v>8283</v>
      </c>
      <c r="B12445" s="1">
        <v>42237</v>
      </c>
      <c r="C12445" t="s">
        <v>674</v>
      </c>
      <c r="D12445">
        <v>2</v>
      </c>
      <c r="E12445" t="s">
        <v>8285</v>
      </c>
      <c r="F12445" t="s">
        <v>312</v>
      </c>
      <c r="G12445" t="s">
        <v>479</v>
      </c>
      <c r="H12445" t="s">
        <v>1588</v>
      </c>
      <c r="I12445" s="2">
        <v>1513.71</v>
      </c>
      <c r="J12445" s="5"/>
      <c r="L12445" s="5"/>
      <c r="M12445" s="2">
        <f t="shared" si="194"/>
        <v>-147164.56999999686</v>
      </c>
      <c r="P12445"/>
    </row>
    <row r="12446" spans="1:16" hidden="1">
      <c r="A12446" t="s">
        <v>8288</v>
      </c>
      <c r="B12446" s="1">
        <v>42237</v>
      </c>
      <c r="C12446" t="s">
        <v>43</v>
      </c>
      <c r="D12446">
        <v>1</v>
      </c>
      <c r="E12446" t="s">
        <v>8290</v>
      </c>
      <c r="F12446" t="s">
        <v>13</v>
      </c>
      <c r="G12446" t="s">
        <v>20</v>
      </c>
      <c r="H12446" t="s">
        <v>5447</v>
      </c>
      <c r="J12446" s="5"/>
      <c r="K12446" s="2">
        <v>1174.57</v>
      </c>
      <c r="L12446" s="5"/>
      <c r="M12446" s="2">
        <f t="shared" si="194"/>
        <v>-148339.13999999687</v>
      </c>
      <c r="P12446"/>
    </row>
    <row r="12447" spans="1:16" hidden="1">
      <c r="A12447" t="s">
        <v>8297</v>
      </c>
      <c r="B12447" s="1">
        <v>42237</v>
      </c>
      <c r="C12447" t="s">
        <v>674</v>
      </c>
      <c r="D12447">
        <v>2</v>
      </c>
      <c r="E12447" t="s">
        <v>8298</v>
      </c>
      <c r="F12447" t="s">
        <v>312</v>
      </c>
      <c r="G12447" t="s">
        <v>479</v>
      </c>
      <c r="H12447" t="s">
        <v>1588</v>
      </c>
      <c r="J12447" s="5"/>
      <c r="K12447" s="2">
        <v>1513.71</v>
      </c>
      <c r="L12447" s="5"/>
      <c r="M12447" s="2">
        <f t="shared" si="194"/>
        <v>-149852.84999999686</v>
      </c>
      <c r="P12447"/>
    </row>
    <row r="12448" spans="1:16" hidden="1">
      <c r="A12448" t="s">
        <v>8297</v>
      </c>
      <c r="B12448" s="1">
        <v>42237</v>
      </c>
      <c r="C12448" t="s">
        <v>674</v>
      </c>
      <c r="D12448">
        <v>2</v>
      </c>
      <c r="E12448" t="s">
        <v>8298</v>
      </c>
      <c r="F12448" t="s">
        <v>312</v>
      </c>
      <c r="G12448" t="s">
        <v>479</v>
      </c>
      <c r="H12448" t="s">
        <v>1588</v>
      </c>
      <c r="I12448" s="2">
        <v>1513.71</v>
      </c>
      <c r="J12448" s="5"/>
      <c r="L12448" s="5"/>
      <c r="M12448" s="2">
        <f t="shared" si="194"/>
        <v>-148339.13999999687</v>
      </c>
      <c r="P12448"/>
    </row>
    <row r="12449" spans="1:16" hidden="1">
      <c r="A12449" t="s">
        <v>8314</v>
      </c>
      <c r="B12449" s="1">
        <v>42237</v>
      </c>
      <c r="C12449" t="s">
        <v>11</v>
      </c>
      <c r="D12449">
        <v>1</v>
      </c>
      <c r="E12449" t="s">
        <v>8315</v>
      </c>
      <c r="F12449" t="s">
        <v>16</v>
      </c>
      <c r="G12449" t="s">
        <v>20</v>
      </c>
      <c r="H12449" t="s">
        <v>8316</v>
      </c>
      <c r="J12449" s="5"/>
      <c r="K12449" s="2">
        <v>4084.86</v>
      </c>
      <c r="L12449" s="5"/>
      <c r="M12449" s="2">
        <f t="shared" si="194"/>
        <v>-152423.99999999686</v>
      </c>
      <c r="P12449"/>
    </row>
    <row r="12450" spans="1:16" hidden="1">
      <c r="A12450" t="s">
        <v>8331</v>
      </c>
      <c r="B12450" s="1">
        <v>42237</v>
      </c>
      <c r="C12450" t="s">
        <v>195</v>
      </c>
      <c r="D12450">
        <v>1</v>
      </c>
      <c r="E12450" t="s">
        <v>8336</v>
      </c>
      <c r="F12450" t="s">
        <v>13</v>
      </c>
      <c r="G12450" t="s">
        <v>20</v>
      </c>
      <c r="H12450" t="s">
        <v>195</v>
      </c>
      <c r="J12450" s="5"/>
      <c r="K12450" s="2">
        <v>54921.54</v>
      </c>
      <c r="L12450" s="5"/>
      <c r="M12450" s="2">
        <f t="shared" si="194"/>
        <v>-207345.53999999686</v>
      </c>
      <c r="P12450"/>
    </row>
    <row r="12451" spans="1:16" hidden="1">
      <c r="A12451" t="s">
        <v>8340</v>
      </c>
      <c r="B12451" s="1">
        <v>42237</v>
      </c>
      <c r="C12451" t="s">
        <v>18</v>
      </c>
      <c r="D12451">
        <v>1</v>
      </c>
      <c r="E12451" t="s">
        <v>8343</v>
      </c>
      <c r="F12451" t="s">
        <v>13</v>
      </c>
      <c r="G12451" t="s">
        <v>20</v>
      </c>
      <c r="H12451" t="s">
        <v>18</v>
      </c>
      <c r="J12451" s="5"/>
      <c r="K12451" s="2">
        <v>48094.82</v>
      </c>
      <c r="L12451" s="5"/>
      <c r="M12451" s="2">
        <f t="shared" si="194"/>
        <v>-255440.35999999687</v>
      </c>
      <c r="P12451"/>
    </row>
    <row r="12452" spans="1:16" hidden="1">
      <c r="A12452" t="s">
        <v>8346</v>
      </c>
      <c r="B12452" s="1">
        <v>42237</v>
      </c>
      <c r="C12452" t="s">
        <v>200</v>
      </c>
      <c r="D12452">
        <v>1</v>
      </c>
      <c r="E12452" t="s">
        <v>8348</v>
      </c>
      <c r="F12452" t="s">
        <v>16</v>
      </c>
      <c r="G12452" t="s">
        <v>20</v>
      </c>
      <c r="H12452" t="s">
        <v>200</v>
      </c>
      <c r="J12452" s="5"/>
      <c r="K12452" s="2">
        <v>7736.5</v>
      </c>
      <c r="L12452" s="5"/>
      <c r="M12452" s="2">
        <f t="shared" si="194"/>
        <v>-263176.85999999684</v>
      </c>
      <c r="P12452"/>
    </row>
    <row r="12453" spans="1:16" hidden="1">
      <c r="A12453" t="s">
        <v>8351</v>
      </c>
      <c r="B12453" s="1">
        <v>42237</v>
      </c>
      <c r="C12453" t="s">
        <v>240</v>
      </c>
      <c r="D12453">
        <v>1</v>
      </c>
      <c r="E12453" t="s">
        <v>8353</v>
      </c>
      <c r="F12453" t="s">
        <v>13</v>
      </c>
      <c r="G12453" t="s">
        <v>20</v>
      </c>
      <c r="H12453" t="s">
        <v>240</v>
      </c>
      <c r="J12453" s="5"/>
      <c r="K12453" s="2">
        <v>1099.94</v>
      </c>
      <c r="L12453" s="5"/>
      <c r="M12453" s="2">
        <f t="shared" si="194"/>
        <v>-264276.79999999685</v>
      </c>
      <c r="P12453"/>
    </row>
    <row r="12454" spans="1:16" hidden="1">
      <c r="A12454" t="s">
        <v>29472</v>
      </c>
      <c r="B12454" s="1">
        <v>42237</v>
      </c>
      <c r="C12454" t="s">
        <v>1419</v>
      </c>
      <c r="D12454">
        <v>2</v>
      </c>
      <c r="E12454" t="s">
        <v>29476</v>
      </c>
      <c r="F12454" t="s">
        <v>13559</v>
      </c>
      <c r="G12454" t="s">
        <v>479</v>
      </c>
      <c r="H12454" t="s">
        <v>8316</v>
      </c>
      <c r="I12454" s="2">
        <v>4084.86</v>
      </c>
      <c r="J12454" s="5"/>
      <c r="L12454" s="5"/>
      <c r="M12454" s="2">
        <f t="shared" si="194"/>
        <v>-260191.93999999686</v>
      </c>
      <c r="P12454"/>
    </row>
    <row r="12455" spans="1:16" hidden="1">
      <c r="A12455" t="s">
        <v>29495</v>
      </c>
      <c r="B12455" s="1">
        <v>42237</v>
      </c>
      <c r="C12455" t="s">
        <v>8051</v>
      </c>
      <c r="D12455">
        <v>2</v>
      </c>
      <c r="E12455" t="s">
        <v>29498</v>
      </c>
      <c r="F12455" t="s">
        <v>7054</v>
      </c>
      <c r="G12455" t="s">
        <v>20</v>
      </c>
      <c r="H12455" t="s">
        <v>3970</v>
      </c>
      <c r="I12455" s="2">
        <v>1905</v>
      </c>
      <c r="J12455" s="5"/>
      <c r="L12455" s="5"/>
      <c r="M12455" s="2">
        <f t="shared" si="194"/>
        <v>-258286.93999999686</v>
      </c>
      <c r="P12455"/>
    </row>
    <row r="12456" spans="1:16" hidden="1">
      <c r="A12456" t="s">
        <v>29521</v>
      </c>
      <c r="B12456" s="1">
        <v>42237</v>
      </c>
      <c r="C12456" t="s">
        <v>8060</v>
      </c>
      <c r="D12456">
        <v>2</v>
      </c>
      <c r="E12456" t="s">
        <v>29524</v>
      </c>
      <c r="F12456" t="s">
        <v>7054</v>
      </c>
      <c r="G12456" t="s">
        <v>20</v>
      </c>
      <c r="H12456" t="s">
        <v>3970</v>
      </c>
      <c r="I12456" s="2">
        <v>322.02999999999997</v>
      </c>
      <c r="J12456" s="5"/>
      <c r="L12456" s="5"/>
      <c r="M12456" s="2">
        <f t="shared" si="194"/>
        <v>-257964.90999999686</v>
      </c>
      <c r="P12456"/>
    </row>
    <row r="12457" spans="1:16" hidden="1">
      <c r="A12457" t="s">
        <v>29542</v>
      </c>
      <c r="B12457" s="48">
        <v>42237</v>
      </c>
      <c r="C12457" s="47" t="s">
        <v>18</v>
      </c>
      <c r="D12457" s="47">
        <v>2</v>
      </c>
      <c r="E12457" s="47" t="s">
        <v>29544</v>
      </c>
      <c r="F12457" s="47" t="s">
        <v>13559</v>
      </c>
      <c r="G12457" s="47" t="s">
        <v>313</v>
      </c>
      <c r="H12457" s="47" t="s">
        <v>15613</v>
      </c>
      <c r="I12457" s="49">
        <v>8569.31</v>
      </c>
      <c r="J12457" s="5"/>
      <c r="L12457" s="5"/>
      <c r="M12457" s="2">
        <f t="shared" si="194"/>
        <v>-249395.59999999686</v>
      </c>
      <c r="N12457" s="25" t="s">
        <v>36430</v>
      </c>
      <c r="P12457"/>
    </row>
    <row r="12458" spans="1:16" hidden="1">
      <c r="A12458" t="s">
        <v>29564</v>
      </c>
      <c r="B12458" s="1">
        <v>42237</v>
      </c>
      <c r="C12458" t="s">
        <v>29566</v>
      </c>
      <c r="D12458">
        <v>2</v>
      </c>
      <c r="E12458" t="s">
        <v>29567</v>
      </c>
      <c r="F12458" t="s">
        <v>7054</v>
      </c>
      <c r="G12458" t="s">
        <v>20</v>
      </c>
      <c r="H12458" t="s">
        <v>8316</v>
      </c>
      <c r="I12458" s="2">
        <v>1425</v>
      </c>
      <c r="J12458" s="5"/>
      <c r="L12458" s="5"/>
      <c r="M12458" s="2">
        <f t="shared" si="194"/>
        <v>-247970.59999999686</v>
      </c>
      <c r="P12458"/>
    </row>
    <row r="12459" spans="1:16" hidden="1">
      <c r="A12459" t="s">
        <v>29585</v>
      </c>
      <c r="B12459" s="1">
        <v>42237</v>
      </c>
      <c r="C12459" t="s">
        <v>6</v>
      </c>
      <c r="D12459">
        <v>1</v>
      </c>
      <c r="E12459" t="s">
        <v>29589</v>
      </c>
      <c r="F12459" t="s">
        <v>13610</v>
      </c>
      <c r="G12459" t="s">
        <v>20</v>
      </c>
      <c r="H12459" t="s">
        <v>8174</v>
      </c>
      <c r="I12459" s="2">
        <v>10418.19</v>
      </c>
      <c r="J12459" s="5"/>
      <c r="L12459" s="5"/>
      <c r="M12459" s="2">
        <f t="shared" si="194"/>
        <v>-237552.40999999686</v>
      </c>
      <c r="P12459"/>
    </row>
    <row r="12460" spans="1:16" hidden="1">
      <c r="A12460" t="s">
        <v>29607</v>
      </c>
      <c r="B12460" s="1">
        <v>42237</v>
      </c>
      <c r="C12460" t="s">
        <v>29610</v>
      </c>
      <c r="D12460">
        <v>1</v>
      </c>
      <c r="E12460" t="s">
        <v>29611</v>
      </c>
      <c r="F12460" t="s">
        <v>13561</v>
      </c>
      <c r="G12460" t="s">
        <v>20</v>
      </c>
      <c r="H12460" t="s">
        <v>29612</v>
      </c>
      <c r="I12460" s="2">
        <v>20000</v>
      </c>
      <c r="J12460" s="5"/>
      <c r="L12460" s="5"/>
      <c r="M12460" s="2">
        <f t="shared" si="194"/>
        <v>-217552.40999999686</v>
      </c>
      <c r="P12460"/>
    </row>
    <row r="12461" spans="1:16" hidden="1">
      <c r="A12461" t="s">
        <v>29629</v>
      </c>
      <c r="B12461" s="1">
        <v>42237</v>
      </c>
      <c r="C12461" t="s">
        <v>29632</v>
      </c>
      <c r="D12461">
        <v>1</v>
      </c>
      <c r="E12461" t="s">
        <v>29633</v>
      </c>
      <c r="F12461" t="s">
        <v>13561</v>
      </c>
      <c r="G12461" t="s">
        <v>20</v>
      </c>
      <c r="H12461" t="s">
        <v>7904</v>
      </c>
      <c r="I12461" s="2">
        <v>50000</v>
      </c>
      <c r="J12461" s="5"/>
      <c r="L12461" s="5"/>
      <c r="M12461" s="2">
        <f t="shared" si="194"/>
        <v>-167552.40999999686</v>
      </c>
      <c r="P12461"/>
    </row>
    <row r="12462" spans="1:16" hidden="1">
      <c r="A12462" t="s">
        <v>29649</v>
      </c>
      <c r="B12462" s="1">
        <v>42237</v>
      </c>
      <c r="C12462" t="s">
        <v>29007</v>
      </c>
      <c r="D12462">
        <v>1</v>
      </c>
      <c r="E12462" t="s">
        <v>29652</v>
      </c>
      <c r="F12462" t="s">
        <v>13565</v>
      </c>
      <c r="G12462" t="s">
        <v>20</v>
      </c>
      <c r="H12462" t="s">
        <v>29049</v>
      </c>
      <c r="I12462" s="2">
        <v>2424</v>
      </c>
      <c r="J12462" s="5"/>
      <c r="L12462" s="5"/>
      <c r="M12462" s="2">
        <f t="shared" si="194"/>
        <v>-165128.40999999686</v>
      </c>
      <c r="P12462"/>
    </row>
    <row r="12463" spans="1:16" hidden="1">
      <c r="A12463" t="s">
        <v>29667</v>
      </c>
      <c r="B12463" s="1">
        <v>42237</v>
      </c>
      <c r="C12463" t="s">
        <v>18</v>
      </c>
      <c r="D12463">
        <v>2</v>
      </c>
      <c r="E12463" t="s">
        <v>29669</v>
      </c>
      <c r="F12463" t="s">
        <v>13559</v>
      </c>
      <c r="G12463" t="s">
        <v>479</v>
      </c>
      <c r="H12463" t="s">
        <v>29670</v>
      </c>
      <c r="I12463" s="2">
        <v>122.02</v>
      </c>
      <c r="J12463" s="5"/>
      <c r="L12463" s="5"/>
      <c r="M12463" s="2">
        <f t="shared" si="194"/>
        <v>-165006.38999999687</v>
      </c>
      <c r="P12463"/>
    </row>
    <row r="12464" spans="1:16" hidden="1">
      <c r="A12464" t="s">
        <v>29689</v>
      </c>
      <c r="B12464" s="1">
        <v>42237</v>
      </c>
      <c r="C12464" t="s">
        <v>18</v>
      </c>
      <c r="D12464">
        <v>2</v>
      </c>
      <c r="E12464" t="s">
        <v>29692</v>
      </c>
      <c r="F12464" t="s">
        <v>13559</v>
      </c>
      <c r="G12464" t="s">
        <v>479</v>
      </c>
      <c r="H12464" t="s">
        <v>29670</v>
      </c>
      <c r="I12464" s="2">
        <v>128.99</v>
      </c>
      <c r="J12464" s="5"/>
      <c r="L12464" s="5"/>
      <c r="M12464" s="2">
        <f t="shared" si="194"/>
        <v>-164877.39999999688</v>
      </c>
      <c r="P12464"/>
    </row>
    <row r="12465" spans="1:16" hidden="1">
      <c r="A12465" t="s">
        <v>29711</v>
      </c>
      <c r="B12465" s="1">
        <v>42237</v>
      </c>
      <c r="C12465" t="s">
        <v>29713</v>
      </c>
      <c r="D12465">
        <v>2</v>
      </c>
      <c r="E12465" t="s">
        <v>29714</v>
      </c>
      <c r="F12465" t="s">
        <v>7054</v>
      </c>
      <c r="G12465" t="s">
        <v>20</v>
      </c>
      <c r="H12465" t="s">
        <v>29715</v>
      </c>
      <c r="I12465" s="2">
        <v>1635.22</v>
      </c>
      <c r="J12465" s="5"/>
      <c r="L12465" s="5"/>
      <c r="M12465" s="2">
        <f t="shared" si="194"/>
        <v>-163242.17999999688</v>
      </c>
      <c r="P12465"/>
    </row>
    <row r="12466" spans="1:16" hidden="1">
      <c r="A12466" t="s">
        <v>29731</v>
      </c>
      <c r="B12466" s="1">
        <v>42237</v>
      </c>
      <c r="C12466" t="s">
        <v>29733</v>
      </c>
      <c r="D12466">
        <v>1</v>
      </c>
      <c r="E12466" t="s">
        <v>29734</v>
      </c>
      <c r="F12466" t="s">
        <v>13565</v>
      </c>
      <c r="G12466" t="s">
        <v>20</v>
      </c>
      <c r="H12466" t="s">
        <v>29735</v>
      </c>
      <c r="I12466" s="2">
        <v>5000</v>
      </c>
      <c r="J12466" s="5"/>
      <c r="L12466" s="5"/>
      <c r="M12466" s="2">
        <f t="shared" si="194"/>
        <v>-158242.17999999688</v>
      </c>
      <c r="P12466"/>
    </row>
    <row r="12467" spans="1:16" hidden="1">
      <c r="A12467" t="s">
        <v>29757</v>
      </c>
      <c r="B12467" s="1">
        <v>42237</v>
      </c>
      <c r="C12467" t="s">
        <v>29761</v>
      </c>
      <c r="D12467">
        <v>2</v>
      </c>
      <c r="E12467" t="s">
        <v>29762</v>
      </c>
      <c r="F12467" t="s">
        <v>7054</v>
      </c>
      <c r="G12467" t="s">
        <v>20</v>
      </c>
      <c r="H12467" t="s">
        <v>1284</v>
      </c>
      <c r="I12467" s="2">
        <v>3030</v>
      </c>
      <c r="J12467" s="5"/>
      <c r="L12467" s="5"/>
      <c r="M12467" s="2">
        <f t="shared" si="194"/>
        <v>-155212.17999999688</v>
      </c>
      <c r="P12467"/>
    </row>
    <row r="12468" spans="1:16" hidden="1">
      <c r="A12468" t="s">
        <v>29777</v>
      </c>
      <c r="B12468" s="1">
        <v>42237</v>
      </c>
      <c r="C12468" t="s">
        <v>8075</v>
      </c>
      <c r="D12468">
        <v>2</v>
      </c>
      <c r="E12468" t="s">
        <v>29780</v>
      </c>
      <c r="F12468" t="s">
        <v>7054</v>
      </c>
      <c r="G12468" t="s">
        <v>20</v>
      </c>
      <c r="H12468" t="s">
        <v>25388</v>
      </c>
      <c r="I12468" s="2">
        <v>1025</v>
      </c>
      <c r="J12468" s="5"/>
      <c r="L12468" s="5"/>
      <c r="M12468" s="2">
        <f t="shared" si="194"/>
        <v>-154187.17999999688</v>
      </c>
      <c r="P12468"/>
    </row>
    <row r="12469" spans="1:16" hidden="1">
      <c r="A12469" t="s">
        <v>29801</v>
      </c>
      <c r="B12469" s="1">
        <v>42237</v>
      </c>
      <c r="C12469" t="s">
        <v>29805</v>
      </c>
      <c r="D12469">
        <v>2</v>
      </c>
      <c r="E12469" t="s">
        <v>29806</v>
      </c>
      <c r="F12469" t="s">
        <v>7054</v>
      </c>
      <c r="G12469" t="s">
        <v>20</v>
      </c>
      <c r="H12469" t="s">
        <v>3316</v>
      </c>
      <c r="I12469" s="2">
        <v>1025</v>
      </c>
      <c r="J12469" s="5"/>
      <c r="L12469" s="5"/>
      <c r="M12469" s="2">
        <f t="shared" si="194"/>
        <v>-153162.17999999688</v>
      </c>
      <c r="P12469"/>
    </row>
    <row r="12470" spans="1:16" hidden="1">
      <c r="A12470" t="s">
        <v>29825</v>
      </c>
      <c r="B12470" s="1">
        <v>42237</v>
      </c>
      <c r="C12470" t="s">
        <v>29828</v>
      </c>
      <c r="D12470">
        <v>2</v>
      </c>
      <c r="E12470" t="s">
        <v>29829</v>
      </c>
      <c r="F12470" t="s">
        <v>7054</v>
      </c>
      <c r="G12470" t="s">
        <v>20</v>
      </c>
      <c r="H12470" t="s">
        <v>29830</v>
      </c>
      <c r="I12470" s="2">
        <v>1025</v>
      </c>
      <c r="J12470" s="5"/>
      <c r="L12470" s="5"/>
      <c r="M12470" s="2">
        <f t="shared" si="194"/>
        <v>-152137.17999999688</v>
      </c>
      <c r="P12470"/>
    </row>
    <row r="12471" spans="1:16" hidden="1">
      <c r="A12471" t="s">
        <v>29851</v>
      </c>
      <c r="B12471" s="1">
        <v>42237</v>
      </c>
      <c r="C12471" t="s">
        <v>29854</v>
      </c>
      <c r="D12471">
        <v>2</v>
      </c>
      <c r="E12471" t="s">
        <v>29855</v>
      </c>
      <c r="F12471" t="s">
        <v>7054</v>
      </c>
      <c r="G12471" t="s">
        <v>20</v>
      </c>
      <c r="H12471" t="s">
        <v>9132</v>
      </c>
      <c r="I12471" s="2">
        <v>1840</v>
      </c>
      <c r="J12471" s="5"/>
      <c r="L12471" s="5"/>
      <c r="M12471" s="2">
        <f t="shared" si="194"/>
        <v>-150297.17999999688</v>
      </c>
      <c r="P12471"/>
    </row>
    <row r="12472" spans="1:16" hidden="1">
      <c r="A12472" t="s">
        <v>29873</v>
      </c>
      <c r="B12472" s="1">
        <v>42237</v>
      </c>
      <c r="C12472" t="s">
        <v>29875</v>
      </c>
      <c r="D12472">
        <v>2</v>
      </c>
      <c r="E12472" t="s">
        <v>29876</v>
      </c>
      <c r="F12472" t="s">
        <v>13559</v>
      </c>
      <c r="G12472" t="s">
        <v>313</v>
      </c>
      <c r="H12472" t="s">
        <v>1375</v>
      </c>
      <c r="J12472" s="5"/>
      <c r="K12472" s="2">
        <v>137.25</v>
      </c>
      <c r="L12472" s="5"/>
      <c r="M12472" s="2">
        <f t="shared" si="194"/>
        <v>-150434.42999999688</v>
      </c>
      <c r="P12472"/>
    </row>
    <row r="12473" spans="1:16" hidden="1">
      <c r="A12473" t="s">
        <v>29873</v>
      </c>
      <c r="B12473" s="1">
        <v>42237</v>
      </c>
      <c r="C12473" t="s">
        <v>29875</v>
      </c>
      <c r="D12473">
        <v>2</v>
      </c>
      <c r="E12473" t="s">
        <v>29876</v>
      </c>
      <c r="F12473" t="s">
        <v>13559</v>
      </c>
      <c r="G12473" t="s">
        <v>313</v>
      </c>
      <c r="H12473" t="s">
        <v>1375</v>
      </c>
      <c r="I12473" s="2">
        <v>137.25</v>
      </c>
      <c r="J12473" s="5"/>
      <c r="L12473" s="5"/>
      <c r="M12473" s="2">
        <f t="shared" si="194"/>
        <v>-150297.17999999688</v>
      </c>
      <c r="P12473"/>
    </row>
    <row r="12474" spans="1:16" hidden="1">
      <c r="A12474" t="s">
        <v>29894</v>
      </c>
      <c r="B12474" s="1">
        <v>42237</v>
      </c>
      <c r="C12474" t="s">
        <v>29898</v>
      </c>
      <c r="D12474">
        <v>2</v>
      </c>
      <c r="E12474" t="s">
        <v>29899</v>
      </c>
      <c r="F12474" t="s">
        <v>13559</v>
      </c>
      <c r="G12474" t="s">
        <v>313</v>
      </c>
      <c r="H12474" t="s">
        <v>5144</v>
      </c>
      <c r="J12474" s="5"/>
      <c r="K12474" s="2">
        <v>348.23</v>
      </c>
      <c r="L12474" s="5"/>
      <c r="M12474" s="2">
        <f t="shared" si="194"/>
        <v>-150645.40999999689</v>
      </c>
      <c r="P12474"/>
    </row>
    <row r="12475" spans="1:16" hidden="1">
      <c r="A12475" t="s">
        <v>29894</v>
      </c>
      <c r="B12475" s="1">
        <v>42237</v>
      </c>
      <c r="C12475" t="s">
        <v>29898</v>
      </c>
      <c r="D12475">
        <v>2</v>
      </c>
      <c r="E12475" t="s">
        <v>29899</v>
      </c>
      <c r="F12475" t="s">
        <v>13559</v>
      </c>
      <c r="G12475" t="s">
        <v>313</v>
      </c>
      <c r="H12475" t="s">
        <v>5144</v>
      </c>
      <c r="I12475" s="2">
        <v>348.23</v>
      </c>
      <c r="J12475" s="5"/>
      <c r="L12475" s="5"/>
      <c r="M12475" s="2">
        <f t="shared" si="194"/>
        <v>-150297.17999999688</v>
      </c>
      <c r="P12475"/>
    </row>
    <row r="12476" spans="1:16" hidden="1">
      <c r="A12476" t="s">
        <v>29921</v>
      </c>
      <c r="B12476" s="1">
        <v>42237</v>
      </c>
      <c r="C12476" t="s">
        <v>29924</v>
      </c>
      <c r="D12476">
        <v>2</v>
      </c>
      <c r="E12476" t="s">
        <v>29925</v>
      </c>
      <c r="F12476" t="s">
        <v>7054</v>
      </c>
      <c r="G12476" t="s">
        <v>20</v>
      </c>
      <c r="H12476" t="s">
        <v>5430</v>
      </c>
      <c r="I12476" s="2">
        <v>1025</v>
      </c>
      <c r="J12476" s="5">
        <v>21</v>
      </c>
      <c r="L12476" s="5"/>
      <c r="M12476" s="2">
        <f t="shared" si="194"/>
        <v>-149272.17999999688</v>
      </c>
      <c r="P12476"/>
    </row>
    <row r="12477" spans="1:16" hidden="1">
      <c r="A12477" t="s">
        <v>29943</v>
      </c>
      <c r="B12477" s="1">
        <v>42237</v>
      </c>
      <c r="C12477" t="s">
        <v>29946</v>
      </c>
      <c r="D12477">
        <v>2</v>
      </c>
      <c r="E12477" t="s">
        <v>29947</v>
      </c>
      <c r="F12477" t="s">
        <v>7054</v>
      </c>
      <c r="G12477" t="s">
        <v>20</v>
      </c>
      <c r="H12477" t="s">
        <v>17104</v>
      </c>
      <c r="I12477" s="2">
        <v>1025</v>
      </c>
      <c r="J12477" s="5"/>
      <c r="L12477" s="5"/>
      <c r="M12477" s="2">
        <f t="shared" si="194"/>
        <v>-148247.17999999688</v>
      </c>
      <c r="P12477"/>
    </row>
    <row r="12478" spans="1:16" hidden="1">
      <c r="A12478" t="s">
        <v>29962</v>
      </c>
      <c r="B12478" s="1">
        <v>42237</v>
      </c>
      <c r="C12478" t="s">
        <v>29966</v>
      </c>
      <c r="D12478">
        <v>2</v>
      </c>
      <c r="E12478" t="s">
        <v>29967</v>
      </c>
      <c r="F12478" t="s">
        <v>7054</v>
      </c>
      <c r="G12478" t="s">
        <v>20</v>
      </c>
      <c r="H12478" t="s">
        <v>9704</v>
      </c>
      <c r="I12478" s="2">
        <v>1025</v>
      </c>
      <c r="J12478" s="5"/>
      <c r="L12478" s="5"/>
      <c r="M12478" s="2">
        <f t="shared" si="194"/>
        <v>-147222.17999999688</v>
      </c>
      <c r="P12478"/>
    </row>
    <row r="12479" spans="1:16" hidden="1">
      <c r="A12479" t="s">
        <v>29985</v>
      </c>
      <c r="B12479" s="1">
        <v>42237</v>
      </c>
      <c r="C12479" t="s">
        <v>29987</v>
      </c>
      <c r="D12479">
        <v>2</v>
      </c>
      <c r="E12479" t="s">
        <v>29988</v>
      </c>
      <c r="F12479" t="s">
        <v>7054</v>
      </c>
      <c r="G12479" t="s">
        <v>20</v>
      </c>
      <c r="H12479" t="s">
        <v>8224</v>
      </c>
      <c r="I12479" s="2">
        <v>1025</v>
      </c>
      <c r="J12479" s="5"/>
      <c r="L12479" s="5"/>
      <c r="M12479" s="2">
        <f t="shared" si="194"/>
        <v>-146197.17999999688</v>
      </c>
      <c r="P12479"/>
    </row>
    <row r="12480" spans="1:16" hidden="1">
      <c r="A12480" t="s">
        <v>30004</v>
      </c>
      <c r="B12480" s="1">
        <v>42237</v>
      </c>
      <c r="C12480" t="s">
        <v>30007</v>
      </c>
      <c r="D12480">
        <v>2</v>
      </c>
      <c r="E12480" t="s">
        <v>30008</v>
      </c>
      <c r="F12480" t="s">
        <v>7054</v>
      </c>
      <c r="G12480" t="s">
        <v>20</v>
      </c>
      <c r="H12480" t="s">
        <v>3643</v>
      </c>
      <c r="I12480" s="2">
        <v>4100.01</v>
      </c>
      <c r="J12480" s="5"/>
      <c r="L12480" s="5"/>
      <c r="M12480" s="2">
        <f t="shared" si="194"/>
        <v>-142097.16999999687</v>
      </c>
      <c r="P12480"/>
    </row>
    <row r="12481" spans="1:16" hidden="1">
      <c r="A12481" t="s">
        <v>30028</v>
      </c>
      <c r="B12481" s="1">
        <v>42237</v>
      </c>
      <c r="C12481" t="s">
        <v>30032</v>
      </c>
      <c r="D12481">
        <v>2</v>
      </c>
      <c r="E12481" t="s">
        <v>30033</v>
      </c>
      <c r="F12481" t="s">
        <v>7054</v>
      </c>
      <c r="G12481" t="s">
        <v>20</v>
      </c>
      <c r="H12481" t="s">
        <v>30034</v>
      </c>
      <c r="I12481" s="2">
        <v>1840</v>
      </c>
      <c r="J12481" s="5"/>
      <c r="L12481" s="5"/>
      <c r="M12481" s="2">
        <f t="shared" si="194"/>
        <v>-140257.16999999687</v>
      </c>
      <c r="P12481"/>
    </row>
    <row r="12482" spans="1:16" hidden="1">
      <c r="A12482" t="s">
        <v>30052</v>
      </c>
      <c r="B12482" s="1">
        <v>42237</v>
      </c>
      <c r="C12482" t="s">
        <v>30054</v>
      </c>
      <c r="D12482">
        <v>2</v>
      </c>
      <c r="E12482" t="s">
        <v>30055</v>
      </c>
      <c r="F12482" t="s">
        <v>7054</v>
      </c>
      <c r="G12482" t="s">
        <v>20</v>
      </c>
      <c r="H12482" t="s">
        <v>6873</v>
      </c>
      <c r="J12482" s="5"/>
      <c r="K12482" s="2">
        <v>1303.1400000000001</v>
      </c>
      <c r="L12482" s="5"/>
      <c r="M12482" s="2">
        <f t="shared" si="194"/>
        <v>-141560.30999999688</v>
      </c>
      <c r="P12482"/>
    </row>
    <row r="12483" spans="1:16" hidden="1">
      <c r="A12483" t="s">
        <v>30052</v>
      </c>
      <c r="B12483" s="1">
        <v>42237</v>
      </c>
      <c r="C12483" t="s">
        <v>30054</v>
      </c>
      <c r="D12483">
        <v>2</v>
      </c>
      <c r="E12483" t="s">
        <v>30055</v>
      </c>
      <c r="F12483" t="s">
        <v>7054</v>
      </c>
      <c r="G12483" t="s">
        <v>20</v>
      </c>
      <c r="H12483" t="s">
        <v>6873</v>
      </c>
      <c r="I12483" s="2">
        <v>1303.1400000000001</v>
      </c>
      <c r="J12483" s="5"/>
      <c r="L12483" s="5"/>
      <c r="M12483" s="2">
        <f t="shared" si="194"/>
        <v>-140257.16999999687</v>
      </c>
      <c r="P12483"/>
    </row>
    <row r="12484" spans="1:16" hidden="1">
      <c r="A12484" t="s">
        <v>30069</v>
      </c>
      <c r="B12484" s="1">
        <v>42237</v>
      </c>
      <c r="C12484" t="s">
        <v>30072</v>
      </c>
      <c r="D12484">
        <v>2</v>
      </c>
      <c r="E12484" t="s">
        <v>30073</v>
      </c>
      <c r="F12484" t="s">
        <v>7054</v>
      </c>
      <c r="G12484" t="s">
        <v>20</v>
      </c>
      <c r="H12484" t="s">
        <v>23208</v>
      </c>
      <c r="I12484" s="2">
        <v>1025</v>
      </c>
      <c r="J12484" s="5"/>
      <c r="L12484" s="5"/>
      <c r="M12484" s="2">
        <f t="shared" si="194"/>
        <v>-139232.16999999687</v>
      </c>
      <c r="P12484"/>
    </row>
    <row r="12485" spans="1:16" hidden="1">
      <c r="A12485" t="s">
        <v>30087</v>
      </c>
      <c r="B12485" s="1">
        <v>42237</v>
      </c>
      <c r="C12485" t="s">
        <v>30090</v>
      </c>
      <c r="D12485">
        <v>2</v>
      </c>
      <c r="E12485" t="s">
        <v>30091</v>
      </c>
      <c r="F12485" t="s">
        <v>7054</v>
      </c>
      <c r="G12485" t="s">
        <v>20</v>
      </c>
      <c r="H12485" t="s">
        <v>17223</v>
      </c>
      <c r="I12485" s="2">
        <v>1025</v>
      </c>
      <c r="J12485" s="5"/>
      <c r="L12485" s="5"/>
      <c r="M12485" s="2">
        <f t="shared" si="194"/>
        <v>-138207.16999999687</v>
      </c>
      <c r="P12485"/>
    </row>
    <row r="12486" spans="1:16" hidden="1">
      <c r="A12486" t="s">
        <v>30109</v>
      </c>
      <c r="B12486" s="1">
        <v>42237</v>
      </c>
      <c r="C12486" t="s">
        <v>23325</v>
      </c>
      <c r="D12486">
        <v>1</v>
      </c>
      <c r="E12486" t="s">
        <v>30111</v>
      </c>
      <c r="F12486" t="s">
        <v>13565</v>
      </c>
      <c r="G12486" t="s">
        <v>20</v>
      </c>
      <c r="H12486" t="s">
        <v>9272</v>
      </c>
      <c r="I12486" s="2">
        <v>517.84</v>
      </c>
      <c r="J12486" s="5"/>
      <c r="L12486" s="5"/>
      <c r="M12486" s="2">
        <f t="shared" si="194"/>
        <v>-137689.32999999687</v>
      </c>
      <c r="P12486"/>
    </row>
    <row r="12487" spans="1:16" hidden="1">
      <c r="A12487" t="s">
        <v>30130</v>
      </c>
      <c r="B12487" s="1">
        <v>42237</v>
      </c>
      <c r="C12487" t="s">
        <v>30133</v>
      </c>
      <c r="D12487">
        <v>2</v>
      </c>
      <c r="E12487" t="s">
        <v>30134</v>
      </c>
      <c r="F12487" t="s">
        <v>7054</v>
      </c>
      <c r="G12487" t="s">
        <v>20</v>
      </c>
      <c r="H12487" t="s">
        <v>15013</v>
      </c>
      <c r="I12487" s="2">
        <v>1099.94</v>
      </c>
      <c r="J12487" s="5"/>
      <c r="L12487" s="5"/>
      <c r="M12487" s="2">
        <f t="shared" si="194"/>
        <v>-136589.38999999687</v>
      </c>
      <c r="P12487"/>
    </row>
    <row r="12488" spans="1:16" hidden="1">
      <c r="A12488" t="s">
        <v>30153</v>
      </c>
      <c r="B12488" s="1">
        <v>42237</v>
      </c>
      <c r="C12488" t="s">
        <v>30156</v>
      </c>
      <c r="D12488">
        <v>2</v>
      </c>
      <c r="E12488" t="s">
        <v>30157</v>
      </c>
      <c r="F12488" t="s">
        <v>7054</v>
      </c>
      <c r="G12488" t="s">
        <v>20</v>
      </c>
      <c r="H12488" t="s">
        <v>15615</v>
      </c>
      <c r="I12488" s="2">
        <v>3030</v>
      </c>
      <c r="J12488" s="5"/>
      <c r="L12488" s="5"/>
      <c r="M12488" s="2">
        <f t="shared" si="194"/>
        <v>-133559.38999999687</v>
      </c>
      <c r="P12488"/>
    </row>
    <row r="12489" spans="1:16" hidden="1">
      <c r="A12489" t="s">
        <v>30175</v>
      </c>
      <c r="B12489" s="1">
        <v>42237</v>
      </c>
      <c r="C12489" t="s">
        <v>30178</v>
      </c>
      <c r="D12489">
        <v>2</v>
      </c>
      <c r="E12489" t="s">
        <v>30179</v>
      </c>
      <c r="F12489" t="s">
        <v>7054</v>
      </c>
      <c r="G12489" t="s">
        <v>20</v>
      </c>
      <c r="H12489" t="s">
        <v>5136</v>
      </c>
      <c r="I12489" s="2">
        <v>433.84</v>
      </c>
      <c r="J12489" s="5"/>
      <c r="L12489" s="5"/>
      <c r="M12489" s="2">
        <f t="shared" ref="M12489:M12552" si="195">+M12488+I12489-K12489</f>
        <v>-133125.54999999687</v>
      </c>
      <c r="P12489"/>
    </row>
    <row r="12490" spans="1:16" hidden="1">
      <c r="A12490" t="s">
        <v>30194</v>
      </c>
      <c r="B12490" s="1">
        <v>42237</v>
      </c>
      <c r="C12490" t="s">
        <v>674</v>
      </c>
      <c r="D12490">
        <v>2</v>
      </c>
      <c r="E12490" t="s">
        <v>30197</v>
      </c>
      <c r="F12490" t="s">
        <v>13559</v>
      </c>
      <c r="G12490" t="s">
        <v>479</v>
      </c>
      <c r="H12490" t="s">
        <v>7822</v>
      </c>
      <c r="J12490" s="5"/>
      <c r="K12490" s="2">
        <v>122.02</v>
      </c>
      <c r="L12490" s="5"/>
      <c r="M12490" s="2">
        <f t="shared" si="195"/>
        <v>-133247.56999999686</v>
      </c>
      <c r="P12490"/>
    </row>
    <row r="12491" spans="1:16" hidden="1">
      <c r="A12491" t="s">
        <v>30194</v>
      </c>
      <c r="B12491" s="1">
        <v>42237</v>
      </c>
      <c r="C12491" t="s">
        <v>674</v>
      </c>
      <c r="D12491">
        <v>2</v>
      </c>
      <c r="E12491" t="s">
        <v>30197</v>
      </c>
      <c r="F12491" t="s">
        <v>13559</v>
      </c>
      <c r="G12491" t="s">
        <v>479</v>
      </c>
      <c r="H12491" t="s">
        <v>7822</v>
      </c>
      <c r="I12491" s="2">
        <v>122.02</v>
      </c>
      <c r="J12491" s="5"/>
      <c r="L12491" s="5"/>
      <c r="M12491" s="2">
        <f t="shared" si="195"/>
        <v>-133125.54999999687</v>
      </c>
      <c r="P12491"/>
    </row>
    <row r="12492" spans="1:16" hidden="1">
      <c r="A12492" t="s">
        <v>30214</v>
      </c>
      <c r="B12492" s="1">
        <v>42237</v>
      </c>
      <c r="C12492" t="s">
        <v>30217</v>
      </c>
      <c r="D12492">
        <v>2</v>
      </c>
      <c r="E12492" t="s">
        <v>30218</v>
      </c>
      <c r="F12492" t="s">
        <v>7054</v>
      </c>
      <c r="G12492" t="s">
        <v>20</v>
      </c>
      <c r="H12492" t="s">
        <v>24106</v>
      </c>
      <c r="I12492" s="2">
        <v>3030</v>
      </c>
      <c r="J12492" s="5"/>
      <c r="L12492" s="5"/>
      <c r="M12492" s="2">
        <f t="shared" si="195"/>
        <v>-130095.54999999687</v>
      </c>
      <c r="P12492"/>
    </row>
    <row r="12493" spans="1:16" hidden="1">
      <c r="A12493" t="s">
        <v>30240</v>
      </c>
      <c r="B12493" s="1">
        <v>42237</v>
      </c>
      <c r="C12493" t="s">
        <v>30243</v>
      </c>
      <c r="D12493">
        <v>2</v>
      </c>
      <c r="E12493" t="s">
        <v>30244</v>
      </c>
      <c r="F12493" t="s">
        <v>7054</v>
      </c>
      <c r="G12493" t="s">
        <v>20</v>
      </c>
      <c r="H12493" t="s">
        <v>435</v>
      </c>
      <c r="I12493" s="2">
        <v>1025</v>
      </c>
      <c r="J12493" s="5"/>
      <c r="L12493" s="5"/>
      <c r="M12493" s="2">
        <f t="shared" si="195"/>
        <v>-129070.54999999687</v>
      </c>
      <c r="P12493"/>
    </row>
    <row r="12494" spans="1:16" hidden="1">
      <c r="A12494" t="s">
        <v>30262</v>
      </c>
      <c r="B12494" s="1">
        <v>42237</v>
      </c>
      <c r="C12494" t="s">
        <v>674</v>
      </c>
      <c r="D12494">
        <v>2</v>
      </c>
      <c r="E12494" t="s">
        <v>30265</v>
      </c>
      <c r="F12494" t="s">
        <v>13559</v>
      </c>
      <c r="G12494" t="s">
        <v>479</v>
      </c>
      <c r="H12494" t="s">
        <v>2477</v>
      </c>
      <c r="J12494" s="5"/>
      <c r="K12494" s="2">
        <v>1000</v>
      </c>
      <c r="L12494" s="5"/>
      <c r="M12494" s="2">
        <f t="shared" si="195"/>
        <v>-130070.54999999687</v>
      </c>
      <c r="P12494"/>
    </row>
    <row r="12495" spans="1:16" hidden="1">
      <c r="A12495" t="s">
        <v>30262</v>
      </c>
      <c r="B12495" s="1">
        <v>42237</v>
      </c>
      <c r="C12495" t="s">
        <v>674</v>
      </c>
      <c r="D12495">
        <v>2</v>
      </c>
      <c r="E12495" t="s">
        <v>30265</v>
      </c>
      <c r="F12495" t="s">
        <v>13559</v>
      </c>
      <c r="G12495" t="s">
        <v>479</v>
      </c>
      <c r="H12495" t="s">
        <v>2477</v>
      </c>
      <c r="I12495" s="2">
        <v>2206.3200000000002</v>
      </c>
      <c r="J12495" s="5"/>
      <c r="L12495" s="5"/>
      <c r="M12495" s="2">
        <f t="shared" si="195"/>
        <v>-127864.22999999687</v>
      </c>
      <c r="P12495"/>
    </row>
    <row r="12496" spans="1:16" hidden="1">
      <c r="A12496" t="s">
        <v>30284</v>
      </c>
      <c r="B12496" s="1">
        <v>42237</v>
      </c>
      <c r="C12496" t="s">
        <v>674</v>
      </c>
      <c r="D12496">
        <v>2</v>
      </c>
      <c r="E12496" t="s">
        <v>30287</v>
      </c>
      <c r="F12496" t="s">
        <v>13559</v>
      </c>
      <c r="G12496" t="s">
        <v>479</v>
      </c>
      <c r="H12496" t="s">
        <v>1588</v>
      </c>
      <c r="J12496" s="5"/>
      <c r="K12496" s="2">
        <v>1513.71</v>
      </c>
      <c r="L12496" s="5"/>
      <c r="M12496" s="2">
        <f t="shared" si="195"/>
        <v>-129377.93999999687</v>
      </c>
      <c r="P12496"/>
    </row>
    <row r="12497" spans="1:16" hidden="1">
      <c r="A12497" t="s">
        <v>30284</v>
      </c>
      <c r="B12497" s="1">
        <v>42237</v>
      </c>
      <c r="C12497" t="s">
        <v>674</v>
      </c>
      <c r="D12497">
        <v>2</v>
      </c>
      <c r="E12497" t="s">
        <v>30287</v>
      </c>
      <c r="F12497" t="s">
        <v>13559</v>
      </c>
      <c r="G12497" t="s">
        <v>479</v>
      </c>
      <c r="H12497" t="s">
        <v>1588</v>
      </c>
      <c r="I12497" s="2">
        <v>1513.71</v>
      </c>
      <c r="J12497" s="5"/>
      <c r="L12497" s="5"/>
      <c r="M12497" s="2">
        <f t="shared" si="195"/>
        <v>-127864.22999999687</v>
      </c>
      <c r="P12497"/>
    </row>
    <row r="12498" spans="1:16" hidden="1">
      <c r="A12498" t="s">
        <v>30306</v>
      </c>
      <c r="B12498" s="1">
        <v>42237</v>
      </c>
      <c r="C12498" t="s">
        <v>674</v>
      </c>
      <c r="D12498">
        <v>2</v>
      </c>
      <c r="E12498" t="s">
        <v>30308</v>
      </c>
      <c r="F12498" t="s">
        <v>13559</v>
      </c>
      <c r="G12498" t="s">
        <v>479</v>
      </c>
      <c r="H12498" t="s">
        <v>1588</v>
      </c>
      <c r="J12498" s="5"/>
      <c r="K12498" s="2">
        <v>1513.71</v>
      </c>
      <c r="L12498" s="5"/>
      <c r="M12498" s="2">
        <f t="shared" si="195"/>
        <v>-129377.93999999687</v>
      </c>
      <c r="P12498"/>
    </row>
    <row r="12499" spans="1:16" hidden="1">
      <c r="A12499" t="s">
        <v>30306</v>
      </c>
      <c r="B12499" s="1">
        <v>42237</v>
      </c>
      <c r="C12499" t="s">
        <v>674</v>
      </c>
      <c r="D12499">
        <v>2</v>
      </c>
      <c r="E12499" t="s">
        <v>30308</v>
      </c>
      <c r="F12499" t="s">
        <v>13559</v>
      </c>
      <c r="G12499" t="s">
        <v>479</v>
      </c>
      <c r="H12499" t="s">
        <v>1588</v>
      </c>
      <c r="I12499" s="2">
        <v>1513.71</v>
      </c>
      <c r="J12499" s="5"/>
      <c r="L12499" s="5"/>
      <c r="M12499" s="2">
        <f t="shared" si="195"/>
        <v>-127864.22999999687</v>
      </c>
      <c r="P12499"/>
    </row>
    <row r="12500" spans="1:16" hidden="1">
      <c r="A12500" t="s">
        <v>30325</v>
      </c>
      <c r="B12500" s="1">
        <v>42237</v>
      </c>
      <c r="C12500" t="s">
        <v>30328</v>
      </c>
      <c r="D12500">
        <v>2</v>
      </c>
      <c r="E12500" t="s">
        <v>30329</v>
      </c>
      <c r="F12500" t="s">
        <v>7054</v>
      </c>
      <c r="G12500" t="s">
        <v>20</v>
      </c>
      <c r="H12500" t="s">
        <v>5447</v>
      </c>
      <c r="I12500" s="2">
        <v>1174.57</v>
      </c>
      <c r="J12500" s="5"/>
      <c r="L12500" s="5"/>
      <c r="M12500" s="2">
        <f t="shared" si="195"/>
        <v>-126689.65999999686</v>
      </c>
      <c r="P12500"/>
    </row>
    <row r="12501" spans="1:16" hidden="1">
      <c r="A12501" t="s">
        <v>30349</v>
      </c>
      <c r="B12501" s="1">
        <v>42237</v>
      </c>
      <c r="C12501" t="s">
        <v>30352</v>
      </c>
      <c r="D12501">
        <v>2</v>
      </c>
      <c r="E12501" t="s">
        <v>30353</v>
      </c>
      <c r="F12501" t="s">
        <v>7054</v>
      </c>
      <c r="G12501" t="s">
        <v>20</v>
      </c>
      <c r="H12501" t="s">
        <v>22786</v>
      </c>
      <c r="I12501" s="2">
        <v>1025</v>
      </c>
      <c r="J12501" s="5"/>
      <c r="L12501" s="5"/>
      <c r="M12501" s="2">
        <f t="shared" si="195"/>
        <v>-125664.65999999686</v>
      </c>
      <c r="P12501"/>
    </row>
    <row r="12502" spans="1:16" hidden="1">
      <c r="A12502" t="s">
        <v>30370</v>
      </c>
      <c r="B12502" s="1">
        <v>42237</v>
      </c>
      <c r="C12502" t="s">
        <v>30373</v>
      </c>
      <c r="D12502">
        <v>1</v>
      </c>
      <c r="E12502" t="s">
        <v>30374</v>
      </c>
      <c r="F12502" t="s">
        <v>13565</v>
      </c>
      <c r="G12502" t="s">
        <v>20</v>
      </c>
      <c r="H12502" t="s">
        <v>30375</v>
      </c>
      <c r="I12502" s="2">
        <v>20000</v>
      </c>
      <c r="J12502" s="5"/>
      <c r="L12502" s="5"/>
      <c r="M12502" s="2">
        <f t="shared" si="195"/>
        <v>-105664.65999999686</v>
      </c>
      <c r="P12502"/>
    </row>
    <row r="12503" spans="1:16" hidden="1">
      <c r="A12503" t="s">
        <v>30393</v>
      </c>
      <c r="B12503" s="1">
        <v>42237</v>
      </c>
      <c r="C12503" t="s">
        <v>30395</v>
      </c>
      <c r="D12503">
        <v>2</v>
      </c>
      <c r="E12503" t="s">
        <v>30396</v>
      </c>
      <c r="F12503" t="s">
        <v>7054</v>
      </c>
      <c r="G12503" t="s">
        <v>20</v>
      </c>
      <c r="H12503" t="s">
        <v>16095</v>
      </c>
      <c r="I12503" s="2">
        <v>1025</v>
      </c>
      <c r="J12503" s="5"/>
      <c r="L12503" s="5"/>
      <c r="M12503" s="2">
        <f t="shared" si="195"/>
        <v>-104639.65999999686</v>
      </c>
      <c r="P12503"/>
    </row>
    <row r="12504" spans="1:16" hidden="1">
      <c r="A12504" t="s">
        <v>30413</v>
      </c>
      <c r="B12504" s="1">
        <v>42237</v>
      </c>
      <c r="C12504" t="s">
        <v>30416</v>
      </c>
      <c r="D12504">
        <v>2</v>
      </c>
      <c r="E12504" t="s">
        <v>30417</v>
      </c>
      <c r="F12504" t="s">
        <v>7054</v>
      </c>
      <c r="G12504" t="s">
        <v>20</v>
      </c>
      <c r="H12504" t="s">
        <v>30418</v>
      </c>
      <c r="I12504" s="2">
        <v>3030</v>
      </c>
      <c r="J12504" s="5"/>
      <c r="L12504" s="5"/>
      <c r="M12504" s="2">
        <f t="shared" si="195"/>
        <v>-101609.65999999686</v>
      </c>
      <c r="P12504"/>
    </row>
    <row r="12505" spans="1:16" hidden="1">
      <c r="A12505" t="s">
        <v>30436</v>
      </c>
      <c r="B12505" s="1">
        <v>42237</v>
      </c>
      <c r="C12505" t="s">
        <v>26928</v>
      </c>
      <c r="D12505">
        <v>1</v>
      </c>
      <c r="E12505" t="s">
        <v>30438</v>
      </c>
      <c r="F12505" t="s">
        <v>13565</v>
      </c>
      <c r="G12505" t="s">
        <v>20</v>
      </c>
      <c r="H12505" t="s">
        <v>30439</v>
      </c>
      <c r="I12505" s="2">
        <v>30000</v>
      </c>
      <c r="J12505" s="5"/>
      <c r="L12505" s="5"/>
      <c r="M12505" s="2">
        <f t="shared" si="195"/>
        <v>-71609.65999999686</v>
      </c>
      <c r="N12505" s="26">
        <f>+M12429-M12505</f>
        <v>-8569.3100000000268</v>
      </c>
      <c r="P12505"/>
    </row>
    <row r="12506" spans="1:16" hidden="1">
      <c r="A12506" s="35" t="s">
        <v>8416</v>
      </c>
      <c r="B12506" s="88">
        <v>42238</v>
      </c>
      <c r="C12506" s="89" t="s">
        <v>11</v>
      </c>
      <c r="D12506" s="89">
        <v>1</v>
      </c>
      <c r="E12506" s="89" t="s">
        <v>8418</v>
      </c>
      <c r="F12506" s="89" t="s">
        <v>13</v>
      </c>
      <c r="G12506" s="89" t="s">
        <v>20</v>
      </c>
      <c r="H12506" s="89"/>
      <c r="I12506" s="90"/>
      <c r="J12506" s="91"/>
      <c r="K12506" s="90">
        <v>8569.31</v>
      </c>
      <c r="L12506" s="12"/>
      <c r="M12506" s="11">
        <f t="shared" si="195"/>
        <v>-80178.969999996858</v>
      </c>
      <c r="N12506" s="25" t="s">
        <v>36431</v>
      </c>
      <c r="P12506"/>
    </row>
    <row r="12507" spans="1:16" hidden="1">
      <c r="A12507" t="s">
        <v>8421</v>
      </c>
      <c r="B12507" s="1">
        <v>42238</v>
      </c>
      <c r="C12507" t="s">
        <v>1</v>
      </c>
      <c r="D12507">
        <v>1</v>
      </c>
      <c r="E12507" t="s">
        <v>8424</v>
      </c>
      <c r="F12507" t="s">
        <v>13</v>
      </c>
      <c r="G12507" t="s">
        <v>20</v>
      </c>
      <c r="H12507" t="s">
        <v>8425</v>
      </c>
      <c r="J12507" s="5"/>
      <c r="K12507" s="2">
        <v>155000</v>
      </c>
      <c r="L12507" s="5"/>
      <c r="M12507" s="2">
        <f t="shared" si="195"/>
        <v>-235178.96999999686</v>
      </c>
      <c r="P12507"/>
    </row>
    <row r="12508" spans="1:16" hidden="1">
      <c r="A12508" t="s">
        <v>8427</v>
      </c>
      <c r="B12508" s="1">
        <v>42238</v>
      </c>
      <c r="C12508" t="s">
        <v>6</v>
      </c>
      <c r="D12508">
        <v>1</v>
      </c>
      <c r="E12508" t="s">
        <v>8431</v>
      </c>
      <c r="F12508" t="s">
        <v>29</v>
      </c>
      <c r="G12508" t="s">
        <v>20</v>
      </c>
      <c r="H12508" t="s">
        <v>1804</v>
      </c>
      <c r="I12508" s="2">
        <v>1452</v>
      </c>
      <c r="J12508" s="5"/>
      <c r="L12508" s="5"/>
      <c r="M12508" s="2">
        <f t="shared" si="195"/>
        <v>-233726.96999999686</v>
      </c>
      <c r="P12508"/>
    </row>
    <row r="12509" spans="1:16" hidden="1">
      <c r="A12509" t="s">
        <v>8437</v>
      </c>
      <c r="B12509" s="1">
        <v>42238</v>
      </c>
      <c r="C12509" t="s">
        <v>11</v>
      </c>
      <c r="D12509">
        <v>1</v>
      </c>
      <c r="E12509" t="s">
        <v>8440</v>
      </c>
      <c r="F12509" t="s">
        <v>16</v>
      </c>
      <c r="G12509" t="s">
        <v>20</v>
      </c>
      <c r="H12509" t="s">
        <v>8441</v>
      </c>
      <c r="J12509" s="5"/>
      <c r="K12509" s="2">
        <v>1452</v>
      </c>
      <c r="L12509" s="5"/>
      <c r="M12509" s="2">
        <f t="shared" si="195"/>
        <v>-235178.96999999686</v>
      </c>
      <c r="P12509"/>
    </row>
    <row r="12510" spans="1:16" hidden="1">
      <c r="A12510" t="s">
        <v>8475</v>
      </c>
      <c r="B12510" s="1">
        <v>42238</v>
      </c>
      <c r="C12510" t="s">
        <v>11</v>
      </c>
      <c r="D12510">
        <v>1</v>
      </c>
      <c r="E12510" t="s">
        <v>8477</v>
      </c>
      <c r="F12510" t="s">
        <v>16</v>
      </c>
      <c r="G12510" t="s">
        <v>20</v>
      </c>
      <c r="H12510" t="s">
        <v>8478</v>
      </c>
      <c r="J12510" s="5"/>
      <c r="K12510" s="2">
        <v>355.56</v>
      </c>
      <c r="L12510" s="5"/>
      <c r="M12510" s="2">
        <f t="shared" si="195"/>
        <v>-235534.52999999686</v>
      </c>
      <c r="P12510"/>
    </row>
    <row r="12511" spans="1:16" hidden="1">
      <c r="A12511" t="s">
        <v>8486</v>
      </c>
      <c r="B12511" s="1">
        <v>42238</v>
      </c>
      <c r="C12511" t="s">
        <v>6</v>
      </c>
      <c r="D12511">
        <v>1</v>
      </c>
      <c r="E12511" t="s">
        <v>8490</v>
      </c>
      <c r="F12511" t="s">
        <v>29</v>
      </c>
      <c r="G12511" t="s">
        <v>20</v>
      </c>
      <c r="H12511" t="s">
        <v>4310</v>
      </c>
      <c r="I12511" s="2">
        <v>53.13</v>
      </c>
      <c r="J12511" s="5"/>
      <c r="L12511" s="5"/>
      <c r="M12511" s="2">
        <f t="shared" si="195"/>
        <v>-235481.39999999685</v>
      </c>
      <c r="P12511"/>
    </row>
    <row r="12512" spans="1:16" hidden="1">
      <c r="A12512" t="s">
        <v>8497</v>
      </c>
      <c r="B12512" s="1">
        <v>42238</v>
      </c>
      <c r="C12512" t="s">
        <v>11</v>
      </c>
      <c r="D12512">
        <v>1</v>
      </c>
      <c r="E12512" t="s">
        <v>8499</v>
      </c>
      <c r="F12512" t="s">
        <v>13</v>
      </c>
      <c r="G12512" t="s">
        <v>20</v>
      </c>
      <c r="H12512" t="s">
        <v>1187</v>
      </c>
      <c r="J12512" s="5"/>
      <c r="K12512" s="2">
        <v>4100</v>
      </c>
      <c r="L12512" s="5"/>
      <c r="M12512" s="2">
        <f t="shared" si="195"/>
        <v>-239581.39999999685</v>
      </c>
      <c r="P12512"/>
    </row>
    <row r="12513" spans="1:16" hidden="1">
      <c r="A12513" t="s">
        <v>8501</v>
      </c>
      <c r="B12513" s="1">
        <v>42238</v>
      </c>
      <c r="C12513" t="s">
        <v>11</v>
      </c>
      <c r="D12513">
        <v>1</v>
      </c>
      <c r="E12513" t="s">
        <v>8503</v>
      </c>
      <c r="F12513" t="s">
        <v>228</v>
      </c>
      <c r="G12513" t="s">
        <v>20</v>
      </c>
      <c r="H12513" t="s">
        <v>2550</v>
      </c>
      <c r="J12513" s="5"/>
      <c r="K12513" s="2">
        <v>1025</v>
      </c>
      <c r="L12513" s="5"/>
      <c r="M12513" s="2">
        <f t="shared" si="195"/>
        <v>-240606.39999999685</v>
      </c>
      <c r="P12513"/>
    </row>
    <row r="12514" spans="1:16" hidden="1">
      <c r="A12514" t="s">
        <v>8518</v>
      </c>
      <c r="B12514" s="1">
        <v>42238</v>
      </c>
      <c r="C12514" t="s">
        <v>11</v>
      </c>
      <c r="D12514">
        <v>1</v>
      </c>
      <c r="E12514" t="s">
        <v>8519</v>
      </c>
      <c r="F12514" t="s">
        <v>228</v>
      </c>
      <c r="G12514" t="s">
        <v>20</v>
      </c>
      <c r="J12514" s="5"/>
      <c r="K12514" s="2">
        <v>1025</v>
      </c>
      <c r="L12514" s="5"/>
      <c r="M12514" s="2">
        <f t="shared" si="195"/>
        <v>-241631.39999999685</v>
      </c>
      <c r="P12514"/>
    </row>
    <row r="12515" spans="1:16" hidden="1">
      <c r="A12515" t="s">
        <v>8523</v>
      </c>
      <c r="B12515" s="1">
        <v>42238</v>
      </c>
      <c r="C12515" t="s">
        <v>6</v>
      </c>
      <c r="D12515">
        <v>1</v>
      </c>
      <c r="E12515" t="s">
        <v>8526</v>
      </c>
      <c r="F12515" t="s">
        <v>8</v>
      </c>
      <c r="G12515" t="s">
        <v>20</v>
      </c>
      <c r="H12515" t="s">
        <v>8527</v>
      </c>
      <c r="I12515" s="2">
        <v>8481.4</v>
      </c>
      <c r="J12515" s="5"/>
      <c r="L12515" s="5"/>
      <c r="M12515" s="2">
        <f t="shared" si="195"/>
        <v>-233149.99999999686</v>
      </c>
      <c r="P12515"/>
    </row>
    <row r="12516" spans="1:16" hidden="1">
      <c r="A12516" t="s">
        <v>8531</v>
      </c>
      <c r="B12516" s="1">
        <v>42238</v>
      </c>
      <c r="C12516" t="s">
        <v>195</v>
      </c>
      <c r="D12516">
        <v>1</v>
      </c>
      <c r="E12516" t="s">
        <v>8533</v>
      </c>
      <c r="F12516" t="s">
        <v>13</v>
      </c>
      <c r="G12516" t="s">
        <v>20</v>
      </c>
      <c r="H12516" t="s">
        <v>195</v>
      </c>
      <c r="J12516" s="5"/>
      <c r="K12516" s="2">
        <v>45306.28</v>
      </c>
      <c r="L12516" s="5"/>
      <c r="M12516" s="2">
        <f t="shared" si="195"/>
        <v>-278456.27999999688</v>
      </c>
      <c r="P12516"/>
    </row>
    <row r="12517" spans="1:16" hidden="1">
      <c r="A12517" t="s">
        <v>8536</v>
      </c>
      <c r="B12517" s="1">
        <v>42238</v>
      </c>
      <c r="C12517" t="s">
        <v>200</v>
      </c>
      <c r="D12517">
        <v>1</v>
      </c>
      <c r="E12517" t="s">
        <v>8539</v>
      </c>
      <c r="F12517" t="s">
        <v>16</v>
      </c>
      <c r="G12517" t="s">
        <v>20</v>
      </c>
      <c r="H12517" t="s">
        <v>200</v>
      </c>
      <c r="J12517" s="5"/>
      <c r="K12517" s="2">
        <v>32053.71</v>
      </c>
      <c r="L12517" s="5"/>
      <c r="M12517" s="2">
        <f t="shared" si="195"/>
        <v>-310509.98999999691</v>
      </c>
      <c r="P12517"/>
    </row>
    <row r="12518" spans="1:16" hidden="1">
      <c r="A12518" t="s">
        <v>8544</v>
      </c>
      <c r="B12518" s="1">
        <v>42238</v>
      </c>
      <c r="C12518" t="s">
        <v>18</v>
      </c>
      <c r="D12518">
        <v>1</v>
      </c>
      <c r="E12518" t="s">
        <v>8546</v>
      </c>
      <c r="F12518" t="s">
        <v>13</v>
      </c>
      <c r="G12518" t="s">
        <v>20</v>
      </c>
      <c r="H12518" t="s">
        <v>18</v>
      </c>
      <c r="J12518" s="5"/>
      <c r="K12518" s="2">
        <v>12230.57</v>
      </c>
      <c r="L12518" s="5"/>
      <c r="M12518" s="2">
        <f t="shared" si="195"/>
        <v>-322740.55999999691</v>
      </c>
      <c r="P12518"/>
    </row>
    <row r="12519" spans="1:16" hidden="1">
      <c r="A12519" t="s">
        <v>30456</v>
      </c>
      <c r="B12519" s="1">
        <v>42238</v>
      </c>
      <c r="C12519" t="s">
        <v>18</v>
      </c>
      <c r="D12519">
        <v>2</v>
      </c>
      <c r="E12519" t="s">
        <v>30459</v>
      </c>
      <c r="F12519" t="s">
        <v>13559</v>
      </c>
      <c r="G12519" t="s">
        <v>479</v>
      </c>
      <c r="H12519" t="s">
        <v>7403</v>
      </c>
      <c r="I12519" s="2">
        <v>1905</v>
      </c>
      <c r="J12519" s="5"/>
      <c r="L12519" s="5"/>
      <c r="M12519" s="2">
        <f t="shared" si="195"/>
        <v>-320835.55999999691</v>
      </c>
      <c r="P12519"/>
    </row>
    <row r="12520" spans="1:16" hidden="1">
      <c r="A12520" t="s">
        <v>30477</v>
      </c>
      <c r="B12520" s="1">
        <v>42238</v>
      </c>
      <c r="C12520" t="s">
        <v>3261</v>
      </c>
      <c r="D12520">
        <v>2</v>
      </c>
      <c r="E12520" t="s">
        <v>30480</v>
      </c>
      <c r="F12520" t="s">
        <v>13559</v>
      </c>
      <c r="G12520" t="s">
        <v>479</v>
      </c>
      <c r="H12520" t="s">
        <v>30481</v>
      </c>
      <c r="I12520" s="2">
        <v>591.5</v>
      </c>
      <c r="J12520" s="5"/>
      <c r="L12520" s="5"/>
      <c r="M12520" s="2">
        <f t="shared" si="195"/>
        <v>-320244.05999999691</v>
      </c>
      <c r="P12520"/>
    </row>
    <row r="12521" spans="1:16" hidden="1">
      <c r="A12521" t="s">
        <v>30497</v>
      </c>
      <c r="B12521" s="1">
        <v>42238</v>
      </c>
      <c r="C12521" t="s">
        <v>30500</v>
      </c>
      <c r="D12521">
        <v>2</v>
      </c>
      <c r="E12521" t="s">
        <v>30501</v>
      </c>
      <c r="F12521" t="s">
        <v>7054</v>
      </c>
      <c r="G12521" t="s">
        <v>20</v>
      </c>
      <c r="H12521" t="s">
        <v>17448</v>
      </c>
      <c r="I12521" s="2">
        <v>3030.01</v>
      </c>
      <c r="J12521" s="5"/>
      <c r="L12521" s="5"/>
      <c r="M12521" s="2">
        <f t="shared" si="195"/>
        <v>-317214.0499999969</v>
      </c>
      <c r="P12521"/>
    </row>
    <row r="12522" spans="1:16" hidden="1">
      <c r="A12522" t="s">
        <v>30520</v>
      </c>
      <c r="B12522" s="1">
        <v>42238</v>
      </c>
      <c r="C12522" t="s">
        <v>30524</v>
      </c>
      <c r="D12522">
        <v>2</v>
      </c>
      <c r="E12522" t="s">
        <v>30525</v>
      </c>
      <c r="F12522" t="s">
        <v>7054</v>
      </c>
      <c r="G12522" t="s">
        <v>20</v>
      </c>
      <c r="H12522" t="s">
        <v>394</v>
      </c>
      <c r="I12522" s="2">
        <v>2852.99</v>
      </c>
      <c r="J12522" s="5"/>
      <c r="L12522" s="5"/>
      <c r="M12522" s="2">
        <f t="shared" si="195"/>
        <v>-314361.05999999691</v>
      </c>
      <c r="P12522"/>
    </row>
    <row r="12523" spans="1:16" hidden="1">
      <c r="A12523" t="s">
        <v>30549</v>
      </c>
      <c r="B12523" s="1">
        <v>42238</v>
      </c>
      <c r="C12523" t="s">
        <v>30552</v>
      </c>
      <c r="D12523">
        <v>1</v>
      </c>
      <c r="E12523" t="s">
        <v>30553</v>
      </c>
      <c r="F12523" t="s">
        <v>13561</v>
      </c>
      <c r="G12523" t="s">
        <v>20</v>
      </c>
      <c r="H12523" t="s">
        <v>30554</v>
      </c>
      <c r="I12523" s="2">
        <v>30000</v>
      </c>
      <c r="J12523" s="5"/>
      <c r="L12523" s="5"/>
      <c r="M12523" s="2">
        <f t="shared" si="195"/>
        <v>-284361.05999999691</v>
      </c>
      <c r="P12523"/>
    </row>
    <row r="12524" spans="1:16" hidden="1">
      <c r="A12524" t="s">
        <v>30571</v>
      </c>
      <c r="B12524" s="1">
        <v>42238</v>
      </c>
      <c r="C12524" t="s">
        <v>30575</v>
      </c>
      <c r="D12524">
        <v>2</v>
      </c>
      <c r="E12524" t="s">
        <v>30576</v>
      </c>
      <c r="F12524" t="s">
        <v>7054</v>
      </c>
      <c r="G12524" t="s">
        <v>20</v>
      </c>
      <c r="H12524" t="s">
        <v>30577</v>
      </c>
      <c r="I12524" s="2">
        <v>3030</v>
      </c>
      <c r="J12524" s="5"/>
      <c r="L12524" s="5"/>
      <c r="M12524" s="2">
        <f t="shared" si="195"/>
        <v>-281331.05999999691</v>
      </c>
      <c r="P12524"/>
    </row>
    <row r="12525" spans="1:16" hidden="1">
      <c r="A12525" t="s">
        <v>30598</v>
      </c>
      <c r="B12525" s="1">
        <v>42238</v>
      </c>
      <c r="C12525" t="s">
        <v>30602</v>
      </c>
      <c r="D12525">
        <v>1</v>
      </c>
      <c r="E12525" t="s">
        <v>30603</v>
      </c>
      <c r="F12525" t="s">
        <v>13561</v>
      </c>
      <c r="G12525" t="s">
        <v>20</v>
      </c>
      <c r="H12525" t="s">
        <v>30604</v>
      </c>
      <c r="I12525" s="2">
        <v>155000</v>
      </c>
      <c r="J12525" s="5"/>
      <c r="L12525" s="5"/>
      <c r="M12525" s="2">
        <f t="shared" si="195"/>
        <v>-126331.05999999691</v>
      </c>
      <c r="P12525"/>
    </row>
    <row r="12526" spans="1:16" hidden="1">
      <c r="A12526" t="s">
        <v>30622</v>
      </c>
      <c r="B12526" s="1">
        <v>42238</v>
      </c>
      <c r="C12526" t="s">
        <v>18</v>
      </c>
      <c r="D12526">
        <v>2</v>
      </c>
      <c r="E12526" t="s">
        <v>30624</v>
      </c>
      <c r="F12526" t="s">
        <v>13559</v>
      </c>
      <c r="G12526" t="s">
        <v>313</v>
      </c>
      <c r="H12526" t="s">
        <v>65</v>
      </c>
      <c r="I12526" s="2">
        <v>64.5</v>
      </c>
      <c r="J12526" s="5"/>
      <c r="L12526" s="5"/>
      <c r="M12526" s="2">
        <f t="shared" si="195"/>
        <v>-126266.55999999691</v>
      </c>
      <c r="P12526"/>
    </row>
    <row r="12527" spans="1:16" hidden="1">
      <c r="A12527" t="s">
        <v>30645</v>
      </c>
      <c r="B12527" s="1">
        <v>42238</v>
      </c>
      <c r="C12527" t="s">
        <v>18</v>
      </c>
      <c r="D12527">
        <v>2</v>
      </c>
      <c r="E12527" t="s">
        <v>30649</v>
      </c>
      <c r="F12527" t="s">
        <v>13559</v>
      </c>
      <c r="G12527" t="s">
        <v>479</v>
      </c>
      <c r="H12527" t="s">
        <v>3550</v>
      </c>
      <c r="I12527" s="2">
        <v>439.88</v>
      </c>
      <c r="J12527" s="5"/>
      <c r="L12527" s="5"/>
      <c r="M12527" s="2">
        <f t="shared" si="195"/>
        <v>-125826.67999999691</v>
      </c>
      <c r="P12527"/>
    </row>
    <row r="12528" spans="1:16" hidden="1">
      <c r="A12528" t="s">
        <v>30666</v>
      </c>
      <c r="B12528" s="1">
        <v>42238</v>
      </c>
      <c r="C12528" t="s">
        <v>30668</v>
      </c>
      <c r="D12528">
        <v>2</v>
      </c>
      <c r="E12528" t="s">
        <v>30669</v>
      </c>
      <c r="F12528" t="s">
        <v>7054</v>
      </c>
      <c r="G12528" t="s">
        <v>20</v>
      </c>
      <c r="H12528" t="s">
        <v>564</v>
      </c>
      <c r="J12528" s="5"/>
      <c r="K12528" s="2">
        <v>1161.0899999999999</v>
      </c>
      <c r="L12528" s="5"/>
      <c r="M12528" s="2">
        <f t="shared" si="195"/>
        <v>-126987.7699999969</v>
      </c>
      <c r="P12528"/>
    </row>
    <row r="12529" spans="1:16" hidden="1">
      <c r="A12529" t="s">
        <v>30666</v>
      </c>
      <c r="B12529" s="1">
        <v>42238</v>
      </c>
      <c r="C12529" t="s">
        <v>30668</v>
      </c>
      <c r="D12529">
        <v>2</v>
      </c>
      <c r="E12529" t="s">
        <v>30669</v>
      </c>
      <c r="F12529" t="s">
        <v>7054</v>
      </c>
      <c r="G12529" t="s">
        <v>20</v>
      </c>
      <c r="H12529" t="s">
        <v>564</v>
      </c>
      <c r="I12529" s="2">
        <v>1516.65</v>
      </c>
      <c r="J12529" s="5"/>
      <c r="L12529" s="5"/>
      <c r="M12529" s="2">
        <f t="shared" si="195"/>
        <v>-125471.11999999691</v>
      </c>
      <c r="P12529"/>
    </row>
    <row r="12530" spans="1:16" hidden="1">
      <c r="A12530" t="s">
        <v>30689</v>
      </c>
      <c r="B12530" s="1">
        <v>42238</v>
      </c>
      <c r="C12530" t="s">
        <v>30692</v>
      </c>
      <c r="D12530">
        <v>2</v>
      </c>
      <c r="E12530" t="s">
        <v>30693</v>
      </c>
      <c r="F12530" t="s">
        <v>7054</v>
      </c>
      <c r="G12530" t="s">
        <v>20</v>
      </c>
      <c r="H12530" t="s">
        <v>1187</v>
      </c>
      <c r="I12530" s="2">
        <v>4100.01</v>
      </c>
      <c r="J12530" s="5"/>
      <c r="L12530" s="5"/>
      <c r="M12530" s="2">
        <f t="shared" si="195"/>
        <v>-121371.10999999692</v>
      </c>
      <c r="P12530"/>
    </row>
    <row r="12531" spans="1:16" hidden="1">
      <c r="A12531" t="s">
        <v>30713</v>
      </c>
      <c r="B12531" s="1">
        <v>42238</v>
      </c>
      <c r="C12531" t="s">
        <v>30716</v>
      </c>
      <c r="D12531">
        <v>2</v>
      </c>
      <c r="E12531" t="s">
        <v>30717</v>
      </c>
      <c r="F12531" t="s">
        <v>7054</v>
      </c>
      <c r="G12531" t="s">
        <v>20</v>
      </c>
      <c r="H12531" t="s">
        <v>4310</v>
      </c>
      <c r="I12531" s="2">
        <v>470</v>
      </c>
      <c r="J12531" s="5"/>
      <c r="L12531" s="5"/>
      <c r="M12531" s="2">
        <f t="shared" si="195"/>
        <v>-120901.10999999692</v>
      </c>
      <c r="P12531"/>
    </row>
    <row r="12532" spans="1:16" hidden="1">
      <c r="A12532" t="s">
        <v>30739</v>
      </c>
      <c r="B12532" s="1">
        <v>42238</v>
      </c>
      <c r="C12532" t="s">
        <v>1802</v>
      </c>
      <c r="D12532">
        <v>2</v>
      </c>
      <c r="E12532" t="s">
        <v>30741</v>
      </c>
      <c r="F12532" t="s">
        <v>13559</v>
      </c>
      <c r="G12532" t="s">
        <v>479</v>
      </c>
      <c r="H12532" t="s">
        <v>1509</v>
      </c>
      <c r="I12532" s="2">
        <v>847.11</v>
      </c>
      <c r="J12532" s="5"/>
      <c r="L12532" s="5"/>
      <c r="M12532" s="2">
        <f t="shared" si="195"/>
        <v>-120053.99999999691</v>
      </c>
      <c r="P12532"/>
    </row>
    <row r="12533" spans="1:16" hidden="1">
      <c r="A12533" t="s">
        <v>30761</v>
      </c>
      <c r="B12533" s="1">
        <v>42238</v>
      </c>
      <c r="C12533" t="s">
        <v>30763</v>
      </c>
      <c r="D12533">
        <v>2</v>
      </c>
      <c r="E12533" t="s">
        <v>30764</v>
      </c>
      <c r="F12533" t="s">
        <v>7054</v>
      </c>
      <c r="G12533" t="s">
        <v>20</v>
      </c>
      <c r="H12533" t="s">
        <v>2550</v>
      </c>
      <c r="I12533" s="2">
        <v>1025</v>
      </c>
      <c r="J12533" s="5"/>
      <c r="L12533" s="5"/>
      <c r="M12533" s="2">
        <f t="shared" si="195"/>
        <v>-119028.99999999691</v>
      </c>
      <c r="P12533"/>
    </row>
    <row r="12534" spans="1:16" hidden="1">
      <c r="A12534" t="s">
        <v>30784</v>
      </c>
      <c r="B12534" s="1">
        <v>42238</v>
      </c>
      <c r="C12534" t="s">
        <v>1802</v>
      </c>
      <c r="D12534">
        <v>2</v>
      </c>
      <c r="E12534" t="s">
        <v>30786</v>
      </c>
      <c r="F12534" t="s">
        <v>13559</v>
      </c>
      <c r="G12534" t="s">
        <v>479</v>
      </c>
      <c r="H12534" t="s">
        <v>65</v>
      </c>
      <c r="I12534" s="2">
        <v>712.58</v>
      </c>
      <c r="J12534" s="5"/>
      <c r="L12534" s="5"/>
      <c r="M12534" s="2">
        <f t="shared" si="195"/>
        <v>-118316.41999999691</v>
      </c>
      <c r="P12534"/>
    </row>
    <row r="12535" spans="1:16" hidden="1">
      <c r="A12535" t="s">
        <v>30807</v>
      </c>
      <c r="B12535" s="1">
        <v>42238</v>
      </c>
      <c r="C12535" t="s">
        <v>1802</v>
      </c>
      <c r="D12535">
        <v>2</v>
      </c>
      <c r="E12535" t="s">
        <v>30809</v>
      </c>
      <c r="F12535" t="s">
        <v>13559</v>
      </c>
      <c r="G12535" t="s">
        <v>479</v>
      </c>
      <c r="H12535" t="s">
        <v>7747</v>
      </c>
      <c r="I12535" s="2">
        <v>80.13</v>
      </c>
      <c r="J12535" s="5"/>
      <c r="L12535" s="5"/>
      <c r="M12535" s="2">
        <f t="shared" si="195"/>
        <v>-118236.28999999691</v>
      </c>
      <c r="P12535"/>
    </row>
    <row r="12536" spans="1:16" hidden="1">
      <c r="A12536" t="s">
        <v>30825</v>
      </c>
      <c r="B12536" s="1">
        <v>42238</v>
      </c>
      <c r="C12536" t="s">
        <v>30827</v>
      </c>
      <c r="D12536">
        <v>1</v>
      </c>
      <c r="E12536" t="s">
        <v>30828</v>
      </c>
      <c r="F12536" t="s">
        <v>13565</v>
      </c>
      <c r="G12536" t="s">
        <v>20</v>
      </c>
      <c r="H12536" t="s">
        <v>30829</v>
      </c>
      <c r="I12536" s="2">
        <v>5000</v>
      </c>
      <c r="J12536" s="5"/>
      <c r="L12536" s="5"/>
      <c r="M12536" s="2">
        <f t="shared" si="195"/>
        <v>-113236.28999999691</v>
      </c>
      <c r="P12536"/>
    </row>
    <row r="12537" spans="1:16" hidden="1">
      <c r="A12537" t="s">
        <v>30846</v>
      </c>
      <c r="B12537" s="1">
        <v>42238</v>
      </c>
      <c r="C12537" t="s">
        <v>30848</v>
      </c>
      <c r="D12537">
        <v>2</v>
      </c>
      <c r="E12537" t="s">
        <v>30849</v>
      </c>
      <c r="F12537" t="s">
        <v>7054</v>
      </c>
      <c r="G12537" t="s">
        <v>20</v>
      </c>
      <c r="H12537" t="s">
        <v>15370</v>
      </c>
      <c r="I12537" s="2">
        <v>1840</v>
      </c>
      <c r="J12537" s="5"/>
      <c r="L12537" s="5"/>
      <c r="M12537" s="2">
        <f t="shared" si="195"/>
        <v>-111396.28999999691</v>
      </c>
      <c r="P12537"/>
    </row>
    <row r="12538" spans="1:16" hidden="1">
      <c r="A12538" t="s">
        <v>30866</v>
      </c>
      <c r="B12538" s="1">
        <v>42238</v>
      </c>
      <c r="C12538" t="s">
        <v>18</v>
      </c>
      <c r="D12538">
        <v>2</v>
      </c>
      <c r="E12538" t="s">
        <v>30869</v>
      </c>
      <c r="F12538" t="s">
        <v>13559</v>
      </c>
      <c r="G12538" t="s">
        <v>479</v>
      </c>
      <c r="H12538" t="s">
        <v>14592</v>
      </c>
      <c r="I12538" s="2">
        <v>782.34</v>
      </c>
      <c r="J12538" s="5"/>
      <c r="L12538" s="5"/>
      <c r="M12538" s="2">
        <f t="shared" si="195"/>
        <v>-110613.94999999691</v>
      </c>
      <c r="P12538"/>
    </row>
    <row r="12539" spans="1:16" hidden="1">
      <c r="A12539" t="s">
        <v>30891</v>
      </c>
      <c r="B12539" s="1">
        <v>42238</v>
      </c>
      <c r="C12539" t="s">
        <v>30894</v>
      </c>
      <c r="D12539">
        <v>2</v>
      </c>
      <c r="E12539" t="s">
        <v>30895</v>
      </c>
      <c r="F12539" t="s">
        <v>7054</v>
      </c>
      <c r="G12539" t="s">
        <v>20</v>
      </c>
      <c r="H12539" t="s">
        <v>30896</v>
      </c>
      <c r="I12539" s="2">
        <v>1025</v>
      </c>
      <c r="J12539" s="5"/>
      <c r="L12539" s="5"/>
      <c r="M12539" s="2">
        <f t="shared" si="195"/>
        <v>-109588.94999999691</v>
      </c>
      <c r="P12539"/>
    </row>
    <row r="12540" spans="1:16" hidden="1">
      <c r="A12540" t="s">
        <v>30912</v>
      </c>
      <c r="B12540" s="1">
        <v>42238</v>
      </c>
      <c r="C12540" t="s">
        <v>30914</v>
      </c>
      <c r="D12540">
        <v>2</v>
      </c>
      <c r="E12540" t="s">
        <v>30915</v>
      </c>
      <c r="F12540" t="s">
        <v>7054</v>
      </c>
      <c r="G12540" t="s">
        <v>20</v>
      </c>
      <c r="H12540" t="s">
        <v>8059</v>
      </c>
      <c r="I12540" s="2">
        <v>1840</v>
      </c>
      <c r="J12540" s="5"/>
      <c r="L12540" s="5"/>
      <c r="M12540" s="2">
        <f t="shared" si="195"/>
        <v>-107748.94999999691</v>
      </c>
      <c r="P12540"/>
    </row>
    <row r="12541" spans="1:16" hidden="1">
      <c r="A12541" t="s">
        <v>30934</v>
      </c>
      <c r="B12541" s="1">
        <v>42238</v>
      </c>
      <c r="C12541" t="s">
        <v>30936</v>
      </c>
      <c r="D12541">
        <v>2</v>
      </c>
      <c r="E12541" t="s">
        <v>30937</v>
      </c>
      <c r="F12541" t="s">
        <v>7054</v>
      </c>
      <c r="G12541" t="s">
        <v>20</v>
      </c>
      <c r="H12541" t="s">
        <v>16071</v>
      </c>
      <c r="I12541" s="2">
        <v>1839.99</v>
      </c>
      <c r="J12541" s="5"/>
      <c r="L12541" s="5"/>
      <c r="M12541" s="2">
        <f t="shared" si="195"/>
        <v>-105908.95999999691</v>
      </c>
      <c r="P12541"/>
    </row>
    <row r="12542" spans="1:16" hidden="1">
      <c r="A12542" t="s">
        <v>30956</v>
      </c>
      <c r="B12542" s="1">
        <v>42238</v>
      </c>
      <c r="C12542" t="s">
        <v>30960</v>
      </c>
      <c r="D12542">
        <v>2</v>
      </c>
      <c r="E12542" t="s">
        <v>30961</v>
      </c>
      <c r="F12542" t="s">
        <v>7054</v>
      </c>
      <c r="G12542" t="s">
        <v>20</v>
      </c>
      <c r="H12542" t="s">
        <v>16272</v>
      </c>
      <c r="I12542" s="2">
        <v>1840</v>
      </c>
      <c r="J12542" s="5"/>
      <c r="L12542" s="5"/>
      <c r="M12542" s="2">
        <f t="shared" si="195"/>
        <v>-104068.95999999691</v>
      </c>
      <c r="P12542"/>
    </row>
    <row r="12543" spans="1:16" hidden="1">
      <c r="A12543" t="s">
        <v>30974</v>
      </c>
      <c r="B12543" s="1">
        <v>42238</v>
      </c>
      <c r="C12543" t="s">
        <v>30978</v>
      </c>
      <c r="D12543">
        <v>2</v>
      </c>
      <c r="E12543" t="s">
        <v>30979</v>
      </c>
      <c r="F12543" t="s">
        <v>7054</v>
      </c>
      <c r="G12543" t="s">
        <v>20</v>
      </c>
      <c r="H12543" t="s">
        <v>5149</v>
      </c>
      <c r="I12543" s="2">
        <v>1840</v>
      </c>
      <c r="J12543" s="5"/>
      <c r="L12543" s="5"/>
      <c r="M12543" s="2">
        <f t="shared" si="195"/>
        <v>-102228.95999999691</v>
      </c>
      <c r="P12543"/>
    </row>
    <row r="12544" spans="1:16" hidden="1">
      <c r="A12544" t="s">
        <v>31000</v>
      </c>
      <c r="B12544" s="1">
        <v>42238</v>
      </c>
      <c r="C12544" t="s">
        <v>31004</v>
      </c>
      <c r="D12544">
        <v>2</v>
      </c>
      <c r="E12544" t="s">
        <v>31005</v>
      </c>
      <c r="F12544" t="s">
        <v>7054</v>
      </c>
      <c r="G12544" t="s">
        <v>20</v>
      </c>
      <c r="H12544" t="s">
        <v>31006</v>
      </c>
      <c r="I12544" s="2">
        <v>1025</v>
      </c>
      <c r="J12544" s="5"/>
      <c r="L12544" s="5"/>
      <c r="M12544" s="2">
        <f t="shared" si="195"/>
        <v>-101203.95999999691</v>
      </c>
      <c r="P12544"/>
    </row>
    <row r="12545" spans="1:16" hidden="1">
      <c r="A12545" t="s">
        <v>31022</v>
      </c>
      <c r="B12545" s="1">
        <v>42238</v>
      </c>
      <c r="C12545" t="s">
        <v>31025</v>
      </c>
      <c r="D12545">
        <v>2</v>
      </c>
      <c r="E12545" t="s">
        <v>31026</v>
      </c>
      <c r="F12545" t="s">
        <v>7054</v>
      </c>
      <c r="G12545" t="s">
        <v>20</v>
      </c>
      <c r="H12545" t="s">
        <v>31027</v>
      </c>
      <c r="I12545" s="2">
        <v>1025</v>
      </c>
      <c r="J12545" s="5"/>
      <c r="L12545" s="5"/>
      <c r="M12545" s="2">
        <f t="shared" si="195"/>
        <v>-100178.95999999691</v>
      </c>
      <c r="P12545"/>
    </row>
    <row r="12546" spans="1:16" hidden="1">
      <c r="A12546" t="s">
        <v>31044</v>
      </c>
      <c r="B12546" s="1">
        <v>42238</v>
      </c>
      <c r="C12546" t="s">
        <v>31047</v>
      </c>
      <c r="D12546">
        <v>1</v>
      </c>
      <c r="E12546" t="s">
        <v>31048</v>
      </c>
      <c r="F12546" t="s">
        <v>13565</v>
      </c>
      <c r="G12546" t="s">
        <v>20</v>
      </c>
      <c r="H12546" t="s">
        <v>31049</v>
      </c>
      <c r="I12546" s="2">
        <v>20000</v>
      </c>
      <c r="J12546" s="5"/>
      <c r="L12546" s="5"/>
      <c r="M12546" s="2">
        <f t="shared" si="195"/>
        <v>-80178.959999996907</v>
      </c>
      <c r="N12546" s="3">
        <f>+M12505-M12546</f>
        <v>8569.3000000000466</v>
      </c>
      <c r="P12546"/>
    </row>
    <row r="12547" spans="1:16" hidden="1">
      <c r="A12547" t="s">
        <v>8593</v>
      </c>
      <c r="B12547" s="36">
        <v>42240</v>
      </c>
      <c r="C12547" s="35" t="s">
        <v>1</v>
      </c>
      <c r="D12547" s="35">
        <v>1</v>
      </c>
      <c r="E12547" s="35" t="s">
        <v>8598</v>
      </c>
      <c r="F12547" s="35" t="s">
        <v>13</v>
      </c>
      <c r="G12547" s="35" t="s">
        <v>20</v>
      </c>
      <c r="H12547" s="35" t="s">
        <v>8599</v>
      </c>
      <c r="I12547" s="11"/>
      <c r="J12547" s="12"/>
      <c r="K12547" s="11">
        <v>40000</v>
      </c>
      <c r="L12547" s="12"/>
      <c r="M12547" s="11">
        <f t="shared" si="195"/>
        <v>-120178.95999999691</v>
      </c>
      <c r="P12547"/>
    </row>
    <row r="12548" spans="1:16" hidden="1">
      <c r="A12548" t="s">
        <v>8604</v>
      </c>
      <c r="B12548" s="1">
        <v>42240</v>
      </c>
      <c r="C12548" t="s">
        <v>43</v>
      </c>
      <c r="D12548">
        <v>1</v>
      </c>
      <c r="E12548" t="s">
        <v>8606</v>
      </c>
      <c r="F12548" t="s">
        <v>13</v>
      </c>
      <c r="G12548" t="s">
        <v>20</v>
      </c>
      <c r="H12548" t="s">
        <v>4691</v>
      </c>
      <c r="J12548" s="5"/>
      <c r="K12548" s="2">
        <v>50000</v>
      </c>
      <c r="L12548" s="5"/>
      <c r="M12548" s="2">
        <f t="shared" si="195"/>
        <v>-170178.95999999691</v>
      </c>
      <c r="P12548"/>
    </row>
    <row r="12549" spans="1:16" hidden="1">
      <c r="A12549" t="s">
        <v>8618</v>
      </c>
      <c r="B12549" s="1">
        <v>42240</v>
      </c>
      <c r="C12549" t="s">
        <v>43</v>
      </c>
      <c r="D12549">
        <v>1</v>
      </c>
      <c r="E12549" t="s">
        <v>8624</v>
      </c>
      <c r="F12549" t="s">
        <v>13</v>
      </c>
      <c r="G12549" t="s">
        <v>20</v>
      </c>
      <c r="H12549" t="s">
        <v>4691</v>
      </c>
      <c r="J12549" s="5"/>
      <c r="K12549" s="2">
        <v>50000</v>
      </c>
      <c r="L12549" s="5"/>
      <c r="M12549" s="2">
        <f t="shared" si="195"/>
        <v>-220178.95999999691</v>
      </c>
      <c r="P12549"/>
    </row>
    <row r="12550" spans="1:16" hidden="1">
      <c r="A12550" t="s">
        <v>8646</v>
      </c>
      <c r="B12550" s="1">
        <v>42240</v>
      </c>
      <c r="C12550" t="s">
        <v>43</v>
      </c>
      <c r="D12550">
        <v>1</v>
      </c>
      <c r="E12550" t="s">
        <v>8651</v>
      </c>
      <c r="F12550" t="s">
        <v>16</v>
      </c>
      <c r="G12550" t="s">
        <v>20</v>
      </c>
      <c r="H12550" t="s">
        <v>4691</v>
      </c>
      <c r="J12550" s="5"/>
      <c r="K12550" s="2">
        <v>20000</v>
      </c>
      <c r="L12550" s="5"/>
      <c r="M12550" s="2">
        <f t="shared" si="195"/>
        <v>-240178.95999999691</v>
      </c>
      <c r="P12550"/>
    </row>
    <row r="12551" spans="1:16" hidden="1">
      <c r="A12551" t="s">
        <v>8676</v>
      </c>
      <c r="B12551" s="1">
        <v>42240</v>
      </c>
      <c r="C12551" t="s">
        <v>6</v>
      </c>
      <c r="D12551">
        <v>1</v>
      </c>
      <c r="E12551" t="s">
        <v>8680</v>
      </c>
      <c r="F12551" t="s">
        <v>29</v>
      </c>
      <c r="G12551" t="s">
        <v>20</v>
      </c>
      <c r="H12551" t="s">
        <v>8681</v>
      </c>
      <c r="I12551" s="2">
        <v>54.55</v>
      </c>
      <c r="J12551" s="5"/>
      <c r="L12551" s="5"/>
      <c r="M12551" s="2">
        <f t="shared" si="195"/>
        <v>-240124.40999999692</v>
      </c>
      <c r="P12551"/>
    </row>
    <row r="12552" spans="1:16" hidden="1">
      <c r="A12552" t="s">
        <v>8682</v>
      </c>
      <c r="B12552" s="1">
        <v>42240</v>
      </c>
      <c r="C12552" t="s">
        <v>6</v>
      </c>
      <c r="D12552">
        <v>1</v>
      </c>
      <c r="E12552" t="s">
        <v>8686</v>
      </c>
      <c r="F12552" t="s">
        <v>29</v>
      </c>
      <c r="G12552" t="s">
        <v>20</v>
      </c>
      <c r="H12552" t="s">
        <v>8681</v>
      </c>
      <c r="I12552" s="2">
        <v>64.55</v>
      </c>
      <c r="J12552" s="5"/>
      <c r="L12552" s="5"/>
      <c r="M12552" s="2">
        <f t="shared" si="195"/>
        <v>-240059.85999999693</v>
      </c>
      <c r="P12552"/>
    </row>
    <row r="12553" spans="1:16" hidden="1">
      <c r="A12553" t="s">
        <v>8687</v>
      </c>
      <c r="B12553" s="1">
        <v>42240</v>
      </c>
      <c r="C12553" t="s">
        <v>6</v>
      </c>
      <c r="D12553">
        <v>1</v>
      </c>
      <c r="E12553" t="s">
        <v>8680</v>
      </c>
      <c r="F12553" t="s">
        <v>29</v>
      </c>
      <c r="G12553" t="s">
        <v>20</v>
      </c>
      <c r="H12553" t="s">
        <v>8690</v>
      </c>
      <c r="J12553" s="5"/>
      <c r="K12553" s="2">
        <v>54.55</v>
      </c>
      <c r="L12553" s="5"/>
      <c r="M12553" s="2">
        <f t="shared" ref="M12553:M12616" si="196">+M12552+I12553-K12553</f>
        <v>-240114.40999999692</v>
      </c>
      <c r="P12553"/>
    </row>
    <row r="12554" spans="1:16" hidden="1">
      <c r="A12554" t="s">
        <v>8780</v>
      </c>
      <c r="B12554" s="1">
        <v>42240</v>
      </c>
      <c r="C12554" t="s">
        <v>6</v>
      </c>
      <c r="D12554">
        <v>1</v>
      </c>
      <c r="E12554" t="s">
        <v>8785</v>
      </c>
      <c r="F12554" t="s">
        <v>29</v>
      </c>
      <c r="G12554" t="s">
        <v>20</v>
      </c>
      <c r="H12554" t="s">
        <v>1335</v>
      </c>
      <c r="I12554" s="2">
        <v>1989.28</v>
      </c>
      <c r="J12554" s="5"/>
      <c r="L12554" s="5"/>
      <c r="M12554" s="2">
        <f t="shared" si="196"/>
        <v>-238125.12999999692</v>
      </c>
      <c r="P12554"/>
    </row>
    <row r="12555" spans="1:16" hidden="1">
      <c r="A12555" t="s">
        <v>8815</v>
      </c>
      <c r="B12555" s="1">
        <v>42240</v>
      </c>
      <c r="C12555" t="s">
        <v>11</v>
      </c>
      <c r="D12555">
        <v>1</v>
      </c>
      <c r="E12555" t="s">
        <v>8817</v>
      </c>
      <c r="F12555" t="s">
        <v>16</v>
      </c>
      <c r="G12555" t="s">
        <v>20</v>
      </c>
      <c r="H12555" t="s">
        <v>8818</v>
      </c>
      <c r="J12555" s="5"/>
      <c r="K12555" s="2">
        <v>35000</v>
      </c>
      <c r="L12555" s="5"/>
      <c r="M12555" s="2">
        <f t="shared" si="196"/>
        <v>-273125.12999999692</v>
      </c>
      <c r="P12555"/>
    </row>
    <row r="12556" spans="1:16" hidden="1">
      <c r="A12556" t="s">
        <v>8822</v>
      </c>
      <c r="B12556" s="1">
        <v>42240</v>
      </c>
      <c r="C12556" t="s">
        <v>11</v>
      </c>
      <c r="D12556">
        <v>1</v>
      </c>
      <c r="E12556" t="s">
        <v>8826</v>
      </c>
      <c r="F12556" t="s">
        <v>228</v>
      </c>
      <c r="G12556" t="s">
        <v>20</v>
      </c>
      <c r="H12556" t="s">
        <v>8190</v>
      </c>
      <c r="J12556" s="5"/>
      <c r="K12556" s="2">
        <v>90000</v>
      </c>
      <c r="L12556" s="5"/>
      <c r="M12556" s="2">
        <f t="shared" si="196"/>
        <v>-363125.12999999692</v>
      </c>
      <c r="P12556"/>
    </row>
    <row r="12557" spans="1:16" hidden="1">
      <c r="A12557" t="s">
        <v>8827</v>
      </c>
      <c r="B12557" s="1">
        <v>42240</v>
      </c>
      <c r="C12557" t="s">
        <v>1</v>
      </c>
      <c r="D12557">
        <v>1</v>
      </c>
      <c r="E12557" t="s">
        <v>8828</v>
      </c>
      <c r="F12557" t="s">
        <v>13</v>
      </c>
      <c r="G12557" t="s">
        <v>20</v>
      </c>
      <c r="H12557" t="s">
        <v>8829</v>
      </c>
      <c r="J12557" s="5"/>
      <c r="K12557" s="2">
        <v>219900</v>
      </c>
      <c r="L12557" s="5"/>
      <c r="M12557" s="2">
        <f t="shared" si="196"/>
        <v>-583025.12999999686</v>
      </c>
      <c r="P12557"/>
    </row>
    <row r="12558" spans="1:16" hidden="1">
      <c r="A12558" t="s">
        <v>8844</v>
      </c>
      <c r="B12558" s="1">
        <v>42240</v>
      </c>
      <c r="C12558" t="s">
        <v>1</v>
      </c>
      <c r="D12558">
        <v>1</v>
      </c>
      <c r="E12558" t="s">
        <v>8848</v>
      </c>
      <c r="F12558" t="s">
        <v>228</v>
      </c>
      <c r="G12558" t="s">
        <v>20</v>
      </c>
      <c r="H12558" t="s">
        <v>2644</v>
      </c>
      <c r="J12558" s="5"/>
      <c r="K12558" s="2">
        <v>76500</v>
      </c>
      <c r="L12558" s="5"/>
      <c r="M12558" s="2">
        <f t="shared" si="196"/>
        <v>-659525.12999999686</v>
      </c>
      <c r="P12558"/>
    </row>
    <row r="12559" spans="1:16" hidden="1">
      <c r="A12559" t="s">
        <v>8857</v>
      </c>
      <c r="B12559" s="1">
        <v>42240</v>
      </c>
      <c r="C12559" t="s">
        <v>43</v>
      </c>
      <c r="D12559">
        <v>1</v>
      </c>
      <c r="E12559" t="s">
        <v>8862</v>
      </c>
      <c r="F12559" t="s">
        <v>45</v>
      </c>
      <c r="G12559" t="s">
        <v>20</v>
      </c>
      <c r="H12559" t="s">
        <v>8863</v>
      </c>
      <c r="J12559" s="5"/>
      <c r="K12559" s="2">
        <v>3940</v>
      </c>
      <c r="L12559" s="5"/>
      <c r="M12559" s="2">
        <f t="shared" si="196"/>
        <v>-663465.12999999686</v>
      </c>
      <c r="P12559"/>
    </row>
    <row r="12560" spans="1:16" hidden="1">
      <c r="A12560" t="s">
        <v>8884</v>
      </c>
      <c r="B12560" s="1">
        <v>42240</v>
      </c>
      <c r="C12560" t="s">
        <v>195</v>
      </c>
      <c r="D12560">
        <v>1</v>
      </c>
      <c r="E12560" t="s">
        <v>8890</v>
      </c>
      <c r="F12560" t="s">
        <v>13</v>
      </c>
      <c r="G12560" t="s">
        <v>20</v>
      </c>
      <c r="H12560" t="s">
        <v>195</v>
      </c>
      <c r="J12560" s="5"/>
      <c r="K12560" s="2">
        <v>55859.14</v>
      </c>
      <c r="L12560" s="5"/>
      <c r="M12560" s="2">
        <f t="shared" si="196"/>
        <v>-719324.26999999688</v>
      </c>
      <c r="P12560"/>
    </row>
    <row r="12561" spans="1:16" hidden="1">
      <c r="A12561" t="s">
        <v>8892</v>
      </c>
      <c r="B12561" s="1">
        <v>42240</v>
      </c>
      <c r="C12561" t="s">
        <v>200</v>
      </c>
      <c r="D12561">
        <v>1</v>
      </c>
      <c r="E12561" t="s">
        <v>8893</v>
      </c>
      <c r="F12561" t="s">
        <v>16</v>
      </c>
      <c r="G12561" t="s">
        <v>20</v>
      </c>
      <c r="H12561" t="s">
        <v>200</v>
      </c>
      <c r="J12561" s="5"/>
      <c r="K12561" s="2">
        <v>7312.79</v>
      </c>
      <c r="L12561" s="5"/>
      <c r="M12561" s="2">
        <f t="shared" si="196"/>
        <v>-726637.05999999691</v>
      </c>
      <c r="P12561"/>
    </row>
    <row r="12562" spans="1:16" hidden="1">
      <c r="A12562" t="s">
        <v>8897</v>
      </c>
      <c r="B12562" s="1">
        <v>42240</v>
      </c>
      <c r="C12562" t="s">
        <v>18</v>
      </c>
      <c r="D12562">
        <v>1</v>
      </c>
      <c r="E12562" t="s">
        <v>8902</v>
      </c>
      <c r="F12562" t="s">
        <v>13</v>
      </c>
      <c r="G12562" t="s">
        <v>20</v>
      </c>
      <c r="H12562" t="s">
        <v>18</v>
      </c>
      <c r="J12562" s="5"/>
      <c r="K12562" s="2">
        <v>52406.71</v>
      </c>
      <c r="L12562" s="5"/>
      <c r="M12562" s="2">
        <f t="shared" si="196"/>
        <v>-779043.76999999688</v>
      </c>
      <c r="P12562"/>
    </row>
    <row r="12563" spans="1:16" hidden="1">
      <c r="A12563" t="s">
        <v>31068</v>
      </c>
      <c r="B12563" s="1">
        <v>42240</v>
      </c>
      <c r="C12563" t="s">
        <v>31075</v>
      </c>
      <c r="D12563">
        <v>2</v>
      </c>
      <c r="E12563" t="s">
        <v>31076</v>
      </c>
      <c r="F12563" t="s">
        <v>7054</v>
      </c>
      <c r="G12563" t="s">
        <v>20</v>
      </c>
      <c r="H12563" t="s">
        <v>9265</v>
      </c>
      <c r="I12563" s="2">
        <v>1839.99</v>
      </c>
      <c r="J12563" s="5"/>
      <c r="L12563" s="5"/>
      <c r="M12563" s="2">
        <f t="shared" si="196"/>
        <v>-777203.77999999688</v>
      </c>
      <c r="P12563"/>
    </row>
    <row r="12564" spans="1:16" hidden="1">
      <c r="A12564" t="s">
        <v>31093</v>
      </c>
      <c r="B12564" s="1">
        <v>42240</v>
      </c>
      <c r="C12564" t="s">
        <v>26928</v>
      </c>
      <c r="D12564">
        <v>1</v>
      </c>
      <c r="E12564" t="s">
        <v>31100</v>
      </c>
      <c r="F12564" t="s">
        <v>13565</v>
      </c>
      <c r="G12564" t="s">
        <v>20</v>
      </c>
      <c r="H12564" t="s">
        <v>30439</v>
      </c>
      <c r="I12564" s="2">
        <v>40000</v>
      </c>
      <c r="J12564" s="5"/>
      <c r="L12564" s="5"/>
      <c r="M12564" s="2">
        <f t="shared" si="196"/>
        <v>-737203.77999999688</v>
      </c>
      <c r="P12564"/>
    </row>
    <row r="12565" spans="1:16" hidden="1">
      <c r="A12565" t="s">
        <v>31115</v>
      </c>
      <c r="B12565" s="1">
        <v>42240</v>
      </c>
      <c r="C12565" t="s">
        <v>31121</v>
      </c>
      <c r="D12565">
        <v>1</v>
      </c>
      <c r="E12565" t="s">
        <v>31122</v>
      </c>
      <c r="F12565" t="s">
        <v>13565</v>
      </c>
      <c r="G12565" t="s">
        <v>20</v>
      </c>
      <c r="H12565" t="s">
        <v>10279</v>
      </c>
      <c r="I12565" s="2">
        <v>50000</v>
      </c>
      <c r="J12565" s="5"/>
      <c r="L12565" s="5"/>
      <c r="M12565" s="2">
        <f t="shared" si="196"/>
        <v>-687203.77999999688</v>
      </c>
      <c r="P12565"/>
    </row>
    <row r="12566" spans="1:16" hidden="1">
      <c r="A12566" t="s">
        <v>31139</v>
      </c>
      <c r="B12566" s="1">
        <v>42240</v>
      </c>
      <c r="C12566" t="s">
        <v>31121</v>
      </c>
      <c r="D12566">
        <v>1</v>
      </c>
      <c r="E12566" t="s">
        <v>31145</v>
      </c>
      <c r="F12566" t="s">
        <v>13565</v>
      </c>
      <c r="G12566" t="s">
        <v>20</v>
      </c>
      <c r="H12566" t="s">
        <v>10279</v>
      </c>
      <c r="I12566" s="2">
        <v>20000</v>
      </c>
      <c r="J12566" s="5"/>
      <c r="L12566" s="5"/>
      <c r="M12566" s="2">
        <f t="shared" si="196"/>
        <v>-667203.77999999688</v>
      </c>
      <c r="P12566"/>
    </row>
    <row r="12567" spans="1:16" hidden="1">
      <c r="A12567" t="s">
        <v>31161</v>
      </c>
      <c r="B12567" s="1">
        <v>42240</v>
      </c>
      <c r="C12567" t="s">
        <v>31121</v>
      </c>
      <c r="D12567">
        <v>1</v>
      </c>
      <c r="E12567" t="s">
        <v>31166</v>
      </c>
      <c r="F12567" t="s">
        <v>13565</v>
      </c>
      <c r="G12567" t="s">
        <v>20</v>
      </c>
      <c r="H12567" t="s">
        <v>10279</v>
      </c>
      <c r="I12567" s="2">
        <v>50000</v>
      </c>
      <c r="J12567" s="5"/>
      <c r="L12567" s="5"/>
      <c r="M12567" s="2">
        <f t="shared" si="196"/>
        <v>-617203.77999999688</v>
      </c>
      <c r="P12567"/>
    </row>
    <row r="12568" spans="1:16" hidden="1">
      <c r="A12568" t="s">
        <v>31186</v>
      </c>
      <c r="B12568" s="1">
        <v>42240</v>
      </c>
      <c r="C12568" t="s">
        <v>31121</v>
      </c>
      <c r="D12568">
        <v>1</v>
      </c>
      <c r="E12568" t="s">
        <v>31191</v>
      </c>
      <c r="F12568" t="s">
        <v>13565</v>
      </c>
      <c r="G12568" t="s">
        <v>20</v>
      </c>
      <c r="H12568" t="s">
        <v>10279</v>
      </c>
      <c r="I12568" s="2">
        <v>20000</v>
      </c>
      <c r="J12568" s="5"/>
      <c r="L12568" s="5"/>
      <c r="M12568" s="2">
        <f t="shared" si="196"/>
        <v>-597203.77999999688</v>
      </c>
      <c r="P12568"/>
    </row>
    <row r="12569" spans="1:16" hidden="1">
      <c r="A12569" t="s">
        <v>31209</v>
      </c>
      <c r="B12569" s="1">
        <v>42240</v>
      </c>
      <c r="C12569" t="s">
        <v>31216</v>
      </c>
      <c r="D12569">
        <v>2</v>
      </c>
      <c r="E12569" t="s">
        <v>31217</v>
      </c>
      <c r="F12569" t="s">
        <v>7054</v>
      </c>
      <c r="G12569" t="s">
        <v>20</v>
      </c>
      <c r="H12569" t="s">
        <v>31218</v>
      </c>
      <c r="I12569" s="2">
        <v>1025</v>
      </c>
      <c r="J12569" s="5"/>
      <c r="L12569" s="5"/>
      <c r="M12569" s="2">
        <f t="shared" si="196"/>
        <v>-596178.77999999688</v>
      </c>
      <c r="P12569"/>
    </row>
    <row r="12570" spans="1:16" hidden="1">
      <c r="A12570" t="s">
        <v>31231</v>
      </c>
      <c r="B12570" s="1">
        <v>42240</v>
      </c>
      <c r="C12570" t="s">
        <v>31238</v>
      </c>
      <c r="D12570">
        <v>2</v>
      </c>
      <c r="E12570" t="s">
        <v>31239</v>
      </c>
      <c r="F12570" t="s">
        <v>7054</v>
      </c>
      <c r="G12570" t="s">
        <v>20</v>
      </c>
      <c r="H12570" t="s">
        <v>483</v>
      </c>
      <c r="I12570" s="2">
        <v>44291.89</v>
      </c>
      <c r="J12570" s="5"/>
      <c r="L12570" s="5"/>
      <c r="M12570" s="2">
        <f t="shared" si="196"/>
        <v>-551886.88999999687</v>
      </c>
      <c r="P12570"/>
    </row>
    <row r="12571" spans="1:16" hidden="1">
      <c r="A12571" t="s">
        <v>31255</v>
      </c>
      <c r="B12571" s="1">
        <v>42240</v>
      </c>
      <c r="C12571" t="s">
        <v>31261</v>
      </c>
      <c r="D12571">
        <v>1</v>
      </c>
      <c r="E12571" t="s">
        <v>31262</v>
      </c>
      <c r="F12571" t="s">
        <v>13565</v>
      </c>
      <c r="G12571" t="s">
        <v>20</v>
      </c>
      <c r="H12571" t="s">
        <v>31263</v>
      </c>
      <c r="I12571" s="2">
        <v>20000</v>
      </c>
      <c r="J12571" s="5"/>
      <c r="L12571" s="5"/>
      <c r="M12571" s="2">
        <f t="shared" si="196"/>
        <v>-531886.88999999687</v>
      </c>
      <c r="P12571"/>
    </row>
    <row r="12572" spans="1:16" hidden="1">
      <c r="A12572" t="s">
        <v>31276</v>
      </c>
      <c r="B12572" s="1">
        <v>42240</v>
      </c>
      <c r="C12572" t="s">
        <v>1802</v>
      </c>
      <c r="D12572">
        <v>2</v>
      </c>
      <c r="E12572" t="s">
        <v>31284</v>
      </c>
      <c r="F12572" t="s">
        <v>13559</v>
      </c>
      <c r="G12572" t="s">
        <v>479</v>
      </c>
      <c r="H12572" t="s">
        <v>10727</v>
      </c>
      <c r="I12572" s="2">
        <v>419.22</v>
      </c>
      <c r="J12572" s="5"/>
      <c r="L12572" s="5"/>
      <c r="M12572" s="2">
        <f t="shared" si="196"/>
        <v>-531467.6699999969</v>
      </c>
      <c r="P12572"/>
    </row>
    <row r="12573" spans="1:16" hidden="1">
      <c r="A12573" t="s">
        <v>31298</v>
      </c>
      <c r="B12573" s="1">
        <v>42240</v>
      </c>
      <c r="C12573" t="s">
        <v>31304</v>
      </c>
      <c r="D12573">
        <v>1</v>
      </c>
      <c r="E12573" t="s">
        <v>31305</v>
      </c>
      <c r="F12573" t="s">
        <v>13565</v>
      </c>
      <c r="G12573" t="s">
        <v>20</v>
      </c>
      <c r="H12573" t="s">
        <v>31306</v>
      </c>
      <c r="I12573" s="2">
        <v>1000</v>
      </c>
      <c r="J12573" s="5"/>
      <c r="L12573" s="5"/>
      <c r="M12573" s="2">
        <f t="shared" si="196"/>
        <v>-530467.6699999969</v>
      </c>
      <c r="P12573"/>
    </row>
    <row r="12574" spans="1:16" hidden="1">
      <c r="A12574" t="s">
        <v>31323</v>
      </c>
      <c r="B12574" s="1">
        <v>42240</v>
      </c>
      <c r="C12574" t="s">
        <v>6</v>
      </c>
      <c r="D12574">
        <v>1</v>
      </c>
      <c r="E12574" t="s">
        <v>31327</v>
      </c>
      <c r="F12574" t="s">
        <v>13565</v>
      </c>
      <c r="G12574" t="s">
        <v>20</v>
      </c>
      <c r="H12574" t="s">
        <v>8681</v>
      </c>
      <c r="I12574" s="2">
        <v>64.55</v>
      </c>
      <c r="J12574" s="5"/>
      <c r="L12574" s="5"/>
      <c r="M12574" s="2">
        <f t="shared" si="196"/>
        <v>-530403.11999999685</v>
      </c>
      <c r="P12574"/>
    </row>
    <row r="12575" spans="1:16" hidden="1">
      <c r="A12575" t="s">
        <v>31343</v>
      </c>
      <c r="B12575" s="1">
        <v>42240</v>
      </c>
      <c r="C12575" t="s">
        <v>6</v>
      </c>
      <c r="D12575">
        <v>1</v>
      </c>
      <c r="E12575" t="s">
        <v>31327</v>
      </c>
      <c r="F12575" t="s">
        <v>13565</v>
      </c>
      <c r="G12575" t="s">
        <v>20</v>
      </c>
      <c r="H12575" t="s">
        <v>8690</v>
      </c>
      <c r="J12575" s="5"/>
      <c r="K12575" s="2">
        <v>64.55</v>
      </c>
      <c r="L12575" s="5"/>
      <c r="M12575" s="2">
        <f t="shared" si="196"/>
        <v>-530467.6699999969</v>
      </c>
      <c r="P12575"/>
    </row>
    <row r="12576" spans="1:16" hidden="1">
      <c r="A12576" t="s">
        <v>31360</v>
      </c>
      <c r="B12576" s="1">
        <v>42240</v>
      </c>
      <c r="C12576" t="s">
        <v>27271</v>
      </c>
      <c r="D12576">
        <v>1</v>
      </c>
      <c r="E12576" t="s">
        <v>31367</v>
      </c>
      <c r="F12576" t="s">
        <v>13565</v>
      </c>
      <c r="G12576" t="s">
        <v>20</v>
      </c>
      <c r="H12576" t="s">
        <v>31368</v>
      </c>
      <c r="I12576" s="2">
        <v>6477.47</v>
      </c>
      <c r="J12576" s="5"/>
      <c r="L12576" s="5"/>
      <c r="M12576" s="2">
        <f t="shared" si="196"/>
        <v>-523990.19999999693</v>
      </c>
      <c r="P12576"/>
    </row>
    <row r="12577" spans="1:16" hidden="1">
      <c r="A12577" t="s">
        <v>31386</v>
      </c>
      <c r="B12577" s="1">
        <v>42240</v>
      </c>
      <c r="C12577" t="s">
        <v>31392</v>
      </c>
      <c r="D12577">
        <v>2</v>
      </c>
      <c r="E12577" t="s">
        <v>31393</v>
      </c>
      <c r="F12577" t="s">
        <v>7054</v>
      </c>
      <c r="G12577" t="s">
        <v>20</v>
      </c>
      <c r="H12577" t="s">
        <v>4649</v>
      </c>
      <c r="I12577" s="2">
        <v>2425</v>
      </c>
      <c r="J12577" s="5"/>
      <c r="L12577" s="5"/>
      <c r="M12577" s="2">
        <f t="shared" si="196"/>
        <v>-521565.19999999693</v>
      </c>
      <c r="P12577"/>
    </row>
    <row r="12578" spans="1:16" hidden="1">
      <c r="A12578" t="s">
        <v>31413</v>
      </c>
      <c r="B12578" s="1">
        <v>42240</v>
      </c>
      <c r="C12578" t="s">
        <v>31418</v>
      </c>
      <c r="D12578">
        <v>2</v>
      </c>
      <c r="E12578" t="s">
        <v>31419</v>
      </c>
      <c r="F12578" t="s">
        <v>7054</v>
      </c>
      <c r="G12578" t="s">
        <v>20</v>
      </c>
      <c r="H12578" t="s">
        <v>29578</v>
      </c>
      <c r="I12578" s="2">
        <v>2989.99</v>
      </c>
      <c r="J12578" s="5"/>
      <c r="L12578" s="5"/>
      <c r="M12578" s="2">
        <f t="shared" si="196"/>
        <v>-518575.20999999694</v>
      </c>
      <c r="P12578"/>
    </row>
    <row r="12579" spans="1:16" hidden="1">
      <c r="A12579" t="s">
        <v>31435</v>
      </c>
      <c r="B12579" s="1">
        <v>42240</v>
      </c>
      <c r="C12579" t="s">
        <v>31441</v>
      </c>
      <c r="D12579">
        <v>2</v>
      </c>
      <c r="E12579" t="s">
        <v>31442</v>
      </c>
      <c r="F12579" t="s">
        <v>7054</v>
      </c>
      <c r="G12579" t="s">
        <v>20</v>
      </c>
      <c r="H12579" t="s">
        <v>22821</v>
      </c>
      <c r="I12579" s="2">
        <v>4100</v>
      </c>
      <c r="J12579" s="5"/>
      <c r="L12579" s="5"/>
      <c r="M12579" s="2">
        <f t="shared" si="196"/>
        <v>-514475.20999999694</v>
      </c>
      <c r="P12579"/>
    </row>
    <row r="12580" spans="1:16" hidden="1">
      <c r="A12580" t="s">
        <v>31460</v>
      </c>
      <c r="B12580" s="1">
        <v>42240</v>
      </c>
      <c r="C12580" t="s">
        <v>3261</v>
      </c>
      <c r="D12580">
        <v>2</v>
      </c>
      <c r="E12580" t="s">
        <v>31465</v>
      </c>
      <c r="F12580" t="s">
        <v>13559</v>
      </c>
      <c r="G12580" t="s">
        <v>479</v>
      </c>
      <c r="H12580" t="s">
        <v>9505</v>
      </c>
      <c r="I12580" s="2">
        <v>3462.14</v>
      </c>
      <c r="J12580" s="5"/>
      <c r="L12580" s="5"/>
      <c r="M12580" s="2">
        <f t="shared" si="196"/>
        <v>-511013.06999999692</v>
      </c>
      <c r="P12580"/>
    </row>
    <row r="12581" spans="1:16" hidden="1">
      <c r="A12581" t="s">
        <v>31483</v>
      </c>
      <c r="B12581" s="1">
        <v>42240</v>
      </c>
      <c r="C12581" t="s">
        <v>29733</v>
      </c>
      <c r="D12581">
        <v>1</v>
      </c>
      <c r="E12581" t="s">
        <v>31486</v>
      </c>
      <c r="F12581" t="s">
        <v>13565</v>
      </c>
      <c r="G12581" t="s">
        <v>20</v>
      </c>
      <c r="H12581" t="s">
        <v>8190</v>
      </c>
      <c r="I12581" s="2">
        <v>35000</v>
      </c>
      <c r="J12581" s="5"/>
      <c r="L12581" s="5"/>
      <c r="M12581" s="2">
        <f t="shared" si="196"/>
        <v>-476013.06999999692</v>
      </c>
      <c r="P12581"/>
    </row>
    <row r="12582" spans="1:16" hidden="1">
      <c r="A12582" t="s">
        <v>31500</v>
      </c>
      <c r="B12582" s="1">
        <v>42240</v>
      </c>
      <c r="C12582" t="s">
        <v>29733</v>
      </c>
      <c r="D12582">
        <v>1</v>
      </c>
      <c r="E12582" t="s">
        <v>31503</v>
      </c>
      <c r="F12582" t="s">
        <v>13565</v>
      </c>
      <c r="G12582" t="s">
        <v>20</v>
      </c>
      <c r="H12582" t="s">
        <v>8190</v>
      </c>
      <c r="I12582" s="2">
        <v>90000</v>
      </c>
      <c r="J12582" s="5"/>
      <c r="L12582" s="5"/>
      <c r="M12582" s="2">
        <f t="shared" si="196"/>
        <v>-386013.06999999692</v>
      </c>
      <c r="P12582"/>
    </row>
    <row r="12583" spans="1:16" hidden="1">
      <c r="A12583" t="s">
        <v>31517</v>
      </c>
      <c r="B12583" s="1">
        <v>42240</v>
      </c>
      <c r="C12583" t="s">
        <v>31519</v>
      </c>
      <c r="D12583">
        <v>2</v>
      </c>
      <c r="E12583" t="s">
        <v>31520</v>
      </c>
      <c r="F12583" t="s">
        <v>7054</v>
      </c>
      <c r="G12583" t="s">
        <v>20</v>
      </c>
      <c r="H12583" t="s">
        <v>21470</v>
      </c>
      <c r="I12583" s="2">
        <v>1025</v>
      </c>
      <c r="J12583" s="5"/>
      <c r="L12583" s="5"/>
      <c r="M12583" s="2">
        <f t="shared" si="196"/>
        <v>-384988.06999999692</v>
      </c>
      <c r="P12583"/>
    </row>
    <row r="12584" spans="1:16" hidden="1">
      <c r="A12584" t="s">
        <v>31536</v>
      </c>
      <c r="B12584" s="1">
        <v>42240</v>
      </c>
      <c r="C12584" t="s">
        <v>31304</v>
      </c>
      <c r="D12584">
        <v>1</v>
      </c>
      <c r="E12584" t="s">
        <v>31538</v>
      </c>
      <c r="F12584" t="s">
        <v>13565</v>
      </c>
      <c r="G12584" t="s">
        <v>20</v>
      </c>
      <c r="H12584" t="s">
        <v>8829</v>
      </c>
      <c r="I12584" s="2">
        <v>219900</v>
      </c>
      <c r="J12584" s="5"/>
      <c r="L12584" s="5"/>
      <c r="M12584" s="2">
        <f t="shared" si="196"/>
        <v>-165088.06999999692</v>
      </c>
      <c r="P12584"/>
    </row>
    <row r="12585" spans="1:16" hidden="1">
      <c r="A12585" t="s">
        <v>31558</v>
      </c>
      <c r="B12585" s="1">
        <v>42240</v>
      </c>
      <c r="C12585" t="s">
        <v>21677</v>
      </c>
      <c r="D12585">
        <v>1</v>
      </c>
      <c r="E12585" t="s">
        <v>31561</v>
      </c>
      <c r="F12585" t="s">
        <v>13565</v>
      </c>
      <c r="G12585" t="s">
        <v>20</v>
      </c>
      <c r="H12585" t="s">
        <v>2644</v>
      </c>
      <c r="I12585" s="2">
        <v>76500</v>
      </c>
      <c r="J12585" s="5"/>
      <c r="L12585" s="5"/>
      <c r="M12585" s="2">
        <f t="shared" si="196"/>
        <v>-88588.069999996922</v>
      </c>
      <c r="P12585"/>
    </row>
    <row r="12586" spans="1:16" hidden="1">
      <c r="A12586" t="s">
        <v>31579</v>
      </c>
      <c r="B12586" s="1">
        <v>42240</v>
      </c>
      <c r="C12586" t="s">
        <v>1802</v>
      </c>
      <c r="D12586">
        <v>2</v>
      </c>
      <c r="E12586" t="s">
        <v>31582</v>
      </c>
      <c r="F12586" t="s">
        <v>13559</v>
      </c>
      <c r="G12586" t="s">
        <v>313</v>
      </c>
      <c r="H12586" t="s">
        <v>31583</v>
      </c>
      <c r="I12586" s="2">
        <v>1217.98</v>
      </c>
      <c r="J12586" s="5"/>
      <c r="L12586" s="5"/>
      <c r="M12586" s="2">
        <f t="shared" si="196"/>
        <v>-87370.089999996926</v>
      </c>
      <c r="P12586"/>
    </row>
    <row r="12587" spans="1:16" hidden="1">
      <c r="A12587" t="s">
        <v>31601</v>
      </c>
      <c r="B12587" s="1">
        <v>42240</v>
      </c>
      <c r="C12587" t="s">
        <v>31605</v>
      </c>
      <c r="D12587">
        <v>2</v>
      </c>
      <c r="E12587" t="s">
        <v>31606</v>
      </c>
      <c r="F12587" t="s">
        <v>7054</v>
      </c>
      <c r="G12587" t="s">
        <v>20</v>
      </c>
      <c r="H12587" t="s">
        <v>7198</v>
      </c>
      <c r="J12587" s="5"/>
      <c r="K12587" s="2">
        <v>5856.07</v>
      </c>
      <c r="L12587" s="5"/>
      <c r="M12587" s="2">
        <f t="shared" si="196"/>
        <v>-93226.159999996918</v>
      </c>
      <c r="P12587"/>
    </row>
    <row r="12588" spans="1:16" hidden="1">
      <c r="A12588" t="s">
        <v>31601</v>
      </c>
      <c r="B12588" s="1">
        <v>42240</v>
      </c>
      <c r="C12588" t="s">
        <v>31605</v>
      </c>
      <c r="D12588">
        <v>2</v>
      </c>
      <c r="E12588" t="s">
        <v>31606</v>
      </c>
      <c r="F12588" t="s">
        <v>7054</v>
      </c>
      <c r="G12588" t="s">
        <v>20</v>
      </c>
      <c r="H12588" t="s">
        <v>7198</v>
      </c>
      <c r="I12588" s="2">
        <v>7056.66</v>
      </c>
      <c r="J12588" s="5"/>
      <c r="L12588" s="5"/>
      <c r="M12588" s="2">
        <f t="shared" si="196"/>
        <v>-86169.499999996915</v>
      </c>
      <c r="P12588"/>
    </row>
    <row r="12589" spans="1:16" hidden="1">
      <c r="A12589" t="s">
        <v>31622</v>
      </c>
      <c r="B12589" s="1">
        <v>42240</v>
      </c>
      <c r="C12589" t="s">
        <v>31626</v>
      </c>
      <c r="D12589">
        <v>2</v>
      </c>
      <c r="E12589" t="s">
        <v>31627</v>
      </c>
      <c r="F12589" t="s">
        <v>7054</v>
      </c>
      <c r="G12589" t="s">
        <v>20</v>
      </c>
      <c r="H12589" t="s">
        <v>12656</v>
      </c>
      <c r="I12589" s="2">
        <v>1025</v>
      </c>
      <c r="J12589" s="5"/>
      <c r="L12589" s="5"/>
      <c r="M12589" s="2">
        <f t="shared" si="196"/>
        <v>-85144.499999996915</v>
      </c>
      <c r="P12589"/>
    </row>
    <row r="12590" spans="1:16" hidden="1">
      <c r="A12590" t="s">
        <v>31644</v>
      </c>
      <c r="B12590" s="1">
        <v>42240</v>
      </c>
      <c r="C12590" t="s">
        <v>31645</v>
      </c>
      <c r="D12590">
        <v>2</v>
      </c>
      <c r="E12590" t="s">
        <v>31646</v>
      </c>
      <c r="F12590" t="s">
        <v>7054</v>
      </c>
      <c r="G12590" t="s">
        <v>20</v>
      </c>
      <c r="H12590" t="s">
        <v>29698</v>
      </c>
      <c r="I12590" s="2">
        <v>1025</v>
      </c>
      <c r="J12590" s="5"/>
      <c r="L12590" s="5"/>
      <c r="M12590" s="2">
        <f t="shared" si="196"/>
        <v>-84119.499999996915</v>
      </c>
      <c r="P12590"/>
    </row>
    <row r="12591" spans="1:16" hidden="1">
      <c r="A12591" t="s">
        <v>31662</v>
      </c>
      <c r="B12591" s="1">
        <v>42240</v>
      </c>
      <c r="C12591" t="s">
        <v>31663</v>
      </c>
      <c r="D12591">
        <v>2</v>
      </c>
      <c r="E12591" t="s">
        <v>31664</v>
      </c>
      <c r="F12591" t="s">
        <v>7054</v>
      </c>
      <c r="G12591" t="s">
        <v>20</v>
      </c>
      <c r="H12591" t="s">
        <v>31665</v>
      </c>
      <c r="I12591" s="2">
        <v>3940</v>
      </c>
      <c r="J12591" s="5"/>
      <c r="L12591" s="5"/>
      <c r="M12591" s="2">
        <f t="shared" si="196"/>
        <v>-80179.499999996915</v>
      </c>
      <c r="P12591"/>
    </row>
    <row r="12592" spans="1:16" hidden="1">
      <c r="A12592" s="35" t="s">
        <v>8950</v>
      </c>
      <c r="B12592" s="36">
        <v>42241</v>
      </c>
      <c r="C12592" s="35" t="s">
        <v>6</v>
      </c>
      <c r="D12592" s="35">
        <v>1</v>
      </c>
      <c r="E12592" s="35" t="s">
        <v>8953</v>
      </c>
      <c r="F12592" s="35" t="s">
        <v>29</v>
      </c>
      <c r="G12592" s="35" t="s">
        <v>20</v>
      </c>
      <c r="H12592" s="35" t="s">
        <v>65</v>
      </c>
      <c r="I12592" s="11">
        <v>321.55</v>
      </c>
      <c r="J12592" s="12"/>
      <c r="K12592" s="11"/>
      <c r="L12592" s="12"/>
      <c r="M12592" s="11">
        <f t="shared" si="196"/>
        <v>-79857.949999996912</v>
      </c>
      <c r="P12592"/>
    </row>
    <row r="12593" spans="1:16" hidden="1">
      <c r="A12593" t="s">
        <v>8985</v>
      </c>
      <c r="B12593" s="1">
        <v>42241</v>
      </c>
      <c r="C12593" t="s">
        <v>18</v>
      </c>
      <c r="D12593">
        <v>1</v>
      </c>
      <c r="E12593" t="s">
        <v>8990</v>
      </c>
      <c r="F12593" t="s">
        <v>13</v>
      </c>
      <c r="G12593" t="s">
        <v>20</v>
      </c>
      <c r="H12593" t="s">
        <v>8991</v>
      </c>
      <c r="J12593" s="5"/>
      <c r="K12593" s="2">
        <v>40000</v>
      </c>
      <c r="L12593" s="5"/>
      <c r="M12593" s="2">
        <f t="shared" si="196"/>
        <v>-119857.94999999691</v>
      </c>
      <c r="P12593"/>
    </row>
    <row r="12594" spans="1:16" hidden="1">
      <c r="A12594" t="s">
        <v>9087</v>
      </c>
      <c r="B12594" s="1">
        <v>42241</v>
      </c>
      <c r="C12594" t="s">
        <v>6</v>
      </c>
      <c r="D12594">
        <v>1</v>
      </c>
      <c r="E12594" t="s">
        <v>9092</v>
      </c>
      <c r="F12594" t="s">
        <v>29</v>
      </c>
      <c r="G12594" t="s">
        <v>20</v>
      </c>
      <c r="H12594" t="s">
        <v>9093</v>
      </c>
      <c r="I12594" s="2">
        <v>4006.44</v>
      </c>
      <c r="J12594" s="5"/>
      <c r="L12594" s="5"/>
      <c r="M12594" s="2">
        <f t="shared" si="196"/>
        <v>-115851.50999999691</v>
      </c>
      <c r="P12594"/>
    </row>
    <row r="12595" spans="1:16" hidden="1">
      <c r="A12595" t="s">
        <v>9290</v>
      </c>
      <c r="B12595" s="1">
        <v>42241</v>
      </c>
      <c r="C12595" t="s">
        <v>11</v>
      </c>
      <c r="D12595">
        <v>1</v>
      </c>
      <c r="E12595" t="s">
        <v>9295</v>
      </c>
      <c r="F12595" t="s">
        <v>16</v>
      </c>
      <c r="G12595" t="s">
        <v>20</v>
      </c>
      <c r="H12595" t="s">
        <v>8602</v>
      </c>
      <c r="J12595" s="5"/>
      <c r="K12595" s="2">
        <v>1100</v>
      </c>
      <c r="L12595" s="5"/>
      <c r="M12595" s="2">
        <f t="shared" si="196"/>
        <v>-116951.50999999691</v>
      </c>
      <c r="P12595"/>
    </row>
    <row r="12596" spans="1:16" hidden="1">
      <c r="A12596" t="s">
        <v>9301</v>
      </c>
      <c r="B12596" s="1">
        <v>42241</v>
      </c>
      <c r="C12596" t="s">
        <v>6</v>
      </c>
      <c r="D12596">
        <v>1</v>
      </c>
      <c r="E12596" t="s">
        <v>9306</v>
      </c>
      <c r="F12596" t="s">
        <v>29</v>
      </c>
      <c r="G12596" t="s">
        <v>20</v>
      </c>
      <c r="H12596" t="s">
        <v>2035</v>
      </c>
      <c r="I12596" s="2">
        <v>3500</v>
      </c>
      <c r="J12596" s="5"/>
      <c r="L12596" s="5"/>
      <c r="M12596" s="2">
        <f t="shared" si="196"/>
        <v>-113451.50999999691</v>
      </c>
      <c r="P12596"/>
    </row>
    <row r="12597" spans="1:16" hidden="1">
      <c r="A12597" t="s">
        <v>9311</v>
      </c>
      <c r="B12597" s="1">
        <v>42241</v>
      </c>
      <c r="C12597" t="s">
        <v>1</v>
      </c>
      <c r="D12597">
        <v>1</v>
      </c>
      <c r="E12597" t="s">
        <v>9313</v>
      </c>
      <c r="F12597" t="s">
        <v>67</v>
      </c>
      <c r="G12597" t="s">
        <v>20</v>
      </c>
      <c r="H12597" t="s">
        <v>9314</v>
      </c>
      <c r="J12597" s="5"/>
      <c r="K12597" s="2">
        <v>49364.4</v>
      </c>
      <c r="L12597" s="5"/>
      <c r="M12597" s="2">
        <f t="shared" si="196"/>
        <v>-162815.90999999692</v>
      </c>
      <c r="P12597"/>
    </row>
    <row r="12598" spans="1:16" hidden="1">
      <c r="A12598" t="s">
        <v>9322</v>
      </c>
      <c r="B12598" s="1">
        <v>42241</v>
      </c>
      <c r="C12598" t="s">
        <v>18</v>
      </c>
      <c r="D12598">
        <v>1</v>
      </c>
      <c r="E12598" t="s">
        <v>9323</v>
      </c>
      <c r="F12598" t="s">
        <v>13</v>
      </c>
      <c r="G12598" t="s">
        <v>20</v>
      </c>
      <c r="H12598" t="s">
        <v>9324</v>
      </c>
      <c r="J12598" s="5"/>
      <c r="K12598" s="2">
        <v>187000</v>
      </c>
      <c r="L12598" s="5"/>
      <c r="M12598" s="2">
        <f t="shared" si="196"/>
        <v>-349815.90999999689</v>
      </c>
      <c r="P12598"/>
    </row>
    <row r="12599" spans="1:16" hidden="1">
      <c r="A12599" t="s">
        <v>9325</v>
      </c>
      <c r="B12599" s="1">
        <v>42241</v>
      </c>
      <c r="C12599" t="s">
        <v>43</v>
      </c>
      <c r="D12599">
        <v>1</v>
      </c>
      <c r="E12599" t="s">
        <v>9328</v>
      </c>
      <c r="F12599" t="s">
        <v>16</v>
      </c>
      <c r="G12599" t="s">
        <v>20</v>
      </c>
      <c r="H12599" t="s">
        <v>9329</v>
      </c>
      <c r="J12599" s="5"/>
      <c r="K12599" s="2">
        <v>110000</v>
      </c>
      <c r="L12599" s="5"/>
      <c r="M12599" s="2">
        <f t="shared" si="196"/>
        <v>-459815.90999999689</v>
      </c>
      <c r="P12599"/>
    </row>
    <row r="12600" spans="1:16" hidden="1">
      <c r="A12600" t="s">
        <v>9344</v>
      </c>
      <c r="B12600" s="1">
        <v>42241</v>
      </c>
      <c r="C12600" t="s">
        <v>11</v>
      </c>
      <c r="D12600">
        <v>1</v>
      </c>
      <c r="E12600" t="s">
        <v>9347</v>
      </c>
      <c r="F12600" t="s">
        <v>13</v>
      </c>
      <c r="G12600" t="s">
        <v>20</v>
      </c>
      <c r="H12600" t="s">
        <v>9348</v>
      </c>
      <c r="J12600" s="5"/>
      <c r="K12600" s="2">
        <v>2713</v>
      </c>
      <c r="L12600" s="5"/>
      <c r="M12600" s="2">
        <f t="shared" si="196"/>
        <v>-462528.90999999689</v>
      </c>
      <c r="P12600"/>
    </row>
    <row r="12601" spans="1:16" hidden="1">
      <c r="A12601" t="s">
        <v>9352</v>
      </c>
      <c r="B12601" s="1">
        <v>42241</v>
      </c>
      <c r="C12601" t="s">
        <v>6</v>
      </c>
      <c r="D12601">
        <v>1</v>
      </c>
      <c r="E12601" t="s">
        <v>9353</v>
      </c>
      <c r="F12601" t="s">
        <v>29</v>
      </c>
      <c r="G12601" t="s">
        <v>20</v>
      </c>
      <c r="H12601" t="s">
        <v>5136</v>
      </c>
      <c r="I12601" s="2">
        <v>153.34</v>
      </c>
      <c r="J12601" s="5"/>
      <c r="L12601" s="5"/>
      <c r="M12601" s="2">
        <f t="shared" si="196"/>
        <v>-462375.56999999686</v>
      </c>
      <c r="P12601"/>
    </row>
    <row r="12602" spans="1:16" hidden="1">
      <c r="A12602" t="s">
        <v>9354</v>
      </c>
      <c r="B12602" s="1">
        <v>42241</v>
      </c>
      <c r="C12602" t="s">
        <v>1</v>
      </c>
      <c r="D12602">
        <v>1</v>
      </c>
      <c r="E12602" t="s">
        <v>9358</v>
      </c>
      <c r="F12602" t="s">
        <v>13</v>
      </c>
      <c r="G12602" t="s">
        <v>20</v>
      </c>
      <c r="H12602" t="s">
        <v>9324</v>
      </c>
      <c r="J12602" s="5"/>
      <c r="K12602" s="2">
        <v>110800</v>
      </c>
      <c r="L12602" s="5"/>
      <c r="M12602" s="2">
        <f t="shared" si="196"/>
        <v>-573175.56999999681</v>
      </c>
      <c r="P12602"/>
    </row>
    <row r="12603" spans="1:16" hidden="1">
      <c r="A12603" t="s">
        <v>9370</v>
      </c>
      <c r="B12603" s="1">
        <v>42241</v>
      </c>
      <c r="C12603" t="s">
        <v>43</v>
      </c>
      <c r="D12603">
        <v>1</v>
      </c>
      <c r="E12603" t="s">
        <v>9373</v>
      </c>
      <c r="F12603" t="s">
        <v>228</v>
      </c>
      <c r="G12603" t="s">
        <v>20</v>
      </c>
      <c r="H12603" t="s">
        <v>9374</v>
      </c>
      <c r="J12603" s="5"/>
      <c r="K12603" s="2">
        <v>217800</v>
      </c>
      <c r="L12603" s="5"/>
      <c r="M12603" s="2">
        <f t="shared" si="196"/>
        <v>-790975.56999999681</v>
      </c>
      <c r="P12603"/>
    </row>
    <row r="12604" spans="1:16" hidden="1">
      <c r="A12604" t="s">
        <v>9375</v>
      </c>
      <c r="B12604" s="1">
        <v>42241</v>
      </c>
      <c r="C12604" t="s">
        <v>11</v>
      </c>
      <c r="D12604">
        <v>1</v>
      </c>
      <c r="E12604" t="s">
        <v>9379</v>
      </c>
      <c r="F12604" t="s">
        <v>13</v>
      </c>
      <c r="G12604" t="s">
        <v>20</v>
      </c>
      <c r="H12604" t="s">
        <v>8829</v>
      </c>
      <c r="J12604" s="5"/>
      <c r="K12604" s="2">
        <v>2200</v>
      </c>
      <c r="L12604" s="5"/>
      <c r="M12604" s="2">
        <f t="shared" si="196"/>
        <v>-793175.56999999681</v>
      </c>
      <c r="P12604"/>
    </row>
    <row r="12605" spans="1:16" hidden="1">
      <c r="A12605" t="s">
        <v>9419</v>
      </c>
      <c r="B12605" s="1">
        <v>42241</v>
      </c>
      <c r="C12605" t="s">
        <v>6</v>
      </c>
      <c r="D12605">
        <v>1</v>
      </c>
      <c r="E12605" t="s">
        <v>9420</v>
      </c>
      <c r="F12605" t="s">
        <v>29</v>
      </c>
      <c r="G12605" t="s">
        <v>20</v>
      </c>
      <c r="H12605" t="s">
        <v>3468</v>
      </c>
      <c r="I12605" s="2">
        <v>302.52999999999997</v>
      </c>
      <c r="J12605" s="5"/>
      <c r="L12605" s="5"/>
      <c r="M12605" s="2">
        <f t="shared" si="196"/>
        <v>-792873.03999999678</v>
      </c>
      <c r="P12605"/>
    </row>
    <row r="12606" spans="1:16" hidden="1">
      <c r="A12606" t="s">
        <v>9450</v>
      </c>
      <c r="B12606" s="1">
        <v>42241</v>
      </c>
      <c r="C12606" t="s">
        <v>43</v>
      </c>
      <c r="D12606">
        <v>1</v>
      </c>
      <c r="E12606" t="s">
        <v>9453</v>
      </c>
      <c r="F12606" t="s">
        <v>13</v>
      </c>
      <c r="G12606" t="s">
        <v>20</v>
      </c>
      <c r="H12606" t="s">
        <v>1323</v>
      </c>
      <c r="J12606" s="5"/>
      <c r="K12606" s="2">
        <v>1025</v>
      </c>
      <c r="L12606" s="5"/>
      <c r="M12606" s="2">
        <f t="shared" si="196"/>
        <v>-793898.03999999678</v>
      </c>
      <c r="P12606"/>
    </row>
    <row r="12607" spans="1:16" hidden="1">
      <c r="A12607" t="s">
        <v>9454</v>
      </c>
      <c r="B12607" s="1">
        <v>42241</v>
      </c>
      <c r="C12607" t="s">
        <v>43</v>
      </c>
      <c r="D12607">
        <v>1</v>
      </c>
      <c r="E12607" t="s">
        <v>9453</v>
      </c>
      <c r="F12607" t="s">
        <v>13</v>
      </c>
      <c r="G12607" t="s">
        <v>20</v>
      </c>
      <c r="H12607" t="s">
        <v>9456</v>
      </c>
      <c r="I12607" s="2">
        <v>1025</v>
      </c>
      <c r="J12607" s="5"/>
      <c r="L12607" s="5"/>
      <c r="M12607" s="2">
        <f t="shared" si="196"/>
        <v>-792873.03999999678</v>
      </c>
      <c r="P12607"/>
    </row>
    <row r="12608" spans="1:16" hidden="1">
      <c r="A12608" t="s">
        <v>9469</v>
      </c>
      <c r="B12608" s="1">
        <v>42241</v>
      </c>
      <c r="C12608" t="s">
        <v>43</v>
      </c>
      <c r="D12608">
        <v>1</v>
      </c>
      <c r="E12608" t="s">
        <v>9470</v>
      </c>
      <c r="F12608" t="s">
        <v>16</v>
      </c>
      <c r="G12608" t="s">
        <v>20</v>
      </c>
      <c r="H12608" t="s">
        <v>1323</v>
      </c>
      <c r="J12608" s="5"/>
      <c r="K12608" s="2">
        <v>1025</v>
      </c>
      <c r="L12608" s="5"/>
      <c r="M12608" s="2">
        <f t="shared" si="196"/>
        <v>-793898.03999999678</v>
      </c>
      <c r="P12608"/>
    </row>
    <row r="12609" spans="1:16" hidden="1">
      <c r="A12609" t="s">
        <v>9471</v>
      </c>
      <c r="B12609" s="1">
        <v>42241</v>
      </c>
      <c r="C12609" t="s">
        <v>195</v>
      </c>
      <c r="D12609">
        <v>1</v>
      </c>
      <c r="E12609" t="s">
        <v>9473</v>
      </c>
      <c r="F12609" t="s">
        <v>13</v>
      </c>
      <c r="G12609" t="s">
        <v>20</v>
      </c>
      <c r="H12609" t="s">
        <v>195</v>
      </c>
      <c r="J12609" s="5"/>
      <c r="K12609" s="2">
        <v>40000</v>
      </c>
      <c r="L12609" s="5"/>
      <c r="M12609" s="2">
        <f t="shared" si="196"/>
        <v>-833898.03999999678</v>
      </c>
      <c r="P12609"/>
    </row>
    <row r="12610" spans="1:16" hidden="1">
      <c r="A12610" t="s">
        <v>9476</v>
      </c>
      <c r="B12610" s="1">
        <v>42241</v>
      </c>
      <c r="C12610" t="s">
        <v>195</v>
      </c>
      <c r="D12610">
        <v>1</v>
      </c>
      <c r="E12610" t="s">
        <v>9473</v>
      </c>
      <c r="F12610" t="s">
        <v>13</v>
      </c>
      <c r="G12610" t="s">
        <v>20</v>
      </c>
      <c r="H12610" t="s">
        <v>1173</v>
      </c>
      <c r="I12610" s="2">
        <v>40000</v>
      </c>
      <c r="J12610" s="5"/>
      <c r="L12610" s="5"/>
      <c r="M12610" s="2">
        <f t="shared" si="196"/>
        <v>-793898.03999999678</v>
      </c>
      <c r="P12610"/>
    </row>
    <row r="12611" spans="1:16" hidden="1">
      <c r="A12611" t="s">
        <v>9478</v>
      </c>
      <c r="B12611" s="1">
        <v>42241</v>
      </c>
      <c r="C12611" t="s">
        <v>195</v>
      </c>
      <c r="D12611">
        <v>1</v>
      </c>
      <c r="E12611" t="s">
        <v>9481</v>
      </c>
      <c r="F12611" t="s">
        <v>13</v>
      </c>
      <c r="G12611" t="s">
        <v>20</v>
      </c>
      <c r="H12611" t="s">
        <v>195</v>
      </c>
      <c r="J12611" s="5"/>
      <c r="K12611" s="2">
        <v>46000</v>
      </c>
      <c r="L12611" s="5"/>
      <c r="M12611" s="2">
        <f t="shared" si="196"/>
        <v>-839898.03999999678</v>
      </c>
      <c r="P12611"/>
    </row>
    <row r="12612" spans="1:16" hidden="1">
      <c r="A12612" t="s">
        <v>9485</v>
      </c>
      <c r="B12612" s="1">
        <v>42241</v>
      </c>
      <c r="C12612" t="s">
        <v>1</v>
      </c>
      <c r="D12612">
        <v>1</v>
      </c>
      <c r="E12612" t="s">
        <v>9488</v>
      </c>
      <c r="F12612" t="s">
        <v>16</v>
      </c>
      <c r="G12612" t="s">
        <v>20</v>
      </c>
      <c r="H12612" t="s">
        <v>9489</v>
      </c>
      <c r="J12612" s="5"/>
      <c r="K12612" s="2">
        <v>60000</v>
      </c>
      <c r="L12612" s="5"/>
      <c r="M12612" s="2">
        <f t="shared" si="196"/>
        <v>-899898.03999999678</v>
      </c>
      <c r="P12612"/>
    </row>
    <row r="12613" spans="1:16" hidden="1">
      <c r="A12613" t="s">
        <v>9500</v>
      </c>
      <c r="B12613" s="1">
        <v>42241</v>
      </c>
      <c r="C12613" t="s">
        <v>195</v>
      </c>
      <c r="D12613">
        <v>1</v>
      </c>
      <c r="E12613" t="s">
        <v>9506</v>
      </c>
      <c r="F12613" t="s">
        <v>13</v>
      </c>
      <c r="G12613" t="s">
        <v>20</v>
      </c>
      <c r="H12613" t="s">
        <v>195</v>
      </c>
      <c r="J12613" s="5"/>
      <c r="K12613" s="2">
        <v>16405.39</v>
      </c>
      <c r="L12613" s="5"/>
      <c r="M12613" s="2">
        <f t="shared" si="196"/>
        <v>-916303.42999999679</v>
      </c>
      <c r="P12613"/>
    </row>
    <row r="12614" spans="1:16" hidden="1">
      <c r="A12614" t="s">
        <v>9509</v>
      </c>
      <c r="B12614" s="1">
        <v>42241</v>
      </c>
      <c r="C12614" t="s">
        <v>240</v>
      </c>
      <c r="D12614">
        <v>1</v>
      </c>
      <c r="E12614" t="s">
        <v>9511</v>
      </c>
      <c r="F12614" t="s">
        <v>13</v>
      </c>
      <c r="G12614" t="s">
        <v>20</v>
      </c>
      <c r="H12614" t="s">
        <v>240</v>
      </c>
      <c r="J12614" s="5"/>
      <c r="K12614" s="2">
        <v>4200</v>
      </c>
      <c r="L12614" s="5"/>
      <c r="M12614" s="2">
        <f t="shared" si="196"/>
        <v>-920503.42999999679</v>
      </c>
      <c r="P12614"/>
    </row>
    <row r="12615" spans="1:16" hidden="1">
      <c r="A12615" t="s">
        <v>9512</v>
      </c>
      <c r="B12615" s="1">
        <v>42241</v>
      </c>
      <c r="C12615" t="s">
        <v>200</v>
      </c>
      <c r="D12615">
        <v>1</v>
      </c>
      <c r="E12615" t="s">
        <v>9515</v>
      </c>
      <c r="F12615" t="s">
        <v>16</v>
      </c>
      <c r="G12615" t="s">
        <v>20</v>
      </c>
      <c r="H12615" t="s">
        <v>200</v>
      </c>
      <c r="J12615" s="5"/>
      <c r="K12615" s="2">
        <v>8055</v>
      </c>
      <c r="L12615" s="5"/>
      <c r="M12615" s="2">
        <f t="shared" si="196"/>
        <v>-928558.42999999679</v>
      </c>
      <c r="P12615"/>
    </row>
    <row r="12616" spans="1:16" hidden="1">
      <c r="A12616" t="s">
        <v>9516</v>
      </c>
      <c r="B12616" s="1">
        <v>42241</v>
      </c>
      <c r="C12616" t="s">
        <v>18</v>
      </c>
      <c r="D12616">
        <v>1</v>
      </c>
      <c r="E12616" t="s">
        <v>9519</v>
      </c>
      <c r="F12616" t="s">
        <v>13</v>
      </c>
      <c r="G12616" t="s">
        <v>20</v>
      </c>
      <c r="H12616" t="s">
        <v>18</v>
      </c>
      <c r="J12616" s="5"/>
      <c r="K12616" s="2">
        <v>30197.78</v>
      </c>
      <c r="L12616" s="5"/>
      <c r="M12616" s="2">
        <f t="shared" si="196"/>
        <v>-958756.20999999682</v>
      </c>
      <c r="P12616"/>
    </row>
    <row r="12617" spans="1:16" hidden="1">
      <c r="A12617" t="s">
        <v>31683</v>
      </c>
      <c r="B12617" s="1">
        <v>42241</v>
      </c>
      <c r="C12617" t="s">
        <v>31689</v>
      </c>
      <c r="D12617">
        <v>2</v>
      </c>
      <c r="E12617" t="s">
        <v>31690</v>
      </c>
      <c r="F12617" t="s">
        <v>7054</v>
      </c>
      <c r="G12617" t="s">
        <v>20</v>
      </c>
      <c r="H12617" t="s">
        <v>5773</v>
      </c>
      <c r="I12617" s="2">
        <v>1025</v>
      </c>
      <c r="J12617" s="5"/>
      <c r="L12617" s="5"/>
      <c r="M12617" s="2">
        <f t="shared" ref="M12617:M12680" si="197">+M12616+I12617-K12617</f>
        <v>-957731.20999999682</v>
      </c>
      <c r="P12617"/>
    </row>
    <row r="12618" spans="1:16" hidden="1">
      <c r="A12618" t="s">
        <v>31705</v>
      </c>
      <c r="B12618" s="1">
        <v>42241</v>
      </c>
      <c r="C12618" t="s">
        <v>6</v>
      </c>
      <c r="D12618">
        <v>1</v>
      </c>
      <c r="E12618" t="s">
        <v>31711</v>
      </c>
      <c r="F12618" t="s">
        <v>14703</v>
      </c>
      <c r="G12618" t="s">
        <v>20</v>
      </c>
      <c r="H12618" t="s">
        <v>972</v>
      </c>
      <c r="I12618" s="2">
        <v>175</v>
      </c>
      <c r="J12618" s="5"/>
      <c r="L12618" s="5"/>
      <c r="M12618" s="2">
        <f t="shared" si="197"/>
        <v>-957556.20999999682</v>
      </c>
      <c r="P12618"/>
    </row>
    <row r="12619" spans="1:16" hidden="1">
      <c r="A12619" t="s">
        <v>31723</v>
      </c>
      <c r="B12619" s="1">
        <v>42241</v>
      </c>
      <c r="C12619" t="s">
        <v>31730</v>
      </c>
      <c r="D12619">
        <v>2</v>
      </c>
      <c r="E12619" t="s">
        <v>31731</v>
      </c>
      <c r="F12619" t="s">
        <v>13559</v>
      </c>
      <c r="G12619" t="s">
        <v>313</v>
      </c>
      <c r="H12619" t="s">
        <v>7772</v>
      </c>
      <c r="J12619" s="5"/>
      <c r="K12619" s="2">
        <v>517.84</v>
      </c>
      <c r="L12619" s="5"/>
      <c r="M12619" s="2">
        <f t="shared" si="197"/>
        <v>-958074.04999999679</v>
      </c>
      <c r="P12619"/>
    </row>
    <row r="12620" spans="1:16" hidden="1">
      <c r="A12620" t="s">
        <v>31723</v>
      </c>
      <c r="B12620" s="1">
        <v>42241</v>
      </c>
      <c r="C12620" t="s">
        <v>31730</v>
      </c>
      <c r="D12620">
        <v>2</v>
      </c>
      <c r="E12620" t="s">
        <v>31731</v>
      </c>
      <c r="F12620" t="s">
        <v>13559</v>
      </c>
      <c r="G12620" t="s">
        <v>313</v>
      </c>
      <c r="H12620" t="s">
        <v>7772</v>
      </c>
      <c r="I12620" s="2">
        <v>517.84</v>
      </c>
      <c r="J12620" s="5"/>
      <c r="L12620" s="5"/>
      <c r="M12620" s="2">
        <f t="shared" si="197"/>
        <v>-957556.20999999682</v>
      </c>
      <c r="P12620"/>
    </row>
    <row r="12621" spans="1:16" hidden="1">
      <c r="A12621" t="s">
        <v>31750</v>
      </c>
      <c r="B12621" s="1">
        <v>42241</v>
      </c>
      <c r="C12621" t="s">
        <v>31758</v>
      </c>
      <c r="D12621">
        <v>2</v>
      </c>
      <c r="E12621" t="s">
        <v>31759</v>
      </c>
      <c r="F12621" t="s">
        <v>13559</v>
      </c>
      <c r="G12621" t="s">
        <v>313</v>
      </c>
      <c r="H12621" t="s">
        <v>8018</v>
      </c>
      <c r="J12621" s="5"/>
      <c r="K12621" s="2">
        <v>529.25</v>
      </c>
      <c r="L12621" s="5"/>
      <c r="M12621" s="2">
        <f t="shared" si="197"/>
        <v>-958085.45999999682</v>
      </c>
      <c r="P12621"/>
    </row>
    <row r="12622" spans="1:16" hidden="1">
      <c r="A12622" t="s">
        <v>31750</v>
      </c>
      <c r="B12622" s="1">
        <v>42241</v>
      </c>
      <c r="C12622" t="s">
        <v>31758</v>
      </c>
      <c r="D12622">
        <v>2</v>
      </c>
      <c r="E12622" t="s">
        <v>31759</v>
      </c>
      <c r="F12622" t="s">
        <v>13559</v>
      </c>
      <c r="G12622" t="s">
        <v>313</v>
      </c>
      <c r="H12622" t="s">
        <v>8018</v>
      </c>
      <c r="I12622" s="2">
        <v>1058.5</v>
      </c>
      <c r="J12622" s="5"/>
      <c r="L12622" s="5"/>
      <c r="M12622" s="2">
        <f t="shared" si="197"/>
        <v>-957026.95999999682</v>
      </c>
      <c r="P12622"/>
    </row>
    <row r="12623" spans="1:16" hidden="1">
      <c r="A12623" t="s">
        <v>31774</v>
      </c>
      <c r="B12623" s="1">
        <v>42241</v>
      </c>
      <c r="C12623" t="s">
        <v>31780</v>
      </c>
      <c r="D12623">
        <v>2</v>
      </c>
      <c r="E12623" t="s">
        <v>31781</v>
      </c>
      <c r="F12623" t="s">
        <v>13559</v>
      </c>
      <c r="G12623" t="s">
        <v>313</v>
      </c>
      <c r="H12623" t="s">
        <v>1588</v>
      </c>
      <c r="J12623" s="5"/>
      <c r="K12623" s="2">
        <v>1513.71</v>
      </c>
      <c r="L12623" s="5"/>
      <c r="M12623" s="2">
        <f t="shared" si="197"/>
        <v>-958540.66999999678</v>
      </c>
      <c r="P12623"/>
    </row>
    <row r="12624" spans="1:16" hidden="1">
      <c r="A12624" t="s">
        <v>31774</v>
      </c>
      <c r="B12624" s="1">
        <v>42241</v>
      </c>
      <c r="C12624" t="s">
        <v>31780</v>
      </c>
      <c r="D12624">
        <v>2</v>
      </c>
      <c r="E12624" t="s">
        <v>31781</v>
      </c>
      <c r="F12624" t="s">
        <v>13559</v>
      </c>
      <c r="G12624" t="s">
        <v>313</v>
      </c>
      <c r="H12624" t="s">
        <v>1588</v>
      </c>
      <c r="I12624" s="2">
        <v>1664.6</v>
      </c>
      <c r="J12624" s="5"/>
      <c r="L12624" s="5"/>
      <c r="M12624" s="2">
        <f t="shared" si="197"/>
        <v>-956876.06999999681</v>
      </c>
      <c r="P12624"/>
    </row>
    <row r="12625" spans="1:16" hidden="1">
      <c r="A12625" t="s">
        <v>31798</v>
      </c>
      <c r="B12625" s="1">
        <v>42241</v>
      </c>
      <c r="C12625" t="s">
        <v>18</v>
      </c>
      <c r="D12625">
        <v>2</v>
      </c>
      <c r="E12625" t="s">
        <v>31804</v>
      </c>
      <c r="F12625" t="s">
        <v>13559</v>
      </c>
      <c r="G12625" t="s">
        <v>313</v>
      </c>
      <c r="H12625" t="s">
        <v>435</v>
      </c>
      <c r="I12625" s="2">
        <v>150</v>
      </c>
      <c r="J12625" s="5"/>
      <c r="L12625" s="5"/>
      <c r="M12625" s="2">
        <f t="shared" si="197"/>
        <v>-956726.06999999681</v>
      </c>
      <c r="P12625"/>
    </row>
    <row r="12626" spans="1:16" hidden="1">
      <c r="A12626" t="s">
        <v>31821</v>
      </c>
      <c r="B12626" s="1">
        <v>42241</v>
      </c>
      <c r="C12626" t="s">
        <v>29610</v>
      </c>
      <c r="D12626">
        <v>1</v>
      </c>
      <c r="E12626" t="s">
        <v>31828</v>
      </c>
      <c r="F12626" t="s">
        <v>13561</v>
      </c>
      <c r="G12626" t="s">
        <v>20</v>
      </c>
      <c r="H12626" t="s">
        <v>8991</v>
      </c>
      <c r="I12626" s="2">
        <v>40000</v>
      </c>
      <c r="J12626" s="5"/>
      <c r="L12626" s="5"/>
      <c r="M12626" s="2">
        <f t="shared" si="197"/>
        <v>-916726.06999999681</v>
      </c>
      <c r="P12626"/>
    </row>
    <row r="12627" spans="1:16" hidden="1">
      <c r="A12627" t="s">
        <v>31842</v>
      </c>
      <c r="B12627" s="1">
        <v>42241</v>
      </c>
      <c r="C12627" t="s">
        <v>31848</v>
      </c>
      <c r="D12627">
        <v>1</v>
      </c>
      <c r="E12627" t="s">
        <v>31849</v>
      </c>
      <c r="F12627" t="s">
        <v>13565</v>
      </c>
      <c r="G12627" t="s">
        <v>20</v>
      </c>
      <c r="H12627" t="s">
        <v>9324</v>
      </c>
      <c r="I12627" s="2">
        <v>187000</v>
      </c>
      <c r="J12627" s="5"/>
      <c r="L12627" s="5"/>
      <c r="M12627" s="2">
        <f t="shared" si="197"/>
        <v>-729726.06999999681</v>
      </c>
      <c r="P12627"/>
    </row>
    <row r="12628" spans="1:16" hidden="1">
      <c r="A12628" t="s">
        <v>31862</v>
      </c>
      <c r="B12628" s="1">
        <v>42241</v>
      </c>
      <c r="C12628" t="s">
        <v>31869</v>
      </c>
      <c r="D12628">
        <v>2</v>
      </c>
      <c r="E12628" t="s">
        <v>31870</v>
      </c>
      <c r="F12628" t="s">
        <v>7054</v>
      </c>
      <c r="G12628" t="s">
        <v>20</v>
      </c>
      <c r="H12628" t="s">
        <v>22783</v>
      </c>
      <c r="I12628" s="2">
        <v>3030</v>
      </c>
      <c r="J12628" s="5"/>
      <c r="L12628" s="5"/>
      <c r="M12628" s="2">
        <f t="shared" si="197"/>
        <v>-726696.06999999681</v>
      </c>
      <c r="P12628"/>
    </row>
    <row r="12629" spans="1:16" hidden="1">
      <c r="A12629" t="s">
        <v>31881</v>
      </c>
      <c r="B12629" s="1">
        <v>42241</v>
      </c>
      <c r="C12629" t="s">
        <v>15304</v>
      </c>
      <c r="D12629">
        <v>1</v>
      </c>
      <c r="E12629" t="s">
        <v>31885</v>
      </c>
      <c r="F12629" t="s">
        <v>13565</v>
      </c>
      <c r="G12629" t="s">
        <v>20</v>
      </c>
      <c r="H12629" t="s">
        <v>1270</v>
      </c>
      <c r="I12629" s="2">
        <v>4200</v>
      </c>
      <c r="J12629" s="5"/>
      <c r="L12629" s="5"/>
      <c r="M12629" s="2">
        <f t="shared" si="197"/>
        <v>-722496.06999999681</v>
      </c>
      <c r="P12629"/>
    </row>
    <row r="12630" spans="1:16" hidden="1">
      <c r="A12630" t="s">
        <v>31897</v>
      </c>
      <c r="B12630" s="1">
        <v>42241</v>
      </c>
      <c r="C12630" t="s">
        <v>31901</v>
      </c>
      <c r="D12630">
        <v>2</v>
      </c>
      <c r="E12630" t="s">
        <v>31902</v>
      </c>
      <c r="F12630" t="s">
        <v>13559</v>
      </c>
      <c r="G12630" t="s">
        <v>313</v>
      </c>
      <c r="H12630" t="s">
        <v>2223</v>
      </c>
      <c r="J12630" s="5"/>
      <c r="K12630" s="2">
        <v>1400</v>
      </c>
      <c r="L12630" s="5"/>
      <c r="M12630" s="2">
        <f t="shared" si="197"/>
        <v>-723896.06999999681</v>
      </c>
      <c r="P12630"/>
    </row>
    <row r="12631" spans="1:16" hidden="1">
      <c r="A12631" t="s">
        <v>31897</v>
      </c>
      <c r="B12631" s="1">
        <v>42241</v>
      </c>
      <c r="C12631" t="s">
        <v>31901</v>
      </c>
      <c r="D12631">
        <v>2</v>
      </c>
      <c r="E12631" t="s">
        <v>31902</v>
      </c>
      <c r="F12631" t="s">
        <v>13559</v>
      </c>
      <c r="G12631" t="s">
        <v>313</v>
      </c>
      <c r="H12631" t="s">
        <v>2223</v>
      </c>
      <c r="I12631" s="2">
        <v>2400.0100000000002</v>
      </c>
      <c r="J12631" s="5"/>
      <c r="L12631" s="5"/>
      <c r="M12631" s="2">
        <f t="shared" si="197"/>
        <v>-721496.0599999968</v>
      </c>
      <c r="P12631"/>
    </row>
    <row r="12632" spans="1:16" hidden="1">
      <c r="A12632" t="s">
        <v>31918</v>
      </c>
      <c r="B12632" s="1">
        <v>42241</v>
      </c>
      <c r="C12632" t="s">
        <v>31923</v>
      </c>
      <c r="D12632">
        <v>2</v>
      </c>
      <c r="E12632" t="s">
        <v>31924</v>
      </c>
      <c r="F12632" t="s">
        <v>7054</v>
      </c>
      <c r="G12632" t="s">
        <v>20</v>
      </c>
      <c r="H12632" t="s">
        <v>3688</v>
      </c>
      <c r="I12632" s="2">
        <v>1025</v>
      </c>
      <c r="J12632" s="5"/>
      <c r="L12632" s="5"/>
      <c r="M12632" s="2">
        <f t="shared" si="197"/>
        <v>-720471.0599999968</v>
      </c>
      <c r="P12632"/>
    </row>
    <row r="12633" spans="1:16" hidden="1">
      <c r="A12633" t="s">
        <v>31941</v>
      </c>
      <c r="B12633" s="1">
        <v>42241</v>
      </c>
      <c r="C12633" t="s">
        <v>31848</v>
      </c>
      <c r="D12633">
        <v>1</v>
      </c>
      <c r="E12633" t="s">
        <v>31945</v>
      </c>
      <c r="F12633" t="s">
        <v>13610</v>
      </c>
      <c r="G12633" t="s">
        <v>20</v>
      </c>
      <c r="H12633" t="s">
        <v>9324</v>
      </c>
      <c r="I12633" s="2">
        <v>19124.87</v>
      </c>
      <c r="J12633" s="5"/>
      <c r="L12633" s="5"/>
      <c r="M12633" s="2">
        <f t="shared" si="197"/>
        <v>-701346.1899999968</v>
      </c>
      <c r="P12633"/>
    </row>
    <row r="12634" spans="1:16" hidden="1">
      <c r="A12634" t="s">
        <v>31959</v>
      </c>
      <c r="B12634" s="1">
        <v>42241</v>
      </c>
      <c r="C12634" t="s">
        <v>31964</v>
      </c>
      <c r="D12634">
        <v>2</v>
      </c>
      <c r="E12634" t="s">
        <v>31965</v>
      </c>
      <c r="F12634" t="s">
        <v>7054</v>
      </c>
      <c r="G12634" t="s">
        <v>20</v>
      </c>
      <c r="H12634" t="s">
        <v>2223</v>
      </c>
      <c r="I12634" s="2">
        <v>400</v>
      </c>
      <c r="J12634" s="5"/>
      <c r="L12634" s="5"/>
      <c r="M12634" s="2">
        <f t="shared" si="197"/>
        <v>-700946.1899999968</v>
      </c>
      <c r="P12634"/>
    </row>
    <row r="12635" spans="1:16" hidden="1">
      <c r="A12635" t="s">
        <v>31979</v>
      </c>
      <c r="B12635" s="1">
        <v>42241</v>
      </c>
      <c r="C12635" t="s">
        <v>31984</v>
      </c>
      <c r="D12635">
        <v>2</v>
      </c>
      <c r="E12635" t="s">
        <v>31985</v>
      </c>
      <c r="F12635" t="s">
        <v>7054</v>
      </c>
      <c r="G12635" t="s">
        <v>20</v>
      </c>
      <c r="H12635" t="s">
        <v>10318</v>
      </c>
      <c r="I12635" s="2">
        <v>197.2</v>
      </c>
      <c r="J12635" s="5"/>
      <c r="L12635" s="5"/>
      <c r="M12635" s="2">
        <f t="shared" si="197"/>
        <v>-700748.98999999685</v>
      </c>
      <c r="P12635"/>
    </row>
    <row r="12636" spans="1:16" hidden="1">
      <c r="A12636" t="s">
        <v>32003</v>
      </c>
      <c r="B12636" s="1">
        <v>42241</v>
      </c>
      <c r="C12636" t="s">
        <v>32007</v>
      </c>
      <c r="D12636">
        <v>2</v>
      </c>
      <c r="E12636" t="s">
        <v>32008</v>
      </c>
      <c r="F12636" t="s">
        <v>7054</v>
      </c>
      <c r="G12636" t="s">
        <v>20</v>
      </c>
      <c r="H12636" t="s">
        <v>32009</v>
      </c>
      <c r="I12636" s="2">
        <v>1025</v>
      </c>
      <c r="J12636" s="5"/>
      <c r="L12636" s="5"/>
      <c r="M12636" s="2">
        <f t="shared" si="197"/>
        <v>-699723.98999999685</v>
      </c>
      <c r="P12636"/>
    </row>
    <row r="12637" spans="1:16" hidden="1">
      <c r="A12637" t="s">
        <v>32028</v>
      </c>
      <c r="B12637" s="1">
        <v>42241</v>
      </c>
      <c r="C12637" t="s">
        <v>32033</v>
      </c>
      <c r="D12637">
        <v>2</v>
      </c>
      <c r="E12637" t="s">
        <v>32034</v>
      </c>
      <c r="F12637" t="s">
        <v>7054</v>
      </c>
      <c r="G12637" t="s">
        <v>20</v>
      </c>
      <c r="H12637" t="s">
        <v>8602</v>
      </c>
      <c r="I12637" s="2">
        <v>1100</v>
      </c>
      <c r="J12637" s="5"/>
      <c r="L12637" s="5"/>
      <c r="M12637" s="2">
        <f t="shared" si="197"/>
        <v>-698623.98999999685</v>
      </c>
      <c r="P12637"/>
    </row>
    <row r="12638" spans="1:16" hidden="1">
      <c r="A12638" t="s">
        <v>32051</v>
      </c>
      <c r="B12638" s="1">
        <v>42241</v>
      </c>
      <c r="C12638" t="s">
        <v>25085</v>
      </c>
      <c r="D12638">
        <v>1</v>
      </c>
      <c r="E12638" t="s">
        <v>32056</v>
      </c>
      <c r="F12638" t="s">
        <v>13565</v>
      </c>
      <c r="G12638" t="s">
        <v>20</v>
      </c>
      <c r="H12638" t="s">
        <v>9314</v>
      </c>
      <c r="I12638" s="2">
        <v>49364.4</v>
      </c>
      <c r="J12638" s="5"/>
      <c r="L12638" s="5"/>
      <c r="M12638" s="2">
        <f t="shared" si="197"/>
        <v>-649259.58999999682</v>
      </c>
      <c r="P12638"/>
    </row>
    <row r="12639" spans="1:16" hidden="1">
      <c r="A12639" t="s">
        <v>32071</v>
      </c>
      <c r="B12639" s="1">
        <v>42241</v>
      </c>
      <c r="C12639" t="s">
        <v>31261</v>
      </c>
      <c r="D12639">
        <v>1</v>
      </c>
      <c r="E12639" t="s">
        <v>32075</v>
      </c>
      <c r="F12639" t="s">
        <v>13565</v>
      </c>
      <c r="G12639" t="s">
        <v>20</v>
      </c>
      <c r="H12639" t="s">
        <v>9329</v>
      </c>
      <c r="I12639" s="2">
        <v>20000</v>
      </c>
      <c r="J12639" s="5"/>
      <c r="L12639" s="5"/>
      <c r="M12639" s="2">
        <f t="shared" si="197"/>
        <v>-629259.58999999682</v>
      </c>
      <c r="P12639"/>
    </row>
    <row r="12640" spans="1:16" hidden="1">
      <c r="A12640" t="s">
        <v>32097</v>
      </c>
      <c r="B12640" s="1">
        <v>42241</v>
      </c>
      <c r="C12640" t="s">
        <v>31261</v>
      </c>
      <c r="D12640">
        <v>1</v>
      </c>
      <c r="E12640" t="s">
        <v>32101</v>
      </c>
      <c r="F12640" t="s">
        <v>13565</v>
      </c>
      <c r="G12640" t="s">
        <v>20</v>
      </c>
      <c r="H12640" t="s">
        <v>9329</v>
      </c>
      <c r="I12640" s="2">
        <v>110000</v>
      </c>
      <c r="J12640" s="5"/>
      <c r="L12640" s="5"/>
      <c r="M12640" s="2">
        <f t="shared" si="197"/>
        <v>-519259.58999999682</v>
      </c>
      <c r="P12640"/>
    </row>
    <row r="12641" spans="1:16" hidden="1">
      <c r="A12641" t="s">
        <v>32116</v>
      </c>
      <c r="B12641" s="1">
        <v>42241</v>
      </c>
      <c r="C12641" t="s">
        <v>13612</v>
      </c>
      <c r="D12641">
        <v>1</v>
      </c>
      <c r="E12641" t="s">
        <v>32121</v>
      </c>
      <c r="F12641" t="s">
        <v>13565</v>
      </c>
      <c r="G12641" t="s">
        <v>20</v>
      </c>
      <c r="H12641" t="s">
        <v>32122</v>
      </c>
      <c r="I12641" s="2">
        <v>20000</v>
      </c>
      <c r="J12641" s="5"/>
      <c r="L12641" s="5"/>
      <c r="M12641" s="2">
        <f t="shared" si="197"/>
        <v>-499259.58999999682</v>
      </c>
      <c r="P12641"/>
    </row>
    <row r="12642" spans="1:16" hidden="1">
      <c r="A12642" t="s">
        <v>32139</v>
      </c>
      <c r="B12642" s="1">
        <v>42241</v>
      </c>
      <c r="C12642" t="s">
        <v>32142</v>
      </c>
      <c r="D12642">
        <v>2</v>
      </c>
      <c r="E12642" t="s">
        <v>32143</v>
      </c>
      <c r="F12642" t="s">
        <v>7054</v>
      </c>
      <c r="G12642" t="s">
        <v>20</v>
      </c>
      <c r="H12642" t="s">
        <v>19500</v>
      </c>
      <c r="I12642" s="2">
        <v>1025</v>
      </c>
      <c r="J12642" s="5"/>
      <c r="L12642" s="5"/>
      <c r="M12642" s="2">
        <f t="shared" si="197"/>
        <v>-498234.58999999682</v>
      </c>
      <c r="P12642"/>
    </row>
    <row r="12643" spans="1:16" hidden="1">
      <c r="A12643" t="s">
        <v>32159</v>
      </c>
      <c r="B12643" s="1">
        <v>42241</v>
      </c>
      <c r="C12643" t="s">
        <v>17005</v>
      </c>
      <c r="D12643">
        <v>1</v>
      </c>
      <c r="E12643" t="s">
        <v>32164</v>
      </c>
      <c r="F12643" t="s">
        <v>13565</v>
      </c>
      <c r="G12643" t="s">
        <v>20</v>
      </c>
      <c r="H12643" t="s">
        <v>1841</v>
      </c>
      <c r="I12643" s="2">
        <v>2713</v>
      </c>
      <c r="J12643" s="5"/>
      <c r="L12643" s="5"/>
      <c r="M12643" s="2">
        <f t="shared" si="197"/>
        <v>-495521.58999999682</v>
      </c>
      <c r="P12643"/>
    </row>
    <row r="12644" spans="1:16" hidden="1">
      <c r="A12644" t="s">
        <v>32179</v>
      </c>
      <c r="B12644" s="1">
        <v>42241</v>
      </c>
      <c r="C12644" t="s">
        <v>18</v>
      </c>
      <c r="D12644">
        <v>2</v>
      </c>
      <c r="E12644" t="s">
        <v>32183</v>
      </c>
      <c r="F12644" t="s">
        <v>13559</v>
      </c>
      <c r="G12644" t="s">
        <v>313</v>
      </c>
      <c r="H12644" t="s">
        <v>65</v>
      </c>
      <c r="I12644" s="2">
        <v>122.02</v>
      </c>
      <c r="J12644" s="5"/>
      <c r="L12644" s="5"/>
      <c r="M12644" s="2">
        <f t="shared" si="197"/>
        <v>-495399.56999999681</v>
      </c>
      <c r="P12644"/>
    </row>
    <row r="12645" spans="1:16" hidden="1">
      <c r="A12645" t="s">
        <v>32195</v>
      </c>
      <c r="B12645" s="1">
        <v>42241</v>
      </c>
      <c r="C12645" t="s">
        <v>18</v>
      </c>
      <c r="D12645">
        <v>2</v>
      </c>
      <c r="E12645" t="s">
        <v>32200</v>
      </c>
      <c r="F12645" t="s">
        <v>13559</v>
      </c>
      <c r="G12645" t="s">
        <v>313</v>
      </c>
      <c r="H12645" t="s">
        <v>65</v>
      </c>
      <c r="I12645" s="2">
        <v>122.02</v>
      </c>
      <c r="J12645" s="5"/>
      <c r="L12645" s="5"/>
      <c r="M12645" s="2">
        <f t="shared" si="197"/>
        <v>-495277.54999999679</v>
      </c>
      <c r="P12645"/>
    </row>
    <row r="12646" spans="1:16" hidden="1">
      <c r="A12646" t="s">
        <v>32216</v>
      </c>
      <c r="B12646" s="1">
        <v>42241</v>
      </c>
      <c r="C12646" t="s">
        <v>32221</v>
      </c>
      <c r="D12646">
        <v>2</v>
      </c>
      <c r="E12646" t="s">
        <v>32222</v>
      </c>
      <c r="F12646" t="s">
        <v>7054</v>
      </c>
      <c r="G12646" t="s">
        <v>20</v>
      </c>
      <c r="H12646" t="s">
        <v>4912</v>
      </c>
      <c r="J12646" s="5"/>
      <c r="K12646" s="2">
        <v>3068</v>
      </c>
      <c r="L12646" s="5"/>
      <c r="M12646" s="2">
        <f t="shared" si="197"/>
        <v>-498345.54999999679</v>
      </c>
      <c r="P12646"/>
    </row>
    <row r="12647" spans="1:16" hidden="1">
      <c r="A12647" t="s">
        <v>32216</v>
      </c>
      <c r="B12647" s="1">
        <v>42241</v>
      </c>
      <c r="C12647" t="s">
        <v>32221</v>
      </c>
      <c r="D12647">
        <v>2</v>
      </c>
      <c r="E12647" t="s">
        <v>32222</v>
      </c>
      <c r="F12647" t="s">
        <v>7054</v>
      </c>
      <c r="G12647" t="s">
        <v>20</v>
      </c>
      <c r="H12647" t="s">
        <v>4912</v>
      </c>
      <c r="I12647" s="2">
        <v>3068</v>
      </c>
      <c r="J12647" s="5"/>
      <c r="L12647" s="5"/>
      <c r="M12647" s="2">
        <f t="shared" si="197"/>
        <v>-495277.54999999679</v>
      </c>
      <c r="P12647"/>
    </row>
    <row r="12648" spans="1:16" hidden="1">
      <c r="A12648" t="s">
        <v>32238</v>
      </c>
      <c r="B12648" s="1">
        <v>42241</v>
      </c>
      <c r="C12648" t="s">
        <v>32243</v>
      </c>
      <c r="D12648">
        <v>2</v>
      </c>
      <c r="E12648" t="s">
        <v>32244</v>
      </c>
      <c r="F12648" t="s">
        <v>13559</v>
      </c>
      <c r="G12648" t="s">
        <v>313</v>
      </c>
      <c r="H12648" t="s">
        <v>6565</v>
      </c>
      <c r="J12648" s="5"/>
      <c r="K12648" s="2">
        <v>6246.16</v>
      </c>
      <c r="L12648" s="5"/>
      <c r="M12648" s="2">
        <f t="shared" si="197"/>
        <v>-501523.70999999676</v>
      </c>
      <c r="P12648"/>
    </row>
    <row r="12649" spans="1:16" hidden="1">
      <c r="A12649" t="s">
        <v>32238</v>
      </c>
      <c r="B12649" s="1">
        <v>42241</v>
      </c>
      <c r="C12649" t="s">
        <v>32243</v>
      </c>
      <c r="D12649">
        <v>2</v>
      </c>
      <c r="E12649" t="s">
        <v>32244</v>
      </c>
      <c r="F12649" t="s">
        <v>13559</v>
      </c>
      <c r="G12649" t="s">
        <v>313</v>
      </c>
      <c r="H12649" t="s">
        <v>6565</v>
      </c>
      <c r="I12649" s="2">
        <v>6246.16</v>
      </c>
      <c r="J12649" s="5"/>
      <c r="L12649" s="5"/>
      <c r="M12649" s="2">
        <f t="shared" si="197"/>
        <v>-495277.54999999679</v>
      </c>
      <c r="P12649"/>
    </row>
    <row r="12650" spans="1:16" hidden="1">
      <c r="A12650" t="s">
        <v>32261</v>
      </c>
      <c r="B12650" s="1">
        <v>42241</v>
      </c>
      <c r="C12650" t="s">
        <v>18</v>
      </c>
      <c r="D12650">
        <v>2</v>
      </c>
      <c r="E12650" t="s">
        <v>32267</v>
      </c>
      <c r="F12650" t="s">
        <v>13559</v>
      </c>
      <c r="G12650" t="s">
        <v>313</v>
      </c>
      <c r="H12650" t="s">
        <v>65</v>
      </c>
      <c r="I12650" s="2">
        <v>806.01</v>
      </c>
      <c r="J12650" s="5"/>
      <c r="L12650" s="5"/>
      <c r="M12650" s="2">
        <f t="shared" si="197"/>
        <v>-494471.53999999678</v>
      </c>
      <c r="P12650"/>
    </row>
    <row r="12651" spans="1:16" hidden="1">
      <c r="A12651" t="s">
        <v>32283</v>
      </c>
      <c r="B12651" s="1">
        <v>42241</v>
      </c>
      <c r="C12651" t="s">
        <v>31848</v>
      </c>
      <c r="D12651">
        <v>1</v>
      </c>
      <c r="E12651" t="s">
        <v>32288</v>
      </c>
      <c r="F12651" t="s">
        <v>13565</v>
      </c>
      <c r="G12651" t="s">
        <v>20</v>
      </c>
      <c r="H12651" t="s">
        <v>9324</v>
      </c>
      <c r="I12651" s="2">
        <v>110800</v>
      </c>
      <c r="J12651" s="5"/>
      <c r="L12651" s="5"/>
      <c r="M12651" s="2">
        <f t="shared" si="197"/>
        <v>-383671.53999999678</v>
      </c>
      <c r="P12651"/>
    </row>
    <row r="12652" spans="1:16" hidden="1">
      <c r="A12652" t="s">
        <v>32304</v>
      </c>
      <c r="B12652" s="1">
        <v>42241</v>
      </c>
      <c r="C12652" t="s">
        <v>32306</v>
      </c>
      <c r="D12652">
        <v>2</v>
      </c>
      <c r="E12652" t="s">
        <v>32307</v>
      </c>
      <c r="F12652" t="s">
        <v>13559</v>
      </c>
      <c r="G12652" t="s">
        <v>313</v>
      </c>
      <c r="H12652" t="s">
        <v>65</v>
      </c>
      <c r="J12652" s="5"/>
      <c r="K12652" s="2">
        <v>78.23</v>
      </c>
      <c r="L12652" s="5"/>
      <c r="M12652" s="2">
        <f t="shared" si="197"/>
        <v>-383749.76999999676</v>
      </c>
      <c r="P12652"/>
    </row>
    <row r="12653" spans="1:16" hidden="1">
      <c r="A12653" t="s">
        <v>32304</v>
      </c>
      <c r="B12653" s="1">
        <v>42241</v>
      </c>
      <c r="C12653" t="s">
        <v>32306</v>
      </c>
      <c r="D12653">
        <v>2</v>
      </c>
      <c r="E12653" t="s">
        <v>32307</v>
      </c>
      <c r="F12653" t="s">
        <v>13559</v>
      </c>
      <c r="G12653" t="s">
        <v>313</v>
      </c>
      <c r="H12653" t="s">
        <v>65</v>
      </c>
      <c r="I12653" s="2">
        <v>78.23</v>
      </c>
      <c r="J12653" s="5"/>
      <c r="L12653" s="5"/>
      <c r="M12653" s="2">
        <f t="shared" si="197"/>
        <v>-383671.53999999678</v>
      </c>
      <c r="P12653"/>
    </row>
    <row r="12654" spans="1:16" hidden="1">
      <c r="A12654" t="s">
        <v>32325</v>
      </c>
      <c r="B12654" s="1">
        <v>42241</v>
      </c>
      <c r="C12654" t="s">
        <v>32329</v>
      </c>
      <c r="D12654">
        <v>2</v>
      </c>
      <c r="E12654" t="s">
        <v>32330</v>
      </c>
      <c r="F12654" t="s">
        <v>13559</v>
      </c>
      <c r="G12654" t="s">
        <v>313</v>
      </c>
      <c r="H12654" t="s">
        <v>8250</v>
      </c>
      <c r="J12654" s="5"/>
      <c r="K12654" s="2">
        <v>434.76</v>
      </c>
      <c r="L12654" s="5"/>
      <c r="M12654" s="2">
        <f t="shared" si="197"/>
        <v>-384106.29999999679</v>
      </c>
      <c r="P12654"/>
    </row>
    <row r="12655" spans="1:16" hidden="1">
      <c r="A12655" t="s">
        <v>32325</v>
      </c>
      <c r="B12655" s="1">
        <v>42241</v>
      </c>
      <c r="C12655" t="s">
        <v>32329</v>
      </c>
      <c r="D12655">
        <v>2</v>
      </c>
      <c r="E12655" t="s">
        <v>32330</v>
      </c>
      <c r="F12655" t="s">
        <v>13559</v>
      </c>
      <c r="G12655" t="s">
        <v>313</v>
      </c>
      <c r="H12655" t="s">
        <v>8250</v>
      </c>
      <c r="I12655" s="2">
        <v>434.76</v>
      </c>
      <c r="J12655" s="5"/>
      <c r="L12655" s="5"/>
      <c r="M12655" s="2">
        <f t="shared" si="197"/>
        <v>-383671.53999999678</v>
      </c>
      <c r="P12655"/>
    </row>
    <row r="12656" spans="1:16" hidden="1">
      <c r="A12656" t="s">
        <v>32350</v>
      </c>
      <c r="B12656" s="1">
        <v>42241</v>
      </c>
      <c r="C12656" t="s">
        <v>32353</v>
      </c>
      <c r="D12656">
        <v>2</v>
      </c>
      <c r="E12656" t="s">
        <v>32354</v>
      </c>
      <c r="F12656" t="s">
        <v>13559</v>
      </c>
      <c r="G12656" t="s">
        <v>313</v>
      </c>
      <c r="H12656" t="s">
        <v>2822</v>
      </c>
      <c r="J12656" s="5"/>
      <c r="K12656" s="2">
        <v>635.87</v>
      </c>
      <c r="L12656" s="5"/>
      <c r="M12656" s="2">
        <f t="shared" si="197"/>
        <v>-384307.40999999677</v>
      </c>
      <c r="P12656"/>
    </row>
    <row r="12657" spans="1:16" hidden="1">
      <c r="A12657" t="s">
        <v>32350</v>
      </c>
      <c r="B12657" s="1">
        <v>42241</v>
      </c>
      <c r="C12657" t="s">
        <v>32353</v>
      </c>
      <c r="D12657">
        <v>2</v>
      </c>
      <c r="E12657" t="s">
        <v>32354</v>
      </c>
      <c r="F12657" t="s">
        <v>13559</v>
      </c>
      <c r="G12657" t="s">
        <v>313</v>
      </c>
      <c r="H12657" t="s">
        <v>2822</v>
      </c>
      <c r="I12657" s="2">
        <v>635.87</v>
      </c>
      <c r="J12657" s="5"/>
      <c r="L12657" s="5"/>
      <c r="M12657" s="2">
        <f t="shared" si="197"/>
        <v>-383671.53999999678</v>
      </c>
      <c r="P12657"/>
    </row>
    <row r="12658" spans="1:16" hidden="1">
      <c r="A12658" t="s">
        <v>32372</v>
      </c>
      <c r="B12658" s="1">
        <v>42241</v>
      </c>
      <c r="C12658" t="s">
        <v>28703</v>
      </c>
      <c r="D12658">
        <v>1</v>
      </c>
      <c r="E12658" t="s">
        <v>32376</v>
      </c>
      <c r="F12658" t="s">
        <v>13565</v>
      </c>
      <c r="G12658" t="s">
        <v>20</v>
      </c>
      <c r="H12658" t="s">
        <v>10102</v>
      </c>
      <c r="I12658" s="2">
        <v>217800</v>
      </c>
      <c r="J12658" s="5"/>
      <c r="L12658" s="5"/>
      <c r="M12658" s="2">
        <f t="shared" si="197"/>
        <v>-165871.53999999678</v>
      </c>
      <c r="P12658"/>
    </row>
    <row r="12659" spans="1:16" hidden="1">
      <c r="A12659" t="s">
        <v>32392</v>
      </c>
      <c r="B12659" s="1">
        <v>42241</v>
      </c>
      <c r="C12659" t="s">
        <v>32394</v>
      </c>
      <c r="D12659">
        <v>2</v>
      </c>
      <c r="E12659" t="s">
        <v>32395</v>
      </c>
      <c r="F12659" t="s">
        <v>7054</v>
      </c>
      <c r="G12659" t="s">
        <v>20</v>
      </c>
      <c r="H12659" t="s">
        <v>739</v>
      </c>
      <c r="I12659" s="2">
        <v>1840</v>
      </c>
      <c r="J12659" s="5"/>
      <c r="L12659" s="5"/>
      <c r="M12659" s="2">
        <f t="shared" si="197"/>
        <v>-164031.53999999678</v>
      </c>
      <c r="P12659"/>
    </row>
    <row r="12660" spans="1:16" hidden="1">
      <c r="A12660" t="s">
        <v>32410</v>
      </c>
      <c r="B12660" s="1">
        <v>42241</v>
      </c>
      <c r="C12660" t="s">
        <v>32413</v>
      </c>
      <c r="D12660">
        <v>2</v>
      </c>
      <c r="E12660" t="s">
        <v>32414</v>
      </c>
      <c r="F12660" t="s">
        <v>7054</v>
      </c>
      <c r="G12660" t="s">
        <v>20</v>
      </c>
      <c r="H12660" t="s">
        <v>5136</v>
      </c>
      <c r="J12660" s="5"/>
      <c r="K12660" s="2">
        <v>1631.5</v>
      </c>
      <c r="L12660" s="5"/>
      <c r="M12660" s="2">
        <f t="shared" si="197"/>
        <v>-165663.03999999678</v>
      </c>
      <c r="P12660"/>
    </row>
    <row r="12661" spans="1:16" hidden="1">
      <c r="A12661" t="s">
        <v>32410</v>
      </c>
      <c r="B12661" s="1">
        <v>42241</v>
      </c>
      <c r="C12661" t="s">
        <v>32413</v>
      </c>
      <c r="D12661">
        <v>2</v>
      </c>
      <c r="E12661" t="s">
        <v>32414</v>
      </c>
      <c r="F12661" t="s">
        <v>7054</v>
      </c>
      <c r="G12661" t="s">
        <v>20</v>
      </c>
      <c r="H12661" t="s">
        <v>5136</v>
      </c>
      <c r="I12661" s="2">
        <v>1631.98</v>
      </c>
      <c r="J12661" s="5"/>
      <c r="L12661" s="5"/>
      <c r="M12661" s="2">
        <f t="shared" si="197"/>
        <v>-164031.05999999677</v>
      </c>
      <c r="P12661"/>
    </row>
    <row r="12662" spans="1:16" hidden="1">
      <c r="A12662" t="s">
        <v>32433</v>
      </c>
      <c r="B12662" s="1">
        <v>42241</v>
      </c>
      <c r="C12662" t="s">
        <v>32436</v>
      </c>
      <c r="D12662">
        <v>2</v>
      </c>
      <c r="E12662" t="s">
        <v>32437</v>
      </c>
      <c r="F12662" t="s">
        <v>7054</v>
      </c>
      <c r="G12662" t="s">
        <v>20</v>
      </c>
      <c r="H12662" t="s">
        <v>285</v>
      </c>
      <c r="I12662" s="2">
        <v>1025</v>
      </c>
      <c r="J12662" s="5"/>
      <c r="L12662" s="5"/>
      <c r="M12662" s="2">
        <f t="shared" si="197"/>
        <v>-163006.05999999677</v>
      </c>
      <c r="P12662"/>
    </row>
    <row r="12663" spans="1:16" hidden="1">
      <c r="A12663" t="s">
        <v>32452</v>
      </c>
      <c r="B12663" s="1">
        <v>42241</v>
      </c>
      <c r="C12663" t="s">
        <v>31304</v>
      </c>
      <c r="D12663">
        <v>1</v>
      </c>
      <c r="E12663" t="s">
        <v>32456</v>
      </c>
      <c r="F12663" t="s">
        <v>13565</v>
      </c>
      <c r="G12663" t="s">
        <v>20</v>
      </c>
      <c r="H12663" t="s">
        <v>8829</v>
      </c>
      <c r="I12663" s="2">
        <v>2200</v>
      </c>
      <c r="J12663" s="5"/>
      <c r="L12663" s="5"/>
      <c r="M12663" s="2">
        <f t="shared" si="197"/>
        <v>-160806.05999999677</v>
      </c>
      <c r="P12663"/>
    </row>
    <row r="12664" spans="1:16" hidden="1">
      <c r="A12664" t="s">
        <v>32473</v>
      </c>
      <c r="B12664" s="1">
        <v>42241</v>
      </c>
      <c r="C12664" t="s">
        <v>32477</v>
      </c>
      <c r="D12664">
        <v>2</v>
      </c>
      <c r="E12664" t="s">
        <v>32478</v>
      </c>
      <c r="F12664" t="s">
        <v>7054</v>
      </c>
      <c r="G12664" t="s">
        <v>20</v>
      </c>
      <c r="H12664" t="s">
        <v>15523</v>
      </c>
      <c r="I12664" s="2">
        <v>3030</v>
      </c>
      <c r="J12664" s="5"/>
      <c r="L12664" s="5"/>
      <c r="M12664" s="2">
        <f t="shared" si="197"/>
        <v>-157776.05999999677</v>
      </c>
      <c r="P12664"/>
    </row>
    <row r="12665" spans="1:16" hidden="1">
      <c r="A12665" t="s">
        <v>32493</v>
      </c>
      <c r="B12665" s="1">
        <v>42241</v>
      </c>
      <c r="C12665" t="s">
        <v>32495</v>
      </c>
      <c r="D12665">
        <v>2</v>
      </c>
      <c r="E12665" t="s">
        <v>32496</v>
      </c>
      <c r="F12665" t="s">
        <v>7054</v>
      </c>
      <c r="G12665" t="s">
        <v>20</v>
      </c>
      <c r="H12665" t="s">
        <v>18944</v>
      </c>
      <c r="I12665" s="2">
        <v>2160</v>
      </c>
      <c r="J12665" s="5"/>
      <c r="L12665" s="5"/>
      <c r="M12665" s="2">
        <f t="shared" si="197"/>
        <v>-155616.05999999677</v>
      </c>
      <c r="P12665"/>
    </row>
    <row r="12666" spans="1:16" hidden="1">
      <c r="A12666" t="s">
        <v>32518</v>
      </c>
      <c r="B12666" s="1">
        <v>42241</v>
      </c>
      <c r="C12666" t="s">
        <v>32520</v>
      </c>
      <c r="D12666">
        <v>2</v>
      </c>
      <c r="E12666" t="s">
        <v>32521</v>
      </c>
      <c r="F12666" t="s">
        <v>7054</v>
      </c>
      <c r="G12666" t="s">
        <v>20</v>
      </c>
      <c r="H12666" t="s">
        <v>20186</v>
      </c>
      <c r="I12666" s="2">
        <v>1025</v>
      </c>
      <c r="J12666" s="5"/>
      <c r="L12666" s="5"/>
      <c r="M12666" s="2">
        <f t="shared" si="197"/>
        <v>-154591.05999999677</v>
      </c>
      <c r="P12666"/>
    </row>
    <row r="12667" spans="1:16" hidden="1">
      <c r="A12667" t="s">
        <v>32538</v>
      </c>
      <c r="B12667" s="1">
        <v>42241</v>
      </c>
      <c r="C12667" t="s">
        <v>32540</v>
      </c>
      <c r="D12667">
        <v>2</v>
      </c>
      <c r="E12667" t="s">
        <v>32541</v>
      </c>
      <c r="F12667" t="s">
        <v>7054</v>
      </c>
      <c r="G12667" t="s">
        <v>20</v>
      </c>
      <c r="H12667" t="s">
        <v>1323</v>
      </c>
      <c r="I12667" s="2">
        <v>1025</v>
      </c>
      <c r="J12667" s="5"/>
      <c r="L12667" s="5"/>
      <c r="M12667" s="2">
        <f t="shared" si="197"/>
        <v>-153566.05999999677</v>
      </c>
      <c r="P12667"/>
    </row>
    <row r="12668" spans="1:16" hidden="1">
      <c r="A12668" t="s">
        <v>32574</v>
      </c>
      <c r="B12668" s="1">
        <v>42241</v>
      </c>
      <c r="C12668" t="s">
        <v>31304</v>
      </c>
      <c r="D12668">
        <v>1</v>
      </c>
      <c r="E12668" t="s">
        <v>32576</v>
      </c>
      <c r="F12668" t="s">
        <v>13610</v>
      </c>
      <c r="G12668" t="s">
        <v>20</v>
      </c>
      <c r="H12668" t="s">
        <v>8829</v>
      </c>
      <c r="I12668" s="2">
        <v>9104.3700000000008</v>
      </c>
      <c r="J12668" s="5"/>
      <c r="L12668" s="5"/>
      <c r="M12668" s="2">
        <f t="shared" si="197"/>
        <v>-144461.68999999677</v>
      </c>
      <c r="P12668"/>
    </row>
    <row r="12669" spans="1:16" hidden="1">
      <c r="A12669" t="s">
        <v>32595</v>
      </c>
      <c r="B12669" s="1">
        <v>42241</v>
      </c>
      <c r="C12669" t="s">
        <v>14921</v>
      </c>
      <c r="D12669">
        <v>1</v>
      </c>
      <c r="E12669" t="s">
        <v>32597</v>
      </c>
      <c r="F12669" t="s">
        <v>13565</v>
      </c>
      <c r="G12669" t="s">
        <v>20</v>
      </c>
      <c r="H12669" t="s">
        <v>14923</v>
      </c>
      <c r="I12669" s="2">
        <v>4000</v>
      </c>
      <c r="J12669" s="5"/>
      <c r="L12669" s="5"/>
      <c r="M12669" s="2">
        <f t="shared" si="197"/>
        <v>-140461.68999999677</v>
      </c>
      <c r="P12669"/>
    </row>
    <row r="12670" spans="1:16" hidden="1">
      <c r="A12670" t="s">
        <v>32619</v>
      </c>
      <c r="B12670" s="1">
        <v>42241</v>
      </c>
      <c r="C12670" t="s">
        <v>31047</v>
      </c>
      <c r="D12670">
        <v>1</v>
      </c>
      <c r="E12670" t="s">
        <v>32622</v>
      </c>
      <c r="F12670" t="s">
        <v>13565</v>
      </c>
      <c r="G12670" t="s">
        <v>20</v>
      </c>
      <c r="H12670" t="s">
        <v>9489</v>
      </c>
      <c r="I12670" s="2">
        <v>60000</v>
      </c>
      <c r="J12670" s="5"/>
      <c r="L12670" s="5"/>
      <c r="M12670" s="2">
        <f t="shared" si="197"/>
        <v>-80461.689999996772</v>
      </c>
      <c r="P12670"/>
    </row>
    <row r="12671" spans="1:16" hidden="1">
      <c r="A12671" t="s">
        <v>32642</v>
      </c>
      <c r="B12671" s="1">
        <v>42241</v>
      </c>
      <c r="C12671" t="s">
        <v>30552</v>
      </c>
      <c r="D12671">
        <v>1</v>
      </c>
      <c r="E12671" t="s">
        <v>32645</v>
      </c>
      <c r="F12671" t="s">
        <v>13561</v>
      </c>
      <c r="G12671" t="s">
        <v>20</v>
      </c>
      <c r="H12671" t="s">
        <v>32646</v>
      </c>
      <c r="I12671" s="2">
        <v>282.38</v>
      </c>
      <c r="J12671" s="5"/>
      <c r="L12671" s="5"/>
      <c r="M12671" s="2">
        <f t="shared" si="197"/>
        <v>-80179.309999996767</v>
      </c>
      <c r="P12671"/>
    </row>
    <row r="12672" spans="1:16" hidden="1">
      <c r="A12672" s="35" t="s">
        <v>9599</v>
      </c>
      <c r="B12672" s="36">
        <v>42242</v>
      </c>
      <c r="C12672" s="35" t="s">
        <v>11</v>
      </c>
      <c r="D12672" s="35">
        <v>1</v>
      </c>
      <c r="E12672" s="35" t="s">
        <v>9604</v>
      </c>
      <c r="F12672" s="35" t="s">
        <v>16</v>
      </c>
      <c r="G12672" s="35" t="s">
        <v>20</v>
      </c>
      <c r="H12672" s="35" t="s">
        <v>9605</v>
      </c>
      <c r="I12672" s="11"/>
      <c r="J12672" s="12"/>
      <c r="K12672" s="11">
        <v>20000</v>
      </c>
      <c r="L12672" s="12"/>
      <c r="M12672" s="11">
        <f t="shared" si="197"/>
        <v>-100179.30999999677</v>
      </c>
      <c r="P12672"/>
    </row>
    <row r="12673" spans="1:16" hidden="1">
      <c r="A12673" t="s">
        <v>9622</v>
      </c>
      <c r="B12673" s="1">
        <v>42242</v>
      </c>
      <c r="C12673" t="s">
        <v>11</v>
      </c>
      <c r="D12673">
        <v>1</v>
      </c>
      <c r="E12673" t="s">
        <v>9623</v>
      </c>
      <c r="F12673" t="s">
        <v>16</v>
      </c>
      <c r="G12673" t="s">
        <v>20</v>
      </c>
      <c r="H12673" t="s">
        <v>9624</v>
      </c>
      <c r="J12673" s="5"/>
      <c r="K12673" s="2">
        <v>15944.41</v>
      </c>
      <c r="L12673" s="5"/>
      <c r="M12673" s="2">
        <f t="shared" si="197"/>
        <v>-116123.71999999677</v>
      </c>
      <c r="P12673"/>
    </row>
    <row r="12674" spans="1:16" hidden="1">
      <c r="A12674" t="s">
        <v>9628</v>
      </c>
      <c r="B12674" s="1">
        <v>42242</v>
      </c>
      <c r="C12674" t="s">
        <v>6</v>
      </c>
      <c r="D12674">
        <v>1</v>
      </c>
      <c r="E12674" t="s">
        <v>9630</v>
      </c>
      <c r="F12674" t="s">
        <v>29</v>
      </c>
      <c r="G12674" t="s">
        <v>20</v>
      </c>
      <c r="H12674" t="s">
        <v>8018</v>
      </c>
      <c r="I12674" s="2">
        <v>1079.6199999999999</v>
      </c>
      <c r="J12674" s="5"/>
      <c r="L12674" s="5"/>
      <c r="M12674" s="2">
        <f t="shared" si="197"/>
        <v>-115044.09999999678</v>
      </c>
      <c r="P12674"/>
    </row>
    <row r="12675" spans="1:16" hidden="1">
      <c r="A12675" t="s">
        <v>9653</v>
      </c>
      <c r="B12675" s="1">
        <v>42242</v>
      </c>
      <c r="C12675" t="s">
        <v>11</v>
      </c>
      <c r="D12675">
        <v>1</v>
      </c>
      <c r="E12675" t="s">
        <v>9654</v>
      </c>
      <c r="F12675" t="s">
        <v>13</v>
      </c>
      <c r="G12675" t="s">
        <v>20</v>
      </c>
      <c r="H12675" t="s">
        <v>6565</v>
      </c>
      <c r="J12675" s="5"/>
      <c r="K12675" s="2">
        <v>3425.03</v>
      </c>
      <c r="L12675" s="5"/>
      <c r="M12675" s="2">
        <f t="shared" si="197"/>
        <v>-118469.12999999677</v>
      </c>
      <c r="P12675"/>
    </row>
    <row r="12676" spans="1:16" hidden="1">
      <c r="A12676" t="s">
        <v>9748</v>
      </c>
      <c r="B12676" s="1">
        <v>42242</v>
      </c>
      <c r="C12676" t="s">
        <v>6</v>
      </c>
      <c r="D12676">
        <v>1</v>
      </c>
      <c r="E12676" t="s">
        <v>9751</v>
      </c>
      <c r="F12676" t="s">
        <v>29</v>
      </c>
      <c r="G12676" t="s">
        <v>20</v>
      </c>
      <c r="H12676" t="s">
        <v>847</v>
      </c>
      <c r="I12676" s="2">
        <v>5000</v>
      </c>
      <c r="J12676" s="5"/>
      <c r="L12676" s="5"/>
      <c r="M12676" s="2">
        <f t="shared" si="197"/>
        <v>-113469.12999999677</v>
      </c>
      <c r="P12676"/>
    </row>
    <row r="12677" spans="1:16" hidden="1">
      <c r="A12677" t="s">
        <v>9858</v>
      </c>
      <c r="B12677" s="1">
        <v>42242</v>
      </c>
      <c r="C12677" t="s">
        <v>18</v>
      </c>
      <c r="D12677">
        <v>1</v>
      </c>
      <c r="E12677" t="s">
        <v>9865</v>
      </c>
      <c r="F12677" t="s">
        <v>13</v>
      </c>
      <c r="G12677" t="s">
        <v>20</v>
      </c>
      <c r="H12677" t="s">
        <v>9866</v>
      </c>
      <c r="J12677" s="5"/>
      <c r="K12677" s="2">
        <v>20000</v>
      </c>
      <c r="L12677" s="5"/>
      <c r="M12677" s="2">
        <f t="shared" si="197"/>
        <v>-133469.12999999677</v>
      </c>
      <c r="P12677"/>
    </row>
    <row r="12678" spans="1:16" hidden="1">
      <c r="A12678" t="s">
        <v>9868</v>
      </c>
      <c r="B12678" s="1">
        <v>42242</v>
      </c>
      <c r="C12678" t="s">
        <v>1</v>
      </c>
      <c r="D12678">
        <v>1</v>
      </c>
      <c r="E12678" t="s">
        <v>9870</v>
      </c>
      <c r="F12678" t="s">
        <v>16</v>
      </c>
      <c r="G12678" t="s">
        <v>20</v>
      </c>
      <c r="H12678" t="s">
        <v>9871</v>
      </c>
      <c r="J12678" s="5"/>
      <c r="K12678" s="2">
        <v>35000</v>
      </c>
      <c r="L12678" s="5"/>
      <c r="M12678" s="2">
        <f t="shared" si="197"/>
        <v>-168469.12999999677</v>
      </c>
      <c r="P12678"/>
    </row>
    <row r="12679" spans="1:16" hidden="1">
      <c r="A12679" t="s">
        <v>9872</v>
      </c>
      <c r="B12679" s="1">
        <v>42242</v>
      </c>
      <c r="C12679" t="s">
        <v>11</v>
      </c>
      <c r="D12679">
        <v>1</v>
      </c>
      <c r="E12679" t="s">
        <v>9874</v>
      </c>
      <c r="F12679" t="s">
        <v>13</v>
      </c>
      <c r="G12679" t="s">
        <v>20</v>
      </c>
      <c r="H12679" t="s">
        <v>9875</v>
      </c>
      <c r="J12679" s="5"/>
      <c r="K12679" s="2">
        <v>2114.5100000000002</v>
      </c>
      <c r="L12679" s="5"/>
      <c r="M12679" s="2">
        <f t="shared" si="197"/>
        <v>-170583.63999999678</v>
      </c>
      <c r="P12679"/>
    </row>
    <row r="12680" spans="1:16" hidden="1">
      <c r="A12680" t="s">
        <v>9878</v>
      </c>
      <c r="B12680" s="1">
        <v>42242</v>
      </c>
      <c r="C12680" t="s">
        <v>11</v>
      </c>
      <c r="D12680">
        <v>1</v>
      </c>
      <c r="E12680" t="s">
        <v>9879</v>
      </c>
      <c r="F12680" t="s">
        <v>67</v>
      </c>
      <c r="G12680" t="s">
        <v>20</v>
      </c>
      <c r="H12680" t="s">
        <v>9880</v>
      </c>
      <c r="J12680" s="5"/>
      <c r="K12680" s="2">
        <v>418080</v>
      </c>
      <c r="L12680" s="5"/>
      <c r="M12680" s="2">
        <f t="shared" si="197"/>
        <v>-588663.63999999675</v>
      </c>
      <c r="P12680"/>
    </row>
    <row r="12681" spans="1:16" hidden="1">
      <c r="A12681" t="s">
        <v>9882</v>
      </c>
      <c r="B12681" s="1">
        <v>42242</v>
      </c>
      <c r="C12681" t="s">
        <v>11</v>
      </c>
      <c r="D12681">
        <v>1</v>
      </c>
      <c r="E12681" t="s">
        <v>9887</v>
      </c>
      <c r="F12681" t="s">
        <v>67</v>
      </c>
      <c r="G12681" t="s">
        <v>20</v>
      </c>
      <c r="H12681" t="s">
        <v>9880</v>
      </c>
      <c r="J12681" s="5"/>
      <c r="K12681" s="2">
        <v>418080</v>
      </c>
      <c r="L12681" s="5"/>
      <c r="M12681" s="2">
        <f t="shared" ref="M12681:M12744" si="198">+M12680+I12681-K12681</f>
        <v>-1006743.6399999968</v>
      </c>
      <c r="P12681"/>
    </row>
    <row r="12682" spans="1:16" hidden="1">
      <c r="A12682" t="s">
        <v>9888</v>
      </c>
      <c r="B12682" s="1">
        <v>42242</v>
      </c>
      <c r="C12682" t="s">
        <v>195</v>
      </c>
      <c r="D12682">
        <v>1</v>
      </c>
      <c r="E12682" t="s">
        <v>9889</v>
      </c>
      <c r="F12682" t="s">
        <v>13</v>
      </c>
      <c r="G12682" t="s">
        <v>20</v>
      </c>
      <c r="H12682" t="s">
        <v>195</v>
      </c>
      <c r="J12682" s="5"/>
      <c r="K12682" s="2">
        <v>13694.9</v>
      </c>
      <c r="L12682" s="5"/>
      <c r="M12682" s="2">
        <f t="shared" si="198"/>
        <v>-1020438.5399999968</v>
      </c>
      <c r="P12682"/>
    </row>
    <row r="12683" spans="1:16" hidden="1">
      <c r="A12683" t="s">
        <v>9891</v>
      </c>
      <c r="B12683" s="1">
        <v>42242</v>
      </c>
      <c r="C12683" t="s">
        <v>200</v>
      </c>
      <c r="D12683">
        <v>1</v>
      </c>
      <c r="E12683" t="s">
        <v>9892</v>
      </c>
      <c r="F12683" t="s">
        <v>16</v>
      </c>
      <c r="G12683" t="s">
        <v>20</v>
      </c>
      <c r="H12683" t="s">
        <v>200</v>
      </c>
      <c r="J12683" s="5"/>
      <c r="K12683" s="2">
        <v>52311.81</v>
      </c>
      <c r="L12683" s="5"/>
      <c r="M12683" s="2">
        <f t="shared" si="198"/>
        <v>-1072750.3499999968</v>
      </c>
      <c r="P12683"/>
    </row>
    <row r="12684" spans="1:16" hidden="1">
      <c r="A12684" t="s">
        <v>9894</v>
      </c>
      <c r="B12684" s="1">
        <v>42242</v>
      </c>
      <c r="C12684" t="s">
        <v>18</v>
      </c>
      <c r="D12684">
        <v>1</v>
      </c>
      <c r="E12684" t="s">
        <v>9898</v>
      </c>
      <c r="F12684" t="s">
        <v>13</v>
      </c>
      <c r="G12684" t="s">
        <v>20</v>
      </c>
      <c r="H12684" t="s">
        <v>18</v>
      </c>
      <c r="J12684" s="5"/>
      <c r="K12684" s="2">
        <v>34317.31</v>
      </c>
      <c r="L12684" s="5"/>
      <c r="M12684" s="2">
        <f t="shared" si="198"/>
        <v>-1107067.6599999969</v>
      </c>
      <c r="P12684"/>
    </row>
    <row r="12685" spans="1:16" hidden="1">
      <c r="A12685" t="s">
        <v>9902</v>
      </c>
      <c r="B12685" s="1">
        <v>42242</v>
      </c>
      <c r="C12685" t="s">
        <v>18</v>
      </c>
      <c r="D12685">
        <v>1</v>
      </c>
      <c r="E12685" t="s">
        <v>9898</v>
      </c>
      <c r="F12685" t="s">
        <v>13</v>
      </c>
      <c r="G12685" t="s">
        <v>20</v>
      </c>
      <c r="H12685" t="s">
        <v>568</v>
      </c>
      <c r="I12685" s="2">
        <v>34317.31</v>
      </c>
      <c r="J12685" s="5"/>
      <c r="L12685" s="5"/>
      <c r="M12685" s="2">
        <f t="shared" si="198"/>
        <v>-1072750.3499999968</v>
      </c>
      <c r="P12685"/>
    </row>
    <row r="12686" spans="1:16" hidden="1">
      <c r="A12686" t="s">
        <v>9909</v>
      </c>
      <c r="B12686" s="1">
        <v>42242</v>
      </c>
      <c r="C12686" t="s">
        <v>18</v>
      </c>
      <c r="D12686">
        <v>1</v>
      </c>
      <c r="E12686" t="s">
        <v>9910</v>
      </c>
      <c r="F12686" t="s">
        <v>13</v>
      </c>
      <c r="G12686" t="s">
        <v>20</v>
      </c>
      <c r="H12686" t="s">
        <v>18</v>
      </c>
      <c r="J12686" s="5"/>
      <c r="K12686" s="2">
        <v>34217.31</v>
      </c>
      <c r="L12686" s="5"/>
      <c r="M12686" s="2">
        <f t="shared" si="198"/>
        <v>-1106967.6599999969</v>
      </c>
      <c r="P12686"/>
    </row>
    <row r="12687" spans="1:16" hidden="1">
      <c r="A12687" t="s">
        <v>32665</v>
      </c>
      <c r="B12687" s="1">
        <v>42242</v>
      </c>
      <c r="C12687" t="s">
        <v>32668</v>
      </c>
      <c r="D12687">
        <v>2</v>
      </c>
      <c r="E12687" t="s">
        <v>32669</v>
      </c>
      <c r="F12687" t="s">
        <v>7054</v>
      </c>
      <c r="G12687" t="s">
        <v>20</v>
      </c>
      <c r="H12687" t="s">
        <v>32670</v>
      </c>
      <c r="I12687" s="2">
        <v>800.01</v>
      </c>
      <c r="J12687" s="5"/>
      <c r="L12687" s="5"/>
      <c r="M12687" s="2">
        <f t="shared" si="198"/>
        <v>-1106167.6499999969</v>
      </c>
      <c r="P12687"/>
    </row>
    <row r="12688" spans="1:16" hidden="1">
      <c r="A12688" t="s">
        <v>32689</v>
      </c>
      <c r="B12688" s="1">
        <v>42242</v>
      </c>
      <c r="C12688" t="s">
        <v>23048</v>
      </c>
      <c r="D12688">
        <v>1</v>
      </c>
      <c r="E12688" t="s">
        <v>32692</v>
      </c>
      <c r="F12688" t="s">
        <v>13565</v>
      </c>
      <c r="G12688" t="s">
        <v>20</v>
      </c>
      <c r="H12688" t="s">
        <v>23050</v>
      </c>
      <c r="I12688" s="2">
        <v>20000</v>
      </c>
      <c r="J12688" s="5"/>
      <c r="L12688" s="5"/>
      <c r="M12688" s="2">
        <f t="shared" si="198"/>
        <v>-1086167.6499999969</v>
      </c>
      <c r="P12688"/>
    </row>
    <row r="12689" spans="1:16" hidden="1">
      <c r="A12689" t="s">
        <v>32710</v>
      </c>
      <c r="B12689" s="1">
        <v>42242</v>
      </c>
      <c r="C12689" t="s">
        <v>32713</v>
      </c>
      <c r="D12689">
        <v>2</v>
      </c>
      <c r="E12689" t="s">
        <v>32714</v>
      </c>
      <c r="F12689" t="s">
        <v>7054</v>
      </c>
      <c r="G12689" t="s">
        <v>20</v>
      </c>
      <c r="H12689" t="s">
        <v>2401</v>
      </c>
      <c r="I12689" s="2">
        <v>15944.41</v>
      </c>
      <c r="J12689" s="5"/>
      <c r="L12689" s="5"/>
      <c r="M12689" s="2">
        <f t="shared" si="198"/>
        <v>-1070223.239999997</v>
      </c>
      <c r="P12689"/>
    </row>
    <row r="12690" spans="1:16" hidden="1">
      <c r="A12690" t="s">
        <v>32734</v>
      </c>
      <c r="B12690" s="1">
        <v>42242</v>
      </c>
      <c r="C12690" t="s">
        <v>32737</v>
      </c>
      <c r="D12690">
        <v>2</v>
      </c>
      <c r="E12690" t="s">
        <v>32738</v>
      </c>
      <c r="F12690" t="s">
        <v>7054</v>
      </c>
      <c r="G12690" t="s">
        <v>20</v>
      </c>
      <c r="H12690" t="s">
        <v>6565</v>
      </c>
      <c r="I12690" s="2">
        <v>3425.03</v>
      </c>
      <c r="J12690" s="5"/>
      <c r="L12690" s="5"/>
      <c r="M12690" s="2">
        <f t="shared" si="198"/>
        <v>-1066798.2099999969</v>
      </c>
      <c r="P12690"/>
    </row>
    <row r="12691" spans="1:16" hidden="1">
      <c r="A12691" t="s">
        <v>32757</v>
      </c>
      <c r="B12691" s="1">
        <v>42242</v>
      </c>
      <c r="C12691" t="s">
        <v>32760</v>
      </c>
      <c r="D12691">
        <v>1</v>
      </c>
      <c r="E12691" t="s">
        <v>32761</v>
      </c>
      <c r="F12691" t="s">
        <v>13565</v>
      </c>
      <c r="G12691" t="s">
        <v>20</v>
      </c>
      <c r="H12691" t="s">
        <v>32762</v>
      </c>
      <c r="I12691" s="2">
        <v>20000</v>
      </c>
      <c r="J12691" s="5"/>
      <c r="L12691" s="5"/>
      <c r="M12691" s="2">
        <f t="shared" si="198"/>
        <v>-1046798.2099999969</v>
      </c>
      <c r="P12691"/>
    </row>
    <row r="12692" spans="1:16" hidden="1">
      <c r="A12692" t="s">
        <v>32779</v>
      </c>
      <c r="B12692" s="1">
        <v>42242</v>
      </c>
      <c r="C12692" t="s">
        <v>28703</v>
      </c>
      <c r="D12692">
        <v>1</v>
      </c>
      <c r="E12692" t="s">
        <v>32782</v>
      </c>
      <c r="F12692" t="s">
        <v>13565</v>
      </c>
      <c r="G12692" t="s">
        <v>20</v>
      </c>
      <c r="H12692" t="s">
        <v>32783</v>
      </c>
      <c r="I12692" s="2">
        <v>2800</v>
      </c>
      <c r="J12692" s="5"/>
      <c r="L12692" s="5"/>
      <c r="M12692" s="2">
        <f t="shared" si="198"/>
        <v>-1043998.2099999969</v>
      </c>
      <c r="P12692"/>
    </row>
    <row r="12693" spans="1:16" hidden="1">
      <c r="A12693" t="s">
        <v>32825</v>
      </c>
      <c r="B12693" s="1">
        <v>42242</v>
      </c>
      <c r="C12693" t="s">
        <v>32829</v>
      </c>
      <c r="D12693">
        <v>2</v>
      </c>
      <c r="E12693" t="s">
        <v>32830</v>
      </c>
      <c r="F12693" t="s">
        <v>7054</v>
      </c>
      <c r="G12693" t="s">
        <v>20</v>
      </c>
      <c r="H12693" t="s">
        <v>3465</v>
      </c>
      <c r="I12693" s="2">
        <v>1025</v>
      </c>
      <c r="J12693" s="5"/>
      <c r="L12693" s="5"/>
      <c r="M12693" s="2">
        <f t="shared" si="198"/>
        <v>-1042973.2099999969</v>
      </c>
      <c r="P12693"/>
    </row>
    <row r="12694" spans="1:16" hidden="1">
      <c r="A12694" t="s">
        <v>32851</v>
      </c>
      <c r="B12694" s="1">
        <v>42242</v>
      </c>
      <c r="C12694" t="s">
        <v>32855</v>
      </c>
      <c r="D12694">
        <v>2</v>
      </c>
      <c r="E12694" t="s">
        <v>32856</v>
      </c>
      <c r="F12694" t="s">
        <v>7054</v>
      </c>
      <c r="G12694" t="s">
        <v>20</v>
      </c>
      <c r="H12694" t="s">
        <v>30777</v>
      </c>
      <c r="I12694" s="2">
        <v>1840</v>
      </c>
      <c r="J12694" s="5"/>
      <c r="L12694" s="5"/>
      <c r="M12694" s="2">
        <f t="shared" si="198"/>
        <v>-1041133.2099999969</v>
      </c>
      <c r="P12694"/>
    </row>
    <row r="12695" spans="1:16" hidden="1">
      <c r="A12695" t="s">
        <v>32872</v>
      </c>
      <c r="B12695" s="1">
        <v>42242</v>
      </c>
      <c r="C12695" t="s">
        <v>32875</v>
      </c>
      <c r="D12695">
        <v>2</v>
      </c>
      <c r="E12695" t="s">
        <v>32876</v>
      </c>
      <c r="F12695" t="s">
        <v>7054</v>
      </c>
      <c r="G12695" t="s">
        <v>20</v>
      </c>
      <c r="H12695" t="s">
        <v>18614</v>
      </c>
      <c r="I12695" s="2">
        <v>1025</v>
      </c>
      <c r="J12695" s="5"/>
      <c r="L12695" s="5"/>
      <c r="M12695" s="2">
        <f t="shared" si="198"/>
        <v>-1040108.2099999969</v>
      </c>
      <c r="P12695"/>
    </row>
    <row r="12696" spans="1:16" hidden="1">
      <c r="A12696" t="s">
        <v>32896</v>
      </c>
      <c r="B12696" s="1">
        <v>42242</v>
      </c>
      <c r="C12696" t="s">
        <v>32898</v>
      </c>
      <c r="D12696">
        <v>2</v>
      </c>
      <c r="E12696" t="s">
        <v>32899</v>
      </c>
      <c r="F12696" t="s">
        <v>7054</v>
      </c>
      <c r="G12696" t="s">
        <v>20</v>
      </c>
      <c r="H12696" t="s">
        <v>17614</v>
      </c>
      <c r="I12696" s="2">
        <v>2990</v>
      </c>
      <c r="J12696" s="5"/>
      <c r="L12696" s="5"/>
      <c r="M12696" s="2">
        <f t="shared" si="198"/>
        <v>-1037118.2099999969</v>
      </c>
      <c r="P12696"/>
    </row>
    <row r="12697" spans="1:16" hidden="1">
      <c r="A12697" t="s">
        <v>32918</v>
      </c>
      <c r="B12697" s="1">
        <v>42242</v>
      </c>
      <c r="C12697" t="s">
        <v>32921</v>
      </c>
      <c r="D12697">
        <v>2</v>
      </c>
      <c r="E12697" t="s">
        <v>32922</v>
      </c>
      <c r="F12697" t="s">
        <v>7054</v>
      </c>
      <c r="G12697" t="s">
        <v>20</v>
      </c>
      <c r="H12697" t="s">
        <v>7893</v>
      </c>
      <c r="I12697" s="2">
        <v>300</v>
      </c>
      <c r="J12697" s="5"/>
      <c r="L12697" s="5"/>
      <c r="M12697" s="2">
        <f t="shared" si="198"/>
        <v>-1036818.2099999969</v>
      </c>
      <c r="P12697"/>
    </row>
    <row r="12698" spans="1:16" hidden="1">
      <c r="A12698" t="s">
        <v>32940</v>
      </c>
      <c r="B12698" s="1">
        <v>42242</v>
      </c>
      <c r="C12698" t="s">
        <v>32942</v>
      </c>
      <c r="D12698">
        <v>2</v>
      </c>
      <c r="E12698" t="s">
        <v>32943</v>
      </c>
      <c r="F12698" t="s">
        <v>13559</v>
      </c>
      <c r="G12698" t="s">
        <v>313</v>
      </c>
      <c r="H12698" t="s">
        <v>1335</v>
      </c>
      <c r="J12698" s="5"/>
      <c r="K12698" s="2">
        <v>1989.28</v>
      </c>
      <c r="L12698" s="5"/>
      <c r="M12698" s="2">
        <f t="shared" si="198"/>
        <v>-1038807.489999997</v>
      </c>
      <c r="P12698"/>
    </row>
    <row r="12699" spans="1:16" hidden="1">
      <c r="A12699" t="s">
        <v>32940</v>
      </c>
      <c r="B12699" s="1">
        <v>42242</v>
      </c>
      <c r="C12699" t="s">
        <v>32942</v>
      </c>
      <c r="D12699">
        <v>2</v>
      </c>
      <c r="E12699" t="s">
        <v>32943</v>
      </c>
      <c r="F12699" t="s">
        <v>13559</v>
      </c>
      <c r="G12699" t="s">
        <v>313</v>
      </c>
      <c r="H12699" t="s">
        <v>1335</v>
      </c>
      <c r="I12699" s="2">
        <v>1989.28</v>
      </c>
      <c r="J12699" s="5"/>
      <c r="L12699" s="5"/>
      <c r="M12699" s="2">
        <f t="shared" si="198"/>
        <v>-1036818.2099999969</v>
      </c>
      <c r="P12699"/>
    </row>
    <row r="12700" spans="1:16" hidden="1">
      <c r="A12700" t="s">
        <v>32963</v>
      </c>
      <c r="B12700" s="1">
        <v>42242</v>
      </c>
      <c r="C12700" t="s">
        <v>32966</v>
      </c>
      <c r="D12700">
        <v>2</v>
      </c>
      <c r="E12700" t="s">
        <v>32967</v>
      </c>
      <c r="F12700" t="s">
        <v>13559</v>
      </c>
      <c r="G12700" t="s">
        <v>313</v>
      </c>
      <c r="H12700" t="s">
        <v>10097</v>
      </c>
      <c r="J12700" s="5"/>
      <c r="K12700" s="2">
        <v>7965.12</v>
      </c>
      <c r="L12700" s="5"/>
      <c r="M12700" s="2">
        <f t="shared" si="198"/>
        <v>-1044783.3299999969</v>
      </c>
      <c r="P12700"/>
    </row>
    <row r="12701" spans="1:16" hidden="1">
      <c r="A12701" t="s">
        <v>32963</v>
      </c>
      <c r="B12701" s="1">
        <v>42242</v>
      </c>
      <c r="C12701" t="s">
        <v>32966</v>
      </c>
      <c r="D12701">
        <v>2</v>
      </c>
      <c r="E12701" t="s">
        <v>32967</v>
      </c>
      <c r="F12701" t="s">
        <v>13559</v>
      </c>
      <c r="G12701" t="s">
        <v>313</v>
      </c>
      <c r="H12701" t="s">
        <v>10097</v>
      </c>
      <c r="I12701" s="2">
        <v>7965.12</v>
      </c>
      <c r="J12701" s="5"/>
      <c r="L12701" s="5"/>
      <c r="M12701" s="2">
        <f t="shared" si="198"/>
        <v>-1036818.2099999969</v>
      </c>
      <c r="P12701"/>
    </row>
    <row r="12702" spans="1:16" hidden="1">
      <c r="A12702" t="s">
        <v>32985</v>
      </c>
      <c r="B12702" s="1">
        <v>42242</v>
      </c>
      <c r="C12702" t="s">
        <v>32987</v>
      </c>
      <c r="D12702">
        <v>2</v>
      </c>
      <c r="E12702" t="s">
        <v>32988</v>
      </c>
      <c r="F12702" t="s">
        <v>13559</v>
      </c>
      <c r="G12702" t="s">
        <v>313</v>
      </c>
      <c r="H12702" t="s">
        <v>9093</v>
      </c>
      <c r="J12702" s="5"/>
      <c r="K12702" s="2">
        <v>4006.44</v>
      </c>
      <c r="L12702" s="5"/>
      <c r="M12702" s="2">
        <f t="shared" si="198"/>
        <v>-1040824.6499999969</v>
      </c>
      <c r="P12702"/>
    </row>
    <row r="12703" spans="1:16" hidden="1">
      <c r="A12703" t="s">
        <v>32985</v>
      </c>
      <c r="B12703" s="1">
        <v>42242</v>
      </c>
      <c r="C12703" t="s">
        <v>32987</v>
      </c>
      <c r="D12703">
        <v>2</v>
      </c>
      <c r="E12703" t="s">
        <v>32988</v>
      </c>
      <c r="F12703" t="s">
        <v>13559</v>
      </c>
      <c r="G12703" t="s">
        <v>313</v>
      </c>
      <c r="H12703" t="s">
        <v>9093</v>
      </c>
      <c r="I12703" s="2">
        <v>4006.44</v>
      </c>
      <c r="J12703" s="5"/>
      <c r="L12703" s="5"/>
      <c r="M12703" s="2">
        <f t="shared" si="198"/>
        <v>-1036818.2099999969</v>
      </c>
      <c r="P12703"/>
    </row>
    <row r="12704" spans="1:16" hidden="1">
      <c r="A12704" t="s">
        <v>33007</v>
      </c>
      <c r="B12704" s="1">
        <v>42242</v>
      </c>
      <c r="C12704" t="s">
        <v>4654</v>
      </c>
      <c r="D12704">
        <v>2</v>
      </c>
      <c r="E12704" t="s">
        <v>33011</v>
      </c>
      <c r="F12704" t="s">
        <v>13559</v>
      </c>
      <c r="G12704" t="s">
        <v>313</v>
      </c>
      <c r="H12704" t="s">
        <v>9875</v>
      </c>
      <c r="I12704" s="2">
        <v>2114.5100000000002</v>
      </c>
      <c r="J12704" s="5"/>
      <c r="L12704" s="5"/>
      <c r="M12704" s="2">
        <f t="shared" si="198"/>
        <v>-1034703.6999999969</v>
      </c>
      <c r="P12704"/>
    </row>
    <row r="12705" spans="1:16" hidden="1">
      <c r="A12705" t="s">
        <v>33028</v>
      </c>
      <c r="B12705" s="1">
        <v>42242</v>
      </c>
      <c r="C12705" t="s">
        <v>33030</v>
      </c>
      <c r="D12705">
        <v>2</v>
      </c>
      <c r="E12705" t="s">
        <v>33031</v>
      </c>
      <c r="F12705" t="s">
        <v>7054</v>
      </c>
      <c r="G12705" t="s">
        <v>20</v>
      </c>
      <c r="H12705" t="s">
        <v>33032</v>
      </c>
      <c r="I12705" s="2">
        <v>1025</v>
      </c>
      <c r="J12705" s="5"/>
      <c r="L12705" s="5"/>
      <c r="M12705" s="2">
        <f t="shared" si="198"/>
        <v>-1033678.6999999969</v>
      </c>
      <c r="P12705"/>
    </row>
    <row r="12706" spans="1:16" hidden="1">
      <c r="A12706" t="s">
        <v>33051</v>
      </c>
      <c r="B12706" s="1">
        <v>42242</v>
      </c>
      <c r="C12706" t="s">
        <v>33053</v>
      </c>
      <c r="D12706">
        <v>2</v>
      </c>
      <c r="E12706" t="s">
        <v>33054</v>
      </c>
      <c r="F12706" t="s">
        <v>7054</v>
      </c>
      <c r="G12706" t="s">
        <v>20</v>
      </c>
      <c r="H12706" t="s">
        <v>6324</v>
      </c>
      <c r="I12706" s="2">
        <v>3030</v>
      </c>
      <c r="J12706" s="5"/>
      <c r="L12706" s="5"/>
      <c r="M12706" s="2">
        <f t="shared" si="198"/>
        <v>-1030648.6999999969</v>
      </c>
      <c r="P12706"/>
    </row>
    <row r="12707" spans="1:16" hidden="1">
      <c r="A12707" t="s">
        <v>33069</v>
      </c>
      <c r="B12707" s="1">
        <v>42242</v>
      </c>
      <c r="C12707" t="s">
        <v>33072</v>
      </c>
      <c r="D12707">
        <v>2</v>
      </c>
      <c r="E12707" t="s">
        <v>33073</v>
      </c>
      <c r="F12707" t="s">
        <v>7054</v>
      </c>
      <c r="G12707" t="s">
        <v>20</v>
      </c>
      <c r="H12707" t="s">
        <v>2697</v>
      </c>
      <c r="I12707" s="2">
        <v>200.01</v>
      </c>
      <c r="J12707" s="5"/>
      <c r="L12707" s="5"/>
      <c r="M12707" s="2">
        <f t="shared" si="198"/>
        <v>-1030448.6899999969</v>
      </c>
      <c r="P12707"/>
    </row>
    <row r="12708" spans="1:16" hidden="1">
      <c r="A12708" t="s">
        <v>33089</v>
      </c>
      <c r="B12708" s="1">
        <v>42242</v>
      </c>
      <c r="C12708" t="s">
        <v>6</v>
      </c>
      <c r="D12708">
        <v>1</v>
      </c>
      <c r="E12708" t="s">
        <v>33091</v>
      </c>
      <c r="F12708" t="s">
        <v>13565</v>
      </c>
      <c r="G12708" t="s">
        <v>20</v>
      </c>
      <c r="H12708" t="s">
        <v>5540</v>
      </c>
      <c r="I12708" s="2">
        <v>836160</v>
      </c>
      <c r="J12708" s="5"/>
      <c r="L12708" s="5"/>
      <c r="M12708" s="2">
        <f t="shared" si="198"/>
        <v>-194288.68999999692</v>
      </c>
      <c r="P12708"/>
    </row>
    <row r="12709" spans="1:16" hidden="1">
      <c r="A12709" t="s">
        <v>33109</v>
      </c>
      <c r="B12709" s="1">
        <v>42242</v>
      </c>
      <c r="C12709" t="s">
        <v>33112</v>
      </c>
      <c r="D12709">
        <v>2</v>
      </c>
      <c r="E12709" t="s">
        <v>33113</v>
      </c>
      <c r="F12709" t="s">
        <v>7054</v>
      </c>
      <c r="G12709" t="s">
        <v>20</v>
      </c>
      <c r="H12709" t="s">
        <v>2822</v>
      </c>
      <c r="I12709" s="2">
        <v>400</v>
      </c>
      <c r="J12709" s="5"/>
      <c r="L12709" s="5"/>
      <c r="M12709" s="2">
        <f t="shared" si="198"/>
        <v>-193888.68999999692</v>
      </c>
      <c r="P12709"/>
    </row>
    <row r="12710" spans="1:16" hidden="1">
      <c r="A12710" t="s">
        <v>33127</v>
      </c>
      <c r="B12710" s="1">
        <v>42242</v>
      </c>
      <c r="C12710" t="s">
        <v>6</v>
      </c>
      <c r="D12710">
        <v>1</v>
      </c>
      <c r="E12710" t="s">
        <v>33091</v>
      </c>
      <c r="F12710" t="s">
        <v>13565</v>
      </c>
      <c r="G12710" t="s">
        <v>20</v>
      </c>
      <c r="H12710" t="s">
        <v>5590</v>
      </c>
      <c r="J12710" s="5"/>
      <c r="K12710" s="2">
        <v>836160</v>
      </c>
      <c r="L12710" s="5"/>
      <c r="M12710" s="2">
        <f t="shared" si="198"/>
        <v>-1030048.6899999969</v>
      </c>
      <c r="P12710"/>
    </row>
    <row r="12711" spans="1:16" hidden="1">
      <c r="A12711" t="s">
        <v>33143</v>
      </c>
      <c r="B12711" s="1">
        <v>42242</v>
      </c>
      <c r="C12711" t="s">
        <v>6</v>
      </c>
      <c r="D12711">
        <v>1</v>
      </c>
      <c r="E12711" t="s">
        <v>33146</v>
      </c>
      <c r="F12711" t="s">
        <v>13565</v>
      </c>
      <c r="G12711" t="s">
        <v>20</v>
      </c>
      <c r="H12711" t="s">
        <v>5569</v>
      </c>
      <c r="I12711" s="2">
        <v>418080</v>
      </c>
      <c r="J12711" s="5"/>
      <c r="L12711" s="5"/>
      <c r="M12711" s="2">
        <f t="shared" si="198"/>
        <v>-611968.68999999692</v>
      </c>
      <c r="P12711"/>
    </row>
    <row r="12712" spans="1:16" hidden="1">
      <c r="A12712" t="s">
        <v>33162</v>
      </c>
      <c r="B12712" s="1">
        <v>42242</v>
      </c>
      <c r="C12712" t="s">
        <v>33164</v>
      </c>
      <c r="D12712">
        <v>2</v>
      </c>
      <c r="E12712" t="s">
        <v>33165</v>
      </c>
      <c r="F12712" t="s">
        <v>13559</v>
      </c>
      <c r="G12712" t="s">
        <v>313</v>
      </c>
      <c r="H12712" t="s">
        <v>3468</v>
      </c>
      <c r="J12712" s="5"/>
      <c r="K12712" s="2">
        <v>302.52999999999997</v>
      </c>
      <c r="L12712" s="5"/>
      <c r="M12712" s="2">
        <f t="shared" si="198"/>
        <v>-612271.21999999695</v>
      </c>
      <c r="P12712"/>
    </row>
    <row r="12713" spans="1:16" hidden="1">
      <c r="A12713" t="s">
        <v>33162</v>
      </c>
      <c r="B12713" s="1">
        <v>42242</v>
      </c>
      <c r="C12713" t="s">
        <v>33164</v>
      </c>
      <c r="D12713">
        <v>2</v>
      </c>
      <c r="E12713" t="s">
        <v>33165</v>
      </c>
      <c r="F12713" t="s">
        <v>13559</v>
      </c>
      <c r="G12713" t="s">
        <v>313</v>
      </c>
      <c r="H12713" t="s">
        <v>3468</v>
      </c>
      <c r="I12713" s="2">
        <v>302.52999999999997</v>
      </c>
      <c r="J12713" s="5"/>
      <c r="L12713" s="5"/>
      <c r="M12713" s="2">
        <f t="shared" si="198"/>
        <v>-611968.68999999692</v>
      </c>
      <c r="P12713"/>
    </row>
    <row r="12714" spans="1:16" hidden="1">
      <c r="A12714" t="s">
        <v>33177</v>
      </c>
      <c r="B12714" s="1">
        <v>42242</v>
      </c>
      <c r="C12714" t="s">
        <v>33180</v>
      </c>
      <c r="D12714">
        <v>1</v>
      </c>
      <c r="E12714" t="s">
        <v>33181</v>
      </c>
      <c r="F12714" t="s">
        <v>13565</v>
      </c>
      <c r="G12714" t="s">
        <v>20</v>
      </c>
      <c r="H12714" t="s">
        <v>5569</v>
      </c>
      <c r="I12714" s="2">
        <v>418080</v>
      </c>
      <c r="J12714" s="5"/>
      <c r="L12714" s="5"/>
      <c r="M12714" s="2">
        <f t="shared" si="198"/>
        <v>-193888.68999999692</v>
      </c>
      <c r="P12714"/>
    </row>
    <row r="12715" spans="1:16" hidden="1">
      <c r="A12715" t="s">
        <v>33193</v>
      </c>
      <c r="B12715" s="1">
        <v>42242</v>
      </c>
      <c r="C12715" t="s">
        <v>6</v>
      </c>
      <c r="D12715">
        <v>1</v>
      </c>
      <c r="E12715" t="s">
        <v>33196</v>
      </c>
      <c r="F12715" t="s">
        <v>13565</v>
      </c>
      <c r="G12715" t="s">
        <v>20</v>
      </c>
      <c r="H12715" t="s">
        <v>33197</v>
      </c>
      <c r="I12715" s="2">
        <v>20000</v>
      </c>
      <c r="J12715" s="5"/>
      <c r="L12715" s="5"/>
      <c r="M12715" s="2">
        <f t="shared" si="198"/>
        <v>-173888.68999999692</v>
      </c>
      <c r="P12715"/>
    </row>
    <row r="12716" spans="1:16" hidden="1">
      <c r="A12716" t="s">
        <v>33206</v>
      </c>
      <c r="B12716" s="1">
        <v>42242</v>
      </c>
      <c r="C12716" t="s">
        <v>33209</v>
      </c>
      <c r="D12716">
        <v>2</v>
      </c>
      <c r="E12716" t="s">
        <v>33210</v>
      </c>
      <c r="F12716" t="s">
        <v>7054</v>
      </c>
      <c r="G12716" t="s">
        <v>20</v>
      </c>
      <c r="H12716" t="s">
        <v>15127</v>
      </c>
      <c r="I12716" s="2">
        <v>3940</v>
      </c>
      <c r="J12716" s="5"/>
      <c r="L12716" s="5"/>
      <c r="M12716" s="2">
        <f t="shared" si="198"/>
        <v>-169948.68999999692</v>
      </c>
      <c r="P12716"/>
    </row>
    <row r="12717" spans="1:16" hidden="1">
      <c r="A12717" t="s">
        <v>33224</v>
      </c>
      <c r="B12717" s="1">
        <v>42242</v>
      </c>
      <c r="C12717" t="s">
        <v>33227</v>
      </c>
      <c r="D12717">
        <v>2</v>
      </c>
      <c r="E12717" t="s">
        <v>33228</v>
      </c>
      <c r="F12717" t="s">
        <v>7054</v>
      </c>
      <c r="G12717" t="s">
        <v>20</v>
      </c>
      <c r="H12717" t="s">
        <v>847</v>
      </c>
      <c r="I12717" s="2">
        <v>2105.0100000000002</v>
      </c>
      <c r="J12717" s="5"/>
      <c r="L12717" s="5"/>
      <c r="M12717" s="2">
        <f t="shared" si="198"/>
        <v>-167843.67999999691</v>
      </c>
      <c r="P12717"/>
    </row>
    <row r="12718" spans="1:16" hidden="1">
      <c r="A12718" t="s">
        <v>33244</v>
      </c>
      <c r="B12718" s="1">
        <v>42242</v>
      </c>
      <c r="C12718" t="s">
        <v>33246</v>
      </c>
      <c r="D12718">
        <v>1</v>
      </c>
      <c r="E12718" t="s">
        <v>33247</v>
      </c>
      <c r="F12718" t="s">
        <v>13561</v>
      </c>
      <c r="G12718" t="s">
        <v>20</v>
      </c>
      <c r="H12718" t="s">
        <v>33248</v>
      </c>
      <c r="I12718" s="2">
        <v>5000</v>
      </c>
      <c r="J12718" s="5"/>
      <c r="L12718" s="5"/>
      <c r="M12718" s="2">
        <f t="shared" si="198"/>
        <v>-162843.67999999691</v>
      </c>
      <c r="P12718"/>
    </row>
    <row r="12719" spans="1:16" hidden="1">
      <c r="A12719" t="s">
        <v>33262</v>
      </c>
      <c r="B12719" s="1">
        <v>42242</v>
      </c>
      <c r="C12719" t="s">
        <v>33266</v>
      </c>
      <c r="D12719">
        <v>2</v>
      </c>
      <c r="E12719" t="s">
        <v>33267</v>
      </c>
      <c r="F12719" t="s">
        <v>7054</v>
      </c>
      <c r="G12719" t="s">
        <v>20</v>
      </c>
      <c r="H12719" t="s">
        <v>14467</v>
      </c>
      <c r="I12719" s="2">
        <v>1839.99</v>
      </c>
      <c r="J12719" s="5"/>
      <c r="L12719" s="5"/>
      <c r="M12719" s="2">
        <f t="shared" si="198"/>
        <v>-161003.68999999692</v>
      </c>
      <c r="P12719"/>
    </row>
    <row r="12720" spans="1:16" hidden="1">
      <c r="A12720" t="s">
        <v>33280</v>
      </c>
      <c r="B12720" s="1">
        <v>42242</v>
      </c>
      <c r="C12720" t="s">
        <v>33284</v>
      </c>
      <c r="D12720">
        <v>2</v>
      </c>
      <c r="E12720" t="s">
        <v>33285</v>
      </c>
      <c r="F12720" t="s">
        <v>7054</v>
      </c>
      <c r="G12720" t="s">
        <v>20</v>
      </c>
      <c r="H12720" t="s">
        <v>33286</v>
      </c>
      <c r="I12720" s="2">
        <v>7346.81</v>
      </c>
      <c r="J12720" s="5"/>
      <c r="L12720" s="5"/>
      <c r="M12720" s="2">
        <f t="shared" si="198"/>
        <v>-153656.87999999692</v>
      </c>
      <c r="P12720"/>
    </row>
    <row r="12721" spans="1:16" hidden="1">
      <c r="A12721" t="s">
        <v>33302</v>
      </c>
      <c r="B12721" s="1">
        <v>42242</v>
      </c>
      <c r="C12721" t="s">
        <v>33304</v>
      </c>
      <c r="D12721">
        <v>1</v>
      </c>
      <c r="E12721" t="s">
        <v>33305</v>
      </c>
      <c r="F12721" t="s">
        <v>13565</v>
      </c>
      <c r="G12721" t="s">
        <v>20</v>
      </c>
      <c r="H12721" t="s">
        <v>33306</v>
      </c>
      <c r="I12721" s="2">
        <v>35000</v>
      </c>
      <c r="J12721" s="5"/>
      <c r="L12721" s="5"/>
      <c r="M12721" s="2">
        <f t="shared" si="198"/>
        <v>-118656.87999999692</v>
      </c>
      <c r="P12721"/>
    </row>
    <row r="12722" spans="1:16" hidden="1">
      <c r="A12722" t="s">
        <v>33318</v>
      </c>
      <c r="B12722" s="1">
        <v>42242</v>
      </c>
      <c r="C12722" t="s">
        <v>33321</v>
      </c>
      <c r="D12722">
        <v>2</v>
      </c>
      <c r="E12722" t="s">
        <v>33322</v>
      </c>
      <c r="F12722" t="s">
        <v>7054</v>
      </c>
      <c r="G12722" t="s">
        <v>20</v>
      </c>
      <c r="H12722" t="s">
        <v>6037</v>
      </c>
      <c r="I12722" s="2">
        <v>1025</v>
      </c>
      <c r="J12722" s="5"/>
      <c r="L12722" s="5"/>
      <c r="M12722" s="2">
        <f t="shared" si="198"/>
        <v>-117631.87999999692</v>
      </c>
      <c r="P12722"/>
    </row>
    <row r="12723" spans="1:16" hidden="1">
      <c r="A12723" t="s">
        <v>33338</v>
      </c>
      <c r="B12723" s="1">
        <v>42242</v>
      </c>
      <c r="C12723" t="s">
        <v>33341</v>
      </c>
      <c r="D12723">
        <v>2</v>
      </c>
      <c r="E12723" t="s">
        <v>33342</v>
      </c>
      <c r="F12723" t="s">
        <v>7054</v>
      </c>
      <c r="G12723" t="s">
        <v>20</v>
      </c>
      <c r="H12723" t="s">
        <v>2122</v>
      </c>
      <c r="I12723" s="2">
        <v>7439.9</v>
      </c>
      <c r="J12723" s="5"/>
      <c r="L12723" s="5"/>
      <c r="M12723" s="2">
        <f t="shared" si="198"/>
        <v>-110191.97999999693</v>
      </c>
      <c r="P12723"/>
    </row>
    <row r="12724" spans="1:16" hidden="1">
      <c r="A12724" t="s">
        <v>33355</v>
      </c>
      <c r="B12724" s="1">
        <v>42242</v>
      </c>
      <c r="C12724" t="s">
        <v>33358</v>
      </c>
      <c r="D12724">
        <v>2</v>
      </c>
      <c r="E12724" t="s">
        <v>33359</v>
      </c>
      <c r="F12724" t="s">
        <v>13559</v>
      </c>
      <c r="G12724" t="s">
        <v>313</v>
      </c>
      <c r="H12724" t="s">
        <v>5136</v>
      </c>
      <c r="J12724" s="5"/>
      <c r="K12724" s="2">
        <v>153.34</v>
      </c>
      <c r="L12724" s="5"/>
      <c r="M12724" s="2">
        <f t="shared" si="198"/>
        <v>-110345.31999999692</v>
      </c>
      <c r="P12724"/>
    </row>
    <row r="12725" spans="1:16" hidden="1">
      <c r="A12725" t="s">
        <v>33355</v>
      </c>
      <c r="B12725" s="1">
        <v>42242</v>
      </c>
      <c r="C12725" t="s">
        <v>33358</v>
      </c>
      <c r="D12725">
        <v>2</v>
      </c>
      <c r="E12725" t="s">
        <v>33359</v>
      </c>
      <c r="F12725" t="s">
        <v>13559</v>
      </c>
      <c r="G12725" t="s">
        <v>313</v>
      </c>
      <c r="H12725" t="s">
        <v>5136</v>
      </c>
      <c r="I12725" s="2">
        <v>153.34</v>
      </c>
      <c r="J12725" s="5"/>
      <c r="L12725" s="5"/>
      <c r="M12725" s="2">
        <f t="shared" si="198"/>
        <v>-110191.97999999693</v>
      </c>
      <c r="P12725"/>
    </row>
    <row r="12726" spans="1:16" hidden="1">
      <c r="A12726" t="s">
        <v>33374</v>
      </c>
      <c r="B12726" s="1">
        <v>42242</v>
      </c>
      <c r="C12726" t="s">
        <v>18</v>
      </c>
      <c r="D12726">
        <v>2</v>
      </c>
      <c r="E12726" t="s">
        <v>33376</v>
      </c>
      <c r="F12726" t="s">
        <v>13559</v>
      </c>
      <c r="G12726" t="s">
        <v>313</v>
      </c>
      <c r="H12726" t="s">
        <v>1804</v>
      </c>
      <c r="I12726" s="2">
        <v>80.13</v>
      </c>
      <c r="J12726" s="5"/>
      <c r="L12726" s="5"/>
      <c r="M12726" s="2">
        <f t="shared" si="198"/>
        <v>-110111.84999999692</v>
      </c>
      <c r="P12726"/>
    </row>
    <row r="12727" spans="1:16" hidden="1">
      <c r="A12727" t="s">
        <v>33391</v>
      </c>
      <c r="B12727" s="1">
        <v>42242</v>
      </c>
      <c r="C12727" t="s">
        <v>33394</v>
      </c>
      <c r="D12727">
        <v>2</v>
      </c>
      <c r="E12727" t="s">
        <v>33395</v>
      </c>
      <c r="F12727" t="s">
        <v>7054</v>
      </c>
      <c r="G12727" t="s">
        <v>20</v>
      </c>
      <c r="H12727" t="s">
        <v>4403</v>
      </c>
      <c r="J12727" s="5"/>
      <c r="K12727" s="2">
        <v>2000</v>
      </c>
      <c r="L12727" s="5"/>
      <c r="M12727" s="2">
        <f t="shared" si="198"/>
        <v>-112111.84999999692</v>
      </c>
      <c r="P12727"/>
    </row>
    <row r="12728" spans="1:16" hidden="1">
      <c r="A12728" t="s">
        <v>33391</v>
      </c>
      <c r="B12728" s="1">
        <v>42242</v>
      </c>
      <c r="C12728" t="s">
        <v>33394</v>
      </c>
      <c r="D12728">
        <v>2</v>
      </c>
      <c r="E12728" t="s">
        <v>33395</v>
      </c>
      <c r="F12728" t="s">
        <v>7054</v>
      </c>
      <c r="G12728" t="s">
        <v>20</v>
      </c>
      <c r="H12728" t="s">
        <v>4403</v>
      </c>
      <c r="I12728" s="2">
        <v>3588.03</v>
      </c>
      <c r="J12728" s="5"/>
      <c r="L12728" s="5"/>
      <c r="M12728" s="2">
        <f t="shared" si="198"/>
        <v>-108523.81999999692</v>
      </c>
      <c r="P12728"/>
    </row>
    <row r="12729" spans="1:16" hidden="1">
      <c r="A12729" t="s">
        <v>33410</v>
      </c>
      <c r="B12729" s="1">
        <v>42242</v>
      </c>
      <c r="C12729" t="s">
        <v>18</v>
      </c>
      <c r="D12729">
        <v>2</v>
      </c>
      <c r="E12729" t="s">
        <v>33414</v>
      </c>
      <c r="F12729" t="s">
        <v>13559</v>
      </c>
      <c r="G12729" t="s">
        <v>313</v>
      </c>
      <c r="H12729" t="s">
        <v>65</v>
      </c>
      <c r="I12729" s="2">
        <v>64.5</v>
      </c>
      <c r="J12729" s="5"/>
      <c r="L12729" s="5"/>
      <c r="M12729" s="2">
        <f t="shared" si="198"/>
        <v>-108459.31999999692</v>
      </c>
      <c r="P12729"/>
    </row>
    <row r="12730" spans="1:16" hidden="1">
      <c r="A12730" t="s">
        <v>33428</v>
      </c>
      <c r="B12730" s="1">
        <v>42242</v>
      </c>
      <c r="C12730" t="s">
        <v>33430</v>
      </c>
      <c r="D12730">
        <v>2</v>
      </c>
      <c r="E12730" t="s">
        <v>33431</v>
      </c>
      <c r="F12730" t="s">
        <v>7054</v>
      </c>
      <c r="G12730" t="s">
        <v>20</v>
      </c>
      <c r="H12730" t="s">
        <v>21829</v>
      </c>
      <c r="I12730" s="2">
        <v>840.01</v>
      </c>
      <c r="J12730" s="5"/>
      <c r="L12730" s="5"/>
      <c r="M12730" s="2">
        <f t="shared" si="198"/>
        <v>-107619.30999999693</v>
      </c>
      <c r="P12730"/>
    </row>
    <row r="12731" spans="1:16" hidden="1">
      <c r="A12731" t="s">
        <v>33443</v>
      </c>
      <c r="B12731" s="1">
        <v>42242</v>
      </c>
      <c r="C12731" t="s">
        <v>33445</v>
      </c>
      <c r="D12731">
        <v>2</v>
      </c>
      <c r="E12731" t="s">
        <v>33446</v>
      </c>
      <c r="F12731" t="s">
        <v>7054</v>
      </c>
      <c r="G12731" t="s">
        <v>20</v>
      </c>
      <c r="H12731" t="s">
        <v>33447</v>
      </c>
      <c r="I12731" s="2">
        <v>4100</v>
      </c>
      <c r="J12731" s="5"/>
      <c r="L12731" s="5"/>
      <c r="M12731" s="2">
        <f t="shared" si="198"/>
        <v>-103519.30999999693</v>
      </c>
      <c r="P12731"/>
    </row>
    <row r="12732" spans="1:16" hidden="1">
      <c r="A12732" t="s">
        <v>33461</v>
      </c>
      <c r="B12732" s="1">
        <v>42242</v>
      </c>
      <c r="C12732" t="s">
        <v>33463</v>
      </c>
      <c r="D12732">
        <v>2</v>
      </c>
      <c r="E12732" t="s">
        <v>33464</v>
      </c>
      <c r="F12732" t="s">
        <v>7054</v>
      </c>
      <c r="G12732" t="s">
        <v>20</v>
      </c>
      <c r="H12732" t="s">
        <v>6880</v>
      </c>
      <c r="J12732" s="5"/>
      <c r="K12732" s="2">
        <v>5239.75</v>
      </c>
      <c r="L12732" s="5"/>
      <c r="M12732" s="2">
        <f t="shared" si="198"/>
        <v>-108759.05999999693</v>
      </c>
      <c r="P12732"/>
    </row>
    <row r="12733" spans="1:16" hidden="1">
      <c r="A12733" t="s">
        <v>33461</v>
      </c>
      <c r="B12733" s="1">
        <v>42242</v>
      </c>
      <c r="C12733" t="s">
        <v>33463</v>
      </c>
      <c r="D12733">
        <v>2</v>
      </c>
      <c r="E12733" t="s">
        <v>33464</v>
      </c>
      <c r="F12733" t="s">
        <v>7054</v>
      </c>
      <c r="G12733" t="s">
        <v>20</v>
      </c>
      <c r="H12733" t="s">
        <v>6880</v>
      </c>
      <c r="I12733" s="2">
        <v>5239.75</v>
      </c>
      <c r="J12733" s="5"/>
      <c r="L12733" s="5"/>
      <c r="M12733" s="2">
        <f t="shared" si="198"/>
        <v>-103519.30999999693</v>
      </c>
      <c r="P12733"/>
    </row>
    <row r="12734" spans="1:16" hidden="1">
      <c r="A12734" t="s">
        <v>33476</v>
      </c>
      <c r="B12734" s="1">
        <v>42242</v>
      </c>
      <c r="C12734" t="s">
        <v>33479</v>
      </c>
      <c r="D12734">
        <v>2</v>
      </c>
      <c r="E12734" t="s">
        <v>33480</v>
      </c>
      <c r="F12734" t="s">
        <v>7054</v>
      </c>
      <c r="G12734" t="s">
        <v>20</v>
      </c>
      <c r="H12734" t="s">
        <v>85</v>
      </c>
      <c r="I12734" s="2">
        <v>1840</v>
      </c>
      <c r="J12734" s="5"/>
      <c r="L12734" s="5"/>
      <c r="M12734" s="2">
        <f t="shared" si="198"/>
        <v>-101679.30999999693</v>
      </c>
      <c r="P12734"/>
    </row>
    <row r="12735" spans="1:16" hidden="1">
      <c r="A12735" t="s">
        <v>33492</v>
      </c>
      <c r="B12735" s="1">
        <v>42242</v>
      </c>
      <c r="C12735" t="s">
        <v>6</v>
      </c>
      <c r="D12735">
        <v>1</v>
      </c>
      <c r="E12735" t="s">
        <v>33495</v>
      </c>
      <c r="F12735" t="s">
        <v>13565</v>
      </c>
      <c r="G12735" t="s">
        <v>20</v>
      </c>
      <c r="H12735" t="s">
        <v>3427</v>
      </c>
      <c r="I12735" s="2">
        <v>20000</v>
      </c>
      <c r="J12735" s="5"/>
      <c r="L12735" s="5"/>
      <c r="M12735" s="2">
        <f t="shared" si="198"/>
        <v>-81679.309999996927</v>
      </c>
      <c r="P12735"/>
    </row>
    <row r="12736" spans="1:16" hidden="1">
      <c r="A12736" t="s">
        <v>33509</v>
      </c>
      <c r="B12736" s="1">
        <v>42242</v>
      </c>
      <c r="C12736" t="s">
        <v>31848</v>
      </c>
      <c r="D12736">
        <v>1</v>
      </c>
      <c r="E12736" t="s">
        <v>33513</v>
      </c>
      <c r="F12736" t="s">
        <v>13565</v>
      </c>
      <c r="G12736" t="s">
        <v>20</v>
      </c>
      <c r="H12736" t="s">
        <v>9324</v>
      </c>
      <c r="I12736" s="2">
        <v>1500</v>
      </c>
      <c r="J12736" s="5"/>
      <c r="L12736" s="5"/>
      <c r="M12736" s="2">
        <f t="shared" si="198"/>
        <v>-80179.309999996927</v>
      </c>
      <c r="P12736"/>
    </row>
    <row r="12737" spans="1:16" hidden="1">
      <c r="A12737" s="35" t="s">
        <v>9913</v>
      </c>
      <c r="B12737" s="36">
        <v>42243</v>
      </c>
      <c r="C12737" s="35" t="s">
        <v>6</v>
      </c>
      <c r="D12737" s="35">
        <v>1</v>
      </c>
      <c r="E12737" s="35" t="s">
        <v>9918</v>
      </c>
      <c r="F12737" s="35" t="s">
        <v>29</v>
      </c>
      <c r="G12737" s="35" t="s">
        <v>20</v>
      </c>
      <c r="H12737" s="35" t="s">
        <v>9919</v>
      </c>
      <c r="I12737" s="11">
        <v>69</v>
      </c>
      <c r="J12737" s="12"/>
      <c r="K12737" s="11"/>
      <c r="L12737" s="12"/>
      <c r="M12737" s="11">
        <f t="shared" si="198"/>
        <v>-80110.309999996927</v>
      </c>
      <c r="P12737"/>
    </row>
    <row r="12738" spans="1:16" hidden="1">
      <c r="A12738" t="s">
        <v>9924</v>
      </c>
      <c r="B12738" s="1">
        <v>42243</v>
      </c>
      <c r="C12738" t="s">
        <v>18</v>
      </c>
      <c r="D12738">
        <v>1</v>
      </c>
      <c r="E12738" t="s">
        <v>9925</v>
      </c>
      <c r="F12738" t="s">
        <v>13</v>
      </c>
      <c r="G12738" t="s">
        <v>20</v>
      </c>
      <c r="H12738" t="s">
        <v>18</v>
      </c>
      <c r="J12738" s="5"/>
      <c r="K12738" s="2">
        <v>25500</v>
      </c>
      <c r="L12738" s="5"/>
      <c r="M12738" s="2">
        <f t="shared" si="198"/>
        <v>-105610.30999999693</v>
      </c>
      <c r="P12738"/>
    </row>
    <row r="12739" spans="1:16" hidden="1">
      <c r="A12739" t="s">
        <v>9928</v>
      </c>
      <c r="B12739" s="1">
        <v>42243</v>
      </c>
      <c r="C12739" t="s">
        <v>18</v>
      </c>
      <c r="D12739">
        <v>1</v>
      </c>
      <c r="E12739" t="s">
        <v>9925</v>
      </c>
      <c r="F12739" t="s">
        <v>13</v>
      </c>
      <c r="G12739" t="s">
        <v>20</v>
      </c>
      <c r="H12739" t="s">
        <v>568</v>
      </c>
      <c r="I12739" s="2">
        <v>25500</v>
      </c>
      <c r="J12739" s="5"/>
      <c r="L12739" s="5"/>
      <c r="M12739" s="2">
        <f t="shared" si="198"/>
        <v>-80110.309999996927</v>
      </c>
      <c r="P12739"/>
    </row>
    <row r="12740" spans="1:16" hidden="1">
      <c r="A12740" t="s">
        <v>9933</v>
      </c>
      <c r="B12740" s="1">
        <v>42243</v>
      </c>
      <c r="C12740" t="s">
        <v>18</v>
      </c>
      <c r="D12740">
        <v>1</v>
      </c>
      <c r="E12740" t="s">
        <v>9934</v>
      </c>
      <c r="F12740" t="s">
        <v>13</v>
      </c>
      <c r="G12740" t="s">
        <v>20</v>
      </c>
      <c r="H12740" t="s">
        <v>9935</v>
      </c>
      <c r="J12740" s="5"/>
      <c r="K12740" s="2">
        <v>25500</v>
      </c>
      <c r="L12740" s="5"/>
      <c r="M12740" s="2">
        <f t="shared" si="198"/>
        <v>-105610.30999999693</v>
      </c>
      <c r="P12740"/>
    </row>
    <row r="12741" spans="1:16" hidden="1">
      <c r="A12741" t="s">
        <v>9998</v>
      </c>
      <c r="B12741" s="1">
        <v>42243</v>
      </c>
      <c r="C12741" t="s">
        <v>6</v>
      </c>
      <c r="D12741">
        <v>1</v>
      </c>
      <c r="E12741" t="s">
        <v>10000</v>
      </c>
      <c r="F12741" t="s">
        <v>29</v>
      </c>
      <c r="G12741" t="s">
        <v>20</v>
      </c>
      <c r="H12741" t="s">
        <v>134</v>
      </c>
      <c r="I12741" s="2">
        <v>1919.72</v>
      </c>
      <c r="J12741" s="5"/>
      <c r="L12741" s="5"/>
      <c r="M12741" s="2">
        <f t="shared" si="198"/>
        <v>-103690.58999999693</v>
      </c>
      <c r="P12741"/>
    </row>
    <row r="12742" spans="1:16" hidden="1">
      <c r="A12742" t="s">
        <v>10013</v>
      </c>
      <c r="B12742" s="1">
        <v>42243</v>
      </c>
      <c r="C12742" t="s">
        <v>6</v>
      </c>
      <c r="D12742">
        <v>1</v>
      </c>
      <c r="E12742" t="s">
        <v>10017</v>
      </c>
      <c r="F12742" t="s">
        <v>8</v>
      </c>
      <c r="G12742" t="s">
        <v>20</v>
      </c>
      <c r="H12742" t="s">
        <v>10018</v>
      </c>
      <c r="I12742" s="2">
        <v>1840</v>
      </c>
      <c r="J12742" s="5"/>
      <c r="L12742" s="5"/>
      <c r="M12742" s="2">
        <f t="shared" si="198"/>
        <v>-101850.58999999693</v>
      </c>
      <c r="P12742"/>
    </row>
    <row r="12743" spans="1:16" hidden="1">
      <c r="A12743" t="s">
        <v>10056</v>
      </c>
      <c r="B12743" s="1">
        <v>42243</v>
      </c>
      <c r="C12743" t="s">
        <v>6</v>
      </c>
      <c r="D12743">
        <v>1</v>
      </c>
      <c r="E12743" t="s">
        <v>10057</v>
      </c>
      <c r="F12743" t="s">
        <v>8</v>
      </c>
      <c r="G12743" t="s">
        <v>20</v>
      </c>
      <c r="H12743" t="s">
        <v>10058</v>
      </c>
      <c r="I12743" s="2">
        <v>1840</v>
      </c>
      <c r="J12743" s="5"/>
      <c r="L12743" s="5"/>
      <c r="M12743" s="2">
        <f t="shared" si="198"/>
        <v>-100010.58999999693</v>
      </c>
      <c r="P12743"/>
    </row>
    <row r="12744" spans="1:16" hidden="1">
      <c r="A12744" t="s">
        <v>10068</v>
      </c>
      <c r="B12744" s="1">
        <v>42243</v>
      </c>
      <c r="C12744" t="s">
        <v>11</v>
      </c>
      <c r="D12744">
        <v>1</v>
      </c>
      <c r="E12744" t="s">
        <v>10074</v>
      </c>
      <c r="F12744" t="s">
        <v>13</v>
      </c>
      <c r="G12744" t="s">
        <v>20</v>
      </c>
      <c r="J12744" s="5"/>
      <c r="K12744" s="2">
        <v>163050</v>
      </c>
      <c r="L12744" s="5"/>
      <c r="M12744" s="2">
        <f t="shared" si="198"/>
        <v>-263060.58999999694</v>
      </c>
      <c r="P12744"/>
    </row>
    <row r="12745" spans="1:16" hidden="1">
      <c r="A12745" t="s">
        <v>10076</v>
      </c>
      <c r="B12745" s="1">
        <v>42243</v>
      </c>
      <c r="C12745" t="s">
        <v>18</v>
      </c>
      <c r="D12745">
        <v>1</v>
      </c>
      <c r="E12745" t="s">
        <v>10079</v>
      </c>
      <c r="F12745" t="s">
        <v>13</v>
      </c>
      <c r="G12745" t="s">
        <v>20</v>
      </c>
      <c r="H12745" t="s">
        <v>10080</v>
      </c>
      <c r="J12745" s="5"/>
      <c r="K12745" s="2">
        <v>190700</v>
      </c>
      <c r="L12745" s="5"/>
      <c r="M12745" s="2">
        <f t="shared" ref="M12745:M12808" si="199">+M12744+I12745-K12745</f>
        <v>-453760.58999999694</v>
      </c>
      <c r="P12745"/>
    </row>
    <row r="12746" spans="1:16" hidden="1">
      <c r="A12746" t="s">
        <v>10086</v>
      </c>
      <c r="B12746" s="1">
        <v>42243</v>
      </c>
      <c r="C12746" t="s">
        <v>11</v>
      </c>
      <c r="D12746">
        <v>1</v>
      </c>
      <c r="E12746" t="s">
        <v>10089</v>
      </c>
      <c r="F12746" t="s">
        <v>13</v>
      </c>
      <c r="G12746" t="s">
        <v>20</v>
      </c>
      <c r="H12746" t="s">
        <v>6141</v>
      </c>
      <c r="J12746" s="5"/>
      <c r="K12746" s="2">
        <v>163050</v>
      </c>
      <c r="L12746" s="5"/>
      <c r="M12746" s="2">
        <f t="shared" si="199"/>
        <v>-616810.58999999694</v>
      </c>
      <c r="P12746"/>
    </row>
    <row r="12747" spans="1:16" hidden="1">
      <c r="A12747" t="s">
        <v>10090</v>
      </c>
      <c r="B12747" s="1">
        <v>42243</v>
      </c>
      <c r="C12747" t="s">
        <v>11</v>
      </c>
      <c r="D12747">
        <v>1</v>
      </c>
      <c r="E12747" t="s">
        <v>10093</v>
      </c>
      <c r="F12747" t="s">
        <v>67</v>
      </c>
      <c r="G12747" t="s">
        <v>20</v>
      </c>
      <c r="H12747" t="s">
        <v>10094</v>
      </c>
      <c r="J12747" s="5"/>
      <c r="K12747" s="2">
        <v>418080</v>
      </c>
      <c r="L12747" s="5"/>
      <c r="M12747" s="2">
        <f t="shared" si="199"/>
        <v>-1034890.5899999969</v>
      </c>
      <c r="P12747"/>
    </row>
    <row r="12748" spans="1:16" hidden="1">
      <c r="A12748" t="s">
        <v>10095</v>
      </c>
      <c r="B12748" s="1">
        <v>42243</v>
      </c>
      <c r="C12748" t="s">
        <v>11</v>
      </c>
      <c r="D12748">
        <v>1</v>
      </c>
      <c r="E12748" t="s">
        <v>10101</v>
      </c>
      <c r="F12748" t="s">
        <v>13</v>
      </c>
      <c r="G12748" t="s">
        <v>20</v>
      </c>
      <c r="H12748" t="s">
        <v>10102</v>
      </c>
      <c r="J12748" s="5"/>
      <c r="K12748" s="2">
        <v>2200</v>
      </c>
      <c r="L12748" s="5"/>
      <c r="M12748" s="2">
        <f t="shared" si="199"/>
        <v>-1037090.5899999969</v>
      </c>
      <c r="P12748"/>
    </row>
    <row r="12749" spans="1:16" hidden="1">
      <c r="A12749" t="s">
        <v>10105</v>
      </c>
      <c r="B12749" s="1">
        <v>42243</v>
      </c>
      <c r="C12749" t="s">
        <v>6</v>
      </c>
      <c r="D12749">
        <v>1</v>
      </c>
      <c r="E12749" t="s">
        <v>10108</v>
      </c>
      <c r="F12749" t="s">
        <v>29</v>
      </c>
      <c r="G12749" t="s">
        <v>20</v>
      </c>
      <c r="H12749" t="s">
        <v>847</v>
      </c>
      <c r="I12749" s="2">
        <v>8230.2800000000007</v>
      </c>
      <c r="J12749" s="5"/>
      <c r="L12749" s="5"/>
      <c r="M12749" s="2">
        <f t="shared" si="199"/>
        <v>-1028860.3099999969</v>
      </c>
      <c r="P12749"/>
    </row>
    <row r="12750" spans="1:16" hidden="1">
      <c r="A12750" t="s">
        <v>10109</v>
      </c>
      <c r="B12750" s="1">
        <v>42243</v>
      </c>
      <c r="C12750" t="s">
        <v>10111</v>
      </c>
      <c r="D12750">
        <v>2</v>
      </c>
      <c r="E12750" t="s">
        <v>10112</v>
      </c>
      <c r="F12750" t="s">
        <v>78</v>
      </c>
      <c r="G12750" t="s">
        <v>20</v>
      </c>
      <c r="H12750" t="s">
        <v>10058</v>
      </c>
      <c r="J12750" s="5"/>
      <c r="K12750" s="2">
        <v>1840</v>
      </c>
      <c r="L12750" s="5"/>
      <c r="M12750" s="2">
        <f t="shared" si="199"/>
        <v>-1030700.3099999969</v>
      </c>
      <c r="P12750"/>
    </row>
    <row r="12751" spans="1:16" hidden="1">
      <c r="A12751" t="s">
        <v>10115</v>
      </c>
      <c r="B12751" s="1">
        <v>42243</v>
      </c>
      <c r="C12751" t="s">
        <v>6</v>
      </c>
      <c r="D12751">
        <v>1</v>
      </c>
      <c r="E12751" t="s">
        <v>10017</v>
      </c>
      <c r="F12751" t="s">
        <v>8</v>
      </c>
      <c r="G12751" t="s">
        <v>20</v>
      </c>
      <c r="H12751" t="s">
        <v>10117</v>
      </c>
      <c r="J12751" s="5"/>
      <c r="K12751" s="2">
        <v>1840</v>
      </c>
      <c r="L12751" s="5"/>
      <c r="M12751" s="2">
        <f t="shared" si="199"/>
        <v>-1032540.3099999969</v>
      </c>
      <c r="P12751"/>
    </row>
    <row r="12752" spans="1:16" hidden="1">
      <c r="A12752" t="s">
        <v>10118</v>
      </c>
      <c r="B12752" s="1">
        <v>42243</v>
      </c>
      <c r="C12752" t="s">
        <v>6</v>
      </c>
      <c r="D12752">
        <v>1</v>
      </c>
      <c r="E12752" t="s">
        <v>10123</v>
      </c>
      <c r="F12752" t="s">
        <v>8</v>
      </c>
      <c r="G12752" t="s">
        <v>20</v>
      </c>
      <c r="H12752" t="s">
        <v>10124</v>
      </c>
      <c r="I12752" s="2">
        <v>1025</v>
      </c>
      <c r="J12752" s="5"/>
      <c r="L12752" s="5"/>
      <c r="M12752" s="2">
        <f t="shared" si="199"/>
        <v>-1031515.3099999969</v>
      </c>
      <c r="P12752"/>
    </row>
    <row r="12753" spans="1:16" hidden="1">
      <c r="A12753" t="s">
        <v>10125</v>
      </c>
      <c r="B12753" s="1">
        <v>42243</v>
      </c>
      <c r="C12753" t="s">
        <v>6</v>
      </c>
      <c r="D12753">
        <v>1</v>
      </c>
      <c r="E12753" t="s">
        <v>10127</v>
      </c>
      <c r="F12753" t="s">
        <v>8</v>
      </c>
      <c r="G12753" t="s">
        <v>20</v>
      </c>
      <c r="H12753" t="s">
        <v>10128</v>
      </c>
      <c r="I12753" s="2">
        <v>1025</v>
      </c>
      <c r="J12753" s="5"/>
      <c r="L12753" s="5"/>
      <c r="M12753" s="2">
        <f t="shared" si="199"/>
        <v>-1030490.3099999969</v>
      </c>
      <c r="P12753"/>
    </row>
    <row r="12754" spans="1:16" hidden="1">
      <c r="A12754" t="s">
        <v>10129</v>
      </c>
      <c r="B12754" s="1">
        <v>42243</v>
      </c>
      <c r="C12754" t="s">
        <v>6</v>
      </c>
      <c r="D12754">
        <v>1</v>
      </c>
      <c r="E12754" t="s">
        <v>10130</v>
      </c>
      <c r="F12754" t="s">
        <v>29</v>
      </c>
      <c r="G12754" t="s">
        <v>20</v>
      </c>
      <c r="H12754" t="s">
        <v>65</v>
      </c>
      <c r="I12754" s="2">
        <v>77.19</v>
      </c>
      <c r="J12754" s="5"/>
      <c r="L12754" s="5"/>
      <c r="M12754" s="2">
        <f t="shared" si="199"/>
        <v>-1030413.119999997</v>
      </c>
      <c r="P12754"/>
    </row>
    <row r="12755" spans="1:16" hidden="1">
      <c r="A12755" t="s">
        <v>10131</v>
      </c>
      <c r="B12755" s="1">
        <v>42243</v>
      </c>
      <c r="C12755" t="s">
        <v>6</v>
      </c>
      <c r="D12755">
        <v>1</v>
      </c>
      <c r="E12755" t="s">
        <v>10137</v>
      </c>
      <c r="F12755" t="s">
        <v>29</v>
      </c>
      <c r="G12755" t="s">
        <v>20</v>
      </c>
      <c r="H12755" t="s">
        <v>9093</v>
      </c>
      <c r="I12755" s="2">
        <v>6016.5</v>
      </c>
      <c r="J12755" s="5"/>
      <c r="L12755" s="5"/>
      <c r="M12755" s="2">
        <f t="shared" si="199"/>
        <v>-1024396.619999997</v>
      </c>
      <c r="P12755"/>
    </row>
    <row r="12756" spans="1:16" hidden="1">
      <c r="A12756" t="s">
        <v>10164</v>
      </c>
      <c r="B12756" s="1">
        <v>42243</v>
      </c>
      <c r="C12756" t="s">
        <v>6</v>
      </c>
      <c r="D12756">
        <v>1</v>
      </c>
      <c r="E12756" t="s">
        <v>10167</v>
      </c>
      <c r="F12756" t="s">
        <v>29</v>
      </c>
      <c r="G12756" t="s">
        <v>20</v>
      </c>
      <c r="H12756" t="s">
        <v>10168</v>
      </c>
      <c r="I12756" s="2">
        <v>325.89</v>
      </c>
      <c r="J12756" s="5"/>
      <c r="L12756" s="5"/>
      <c r="M12756" s="2">
        <f t="shared" si="199"/>
        <v>-1024070.729999997</v>
      </c>
      <c r="P12756"/>
    </row>
    <row r="12757" spans="1:16" hidden="1">
      <c r="A12757" t="s">
        <v>10170</v>
      </c>
      <c r="B12757" s="1">
        <v>42243</v>
      </c>
      <c r="C12757" t="s">
        <v>6</v>
      </c>
      <c r="D12757">
        <v>1</v>
      </c>
      <c r="E12757" t="s">
        <v>10178</v>
      </c>
      <c r="F12757" t="s">
        <v>8</v>
      </c>
      <c r="G12757" t="s">
        <v>20</v>
      </c>
      <c r="H12757" t="s">
        <v>3114</v>
      </c>
      <c r="I12757" s="2">
        <v>1025</v>
      </c>
      <c r="J12757" s="5"/>
      <c r="L12757" s="5"/>
      <c r="M12757" s="2">
        <f t="shared" si="199"/>
        <v>-1023045.729999997</v>
      </c>
      <c r="P12757"/>
    </row>
    <row r="12758" spans="1:16" hidden="1">
      <c r="A12758" t="s">
        <v>10196</v>
      </c>
      <c r="B12758" s="1">
        <v>42243</v>
      </c>
      <c r="C12758" t="s">
        <v>6</v>
      </c>
      <c r="D12758">
        <v>1</v>
      </c>
      <c r="E12758" t="s">
        <v>10204</v>
      </c>
      <c r="F12758" t="s">
        <v>29</v>
      </c>
      <c r="G12758" t="s">
        <v>20</v>
      </c>
      <c r="H12758" t="s">
        <v>3550</v>
      </c>
      <c r="I12758" s="2">
        <v>360.27</v>
      </c>
      <c r="J12758" s="5"/>
      <c r="L12758" s="5"/>
      <c r="M12758" s="2">
        <f t="shared" si="199"/>
        <v>-1022685.4599999969</v>
      </c>
      <c r="P12758"/>
    </row>
    <row r="12759" spans="1:16" hidden="1">
      <c r="A12759" t="s">
        <v>10226</v>
      </c>
      <c r="B12759" s="1">
        <v>42243</v>
      </c>
      <c r="C12759" t="s">
        <v>43</v>
      </c>
      <c r="D12759">
        <v>1</v>
      </c>
      <c r="E12759" t="s">
        <v>10232</v>
      </c>
      <c r="F12759" t="s">
        <v>13</v>
      </c>
      <c r="G12759" t="s">
        <v>20</v>
      </c>
      <c r="H12759" t="s">
        <v>10233</v>
      </c>
      <c r="J12759" s="5"/>
      <c r="K12759" s="2">
        <v>2000</v>
      </c>
      <c r="L12759" s="5"/>
      <c r="M12759" s="2">
        <f t="shared" si="199"/>
        <v>-1024685.4599999969</v>
      </c>
      <c r="P12759"/>
    </row>
    <row r="12760" spans="1:16" hidden="1">
      <c r="A12760" t="s">
        <v>10239</v>
      </c>
      <c r="B12760" s="1">
        <v>42243</v>
      </c>
      <c r="C12760" t="s">
        <v>43</v>
      </c>
      <c r="D12760">
        <v>1</v>
      </c>
      <c r="E12760" t="s">
        <v>10242</v>
      </c>
      <c r="F12760" t="s">
        <v>13</v>
      </c>
      <c r="G12760" t="s">
        <v>20</v>
      </c>
      <c r="H12760" t="s">
        <v>10233</v>
      </c>
      <c r="J12760" s="5"/>
      <c r="K12760" s="2">
        <v>14000</v>
      </c>
      <c r="L12760" s="5"/>
      <c r="M12760" s="2">
        <f t="shared" si="199"/>
        <v>-1038685.4599999969</v>
      </c>
      <c r="P12760"/>
    </row>
    <row r="12761" spans="1:16" hidden="1">
      <c r="A12761" t="s">
        <v>10273</v>
      </c>
      <c r="B12761" s="1">
        <v>42243</v>
      </c>
      <c r="C12761" t="s">
        <v>11</v>
      </c>
      <c r="D12761">
        <v>1</v>
      </c>
      <c r="E12761" t="s">
        <v>10275</v>
      </c>
      <c r="F12761" t="s">
        <v>16</v>
      </c>
      <c r="G12761" t="s">
        <v>20</v>
      </c>
      <c r="H12761" t="s">
        <v>9871</v>
      </c>
      <c r="J12761" s="5"/>
      <c r="K12761" s="2">
        <v>234500</v>
      </c>
      <c r="L12761" s="5"/>
      <c r="M12761" s="2">
        <f t="shared" si="199"/>
        <v>-1273185.4599999969</v>
      </c>
      <c r="P12761"/>
    </row>
    <row r="12762" spans="1:16" hidden="1">
      <c r="A12762" t="s">
        <v>10276</v>
      </c>
      <c r="B12762" s="1">
        <v>42243</v>
      </c>
      <c r="C12762" t="s">
        <v>1</v>
      </c>
      <c r="D12762">
        <v>1</v>
      </c>
      <c r="E12762" t="s">
        <v>10278</v>
      </c>
      <c r="F12762" t="s">
        <v>13</v>
      </c>
      <c r="G12762" t="s">
        <v>20</v>
      </c>
      <c r="H12762" t="s">
        <v>10279</v>
      </c>
      <c r="J12762" s="5"/>
      <c r="K12762" s="2">
        <v>110000</v>
      </c>
      <c r="L12762" s="5"/>
      <c r="M12762" s="2">
        <f t="shared" si="199"/>
        <v>-1383185.4599999969</v>
      </c>
      <c r="P12762"/>
    </row>
    <row r="12763" spans="1:16" hidden="1">
      <c r="A12763" t="s">
        <v>10284</v>
      </c>
      <c r="B12763" s="1">
        <v>42243</v>
      </c>
      <c r="C12763" t="s">
        <v>18</v>
      </c>
      <c r="D12763">
        <v>1</v>
      </c>
      <c r="E12763" t="s">
        <v>10288</v>
      </c>
      <c r="F12763" t="s">
        <v>13</v>
      </c>
      <c r="G12763" t="s">
        <v>20</v>
      </c>
      <c r="H12763" t="s">
        <v>10289</v>
      </c>
      <c r="J12763" s="5"/>
      <c r="K12763" s="2">
        <v>20000</v>
      </c>
      <c r="L12763" s="5"/>
      <c r="M12763" s="2">
        <f t="shared" si="199"/>
        <v>-1403185.4599999969</v>
      </c>
      <c r="P12763"/>
    </row>
    <row r="12764" spans="1:16" hidden="1">
      <c r="A12764" t="s">
        <v>10290</v>
      </c>
      <c r="B12764" s="1">
        <v>42243</v>
      </c>
      <c r="C12764" t="s">
        <v>43</v>
      </c>
      <c r="D12764">
        <v>1</v>
      </c>
      <c r="E12764" t="s">
        <v>10295</v>
      </c>
      <c r="F12764" t="s">
        <v>13</v>
      </c>
      <c r="G12764" t="s">
        <v>20</v>
      </c>
      <c r="H12764" t="s">
        <v>256</v>
      </c>
      <c r="J12764" s="5"/>
      <c r="K12764" s="2">
        <v>1840</v>
      </c>
      <c r="L12764" s="5"/>
      <c r="M12764" s="2">
        <f t="shared" si="199"/>
        <v>-1405025.4599999969</v>
      </c>
      <c r="P12764"/>
    </row>
    <row r="12765" spans="1:16" hidden="1">
      <c r="A12765" t="s">
        <v>10299</v>
      </c>
      <c r="B12765" s="1">
        <v>42243</v>
      </c>
      <c r="C12765" t="s">
        <v>43</v>
      </c>
      <c r="D12765">
        <v>1</v>
      </c>
      <c r="E12765" t="s">
        <v>10302</v>
      </c>
      <c r="F12765" t="s">
        <v>13</v>
      </c>
      <c r="G12765" t="s">
        <v>20</v>
      </c>
      <c r="H12765" t="s">
        <v>10303</v>
      </c>
      <c r="J12765" s="5"/>
      <c r="K12765" s="2">
        <v>205700</v>
      </c>
      <c r="L12765" s="5"/>
      <c r="M12765" s="2">
        <f t="shared" si="199"/>
        <v>-1610725.4599999969</v>
      </c>
      <c r="P12765"/>
    </row>
    <row r="12766" spans="1:16" hidden="1">
      <c r="A12766" t="s">
        <v>10308</v>
      </c>
      <c r="B12766" s="1">
        <v>42243</v>
      </c>
      <c r="C12766" t="s">
        <v>10310</v>
      </c>
      <c r="D12766">
        <v>2</v>
      </c>
      <c r="E12766" t="s">
        <v>10311</v>
      </c>
      <c r="F12766" t="s">
        <v>78</v>
      </c>
      <c r="G12766" t="s">
        <v>20</v>
      </c>
      <c r="H12766" t="s">
        <v>1943</v>
      </c>
      <c r="J12766" s="5"/>
      <c r="K12766" s="2">
        <v>3030</v>
      </c>
      <c r="L12766" s="5"/>
      <c r="M12766" s="2">
        <f t="shared" si="199"/>
        <v>-1613755.4599999969</v>
      </c>
      <c r="P12766"/>
    </row>
    <row r="12767" spans="1:16" hidden="1">
      <c r="A12767" t="s">
        <v>10723</v>
      </c>
      <c r="B12767" s="1">
        <v>42243</v>
      </c>
      <c r="C12767" t="s">
        <v>195</v>
      </c>
      <c r="D12767">
        <v>1</v>
      </c>
      <c r="E12767" t="s">
        <v>10728</v>
      </c>
      <c r="F12767" t="s">
        <v>13</v>
      </c>
      <c r="G12767" t="s">
        <v>20</v>
      </c>
      <c r="H12767" t="s">
        <v>332</v>
      </c>
      <c r="J12767" s="5"/>
      <c r="K12767" s="2">
        <v>29657.11</v>
      </c>
      <c r="L12767" s="5"/>
      <c r="M12767" s="2">
        <f t="shared" si="199"/>
        <v>-1643412.569999997</v>
      </c>
      <c r="P12767"/>
    </row>
    <row r="12768" spans="1:16" hidden="1">
      <c r="A12768" t="s">
        <v>10729</v>
      </c>
      <c r="B12768" s="1">
        <v>42243</v>
      </c>
      <c r="C12768" t="s">
        <v>200</v>
      </c>
      <c r="D12768">
        <v>1</v>
      </c>
      <c r="E12768" t="s">
        <v>10735</v>
      </c>
      <c r="F12768" t="s">
        <v>16</v>
      </c>
      <c r="G12768" t="s">
        <v>20</v>
      </c>
      <c r="H12768" t="s">
        <v>494</v>
      </c>
      <c r="J12768" s="5"/>
      <c r="K12768" s="2">
        <v>4403.12</v>
      </c>
      <c r="L12768" s="5"/>
      <c r="M12768" s="2">
        <f t="shared" si="199"/>
        <v>-1647815.6899999972</v>
      </c>
      <c r="P12768"/>
    </row>
    <row r="12769" spans="1:16" hidden="1">
      <c r="A12769" t="s">
        <v>10744</v>
      </c>
      <c r="B12769" s="1">
        <v>42243</v>
      </c>
      <c r="C12769" t="s">
        <v>18</v>
      </c>
      <c r="D12769">
        <v>1</v>
      </c>
      <c r="E12769" t="s">
        <v>10750</v>
      </c>
      <c r="F12769" t="s">
        <v>13</v>
      </c>
      <c r="G12769" t="s">
        <v>20</v>
      </c>
      <c r="H12769" t="s">
        <v>326</v>
      </c>
      <c r="J12769" s="5"/>
      <c r="K12769" s="2">
        <v>20617.849999999999</v>
      </c>
      <c r="L12769" s="5"/>
      <c r="M12769" s="2">
        <f t="shared" si="199"/>
        <v>-1668433.5399999972</v>
      </c>
      <c r="P12769"/>
    </row>
    <row r="12770" spans="1:16" hidden="1">
      <c r="A12770" t="s">
        <v>12957</v>
      </c>
      <c r="B12770" s="1">
        <v>42243</v>
      </c>
      <c r="C12770">
        <v>28626</v>
      </c>
      <c r="D12770">
        <v>1</v>
      </c>
      <c r="E12770" t="s">
        <v>12958</v>
      </c>
      <c r="F12770" t="s">
        <v>3342</v>
      </c>
      <c r="G12770" t="s">
        <v>52</v>
      </c>
      <c r="H12770" t="s">
        <v>12959</v>
      </c>
      <c r="J12770" s="5"/>
      <c r="K12770" s="2">
        <v>69</v>
      </c>
      <c r="L12770" s="5"/>
      <c r="M12770" s="2">
        <f t="shared" si="199"/>
        <v>-1668502.5399999972</v>
      </c>
      <c r="P12770"/>
    </row>
    <row r="12771" spans="1:16" hidden="1">
      <c r="A12771" t="s">
        <v>33525</v>
      </c>
      <c r="B12771" s="1">
        <v>42243</v>
      </c>
      <c r="C12771" t="s">
        <v>33528</v>
      </c>
      <c r="D12771">
        <v>1</v>
      </c>
      <c r="E12771" t="s">
        <v>33529</v>
      </c>
      <c r="F12771" t="s">
        <v>13565</v>
      </c>
      <c r="G12771" t="s">
        <v>20</v>
      </c>
      <c r="H12771" t="s">
        <v>33248</v>
      </c>
      <c r="I12771" s="2">
        <v>25500</v>
      </c>
      <c r="J12771" s="5"/>
      <c r="L12771" s="5"/>
      <c r="M12771" s="2">
        <f t="shared" si="199"/>
        <v>-1643002.5399999972</v>
      </c>
      <c r="P12771"/>
    </row>
    <row r="12772" spans="1:16" hidden="1">
      <c r="A12772" t="s">
        <v>33541</v>
      </c>
      <c r="B12772" s="1">
        <v>42243</v>
      </c>
      <c r="C12772" t="s">
        <v>18</v>
      </c>
      <c r="D12772">
        <v>2</v>
      </c>
      <c r="E12772" t="s">
        <v>33544</v>
      </c>
      <c r="F12772" t="s">
        <v>13559</v>
      </c>
      <c r="G12772" t="s">
        <v>313</v>
      </c>
      <c r="H12772" t="s">
        <v>3909</v>
      </c>
      <c r="J12772" s="5"/>
      <c r="K12772" s="2">
        <v>321.55</v>
      </c>
      <c r="L12772" s="5"/>
      <c r="M12772" s="2">
        <f t="shared" si="199"/>
        <v>-1643324.0899999973</v>
      </c>
      <c r="P12772"/>
    </row>
    <row r="12773" spans="1:16" hidden="1">
      <c r="A12773" t="s">
        <v>33541</v>
      </c>
      <c r="B12773" s="1">
        <v>42243</v>
      </c>
      <c r="C12773" t="s">
        <v>18</v>
      </c>
      <c r="D12773">
        <v>2</v>
      </c>
      <c r="E12773" t="s">
        <v>33544</v>
      </c>
      <c r="F12773" t="s">
        <v>13559</v>
      </c>
      <c r="G12773" t="s">
        <v>313</v>
      </c>
      <c r="H12773" t="s">
        <v>3909</v>
      </c>
      <c r="I12773" s="2">
        <v>321.55</v>
      </c>
      <c r="J12773" s="5"/>
      <c r="L12773" s="5"/>
      <c r="M12773" s="2">
        <f t="shared" si="199"/>
        <v>-1643002.5399999972</v>
      </c>
      <c r="P12773"/>
    </row>
    <row r="12774" spans="1:16" hidden="1">
      <c r="A12774" t="s">
        <v>33574</v>
      </c>
      <c r="B12774" s="1">
        <v>42243</v>
      </c>
      <c r="C12774" t="s">
        <v>33576</v>
      </c>
      <c r="D12774">
        <v>1</v>
      </c>
      <c r="E12774" t="s">
        <v>33577</v>
      </c>
      <c r="F12774" t="s">
        <v>13565</v>
      </c>
      <c r="G12774" t="s">
        <v>20</v>
      </c>
      <c r="H12774" t="s">
        <v>30640</v>
      </c>
      <c r="I12774" s="2">
        <v>163050</v>
      </c>
      <c r="J12774" s="5"/>
      <c r="L12774" s="5"/>
      <c r="M12774" s="2">
        <f t="shared" si="199"/>
        <v>-1479952.5399999972</v>
      </c>
      <c r="P12774"/>
    </row>
    <row r="12775" spans="1:16" hidden="1">
      <c r="A12775" t="s">
        <v>33588</v>
      </c>
      <c r="B12775" s="1">
        <v>42243</v>
      </c>
      <c r="C12775" t="s">
        <v>33576</v>
      </c>
      <c r="D12775">
        <v>1</v>
      </c>
      <c r="E12775" t="s">
        <v>33591</v>
      </c>
      <c r="F12775" t="s">
        <v>13565</v>
      </c>
      <c r="G12775" t="s">
        <v>20</v>
      </c>
      <c r="H12775" t="s">
        <v>30640</v>
      </c>
      <c r="I12775" s="2">
        <v>163050</v>
      </c>
      <c r="J12775" s="5"/>
      <c r="L12775" s="5"/>
      <c r="M12775" s="2">
        <f t="shared" si="199"/>
        <v>-1316902.5399999972</v>
      </c>
      <c r="P12775"/>
    </row>
    <row r="12776" spans="1:16" hidden="1">
      <c r="A12776" t="s">
        <v>33603</v>
      </c>
      <c r="B12776" s="1">
        <v>42243</v>
      </c>
      <c r="C12776" t="s">
        <v>28703</v>
      </c>
      <c r="D12776">
        <v>1</v>
      </c>
      <c r="E12776" t="s">
        <v>33606</v>
      </c>
      <c r="F12776" t="s">
        <v>13610</v>
      </c>
      <c r="G12776" t="s">
        <v>20</v>
      </c>
      <c r="H12776" t="s">
        <v>10102</v>
      </c>
      <c r="I12776" s="2">
        <v>2200</v>
      </c>
      <c r="J12776" s="5"/>
      <c r="L12776" s="5"/>
      <c r="M12776" s="2">
        <f t="shared" si="199"/>
        <v>-1314702.5399999972</v>
      </c>
      <c r="P12776"/>
    </row>
    <row r="12777" spans="1:16" hidden="1">
      <c r="A12777" t="s">
        <v>33619</v>
      </c>
      <c r="B12777" s="1">
        <v>42243</v>
      </c>
      <c r="C12777" t="s">
        <v>6</v>
      </c>
      <c r="D12777">
        <v>1</v>
      </c>
      <c r="E12777" t="s">
        <v>33622</v>
      </c>
      <c r="F12777" t="s">
        <v>13610</v>
      </c>
      <c r="G12777" t="s">
        <v>20</v>
      </c>
      <c r="H12777" t="s">
        <v>1682</v>
      </c>
      <c r="I12777" s="2">
        <v>4320</v>
      </c>
      <c r="J12777" s="5"/>
      <c r="L12777" s="5"/>
      <c r="M12777" s="2">
        <f t="shared" si="199"/>
        <v>-1310382.5399999972</v>
      </c>
      <c r="P12777"/>
    </row>
    <row r="12778" spans="1:16" hidden="1">
      <c r="A12778" t="s">
        <v>33636</v>
      </c>
      <c r="B12778" s="1">
        <v>42243</v>
      </c>
      <c r="C12778" t="s">
        <v>33639</v>
      </c>
      <c r="D12778">
        <v>1</v>
      </c>
      <c r="E12778" t="s">
        <v>33640</v>
      </c>
      <c r="F12778" t="s">
        <v>13565</v>
      </c>
      <c r="G12778" t="s">
        <v>20</v>
      </c>
      <c r="H12778" t="s">
        <v>5540</v>
      </c>
      <c r="I12778" s="2">
        <v>418080</v>
      </c>
      <c r="J12778" s="5"/>
      <c r="L12778" s="5"/>
      <c r="M12778" s="2">
        <f t="shared" si="199"/>
        <v>-892302.53999999724</v>
      </c>
      <c r="P12778"/>
    </row>
    <row r="12779" spans="1:16" hidden="1">
      <c r="A12779" t="s">
        <v>33652</v>
      </c>
      <c r="B12779" s="1">
        <v>42243</v>
      </c>
      <c r="C12779" t="s">
        <v>6</v>
      </c>
      <c r="D12779">
        <v>1</v>
      </c>
      <c r="E12779" t="s">
        <v>33655</v>
      </c>
      <c r="F12779" t="s">
        <v>13565</v>
      </c>
      <c r="G12779" t="s">
        <v>20</v>
      </c>
      <c r="H12779" t="s">
        <v>17</v>
      </c>
      <c r="I12779" s="2">
        <v>2500</v>
      </c>
      <c r="J12779" s="5"/>
      <c r="L12779" s="5"/>
      <c r="M12779" s="2">
        <f t="shared" si="199"/>
        <v>-889802.53999999724</v>
      </c>
      <c r="P12779"/>
    </row>
    <row r="12780" spans="1:16" hidden="1">
      <c r="A12780" t="s">
        <v>33671</v>
      </c>
      <c r="B12780" s="1">
        <v>42243</v>
      </c>
      <c r="C12780" t="s">
        <v>33674</v>
      </c>
      <c r="D12780">
        <v>1</v>
      </c>
      <c r="E12780" t="s">
        <v>33675</v>
      </c>
      <c r="F12780" t="s">
        <v>13565</v>
      </c>
      <c r="G12780" t="s">
        <v>20</v>
      </c>
      <c r="H12780" t="s">
        <v>33676</v>
      </c>
      <c r="I12780" s="2">
        <v>2500</v>
      </c>
      <c r="J12780" s="5"/>
      <c r="L12780" s="5"/>
      <c r="M12780" s="2">
        <f t="shared" si="199"/>
        <v>-887302.53999999724</v>
      </c>
      <c r="P12780"/>
    </row>
    <row r="12781" spans="1:16" hidden="1">
      <c r="A12781" t="s">
        <v>33685</v>
      </c>
      <c r="B12781" s="1">
        <v>42243</v>
      </c>
      <c r="C12781" t="s">
        <v>32760</v>
      </c>
      <c r="D12781">
        <v>1</v>
      </c>
      <c r="E12781" t="s">
        <v>33689</v>
      </c>
      <c r="F12781" t="s">
        <v>13565</v>
      </c>
      <c r="G12781" t="s">
        <v>20</v>
      </c>
      <c r="H12781" t="s">
        <v>10080</v>
      </c>
      <c r="I12781" s="2">
        <v>190700</v>
      </c>
      <c r="J12781" s="5"/>
      <c r="L12781" s="5"/>
      <c r="M12781" s="2">
        <f t="shared" si="199"/>
        <v>-696602.53999999724</v>
      </c>
      <c r="P12781"/>
    </row>
    <row r="12782" spans="1:16" hidden="1">
      <c r="A12782" t="s">
        <v>33702</v>
      </c>
      <c r="B12782" s="1">
        <v>42243</v>
      </c>
      <c r="C12782" t="s">
        <v>18</v>
      </c>
      <c r="D12782">
        <v>2</v>
      </c>
      <c r="E12782" t="s">
        <v>33704</v>
      </c>
      <c r="F12782" t="s">
        <v>13559</v>
      </c>
      <c r="G12782" t="s">
        <v>313</v>
      </c>
      <c r="H12782" t="s">
        <v>65</v>
      </c>
      <c r="I12782" s="2">
        <v>4325.93</v>
      </c>
      <c r="J12782" s="5"/>
      <c r="L12782" s="5"/>
      <c r="M12782" s="2">
        <f t="shared" si="199"/>
        <v>-692276.60999999719</v>
      </c>
      <c r="P12782"/>
    </row>
    <row r="12783" spans="1:16" hidden="1">
      <c r="A12783" t="s">
        <v>33715</v>
      </c>
      <c r="B12783" s="1">
        <v>42243</v>
      </c>
      <c r="C12783" t="s">
        <v>6</v>
      </c>
      <c r="D12783">
        <v>1</v>
      </c>
      <c r="E12783" t="s">
        <v>33655</v>
      </c>
      <c r="F12783" t="s">
        <v>13565</v>
      </c>
      <c r="G12783" t="s">
        <v>20</v>
      </c>
      <c r="H12783" t="s">
        <v>14604</v>
      </c>
      <c r="J12783" s="5"/>
      <c r="K12783" s="2">
        <v>2500</v>
      </c>
      <c r="L12783" s="5"/>
      <c r="M12783" s="2">
        <f t="shared" si="199"/>
        <v>-694776.60999999719</v>
      </c>
      <c r="P12783"/>
    </row>
    <row r="12784" spans="1:16" hidden="1">
      <c r="A12784" t="s">
        <v>33729</v>
      </c>
      <c r="B12784" s="1">
        <v>42243</v>
      </c>
      <c r="C12784" t="s">
        <v>33733</v>
      </c>
      <c r="D12784">
        <v>2</v>
      </c>
      <c r="E12784" t="s">
        <v>33734</v>
      </c>
      <c r="F12784" t="s">
        <v>7054</v>
      </c>
      <c r="G12784" t="s">
        <v>20</v>
      </c>
      <c r="H12784" t="s">
        <v>435</v>
      </c>
      <c r="I12784" s="2">
        <v>1839.99</v>
      </c>
      <c r="J12784" s="5"/>
      <c r="L12784" s="5"/>
      <c r="M12784" s="2">
        <f t="shared" si="199"/>
        <v>-692936.6199999972</v>
      </c>
      <c r="P12784"/>
    </row>
    <row r="12785" spans="1:16" hidden="1">
      <c r="A12785" t="s">
        <v>33746</v>
      </c>
      <c r="B12785" s="1">
        <v>42243</v>
      </c>
      <c r="C12785" t="s">
        <v>33749</v>
      </c>
      <c r="D12785">
        <v>2</v>
      </c>
      <c r="E12785" t="s">
        <v>33750</v>
      </c>
      <c r="F12785" t="s">
        <v>7054</v>
      </c>
      <c r="G12785" t="s">
        <v>20</v>
      </c>
      <c r="H12785" t="s">
        <v>33751</v>
      </c>
      <c r="I12785" s="2">
        <v>1025</v>
      </c>
      <c r="J12785" s="5"/>
      <c r="L12785" s="5"/>
      <c r="M12785" s="2">
        <f t="shared" si="199"/>
        <v>-691911.6199999972</v>
      </c>
      <c r="P12785"/>
    </row>
    <row r="12786" spans="1:16" hidden="1">
      <c r="A12786" t="s">
        <v>33762</v>
      </c>
      <c r="B12786" s="1">
        <v>42243</v>
      </c>
      <c r="C12786" t="s">
        <v>33764</v>
      </c>
      <c r="D12786">
        <v>2</v>
      </c>
      <c r="E12786" t="s">
        <v>33765</v>
      </c>
      <c r="F12786" t="s">
        <v>7054</v>
      </c>
      <c r="G12786" t="s">
        <v>20</v>
      </c>
      <c r="H12786" t="s">
        <v>7772</v>
      </c>
      <c r="I12786" s="2">
        <v>600.01</v>
      </c>
      <c r="J12786" s="5"/>
      <c r="L12786" s="5"/>
      <c r="M12786" s="2">
        <f t="shared" si="199"/>
        <v>-691311.60999999719</v>
      </c>
      <c r="P12786"/>
    </row>
    <row r="12787" spans="1:16" hidden="1">
      <c r="A12787" t="s">
        <v>33776</v>
      </c>
      <c r="B12787" s="1">
        <v>42243</v>
      </c>
      <c r="C12787" t="s">
        <v>33779</v>
      </c>
      <c r="D12787">
        <v>2</v>
      </c>
      <c r="E12787" t="s">
        <v>33780</v>
      </c>
      <c r="F12787" t="s">
        <v>7054</v>
      </c>
      <c r="G12787" t="s">
        <v>20</v>
      </c>
      <c r="H12787" t="s">
        <v>1667</v>
      </c>
      <c r="I12787" s="2">
        <v>590</v>
      </c>
      <c r="J12787" s="5"/>
      <c r="L12787" s="5"/>
      <c r="M12787" s="2">
        <f t="shared" si="199"/>
        <v>-690721.60999999719</v>
      </c>
      <c r="P12787"/>
    </row>
    <row r="12788" spans="1:16" hidden="1">
      <c r="A12788" t="s">
        <v>33790</v>
      </c>
      <c r="B12788" s="1">
        <v>42243</v>
      </c>
      <c r="C12788" t="s">
        <v>33793</v>
      </c>
      <c r="D12788">
        <v>2</v>
      </c>
      <c r="E12788" t="s">
        <v>33794</v>
      </c>
      <c r="F12788" t="s">
        <v>7054</v>
      </c>
      <c r="G12788" t="s">
        <v>20</v>
      </c>
      <c r="H12788" t="s">
        <v>9919</v>
      </c>
      <c r="I12788" s="2">
        <v>1025</v>
      </c>
      <c r="J12788" s="5"/>
      <c r="L12788" s="5"/>
      <c r="M12788" s="2">
        <f t="shared" si="199"/>
        <v>-689696.60999999719</v>
      </c>
      <c r="P12788"/>
    </row>
    <row r="12789" spans="1:16" hidden="1">
      <c r="A12789" t="s">
        <v>33805</v>
      </c>
      <c r="B12789" s="1">
        <v>42243</v>
      </c>
      <c r="C12789" t="s">
        <v>10111</v>
      </c>
      <c r="D12789">
        <v>2</v>
      </c>
      <c r="E12789" t="s">
        <v>33807</v>
      </c>
      <c r="F12789" t="s">
        <v>7054</v>
      </c>
      <c r="G12789" t="s">
        <v>20</v>
      </c>
      <c r="H12789" t="s">
        <v>10058</v>
      </c>
      <c r="I12789" s="2">
        <v>1840</v>
      </c>
      <c r="J12789" s="5"/>
      <c r="L12789" s="5"/>
      <c r="M12789" s="2">
        <f t="shared" si="199"/>
        <v>-687856.60999999719</v>
      </c>
      <c r="P12789"/>
    </row>
    <row r="12790" spans="1:16" hidden="1">
      <c r="A12790" t="s">
        <v>33818</v>
      </c>
      <c r="B12790" s="1">
        <v>42243</v>
      </c>
      <c r="C12790" t="s">
        <v>10111</v>
      </c>
      <c r="D12790">
        <v>2</v>
      </c>
      <c r="E12790" t="s">
        <v>33821</v>
      </c>
      <c r="F12790" t="s">
        <v>7054</v>
      </c>
      <c r="G12790" t="s">
        <v>20</v>
      </c>
      <c r="H12790" t="s">
        <v>10058</v>
      </c>
      <c r="J12790" s="5"/>
      <c r="K12790" s="2">
        <v>1840</v>
      </c>
      <c r="L12790" s="5"/>
      <c r="M12790" s="2">
        <f t="shared" si="199"/>
        <v>-689696.60999999719</v>
      </c>
      <c r="P12790"/>
    </row>
    <row r="12791" spans="1:16" hidden="1">
      <c r="A12791" t="s">
        <v>33818</v>
      </c>
      <c r="B12791" s="1">
        <v>42243</v>
      </c>
      <c r="C12791" t="s">
        <v>10111</v>
      </c>
      <c r="D12791">
        <v>2</v>
      </c>
      <c r="E12791" t="s">
        <v>33821</v>
      </c>
      <c r="F12791" t="s">
        <v>7054</v>
      </c>
      <c r="G12791" t="s">
        <v>20</v>
      </c>
      <c r="H12791" t="s">
        <v>10058</v>
      </c>
      <c r="I12791" s="2">
        <v>1840</v>
      </c>
      <c r="J12791" s="5"/>
      <c r="L12791" s="5"/>
      <c r="M12791" s="2">
        <f t="shared" si="199"/>
        <v>-687856.60999999719</v>
      </c>
      <c r="P12791"/>
    </row>
    <row r="12792" spans="1:16" hidden="1">
      <c r="A12792" t="s">
        <v>33832</v>
      </c>
      <c r="B12792" s="1">
        <v>42243</v>
      </c>
      <c r="C12792" t="s">
        <v>33835</v>
      </c>
      <c r="D12792">
        <v>2</v>
      </c>
      <c r="E12792" t="s">
        <v>33836</v>
      </c>
      <c r="F12792" t="s">
        <v>7054</v>
      </c>
      <c r="G12792" t="s">
        <v>20</v>
      </c>
      <c r="H12792" t="s">
        <v>4163</v>
      </c>
      <c r="I12792" s="2">
        <v>1025</v>
      </c>
      <c r="J12792" s="5"/>
      <c r="L12792" s="5"/>
      <c r="M12792" s="2">
        <f t="shared" si="199"/>
        <v>-686831.60999999719</v>
      </c>
      <c r="P12792"/>
    </row>
    <row r="12793" spans="1:16" hidden="1">
      <c r="A12793" t="s">
        <v>33847</v>
      </c>
      <c r="B12793" s="1">
        <v>42243</v>
      </c>
      <c r="C12793" t="s">
        <v>33851</v>
      </c>
      <c r="D12793">
        <v>2</v>
      </c>
      <c r="E12793" t="s">
        <v>33852</v>
      </c>
      <c r="F12793" t="s">
        <v>7054</v>
      </c>
      <c r="G12793" t="s">
        <v>20</v>
      </c>
      <c r="H12793" t="s">
        <v>10018</v>
      </c>
      <c r="I12793" s="2">
        <v>1840</v>
      </c>
      <c r="J12793" s="5"/>
      <c r="L12793" s="5"/>
      <c r="M12793" s="2">
        <f t="shared" si="199"/>
        <v>-684991.60999999719</v>
      </c>
      <c r="P12793"/>
    </row>
    <row r="12794" spans="1:16" hidden="1">
      <c r="A12794" t="s">
        <v>33863</v>
      </c>
      <c r="B12794" s="1">
        <v>42243</v>
      </c>
      <c r="C12794" t="s">
        <v>33865</v>
      </c>
      <c r="D12794">
        <v>2</v>
      </c>
      <c r="E12794" t="s">
        <v>33866</v>
      </c>
      <c r="F12794" t="s">
        <v>7054</v>
      </c>
      <c r="G12794" t="s">
        <v>20</v>
      </c>
      <c r="H12794" t="s">
        <v>3114</v>
      </c>
      <c r="J12794" s="5"/>
      <c r="K12794" s="2">
        <v>1025</v>
      </c>
      <c r="L12794" s="5"/>
      <c r="M12794" s="2">
        <f t="shared" si="199"/>
        <v>-686016.60999999719</v>
      </c>
      <c r="P12794"/>
    </row>
    <row r="12795" spans="1:16" hidden="1">
      <c r="A12795" t="s">
        <v>33863</v>
      </c>
      <c r="B12795" s="1">
        <v>42243</v>
      </c>
      <c r="C12795" t="s">
        <v>33865</v>
      </c>
      <c r="D12795">
        <v>2</v>
      </c>
      <c r="E12795" t="s">
        <v>33866</v>
      </c>
      <c r="F12795" t="s">
        <v>7054</v>
      </c>
      <c r="G12795" t="s">
        <v>20</v>
      </c>
      <c r="H12795" t="s">
        <v>3114</v>
      </c>
      <c r="I12795" s="2">
        <v>1025</v>
      </c>
      <c r="J12795" s="5"/>
      <c r="L12795" s="5"/>
      <c r="M12795" s="2">
        <f t="shared" si="199"/>
        <v>-684991.60999999719</v>
      </c>
      <c r="P12795"/>
    </row>
    <row r="12796" spans="1:16" hidden="1">
      <c r="A12796" t="s">
        <v>33875</v>
      </c>
      <c r="B12796" s="1">
        <v>42243</v>
      </c>
      <c r="C12796" t="s">
        <v>33878</v>
      </c>
      <c r="D12796">
        <v>2</v>
      </c>
      <c r="E12796" t="s">
        <v>33879</v>
      </c>
      <c r="F12796" t="s">
        <v>7054</v>
      </c>
      <c r="G12796" t="s">
        <v>20</v>
      </c>
      <c r="H12796" t="s">
        <v>10128</v>
      </c>
      <c r="J12796" s="5"/>
      <c r="K12796" s="2">
        <v>1025</v>
      </c>
      <c r="L12796" s="5"/>
      <c r="M12796" s="2">
        <f t="shared" si="199"/>
        <v>-686016.60999999719</v>
      </c>
      <c r="P12796"/>
    </row>
    <row r="12797" spans="1:16" hidden="1">
      <c r="A12797" t="s">
        <v>33875</v>
      </c>
      <c r="B12797" s="1">
        <v>42243</v>
      </c>
      <c r="C12797" t="s">
        <v>33878</v>
      </c>
      <c r="D12797">
        <v>2</v>
      </c>
      <c r="E12797" t="s">
        <v>33879</v>
      </c>
      <c r="F12797" t="s">
        <v>7054</v>
      </c>
      <c r="G12797" t="s">
        <v>20</v>
      </c>
      <c r="H12797" t="s">
        <v>10128</v>
      </c>
      <c r="I12797" s="2">
        <v>1025</v>
      </c>
      <c r="J12797" s="5"/>
      <c r="L12797" s="5"/>
      <c r="M12797" s="2">
        <f t="shared" si="199"/>
        <v>-684991.60999999719</v>
      </c>
      <c r="P12797"/>
    </row>
    <row r="12798" spans="1:16" hidden="1">
      <c r="A12798" t="s">
        <v>33889</v>
      </c>
      <c r="B12798" s="1">
        <v>42243</v>
      </c>
      <c r="C12798" t="s">
        <v>33892</v>
      </c>
      <c r="D12798">
        <v>1</v>
      </c>
      <c r="E12798" t="s">
        <v>33893</v>
      </c>
      <c r="F12798" t="s">
        <v>13565</v>
      </c>
      <c r="G12798" t="s">
        <v>20</v>
      </c>
      <c r="H12798" t="s">
        <v>10233</v>
      </c>
      <c r="I12798" s="2">
        <v>30000</v>
      </c>
      <c r="J12798" s="5"/>
      <c r="L12798" s="5"/>
      <c r="M12798" s="2">
        <f t="shared" si="199"/>
        <v>-654991.60999999719</v>
      </c>
      <c r="P12798"/>
    </row>
    <row r="12799" spans="1:16" hidden="1">
      <c r="A12799" t="s">
        <v>33903</v>
      </c>
      <c r="B12799" s="1">
        <v>42243</v>
      </c>
      <c r="C12799" t="s">
        <v>33906</v>
      </c>
      <c r="D12799">
        <v>2</v>
      </c>
      <c r="E12799" t="s">
        <v>33907</v>
      </c>
      <c r="F12799" t="s">
        <v>7054</v>
      </c>
      <c r="G12799" t="s">
        <v>20</v>
      </c>
      <c r="H12799" t="s">
        <v>10124</v>
      </c>
      <c r="J12799" s="5"/>
      <c r="K12799" s="2">
        <v>1025</v>
      </c>
      <c r="L12799" s="5"/>
      <c r="M12799" s="2">
        <f t="shared" si="199"/>
        <v>-656016.60999999719</v>
      </c>
      <c r="P12799"/>
    </row>
    <row r="12800" spans="1:16" hidden="1">
      <c r="A12800" t="s">
        <v>33903</v>
      </c>
      <c r="B12800" s="1">
        <v>42243</v>
      </c>
      <c r="C12800" t="s">
        <v>33906</v>
      </c>
      <c r="D12800">
        <v>2</v>
      </c>
      <c r="E12800" t="s">
        <v>33907</v>
      </c>
      <c r="F12800" t="s">
        <v>7054</v>
      </c>
      <c r="G12800" t="s">
        <v>20</v>
      </c>
      <c r="H12800" t="s">
        <v>10124</v>
      </c>
      <c r="I12800" s="2">
        <v>1025</v>
      </c>
      <c r="J12800" s="5"/>
      <c r="L12800" s="5"/>
      <c r="M12800" s="2">
        <f t="shared" si="199"/>
        <v>-654991.60999999719</v>
      </c>
      <c r="P12800"/>
    </row>
    <row r="12801" spans="1:16" hidden="1">
      <c r="A12801" t="s">
        <v>33919</v>
      </c>
      <c r="B12801" s="1">
        <v>42243</v>
      </c>
      <c r="C12801" t="s">
        <v>33922</v>
      </c>
      <c r="D12801">
        <v>2</v>
      </c>
      <c r="E12801" t="s">
        <v>33923</v>
      </c>
      <c r="F12801" t="s">
        <v>7054</v>
      </c>
      <c r="G12801" t="s">
        <v>20</v>
      </c>
      <c r="H12801" t="s">
        <v>26364</v>
      </c>
      <c r="I12801" s="2">
        <v>1025</v>
      </c>
      <c r="J12801" s="5"/>
      <c r="L12801" s="5"/>
      <c r="M12801" s="2">
        <f t="shared" si="199"/>
        <v>-653966.60999999719</v>
      </c>
      <c r="P12801"/>
    </row>
    <row r="12802" spans="1:16" hidden="1">
      <c r="A12802" t="s">
        <v>33935</v>
      </c>
      <c r="B12802" s="1">
        <v>42243</v>
      </c>
      <c r="C12802" t="s">
        <v>33304</v>
      </c>
      <c r="D12802">
        <v>1</v>
      </c>
      <c r="E12802" t="s">
        <v>33938</v>
      </c>
      <c r="F12802" t="s">
        <v>13565</v>
      </c>
      <c r="G12802" t="s">
        <v>20</v>
      </c>
      <c r="H12802" t="s">
        <v>33306</v>
      </c>
      <c r="I12802" s="2">
        <v>234500</v>
      </c>
      <c r="J12802" s="5"/>
      <c r="L12802" s="5"/>
      <c r="M12802" s="2">
        <f t="shared" si="199"/>
        <v>-419466.60999999719</v>
      </c>
      <c r="P12802"/>
    </row>
    <row r="12803" spans="1:16" hidden="1">
      <c r="A12803" t="s">
        <v>33948</v>
      </c>
      <c r="B12803" s="1">
        <v>42243</v>
      </c>
      <c r="C12803" t="s">
        <v>18</v>
      </c>
      <c r="D12803">
        <v>2</v>
      </c>
      <c r="E12803" t="s">
        <v>33950</v>
      </c>
      <c r="F12803" t="s">
        <v>13559</v>
      </c>
      <c r="G12803" t="s">
        <v>313</v>
      </c>
      <c r="H12803" t="s">
        <v>15613</v>
      </c>
      <c r="I12803" s="2">
        <v>557.29</v>
      </c>
      <c r="J12803" s="5"/>
      <c r="L12803" s="5"/>
      <c r="M12803" s="2">
        <f t="shared" si="199"/>
        <v>-418909.31999999721</v>
      </c>
      <c r="P12803"/>
    </row>
    <row r="12804" spans="1:16" hidden="1">
      <c r="A12804" t="s">
        <v>33959</v>
      </c>
      <c r="B12804" s="1">
        <v>42243</v>
      </c>
      <c r="C12804" t="s">
        <v>33961</v>
      </c>
      <c r="D12804">
        <v>1</v>
      </c>
      <c r="E12804" t="s">
        <v>33962</v>
      </c>
      <c r="F12804" t="s">
        <v>13561</v>
      </c>
      <c r="G12804" t="s">
        <v>20</v>
      </c>
      <c r="H12804" t="s">
        <v>33963</v>
      </c>
      <c r="I12804" s="2">
        <v>20000</v>
      </c>
      <c r="J12804" s="5"/>
      <c r="L12804" s="5"/>
      <c r="M12804" s="2">
        <f t="shared" si="199"/>
        <v>-398909.31999999721</v>
      </c>
      <c r="P12804"/>
    </row>
    <row r="12805" spans="1:16" hidden="1">
      <c r="A12805" t="s">
        <v>33974</v>
      </c>
      <c r="B12805" s="1">
        <v>42243</v>
      </c>
      <c r="C12805" t="s">
        <v>31121</v>
      </c>
      <c r="D12805">
        <v>1</v>
      </c>
      <c r="E12805" t="s">
        <v>33977</v>
      </c>
      <c r="F12805" t="s">
        <v>13565</v>
      </c>
      <c r="G12805" t="s">
        <v>20</v>
      </c>
      <c r="H12805" t="s">
        <v>4691</v>
      </c>
      <c r="I12805" s="2">
        <v>110000</v>
      </c>
      <c r="J12805" s="5"/>
      <c r="L12805" s="5"/>
      <c r="M12805" s="2">
        <f t="shared" si="199"/>
        <v>-288909.31999999721</v>
      </c>
      <c r="P12805"/>
    </row>
    <row r="12806" spans="1:16" hidden="1">
      <c r="A12806" t="s">
        <v>33988</v>
      </c>
      <c r="B12806" s="1">
        <v>42243</v>
      </c>
      <c r="C12806" t="s">
        <v>33991</v>
      </c>
      <c r="D12806">
        <v>2</v>
      </c>
      <c r="E12806" t="s">
        <v>33992</v>
      </c>
      <c r="F12806" t="s">
        <v>13559</v>
      </c>
      <c r="G12806" t="s">
        <v>313</v>
      </c>
      <c r="H12806" t="s">
        <v>4310</v>
      </c>
      <c r="J12806" s="5"/>
      <c r="K12806" s="2">
        <v>53.13</v>
      </c>
      <c r="L12806" s="5"/>
      <c r="M12806" s="2">
        <f t="shared" si="199"/>
        <v>-288962.44999999722</v>
      </c>
      <c r="P12806"/>
    </row>
    <row r="12807" spans="1:16" hidden="1">
      <c r="A12807" t="s">
        <v>33988</v>
      </c>
      <c r="B12807" s="1">
        <v>42243</v>
      </c>
      <c r="C12807" t="s">
        <v>33991</v>
      </c>
      <c r="D12807">
        <v>2</v>
      </c>
      <c r="E12807" t="s">
        <v>33992</v>
      </c>
      <c r="F12807" t="s">
        <v>13559</v>
      </c>
      <c r="G12807" t="s">
        <v>313</v>
      </c>
      <c r="H12807" t="s">
        <v>4310</v>
      </c>
      <c r="I12807" s="2">
        <v>53.13</v>
      </c>
      <c r="J12807" s="5"/>
      <c r="L12807" s="5"/>
      <c r="M12807" s="2">
        <f t="shared" si="199"/>
        <v>-288909.31999999721</v>
      </c>
      <c r="P12807"/>
    </row>
    <row r="12808" spans="1:16" hidden="1">
      <c r="A12808" t="s">
        <v>34003</v>
      </c>
      <c r="B12808" s="1">
        <v>42243</v>
      </c>
      <c r="C12808" t="s">
        <v>10310</v>
      </c>
      <c r="D12808">
        <v>2</v>
      </c>
      <c r="E12808" t="s">
        <v>34005</v>
      </c>
      <c r="F12808" t="s">
        <v>7054</v>
      </c>
      <c r="G12808" t="s">
        <v>20</v>
      </c>
      <c r="H12808" t="s">
        <v>1943</v>
      </c>
      <c r="I12808" s="2">
        <v>3030</v>
      </c>
      <c r="J12808" s="5"/>
      <c r="L12808" s="5"/>
      <c r="M12808" s="2">
        <f t="shared" si="199"/>
        <v>-285879.31999999721</v>
      </c>
      <c r="P12808"/>
    </row>
    <row r="12809" spans="1:16" hidden="1">
      <c r="A12809" t="s">
        <v>34015</v>
      </c>
      <c r="B12809" s="1">
        <v>42243</v>
      </c>
      <c r="C12809" t="s">
        <v>30827</v>
      </c>
      <c r="D12809">
        <v>1</v>
      </c>
      <c r="E12809" t="s">
        <v>34018</v>
      </c>
      <c r="F12809" t="s">
        <v>13565</v>
      </c>
      <c r="G12809" t="s">
        <v>20</v>
      </c>
      <c r="H12809" t="s">
        <v>10303</v>
      </c>
      <c r="I12809" s="2">
        <v>205700</v>
      </c>
      <c r="J12809" s="5"/>
      <c r="L12809" s="5"/>
      <c r="M12809" s="2">
        <f t="shared" ref="M12809:M12872" si="200">+M12808+I12809-K12809</f>
        <v>-80179.319999997213</v>
      </c>
      <c r="P12809"/>
    </row>
    <row r="12810" spans="1:16" hidden="1">
      <c r="A12810" s="35" t="s">
        <v>10356</v>
      </c>
      <c r="B12810" s="36">
        <v>42244</v>
      </c>
      <c r="C12810" s="35" t="s">
        <v>6</v>
      </c>
      <c r="D12810" s="35">
        <v>1</v>
      </c>
      <c r="E12810" s="35" t="s">
        <v>10360</v>
      </c>
      <c r="F12810" s="35" t="s">
        <v>29</v>
      </c>
      <c r="G12810" s="35" t="s">
        <v>20</v>
      </c>
      <c r="H12810" s="35" t="s">
        <v>46</v>
      </c>
      <c r="I12810" s="11">
        <v>2350</v>
      </c>
      <c r="J12810" s="12"/>
      <c r="K12810" s="11"/>
      <c r="L12810" s="12"/>
      <c r="M12810" s="11">
        <f t="shared" si="200"/>
        <v>-77829.319999997213</v>
      </c>
      <c r="P12810"/>
    </row>
    <row r="12811" spans="1:16" hidden="1">
      <c r="A12811" t="s">
        <v>10363</v>
      </c>
      <c r="B12811" s="1">
        <v>42244</v>
      </c>
      <c r="C12811" t="s">
        <v>43</v>
      </c>
      <c r="D12811">
        <v>1</v>
      </c>
      <c r="E12811" t="s">
        <v>10367</v>
      </c>
      <c r="F12811" t="s">
        <v>45</v>
      </c>
      <c r="G12811" t="s">
        <v>20</v>
      </c>
      <c r="H12811" t="s">
        <v>10368</v>
      </c>
      <c r="J12811" s="5"/>
      <c r="K12811" s="2">
        <v>2350</v>
      </c>
      <c r="L12811" s="5"/>
      <c r="M12811" s="2">
        <f t="shared" si="200"/>
        <v>-80179.319999997213</v>
      </c>
      <c r="P12811"/>
    </row>
    <row r="12812" spans="1:16" hidden="1">
      <c r="A12812" t="s">
        <v>10369</v>
      </c>
      <c r="B12812" s="1">
        <v>42244</v>
      </c>
      <c r="C12812" t="s">
        <v>43</v>
      </c>
      <c r="D12812">
        <v>1</v>
      </c>
      <c r="E12812" t="s">
        <v>10374</v>
      </c>
      <c r="F12812" t="s">
        <v>67</v>
      </c>
      <c r="G12812" t="s">
        <v>20</v>
      </c>
      <c r="H12812" t="s">
        <v>10375</v>
      </c>
      <c r="J12812" s="5"/>
      <c r="K12812" s="2">
        <v>6933.99</v>
      </c>
      <c r="L12812" s="5"/>
      <c r="M12812" s="2">
        <f t="shared" si="200"/>
        <v>-87113.309999997218</v>
      </c>
      <c r="P12812"/>
    </row>
    <row r="12813" spans="1:16" hidden="1">
      <c r="A12813" t="s">
        <v>10376</v>
      </c>
      <c r="B12813" s="1">
        <v>42244</v>
      </c>
      <c r="C12813" t="s">
        <v>11</v>
      </c>
      <c r="D12813">
        <v>1</v>
      </c>
      <c r="E12813" t="s">
        <v>10381</v>
      </c>
      <c r="F12813" t="s">
        <v>13</v>
      </c>
      <c r="G12813" t="s">
        <v>20</v>
      </c>
      <c r="H12813" t="s">
        <v>10289</v>
      </c>
      <c r="J12813" s="5"/>
      <c r="K12813" s="2">
        <v>158000</v>
      </c>
      <c r="L12813" s="5"/>
      <c r="M12813" s="2">
        <f t="shared" si="200"/>
        <v>-245113.3099999972</v>
      </c>
      <c r="P12813"/>
    </row>
    <row r="12814" spans="1:16" hidden="1">
      <c r="A12814" t="s">
        <v>10431</v>
      </c>
      <c r="B12814" s="1">
        <v>42244</v>
      </c>
      <c r="C12814" t="s">
        <v>43</v>
      </c>
      <c r="D12814">
        <v>1</v>
      </c>
      <c r="E12814" t="s">
        <v>10433</v>
      </c>
      <c r="F12814" t="s">
        <v>16</v>
      </c>
      <c r="G12814" t="s">
        <v>20</v>
      </c>
      <c r="H12814" t="s">
        <v>10434</v>
      </c>
      <c r="J12814" s="5"/>
      <c r="K12814" s="2">
        <v>5260.01</v>
      </c>
      <c r="L12814" s="5"/>
      <c r="M12814" s="2">
        <f t="shared" si="200"/>
        <v>-250373.31999999721</v>
      </c>
      <c r="P12814"/>
    </row>
    <row r="12815" spans="1:16" hidden="1">
      <c r="A12815" t="s">
        <v>10436</v>
      </c>
      <c r="B12815" s="1">
        <v>42244</v>
      </c>
      <c r="C12815" t="s">
        <v>11</v>
      </c>
      <c r="D12815">
        <v>1</v>
      </c>
      <c r="E12815" t="s">
        <v>10439</v>
      </c>
      <c r="F12815" t="s">
        <v>45</v>
      </c>
      <c r="G12815" t="s">
        <v>20</v>
      </c>
      <c r="H12815" t="s">
        <v>1010</v>
      </c>
      <c r="J12815" s="5"/>
      <c r="K12815" s="2">
        <v>1025</v>
      </c>
      <c r="L12815" s="5"/>
      <c r="M12815" s="2">
        <f t="shared" si="200"/>
        <v>-251398.31999999721</v>
      </c>
      <c r="P12815"/>
    </row>
    <row r="12816" spans="1:16" hidden="1">
      <c r="A12816" t="s">
        <v>10441</v>
      </c>
      <c r="B12816" s="1">
        <v>42244</v>
      </c>
      <c r="C12816" t="s">
        <v>11</v>
      </c>
      <c r="D12816">
        <v>1</v>
      </c>
      <c r="E12816" t="s">
        <v>10448</v>
      </c>
      <c r="F12816" t="s">
        <v>13</v>
      </c>
      <c r="G12816" t="s">
        <v>20</v>
      </c>
      <c r="H12816" t="s">
        <v>10449</v>
      </c>
      <c r="J12816" s="5"/>
      <c r="K12816" s="2">
        <v>20000</v>
      </c>
      <c r="L12816" s="5"/>
      <c r="M12816" s="2">
        <f t="shared" si="200"/>
        <v>-271398.31999999721</v>
      </c>
      <c r="P12816"/>
    </row>
    <row r="12817" spans="1:16" hidden="1">
      <c r="A12817" t="s">
        <v>10467</v>
      </c>
      <c r="B12817" s="1">
        <v>42244</v>
      </c>
      <c r="C12817" t="s">
        <v>1</v>
      </c>
      <c r="D12817">
        <v>1</v>
      </c>
      <c r="E12817" t="s">
        <v>10470</v>
      </c>
      <c r="F12817" t="s">
        <v>13</v>
      </c>
      <c r="G12817" t="s">
        <v>20</v>
      </c>
      <c r="H12817" t="s">
        <v>5864</v>
      </c>
      <c r="J12817" s="5"/>
      <c r="K12817" s="2">
        <v>282600</v>
      </c>
      <c r="L12817" s="5"/>
      <c r="M12817" s="2">
        <f t="shared" si="200"/>
        <v>-553998.31999999727</v>
      </c>
      <c r="P12817"/>
    </row>
    <row r="12818" spans="1:16" hidden="1">
      <c r="A12818" t="s">
        <v>10477</v>
      </c>
      <c r="B12818" s="1">
        <v>42244</v>
      </c>
      <c r="C12818" t="s">
        <v>18</v>
      </c>
      <c r="D12818">
        <v>1</v>
      </c>
      <c r="E12818" t="s">
        <v>10480</v>
      </c>
      <c r="F12818" t="s">
        <v>13</v>
      </c>
      <c r="G12818" t="s">
        <v>20</v>
      </c>
      <c r="H12818" t="s">
        <v>10481</v>
      </c>
      <c r="J12818" s="5"/>
      <c r="K12818" s="2">
        <v>25500</v>
      </c>
      <c r="L12818" s="5"/>
      <c r="M12818" s="2">
        <f t="shared" si="200"/>
        <v>-579498.31999999727</v>
      </c>
      <c r="P12818"/>
    </row>
    <row r="12819" spans="1:16" hidden="1">
      <c r="A12819" t="s">
        <v>10482</v>
      </c>
      <c r="B12819" s="1">
        <v>42244</v>
      </c>
      <c r="C12819" t="s">
        <v>6</v>
      </c>
      <c r="D12819">
        <v>1</v>
      </c>
      <c r="E12819" t="s">
        <v>10488</v>
      </c>
      <c r="F12819" t="s">
        <v>8</v>
      </c>
      <c r="G12819" t="s">
        <v>20</v>
      </c>
      <c r="H12819" t="s">
        <v>10489</v>
      </c>
      <c r="I12819" s="2">
        <v>1025</v>
      </c>
      <c r="J12819" s="5"/>
      <c r="L12819" s="5"/>
      <c r="M12819" s="2">
        <f t="shared" si="200"/>
        <v>-578473.31999999727</v>
      </c>
      <c r="P12819"/>
    </row>
    <row r="12820" spans="1:16" hidden="1">
      <c r="A12820" t="s">
        <v>10490</v>
      </c>
      <c r="B12820" s="1">
        <v>42244</v>
      </c>
      <c r="C12820" t="s">
        <v>6</v>
      </c>
      <c r="D12820">
        <v>1</v>
      </c>
      <c r="E12820" t="s">
        <v>10494</v>
      </c>
      <c r="F12820" t="s">
        <v>8</v>
      </c>
      <c r="G12820" t="s">
        <v>20</v>
      </c>
      <c r="H12820" t="s">
        <v>10495</v>
      </c>
      <c r="I12820" s="2">
        <v>3030</v>
      </c>
      <c r="J12820" s="5"/>
      <c r="L12820" s="5"/>
      <c r="M12820" s="2">
        <f t="shared" si="200"/>
        <v>-575443.31999999727</v>
      </c>
      <c r="P12820"/>
    </row>
    <row r="12821" spans="1:16" hidden="1">
      <c r="A12821" t="s">
        <v>10496</v>
      </c>
      <c r="B12821" s="1">
        <v>42244</v>
      </c>
      <c r="C12821" t="s">
        <v>6</v>
      </c>
      <c r="D12821">
        <v>1</v>
      </c>
      <c r="E12821" t="s">
        <v>10501</v>
      </c>
      <c r="F12821" t="s">
        <v>8</v>
      </c>
      <c r="G12821" t="s">
        <v>20</v>
      </c>
      <c r="H12821" t="s">
        <v>4916</v>
      </c>
      <c r="I12821" s="2">
        <v>1840</v>
      </c>
      <c r="J12821" s="5"/>
      <c r="L12821" s="5"/>
      <c r="M12821" s="2">
        <f t="shared" si="200"/>
        <v>-573603.31999999727</v>
      </c>
      <c r="P12821"/>
    </row>
    <row r="12822" spans="1:16" hidden="1">
      <c r="A12822" t="s">
        <v>10502</v>
      </c>
      <c r="B12822" s="1">
        <v>42244</v>
      </c>
      <c r="C12822" t="s">
        <v>6</v>
      </c>
      <c r="D12822">
        <v>1</v>
      </c>
      <c r="E12822" t="s">
        <v>10506</v>
      </c>
      <c r="F12822" t="s">
        <v>8</v>
      </c>
      <c r="G12822" t="s">
        <v>20</v>
      </c>
      <c r="H12822" t="s">
        <v>10507</v>
      </c>
      <c r="I12822" s="2">
        <v>4100</v>
      </c>
      <c r="J12822" s="5"/>
      <c r="L12822" s="5"/>
      <c r="M12822" s="2">
        <f t="shared" si="200"/>
        <v>-569503.31999999727</v>
      </c>
      <c r="P12822"/>
    </row>
    <row r="12823" spans="1:16" hidden="1">
      <c r="A12823" t="s">
        <v>10508</v>
      </c>
      <c r="B12823" s="1">
        <v>42244</v>
      </c>
      <c r="C12823" t="s">
        <v>6</v>
      </c>
      <c r="D12823">
        <v>1</v>
      </c>
      <c r="E12823" t="s">
        <v>10509</v>
      </c>
      <c r="F12823" t="s">
        <v>8</v>
      </c>
      <c r="G12823" t="s">
        <v>20</v>
      </c>
      <c r="H12823" t="s">
        <v>7390</v>
      </c>
      <c r="I12823" s="2">
        <v>1025</v>
      </c>
      <c r="J12823" s="5"/>
      <c r="L12823" s="5"/>
      <c r="M12823" s="2">
        <f t="shared" si="200"/>
        <v>-568478.31999999727</v>
      </c>
      <c r="P12823"/>
    </row>
    <row r="12824" spans="1:16" hidden="1">
      <c r="A12824" t="s">
        <v>10513</v>
      </c>
      <c r="B12824" s="1">
        <v>42244</v>
      </c>
      <c r="C12824" t="s">
        <v>6</v>
      </c>
      <c r="D12824">
        <v>1</v>
      </c>
      <c r="E12824" t="s">
        <v>10517</v>
      </c>
      <c r="F12824" t="s">
        <v>8</v>
      </c>
      <c r="G12824" t="s">
        <v>20</v>
      </c>
      <c r="H12824" t="s">
        <v>10518</v>
      </c>
      <c r="I12824" s="2">
        <v>4100</v>
      </c>
      <c r="J12824" s="5"/>
      <c r="L12824" s="5"/>
      <c r="M12824" s="2">
        <f t="shared" si="200"/>
        <v>-564378.31999999727</v>
      </c>
      <c r="P12824"/>
    </row>
    <row r="12825" spans="1:16" hidden="1">
      <c r="A12825" t="s">
        <v>10519</v>
      </c>
      <c r="B12825" s="1">
        <v>42244</v>
      </c>
      <c r="C12825" t="s">
        <v>6</v>
      </c>
      <c r="D12825">
        <v>1</v>
      </c>
      <c r="E12825" t="s">
        <v>10522</v>
      </c>
      <c r="F12825" t="s">
        <v>29</v>
      </c>
      <c r="G12825" t="s">
        <v>20</v>
      </c>
      <c r="H12825" t="s">
        <v>65</v>
      </c>
      <c r="I12825" s="2">
        <v>135.69</v>
      </c>
      <c r="J12825" s="5"/>
      <c r="L12825" s="5"/>
      <c r="M12825" s="2">
        <f t="shared" si="200"/>
        <v>-564242.62999999733</v>
      </c>
      <c r="P12825"/>
    </row>
    <row r="12826" spans="1:16" hidden="1">
      <c r="A12826" t="s">
        <v>10523</v>
      </c>
      <c r="B12826" s="1">
        <v>42244</v>
      </c>
      <c r="C12826" t="s">
        <v>1</v>
      </c>
      <c r="D12826">
        <v>2</v>
      </c>
      <c r="E12826" t="s">
        <v>10528</v>
      </c>
      <c r="F12826" t="s">
        <v>3</v>
      </c>
      <c r="G12826" t="s">
        <v>4</v>
      </c>
      <c r="H12826" t="s">
        <v>5</v>
      </c>
      <c r="I12826" s="2">
        <v>19562.43</v>
      </c>
      <c r="J12826" s="5"/>
      <c r="L12826" s="5"/>
      <c r="M12826" s="2">
        <f t="shared" si="200"/>
        <v>-544680.19999999728</v>
      </c>
      <c r="P12826"/>
    </row>
    <row r="12827" spans="1:16" hidden="1">
      <c r="A12827" t="s">
        <v>10529</v>
      </c>
      <c r="B12827" s="1">
        <v>42244</v>
      </c>
      <c r="C12827" t="s">
        <v>10533</v>
      </c>
      <c r="D12827">
        <v>1</v>
      </c>
      <c r="E12827" t="s">
        <v>10534</v>
      </c>
      <c r="F12827" t="s">
        <v>29</v>
      </c>
      <c r="G12827" t="s">
        <v>20</v>
      </c>
      <c r="H12827" t="s">
        <v>1444</v>
      </c>
      <c r="I12827" s="2">
        <v>1000</v>
      </c>
      <c r="J12827" s="5"/>
      <c r="L12827" s="5"/>
      <c r="M12827" s="2">
        <f t="shared" si="200"/>
        <v>-543680.19999999728</v>
      </c>
      <c r="P12827"/>
    </row>
    <row r="12828" spans="1:16" hidden="1">
      <c r="A12828" t="s">
        <v>10540</v>
      </c>
      <c r="B12828" s="1">
        <v>42244</v>
      </c>
      <c r="C12828" t="s">
        <v>1</v>
      </c>
      <c r="D12828">
        <v>1</v>
      </c>
      <c r="E12828" t="s">
        <v>10545</v>
      </c>
      <c r="F12828" t="s">
        <v>13</v>
      </c>
      <c r="G12828" t="s">
        <v>20</v>
      </c>
      <c r="H12828" t="s">
        <v>10546</v>
      </c>
      <c r="J12828" s="5"/>
      <c r="K12828" s="2">
        <v>19562.43</v>
      </c>
      <c r="L12828" s="5"/>
      <c r="M12828" s="2">
        <f t="shared" si="200"/>
        <v>-563242.62999999733</v>
      </c>
      <c r="P12828"/>
    </row>
    <row r="12829" spans="1:16" hidden="1">
      <c r="A12829" t="s">
        <v>10556</v>
      </c>
      <c r="B12829" s="1">
        <v>42244</v>
      </c>
      <c r="C12829" t="s">
        <v>7276</v>
      </c>
      <c r="D12829">
        <v>1</v>
      </c>
      <c r="E12829" t="s">
        <v>10560</v>
      </c>
      <c r="F12829" t="s">
        <v>8</v>
      </c>
      <c r="G12829" t="s">
        <v>20</v>
      </c>
      <c r="H12829" t="s">
        <v>10561</v>
      </c>
      <c r="I12829" s="2">
        <v>3940</v>
      </c>
      <c r="J12829" s="5"/>
      <c r="L12829" s="5"/>
      <c r="M12829" s="2">
        <f t="shared" si="200"/>
        <v>-559302.62999999733</v>
      </c>
      <c r="P12829"/>
    </row>
    <row r="12830" spans="1:16" hidden="1">
      <c r="A12830" t="s">
        <v>10592</v>
      </c>
      <c r="B12830" s="1">
        <v>42244</v>
      </c>
      <c r="C12830" t="s">
        <v>1</v>
      </c>
      <c r="D12830">
        <v>2</v>
      </c>
      <c r="E12830" t="s">
        <v>10600</v>
      </c>
      <c r="F12830" t="s">
        <v>3</v>
      </c>
      <c r="G12830" t="s">
        <v>4</v>
      </c>
      <c r="H12830" t="s">
        <v>5</v>
      </c>
      <c r="I12830" s="2">
        <v>47531.35</v>
      </c>
      <c r="J12830" s="5"/>
      <c r="L12830" s="5"/>
      <c r="M12830" s="2">
        <f t="shared" si="200"/>
        <v>-511771.27999999735</v>
      </c>
      <c r="P12830"/>
    </row>
    <row r="12831" spans="1:16" hidden="1">
      <c r="A12831" t="s">
        <v>10603</v>
      </c>
      <c r="B12831" s="1">
        <v>42244</v>
      </c>
      <c r="C12831" t="s">
        <v>1</v>
      </c>
      <c r="D12831">
        <v>1</v>
      </c>
      <c r="E12831" t="s">
        <v>10611</v>
      </c>
      <c r="F12831" t="s">
        <v>13</v>
      </c>
      <c r="G12831" t="s">
        <v>20</v>
      </c>
      <c r="H12831" t="s">
        <v>10546</v>
      </c>
      <c r="J12831" s="5"/>
      <c r="K12831" s="2">
        <v>47531.35</v>
      </c>
      <c r="L12831" s="5"/>
      <c r="M12831" s="2">
        <f t="shared" si="200"/>
        <v>-559302.62999999733</v>
      </c>
      <c r="P12831"/>
    </row>
    <row r="12832" spans="1:16" hidden="1">
      <c r="A12832" t="s">
        <v>10698</v>
      </c>
      <c r="B12832" s="1">
        <v>42244</v>
      </c>
      <c r="C12832" t="s">
        <v>11</v>
      </c>
      <c r="D12832">
        <v>1</v>
      </c>
      <c r="E12832" t="s">
        <v>10700</v>
      </c>
      <c r="F12832" t="s">
        <v>16</v>
      </c>
      <c r="G12832" t="s">
        <v>20</v>
      </c>
      <c r="H12832" t="s">
        <v>10701</v>
      </c>
      <c r="J12832" s="5"/>
      <c r="K12832" s="2">
        <v>153000</v>
      </c>
      <c r="L12832" s="5"/>
      <c r="M12832" s="2">
        <f t="shared" si="200"/>
        <v>-712302.62999999733</v>
      </c>
      <c r="P12832"/>
    </row>
    <row r="12833" spans="1:16" hidden="1">
      <c r="A12833" t="s">
        <v>10702</v>
      </c>
      <c r="B12833" s="1">
        <v>42244</v>
      </c>
      <c r="C12833" t="s">
        <v>43</v>
      </c>
      <c r="D12833">
        <v>1</v>
      </c>
      <c r="E12833" t="s">
        <v>10704</v>
      </c>
      <c r="F12833" t="s">
        <v>3605</v>
      </c>
      <c r="G12833" t="s">
        <v>20</v>
      </c>
      <c r="H12833" t="s">
        <v>10279</v>
      </c>
      <c r="J12833" s="5"/>
      <c r="K12833" s="2">
        <v>45000</v>
      </c>
      <c r="L12833" s="5"/>
      <c r="M12833" s="2">
        <f t="shared" si="200"/>
        <v>-757302.62999999733</v>
      </c>
      <c r="P12833"/>
    </row>
    <row r="12834" spans="1:16" hidden="1">
      <c r="A12834" t="s">
        <v>10707</v>
      </c>
      <c r="B12834" s="1">
        <v>42244</v>
      </c>
      <c r="C12834" t="s">
        <v>1</v>
      </c>
      <c r="D12834">
        <v>1</v>
      </c>
      <c r="E12834" t="s">
        <v>10710</v>
      </c>
      <c r="F12834" t="s">
        <v>16</v>
      </c>
      <c r="G12834" t="s">
        <v>20</v>
      </c>
      <c r="H12834" t="s">
        <v>4691</v>
      </c>
      <c r="J12834" s="5"/>
      <c r="K12834" s="2">
        <v>40000</v>
      </c>
      <c r="L12834" s="5"/>
      <c r="M12834" s="2">
        <f t="shared" si="200"/>
        <v>-797302.62999999733</v>
      </c>
      <c r="P12834"/>
    </row>
    <row r="12835" spans="1:16" hidden="1">
      <c r="A12835" t="s">
        <v>10713</v>
      </c>
      <c r="B12835" s="1">
        <v>42244</v>
      </c>
      <c r="C12835" t="s">
        <v>195</v>
      </c>
      <c r="D12835">
        <v>1</v>
      </c>
      <c r="E12835" t="s">
        <v>10716</v>
      </c>
      <c r="F12835" t="s">
        <v>13</v>
      </c>
      <c r="G12835" t="s">
        <v>20</v>
      </c>
      <c r="H12835" t="s">
        <v>195</v>
      </c>
      <c r="J12835" s="5"/>
      <c r="K12835" s="2">
        <v>48131.31</v>
      </c>
      <c r="L12835" s="5"/>
      <c r="M12835" s="2">
        <f t="shared" si="200"/>
        <v>-845433.93999999738</v>
      </c>
      <c r="P12835"/>
    </row>
    <row r="12836" spans="1:16" hidden="1">
      <c r="A12836" t="s">
        <v>10717</v>
      </c>
      <c r="B12836" s="1">
        <v>42244</v>
      </c>
      <c r="C12836" t="s">
        <v>200</v>
      </c>
      <c r="D12836">
        <v>1</v>
      </c>
      <c r="E12836" t="s">
        <v>10720</v>
      </c>
      <c r="F12836" t="s">
        <v>16</v>
      </c>
      <c r="G12836" t="s">
        <v>20</v>
      </c>
      <c r="H12836" t="s">
        <v>200</v>
      </c>
      <c r="J12836" s="5"/>
      <c r="K12836" s="2">
        <v>4520.01</v>
      </c>
      <c r="L12836" s="5"/>
      <c r="M12836" s="2">
        <f t="shared" si="200"/>
        <v>-849953.94999999739</v>
      </c>
      <c r="P12836"/>
    </row>
    <row r="12837" spans="1:16" hidden="1">
      <c r="A12837" t="s">
        <v>10737</v>
      </c>
      <c r="B12837" s="1">
        <v>42244</v>
      </c>
      <c r="C12837" t="s">
        <v>18</v>
      </c>
      <c r="D12837">
        <v>1</v>
      </c>
      <c r="E12837" t="s">
        <v>10743</v>
      </c>
      <c r="F12837" t="s">
        <v>13</v>
      </c>
      <c r="G12837" t="s">
        <v>20</v>
      </c>
      <c r="H12837" t="s">
        <v>18</v>
      </c>
      <c r="J12837" s="5"/>
      <c r="K12837" s="2">
        <v>34019.699999999997</v>
      </c>
      <c r="L12837" s="5"/>
      <c r="M12837" s="2">
        <f t="shared" si="200"/>
        <v>-883973.64999999735</v>
      </c>
      <c r="P12837"/>
    </row>
    <row r="12838" spans="1:16" hidden="1">
      <c r="A12838" t="s">
        <v>11116</v>
      </c>
      <c r="B12838" s="1">
        <v>42244</v>
      </c>
      <c r="C12838" t="s">
        <v>18</v>
      </c>
      <c r="D12838">
        <v>1</v>
      </c>
      <c r="E12838" t="s">
        <v>10743</v>
      </c>
      <c r="F12838" t="s">
        <v>13</v>
      </c>
      <c r="G12838" t="s">
        <v>20</v>
      </c>
      <c r="H12838" t="s">
        <v>11117</v>
      </c>
      <c r="I12838" s="2">
        <v>34019.699999999997</v>
      </c>
      <c r="J12838" s="5"/>
      <c r="L12838" s="5"/>
      <c r="M12838" s="2">
        <f t="shared" si="200"/>
        <v>-849953.94999999739</v>
      </c>
      <c r="P12838"/>
    </row>
    <row r="12839" spans="1:16" hidden="1">
      <c r="A12839" t="s">
        <v>11118</v>
      </c>
      <c r="B12839" s="1">
        <v>42244</v>
      </c>
      <c r="C12839" t="s">
        <v>18</v>
      </c>
      <c r="D12839">
        <v>1</v>
      </c>
      <c r="E12839" t="s">
        <v>11122</v>
      </c>
      <c r="F12839" t="s">
        <v>13</v>
      </c>
      <c r="G12839" t="s">
        <v>20</v>
      </c>
      <c r="H12839" t="s">
        <v>326</v>
      </c>
      <c r="J12839" s="5"/>
      <c r="K12839" s="2">
        <v>37276.9</v>
      </c>
      <c r="L12839" s="5"/>
      <c r="M12839" s="2">
        <f t="shared" si="200"/>
        <v>-887230.84999999742</v>
      </c>
      <c r="P12839"/>
    </row>
    <row r="12840" spans="1:16" hidden="1">
      <c r="A12840" t="s">
        <v>12946</v>
      </c>
      <c r="B12840" s="1">
        <v>42244</v>
      </c>
      <c r="C12840" t="s">
        <v>12947</v>
      </c>
      <c r="D12840">
        <v>1</v>
      </c>
      <c r="E12840" t="s">
        <v>12948</v>
      </c>
      <c r="F12840" t="s">
        <v>3342</v>
      </c>
      <c r="G12840" t="s">
        <v>52</v>
      </c>
      <c r="H12840" t="s">
        <v>12949</v>
      </c>
      <c r="J12840" s="5"/>
      <c r="K12840" s="2">
        <v>3500</v>
      </c>
      <c r="L12840" s="5"/>
      <c r="M12840" s="2">
        <f t="shared" si="200"/>
        <v>-890730.84999999742</v>
      </c>
      <c r="P12840"/>
    </row>
    <row r="12841" spans="1:16" hidden="1">
      <c r="A12841" t="s">
        <v>12951</v>
      </c>
      <c r="B12841" s="1">
        <v>42244</v>
      </c>
      <c r="C12841" t="s">
        <v>12952</v>
      </c>
      <c r="D12841">
        <v>1</v>
      </c>
      <c r="E12841" t="s">
        <v>12953</v>
      </c>
      <c r="F12841" t="s">
        <v>3342</v>
      </c>
      <c r="G12841" t="s">
        <v>52</v>
      </c>
      <c r="H12841" t="s">
        <v>12954</v>
      </c>
      <c r="J12841" s="5"/>
      <c r="K12841" s="2">
        <v>3940</v>
      </c>
      <c r="L12841" s="5"/>
      <c r="M12841" s="2">
        <f t="shared" si="200"/>
        <v>-894670.84999999742</v>
      </c>
      <c r="P12841"/>
    </row>
    <row r="12842" spans="1:16" hidden="1">
      <c r="A12842" t="s">
        <v>34028</v>
      </c>
      <c r="B12842" s="1">
        <v>42244</v>
      </c>
      <c r="C12842" t="s">
        <v>6</v>
      </c>
      <c r="D12842">
        <v>1</v>
      </c>
      <c r="E12842" t="s">
        <v>34037</v>
      </c>
      <c r="F12842" t="s">
        <v>13610</v>
      </c>
      <c r="G12842" t="s">
        <v>20</v>
      </c>
      <c r="H12842" t="s">
        <v>34038</v>
      </c>
      <c r="I12842" s="2">
        <v>2920</v>
      </c>
      <c r="J12842" s="5"/>
      <c r="L12842" s="5"/>
      <c r="M12842" s="2">
        <f t="shared" si="200"/>
        <v>-891750.84999999742</v>
      </c>
      <c r="P12842"/>
    </row>
    <row r="12843" spans="1:16" hidden="1">
      <c r="A12843" t="s">
        <v>34047</v>
      </c>
      <c r="B12843" s="1">
        <v>42244</v>
      </c>
      <c r="C12843" t="s">
        <v>34055</v>
      </c>
      <c r="D12843">
        <v>2</v>
      </c>
      <c r="E12843" t="s">
        <v>34056</v>
      </c>
      <c r="F12843" t="s">
        <v>13559</v>
      </c>
      <c r="G12843" t="s">
        <v>313</v>
      </c>
      <c r="H12843" t="s">
        <v>8681</v>
      </c>
      <c r="J12843" s="5"/>
      <c r="K12843" s="2">
        <v>64.55</v>
      </c>
      <c r="L12843" s="5"/>
      <c r="M12843" s="2">
        <f t="shared" si="200"/>
        <v>-891815.39999999746</v>
      </c>
      <c r="P12843"/>
    </row>
    <row r="12844" spans="1:16" hidden="1">
      <c r="A12844" t="s">
        <v>34047</v>
      </c>
      <c r="B12844" s="1">
        <v>42244</v>
      </c>
      <c r="C12844" t="s">
        <v>34055</v>
      </c>
      <c r="D12844">
        <v>2</v>
      </c>
      <c r="E12844" t="s">
        <v>34056</v>
      </c>
      <c r="F12844" t="s">
        <v>13559</v>
      </c>
      <c r="G12844" t="s">
        <v>313</v>
      </c>
      <c r="H12844" t="s">
        <v>8681</v>
      </c>
      <c r="I12844" s="2">
        <v>64.55</v>
      </c>
      <c r="J12844" s="5"/>
      <c r="L12844" s="5"/>
      <c r="M12844" s="2">
        <f t="shared" si="200"/>
        <v>-891750.84999999742</v>
      </c>
      <c r="P12844"/>
    </row>
    <row r="12845" spans="1:16" hidden="1">
      <c r="A12845" t="s">
        <v>34064</v>
      </c>
      <c r="B12845" s="1">
        <v>42244</v>
      </c>
      <c r="C12845" t="s">
        <v>34071</v>
      </c>
      <c r="D12845">
        <v>2</v>
      </c>
      <c r="E12845" t="s">
        <v>34072</v>
      </c>
      <c r="F12845" t="s">
        <v>7054</v>
      </c>
      <c r="G12845" t="s">
        <v>20</v>
      </c>
      <c r="H12845" t="s">
        <v>1614</v>
      </c>
      <c r="I12845" s="2">
        <v>1025</v>
      </c>
      <c r="J12845" s="5"/>
      <c r="L12845" s="5"/>
      <c r="M12845" s="2">
        <f t="shared" si="200"/>
        <v>-890725.84999999742</v>
      </c>
      <c r="P12845"/>
    </row>
    <row r="12846" spans="1:16" hidden="1">
      <c r="A12846" t="s">
        <v>34078</v>
      </c>
      <c r="B12846" s="1">
        <v>42244</v>
      </c>
      <c r="C12846" t="s">
        <v>18</v>
      </c>
      <c r="D12846">
        <v>2</v>
      </c>
      <c r="E12846" t="s">
        <v>34084</v>
      </c>
      <c r="F12846" t="s">
        <v>13559</v>
      </c>
      <c r="G12846" t="s">
        <v>313</v>
      </c>
      <c r="H12846" t="s">
        <v>65</v>
      </c>
      <c r="I12846" s="2">
        <v>1544.48</v>
      </c>
      <c r="J12846" s="5"/>
      <c r="L12846" s="5"/>
      <c r="M12846" s="2">
        <f t="shared" si="200"/>
        <v>-889181.36999999743</v>
      </c>
      <c r="P12846"/>
    </row>
    <row r="12847" spans="1:16" hidden="1">
      <c r="A12847" t="s">
        <v>34089</v>
      </c>
      <c r="B12847" s="1">
        <v>42244</v>
      </c>
      <c r="C12847" t="s">
        <v>34095</v>
      </c>
      <c r="D12847">
        <v>1</v>
      </c>
      <c r="E12847" t="s">
        <v>34096</v>
      </c>
      <c r="F12847" t="s">
        <v>13561</v>
      </c>
      <c r="G12847" t="s">
        <v>20</v>
      </c>
      <c r="H12847" t="s">
        <v>33963</v>
      </c>
      <c r="I12847" s="2">
        <v>158000</v>
      </c>
      <c r="J12847" s="5"/>
      <c r="L12847" s="5"/>
      <c r="M12847" s="2">
        <f t="shared" si="200"/>
        <v>-731181.36999999743</v>
      </c>
      <c r="P12847"/>
    </row>
    <row r="12848" spans="1:16" hidden="1">
      <c r="A12848" t="s">
        <v>34102</v>
      </c>
      <c r="B12848" s="1">
        <v>42244</v>
      </c>
      <c r="C12848" t="s">
        <v>34106</v>
      </c>
      <c r="D12848">
        <v>2</v>
      </c>
      <c r="E12848" t="s">
        <v>34107</v>
      </c>
      <c r="F12848" t="s">
        <v>7054</v>
      </c>
      <c r="G12848" t="s">
        <v>20</v>
      </c>
      <c r="H12848" t="s">
        <v>4325</v>
      </c>
      <c r="I12848" s="2">
        <v>1025</v>
      </c>
      <c r="J12848" s="5"/>
      <c r="L12848" s="5"/>
      <c r="M12848" s="2">
        <f t="shared" si="200"/>
        <v>-730156.36999999743</v>
      </c>
      <c r="P12848"/>
    </row>
    <row r="12849" spans="1:16" hidden="1">
      <c r="A12849" t="s">
        <v>34114</v>
      </c>
      <c r="B12849" s="1">
        <v>42244</v>
      </c>
      <c r="C12849" t="s">
        <v>34119</v>
      </c>
      <c r="D12849">
        <v>1</v>
      </c>
      <c r="E12849" t="s">
        <v>34120</v>
      </c>
      <c r="F12849" t="s">
        <v>13565</v>
      </c>
      <c r="G12849" t="s">
        <v>20</v>
      </c>
      <c r="H12849" t="s">
        <v>31368</v>
      </c>
      <c r="I12849" s="2">
        <v>20000</v>
      </c>
      <c r="J12849" s="5"/>
      <c r="L12849" s="5"/>
      <c r="M12849" s="2">
        <f t="shared" si="200"/>
        <v>-710156.36999999743</v>
      </c>
      <c r="P12849"/>
    </row>
    <row r="12850" spans="1:16" hidden="1">
      <c r="A12850" t="s">
        <v>34129</v>
      </c>
      <c r="B12850" s="1">
        <v>42244</v>
      </c>
      <c r="C12850" t="s">
        <v>34132</v>
      </c>
      <c r="D12850">
        <v>2</v>
      </c>
      <c r="E12850" t="s">
        <v>34133</v>
      </c>
      <c r="F12850" t="s">
        <v>7054</v>
      </c>
      <c r="G12850" t="s">
        <v>20</v>
      </c>
      <c r="H12850" t="s">
        <v>488</v>
      </c>
      <c r="I12850" s="2">
        <v>6933.99</v>
      </c>
      <c r="J12850" s="5"/>
      <c r="L12850" s="5"/>
      <c r="M12850" s="2">
        <f t="shared" si="200"/>
        <v>-703222.37999999744</v>
      </c>
      <c r="P12850"/>
    </row>
    <row r="12851" spans="1:16" hidden="1">
      <c r="A12851" t="s">
        <v>34142</v>
      </c>
      <c r="B12851" s="1">
        <v>42244</v>
      </c>
      <c r="C12851" t="s">
        <v>34144</v>
      </c>
      <c r="D12851">
        <v>2</v>
      </c>
      <c r="E12851" t="s">
        <v>34145</v>
      </c>
      <c r="F12851" t="s">
        <v>7054</v>
      </c>
      <c r="G12851" t="s">
        <v>20</v>
      </c>
      <c r="H12851" t="s">
        <v>34146</v>
      </c>
      <c r="I12851" s="2">
        <v>1025</v>
      </c>
      <c r="J12851" s="5"/>
      <c r="L12851" s="5"/>
      <c r="M12851" s="2">
        <f t="shared" si="200"/>
        <v>-702197.37999999744</v>
      </c>
      <c r="P12851"/>
    </row>
    <row r="12852" spans="1:16" hidden="1">
      <c r="A12852" t="s">
        <v>34155</v>
      </c>
      <c r="B12852" s="1">
        <v>42244</v>
      </c>
      <c r="C12852" t="s">
        <v>18</v>
      </c>
      <c r="D12852">
        <v>2</v>
      </c>
      <c r="E12852" t="s">
        <v>34159</v>
      </c>
      <c r="F12852" t="s">
        <v>13559</v>
      </c>
      <c r="G12852" t="s">
        <v>313</v>
      </c>
      <c r="H12852" t="s">
        <v>2079</v>
      </c>
      <c r="I12852" s="2">
        <v>3405.89</v>
      </c>
      <c r="J12852" s="5"/>
      <c r="L12852" s="5"/>
      <c r="M12852" s="2">
        <f t="shared" si="200"/>
        <v>-698791.48999999743</v>
      </c>
      <c r="P12852"/>
    </row>
    <row r="12853" spans="1:16" hidden="1">
      <c r="A12853" t="s">
        <v>34169</v>
      </c>
      <c r="B12853" s="1">
        <v>42244</v>
      </c>
      <c r="C12853" t="s">
        <v>18</v>
      </c>
      <c r="D12853">
        <v>2</v>
      </c>
      <c r="E12853" t="s">
        <v>34171</v>
      </c>
      <c r="F12853" t="s">
        <v>13559</v>
      </c>
      <c r="G12853" t="s">
        <v>313</v>
      </c>
      <c r="H12853" t="s">
        <v>30616</v>
      </c>
      <c r="I12853" s="2">
        <v>336.45</v>
      </c>
      <c r="J12853" s="5"/>
      <c r="L12853" s="5"/>
      <c r="M12853" s="2">
        <f t="shared" si="200"/>
        <v>-698455.03999999748</v>
      </c>
      <c r="P12853"/>
    </row>
    <row r="12854" spans="1:16" hidden="1">
      <c r="A12854" t="s">
        <v>34180</v>
      </c>
      <c r="B12854" s="1">
        <v>42244</v>
      </c>
      <c r="C12854" t="s">
        <v>34182</v>
      </c>
      <c r="D12854">
        <v>2</v>
      </c>
      <c r="E12854" t="s">
        <v>34183</v>
      </c>
      <c r="F12854" t="s">
        <v>13559</v>
      </c>
      <c r="G12854" t="s">
        <v>313</v>
      </c>
      <c r="H12854" t="s">
        <v>6394</v>
      </c>
      <c r="J12854" s="5"/>
      <c r="K12854" s="2">
        <v>2067.69</v>
      </c>
      <c r="L12854" s="5"/>
      <c r="M12854" s="2">
        <f t="shared" si="200"/>
        <v>-700522.72999999742</v>
      </c>
      <c r="P12854"/>
    </row>
    <row r="12855" spans="1:16" hidden="1">
      <c r="A12855" t="s">
        <v>34180</v>
      </c>
      <c r="B12855" s="1">
        <v>42244</v>
      </c>
      <c r="C12855" t="s">
        <v>34182</v>
      </c>
      <c r="D12855">
        <v>2</v>
      </c>
      <c r="E12855" t="s">
        <v>34183</v>
      </c>
      <c r="F12855" t="s">
        <v>13559</v>
      </c>
      <c r="G12855" t="s">
        <v>313</v>
      </c>
      <c r="H12855" t="s">
        <v>6394</v>
      </c>
      <c r="I12855" s="2">
        <v>2067.69</v>
      </c>
      <c r="J12855" s="5"/>
      <c r="L12855" s="5"/>
      <c r="M12855" s="2">
        <f t="shared" si="200"/>
        <v>-698455.03999999748</v>
      </c>
      <c r="P12855"/>
    </row>
    <row r="12856" spans="1:16" hidden="1">
      <c r="A12856" t="s">
        <v>34193</v>
      </c>
      <c r="B12856" s="1">
        <v>42244</v>
      </c>
      <c r="C12856" t="s">
        <v>34196</v>
      </c>
      <c r="D12856">
        <v>2</v>
      </c>
      <c r="E12856" t="s">
        <v>34197</v>
      </c>
      <c r="F12856" t="s">
        <v>7054</v>
      </c>
      <c r="G12856" t="s">
        <v>20</v>
      </c>
      <c r="H12856" t="s">
        <v>19559</v>
      </c>
      <c r="I12856" s="2">
        <v>5260.01</v>
      </c>
      <c r="J12856" s="5"/>
      <c r="L12856" s="5"/>
      <c r="M12856" s="2">
        <f t="shared" si="200"/>
        <v>-693195.02999999747</v>
      </c>
      <c r="P12856"/>
    </row>
    <row r="12857" spans="1:16" hidden="1">
      <c r="A12857" t="s">
        <v>34207</v>
      </c>
      <c r="B12857" s="1">
        <v>42244</v>
      </c>
      <c r="C12857" t="s">
        <v>34209</v>
      </c>
      <c r="D12857">
        <v>2</v>
      </c>
      <c r="E12857" t="s">
        <v>34210</v>
      </c>
      <c r="F12857" t="s">
        <v>7054</v>
      </c>
      <c r="G12857" t="s">
        <v>20</v>
      </c>
      <c r="H12857" t="s">
        <v>972</v>
      </c>
      <c r="I12857" s="2">
        <v>1025</v>
      </c>
      <c r="J12857" s="5"/>
      <c r="L12857" s="5"/>
      <c r="M12857" s="2">
        <f t="shared" si="200"/>
        <v>-692170.02999999747</v>
      </c>
      <c r="P12857"/>
    </row>
    <row r="12858" spans="1:16" hidden="1">
      <c r="A12858" t="s">
        <v>34219</v>
      </c>
      <c r="B12858" s="1">
        <v>42244</v>
      </c>
      <c r="C12858" t="s">
        <v>884</v>
      </c>
      <c r="D12858">
        <v>1</v>
      </c>
      <c r="E12858" t="s">
        <v>34222</v>
      </c>
      <c r="F12858" t="s">
        <v>13565</v>
      </c>
      <c r="G12858" t="s">
        <v>20</v>
      </c>
      <c r="H12858" t="s">
        <v>1404</v>
      </c>
      <c r="I12858" s="2">
        <v>282600</v>
      </c>
      <c r="J12858" s="5"/>
      <c r="L12858" s="5"/>
      <c r="M12858" s="2">
        <f t="shared" si="200"/>
        <v>-409570.02999999747</v>
      </c>
      <c r="P12858"/>
    </row>
    <row r="12859" spans="1:16" hidden="1">
      <c r="A12859" t="s">
        <v>34231</v>
      </c>
      <c r="B12859" s="1">
        <v>42244</v>
      </c>
      <c r="C12859" t="s">
        <v>14921</v>
      </c>
      <c r="D12859">
        <v>1</v>
      </c>
      <c r="E12859" t="s">
        <v>34234</v>
      </c>
      <c r="F12859" t="s">
        <v>13565</v>
      </c>
      <c r="G12859" t="s">
        <v>20</v>
      </c>
      <c r="H12859" t="s">
        <v>10481</v>
      </c>
      <c r="I12859" s="2">
        <v>25500</v>
      </c>
      <c r="J12859" s="5"/>
      <c r="L12859" s="5"/>
      <c r="M12859" s="2">
        <f t="shared" si="200"/>
        <v>-384070.02999999747</v>
      </c>
      <c r="P12859"/>
    </row>
    <row r="12860" spans="1:16" hidden="1">
      <c r="A12860" t="s">
        <v>34246</v>
      </c>
      <c r="B12860" s="1">
        <v>42244</v>
      </c>
      <c r="C12860" t="s">
        <v>34249</v>
      </c>
      <c r="D12860">
        <v>2</v>
      </c>
      <c r="E12860" t="s">
        <v>34250</v>
      </c>
      <c r="F12860" t="s">
        <v>7054</v>
      </c>
      <c r="G12860" t="s">
        <v>20</v>
      </c>
      <c r="H12860" t="s">
        <v>10518</v>
      </c>
      <c r="J12860" s="5"/>
      <c r="K12860" s="2">
        <v>4100</v>
      </c>
      <c r="L12860" s="5"/>
      <c r="M12860" s="2">
        <f t="shared" si="200"/>
        <v>-388170.02999999747</v>
      </c>
      <c r="P12860"/>
    </row>
    <row r="12861" spans="1:16" hidden="1">
      <c r="A12861" t="s">
        <v>34246</v>
      </c>
      <c r="B12861" s="1">
        <v>42244</v>
      </c>
      <c r="C12861" t="s">
        <v>34249</v>
      </c>
      <c r="D12861">
        <v>2</v>
      </c>
      <c r="E12861" t="s">
        <v>34250</v>
      </c>
      <c r="F12861" t="s">
        <v>7054</v>
      </c>
      <c r="G12861" t="s">
        <v>20</v>
      </c>
      <c r="H12861" t="s">
        <v>10518</v>
      </c>
      <c r="I12861" s="2">
        <v>4100</v>
      </c>
      <c r="J12861" s="5"/>
      <c r="L12861" s="5"/>
      <c r="M12861" s="2">
        <f t="shared" si="200"/>
        <v>-384070.02999999747</v>
      </c>
      <c r="P12861"/>
    </row>
    <row r="12862" spans="1:16" hidden="1">
      <c r="A12862" t="s">
        <v>34261</v>
      </c>
      <c r="B12862" s="1">
        <v>42244</v>
      </c>
      <c r="C12862" t="s">
        <v>18</v>
      </c>
      <c r="D12862">
        <v>2</v>
      </c>
      <c r="E12862" t="s">
        <v>34264</v>
      </c>
      <c r="F12862" t="s">
        <v>13559</v>
      </c>
      <c r="G12862" t="s">
        <v>313</v>
      </c>
      <c r="H12862" t="s">
        <v>65</v>
      </c>
      <c r="I12862" s="2">
        <v>402.61</v>
      </c>
      <c r="J12862" s="5"/>
      <c r="L12862" s="5"/>
      <c r="M12862" s="2">
        <f t="shared" si="200"/>
        <v>-383667.41999999748</v>
      </c>
      <c r="P12862"/>
    </row>
    <row r="12863" spans="1:16" hidden="1">
      <c r="A12863" t="s">
        <v>34272</v>
      </c>
      <c r="B12863" s="1">
        <v>42244</v>
      </c>
      <c r="C12863" t="s">
        <v>34276</v>
      </c>
      <c r="D12863">
        <v>2</v>
      </c>
      <c r="E12863" t="s">
        <v>34277</v>
      </c>
      <c r="F12863" t="s">
        <v>7054</v>
      </c>
      <c r="G12863" t="s">
        <v>20</v>
      </c>
      <c r="H12863" t="s">
        <v>34278</v>
      </c>
      <c r="I12863" s="2">
        <v>1840</v>
      </c>
      <c r="J12863" s="5"/>
      <c r="L12863" s="5"/>
      <c r="M12863" s="2">
        <f t="shared" si="200"/>
        <v>-381827.41999999748</v>
      </c>
      <c r="P12863"/>
    </row>
    <row r="12864" spans="1:16" hidden="1">
      <c r="A12864" t="s">
        <v>34290</v>
      </c>
      <c r="B12864" s="1">
        <v>42244</v>
      </c>
      <c r="C12864" t="s">
        <v>34293</v>
      </c>
      <c r="D12864">
        <v>2</v>
      </c>
      <c r="E12864" t="s">
        <v>34294</v>
      </c>
      <c r="F12864" t="s">
        <v>13559</v>
      </c>
      <c r="G12864" t="s">
        <v>313</v>
      </c>
      <c r="H12864" t="s">
        <v>6660</v>
      </c>
      <c r="J12864" s="5"/>
      <c r="K12864" s="2">
        <v>5000</v>
      </c>
      <c r="L12864" s="5"/>
      <c r="M12864" s="2">
        <f t="shared" si="200"/>
        <v>-386827.41999999748</v>
      </c>
      <c r="P12864"/>
    </row>
    <row r="12865" spans="1:16" hidden="1">
      <c r="A12865" t="s">
        <v>34290</v>
      </c>
      <c r="B12865" s="1">
        <v>42244</v>
      </c>
      <c r="C12865" t="s">
        <v>34293</v>
      </c>
      <c r="D12865">
        <v>2</v>
      </c>
      <c r="E12865" t="s">
        <v>34294</v>
      </c>
      <c r="F12865" t="s">
        <v>13559</v>
      </c>
      <c r="G12865" t="s">
        <v>313</v>
      </c>
      <c r="H12865" t="s">
        <v>6660</v>
      </c>
      <c r="I12865" s="2">
        <v>10400</v>
      </c>
      <c r="J12865" s="5"/>
      <c r="L12865" s="5"/>
      <c r="M12865" s="2">
        <f t="shared" si="200"/>
        <v>-376427.41999999748</v>
      </c>
      <c r="P12865"/>
    </row>
    <row r="12866" spans="1:16" hidden="1">
      <c r="A12866" t="s">
        <v>34304</v>
      </c>
      <c r="B12866" s="1">
        <v>42244</v>
      </c>
      <c r="C12866" t="s">
        <v>34307</v>
      </c>
      <c r="D12866">
        <v>2</v>
      </c>
      <c r="E12866" t="s">
        <v>34308</v>
      </c>
      <c r="F12866" t="s">
        <v>7054</v>
      </c>
      <c r="G12866" t="s">
        <v>20</v>
      </c>
      <c r="H12866" t="s">
        <v>34309</v>
      </c>
      <c r="I12866" s="2">
        <v>600.01</v>
      </c>
      <c r="J12866" s="5"/>
      <c r="L12866" s="5"/>
      <c r="M12866" s="2">
        <f t="shared" si="200"/>
        <v>-375827.40999999747</v>
      </c>
      <c r="P12866"/>
    </row>
    <row r="12867" spans="1:16" hidden="1">
      <c r="A12867" t="s">
        <v>34320</v>
      </c>
      <c r="B12867" s="1">
        <v>42244</v>
      </c>
      <c r="C12867" t="s">
        <v>34322</v>
      </c>
      <c r="D12867">
        <v>2</v>
      </c>
      <c r="E12867" t="s">
        <v>34323</v>
      </c>
      <c r="F12867" t="s">
        <v>7054</v>
      </c>
      <c r="G12867" t="s">
        <v>20</v>
      </c>
      <c r="H12867" t="s">
        <v>10561</v>
      </c>
      <c r="J12867" s="5"/>
      <c r="K12867" s="2">
        <v>3940</v>
      </c>
      <c r="L12867" s="5"/>
      <c r="M12867" s="2">
        <f t="shared" si="200"/>
        <v>-379767.40999999747</v>
      </c>
      <c r="P12867"/>
    </row>
    <row r="12868" spans="1:16" hidden="1">
      <c r="A12868" t="s">
        <v>34320</v>
      </c>
      <c r="B12868" s="1">
        <v>42244</v>
      </c>
      <c r="C12868" t="s">
        <v>34322</v>
      </c>
      <c r="D12868">
        <v>2</v>
      </c>
      <c r="E12868" t="s">
        <v>34323</v>
      </c>
      <c r="F12868" t="s">
        <v>7054</v>
      </c>
      <c r="G12868" t="s">
        <v>20</v>
      </c>
      <c r="H12868" t="s">
        <v>10561</v>
      </c>
      <c r="I12868" s="2">
        <v>3940</v>
      </c>
      <c r="J12868" s="5"/>
      <c r="L12868" s="5"/>
      <c r="M12868" s="2">
        <f t="shared" si="200"/>
        <v>-375827.40999999747</v>
      </c>
      <c r="P12868"/>
    </row>
    <row r="12869" spans="1:16" hidden="1">
      <c r="A12869" t="s">
        <v>34331</v>
      </c>
      <c r="B12869" s="1">
        <v>42244</v>
      </c>
      <c r="C12869" t="s">
        <v>16543</v>
      </c>
      <c r="D12869">
        <v>1</v>
      </c>
      <c r="E12869" t="s">
        <v>34334</v>
      </c>
      <c r="F12869" t="s">
        <v>13561</v>
      </c>
      <c r="G12869" t="s">
        <v>20</v>
      </c>
      <c r="H12869" t="s">
        <v>34335</v>
      </c>
      <c r="I12869" s="2">
        <v>2000</v>
      </c>
      <c r="J12869" s="5"/>
      <c r="L12869" s="5"/>
      <c r="M12869" s="2">
        <f t="shared" si="200"/>
        <v>-373827.40999999747</v>
      </c>
      <c r="P12869"/>
    </row>
    <row r="12870" spans="1:16" hidden="1">
      <c r="A12870" t="s">
        <v>34345</v>
      </c>
      <c r="B12870" s="1">
        <v>42244</v>
      </c>
      <c r="C12870" t="s">
        <v>34347</v>
      </c>
      <c r="D12870">
        <v>2</v>
      </c>
      <c r="E12870" t="s">
        <v>34348</v>
      </c>
      <c r="F12870" t="s">
        <v>7054</v>
      </c>
      <c r="G12870" t="s">
        <v>20</v>
      </c>
      <c r="H12870" t="s">
        <v>1808</v>
      </c>
      <c r="I12870" s="2">
        <v>840.01</v>
      </c>
      <c r="J12870" s="5"/>
      <c r="L12870" s="5"/>
      <c r="M12870" s="2">
        <f t="shared" si="200"/>
        <v>-372987.39999999746</v>
      </c>
      <c r="P12870"/>
    </row>
    <row r="12871" spans="1:16" hidden="1">
      <c r="A12871" t="s">
        <v>34358</v>
      </c>
      <c r="B12871" s="1">
        <v>42244</v>
      </c>
      <c r="C12871" t="s">
        <v>34362</v>
      </c>
      <c r="D12871">
        <v>2</v>
      </c>
      <c r="E12871" t="s">
        <v>34363</v>
      </c>
      <c r="F12871" t="s">
        <v>7054</v>
      </c>
      <c r="G12871" t="s">
        <v>20</v>
      </c>
      <c r="H12871" t="s">
        <v>21430</v>
      </c>
      <c r="I12871" s="2">
        <v>1025</v>
      </c>
      <c r="J12871" s="5"/>
      <c r="L12871" s="5"/>
      <c r="M12871" s="2">
        <f t="shared" si="200"/>
        <v>-371962.39999999746</v>
      </c>
      <c r="P12871"/>
    </row>
    <row r="12872" spans="1:16" hidden="1">
      <c r="A12872" t="s">
        <v>34371</v>
      </c>
      <c r="B12872" s="1">
        <v>42244</v>
      </c>
      <c r="C12872" t="s">
        <v>31121</v>
      </c>
      <c r="D12872">
        <v>1</v>
      </c>
      <c r="E12872" t="s">
        <v>34375</v>
      </c>
      <c r="F12872" t="s">
        <v>13565</v>
      </c>
      <c r="G12872" t="s">
        <v>20</v>
      </c>
      <c r="H12872" t="s">
        <v>4691</v>
      </c>
      <c r="I12872" s="2">
        <v>40000</v>
      </c>
      <c r="J12872" s="5"/>
      <c r="L12872" s="5"/>
      <c r="M12872" s="2">
        <f t="shared" si="200"/>
        <v>-331962.39999999746</v>
      </c>
      <c r="P12872"/>
    </row>
    <row r="12873" spans="1:16" hidden="1">
      <c r="A12873" t="s">
        <v>34384</v>
      </c>
      <c r="B12873" s="1">
        <v>42244</v>
      </c>
      <c r="C12873" t="s">
        <v>31121</v>
      </c>
      <c r="D12873">
        <v>1</v>
      </c>
      <c r="E12873" t="s">
        <v>34388</v>
      </c>
      <c r="F12873" t="s">
        <v>13565</v>
      </c>
      <c r="G12873" t="s">
        <v>20</v>
      </c>
      <c r="H12873" t="s">
        <v>4691</v>
      </c>
      <c r="I12873" s="2">
        <v>45000</v>
      </c>
      <c r="J12873" s="5"/>
      <c r="L12873" s="5"/>
      <c r="M12873" s="2">
        <f t="shared" ref="M12873:M12936" si="201">+M12872+I12873-K12873</f>
        <v>-286962.39999999746</v>
      </c>
      <c r="P12873"/>
    </row>
    <row r="12874" spans="1:16" hidden="1">
      <c r="A12874" t="s">
        <v>34397</v>
      </c>
      <c r="B12874" s="1">
        <v>42244</v>
      </c>
      <c r="C12874" t="s">
        <v>31121</v>
      </c>
      <c r="D12874">
        <v>1</v>
      </c>
      <c r="E12874" t="s">
        <v>34400</v>
      </c>
      <c r="F12874" t="s">
        <v>13565</v>
      </c>
      <c r="G12874" t="s">
        <v>20</v>
      </c>
      <c r="H12874" t="s">
        <v>4691</v>
      </c>
      <c r="I12874" s="2">
        <v>26300</v>
      </c>
      <c r="J12874" s="5"/>
      <c r="L12874" s="5"/>
      <c r="M12874" s="2">
        <f t="shared" si="201"/>
        <v>-260662.39999999746</v>
      </c>
      <c r="P12874"/>
    </row>
    <row r="12875" spans="1:16" hidden="1">
      <c r="A12875" t="s">
        <v>34412</v>
      </c>
      <c r="B12875" s="1">
        <v>42244</v>
      </c>
      <c r="C12875" t="s">
        <v>34415</v>
      </c>
      <c r="D12875">
        <v>2</v>
      </c>
      <c r="E12875" t="s">
        <v>34416</v>
      </c>
      <c r="F12875" t="s">
        <v>7054</v>
      </c>
      <c r="G12875" t="s">
        <v>20</v>
      </c>
      <c r="H12875" t="s">
        <v>6660</v>
      </c>
      <c r="I12875" s="2">
        <v>600.01</v>
      </c>
      <c r="J12875" s="5"/>
      <c r="L12875" s="5"/>
      <c r="M12875" s="2">
        <f t="shared" si="201"/>
        <v>-260062.38999999745</v>
      </c>
      <c r="P12875"/>
    </row>
    <row r="12876" spans="1:16" hidden="1">
      <c r="A12876" t="s">
        <v>34428</v>
      </c>
      <c r="B12876" s="1">
        <v>42244</v>
      </c>
      <c r="C12876" t="s">
        <v>34431</v>
      </c>
      <c r="D12876">
        <v>2</v>
      </c>
      <c r="E12876" t="s">
        <v>34432</v>
      </c>
      <c r="F12876" t="s">
        <v>7054</v>
      </c>
      <c r="G12876" t="s">
        <v>20</v>
      </c>
      <c r="H12876" t="s">
        <v>4916</v>
      </c>
      <c r="J12876" s="5"/>
      <c r="K12876" s="2">
        <v>1840</v>
      </c>
      <c r="L12876" s="5"/>
      <c r="M12876" s="2">
        <f t="shared" si="201"/>
        <v>-261902.38999999745</v>
      </c>
      <c r="P12876"/>
    </row>
    <row r="12877" spans="1:16" hidden="1">
      <c r="A12877" t="s">
        <v>34428</v>
      </c>
      <c r="B12877" s="1">
        <v>42244</v>
      </c>
      <c r="C12877" t="s">
        <v>34431</v>
      </c>
      <c r="D12877">
        <v>2</v>
      </c>
      <c r="E12877" t="s">
        <v>34432</v>
      </c>
      <c r="F12877" t="s">
        <v>7054</v>
      </c>
      <c r="G12877" t="s">
        <v>20</v>
      </c>
      <c r="H12877" t="s">
        <v>4916</v>
      </c>
      <c r="I12877" s="2">
        <v>1839.99</v>
      </c>
      <c r="J12877" s="5"/>
      <c r="L12877" s="5"/>
      <c r="M12877" s="2">
        <f t="shared" si="201"/>
        <v>-260062.39999999746</v>
      </c>
      <c r="P12877"/>
    </row>
    <row r="12878" spans="1:16" hidden="1">
      <c r="A12878" t="s">
        <v>34443</v>
      </c>
      <c r="B12878" s="1">
        <v>42244</v>
      </c>
      <c r="C12878" t="s">
        <v>34446</v>
      </c>
      <c r="D12878">
        <v>2</v>
      </c>
      <c r="E12878" t="s">
        <v>34447</v>
      </c>
      <c r="F12878" t="s">
        <v>13559</v>
      </c>
      <c r="G12878" t="s">
        <v>313</v>
      </c>
      <c r="H12878" t="s">
        <v>8018</v>
      </c>
      <c r="J12878" s="5"/>
      <c r="K12878" s="2">
        <v>1079.6199999999999</v>
      </c>
      <c r="L12878" s="5"/>
      <c r="M12878" s="2">
        <f t="shared" si="201"/>
        <v>-261142.01999999746</v>
      </c>
      <c r="P12878"/>
    </row>
    <row r="12879" spans="1:16" hidden="1">
      <c r="A12879" t="s">
        <v>34443</v>
      </c>
      <c r="B12879" s="1">
        <v>42244</v>
      </c>
      <c r="C12879" t="s">
        <v>34446</v>
      </c>
      <c r="D12879">
        <v>2</v>
      </c>
      <c r="E12879" t="s">
        <v>34447</v>
      </c>
      <c r="F12879" t="s">
        <v>13559</v>
      </c>
      <c r="G12879" t="s">
        <v>313</v>
      </c>
      <c r="H12879" t="s">
        <v>8018</v>
      </c>
      <c r="I12879" s="2">
        <v>1079.6199999999999</v>
      </c>
      <c r="J12879" s="5"/>
      <c r="L12879" s="5"/>
      <c r="M12879" s="2">
        <f t="shared" si="201"/>
        <v>-260062.39999999746</v>
      </c>
      <c r="P12879"/>
    </row>
    <row r="12880" spans="1:16" hidden="1">
      <c r="A12880" t="s">
        <v>34455</v>
      </c>
      <c r="B12880" s="1">
        <v>42244</v>
      </c>
      <c r="C12880" t="s">
        <v>34457</v>
      </c>
      <c r="D12880">
        <v>2</v>
      </c>
      <c r="E12880" t="s">
        <v>34458</v>
      </c>
      <c r="F12880" t="s">
        <v>7054</v>
      </c>
      <c r="G12880" t="s">
        <v>20</v>
      </c>
      <c r="H12880" t="s">
        <v>4770</v>
      </c>
      <c r="I12880" s="2">
        <v>1025</v>
      </c>
      <c r="J12880" s="5"/>
      <c r="L12880" s="5"/>
      <c r="M12880" s="2">
        <f t="shared" si="201"/>
        <v>-259037.39999999746</v>
      </c>
      <c r="P12880"/>
    </row>
    <row r="12881" spans="1:16" hidden="1">
      <c r="A12881" t="s">
        <v>34466</v>
      </c>
      <c r="B12881" s="1">
        <v>42244</v>
      </c>
      <c r="C12881" t="s">
        <v>34470</v>
      </c>
      <c r="D12881">
        <v>2</v>
      </c>
      <c r="E12881" t="s">
        <v>34471</v>
      </c>
      <c r="F12881" t="s">
        <v>7054</v>
      </c>
      <c r="G12881" t="s">
        <v>20</v>
      </c>
      <c r="H12881" t="s">
        <v>2035</v>
      </c>
      <c r="I12881" s="2">
        <v>6757.2</v>
      </c>
      <c r="J12881" s="5"/>
      <c r="L12881" s="5"/>
      <c r="M12881" s="2">
        <f t="shared" si="201"/>
        <v>-252280.19999999745</v>
      </c>
      <c r="P12881"/>
    </row>
    <row r="12882" spans="1:16" hidden="1">
      <c r="A12882" t="s">
        <v>34480</v>
      </c>
      <c r="B12882" s="1">
        <v>42244</v>
      </c>
      <c r="C12882" t="s">
        <v>34483</v>
      </c>
      <c r="D12882">
        <v>1</v>
      </c>
      <c r="E12882" t="s">
        <v>34484</v>
      </c>
      <c r="F12882" t="s">
        <v>13565</v>
      </c>
      <c r="G12882" t="s">
        <v>20</v>
      </c>
      <c r="H12882" t="s">
        <v>34485</v>
      </c>
      <c r="I12882" s="2">
        <v>153000</v>
      </c>
      <c r="J12882" s="5"/>
      <c r="L12882" s="5"/>
      <c r="M12882" s="2">
        <f t="shared" si="201"/>
        <v>-99280.199999997451</v>
      </c>
      <c r="P12882"/>
    </row>
    <row r="12883" spans="1:16" hidden="1">
      <c r="A12883" t="s">
        <v>34498</v>
      </c>
      <c r="B12883" s="1">
        <v>42244</v>
      </c>
      <c r="C12883" t="s">
        <v>34501</v>
      </c>
      <c r="D12883">
        <v>2</v>
      </c>
      <c r="E12883" t="s">
        <v>34502</v>
      </c>
      <c r="F12883" t="s">
        <v>13559</v>
      </c>
      <c r="G12883" t="s">
        <v>313</v>
      </c>
      <c r="H12883" t="s">
        <v>10168</v>
      </c>
      <c r="J12883" s="5"/>
      <c r="K12883" s="2">
        <v>325.89</v>
      </c>
      <c r="L12883" s="5"/>
      <c r="M12883" s="2">
        <f t="shared" si="201"/>
        <v>-99606.08999999745</v>
      </c>
      <c r="P12883"/>
    </row>
    <row r="12884" spans="1:16" hidden="1">
      <c r="A12884" t="s">
        <v>34498</v>
      </c>
      <c r="B12884" s="1">
        <v>42244</v>
      </c>
      <c r="C12884" t="s">
        <v>34501</v>
      </c>
      <c r="D12884">
        <v>2</v>
      </c>
      <c r="E12884" t="s">
        <v>34502</v>
      </c>
      <c r="F12884" t="s">
        <v>13559</v>
      </c>
      <c r="G12884" t="s">
        <v>313</v>
      </c>
      <c r="H12884" t="s">
        <v>10168</v>
      </c>
      <c r="I12884" s="2">
        <v>325.89</v>
      </c>
      <c r="J12884" s="5"/>
      <c r="L12884" s="5"/>
      <c r="M12884" s="2">
        <f t="shared" si="201"/>
        <v>-99280.199999997451</v>
      </c>
      <c r="P12884"/>
    </row>
    <row r="12885" spans="1:16" hidden="1">
      <c r="A12885" t="s">
        <v>34513</v>
      </c>
      <c r="B12885" s="1">
        <v>42244</v>
      </c>
      <c r="C12885" t="s">
        <v>34515</v>
      </c>
      <c r="D12885">
        <v>2</v>
      </c>
      <c r="E12885" t="s">
        <v>34516</v>
      </c>
      <c r="F12885" t="s">
        <v>13559</v>
      </c>
      <c r="G12885" t="s">
        <v>313</v>
      </c>
      <c r="H12885" t="s">
        <v>65</v>
      </c>
      <c r="J12885" s="5"/>
      <c r="K12885" s="2">
        <v>77.19</v>
      </c>
      <c r="L12885" s="5"/>
      <c r="M12885" s="2">
        <f t="shared" si="201"/>
        <v>-99357.389999997453</v>
      </c>
      <c r="P12885"/>
    </row>
    <row r="12886" spans="1:16" hidden="1">
      <c r="A12886" t="s">
        <v>34513</v>
      </c>
      <c r="B12886" s="1">
        <v>42244</v>
      </c>
      <c r="C12886" t="s">
        <v>34515</v>
      </c>
      <c r="D12886">
        <v>2</v>
      </c>
      <c r="E12886" t="s">
        <v>34516</v>
      </c>
      <c r="F12886" t="s">
        <v>13559</v>
      </c>
      <c r="G12886" t="s">
        <v>313</v>
      </c>
      <c r="H12886" t="s">
        <v>65</v>
      </c>
      <c r="I12886" s="2">
        <v>77.19</v>
      </c>
      <c r="J12886" s="5"/>
      <c r="L12886" s="5"/>
      <c r="M12886" s="2">
        <f t="shared" si="201"/>
        <v>-99280.199999997451</v>
      </c>
      <c r="P12886"/>
    </row>
    <row r="12887" spans="1:16" hidden="1">
      <c r="A12887" t="s">
        <v>34527</v>
      </c>
      <c r="B12887" s="1">
        <v>42244</v>
      </c>
      <c r="C12887" t="s">
        <v>6</v>
      </c>
      <c r="D12887">
        <v>1</v>
      </c>
      <c r="E12887" t="s">
        <v>34530</v>
      </c>
      <c r="F12887" t="s">
        <v>13610</v>
      </c>
      <c r="G12887" t="s">
        <v>20</v>
      </c>
      <c r="H12887" t="s">
        <v>9704</v>
      </c>
      <c r="I12887" s="2">
        <v>5344.87</v>
      </c>
      <c r="J12887" s="5"/>
      <c r="L12887" s="5"/>
      <c r="M12887" s="2">
        <f t="shared" si="201"/>
        <v>-93935.329999997455</v>
      </c>
      <c r="P12887"/>
    </row>
    <row r="12888" spans="1:16" hidden="1">
      <c r="A12888" t="s">
        <v>34540</v>
      </c>
      <c r="B12888" s="1">
        <v>42244</v>
      </c>
      <c r="C12888" t="s">
        <v>34543</v>
      </c>
      <c r="D12888">
        <v>2</v>
      </c>
      <c r="E12888" t="s">
        <v>34544</v>
      </c>
      <c r="F12888" t="s">
        <v>7054</v>
      </c>
      <c r="G12888" t="s">
        <v>20</v>
      </c>
      <c r="H12888" t="s">
        <v>26412</v>
      </c>
      <c r="I12888" s="2">
        <v>3029.99</v>
      </c>
      <c r="J12888" s="5"/>
      <c r="L12888" s="5"/>
      <c r="M12888" s="2">
        <f t="shared" si="201"/>
        <v>-90905.33999999745</v>
      </c>
      <c r="P12888"/>
    </row>
    <row r="12889" spans="1:16" hidden="1">
      <c r="A12889" t="s">
        <v>34554</v>
      </c>
      <c r="B12889" s="1">
        <v>42244</v>
      </c>
      <c r="C12889" t="s">
        <v>34557</v>
      </c>
      <c r="D12889">
        <v>2</v>
      </c>
      <c r="E12889" t="s">
        <v>34558</v>
      </c>
      <c r="F12889" t="s">
        <v>7054</v>
      </c>
      <c r="G12889" t="s">
        <v>20</v>
      </c>
      <c r="H12889" t="s">
        <v>11188</v>
      </c>
      <c r="I12889" s="2">
        <v>3940</v>
      </c>
      <c r="J12889" s="5"/>
      <c r="L12889" s="5"/>
      <c r="M12889" s="2">
        <f t="shared" si="201"/>
        <v>-86965.33999999745</v>
      </c>
      <c r="P12889"/>
    </row>
    <row r="12890" spans="1:16" hidden="1">
      <c r="A12890" t="s">
        <v>34567</v>
      </c>
      <c r="B12890" s="1">
        <v>42244</v>
      </c>
      <c r="C12890" t="s">
        <v>34570</v>
      </c>
      <c r="D12890">
        <v>2</v>
      </c>
      <c r="E12890" t="s">
        <v>34571</v>
      </c>
      <c r="F12890" t="s">
        <v>7054</v>
      </c>
      <c r="G12890" t="s">
        <v>20</v>
      </c>
      <c r="H12890" t="s">
        <v>34572</v>
      </c>
      <c r="I12890" s="2">
        <v>1716</v>
      </c>
      <c r="J12890" s="5"/>
      <c r="L12890" s="5"/>
      <c r="M12890" s="2">
        <f t="shared" si="201"/>
        <v>-85249.33999999745</v>
      </c>
      <c r="P12890"/>
    </row>
    <row r="12891" spans="1:16" hidden="1">
      <c r="A12891" t="s">
        <v>34583</v>
      </c>
      <c r="B12891" s="1">
        <v>42244</v>
      </c>
      <c r="C12891" t="s">
        <v>34584</v>
      </c>
      <c r="D12891">
        <v>2</v>
      </c>
      <c r="E12891" t="s">
        <v>34585</v>
      </c>
      <c r="F12891" t="s">
        <v>7054</v>
      </c>
      <c r="G12891" t="s">
        <v>20</v>
      </c>
      <c r="H12891" t="s">
        <v>24626</v>
      </c>
      <c r="I12891" s="2">
        <v>1840</v>
      </c>
      <c r="J12891" s="5"/>
      <c r="L12891" s="5"/>
      <c r="M12891" s="2">
        <f t="shared" si="201"/>
        <v>-83409.33999999745</v>
      </c>
      <c r="P12891"/>
    </row>
    <row r="12892" spans="1:16" hidden="1">
      <c r="A12892" t="s">
        <v>34594</v>
      </c>
      <c r="B12892" s="1">
        <v>42244</v>
      </c>
      <c r="C12892" t="s">
        <v>34596</v>
      </c>
      <c r="D12892">
        <v>2</v>
      </c>
      <c r="E12892" t="s">
        <v>34597</v>
      </c>
      <c r="F12892" t="s">
        <v>7054</v>
      </c>
      <c r="G12892" t="s">
        <v>20</v>
      </c>
      <c r="H12892" t="s">
        <v>5045</v>
      </c>
      <c r="I12892" s="2">
        <v>200.01</v>
      </c>
      <c r="J12892" s="5"/>
      <c r="L12892" s="5"/>
      <c r="M12892" s="2">
        <f t="shared" si="201"/>
        <v>-83209.329999997455</v>
      </c>
      <c r="P12892"/>
    </row>
    <row r="12893" spans="1:16" hidden="1">
      <c r="A12893" t="s">
        <v>34606</v>
      </c>
      <c r="B12893" s="1">
        <v>42244</v>
      </c>
      <c r="C12893" t="s">
        <v>34609</v>
      </c>
      <c r="D12893">
        <v>2</v>
      </c>
      <c r="E12893" t="s">
        <v>34610</v>
      </c>
      <c r="F12893" t="s">
        <v>7054</v>
      </c>
      <c r="G12893" t="s">
        <v>20</v>
      </c>
      <c r="H12893" t="s">
        <v>34611</v>
      </c>
      <c r="I12893" s="2">
        <v>3030</v>
      </c>
      <c r="J12893" s="5"/>
      <c r="L12893" s="5"/>
      <c r="M12893" s="2">
        <f t="shared" si="201"/>
        <v>-80179.329999997455</v>
      </c>
      <c r="P12893"/>
    </row>
    <row r="12894" spans="1:16" hidden="1">
      <c r="A12894" s="35" t="s">
        <v>10785</v>
      </c>
      <c r="B12894" s="36">
        <v>42245</v>
      </c>
      <c r="C12894" s="35" t="s">
        <v>18</v>
      </c>
      <c r="D12894" s="35">
        <v>1</v>
      </c>
      <c r="E12894" s="35" t="s">
        <v>10788</v>
      </c>
      <c r="F12894" s="35" t="s">
        <v>13</v>
      </c>
      <c r="G12894" s="35" t="s">
        <v>20</v>
      </c>
      <c r="H12894" s="35" t="s">
        <v>8993</v>
      </c>
      <c r="I12894" s="11"/>
      <c r="J12894" s="12"/>
      <c r="K12894" s="11">
        <v>130000</v>
      </c>
      <c r="L12894" s="12"/>
      <c r="M12894" s="11">
        <f t="shared" si="201"/>
        <v>-210179.32999999746</v>
      </c>
      <c r="P12894"/>
    </row>
    <row r="12895" spans="1:16" hidden="1">
      <c r="A12895" t="s">
        <v>11080</v>
      </c>
      <c r="B12895" s="1">
        <v>42245</v>
      </c>
      <c r="C12895" t="s">
        <v>6</v>
      </c>
      <c r="D12895">
        <v>1</v>
      </c>
      <c r="E12895" t="s">
        <v>11083</v>
      </c>
      <c r="F12895" t="s">
        <v>29</v>
      </c>
      <c r="G12895" t="s">
        <v>20</v>
      </c>
      <c r="H12895" t="s">
        <v>7452</v>
      </c>
      <c r="I12895" s="2">
        <v>536.48</v>
      </c>
      <c r="J12895" s="5"/>
      <c r="L12895" s="5"/>
      <c r="M12895" s="2">
        <f t="shared" si="201"/>
        <v>-209642.84999999744</v>
      </c>
      <c r="P12895"/>
    </row>
    <row r="12896" spans="1:16" hidden="1">
      <c r="A12896" t="s">
        <v>11112</v>
      </c>
      <c r="B12896" s="1">
        <v>42245</v>
      </c>
      <c r="C12896" t="s">
        <v>6</v>
      </c>
      <c r="D12896">
        <v>1</v>
      </c>
      <c r="E12896" t="s">
        <v>11114</v>
      </c>
      <c r="F12896" t="s">
        <v>8</v>
      </c>
      <c r="G12896" t="s">
        <v>20</v>
      </c>
      <c r="H12896" t="s">
        <v>11115</v>
      </c>
      <c r="I12896" s="2">
        <v>1060.3</v>
      </c>
      <c r="J12896" s="5"/>
      <c r="L12896" s="5"/>
      <c r="M12896" s="2">
        <f t="shared" si="201"/>
        <v>-208582.54999999746</v>
      </c>
      <c r="P12896"/>
    </row>
    <row r="12897" spans="1:16" hidden="1">
      <c r="A12897" t="s">
        <v>11139</v>
      </c>
      <c r="B12897" s="1">
        <v>42245</v>
      </c>
      <c r="C12897" t="s">
        <v>195</v>
      </c>
      <c r="D12897">
        <v>1</v>
      </c>
      <c r="E12897" t="s">
        <v>11143</v>
      </c>
      <c r="F12897" t="s">
        <v>13</v>
      </c>
      <c r="G12897" t="s">
        <v>20</v>
      </c>
      <c r="H12897" t="s">
        <v>195</v>
      </c>
      <c r="J12897" s="5"/>
      <c r="K12897" s="2">
        <v>25107.42</v>
      </c>
      <c r="L12897" s="5"/>
      <c r="M12897" s="2">
        <f t="shared" si="201"/>
        <v>-233689.96999999747</v>
      </c>
      <c r="P12897"/>
    </row>
    <row r="12898" spans="1:16" hidden="1">
      <c r="A12898" t="s">
        <v>11144</v>
      </c>
      <c r="B12898" s="1">
        <v>42245</v>
      </c>
      <c r="C12898" t="s">
        <v>200</v>
      </c>
      <c r="D12898">
        <v>1</v>
      </c>
      <c r="E12898" t="s">
        <v>11149</v>
      </c>
      <c r="F12898" t="s">
        <v>16</v>
      </c>
      <c r="G12898" t="s">
        <v>20</v>
      </c>
      <c r="H12898" t="s">
        <v>200</v>
      </c>
      <c r="J12898" s="5"/>
      <c r="K12898" s="2">
        <v>50214.04</v>
      </c>
      <c r="L12898" s="5"/>
      <c r="M12898" s="2">
        <f t="shared" si="201"/>
        <v>-283904.00999999745</v>
      </c>
      <c r="P12898"/>
    </row>
    <row r="12899" spans="1:16" hidden="1">
      <c r="A12899" t="s">
        <v>11150</v>
      </c>
      <c r="B12899" s="1">
        <v>42245</v>
      </c>
      <c r="C12899" t="s">
        <v>18</v>
      </c>
      <c r="D12899">
        <v>1</v>
      </c>
      <c r="E12899" t="s">
        <v>11152</v>
      </c>
      <c r="F12899" t="s">
        <v>13</v>
      </c>
      <c r="G12899" t="s">
        <v>20</v>
      </c>
      <c r="H12899" t="s">
        <v>18</v>
      </c>
      <c r="J12899" s="5"/>
      <c r="K12899" s="2">
        <v>38566.51</v>
      </c>
      <c r="L12899" s="5"/>
      <c r="M12899" s="2">
        <f t="shared" si="201"/>
        <v>-322470.51999999746</v>
      </c>
      <c r="P12899"/>
    </row>
    <row r="12900" spans="1:16" hidden="1">
      <c r="A12900" t="s">
        <v>34625</v>
      </c>
      <c r="B12900" s="1">
        <v>42245</v>
      </c>
      <c r="C12900" t="s">
        <v>31261</v>
      </c>
      <c r="D12900">
        <v>1</v>
      </c>
      <c r="E12900" t="s">
        <v>34631</v>
      </c>
      <c r="F12900" t="s">
        <v>13565</v>
      </c>
      <c r="G12900" t="s">
        <v>20</v>
      </c>
      <c r="H12900" t="s">
        <v>9329</v>
      </c>
      <c r="I12900" s="2">
        <v>8120</v>
      </c>
      <c r="J12900" s="5"/>
      <c r="L12900" s="5"/>
      <c r="M12900" s="2">
        <f t="shared" si="201"/>
        <v>-314350.51999999746</v>
      </c>
      <c r="P12900"/>
    </row>
    <row r="12901" spans="1:16" hidden="1">
      <c r="A12901" t="s">
        <v>34638</v>
      </c>
      <c r="B12901" s="1">
        <v>42245</v>
      </c>
      <c r="C12901" t="s">
        <v>34644</v>
      </c>
      <c r="D12901">
        <v>2</v>
      </c>
      <c r="E12901" t="s">
        <v>34645</v>
      </c>
      <c r="F12901" t="s">
        <v>13559</v>
      </c>
      <c r="G12901" t="s">
        <v>22521</v>
      </c>
      <c r="H12901" t="s">
        <v>9093</v>
      </c>
      <c r="J12901" s="5"/>
      <c r="K12901" s="2">
        <v>6016.5</v>
      </c>
      <c r="L12901" s="5"/>
      <c r="M12901" s="2">
        <f t="shared" si="201"/>
        <v>-320367.01999999746</v>
      </c>
      <c r="P12901"/>
    </row>
    <row r="12902" spans="1:16" hidden="1">
      <c r="A12902" t="s">
        <v>34638</v>
      </c>
      <c r="B12902" s="1">
        <v>42245</v>
      </c>
      <c r="C12902" t="s">
        <v>34644</v>
      </c>
      <c r="D12902">
        <v>2</v>
      </c>
      <c r="E12902" t="s">
        <v>34645</v>
      </c>
      <c r="F12902" t="s">
        <v>13559</v>
      </c>
      <c r="G12902" t="s">
        <v>22521</v>
      </c>
      <c r="H12902" t="s">
        <v>9093</v>
      </c>
      <c r="I12902" s="2">
        <v>6016.5</v>
      </c>
      <c r="J12902" s="5"/>
      <c r="L12902" s="5"/>
      <c r="M12902" s="2">
        <f t="shared" si="201"/>
        <v>-314350.51999999746</v>
      </c>
      <c r="P12902"/>
    </row>
    <row r="12903" spans="1:16" hidden="1">
      <c r="A12903" t="s">
        <v>34655</v>
      </c>
      <c r="B12903" s="1">
        <v>42245</v>
      </c>
      <c r="C12903" t="s">
        <v>18</v>
      </c>
      <c r="D12903">
        <v>2</v>
      </c>
      <c r="E12903" t="s">
        <v>34661</v>
      </c>
      <c r="F12903" t="s">
        <v>13559</v>
      </c>
      <c r="G12903" t="s">
        <v>22521</v>
      </c>
      <c r="H12903" t="s">
        <v>65</v>
      </c>
      <c r="I12903" s="2">
        <v>244.04</v>
      </c>
      <c r="J12903" s="5"/>
      <c r="L12903" s="5"/>
      <c r="M12903" s="2">
        <f t="shared" si="201"/>
        <v>-314106.47999999748</v>
      </c>
      <c r="P12903"/>
    </row>
    <row r="12904" spans="1:16" hidden="1">
      <c r="A12904" t="s">
        <v>34669</v>
      </c>
      <c r="B12904" s="1">
        <v>42245</v>
      </c>
      <c r="C12904" t="s">
        <v>34674</v>
      </c>
      <c r="D12904">
        <v>1</v>
      </c>
      <c r="E12904" t="s">
        <v>34675</v>
      </c>
      <c r="F12904" t="s">
        <v>13565</v>
      </c>
      <c r="G12904" t="s">
        <v>20</v>
      </c>
      <c r="H12904" t="s">
        <v>8993</v>
      </c>
      <c r="I12904" s="2">
        <v>130000</v>
      </c>
      <c r="J12904" s="5"/>
      <c r="L12904" s="5"/>
      <c r="M12904" s="2">
        <f t="shared" si="201"/>
        <v>-184106.47999999748</v>
      </c>
      <c r="P12904"/>
    </row>
    <row r="12905" spans="1:16" hidden="1">
      <c r="A12905" t="s">
        <v>34684</v>
      </c>
      <c r="B12905" s="1">
        <v>42245</v>
      </c>
      <c r="C12905" t="s">
        <v>34690</v>
      </c>
      <c r="D12905">
        <v>2</v>
      </c>
      <c r="E12905" t="s">
        <v>34691</v>
      </c>
      <c r="F12905" t="s">
        <v>13559</v>
      </c>
      <c r="G12905" t="s">
        <v>313</v>
      </c>
      <c r="H12905" t="s">
        <v>134</v>
      </c>
      <c r="J12905" s="5"/>
      <c r="K12905" s="2">
        <v>1919.72</v>
      </c>
      <c r="L12905" s="5"/>
      <c r="M12905" s="2">
        <f t="shared" si="201"/>
        <v>-186026.19999999748</v>
      </c>
      <c r="P12905"/>
    </row>
    <row r="12906" spans="1:16" hidden="1">
      <c r="A12906" t="s">
        <v>34684</v>
      </c>
      <c r="B12906" s="1">
        <v>42245</v>
      </c>
      <c r="C12906" t="s">
        <v>34690</v>
      </c>
      <c r="D12906">
        <v>2</v>
      </c>
      <c r="E12906" t="s">
        <v>34691</v>
      </c>
      <c r="F12906" t="s">
        <v>13559</v>
      </c>
      <c r="G12906" t="s">
        <v>313</v>
      </c>
      <c r="H12906" t="s">
        <v>134</v>
      </c>
      <c r="I12906" s="2">
        <v>1919.72</v>
      </c>
      <c r="J12906" s="5"/>
      <c r="L12906" s="5"/>
      <c r="M12906" s="2">
        <f t="shared" si="201"/>
        <v>-184106.47999999748</v>
      </c>
      <c r="P12906"/>
    </row>
    <row r="12907" spans="1:16" hidden="1">
      <c r="A12907" t="s">
        <v>34698</v>
      </c>
      <c r="B12907" s="1">
        <v>42245</v>
      </c>
      <c r="C12907" t="s">
        <v>34703</v>
      </c>
      <c r="D12907">
        <v>2</v>
      </c>
      <c r="E12907" t="s">
        <v>34704</v>
      </c>
      <c r="F12907" t="s">
        <v>7054</v>
      </c>
      <c r="G12907" t="s">
        <v>20</v>
      </c>
      <c r="H12907" t="s">
        <v>10507</v>
      </c>
      <c r="J12907" s="5"/>
      <c r="K12907" s="2">
        <v>4100.01</v>
      </c>
      <c r="L12907" s="5"/>
      <c r="M12907" s="2">
        <f t="shared" si="201"/>
        <v>-188206.48999999749</v>
      </c>
      <c r="P12907"/>
    </row>
    <row r="12908" spans="1:16" hidden="1">
      <c r="A12908" t="s">
        <v>34698</v>
      </c>
      <c r="B12908" s="1">
        <v>42245</v>
      </c>
      <c r="C12908" t="s">
        <v>34703</v>
      </c>
      <c r="D12908">
        <v>2</v>
      </c>
      <c r="E12908" t="s">
        <v>34704</v>
      </c>
      <c r="F12908" t="s">
        <v>7054</v>
      </c>
      <c r="G12908" t="s">
        <v>20</v>
      </c>
      <c r="H12908" t="s">
        <v>10507</v>
      </c>
      <c r="I12908" s="2">
        <v>4100.01</v>
      </c>
      <c r="J12908" s="5"/>
      <c r="L12908" s="5"/>
      <c r="M12908" s="2">
        <f t="shared" si="201"/>
        <v>-184106.47999999748</v>
      </c>
      <c r="P12908"/>
    </row>
    <row r="12909" spans="1:16" hidden="1">
      <c r="A12909" t="s">
        <v>34713</v>
      </c>
      <c r="B12909" s="1">
        <v>42245</v>
      </c>
      <c r="C12909" t="s">
        <v>34716</v>
      </c>
      <c r="D12909">
        <v>2</v>
      </c>
      <c r="E12909" t="s">
        <v>34717</v>
      </c>
      <c r="F12909" t="s">
        <v>7054</v>
      </c>
      <c r="G12909" t="s">
        <v>20</v>
      </c>
      <c r="H12909" t="s">
        <v>7390</v>
      </c>
      <c r="J12909" s="5"/>
      <c r="K12909" s="2">
        <v>1025</v>
      </c>
      <c r="L12909" s="5"/>
      <c r="M12909" s="2">
        <f t="shared" si="201"/>
        <v>-185131.47999999748</v>
      </c>
      <c r="P12909"/>
    </row>
    <row r="12910" spans="1:16" hidden="1">
      <c r="A12910" t="s">
        <v>34713</v>
      </c>
      <c r="B12910" s="1">
        <v>42245</v>
      </c>
      <c r="C12910" t="s">
        <v>34716</v>
      </c>
      <c r="D12910">
        <v>2</v>
      </c>
      <c r="E12910" t="s">
        <v>34717</v>
      </c>
      <c r="F12910" t="s">
        <v>7054</v>
      </c>
      <c r="G12910" t="s">
        <v>20</v>
      </c>
      <c r="H12910" t="s">
        <v>7390</v>
      </c>
      <c r="I12910" s="2">
        <v>1025</v>
      </c>
      <c r="J12910" s="5"/>
      <c r="L12910" s="5"/>
      <c r="M12910" s="2">
        <f t="shared" si="201"/>
        <v>-184106.47999999748</v>
      </c>
      <c r="P12910"/>
    </row>
    <row r="12911" spans="1:16" hidden="1">
      <c r="A12911" t="s">
        <v>34725</v>
      </c>
      <c r="B12911" s="1">
        <v>42245</v>
      </c>
      <c r="C12911" t="s">
        <v>34727</v>
      </c>
      <c r="D12911">
        <v>2</v>
      </c>
      <c r="E12911" t="s">
        <v>34728</v>
      </c>
      <c r="F12911" t="s">
        <v>7054</v>
      </c>
      <c r="G12911" t="s">
        <v>20</v>
      </c>
      <c r="H12911" t="s">
        <v>10489</v>
      </c>
      <c r="J12911" s="5"/>
      <c r="K12911" s="2">
        <v>1025</v>
      </c>
      <c r="L12911" s="5"/>
      <c r="M12911" s="2">
        <f t="shared" si="201"/>
        <v>-185131.47999999748</v>
      </c>
      <c r="P12911"/>
    </row>
    <row r="12912" spans="1:16" hidden="1">
      <c r="A12912" t="s">
        <v>34725</v>
      </c>
      <c r="B12912" s="1">
        <v>42245</v>
      </c>
      <c r="C12912" t="s">
        <v>34727</v>
      </c>
      <c r="D12912">
        <v>2</v>
      </c>
      <c r="E12912" t="s">
        <v>34728</v>
      </c>
      <c r="F12912" t="s">
        <v>7054</v>
      </c>
      <c r="G12912" t="s">
        <v>20</v>
      </c>
      <c r="H12912" t="s">
        <v>10489</v>
      </c>
      <c r="I12912" s="2">
        <v>1025</v>
      </c>
      <c r="J12912" s="5"/>
      <c r="L12912" s="5"/>
      <c r="M12912" s="2">
        <f t="shared" si="201"/>
        <v>-184106.47999999748</v>
      </c>
      <c r="P12912"/>
    </row>
    <row r="12913" spans="1:16" hidden="1">
      <c r="A12913" t="s">
        <v>34739</v>
      </c>
      <c r="B12913" s="1">
        <v>42245</v>
      </c>
      <c r="C12913" t="s">
        <v>34742</v>
      </c>
      <c r="D12913">
        <v>1</v>
      </c>
      <c r="E12913" t="s">
        <v>34743</v>
      </c>
      <c r="F12913" t="s">
        <v>13565</v>
      </c>
      <c r="G12913" t="s">
        <v>20</v>
      </c>
      <c r="H12913" t="s">
        <v>34744</v>
      </c>
      <c r="I12913" s="2">
        <v>1500</v>
      </c>
      <c r="J12913" s="5"/>
      <c r="L12913" s="5"/>
      <c r="M12913" s="2">
        <f t="shared" si="201"/>
        <v>-182606.47999999748</v>
      </c>
      <c r="P12913"/>
    </row>
    <row r="12914" spans="1:16" hidden="1">
      <c r="A12914" t="s">
        <v>34755</v>
      </c>
      <c r="B12914" s="1">
        <v>42245</v>
      </c>
      <c r="C12914" t="s">
        <v>34759</v>
      </c>
      <c r="D12914">
        <v>2</v>
      </c>
      <c r="E12914" t="s">
        <v>34760</v>
      </c>
      <c r="F12914" t="s">
        <v>13559</v>
      </c>
      <c r="G12914" t="s">
        <v>313</v>
      </c>
      <c r="H12914" t="s">
        <v>3550</v>
      </c>
      <c r="J12914" s="5"/>
      <c r="K12914" s="2">
        <v>360.27</v>
      </c>
      <c r="L12914" s="5"/>
      <c r="M12914" s="2">
        <f t="shared" si="201"/>
        <v>-182966.74999999747</v>
      </c>
      <c r="P12914"/>
    </row>
    <row r="12915" spans="1:16" hidden="1">
      <c r="A12915" t="s">
        <v>34755</v>
      </c>
      <c r="B12915" s="1">
        <v>42245</v>
      </c>
      <c r="C12915" t="s">
        <v>34759</v>
      </c>
      <c r="D12915">
        <v>2</v>
      </c>
      <c r="E12915" t="s">
        <v>34760</v>
      </c>
      <c r="F12915" t="s">
        <v>13559</v>
      </c>
      <c r="G12915" t="s">
        <v>313</v>
      </c>
      <c r="H12915" t="s">
        <v>3550</v>
      </c>
      <c r="I12915" s="2">
        <v>360.27</v>
      </c>
      <c r="J12915" s="5"/>
      <c r="L12915" s="5"/>
      <c r="M12915" s="2">
        <f t="shared" si="201"/>
        <v>-182606.47999999748</v>
      </c>
      <c r="P12915"/>
    </row>
    <row r="12916" spans="1:16" hidden="1">
      <c r="A12916" t="s">
        <v>34769</v>
      </c>
      <c r="B12916" s="1">
        <v>42245</v>
      </c>
      <c r="C12916" t="s">
        <v>34773</v>
      </c>
      <c r="D12916">
        <v>2</v>
      </c>
      <c r="E12916" t="s">
        <v>34774</v>
      </c>
      <c r="F12916" t="s">
        <v>7054</v>
      </c>
      <c r="G12916" t="s">
        <v>20</v>
      </c>
      <c r="H12916" t="s">
        <v>10495</v>
      </c>
      <c r="J12916" s="5"/>
      <c r="K12916" s="2">
        <v>3030</v>
      </c>
      <c r="L12916" s="5"/>
      <c r="M12916" s="2">
        <f t="shared" si="201"/>
        <v>-185636.47999999748</v>
      </c>
      <c r="P12916"/>
    </row>
    <row r="12917" spans="1:16" hidden="1">
      <c r="A12917" t="s">
        <v>34769</v>
      </c>
      <c r="B12917" s="1">
        <v>42245</v>
      </c>
      <c r="C12917" t="s">
        <v>34773</v>
      </c>
      <c r="D12917">
        <v>2</v>
      </c>
      <c r="E12917" t="s">
        <v>34774</v>
      </c>
      <c r="F12917" t="s">
        <v>7054</v>
      </c>
      <c r="G12917" t="s">
        <v>20</v>
      </c>
      <c r="H12917" t="s">
        <v>10495</v>
      </c>
      <c r="I12917" s="2">
        <v>3030</v>
      </c>
      <c r="J12917" s="5"/>
      <c r="L12917" s="5"/>
      <c r="M12917" s="2">
        <f t="shared" si="201"/>
        <v>-182606.47999999748</v>
      </c>
      <c r="P12917"/>
    </row>
    <row r="12918" spans="1:16" hidden="1">
      <c r="A12918" t="s">
        <v>34783</v>
      </c>
      <c r="B12918" s="1">
        <v>42245</v>
      </c>
      <c r="C12918" t="s">
        <v>34785</v>
      </c>
      <c r="D12918">
        <v>2</v>
      </c>
      <c r="E12918" t="s">
        <v>34786</v>
      </c>
      <c r="F12918" t="s">
        <v>7054</v>
      </c>
      <c r="G12918" t="s">
        <v>20</v>
      </c>
      <c r="H12918" t="s">
        <v>25550</v>
      </c>
      <c r="I12918" s="2">
        <v>1025</v>
      </c>
      <c r="J12918" s="5"/>
      <c r="L12918" s="5"/>
      <c r="M12918" s="2">
        <f t="shared" si="201"/>
        <v>-181581.47999999748</v>
      </c>
      <c r="P12918"/>
    </row>
    <row r="12919" spans="1:16" hidden="1">
      <c r="A12919" t="s">
        <v>34797</v>
      </c>
      <c r="B12919" s="1">
        <v>42245</v>
      </c>
      <c r="C12919" t="s">
        <v>34800</v>
      </c>
      <c r="D12919">
        <v>2</v>
      </c>
      <c r="E12919" t="s">
        <v>34801</v>
      </c>
      <c r="F12919" t="s">
        <v>7054</v>
      </c>
      <c r="G12919" t="s">
        <v>20</v>
      </c>
      <c r="H12919" t="s">
        <v>4840</v>
      </c>
      <c r="I12919" s="2">
        <v>4100.0200000000004</v>
      </c>
      <c r="J12919" s="5"/>
      <c r="L12919" s="5"/>
      <c r="M12919" s="2">
        <f t="shared" si="201"/>
        <v>-177481.45999999749</v>
      </c>
      <c r="P12919"/>
    </row>
    <row r="12920" spans="1:16" hidden="1">
      <c r="A12920" t="s">
        <v>34808</v>
      </c>
      <c r="B12920" s="1">
        <v>42245</v>
      </c>
      <c r="C12920" t="s">
        <v>6</v>
      </c>
      <c r="D12920">
        <v>1</v>
      </c>
      <c r="E12920" t="s">
        <v>34811</v>
      </c>
      <c r="F12920" t="s">
        <v>13565</v>
      </c>
      <c r="G12920" t="s">
        <v>20</v>
      </c>
      <c r="H12920" t="s">
        <v>13974</v>
      </c>
      <c r="I12920" s="2">
        <v>14152.12</v>
      </c>
      <c r="J12920" s="5"/>
      <c r="L12920" s="5"/>
      <c r="M12920" s="2">
        <f t="shared" si="201"/>
        <v>-163329.33999999749</v>
      </c>
      <c r="P12920"/>
    </row>
    <row r="12921" spans="1:16" hidden="1">
      <c r="A12921" t="s">
        <v>34820</v>
      </c>
      <c r="B12921" s="1">
        <v>42245</v>
      </c>
      <c r="C12921" t="s">
        <v>1686</v>
      </c>
      <c r="D12921">
        <v>2</v>
      </c>
      <c r="E12921" t="s">
        <v>34822</v>
      </c>
      <c r="F12921" t="s">
        <v>7054</v>
      </c>
      <c r="G12921" t="s">
        <v>20</v>
      </c>
      <c r="H12921" t="s">
        <v>1688</v>
      </c>
      <c r="I12921" s="2">
        <v>1025</v>
      </c>
      <c r="J12921" s="5"/>
      <c r="L12921" s="5"/>
      <c r="M12921" s="2">
        <f t="shared" si="201"/>
        <v>-162304.33999999749</v>
      </c>
      <c r="P12921"/>
    </row>
    <row r="12922" spans="1:16" hidden="1">
      <c r="A12922" t="s">
        <v>34833</v>
      </c>
      <c r="B12922" s="1">
        <v>42245</v>
      </c>
      <c r="C12922" t="s">
        <v>34835</v>
      </c>
      <c r="D12922">
        <v>2</v>
      </c>
      <c r="E12922" t="s">
        <v>34836</v>
      </c>
      <c r="F12922" t="s">
        <v>7054</v>
      </c>
      <c r="G12922" t="s">
        <v>20</v>
      </c>
      <c r="H12922" t="s">
        <v>10505</v>
      </c>
      <c r="I12922" s="2">
        <v>1025</v>
      </c>
      <c r="J12922" s="5"/>
      <c r="L12922" s="5"/>
      <c r="M12922" s="2">
        <f t="shared" si="201"/>
        <v>-161279.33999999749</v>
      </c>
      <c r="P12922"/>
    </row>
    <row r="12923" spans="1:16" hidden="1">
      <c r="A12923" t="s">
        <v>34846</v>
      </c>
      <c r="B12923" s="1">
        <v>42245</v>
      </c>
      <c r="C12923" t="s">
        <v>34848</v>
      </c>
      <c r="D12923">
        <v>2</v>
      </c>
      <c r="E12923" t="s">
        <v>34849</v>
      </c>
      <c r="F12923" t="s">
        <v>7054</v>
      </c>
      <c r="G12923" t="s">
        <v>20</v>
      </c>
      <c r="H12923" t="s">
        <v>7800</v>
      </c>
      <c r="I12923" s="2">
        <v>1025</v>
      </c>
      <c r="J12923" s="5"/>
      <c r="L12923" s="5"/>
      <c r="M12923" s="2">
        <f t="shared" si="201"/>
        <v>-160254.33999999749</v>
      </c>
      <c r="P12923"/>
    </row>
    <row r="12924" spans="1:16" hidden="1">
      <c r="A12924" t="s">
        <v>34859</v>
      </c>
      <c r="B12924" s="1">
        <v>42245</v>
      </c>
      <c r="C12924" t="s">
        <v>34861</v>
      </c>
      <c r="D12924">
        <v>2</v>
      </c>
      <c r="E12924" t="s">
        <v>34862</v>
      </c>
      <c r="F12924" t="s">
        <v>7054</v>
      </c>
      <c r="G12924" t="s">
        <v>20</v>
      </c>
      <c r="H12924" t="s">
        <v>13974</v>
      </c>
      <c r="I12924" s="2">
        <v>2200</v>
      </c>
      <c r="J12924" s="5"/>
      <c r="L12924" s="5"/>
      <c r="M12924" s="2">
        <f t="shared" si="201"/>
        <v>-158054.33999999749</v>
      </c>
      <c r="P12924"/>
    </row>
    <row r="12925" spans="1:16" hidden="1">
      <c r="A12925" t="s">
        <v>34871</v>
      </c>
      <c r="B12925" s="1">
        <v>42245</v>
      </c>
      <c r="C12925" t="s">
        <v>6</v>
      </c>
      <c r="D12925">
        <v>1</v>
      </c>
      <c r="E12925" t="s">
        <v>34874</v>
      </c>
      <c r="F12925" t="s">
        <v>13565</v>
      </c>
      <c r="G12925" t="s">
        <v>20</v>
      </c>
      <c r="H12925" t="s">
        <v>7452</v>
      </c>
      <c r="I12925" s="2">
        <v>536.48</v>
      </c>
      <c r="J12925" s="5"/>
      <c r="L12925" s="5"/>
      <c r="M12925" s="2">
        <f t="shared" si="201"/>
        <v>-157517.85999999748</v>
      </c>
      <c r="P12925"/>
    </row>
    <row r="12926" spans="1:16" hidden="1">
      <c r="A12926" t="s">
        <v>34887</v>
      </c>
      <c r="B12926" s="1">
        <v>42245</v>
      </c>
      <c r="C12926" t="s">
        <v>34890</v>
      </c>
      <c r="D12926">
        <v>2</v>
      </c>
      <c r="E12926" t="s">
        <v>34891</v>
      </c>
      <c r="F12926" t="s">
        <v>7054</v>
      </c>
      <c r="G12926" t="s">
        <v>20</v>
      </c>
      <c r="H12926" t="s">
        <v>33044</v>
      </c>
      <c r="I12926" s="2">
        <v>1025</v>
      </c>
      <c r="J12926" s="5"/>
      <c r="L12926" s="5"/>
      <c r="M12926" s="2">
        <f t="shared" si="201"/>
        <v>-156492.85999999748</v>
      </c>
      <c r="P12926"/>
    </row>
    <row r="12927" spans="1:16" hidden="1">
      <c r="A12927" t="s">
        <v>34900</v>
      </c>
      <c r="B12927" s="1">
        <v>42245</v>
      </c>
      <c r="C12927" t="s">
        <v>6</v>
      </c>
      <c r="D12927">
        <v>1</v>
      </c>
      <c r="E12927" t="s">
        <v>34874</v>
      </c>
      <c r="F12927" t="s">
        <v>13565</v>
      </c>
      <c r="G12927" t="s">
        <v>20</v>
      </c>
      <c r="H12927" t="s">
        <v>34903</v>
      </c>
      <c r="J12927" s="5"/>
      <c r="K12927" s="2">
        <v>536.48</v>
      </c>
      <c r="L12927" s="5"/>
      <c r="M12927" s="2">
        <f t="shared" si="201"/>
        <v>-157029.33999999749</v>
      </c>
      <c r="P12927"/>
    </row>
    <row r="12928" spans="1:16" hidden="1">
      <c r="A12928" t="s">
        <v>34912</v>
      </c>
      <c r="B12928" s="1">
        <v>42245</v>
      </c>
      <c r="C12928" t="s">
        <v>34915</v>
      </c>
      <c r="D12928">
        <v>2</v>
      </c>
      <c r="E12928" t="s">
        <v>34916</v>
      </c>
      <c r="F12928" t="s">
        <v>7054</v>
      </c>
      <c r="G12928" t="s">
        <v>20</v>
      </c>
      <c r="H12928" t="s">
        <v>2953</v>
      </c>
      <c r="I12928" s="2">
        <v>1025</v>
      </c>
      <c r="J12928" s="5"/>
      <c r="L12928" s="5"/>
      <c r="M12928" s="2">
        <f t="shared" si="201"/>
        <v>-156004.33999999749</v>
      </c>
      <c r="P12928"/>
    </row>
    <row r="12929" spans="1:16" hidden="1">
      <c r="A12929" t="s">
        <v>34925</v>
      </c>
      <c r="B12929" s="1">
        <v>42245</v>
      </c>
      <c r="C12929" t="s">
        <v>34928</v>
      </c>
      <c r="D12929">
        <v>2</v>
      </c>
      <c r="E12929" t="s">
        <v>34929</v>
      </c>
      <c r="F12929" t="s">
        <v>7054</v>
      </c>
      <c r="G12929" t="s">
        <v>20</v>
      </c>
      <c r="H12929" t="s">
        <v>15468</v>
      </c>
      <c r="I12929" s="2">
        <v>1840</v>
      </c>
      <c r="J12929" s="5"/>
      <c r="L12929" s="5"/>
      <c r="M12929" s="2">
        <f t="shared" si="201"/>
        <v>-154164.33999999749</v>
      </c>
      <c r="P12929"/>
    </row>
    <row r="12930" spans="1:16" hidden="1">
      <c r="A12930" t="s">
        <v>34938</v>
      </c>
      <c r="B12930" s="1">
        <v>42245</v>
      </c>
      <c r="C12930" t="s">
        <v>13612</v>
      </c>
      <c r="D12930">
        <v>1</v>
      </c>
      <c r="E12930" t="s">
        <v>34940</v>
      </c>
      <c r="F12930" t="s">
        <v>13565</v>
      </c>
      <c r="G12930" t="s">
        <v>20</v>
      </c>
      <c r="H12930" t="s">
        <v>34</v>
      </c>
      <c r="I12930" s="2">
        <v>39800</v>
      </c>
      <c r="J12930" s="5"/>
      <c r="L12930" s="5"/>
      <c r="M12930" s="2">
        <f t="shared" si="201"/>
        <v>-114364.33999999749</v>
      </c>
      <c r="P12930"/>
    </row>
    <row r="12931" spans="1:16" hidden="1">
      <c r="A12931" t="s">
        <v>34950</v>
      </c>
      <c r="B12931" s="1">
        <v>42245</v>
      </c>
      <c r="C12931" t="s">
        <v>34952</v>
      </c>
      <c r="D12931">
        <v>2</v>
      </c>
      <c r="E12931" t="s">
        <v>34953</v>
      </c>
      <c r="F12931" t="s">
        <v>7054</v>
      </c>
      <c r="G12931" t="s">
        <v>20</v>
      </c>
      <c r="H12931" t="s">
        <v>26801</v>
      </c>
      <c r="I12931" s="2">
        <v>1840</v>
      </c>
      <c r="J12931" s="5"/>
      <c r="L12931" s="5"/>
      <c r="M12931" s="2">
        <f t="shared" si="201"/>
        <v>-112524.33999999749</v>
      </c>
      <c r="P12931"/>
    </row>
    <row r="12932" spans="1:16" hidden="1">
      <c r="A12932" t="s">
        <v>34965</v>
      </c>
      <c r="B12932" s="1">
        <v>42245</v>
      </c>
      <c r="C12932" t="s">
        <v>34967</v>
      </c>
      <c r="D12932">
        <v>2</v>
      </c>
      <c r="E12932" t="s">
        <v>34968</v>
      </c>
      <c r="F12932" t="s">
        <v>7054</v>
      </c>
      <c r="G12932" t="s">
        <v>20</v>
      </c>
      <c r="H12932" t="s">
        <v>13915</v>
      </c>
      <c r="I12932" s="2">
        <v>1840</v>
      </c>
      <c r="J12932" s="5"/>
      <c r="L12932" s="5"/>
      <c r="M12932" s="2">
        <f t="shared" si="201"/>
        <v>-110684.33999999749</v>
      </c>
      <c r="P12932"/>
    </row>
    <row r="12933" spans="1:16" hidden="1">
      <c r="A12933" t="s">
        <v>34978</v>
      </c>
      <c r="B12933" s="1">
        <v>42245</v>
      </c>
      <c r="C12933" t="s">
        <v>34980</v>
      </c>
      <c r="D12933">
        <v>2</v>
      </c>
      <c r="E12933" t="s">
        <v>34981</v>
      </c>
      <c r="F12933" t="s">
        <v>7054</v>
      </c>
      <c r="G12933" t="s">
        <v>20</v>
      </c>
      <c r="H12933" t="s">
        <v>2018</v>
      </c>
      <c r="I12933" s="2">
        <v>1025</v>
      </c>
      <c r="J12933" s="5"/>
      <c r="L12933" s="5"/>
      <c r="M12933" s="2">
        <f t="shared" si="201"/>
        <v>-109659.33999999749</v>
      </c>
      <c r="P12933"/>
    </row>
    <row r="12934" spans="1:16" hidden="1">
      <c r="A12934" t="s">
        <v>34990</v>
      </c>
      <c r="B12934" s="1">
        <v>42245</v>
      </c>
      <c r="C12934" t="s">
        <v>34994</v>
      </c>
      <c r="D12934">
        <v>2</v>
      </c>
      <c r="E12934" t="s">
        <v>34995</v>
      </c>
      <c r="F12934" t="s">
        <v>7054</v>
      </c>
      <c r="G12934" t="s">
        <v>20</v>
      </c>
      <c r="H12934" t="s">
        <v>2482</v>
      </c>
      <c r="I12934" s="2">
        <v>1840</v>
      </c>
      <c r="J12934" s="5"/>
      <c r="L12934" s="5"/>
      <c r="M12934" s="2">
        <f t="shared" si="201"/>
        <v>-107819.33999999749</v>
      </c>
      <c r="P12934"/>
    </row>
    <row r="12935" spans="1:16" hidden="1">
      <c r="A12935" t="s">
        <v>35006</v>
      </c>
      <c r="B12935" s="1">
        <v>42245</v>
      </c>
      <c r="C12935" t="s">
        <v>35009</v>
      </c>
      <c r="D12935">
        <v>2</v>
      </c>
      <c r="E12935" t="s">
        <v>35010</v>
      </c>
      <c r="F12935" t="s">
        <v>7054</v>
      </c>
      <c r="G12935" t="s">
        <v>20</v>
      </c>
      <c r="H12935" t="s">
        <v>26004</v>
      </c>
      <c r="I12935" s="2">
        <v>1025</v>
      </c>
      <c r="J12935" s="5"/>
      <c r="L12935" s="5"/>
      <c r="M12935" s="2">
        <f t="shared" si="201"/>
        <v>-106794.33999999749</v>
      </c>
      <c r="P12935"/>
    </row>
    <row r="12936" spans="1:16" hidden="1">
      <c r="A12936" t="s">
        <v>35021</v>
      </c>
      <c r="B12936" s="1">
        <v>42245</v>
      </c>
      <c r="C12936" t="s">
        <v>35025</v>
      </c>
      <c r="D12936">
        <v>2</v>
      </c>
      <c r="E12936" t="s">
        <v>35026</v>
      </c>
      <c r="F12936" t="s">
        <v>7054</v>
      </c>
      <c r="G12936" t="s">
        <v>20</v>
      </c>
      <c r="H12936" t="s">
        <v>9935</v>
      </c>
      <c r="I12936" s="2">
        <v>4100.01</v>
      </c>
      <c r="J12936" s="5"/>
      <c r="L12936" s="5"/>
      <c r="M12936" s="2">
        <f t="shared" si="201"/>
        <v>-102694.3299999975</v>
      </c>
      <c r="P12936"/>
    </row>
    <row r="12937" spans="1:16" hidden="1">
      <c r="A12937" t="s">
        <v>35036</v>
      </c>
      <c r="B12937" s="1">
        <v>42245</v>
      </c>
      <c r="C12937" t="s">
        <v>35039</v>
      </c>
      <c r="D12937">
        <v>2</v>
      </c>
      <c r="E12937" t="s">
        <v>35040</v>
      </c>
      <c r="F12937" t="s">
        <v>7054</v>
      </c>
      <c r="G12937" t="s">
        <v>20</v>
      </c>
      <c r="H12937" t="s">
        <v>718</v>
      </c>
      <c r="I12937" s="2">
        <v>2990</v>
      </c>
      <c r="J12937" s="5"/>
      <c r="L12937" s="5"/>
      <c r="M12937" s="2">
        <f t="shared" ref="M12937:M13000" si="202">+M12936+I12937-K12937</f>
        <v>-99704.329999997499</v>
      </c>
      <c r="P12937"/>
    </row>
    <row r="12938" spans="1:16" hidden="1">
      <c r="A12938" t="s">
        <v>35050</v>
      </c>
      <c r="B12938" s="1">
        <v>42245</v>
      </c>
      <c r="C12938" t="s">
        <v>35052</v>
      </c>
      <c r="D12938">
        <v>2</v>
      </c>
      <c r="E12938" t="s">
        <v>35053</v>
      </c>
      <c r="F12938" t="s">
        <v>7054</v>
      </c>
      <c r="G12938" t="s">
        <v>20</v>
      </c>
      <c r="H12938" t="s">
        <v>226</v>
      </c>
      <c r="I12938" s="2">
        <v>1025</v>
      </c>
      <c r="J12938" s="5"/>
      <c r="L12938" s="5"/>
      <c r="M12938" s="2">
        <f t="shared" si="202"/>
        <v>-98679.329999997499</v>
      </c>
      <c r="P12938"/>
    </row>
    <row r="12939" spans="1:16" hidden="1">
      <c r="A12939" t="s">
        <v>35060</v>
      </c>
      <c r="B12939" s="1">
        <v>42245</v>
      </c>
      <c r="C12939" t="s">
        <v>34742</v>
      </c>
      <c r="D12939">
        <v>1</v>
      </c>
      <c r="E12939" t="s">
        <v>35064</v>
      </c>
      <c r="F12939" t="s">
        <v>13565</v>
      </c>
      <c r="G12939" t="s">
        <v>20</v>
      </c>
      <c r="H12939" t="s">
        <v>11477</v>
      </c>
      <c r="I12939" s="2">
        <v>18500</v>
      </c>
      <c r="J12939" s="5"/>
      <c r="L12939" s="5"/>
      <c r="M12939" s="2">
        <f t="shared" si="202"/>
        <v>-80179.329999997499</v>
      </c>
      <c r="P12939"/>
    </row>
    <row r="12940" spans="1:16" hidden="1">
      <c r="A12940" s="97" t="s">
        <v>35076</v>
      </c>
      <c r="B12940" s="98">
        <v>42245</v>
      </c>
      <c r="C12940" s="97" t="s">
        <v>35079</v>
      </c>
      <c r="D12940" s="97">
        <v>2</v>
      </c>
      <c r="E12940" s="97" t="s">
        <v>35080</v>
      </c>
      <c r="F12940" s="97" t="s">
        <v>7054</v>
      </c>
      <c r="G12940" s="97" t="s">
        <v>20</v>
      </c>
      <c r="H12940" s="97" t="s">
        <v>2277</v>
      </c>
      <c r="I12940" s="99">
        <v>0</v>
      </c>
      <c r="J12940" s="100"/>
      <c r="K12940" s="99"/>
      <c r="L12940" s="5"/>
      <c r="M12940" s="2">
        <f t="shared" si="202"/>
        <v>-80179.329999997499</v>
      </c>
      <c r="N12940" s="26">
        <f>+M12893-M12940</f>
        <v>0</v>
      </c>
      <c r="O12940" s="25"/>
      <c r="P12940" s="34"/>
    </row>
    <row r="12941" spans="1:16" hidden="1">
      <c r="A12941" s="35" t="s">
        <v>12962</v>
      </c>
      <c r="B12941" s="36">
        <v>42246</v>
      </c>
      <c r="C12941" s="35" t="s">
        <v>12963</v>
      </c>
      <c r="D12941" s="35">
        <v>2</v>
      </c>
      <c r="E12941" s="35" t="s">
        <v>12964</v>
      </c>
      <c r="F12941" s="35" t="s">
        <v>51</v>
      </c>
      <c r="G12941" s="35" t="s">
        <v>52</v>
      </c>
      <c r="H12941" s="35" t="s">
        <v>1987</v>
      </c>
      <c r="I12941" s="11">
        <v>20880.009999999998</v>
      </c>
      <c r="J12941" s="12"/>
      <c r="K12941" s="11"/>
      <c r="L12941" s="12"/>
      <c r="M12941" s="11">
        <f t="shared" si="202"/>
        <v>-59299.319999997504</v>
      </c>
      <c r="P12941"/>
    </row>
    <row r="12942" spans="1:16" hidden="1">
      <c r="A12942" t="s">
        <v>12965</v>
      </c>
      <c r="B12942" s="1">
        <v>42246</v>
      </c>
      <c r="C12942" t="s">
        <v>12966</v>
      </c>
      <c r="D12942">
        <v>2</v>
      </c>
      <c r="E12942" t="s">
        <v>12967</v>
      </c>
      <c r="F12942" t="s">
        <v>13</v>
      </c>
      <c r="G12942" t="s">
        <v>52</v>
      </c>
      <c r="H12942" t="s">
        <v>12968</v>
      </c>
      <c r="J12942" s="5"/>
      <c r="K12942" s="2">
        <v>20880.009999999998</v>
      </c>
      <c r="L12942" s="5"/>
      <c r="M12942" s="2">
        <f t="shared" si="202"/>
        <v>-80179.329999997499</v>
      </c>
      <c r="P12942"/>
    </row>
    <row r="12943" spans="1:16" hidden="1">
      <c r="A12943" t="s">
        <v>12978</v>
      </c>
      <c r="B12943" s="1">
        <v>42246</v>
      </c>
      <c r="C12943" t="s">
        <v>12980</v>
      </c>
      <c r="D12943">
        <v>1</v>
      </c>
      <c r="E12943" t="s">
        <v>12981</v>
      </c>
      <c r="F12943" t="s">
        <v>13</v>
      </c>
      <c r="G12943" t="s">
        <v>52</v>
      </c>
      <c r="H12943" t="s">
        <v>12982</v>
      </c>
      <c r="J12943" s="5"/>
      <c r="K12943" s="2">
        <v>52021.67</v>
      </c>
      <c r="L12943" s="5"/>
      <c r="M12943" s="2">
        <f t="shared" si="202"/>
        <v>-132200.9999999975</v>
      </c>
      <c r="P12943"/>
    </row>
    <row r="12944" spans="1:16" hidden="1">
      <c r="A12944" t="s">
        <v>35579</v>
      </c>
      <c r="B12944" s="1">
        <v>42246</v>
      </c>
      <c r="C12944" t="s">
        <v>13699</v>
      </c>
      <c r="D12944">
        <v>1</v>
      </c>
      <c r="E12944" t="s">
        <v>35581</v>
      </c>
      <c r="F12944" t="s">
        <v>13565</v>
      </c>
      <c r="G12944" t="s">
        <v>52</v>
      </c>
      <c r="H12944" t="s">
        <v>22187</v>
      </c>
      <c r="I12944" s="2">
        <v>52021.67</v>
      </c>
      <c r="J12944" s="5"/>
      <c r="L12944" s="5"/>
      <c r="M12944" s="2">
        <f t="shared" si="202"/>
        <v>-80179.329999997499</v>
      </c>
      <c r="P12944"/>
    </row>
    <row r="12945" spans="1:16" hidden="1">
      <c r="A12945" s="35" t="s">
        <v>11170</v>
      </c>
      <c r="B12945" s="36">
        <v>42247</v>
      </c>
      <c r="C12945" s="35" t="s">
        <v>11</v>
      </c>
      <c r="D12945" s="35">
        <v>1</v>
      </c>
      <c r="E12945" s="35" t="s">
        <v>11171</v>
      </c>
      <c r="F12945" s="35" t="s">
        <v>13</v>
      </c>
      <c r="G12945" s="35" t="s">
        <v>4</v>
      </c>
      <c r="H12945" s="35" t="s">
        <v>11172</v>
      </c>
      <c r="I12945" s="11"/>
      <c r="J12945" s="12"/>
      <c r="K12945" s="11">
        <v>13286.63</v>
      </c>
      <c r="L12945" s="12"/>
      <c r="M12945" s="11">
        <f t="shared" si="202"/>
        <v>-93465.959999997503</v>
      </c>
      <c r="P12945"/>
    </row>
    <row r="12946" spans="1:16" hidden="1">
      <c r="A12946" t="s">
        <v>11337</v>
      </c>
      <c r="B12946" s="1">
        <v>42247</v>
      </c>
      <c r="C12946" t="s">
        <v>6</v>
      </c>
      <c r="D12946">
        <v>1</v>
      </c>
      <c r="E12946" t="s">
        <v>11344</v>
      </c>
      <c r="F12946" t="s">
        <v>29</v>
      </c>
      <c r="G12946" t="s">
        <v>4</v>
      </c>
      <c r="H12946" t="s">
        <v>6346</v>
      </c>
      <c r="I12946" s="2">
        <v>200</v>
      </c>
      <c r="J12946" s="5"/>
      <c r="L12946" s="5"/>
      <c r="M12946" s="2">
        <f t="shared" si="202"/>
        <v>-93265.959999997503</v>
      </c>
      <c r="P12946"/>
    </row>
    <row r="12947" spans="1:16" hidden="1">
      <c r="A12947" t="s">
        <v>11403</v>
      </c>
      <c r="B12947" s="1">
        <v>42247</v>
      </c>
      <c r="C12947" t="s">
        <v>11</v>
      </c>
      <c r="D12947">
        <v>1</v>
      </c>
      <c r="E12947" t="s">
        <v>11405</v>
      </c>
      <c r="F12947" t="s">
        <v>13</v>
      </c>
      <c r="G12947" t="s">
        <v>4</v>
      </c>
      <c r="H12947" t="s">
        <v>3898</v>
      </c>
      <c r="J12947" s="5"/>
      <c r="K12947" s="2">
        <v>350000</v>
      </c>
      <c r="L12947" s="5"/>
      <c r="M12947" s="2">
        <f t="shared" si="202"/>
        <v>-443265.95999999752</v>
      </c>
      <c r="P12947"/>
    </row>
    <row r="12948" spans="1:16" hidden="1">
      <c r="A12948" t="s">
        <v>11406</v>
      </c>
      <c r="B12948" s="1">
        <v>42247</v>
      </c>
      <c r="C12948" t="s">
        <v>11</v>
      </c>
      <c r="D12948">
        <v>1</v>
      </c>
      <c r="E12948" t="s">
        <v>11410</v>
      </c>
      <c r="F12948" t="s">
        <v>16</v>
      </c>
      <c r="G12948" t="s">
        <v>4</v>
      </c>
      <c r="H12948" t="s">
        <v>8602</v>
      </c>
      <c r="J12948" s="5"/>
      <c r="K12948" s="2">
        <v>1840</v>
      </c>
      <c r="L12948" s="5"/>
      <c r="M12948" s="2">
        <f t="shared" si="202"/>
        <v>-445105.95999999752</v>
      </c>
      <c r="P12948"/>
    </row>
    <row r="12949" spans="1:16" hidden="1">
      <c r="A12949" t="s">
        <v>11411</v>
      </c>
      <c r="B12949" s="1">
        <v>42247</v>
      </c>
      <c r="C12949" t="s">
        <v>6</v>
      </c>
      <c r="D12949">
        <v>1</v>
      </c>
      <c r="E12949" t="s">
        <v>11413</v>
      </c>
      <c r="F12949" t="s">
        <v>29</v>
      </c>
      <c r="G12949" t="s">
        <v>4</v>
      </c>
      <c r="H12949" t="s">
        <v>65</v>
      </c>
      <c r="I12949" s="2">
        <v>159.22</v>
      </c>
      <c r="J12949" s="5"/>
      <c r="L12949" s="5"/>
      <c r="M12949" s="2">
        <f t="shared" si="202"/>
        <v>-444946.73999999755</v>
      </c>
      <c r="P12949"/>
    </row>
    <row r="12950" spans="1:16" hidden="1">
      <c r="A12950" t="s">
        <v>11414</v>
      </c>
      <c r="B12950" s="1">
        <v>42247</v>
      </c>
      <c r="C12950" t="s">
        <v>200</v>
      </c>
      <c r="D12950">
        <v>1</v>
      </c>
      <c r="E12950" t="s">
        <v>11416</v>
      </c>
      <c r="F12950" t="s">
        <v>16</v>
      </c>
      <c r="G12950" t="s">
        <v>4</v>
      </c>
      <c r="H12950" t="s">
        <v>200</v>
      </c>
      <c r="J12950" s="5"/>
      <c r="K12950" s="2">
        <v>44490.01</v>
      </c>
      <c r="L12950" s="5"/>
      <c r="M12950" s="2">
        <f t="shared" si="202"/>
        <v>-489436.74999999756</v>
      </c>
      <c r="P12950"/>
    </row>
    <row r="12951" spans="1:16" hidden="1">
      <c r="A12951" t="s">
        <v>11417</v>
      </c>
      <c r="B12951" s="1">
        <v>42247</v>
      </c>
      <c r="C12951" t="s">
        <v>195</v>
      </c>
      <c r="D12951">
        <v>1</v>
      </c>
      <c r="E12951" t="s">
        <v>11420</v>
      </c>
      <c r="F12951" t="s">
        <v>13</v>
      </c>
      <c r="G12951" t="s">
        <v>4</v>
      </c>
      <c r="H12951" t="s">
        <v>195</v>
      </c>
      <c r="J12951" s="5"/>
      <c r="K12951" s="2">
        <v>2104.9899999999998</v>
      </c>
      <c r="L12951" s="5"/>
      <c r="M12951" s="2">
        <f t="shared" si="202"/>
        <v>-491541.73999999755</v>
      </c>
      <c r="P12951"/>
    </row>
    <row r="12952" spans="1:16" hidden="1">
      <c r="A12952" t="s">
        <v>11421</v>
      </c>
      <c r="B12952" s="1">
        <v>42247</v>
      </c>
      <c r="C12952" t="s">
        <v>18</v>
      </c>
      <c r="D12952">
        <v>1</v>
      </c>
      <c r="E12952" t="s">
        <v>11425</v>
      </c>
      <c r="F12952" t="s">
        <v>13</v>
      </c>
      <c r="G12952" t="s">
        <v>4</v>
      </c>
      <c r="H12952" t="s">
        <v>18</v>
      </c>
      <c r="J12952" s="5"/>
      <c r="K12952" s="2">
        <v>11867.24</v>
      </c>
      <c r="L12952" s="5"/>
      <c r="M12952" s="2">
        <f t="shared" si="202"/>
        <v>-503408.97999999754</v>
      </c>
      <c r="P12952"/>
    </row>
    <row r="12953" spans="1:16" hidden="1">
      <c r="A12953" t="s">
        <v>11426</v>
      </c>
      <c r="B12953" s="1">
        <v>42247</v>
      </c>
      <c r="C12953" t="s">
        <v>18</v>
      </c>
      <c r="D12953">
        <v>1</v>
      </c>
      <c r="E12953" t="s">
        <v>11427</v>
      </c>
      <c r="F12953" t="s">
        <v>13</v>
      </c>
      <c r="G12953" t="s">
        <v>20</v>
      </c>
      <c r="H12953" t="s">
        <v>11428</v>
      </c>
      <c r="J12953" s="5"/>
      <c r="K12953" s="2">
        <v>40000</v>
      </c>
      <c r="L12953" s="5"/>
      <c r="M12953" s="2">
        <f t="shared" si="202"/>
        <v>-543408.97999999754</v>
      </c>
      <c r="P12953"/>
    </row>
    <row r="12954" spans="1:16" hidden="1">
      <c r="A12954" t="s">
        <v>11434</v>
      </c>
      <c r="B12954" s="1">
        <v>42247</v>
      </c>
      <c r="C12954" t="s">
        <v>6</v>
      </c>
      <c r="D12954">
        <v>1</v>
      </c>
      <c r="E12954" t="s">
        <v>11436</v>
      </c>
      <c r="F12954" t="s">
        <v>29</v>
      </c>
      <c r="G12954" t="s">
        <v>20</v>
      </c>
      <c r="H12954" t="s">
        <v>3287</v>
      </c>
      <c r="I12954" s="2">
        <v>550</v>
      </c>
      <c r="J12954" s="5"/>
      <c r="L12954" s="5"/>
      <c r="M12954" s="2">
        <f t="shared" si="202"/>
        <v>-542858.97999999754</v>
      </c>
      <c r="P12954"/>
    </row>
    <row r="12955" spans="1:16" hidden="1">
      <c r="A12955" t="s">
        <v>11449</v>
      </c>
      <c r="B12955" s="1">
        <v>42247</v>
      </c>
      <c r="C12955" t="s">
        <v>6</v>
      </c>
      <c r="D12955">
        <v>1</v>
      </c>
      <c r="E12955" t="s">
        <v>11452</v>
      </c>
      <c r="F12955" t="s">
        <v>29</v>
      </c>
      <c r="G12955" t="s">
        <v>20</v>
      </c>
      <c r="H12955" t="s">
        <v>11453</v>
      </c>
      <c r="I12955" s="2">
        <v>3142.47</v>
      </c>
      <c r="J12955" s="5"/>
      <c r="L12955" s="5"/>
      <c r="M12955" s="2">
        <f t="shared" si="202"/>
        <v>-539716.50999999756</v>
      </c>
      <c r="P12955"/>
    </row>
    <row r="12956" spans="1:16" hidden="1">
      <c r="A12956" t="s">
        <v>11457</v>
      </c>
      <c r="B12956" s="1">
        <v>42247</v>
      </c>
      <c r="C12956" t="s">
        <v>18</v>
      </c>
      <c r="D12956">
        <v>1</v>
      </c>
      <c r="E12956" t="s">
        <v>11458</v>
      </c>
      <c r="F12956" t="s">
        <v>13</v>
      </c>
      <c r="G12956" t="s">
        <v>20</v>
      </c>
      <c r="H12956" t="s">
        <v>11459</v>
      </c>
      <c r="J12956" s="5"/>
      <c r="K12956" s="2">
        <v>20000</v>
      </c>
      <c r="L12956" s="5"/>
      <c r="M12956" s="2">
        <f t="shared" si="202"/>
        <v>-559716.50999999756</v>
      </c>
      <c r="P12956"/>
    </row>
    <row r="12957" spans="1:16" hidden="1">
      <c r="A12957" t="s">
        <v>11460</v>
      </c>
      <c r="B12957" s="1">
        <v>42247</v>
      </c>
      <c r="C12957" t="s">
        <v>18</v>
      </c>
      <c r="D12957">
        <v>1</v>
      </c>
      <c r="E12957" t="s">
        <v>11465</v>
      </c>
      <c r="F12957" t="s">
        <v>13</v>
      </c>
      <c r="G12957" t="s">
        <v>20</v>
      </c>
      <c r="H12957" t="s">
        <v>17</v>
      </c>
      <c r="J12957" s="5"/>
      <c r="K12957" s="2">
        <v>144973.41</v>
      </c>
      <c r="L12957" s="5"/>
      <c r="M12957" s="2">
        <f t="shared" si="202"/>
        <v>-704689.9199999976</v>
      </c>
      <c r="P12957"/>
    </row>
    <row r="12958" spans="1:16" hidden="1">
      <c r="A12958" t="s">
        <v>11471</v>
      </c>
      <c r="B12958" s="1">
        <v>42247</v>
      </c>
      <c r="C12958" t="s">
        <v>11</v>
      </c>
      <c r="D12958">
        <v>1</v>
      </c>
      <c r="E12958" t="s">
        <v>11476</v>
      </c>
      <c r="F12958" t="s">
        <v>67</v>
      </c>
      <c r="G12958" t="s">
        <v>20</v>
      </c>
      <c r="H12958" t="s">
        <v>11477</v>
      </c>
      <c r="J12958" s="5"/>
      <c r="K12958" s="2">
        <v>130000</v>
      </c>
      <c r="L12958" s="5"/>
      <c r="M12958" s="2">
        <f t="shared" si="202"/>
        <v>-834689.9199999976</v>
      </c>
      <c r="P12958"/>
    </row>
    <row r="12959" spans="1:16" hidden="1">
      <c r="A12959" t="s">
        <v>11481</v>
      </c>
      <c r="B12959" s="1">
        <v>42247</v>
      </c>
      <c r="C12959" t="s">
        <v>1</v>
      </c>
      <c r="D12959">
        <v>1</v>
      </c>
      <c r="E12959" t="s">
        <v>11486</v>
      </c>
      <c r="F12959" t="s">
        <v>16</v>
      </c>
      <c r="G12959" t="s">
        <v>20</v>
      </c>
      <c r="H12959" t="s">
        <v>34</v>
      </c>
      <c r="J12959" s="5"/>
      <c r="K12959" s="2">
        <v>162800</v>
      </c>
      <c r="L12959" s="5"/>
      <c r="M12959" s="2">
        <f t="shared" si="202"/>
        <v>-997489.9199999976</v>
      </c>
      <c r="P12959"/>
    </row>
    <row r="12960" spans="1:16" hidden="1">
      <c r="A12960" t="s">
        <v>11492</v>
      </c>
      <c r="B12960" s="1">
        <v>42247</v>
      </c>
      <c r="C12960" t="s">
        <v>43</v>
      </c>
      <c r="D12960">
        <v>1</v>
      </c>
      <c r="E12960" t="s">
        <v>11496</v>
      </c>
      <c r="F12960" t="s">
        <v>13</v>
      </c>
      <c r="G12960" t="s">
        <v>20</v>
      </c>
      <c r="H12960" t="s">
        <v>11497</v>
      </c>
      <c r="J12960" s="5"/>
      <c r="K12960" s="2">
        <v>235500</v>
      </c>
      <c r="L12960" s="5"/>
      <c r="M12960" s="2">
        <f t="shared" si="202"/>
        <v>-1232989.9199999976</v>
      </c>
      <c r="P12960"/>
    </row>
    <row r="12961" spans="1:16" hidden="1">
      <c r="A12961" t="s">
        <v>11509</v>
      </c>
      <c r="B12961" s="1">
        <v>42247</v>
      </c>
      <c r="C12961" t="s">
        <v>43</v>
      </c>
      <c r="D12961">
        <v>1</v>
      </c>
      <c r="E12961" t="s">
        <v>11511</v>
      </c>
      <c r="F12961" t="s">
        <v>3605</v>
      </c>
      <c r="G12961" t="s">
        <v>20</v>
      </c>
      <c r="H12961" t="s">
        <v>11512</v>
      </c>
      <c r="J12961" s="5"/>
      <c r="K12961" s="2">
        <v>4100</v>
      </c>
      <c r="L12961" s="5"/>
      <c r="M12961" s="2">
        <f t="shared" si="202"/>
        <v>-1237089.9199999976</v>
      </c>
      <c r="P12961"/>
    </row>
    <row r="12962" spans="1:16" hidden="1">
      <c r="A12962" t="s">
        <v>11557</v>
      </c>
      <c r="B12962" s="1">
        <v>42247</v>
      </c>
      <c r="C12962" t="s">
        <v>1</v>
      </c>
      <c r="D12962">
        <v>1</v>
      </c>
      <c r="E12962" t="s">
        <v>11562</v>
      </c>
      <c r="F12962" t="s">
        <v>13</v>
      </c>
      <c r="G12962" t="s">
        <v>20</v>
      </c>
      <c r="H12962" t="s">
        <v>4427</v>
      </c>
      <c r="J12962" s="5"/>
      <c r="K12962" s="2">
        <v>85000</v>
      </c>
      <c r="L12962" s="5"/>
      <c r="M12962" s="2">
        <f t="shared" si="202"/>
        <v>-1322089.9199999976</v>
      </c>
      <c r="P12962"/>
    </row>
    <row r="12963" spans="1:16" hidden="1">
      <c r="A12963" t="s">
        <v>11566</v>
      </c>
      <c r="B12963" s="1">
        <v>42247</v>
      </c>
      <c r="C12963" t="s">
        <v>1</v>
      </c>
      <c r="D12963">
        <v>1</v>
      </c>
      <c r="E12963" t="s">
        <v>11571</v>
      </c>
      <c r="F12963" t="s">
        <v>16</v>
      </c>
      <c r="G12963" t="s">
        <v>20</v>
      </c>
      <c r="H12963" t="s">
        <v>8993</v>
      </c>
      <c r="J12963" s="5"/>
      <c r="K12963" s="2">
        <v>70700</v>
      </c>
      <c r="L12963" s="5"/>
      <c r="M12963" s="2">
        <f t="shared" si="202"/>
        <v>-1392789.9199999976</v>
      </c>
      <c r="P12963"/>
    </row>
    <row r="12964" spans="1:16" hidden="1">
      <c r="A12964" t="s">
        <v>11587</v>
      </c>
      <c r="B12964" s="1">
        <v>42247</v>
      </c>
      <c r="C12964" t="s">
        <v>1</v>
      </c>
      <c r="D12964">
        <v>1</v>
      </c>
      <c r="E12964" t="s">
        <v>11590</v>
      </c>
      <c r="F12964" t="s">
        <v>13</v>
      </c>
      <c r="G12964" t="s">
        <v>20</v>
      </c>
      <c r="H12964" t="s">
        <v>10449</v>
      </c>
      <c r="J12964" s="5"/>
      <c r="K12964" s="2">
        <v>180700</v>
      </c>
      <c r="L12964" s="5"/>
      <c r="M12964" s="2">
        <f t="shared" si="202"/>
        <v>-1573489.9199999976</v>
      </c>
      <c r="P12964"/>
    </row>
    <row r="12965" spans="1:16" hidden="1">
      <c r="A12965" t="s">
        <v>11591</v>
      </c>
      <c r="B12965" s="1">
        <v>42247</v>
      </c>
      <c r="C12965" t="s">
        <v>11</v>
      </c>
      <c r="D12965">
        <v>1</v>
      </c>
      <c r="E12965" t="s">
        <v>11594</v>
      </c>
      <c r="F12965" t="s">
        <v>16</v>
      </c>
      <c r="G12965" t="s">
        <v>20</v>
      </c>
      <c r="H12965" t="s">
        <v>11595</v>
      </c>
      <c r="J12965" s="5"/>
      <c r="K12965" s="2">
        <v>100000</v>
      </c>
      <c r="L12965" s="5"/>
      <c r="M12965" s="2">
        <f t="shared" si="202"/>
        <v>-1673489.9199999976</v>
      </c>
      <c r="P12965"/>
    </row>
    <row r="12966" spans="1:16" hidden="1">
      <c r="A12966" t="s">
        <v>11603</v>
      </c>
      <c r="B12966" s="1">
        <v>42247</v>
      </c>
      <c r="C12966" t="s">
        <v>11</v>
      </c>
      <c r="D12966">
        <v>1</v>
      </c>
      <c r="E12966" t="s">
        <v>11607</v>
      </c>
      <c r="F12966" t="s">
        <v>16</v>
      </c>
      <c r="G12966" t="s">
        <v>20</v>
      </c>
      <c r="H12966" t="s">
        <v>598</v>
      </c>
      <c r="J12966" s="5"/>
      <c r="K12966" s="2">
        <v>100000</v>
      </c>
      <c r="L12966" s="5"/>
      <c r="M12966" s="2">
        <f t="shared" si="202"/>
        <v>-1773489.9199999976</v>
      </c>
      <c r="P12966"/>
    </row>
    <row r="12967" spans="1:16" hidden="1">
      <c r="A12967" t="s">
        <v>11628</v>
      </c>
      <c r="B12967" s="1">
        <v>42247</v>
      </c>
      <c r="C12967" t="s">
        <v>11630</v>
      </c>
      <c r="D12967">
        <v>2</v>
      </c>
      <c r="E12967" t="s">
        <v>11631</v>
      </c>
      <c r="F12967" t="s">
        <v>78</v>
      </c>
      <c r="G12967" t="s">
        <v>20</v>
      </c>
      <c r="H12967" t="s">
        <v>9256</v>
      </c>
      <c r="J12967" s="5"/>
      <c r="K12967" s="2">
        <v>4100</v>
      </c>
      <c r="L12967" s="5"/>
      <c r="M12967" s="2">
        <f t="shared" si="202"/>
        <v>-1777589.9199999976</v>
      </c>
      <c r="P12967"/>
    </row>
    <row r="12968" spans="1:16" hidden="1">
      <c r="A12968" t="s">
        <v>11648</v>
      </c>
      <c r="B12968" s="1">
        <v>42247</v>
      </c>
      <c r="C12968" t="s">
        <v>43</v>
      </c>
      <c r="D12968">
        <v>1</v>
      </c>
      <c r="E12968" t="s">
        <v>11649</v>
      </c>
      <c r="F12968" t="s">
        <v>228</v>
      </c>
      <c r="G12968" t="s">
        <v>20</v>
      </c>
      <c r="H12968" t="s">
        <v>1516</v>
      </c>
      <c r="J12968" s="5"/>
      <c r="K12968" s="2">
        <v>30998.07</v>
      </c>
      <c r="L12968" s="5"/>
      <c r="M12968" s="2">
        <f t="shared" si="202"/>
        <v>-1808587.9899999977</v>
      </c>
      <c r="P12968"/>
    </row>
    <row r="12969" spans="1:16" hidden="1">
      <c r="A12969" t="s">
        <v>11679</v>
      </c>
      <c r="B12969" s="1">
        <v>42247</v>
      </c>
      <c r="C12969" t="s">
        <v>43</v>
      </c>
      <c r="D12969">
        <v>1</v>
      </c>
      <c r="E12969" t="s">
        <v>11682</v>
      </c>
      <c r="F12969" t="s">
        <v>67</v>
      </c>
      <c r="G12969" t="s">
        <v>20</v>
      </c>
      <c r="H12969" t="s">
        <v>11683</v>
      </c>
      <c r="J12969" s="5"/>
      <c r="K12969" s="2">
        <v>130000</v>
      </c>
      <c r="L12969" s="5"/>
      <c r="M12969" s="2">
        <f t="shared" si="202"/>
        <v>-1938587.9899999977</v>
      </c>
      <c r="P12969"/>
    </row>
    <row r="12970" spans="1:16" hidden="1">
      <c r="A12970" t="s">
        <v>11694</v>
      </c>
      <c r="B12970" s="1">
        <v>42247</v>
      </c>
      <c r="C12970" t="s">
        <v>43</v>
      </c>
      <c r="D12970">
        <v>1</v>
      </c>
      <c r="E12970" t="s">
        <v>4520</v>
      </c>
      <c r="F12970" t="s">
        <v>228</v>
      </c>
      <c r="G12970" t="s">
        <v>20</v>
      </c>
      <c r="H12970" t="s">
        <v>1516</v>
      </c>
      <c r="J12970" s="5"/>
      <c r="K12970" s="2">
        <v>15442.24</v>
      </c>
      <c r="L12970" s="5"/>
      <c r="M12970" s="2">
        <f t="shared" si="202"/>
        <v>-1954030.2299999977</v>
      </c>
      <c r="P12970"/>
    </row>
    <row r="12971" spans="1:16" hidden="1">
      <c r="A12971" t="s">
        <v>11716</v>
      </c>
      <c r="B12971" s="1">
        <v>42247</v>
      </c>
      <c r="C12971" t="s">
        <v>195</v>
      </c>
      <c r="D12971">
        <v>1</v>
      </c>
      <c r="E12971" t="s">
        <v>11721</v>
      </c>
      <c r="F12971" t="s">
        <v>13</v>
      </c>
      <c r="G12971" t="s">
        <v>20</v>
      </c>
      <c r="H12971" t="s">
        <v>195</v>
      </c>
      <c r="J12971" s="5"/>
      <c r="K12971" s="2">
        <v>101024</v>
      </c>
      <c r="L12971" s="5"/>
      <c r="M12971" s="2">
        <f t="shared" si="202"/>
        <v>-2055054.2299999977</v>
      </c>
      <c r="P12971"/>
    </row>
    <row r="12972" spans="1:16" hidden="1">
      <c r="A12972" t="s">
        <v>11722</v>
      </c>
      <c r="B12972" s="1">
        <v>42247</v>
      </c>
      <c r="C12972" t="s">
        <v>200</v>
      </c>
      <c r="D12972">
        <v>1</v>
      </c>
      <c r="E12972" t="s">
        <v>11726</v>
      </c>
      <c r="F12972" t="s">
        <v>16</v>
      </c>
      <c r="G12972" t="s">
        <v>20</v>
      </c>
      <c r="H12972" t="s">
        <v>200</v>
      </c>
      <c r="J12972" s="5"/>
      <c r="K12972" s="2">
        <v>8662.4699999999993</v>
      </c>
      <c r="L12972" s="5"/>
      <c r="M12972" s="2">
        <f t="shared" si="202"/>
        <v>-2063716.6999999976</v>
      </c>
      <c r="P12972"/>
    </row>
    <row r="12973" spans="1:16" hidden="1">
      <c r="A12973" t="s">
        <v>11727</v>
      </c>
      <c r="B12973" s="1">
        <v>42247</v>
      </c>
      <c r="D12973">
        <v>1</v>
      </c>
      <c r="E12973" t="s">
        <v>11731</v>
      </c>
      <c r="F12973" t="s">
        <v>13</v>
      </c>
      <c r="G12973" t="s">
        <v>20</v>
      </c>
      <c r="H12973" t="s">
        <v>240</v>
      </c>
      <c r="J12973" s="5"/>
      <c r="K12973" s="2">
        <v>1025</v>
      </c>
      <c r="L12973" s="5"/>
      <c r="M12973" s="2">
        <f t="shared" si="202"/>
        <v>-2064741.6999999976</v>
      </c>
      <c r="P12973"/>
    </row>
    <row r="12974" spans="1:16" hidden="1">
      <c r="A12974" t="s">
        <v>11732</v>
      </c>
      <c r="B12974" s="1">
        <v>42247</v>
      </c>
      <c r="C12974" t="s">
        <v>18</v>
      </c>
      <c r="D12974">
        <v>1</v>
      </c>
      <c r="E12974" t="s">
        <v>11737</v>
      </c>
      <c r="F12974" t="s">
        <v>13</v>
      </c>
      <c r="G12974" t="s">
        <v>20</v>
      </c>
      <c r="H12974" t="s">
        <v>18</v>
      </c>
      <c r="J12974" s="5"/>
      <c r="K12974" s="2">
        <v>36252.019999999997</v>
      </c>
      <c r="L12974" s="5"/>
      <c r="M12974" s="2">
        <f t="shared" si="202"/>
        <v>-2100993.7199999974</v>
      </c>
      <c r="P12974"/>
    </row>
    <row r="12975" spans="1:16" hidden="1">
      <c r="A12975" t="s">
        <v>11738</v>
      </c>
      <c r="B12975" s="1">
        <v>42247</v>
      </c>
      <c r="C12975" t="s">
        <v>1</v>
      </c>
      <c r="D12975">
        <v>2</v>
      </c>
      <c r="E12975" t="s">
        <v>11741</v>
      </c>
      <c r="F12975" t="s">
        <v>3</v>
      </c>
      <c r="G12975" t="s">
        <v>4</v>
      </c>
      <c r="H12975" t="s">
        <v>5</v>
      </c>
      <c r="I12975" s="2">
        <v>6937.31</v>
      </c>
      <c r="J12975" s="5"/>
      <c r="L12975" s="5"/>
      <c r="M12975" s="2">
        <f t="shared" si="202"/>
        <v>-2094056.4099999974</v>
      </c>
      <c r="P12975"/>
    </row>
    <row r="12976" spans="1:16" hidden="1">
      <c r="A12976" t="s">
        <v>11742</v>
      </c>
      <c r="B12976" s="1">
        <v>42247</v>
      </c>
      <c r="C12976" t="s">
        <v>1</v>
      </c>
      <c r="D12976">
        <v>1</v>
      </c>
      <c r="E12976" t="s">
        <v>11746</v>
      </c>
      <c r="F12976" t="s">
        <v>13</v>
      </c>
      <c r="G12976" t="s">
        <v>4</v>
      </c>
      <c r="H12976" t="s">
        <v>3307</v>
      </c>
      <c r="J12976" s="5"/>
      <c r="K12976" s="2">
        <v>6937.31</v>
      </c>
      <c r="L12976" s="5"/>
      <c r="M12976" s="2">
        <f t="shared" si="202"/>
        <v>-2100993.7199999974</v>
      </c>
      <c r="P12976"/>
    </row>
    <row r="12977" spans="1:16" hidden="1">
      <c r="A12977" t="s">
        <v>11747</v>
      </c>
      <c r="B12977" s="1">
        <v>42247</v>
      </c>
      <c r="C12977" t="s">
        <v>6051</v>
      </c>
      <c r="D12977">
        <v>2</v>
      </c>
      <c r="E12977" t="s">
        <v>11752</v>
      </c>
      <c r="F12977" t="s">
        <v>3</v>
      </c>
      <c r="G12977" t="s">
        <v>4</v>
      </c>
      <c r="H12977" t="s">
        <v>5</v>
      </c>
      <c r="I12977" s="2">
        <v>17672.78</v>
      </c>
      <c r="J12977" s="5"/>
      <c r="L12977" s="5"/>
      <c r="M12977" s="2">
        <f t="shared" si="202"/>
        <v>-2083320.9399999974</v>
      </c>
      <c r="P12977"/>
    </row>
    <row r="12978" spans="1:16" hidden="1">
      <c r="A12978" t="s">
        <v>11753</v>
      </c>
      <c r="B12978" s="1">
        <v>42247</v>
      </c>
      <c r="C12978" t="s">
        <v>6051</v>
      </c>
      <c r="D12978">
        <v>1</v>
      </c>
      <c r="E12978" t="s">
        <v>11754</v>
      </c>
      <c r="F12978" t="s">
        <v>13</v>
      </c>
      <c r="G12978" t="s">
        <v>4</v>
      </c>
      <c r="H12978" t="s">
        <v>11755</v>
      </c>
      <c r="J12978" s="5"/>
      <c r="K12978" s="2">
        <v>17672.78</v>
      </c>
      <c r="L12978" s="5"/>
      <c r="M12978" s="2">
        <f t="shared" si="202"/>
        <v>-2100993.7199999974</v>
      </c>
      <c r="P12978"/>
    </row>
    <row r="12979" spans="1:16" hidden="1">
      <c r="A12979" t="s">
        <v>11758</v>
      </c>
      <c r="B12979" s="1">
        <v>42247</v>
      </c>
      <c r="C12979" t="s">
        <v>6051</v>
      </c>
      <c r="D12979">
        <v>2</v>
      </c>
      <c r="E12979" t="s">
        <v>11764</v>
      </c>
      <c r="F12979" t="s">
        <v>3</v>
      </c>
      <c r="G12979" t="s">
        <v>4</v>
      </c>
      <c r="H12979" t="s">
        <v>5</v>
      </c>
      <c r="I12979" s="2">
        <v>22180.17</v>
      </c>
      <c r="J12979" s="5"/>
      <c r="L12979" s="5"/>
      <c r="M12979" s="2">
        <f t="shared" si="202"/>
        <v>-2078813.5499999975</v>
      </c>
      <c r="P12979"/>
    </row>
    <row r="12980" spans="1:16" hidden="1">
      <c r="A12980" t="s">
        <v>11765</v>
      </c>
      <c r="B12980" s="1">
        <v>42247</v>
      </c>
      <c r="C12980" t="s">
        <v>6051</v>
      </c>
      <c r="D12980">
        <v>1</v>
      </c>
      <c r="E12980" t="s">
        <v>11770</v>
      </c>
      <c r="F12980" t="s">
        <v>13</v>
      </c>
      <c r="G12980" t="s">
        <v>4</v>
      </c>
      <c r="H12980" t="s">
        <v>11771</v>
      </c>
      <c r="J12980" s="5"/>
      <c r="K12980" s="2">
        <v>22180.17</v>
      </c>
      <c r="L12980" s="5"/>
      <c r="M12980" s="2">
        <f t="shared" si="202"/>
        <v>-2100993.7199999974</v>
      </c>
      <c r="P12980"/>
    </row>
    <row r="12981" spans="1:16" hidden="1">
      <c r="A12981" t="s">
        <v>11777</v>
      </c>
      <c r="B12981" s="1">
        <v>42247</v>
      </c>
      <c r="C12981" t="s">
        <v>1</v>
      </c>
      <c r="D12981">
        <v>2</v>
      </c>
      <c r="E12981" t="s">
        <v>11779</v>
      </c>
      <c r="F12981" t="s">
        <v>3</v>
      </c>
      <c r="G12981" t="s">
        <v>4</v>
      </c>
      <c r="H12981" t="s">
        <v>5</v>
      </c>
      <c r="I12981" s="2">
        <v>81095.39</v>
      </c>
      <c r="J12981" s="5"/>
      <c r="L12981" s="5"/>
      <c r="M12981" s="2">
        <f t="shared" si="202"/>
        <v>-2019898.3299999975</v>
      </c>
      <c r="P12981"/>
    </row>
    <row r="12982" spans="1:16" hidden="1">
      <c r="A12982" t="s">
        <v>11780</v>
      </c>
      <c r="B12982" s="1">
        <v>42247</v>
      </c>
      <c r="C12982" t="s">
        <v>1</v>
      </c>
      <c r="D12982">
        <v>1</v>
      </c>
      <c r="E12982" t="s">
        <v>11783</v>
      </c>
      <c r="F12982" t="s">
        <v>13</v>
      </c>
      <c r="G12982" t="s">
        <v>4</v>
      </c>
      <c r="H12982" t="s">
        <v>10546</v>
      </c>
      <c r="J12982" s="5"/>
      <c r="K12982" s="2">
        <v>81095.39</v>
      </c>
      <c r="L12982" s="5"/>
      <c r="M12982" s="2">
        <f t="shared" si="202"/>
        <v>-2100993.7199999974</v>
      </c>
      <c r="P12982"/>
    </row>
    <row r="12983" spans="1:16" hidden="1">
      <c r="A12983" t="s">
        <v>11784</v>
      </c>
      <c r="B12983" s="1">
        <v>42247</v>
      </c>
      <c r="C12983" t="s">
        <v>1</v>
      </c>
      <c r="D12983">
        <v>2</v>
      </c>
      <c r="E12983" t="s">
        <v>11785</v>
      </c>
      <c r="F12983" t="s">
        <v>3</v>
      </c>
      <c r="G12983" t="s">
        <v>4</v>
      </c>
      <c r="H12983" t="s">
        <v>5</v>
      </c>
      <c r="I12983" s="2">
        <v>90016.5</v>
      </c>
      <c r="J12983" s="5"/>
      <c r="L12983" s="5"/>
      <c r="M12983" s="2">
        <f t="shared" si="202"/>
        <v>-2010977.2199999974</v>
      </c>
      <c r="P12983"/>
    </row>
    <row r="12984" spans="1:16" hidden="1">
      <c r="A12984" t="s">
        <v>11786</v>
      </c>
      <c r="B12984" s="1">
        <v>42247</v>
      </c>
      <c r="C12984" t="s">
        <v>1</v>
      </c>
      <c r="D12984">
        <v>1</v>
      </c>
      <c r="E12984" t="s">
        <v>11787</v>
      </c>
      <c r="F12984" t="s">
        <v>13</v>
      </c>
      <c r="G12984" t="s">
        <v>4</v>
      </c>
      <c r="H12984" t="s">
        <v>10546</v>
      </c>
      <c r="J12984" s="5"/>
      <c r="K12984" s="2">
        <v>90016.5</v>
      </c>
      <c r="L12984" s="5"/>
      <c r="M12984" s="2">
        <f t="shared" si="202"/>
        <v>-2100993.7199999974</v>
      </c>
      <c r="P12984"/>
    </row>
    <row r="12985" spans="1:16" hidden="1">
      <c r="A12985" t="s">
        <v>11820</v>
      </c>
      <c r="B12985" s="1">
        <v>42247</v>
      </c>
      <c r="C12985" t="s">
        <v>1</v>
      </c>
      <c r="D12985">
        <v>1</v>
      </c>
      <c r="E12985" t="s">
        <v>892</v>
      </c>
      <c r="F12985" t="s">
        <v>13</v>
      </c>
      <c r="G12985" t="s">
        <v>4</v>
      </c>
      <c r="H12985" t="s">
        <v>880</v>
      </c>
      <c r="J12985" s="5"/>
      <c r="K12985" s="2">
        <v>500</v>
      </c>
      <c r="L12985" s="5"/>
      <c r="M12985" s="2">
        <f t="shared" si="202"/>
        <v>-2101493.7199999974</v>
      </c>
      <c r="P12985"/>
    </row>
    <row r="12986" spans="1:16" hidden="1">
      <c r="A12986" t="s">
        <v>11825</v>
      </c>
      <c r="B12986" s="1">
        <v>42247</v>
      </c>
      <c r="C12986" t="s">
        <v>1</v>
      </c>
      <c r="D12986">
        <v>1</v>
      </c>
      <c r="E12986" t="s">
        <v>11830</v>
      </c>
      <c r="F12986" t="s">
        <v>13</v>
      </c>
      <c r="G12986" t="s">
        <v>4</v>
      </c>
      <c r="H12986" t="s">
        <v>11831</v>
      </c>
      <c r="J12986" s="5"/>
      <c r="K12986" s="2">
        <v>399000</v>
      </c>
      <c r="L12986" s="5"/>
      <c r="M12986" s="2">
        <f t="shared" si="202"/>
        <v>-2500493.7199999974</v>
      </c>
      <c r="P12986"/>
    </row>
    <row r="12987" spans="1:16" hidden="1">
      <c r="A12987" t="s">
        <v>12929</v>
      </c>
      <c r="B12987" s="1">
        <v>42247</v>
      </c>
      <c r="C12987" t="s">
        <v>1944</v>
      </c>
      <c r="D12987">
        <v>2</v>
      </c>
      <c r="E12987" t="s">
        <v>12931</v>
      </c>
      <c r="F12987" t="s">
        <v>51</v>
      </c>
      <c r="G12987" t="s">
        <v>52</v>
      </c>
      <c r="H12987" t="s">
        <v>1987</v>
      </c>
      <c r="I12987" s="2">
        <v>54305.01</v>
      </c>
      <c r="J12987" s="5"/>
      <c r="L12987" s="5"/>
      <c r="M12987" s="2">
        <f t="shared" si="202"/>
        <v>-2446188.7099999976</v>
      </c>
      <c r="P12987"/>
    </row>
    <row r="12988" spans="1:16" hidden="1">
      <c r="A12988" t="s">
        <v>12932</v>
      </c>
      <c r="B12988" s="1">
        <v>42247</v>
      </c>
      <c r="C12988" t="s">
        <v>12933</v>
      </c>
      <c r="D12988">
        <v>2</v>
      </c>
      <c r="E12988" t="s">
        <v>12934</v>
      </c>
      <c r="F12988" t="s">
        <v>13</v>
      </c>
      <c r="G12988" t="s">
        <v>52</v>
      </c>
      <c r="H12988" t="s">
        <v>7205</v>
      </c>
      <c r="J12988" s="5"/>
      <c r="K12988" s="2">
        <v>54304.99</v>
      </c>
      <c r="L12988" s="5"/>
      <c r="M12988" s="2">
        <f t="shared" si="202"/>
        <v>-2500493.6999999979</v>
      </c>
      <c r="P12988"/>
    </row>
    <row r="12989" spans="1:16" hidden="1">
      <c r="A12989" t="s">
        <v>12935</v>
      </c>
      <c r="B12989" s="1">
        <v>42247</v>
      </c>
      <c r="C12989" t="s">
        <v>8159</v>
      </c>
      <c r="D12989">
        <v>2</v>
      </c>
      <c r="E12989" t="s">
        <v>12937</v>
      </c>
      <c r="F12989" t="s">
        <v>13</v>
      </c>
      <c r="G12989" t="s">
        <v>52</v>
      </c>
      <c r="H12989" t="s">
        <v>12938</v>
      </c>
      <c r="J12989" s="5"/>
      <c r="K12989" s="2">
        <v>66047.23</v>
      </c>
      <c r="L12989" s="5"/>
      <c r="M12989" s="2">
        <f t="shared" si="202"/>
        <v>-2566540.9299999978</v>
      </c>
      <c r="P12989"/>
    </row>
    <row r="12990" spans="1:16" hidden="1">
      <c r="A12990" t="s">
        <v>12939</v>
      </c>
      <c r="B12990" s="1">
        <v>42247</v>
      </c>
      <c r="C12990" t="s">
        <v>12941</v>
      </c>
      <c r="D12990">
        <v>2</v>
      </c>
      <c r="E12990" t="s">
        <v>12942</v>
      </c>
      <c r="F12990" t="s">
        <v>51</v>
      </c>
      <c r="G12990" t="s">
        <v>52</v>
      </c>
      <c r="H12990" t="s">
        <v>1674</v>
      </c>
      <c r="I12990" s="2">
        <v>86242.9</v>
      </c>
      <c r="J12990" s="5"/>
      <c r="L12990" s="5"/>
      <c r="M12990" s="2">
        <f t="shared" si="202"/>
        <v>-2480298.0299999979</v>
      </c>
      <c r="P12990"/>
    </row>
    <row r="12991" spans="1:16" hidden="1">
      <c r="A12991" t="s">
        <v>12943</v>
      </c>
      <c r="B12991" s="1">
        <v>42247</v>
      </c>
      <c r="C12991" t="s">
        <v>1944</v>
      </c>
      <c r="D12991">
        <v>2</v>
      </c>
      <c r="E12991" t="s">
        <v>12945</v>
      </c>
      <c r="F12991" t="s">
        <v>13</v>
      </c>
      <c r="G12991" t="s">
        <v>52</v>
      </c>
      <c r="H12991" t="s">
        <v>1746</v>
      </c>
      <c r="J12991" s="5"/>
      <c r="K12991" s="2">
        <v>86242.9</v>
      </c>
      <c r="L12991" s="5"/>
      <c r="M12991" s="2">
        <f t="shared" si="202"/>
        <v>-2566540.9299999978</v>
      </c>
      <c r="P12991"/>
    </row>
    <row r="12992" spans="1:16" hidden="1">
      <c r="A12992" t="s">
        <v>12969</v>
      </c>
      <c r="B12992" s="1">
        <v>42247</v>
      </c>
      <c r="C12992" t="s">
        <v>12971</v>
      </c>
      <c r="D12992">
        <v>1</v>
      </c>
      <c r="E12992" t="s">
        <v>12972</v>
      </c>
      <c r="F12992" t="s">
        <v>13</v>
      </c>
      <c r="G12992" t="s">
        <v>52</v>
      </c>
      <c r="H12992" t="s">
        <v>10664</v>
      </c>
      <c r="J12992" s="5"/>
      <c r="K12992" s="2">
        <v>5030</v>
      </c>
      <c r="L12992" s="5"/>
      <c r="M12992" s="2">
        <f t="shared" si="202"/>
        <v>-2571570.9299999978</v>
      </c>
      <c r="P12992"/>
    </row>
    <row r="12993" spans="1:16" hidden="1">
      <c r="A12993" t="s">
        <v>12973</v>
      </c>
      <c r="B12993" s="1">
        <v>42247</v>
      </c>
      <c r="C12993" t="s">
        <v>12976</v>
      </c>
      <c r="D12993">
        <v>1</v>
      </c>
      <c r="E12993" t="s">
        <v>12977</v>
      </c>
      <c r="F12993" t="s">
        <v>13</v>
      </c>
      <c r="G12993" t="s">
        <v>52</v>
      </c>
      <c r="H12993" t="s">
        <v>10664</v>
      </c>
      <c r="J12993" s="5"/>
      <c r="K12993" s="2">
        <v>5030</v>
      </c>
      <c r="L12993" s="5"/>
      <c r="M12993" s="2">
        <f t="shared" si="202"/>
        <v>-2576600.9299999978</v>
      </c>
      <c r="P12993"/>
    </row>
    <row r="12994" spans="1:16" hidden="1">
      <c r="A12994" t="s">
        <v>35092</v>
      </c>
      <c r="B12994" s="1">
        <v>42247</v>
      </c>
      <c r="C12994" t="s">
        <v>27279</v>
      </c>
      <c r="D12994">
        <v>1</v>
      </c>
      <c r="E12994" t="s">
        <v>35105</v>
      </c>
      <c r="F12994" t="s">
        <v>13610</v>
      </c>
      <c r="G12994" t="s">
        <v>4</v>
      </c>
      <c r="H12994" t="s">
        <v>9103</v>
      </c>
      <c r="I12994" s="2">
        <v>13286.63</v>
      </c>
      <c r="J12994" s="5"/>
      <c r="L12994" s="5"/>
      <c r="M12994" s="2">
        <f t="shared" si="202"/>
        <v>-2563314.299999998</v>
      </c>
      <c r="P12994"/>
    </row>
    <row r="12995" spans="1:16" hidden="1">
      <c r="A12995" t="s">
        <v>35106</v>
      </c>
      <c r="B12995" s="1">
        <v>42247</v>
      </c>
      <c r="C12995" t="s">
        <v>35115</v>
      </c>
      <c r="D12995">
        <v>2</v>
      </c>
      <c r="E12995" t="s">
        <v>35116</v>
      </c>
      <c r="F12995" t="s">
        <v>7054</v>
      </c>
      <c r="G12995" t="s">
        <v>4</v>
      </c>
      <c r="H12995" t="s">
        <v>15480</v>
      </c>
      <c r="I12995" s="2">
        <v>2104.9899999999998</v>
      </c>
      <c r="J12995" s="5"/>
      <c r="L12995" s="5"/>
      <c r="M12995" s="2">
        <f t="shared" si="202"/>
        <v>-2561209.3099999977</v>
      </c>
      <c r="P12995"/>
    </row>
    <row r="12996" spans="1:16" hidden="1">
      <c r="A12996" t="s">
        <v>35117</v>
      </c>
      <c r="B12996" s="1">
        <v>42247</v>
      </c>
      <c r="C12996" t="s">
        <v>35128</v>
      </c>
      <c r="D12996">
        <v>2</v>
      </c>
      <c r="E12996" t="s">
        <v>35129</v>
      </c>
      <c r="F12996" t="s">
        <v>7054</v>
      </c>
      <c r="G12996" t="s">
        <v>4</v>
      </c>
      <c r="H12996" t="s">
        <v>11115</v>
      </c>
      <c r="J12996" s="5"/>
      <c r="K12996" s="2">
        <v>1060.3</v>
      </c>
      <c r="L12996" s="5"/>
      <c r="M12996" s="2">
        <f t="shared" si="202"/>
        <v>-2562269.6099999975</v>
      </c>
      <c r="P12996"/>
    </row>
    <row r="12997" spans="1:16" hidden="1">
      <c r="A12997" t="s">
        <v>35117</v>
      </c>
      <c r="B12997" s="1">
        <v>42247</v>
      </c>
      <c r="C12997" t="s">
        <v>35128</v>
      </c>
      <c r="D12997">
        <v>2</v>
      </c>
      <c r="E12997" t="s">
        <v>35129</v>
      </c>
      <c r="F12997" t="s">
        <v>7054</v>
      </c>
      <c r="G12997" t="s">
        <v>4</v>
      </c>
      <c r="H12997" t="s">
        <v>11115</v>
      </c>
      <c r="I12997" s="2">
        <v>1060.3</v>
      </c>
      <c r="J12997" s="5"/>
      <c r="L12997" s="5"/>
      <c r="M12997" s="2">
        <f t="shared" si="202"/>
        <v>-2561209.3099999977</v>
      </c>
      <c r="P12997"/>
    </row>
    <row r="12998" spans="1:16" hidden="1">
      <c r="A12998" t="s">
        <v>35130</v>
      </c>
      <c r="B12998" s="1">
        <v>42247</v>
      </c>
      <c r="C12998" t="s">
        <v>35142</v>
      </c>
      <c r="D12998">
        <v>2</v>
      </c>
      <c r="E12998" t="s">
        <v>35143</v>
      </c>
      <c r="F12998" t="s">
        <v>7054</v>
      </c>
      <c r="G12998" t="s">
        <v>4</v>
      </c>
      <c r="H12998" t="s">
        <v>4307</v>
      </c>
      <c r="I12998" s="2">
        <v>1840</v>
      </c>
      <c r="J12998" s="5"/>
      <c r="L12998" s="5"/>
      <c r="M12998" s="2">
        <f t="shared" si="202"/>
        <v>-2559369.3099999977</v>
      </c>
      <c r="P12998"/>
    </row>
    <row r="12999" spans="1:16" hidden="1">
      <c r="A12999" t="s">
        <v>35144</v>
      </c>
      <c r="B12999" s="1">
        <v>42247</v>
      </c>
      <c r="C12999" t="s">
        <v>18</v>
      </c>
      <c r="D12999">
        <v>2</v>
      </c>
      <c r="E12999" t="s">
        <v>35156</v>
      </c>
      <c r="F12999" t="s">
        <v>13559</v>
      </c>
      <c r="G12999" t="s">
        <v>313</v>
      </c>
      <c r="H12999" t="s">
        <v>35157</v>
      </c>
      <c r="I12999" s="2">
        <v>1100.26</v>
      </c>
      <c r="J12999" s="5"/>
      <c r="L12999" s="5"/>
      <c r="M12999" s="2">
        <f t="shared" si="202"/>
        <v>-2558269.049999998</v>
      </c>
      <c r="P12999"/>
    </row>
    <row r="13000" spans="1:16" hidden="1">
      <c r="A13000" t="s">
        <v>35158</v>
      </c>
      <c r="B13000" s="1">
        <v>42247</v>
      </c>
      <c r="C13000" t="s">
        <v>11630</v>
      </c>
      <c r="D13000">
        <v>2</v>
      </c>
      <c r="E13000" t="s">
        <v>35172</v>
      </c>
      <c r="F13000" t="s">
        <v>7054</v>
      </c>
      <c r="G13000" t="s">
        <v>4</v>
      </c>
      <c r="H13000" t="s">
        <v>9256</v>
      </c>
      <c r="I13000" s="2">
        <v>4100</v>
      </c>
      <c r="J13000" s="5"/>
      <c r="L13000" s="5"/>
      <c r="M13000" s="2">
        <f t="shared" si="202"/>
        <v>-2554169.049999998</v>
      </c>
      <c r="P13000"/>
    </row>
    <row r="13001" spans="1:16" hidden="1">
      <c r="A13001" t="s">
        <v>35173</v>
      </c>
      <c r="B13001" s="1">
        <v>42247</v>
      </c>
      <c r="C13001" t="s">
        <v>35185</v>
      </c>
      <c r="D13001">
        <v>2</v>
      </c>
      <c r="E13001" t="s">
        <v>35186</v>
      </c>
      <c r="F13001" t="s">
        <v>7054</v>
      </c>
      <c r="G13001" t="s">
        <v>4</v>
      </c>
      <c r="H13001" t="s">
        <v>28187</v>
      </c>
      <c r="I13001" s="2">
        <v>1625.01</v>
      </c>
      <c r="J13001" s="5"/>
      <c r="L13001" s="5"/>
      <c r="M13001" s="2">
        <f t="shared" ref="M13001:M13064" si="203">+M13000+I13001-K13001</f>
        <v>-2552544.0399999982</v>
      </c>
      <c r="P13001"/>
    </row>
    <row r="13002" spans="1:16" hidden="1">
      <c r="A13002" t="s">
        <v>35187</v>
      </c>
      <c r="B13002" s="1">
        <v>42247</v>
      </c>
      <c r="C13002" t="s">
        <v>13612</v>
      </c>
      <c r="D13002">
        <v>1</v>
      </c>
      <c r="E13002" t="s">
        <v>35198</v>
      </c>
      <c r="F13002" t="s">
        <v>13565</v>
      </c>
      <c r="G13002" t="s">
        <v>4</v>
      </c>
      <c r="H13002" t="s">
        <v>32122</v>
      </c>
      <c r="I13002" s="2">
        <v>40000</v>
      </c>
      <c r="J13002" s="5"/>
      <c r="L13002" s="5"/>
      <c r="M13002" s="2">
        <f t="shared" si="203"/>
        <v>-2512544.0399999982</v>
      </c>
      <c r="P13002"/>
    </row>
    <row r="13003" spans="1:16" hidden="1">
      <c r="A13003" t="s">
        <v>35199</v>
      </c>
      <c r="B13003" s="1">
        <v>42247</v>
      </c>
      <c r="C13003" t="s">
        <v>35209</v>
      </c>
      <c r="D13003">
        <v>2</v>
      </c>
      <c r="E13003" t="s">
        <v>35210</v>
      </c>
      <c r="F13003" t="s">
        <v>7054</v>
      </c>
      <c r="G13003" t="s">
        <v>4</v>
      </c>
      <c r="H13003" t="s">
        <v>9554</v>
      </c>
      <c r="I13003" s="2">
        <v>1025</v>
      </c>
      <c r="J13003" s="5"/>
      <c r="L13003" s="5"/>
      <c r="M13003" s="2">
        <f t="shared" si="203"/>
        <v>-2511519.0399999982</v>
      </c>
      <c r="P13003"/>
    </row>
    <row r="13004" spans="1:16" hidden="1">
      <c r="A13004" t="s">
        <v>35211</v>
      </c>
      <c r="B13004" s="1">
        <v>42247</v>
      </c>
      <c r="C13004" t="s">
        <v>35222</v>
      </c>
      <c r="D13004">
        <v>2</v>
      </c>
      <c r="E13004" t="s">
        <v>35223</v>
      </c>
      <c r="F13004" t="s">
        <v>7054</v>
      </c>
      <c r="G13004" t="s">
        <v>4</v>
      </c>
      <c r="H13004" t="s">
        <v>162</v>
      </c>
      <c r="I13004" s="2">
        <v>1025</v>
      </c>
      <c r="J13004" s="5"/>
      <c r="L13004" s="5"/>
      <c r="M13004" s="2">
        <f t="shared" si="203"/>
        <v>-2510494.0399999982</v>
      </c>
      <c r="P13004"/>
    </row>
    <row r="13005" spans="1:16" hidden="1">
      <c r="A13005" t="s">
        <v>35224</v>
      </c>
      <c r="B13005" s="1">
        <v>42247</v>
      </c>
      <c r="C13005" t="s">
        <v>18</v>
      </c>
      <c r="D13005">
        <v>2</v>
      </c>
      <c r="E13005" t="s">
        <v>35236</v>
      </c>
      <c r="F13005" t="s">
        <v>13559</v>
      </c>
      <c r="G13005" t="s">
        <v>313</v>
      </c>
      <c r="H13005" t="s">
        <v>638</v>
      </c>
      <c r="I13005" s="2">
        <v>1882.76</v>
      </c>
      <c r="J13005" s="5"/>
      <c r="L13005" s="5"/>
      <c r="M13005" s="2">
        <f t="shared" si="203"/>
        <v>-2508611.2799999984</v>
      </c>
      <c r="P13005"/>
    </row>
    <row r="13006" spans="1:16" hidden="1">
      <c r="A13006" t="s">
        <v>35237</v>
      </c>
      <c r="B13006" s="1">
        <v>42247</v>
      </c>
      <c r="C13006" t="s">
        <v>13841</v>
      </c>
      <c r="D13006">
        <v>1</v>
      </c>
      <c r="E13006" t="s">
        <v>35250</v>
      </c>
      <c r="F13006" t="s">
        <v>13565</v>
      </c>
      <c r="G13006" t="s">
        <v>4</v>
      </c>
      <c r="H13006" t="s">
        <v>35251</v>
      </c>
      <c r="I13006" s="2">
        <v>7500</v>
      </c>
      <c r="J13006" s="5"/>
      <c r="L13006" s="5"/>
      <c r="M13006" s="2">
        <f t="shared" si="203"/>
        <v>-2501111.2799999984</v>
      </c>
      <c r="P13006"/>
    </row>
    <row r="13007" spans="1:16" hidden="1">
      <c r="A13007" t="s">
        <v>35252</v>
      </c>
      <c r="B13007" s="1">
        <v>42247</v>
      </c>
      <c r="C13007" t="s">
        <v>6</v>
      </c>
      <c r="D13007">
        <v>1</v>
      </c>
      <c r="E13007" t="s">
        <v>35261</v>
      </c>
      <c r="F13007" t="s">
        <v>13565</v>
      </c>
      <c r="G13007" t="s">
        <v>4</v>
      </c>
      <c r="H13007" t="s">
        <v>3898</v>
      </c>
      <c r="I13007" s="2">
        <v>350000</v>
      </c>
      <c r="J13007" s="5"/>
      <c r="L13007" s="5"/>
      <c r="M13007" s="2">
        <f t="shared" si="203"/>
        <v>-2151111.2799999984</v>
      </c>
      <c r="P13007"/>
    </row>
    <row r="13008" spans="1:16" hidden="1">
      <c r="A13008" t="s">
        <v>35262</v>
      </c>
      <c r="B13008" s="1">
        <v>42247</v>
      </c>
      <c r="C13008" t="s">
        <v>35273</v>
      </c>
      <c r="D13008">
        <v>2</v>
      </c>
      <c r="E13008" t="s">
        <v>35274</v>
      </c>
      <c r="F13008" t="s">
        <v>7054</v>
      </c>
      <c r="G13008" t="s">
        <v>4</v>
      </c>
      <c r="H13008" t="s">
        <v>8602</v>
      </c>
      <c r="I13008" s="2">
        <v>1839.99</v>
      </c>
      <c r="J13008" s="5"/>
      <c r="L13008" s="5"/>
      <c r="M13008" s="2">
        <f t="shared" si="203"/>
        <v>-2149271.2899999982</v>
      </c>
      <c r="P13008"/>
    </row>
    <row r="13009" spans="1:16" hidden="1">
      <c r="A13009" t="s">
        <v>35275</v>
      </c>
      <c r="B13009" s="1">
        <v>42247</v>
      </c>
      <c r="C13009" t="s">
        <v>14921</v>
      </c>
      <c r="D13009">
        <v>1</v>
      </c>
      <c r="E13009" t="s">
        <v>35285</v>
      </c>
      <c r="F13009" t="s">
        <v>13565</v>
      </c>
      <c r="G13009" t="s">
        <v>20</v>
      </c>
      <c r="H13009" t="s">
        <v>14923</v>
      </c>
      <c r="I13009" s="2">
        <v>10000</v>
      </c>
      <c r="J13009" s="5"/>
      <c r="L13009" s="5"/>
      <c r="M13009" s="2">
        <f t="shared" si="203"/>
        <v>-2139271.2899999982</v>
      </c>
      <c r="P13009"/>
    </row>
    <row r="13010" spans="1:16" hidden="1">
      <c r="A13010" t="s">
        <v>35286</v>
      </c>
      <c r="B13010" s="1">
        <v>42247</v>
      </c>
      <c r="C13010" t="s">
        <v>14478</v>
      </c>
      <c r="D13010">
        <v>1</v>
      </c>
      <c r="E13010" t="s">
        <v>35296</v>
      </c>
      <c r="F13010" t="s">
        <v>13565</v>
      </c>
      <c r="G13010" t="s">
        <v>20</v>
      </c>
      <c r="H13010" t="s">
        <v>35297</v>
      </c>
      <c r="I13010" s="2">
        <v>40000</v>
      </c>
      <c r="J13010" s="5"/>
      <c r="L13010" s="5"/>
      <c r="M13010" s="2">
        <f t="shared" si="203"/>
        <v>-2099271.2899999982</v>
      </c>
      <c r="P13010"/>
    </row>
    <row r="13011" spans="1:16" hidden="1">
      <c r="A13011" t="s">
        <v>35298</v>
      </c>
      <c r="B13011" s="1">
        <v>42247</v>
      </c>
      <c r="C13011" t="s">
        <v>35306</v>
      </c>
      <c r="D13011">
        <v>2</v>
      </c>
      <c r="E13011" t="s">
        <v>35307</v>
      </c>
      <c r="F13011" t="s">
        <v>7054</v>
      </c>
      <c r="G13011" t="s">
        <v>20</v>
      </c>
      <c r="H13011" t="s">
        <v>34278</v>
      </c>
      <c r="I13011" s="2">
        <v>1025</v>
      </c>
      <c r="J13011" s="5"/>
      <c r="L13011" s="5"/>
      <c r="M13011" s="2">
        <f t="shared" si="203"/>
        <v>-2098246.2899999982</v>
      </c>
      <c r="P13011"/>
    </row>
    <row r="13012" spans="1:16" hidden="1">
      <c r="A13012" t="s">
        <v>35308</v>
      </c>
      <c r="B13012" s="1">
        <v>42247</v>
      </c>
      <c r="C13012" t="s">
        <v>35317</v>
      </c>
      <c r="D13012">
        <v>2</v>
      </c>
      <c r="E13012" t="s">
        <v>35318</v>
      </c>
      <c r="F13012" t="s">
        <v>13559</v>
      </c>
      <c r="G13012" t="s">
        <v>313</v>
      </c>
      <c r="H13012" t="s">
        <v>2635</v>
      </c>
      <c r="J13012" s="5"/>
      <c r="K13012" s="2">
        <v>265</v>
      </c>
      <c r="L13012" s="5"/>
      <c r="M13012" s="2">
        <f t="shared" si="203"/>
        <v>-2098511.2899999982</v>
      </c>
      <c r="P13012"/>
    </row>
    <row r="13013" spans="1:16" hidden="1">
      <c r="A13013" t="s">
        <v>35308</v>
      </c>
      <c r="B13013" s="1">
        <v>42247</v>
      </c>
      <c r="C13013" t="s">
        <v>35317</v>
      </c>
      <c r="D13013">
        <v>2</v>
      </c>
      <c r="E13013" t="s">
        <v>35318</v>
      </c>
      <c r="F13013" t="s">
        <v>13559</v>
      </c>
      <c r="G13013" t="s">
        <v>313</v>
      </c>
      <c r="H13013" t="s">
        <v>2635</v>
      </c>
      <c r="I13013" s="2">
        <v>529.25</v>
      </c>
      <c r="J13013" s="5"/>
      <c r="L13013" s="5"/>
      <c r="M13013" s="2">
        <f t="shared" si="203"/>
        <v>-2097982.0399999982</v>
      </c>
      <c r="P13013"/>
    </row>
    <row r="13014" spans="1:16" hidden="1">
      <c r="A13014" t="s">
        <v>35319</v>
      </c>
      <c r="B13014" s="1">
        <v>42247</v>
      </c>
      <c r="C13014" t="s">
        <v>33674</v>
      </c>
      <c r="D13014">
        <v>1</v>
      </c>
      <c r="E13014" t="s">
        <v>35328</v>
      </c>
      <c r="F13014" t="s">
        <v>13565</v>
      </c>
      <c r="G13014" t="s">
        <v>20</v>
      </c>
      <c r="H13014" t="s">
        <v>33676</v>
      </c>
      <c r="I13014" s="2">
        <v>135200</v>
      </c>
      <c r="J13014" s="5"/>
      <c r="L13014" s="5"/>
      <c r="M13014" s="2">
        <f t="shared" si="203"/>
        <v>-1962782.0399999982</v>
      </c>
      <c r="P13014"/>
    </row>
    <row r="13015" spans="1:16" hidden="1">
      <c r="A13015" t="s">
        <v>35329</v>
      </c>
      <c r="B13015" s="1">
        <v>42247</v>
      </c>
      <c r="C13015" t="s">
        <v>6</v>
      </c>
      <c r="D13015">
        <v>1</v>
      </c>
      <c r="E13015" t="s">
        <v>35337</v>
      </c>
      <c r="F13015" t="s">
        <v>13610</v>
      </c>
      <c r="G13015" t="s">
        <v>20</v>
      </c>
      <c r="H13015" t="s">
        <v>17</v>
      </c>
      <c r="I13015" s="2">
        <v>9239.81</v>
      </c>
      <c r="J13015" s="5"/>
      <c r="L13015" s="5"/>
      <c r="M13015" s="2">
        <f t="shared" si="203"/>
        <v>-1953542.2299999981</v>
      </c>
      <c r="P13015"/>
    </row>
    <row r="13016" spans="1:16" hidden="1">
      <c r="A13016" t="s">
        <v>35338</v>
      </c>
      <c r="B13016" s="1">
        <v>42247</v>
      </c>
      <c r="C13016" t="s">
        <v>33674</v>
      </c>
      <c r="D13016">
        <v>1</v>
      </c>
      <c r="E13016" t="s">
        <v>14603</v>
      </c>
      <c r="F13016" t="s">
        <v>13565</v>
      </c>
      <c r="G13016" t="s">
        <v>20</v>
      </c>
      <c r="H13016" t="s">
        <v>33676</v>
      </c>
      <c r="I13016" s="2">
        <v>533.6</v>
      </c>
      <c r="J13016" s="5"/>
      <c r="L13016" s="5"/>
      <c r="M13016" s="2">
        <f t="shared" si="203"/>
        <v>-1953008.629999998</v>
      </c>
      <c r="P13016"/>
    </row>
    <row r="13017" spans="1:16" hidden="1">
      <c r="A13017" t="s">
        <v>35345</v>
      </c>
      <c r="B13017" s="1">
        <v>42247</v>
      </c>
      <c r="C13017" t="s">
        <v>35351</v>
      </c>
      <c r="D13017">
        <v>2</v>
      </c>
      <c r="E13017" t="s">
        <v>35352</v>
      </c>
      <c r="F13017" t="s">
        <v>7054</v>
      </c>
      <c r="G13017" t="s">
        <v>20</v>
      </c>
      <c r="H13017" t="s">
        <v>11453</v>
      </c>
      <c r="I13017" s="2">
        <v>1840</v>
      </c>
      <c r="J13017" s="5"/>
      <c r="L13017" s="5"/>
      <c r="M13017" s="2">
        <f t="shared" si="203"/>
        <v>-1951168.629999998</v>
      </c>
      <c r="P13017"/>
    </row>
    <row r="13018" spans="1:16" hidden="1">
      <c r="A13018" t="s">
        <v>35353</v>
      </c>
      <c r="B13018" s="1">
        <v>42247</v>
      </c>
      <c r="C13018" t="s">
        <v>6</v>
      </c>
      <c r="D13018">
        <v>1</v>
      </c>
      <c r="E13018" t="s">
        <v>35358</v>
      </c>
      <c r="F13018" t="s">
        <v>13565</v>
      </c>
      <c r="G13018" t="s">
        <v>20</v>
      </c>
      <c r="H13018" t="s">
        <v>11453</v>
      </c>
      <c r="I13018" s="2">
        <v>3142.47</v>
      </c>
      <c r="J13018" s="5"/>
      <c r="L13018" s="5"/>
      <c r="M13018" s="2">
        <f t="shared" si="203"/>
        <v>-1948026.1599999981</v>
      </c>
      <c r="P13018"/>
    </row>
    <row r="13019" spans="1:16" hidden="1">
      <c r="A13019" t="s">
        <v>35359</v>
      </c>
      <c r="B13019" s="1">
        <v>42247</v>
      </c>
      <c r="C13019" t="s">
        <v>6</v>
      </c>
      <c r="D13019">
        <v>1</v>
      </c>
      <c r="E13019" t="s">
        <v>35358</v>
      </c>
      <c r="F13019" t="s">
        <v>13565</v>
      </c>
      <c r="G13019" t="s">
        <v>20</v>
      </c>
      <c r="H13019" t="s">
        <v>35367</v>
      </c>
      <c r="J13019" s="5"/>
      <c r="K13019" s="2">
        <v>3142.47</v>
      </c>
      <c r="L13019" s="5"/>
      <c r="M13019" s="2">
        <f t="shared" si="203"/>
        <v>-1951168.629999998</v>
      </c>
      <c r="P13019"/>
    </row>
    <row r="13020" spans="1:16" hidden="1">
      <c r="A13020" t="s">
        <v>35368</v>
      </c>
      <c r="B13020" s="1">
        <v>42247</v>
      </c>
      <c r="C13020" t="s">
        <v>35374</v>
      </c>
      <c r="D13020">
        <v>1</v>
      </c>
      <c r="E13020" t="s">
        <v>35375</v>
      </c>
      <c r="F13020" t="s">
        <v>13565</v>
      </c>
      <c r="G13020" t="s">
        <v>20</v>
      </c>
      <c r="H13020" t="s">
        <v>11683</v>
      </c>
      <c r="I13020" s="2">
        <v>20000</v>
      </c>
      <c r="J13020" s="5"/>
      <c r="L13020" s="5"/>
      <c r="M13020" s="2">
        <f t="shared" si="203"/>
        <v>-1931168.629999998</v>
      </c>
      <c r="P13020"/>
    </row>
    <row r="13021" spans="1:16" hidden="1">
      <c r="A13021" t="s">
        <v>35376</v>
      </c>
      <c r="B13021" s="1">
        <v>42247</v>
      </c>
      <c r="C13021" t="s">
        <v>35381</v>
      </c>
      <c r="D13021">
        <v>2</v>
      </c>
      <c r="E13021" t="s">
        <v>35382</v>
      </c>
      <c r="F13021" t="s">
        <v>7054</v>
      </c>
      <c r="G13021" t="s">
        <v>20</v>
      </c>
      <c r="H13021" t="s">
        <v>2248</v>
      </c>
      <c r="I13021" s="2">
        <v>1840</v>
      </c>
      <c r="J13021" s="5"/>
      <c r="L13021" s="5"/>
      <c r="M13021" s="2">
        <f t="shared" si="203"/>
        <v>-1929328.629999998</v>
      </c>
      <c r="P13021"/>
    </row>
    <row r="13022" spans="1:16" hidden="1">
      <c r="A13022" t="s">
        <v>35383</v>
      </c>
      <c r="B13022" s="1">
        <v>42247</v>
      </c>
      <c r="C13022" t="s">
        <v>34742</v>
      </c>
      <c r="D13022">
        <v>1</v>
      </c>
      <c r="E13022" t="s">
        <v>35389</v>
      </c>
      <c r="F13022" t="s">
        <v>13565</v>
      </c>
      <c r="G13022" t="s">
        <v>20</v>
      </c>
      <c r="H13022" t="s">
        <v>11477</v>
      </c>
      <c r="I13022" s="2">
        <v>130000</v>
      </c>
      <c r="J13022" s="5"/>
      <c r="L13022" s="5"/>
      <c r="M13022" s="2">
        <f t="shared" si="203"/>
        <v>-1799328.629999998</v>
      </c>
      <c r="P13022"/>
    </row>
    <row r="13023" spans="1:16" hidden="1">
      <c r="A13023" t="s">
        <v>35390</v>
      </c>
      <c r="B13023" s="1">
        <v>42247</v>
      </c>
      <c r="C13023" t="s">
        <v>35396</v>
      </c>
      <c r="D13023">
        <v>2</v>
      </c>
      <c r="E13023" t="s">
        <v>35397</v>
      </c>
      <c r="F13023" t="s">
        <v>7054</v>
      </c>
      <c r="G13023" t="s">
        <v>20</v>
      </c>
      <c r="H13023" t="s">
        <v>27068</v>
      </c>
      <c r="I13023" s="2">
        <v>1025</v>
      </c>
      <c r="J13023" s="5"/>
      <c r="L13023" s="5"/>
      <c r="M13023" s="2">
        <f t="shared" si="203"/>
        <v>-1798303.629999998</v>
      </c>
      <c r="P13023"/>
    </row>
    <row r="13024" spans="1:16" hidden="1">
      <c r="A13024" t="s">
        <v>35398</v>
      </c>
      <c r="B13024" s="1">
        <v>42247</v>
      </c>
      <c r="C13024" t="s">
        <v>13612</v>
      </c>
      <c r="D13024">
        <v>1</v>
      </c>
      <c r="E13024" t="s">
        <v>35405</v>
      </c>
      <c r="F13024" t="s">
        <v>13565</v>
      </c>
      <c r="G13024" t="s">
        <v>20</v>
      </c>
      <c r="H13024" t="s">
        <v>34</v>
      </c>
      <c r="I13024" s="2">
        <v>162800</v>
      </c>
      <c r="J13024" s="5"/>
      <c r="L13024" s="5"/>
      <c r="M13024" s="2">
        <f t="shared" si="203"/>
        <v>-1635503.629999998</v>
      </c>
      <c r="P13024"/>
    </row>
    <row r="13025" spans="1:16" hidden="1">
      <c r="A13025" t="s">
        <v>35406</v>
      </c>
      <c r="B13025" s="1">
        <v>42247</v>
      </c>
      <c r="C13025" t="s">
        <v>35413</v>
      </c>
      <c r="D13025">
        <v>2</v>
      </c>
      <c r="E13025" t="s">
        <v>35414</v>
      </c>
      <c r="F13025" t="s">
        <v>7054</v>
      </c>
      <c r="G13025" t="s">
        <v>20</v>
      </c>
      <c r="H13025" t="s">
        <v>4478</v>
      </c>
      <c r="I13025" s="2">
        <v>1840</v>
      </c>
      <c r="J13025" s="5"/>
      <c r="L13025" s="5"/>
      <c r="M13025" s="2">
        <f t="shared" si="203"/>
        <v>-1633663.629999998</v>
      </c>
      <c r="P13025"/>
    </row>
    <row r="13026" spans="1:16" hidden="1">
      <c r="A13026" t="s">
        <v>35415</v>
      </c>
      <c r="B13026" s="1">
        <v>42247</v>
      </c>
      <c r="C13026" t="s">
        <v>35421</v>
      </c>
      <c r="D13026">
        <v>2</v>
      </c>
      <c r="E13026" t="s">
        <v>35422</v>
      </c>
      <c r="F13026" t="s">
        <v>7054</v>
      </c>
      <c r="G13026" t="s">
        <v>20</v>
      </c>
      <c r="H13026" t="s">
        <v>22429</v>
      </c>
      <c r="I13026" s="2">
        <v>2990</v>
      </c>
      <c r="J13026" s="5"/>
      <c r="L13026" s="5"/>
      <c r="M13026" s="2">
        <f t="shared" si="203"/>
        <v>-1630673.629999998</v>
      </c>
      <c r="P13026"/>
    </row>
    <row r="13027" spans="1:16" hidden="1">
      <c r="A13027" t="s">
        <v>35423</v>
      </c>
      <c r="B13027" s="1">
        <v>42247</v>
      </c>
      <c r="C13027" t="s">
        <v>18361</v>
      </c>
      <c r="D13027">
        <v>1</v>
      </c>
      <c r="E13027" t="s">
        <v>35428</v>
      </c>
      <c r="F13027" t="s">
        <v>13565</v>
      </c>
      <c r="G13027" t="s">
        <v>20</v>
      </c>
      <c r="H13027" t="s">
        <v>27799</v>
      </c>
      <c r="I13027" s="2">
        <v>235500</v>
      </c>
      <c r="J13027" s="5"/>
      <c r="L13027" s="5"/>
      <c r="M13027" s="2">
        <f t="shared" si="203"/>
        <v>-1395173.629999998</v>
      </c>
      <c r="P13027"/>
    </row>
    <row r="13028" spans="1:16" hidden="1">
      <c r="A13028" t="s">
        <v>35429</v>
      </c>
      <c r="B13028" s="1">
        <v>42247</v>
      </c>
      <c r="C13028" t="s">
        <v>35433</v>
      </c>
      <c r="D13028">
        <v>2</v>
      </c>
      <c r="E13028" t="s">
        <v>35434</v>
      </c>
      <c r="F13028" t="s">
        <v>7054</v>
      </c>
      <c r="G13028" t="s">
        <v>20</v>
      </c>
      <c r="H13028" t="s">
        <v>17765</v>
      </c>
      <c r="I13028" s="2">
        <v>4100</v>
      </c>
      <c r="J13028" s="5"/>
      <c r="L13028" s="5"/>
      <c r="M13028" s="2">
        <f t="shared" si="203"/>
        <v>-1391073.629999998</v>
      </c>
      <c r="P13028"/>
    </row>
    <row r="13029" spans="1:16" hidden="1">
      <c r="A13029" t="s">
        <v>35435</v>
      </c>
      <c r="B13029" s="1">
        <v>42247</v>
      </c>
      <c r="C13029" t="s">
        <v>18</v>
      </c>
      <c r="D13029">
        <v>2</v>
      </c>
      <c r="E13029" t="s">
        <v>35439</v>
      </c>
      <c r="F13029" t="s">
        <v>13559</v>
      </c>
      <c r="G13029" t="s">
        <v>313</v>
      </c>
      <c r="H13029" t="s">
        <v>65</v>
      </c>
      <c r="I13029" s="2">
        <v>293.35000000000002</v>
      </c>
      <c r="J13029" s="5"/>
      <c r="L13029" s="5"/>
      <c r="M13029" s="2">
        <f t="shared" si="203"/>
        <v>-1390780.2799999979</v>
      </c>
      <c r="P13029"/>
    </row>
    <row r="13030" spans="1:16" hidden="1">
      <c r="A13030" t="s">
        <v>35440</v>
      </c>
      <c r="B13030" s="1">
        <v>42247</v>
      </c>
      <c r="C13030" t="s">
        <v>35445</v>
      </c>
      <c r="D13030">
        <v>2</v>
      </c>
      <c r="E13030" t="s">
        <v>35446</v>
      </c>
      <c r="F13030" t="s">
        <v>7054</v>
      </c>
      <c r="G13030" t="s">
        <v>20</v>
      </c>
      <c r="H13030" t="s">
        <v>35447</v>
      </c>
      <c r="I13030" s="2">
        <v>1025</v>
      </c>
      <c r="J13030" s="5"/>
      <c r="L13030" s="5"/>
      <c r="M13030" s="2">
        <f t="shared" si="203"/>
        <v>-1389755.2799999979</v>
      </c>
      <c r="P13030"/>
    </row>
    <row r="13031" spans="1:16" hidden="1">
      <c r="A13031" t="s">
        <v>35448</v>
      </c>
      <c r="B13031" s="1">
        <v>42247</v>
      </c>
      <c r="C13031" t="s">
        <v>35455</v>
      </c>
      <c r="D13031">
        <v>1</v>
      </c>
      <c r="E13031" t="s">
        <v>35456</v>
      </c>
      <c r="F13031" t="s">
        <v>13565</v>
      </c>
      <c r="G13031" t="s">
        <v>20</v>
      </c>
      <c r="H13031" t="s">
        <v>35457</v>
      </c>
      <c r="I13031" s="2">
        <v>100000</v>
      </c>
      <c r="J13031" s="5"/>
      <c r="L13031" s="5"/>
      <c r="M13031" s="2">
        <f t="shared" si="203"/>
        <v>-1289755.2799999979</v>
      </c>
      <c r="P13031"/>
    </row>
    <row r="13032" spans="1:16" hidden="1">
      <c r="A13032" t="s">
        <v>35458</v>
      </c>
      <c r="B13032" s="1">
        <v>42247</v>
      </c>
      <c r="C13032" t="s">
        <v>16818</v>
      </c>
      <c r="D13032">
        <v>1</v>
      </c>
      <c r="E13032" t="s">
        <v>35462</v>
      </c>
      <c r="F13032" t="s">
        <v>13565</v>
      </c>
      <c r="G13032" t="s">
        <v>20</v>
      </c>
      <c r="H13032" t="s">
        <v>6930</v>
      </c>
      <c r="I13032" s="2">
        <v>180700</v>
      </c>
      <c r="J13032" s="5"/>
      <c r="L13032" s="5"/>
      <c r="M13032" s="2">
        <f t="shared" si="203"/>
        <v>-1109055.2799999979</v>
      </c>
      <c r="P13032"/>
    </row>
    <row r="13033" spans="1:16" hidden="1">
      <c r="A13033" t="s">
        <v>35463</v>
      </c>
      <c r="B13033" s="1">
        <v>42247</v>
      </c>
      <c r="C13033" t="s">
        <v>34674</v>
      </c>
      <c r="D13033">
        <v>1</v>
      </c>
      <c r="E13033" t="s">
        <v>35468</v>
      </c>
      <c r="F13033" t="s">
        <v>13565</v>
      </c>
      <c r="G13033" t="s">
        <v>20</v>
      </c>
      <c r="H13033" t="s">
        <v>8993</v>
      </c>
      <c r="I13033" s="2">
        <v>70700</v>
      </c>
      <c r="J13033" s="5"/>
      <c r="L13033" s="5"/>
      <c r="M13033" s="2">
        <f t="shared" si="203"/>
        <v>-1038355.2799999979</v>
      </c>
      <c r="P13033"/>
    </row>
    <row r="13034" spans="1:16" hidden="1">
      <c r="A13034" t="s">
        <v>35469</v>
      </c>
      <c r="B13034" s="1">
        <v>42247</v>
      </c>
      <c r="C13034" t="s">
        <v>35474</v>
      </c>
      <c r="D13034">
        <v>1</v>
      </c>
      <c r="E13034" t="s">
        <v>35475</v>
      </c>
      <c r="F13034" t="s">
        <v>13565</v>
      </c>
      <c r="G13034" t="s">
        <v>20</v>
      </c>
      <c r="H13034" t="s">
        <v>20281</v>
      </c>
      <c r="I13034" s="2">
        <v>9628.42</v>
      </c>
      <c r="J13034" s="5"/>
      <c r="L13034" s="5"/>
      <c r="M13034" s="2">
        <f t="shared" si="203"/>
        <v>-1028726.8599999979</v>
      </c>
      <c r="P13034"/>
    </row>
    <row r="13035" spans="1:16" hidden="1">
      <c r="A13035" t="s">
        <v>35476</v>
      </c>
      <c r="B13035" s="1">
        <v>42247</v>
      </c>
      <c r="C13035" t="s">
        <v>18716</v>
      </c>
      <c r="D13035">
        <v>1</v>
      </c>
      <c r="E13035" t="s">
        <v>35480</v>
      </c>
      <c r="F13035" t="s">
        <v>13565</v>
      </c>
      <c r="G13035" t="s">
        <v>20</v>
      </c>
      <c r="H13035" t="s">
        <v>18718</v>
      </c>
      <c r="I13035" s="2">
        <v>85000</v>
      </c>
      <c r="J13035" s="5"/>
      <c r="L13035" s="5"/>
      <c r="M13035" s="2">
        <f t="shared" si="203"/>
        <v>-943726.85999999789</v>
      </c>
      <c r="P13035"/>
    </row>
    <row r="13036" spans="1:16" hidden="1">
      <c r="A13036" t="s">
        <v>35481</v>
      </c>
      <c r="B13036" s="1">
        <v>42247</v>
      </c>
      <c r="C13036" t="s">
        <v>18912</v>
      </c>
      <c r="D13036">
        <v>1</v>
      </c>
      <c r="E13036" t="s">
        <v>35485</v>
      </c>
      <c r="F13036" t="s">
        <v>13565</v>
      </c>
      <c r="G13036" t="s">
        <v>20</v>
      </c>
      <c r="H13036" t="s">
        <v>433</v>
      </c>
      <c r="I13036" s="2">
        <v>100000</v>
      </c>
      <c r="J13036" s="5"/>
      <c r="L13036" s="5"/>
      <c r="M13036" s="2">
        <f t="shared" si="203"/>
        <v>-843726.85999999789</v>
      </c>
      <c r="P13036"/>
    </row>
    <row r="13037" spans="1:16" hidden="1">
      <c r="A13037" t="s">
        <v>35486</v>
      </c>
      <c r="B13037" s="1">
        <v>42247</v>
      </c>
      <c r="C13037" t="s">
        <v>18937</v>
      </c>
      <c r="D13037">
        <v>1</v>
      </c>
      <c r="E13037" t="s">
        <v>35491</v>
      </c>
      <c r="F13037" t="s">
        <v>13565</v>
      </c>
      <c r="G13037" t="s">
        <v>20</v>
      </c>
      <c r="H13037" t="s">
        <v>433</v>
      </c>
      <c r="I13037" s="2">
        <v>100000</v>
      </c>
      <c r="J13037" s="5"/>
      <c r="L13037" s="5"/>
      <c r="M13037" s="2">
        <f t="shared" si="203"/>
        <v>-743726.85999999789</v>
      </c>
      <c r="P13037"/>
    </row>
    <row r="13038" spans="1:16" hidden="1">
      <c r="A13038" t="s">
        <v>35492</v>
      </c>
      <c r="B13038" s="1">
        <v>42247</v>
      </c>
      <c r="C13038" t="s">
        <v>13841</v>
      </c>
      <c r="D13038">
        <v>1</v>
      </c>
      <c r="E13038" t="s">
        <v>35498</v>
      </c>
      <c r="F13038" t="s">
        <v>13565</v>
      </c>
      <c r="G13038" t="s">
        <v>20</v>
      </c>
      <c r="H13038" t="s">
        <v>155</v>
      </c>
      <c r="I13038" s="2">
        <v>10500</v>
      </c>
      <c r="J13038" s="5"/>
      <c r="L13038" s="5"/>
      <c r="M13038" s="2">
        <f t="shared" si="203"/>
        <v>-733226.85999999789</v>
      </c>
      <c r="P13038"/>
    </row>
    <row r="13039" spans="1:16" hidden="1">
      <c r="A13039" t="s">
        <v>35499</v>
      </c>
      <c r="B13039" s="1">
        <v>42247</v>
      </c>
      <c r="C13039" t="s">
        <v>35506</v>
      </c>
      <c r="D13039">
        <v>1</v>
      </c>
      <c r="E13039" t="s">
        <v>35507</v>
      </c>
      <c r="F13039" t="s">
        <v>13565</v>
      </c>
      <c r="G13039" t="s">
        <v>20</v>
      </c>
      <c r="H13039" t="s">
        <v>25743</v>
      </c>
      <c r="I13039" s="2">
        <v>30998.07</v>
      </c>
      <c r="J13039" s="5"/>
      <c r="L13039" s="5"/>
      <c r="M13039" s="2">
        <f t="shared" si="203"/>
        <v>-702228.78999999794</v>
      </c>
      <c r="P13039"/>
    </row>
    <row r="13040" spans="1:16" hidden="1">
      <c r="A13040" t="s">
        <v>35508</v>
      </c>
      <c r="B13040" s="1">
        <v>42247</v>
      </c>
      <c r="C13040" t="s">
        <v>13592</v>
      </c>
      <c r="D13040">
        <v>1</v>
      </c>
      <c r="E13040" t="s">
        <v>35515</v>
      </c>
      <c r="F13040" t="s">
        <v>13565</v>
      </c>
      <c r="G13040" t="s">
        <v>20</v>
      </c>
      <c r="H13040" t="s">
        <v>35516</v>
      </c>
      <c r="I13040" s="2">
        <v>1000</v>
      </c>
      <c r="J13040" s="5"/>
      <c r="L13040" s="5"/>
      <c r="M13040" s="2">
        <f t="shared" si="203"/>
        <v>-701228.78999999794</v>
      </c>
      <c r="P13040"/>
    </row>
    <row r="13041" spans="1:16" hidden="1">
      <c r="A13041" t="s">
        <v>35517</v>
      </c>
      <c r="B13041" s="1">
        <v>42247</v>
      </c>
      <c r="C13041" t="s">
        <v>35374</v>
      </c>
      <c r="D13041">
        <v>1</v>
      </c>
      <c r="E13041" t="s">
        <v>35522</v>
      </c>
      <c r="F13041" t="s">
        <v>13565</v>
      </c>
      <c r="G13041" t="s">
        <v>20</v>
      </c>
      <c r="H13041" t="s">
        <v>11683</v>
      </c>
      <c r="I13041" s="2">
        <v>130000</v>
      </c>
      <c r="J13041" s="5"/>
      <c r="L13041" s="5"/>
      <c r="M13041" s="2">
        <f t="shared" si="203"/>
        <v>-571228.78999999794</v>
      </c>
      <c r="P13041"/>
    </row>
    <row r="13042" spans="1:16" hidden="1">
      <c r="A13042" t="s">
        <v>35523</v>
      </c>
      <c r="B13042" s="1">
        <v>42247</v>
      </c>
      <c r="C13042" t="s">
        <v>20781</v>
      </c>
      <c r="D13042">
        <v>1</v>
      </c>
      <c r="E13042" t="s">
        <v>21229</v>
      </c>
      <c r="F13042" t="s">
        <v>13565</v>
      </c>
      <c r="G13042" t="s">
        <v>20</v>
      </c>
      <c r="H13042" t="s">
        <v>1516</v>
      </c>
      <c r="I13042" s="2">
        <v>15442.24</v>
      </c>
      <c r="J13042" s="5"/>
      <c r="L13042" s="5"/>
      <c r="M13042" s="2">
        <f t="shared" si="203"/>
        <v>-555786.54999999795</v>
      </c>
      <c r="P13042"/>
    </row>
    <row r="13043" spans="1:16" hidden="1">
      <c r="A13043" t="s">
        <v>35529</v>
      </c>
      <c r="B13043" s="1">
        <v>42247</v>
      </c>
      <c r="C13043" t="s">
        <v>33674</v>
      </c>
      <c r="D13043">
        <v>1</v>
      </c>
      <c r="E13043" t="s">
        <v>35533</v>
      </c>
      <c r="F13043" t="s">
        <v>13565</v>
      </c>
      <c r="G13043" t="s">
        <v>20</v>
      </c>
      <c r="H13043" t="s">
        <v>33676</v>
      </c>
      <c r="I13043" s="2">
        <v>500</v>
      </c>
      <c r="J13043" s="5"/>
      <c r="L13043" s="5"/>
      <c r="M13043" s="2">
        <f t="shared" si="203"/>
        <v>-555286.54999999795</v>
      </c>
      <c r="P13043"/>
    </row>
    <row r="13044" spans="1:16" hidden="1">
      <c r="A13044" t="s">
        <v>35534</v>
      </c>
      <c r="B13044" s="1">
        <v>42247</v>
      </c>
      <c r="C13044" t="s">
        <v>6</v>
      </c>
      <c r="D13044">
        <v>1</v>
      </c>
      <c r="E13044" t="s">
        <v>35539</v>
      </c>
      <c r="F13044" t="s">
        <v>13565</v>
      </c>
      <c r="G13044" t="s">
        <v>4</v>
      </c>
      <c r="H13044" t="s">
        <v>35540</v>
      </c>
      <c r="I13044" s="2">
        <v>399000</v>
      </c>
      <c r="J13044" s="5"/>
      <c r="L13044" s="5"/>
      <c r="M13044" s="2">
        <f t="shared" si="203"/>
        <v>-156286.54999999795</v>
      </c>
      <c r="P13044"/>
    </row>
    <row r="13045" spans="1:16" hidden="1">
      <c r="A13045" t="s">
        <v>35563</v>
      </c>
      <c r="B13045" s="1">
        <v>42247</v>
      </c>
      <c r="C13045" t="s">
        <v>24750</v>
      </c>
      <c r="D13045">
        <v>2</v>
      </c>
      <c r="E13045" t="s">
        <v>35566</v>
      </c>
      <c r="F13045" t="s">
        <v>14391</v>
      </c>
      <c r="G13045" t="s">
        <v>52</v>
      </c>
      <c r="H13045" t="s">
        <v>35451</v>
      </c>
      <c r="I13045" s="2">
        <v>66047.23</v>
      </c>
      <c r="J13045" s="5"/>
      <c r="L13045" s="5"/>
      <c r="M13045" s="2">
        <f t="shared" si="203"/>
        <v>-90239.319999997955</v>
      </c>
      <c r="P13045"/>
    </row>
    <row r="13046" spans="1:16" hidden="1">
      <c r="A13046" t="s">
        <v>35570</v>
      </c>
      <c r="B13046" s="1">
        <v>42247</v>
      </c>
      <c r="C13046" t="s">
        <v>10662</v>
      </c>
      <c r="D13046">
        <v>1</v>
      </c>
      <c r="E13046" t="s">
        <v>35573</v>
      </c>
      <c r="F13046" t="s">
        <v>13561</v>
      </c>
      <c r="G13046" t="s">
        <v>52</v>
      </c>
      <c r="H13046" t="s">
        <v>10065</v>
      </c>
      <c r="I13046" s="2">
        <v>5030</v>
      </c>
      <c r="J13046" s="5"/>
      <c r="L13046" s="5"/>
      <c r="M13046" s="2">
        <f t="shared" si="203"/>
        <v>-85209.319999997955</v>
      </c>
      <c r="P13046"/>
    </row>
    <row r="13047" spans="1:16" hidden="1">
      <c r="A13047" t="s">
        <v>35574</v>
      </c>
      <c r="B13047" s="1">
        <v>42247</v>
      </c>
      <c r="C13047" t="s">
        <v>10662</v>
      </c>
      <c r="D13047">
        <v>1</v>
      </c>
      <c r="E13047" t="s">
        <v>35578</v>
      </c>
      <c r="F13047" t="s">
        <v>13561</v>
      </c>
      <c r="G13047" t="s">
        <v>52</v>
      </c>
      <c r="H13047" t="s">
        <v>10065</v>
      </c>
      <c r="I13047" s="2">
        <v>5030</v>
      </c>
      <c r="J13047" s="5"/>
      <c r="L13047" s="5"/>
      <c r="M13047" s="2">
        <f t="shared" si="203"/>
        <v>-80179.319999997955</v>
      </c>
      <c r="P13047"/>
    </row>
    <row r="13048" spans="1:16" hidden="1">
      <c r="A13048" s="35" t="s">
        <v>10</v>
      </c>
      <c r="B13048" s="36">
        <v>42248</v>
      </c>
      <c r="C13048" s="35" t="s">
        <v>1</v>
      </c>
      <c r="D13048" s="35">
        <v>1</v>
      </c>
      <c r="E13048" s="35" t="s">
        <v>15</v>
      </c>
      <c r="F13048" s="35" t="s">
        <v>16</v>
      </c>
      <c r="G13048" s="35" t="s">
        <v>4</v>
      </c>
      <c r="H13048" s="35" t="s">
        <v>17</v>
      </c>
      <c r="I13048" s="11"/>
      <c r="J13048" s="12"/>
      <c r="K13048" s="11">
        <v>200000</v>
      </c>
      <c r="L13048" s="12"/>
      <c r="M13048" s="11">
        <f t="shared" si="203"/>
        <v>-280179.31999999797</v>
      </c>
      <c r="P13048"/>
    </row>
    <row r="13049" spans="1:16" hidden="1">
      <c r="A13049" t="s">
        <v>25</v>
      </c>
      <c r="B13049" s="1">
        <v>42248</v>
      </c>
      <c r="C13049" t="s">
        <v>1</v>
      </c>
      <c r="D13049">
        <v>1</v>
      </c>
      <c r="E13049" t="s">
        <v>33</v>
      </c>
      <c r="F13049" t="s">
        <v>16</v>
      </c>
      <c r="G13049" t="s">
        <v>4</v>
      </c>
      <c r="H13049" t="s">
        <v>34</v>
      </c>
      <c r="J13049" s="5"/>
      <c r="K13049" s="2">
        <v>20000</v>
      </c>
      <c r="L13049" s="5"/>
      <c r="M13049" s="2">
        <f t="shared" si="203"/>
        <v>-300179.31999999797</v>
      </c>
      <c r="P13049"/>
    </row>
    <row r="13050" spans="1:16" hidden="1">
      <c r="A13050" t="s">
        <v>37</v>
      </c>
      <c r="B13050" s="1">
        <v>42248</v>
      </c>
      <c r="C13050" t="s">
        <v>18</v>
      </c>
      <c r="D13050">
        <v>1</v>
      </c>
      <c r="E13050" t="s">
        <v>38</v>
      </c>
      <c r="F13050" t="s">
        <v>13</v>
      </c>
      <c r="G13050" t="s">
        <v>4</v>
      </c>
      <c r="H13050" t="s">
        <v>39</v>
      </c>
      <c r="J13050" s="5"/>
      <c r="K13050" s="2">
        <v>39000</v>
      </c>
      <c r="L13050" s="5"/>
      <c r="M13050" s="2">
        <f t="shared" si="203"/>
        <v>-339179.31999999797</v>
      </c>
      <c r="P13050"/>
    </row>
    <row r="13051" spans="1:16" hidden="1">
      <c r="A13051" t="s">
        <v>42</v>
      </c>
      <c r="B13051" s="1">
        <v>42248</v>
      </c>
      <c r="C13051" t="s">
        <v>43</v>
      </c>
      <c r="D13051">
        <v>1</v>
      </c>
      <c r="E13051" t="s">
        <v>44</v>
      </c>
      <c r="F13051" t="s">
        <v>45</v>
      </c>
      <c r="G13051" t="s">
        <v>4</v>
      </c>
      <c r="H13051" t="s">
        <v>46</v>
      </c>
      <c r="J13051" s="5"/>
      <c r="K13051" s="2">
        <v>2378.67</v>
      </c>
      <c r="L13051" s="5"/>
      <c r="M13051" s="2">
        <f t="shared" si="203"/>
        <v>-341557.98999999795</v>
      </c>
      <c r="P13051"/>
    </row>
    <row r="13052" spans="1:16" hidden="1">
      <c r="A13052" t="s">
        <v>59</v>
      </c>
      <c r="B13052" s="1">
        <v>42248</v>
      </c>
      <c r="C13052" t="s">
        <v>6</v>
      </c>
      <c r="D13052">
        <v>1</v>
      </c>
      <c r="E13052" t="s">
        <v>64</v>
      </c>
      <c r="F13052" t="s">
        <v>29</v>
      </c>
      <c r="G13052" t="s">
        <v>4</v>
      </c>
      <c r="H13052" t="s">
        <v>65</v>
      </c>
      <c r="I13052" s="2">
        <v>150</v>
      </c>
      <c r="J13052" s="5"/>
      <c r="L13052" s="5"/>
      <c r="M13052" s="2">
        <f t="shared" si="203"/>
        <v>-341407.98999999795</v>
      </c>
      <c r="P13052"/>
    </row>
    <row r="13053" spans="1:16" hidden="1">
      <c r="A13053" t="s">
        <v>93</v>
      </c>
      <c r="B13053" s="1">
        <v>42248</v>
      </c>
      <c r="C13053" t="s">
        <v>6</v>
      </c>
      <c r="D13053">
        <v>1</v>
      </c>
      <c r="E13053" t="s">
        <v>98</v>
      </c>
      <c r="F13053" t="s">
        <v>29</v>
      </c>
      <c r="G13053" t="s">
        <v>4</v>
      </c>
      <c r="H13053" t="s">
        <v>99</v>
      </c>
      <c r="I13053" s="2">
        <v>557.29</v>
      </c>
      <c r="J13053" s="5"/>
      <c r="L13053" s="5"/>
      <c r="M13053" s="2">
        <f t="shared" si="203"/>
        <v>-340850.69999999797</v>
      </c>
      <c r="P13053"/>
    </row>
    <row r="13054" spans="1:16" hidden="1">
      <c r="A13054" t="s">
        <v>104</v>
      </c>
      <c r="B13054" s="1">
        <v>42248</v>
      </c>
      <c r="C13054" t="s">
        <v>6</v>
      </c>
      <c r="D13054">
        <v>1</v>
      </c>
      <c r="E13054" t="s">
        <v>109</v>
      </c>
      <c r="F13054" t="s">
        <v>8</v>
      </c>
      <c r="G13054" t="s">
        <v>4</v>
      </c>
      <c r="H13054" t="s">
        <v>110</v>
      </c>
      <c r="I13054" s="2">
        <v>1025</v>
      </c>
      <c r="J13054" s="5"/>
      <c r="L13054" s="5"/>
      <c r="M13054" s="2">
        <f t="shared" si="203"/>
        <v>-339825.69999999797</v>
      </c>
      <c r="P13054"/>
    </row>
    <row r="13055" spans="1:16" hidden="1">
      <c r="A13055" t="s">
        <v>151</v>
      </c>
      <c r="B13055" s="1">
        <v>42248</v>
      </c>
      <c r="C13055" t="s">
        <v>1</v>
      </c>
      <c r="D13055">
        <v>1</v>
      </c>
      <c r="E13055" t="s">
        <v>154</v>
      </c>
      <c r="F13055" t="s">
        <v>13</v>
      </c>
      <c r="G13055" t="s">
        <v>4</v>
      </c>
      <c r="H13055" t="s">
        <v>155</v>
      </c>
      <c r="J13055" s="5"/>
      <c r="K13055" s="2">
        <v>10000</v>
      </c>
      <c r="L13055" s="5"/>
      <c r="M13055" s="2">
        <f t="shared" si="203"/>
        <v>-349825.69999999797</v>
      </c>
      <c r="P13055"/>
    </row>
    <row r="13056" spans="1:16" hidden="1">
      <c r="A13056" t="s">
        <v>203</v>
      </c>
      <c r="B13056" s="1">
        <v>42248</v>
      </c>
      <c r="C13056" t="s">
        <v>11</v>
      </c>
      <c r="D13056">
        <v>1</v>
      </c>
      <c r="E13056" t="s">
        <v>207</v>
      </c>
      <c r="F13056" t="s">
        <v>16</v>
      </c>
      <c r="G13056" t="s">
        <v>4</v>
      </c>
      <c r="H13056" t="s">
        <v>208</v>
      </c>
      <c r="J13056" s="5"/>
      <c r="K13056" s="2">
        <v>2160</v>
      </c>
      <c r="L13056" s="5">
        <v>22</v>
      </c>
      <c r="M13056" s="2">
        <f t="shared" si="203"/>
        <v>-351985.69999999797</v>
      </c>
      <c r="P13056"/>
    </row>
    <row r="13057" spans="1:16" hidden="1">
      <c r="A13057" t="s">
        <v>304</v>
      </c>
      <c r="B13057" s="1">
        <v>42248</v>
      </c>
      <c r="C13057" t="s">
        <v>11</v>
      </c>
      <c r="D13057">
        <v>1</v>
      </c>
      <c r="E13057" t="s">
        <v>309</v>
      </c>
      <c r="F13057" t="s">
        <v>228</v>
      </c>
      <c r="G13057" t="s">
        <v>4</v>
      </c>
      <c r="H13057" t="s">
        <v>310</v>
      </c>
      <c r="J13057" s="5"/>
      <c r="K13057" s="2">
        <v>3940</v>
      </c>
      <c r="L13057" s="5"/>
      <c r="M13057" s="2">
        <f t="shared" si="203"/>
        <v>-355925.69999999797</v>
      </c>
      <c r="P13057"/>
    </row>
    <row r="13058" spans="1:16" hidden="1">
      <c r="A13058" t="s">
        <v>321</v>
      </c>
      <c r="B13058" s="1">
        <v>42248</v>
      </c>
      <c r="C13058" t="s">
        <v>200</v>
      </c>
      <c r="D13058">
        <v>1</v>
      </c>
      <c r="E13058" t="s">
        <v>324</v>
      </c>
      <c r="F13058" t="s">
        <v>16</v>
      </c>
      <c r="G13058" t="s">
        <v>4</v>
      </c>
      <c r="H13058" t="s">
        <v>200</v>
      </c>
      <c r="J13058" s="5"/>
      <c r="K13058" s="2">
        <v>519.91</v>
      </c>
      <c r="L13058" s="5"/>
      <c r="M13058" s="2">
        <f t="shared" si="203"/>
        <v>-356445.60999999795</v>
      </c>
      <c r="P13058"/>
    </row>
    <row r="13059" spans="1:16" hidden="1">
      <c r="A13059" t="s">
        <v>328</v>
      </c>
      <c r="B13059" s="1">
        <v>42248</v>
      </c>
      <c r="C13059" t="s">
        <v>195</v>
      </c>
      <c r="D13059">
        <v>1</v>
      </c>
      <c r="E13059" t="s">
        <v>331</v>
      </c>
      <c r="F13059" t="s">
        <v>13</v>
      </c>
      <c r="G13059" t="s">
        <v>4</v>
      </c>
      <c r="H13059" t="s">
        <v>332</v>
      </c>
      <c r="J13059" s="5"/>
      <c r="K13059" s="2">
        <v>7972.57</v>
      </c>
      <c r="L13059" s="5"/>
      <c r="M13059" s="2">
        <f t="shared" si="203"/>
        <v>-364418.17999999796</v>
      </c>
      <c r="P13059"/>
    </row>
    <row r="13060" spans="1:16" hidden="1">
      <c r="A13060" t="s">
        <v>337</v>
      </c>
      <c r="B13060" s="1">
        <v>42248</v>
      </c>
      <c r="C13060" t="s">
        <v>18</v>
      </c>
      <c r="D13060">
        <v>1</v>
      </c>
      <c r="E13060" t="s">
        <v>338</v>
      </c>
      <c r="F13060" t="s">
        <v>13</v>
      </c>
      <c r="G13060" t="s">
        <v>4</v>
      </c>
      <c r="H13060" t="s">
        <v>18</v>
      </c>
      <c r="J13060" s="5"/>
      <c r="K13060" s="2">
        <v>2535.1</v>
      </c>
      <c r="L13060" s="5"/>
      <c r="M13060" s="2">
        <f t="shared" si="203"/>
        <v>-366953.27999999793</v>
      </c>
      <c r="P13060"/>
    </row>
    <row r="13061" spans="1:16" hidden="1">
      <c r="A13061" t="s">
        <v>341</v>
      </c>
      <c r="B13061" s="1">
        <v>42248</v>
      </c>
      <c r="C13061" t="s">
        <v>6</v>
      </c>
      <c r="D13061">
        <v>1</v>
      </c>
      <c r="E13061" t="s">
        <v>345</v>
      </c>
      <c r="F13061" t="s">
        <v>29</v>
      </c>
      <c r="G13061" t="s">
        <v>20</v>
      </c>
      <c r="H13061" t="s">
        <v>65</v>
      </c>
      <c r="I13061" s="2">
        <v>671.01</v>
      </c>
      <c r="J13061" s="5"/>
      <c r="L13061" s="5"/>
      <c r="M13061" s="2">
        <f t="shared" si="203"/>
        <v>-366282.26999999792</v>
      </c>
      <c r="P13061"/>
    </row>
    <row r="13062" spans="1:16" hidden="1">
      <c r="A13062" t="s">
        <v>362</v>
      </c>
      <c r="B13062" s="1">
        <v>42248</v>
      </c>
      <c r="C13062" t="s">
        <v>6</v>
      </c>
      <c r="D13062">
        <v>1</v>
      </c>
      <c r="E13062" t="s">
        <v>364</v>
      </c>
      <c r="F13062" t="s">
        <v>8</v>
      </c>
      <c r="G13062" t="s">
        <v>20</v>
      </c>
      <c r="H13062" t="s">
        <v>365</v>
      </c>
      <c r="I13062" s="2">
        <v>1840</v>
      </c>
      <c r="J13062" s="5"/>
      <c r="L13062" s="5"/>
      <c r="M13062" s="2">
        <f t="shared" si="203"/>
        <v>-364442.26999999792</v>
      </c>
      <c r="P13062"/>
    </row>
    <row r="13063" spans="1:16" hidden="1">
      <c r="A13063" t="s">
        <v>395</v>
      </c>
      <c r="B13063" s="1">
        <v>42248</v>
      </c>
      <c r="C13063" t="s">
        <v>6</v>
      </c>
      <c r="D13063">
        <v>1</v>
      </c>
      <c r="E13063" t="s">
        <v>396</v>
      </c>
      <c r="F13063" t="s">
        <v>29</v>
      </c>
      <c r="G13063" t="s">
        <v>20</v>
      </c>
      <c r="H13063" t="s">
        <v>397</v>
      </c>
      <c r="I13063" s="2">
        <v>244.04</v>
      </c>
      <c r="J13063" s="5"/>
      <c r="L13063" s="5"/>
      <c r="M13063" s="2">
        <f t="shared" si="203"/>
        <v>-364198.22999999794</v>
      </c>
      <c r="P13063"/>
    </row>
    <row r="13064" spans="1:16" hidden="1">
      <c r="A13064" t="s">
        <v>408</v>
      </c>
      <c r="B13064" s="1">
        <v>42248</v>
      </c>
      <c r="C13064" t="s">
        <v>6</v>
      </c>
      <c r="D13064">
        <v>1</v>
      </c>
      <c r="E13064" t="s">
        <v>413</v>
      </c>
      <c r="F13064" t="s">
        <v>29</v>
      </c>
      <c r="G13064" t="s">
        <v>20</v>
      </c>
      <c r="H13064" t="s">
        <v>414</v>
      </c>
      <c r="I13064" s="2">
        <v>1451.73</v>
      </c>
      <c r="J13064" s="5"/>
      <c r="L13064" s="5"/>
      <c r="M13064" s="2">
        <f t="shared" si="203"/>
        <v>-362746.49999999796</v>
      </c>
      <c r="P13064"/>
    </row>
    <row r="13065" spans="1:16" hidden="1">
      <c r="A13065" t="s">
        <v>420</v>
      </c>
      <c r="B13065" s="1">
        <v>42248</v>
      </c>
      <c r="C13065" t="s">
        <v>424</v>
      </c>
      <c r="D13065">
        <v>2</v>
      </c>
      <c r="E13065" t="s">
        <v>425</v>
      </c>
      <c r="F13065" t="s">
        <v>78</v>
      </c>
      <c r="G13065" t="s">
        <v>20</v>
      </c>
      <c r="H13065" t="s">
        <v>426</v>
      </c>
      <c r="J13065" s="5"/>
      <c r="K13065" s="2">
        <v>3940</v>
      </c>
      <c r="L13065" s="5"/>
      <c r="M13065" s="2">
        <f t="shared" ref="M13065:M13128" si="204">+M13064+I13065-K13065</f>
        <v>-366686.49999999796</v>
      </c>
      <c r="P13065"/>
    </row>
    <row r="13066" spans="1:16" hidden="1">
      <c r="A13066" t="s">
        <v>442</v>
      </c>
      <c r="B13066" s="1">
        <v>42248</v>
      </c>
      <c r="C13066" t="s">
        <v>43</v>
      </c>
      <c r="D13066">
        <v>1</v>
      </c>
      <c r="E13066" t="s">
        <v>443</v>
      </c>
      <c r="F13066" t="s">
        <v>16</v>
      </c>
      <c r="G13066" t="s">
        <v>20</v>
      </c>
      <c r="H13066" t="s">
        <v>444</v>
      </c>
      <c r="J13066" s="5"/>
      <c r="K13066" s="2">
        <v>3940</v>
      </c>
      <c r="L13066" s="5"/>
      <c r="M13066" s="2">
        <f t="shared" si="204"/>
        <v>-370626.49999999796</v>
      </c>
      <c r="P13066"/>
    </row>
    <row r="13067" spans="1:16" hidden="1">
      <c r="A13067" t="s">
        <v>472</v>
      </c>
      <c r="B13067" s="1">
        <v>42248</v>
      </c>
      <c r="C13067" t="s">
        <v>6</v>
      </c>
      <c r="D13067">
        <v>1</v>
      </c>
      <c r="E13067" t="s">
        <v>473</v>
      </c>
      <c r="F13067" t="s">
        <v>29</v>
      </c>
      <c r="G13067" t="s">
        <v>20</v>
      </c>
      <c r="H13067" t="s">
        <v>474</v>
      </c>
      <c r="I13067" s="2">
        <v>965</v>
      </c>
      <c r="J13067" s="5"/>
      <c r="L13067" s="5"/>
      <c r="M13067" s="2">
        <f t="shared" si="204"/>
        <v>-369661.49999999796</v>
      </c>
      <c r="P13067"/>
    </row>
    <row r="13068" spans="1:16" hidden="1">
      <c r="A13068" t="s">
        <v>485</v>
      </c>
      <c r="B13068" s="1">
        <v>42248</v>
      </c>
      <c r="C13068" t="s">
        <v>43</v>
      </c>
      <c r="D13068">
        <v>1</v>
      </c>
      <c r="E13068" t="s">
        <v>487</v>
      </c>
      <c r="F13068" t="s">
        <v>67</v>
      </c>
      <c r="G13068" t="s">
        <v>20</v>
      </c>
      <c r="H13068" t="s">
        <v>488</v>
      </c>
      <c r="J13068" s="5"/>
      <c r="K13068" s="2">
        <v>6500</v>
      </c>
      <c r="L13068" s="5"/>
      <c r="M13068" s="2">
        <f t="shared" si="204"/>
        <v>-376161.49999999796</v>
      </c>
      <c r="P13068"/>
    </row>
    <row r="13069" spans="1:16" hidden="1">
      <c r="A13069" t="s">
        <v>492</v>
      </c>
      <c r="B13069" s="1">
        <v>42248</v>
      </c>
      <c r="C13069" t="s">
        <v>11</v>
      </c>
      <c r="D13069">
        <v>1</v>
      </c>
      <c r="E13069" t="s">
        <v>496</v>
      </c>
      <c r="F13069" t="s">
        <v>13</v>
      </c>
      <c r="G13069" t="s">
        <v>20</v>
      </c>
      <c r="H13069" t="s">
        <v>497</v>
      </c>
      <c r="J13069" s="5"/>
      <c r="K13069" s="2">
        <v>1308.99</v>
      </c>
      <c r="L13069" s="5"/>
      <c r="M13069" s="2">
        <f t="shared" si="204"/>
        <v>-377470.48999999795</v>
      </c>
      <c r="P13069"/>
    </row>
    <row r="13070" spans="1:16" hidden="1">
      <c r="A13070" t="s">
        <v>506</v>
      </c>
      <c r="B13070" s="1">
        <v>42248</v>
      </c>
      <c r="C13070" t="s">
        <v>11</v>
      </c>
      <c r="D13070">
        <v>1</v>
      </c>
      <c r="E13070" t="s">
        <v>508</v>
      </c>
      <c r="F13070" t="s">
        <v>13</v>
      </c>
      <c r="G13070" t="s">
        <v>20</v>
      </c>
      <c r="H13070" t="s">
        <v>509</v>
      </c>
      <c r="J13070" s="5"/>
      <c r="K13070" s="2">
        <v>1025</v>
      </c>
      <c r="L13070" s="5"/>
      <c r="M13070" s="2">
        <f t="shared" si="204"/>
        <v>-378495.48999999795</v>
      </c>
      <c r="P13070"/>
    </row>
    <row r="13071" spans="1:16" hidden="1">
      <c r="A13071" t="s">
        <v>515</v>
      </c>
      <c r="B13071" s="1">
        <v>42248</v>
      </c>
      <c r="C13071" t="s">
        <v>517</v>
      </c>
      <c r="D13071">
        <v>2</v>
      </c>
      <c r="E13071" t="s">
        <v>518</v>
      </c>
      <c r="F13071" t="s">
        <v>78</v>
      </c>
      <c r="G13071" t="s">
        <v>20</v>
      </c>
      <c r="H13071" t="s">
        <v>519</v>
      </c>
      <c r="J13071" s="5"/>
      <c r="K13071" s="2">
        <v>3030</v>
      </c>
      <c r="L13071" s="5"/>
      <c r="M13071" s="2">
        <f t="shared" si="204"/>
        <v>-381525.48999999795</v>
      </c>
      <c r="P13071"/>
    </row>
    <row r="13072" spans="1:16" hidden="1">
      <c r="A13072" t="s">
        <v>526</v>
      </c>
      <c r="B13072" s="1">
        <v>42248</v>
      </c>
      <c r="C13072" t="s">
        <v>527</v>
      </c>
      <c r="D13072">
        <v>2</v>
      </c>
      <c r="E13072" t="s">
        <v>528</v>
      </c>
      <c r="F13072" t="s">
        <v>78</v>
      </c>
      <c r="G13072" t="s">
        <v>20</v>
      </c>
      <c r="H13072" t="s">
        <v>519</v>
      </c>
      <c r="J13072" s="5"/>
      <c r="K13072" s="2">
        <v>4100</v>
      </c>
      <c r="L13072" s="5"/>
      <c r="M13072" s="2">
        <f t="shared" si="204"/>
        <v>-385625.48999999795</v>
      </c>
      <c r="P13072"/>
    </row>
    <row r="13073" spans="1:16" hidden="1">
      <c r="A13073" t="s">
        <v>541</v>
      </c>
      <c r="B13073" s="1">
        <v>42248</v>
      </c>
      <c r="C13073" t="s">
        <v>195</v>
      </c>
      <c r="D13073">
        <v>1</v>
      </c>
      <c r="E13073" t="s">
        <v>542</v>
      </c>
      <c r="F13073" t="s">
        <v>13</v>
      </c>
      <c r="G13073" t="s">
        <v>20</v>
      </c>
      <c r="H13073" t="s">
        <v>195</v>
      </c>
      <c r="J13073" s="5"/>
      <c r="K13073" s="2">
        <v>6881.73</v>
      </c>
      <c r="L13073" s="5"/>
      <c r="M13073" s="2">
        <f t="shared" si="204"/>
        <v>-392507.21999999793</v>
      </c>
      <c r="P13073"/>
    </row>
    <row r="13074" spans="1:16" hidden="1">
      <c r="A13074" t="s">
        <v>549</v>
      </c>
      <c r="B13074" s="1">
        <v>42248</v>
      </c>
      <c r="C13074" t="s">
        <v>200</v>
      </c>
      <c r="D13074">
        <v>1</v>
      </c>
      <c r="E13074" t="s">
        <v>550</v>
      </c>
      <c r="F13074" t="s">
        <v>16</v>
      </c>
      <c r="G13074" t="s">
        <v>20</v>
      </c>
      <c r="H13074" t="s">
        <v>455</v>
      </c>
      <c r="J13074" s="5"/>
      <c r="K13074" s="2">
        <v>13995</v>
      </c>
      <c r="L13074" s="5"/>
      <c r="M13074" s="2">
        <f t="shared" si="204"/>
        <v>-406502.21999999793</v>
      </c>
      <c r="P13074"/>
    </row>
    <row r="13075" spans="1:16" hidden="1">
      <c r="A13075" t="s">
        <v>556</v>
      </c>
      <c r="B13075" s="1">
        <v>42248</v>
      </c>
      <c r="C13075" t="s">
        <v>18</v>
      </c>
      <c r="D13075">
        <v>1</v>
      </c>
      <c r="E13075" t="s">
        <v>557</v>
      </c>
      <c r="F13075" t="s">
        <v>13</v>
      </c>
      <c r="G13075" t="s">
        <v>20</v>
      </c>
      <c r="H13075" t="s">
        <v>18</v>
      </c>
      <c r="J13075" s="5"/>
      <c r="K13075" s="2">
        <v>18785.66</v>
      </c>
      <c r="L13075" s="5"/>
      <c r="M13075" s="2">
        <f t="shared" si="204"/>
        <v>-425287.87999999791</v>
      </c>
      <c r="P13075"/>
    </row>
    <row r="13076" spans="1:16" hidden="1">
      <c r="A13076" t="s">
        <v>13557</v>
      </c>
      <c r="B13076" s="1">
        <v>42248</v>
      </c>
      <c r="C13076" t="s">
        <v>6</v>
      </c>
      <c r="D13076">
        <v>1</v>
      </c>
      <c r="E13076" t="s">
        <v>13569</v>
      </c>
      <c r="F13076" t="s">
        <v>13565</v>
      </c>
      <c r="G13076" t="s">
        <v>4</v>
      </c>
      <c r="H13076" t="s">
        <v>17</v>
      </c>
      <c r="I13076" s="2">
        <v>200000</v>
      </c>
      <c r="J13076" s="5"/>
      <c r="L13076" s="5"/>
      <c r="M13076" s="2">
        <f t="shared" si="204"/>
        <v>-225287.87999999791</v>
      </c>
      <c r="P13076"/>
    </row>
    <row r="13077" spans="1:16" hidden="1">
      <c r="A13077" t="s">
        <v>13582</v>
      </c>
      <c r="B13077" s="1">
        <v>42248</v>
      </c>
      <c r="C13077" t="s">
        <v>13592</v>
      </c>
      <c r="D13077">
        <v>1</v>
      </c>
      <c r="E13077" t="s">
        <v>13593</v>
      </c>
      <c r="F13077" t="s">
        <v>13565</v>
      </c>
      <c r="G13077" t="s">
        <v>4</v>
      </c>
      <c r="H13077" t="s">
        <v>39</v>
      </c>
      <c r="I13077" s="2">
        <v>39000</v>
      </c>
      <c r="J13077" s="5"/>
      <c r="L13077" s="5"/>
      <c r="M13077" s="2">
        <f t="shared" si="204"/>
        <v>-186287.87999999791</v>
      </c>
      <c r="P13077"/>
    </row>
    <row r="13078" spans="1:16" hidden="1">
      <c r="A13078" t="s">
        <v>13604</v>
      </c>
      <c r="B13078" s="1">
        <v>42248</v>
      </c>
      <c r="C13078" t="s">
        <v>13612</v>
      </c>
      <c r="D13078">
        <v>1</v>
      </c>
      <c r="E13078" t="s">
        <v>13613</v>
      </c>
      <c r="F13078" t="s">
        <v>13565</v>
      </c>
      <c r="G13078" t="s">
        <v>4</v>
      </c>
      <c r="H13078" t="s">
        <v>34</v>
      </c>
      <c r="I13078" s="2">
        <v>20000</v>
      </c>
      <c r="J13078" s="5"/>
      <c r="L13078" s="5"/>
      <c r="M13078" s="2">
        <f t="shared" si="204"/>
        <v>-166287.87999999791</v>
      </c>
      <c r="P13078"/>
    </row>
    <row r="13079" spans="1:16" hidden="1">
      <c r="A13079" t="s">
        <v>13628</v>
      </c>
      <c r="B13079" s="1">
        <v>42248</v>
      </c>
      <c r="C13079" t="s">
        <v>13637</v>
      </c>
      <c r="D13079">
        <v>2</v>
      </c>
      <c r="E13079" t="s">
        <v>13638</v>
      </c>
      <c r="F13079" t="s">
        <v>7054</v>
      </c>
      <c r="G13079" t="s">
        <v>4</v>
      </c>
      <c r="H13079" t="s">
        <v>13639</v>
      </c>
      <c r="I13079" s="2">
        <v>6240.28</v>
      </c>
      <c r="J13079" s="5"/>
      <c r="L13079" s="5"/>
      <c r="M13079" s="2">
        <f t="shared" si="204"/>
        <v>-160047.59999999791</v>
      </c>
      <c r="P13079"/>
    </row>
    <row r="13080" spans="1:16" hidden="1">
      <c r="A13080" t="s">
        <v>13653</v>
      </c>
      <c r="B13080" s="1">
        <v>42248</v>
      </c>
      <c r="C13080" t="s">
        <v>13664</v>
      </c>
      <c r="D13080">
        <v>2</v>
      </c>
      <c r="E13080" t="s">
        <v>13665</v>
      </c>
      <c r="F13080" t="s">
        <v>13559</v>
      </c>
      <c r="G13080" t="s">
        <v>313</v>
      </c>
      <c r="H13080" t="s">
        <v>46</v>
      </c>
      <c r="J13080" s="5"/>
      <c r="K13080" s="2">
        <v>2350</v>
      </c>
      <c r="L13080" s="5"/>
      <c r="M13080" s="2">
        <f t="shared" si="204"/>
        <v>-162397.59999999791</v>
      </c>
      <c r="P13080"/>
    </row>
    <row r="13081" spans="1:16" hidden="1">
      <c r="A13081" t="s">
        <v>13653</v>
      </c>
      <c r="B13081" s="1">
        <v>42248</v>
      </c>
      <c r="C13081" t="s">
        <v>13664</v>
      </c>
      <c r="D13081">
        <v>2</v>
      </c>
      <c r="E13081" t="s">
        <v>13665</v>
      </c>
      <c r="F13081" t="s">
        <v>13559</v>
      </c>
      <c r="G13081" t="s">
        <v>313</v>
      </c>
      <c r="H13081" t="s">
        <v>46</v>
      </c>
      <c r="I13081" s="2">
        <v>4728.67</v>
      </c>
      <c r="J13081" s="5"/>
      <c r="L13081" s="5"/>
      <c r="M13081" s="2">
        <f t="shared" si="204"/>
        <v>-157668.9299999979</v>
      </c>
      <c r="P13081"/>
    </row>
    <row r="13082" spans="1:16" hidden="1">
      <c r="A13082" t="s">
        <v>13681</v>
      </c>
      <c r="B13082" s="1">
        <v>42248</v>
      </c>
      <c r="C13082" t="s">
        <v>18</v>
      </c>
      <c r="D13082">
        <v>2</v>
      </c>
      <c r="E13082" t="s">
        <v>13689</v>
      </c>
      <c r="F13082" t="s">
        <v>13559</v>
      </c>
      <c r="G13082" t="s">
        <v>313</v>
      </c>
      <c r="H13082" t="s">
        <v>5404</v>
      </c>
      <c r="I13082" s="2">
        <v>519.91</v>
      </c>
      <c r="J13082" s="5"/>
      <c r="L13082" s="5"/>
      <c r="M13082" s="2">
        <f t="shared" si="204"/>
        <v>-157149.01999999789</v>
      </c>
      <c r="P13082"/>
    </row>
    <row r="13083" spans="1:16" hidden="1">
      <c r="A13083" t="s">
        <v>13707</v>
      </c>
      <c r="B13083" s="1">
        <v>42248</v>
      </c>
      <c r="C13083" t="s">
        <v>18</v>
      </c>
      <c r="D13083">
        <v>2</v>
      </c>
      <c r="E13083" t="s">
        <v>13715</v>
      </c>
      <c r="F13083" t="s">
        <v>13559</v>
      </c>
      <c r="G13083" t="s">
        <v>313</v>
      </c>
      <c r="H13083" t="s">
        <v>13716</v>
      </c>
      <c r="I13083" s="2">
        <v>74.94</v>
      </c>
      <c r="J13083" s="5"/>
      <c r="L13083" s="5"/>
      <c r="M13083" s="2">
        <f t="shared" si="204"/>
        <v>-157074.07999999789</v>
      </c>
      <c r="P13083"/>
    </row>
    <row r="13084" spans="1:16" hidden="1">
      <c r="A13084" t="s">
        <v>13733</v>
      </c>
      <c r="B13084" s="1">
        <v>42248</v>
      </c>
      <c r="C13084" t="s">
        <v>18</v>
      </c>
      <c r="D13084">
        <v>2</v>
      </c>
      <c r="E13084" t="s">
        <v>13740</v>
      </c>
      <c r="F13084" t="s">
        <v>13559</v>
      </c>
      <c r="G13084" t="s">
        <v>313</v>
      </c>
      <c r="H13084" t="s">
        <v>13741</v>
      </c>
      <c r="I13084" s="2">
        <v>620.16</v>
      </c>
      <c r="J13084" s="5"/>
      <c r="L13084" s="5"/>
      <c r="M13084" s="2">
        <f t="shared" si="204"/>
        <v>-156453.91999999789</v>
      </c>
      <c r="P13084"/>
    </row>
    <row r="13085" spans="1:16" hidden="1">
      <c r="A13085" t="s">
        <v>13761</v>
      </c>
      <c r="B13085" s="1">
        <v>42248</v>
      </c>
      <c r="C13085" t="s">
        <v>517</v>
      </c>
      <c r="D13085">
        <v>2</v>
      </c>
      <c r="E13085" t="s">
        <v>13770</v>
      </c>
      <c r="F13085" t="s">
        <v>7054</v>
      </c>
      <c r="G13085" t="s">
        <v>4</v>
      </c>
      <c r="H13085" t="s">
        <v>519</v>
      </c>
      <c r="I13085" s="2">
        <v>3030</v>
      </c>
      <c r="J13085" s="5"/>
      <c r="L13085" s="5"/>
      <c r="M13085" s="2">
        <f t="shared" si="204"/>
        <v>-153423.91999999789</v>
      </c>
      <c r="P13085"/>
    </row>
    <row r="13086" spans="1:16" hidden="1">
      <c r="A13086" t="s">
        <v>13786</v>
      </c>
      <c r="B13086" s="1">
        <v>42248</v>
      </c>
      <c r="C13086" t="s">
        <v>527</v>
      </c>
      <c r="D13086">
        <v>2</v>
      </c>
      <c r="E13086" t="s">
        <v>13793</v>
      </c>
      <c r="F13086" t="s">
        <v>7054</v>
      </c>
      <c r="G13086" t="s">
        <v>4</v>
      </c>
      <c r="H13086" t="s">
        <v>519</v>
      </c>
      <c r="I13086" s="2">
        <v>4100</v>
      </c>
      <c r="J13086" s="5"/>
      <c r="L13086" s="5"/>
      <c r="M13086" s="2">
        <f t="shared" si="204"/>
        <v>-149323.91999999789</v>
      </c>
      <c r="P13086"/>
    </row>
    <row r="13087" spans="1:16" hidden="1">
      <c r="A13087" t="s">
        <v>13808</v>
      </c>
      <c r="B13087" s="1">
        <v>42248</v>
      </c>
      <c r="C13087" t="s">
        <v>13816</v>
      </c>
      <c r="D13087">
        <v>2</v>
      </c>
      <c r="E13087" t="s">
        <v>13817</v>
      </c>
      <c r="F13087" t="s">
        <v>7054</v>
      </c>
      <c r="G13087" t="s">
        <v>4</v>
      </c>
      <c r="H13087" t="s">
        <v>2281</v>
      </c>
      <c r="I13087" s="2">
        <v>1840</v>
      </c>
      <c r="J13087" s="5"/>
      <c r="L13087" s="5"/>
      <c r="M13087" s="2">
        <f t="shared" si="204"/>
        <v>-147483.91999999789</v>
      </c>
      <c r="P13087"/>
    </row>
    <row r="13088" spans="1:16" hidden="1">
      <c r="A13088" t="s">
        <v>13835</v>
      </c>
      <c r="B13088" s="1">
        <v>42248</v>
      </c>
      <c r="C13088" t="s">
        <v>13841</v>
      </c>
      <c r="D13088">
        <v>1</v>
      </c>
      <c r="E13088" t="s">
        <v>13842</v>
      </c>
      <c r="F13088" t="s">
        <v>13565</v>
      </c>
      <c r="G13088" t="s">
        <v>4</v>
      </c>
      <c r="H13088" t="s">
        <v>155</v>
      </c>
      <c r="I13088" s="2">
        <v>10000</v>
      </c>
      <c r="J13088" s="5"/>
      <c r="L13088" s="5"/>
      <c r="M13088" s="2">
        <f t="shared" si="204"/>
        <v>-137483.91999999789</v>
      </c>
      <c r="P13088"/>
    </row>
    <row r="13089" spans="1:16" hidden="1">
      <c r="A13089" t="s">
        <v>13861</v>
      </c>
      <c r="B13089" s="1">
        <v>42248</v>
      </c>
      <c r="C13089" t="s">
        <v>13869</v>
      </c>
      <c r="D13089">
        <v>2</v>
      </c>
      <c r="E13089" t="s">
        <v>13870</v>
      </c>
      <c r="F13089" t="s">
        <v>7054</v>
      </c>
      <c r="G13089" t="s">
        <v>4</v>
      </c>
      <c r="H13089" t="s">
        <v>5430</v>
      </c>
      <c r="I13089" s="2">
        <v>2160</v>
      </c>
      <c r="J13089" s="5">
        <v>22</v>
      </c>
      <c r="L13089" s="5"/>
      <c r="M13089" s="2">
        <f t="shared" si="204"/>
        <v>-135323.91999999789</v>
      </c>
      <c r="P13089"/>
    </row>
    <row r="13090" spans="1:16" hidden="1">
      <c r="A13090" t="s">
        <v>13887</v>
      </c>
      <c r="B13090" s="1">
        <v>42248</v>
      </c>
      <c r="C13090" t="s">
        <v>13894</v>
      </c>
      <c r="D13090">
        <v>2</v>
      </c>
      <c r="E13090" t="s">
        <v>13895</v>
      </c>
      <c r="F13090" t="s">
        <v>7054</v>
      </c>
      <c r="G13090" t="s">
        <v>4</v>
      </c>
      <c r="H13090" t="s">
        <v>7127</v>
      </c>
      <c r="J13090" s="5"/>
      <c r="K13090" s="2">
        <v>612.86</v>
      </c>
      <c r="L13090" s="5"/>
      <c r="M13090" s="2">
        <f t="shared" si="204"/>
        <v>-135936.77999999787</v>
      </c>
      <c r="P13090"/>
    </row>
    <row r="13091" spans="1:16" hidden="1">
      <c r="A13091" t="s">
        <v>13887</v>
      </c>
      <c r="B13091" s="1">
        <v>42248</v>
      </c>
      <c r="C13091" t="s">
        <v>13894</v>
      </c>
      <c r="D13091">
        <v>2</v>
      </c>
      <c r="E13091" t="s">
        <v>13895</v>
      </c>
      <c r="F13091" t="s">
        <v>7054</v>
      </c>
      <c r="G13091" t="s">
        <v>4</v>
      </c>
      <c r="H13091" t="s">
        <v>7127</v>
      </c>
      <c r="I13091" s="2">
        <v>612.86</v>
      </c>
      <c r="J13091" s="5"/>
      <c r="L13091" s="5"/>
      <c r="M13091" s="2">
        <f t="shared" si="204"/>
        <v>-135323.91999999789</v>
      </c>
      <c r="P13091"/>
    </row>
    <row r="13092" spans="1:16" hidden="1">
      <c r="A13092" t="s">
        <v>13912</v>
      </c>
      <c r="B13092" s="1">
        <v>42248</v>
      </c>
      <c r="C13092" t="s">
        <v>13919</v>
      </c>
      <c r="D13092">
        <v>2</v>
      </c>
      <c r="E13092" t="s">
        <v>13920</v>
      </c>
      <c r="F13092" t="s">
        <v>7054</v>
      </c>
      <c r="G13092" t="s">
        <v>4</v>
      </c>
      <c r="H13092" t="s">
        <v>701</v>
      </c>
      <c r="I13092" s="2">
        <v>3940</v>
      </c>
      <c r="J13092" s="5"/>
      <c r="L13092" s="5"/>
      <c r="M13092" s="2">
        <f t="shared" si="204"/>
        <v>-131383.91999999789</v>
      </c>
      <c r="P13092"/>
    </row>
    <row r="13093" spans="1:16" hidden="1">
      <c r="A13093" t="s">
        <v>13937</v>
      </c>
      <c r="B13093" s="1">
        <v>42248</v>
      </c>
      <c r="C13093" t="s">
        <v>13944</v>
      </c>
      <c r="D13093">
        <v>2</v>
      </c>
      <c r="E13093" t="s">
        <v>13945</v>
      </c>
      <c r="F13093" t="s">
        <v>13559</v>
      </c>
      <c r="G13093" t="s">
        <v>313</v>
      </c>
      <c r="H13093" t="s">
        <v>11453</v>
      </c>
      <c r="J13093" s="5"/>
      <c r="K13093" s="2">
        <v>3142.47</v>
      </c>
      <c r="L13093" s="5"/>
      <c r="M13093" s="2">
        <f t="shared" si="204"/>
        <v>-134526.38999999789</v>
      </c>
      <c r="P13093"/>
    </row>
    <row r="13094" spans="1:16" hidden="1">
      <c r="A13094" t="s">
        <v>13937</v>
      </c>
      <c r="B13094" s="1">
        <v>42248</v>
      </c>
      <c r="C13094" t="s">
        <v>13944</v>
      </c>
      <c r="D13094">
        <v>2</v>
      </c>
      <c r="E13094" t="s">
        <v>13945</v>
      </c>
      <c r="F13094" t="s">
        <v>13559</v>
      </c>
      <c r="G13094" t="s">
        <v>313</v>
      </c>
      <c r="H13094" t="s">
        <v>11453</v>
      </c>
      <c r="I13094" s="2">
        <v>3142.47</v>
      </c>
      <c r="J13094" s="5"/>
      <c r="L13094" s="5"/>
      <c r="M13094" s="2">
        <f t="shared" si="204"/>
        <v>-131383.91999999789</v>
      </c>
      <c r="P13094"/>
    </row>
    <row r="13095" spans="1:16" hidden="1">
      <c r="A13095" t="s">
        <v>13961</v>
      </c>
      <c r="B13095" s="1">
        <v>42248</v>
      </c>
      <c r="C13095" t="s">
        <v>13968</v>
      </c>
      <c r="D13095">
        <v>2</v>
      </c>
      <c r="E13095" t="s">
        <v>13969</v>
      </c>
      <c r="F13095" t="s">
        <v>7054</v>
      </c>
      <c r="G13095" t="s">
        <v>20</v>
      </c>
      <c r="H13095" t="s">
        <v>110</v>
      </c>
      <c r="J13095" s="5"/>
      <c r="K13095" s="2">
        <v>1025</v>
      </c>
      <c r="L13095" s="5"/>
      <c r="M13095" s="2">
        <f t="shared" si="204"/>
        <v>-132408.91999999789</v>
      </c>
      <c r="P13095"/>
    </row>
    <row r="13096" spans="1:16" hidden="1">
      <c r="A13096" t="s">
        <v>13961</v>
      </c>
      <c r="B13096" s="1">
        <v>42248</v>
      </c>
      <c r="C13096" t="s">
        <v>13968</v>
      </c>
      <c r="D13096">
        <v>2</v>
      </c>
      <c r="E13096" t="s">
        <v>13969</v>
      </c>
      <c r="F13096" t="s">
        <v>7054</v>
      </c>
      <c r="G13096" t="s">
        <v>20</v>
      </c>
      <c r="H13096" t="s">
        <v>110</v>
      </c>
      <c r="I13096" s="2">
        <v>1025</v>
      </c>
      <c r="J13096" s="5"/>
      <c r="L13096" s="5"/>
      <c r="M13096" s="2">
        <f t="shared" si="204"/>
        <v>-131383.91999999789</v>
      </c>
      <c r="P13096"/>
    </row>
    <row r="13097" spans="1:16" hidden="1">
      <c r="A13097" t="s">
        <v>13987</v>
      </c>
      <c r="B13097" s="1">
        <v>42248</v>
      </c>
      <c r="C13097" t="s">
        <v>13995</v>
      </c>
      <c r="D13097">
        <v>2</v>
      </c>
      <c r="E13097" t="s">
        <v>13996</v>
      </c>
      <c r="F13097" t="s">
        <v>7054</v>
      </c>
      <c r="G13097" t="s">
        <v>20</v>
      </c>
      <c r="H13097" t="s">
        <v>4242</v>
      </c>
      <c r="I13097" s="2">
        <v>3031.18</v>
      </c>
      <c r="J13097" s="5"/>
      <c r="L13097" s="5"/>
      <c r="M13097" s="2">
        <f t="shared" si="204"/>
        <v>-128352.7399999979</v>
      </c>
      <c r="P13097"/>
    </row>
    <row r="13098" spans="1:16" hidden="1">
      <c r="A13098" t="s">
        <v>14017</v>
      </c>
      <c r="B13098" s="1">
        <v>42248</v>
      </c>
      <c r="C13098" t="s">
        <v>14023</v>
      </c>
      <c r="D13098">
        <v>2</v>
      </c>
      <c r="E13098" t="s">
        <v>14024</v>
      </c>
      <c r="F13098" t="s">
        <v>7054</v>
      </c>
      <c r="G13098" t="s">
        <v>20</v>
      </c>
      <c r="H13098" t="s">
        <v>397</v>
      </c>
      <c r="I13098" s="2">
        <v>3030</v>
      </c>
      <c r="J13098" s="5"/>
      <c r="L13098" s="5"/>
      <c r="M13098" s="2">
        <f t="shared" si="204"/>
        <v>-125322.7399999979</v>
      </c>
      <c r="P13098"/>
    </row>
    <row r="13099" spans="1:16" hidden="1">
      <c r="A13099" t="s">
        <v>14042</v>
      </c>
      <c r="B13099" s="1">
        <v>42248</v>
      </c>
      <c r="C13099" t="s">
        <v>14049</v>
      </c>
      <c r="D13099">
        <v>2</v>
      </c>
      <c r="E13099" t="s">
        <v>14050</v>
      </c>
      <c r="F13099" t="s">
        <v>7054</v>
      </c>
      <c r="G13099" t="s">
        <v>20</v>
      </c>
      <c r="H13099" t="s">
        <v>14051</v>
      </c>
      <c r="I13099" s="2">
        <v>1025</v>
      </c>
      <c r="J13099" s="5"/>
      <c r="L13099" s="5"/>
      <c r="M13099" s="2">
        <f t="shared" si="204"/>
        <v>-124297.7399999979</v>
      </c>
      <c r="P13099"/>
    </row>
    <row r="13100" spans="1:16" hidden="1">
      <c r="A13100" t="s">
        <v>14069</v>
      </c>
      <c r="B13100" s="1">
        <v>42248</v>
      </c>
      <c r="C13100" t="s">
        <v>424</v>
      </c>
      <c r="D13100">
        <v>2</v>
      </c>
      <c r="E13100" t="s">
        <v>14078</v>
      </c>
      <c r="F13100" t="s">
        <v>7054</v>
      </c>
      <c r="G13100" t="s">
        <v>20</v>
      </c>
      <c r="H13100" t="s">
        <v>426</v>
      </c>
      <c r="I13100" s="2">
        <v>3940</v>
      </c>
      <c r="J13100" s="5"/>
      <c r="L13100" s="5"/>
      <c r="M13100" s="2">
        <f t="shared" si="204"/>
        <v>-120357.7399999979</v>
      </c>
      <c r="P13100"/>
    </row>
    <row r="13101" spans="1:16" hidden="1">
      <c r="A13101" t="s">
        <v>14095</v>
      </c>
      <c r="B13101" s="1">
        <v>42248</v>
      </c>
      <c r="C13101" t="s">
        <v>424</v>
      </c>
      <c r="D13101">
        <v>2</v>
      </c>
      <c r="E13101" t="s">
        <v>14103</v>
      </c>
      <c r="F13101" t="s">
        <v>7054</v>
      </c>
      <c r="G13101" t="s">
        <v>20</v>
      </c>
      <c r="H13101" t="s">
        <v>444</v>
      </c>
      <c r="I13101" s="2">
        <v>3940</v>
      </c>
      <c r="J13101" s="5"/>
      <c r="L13101" s="5"/>
      <c r="M13101" s="2">
        <f t="shared" si="204"/>
        <v>-116417.7399999979</v>
      </c>
      <c r="P13101"/>
    </row>
    <row r="13102" spans="1:16" hidden="1">
      <c r="A13102" t="s">
        <v>14117</v>
      </c>
      <c r="B13102" s="1">
        <v>42248</v>
      </c>
      <c r="C13102" t="s">
        <v>18</v>
      </c>
      <c r="D13102">
        <v>2</v>
      </c>
      <c r="E13102" t="s">
        <v>14124</v>
      </c>
      <c r="F13102" t="s">
        <v>13559</v>
      </c>
      <c r="G13102" t="s">
        <v>313</v>
      </c>
      <c r="H13102" t="s">
        <v>65</v>
      </c>
      <c r="I13102" s="2">
        <v>74.94</v>
      </c>
      <c r="J13102" s="5"/>
      <c r="L13102" s="5"/>
      <c r="M13102" s="2">
        <f t="shared" si="204"/>
        <v>-116342.79999999789</v>
      </c>
      <c r="P13102"/>
    </row>
    <row r="13103" spans="1:16" hidden="1">
      <c r="A13103" t="s">
        <v>14141</v>
      </c>
      <c r="B13103" s="1">
        <v>42248</v>
      </c>
      <c r="C13103" t="s">
        <v>14149</v>
      </c>
      <c r="D13103">
        <v>2</v>
      </c>
      <c r="E13103" t="s">
        <v>14150</v>
      </c>
      <c r="F13103" t="s">
        <v>7054</v>
      </c>
      <c r="G13103" t="s">
        <v>20</v>
      </c>
      <c r="H13103" t="s">
        <v>474</v>
      </c>
      <c r="I13103" s="2">
        <v>3030</v>
      </c>
      <c r="J13103" s="5"/>
      <c r="L13103" s="5"/>
      <c r="M13103" s="2">
        <f t="shared" si="204"/>
        <v>-113312.79999999789</v>
      </c>
      <c r="P13103"/>
    </row>
    <row r="13104" spans="1:16" hidden="1">
      <c r="A13104" t="s">
        <v>14169</v>
      </c>
      <c r="B13104" s="1">
        <v>42248</v>
      </c>
      <c r="C13104" t="s">
        <v>18</v>
      </c>
      <c r="D13104">
        <v>2</v>
      </c>
      <c r="E13104" t="s">
        <v>14177</v>
      </c>
      <c r="F13104" t="s">
        <v>13559</v>
      </c>
      <c r="G13104" t="s">
        <v>313</v>
      </c>
      <c r="H13104" t="s">
        <v>65</v>
      </c>
      <c r="I13104" s="2">
        <v>64.5</v>
      </c>
      <c r="J13104" s="5"/>
      <c r="L13104" s="5"/>
      <c r="M13104" s="2">
        <f t="shared" si="204"/>
        <v>-113248.29999999789</v>
      </c>
      <c r="P13104"/>
    </row>
    <row r="13105" spans="1:16" hidden="1">
      <c r="A13105" t="s">
        <v>14192</v>
      </c>
      <c r="B13105" s="1">
        <v>42248</v>
      </c>
      <c r="C13105" t="s">
        <v>14197</v>
      </c>
      <c r="D13105">
        <v>1</v>
      </c>
      <c r="E13105" t="s">
        <v>14198</v>
      </c>
      <c r="F13105" t="s">
        <v>13565</v>
      </c>
      <c r="G13105" t="s">
        <v>20</v>
      </c>
      <c r="H13105" t="s">
        <v>488</v>
      </c>
      <c r="I13105" s="2">
        <v>6500</v>
      </c>
      <c r="J13105" s="5"/>
      <c r="L13105" s="5"/>
      <c r="M13105" s="2">
        <f t="shared" si="204"/>
        <v>-106748.29999999789</v>
      </c>
      <c r="P13105"/>
    </row>
    <row r="13106" spans="1:16" hidden="1">
      <c r="A13106" t="s">
        <v>14217</v>
      </c>
      <c r="B13106" s="1">
        <v>42248</v>
      </c>
      <c r="C13106" t="s">
        <v>14223</v>
      </c>
      <c r="D13106">
        <v>2</v>
      </c>
      <c r="E13106" t="s">
        <v>14224</v>
      </c>
      <c r="F13106" t="s">
        <v>7054</v>
      </c>
      <c r="G13106" t="s">
        <v>20</v>
      </c>
      <c r="H13106" t="s">
        <v>14225</v>
      </c>
      <c r="I13106" s="2">
        <v>1840</v>
      </c>
      <c r="J13106" s="5"/>
      <c r="L13106" s="5"/>
      <c r="M13106" s="2">
        <f t="shared" si="204"/>
        <v>-104908.29999999789</v>
      </c>
      <c r="P13106"/>
    </row>
    <row r="13107" spans="1:16" hidden="1">
      <c r="A13107" t="s">
        <v>14246</v>
      </c>
      <c r="B13107" s="1">
        <v>42248</v>
      </c>
      <c r="C13107" t="s">
        <v>14252</v>
      </c>
      <c r="D13107">
        <v>2</v>
      </c>
      <c r="E13107" t="s">
        <v>14253</v>
      </c>
      <c r="F13107" t="s">
        <v>7054</v>
      </c>
      <c r="G13107" t="s">
        <v>20</v>
      </c>
      <c r="H13107" t="s">
        <v>365</v>
      </c>
      <c r="J13107" s="5"/>
      <c r="K13107" s="2">
        <v>1840</v>
      </c>
      <c r="L13107" s="5"/>
      <c r="M13107" s="2">
        <f t="shared" si="204"/>
        <v>-106748.29999999789</v>
      </c>
      <c r="P13107"/>
    </row>
    <row r="13108" spans="1:16" hidden="1">
      <c r="A13108" t="s">
        <v>14246</v>
      </c>
      <c r="B13108" s="1">
        <v>42248</v>
      </c>
      <c r="C13108" t="s">
        <v>14252</v>
      </c>
      <c r="D13108">
        <v>2</v>
      </c>
      <c r="E13108" t="s">
        <v>14253</v>
      </c>
      <c r="F13108" t="s">
        <v>7054</v>
      </c>
      <c r="G13108" t="s">
        <v>20</v>
      </c>
      <c r="H13108" t="s">
        <v>365</v>
      </c>
      <c r="I13108" s="2">
        <v>1840</v>
      </c>
      <c r="J13108" s="5"/>
      <c r="L13108" s="5"/>
      <c r="M13108" s="2">
        <f t="shared" si="204"/>
        <v>-104908.29999999789</v>
      </c>
      <c r="P13108"/>
    </row>
    <row r="13109" spans="1:16" hidden="1">
      <c r="A13109" t="s">
        <v>14270</v>
      </c>
      <c r="B13109" s="1">
        <v>42248</v>
      </c>
      <c r="C13109" t="s">
        <v>14273</v>
      </c>
      <c r="D13109">
        <v>2</v>
      </c>
      <c r="E13109" t="s">
        <v>14274</v>
      </c>
      <c r="F13109" t="s">
        <v>7054</v>
      </c>
      <c r="G13109" t="s">
        <v>20</v>
      </c>
      <c r="H13109" t="s">
        <v>14275</v>
      </c>
      <c r="I13109" s="2">
        <v>1025</v>
      </c>
      <c r="J13109" s="5"/>
      <c r="L13109" s="5"/>
      <c r="M13109" s="2">
        <f t="shared" si="204"/>
        <v>-103883.29999999789</v>
      </c>
      <c r="P13109"/>
    </row>
    <row r="13110" spans="1:16" hidden="1">
      <c r="A13110" t="s">
        <v>14297</v>
      </c>
      <c r="B13110" s="1">
        <v>42248</v>
      </c>
      <c r="C13110" t="s">
        <v>14300</v>
      </c>
      <c r="D13110">
        <v>2</v>
      </c>
      <c r="E13110" t="s">
        <v>14301</v>
      </c>
      <c r="F13110" t="s">
        <v>7054</v>
      </c>
      <c r="G13110" t="s">
        <v>20</v>
      </c>
      <c r="H13110" t="s">
        <v>14302</v>
      </c>
      <c r="I13110" s="2">
        <v>4100</v>
      </c>
      <c r="J13110" s="5"/>
      <c r="L13110" s="5"/>
      <c r="M13110" s="2">
        <f t="shared" si="204"/>
        <v>-99783.299999997893</v>
      </c>
      <c r="P13110"/>
    </row>
    <row r="13111" spans="1:16" hidden="1">
      <c r="A13111" t="s">
        <v>14321</v>
      </c>
      <c r="B13111" s="1">
        <v>42248</v>
      </c>
      <c r="C13111" t="s">
        <v>14324</v>
      </c>
      <c r="D13111">
        <v>2</v>
      </c>
      <c r="E13111" t="s">
        <v>14325</v>
      </c>
      <c r="F13111" t="s">
        <v>7054</v>
      </c>
      <c r="G13111" t="s">
        <v>20</v>
      </c>
      <c r="H13111" t="s">
        <v>8960</v>
      </c>
      <c r="I13111" s="2">
        <v>1840</v>
      </c>
      <c r="J13111" s="5"/>
      <c r="L13111" s="5"/>
      <c r="M13111" s="2">
        <f t="shared" si="204"/>
        <v>-97943.299999997893</v>
      </c>
      <c r="P13111"/>
    </row>
    <row r="13112" spans="1:16" hidden="1">
      <c r="A13112" t="s">
        <v>14343</v>
      </c>
      <c r="B13112" s="1">
        <v>42248</v>
      </c>
      <c r="C13112" t="s">
        <v>14347</v>
      </c>
      <c r="D13112">
        <v>2</v>
      </c>
      <c r="E13112" t="s">
        <v>14348</v>
      </c>
      <c r="F13112" t="s">
        <v>7054</v>
      </c>
      <c r="G13112" t="s">
        <v>20</v>
      </c>
      <c r="H13112" t="s">
        <v>14349</v>
      </c>
      <c r="I13112" s="2">
        <v>1839.99</v>
      </c>
      <c r="J13112" s="5"/>
      <c r="L13112" s="5"/>
      <c r="M13112" s="2">
        <f t="shared" si="204"/>
        <v>-96103.309999997888</v>
      </c>
      <c r="P13112"/>
    </row>
    <row r="13113" spans="1:16" hidden="1">
      <c r="A13113" t="s">
        <v>14371</v>
      </c>
      <c r="B13113" s="1">
        <v>42248</v>
      </c>
      <c r="C13113" t="s">
        <v>14372</v>
      </c>
      <c r="D13113">
        <v>2</v>
      </c>
      <c r="E13113" t="s">
        <v>14373</v>
      </c>
      <c r="F13113" t="s">
        <v>7054</v>
      </c>
      <c r="G13113" t="s">
        <v>20</v>
      </c>
      <c r="H13113" t="s">
        <v>8527</v>
      </c>
      <c r="J13113" s="5"/>
      <c r="K13113" s="2">
        <v>8481.4</v>
      </c>
      <c r="L13113" s="5"/>
      <c r="M13113" s="2">
        <f t="shared" si="204"/>
        <v>-104584.70999999788</v>
      </c>
      <c r="P13113"/>
    </row>
    <row r="13114" spans="1:16" hidden="1">
      <c r="A13114" t="s">
        <v>14371</v>
      </c>
      <c r="B13114" s="1">
        <v>42248</v>
      </c>
      <c r="C13114" t="s">
        <v>14372</v>
      </c>
      <c r="D13114">
        <v>2</v>
      </c>
      <c r="E13114" t="s">
        <v>14373</v>
      </c>
      <c r="F13114" t="s">
        <v>7054</v>
      </c>
      <c r="G13114" t="s">
        <v>20</v>
      </c>
      <c r="H13114" t="s">
        <v>8527</v>
      </c>
      <c r="I13114" s="2">
        <v>8481.4</v>
      </c>
      <c r="J13114" s="5"/>
      <c r="L13114" s="5"/>
      <c r="M13114" s="2">
        <f t="shared" si="204"/>
        <v>-96103.309999997888</v>
      </c>
      <c r="P13114"/>
    </row>
    <row r="13115" spans="1:16" hidden="1">
      <c r="A13115" t="s">
        <v>14398</v>
      </c>
      <c r="B13115" s="1">
        <v>42248</v>
      </c>
      <c r="C13115" t="s">
        <v>14399</v>
      </c>
      <c r="D13115">
        <v>2</v>
      </c>
      <c r="E13115" t="s">
        <v>14400</v>
      </c>
      <c r="F13115" t="s">
        <v>7054</v>
      </c>
      <c r="G13115" t="s">
        <v>20</v>
      </c>
      <c r="H13115" t="s">
        <v>12152</v>
      </c>
      <c r="I13115" s="2">
        <v>1308.99</v>
      </c>
      <c r="J13115" s="5"/>
      <c r="L13115" s="5"/>
      <c r="M13115" s="2">
        <f t="shared" si="204"/>
        <v>-94794.319999997882</v>
      </c>
      <c r="P13115"/>
    </row>
    <row r="13116" spans="1:16" hidden="1">
      <c r="A13116" t="s">
        <v>14421</v>
      </c>
      <c r="B13116" s="1">
        <v>42248</v>
      </c>
      <c r="C13116" t="s">
        <v>14422</v>
      </c>
      <c r="D13116">
        <v>2</v>
      </c>
      <c r="E13116" t="s">
        <v>14423</v>
      </c>
      <c r="F13116" t="s">
        <v>7054</v>
      </c>
      <c r="G13116" t="s">
        <v>20</v>
      </c>
      <c r="H13116" t="s">
        <v>14424</v>
      </c>
      <c r="I13116" s="2">
        <v>2990</v>
      </c>
      <c r="J13116" s="5"/>
      <c r="L13116" s="5"/>
      <c r="M13116" s="2">
        <f t="shared" si="204"/>
        <v>-91804.319999997882</v>
      </c>
      <c r="P13116"/>
    </row>
    <row r="13117" spans="1:16" hidden="1">
      <c r="A13117" t="s">
        <v>14449</v>
      </c>
      <c r="B13117" s="1">
        <v>42248</v>
      </c>
      <c r="C13117" t="s">
        <v>14450</v>
      </c>
      <c r="D13117">
        <v>1</v>
      </c>
      <c r="E13117" t="s">
        <v>14451</v>
      </c>
      <c r="F13117" t="s">
        <v>13565</v>
      </c>
      <c r="G13117" t="s">
        <v>20</v>
      </c>
      <c r="H13117" t="s">
        <v>14452</v>
      </c>
      <c r="I13117" s="2">
        <v>10000</v>
      </c>
      <c r="J13117" s="5"/>
      <c r="L13117" s="5"/>
      <c r="M13117" s="2">
        <f t="shared" si="204"/>
        <v>-81804.319999997882</v>
      </c>
      <c r="P13117"/>
    </row>
    <row r="13118" spans="1:16" hidden="1">
      <c r="A13118" t="s">
        <v>14477</v>
      </c>
      <c r="B13118" s="1">
        <v>42248</v>
      </c>
      <c r="C13118" t="s">
        <v>14478</v>
      </c>
      <c r="D13118">
        <v>1</v>
      </c>
      <c r="E13118" t="s">
        <v>14479</v>
      </c>
      <c r="F13118" t="s">
        <v>13565</v>
      </c>
      <c r="G13118" t="s">
        <v>20</v>
      </c>
      <c r="H13118" t="s">
        <v>11428</v>
      </c>
      <c r="I13118" s="2">
        <v>600</v>
      </c>
      <c r="J13118" s="5"/>
      <c r="L13118" s="5"/>
      <c r="M13118" s="2">
        <f t="shared" si="204"/>
        <v>-81204.319999997882</v>
      </c>
      <c r="P13118"/>
    </row>
    <row r="13119" spans="1:16" hidden="1">
      <c r="A13119" t="s">
        <v>14501</v>
      </c>
      <c r="B13119" s="1">
        <v>42248</v>
      </c>
      <c r="C13119" t="s">
        <v>14502</v>
      </c>
      <c r="D13119">
        <v>2</v>
      </c>
      <c r="E13119" t="s">
        <v>14503</v>
      </c>
      <c r="F13119" t="s">
        <v>7054</v>
      </c>
      <c r="G13119" t="s">
        <v>20</v>
      </c>
      <c r="H13119" t="s">
        <v>12476</v>
      </c>
      <c r="I13119" s="2">
        <v>1025</v>
      </c>
      <c r="J13119" s="5"/>
      <c r="L13119" s="5"/>
      <c r="M13119" s="2">
        <f t="shared" si="204"/>
        <v>-80179.319999997882</v>
      </c>
      <c r="P13119"/>
    </row>
    <row r="13120" spans="1:16" hidden="1">
      <c r="A13120" s="35" t="s">
        <v>565</v>
      </c>
      <c r="B13120" s="36">
        <v>42249</v>
      </c>
      <c r="C13120" s="35" t="s">
        <v>6</v>
      </c>
      <c r="D13120" s="35">
        <v>1</v>
      </c>
      <c r="E13120" s="35" t="s">
        <v>572</v>
      </c>
      <c r="F13120" s="35" t="s">
        <v>29</v>
      </c>
      <c r="G13120" s="35" t="s">
        <v>20</v>
      </c>
      <c r="H13120" s="35" t="s">
        <v>65</v>
      </c>
      <c r="I13120" s="11">
        <v>200</v>
      </c>
      <c r="J13120" s="12"/>
      <c r="K13120" s="11"/>
      <c r="L13120" s="12"/>
      <c r="M13120" s="11">
        <f t="shared" si="204"/>
        <v>-79979.319999997882</v>
      </c>
      <c r="P13120"/>
    </row>
    <row r="13121" spans="1:16" hidden="1">
      <c r="A13121" t="s">
        <v>746</v>
      </c>
      <c r="B13121" s="1">
        <v>42249</v>
      </c>
      <c r="C13121" t="s">
        <v>6</v>
      </c>
      <c r="D13121">
        <v>1</v>
      </c>
      <c r="E13121" t="s">
        <v>750</v>
      </c>
      <c r="F13121" t="s">
        <v>29</v>
      </c>
      <c r="G13121" t="s">
        <v>20</v>
      </c>
      <c r="H13121" t="s">
        <v>751</v>
      </c>
      <c r="I13121" s="2">
        <v>1323.83</v>
      </c>
      <c r="J13121" s="5"/>
      <c r="L13121" s="5"/>
      <c r="M13121" s="2">
        <f t="shared" si="204"/>
        <v>-78655.489999997881</v>
      </c>
      <c r="P13121"/>
    </row>
    <row r="13122" spans="1:16" hidden="1">
      <c r="A13122" t="s">
        <v>812</v>
      </c>
      <c r="B13122" s="1">
        <v>42249</v>
      </c>
      <c r="C13122" t="s">
        <v>195</v>
      </c>
      <c r="D13122">
        <v>1</v>
      </c>
      <c r="E13122" t="s">
        <v>813</v>
      </c>
      <c r="F13122" t="s">
        <v>13</v>
      </c>
      <c r="G13122" t="s">
        <v>20</v>
      </c>
      <c r="H13122" t="s">
        <v>195</v>
      </c>
      <c r="J13122" s="5"/>
      <c r="K13122" s="2">
        <v>10530.46</v>
      </c>
      <c r="L13122" s="5"/>
      <c r="M13122" s="2">
        <f t="shared" si="204"/>
        <v>-89185.949999997887</v>
      </c>
      <c r="P13122"/>
    </row>
    <row r="13123" spans="1:16" hidden="1">
      <c r="A13123" t="s">
        <v>818</v>
      </c>
      <c r="B13123" s="1">
        <v>42249</v>
      </c>
      <c r="C13123" t="s">
        <v>18</v>
      </c>
      <c r="D13123">
        <v>1</v>
      </c>
      <c r="E13123" t="s">
        <v>821</v>
      </c>
      <c r="F13123" t="s">
        <v>13</v>
      </c>
      <c r="G13123" t="s">
        <v>20</v>
      </c>
      <c r="H13123" t="s">
        <v>18</v>
      </c>
      <c r="J13123" s="5"/>
      <c r="K13123" s="2">
        <v>6563.82</v>
      </c>
      <c r="L13123" s="5"/>
      <c r="M13123" s="2">
        <f t="shared" si="204"/>
        <v>-95749.769999997894</v>
      </c>
      <c r="P13123"/>
    </row>
    <row r="13124" spans="1:16" hidden="1">
      <c r="A13124" t="s">
        <v>825</v>
      </c>
      <c r="B13124" s="1">
        <v>42249</v>
      </c>
      <c r="C13124" t="s">
        <v>6</v>
      </c>
      <c r="D13124">
        <v>1</v>
      </c>
      <c r="E13124" t="s">
        <v>826</v>
      </c>
      <c r="F13124" t="s">
        <v>8</v>
      </c>
      <c r="G13124" t="s">
        <v>4</v>
      </c>
      <c r="H13124" t="s">
        <v>703</v>
      </c>
      <c r="I13124" s="2">
        <v>1025</v>
      </c>
      <c r="J13124" s="5"/>
      <c r="L13124" s="5"/>
      <c r="M13124" s="2">
        <f t="shared" si="204"/>
        <v>-94724.769999997894</v>
      </c>
      <c r="P13124"/>
    </row>
    <row r="13125" spans="1:16" hidden="1">
      <c r="A13125" t="s">
        <v>830</v>
      </c>
      <c r="B13125" s="1">
        <v>42249</v>
      </c>
      <c r="C13125" t="s">
        <v>6</v>
      </c>
      <c r="D13125">
        <v>1</v>
      </c>
      <c r="E13125" t="s">
        <v>833</v>
      </c>
      <c r="F13125" t="s">
        <v>29</v>
      </c>
      <c r="G13125" t="s">
        <v>4</v>
      </c>
      <c r="H13125" t="s">
        <v>676</v>
      </c>
      <c r="I13125" s="2">
        <v>1451.66</v>
      </c>
      <c r="J13125" s="5"/>
      <c r="L13125" s="5"/>
      <c r="M13125" s="2">
        <f t="shared" si="204"/>
        <v>-93273.109999997891</v>
      </c>
      <c r="P13125"/>
    </row>
    <row r="13126" spans="1:16" hidden="1">
      <c r="A13126" t="s">
        <v>853</v>
      </c>
      <c r="B13126" s="1">
        <v>42249</v>
      </c>
      <c r="C13126" t="s">
        <v>43</v>
      </c>
      <c r="D13126">
        <v>1</v>
      </c>
      <c r="E13126" t="s">
        <v>855</v>
      </c>
      <c r="F13126" t="s">
        <v>13</v>
      </c>
      <c r="G13126" t="s">
        <v>4</v>
      </c>
      <c r="H13126" t="s">
        <v>856</v>
      </c>
      <c r="J13126" s="5"/>
      <c r="K13126" s="2">
        <v>1025</v>
      </c>
      <c r="L13126" s="5"/>
      <c r="M13126" s="2">
        <f t="shared" si="204"/>
        <v>-94298.109999997891</v>
      </c>
      <c r="P13126"/>
    </row>
    <row r="13127" spans="1:16" hidden="1">
      <c r="A13127" t="s">
        <v>857</v>
      </c>
      <c r="B13127" s="1">
        <v>42249</v>
      </c>
      <c r="C13127" t="s">
        <v>6</v>
      </c>
      <c r="D13127">
        <v>1</v>
      </c>
      <c r="E13127" t="s">
        <v>860</v>
      </c>
      <c r="F13127" t="s">
        <v>29</v>
      </c>
      <c r="G13127" t="s">
        <v>4</v>
      </c>
      <c r="H13127" t="s">
        <v>861</v>
      </c>
      <c r="I13127" s="2">
        <v>53.13</v>
      </c>
      <c r="J13127" s="5"/>
      <c r="L13127" s="5"/>
      <c r="M13127" s="2">
        <f t="shared" si="204"/>
        <v>-94244.979999997886</v>
      </c>
      <c r="P13127"/>
    </row>
    <row r="13128" spans="1:16" hidden="1">
      <c r="A13128" t="s">
        <v>871</v>
      </c>
      <c r="B13128" s="1">
        <v>42249</v>
      </c>
      <c r="C13128" t="s">
        <v>11</v>
      </c>
      <c r="D13128">
        <v>1</v>
      </c>
      <c r="E13128" t="s">
        <v>872</v>
      </c>
      <c r="F13128" t="s">
        <v>228</v>
      </c>
      <c r="G13128" t="s">
        <v>4</v>
      </c>
      <c r="H13128" t="s">
        <v>873</v>
      </c>
      <c r="J13128" s="5"/>
      <c r="K13128" s="2">
        <v>227500</v>
      </c>
      <c r="L13128" s="5"/>
      <c r="M13128" s="2">
        <f t="shared" si="204"/>
        <v>-321744.97999999789</v>
      </c>
      <c r="P13128"/>
    </row>
    <row r="13129" spans="1:16" hidden="1">
      <c r="A13129" t="s">
        <v>878</v>
      </c>
      <c r="B13129" s="1">
        <v>42249</v>
      </c>
      <c r="C13129" t="s">
        <v>1</v>
      </c>
      <c r="D13129">
        <v>1</v>
      </c>
      <c r="E13129" t="s">
        <v>879</v>
      </c>
      <c r="F13129" t="s">
        <v>13</v>
      </c>
      <c r="G13129" t="s">
        <v>4</v>
      </c>
      <c r="H13129" t="s">
        <v>880</v>
      </c>
      <c r="J13129" s="5"/>
      <c r="K13129" s="2">
        <v>500</v>
      </c>
      <c r="L13129" s="5"/>
      <c r="M13129" s="2">
        <f t="shared" ref="M13129:M13192" si="205">+M13128+I13129-K13129</f>
        <v>-322244.97999999789</v>
      </c>
      <c r="P13129"/>
    </row>
    <row r="13130" spans="1:16" hidden="1">
      <c r="A13130" t="s">
        <v>883</v>
      </c>
      <c r="B13130" s="1">
        <v>42249</v>
      </c>
      <c r="C13130" t="s">
        <v>884</v>
      </c>
      <c r="D13130">
        <v>1</v>
      </c>
      <c r="E13130" t="s">
        <v>885</v>
      </c>
      <c r="F13130" t="s">
        <v>29</v>
      </c>
      <c r="G13130" t="s">
        <v>4</v>
      </c>
      <c r="H13130" t="s">
        <v>886</v>
      </c>
      <c r="I13130" s="2">
        <v>2903.46</v>
      </c>
      <c r="J13130" s="5"/>
      <c r="L13130" s="5"/>
      <c r="M13130" s="2">
        <f t="shared" si="205"/>
        <v>-319341.51999999786</v>
      </c>
      <c r="P13130"/>
    </row>
    <row r="13131" spans="1:16" hidden="1">
      <c r="A13131" t="s">
        <v>889</v>
      </c>
      <c r="B13131" s="1">
        <v>42249</v>
      </c>
      <c r="C13131" t="s">
        <v>1</v>
      </c>
      <c r="D13131">
        <v>1</v>
      </c>
      <c r="E13131" t="s">
        <v>892</v>
      </c>
      <c r="F13131" t="s">
        <v>13</v>
      </c>
      <c r="G13131" t="s">
        <v>4</v>
      </c>
      <c r="H13131" t="s">
        <v>893</v>
      </c>
      <c r="I13131" s="2">
        <v>500</v>
      </c>
      <c r="J13131" s="5"/>
      <c r="L13131" s="5"/>
      <c r="M13131" s="2">
        <f t="shared" si="205"/>
        <v>-318841.51999999786</v>
      </c>
      <c r="P13131"/>
    </row>
    <row r="13132" spans="1:16" hidden="1">
      <c r="A13132" t="s">
        <v>896</v>
      </c>
      <c r="B13132" s="1">
        <v>42249</v>
      </c>
      <c r="C13132" t="s">
        <v>897</v>
      </c>
      <c r="D13132">
        <v>1</v>
      </c>
      <c r="E13132" t="s">
        <v>898</v>
      </c>
      <c r="F13132" t="s">
        <v>13</v>
      </c>
      <c r="G13132" t="s">
        <v>4</v>
      </c>
      <c r="H13132" t="s">
        <v>195</v>
      </c>
      <c r="J13132" s="5"/>
      <c r="K13132" s="2">
        <v>15334.15</v>
      </c>
      <c r="L13132" s="5"/>
      <c r="M13132" s="2">
        <f t="shared" si="205"/>
        <v>-334175.66999999789</v>
      </c>
      <c r="P13132"/>
    </row>
    <row r="13133" spans="1:16" hidden="1">
      <c r="A13133" t="s">
        <v>903</v>
      </c>
      <c r="B13133" s="1">
        <v>42249</v>
      </c>
      <c r="C13133" t="s">
        <v>455</v>
      </c>
      <c r="D13133">
        <v>1</v>
      </c>
      <c r="E13133" t="s">
        <v>904</v>
      </c>
      <c r="F13133" t="s">
        <v>16</v>
      </c>
      <c r="G13133" t="s">
        <v>4</v>
      </c>
      <c r="H13133" t="s">
        <v>455</v>
      </c>
      <c r="J13133" s="5"/>
      <c r="K13133" s="2">
        <v>11014.45</v>
      </c>
      <c r="L13133" s="5"/>
      <c r="M13133" s="2">
        <f t="shared" si="205"/>
        <v>-345190.1199999979</v>
      </c>
      <c r="P13133"/>
    </row>
    <row r="13134" spans="1:16" hidden="1">
      <c r="A13134" t="s">
        <v>906</v>
      </c>
      <c r="B13134" s="1">
        <v>42249</v>
      </c>
      <c r="C13134" t="s">
        <v>18</v>
      </c>
      <c r="D13134">
        <v>1</v>
      </c>
      <c r="E13134" t="s">
        <v>907</v>
      </c>
      <c r="F13134" t="s">
        <v>13</v>
      </c>
      <c r="G13134" t="s">
        <v>4</v>
      </c>
      <c r="H13134" t="s">
        <v>18</v>
      </c>
      <c r="J13134" s="5"/>
      <c r="K13134" s="2">
        <v>10140.19</v>
      </c>
      <c r="L13134" s="5"/>
      <c r="M13134" s="2">
        <f t="shared" si="205"/>
        <v>-355330.3099999979</v>
      </c>
      <c r="P13134"/>
    </row>
    <row r="13135" spans="1:16" hidden="1">
      <c r="A13135" t="s">
        <v>13245</v>
      </c>
      <c r="B13135" s="1">
        <v>42249</v>
      </c>
      <c r="C13135" t="s">
        <v>13246</v>
      </c>
      <c r="D13135">
        <v>1</v>
      </c>
      <c r="E13135" t="s">
        <v>13247</v>
      </c>
      <c r="F13135" t="s">
        <v>3342</v>
      </c>
      <c r="G13135" t="s">
        <v>52</v>
      </c>
      <c r="H13135" t="s">
        <v>17</v>
      </c>
      <c r="I13135" s="2">
        <v>533.6</v>
      </c>
      <c r="J13135" s="5"/>
      <c r="L13135" s="5"/>
      <c r="M13135" s="2">
        <f t="shared" si="205"/>
        <v>-354796.70999999793</v>
      </c>
      <c r="P13135"/>
    </row>
    <row r="13136" spans="1:16" hidden="1">
      <c r="A13136" t="s">
        <v>14528</v>
      </c>
      <c r="B13136" s="1">
        <v>42249</v>
      </c>
      <c r="C13136" t="s">
        <v>6</v>
      </c>
      <c r="D13136">
        <v>1</v>
      </c>
      <c r="E13136" t="s">
        <v>14536</v>
      </c>
      <c r="F13136" t="s">
        <v>13565</v>
      </c>
      <c r="G13136" t="s">
        <v>20</v>
      </c>
      <c r="H13136" t="s">
        <v>65</v>
      </c>
      <c r="I13136" s="2">
        <v>200</v>
      </c>
      <c r="J13136" s="5"/>
      <c r="L13136" s="5"/>
      <c r="M13136" s="2">
        <f t="shared" si="205"/>
        <v>-354596.70999999793</v>
      </c>
      <c r="P13136"/>
    </row>
    <row r="13137" spans="1:16" hidden="1">
      <c r="A13137" t="s">
        <v>14548</v>
      </c>
      <c r="B13137" s="1">
        <v>42249</v>
      </c>
      <c r="C13137" t="s">
        <v>6</v>
      </c>
      <c r="D13137">
        <v>1</v>
      </c>
      <c r="E13137" t="s">
        <v>14536</v>
      </c>
      <c r="F13137" t="s">
        <v>13565</v>
      </c>
      <c r="G13137" t="s">
        <v>20</v>
      </c>
      <c r="H13137" t="s">
        <v>7787</v>
      </c>
      <c r="J13137" s="5"/>
      <c r="K13137" s="2">
        <v>200</v>
      </c>
      <c r="L13137" s="5"/>
      <c r="M13137" s="2">
        <f t="shared" si="205"/>
        <v>-354796.70999999793</v>
      </c>
      <c r="P13137"/>
    </row>
    <row r="13138" spans="1:16" hidden="1">
      <c r="A13138" t="s">
        <v>14572</v>
      </c>
      <c r="B13138" s="1">
        <v>42249</v>
      </c>
      <c r="C13138" t="s">
        <v>14580</v>
      </c>
      <c r="D13138">
        <v>2</v>
      </c>
      <c r="E13138" t="s">
        <v>14581</v>
      </c>
      <c r="F13138" t="s">
        <v>7054</v>
      </c>
      <c r="G13138" t="s">
        <v>20</v>
      </c>
      <c r="H13138" t="s">
        <v>14582</v>
      </c>
      <c r="I13138" s="2">
        <v>2990</v>
      </c>
      <c r="J13138" s="5"/>
      <c r="L13138" s="5"/>
      <c r="M13138" s="2">
        <f t="shared" si="205"/>
        <v>-351806.70999999793</v>
      </c>
      <c r="P13138"/>
    </row>
    <row r="13139" spans="1:16" hidden="1">
      <c r="A13139" t="s">
        <v>14596</v>
      </c>
      <c r="B13139" s="1">
        <v>42249</v>
      </c>
      <c r="C13139" t="s">
        <v>14602</v>
      </c>
      <c r="D13139">
        <v>1</v>
      </c>
      <c r="E13139" t="s">
        <v>14603</v>
      </c>
      <c r="F13139" t="s">
        <v>13565</v>
      </c>
      <c r="G13139" t="s">
        <v>20</v>
      </c>
      <c r="H13139" t="s">
        <v>14604</v>
      </c>
      <c r="J13139" s="5"/>
      <c r="K13139" s="2">
        <v>533.6</v>
      </c>
      <c r="L13139" s="5"/>
      <c r="M13139" s="2">
        <f t="shared" si="205"/>
        <v>-352340.3099999979</v>
      </c>
      <c r="P13139"/>
    </row>
    <row r="13140" spans="1:16" hidden="1">
      <c r="A13140" t="s">
        <v>14618</v>
      </c>
      <c r="B13140" s="1">
        <v>42249</v>
      </c>
      <c r="C13140" t="s">
        <v>14624</v>
      </c>
      <c r="D13140">
        <v>2</v>
      </c>
      <c r="E13140" t="s">
        <v>14625</v>
      </c>
      <c r="F13140" t="s">
        <v>7054</v>
      </c>
      <c r="G13140" t="s">
        <v>20</v>
      </c>
      <c r="H13140" t="s">
        <v>2127</v>
      </c>
      <c r="I13140" s="2">
        <v>1025</v>
      </c>
      <c r="J13140" s="5"/>
      <c r="L13140" s="5"/>
      <c r="M13140" s="2">
        <f t="shared" si="205"/>
        <v>-351315.3099999979</v>
      </c>
      <c r="P13140"/>
    </row>
    <row r="13141" spans="1:16" hidden="1">
      <c r="A13141" t="s">
        <v>14643</v>
      </c>
      <c r="B13141" s="1">
        <v>42249</v>
      </c>
      <c r="C13141" t="s">
        <v>14650</v>
      </c>
      <c r="D13141">
        <v>2</v>
      </c>
      <c r="E13141" t="s">
        <v>14651</v>
      </c>
      <c r="F13141" t="s">
        <v>7054</v>
      </c>
      <c r="G13141" t="s">
        <v>20</v>
      </c>
      <c r="H13141" t="s">
        <v>8993</v>
      </c>
      <c r="I13141" s="2">
        <v>1025</v>
      </c>
      <c r="J13141" s="5"/>
      <c r="L13141" s="5"/>
      <c r="M13141" s="2">
        <f t="shared" si="205"/>
        <v>-350290.3099999979</v>
      </c>
      <c r="P13141"/>
    </row>
    <row r="13142" spans="1:16" hidden="1">
      <c r="A13142" t="s">
        <v>14667</v>
      </c>
      <c r="B13142" s="1">
        <v>42249</v>
      </c>
      <c r="C13142" t="s">
        <v>18</v>
      </c>
      <c r="D13142">
        <v>2</v>
      </c>
      <c r="E13142" t="s">
        <v>14672</v>
      </c>
      <c r="F13142" t="s">
        <v>13559</v>
      </c>
      <c r="G13142" t="s">
        <v>313</v>
      </c>
      <c r="H13142" t="s">
        <v>751</v>
      </c>
      <c r="I13142" s="2">
        <v>1390.46</v>
      </c>
      <c r="J13142" s="5"/>
      <c r="L13142" s="5"/>
      <c r="M13142" s="2">
        <f t="shared" si="205"/>
        <v>-348899.84999999788</v>
      </c>
      <c r="P13142"/>
    </row>
    <row r="13143" spans="1:16" hidden="1">
      <c r="A13143" t="s">
        <v>14690</v>
      </c>
      <c r="B13143" s="1">
        <v>42249</v>
      </c>
      <c r="C13143" t="s">
        <v>14694</v>
      </c>
      <c r="D13143">
        <v>2</v>
      </c>
      <c r="E13143" t="s">
        <v>14695</v>
      </c>
      <c r="F13143" t="s">
        <v>7054</v>
      </c>
      <c r="G13143" t="s">
        <v>20</v>
      </c>
      <c r="H13143" t="s">
        <v>14696</v>
      </c>
      <c r="I13143" s="2">
        <v>1025</v>
      </c>
      <c r="J13143" s="5"/>
      <c r="L13143" s="5"/>
      <c r="M13143" s="2">
        <f t="shared" si="205"/>
        <v>-347874.84999999788</v>
      </c>
      <c r="P13143"/>
    </row>
    <row r="13144" spans="1:16" hidden="1">
      <c r="A13144" t="s">
        <v>14717</v>
      </c>
      <c r="B13144" s="1">
        <v>42249</v>
      </c>
      <c r="C13144" t="s">
        <v>14719</v>
      </c>
      <c r="D13144">
        <v>2</v>
      </c>
      <c r="E13144" t="s">
        <v>14720</v>
      </c>
      <c r="F13144" t="s">
        <v>7054</v>
      </c>
      <c r="G13144" t="s">
        <v>20</v>
      </c>
      <c r="H13144" t="s">
        <v>14721</v>
      </c>
      <c r="I13144" s="2">
        <v>1025</v>
      </c>
      <c r="J13144" s="5"/>
      <c r="L13144" s="5"/>
      <c r="M13144" s="2">
        <f t="shared" si="205"/>
        <v>-346849.84999999788</v>
      </c>
      <c r="P13144"/>
    </row>
    <row r="13145" spans="1:16" hidden="1">
      <c r="A13145" t="s">
        <v>14746</v>
      </c>
      <c r="B13145" s="1">
        <v>42249</v>
      </c>
      <c r="C13145" t="s">
        <v>14749</v>
      </c>
      <c r="D13145">
        <v>2</v>
      </c>
      <c r="E13145" t="s">
        <v>14750</v>
      </c>
      <c r="F13145" t="s">
        <v>7054</v>
      </c>
      <c r="G13145" t="s">
        <v>20</v>
      </c>
      <c r="H13145" t="s">
        <v>3531</v>
      </c>
      <c r="I13145" s="2">
        <v>2989.99</v>
      </c>
      <c r="J13145" s="5"/>
      <c r="L13145" s="5"/>
      <c r="M13145" s="2">
        <f t="shared" si="205"/>
        <v>-343859.85999999789</v>
      </c>
      <c r="P13145"/>
    </row>
    <row r="13146" spans="1:16" hidden="1">
      <c r="A13146" t="s">
        <v>14770</v>
      </c>
      <c r="B13146" s="1">
        <v>42249</v>
      </c>
      <c r="C13146" t="s">
        <v>14772</v>
      </c>
      <c r="D13146">
        <v>2</v>
      </c>
      <c r="E13146" t="s">
        <v>14773</v>
      </c>
      <c r="F13146" t="s">
        <v>7054</v>
      </c>
      <c r="G13146" t="s">
        <v>20</v>
      </c>
      <c r="H13146" t="s">
        <v>3585</v>
      </c>
      <c r="I13146" s="2">
        <v>4100</v>
      </c>
      <c r="J13146" s="5"/>
      <c r="L13146" s="5"/>
      <c r="M13146" s="2">
        <f t="shared" si="205"/>
        <v>-339759.85999999789</v>
      </c>
      <c r="P13146"/>
    </row>
    <row r="13147" spans="1:16" hidden="1">
      <c r="A13147" t="s">
        <v>14793</v>
      </c>
      <c r="B13147" s="1">
        <v>42249</v>
      </c>
      <c r="C13147" t="s">
        <v>14797</v>
      </c>
      <c r="D13147">
        <v>2</v>
      </c>
      <c r="E13147" t="s">
        <v>14798</v>
      </c>
      <c r="F13147" t="s">
        <v>7054</v>
      </c>
      <c r="G13147" t="s">
        <v>4</v>
      </c>
      <c r="H13147" t="s">
        <v>5440</v>
      </c>
      <c r="I13147" s="2">
        <v>1025</v>
      </c>
      <c r="J13147" s="5"/>
      <c r="L13147" s="5"/>
      <c r="M13147" s="2">
        <f t="shared" si="205"/>
        <v>-338734.85999999789</v>
      </c>
      <c r="P13147"/>
    </row>
    <row r="13148" spans="1:16" hidden="1">
      <c r="A13148" t="s">
        <v>14814</v>
      </c>
      <c r="B13148" s="1">
        <v>42249</v>
      </c>
      <c r="C13148" t="s">
        <v>14817</v>
      </c>
      <c r="D13148">
        <v>2</v>
      </c>
      <c r="E13148" t="s">
        <v>14818</v>
      </c>
      <c r="F13148" t="s">
        <v>7054</v>
      </c>
      <c r="G13148" t="s">
        <v>4</v>
      </c>
      <c r="H13148" t="s">
        <v>14819</v>
      </c>
      <c r="I13148" s="2">
        <v>1137.83</v>
      </c>
      <c r="J13148" s="5"/>
      <c r="L13148" s="5"/>
      <c r="M13148" s="2">
        <f t="shared" si="205"/>
        <v>-337597.02999999787</v>
      </c>
      <c r="P13148"/>
    </row>
    <row r="13149" spans="1:16" hidden="1">
      <c r="A13149" t="s">
        <v>14836</v>
      </c>
      <c r="B13149" s="1">
        <v>42249</v>
      </c>
      <c r="C13149" t="s">
        <v>6</v>
      </c>
      <c r="D13149">
        <v>1</v>
      </c>
      <c r="E13149" t="s">
        <v>14839</v>
      </c>
      <c r="F13149" t="s">
        <v>13610</v>
      </c>
      <c r="G13149" t="s">
        <v>4</v>
      </c>
      <c r="H13149" t="s">
        <v>34</v>
      </c>
      <c r="I13149" s="2">
        <v>8930.67</v>
      </c>
      <c r="J13149" s="5"/>
      <c r="L13149" s="5"/>
      <c r="M13149" s="2">
        <f t="shared" si="205"/>
        <v>-328666.35999999789</v>
      </c>
      <c r="P13149"/>
    </row>
    <row r="13150" spans="1:16" hidden="1">
      <c r="A13150" t="s">
        <v>14862</v>
      </c>
      <c r="B13150" s="1">
        <v>42249</v>
      </c>
      <c r="C13150" t="s">
        <v>14865</v>
      </c>
      <c r="D13150">
        <v>2</v>
      </c>
      <c r="E13150" t="s">
        <v>14866</v>
      </c>
      <c r="F13150" t="s">
        <v>7054</v>
      </c>
      <c r="G13150" t="s">
        <v>4</v>
      </c>
      <c r="H13150" t="s">
        <v>14867</v>
      </c>
      <c r="I13150" s="2">
        <v>1025</v>
      </c>
      <c r="J13150" s="5"/>
      <c r="L13150" s="5"/>
      <c r="M13150" s="2">
        <f t="shared" si="205"/>
        <v>-327641.35999999789</v>
      </c>
      <c r="P13150"/>
    </row>
    <row r="13151" spans="1:16" hidden="1">
      <c r="A13151" t="s">
        <v>14890</v>
      </c>
      <c r="B13151" s="1">
        <v>42249</v>
      </c>
      <c r="C13151" t="s">
        <v>14893</v>
      </c>
      <c r="D13151">
        <v>2</v>
      </c>
      <c r="E13151" t="s">
        <v>14894</v>
      </c>
      <c r="F13151" t="s">
        <v>7054</v>
      </c>
      <c r="G13151" t="s">
        <v>4</v>
      </c>
      <c r="H13151" t="s">
        <v>3929</v>
      </c>
      <c r="I13151" s="2">
        <v>1025</v>
      </c>
      <c r="J13151" s="5"/>
      <c r="L13151" s="5"/>
      <c r="M13151" s="2">
        <f t="shared" si="205"/>
        <v>-326616.35999999789</v>
      </c>
      <c r="P13151"/>
    </row>
    <row r="13152" spans="1:16" hidden="1">
      <c r="A13152" t="s">
        <v>14917</v>
      </c>
      <c r="B13152" s="1">
        <v>42249</v>
      </c>
      <c r="C13152" t="s">
        <v>14921</v>
      </c>
      <c r="D13152">
        <v>1</v>
      </c>
      <c r="E13152" t="s">
        <v>14922</v>
      </c>
      <c r="F13152" t="s">
        <v>13565</v>
      </c>
      <c r="G13152" t="s">
        <v>4</v>
      </c>
      <c r="H13152" t="s">
        <v>14923</v>
      </c>
      <c r="I13152" s="2">
        <v>5000</v>
      </c>
      <c r="J13152" s="5"/>
      <c r="L13152" s="5"/>
      <c r="M13152" s="2">
        <f t="shared" si="205"/>
        <v>-321616.35999999789</v>
      </c>
      <c r="P13152"/>
    </row>
    <row r="13153" spans="1:16" hidden="1">
      <c r="A13153" t="s">
        <v>14945</v>
      </c>
      <c r="B13153" s="1">
        <v>42249</v>
      </c>
      <c r="C13153" t="s">
        <v>14948</v>
      </c>
      <c r="D13153">
        <v>2</v>
      </c>
      <c r="E13153" t="s">
        <v>14949</v>
      </c>
      <c r="F13153" t="s">
        <v>7054</v>
      </c>
      <c r="G13153" t="s">
        <v>4</v>
      </c>
      <c r="H13153" t="s">
        <v>14950</v>
      </c>
      <c r="I13153" s="2">
        <v>2083.7800000000002</v>
      </c>
      <c r="J13153" s="5"/>
      <c r="L13153" s="5"/>
      <c r="M13153" s="2">
        <f t="shared" si="205"/>
        <v>-319532.57999999786</v>
      </c>
      <c r="P13153"/>
    </row>
    <row r="13154" spans="1:16" hidden="1">
      <c r="A13154" t="s">
        <v>14972</v>
      </c>
      <c r="B13154" s="1">
        <v>42249</v>
      </c>
      <c r="C13154" t="s">
        <v>14975</v>
      </c>
      <c r="D13154">
        <v>2</v>
      </c>
      <c r="E13154" t="s">
        <v>14976</v>
      </c>
      <c r="F13154" t="s">
        <v>13559</v>
      </c>
      <c r="G13154" t="s">
        <v>313</v>
      </c>
      <c r="H13154" t="s">
        <v>14977</v>
      </c>
      <c r="J13154" s="5"/>
      <c r="K13154" s="2">
        <v>1451.73</v>
      </c>
      <c r="L13154" s="5"/>
      <c r="M13154" s="2">
        <f t="shared" si="205"/>
        <v>-320984.30999999784</v>
      </c>
      <c r="P13154"/>
    </row>
    <row r="13155" spans="1:16" hidden="1">
      <c r="A13155" t="s">
        <v>14972</v>
      </c>
      <c r="B13155" s="1">
        <v>42249</v>
      </c>
      <c r="C13155" t="s">
        <v>14975</v>
      </c>
      <c r="D13155">
        <v>2</v>
      </c>
      <c r="E13155" t="s">
        <v>14976</v>
      </c>
      <c r="F13155" t="s">
        <v>13559</v>
      </c>
      <c r="G13155" t="s">
        <v>313</v>
      </c>
      <c r="H13155" t="s">
        <v>14977</v>
      </c>
      <c r="I13155" s="2">
        <v>1451.73</v>
      </c>
      <c r="J13155" s="5"/>
      <c r="L13155" s="5"/>
      <c r="M13155" s="2">
        <f t="shared" si="205"/>
        <v>-319532.57999999786</v>
      </c>
      <c r="P13155"/>
    </row>
    <row r="13156" spans="1:16" hidden="1">
      <c r="A13156" t="s">
        <v>15000</v>
      </c>
      <c r="B13156" s="1">
        <v>42249</v>
      </c>
      <c r="C13156" t="s">
        <v>6</v>
      </c>
      <c r="D13156">
        <v>1</v>
      </c>
      <c r="E13156" t="s">
        <v>15003</v>
      </c>
      <c r="F13156" t="s">
        <v>13565</v>
      </c>
      <c r="G13156" t="s">
        <v>4</v>
      </c>
      <c r="H13156" t="s">
        <v>15004</v>
      </c>
      <c r="I13156" s="2">
        <v>227500</v>
      </c>
      <c r="J13156" s="5"/>
      <c r="L13156" s="5"/>
      <c r="M13156" s="2">
        <f t="shared" si="205"/>
        <v>-92032.579999997863</v>
      </c>
      <c r="P13156"/>
    </row>
    <row r="13157" spans="1:16" hidden="1">
      <c r="A13157" t="s">
        <v>15023</v>
      </c>
      <c r="B13157" s="1">
        <v>42249</v>
      </c>
      <c r="C13157" t="s">
        <v>15027</v>
      </c>
      <c r="D13157">
        <v>2</v>
      </c>
      <c r="E13157" t="s">
        <v>15028</v>
      </c>
      <c r="F13157" t="s">
        <v>7054</v>
      </c>
      <c r="G13157" t="s">
        <v>4</v>
      </c>
      <c r="H13157" t="s">
        <v>861</v>
      </c>
      <c r="I13157" s="2">
        <v>470</v>
      </c>
      <c r="J13157" s="5"/>
      <c r="L13157" s="5"/>
      <c r="M13157" s="2">
        <f t="shared" si="205"/>
        <v>-91562.579999997863</v>
      </c>
      <c r="P13157"/>
    </row>
    <row r="13158" spans="1:16" hidden="1">
      <c r="A13158" t="s">
        <v>15045</v>
      </c>
      <c r="B13158" s="1">
        <v>42249</v>
      </c>
      <c r="C13158" t="s">
        <v>18</v>
      </c>
      <c r="D13158">
        <v>2</v>
      </c>
      <c r="E13158" t="s">
        <v>15049</v>
      </c>
      <c r="F13158" t="s">
        <v>13559</v>
      </c>
      <c r="G13158" t="s">
        <v>313</v>
      </c>
      <c r="H13158" t="s">
        <v>65</v>
      </c>
      <c r="I13158" s="2">
        <v>402.61</v>
      </c>
      <c r="J13158" s="5"/>
      <c r="L13158" s="5"/>
      <c r="M13158" s="2">
        <f t="shared" si="205"/>
        <v>-91159.969999997862</v>
      </c>
      <c r="P13158"/>
    </row>
    <row r="13159" spans="1:16" hidden="1">
      <c r="A13159" t="s">
        <v>15073</v>
      </c>
      <c r="B13159" s="1">
        <v>42249</v>
      </c>
      <c r="C13159" t="s">
        <v>18</v>
      </c>
      <c r="D13159">
        <v>2</v>
      </c>
      <c r="E13159" t="s">
        <v>15077</v>
      </c>
      <c r="F13159" t="s">
        <v>13559</v>
      </c>
      <c r="G13159" t="s">
        <v>313</v>
      </c>
      <c r="H13159" t="s">
        <v>65</v>
      </c>
      <c r="I13159" s="2">
        <v>932.34</v>
      </c>
      <c r="J13159" s="5"/>
      <c r="L13159" s="5"/>
      <c r="M13159" s="2">
        <f t="shared" si="205"/>
        <v>-90227.629999997866</v>
      </c>
      <c r="P13159"/>
    </row>
    <row r="13160" spans="1:16" hidden="1">
      <c r="A13160" t="s">
        <v>15093</v>
      </c>
      <c r="B13160" s="1">
        <v>42249</v>
      </c>
      <c r="C13160" t="s">
        <v>15097</v>
      </c>
      <c r="D13160">
        <v>2</v>
      </c>
      <c r="E13160" t="s">
        <v>15098</v>
      </c>
      <c r="F13160" t="s">
        <v>7054</v>
      </c>
      <c r="G13160" t="s">
        <v>4</v>
      </c>
      <c r="H13160" t="s">
        <v>15099</v>
      </c>
      <c r="I13160" s="2">
        <v>1025</v>
      </c>
      <c r="J13160" s="5"/>
      <c r="L13160" s="5"/>
      <c r="M13160" s="2">
        <f t="shared" si="205"/>
        <v>-89202.629999997866</v>
      </c>
      <c r="P13160"/>
    </row>
    <row r="13161" spans="1:16" hidden="1">
      <c r="A13161" t="s">
        <v>15116</v>
      </c>
      <c r="B13161" s="1">
        <v>42249</v>
      </c>
      <c r="C13161" t="s">
        <v>18</v>
      </c>
      <c r="D13161">
        <v>2</v>
      </c>
      <c r="E13161" t="s">
        <v>15119</v>
      </c>
      <c r="F13161" t="s">
        <v>13559</v>
      </c>
      <c r="G13161" t="s">
        <v>313</v>
      </c>
      <c r="H13161" t="s">
        <v>15120</v>
      </c>
      <c r="I13161" s="2">
        <v>402.61</v>
      </c>
      <c r="J13161" s="5"/>
      <c r="L13161" s="5"/>
      <c r="M13161" s="2">
        <f t="shared" si="205"/>
        <v>-88800.019999997865</v>
      </c>
      <c r="P13161"/>
    </row>
    <row r="13162" spans="1:16" hidden="1">
      <c r="A13162" t="s">
        <v>15141</v>
      </c>
      <c r="B13162" s="1">
        <v>42249</v>
      </c>
      <c r="C13162" t="s">
        <v>18</v>
      </c>
      <c r="D13162">
        <v>2</v>
      </c>
      <c r="E13162" t="s">
        <v>15144</v>
      </c>
      <c r="F13162" t="s">
        <v>13559</v>
      </c>
      <c r="G13162" t="s">
        <v>313</v>
      </c>
      <c r="H13162" t="s">
        <v>880</v>
      </c>
      <c r="J13162" s="5"/>
      <c r="K13162" s="2">
        <v>500</v>
      </c>
      <c r="L13162" s="5"/>
      <c r="M13162" s="2">
        <f t="shared" si="205"/>
        <v>-89300.019999997865</v>
      </c>
      <c r="P13162"/>
    </row>
    <row r="13163" spans="1:16" hidden="1">
      <c r="A13163" t="s">
        <v>15141</v>
      </c>
      <c r="B13163" s="1">
        <v>42249</v>
      </c>
      <c r="C13163" t="s">
        <v>18</v>
      </c>
      <c r="D13163">
        <v>2</v>
      </c>
      <c r="E13163" t="s">
        <v>15144</v>
      </c>
      <c r="F13163" t="s">
        <v>13559</v>
      </c>
      <c r="G13163" t="s">
        <v>313</v>
      </c>
      <c r="H13163" t="s">
        <v>880</v>
      </c>
      <c r="I13163" s="2">
        <v>1000.7</v>
      </c>
      <c r="J13163" s="5"/>
      <c r="L13163" s="5"/>
      <c r="M13163" s="2">
        <f t="shared" si="205"/>
        <v>-88299.319999997868</v>
      </c>
      <c r="P13163"/>
    </row>
    <row r="13164" spans="1:16" hidden="1">
      <c r="A13164" t="s">
        <v>15168</v>
      </c>
      <c r="B13164" s="1">
        <v>42249</v>
      </c>
      <c r="C13164" t="s">
        <v>884</v>
      </c>
      <c r="D13164">
        <v>1</v>
      </c>
      <c r="E13164" t="s">
        <v>15170</v>
      </c>
      <c r="F13164" t="s">
        <v>13565</v>
      </c>
      <c r="G13164" t="s">
        <v>4</v>
      </c>
      <c r="H13164" t="s">
        <v>1404</v>
      </c>
      <c r="I13164" s="2">
        <v>8120</v>
      </c>
      <c r="J13164" s="5"/>
      <c r="L13164" s="5"/>
      <c r="M13164" s="2">
        <f t="shared" si="205"/>
        <v>-80179.319999997868</v>
      </c>
      <c r="P13164"/>
    </row>
    <row r="13165" spans="1:16" hidden="1">
      <c r="A13165" s="35" t="s">
        <v>963</v>
      </c>
      <c r="B13165" s="36">
        <v>42250</v>
      </c>
      <c r="C13165" s="35" t="s">
        <v>6</v>
      </c>
      <c r="D13165" s="35">
        <v>1</v>
      </c>
      <c r="E13165" s="35" t="s">
        <v>965</v>
      </c>
      <c r="F13165" s="35" t="s">
        <v>8</v>
      </c>
      <c r="G13165" s="35" t="s">
        <v>20</v>
      </c>
      <c r="H13165" s="35" t="s">
        <v>966</v>
      </c>
      <c r="I13165" s="11">
        <v>1790</v>
      </c>
      <c r="J13165" s="12"/>
      <c r="K13165" s="11"/>
      <c r="L13165" s="12"/>
      <c r="M13165" s="11">
        <f t="shared" si="205"/>
        <v>-78389.319999997868</v>
      </c>
      <c r="P13165"/>
    </row>
    <row r="13166" spans="1:16" hidden="1">
      <c r="A13166" t="s">
        <v>969</v>
      </c>
      <c r="B13166" s="1">
        <v>42250</v>
      </c>
      <c r="C13166" t="s">
        <v>6</v>
      </c>
      <c r="D13166">
        <v>1</v>
      </c>
      <c r="E13166" t="s">
        <v>973</v>
      </c>
      <c r="F13166" t="s">
        <v>8</v>
      </c>
      <c r="G13166" t="s">
        <v>20</v>
      </c>
      <c r="H13166" t="s">
        <v>974</v>
      </c>
      <c r="I13166" s="2">
        <v>1025</v>
      </c>
      <c r="J13166" s="5"/>
      <c r="L13166" s="5"/>
      <c r="M13166" s="2">
        <f t="shared" si="205"/>
        <v>-77364.319999997868</v>
      </c>
      <c r="P13166"/>
    </row>
    <row r="13167" spans="1:16" hidden="1">
      <c r="A13167" t="s">
        <v>1021</v>
      </c>
      <c r="B13167" s="1">
        <v>42250</v>
      </c>
      <c r="C13167" t="s">
        <v>1023</v>
      </c>
      <c r="D13167">
        <v>2</v>
      </c>
      <c r="E13167" t="s">
        <v>1024</v>
      </c>
      <c r="F13167" t="s">
        <v>78</v>
      </c>
      <c r="G13167" t="s">
        <v>20</v>
      </c>
      <c r="H13167" t="s">
        <v>1025</v>
      </c>
      <c r="J13167" s="5"/>
      <c r="K13167" s="2">
        <v>1025</v>
      </c>
      <c r="L13167" s="5"/>
      <c r="M13167" s="2">
        <f t="shared" si="205"/>
        <v>-78389.319999997868</v>
      </c>
      <c r="P13167"/>
    </row>
    <row r="13168" spans="1:16" hidden="1">
      <c r="A13168" t="s">
        <v>1033</v>
      </c>
      <c r="B13168" s="1">
        <v>42250</v>
      </c>
      <c r="C13168" t="s">
        <v>43</v>
      </c>
      <c r="D13168">
        <v>1</v>
      </c>
      <c r="E13168" t="s">
        <v>1038</v>
      </c>
      <c r="F13168" t="s">
        <v>16</v>
      </c>
      <c r="G13168" t="s">
        <v>20</v>
      </c>
      <c r="H13168" t="s">
        <v>317</v>
      </c>
      <c r="J13168" s="5"/>
      <c r="K13168" s="2">
        <v>3835.01</v>
      </c>
      <c r="L13168" s="5"/>
      <c r="M13168" s="2">
        <f t="shared" si="205"/>
        <v>-82224.329999997863</v>
      </c>
      <c r="P13168"/>
    </row>
    <row r="13169" spans="1:16" hidden="1">
      <c r="A13169" t="s">
        <v>1139</v>
      </c>
      <c r="B13169" s="1">
        <v>42250</v>
      </c>
      <c r="C13169" t="s">
        <v>1144</v>
      </c>
      <c r="D13169">
        <v>2</v>
      </c>
      <c r="E13169" t="s">
        <v>1145</v>
      </c>
      <c r="F13169" t="s">
        <v>78</v>
      </c>
      <c r="G13169" t="s">
        <v>20</v>
      </c>
      <c r="H13169" t="s">
        <v>974</v>
      </c>
      <c r="J13169" s="5"/>
      <c r="K13169" s="2">
        <v>1025</v>
      </c>
      <c r="L13169" s="5"/>
      <c r="M13169" s="2">
        <f t="shared" si="205"/>
        <v>-83249.329999997863</v>
      </c>
      <c r="P13169"/>
    </row>
    <row r="13170" spans="1:16" hidden="1">
      <c r="A13170" t="s">
        <v>1165</v>
      </c>
      <c r="B13170" s="1">
        <v>42250</v>
      </c>
      <c r="C13170" t="s">
        <v>6</v>
      </c>
      <c r="D13170">
        <v>1</v>
      </c>
      <c r="E13170" t="s">
        <v>1168</v>
      </c>
      <c r="F13170" t="s">
        <v>29</v>
      </c>
      <c r="G13170" t="s">
        <v>20</v>
      </c>
      <c r="H13170" t="s">
        <v>65</v>
      </c>
      <c r="I13170" s="2">
        <v>127.21</v>
      </c>
      <c r="J13170" s="5"/>
      <c r="L13170" s="5"/>
      <c r="M13170" s="2">
        <f t="shared" si="205"/>
        <v>-83122.119999997856</v>
      </c>
      <c r="P13170"/>
    </row>
    <row r="13171" spans="1:16" hidden="1">
      <c r="A13171" t="s">
        <v>1245</v>
      </c>
      <c r="B13171" s="1">
        <v>42250</v>
      </c>
      <c r="C13171" t="s">
        <v>18</v>
      </c>
      <c r="D13171">
        <v>1</v>
      </c>
      <c r="E13171" t="s">
        <v>1246</v>
      </c>
      <c r="F13171" t="s">
        <v>13</v>
      </c>
      <c r="G13171" t="s">
        <v>20</v>
      </c>
      <c r="H13171" t="s">
        <v>1247</v>
      </c>
      <c r="J13171" s="5"/>
      <c r="K13171" s="2">
        <v>50000</v>
      </c>
      <c r="L13171" s="5"/>
      <c r="M13171" s="2">
        <f t="shared" si="205"/>
        <v>-133122.11999999784</v>
      </c>
      <c r="P13171"/>
    </row>
    <row r="13172" spans="1:16" hidden="1">
      <c r="A13172" t="s">
        <v>1252</v>
      </c>
      <c r="B13172" s="1">
        <v>42250</v>
      </c>
      <c r="C13172" t="s">
        <v>6</v>
      </c>
      <c r="D13172">
        <v>1</v>
      </c>
      <c r="E13172" t="s">
        <v>1255</v>
      </c>
      <c r="F13172" t="s">
        <v>29</v>
      </c>
      <c r="G13172" t="s">
        <v>20</v>
      </c>
      <c r="H13172" t="s">
        <v>1256</v>
      </c>
      <c r="I13172" s="2">
        <v>1150.95</v>
      </c>
      <c r="J13172" s="5"/>
      <c r="L13172" s="5"/>
      <c r="M13172" s="2">
        <f t="shared" si="205"/>
        <v>-131971.16999999783</v>
      </c>
      <c r="P13172"/>
    </row>
    <row r="13173" spans="1:16" hidden="1">
      <c r="A13173" t="s">
        <v>1291</v>
      </c>
      <c r="B13173" s="1">
        <v>42250</v>
      </c>
      <c r="C13173" t="s">
        <v>1293</v>
      </c>
      <c r="D13173">
        <v>1</v>
      </c>
      <c r="E13173" t="s">
        <v>1294</v>
      </c>
      <c r="F13173" t="s">
        <v>228</v>
      </c>
      <c r="G13173" t="s">
        <v>20</v>
      </c>
      <c r="H13173" t="s">
        <v>1295</v>
      </c>
      <c r="J13173" s="5"/>
      <c r="K13173" s="2">
        <v>258480</v>
      </c>
      <c r="L13173" s="5"/>
      <c r="M13173" s="2">
        <f t="shared" si="205"/>
        <v>-390451.16999999783</v>
      </c>
      <c r="P13173"/>
    </row>
    <row r="13174" spans="1:16" hidden="1">
      <c r="A13174" t="s">
        <v>1303</v>
      </c>
      <c r="B13174" s="1">
        <v>42250</v>
      </c>
      <c r="C13174" t="s">
        <v>6</v>
      </c>
      <c r="D13174">
        <v>1</v>
      </c>
      <c r="E13174" t="s">
        <v>1255</v>
      </c>
      <c r="F13174" t="s">
        <v>29</v>
      </c>
      <c r="G13174" t="s">
        <v>20</v>
      </c>
      <c r="H13174" t="s">
        <v>1304</v>
      </c>
      <c r="J13174" s="5"/>
      <c r="K13174" s="2">
        <v>1150.95</v>
      </c>
      <c r="L13174" s="5"/>
      <c r="M13174" s="2">
        <f t="shared" si="205"/>
        <v>-391602.11999999784</v>
      </c>
      <c r="P13174"/>
    </row>
    <row r="13175" spans="1:16" hidden="1">
      <c r="A13175" t="s">
        <v>1316</v>
      </c>
      <c r="B13175" s="1">
        <v>42250</v>
      </c>
      <c r="C13175" t="s">
        <v>43</v>
      </c>
      <c r="D13175">
        <v>1</v>
      </c>
      <c r="E13175" t="s">
        <v>1319</v>
      </c>
      <c r="F13175" t="s">
        <v>16</v>
      </c>
      <c r="G13175" t="s">
        <v>20</v>
      </c>
      <c r="H13175" t="s">
        <v>208</v>
      </c>
      <c r="J13175" s="5"/>
      <c r="K13175" s="2">
        <v>1025</v>
      </c>
      <c r="L13175" s="5">
        <v>23</v>
      </c>
      <c r="M13175" s="2">
        <f t="shared" si="205"/>
        <v>-392627.11999999784</v>
      </c>
      <c r="P13175"/>
    </row>
    <row r="13176" spans="1:16" hidden="1">
      <c r="A13176" t="s">
        <v>1328</v>
      </c>
      <c r="B13176" s="1">
        <v>42250</v>
      </c>
      <c r="C13176" t="s">
        <v>11</v>
      </c>
      <c r="D13176">
        <v>1</v>
      </c>
      <c r="E13176" t="s">
        <v>1329</v>
      </c>
      <c r="F13176" t="s">
        <v>13</v>
      </c>
      <c r="G13176" t="s">
        <v>20</v>
      </c>
      <c r="H13176" t="s">
        <v>1178</v>
      </c>
      <c r="J13176" s="5"/>
      <c r="K13176" s="2">
        <v>2009.02</v>
      </c>
      <c r="L13176" s="5"/>
      <c r="M13176" s="2">
        <f t="shared" si="205"/>
        <v>-394636.13999999786</v>
      </c>
      <c r="P13176"/>
    </row>
    <row r="13177" spans="1:16" hidden="1">
      <c r="A13177" t="s">
        <v>1352</v>
      </c>
      <c r="B13177" s="1">
        <v>42250</v>
      </c>
      <c r="C13177" t="s">
        <v>11</v>
      </c>
      <c r="D13177">
        <v>1</v>
      </c>
      <c r="E13177" t="s">
        <v>1353</v>
      </c>
      <c r="F13177" t="s">
        <v>16</v>
      </c>
      <c r="G13177" t="s">
        <v>20</v>
      </c>
      <c r="H13177" t="s">
        <v>1354</v>
      </c>
      <c r="J13177" s="5"/>
      <c r="K13177" s="2">
        <v>25138.06</v>
      </c>
      <c r="L13177" s="5"/>
      <c r="M13177" s="2">
        <f t="shared" si="205"/>
        <v>-419774.19999999786</v>
      </c>
      <c r="P13177"/>
    </row>
    <row r="13178" spans="1:16" hidden="1">
      <c r="A13178" t="s">
        <v>1359</v>
      </c>
      <c r="B13178" s="1">
        <v>42250</v>
      </c>
      <c r="C13178" t="s">
        <v>195</v>
      </c>
      <c r="D13178">
        <v>1</v>
      </c>
      <c r="E13178" t="s">
        <v>1361</v>
      </c>
      <c r="F13178" t="s">
        <v>13</v>
      </c>
      <c r="G13178" t="s">
        <v>20</v>
      </c>
      <c r="H13178" t="s">
        <v>195</v>
      </c>
      <c r="J13178" s="5"/>
      <c r="K13178" s="2">
        <v>13985.01</v>
      </c>
      <c r="L13178" s="5"/>
      <c r="M13178" s="2">
        <f t="shared" si="205"/>
        <v>-433759.20999999787</v>
      </c>
      <c r="P13178"/>
    </row>
    <row r="13179" spans="1:16" hidden="1">
      <c r="A13179" t="s">
        <v>1365</v>
      </c>
      <c r="B13179" s="1">
        <v>42250</v>
      </c>
      <c r="C13179" t="s">
        <v>455</v>
      </c>
      <c r="D13179">
        <v>1</v>
      </c>
      <c r="E13179" t="s">
        <v>1366</v>
      </c>
      <c r="F13179" t="s">
        <v>16</v>
      </c>
      <c r="G13179" t="s">
        <v>20</v>
      </c>
      <c r="H13179" t="s">
        <v>455</v>
      </c>
      <c r="J13179" s="5"/>
      <c r="K13179" s="2">
        <v>5631.56</v>
      </c>
      <c r="L13179" s="5"/>
      <c r="M13179" s="2">
        <f t="shared" si="205"/>
        <v>-439390.76999999786</v>
      </c>
      <c r="P13179"/>
    </row>
    <row r="13180" spans="1:16" hidden="1">
      <c r="A13180" t="s">
        <v>1370</v>
      </c>
      <c r="B13180" s="1">
        <v>42250</v>
      </c>
      <c r="C13180" t="s">
        <v>18</v>
      </c>
      <c r="D13180">
        <v>1</v>
      </c>
      <c r="E13180" t="s">
        <v>1373</v>
      </c>
      <c r="F13180" t="s">
        <v>13</v>
      </c>
      <c r="G13180" t="s">
        <v>20</v>
      </c>
      <c r="H13180" t="s">
        <v>18</v>
      </c>
      <c r="J13180" s="5"/>
      <c r="K13180" s="2">
        <v>20377.03</v>
      </c>
      <c r="L13180" s="5"/>
      <c r="M13180" s="2">
        <f t="shared" si="205"/>
        <v>-459767.79999999783</v>
      </c>
      <c r="P13180"/>
    </row>
    <row r="13181" spans="1:16" hidden="1">
      <c r="A13181" t="s">
        <v>15189</v>
      </c>
      <c r="B13181" s="1">
        <v>42250</v>
      </c>
      <c r="C13181" t="s">
        <v>15209</v>
      </c>
      <c r="D13181">
        <v>2</v>
      </c>
      <c r="E13181" t="s">
        <v>15210</v>
      </c>
      <c r="F13181" t="s">
        <v>7054</v>
      </c>
      <c r="G13181" t="s">
        <v>20</v>
      </c>
      <c r="H13181" t="s">
        <v>317</v>
      </c>
      <c r="I13181" s="2">
        <v>3835.01</v>
      </c>
      <c r="J13181" s="5"/>
      <c r="L13181" s="5"/>
      <c r="M13181" s="2">
        <f t="shared" si="205"/>
        <v>-455932.78999999783</v>
      </c>
      <c r="P13181"/>
    </row>
    <row r="13182" spans="1:16" hidden="1">
      <c r="A13182" t="s">
        <v>15217</v>
      </c>
      <c r="B13182" s="1">
        <v>42250</v>
      </c>
      <c r="C13182" t="s">
        <v>15231</v>
      </c>
      <c r="D13182">
        <v>2</v>
      </c>
      <c r="E13182" t="s">
        <v>15232</v>
      </c>
      <c r="F13182" t="s">
        <v>7054</v>
      </c>
      <c r="G13182" t="s">
        <v>20</v>
      </c>
      <c r="H13182" t="s">
        <v>14051</v>
      </c>
      <c r="I13182" s="2">
        <v>1025</v>
      </c>
      <c r="J13182" s="5"/>
      <c r="L13182" s="5"/>
      <c r="M13182" s="2">
        <f t="shared" si="205"/>
        <v>-454907.78999999783</v>
      </c>
      <c r="P13182"/>
    </row>
    <row r="13183" spans="1:16" hidden="1">
      <c r="A13183" t="s">
        <v>15239</v>
      </c>
      <c r="B13183" s="1">
        <v>42250</v>
      </c>
      <c r="C13183" t="s">
        <v>1023</v>
      </c>
      <c r="D13183">
        <v>2</v>
      </c>
      <c r="E13183" t="s">
        <v>15251</v>
      </c>
      <c r="F13183" t="s">
        <v>7054</v>
      </c>
      <c r="G13183" t="s">
        <v>20</v>
      </c>
      <c r="H13183" t="s">
        <v>1025</v>
      </c>
      <c r="I13183" s="2">
        <v>1025</v>
      </c>
      <c r="J13183" s="5"/>
      <c r="L13183" s="5"/>
      <c r="M13183" s="2">
        <f t="shared" si="205"/>
        <v>-453882.78999999783</v>
      </c>
      <c r="P13183"/>
    </row>
    <row r="13184" spans="1:16" hidden="1">
      <c r="A13184" t="s">
        <v>15261</v>
      </c>
      <c r="B13184" s="1">
        <v>42250</v>
      </c>
      <c r="C13184" t="s">
        <v>1023</v>
      </c>
      <c r="D13184">
        <v>2</v>
      </c>
      <c r="E13184" t="s">
        <v>15278</v>
      </c>
      <c r="F13184" t="s">
        <v>7054</v>
      </c>
      <c r="G13184" t="s">
        <v>20</v>
      </c>
      <c r="H13184" t="s">
        <v>1025</v>
      </c>
      <c r="I13184" s="2">
        <v>1025</v>
      </c>
      <c r="J13184" s="5"/>
      <c r="L13184" s="5"/>
      <c r="M13184" s="2">
        <f t="shared" si="205"/>
        <v>-452857.78999999783</v>
      </c>
      <c r="P13184"/>
    </row>
    <row r="13185" spans="1:16" hidden="1">
      <c r="A13185" t="s">
        <v>15286</v>
      </c>
      <c r="B13185" s="1">
        <v>42250</v>
      </c>
      <c r="C13185" t="s">
        <v>18</v>
      </c>
      <c r="D13185">
        <v>2</v>
      </c>
      <c r="E13185" t="s">
        <v>15302</v>
      </c>
      <c r="F13185" t="s">
        <v>13559</v>
      </c>
      <c r="G13185" t="s">
        <v>313</v>
      </c>
      <c r="H13185" t="s">
        <v>15303</v>
      </c>
      <c r="I13185" s="2">
        <v>717.9</v>
      </c>
      <c r="J13185" s="5"/>
      <c r="L13185" s="5"/>
      <c r="M13185" s="2">
        <f t="shared" si="205"/>
        <v>-452139.8899999978</v>
      </c>
      <c r="P13185"/>
    </row>
    <row r="13186" spans="1:16" hidden="1">
      <c r="A13186" t="s">
        <v>15313</v>
      </c>
      <c r="B13186" s="1">
        <v>42250</v>
      </c>
      <c r="C13186" t="s">
        <v>1144</v>
      </c>
      <c r="D13186">
        <v>2</v>
      </c>
      <c r="E13186" t="s">
        <v>15328</v>
      </c>
      <c r="F13186" t="s">
        <v>7054</v>
      </c>
      <c r="G13186" t="s">
        <v>20</v>
      </c>
      <c r="H13186" t="s">
        <v>974</v>
      </c>
      <c r="I13186" s="2">
        <v>1025</v>
      </c>
      <c r="J13186" s="5"/>
      <c r="L13186" s="5"/>
      <c r="M13186" s="2">
        <f t="shared" si="205"/>
        <v>-451114.8899999978</v>
      </c>
      <c r="P13186"/>
    </row>
    <row r="13187" spans="1:16" hidden="1">
      <c r="A13187" t="s">
        <v>15336</v>
      </c>
      <c r="B13187" s="1">
        <v>42250</v>
      </c>
      <c r="C13187" t="s">
        <v>1144</v>
      </c>
      <c r="D13187">
        <v>2</v>
      </c>
      <c r="E13187" t="s">
        <v>15349</v>
      </c>
      <c r="F13187" t="s">
        <v>7054</v>
      </c>
      <c r="G13187" t="s">
        <v>20</v>
      </c>
      <c r="H13187" t="s">
        <v>974</v>
      </c>
      <c r="J13187" s="5"/>
      <c r="K13187" s="2">
        <v>1025</v>
      </c>
      <c r="L13187" s="5"/>
      <c r="M13187" s="2">
        <f t="shared" si="205"/>
        <v>-452139.8899999978</v>
      </c>
      <c r="P13187"/>
    </row>
    <row r="13188" spans="1:16" hidden="1">
      <c r="A13188" t="s">
        <v>15336</v>
      </c>
      <c r="B13188" s="1">
        <v>42250</v>
      </c>
      <c r="C13188" t="s">
        <v>1144</v>
      </c>
      <c r="D13188">
        <v>2</v>
      </c>
      <c r="E13188" t="s">
        <v>15349</v>
      </c>
      <c r="F13188" t="s">
        <v>7054</v>
      </c>
      <c r="G13188" t="s">
        <v>20</v>
      </c>
      <c r="H13188" t="s">
        <v>974</v>
      </c>
      <c r="I13188" s="2">
        <v>1025</v>
      </c>
      <c r="J13188" s="5"/>
      <c r="L13188" s="5"/>
      <c r="M13188" s="2">
        <f t="shared" si="205"/>
        <v>-451114.8899999978</v>
      </c>
      <c r="P13188"/>
    </row>
    <row r="13189" spans="1:16" hidden="1">
      <c r="A13189" t="s">
        <v>15360</v>
      </c>
      <c r="B13189" s="1">
        <v>42250</v>
      </c>
      <c r="C13189" t="s">
        <v>15376</v>
      </c>
      <c r="D13189">
        <v>2</v>
      </c>
      <c r="E13189" t="s">
        <v>15377</v>
      </c>
      <c r="F13189" t="s">
        <v>7054</v>
      </c>
      <c r="G13189" t="s">
        <v>20</v>
      </c>
      <c r="H13189" t="s">
        <v>4054</v>
      </c>
      <c r="I13189" s="2">
        <v>1840</v>
      </c>
      <c r="J13189" s="5"/>
      <c r="L13189" s="5"/>
      <c r="M13189" s="2">
        <f t="shared" si="205"/>
        <v>-449274.8899999978</v>
      </c>
      <c r="P13189"/>
    </row>
    <row r="13190" spans="1:16" hidden="1">
      <c r="A13190" t="s">
        <v>15383</v>
      </c>
      <c r="B13190" s="1">
        <v>42250</v>
      </c>
      <c r="C13190" t="s">
        <v>6</v>
      </c>
      <c r="D13190">
        <v>1</v>
      </c>
      <c r="E13190" t="s">
        <v>15397</v>
      </c>
      <c r="F13190" t="s">
        <v>13565</v>
      </c>
      <c r="G13190" t="s">
        <v>20</v>
      </c>
      <c r="H13190" t="s">
        <v>65</v>
      </c>
      <c r="I13190" s="2">
        <v>127.21</v>
      </c>
      <c r="J13190" s="5"/>
      <c r="L13190" s="5"/>
      <c r="M13190" s="2">
        <f t="shared" si="205"/>
        <v>-449147.67999999778</v>
      </c>
      <c r="P13190"/>
    </row>
    <row r="13191" spans="1:16" hidden="1">
      <c r="A13191" t="s">
        <v>15404</v>
      </c>
      <c r="B13191" s="1">
        <v>42250</v>
      </c>
      <c r="C13191" t="s">
        <v>15418</v>
      </c>
      <c r="D13191">
        <v>2</v>
      </c>
      <c r="E13191" t="s">
        <v>15419</v>
      </c>
      <c r="F13191" t="s">
        <v>7054</v>
      </c>
      <c r="G13191" t="s">
        <v>20</v>
      </c>
      <c r="H13191" t="s">
        <v>15420</v>
      </c>
      <c r="I13191" s="2">
        <v>1025</v>
      </c>
      <c r="J13191" s="5"/>
      <c r="L13191" s="5"/>
      <c r="M13191" s="2">
        <f t="shared" si="205"/>
        <v>-448122.67999999778</v>
      </c>
      <c r="P13191"/>
    </row>
    <row r="13192" spans="1:16" hidden="1">
      <c r="A13192" t="s">
        <v>15431</v>
      </c>
      <c r="B13192" s="1">
        <v>42250</v>
      </c>
      <c r="C13192" t="s">
        <v>15440</v>
      </c>
      <c r="D13192">
        <v>2</v>
      </c>
      <c r="E13192" t="s">
        <v>15441</v>
      </c>
      <c r="F13192" t="s">
        <v>7054</v>
      </c>
      <c r="G13192" t="s">
        <v>20</v>
      </c>
      <c r="H13192" t="s">
        <v>15442</v>
      </c>
      <c r="I13192" s="2">
        <v>3030.01</v>
      </c>
      <c r="J13192" s="5"/>
      <c r="L13192" s="5"/>
      <c r="M13192" s="2">
        <f t="shared" si="205"/>
        <v>-445092.66999999777</v>
      </c>
      <c r="P13192"/>
    </row>
    <row r="13193" spans="1:16" hidden="1">
      <c r="A13193" t="s">
        <v>15458</v>
      </c>
      <c r="B13193" s="1">
        <v>42250</v>
      </c>
      <c r="C13193" t="s">
        <v>15466</v>
      </c>
      <c r="D13193">
        <v>2</v>
      </c>
      <c r="E13193" t="s">
        <v>15467</v>
      </c>
      <c r="F13193" t="s">
        <v>7054</v>
      </c>
      <c r="G13193" t="s">
        <v>20</v>
      </c>
      <c r="H13193" t="s">
        <v>15468</v>
      </c>
      <c r="I13193" s="2">
        <v>2105.0100000000002</v>
      </c>
      <c r="J13193" s="5"/>
      <c r="L13193" s="5"/>
      <c r="M13193" s="2">
        <f t="shared" ref="M13193:M13256" si="206">+M13192+I13193-K13193</f>
        <v>-442987.65999999776</v>
      </c>
      <c r="P13193"/>
    </row>
    <row r="13194" spans="1:16" hidden="1">
      <c r="A13194" t="s">
        <v>15486</v>
      </c>
      <c r="B13194" s="1">
        <v>42250</v>
      </c>
      <c r="C13194" t="s">
        <v>15494</v>
      </c>
      <c r="D13194">
        <v>2</v>
      </c>
      <c r="E13194" t="s">
        <v>15495</v>
      </c>
      <c r="F13194" t="s">
        <v>7054</v>
      </c>
      <c r="G13194" t="s">
        <v>20</v>
      </c>
      <c r="H13194" t="s">
        <v>1971</v>
      </c>
      <c r="I13194" s="2">
        <v>1025</v>
      </c>
      <c r="J13194" s="5"/>
      <c r="L13194" s="5"/>
      <c r="M13194" s="2">
        <f t="shared" si="206"/>
        <v>-441962.65999999776</v>
      </c>
      <c r="P13194"/>
    </row>
    <row r="13195" spans="1:16" hidden="1">
      <c r="A13195" t="s">
        <v>15508</v>
      </c>
      <c r="B13195" s="1">
        <v>42250</v>
      </c>
      <c r="C13195" t="s">
        <v>15513</v>
      </c>
      <c r="D13195">
        <v>2</v>
      </c>
      <c r="E13195" t="s">
        <v>15514</v>
      </c>
      <c r="F13195" t="s">
        <v>7054</v>
      </c>
      <c r="G13195" t="s">
        <v>20</v>
      </c>
      <c r="H13195" t="s">
        <v>15515</v>
      </c>
      <c r="I13195" s="2">
        <v>1025</v>
      </c>
      <c r="J13195" s="5"/>
      <c r="L13195" s="5"/>
      <c r="M13195" s="2">
        <f t="shared" si="206"/>
        <v>-440937.65999999776</v>
      </c>
      <c r="P13195"/>
    </row>
    <row r="13196" spans="1:16" hidden="1">
      <c r="A13196" t="s">
        <v>15535</v>
      </c>
      <c r="B13196" s="1">
        <v>42250</v>
      </c>
      <c r="C13196" t="s">
        <v>15540</v>
      </c>
      <c r="D13196">
        <v>2</v>
      </c>
      <c r="E13196" t="s">
        <v>15541</v>
      </c>
      <c r="F13196" t="s">
        <v>7054</v>
      </c>
      <c r="G13196" t="s">
        <v>20</v>
      </c>
      <c r="H13196" t="s">
        <v>14148</v>
      </c>
      <c r="I13196" s="2">
        <v>2200</v>
      </c>
      <c r="J13196" s="5"/>
      <c r="L13196" s="5"/>
      <c r="M13196" s="2">
        <f t="shared" si="206"/>
        <v>-438737.65999999776</v>
      </c>
      <c r="P13196"/>
    </row>
    <row r="13197" spans="1:16" hidden="1">
      <c r="A13197" t="s">
        <v>15557</v>
      </c>
      <c r="B13197" s="1">
        <v>42250</v>
      </c>
      <c r="C13197" t="s">
        <v>18</v>
      </c>
      <c r="D13197">
        <v>2</v>
      </c>
      <c r="E13197" t="s">
        <v>15562</v>
      </c>
      <c r="F13197" t="s">
        <v>13559</v>
      </c>
      <c r="G13197" t="s">
        <v>313</v>
      </c>
      <c r="H13197" t="s">
        <v>9065</v>
      </c>
      <c r="I13197" s="2">
        <v>402.74</v>
      </c>
      <c r="J13197" s="5"/>
      <c r="L13197" s="5"/>
      <c r="M13197" s="2">
        <f t="shared" si="206"/>
        <v>-438334.91999999777</v>
      </c>
      <c r="P13197"/>
    </row>
    <row r="13198" spans="1:16" hidden="1">
      <c r="A13198" t="s">
        <v>15580</v>
      </c>
      <c r="B13198" s="1">
        <v>42250</v>
      </c>
      <c r="C13198" t="s">
        <v>18</v>
      </c>
      <c r="D13198">
        <v>2</v>
      </c>
      <c r="E13198" t="s">
        <v>15585</v>
      </c>
      <c r="F13198" t="s">
        <v>13559</v>
      </c>
      <c r="G13198" t="s">
        <v>313</v>
      </c>
      <c r="H13198" t="s">
        <v>65</v>
      </c>
      <c r="I13198" s="2">
        <v>621.84</v>
      </c>
      <c r="J13198" s="5"/>
      <c r="L13198" s="5"/>
      <c r="M13198" s="2">
        <f t="shared" si="206"/>
        <v>-437713.07999999775</v>
      </c>
      <c r="P13198"/>
    </row>
    <row r="13199" spans="1:16" hidden="1">
      <c r="A13199" t="s">
        <v>15603</v>
      </c>
      <c r="B13199" s="1">
        <v>42250</v>
      </c>
      <c r="C13199" t="s">
        <v>15608</v>
      </c>
      <c r="D13199">
        <v>1</v>
      </c>
      <c r="E13199" t="s">
        <v>15609</v>
      </c>
      <c r="F13199" t="s">
        <v>13565</v>
      </c>
      <c r="G13199" t="s">
        <v>20</v>
      </c>
      <c r="H13199" t="s">
        <v>15610</v>
      </c>
      <c r="I13199" s="2">
        <v>50000</v>
      </c>
      <c r="J13199" s="5"/>
      <c r="L13199" s="5"/>
      <c r="M13199" s="2">
        <f t="shared" si="206"/>
        <v>-387713.07999999775</v>
      </c>
      <c r="P13199"/>
    </row>
    <row r="13200" spans="1:16" hidden="1">
      <c r="A13200" t="s">
        <v>15630</v>
      </c>
      <c r="B13200" s="1">
        <v>42250</v>
      </c>
      <c r="C13200" t="s">
        <v>15633</v>
      </c>
      <c r="D13200">
        <v>2</v>
      </c>
      <c r="E13200" t="s">
        <v>15634</v>
      </c>
      <c r="F13200" t="s">
        <v>13559</v>
      </c>
      <c r="G13200" t="s">
        <v>313</v>
      </c>
      <c r="H13200" t="s">
        <v>3287</v>
      </c>
      <c r="J13200" s="5"/>
      <c r="K13200" s="2">
        <v>550</v>
      </c>
      <c r="L13200" s="5"/>
      <c r="M13200" s="2">
        <f t="shared" si="206"/>
        <v>-388263.07999999775</v>
      </c>
      <c r="P13200"/>
    </row>
    <row r="13201" spans="1:16" hidden="1">
      <c r="A13201" t="s">
        <v>15630</v>
      </c>
      <c r="B13201" s="1">
        <v>42250</v>
      </c>
      <c r="C13201" t="s">
        <v>15633</v>
      </c>
      <c r="D13201">
        <v>2</v>
      </c>
      <c r="E13201" t="s">
        <v>15634</v>
      </c>
      <c r="F13201" t="s">
        <v>13559</v>
      </c>
      <c r="G13201" t="s">
        <v>313</v>
      </c>
      <c r="H13201" t="s">
        <v>3287</v>
      </c>
      <c r="I13201" s="2">
        <v>1150.95</v>
      </c>
      <c r="J13201" s="5"/>
      <c r="L13201" s="5"/>
      <c r="M13201" s="2">
        <f t="shared" si="206"/>
        <v>-387112.12999999773</v>
      </c>
      <c r="P13201"/>
    </row>
    <row r="13202" spans="1:16" hidden="1">
      <c r="A13202" t="s">
        <v>15656</v>
      </c>
      <c r="B13202" s="1">
        <v>42250</v>
      </c>
      <c r="C13202" t="s">
        <v>15660</v>
      </c>
      <c r="D13202">
        <v>2</v>
      </c>
      <c r="E13202" t="s">
        <v>15661</v>
      </c>
      <c r="F13202" t="s">
        <v>7054</v>
      </c>
      <c r="G13202" t="s">
        <v>20</v>
      </c>
      <c r="H13202" t="s">
        <v>703</v>
      </c>
      <c r="J13202" s="5"/>
      <c r="K13202" s="2">
        <v>1025</v>
      </c>
      <c r="L13202" s="5"/>
      <c r="M13202" s="2">
        <f t="shared" si="206"/>
        <v>-388137.12999999773</v>
      </c>
      <c r="P13202"/>
    </row>
    <row r="13203" spans="1:16" hidden="1">
      <c r="A13203" t="s">
        <v>15656</v>
      </c>
      <c r="B13203" s="1">
        <v>42250</v>
      </c>
      <c r="C13203" t="s">
        <v>15660</v>
      </c>
      <c r="D13203">
        <v>2</v>
      </c>
      <c r="E13203" t="s">
        <v>15661</v>
      </c>
      <c r="F13203" t="s">
        <v>7054</v>
      </c>
      <c r="G13203" t="s">
        <v>20</v>
      </c>
      <c r="H13203" t="s">
        <v>703</v>
      </c>
      <c r="I13203" s="2">
        <v>1025</v>
      </c>
      <c r="J13203" s="5"/>
      <c r="L13203" s="5"/>
      <c r="M13203" s="2">
        <f t="shared" si="206"/>
        <v>-387112.12999999773</v>
      </c>
      <c r="P13203"/>
    </row>
    <row r="13204" spans="1:16" hidden="1">
      <c r="A13204" t="s">
        <v>15682</v>
      </c>
      <c r="B13204" s="1">
        <v>42250</v>
      </c>
      <c r="C13204" t="s">
        <v>15684</v>
      </c>
      <c r="D13204">
        <v>2</v>
      </c>
      <c r="E13204" t="s">
        <v>15685</v>
      </c>
      <c r="F13204" t="s">
        <v>7054</v>
      </c>
      <c r="G13204" t="s">
        <v>20</v>
      </c>
      <c r="H13204" t="s">
        <v>15686</v>
      </c>
      <c r="I13204" s="2">
        <v>1025</v>
      </c>
      <c r="J13204" s="5"/>
      <c r="L13204" s="5"/>
      <c r="M13204" s="2">
        <f t="shared" si="206"/>
        <v>-386087.12999999773</v>
      </c>
      <c r="P13204"/>
    </row>
    <row r="13205" spans="1:16" hidden="1">
      <c r="A13205" t="s">
        <v>15707</v>
      </c>
      <c r="B13205" s="1">
        <v>42250</v>
      </c>
      <c r="C13205" t="s">
        <v>15710</v>
      </c>
      <c r="D13205">
        <v>1</v>
      </c>
      <c r="E13205" t="s">
        <v>15711</v>
      </c>
      <c r="F13205" t="s">
        <v>13565</v>
      </c>
      <c r="G13205" t="s">
        <v>20</v>
      </c>
      <c r="H13205" t="s">
        <v>1295</v>
      </c>
      <c r="I13205" s="2">
        <v>258480</v>
      </c>
      <c r="J13205" s="5"/>
      <c r="L13205" s="5"/>
      <c r="M13205" s="2">
        <f t="shared" si="206"/>
        <v>-127607.12999999773</v>
      </c>
      <c r="P13205"/>
    </row>
    <row r="13206" spans="1:16" hidden="1">
      <c r="A13206" t="s">
        <v>15734</v>
      </c>
      <c r="B13206" s="1">
        <v>42250</v>
      </c>
      <c r="C13206" t="s">
        <v>15737</v>
      </c>
      <c r="D13206">
        <v>2</v>
      </c>
      <c r="E13206" t="s">
        <v>15738</v>
      </c>
      <c r="F13206" t="s">
        <v>7054</v>
      </c>
      <c r="G13206" t="s">
        <v>20</v>
      </c>
      <c r="H13206" t="s">
        <v>61</v>
      </c>
      <c r="I13206" s="2">
        <v>400</v>
      </c>
      <c r="J13206" s="5"/>
      <c r="L13206" s="5"/>
      <c r="M13206" s="2">
        <f t="shared" si="206"/>
        <v>-127207.12999999773</v>
      </c>
      <c r="P13206"/>
    </row>
    <row r="13207" spans="1:16" hidden="1">
      <c r="A13207" t="s">
        <v>15758</v>
      </c>
      <c r="B13207" s="1">
        <v>42250</v>
      </c>
      <c r="C13207" t="s">
        <v>15762</v>
      </c>
      <c r="D13207">
        <v>2</v>
      </c>
      <c r="E13207" t="s">
        <v>15763</v>
      </c>
      <c r="F13207" t="s">
        <v>7054</v>
      </c>
      <c r="G13207" t="s">
        <v>20</v>
      </c>
      <c r="H13207" t="s">
        <v>4080</v>
      </c>
      <c r="I13207" s="2">
        <v>3030</v>
      </c>
      <c r="J13207" s="5"/>
      <c r="L13207" s="5"/>
      <c r="M13207" s="2">
        <f t="shared" si="206"/>
        <v>-124177.12999999773</v>
      </c>
      <c r="P13207"/>
    </row>
    <row r="13208" spans="1:16" hidden="1">
      <c r="A13208" t="s">
        <v>15784</v>
      </c>
      <c r="B13208" s="1">
        <v>42250</v>
      </c>
      <c r="C13208" t="s">
        <v>15787</v>
      </c>
      <c r="D13208">
        <v>2</v>
      </c>
      <c r="E13208" t="s">
        <v>15788</v>
      </c>
      <c r="F13208" t="s">
        <v>7054</v>
      </c>
      <c r="G13208" t="s">
        <v>20</v>
      </c>
      <c r="H13208" t="s">
        <v>5430</v>
      </c>
      <c r="I13208" s="2">
        <v>1025</v>
      </c>
      <c r="J13208" s="5">
        <v>23</v>
      </c>
      <c r="L13208" s="5"/>
      <c r="M13208" s="2">
        <f t="shared" si="206"/>
        <v>-123152.12999999773</v>
      </c>
      <c r="P13208"/>
    </row>
    <row r="13209" spans="1:16" hidden="1">
      <c r="A13209" t="s">
        <v>15810</v>
      </c>
      <c r="B13209" s="1">
        <v>42250</v>
      </c>
      <c r="C13209" t="s">
        <v>15811</v>
      </c>
      <c r="D13209">
        <v>2</v>
      </c>
      <c r="E13209" t="s">
        <v>15812</v>
      </c>
      <c r="F13209" t="s">
        <v>13559</v>
      </c>
      <c r="G13209" t="s">
        <v>313</v>
      </c>
      <c r="H13209" t="s">
        <v>1178</v>
      </c>
      <c r="I13209" s="2">
        <v>2009.02</v>
      </c>
      <c r="J13209" s="5"/>
      <c r="L13209" s="5"/>
      <c r="M13209" s="2">
        <f t="shared" si="206"/>
        <v>-121143.10999999773</v>
      </c>
      <c r="P13209"/>
    </row>
    <row r="13210" spans="1:16" hidden="1">
      <c r="A13210" t="s">
        <v>15858</v>
      </c>
      <c r="B13210" s="1">
        <v>42250</v>
      </c>
      <c r="C13210" t="s">
        <v>15859</v>
      </c>
      <c r="D13210">
        <v>2</v>
      </c>
      <c r="E13210" t="s">
        <v>15860</v>
      </c>
      <c r="F13210" t="s">
        <v>7054</v>
      </c>
      <c r="G13210" t="s">
        <v>20</v>
      </c>
      <c r="H13210" t="s">
        <v>8797</v>
      </c>
      <c r="I13210" s="2">
        <v>1576.56</v>
      </c>
      <c r="J13210" s="5"/>
      <c r="L13210" s="5"/>
      <c r="M13210" s="2">
        <f t="shared" si="206"/>
        <v>-119566.54999999773</v>
      </c>
      <c r="P13210"/>
    </row>
    <row r="13211" spans="1:16" hidden="1">
      <c r="A13211" t="s">
        <v>15903</v>
      </c>
      <c r="B13211" s="1">
        <v>42250</v>
      </c>
      <c r="C13211" t="s">
        <v>129</v>
      </c>
      <c r="D13211">
        <v>2</v>
      </c>
      <c r="E13211" t="s">
        <v>15904</v>
      </c>
      <c r="F13211" t="s">
        <v>7054</v>
      </c>
      <c r="G13211" t="s">
        <v>20</v>
      </c>
      <c r="H13211" t="s">
        <v>131</v>
      </c>
      <c r="I13211" s="2">
        <v>4381.38</v>
      </c>
      <c r="J13211" s="5"/>
      <c r="L13211" s="5"/>
      <c r="M13211" s="2">
        <f t="shared" si="206"/>
        <v>-115185.16999999773</v>
      </c>
      <c r="P13211"/>
    </row>
    <row r="13212" spans="1:16" hidden="1">
      <c r="A13212" t="s">
        <v>15923</v>
      </c>
      <c r="B13212" s="1">
        <v>42250</v>
      </c>
      <c r="C13212" t="s">
        <v>15924</v>
      </c>
      <c r="D13212">
        <v>2</v>
      </c>
      <c r="E13212" t="s">
        <v>15925</v>
      </c>
      <c r="F13212" t="s">
        <v>7054</v>
      </c>
      <c r="G13212" t="s">
        <v>20</v>
      </c>
      <c r="H13212" t="s">
        <v>15926</v>
      </c>
      <c r="I13212" s="2">
        <v>4100</v>
      </c>
      <c r="J13212" s="5"/>
      <c r="L13212" s="5"/>
      <c r="M13212" s="2">
        <f t="shared" si="206"/>
        <v>-111085.16999999773</v>
      </c>
      <c r="P13212"/>
    </row>
    <row r="13213" spans="1:16" hidden="1">
      <c r="A13213" t="s">
        <v>15947</v>
      </c>
      <c r="B13213" s="1">
        <v>42250</v>
      </c>
      <c r="C13213" t="s">
        <v>15948</v>
      </c>
      <c r="D13213">
        <v>2</v>
      </c>
      <c r="E13213" t="s">
        <v>15949</v>
      </c>
      <c r="F13213" t="s">
        <v>7054</v>
      </c>
      <c r="G13213" t="s">
        <v>20</v>
      </c>
      <c r="H13213" t="s">
        <v>15950</v>
      </c>
      <c r="I13213" s="2">
        <v>1025</v>
      </c>
      <c r="J13213" s="5"/>
      <c r="L13213" s="5"/>
      <c r="M13213" s="2">
        <f t="shared" si="206"/>
        <v>-110060.16999999773</v>
      </c>
      <c r="P13213"/>
    </row>
    <row r="13214" spans="1:16" hidden="1">
      <c r="A13214" t="s">
        <v>15978</v>
      </c>
      <c r="B13214" s="1">
        <v>42250</v>
      </c>
      <c r="C13214" t="s">
        <v>15979</v>
      </c>
      <c r="D13214">
        <v>2</v>
      </c>
      <c r="E13214" t="s">
        <v>15980</v>
      </c>
      <c r="F13214" t="s">
        <v>7054</v>
      </c>
      <c r="G13214" t="s">
        <v>20</v>
      </c>
      <c r="H13214" t="s">
        <v>13706</v>
      </c>
      <c r="I13214" s="2">
        <v>3030</v>
      </c>
      <c r="J13214" s="5"/>
      <c r="L13214" s="5"/>
      <c r="M13214" s="2">
        <f t="shared" si="206"/>
        <v>-107030.16999999773</v>
      </c>
      <c r="P13214"/>
    </row>
    <row r="13215" spans="1:16" hidden="1">
      <c r="A13215" t="s">
        <v>16007</v>
      </c>
      <c r="B13215" s="1">
        <v>42250</v>
      </c>
      <c r="C13215" t="s">
        <v>16008</v>
      </c>
      <c r="D13215">
        <v>1</v>
      </c>
      <c r="E13215" t="s">
        <v>16009</v>
      </c>
      <c r="F13215" t="s">
        <v>13565</v>
      </c>
      <c r="G13215" t="s">
        <v>20</v>
      </c>
      <c r="H13215" t="s">
        <v>1354</v>
      </c>
      <c r="I13215" s="2">
        <v>25138.06</v>
      </c>
      <c r="J13215" s="5"/>
      <c r="L13215" s="5"/>
      <c r="M13215" s="2">
        <f t="shared" si="206"/>
        <v>-81892.10999999773</v>
      </c>
      <c r="P13215"/>
    </row>
    <row r="13216" spans="1:16" hidden="1">
      <c r="A13216" t="s">
        <v>16029</v>
      </c>
      <c r="B13216" s="1">
        <v>42250</v>
      </c>
      <c r="C13216" t="s">
        <v>16030</v>
      </c>
      <c r="D13216">
        <v>2</v>
      </c>
      <c r="E13216" t="s">
        <v>16031</v>
      </c>
      <c r="F13216" t="s">
        <v>7054</v>
      </c>
      <c r="G13216" t="s">
        <v>20</v>
      </c>
      <c r="H13216" t="s">
        <v>16032</v>
      </c>
      <c r="I13216" s="2">
        <v>1840</v>
      </c>
      <c r="J13216" s="5"/>
      <c r="L13216" s="5"/>
      <c r="M13216" s="2">
        <f t="shared" si="206"/>
        <v>-80052.10999999773</v>
      </c>
      <c r="P13216"/>
    </row>
    <row r="13217" spans="1:16" hidden="1">
      <c r="A13217" t="s">
        <v>16058</v>
      </c>
      <c r="B13217" s="1">
        <v>42250</v>
      </c>
      <c r="C13217" t="s">
        <v>6</v>
      </c>
      <c r="D13217">
        <v>1</v>
      </c>
      <c r="E13217" t="s">
        <v>15397</v>
      </c>
      <c r="F13217" t="s">
        <v>13565</v>
      </c>
      <c r="G13217" t="s">
        <v>20</v>
      </c>
      <c r="H13217" t="s">
        <v>7787</v>
      </c>
      <c r="J13217" s="5"/>
      <c r="K13217" s="2">
        <v>127.21</v>
      </c>
      <c r="L13217" s="5"/>
      <c r="M13217" s="2">
        <f t="shared" si="206"/>
        <v>-80179.319999997737</v>
      </c>
      <c r="P13217"/>
    </row>
    <row r="13218" spans="1:16" hidden="1">
      <c r="A13218" s="35" t="s">
        <v>1397</v>
      </c>
      <c r="B13218" s="36">
        <v>42251</v>
      </c>
      <c r="C13218" s="35" t="s">
        <v>6</v>
      </c>
      <c r="D13218" s="35">
        <v>2</v>
      </c>
      <c r="E13218" s="35" t="s">
        <v>1398</v>
      </c>
      <c r="F13218" s="35" t="s">
        <v>29</v>
      </c>
      <c r="G13218" s="35" t="s">
        <v>20</v>
      </c>
      <c r="H13218" s="35" t="s">
        <v>1399</v>
      </c>
      <c r="I13218" s="11">
        <v>630.67999999999995</v>
      </c>
      <c r="J13218" s="12"/>
      <c r="K13218" s="11"/>
      <c r="L13218" s="12"/>
      <c r="M13218" s="11">
        <f t="shared" si="206"/>
        <v>-79548.639999997744</v>
      </c>
      <c r="P13218"/>
    </row>
    <row r="13219" spans="1:16" hidden="1">
      <c r="A13219" s="13" t="s">
        <v>1413</v>
      </c>
      <c r="B13219" s="14">
        <v>42251</v>
      </c>
      <c r="C13219" s="13" t="s">
        <v>6</v>
      </c>
      <c r="D13219" s="13">
        <v>1</v>
      </c>
      <c r="E13219" s="13" t="s">
        <v>1417</v>
      </c>
      <c r="F13219" s="13" t="s">
        <v>29</v>
      </c>
      <c r="G13219" s="13" t="s">
        <v>20</v>
      </c>
      <c r="H13219" s="13" t="s">
        <v>1418</v>
      </c>
      <c r="I13219" s="15">
        <v>1582.73</v>
      </c>
      <c r="J13219" s="16"/>
      <c r="K13219" s="15"/>
      <c r="L13219" s="16"/>
      <c r="M13219" s="15">
        <f t="shared" si="206"/>
        <v>-77965.909999997748</v>
      </c>
      <c r="P13219"/>
    </row>
    <row r="13220" spans="1:16" hidden="1">
      <c r="A13220" t="s">
        <v>1423</v>
      </c>
      <c r="B13220" s="1">
        <v>42251</v>
      </c>
      <c r="C13220" t="s">
        <v>6</v>
      </c>
      <c r="D13220">
        <v>2</v>
      </c>
      <c r="E13220" t="s">
        <v>1398</v>
      </c>
      <c r="F13220" t="s">
        <v>29</v>
      </c>
      <c r="G13220" t="s">
        <v>20</v>
      </c>
      <c r="H13220" t="s">
        <v>1425</v>
      </c>
      <c r="J13220" s="5"/>
      <c r="K13220" s="2">
        <v>630.67999999999995</v>
      </c>
      <c r="L13220" s="5"/>
      <c r="M13220" s="2">
        <f t="shared" si="206"/>
        <v>-78596.589999997741</v>
      </c>
      <c r="P13220"/>
    </row>
    <row r="13221" spans="1:16" hidden="1">
      <c r="A13221" t="s">
        <v>1429</v>
      </c>
      <c r="B13221" s="1">
        <v>42251</v>
      </c>
      <c r="C13221" t="s">
        <v>6</v>
      </c>
      <c r="D13221">
        <v>1</v>
      </c>
      <c r="E13221" t="s">
        <v>1431</v>
      </c>
      <c r="F13221" t="s">
        <v>29</v>
      </c>
      <c r="G13221" t="s">
        <v>20</v>
      </c>
      <c r="H13221" t="s">
        <v>1399</v>
      </c>
      <c r="I13221" s="2">
        <v>630.67999999999995</v>
      </c>
      <c r="J13221" s="5"/>
      <c r="L13221" s="5"/>
      <c r="M13221" s="2">
        <f t="shared" si="206"/>
        <v>-77965.909999997748</v>
      </c>
      <c r="P13221"/>
    </row>
    <row r="13222" spans="1:16" hidden="1">
      <c r="A13222" t="s">
        <v>1435</v>
      </c>
      <c r="B13222" s="1">
        <v>42251</v>
      </c>
      <c r="C13222" t="s">
        <v>6</v>
      </c>
      <c r="D13222">
        <v>1</v>
      </c>
      <c r="E13222" t="s">
        <v>1443</v>
      </c>
      <c r="F13222" t="s">
        <v>8</v>
      </c>
      <c r="G13222" t="s">
        <v>20</v>
      </c>
      <c r="H13222" t="s">
        <v>1444</v>
      </c>
      <c r="I13222" s="2">
        <v>562.79999999999995</v>
      </c>
      <c r="J13222" s="5"/>
      <c r="L13222" s="5"/>
      <c r="M13222" s="2">
        <f t="shared" si="206"/>
        <v>-77403.109999997745</v>
      </c>
      <c r="P13222"/>
    </row>
    <row r="13223" spans="1:16" hidden="1">
      <c r="A13223" t="s">
        <v>1449</v>
      </c>
      <c r="B13223" s="1">
        <v>42251</v>
      </c>
      <c r="C13223" t="s">
        <v>1455</v>
      </c>
      <c r="D13223">
        <v>2</v>
      </c>
      <c r="E13223" t="s">
        <v>1456</v>
      </c>
      <c r="F13223" t="s">
        <v>312</v>
      </c>
      <c r="G13223" t="s">
        <v>313</v>
      </c>
      <c r="H13223" t="s">
        <v>1444</v>
      </c>
      <c r="J13223" s="5"/>
      <c r="K13223" s="2">
        <v>962.8</v>
      </c>
      <c r="L13223" s="5"/>
      <c r="M13223" s="2">
        <f t="shared" si="206"/>
        <v>-78365.909999997748</v>
      </c>
      <c r="P13223"/>
    </row>
    <row r="13224" spans="1:16" hidden="1">
      <c r="A13224" t="s">
        <v>1449</v>
      </c>
      <c r="B13224" s="1">
        <v>42251</v>
      </c>
      <c r="C13224" t="s">
        <v>1455</v>
      </c>
      <c r="D13224">
        <v>2</v>
      </c>
      <c r="E13224" t="s">
        <v>1456</v>
      </c>
      <c r="F13224" t="s">
        <v>312</v>
      </c>
      <c r="G13224" t="s">
        <v>313</v>
      </c>
      <c r="H13224" t="s">
        <v>1444</v>
      </c>
      <c r="I13224" s="2">
        <v>962.8</v>
      </c>
      <c r="J13224" s="5"/>
      <c r="L13224" s="5"/>
      <c r="M13224" s="2">
        <f t="shared" si="206"/>
        <v>-77403.109999997745</v>
      </c>
      <c r="P13224"/>
    </row>
    <row r="13225" spans="1:16" hidden="1">
      <c r="A13225" t="s">
        <v>1465</v>
      </c>
      <c r="B13225" s="1">
        <v>42251</v>
      </c>
      <c r="C13225" t="s">
        <v>18</v>
      </c>
      <c r="D13225">
        <v>1</v>
      </c>
      <c r="E13225" t="s">
        <v>1469</v>
      </c>
      <c r="F13225" t="s">
        <v>13</v>
      </c>
      <c r="G13225" t="s">
        <v>20</v>
      </c>
      <c r="H13225" t="s">
        <v>888</v>
      </c>
      <c r="J13225" s="5"/>
      <c r="K13225" s="2">
        <v>20000</v>
      </c>
      <c r="L13225" s="5"/>
      <c r="M13225" s="2">
        <f t="shared" si="206"/>
        <v>-97403.109999997745</v>
      </c>
      <c r="P13225"/>
    </row>
    <row r="13226" spans="1:16" hidden="1">
      <c r="A13226" t="s">
        <v>1511</v>
      </c>
      <c r="B13226" s="1">
        <v>42251</v>
      </c>
      <c r="C13226" t="s">
        <v>43</v>
      </c>
      <c r="D13226">
        <v>1</v>
      </c>
      <c r="E13226" t="s">
        <v>1513</v>
      </c>
      <c r="F13226" t="s">
        <v>228</v>
      </c>
      <c r="G13226" t="s">
        <v>20</v>
      </c>
      <c r="H13226" t="s">
        <v>1514</v>
      </c>
      <c r="J13226" s="5"/>
      <c r="K13226" s="2">
        <v>10696.08</v>
      </c>
      <c r="L13226" s="5"/>
      <c r="M13226" s="2">
        <f t="shared" si="206"/>
        <v>-108099.18999999775</v>
      </c>
      <c r="P13226"/>
    </row>
    <row r="13227" spans="1:16" hidden="1">
      <c r="A13227" t="s">
        <v>1523</v>
      </c>
      <c r="B13227" s="1">
        <v>42251</v>
      </c>
      <c r="C13227" t="s">
        <v>43</v>
      </c>
      <c r="D13227">
        <v>1</v>
      </c>
      <c r="E13227" t="s">
        <v>1526</v>
      </c>
      <c r="F13227" t="s">
        <v>13</v>
      </c>
      <c r="G13227" t="s">
        <v>20</v>
      </c>
      <c r="H13227" t="s">
        <v>256</v>
      </c>
      <c r="J13227" s="5"/>
      <c r="K13227" s="2">
        <v>1840</v>
      </c>
      <c r="L13227" s="5"/>
      <c r="M13227" s="2">
        <f t="shared" si="206"/>
        <v>-109939.18999999775</v>
      </c>
      <c r="P13227"/>
    </row>
    <row r="13228" spans="1:16" hidden="1">
      <c r="A13228" t="s">
        <v>1542</v>
      </c>
      <c r="B13228" s="1">
        <v>42251</v>
      </c>
      <c r="C13228" t="s">
        <v>11</v>
      </c>
      <c r="D13228">
        <v>1</v>
      </c>
      <c r="E13228" t="s">
        <v>1546</v>
      </c>
      <c r="F13228" t="s">
        <v>16</v>
      </c>
      <c r="G13228" t="s">
        <v>20</v>
      </c>
      <c r="H13228" t="s">
        <v>1547</v>
      </c>
      <c r="J13228" s="5"/>
      <c r="K13228" s="2">
        <v>1025</v>
      </c>
      <c r="L13228" s="5"/>
      <c r="M13228" s="2">
        <f t="shared" si="206"/>
        <v>-110964.18999999775</v>
      </c>
      <c r="P13228"/>
    </row>
    <row r="13229" spans="1:16" hidden="1">
      <c r="A13229" t="s">
        <v>1550</v>
      </c>
      <c r="B13229" s="1">
        <v>42251</v>
      </c>
      <c r="C13229" t="s">
        <v>6</v>
      </c>
      <c r="D13229">
        <v>1</v>
      </c>
      <c r="E13229" t="s">
        <v>1552</v>
      </c>
      <c r="F13229" t="s">
        <v>29</v>
      </c>
      <c r="G13229" t="s">
        <v>20</v>
      </c>
      <c r="H13229" t="s">
        <v>65</v>
      </c>
      <c r="I13229" s="2">
        <v>3000</v>
      </c>
      <c r="J13229" s="5"/>
      <c r="L13229" s="5"/>
      <c r="M13229" s="2">
        <f t="shared" si="206"/>
        <v>-107964.18999999775</v>
      </c>
      <c r="P13229"/>
    </row>
    <row r="13230" spans="1:16" hidden="1">
      <c r="A13230" t="s">
        <v>1568</v>
      </c>
      <c r="B13230" s="1">
        <v>42251</v>
      </c>
      <c r="C13230" t="s">
        <v>1</v>
      </c>
      <c r="D13230">
        <v>1</v>
      </c>
      <c r="E13230" t="s">
        <v>1571</v>
      </c>
      <c r="F13230" t="s">
        <v>228</v>
      </c>
      <c r="G13230" t="s">
        <v>20</v>
      </c>
      <c r="H13230" t="s">
        <v>1572</v>
      </c>
      <c r="J13230" s="5"/>
      <c r="K13230" s="2">
        <v>100000</v>
      </c>
      <c r="L13230" s="5"/>
      <c r="M13230" s="2">
        <f t="shared" si="206"/>
        <v>-207964.18999999773</v>
      </c>
      <c r="P13230"/>
    </row>
    <row r="13231" spans="1:16" hidden="1">
      <c r="A13231" t="s">
        <v>1574</v>
      </c>
      <c r="B13231" s="1">
        <v>42251</v>
      </c>
      <c r="C13231" t="s">
        <v>354</v>
      </c>
      <c r="D13231">
        <v>1</v>
      </c>
      <c r="E13231" t="s">
        <v>1579</v>
      </c>
      <c r="F13231" t="s">
        <v>228</v>
      </c>
      <c r="G13231" t="s">
        <v>20</v>
      </c>
      <c r="H13231" t="s">
        <v>1580</v>
      </c>
      <c r="J13231" s="5"/>
      <c r="K13231" s="2">
        <v>2990</v>
      </c>
      <c r="L13231" s="5"/>
      <c r="M13231" s="2">
        <f t="shared" si="206"/>
        <v>-210954.18999999773</v>
      </c>
      <c r="P13231"/>
    </row>
    <row r="13232" spans="1:16" hidden="1">
      <c r="A13232" t="s">
        <v>1669</v>
      </c>
      <c r="B13232" s="1">
        <v>42251</v>
      </c>
      <c r="C13232" t="s">
        <v>43</v>
      </c>
      <c r="D13232">
        <v>1</v>
      </c>
      <c r="E13232" t="s">
        <v>1670</v>
      </c>
      <c r="F13232" t="s">
        <v>67</v>
      </c>
      <c r="G13232" t="s">
        <v>20</v>
      </c>
      <c r="H13232" t="s">
        <v>745</v>
      </c>
      <c r="J13232" s="5"/>
      <c r="K13232" s="2">
        <v>45000</v>
      </c>
      <c r="L13232" s="5"/>
      <c r="M13232" s="2">
        <f t="shared" si="206"/>
        <v>-255954.18999999773</v>
      </c>
      <c r="P13232"/>
    </row>
    <row r="13233" spans="1:16" hidden="1">
      <c r="A13233" t="s">
        <v>1683</v>
      </c>
      <c r="B13233" s="1">
        <v>42251</v>
      </c>
      <c r="C13233" t="s">
        <v>1686</v>
      </c>
      <c r="D13233">
        <v>2</v>
      </c>
      <c r="E13233" t="s">
        <v>1687</v>
      </c>
      <c r="F13233" t="s">
        <v>78</v>
      </c>
      <c r="G13233" t="s">
        <v>20</v>
      </c>
      <c r="H13233" t="s">
        <v>1688</v>
      </c>
      <c r="J13233" s="5"/>
      <c r="K13233" s="2">
        <v>1025</v>
      </c>
      <c r="L13233" s="5"/>
      <c r="M13233" s="2">
        <f t="shared" si="206"/>
        <v>-256979.18999999773</v>
      </c>
      <c r="P13233"/>
    </row>
    <row r="13234" spans="1:16" hidden="1">
      <c r="A13234" t="s">
        <v>1695</v>
      </c>
      <c r="B13234" s="1">
        <v>42251</v>
      </c>
      <c r="C13234" t="s">
        <v>1696</v>
      </c>
      <c r="D13234">
        <v>2</v>
      </c>
      <c r="E13234" t="s">
        <v>1697</v>
      </c>
      <c r="F13234" t="s">
        <v>78</v>
      </c>
      <c r="G13234" t="s">
        <v>20</v>
      </c>
      <c r="H13234" t="s">
        <v>1698</v>
      </c>
      <c r="J13234" s="5"/>
      <c r="K13234" s="2">
        <v>2905</v>
      </c>
      <c r="L13234" s="5"/>
      <c r="M13234" s="2">
        <f t="shared" si="206"/>
        <v>-259884.18999999773</v>
      </c>
      <c r="P13234"/>
    </row>
    <row r="13235" spans="1:16" hidden="1">
      <c r="A13235" t="s">
        <v>1706</v>
      </c>
      <c r="B13235" s="1">
        <v>42251</v>
      </c>
      <c r="C13235" t="s">
        <v>6</v>
      </c>
      <c r="D13235">
        <v>1</v>
      </c>
      <c r="E13235" t="s">
        <v>1707</v>
      </c>
      <c r="F13235" t="s">
        <v>29</v>
      </c>
      <c r="G13235" t="s">
        <v>20</v>
      </c>
      <c r="H13235" t="s">
        <v>1708</v>
      </c>
      <c r="I13235" s="2">
        <v>680.17</v>
      </c>
      <c r="J13235" s="5"/>
      <c r="L13235" s="5"/>
      <c r="M13235" s="2">
        <f t="shared" si="206"/>
        <v>-259204.01999999772</v>
      </c>
      <c r="P13235"/>
    </row>
    <row r="13236" spans="1:16" hidden="1">
      <c r="A13236" t="s">
        <v>1753</v>
      </c>
      <c r="B13236" s="1">
        <v>42251</v>
      </c>
      <c r="C13236" t="s">
        <v>1757</v>
      </c>
      <c r="D13236">
        <v>2</v>
      </c>
      <c r="E13236" t="s">
        <v>1758</v>
      </c>
      <c r="F13236" t="s">
        <v>78</v>
      </c>
      <c r="G13236" t="s">
        <v>20</v>
      </c>
      <c r="H13236" t="s">
        <v>867</v>
      </c>
      <c r="J13236" s="5"/>
      <c r="K13236" s="2">
        <v>1025</v>
      </c>
      <c r="L13236" s="5"/>
      <c r="M13236" s="2">
        <f t="shared" si="206"/>
        <v>-260229.01999999772</v>
      </c>
      <c r="P13236"/>
    </row>
    <row r="13237" spans="1:16" hidden="1">
      <c r="A13237" t="s">
        <v>1761</v>
      </c>
      <c r="B13237" s="1">
        <v>42251</v>
      </c>
      <c r="C13237" t="s">
        <v>1764</v>
      </c>
      <c r="D13237">
        <v>2</v>
      </c>
      <c r="E13237" t="s">
        <v>1765</v>
      </c>
      <c r="F13237" t="s">
        <v>78</v>
      </c>
      <c r="G13237" t="s">
        <v>20</v>
      </c>
      <c r="H13237" t="s">
        <v>867</v>
      </c>
      <c r="J13237" s="5"/>
      <c r="K13237" s="2">
        <v>3300.36</v>
      </c>
      <c r="L13237" s="5"/>
      <c r="M13237" s="2">
        <f t="shared" si="206"/>
        <v>-263529.37999999773</v>
      </c>
      <c r="P13237"/>
    </row>
    <row r="13238" spans="1:16" hidden="1">
      <c r="A13238" t="s">
        <v>1766</v>
      </c>
      <c r="B13238" s="1">
        <v>42251</v>
      </c>
      <c r="C13238" t="s">
        <v>195</v>
      </c>
      <c r="D13238">
        <v>1</v>
      </c>
      <c r="E13238" t="s">
        <v>1770</v>
      </c>
      <c r="F13238" t="s">
        <v>13</v>
      </c>
      <c r="G13238" t="s">
        <v>20</v>
      </c>
      <c r="H13238" t="s">
        <v>195</v>
      </c>
      <c r="J13238" s="5"/>
      <c r="K13238" s="2">
        <v>27216.53</v>
      </c>
      <c r="L13238" s="5"/>
      <c r="M13238" s="2">
        <f t="shared" si="206"/>
        <v>-290745.9099999977</v>
      </c>
      <c r="P13238"/>
    </row>
    <row r="13239" spans="1:16" hidden="1">
      <c r="A13239" t="s">
        <v>1775</v>
      </c>
      <c r="B13239" s="1">
        <v>42251</v>
      </c>
      <c r="C13239" t="s">
        <v>200</v>
      </c>
      <c r="D13239">
        <v>1</v>
      </c>
      <c r="E13239" t="s">
        <v>1776</v>
      </c>
      <c r="F13239" t="s">
        <v>16</v>
      </c>
      <c r="G13239" t="s">
        <v>20</v>
      </c>
      <c r="H13239" t="s">
        <v>200</v>
      </c>
      <c r="J13239" s="5"/>
      <c r="K13239" s="2">
        <v>5419.93</v>
      </c>
      <c r="L13239" s="5"/>
      <c r="M13239" s="2">
        <f t="shared" si="206"/>
        <v>-296165.8399999977</v>
      </c>
      <c r="P13239"/>
    </row>
    <row r="13240" spans="1:16" hidden="1">
      <c r="A13240" t="s">
        <v>1792</v>
      </c>
      <c r="B13240" s="1">
        <v>42251</v>
      </c>
      <c r="C13240" t="s">
        <v>18</v>
      </c>
      <c r="D13240">
        <v>1</v>
      </c>
      <c r="E13240" t="s">
        <v>1795</v>
      </c>
      <c r="F13240" t="s">
        <v>13</v>
      </c>
      <c r="G13240" t="s">
        <v>20</v>
      </c>
      <c r="H13240" t="s">
        <v>18</v>
      </c>
      <c r="J13240" s="5"/>
      <c r="K13240" s="2">
        <v>25581.51</v>
      </c>
      <c r="L13240" s="5"/>
      <c r="M13240" s="2">
        <f t="shared" si="206"/>
        <v>-321747.34999999771</v>
      </c>
      <c r="P13240"/>
    </row>
    <row r="13241" spans="1:16" hidden="1">
      <c r="A13241" t="s">
        <v>16080</v>
      </c>
      <c r="B13241" s="1">
        <v>42251</v>
      </c>
      <c r="C13241" t="s">
        <v>16091</v>
      </c>
      <c r="D13241">
        <v>2</v>
      </c>
      <c r="E13241" t="s">
        <v>16092</v>
      </c>
      <c r="F13241" t="s">
        <v>13559</v>
      </c>
      <c r="G13241" t="s">
        <v>313</v>
      </c>
      <c r="H13241" t="s">
        <v>65</v>
      </c>
      <c r="J13241" s="5"/>
      <c r="K13241" s="2">
        <v>200</v>
      </c>
      <c r="L13241" s="5"/>
      <c r="M13241" s="2">
        <f t="shared" si="206"/>
        <v>-321947.34999999771</v>
      </c>
      <c r="P13241"/>
    </row>
    <row r="13242" spans="1:16" hidden="1">
      <c r="A13242" t="s">
        <v>16080</v>
      </c>
      <c r="B13242" s="1">
        <v>42251</v>
      </c>
      <c r="C13242" t="s">
        <v>16091</v>
      </c>
      <c r="D13242">
        <v>2</v>
      </c>
      <c r="E13242" t="s">
        <v>16092</v>
      </c>
      <c r="F13242" t="s">
        <v>13559</v>
      </c>
      <c r="G13242" t="s">
        <v>313</v>
      </c>
      <c r="H13242" t="s">
        <v>65</v>
      </c>
      <c r="I13242" s="2">
        <v>416.07</v>
      </c>
      <c r="J13242" s="5"/>
      <c r="L13242" s="5"/>
      <c r="M13242" s="2">
        <f t="shared" si="206"/>
        <v>-321531.2799999977</v>
      </c>
      <c r="P13242"/>
    </row>
    <row r="13243" spans="1:16" hidden="1">
      <c r="A13243" t="s">
        <v>16104</v>
      </c>
      <c r="B13243" s="1">
        <v>42251</v>
      </c>
      <c r="C13243" t="s">
        <v>18</v>
      </c>
      <c r="D13243">
        <v>2</v>
      </c>
      <c r="E13243" t="s">
        <v>16113</v>
      </c>
      <c r="F13243" t="s">
        <v>13559</v>
      </c>
      <c r="G13243" t="s">
        <v>313</v>
      </c>
      <c r="H13243" t="s">
        <v>1418</v>
      </c>
      <c r="I13243" s="2">
        <v>1291.42</v>
      </c>
      <c r="J13243" s="5"/>
      <c r="L13243" s="5"/>
      <c r="M13243" s="2">
        <f t="shared" si="206"/>
        <v>-320239.85999999772</v>
      </c>
      <c r="P13243"/>
    </row>
    <row r="13244" spans="1:16" hidden="1">
      <c r="A13244" t="s">
        <v>16127</v>
      </c>
      <c r="B13244" s="1">
        <v>42251</v>
      </c>
      <c r="C13244" t="s">
        <v>16138</v>
      </c>
      <c r="D13244">
        <v>2</v>
      </c>
      <c r="E13244" t="s">
        <v>16139</v>
      </c>
      <c r="F13244" t="s">
        <v>7054</v>
      </c>
      <c r="G13244" t="s">
        <v>20</v>
      </c>
      <c r="H13244" t="s">
        <v>16140</v>
      </c>
      <c r="I13244" s="2">
        <v>1025</v>
      </c>
      <c r="J13244" s="5"/>
      <c r="L13244" s="5"/>
      <c r="M13244" s="2">
        <f t="shared" si="206"/>
        <v>-319214.85999999772</v>
      </c>
      <c r="P13244"/>
    </row>
    <row r="13245" spans="1:16" hidden="1">
      <c r="A13245" t="s">
        <v>16151</v>
      </c>
      <c r="B13245" s="1">
        <v>42251</v>
      </c>
      <c r="C13245" t="s">
        <v>1455</v>
      </c>
      <c r="D13245">
        <v>2</v>
      </c>
      <c r="E13245" t="s">
        <v>16163</v>
      </c>
      <c r="F13245" t="s">
        <v>13559</v>
      </c>
      <c r="G13245" t="s">
        <v>313</v>
      </c>
      <c r="H13245" t="s">
        <v>1444</v>
      </c>
      <c r="J13245" s="5"/>
      <c r="K13245" s="2">
        <v>962.8</v>
      </c>
      <c r="L13245" s="5"/>
      <c r="M13245" s="2">
        <f t="shared" si="206"/>
        <v>-320177.6599999977</v>
      </c>
      <c r="P13245"/>
    </row>
    <row r="13246" spans="1:16" hidden="1">
      <c r="A13246" t="s">
        <v>16151</v>
      </c>
      <c r="B13246" s="1">
        <v>42251</v>
      </c>
      <c r="C13246" t="s">
        <v>1455</v>
      </c>
      <c r="D13246">
        <v>2</v>
      </c>
      <c r="E13246" t="s">
        <v>16163</v>
      </c>
      <c r="F13246" t="s">
        <v>13559</v>
      </c>
      <c r="G13246" t="s">
        <v>313</v>
      </c>
      <c r="H13246" t="s">
        <v>1444</v>
      </c>
      <c r="I13246" s="2">
        <v>962.8</v>
      </c>
      <c r="J13246" s="5"/>
      <c r="L13246" s="5"/>
      <c r="M13246" s="2">
        <f t="shared" si="206"/>
        <v>-319214.85999999772</v>
      </c>
      <c r="P13246"/>
    </row>
    <row r="13247" spans="1:16" hidden="1">
      <c r="A13247" t="s">
        <v>16174</v>
      </c>
      <c r="B13247" s="1">
        <v>42251</v>
      </c>
      <c r="C13247" t="s">
        <v>16186</v>
      </c>
      <c r="D13247">
        <v>2</v>
      </c>
      <c r="E13247" t="s">
        <v>16187</v>
      </c>
      <c r="F13247" t="s">
        <v>13559</v>
      </c>
      <c r="G13247" t="s">
        <v>313</v>
      </c>
      <c r="H13247" t="s">
        <v>99</v>
      </c>
      <c r="J13247" s="5"/>
      <c r="K13247" s="2">
        <v>557.29</v>
      </c>
      <c r="L13247" s="5"/>
      <c r="M13247" s="2">
        <f t="shared" si="206"/>
        <v>-319772.14999999769</v>
      </c>
      <c r="P13247"/>
    </row>
    <row r="13248" spans="1:16" hidden="1">
      <c r="A13248" t="s">
        <v>16174</v>
      </c>
      <c r="B13248" s="1">
        <v>42251</v>
      </c>
      <c r="C13248" t="s">
        <v>16186</v>
      </c>
      <c r="D13248">
        <v>2</v>
      </c>
      <c r="E13248" t="s">
        <v>16187</v>
      </c>
      <c r="F13248" t="s">
        <v>13559</v>
      </c>
      <c r="G13248" t="s">
        <v>313</v>
      </c>
      <c r="H13248" t="s">
        <v>99</v>
      </c>
      <c r="I13248" s="2">
        <v>557.29</v>
      </c>
      <c r="J13248" s="5"/>
      <c r="L13248" s="5"/>
      <c r="M13248" s="2">
        <f t="shared" si="206"/>
        <v>-319214.85999999772</v>
      </c>
      <c r="P13248"/>
    </row>
    <row r="13249" spans="1:16" hidden="1">
      <c r="A13249" t="s">
        <v>16200</v>
      </c>
      <c r="B13249" s="1">
        <v>42251</v>
      </c>
      <c r="C13249" t="s">
        <v>6</v>
      </c>
      <c r="D13249">
        <v>1</v>
      </c>
      <c r="E13249" t="s">
        <v>16211</v>
      </c>
      <c r="F13249" t="s">
        <v>13565</v>
      </c>
      <c r="G13249" t="s">
        <v>20</v>
      </c>
      <c r="H13249" t="s">
        <v>888</v>
      </c>
      <c r="I13249" s="2">
        <v>20000</v>
      </c>
      <c r="J13249" s="5"/>
      <c r="L13249" s="5"/>
      <c r="M13249" s="2">
        <f t="shared" si="206"/>
        <v>-299214.85999999772</v>
      </c>
      <c r="P13249"/>
    </row>
    <row r="13250" spans="1:16" hidden="1">
      <c r="A13250" t="s">
        <v>16224</v>
      </c>
      <c r="B13250" s="1">
        <v>42251</v>
      </c>
      <c r="C13250" t="s">
        <v>16237</v>
      </c>
      <c r="D13250">
        <v>2</v>
      </c>
      <c r="E13250" t="s">
        <v>16238</v>
      </c>
      <c r="F13250" t="s">
        <v>7054</v>
      </c>
      <c r="G13250" t="s">
        <v>20</v>
      </c>
      <c r="H13250" t="s">
        <v>16239</v>
      </c>
      <c r="I13250" s="2">
        <v>10696.08</v>
      </c>
      <c r="J13250" s="5"/>
      <c r="L13250" s="5"/>
      <c r="M13250" s="2">
        <f t="shared" si="206"/>
        <v>-288518.7799999977</v>
      </c>
      <c r="P13250"/>
    </row>
    <row r="13251" spans="1:16" hidden="1">
      <c r="A13251" t="s">
        <v>16253</v>
      </c>
      <c r="B13251" s="1">
        <v>42251</v>
      </c>
      <c r="C13251" t="s">
        <v>16264</v>
      </c>
      <c r="D13251">
        <v>2</v>
      </c>
      <c r="E13251" t="s">
        <v>16265</v>
      </c>
      <c r="F13251" t="s">
        <v>13559</v>
      </c>
      <c r="G13251" t="s">
        <v>313</v>
      </c>
      <c r="H13251" t="s">
        <v>65</v>
      </c>
      <c r="J13251" s="5"/>
      <c r="K13251" s="2">
        <v>159.22</v>
      </c>
      <c r="L13251" s="5"/>
      <c r="M13251" s="2">
        <f t="shared" si="206"/>
        <v>-288677.99999999767</v>
      </c>
      <c r="P13251"/>
    </row>
    <row r="13252" spans="1:16" hidden="1">
      <c r="A13252" t="s">
        <v>16253</v>
      </c>
      <c r="B13252" s="1">
        <v>42251</v>
      </c>
      <c r="C13252" t="s">
        <v>16264</v>
      </c>
      <c r="D13252">
        <v>2</v>
      </c>
      <c r="E13252" t="s">
        <v>16265</v>
      </c>
      <c r="F13252" t="s">
        <v>13559</v>
      </c>
      <c r="G13252" t="s">
        <v>313</v>
      </c>
      <c r="H13252" t="s">
        <v>65</v>
      </c>
      <c r="I13252" s="2">
        <v>159.22</v>
      </c>
      <c r="J13252" s="5"/>
      <c r="L13252" s="5"/>
      <c r="M13252" s="2">
        <f t="shared" si="206"/>
        <v>-288518.7799999977</v>
      </c>
      <c r="P13252"/>
    </row>
    <row r="13253" spans="1:16" hidden="1">
      <c r="A13253" t="s">
        <v>16280</v>
      </c>
      <c r="B13253" s="1">
        <v>42251</v>
      </c>
      <c r="C13253" t="s">
        <v>16291</v>
      </c>
      <c r="D13253">
        <v>2</v>
      </c>
      <c r="E13253" t="s">
        <v>16292</v>
      </c>
      <c r="F13253" t="s">
        <v>7054</v>
      </c>
      <c r="G13253" t="s">
        <v>20</v>
      </c>
      <c r="H13253" t="s">
        <v>16293</v>
      </c>
      <c r="I13253" s="2">
        <v>691</v>
      </c>
      <c r="J13253" s="5"/>
      <c r="L13253" s="5"/>
      <c r="M13253" s="2">
        <f t="shared" si="206"/>
        <v>-287827.7799999977</v>
      </c>
      <c r="P13253"/>
    </row>
    <row r="13254" spans="1:16" hidden="1">
      <c r="A13254" t="s">
        <v>16303</v>
      </c>
      <c r="B13254" s="1">
        <v>42251</v>
      </c>
      <c r="C13254" t="s">
        <v>16313</v>
      </c>
      <c r="D13254">
        <v>2</v>
      </c>
      <c r="E13254" t="s">
        <v>16314</v>
      </c>
      <c r="F13254" t="s">
        <v>7054</v>
      </c>
      <c r="G13254" t="s">
        <v>20</v>
      </c>
      <c r="H13254" t="s">
        <v>15203</v>
      </c>
      <c r="I13254" s="2">
        <v>4452.4399999999996</v>
      </c>
      <c r="J13254" s="5"/>
      <c r="L13254" s="5"/>
      <c r="M13254" s="2">
        <f t="shared" si="206"/>
        <v>-283375.3399999977</v>
      </c>
      <c r="P13254"/>
    </row>
    <row r="13255" spans="1:16" hidden="1">
      <c r="A13255" t="s">
        <v>16329</v>
      </c>
      <c r="B13255" s="1">
        <v>42251</v>
      </c>
      <c r="C13255" t="s">
        <v>18</v>
      </c>
      <c r="D13255">
        <v>2</v>
      </c>
      <c r="E13255" t="s">
        <v>16339</v>
      </c>
      <c r="F13255" t="s">
        <v>13559</v>
      </c>
      <c r="G13255" t="s">
        <v>313</v>
      </c>
      <c r="H13255" t="s">
        <v>65</v>
      </c>
      <c r="I13255" s="2">
        <v>64.5</v>
      </c>
      <c r="J13255" s="5"/>
      <c r="L13255" s="5"/>
      <c r="M13255" s="2">
        <f t="shared" si="206"/>
        <v>-283310.8399999977</v>
      </c>
      <c r="P13255"/>
    </row>
    <row r="13256" spans="1:16" hidden="1">
      <c r="A13256" t="s">
        <v>16354</v>
      </c>
      <c r="B13256" s="1">
        <v>42251</v>
      </c>
      <c r="C13256" t="s">
        <v>16362</v>
      </c>
      <c r="D13256">
        <v>2</v>
      </c>
      <c r="E13256" t="s">
        <v>16363</v>
      </c>
      <c r="F13256" t="s">
        <v>7054</v>
      </c>
      <c r="G13256" t="s">
        <v>20</v>
      </c>
      <c r="H13256" t="s">
        <v>16364</v>
      </c>
      <c r="I13256" s="2">
        <v>2990</v>
      </c>
      <c r="J13256" s="5"/>
      <c r="L13256" s="5"/>
      <c r="M13256" s="2">
        <f t="shared" si="206"/>
        <v>-280320.8399999977</v>
      </c>
      <c r="P13256"/>
    </row>
    <row r="13257" spans="1:16" hidden="1">
      <c r="A13257" t="s">
        <v>16376</v>
      </c>
      <c r="B13257" s="1">
        <v>42251</v>
      </c>
      <c r="C13257" t="s">
        <v>16387</v>
      </c>
      <c r="D13257">
        <v>2</v>
      </c>
      <c r="E13257" t="s">
        <v>16388</v>
      </c>
      <c r="F13257" t="s">
        <v>7054</v>
      </c>
      <c r="G13257" t="s">
        <v>20</v>
      </c>
      <c r="H13257" t="s">
        <v>435</v>
      </c>
      <c r="I13257" s="2">
        <v>1839.99</v>
      </c>
      <c r="J13257" s="5"/>
      <c r="L13257" s="5"/>
      <c r="M13257" s="2">
        <f t="shared" ref="M13257:M13320" si="207">+M13256+I13257-K13257</f>
        <v>-278480.84999999771</v>
      </c>
      <c r="P13257"/>
    </row>
    <row r="13258" spans="1:16" hidden="1">
      <c r="A13258" t="s">
        <v>16404</v>
      </c>
      <c r="B13258" s="1">
        <v>42251</v>
      </c>
      <c r="C13258" t="s">
        <v>16411</v>
      </c>
      <c r="D13258">
        <v>2</v>
      </c>
      <c r="E13258" t="s">
        <v>16412</v>
      </c>
      <c r="F13258" t="s">
        <v>7054</v>
      </c>
      <c r="G13258" t="s">
        <v>20</v>
      </c>
      <c r="H13258" t="s">
        <v>16413</v>
      </c>
      <c r="I13258" s="2">
        <v>2990</v>
      </c>
      <c r="J13258" s="5"/>
      <c r="L13258" s="5"/>
      <c r="M13258" s="2">
        <f t="shared" si="207"/>
        <v>-275490.84999999771</v>
      </c>
      <c r="P13258"/>
    </row>
    <row r="13259" spans="1:16" hidden="1">
      <c r="A13259" t="s">
        <v>16429</v>
      </c>
      <c r="B13259" s="1">
        <v>42251</v>
      </c>
      <c r="C13259" t="s">
        <v>16436</v>
      </c>
      <c r="D13259">
        <v>2</v>
      </c>
      <c r="E13259" t="s">
        <v>16437</v>
      </c>
      <c r="F13259" t="s">
        <v>7054</v>
      </c>
      <c r="G13259" t="s">
        <v>20</v>
      </c>
      <c r="H13259" t="s">
        <v>16438</v>
      </c>
      <c r="I13259" s="2">
        <v>1025</v>
      </c>
      <c r="J13259" s="5"/>
      <c r="L13259" s="5"/>
      <c r="M13259" s="2">
        <f t="shared" si="207"/>
        <v>-274465.84999999771</v>
      </c>
      <c r="P13259"/>
    </row>
    <row r="13260" spans="1:16" hidden="1">
      <c r="A13260" t="s">
        <v>16453</v>
      </c>
      <c r="B13260" s="1">
        <v>42251</v>
      </c>
      <c r="C13260" t="s">
        <v>6</v>
      </c>
      <c r="D13260">
        <v>1</v>
      </c>
      <c r="E13260" t="s">
        <v>16460</v>
      </c>
      <c r="F13260" t="s">
        <v>13565</v>
      </c>
      <c r="G13260" t="s">
        <v>20</v>
      </c>
      <c r="H13260" t="s">
        <v>16461</v>
      </c>
      <c r="I13260" s="2">
        <v>5000</v>
      </c>
      <c r="J13260" s="5"/>
      <c r="L13260" s="5"/>
      <c r="M13260" s="2">
        <f t="shared" si="207"/>
        <v>-269465.84999999771</v>
      </c>
      <c r="P13260"/>
    </row>
    <row r="13261" spans="1:16" hidden="1">
      <c r="A13261" t="s">
        <v>16480</v>
      </c>
      <c r="B13261" s="1">
        <v>42251</v>
      </c>
      <c r="C13261" t="s">
        <v>16486</v>
      </c>
      <c r="D13261">
        <v>2</v>
      </c>
      <c r="E13261" t="s">
        <v>16487</v>
      </c>
      <c r="F13261" t="s">
        <v>7054</v>
      </c>
      <c r="G13261" t="s">
        <v>20</v>
      </c>
      <c r="H13261" t="s">
        <v>16488</v>
      </c>
      <c r="I13261" s="2">
        <v>1025</v>
      </c>
      <c r="J13261" s="5"/>
      <c r="L13261" s="5"/>
      <c r="M13261" s="2">
        <f t="shared" si="207"/>
        <v>-268440.84999999771</v>
      </c>
      <c r="P13261"/>
    </row>
    <row r="13262" spans="1:16" hidden="1">
      <c r="A13262" t="s">
        <v>16507</v>
      </c>
      <c r="B13262" s="1">
        <v>42251</v>
      </c>
      <c r="C13262" t="s">
        <v>16514</v>
      </c>
      <c r="D13262">
        <v>2</v>
      </c>
      <c r="E13262" t="s">
        <v>16515</v>
      </c>
      <c r="F13262" t="s">
        <v>7054</v>
      </c>
      <c r="G13262" t="s">
        <v>20</v>
      </c>
      <c r="H13262" t="s">
        <v>16516</v>
      </c>
      <c r="I13262" s="2">
        <v>1839.99</v>
      </c>
      <c r="J13262" s="5"/>
      <c r="L13262" s="5"/>
      <c r="M13262" s="2">
        <f t="shared" si="207"/>
        <v>-266600.85999999772</v>
      </c>
      <c r="P13262"/>
    </row>
    <row r="13263" spans="1:16" hidden="1">
      <c r="A13263" t="s">
        <v>16534</v>
      </c>
      <c r="B13263" s="1">
        <v>42251</v>
      </c>
      <c r="C13263" t="s">
        <v>16543</v>
      </c>
      <c r="D13263">
        <v>1</v>
      </c>
      <c r="E13263" t="s">
        <v>16544</v>
      </c>
      <c r="F13263" t="s">
        <v>13561</v>
      </c>
      <c r="G13263" t="s">
        <v>20</v>
      </c>
      <c r="H13263" t="s">
        <v>16156</v>
      </c>
      <c r="I13263" s="2">
        <v>100000</v>
      </c>
      <c r="J13263" s="5"/>
      <c r="L13263" s="5"/>
      <c r="M13263" s="2">
        <f t="shared" si="207"/>
        <v>-166600.85999999772</v>
      </c>
      <c r="P13263"/>
    </row>
    <row r="13264" spans="1:16" hidden="1">
      <c r="A13264" t="s">
        <v>16563</v>
      </c>
      <c r="B13264" s="1">
        <v>42251</v>
      </c>
      <c r="C13264" t="s">
        <v>16565</v>
      </c>
      <c r="D13264">
        <v>2</v>
      </c>
      <c r="E13264" t="s">
        <v>16566</v>
      </c>
      <c r="F13264" t="s">
        <v>7054</v>
      </c>
      <c r="G13264" t="s">
        <v>20</v>
      </c>
      <c r="H13264" t="s">
        <v>594</v>
      </c>
      <c r="I13264" s="2">
        <v>1840</v>
      </c>
      <c r="J13264" s="5"/>
      <c r="L13264" s="5"/>
      <c r="M13264" s="2">
        <f t="shared" si="207"/>
        <v>-164760.85999999772</v>
      </c>
      <c r="P13264"/>
    </row>
    <row r="13265" spans="1:16" hidden="1">
      <c r="A13265" t="s">
        <v>16586</v>
      </c>
      <c r="B13265" s="1">
        <v>42251</v>
      </c>
      <c r="C13265" t="s">
        <v>16589</v>
      </c>
      <c r="D13265">
        <v>2</v>
      </c>
      <c r="E13265" t="s">
        <v>16590</v>
      </c>
      <c r="F13265" t="s">
        <v>7054</v>
      </c>
      <c r="G13265" t="s">
        <v>20</v>
      </c>
      <c r="H13265" t="s">
        <v>11819</v>
      </c>
      <c r="I13265" s="2">
        <v>1025</v>
      </c>
      <c r="J13265" s="5"/>
      <c r="L13265" s="5"/>
      <c r="M13265" s="2">
        <f t="shared" si="207"/>
        <v>-163735.85999999772</v>
      </c>
      <c r="P13265"/>
    </row>
    <row r="13266" spans="1:16" hidden="1">
      <c r="A13266" t="s">
        <v>16609</v>
      </c>
      <c r="B13266" s="1">
        <v>42251</v>
      </c>
      <c r="C13266" t="s">
        <v>16612</v>
      </c>
      <c r="D13266">
        <v>2</v>
      </c>
      <c r="E13266" t="s">
        <v>16613</v>
      </c>
      <c r="F13266" t="s">
        <v>7054</v>
      </c>
      <c r="G13266" t="s">
        <v>20</v>
      </c>
      <c r="H13266" t="s">
        <v>15994</v>
      </c>
      <c r="I13266" s="2">
        <v>3197.12</v>
      </c>
      <c r="J13266" s="5"/>
      <c r="L13266" s="5"/>
      <c r="M13266" s="2">
        <f t="shared" si="207"/>
        <v>-160538.73999999772</v>
      </c>
      <c r="P13266"/>
    </row>
    <row r="13267" spans="1:16" hidden="1">
      <c r="A13267" t="s">
        <v>16633</v>
      </c>
      <c r="B13267" s="1">
        <v>42251</v>
      </c>
      <c r="C13267" t="s">
        <v>16636</v>
      </c>
      <c r="D13267">
        <v>2</v>
      </c>
      <c r="E13267" t="s">
        <v>16637</v>
      </c>
      <c r="F13267" t="s">
        <v>13559</v>
      </c>
      <c r="G13267" t="s">
        <v>313</v>
      </c>
      <c r="H13267" t="s">
        <v>65</v>
      </c>
      <c r="J13267" s="5"/>
      <c r="K13267" s="2">
        <v>127.21</v>
      </c>
      <c r="L13267" s="5"/>
      <c r="M13267" s="2">
        <f t="shared" si="207"/>
        <v>-160665.94999999771</v>
      </c>
      <c r="P13267"/>
    </row>
    <row r="13268" spans="1:16" hidden="1">
      <c r="A13268" t="s">
        <v>16633</v>
      </c>
      <c r="B13268" s="1">
        <v>42251</v>
      </c>
      <c r="C13268" t="s">
        <v>16636</v>
      </c>
      <c r="D13268">
        <v>2</v>
      </c>
      <c r="E13268" t="s">
        <v>16637</v>
      </c>
      <c r="F13268" t="s">
        <v>13559</v>
      </c>
      <c r="G13268" t="s">
        <v>313</v>
      </c>
      <c r="H13268" t="s">
        <v>65</v>
      </c>
      <c r="I13268" s="2">
        <v>127.21</v>
      </c>
      <c r="J13268" s="5"/>
      <c r="L13268" s="5"/>
      <c r="M13268" s="2">
        <f t="shared" si="207"/>
        <v>-160538.73999999772</v>
      </c>
      <c r="P13268"/>
    </row>
    <row r="13269" spans="1:16" hidden="1">
      <c r="A13269" t="s">
        <v>16662</v>
      </c>
      <c r="B13269" s="1">
        <v>42251</v>
      </c>
      <c r="C13269" t="s">
        <v>1696</v>
      </c>
      <c r="D13269">
        <v>2</v>
      </c>
      <c r="E13269" t="s">
        <v>16666</v>
      </c>
      <c r="F13269" t="s">
        <v>7054</v>
      </c>
      <c r="G13269" t="s">
        <v>20</v>
      </c>
      <c r="H13269" t="s">
        <v>1698</v>
      </c>
      <c r="I13269" s="2">
        <v>2905</v>
      </c>
      <c r="J13269" s="5"/>
      <c r="L13269" s="5"/>
      <c r="M13269" s="2">
        <f t="shared" si="207"/>
        <v>-157633.73999999772</v>
      </c>
      <c r="P13269"/>
    </row>
    <row r="13270" spans="1:16" hidden="1">
      <c r="A13270" t="s">
        <v>16688</v>
      </c>
      <c r="B13270" s="1">
        <v>42251</v>
      </c>
      <c r="C13270" t="s">
        <v>12121</v>
      </c>
      <c r="D13270">
        <v>2</v>
      </c>
      <c r="E13270" t="s">
        <v>16691</v>
      </c>
      <c r="F13270" t="s">
        <v>7054</v>
      </c>
      <c r="G13270" t="s">
        <v>20</v>
      </c>
      <c r="H13270" t="s">
        <v>131</v>
      </c>
      <c r="I13270" s="2">
        <v>600.01</v>
      </c>
      <c r="J13270" s="5"/>
      <c r="L13270" s="5"/>
      <c r="M13270" s="2">
        <f t="shared" si="207"/>
        <v>-157033.72999999771</v>
      </c>
      <c r="P13270"/>
    </row>
    <row r="13271" spans="1:16" hidden="1">
      <c r="A13271" t="s">
        <v>16711</v>
      </c>
      <c r="B13271" s="1">
        <v>42251</v>
      </c>
      <c r="C13271" t="s">
        <v>16714</v>
      </c>
      <c r="D13271">
        <v>2</v>
      </c>
      <c r="E13271" t="s">
        <v>16715</v>
      </c>
      <c r="F13271" t="s">
        <v>13559</v>
      </c>
      <c r="G13271" t="s">
        <v>313</v>
      </c>
      <c r="H13271" t="s">
        <v>676</v>
      </c>
      <c r="J13271" s="5"/>
      <c r="K13271" s="2">
        <v>1451.73</v>
      </c>
      <c r="L13271" s="5"/>
      <c r="M13271" s="2">
        <f t="shared" si="207"/>
        <v>-158485.45999999772</v>
      </c>
      <c r="P13271"/>
    </row>
    <row r="13272" spans="1:16" hidden="1">
      <c r="A13272" t="s">
        <v>16711</v>
      </c>
      <c r="B13272" s="1">
        <v>42251</v>
      </c>
      <c r="C13272" t="s">
        <v>16714</v>
      </c>
      <c r="D13272">
        <v>2</v>
      </c>
      <c r="E13272" t="s">
        <v>16715</v>
      </c>
      <c r="F13272" t="s">
        <v>13559</v>
      </c>
      <c r="G13272" t="s">
        <v>313</v>
      </c>
      <c r="H13272" t="s">
        <v>676</v>
      </c>
      <c r="I13272" s="2">
        <v>1451.73</v>
      </c>
      <c r="J13272" s="5"/>
      <c r="L13272" s="5"/>
      <c r="M13272" s="2">
        <f t="shared" si="207"/>
        <v>-157033.72999999771</v>
      </c>
      <c r="P13272"/>
    </row>
    <row r="13273" spans="1:16" hidden="1">
      <c r="A13273" t="s">
        <v>16732</v>
      </c>
      <c r="B13273" s="1">
        <v>42251</v>
      </c>
      <c r="C13273" t="s">
        <v>6</v>
      </c>
      <c r="D13273">
        <v>1</v>
      </c>
      <c r="E13273" t="s">
        <v>16735</v>
      </c>
      <c r="F13273" t="s">
        <v>13565</v>
      </c>
      <c r="G13273" t="s">
        <v>20</v>
      </c>
      <c r="H13273" t="s">
        <v>16736</v>
      </c>
      <c r="I13273" s="2">
        <v>3000</v>
      </c>
      <c r="J13273" s="5"/>
      <c r="L13273" s="5"/>
      <c r="M13273" s="2">
        <f t="shared" si="207"/>
        <v>-154033.72999999771</v>
      </c>
      <c r="P13273"/>
    </row>
    <row r="13274" spans="1:16" hidden="1">
      <c r="A13274" t="s">
        <v>16759</v>
      </c>
      <c r="B13274" s="1">
        <v>42251</v>
      </c>
      <c r="C13274" t="s">
        <v>16763</v>
      </c>
      <c r="D13274">
        <v>1</v>
      </c>
      <c r="E13274" t="s">
        <v>16764</v>
      </c>
      <c r="F13274" t="s">
        <v>13565</v>
      </c>
      <c r="G13274" t="s">
        <v>20</v>
      </c>
      <c r="H13274" t="s">
        <v>16765</v>
      </c>
      <c r="I13274" s="2">
        <v>45000</v>
      </c>
      <c r="J13274" s="5"/>
      <c r="L13274" s="5"/>
      <c r="M13274" s="2">
        <f t="shared" si="207"/>
        <v>-109033.72999999771</v>
      </c>
      <c r="P13274"/>
    </row>
    <row r="13275" spans="1:16" hidden="1">
      <c r="A13275" t="s">
        <v>16786</v>
      </c>
      <c r="B13275" s="1">
        <v>42251</v>
      </c>
      <c r="C13275" t="s">
        <v>16790</v>
      </c>
      <c r="D13275">
        <v>2</v>
      </c>
      <c r="E13275" t="s">
        <v>16791</v>
      </c>
      <c r="F13275" t="s">
        <v>7054</v>
      </c>
      <c r="G13275" t="s">
        <v>20</v>
      </c>
      <c r="H13275" t="s">
        <v>16792</v>
      </c>
      <c r="I13275" s="2">
        <v>4100.01</v>
      </c>
      <c r="J13275" s="5"/>
      <c r="L13275" s="5"/>
      <c r="M13275" s="2">
        <f t="shared" si="207"/>
        <v>-104933.71999999772</v>
      </c>
      <c r="P13275"/>
    </row>
    <row r="13276" spans="1:16" hidden="1">
      <c r="A13276" t="s">
        <v>16814</v>
      </c>
      <c r="B13276" s="1">
        <v>42251</v>
      </c>
      <c r="C13276" t="s">
        <v>16818</v>
      </c>
      <c r="D13276">
        <v>1</v>
      </c>
      <c r="E13276" t="s">
        <v>16819</v>
      </c>
      <c r="F13276" t="s">
        <v>13610</v>
      </c>
      <c r="G13276" t="s">
        <v>20</v>
      </c>
      <c r="H13276" t="s">
        <v>6930</v>
      </c>
      <c r="I13276" s="2">
        <v>6578.42</v>
      </c>
      <c r="J13276" s="5"/>
      <c r="L13276" s="5"/>
      <c r="M13276" s="2">
        <f t="shared" si="207"/>
        <v>-98355.299999997718</v>
      </c>
      <c r="P13276"/>
    </row>
    <row r="13277" spans="1:16" hidden="1">
      <c r="A13277" t="s">
        <v>16837</v>
      </c>
      <c r="B13277" s="1">
        <v>42251</v>
      </c>
      <c r="C13277" t="s">
        <v>1686</v>
      </c>
      <c r="D13277">
        <v>2</v>
      </c>
      <c r="E13277" t="s">
        <v>16840</v>
      </c>
      <c r="F13277" t="s">
        <v>7054</v>
      </c>
      <c r="G13277" t="s">
        <v>20</v>
      </c>
      <c r="H13277" t="s">
        <v>1688</v>
      </c>
      <c r="I13277" s="2">
        <v>1025</v>
      </c>
      <c r="J13277" s="5"/>
      <c r="L13277" s="5"/>
      <c r="M13277" s="2">
        <f t="shared" si="207"/>
        <v>-97330.299999997718</v>
      </c>
      <c r="P13277"/>
    </row>
    <row r="13278" spans="1:16" hidden="1">
      <c r="A13278" t="s">
        <v>16858</v>
      </c>
      <c r="B13278" s="1">
        <v>42251</v>
      </c>
      <c r="C13278" t="s">
        <v>16861</v>
      </c>
      <c r="D13278">
        <v>2</v>
      </c>
      <c r="E13278" t="s">
        <v>16862</v>
      </c>
      <c r="F13278" t="s">
        <v>7054</v>
      </c>
      <c r="G13278" t="s">
        <v>20</v>
      </c>
      <c r="H13278" t="s">
        <v>1708</v>
      </c>
      <c r="I13278" s="2">
        <v>1025</v>
      </c>
      <c r="J13278" s="5"/>
      <c r="L13278" s="5"/>
      <c r="M13278" s="2">
        <f t="shared" si="207"/>
        <v>-96305.299999997718</v>
      </c>
      <c r="P13278"/>
    </row>
    <row r="13279" spans="1:16" hidden="1">
      <c r="A13279" t="s">
        <v>16880</v>
      </c>
      <c r="B13279" s="1">
        <v>42251</v>
      </c>
      <c r="C13279" t="s">
        <v>18</v>
      </c>
      <c r="D13279">
        <v>2</v>
      </c>
      <c r="E13279" t="s">
        <v>16881</v>
      </c>
      <c r="F13279" t="s">
        <v>13559</v>
      </c>
      <c r="G13279" t="s">
        <v>313</v>
      </c>
      <c r="H13279" t="s">
        <v>1708</v>
      </c>
      <c r="I13279" s="2">
        <v>840.61</v>
      </c>
      <c r="J13279" s="5"/>
      <c r="L13279" s="5"/>
      <c r="M13279" s="2">
        <f t="shared" si="207"/>
        <v>-95464.689999997718</v>
      </c>
      <c r="P13279"/>
    </row>
    <row r="13280" spans="1:16" hidden="1">
      <c r="A13280" t="s">
        <v>16905</v>
      </c>
      <c r="B13280" s="1">
        <v>42251</v>
      </c>
      <c r="C13280" t="s">
        <v>16906</v>
      </c>
      <c r="D13280">
        <v>2</v>
      </c>
      <c r="E13280" t="s">
        <v>16907</v>
      </c>
      <c r="F13280" t="s">
        <v>7054</v>
      </c>
      <c r="G13280" t="s">
        <v>20</v>
      </c>
      <c r="H13280" t="s">
        <v>16908</v>
      </c>
      <c r="I13280" s="2">
        <v>3030</v>
      </c>
      <c r="J13280" s="5"/>
      <c r="L13280" s="5"/>
      <c r="M13280" s="2">
        <f t="shared" si="207"/>
        <v>-92434.689999997718</v>
      </c>
      <c r="P13280"/>
    </row>
    <row r="13281" spans="1:16" hidden="1">
      <c r="A13281" t="s">
        <v>16927</v>
      </c>
      <c r="B13281" s="1">
        <v>42251</v>
      </c>
      <c r="C13281" t="s">
        <v>16928</v>
      </c>
      <c r="D13281">
        <v>2</v>
      </c>
      <c r="E13281" t="s">
        <v>16929</v>
      </c>
      <c r="F13281" t="s">
        <v>7054</v>
      </c>
      <c r="G13281" t="s">
        <v>20</v>
      </c>
      <c r="H13281" t="s">
        <v>11202</v>
      </c>
      <c r="I13281" s="2">
        <v>1025</v>
      </c>
      <c r="J13281" s="5"/>
      <c r="L13281" s="5"/>
      <c r="M13281" s="2">
        <f t="shared" si="207"/>
        <v>-91409.689999997718</v>
      </c>
      <c r="P13281"/>
    </row>
    <row r="13282" spans="1:16" hidden="1">
      <c r="A13282" t="s">
        <v>16952</v>
      </c>
      <c r="B13282" s="1">
        <v>42251</v>
      </c>
      <c r="C13282" t="s">
        <v>1757</v>
      </c>
      <c r="D13282">
        <v>2</v>
      </c>
      <c r="E13282" t="s">
        <v>16953</v>
      </c>
      <c r="F13282" t="s">
        <v>7054</v>
      </c>
      <c r="G13282" t="s">
        <v>20</v>
      </c>
      <c r="H13282" t="s">
        <v>867</v>
      </c>
      <c r="I13282" s="2">
        <v>1025</v>
      </c>
      <c r="J13282" s="5"/>
      <c r="L13282" s="5"/>
      <c r="M13282" s="2">
        <f t="shared" si="207"/>
        <v>-90384.689999997718</v>
      </c>
      <c r="P13282"/>
    </row>
    <row r="13283" spans="1:16" hidden="1">
      <c r="A13283" t="s">
        <v>16974</v>
      </c>
      <c r="B13283" s="1">
        <v>42251</v>
      </c>
      <c r="C13283" t="s">
        <v>1764</v>
      </c>
      <c r="D13283">
        <v>2</v>
      </c>
      <c r="E13283" t="s">
        <v>16975</v>
      </c>
      <c r="F13283" t="s">
        <v>7054</v>
      </c>
      <c r="G13283" t="s">
        <v>20</v>
      </c>
      <c r="H13283" t="s">
        <v>867</v>
      </c>
      <c r="I13283" s="2">
        <v>3300.36</v>
      </c>
      <c r="J13283" s="5"/>
      <c r="L13283" s="5"/>
      <c r="M13283" s="2">
        <f t="shared" si="207"/>
        <v>-87084.329999997717</v>
      </c>
      <c r="P13283"/>
    </row>
    <row r="13284" spans="1:16" hidden="1">
      <c r="A13284" t="s">
        <v>16998</v>
      </c>
      <c r="B13284" s="1">
        <v>42251</v>
      </c>
      <c r="C13284" t="s">
        <v>16999</v>
      </c>
      <c r="D13284">
        <v>1</v>
      </c>
      <c r="E13284" t="s">
        <v>17000</v>
      </c>
      <c r="F13284" t="s">
        <v>13565</v>
      </c>
      <c r="G13284" t="s">
        <v>20</v>
      </c>
      <c r="H13284" t="s">
        <v>17001</v>
      </c>
      <c r="I13284" s="2">
        <v>4000</v>
      </c>
      <c r="J13284" s="5"/>
      <c r="L13284" s="5"/>
      <c r="M13284" s="2">
        <f t="shared" si="207"/>
        <v>-83084.329999997717</v>
      </c>
      <c r="P13284"/>
    </row>
    <row r="13285" spans="1:16" hidden="1">
      <c r="A13285" t="s">
        <v>17022</v>
      </c>
      <c r="B13285" s="1">
        <v>42251</v>
      </c>
      <c r="C13285" t="s">
        <v>1696</v>
      </c>
      <c r="D13285">
        <v>2</v>
      </c>
      <c r="E13285" t="s">
        <v>17023</v>
      </c>
      <c r="F13285" t="s">
        <v>7054</v>
      </c>
      <c r="G13285" t="s">
        <v>20</v>
      </c>
      <c r="H13285" t="s">
        <v>1698</v>
      </c>
      <c r="I13285" s="2">
        <v>2905.01</v>
      </c>
      <c r="J13285" s="5"/>
      <c r="L13285" s="5"/>
      <c r="M13285" s="2">
        <f t="shared" si="207"/>
        <v>-80179.319999997722</v>
      </c>
      <c r="P13285"/>
    </row>
    <row r="13286" spans="1:16" hidden="1">
      <c r="A13286" s="35" t="s">
        <v>1913</v>
      </c>
      <c r="B13286" s="36">
        <v>42252</v>
      </c>
      <c r="C13286" s="35" t="s">
        <v>1</v>
      </c>
      <c r="D13286" s="35">
        <v>1</v>
      </c>
      <c r="E13286" s="35" t="s">
        <v>1916</v>
      </c>
      <c r="F13286" s="35" t="s">
        <v>16</v>
      </c>
      <c r="G13286" s="35" t="s">
        <v>20</v>
      </c>
      <c r="H13286" s="35" t="s">
        <v>1917</v>
      </c>
      <c r="I13286" s="11"/>
      <c r="J13286" s="12"/>
      <c r="K13286" s="11">
        <v>244983.56</v>
      </c>
      <c r="L13286" s="12"/>
      <c r="M13286" s="11">
        <f t="shared" si="207"/>
        <v>-325162.87999999773</v>
      </c>
      <c r="P13286"/>
    </row>
    <row r="13287" spans="1:16" hidden="1">
      <c r="A13287" t="s">
        <v>1923</v>
      </c>
      <c r="B13287" s="1">
        <v>42252</v>
      </c>
      <c r="C13287" t="s">
        <v>43</v>
      </c>
      <c r="D13287">
        <v>1</v>
      </c>
      <c r="E13287" t="s">
        <v>1927</v>
      </c>
      <c r="F13287" t="s">
        <v>16</v>
      </c>
      <c r="G13287" t="s">
        <v>20</v>
      </c>
      <c r="H13287" t="s">
        <v>1928</v>
      </c>
      <c r="J13287" s="5"/>
      <c r="K13287" s="2">
        <v>3030</v>
      </c>
      <c r="L13287" s="5"/>
      <c r="M13287" s="2">
        <f t="shared" si="207"/>
        <v>-328192.87999999773</v>
      </c>
      <c r="P13287"/>
    </row>
    <row r="13288" spans="1:16" hidden="1">
      <c r="A13288" t="s">
        <v>1935</v>
      </c>
      <c r="B13288" s="1">
        <v>42252</v>
      </c>
      <c r="C13288" t="s">
        <v>1937</v>
      </c>
      <c r="D13288">
        <v>2</v>
      </c>
      <c r="E13288" t="s">
        <v>1938</v>
      </c>
      <c r="F13288" t="s">
        <v>1939</v>
      </c>
      <c r="G13288" t="s">
        <v>20</v>
      </c>
      <c r="H13288" t="s">
        <v>1940</v>
      </c>
      <c r="I13288" s="2">
        <v>1055.5999999999999</v>
      </c>
      <c r="J13288" s="5"/>
      <c r="L13288" s="5"/>
      <c r="M13288" s="2">
        <f t="shared" si="207"/>
        <v>-327137.27999999776</v>
      </c>
      <c r="P13288"/>
    </row>
    <row r="13289" spans="1:16" hidden="1">
      <c r="A13289" t="s">
        <v>1982</v>
      </c>
      <c r="B13289" s="1">
        <v>42252</v>
      </c>
      <c r="C13289" t="s">
        <v>6</v>
      </c>
      <c r="D13289">
        <v>1</v>
      </c>
      <c r="E13289" t="s">
        <v>1983</v>
      </c>
      <c r="F13289" t="s">
        <v>29</v>
      </c>
      <c r="G13289" t="s">
        <v>20</v>
      </c>
      <c r="H13289" t="s">
        <v>1984</v>
      </c>
      <c r="I13289" s="2">
        <v>904.83</v>
      </c>
      <c r="J13289" s="5"/>
      <c r="L13289" s="5"/>
      <c r="M13289" s="2">
        <f t="shared" si="207"/>
        <v>-326232.44999999774</v>
      </c>
      <c r="P13289"/>
    </row>
    <row r="13290" spans="1:16" hidden="1">
      <c r="A13290" t="s">
        <v>2001</v>
      </c>
      <c r="B13290" s="1">
        <v>42252</v>
      </c>
      <c r="C13290" t="s">
        <v>43</v>
      </c>
      <c r="D13290">
        <v>1</v>
      </c>
      <c r="E13290" t="s">
        <v>2005</v>
      </c>
      <c r="F13290" t="s">
        <v>13</v>
      </c>
      <c r="G13290" t="s">
        <v>20</v>
      </c>
      <c r="H13290" t="s">
        <v>2006</v>
      </c>
      <c r="J13290" s="5"/>
      <c r="K13290" s="2">
        <v>5000</v>
      </c>
      <c r="L13290" s="5"/>
      <c r="M13290" s="2">
        <f t="shared" si="207"/>
        <v>-331232.44999999774</v>
      </c>
      <c r="P13290"/>
    </row>
    <row r="13291" spans="1:16" hidden="1">
      <c r="A13291" t="s">
        <v>2010</v>
      </c>
      <c r="B13291" s="1">
        <v>42252</v>
      </c>
      <c r="C13291" t="s">
        <v>43</v>
      </c>
      <c r="D13291">
        <v>1</v>
      </c>
      <c r="E13291" t="s">
        <v>2014</v>
      </c>
      <c r="F13291" t="s">
        <v>13</v>
      </c>
      <c r="G13291" t="s">
        <v>20</v>
      </c>
      <c r="H13291" t="s">
        <v>2006</v>
      </c>
      <c r="J13291" s="5"/>
      <c r="K13291" s="2">
        <v>115000</v>
      </c>
      <c r="L13291" s="5"/>
      <c r="M13291" s="2">
        <f t="shared" si="207"/>
        <v>-446232.44999999774</v>
      </c>
      <c r="P13291"/>
    </row>
    <row r="13292" spans="1:16" hidden="1">
      <c r="A13292" t="s">
        <v>2025</v>
      </c>
      <c r="B13292" s="1">
        <v>42252</v>
      </c>
      <c r="C13292" t="s">
        <v>11</v>
      </c>
      <c r="D13292">
        <v>1</v>
      </c>
      <c r="E13292" t="s">
        <v>2026</v>
      </c>
      <c r="F13292" t="s">
        <v>16</v>
      </c>
      <c r="G13292" t="s">
        <v>20</v>
      </c>
      <c r="H13292" t="s">
        <v>2027</v>
      </c>
      <c r="J13292" s="5"/>
      <c r="K13292" s="2">
        <v>1025</v>
      </c>
      <c r="L13292" s="5"/>
      <c r="M13292" s="2">
        <f t="shared" si="207"/>
        <v>-447257.44999999774</v>
      </c>
      <c r="P13292"/>
    </row>
    <row r="13293" spans="1:16" hidden="1">
      <c r="A13293" t="s">
        <v>2042</v>
      </c>
      <c r="B13293" s="1">
        <v>42252</v>
      </c>
      <c r="C13293" t="s">
        <v>11</v>
      </c>
      <c r="D13293">
        <v>1</v>
      </c>
      <c r="E13293" t="s">
        <v>2044</v>
      </c>
      <c r="F13293" t="s">
        <v>13</v>
      </c>
      <c r="G13293" t="s">
        <v>20</v>
      </c>
      <c r="H13293" t="s">
        <v>2045</v>
      </c>
      <c r="J13293" s="5"/>
      <c r="K13293" s="2">
        <v>172975.5</v>
      </c>
      <c r="L13293" s="5"/>
      <c r="M13293" s="2">
        <f t="shared" si="207"/>
        <v>-620232.94999999774</v>
      </c>
      <c r="P13293"/>
    </row>
    <row r="13294" spans="1:16" hidden="1">
      <c r="A13294" t="s">
        <v>2068</v>
      </c>
      <c r="B13294" s="1">
        <v>42252</v>
      </c>
      <c r="C13294" t="s">
        <v>6</v>
      </c>
      <c r="D13294">
        <v>1</v>
      </c>
      <c r="E13294" t="s">
        <v>2070</v>
      </c>
      <c r="F13294" t="s">
        <v>29</v>
      </c>
      <c r="G13294" t="s">
        <v>20</v>
      </c>
      <c r="H13294" t="s">
        <v>2020</v>
      </c>
      <c r="I13294" s="2">
        <v>613.03</v>
      </c>
      <c r="J13294" s="5"/>
      <c r="L13294" s="5"/>
      <c r="M13294" s="2">
        <f t="shared" si="207"/>
        <v>-619619.91999999771</v>
      </c>
      <c r="P13294"/>
    </row>
    <row r="13295" spans="1:16" hidden="1">
      <c r="A13295" t="s">
        <v>2102</v>
      </c>
      <c r="B13295" s="1">
        <v>42252</v>
      </c>
      <c r="C13295" t="s">
        <v>354</v>
      </c>
      <c r="D13295">
        <v>1</v>
      </c>
      <c r="E13295" t="s">
        <v>2103</v>
      </c>
      <c r="F13295" t="s">
        <v>13</v>
      </c>
      <c r="G13295" t="s">
        <v>20</v>
      </c>
      <c r="H13295" t="s">
        <v>535</v>
      </c>
      <c r="J13295" s="5"/>
      <c r="K13295" s="2">
        <v>2068</v>
      </c>
      <c r="L13295" s="5"/>
      <c r="M13295" s="2">
        <f t="shared" si="207"/>
        <v>-621687.91999999771</v>
      </c>
      <c r="P13295"/>
    </row>
    <row r="13296" spans="1:16" hidden="1">
      <c r="A13296" t="s">
        <v>2113</v>
      </c>
      <c r="B13296" s="1">
        <v>42252</v>
      </c>
      <c r="C13296" t="s">
        <v>6</v>
      </c>
      <c r="D13296">
        <v>1</v>
      </c>
      <c r="E13296" t="s">
        <v>2115</v>
      </c>
      <c r="F13296" t="s">
        <v>8</v>
      </c>
      <c r="G13296" t="s">
        <v>20</v>
      </c>
      <c r="H13296" t="s">
        <v>2116</v>
      </c>
      <c r="I13296" s="2">
        <v>1025</v>
      </c>
      <c r="J13296" s="5"/>
      <c r="L13296" s="5"/>
      <c r="M13296" s="2">
        <f t="shared" si="207"/>
        <v>-620662.91999999771</v>
      </c>
      <c r="P13296"/>
    </row>
    <row r="13297" spans="1:16" hidden="1">
      <c r="A13297" t="s">
        <v>2120</v>
      </c>
      <c r="B13297" s="1">
        <v>42252</v>
      </c>
      <c r="C13297" t="s">
        <v>195</v>
      </c>
      <c r="D13297">
        <v>1</v>
      </c>
      <c r="E13297" t="s">
        <v>2123</v>
      </c>
      <c r="F13297" t="s">
        <v>13</v>
      </c>
      <c r="G13297" t="s">
        <v>20</v>
      </c>
      <c r="H13297" t="s">
        <v>195</v>
      </c>
      <c r="J13297" s="5"/>
      <c r="K13297" s="2">
        <v>22844.51</v>
      </c>
      <c r="L13297" s="5"/>
      <c r="M13297" s="2">
        <f t="shared" si="207"/>
        <v>-643507.42999999772</v>
      </c>
      <c r="P13297"/>
    </row>
    <row r="13298" spans="1:16" hidden="1">
      <c r="A13298" t="s">
        <v>2128</v>
      </c>
      <c r="B13298" s="1">
        <v>42252</v>
      </c>
      <c r="C13298" t="s">
        <v>200</v>
      </c>
      <c r="D13298">
        <v>1</v>
      </c>
      <c r="E13298" t="s">
        <v>2129</v>
      </c>
      <c r="F13298" t="s">
        <v>16</v>
      </c>
      <c r="G13298" t="s">
        <v>20</v>
      </c>
      <c r="H13298" t="s">
        <v>2130</v>
      </c>
      <c r="J13298" s="5"/>
      <c r="K13298" s="2">
        <v>2663.03</v>
      </c>
      <c r="L13298" s="5"/>
      <c r="M13298" s="2">
        <f t="shared" si="207"/>
        <v>-646170.45999999775</v>
      </c>
      <c r="P13298"/>
    </row>
    <row r="13299" spans="1:16" hidden="1">
      <c r="A13299" t="s">
        <v>2134</v>
      </c>
      <c r="B13299" s="1">
        <v>42252</v>
      </c>
      <c r="C13299" t="s">
        <v>240</v>
      </c>
      <c r="D13299">
        <v>1</v>
      </c>
      <c r="E13299" t="s">
        <v>2135</v>
      </c>
      <c r="F13299" t="s">
        <v>13</v>
      </c>
      <c r="G13299" t="s">
        <v>20</v>
      </c>
      <c r="H13299" t="s">
        <v>2136</v>
      </c>
      <c r="J13299" s="5"/>
      <c r="K13299" s="2">
        <v>1025</v>
      </c>
      <c r="L13299" s="5"/>
      <c r="M13299" s="2">
        <f t="shared" si="207"/>
        <v>-647195.45999999775</v>
      </c>
      <c r="P13299"/>
    </row>
    <row r="13300" spans="1:16" hidden="1">
      <c r="A13300" t="s">
        <v>2139</v>
      </c>
      <c r="B13300" s="1">
        <v>42252</v>
      </c>
      <c r="C13300" t="s">
        <v>18</v>
      </c>
      <c r="D13300">
        <v>1</v>
      </c>
      <c r="E13300" t="s">
        <v>2140</v>
      </c>
      <c r="F13300" t="s">
        <v>13</v>
      </c>
      <c r="G13300" t="s">
        <v>20</v>
      </c>
      <c r="H13300" t="s">
        <v>18</v>
      </c>
      <c r="J13300" s="5"/>
      <c r="K13300" s="2">
        <v>26877.439999999999</v>
      </c>
      <c r="L13300" s="5"/>
      <c r="M13300" s="2">
        <f t="shared" si="207"/>
        <v>-674072.89999999769</v>
      </c>
      <c r="P13300"/>
    </row>
    <row r="13301" spans="1:16" hidden="1">
      <c r="A13301" t="s">
        <v>17043</v>
      </c>
      <c r="B13301" s="1">
        <v>42252</v>
      </c>
      <c r="C13301" t="s">
        <v>17047</v>
      </c>
      <c r="D13301">
        <v>1</v>
      </c>
      <c r="E13301" t="s">
        <v>17048</v>
      </c>
      <c r="F13301" t="s">
        <v>13565</v>
      </c>
      <c r="G13301" t="s">
        <v>20</v>
      </c>
      <c r="H13301" t="s">
        <v>1917</v>
      </c>
      <c r="I13301" s="2">
        <v>244983.56</v>
      </c>
      <c r="J13301" s="5"/>
      <c r="L13301" s="5"/>
      <c r="M13301" s="2">
        <f t="shared" si="207"/>
        <v>-429089.3399999977</v>
      </c>
      <c r="P13301"/>
    </row>
    <row r="13302" spans="1:16" hidden="1">
      <c r="A13302" t="s">
        <v>17067</v>
      </c>
      <c r="B13302" s="1">
        <v>42252</v>
      </c>
      <c r="C13302" t="s">
        <v>6</v>
      </c>
      <c r="D13302">
        <v>1</v>
      </c>
      <c r="E13302" t="s">
        <v>17072</v>
      </c>
      <c r="F13302" t="s">
        <v>13565</v>
      </c>
      <c r="G13302" t="s">
        <v>20</v>
      </c>
      <c r="H13302" t="s">
        <v>8875</v>
      </c>
      <c r="I13302" s="2">
        <v>5000</v>
      </c>
      <c r="J13302" s="5"/>
      <c r="L13302" s="5"/>
      <c r="M13302" s="2">
        <f t="shared" si="207"/>
        <v>-424089.3399999977</v>
      </c>
      <c r="P13302"/>
    </row>
    <row r="13303" spans="1:16" hidden="1">
      <c r="A13303" t="s">
        <v>17087</v>
      </c>
      <c r="B13303" s="1">
        <v>42252</v>
      </c>
      <c r="C13303" t="s">
        <v>17094</v>
      </c>
      <c r="D13303">
        <v>2</v>
      </c>
      <c r="E13303" t="s">
        <v>17095</v>
      </c>
      <c r="F13303" t="s">
        <v>7054</v>
      </c>
      <c r="G13303" t="s">
        <v>20</v>
      </c>
      <c r="H13303" t="s">
        <v>1444</v>
      </c>
      <c r="J13303" s="5"/>
      <c r="K13303" s="2">
        <v>1562.8</v>
      </c>
      <c r="L13303" s="5"/>
      <c r="M13303" s="2">
        <f t="shared" si="207"/>
        <v>-425652.13999999769</v>
      </c>
      <c r="P13303"/>
    </row>
    <row r="13304" spans="1:16" hidden="1">
      <c r="A13304" t="s">
        <v>17087</v>
      </c>
      <c r="B13304" s="1">
        <v>42252</v>
      </c>
      <c r="C13304" t="s">
        <v>17094</v>
      </c>
      <c r="D13304">
        <v>2</v>
      </c>
      <c r="E13304" t="s">
        <v>17095</v>
      </c>
      <c r="F13304" t="s">
        <v>7054</v>
      </c>
      <c r="G13304" t="s">
        <v>20</v>
      </c>
      <c r="H13304" t="s">
        <v>1444</v>
      </c>
      <c r="I13304" s="2">
        <v>1562.57</v>
      </c>
      <c r="J13304" s="5"/>
      <c r="L13304" s="5"/>
      <c r="M13304" s="2">
        <f t="shared" si="207"/>
        <v>-424089.56999999768</v>
      </c>
      <c r="P13304"/>
    </row>
    <row r="13305" spans="1:16" hidden="1">
      <c r="A13305" t="s">
        <v>17111</v>
      </c>
      <c r="B13305" s="1">
        <v>42252</v>
      </c>
      <c r="C13305" t="s">
        <v>17117</v>
      </c>
      <c r="D13305">
        <v>2</v>
      </c>
      <c r="E13305" t="s">
        <v>17118</v>
      </c>
      <c r="F13305" t="s">
        <v>7054</v>
      </c>
      <c r="G13305" t="s">
        <v>20</v>
      </c>
      <c r="H13305" t="s">
        <v>1628</v>
      </c>
      <c r="I13305" s="2">
        <v>3030</v>
      </c>
      <c r="J13305" s="5"/>
      <c r="L13305" s="5"/>
      <c r="M13305" s="2">
        <f t="shared" si="207"/>
        <v>-421059.56999999768</v>
      </c>
      <c r="P13305"/>
    </row>
    <row r="13306" spans="1:16" hidden="1">
      <c r="A13306" t="s">
        <v>17137</v>
      </c>
      <c r="B13306" s="1">
        <v>42252</v>
      </c>
      <c r="C13306" t="s">
        <v>17141</v>
      </c>
      <c r="D13306">
        <v>2</v>
      </c>
      <c r="E13306" t="s">
        <v>17142</v>
      </c>
      <c r="F13306" t="s">
        <v>7054</v>
      </c>
      <c r="G13306" t="s">
        <v>20</v>
      </c>
      <c r="H13306" t="s">
        <v>7426</v>
      </c>
      <c r="I13306" s="2">
        <v>1840</v>
      </c>
      <c r="J13306" s="5"/>
      <c r="L13306" s="5"/>
      <c r="M13306" s="2">
        <f t="shared" si="207"/>
        <v>-419219.56999999768</v>
      </c>
      <c r="P13306"/>
    </row>
    <row r="13307" spans="1:16" hidden="1">
      <c r="A13307" t="s">
        <v>17159</v>
      </c>
      <c r="B13307" s="1">
        <v>42252</v>
      </c>
      <c r="C13307" t="s">
        <v>17164</v>
      </c>
      <c r="D13307">
        <v>2</v>
      </c>
      <c r="E13307" t="s">
        <v>17165</v>
      </c>
      <c r="F13307" t="s">
        <v>7054</v>
      </c>
      <c r="G13307" t="s">
        <v>20</v>
      </c>
      <c r="H13307" t="s">
        <v>16239</v>
      </c>
      <c r="I13307" s="2">
        <v>600.01</v>
      </c>
      <c r="J13307" s="5"/>
      <c r="L13307" s="5"/>
      <c r="M13307" s="2">
        <f t="shared" si="207"/>
        <v>-418619.55999999767</v>
      </c>
      <c r="P13307"/>
    </row>
    <row r="13308" spans="1:16" hidden="1">
      <c r="A13308" t="s">
        <v>17186</v>
      </c>
      <c r="B13308" s="1">
        <v>42252</v>
      </c>
      <c r="C13308" t="s">
        <v>17192</v>
      </c>
      <c r="D13308">
        <v>1</v>
      </c>
      <c r="E13308" t="s">
        <v>17193</v>
      </c>
      <c r="F13308" t="s">
        <v>13565</v>
      </c>
      <c r="G13308" t="s">
        <v>20</v>
      </c>
      <c r="H13308" t="s">
        <v>4495</v>
      </c>
      <c r="I13308" s="2">
        <v>5000</v>
      </c>
      <c r="J13308" s="5"/>
      <c r="L13308" s="5"/>
      <c r="M13308" s="2">
        <f t="shared" si="207"/>
        <v>-413619.55999999767</v>
      </c>
      <c r="P13308"/>
    </row>
    <row r="13309" spans="1:16" hidden="1">
      <c r="A13309" t="s">
        <v>17213</v>
      </c>
      <c r="B13309" s="1">
        <v>42252</v>
      </c>
      <c r="C13309" t="s">
        <v>17192</v>
      </c>
      <c r="D13309">
        <v>1</v>
      </c>
      <c r="E13309" t="s">
        <v>17217</v>
      </c>
      <c r="F13309" t="s">
        <v>13565</v>
      </c>
      <c r="G13309" t="s">
        <v>20</v>
      </c>
      <c r="H13309" t="s">
        <v>4495</v>
      </c>
      <c r="I13309" s="2">
        <v>115000</v>
      </c>
      <c r="J13309" s="5"/>
      <c r="L13309" s="5"/>
      <c r="M13309" s="2">
        <f t="shared" si="207"/>
        <v>-298619.55999999767</v>
      </c>
      <c r="P13309"/>
    </row>
    <row r="13310" spans="1:16" hidden="1">
      <c r="A13310" t="s">
        <v>17234</v>
      </c>
      <c r="B13310" s="1">
        <v>42252</v>
      </c>
      <c r="C13310" t="s">
        <v>17240</v>
      </c>
      <c r="D13310">
        <v>1</v>
      </c>
      <c r="E13310" t="s">
        <v>17241</v>
      </c>
      <c r="F13310" t="s">
        <v>13561</v>
      </c>
      <c r="G13310" t="s">
        <v>20</v>
      </c>
      <c r="H13310" t="s">
        <v>2270</v>
      </c>
      <c r="I13310" s="2">
        <v>13000</v>
      </c>
      <c r="J13310" s="5"/>
      <c r="L13310" s="5"/>
      <c r="M13310" s="2">
        <f t="shared" si="207"/>
        <v>-285619.55999999767</v>
      </c>
      <c r="P13310"/>
    </row>
    <row r="13311" spans="1:16" hidden="1">
      <c r="A13311" t="s">
        <v>17259</v>
      </c>
      <c r="B13311" s="1">
        <v>42252</v>
      </c>
      <c r="C13311" t="s">
        <v>6</v>
      </c>
      <c r="D13311">
        <v>1</v>
      </c>
      <c r="E13311" t="s">
        <v>17262</v>
      </c>
      <c r="F13311" t="s">
        <v>13565</v>
      </c>
      <c r="G13311" t="s">
        <v>20</v>
      </c>
      <c r="H13311" t="s">
        <v>1984</v>
      </c>
      <c r="I13311" s="2">
        <v>904.83</v>
      </c>
      <c r="J13311" s="5"/>
      <c r="L13311" s="5"/>
      <c r="M13311" s="2">
        <f t="shared" si="207"/>
        <v>-284714.72999999765</v>
      </c>
      <c r="P13311"/>
    </row>
    <row r="13312" spans="1:16" hidden="1">
      <c r="A13312" t="s">
        <v>17280</v>
      </c>
      <c r="B13312" s="1">
        <v>42252</v>
      </c>
      <c r="C13312" t="s">
        <v>6</v>
      </c>
      <c r="D13312">
        <v>1</v>
      </c>
      <c r="E13312" t="s">
        <v>17262</v>
      </c>
      <c r="F13312" t="s">
        <v>13565</v>
      </c>
      <c r="G13312" t="s">
        <v>20</v>
      </c>
      <c r="H13312" t="s">
        <v>17286</v>
      </c>
      <c r="J13312" s="5"/>
      <c r="K13312" s="2">
        <v>904.83</v>
      </c>
      <c r="L13312" s="5"/>
      <c r="M13312" s="2">
        <f t="shared" si="207"/>
        <v>-285619.55999999767</v>
      </c>
      <c r="P13312"/>
    </row>
    <row r="13313" spans="1:16" hidden="1">
      <c r="A13313" t="s">
        <v>17304</v>
      </c>
      <c r="B13313" s="1">
        <v>42252</v>
      </c>
      <c r="C13313" t="s">
        <v>17310</v>
      </c>
      <c r="D13313">
        <v>2</v>
      </c>
      <c r="E13313" t="s">
        <v>17311</v>
      </c>
      <c r="F13313" t="s">
        <v>7054</v>
      </c>
      <c r="G13313" t="s">
        <v>20</v>
      </c>
      <c r="H13313" t="s">
        <v>13864</v>
      </c>
      <c r="I13313" s="2">
        <v>1025</v>
      </c>
      <c r="J13313" s="5"/>
      <c r="L13313" s="5"/>
      <c r="M13313" s="2">
        <f t="shared" si="207"/>
        <v>-284594.55999999767</v>
      </c>
      <c r="P13313"/>
    </row>
    <row r="13314" spans="1:16" hidden="1">
      <c r="A13314" t="s">
        <v>17328</v>
      </c>
      <c r="B13314" s="1">
        <v>42252</v>
      </c>
      <c r="C13314" t="s">
        <v>14921</v>
      </c>
      <c r="D13314">
        <v>1</v>
      </c>
      <c r="E13314" t="s">
        <v>17331</v>
      </c>
      <c r="F13314" t="s">
        <v>13565</v>
      </c>
      <c r="G13314" t="s">
        <v>20</v>
      </c>
      <c r="H13314" t="s">
        <v>14923</v>
      </c>
      <c r="I13314" s="2">
        <v>2000</v>
      </c>
      <c r="J13314" s="5"/>
      <c r="L13314" s="5"/>
      <c r="M13314" s="2">
        <f t="shared" si="207"/>
        <v>-282594.55999999767</v>
      </c>
      <c r="P13314"/>
    </row>
    <row r="13315" spans="1:16" hidden="1">
      <c r="A13315" t="s">
        <v>17348</v>
      </c>
      <c r="B13315" s="1">
        <v>42252</v>
      </c>
      <c r="C13315" t="s">
        <v>17353</v>
      </c>
      <c r="D13315">
        <v>1</v>
      </c>
      <c r="E13315" t="s">
        <v>17354</v>
      </c>
      <c r="F13315" t="s">
        <v>13565</v>
      </c>
      <c r="G13315" t="s">
        <v>20</v>
      </c>
      <c r="H13315" t="s">
        <v>11335</v>
      </c>
      <c r="I13315" s="2">
        <v>172975.5</v>
      </c>
      <c r="J13315" s="5"/>
      <c r="L13315" s="5"/>
      <c r="M13315" s="2">
        <f t="shared" si="207"/>
        <v>-109619.05999999767</v>
      </c>
      <c r="P13315"/>
    </row>
    <row r="13316" spans="1:16" hidden="1">
      <c r="A13316" t="s">
        <v>17400</v>
      </c>
      <c r="B13316" s="1">
        <v>42252</v>
      </c>
      <c r="C13316" t="s">
        <v>17406</v>
      </c>
      <c r="D13316">
        <v>1</v>
      </c>
      <c r="E13316" t="s">
        <v>17407</v>
      </c>
      <c r="F13316" t="s">
        <v>13565</v>
      </c>
      <c r="G13316" t="s">
        <v>20</v>
      </c>
      <c r="H13316" t="s">
        <v>17408</v>
      </c>
      <c r="I13316" s="2">
        <v>689.99</v>
      </c>
      <c r="J13316" s="5"/>
      <c r="L13316" s="5"/>
      <c r="M13316" s="2">
        <f t="shared" si="207"/>
        <v>-108929.06999999766</v>
      </c>
      <c r="P13316"/>
    </row>
    <row r="13317" spans="1:16" hidden="1">
      <c r="A13317" t="s">
        <v>17425</v>
      </c>
      <c r="B13317" s="1">
        <v>42252</v>
      </c>
      <c r="C13317" t="s">
        <v>4654</v>
      </c>
      <c r="D13317">
        <v>2</v>
      </c>
      <c r="E13317" t="s">
        <v>17430</v>
      </c>
      <c r="F13317" t="s">
        <v>13559</v>
      </c>
      <c r="G13317" t="s">
        <v>313</v>
      </c>
      <c r="H13317" t="s">
        <v>14776</v>
      </c>
      <c r="I13317" s="2">
        <v>2068</v>
      </c>
      <c r="J13317" s="5"/>
      <c r="L13317" s="5"/>
      <c r="M13317" s="2">
        <f t="shared" si="207"/>
        <v>-106861.06999999766</v>
      </c>
      <c r="P13317"/>
    </row>
    <row r="13318" spans="1:16" hidden="1">
      <c r="A13318" t="s">
        <v>17449</v>
      </c>
      <c r="B13318" s="1">
        <v>42252</v>
      </c>
      <c r="C13318" t="s">
        <v>17456</v>
      </c>
      <c r="D13318">
        <v>2</v>
      </c>
      <c r="E13318" t="s">
        <v>17457</v>
      </c>
      <c r="F13318" t="s">
        <v>7054</v>
      </c>
      <c r="G13318" t="s">
        <v>20</v>
      </c>
      <c r="H13318" t="s">
        <v>17458</v>
      </c>
      <c r="I13318" s="2">
        <v>1025</v>
      </c>
      <c r="J13318" s="5"/>
      <c r="L13318" s="5"/>
      <c r="M13318" s="2">
        <f t="shared" si="207"/>
        <v>-105836.06999999766</v>
      </c>
      <c r="P13318"/>
    </row>
    <row r="13319" spans="1:16" hidden="1">
      <c r="A13319" t="s">
        <v>17478</v>
      </c>
      <c r="B13319" s="1">
        <v>42252</v>
      </c>
      <c r="C13319" t="s">
        <v>17483</v>
      </c>
      <c r="D13319">
        <v>2</v>
      </c>
      <c r="E13319" t="s">
        <v>17484</v>
      </c>
      <c r="F13319" t="s">
        <v>7054</v>
      </c>
      <c r="G13319" t="s">
        <v>20</v>
      </c>
      <c r="H13319" t="s">
        <v>17485</v>
      </c>
      <c r="I13319" s="2">
        <v>1025</v>
      </c>
      <c r="J13319" s="5"/>
      <c r="L13319" s="5"/>
      <c r="M13319" s="2">
        <f t="shared" si="207"/>
        <v>-104811.06999999766</v>
      </c>
      <c r="P13319"/>
    </row>
    <row r="13320" spans="1:16" hidden="1">
      <c r="A13320" t="s">
        <v>17507</v>
      </c>
      <c r="B13320" s="1">
        <v>42252</v>
      </c>
      <c r="C13320" t="s">
        <v>18</v>
      </c>
      <c r="D13320">
        <v>2</v>
      </c>
      <c r="E13320" t="s">
        <v>17511</v>
      </c>
      <c r="F13320" t="s">
        <v>13559</v>
      </c>
      <c r="G13320" t="s">
        <v>313</v>
      </c>
      <c r="H13320" t="s">
        <v>5410</v>
      </c>
      <c r="I13320" s="2">
        <v>386.98</v>
      </c>
      <c r="J13320" s="5"/>
      <c r="L13320" s="5"/>
      <c r="M13320" s="2">
        <f t="shared" si="207"/>
        <v>-104424.08999999767</v>
      </c>
      <c r="P13320"/>
    </row>
    <row r="13321" spans="1:16" hidden="1">
      <c r="A13321" t="s">
        <v>17530</v>
      </c>
      <c r="B13321" s="1">
        <v>42252</v>
      </c>
      <c r="C13321" t="s">
        <v>17534</v>
      </c>
      <c r="D13321">
        <v>2</v>
      </c>
      <c r="E13321" t="s">
        <v>17535</v>
      </c>
      <c r="F13321" t="s">
        <v>7054</v>
      </c>
      <c r="G13321" t="s">
        <v>20</v>
      </c>
      <c r="H13321" t="s">
        <v>17536</v>
      </c>
      <c r="I13321" s="2">
        <v>3225</v>
      </c>
      <c r="J13321" s="5"/>
      <c r="L13321" s="5"/>
      <c r="M13321" s="2">
        <f t="shared" ref="M13321:M13384" si="208">+M13320+I13321-K13321</f>
        <v>-101199.08999999767</v>
      </c>
      <c r="P13321"/>
    </row>
    <row r="13322" spans="1:16" hidden="1">
      <c r="A13322" t="s">
        <v>17557</v>
      </c>
      <c r="B13322" s="1">
        <v>42252</v>
      </c>
      <c r="C13322" t="s">
        <v>17560</v>
      </c>
      <c r="D13322">
        <v>2</v>
      </c>
      <c r="E13322" t="s">
        <v>17561</v>
      </c>
      <c r="F13322" t="s">
        <v>7054</v>
      </c>
      <c r="G13322" t="s">
        <v>20</v>
      </c>
      <c r="H13322" t="s">
        <v>17562</v>
      </c>
      <c r="I13322" s="2">
        <v>3030.01</v>
      </c>
      <c r="J13322" s="5"/>
      <c r="L13322" s="5"/>
      <c r="M13322" s="2">
        <f t="shared" si="208"/>
        <v>-98169.079999997673</v>
      </c>
      <c r="P13322"/>
    </row>
    <row r="13323" spans="1:16" hidden="1">
      <c r="A13323" t="s">
        <v>17586</v>
      </c>
      <c r="B13323" s="1">
        <v>42252</v>
      </c>
      <c r="C13323" t="s">
        <v>17590</v>
      </c>
      <c r="D13323">
        <v>2</v>
      </c>
      <c r="E13323" t="s">
        <v>17591</v>
      </c>
      <c r="F13323" t="s">
        <v>7054</v>
      </c>
      <c r="G13323" t="s">
        <v>20</v>
      </c>
      <c r="H13323" t="s">
        <v>17592</v>
      </c>
      <c r="I13323" s="2">
        <v>1840</v>
      </c>
      <c r="J13323" s="5"/>
      <c r="L13323" s="5"/>
      <c r="M13323" s="2">
        <f t="shared" si="208"/>
        <v>-96329.079999997673</v>
      </c>
      <c r="P13323"/>
    </row>
    <row r="13324" spans="1:16" hidden="1">
      <c r="A13324" t="s">
        <v>17615</v>
      </c>
      <c r="B13324" s="1">
        <v>42252</v>
      </c>
      <c r="C13324" t="s">
        <v>17618</v>
      </c>
      <c r="D13324">
        <v>2</v>
      </c>
      <c r="E13324" t="s">
        <v>17619</v>
      </c>
      <c r="F13324" t="s">
        <v>7054</v>
      </c>
      <c r="G13324" t="s">
        <v>20</v>
      </c>
      <c r="H13324" t="s">
        <v>17620</v>
      </c>
      <c r="I13324" s="2">
        <v>1134.5</v>
      </c>
      <c r="J13324" s="5"/>
      <c r="L13324" s="5"/>
      <c r="M13324" s="2">
        <f t="shared" si="208"/>
        <v>-95194.579999997673</v>
      </c>
      <c r="P13324"/>
    </row>
    <row r="13325" spans="1:16" hidden="1">
      <c r="A13325" t="s">
        <v>17642</v>
      </c>
      <c r="B13325" s="1">
        <v>42252</v>
      </c>
      <c r="C13325" t="s">
        <v>17644</v>
      </c>
      <c r="D13325">
        <v>2</v>
      </c>
      <c r="E13325" t="s">
        <v>17645</v>
      </c>
      <c r="F13325" t="s">
        <v>7054</v>
      </c>
      <c r="G13325" t="s">
        <v>20</v>
      </c>
      <c r="H13325" t="s">
        <v>564</v>
      </c>
      <c r="I13325" s="2">
        <v>1025</v>
      </c>
      <c r="J13325" s="5"/>
      <c r="L13325" s="5"/>
      <c r="M13325" s="2">
        <f t="shared" si="208"/>
        <v>-94169.579999997673</v>
      </c>
      <c r="P13325"/>
    </row>
    <row r="13326" spans="1:16" hidden="1">
      <c r="A13326" t="s">
        <v>17665</v>
      </c>
      <c r="B13326" s="1">
        <v>42252</v>
      </c>
      <c r="C13326" t="s">
        <v>17667</v>
      </c>
      <c r="D13326">
        <v>2</v>
      </c>
      <c r="E13326" t="s">
        <v>17668</v>
      </c>
      <c r="F13326" t="s">
        <v>7054</v>
      </c>
      <c r="G13326" t="s">
        <v>20</v>
      </c>
      <c r="H13326" t="s">
        <v>11428</v>
      </c>
      <c r="I13326" s="2">
        <v>1025</v>
      </c>
      <c r="J13326" s="5"/>
      <c r="L13326" s="5"/>
      <c r="M13326" s="2">
        <f t="shared" si="208"/>
        <v>-93144.579999997673</v>
      </c>
      <c r="P13326"/>
    </row>
    <row r="13327" spans="1:16" hidden="1">
      <c r="A13327" t="s">
        <v>17690</v>
      </c>
      <c r="B13327" s="1">
        <v>42252</v>
      </c>
      <c r="C13327" t="s">
        <v>17693</v>
      </c>
      <c r="D13327">
        <v>2</v>
      </c>
      <c r="E13327" t="s">
        <v>17694</v>
      </c>
      <c r="F13327" t="s">
        <v>7054</v>
      </c>
      <c r="G13327" t="s">
        <v>20</v>
      </c>
      <c r="H13327" t="s">
        <v>10505</v>
      </c>
      <c r="I13327" s="2">
        <v>2130</v>
      </c>
      <c r="J13327" s="5"/>
      <c r="L13327" s="5"/>
      <c r="M13327" s="2">
        <f t="shared" si="208"/>
        <v>-91014.579999997673</v>
      </c>
      <c r="P13327"/>
    </row>
    <row r="13328" spans="1:16" hidden="1">
      <c r="A13328" t="s">
        <v>17714</v>
      </c>
      <c r="B13328" s="1">
        <v>42252</v>
      </c>
      <c r="C13328" t="s">
        <v>18</v>
      </c>
      <c r="D13328">
        <v>2</v>
      </c>
      <c r="E13328" t="s">
        <v>17717</v>
      </c>
      <c r="F13328" t="s">
        <v>13559</v>
      </c>
      <c r="G13328" t="s">
        <v>313</v>
      </c>
      <c r="H13328" t="s">
        <v>17718</v>
      </c>
      <c r="I13328" s="2">
        <v>150</v>
      </c>
      <c r="J13328" s="5"/>
      <c r="L13328" s="5"/>
      <c r="M13328" s="2">
        <f t="shared" si="208"/>
        <v>-90864.579999997673</v>
      </c>
      <c r="P13328"/>
    </row>
    <row r="13329" spans="1:16" hidden="1">
      <c r="A13329" t="s">
        <v>17742</v>
      </c>
      <c r="B13329" s="1">
        <v>42252</v>
      </c>
      <c r="C13329" t="s">
        <v>17745</v>
      </c>
      <c r="D13329">
        <v>2</v>
      </c>
      <c r="E13329" t="s">
        <v>17746</v>
      </c>
      <c r="F13329" t="s">
        <v>7054</v>
      </c>
      <c r="G13329" t="s">
        <v>20</v>
      </c>
      <c r="H13329" t="s">
        <v>17747</v>
      </c>
      <c r="I13329" s="2">
        <v>1025</v>
      </c>
      <c r="J13329" s="5"/>
      <c r="L13329" s="5"/>
      <c r="M13329" s="2">
        <f t="shared" si="208"/>
        <v>-89839.579999997673</v>
      </c>
      <c r="P13329"/>
    </row>
    <row r="13330" spans="1:16" hidden="1">
      <c r="A13330" t="s">
        <v>17766</v>
      </c>
      <c r="B13330" s="1">
        <v>42252</v>
      </c>
      <c r="C13330" t="s">
        <v>17769</v>
      </c>
      <c r="D13330">
        <v>2</v>
      </c>
      <c r="E13330" t="s">
        <v>17770</v>
      </c>
      <c r="F13330" t="s">
        <v>7054</v>
      </c>
      <c r="G13330" t="s">
        <v>20</v>
      </c>
      <c r="H13330" t="s">
        <v>17718</v>
      </c>
      <c r="I13330" s="2">
        <v>1840</v>
      </c>
      <c r="J13330" s="5"/>
      <c r="L13330" s="5"/>
      <c r="M13330" s="2">
        <f t="shared" si="208"/>
        <v>-87999.579999997673</v>
      </c>
      <c r="P13330"/>
    </row>
    <row r="13331" spans="1:16" hidden="1">
      <c r="A13331" t="s">
        <v>17788</v>
      </c>
      <c r="B13331" s="1">
        <v>42252</v>
      </c>
      <c r="C13331" t="s">
        <v>17790</v>
      </c>
      <c r="D13331">
        <v>2</v>
      </c>
      <c r="E13331" t="s">
        <v>17791</v>
      </c>
      <c r="F13331" t="s">
        <v>7054</v>
      </c>
      <c r="G13331" t="s">
        <v>20</v>
      </c>
      <c r="H13331" t="s">
        <v>8387</v>
      </c>
      <c r="I13331" s="2">
        <v>3030</v>
      </c>
      <c r="J13331" s="5"/>
      <c r="L13331" s="5"/>
      <c r="M13331" s="2">
        <f t="shared" si="208"/>
        <v>-84969.579999997673</v>
      </c>
      <c r="P13331"/>
    </row>
    <row r="13332" spans="1:16" hidden="1">
      <c r="A13332" t="s">
        <v>17807</v>
      </c>
      <c r="B13332" s="1">
        <v>42252</v>
      </c>
      <c r="C13332" t="s">
        <v>17811</v>
      </c>
      <c r="D13332">
        <v>2</v>
      </c>
      <c r="E13332" t="s">
        <v>17812</v>
      </c>
      <c r="F13332" t="s">
        <v>7054</v>
      </c>
      <c r="G13332" t="s">
        <v>20</v>
      </c>
      <c r="H13332" t="s">
        <v>966</v>
      </c>
      <c r="I13332" s="2">
        <v>1790.01</v>
      </c>
      <c r="J13332" s="5"/>
      <c r="L13332" s="5"/>
      <c r="M13332" s="2">
        <f t="shared" si="208"/>
        <v>-83179.569999997679</v>
      </c>
      <c r="P13332"/>
    </row>
    <row r="13333" spans="1:16" hidden="1">
      <c r="A13333" t="s">
        <v>17830</v>
      </c>
      <c r="B13333" s="1">
        <v>42252</v>
      </c>
      <c r="C13333" t="s">
        <v>6</v>
      </c>
      <c r="D13333">
        <v>1</v>
      </c>
      <c r="E13333" t="s">
        <v>17833</v>
      </c>
      <c r="F13333" t="s">
        <v>13561</v>
      </c>
      <c r="G13333" t="s">
        <v>20</v>
      </c>
      <c r="H13333" t="s">
        <v>17834</v>
      </c>
      <c r="I13333" s="2">
        <v>3000</v>
      </c>
      <c r="J13333" s="5"/>
      <c r="L13333" s="5"/>
      <c r="M13333" s="2">
        <f t="shared" si="208"/>
        <v>-80179.569999997679</v>
      </c>
      <c r="P13333"/>
    </row>
    <row r="13334" spans="1:16" hidden="1">
      <c r="A13334" s="35" t="s">
        <v>2143</v>
      </c>
      <c r="B13334" s="36">
        <v>42254</v>
      </c>
      <c r="C13334" s="35" t="s">
        <v>6</v>
      </c>
      <c r="D13334" s="35">
        <v>1</v>
      </c>
      <c r="E13334" s="35" t="s">
        <v>2144</v>
      </c>
      <c r="F13334" s="35" t="s">
        <v>29</v>
      </c>
      <c r="G13334" s="35" t="s">
        <v>20</v>
      </c>
      <c r="H13334" s="35" t="s">
        <v>2145</v>
      </c>
      <c r="I13334" s="11">
        <v>4000</v>
      </c>
      <c r="J13334" s="12"/>
      <c r="K13334" s="11"/>
      <c r="L13334" s="12"/>
      <c r="M13334" s="11">
        <f t="shared" si="208"/>
        <v>-76179.569999997679</v>
      </c>
      <c r="P13334"/>
    </row>
    <row r="13335" spans="1:16" hidden="1">
      <c r="A13335" t="s">
        <v>2146</v>
      </c>
      <c r="B13335" s="1">
        <v>42254</v>
      </c>
      <c r="C13335" t="s">
        <v>18</v>
      </c>
      <c r="D13335">
        <v>1</v>
      </c>
      <c r="E13335" t="s">
        <v>2150</v>
      </c>
      <c r="F13335" t="s">
        <v>13</v>
      </c>
      <c r="G13335" t="s">
        <v>20</v>
      </c>
      <c r="H13335" t="s">
        <v>2151</v>
      </c>
      <c r="J13335" s="5"/>
      <c r="K13335" s="2">
        <v>90000</v>
      </c>
      <c r="L13335" s="5"/>
      <c r="M13335" s="2">
        <f t="shared" si="208"/>
        <v>-166179.56999999768</v>
      </c>
      <c r="P13335"/>
    </row>
    <row r="13336" spans="1:16" hidden="1">
      <c r="A13336" t="s">
        <v>2156</v>
      </c>
      <c r="B13336" s="1">
        <v>42254</v>
      </c>
      <c r="C13336" t="s">
        <v>1</v>
      </c>
      <c r="D13336">
        <v>1</v>
      </c>
      <c r="E13336" t="s">
        <v>2160</v>
      </c>
      <c r="F13336" t="s">
        <v>228</v>
      </c>
      <c r="G13336" t="s">
        <v>20</v>
      </c>
      <c r="H13336" t="s">
        <v>2161</v>
      </c>
      <c r="J13336" s="5"/>
      <c r="K13336" s="2">
        <v>58000</v>
      </c>
      <c r="L13336" s="5"/>
      <c r="M13336" s="2">
        <f t="shared" si="208"/>
        <v>-224179.56999999768</v>
      </c>
      <c r="P13336"/>
    </row>
    <row r="13337" spans="1:16" hidden="1">
      <c r="A13337" t="s">
        <v>2166</v>
      </c>
      <c r="B13337" s="1">
        <v>42254</v>
      </c>
      <c r="C13337" t="s">
        <v>11</v>
      </c>
      <c r="D13337">
        <v>1</v>
      </c>
      <c r="E13337" t="s">
        <v>2171</v>
      </c>
      <c r="F13337" t="s">
        <v>45</v>
      </c>
      <c r="G13337" t="s">
        <v>20</v>
      </c>
      <c r="H13337" t="s">
        <v>1010</v>
      </c>
      <c r="J13337" s="5"/>
      <c r="K13337" s="2">
        <v>2990</v>
      </c>
      <c r="L13337" s="5"/>
      <c r="M13337" s="2">
        <f t="shared" si="208"/>
        <v>-227169.56999999768</v>
      </c>
      <c r="P13337"/>
    </row>
    <row r="13338" spans="1:16" hidden="1">
      <c r="A13338" t="s">
        <v>2257</v>
      </c>
      <c r="B13338" s="1">
        <v>42254</v>
      </c>
      <c r="C13338" t="s">
        <v>18</v>
      </c>
      <c r="D13338">
        <v>1</v>
      </c>
      <c r="E13338" t="s">
        <v>2259</v>
      </c>
      <c r="F13338" t="s">
        <v>13</v>
      </c>
      <c r="G13338" t="s">
        <v>20</v>
      </c>
      <c r="H13338" t="s">
        <v>2260</v>
      </c>
      <c r="J13338" s="5"/>
      <c r="K13338" s="2">
        <v>49500</v>
      </c>
      <c r="L13338" s="5"/>
      <c r="M13338" s="2">
        <f t="shared" si="208"/>
        <v>-276669.56999999768</v>
      </c>
      <c r="P13338"/>
    </row>
    <row r="13339" spans="1:16" hidden="1">
      <c r="A13339" t="s">
        <v>2264</v>
      </c>
      <c r="B13339" s="1">
        <v>42254</v>
      </c>
      <c r="C13339" t="s">
        <v>11</v>
      </c>
      <c r="D13339">
        <v>1</v>
      </c>
      <c r="E13339" t="s">
        <v>2269</v>
      </c>
      <c r="F13339" t="s">
        <v>13</v>
      </c>
      <c r="G13339" t="s">
        <v>20</v>
      </c>
      <c r="H13339" t="s">
        <v>2270</v>
      </c>
      <c r="J13339" s="5"/>
      <c r="K13339" s="2">
        <v>7000</v>
      </c>
      <c r="L13339" s="5"/>
      <c r="M13339" s="2">
        <f t="shared" si="208"/>
        <v>-283669.56999999768</v>
      </c>
      <c r="P13339"/>
    </row>
    <row r="13340" spans="1:16" hidden="1">
      <c r="A13340" t="s">
        <v>2274</v>
      </c>
      <c r="B13340" s="1">
        <v>42254</v>
      </c>
      <c r="C13340" t="s">
        <v>6</v>
      </c>
      <c r="D13340">
        <v>1</v>
      </c>
      <c r="E13340" t="s">
        <v>2282</v>
      </c>
      <c r="F13340" t="s">
        <v>29</v>
      </c>
      <c r="G13340" t="s">
        <v>20</v>
      </c>
      <c r="H13340" t="s">
        <v>65</v>
      </c>
      <c r="I13340" s="2">
        <v>714.1</v>
      </c>
      <c r="J13340" s="5"/>
      <c r="L13340" s="5"/>
      <c r="M13340" s="2">
        <f t="shared" si="208"/>
        <v>-282955.4699999977</v>
      </c>
      <c r="P13340"/>
    </row>
    <row r="13341" spans="1:16" hidden="1">
      <c r="A13341" t="s">
        <v>2301</v>
      </c>
      <c r="B13341" s="1">
        <v>42254</v>
      </c>
      <c r="C13341" t="s">
        <v>18</v>
      </c>
      <c r="D13341">
        <v>1</v>
      </c>
      <c r="E13341" t="s">
        <v>2305</v>
      </c>
      <c r="F13341" t="s">
        <v>13</v>
      </c>
      <c r="G13341" t="s">
        <v>20</v>
      </c>
      <c r="H13341" t="s">
        <v>2306</v>
      </c>
      <c r="J13341" s="5"/>
      <c r="K13341" s="2">
        <v>200000</v>
      </c>
      <c r="L13341" s="5"/>
      <c r="M13341" s="2">
        <f t="shared" si="208"/>
        <v>-482955.4699999977</v>
      </c>
      <c r="P13341"/>
    </row>
    <row r="13342" spans="1:16" hidden="1">
      <c r="A13342" t="s">
        <v>2324</v>
      </c>
      <c r="B13342" s="1">
        <v>42254</v>
      </c>
      <c r="C13342" t="s">
        <v>195</v>
      </c>
      <c r="D13342">
        <v>1</v>
      </c>
      <c r="E13342" t="s">
        <v>2333</v>
      </c>
      <c r="F13342" t="s">
        <v>13</v>
      </c>
      <c r="G13342" t="s">
        <v>20</v>
      </c>
      <c r="H13342" t="s">
        <v>195</v>
      </c>
      <c r="J13342" s="5"/>
      <c r="K13342" s="2">
        <v>42008.3</v>
      </c>
      <c r="L13342" s="5"/>
      <c r="M13342" s="2">
        <f t="shared" si="208"/>
        <v>-524963.76999999769</v>
      </c>
      <c r="P13342"/>
    </row>
    <row r="13343" spans="1:16" hidden="1">
      <c r="A13343" t="s">
        <v>2336</v>
      </c>
      <c r="B13343" s="1">
        <v>42254</v>
      </c>
      <c r="C13343" t="s">
        <v>240</v>
      </c>
      <c r="D13343">
        <v>1</v>
      </c>
      <c r="E13343" t="s">
        <v>2345</v>
      </c>
      <c r="F13343" t="s">
        <v>13</v>
      </c>
      <c r="G13343" t="s">
        <v>20</v>
      </c>
      <c r="H13343" t="s">
        <v>240</v>
      </c>
      <c r="J13343" s="5"/>
      <c r="K13343" s="2">
        <v>4100.01</v>
      </c>
      <c r="L13343" s="5"/>
      <c r="M13343" s="2">
        <f t="shared" si="208"/>
        <v>-529063.7799999977</v>
      </c>
      <c r="P13343"/>
    </row>
    <row r="13344" spans="1:16" hidden="1">
      <c r="A13344" t="s">
        <v>2358</v>
      </c>
      <c r="B13344" s="1">
        <v>42254</v>
      </c>
      <c r="C13344" t="s">
        <v>200</v>
      </c>
      <c r="D13344">
        <v>1</v>
      </c>
      <c r="E13344" t="s">
        <v>2364</v>
      </c>
      <c r="F13344" t="s">
        <v>16</v>
      </c>
      <c r="G13344" t="s">
        <v>20</v>
      </c>
      <c r="H13344" t="s">
        <v>200</v>
      </c>
      <c r="J13344" s="5"/>
      <c r="K13344" s="2">
        <v>11749.6</v>
      </c>
      <c r="L13344" s="5"/>
      <c r="M13344" s="2">
        <f t="shared" si="208"/>
        <v>-540813.37999999768</v>
      </c>
      <c r="P13344"/>
    </row>
    <row r="13345" spans="1:16" hidden="1">
      <c r="A13345" t="s">
        <v>2365</v>
      </c>
      <c r="B13345" s="1">
        <v>42254</v>
      </c>
      <c r="C13345" t="s">
        <v>18</v>
      </c>
      <c r="D13345">
        <v>1</v>
      </c>
      <c r="E13345" t="s">
        <v>2372</v>
      </c>
      <c r="F13345" t="s">
        <v>13</v>
      </c>
      <c r="G13345" t="s">
        <v>20</v>
      </c>
      <c r="H13345" t="s">
        <v>18</v>
      </c>
      <c r="J13345" s="5"/>
      <c r="K13345" s="2">
        <v>6554.1</v>
      </c>
      <c r="L13345" s="5"/>
      <c r="M13345" s="2">
        <f t="shared" si="208"/>
        <v>-547367.47999999765</v>
      </c>
      <c r="P13345"/>
    </row>
    <row r="13346" spans="1:16" hidden="1">
      <c r="A13346" t="s">
        <v>2396</v>
      </c>
      <c r="B13346" s="1">
        <v>42254</v>
      </c>
      <c r="C13346" t="s">
        <v>11</v>
      </c>
      <c r="D13346">
        <v>1</v>
      </c>
      <c r="E13346" t="s">
        <v>2404</v>
      </c>
      <c r="F13346" t="s">
        <v>16</v>
      </c>
      <c r="G13346" t="s">
        <v>4</v>
      </c>
      <c r="H13346" t="s">
        <v>2405</v>
      </c>
      <c r="J13346" s="5"/>
      <c r="K13346" s="2">
        <v>1025</v>
      </c>
      <c r="L13346" s="5"/>
      <c r="M13346" s="2">
        <f t="shared" si="208"/>
        <v>-548392.47999999765</v>
      </c>
      <c r="P13346"/>
    </row>
    <row r="13347" spans="1:16" hidden="1">
      <c r="A13347" t="s">
        <v>2413</v>
      </c>
      <c r="B13347" s="1">
        <v>42254</v>
      </c>
      <c r="C13347" t="s">
        <v>43</v>
      </c>
      <c r="D13347">
        <v>1</v>
      </c>
      <c r="E13347" t="s">
        <v>2417</v>
      </c>
      <c r="F13347" t="s">
        <v>13</v>
      </c>
      <c r="G13347" t="s">
        <v>4</v>
      </c>
      <c r="H13347" t="s">
        <v>14</v>
      </c>
      <c r="J13347" s="5"/>
      <c r="K13347" s="2">
        <v>1840</v>
      </c>
      <c r="L13347" s="5"/>
      <c r="M13347" s="2">
        <f t="shared" si="208"/>
        <v>-550232.47999999765</v>
      </c>
      <c r="P13347"/>
    </row>
    <row r="13348" spans="1:16" hidden="1">
      <c r="A13348" t="s">
        <v>2420</v>
      </c>
      <c r="B13348" s="1">
        <v>42254</v>
      </c>
      <c r="C13348" t="s">
        <v>11</v>
      </c>
      <c r="D13348">
        <v>1</v>
      </c>
      <c r="E13348" t="s">
        <v>2428</v>
      </c>
      <c r="F13348" t="s">
        <v>13</v>
      </c>
      <c r="G13348" t="s">
        <v>4</v>
      </c>
      <c r="H13348" t="s">
        <v>2429</v>
      </c>
      <c r="J13348" s="5"/>
      <c r="K13348" s="2">
        <v>1025</v>
      </c>
      <c r="L13348" s="5"/>
      <c r="M13348" s="2">
        <f t="shared" si="208"/>
        <v>-551257.47999999765</v>
      </c>
      <c r="P13348"/>
    </row>
    <row r="13349" spans="1:16" hidden="1">
      <c r="A13349" t="s">
        <v>2430</v>
      </c>
      <c r="B13349" s="1">
        <v>42254</v>
      </c>
      <c r="C13349" t="s">
        <v>354</v>
      </c>
      <c r="D13349">
        <v>1</v>
      </c>
      <c r="E13349" t="s">
        <v>2434</v>
      </c>
      <c r="F13349" t="s">
        <v>45</v>
      </c>
      <c r="G13349" t="s">
        <v>4</v>
      </c>
      <c r="H13349" t="s">
        <v>1010</v>
      </c>
      <c r="J13349" s="5"/>
      <c r="K13349" s="2">
        <v>1025</v>
      </c>
      <c r="L13349" s="5"/>
      <c r="M13349" s="2">
        <f t="shared" si="208"/>
        <v>-552282.47999999765</v>
      </c>
      <c r="P13349"/>
    </row>
    <row r="13350" spans="1:16" hidden="1">
      <c r="A13350" t="s">
        <v>2435</v>
      </c>
      <c r="B13350" s="1">
        <v>42254</v>
      </c>
      <c r="C13350" t="s">
        <v>18</v>
      </c>
      <c r="D13350">
        <v>1</v>
      </c>
      <c r="E13350" t="s">
        <v>2438</v>
      </c>
      <c r="F13350" t="s">
        <v>13</v>
      </c>
      <c r="G13350" t="s">
        <v>4</v>
      </c>
      <c r="H13350" t="s">
        <v>2439</v>
      </c>
      <c r="J13350" s="5"/>
      <c r="K13350" s="2">
        <v>10000</v>
      </c>
      <c r="L13350" s="5"/>
      <c r="M13350" s="2">
        <f t="shared" si="208"/>
        <v>-562282.47999999765</v>
      </c>
      <c r="P13350"/>
    </row>
    <row r="13351" spans="1:16" hidden="1">
      <c r="A13351" t="s">
        <v>2469</v>
      </c>
      <c r="B13351" s="1">
        <v>42254</v>
      </c>
      <c r="C13351" t="s">
        <v>18</v>
      </c>
      <c r="D13351">
        <v>1</v>
      </c>
      <c r="E13351" t="s">
        <v>2474</v>
      </c>
      <c r="F13351" t="s">
        <v>13</v>
      </c>
      <c r="G13351" t="s">
        <v>4</v>
      </c>
      <c r="H13351" t="s">
        <v>2475</v>
      </c>
      <c r="J13351" s="5"/>
      <c r="K13351" s="2">
        <v>25000</v>
      </c>
      <c r="L13351" s="5"/>
      <c r="M13351" s="2">
        <f t="shared" si="208"/>
        <v>-587282.47999999765</v>
      </c>
      <c r="P13351"/>
    </row>
    <row r="13352" spans="1:16" hidden="1">
      <c r="A13352" t="s">
        <v>2486</v>
      </c>
      <c r="B13352" s="1">
        <v>42254</v>
      </c>
      <c r="C13352" t="s">
        <v>195</v>
      </c>
      <c r="D13352">
        <v>1</v>
      </c>
      <c r="E13352" t="s">
        <v>2487</v>
      </c>
      <c r="F13352" t="s">
        <v>13</v>
      </c>
      <c r="G13352" t="s">
        <v>4</v>
      </c>
      <c r="H13352" t="s">
        <v>195</v>
      </c>
      <c r="J13352" s="5"/>
      <c r="K13352" s="2">
        <v>10327.23</v>
      </c>
      <c r="L13352" s="5"/>
      <c r="M13352" s="2">
        <f t="shared" si="208"/>
        <v>-597609.70999999763</v>
      </c>
      <c r="P13352"/>
    </row>
    <row r="13353" spans="1:16" hidden="1">
      <c r="A13353" t="s">
        <v>2492</v>
      </c>
      <c r="B13353" s="1">
        <v>42254</v>
      </c>
      <c r="C13353" t="s">
        <v>18</v>
      </c>
      <c r="D13353">
        <v>1</v>
      </c>
      <c r="E13353" t="s">
        <v>2495</v>
      </c>
      <c r="F13353" t="s">
        <v>13</v>
      </c>
      <c r="G13353" t="s">
        <v>4</v>
      </c>
      <c r="H13353" t="s">
        <v>18</v>
      </c>
      <c r="J13353" s="5"/>
      <c r="K13353" s="2">
        <v>13598.37</v>
      </c>
      <c r="L13353" s="5"/>
      <c r="M13353" s="2">
        <f t="shared" si="208"/>
        <v>-611208.07999999763</v>
      </c>
      <c r="P13353"/>
    </row>
    <row r="13354" spans="1:16" hidden="1">
      <c r="A13354" t="s">
        <v>17853</v>
      </c>
      <c r="B13354" s="1">
        <v>42254</v>
      </c>
      <c r="C13354" t="s">
        <v>13592</v>
      </c>
      <c r="D13354">
        <v>1</v>
      </c>
      <c r="E13354" t="s">
        <v>17874</v>
      </c>
      <c r="F13354" t="s">
        <v>13565</v>
      </c>
      <c r="G13354" t="s">
        <v>20</v>
      </c>
      <c r="H13354" t="s">
        <v>39</v>
      </c>
      <c r="I13354" s="2">
        <v>90000</v>
      </c>
      <c r="J13354" s="5"/>
      <c r="L13354" s="5"/>
      <c r="M13354" s="2">
        <f t="shared" si="208"/>
        <v>-521208.07999999763</v>
      </c>
      <c r="P13354"/>
    </row>
    <row r="13355" spans="1:16" hidden="1">
      <c r="A13355" t="s">
        <v>17880</v>
      </c>
      <c r="B13355" s="1">
        <v>42254</v>
      </c>
      <c r="D13355">
        <v>1</v>
      </c>
      <c r="E13355" t="s">
        <v>17895</v>
      </c>
      <c r="F13355" t="s">
        <v>13561</v>
      </c>
      <c r="G13355" t="s">
        <v>20</v>
      </c>
      <c r="H13355" t="s">
        <v>16156</v>
      </c>
      <c r="I13355" s="2">
        <v>58000</v>
      </c>
      <c r="J13355" s="5"/>
      <c r="L13355" s="5"/>
      <c r="M13355" s="2">
        <f t="shared" si="208"/>
        <v>-463208.07999999763</v>
      </c>
      <c r="P13355"/>
    </row>
    <row r="13356" spans="1:16" hidden="1">
      <c r="A13356" t="s">
        <v>17902</v>
      </c>
      <c r="B13356" s="1">
        <v>42254</v>
      </c>
      <c r="C13356" t="s">
        <v>17922</v>
      </c>
      <c r="D13356">
        <v>2</v>
      </c>
      <c r="E13356" t="s">
        <v>17923</v>
      </c>
      <c r="F13356" t="s">
        <v>7054</v>
      </c>
      <c r="G13356" t="s">
        <v>20</v>
      </c>
      <c r="H13356" t="s">
        <v>972</v>
      </c>
      <c r="I13356" s="2">
        <v>2990</v>
      </c>
      <c r="J13356" s="5"/>
      <c r="L13356" s="5"/>
      <c r="M13356" s="2">
        <f t="shared" si="208"/>
        <v>-460218.07999999763</v>
      </c>
      <c r="P13356"/>
    </row>
    <row r="13357" spans="1:16" hidden="1">
      <c r="A13357" t="s">
        <v>17928</v>
      </c>
      <c r="B13357" s="1">
        <v>42254</v>
      </c>
      <c r="C13357" t="s">
        <v>6</v>
      </c>
      <c r="D13357">
        <v>1</v>
      </c>
      <c r="E13357" t="s">
        <v>17947</v>
      </c>
      <c r="F13357" t="s">
        <v>13610</v>
      </c>
      <c r="G13357" t="s">
        <v>20</v>
      </c>
      <c r="H13357" t="s">
        <v>625</v>
      </c>
      <c r="I13357" s="2">
        <v>10870.51</v>
      </c>
      <c r="J13357" s="5"/>
      <c r="L13357" s="5"/>
      <c r="M13357" s="2">
        <f t="shared" si="208"/>
        <v>-449347.56999999762</v>
      </c>
      <c r="P13357"/>
    </row>
    <row r="13358" spans="1:16" hidden="1">
      <c r="A13358" t="s">
        <v>17953</v>
      </c>
      <c r="B13358" s="1">
        <v>42254</v>
      </c>
      <c r="C13358" t="s">
        <v>18</v>
      </c>
      <c r="D13358">
        <v>2</v>
      </c>
      <c r="E13358" t="s">
        <v>17971</v>
      </c>
      <c r="F13358" t="s">
        <v>13559</v>
      </c>
      <c r="G13358" t="s">
        <v>313</v>
      </c>
      <c r="H13358" t="s">
        <v>2768</v>
      </c>
      <c r="I13358" s="2">
        <v>1201.3699999999999</v>
      </c>
      <c r="J13358" s="5"/>
      <c r="L13358" s="5"/>
      <c r="M13358" s="2">
        <f t="shared" si="208"/>
        <v>-448146.19999999763</v>
      </c>
      <c r="P13358"/>
    </row>
    <row r="13359" spans="1:16" hidden="1">
      <c r="A13359" t="s">
        <v>17976</v>
      </c>
      <c r="B13359" s="1">
        <v>42254</v>
      </c>
      <c r="C13359" t="s">
        <v>464</v>
      </c>
      <c r="D13359">
        <v>1</v>
      </c>
      <c r="E13359" t="s">
        <v>17989</v>
      </c>
      <c r="F13359" t="s">
        <v>13610</v>
      </c>
      <c r="G13359" t="s">
        <v>20</v>
      </c>
      <c r="H13359" t="s">
        <v>15702</v>
      </c>
      <c r="I13359" s="2">
        <v>13944.89</v>
      </c>
      <c r="J13359" s="5"/>
      <c r="L13359" s="5"/>
      <c r="M13359" s="2">
        <f t="shared" si="208"/>
        <v>-434201.30999999761</v>
      </c>
      <c r="P13359"/>
    </row>
    <row r="13360" spans="1:16" hidden="1">
      <c r="A13360" t="s">
        <v>17994</v>
      </c>
      <c r="B13360" s="1">
        <v>42254</v>
      </c>
      <c r="C13360" t="s">
        <v>6</v>
      </c>
      <c r="D13360">
        <v>1</v>
      </c>
      <c r="E13360" t="s">
        <v>18010</v>
      </c>
      <c r="F13360" t="s">
        <v>13610</v>
      </c>
      <c r="G13360" t="s">
        <v>20</v>
      </c>
      <c r="H13360" t="s">
        <v>213</v>
      </c>
      <c r="I13360" s="2">
        <v>3062.6</v>
      </c>
      <c r="J13360" s="5"/>
      <c r="L13360" s="5"/>
      <c r="M13360" s="2">
        <f t="shared" si="208"/>
        <v>-431138.70999999763</v>
      </c>
      <c r="P13360"/>
    </row>
    <row r="13361" spans="1:16" hidden="1">
      <c r="A13361" t="s">
        <v>18016</v>
      </c>
      <c r="B13361" s="1">
        <v>42254</v>
      </c>
      <c r="C13361" t="s">
        <v>17240</v>
      </c>
      <c r="D13361">
        <v>1</v>
      </c>
      <c r="E13361" t="s">
        <v>18033</v>
      </c>
      <c r="F13361" t="s">
        <v>13561</v>
      </c>
      <c r="G13361" t="s">
        <v>20</v>
      </c>
      <c r="H13361" t="s">
        <v>2270</v>
      </c>
      <c r="I13361" s="2">
        <v>7000</v>
      </c>
      <c r="J13361" s="5"/>
      <c r="L13361" s="5"/>
      <c r="M13361" s="2">
        <f t="shared" si="208"/>
        <v>-424138.70999999763</v>
      </c>
      <c r="P13361"/>
    </row>
    <row r="13362" spans="1:16" hidden="1">
      <c r="A13362" t="s">
        <v>18043</v>
      </c>
      <c r="B13362" s="1">
        <v>42254</v>
      </c>
      <c r="C13362" t="s">
        <v>16999</v>
      </c>
      <c r="D13362">
        <v>1</v>
      </c>
      <c r="E13362" t="s">
        <v>18058</v>
      </c>
      <c r="F13362" t="s">
        <v>13565</v>
      </c>
      <c r="G13362" t="s">
        <v>20</v>
      </c>
      <c r="H13362" t="s">
        <v>18059</v>
      </c>
      <c r="I13362" s="2">
        <v>49500</v>
      </c>
      <c r="J13362" s="5"/>
      <c r="L13362" s="5"/>
      <c r="M13362" s="2">
        <f t="shared" si="208"/>
        <v>-374638.70999999763</v>
      </c>
      <c r="P13362"/>
    </row>
    <row r="13363" spans="1:16" hidden="1">
      <c r="A13363" t="s">
        <v>18066</v>
      </c>
      <c r="B13363" s="1">
        <v>42254</v>
      </c>
      <c r="C13363" t="s">
        <v>16999</v>
      </c>
      <c r="D13363">
        <v>1</v>
      </c>
      <c r="E13363" t="s">
        <v>18080</v>
      </c>
      <c r="F13363" t="s">
        <v>13610</v>
      </c>
      <c r="G13363" t="s">
        <v>20</v>
      </c>
      <c r="H13363" t="s">
        <v>18059</v>
      </c>
      <c r="I13363" s="2">
        <v>12191.53</v>
      </c>
      <c r="J13363" s="5"/>
      <c r="L13363" s="5"/>
      <c r="M13363" s="2">
        <f t="shared" si="208"/>
        <v>-362447.17999999761</v>
      </c>
      <c r="P13363"/>
    </row>
    <row r="13364" spans="1:16" hidden="1">
      <c r="A13364" t="s">
        <v>18088</v>
      </c>
      <c r="B13364" s="1">
        <v>42254</v>
      </c>
      <c r="C13364" t="s">
        <v>18103</v>
      </c>
      <c r="D13364">
        <v>2</v>
      </c>
      <c r="E13364" t="s">
        <v>18104</v>
      </c>
      <c r="F13364" t="s">
        <v>7054</v>
      </c>
      <c r="G13364" t="s">
        <v>20</v>
      </c>
      <c r="H13364" t="s">
        <v>891</v>
      </c>
      <c r="I13364" s="2">
        <v>1840</v>
      </c>
      <c r="J13364" s="5"/>
      <c r="L13364" s="5"/>
      <c r="M13364" s="2">
        <f t="shared" si="208"/>
        <v>-360607.17999999761</v>
      </c>
      <c r="P13364"/>
    </row>
    <row r="13365" spans="1:16" hidden="1">
      <c r="A13365" t="s">
        <v>18112</v>
      </c>
      <c r="B13365" s="1">
        <v>42254</v>
      </c>
      <c r="C13365" t="s">
        <v>16999</v>
      </c>
      <c r="D13365">
        <v>1</v>
      </c>
      <c r="E13365" t="s">
        <v>18124</v>
      </c>
      <c r="F13365" t="s">
        <v>13565</v>
      </c>
      <c r="G13365" t="s">
        <v>20</v>
      </c>
      <c r="H13365" t="s">
        <v>18059</v>
      </c>
      <c r="I13365" s="2">
        <v>3800</v>
      </c>
      <c r="J13365" s="5"/>
      <c r="L13365" s="5"/>
      <c r="M13365" s="2">
        <f t="shared" si="208"/>
        <v>-356807.17999999761</v>
      </c>
      <c r="P13365"/>
    </row>
    <row r="13366" spans="1:16" hidden="1">
      <c r="A13366" t="s">
        <v>18133</v>
      </c>
      <c r="B13366" s="1">
        <v>42254</v>
      </c>
      <c r="C13366" t="s">
        <v>18142</v>
      </c>
      <c r="D13366">
        <v>2</v>
      </c>
      <c r="E13366" t="s">
        <v>18143</v>
      </c>
      <c r="F13366" t="s">
        <v>7054</v>
      </c>
      <c r="G13366" t="s">
        <v>20</v>
      </c>
      <c r="H13366" t="s">
        <v>18144</v>
      </c>
      <c r="I13366" s="2">
        <v>1840</v>
      </c>
      <c r="J13366" s="5"/>
      <c r="L13366" s="5"/>
      <c r="M13366" s="2">
        <f t="shared" si="208"/>
        <v>-354967.17999999761</v>
      </c>
      <c r="P13366"/>
    </row>
    <row r="13367" spans="1:16" hidden="1">
      <c r="A13367" t="s">
        <v>18155</v>
      </c>
      <c r="B13367" s="1">
        <v>42254</v>
      </c>
      <c r="C13367" t="s">
        <v>18162</v>
      </c>
      <c r="D13367">
        <v>1</v>
      </c>
      <c r="E13367" t="s">
        <v>18163</v>
      </c>
      <c r="F13367" t="s">
        <v>13561</v>
      </c>
      <c r="G13367" t="s">
        <v>20</v>
      </c>
      <c r="H13367" t="s">
        <v>18164</v>
      </c>
      <c r="I13367" s="2">
        <v>200000</v>
      </c>
      <c r="J13367" s="5"/>
      <c r="L13367" s="5"/>
      <c r="M13367" s="2">
        <f t="shared" si="208"/>
        <v>-154967.17999999761</v>
      </c>
      <c r="P13367"/>
    </row>
    <row r="13368" spans="1:16" hidden="1">
      <c r="A13368" t="s">
        <v>18176</v>
      </c>
      <c r="B13368" s="1">
        <v>42254</v>
      </c>
      <c r="C13368" t="s">
        <v>18187</v>
      </c>
      <c r="D13368">
        <v>2</v>
      </c>
      <c r="E13368" t="s">
        <v>18188</v>
      </c>
      <c r="F13368" t="s">
        <v>7054</v>
      </c>
      <c r="G13368" t="s">
        <v>20</v>
      </c>
      <c r="H13368" t="s">
        <v>3316</v>
      </c>
      <c r="I13368" s="2">
        <v>5007</v>
      </c>
      <c r="J13368" s="5"/>
      <c r="L13368" s="5"/>
      <c r="M13368" s="2">
        <f t="shared" si="208"/>
        <v>-149960.17999999761</v>
      </c>
      <c r="P13368"/>
    </row>
    <row r="13369" spans="1:16" hidden="1">
      <c r="A13369" t="s">
        <v>18199</v>
      </c>
      <c r="B13369" s="1">
        <v>42254</v>
      </c>
      <c r="C13369" t="s">
        <v>18204</v>
      </c>
      <c r="D13369">
        <v>2</v>
      </c>
      <c r="E13369" t="s">
        <v>18205</v>
      </c>
      <c r="F13369" t="s">
        <v>7054</v>
      </c>
      <c r="G13369" t="s">
        <v>20</v>
      </c>
      <c r="H13369" t="s">
        <v>12476</v>
      </c>
      <c r="I13369" s="2">
        <v>4100.01</v>
      </c>
      <c r="J13369" s="5"/>
      <c r="L13369" s="5"/>
      <c r="M13369" s="2">
        <f t="shared" si="208"/>
        <v>-145860.1699999976</v>
      </c>
      <c r="P13369"/>
    </row>
    <row r="13370" spans="1:16" hidden="1">
      <c r="A13370" t="s">
        <v>18217</v>
      </c>
      <c r="B13370" s="1">
        <v>42254</v>
      </c>
      <c r="C13370" t="s">
        <v>18227</v>
      </c>
      <c r="D13370">
        <v>2</v>
      </c>
      <c r="E13370" t="s">
        <v>18228</v>
      </c>
      <c r="F13370" t="s">
        <v>7054</v>
      </c>
      <c r="G13370" t="s">
        <v>20</v>
      </c>
      <c r="H13370" t="s">
        <v>6394</v>
      </c>
      <c r="I13370" s="2">
        <v>1840</v>
      </c>
      <c r="J13370" s="5"/>
      <c r="L13370" s="5"/>
      <c r="M13370" s="2">
        <f t="shared" si="208"/>
        <v>-144020.1699999976</v>
      </c>
      <c r="P13370"/>
    </row>
    <row r="13371" spans="1:16" hidden="1">
      <c r="A13371" t="s">
        <v>18242</v>
      </c>
      <c r="B13371" s="1">
        <v>42254</v>
      </c>
      <c r="C13371" t="s">
        <v>18249</v>
      </c>
      <c r="D13371">
        <v>2</v>
      </c>
      <c r="E13371" t="s">
        <v>18250</v>
      </c>
      <c r="F13371" t="s">
        <v>7054</v>
      </c>
      <c r="G13371" t="s">
        <v>4</v>
      </c>
      <c r="H13371" t="s">
        <v>8185</v>
      </c>
      <c r="I13371" s="2">
        <v>1025</v>
      </c>
      <c r="J13371" s="5"/>
      <c r="L13371" s="5"/>
      <c r="M13371" s="2">
        <f t="shared" si="208"/>
        <v>-142995.1699999976</v>
      </c>
      <c r="P13371"/>
    </row>
    <row r="13372" spans="1:16" hidden="1">
      <c r="A13372" t="s">
        <v>18264</v>
      </c>
      <c r="B13372" s="1">
        <v>42254</v>
      </c>
      <c r="C13372" t="s">
        <v>18</v>
      </c>
      <c r="D13372">
        <v>2</v>
      </c>
      <c r="E13372" t="s">
        <v>18272</v>
      </c>
      <c r="F13372" t="s">
        <v>13559</v>
      </c>
      <c r="G13372" t="s">
        <v>313</v>
      </c>
      <c r="H13372" t="s">
        <v>2203</v>
      </c>
      <c r="I13372" s="2">
        <v>244.04</v>
      </c>
      <c r="J13372" s="5"/>
      <c r="L13372" s="5"/>
      <c r="M13372" s="2">
        <f t="shared" si="208"/>
        <v>-142751.12999999759</v>
      </c>
      <c r="P13372"/>
    </row>
    <row r="13373" spans="1:16" hidden="1">
      <c r="A13373" t="s">
        <v>18282</v>
      </c>
      <c r="B13373" s="1">
        <v>42254</v>
      </c>
      <c r="C13373" t="s">
        <v>18</v>
      </c>
      <c r="D13373">
        <v>2</v>
      </c>
      <c r="E13373" t="s">
        <v>18292</v>
      </c>
      <c r="F13373" t="s">
        <v>13559</v>
      </c>
      <c r="G13373" t="s">
        <v>313</v>
      </c>
      <c r="H13373" t="s">
        <v>8185</v>
      </c>
      <c r="I13373" s="2">
        <v>557.29</v>
      </c>
      <c r="J13373" s="5"/>
      <c r="L13373" s="5"/>
      <c r="M13373" s="2">
        <f t="shared" si="208"/>
        <v>-142193.83999999758</v>
      </c>
      <c r="P13373"/>
    </row>
    <row r="13374" spans="1:16" hidden="1">
      <c r="A13374" t="s">
        <v>18308</v>
      </c>
      <c r="B13374" s="1">
        <v>42254</v>
      </c>
      <c r="C13374" t="s">
        <v>18316</v>
      </c>
      <c r="D13374">
        <v>2</v>
      </c>
      <c r="E13374" t="s">
        <v>18317</v>
      </c>
      <c r="F13374" t="s">
        <v>13559</v>
      </c>
      <c r="G13374" t="s">
        <v>313</v>
      </c>
      <c r="H13374" t="s">
        <v>65</v>
      </c>
      <c r="J13374" s="5"/>
      <c r="K13374" s="2">
        <v>135.69</v>
      </c>
      <c r="L13374" s="5"/>
      <c r="M13374" s="2">
        <f t="shared" si="208"/>
        <v>-142329.52999999758</v>
      </c>
      <c r="P13374"/>
    </row>
    <row r="13375" spans="1:16" hidden="1">
      <c r="A13375" t="s">
        <v>18308</v>
      </c>
      <c r="B13375" s="1">
        <v>42254</v>
      </c>
      <c r="C13375" t="s">
        <v>18316</v>
      </c>
      <c r="D13375">
        <v>2</v>
      </c>
      <c r="E13375" t="s">
        <v>18317</v>
      </c>
      <c r="F13375" t="s">
        <v>13559</v>
      </c>
      <c r="G13375" t="s">
        <v>313</v>
      </c>
      <c r="H13375" t="s">
        <v>65</v>
      </c>
      <c r="I13375" s="2">
        <v>135.69</v>
      </c>
      <c r="J13375" s="5"/>
      <c r="L13375" s="5"/>
      <c r="M13375" s="2">
        <f t="shared" si="208"/>
        <v>-142193.83999999758</v>
      </c>
      <c r="P13375"/>
    </row>
    <row r="13376" spans="1:16" hidden="1">
      <c r="A13376" t="s">
        <v>18332</v>
      </c>
      <c r="B13376" s="1">
        <v>42254</v>
      </c>
      <c r="C13376" t="s">
        <v>18336</v>
      </c>
      <c r="D13376">
        <v>2</v>
      </c>
      <c r="E13376" t="s">
        <v>18337</v>
      </c>
      <c r="F13376" t="s">
        <v>13559</v>
      </c>
      <c r="G13376" t="s">
        <v>313</v>
      </c>
      <c r="H13376" t="s">
        <v>65</v>
      </c>
      <c r="J13376" s="5"/>
      <c r="K13376" s="2">
        <v>3000</v>
      </c>
      <c r="L13376" s="5"/>
      <c r="M13376" s="2">
        <f t="shared" si="208"/>
        <v>-145193.83999999758</v>
      </c>
      <c r="P13376"/>
    </row>
    <row r="13377" spans="1:16" hidden="1">
      <c r="A13377" t="s">
        <v>18332</v>
      </c>
      <c r="B13377" s="1">
        <v>42254</v>
      </c>
      <c r="C13377" t="s">
        <v>18336</v>
      </c>
      <c r="D13377">
        <v>2</v>
      </c>
      <c r="E13377" t="s">
        <v>18337</v>
      </c>
      <c r="F13377" t="s">
        <v>13559</v>
      </c>
      <c r="G13377" t="s">
        <v>313</v>
      </c>
      <c r="H13377" t="s">
        <v>65</v>
      </c>
      <c r="I13377" s="2">
        <v>6934.13</v>
      </c>
      <c r="J13377" s="5"/>
      <c r="L13377" s="5"/>
      <c r="M13377" s="2">
        <f t="shared" si="208"/>
        <v>-138259.70999999758</v>
      </c>
      <c r="P13377"/>
    </row>
    <row r="13378" spans="1:16" hidden="1">
      <c r="A13378" t="s">
        <v>18350</v>
      </c>
      <c r="B13378" s="1">
        <v>42254</v>
      </c>
      <c r="C13378" t="s">
        <v>18356</v>
      </c>
      <c r="D13378">
        <v>2</v>
      </c>
      <c r="E13378" t="s">
        <v>18357</v>
      </c>
      <c r="F13378" t="s">
        <v>7054</v>
      </c>
      <c r="G13378" t="s">
        <v>4</v>
      </c>
      <c r="H13378" t="s">
        <v>8323</v>
      </c>
      <c r="I13378" s="2">
        <v>1025</v>
      </c>
      <c r="J13378" s="5"/>
      <c r="L13378" s="5"/>
      <c r="M13378" s="2">
        <f t="shared" si="208"/>
        <v>-137234.70999999758</v>
      </c>
      <c r="P13378"/>
    </row>
    <row r="13379" spans="1:16" hidden="1">
      <c r="A13379" t="s">
        <v>18372</v>
      </c>
      <c r="B13379" s="1">
        <v>42254</v>
      </c>
      <c r="C13379" t="s">
        <v>18379</v>
      </c>
      <c r="D13379">
        <v>2</v>
      </c>
      <c r="E13379" t="s">
        <v>18380</v>
      </c>
      <c r="F13379" t="s">
        <v>13559</v>
      </c>
      <c r="G13379" t="s">
        <v>313</v>
      </c>
      <c r="H13379" t="s">
        <v>1418</v>
      </c>
      <c r="J13379" s="5"/>
      <c r="K13379" s="2">
        <v>1582.74</v>
      </c>
      <c r="L13379" s="5"/>
      <c r="M13379" s="2">
        <f t="shared" si="208"/>
        <v>-138817.44999999757</v>
      </c>
      <c r="P13379"/>
    </row>
    <row r="13380" spans="1:16" hidden="1">
      <c r="A13380" t="s">
        <v>18372</v>
      </c>
      <c r="B13380" s="1">
        <v>42254</v>
      </c>
      <c r="C13380" t="s">
        <v>18379</v>
      </c>
      <c r="D13380">
        <v>2</v>
      </c>
      <c r="E13380" t="s">
        <v>18380</v>
      </c>
      <c r="F13380" t="s">
        <v>13559</v>
      </c>
      <c r="G13380" t="s">
        <v>313</v>
      </c>
      <c r="H13380" t="s">
        <v>1418</v>
      </c>
      <c r="I13380" s="2">
        <v>1582.74</v>
      </c>
      <c r="J13380" s="5"/>
      <c r="L13380" s="5"/>
      <c r="M13380" s="2">
        <f t="shared" si="208"/>
        <v>-137234.70999999758</v>
      </c>
      <c r="P13380"/>
    </row>
    <row r="13381" spans="1:16" hidden="1">
      <c r="A13381" t="s">
        <v>18395</v>
      </c>
      <c r="B13381" s="1">
        <v>42254</v>
      </c>
      <c r="C13381" t="s">
        <v>18404</v>
      </c>
      <c r="D13381">
        <v>2</v>
      </c>
      <c r="E13381" t="s">
        <v>18405</v>
      </c>
      <c r="F13381" t="s">
        <v>7054</v>
      </c>
      <c r="G13381" t="s">
        <v>4</v>
      </c>
      <c r="H13381" t="s">
        <v>14</v>
      </c>
      <c r="I13381" s="2">
        <v>1840</v>
      </c>
      <c r="J13381" s="5"/>
      <c r="L13381" s="5"/>
      <c r="M13381" s="2">
        <f t="shared" si="208"/>
        <v>-135394.70999999758</v>
      </c>
      <c r="P13381"/>
    </row>
    <row r="13382" spans="1:16" hidden="1">
      <c r="A13382" t="s">
        <v>18423</v>
      </c>
      <c r="B13382" s="1">
        <v>42254</v>
      </c>
      <c r="C13382" t="s">
        <v>18431</v>
      </c>
      <c r="D13382">
        <v>1</v>
      </c>
      <c r="E13382" t="s">
        <v>18432</v>
      </c>
      <c r="F13382" t="s">
        <v>13561</v>
      </c>
      <c r="G13382" t="s">
        <v>4</v>
      </c>
      <c r="H13382" t="s">
        <v>18433</v>
      </c>
      <c r="I13382" s="2">
        <v>10000</v>
      </c>
      <c r="J13382" s="5"/>
      <c r="L13382" s="5"/>
      <c r="M13382" s="2">
        <f t="shared" si="208"/>
        <v>-125394.70999999758</v>
      </c>
      <c r="P13382"/>
    </row>
    <row r="13383" spans="1:16" hidden="1">
      <c r="A13383" t="s">
        <v>18452</v>
      </c>
      <c r="B13383" s="1">
        <v>42254</v>
      </c>
      <c r="C13383" t="s">
        <v>18459</v>
      </c>
      <c r="D13383">
        <v>2</v>
      </c>
      <c r="E13383" t="s">
        <v>18460</v>
      </c>
      <c r="F13383" t="s">
        <v>7054</v>
      </c>
      <c r="G13383" t="s">
        <v>4</v>
      </c>
      <c r="H13383" t="s">
        <v>18461</v>
      </c>
      <c r="I13383" s="2">
        <v>1025</v>
      </c>
      <c r="J13383" s="5"/>
      <c r="L13383" s="5"/>
      <c r="M13383" s="2">
        <f t="shared" si="208"/>
        <v>-124369.70999999758</v>
      </c>
      <c r="P13383"/>
    </row>
    <row r="13384" spans="1:16" hidden="1">
      <c r="A13384" t="s">
        <v>18479</v>
      </c>
      <c r="B13384" s="1">
        <v>42254</v>
      </c>
      <c r="C13384" t="s">
        <v>18484</v>
      </c>
      <c r="D13384">
        <v>2</v>
      </c>
      <c r="E13384" t="s">
        <v>18485</v>
      </c>
      <c r="F13384" t="s">
        <v>7054</v>
      </c>
      <c r="G13384" t="s">
        <v>4</v>
      </c>
      <c r="H13384" t="s">
        <v>15702</v>
      </c>
      <c r="I13384" s="2">
        <v>3030.01</v>
      </c>
      <c r="J13384" s="5"/>
      <c r="L13384" s="5"/>
      <c r="M13384" s="2">
        <f t="shared" si="208"/>
        <v>-121339.69999999758</v>
      </c>
      <c r="P13384"/>
    </row>
    <row r="13385" spans="1:16" hidden="1">
      <c r="A13385" t="s">
        <v>18499</v>
      </c>
      <c r="B13385" s="1">
        <v>42254</v>
      </c>
      <c r="C13385" t="s">
        <v>18507</v>
      </c>
      <c r="D13385">
        <v>2</v>
      </c>
      <c r="E13385" t="s">
        <v>18508</v>
      </c>
      <c r="F13385" t="s">
        <v>7054</v>
      </c>
      <c r="G13385" t="s">
        <v>4</v>
      </c>
      <c r="H13385" t="s">
        <v>18285</v>
      </c>
      <c r="I13385" s="2">
        <v>2290</v>
      </c>
      <c r="J13385" s="5"/>
      <c r="L13385" s="5"/>
      <c r="M13385" s="2">
        <f t="shared" ref="M13385:M13448" si="209">+M13384+I13385-K13385</f>
        <v>-119049.69999999758</v>
      </c>
      <c r="P13385"/>
    </row>
    <row r="13386" spans="1:16" hidden="1">
      <c r="A13386" t="s">
        <v>18522</v>
      </c>
      <c r="B13386" s="1">
        <v>42254</v>
      </c>
      <c r="C13386" t="s">
        <v>18529</v>
      </c>
      <c r="D13386">
        <v>2</v>
      </c>
      <c r="E13386" t="s">
        <v>18530</v>
      </c>
      <c r="F13386" t="s">
        <v>7054</v>
      </c>
      <c r="G13386" t="s">
        <v>4</v>
      </c>
      <c r="H13386" t="s">
        <v>3746</v>
      </c>
      <c r="I13386" s="2">
        <v>1025</v>
      </c>
      <c r="J13386" s="5"/>
      <c r="L13386" s="5"/>
      <c r="M13386" s="2">
        <f t="shared" si="209"/>
        <v>-118024.69999999758</v>
      </c>
      <c r="P13386"/>
    </row>
    <row r="13387" spans="1:16" hidden="1">
      <c r="A13387" t="s">
        <v>18544</v>
      </c>
      <c r="B13387" s="1">
        <v>42254</v>
      </c>
      <c r="C13387" t="s">
        <v>18552</v>
      </c>
      <c r="D13387">
        <v>2</v>
      </c>
      <c r="E13387" t="s">
        <v>18553</v>
      </c>
      <c r="F13387" t="s">
        <v>7054</v>
      </c>
      <c r="G13387" t="s">
        <v>4</v>
      </c>
      <c r="H13387" t="s">
        <v>972</v>
      </c>
      <c r="I13387" s="2">
        <v>1025</v>
      </c>
      <c r="J13387" s="5"/>
      <c r="L13387" s="5"/>
      <c r="M13387" s="2">
        <f t="shared" si="209"/>
        <v>-116999.69999999758</v>
      </c>
      <c r="P13387"/>
    </row>
    <row r="13388" spans="1:16" hidden="1">
      <c r="A13388" t="s">
        <v>18568</v>
      </c>
      <c r="B13388" s="1">
        <v>42254</v>
      </c>
      <c r="C13388" t="s">
        <v>18577</v>
      </c>
      <c r="D13388">
        <v>1</v>
      </c>
      <c r="E13388" t="s">
        <v>18578</v>
      </c>
      <c r="F13388" t="s">
        <v>13565</v>
      </c>
      <c r="G13388" t="s">
        <v>4</v>
      </c>
      <c r="H13388" t="s">
        <v>18579</v>
      </c>
      <c r="I13388" s="2">
        <v>25000</v>
      </c>
      <c r="J13388" s="5"/>
      <c r="L13388" s="5"/>
      <c r="M13388" s="2">
        <f t="shared" si="209"/>
        <v>-91999.699999997581</v>
      </c>
      <c r="P13388"/>
    </row>
    <row r="13389" spans="1:16" hidden="1">
      <c r="A13389" t="s">
        <v>18597</v>
      </c>
      <c r="B13389" s="1">
        <v>42254</v>
      </c>
      <c r="C13389" t="s">
        <v>16543</v>
      </c>
      <c r="D13389">
        <v>1</v>
      </c>
      <c r="E13389" t="s">
        <v>18606</v>
      </c>
      <c r="F13389" t="s">
        <v>13610</v>
      </c>
      <c r="G13389" t="s">
        <v>4</v>
      </c>
      <c r="H13389" t="s">
        <v>16156</v>
      </c>
      <c r="I13389" s="2">
        <v>6272.22</v>
      </c>
      <c r="J13389" s="5"/>
      <c r="L13389" s="5"/>
      <c r="M13389" s="2">
        <f t="shared" si="209"/>
        <v>-85727.47999999758</v>
      </c>
      <c r="P13389"/>
    </row>
    <row r="13390" spans="1:16" hidden="1">
      <c r="A13390" t="s">
        <v>18620</v>
      </c>
      <c r="B13390" s="1">
        <v>42254</v>
      </c>
      <c r="C13390" t="s">
        <v>14921</v>
      </c>
      <c r="D13390">
        <v>1</v>
      </c>
      <c r="E13390" t="s">
        <v>18629</v>
      </c>
      <c r="F13390" t="s">
        <v>13565</v>
      </c>
      <c r="G13390" t="s">
        <v>4</v>
      </c>
      <c r="H13390" t="s">
        <v>10481</v>
      </c>
      <c r="I13390" s="2">
        <v>5547.91</v>
      </c>
      <c r="J13390" s="5"/>
      <c r="L13390" s="5"/>
      <c r="M13390" s="2">
        <f t="shared" si="209"/>
        <v>-80179.569999997577</v>
      </c>
      <c r="P13390"/>
    </row>
    <row r="13391" spans="1:16" hidden="1">
      <c r="A13391" s="35" t="s">
        <v>2582</v>
      </c>
      <c r="B13391" s="36">
        <v>42255</v>
      </c>
      <c r="C13391" s="35" t="s">
        <v>6</v>
      </c>
      <c r="D13391" s="35">
        <v>1</v>
      </c>
      <c r="E13391" s="35" t="s">
        <v>2591</v>
      </c>
      <c r="F13391" s="35" t="s">
        <v>29</v>
      </c>
      <c r="G13391" s="35" t="s">
        <v>20</v>
      </c>
      <c r="H13391" s="35" t="s">
        <v>65</v>
      </c>
      <c r="I13391" s="11">
        <v>790.77</v>
      </c>
      <c r="J13391" s="12"/>
      <c r="K13391" s="11"/>
      <c r="L13391" s="12"/>
      <c r="M13391" s="11">
        <f t="shared" si="209"/>
        <v>-79388.799999997573</v>
      </c>
      <c r="P13391"/>
    </row>
    <row r="13392" spans="1:16" hidden="1">
      <c r="A13392" t="s">
        <v>2661</v>
      </c>
      <c r="B13392" s="1">
        <v>42255</v>
      </c>
      <c r="C13392" t="s">
        <v>1</v>
      </c>
      <c r="D13392">
        <v>1</v>
      </c>
      <c r="E13392" t="s">
        <v>2668</v>
      </c>
      <c r="F13392" t="s">
        <v>13</v>
      </c>
      <c r="G13392" t="s">
        <v>20</v>
      </c>
      <c r="H13392" t="s">
        <v>2669</v>
      </c>
      <c r="J13392" s="5"/>
      <c r="K13392" s="2">
        <v>140000</v>
      </c>
      <c r="L13392" s="5"/>
      <c r="M13392" s="2">
        <f t="shared" si="209"/>
        <v>-219388.79999999757</v>
      </c>
      <c r="P13392"/>
    </row>
    <row r="13393" spans="1:16" hidden="1">
      <c r="A13393" t="s">
        <v>2689</v>
      </c>
      <c r="B13393" s="1">
        <v>42255</v>
      </c>
      <c r="C13393" t="s">
        <v>1937</v>
      </c>
      <c r="D13393">
        <v>2</v>
      </c>
      <c r="E13393" t="s">
        <v>2701</v>
      </c>
      <c r="F13393" t="s">
        <v>2702</v>
      </c>
      <c r="G13393" t="s">
        <v>20</v>
      </c>
      <c r="H13393" t="s">
        <v>1940</v>
      </c>
      <c r="J13393" s="5"/>
      <c r="K13393" s="2">
        <v>1055.5999999999999</v>
      </c>
      <c r="L13393" s="5"/>
      <c r="M13393" s="2">
        <f t="shared" si="209"/>
        <v>-220444.39999999758</v>
      </c>
      <c r="P13393"/>
    </row>
    <row r="13394" spans="1:16" hidden="1">
      <c r="A13394" t="s">
        <v>2717</v>
      </c>
      <c r="B13394" s="1">
        <v>42255</v>
      </c>
      <c r="C13394" t="s">
        <v>6</v>
      </c>
      <c r="D13394">
        <v>1</v>
      </c>
      <c r="E13394" t="s">
        <v>2724</v>
      </c>
      <c r="F13394" t="s">
        <v>29</v>
      </c>
      <c r="G13394" t="s">
        <v>20</v>
      </c>
      <c r="H13394" t="s">
        <v>2725</v>
      </c>
      <c r="I13394" s="2">
        <v>7000</v>
      </c>
      <c r="J13394" s="5"/>
      <c r="L13394" s="5"/>
      <c r="M13394" s="2">
        <f t="shared" si="209"/>
        <v>-213444.39999999758</v>
      </c>
      <c r="P13394"/>
    </row>
    <row r="13395" spans="1:16" hidden="1">
      <c r="A13395" t="s">
        <v>2738</v>
      </c>
      <c r="B13395" s="1">
        <v>42255</v>
      </c>
      <c r="C13395" t="s">
        <v>11</v>
      </c>
      <c r="D13395">
        <v>1</v>
      </c>
      <c r="E13395" t="s">
        <v>2742</v>
      </c>
      <c r="F13395" t="s">
        <v>13</v>
      </c>
      <c r="G13395" t="s">
        <v>20</v>
      </c>
      <c r="H13395" t="s">
        <v>2743</v>
      </c>
      <c r="J13395" s="5"/>
      <c r="K13395" s="2">
        <v>801.33</v>
      </c>
      <c r="L13395" s="5"/>
      <c r="M13395" s="2">
        <f t="shared" si="209"/>
        <v>-214245.72999999757</v>
      </c>
      <c r="P13395"/>
    </row>
    <row r="13396" spans="1:16" hidden="1">
      <c r="A13396" t="s">
        <v>2820</v>
      </c>
      <c r="B13396" s="1">
        <v>42255</v>
      </c>
      <c r="C13396" t="s">
        <v>6</v>
      </c>
      <c r="D13396">
        <v>1</v>
      </c>
      <c r="E13396" t="s">
        <v>2824</v>
      </c>
      <c r="F13396" t="s">
        <v>29</v>
      </c>
      <c r="G13396" t="s">
        <v>20</v>
      </c>
      <c r="H13396" t="s">
        <v>2825</v>
      </c>
      <c r="I13396" s="2">
        <v>350</v>
      </c>
      <c r="J13396" s="5"/>
      <c r="L13396" s="5"/>
      <c r="M13396" s="2">
        <f t="shared" si="209"/>
        <v>-213895.72999999757</v>
      </c>
      <c r="P13396"/>
    </row>
    <row r="13397" spans="1:16" hidden="1">
      <c r="A13397" t="s">
        <v>2848</v>
      </c>
      <c r="B13397" s="1">
        <v>42255</v>
      </c>
      <c r="C13397" t="s">
        <v>6</v>
      </c>
      <c r="D13397">
        <v>1</v>
      </c>
      <c r="E13397" t="s">
        <v>2850</v>
      </c>
      <c r="F13397" t="s">
        <v>29</v>
      </c>
      <c r="G13397" t="s">
        <v>20</v>
      </c>
      <c r="H13397" t="s">
        <v>2851</v>
      </c>
      <c r="I13397" s="2">
        <v>300</v>
      </c>
      <c r="J13397" s="5"/>
      <c r="L13397" s="5"/>
      <c r="M13397" s="2">
        <f t="shared" si="209"/>
        <v>-213595.72999999757</v>
      </c>
      <c r="P13397"/>
    </row>
    <row r="13398" spans="1:16" hidden="1">
      <c r="A13398" t="s">
        <v>2854</v>
      </c>
      <c r="B13398" s="1">
        <v>42255</v>
      </c>
      <c r="C13398" t="s">
        <v>11</v>
      </c>
      <c r="D13398">
        <v>1</v>
      </c>
      <c r="E13398" t="s">
        <v>2859</v>
      </c>
      <c r="F13398" t="s">
        <v>16</v>
      </c>
      <c r="G13398" t="s">
        <v>20</v>
      </c>
      <c r="H13398" t="s">
        <v>2860</v>
      </c>
      <c r="J13398" s="5"/>
      <c r="K13398" s="2">
        <v>6500</v>
      </c>
      <c r="L13398" s="5"/>
      <c r="M13398" s="2">
        <f t="shared" si="209"/>
        <v>-220095.72999999757</v>
      </c>
      <c r="P13398"/>
    </row>
    <row r="13399" spans="1:16" hidden="1">
      <c r="A13399" t="s">
        <v>2861</v>
      </c>
      <c r="B13399" s="1">
        <v>42255</v>
      </c>
      <c r="C13399" t="s">
        <v>11</v>
      </c>
      <c r="D13399">
        <v>1</v>
      </c>
      <c r="E13399" t="s">
        <v>2864</v>
      </c>
      <c r="F13399" t="s">
        <v>16</v>
      </c>
      <c r="G13399" t="s">
        <v>20</v>
      </c>
      <c r="H13399" t="s">
        <v>598</v>
      </c>
      <c r="J13399" s="5"/>
      <c r="K13399" s="2">
        <v>6500</v>
      </c>
      <c r="L13399" s="5"/>
      <c r="M13399" s="2">
        <f t="shared" si="209"/>
        <v>-226595.72999999757</v>
      </c>
      <c r="P13399"/>
    </row>
    <row r="13400" spans="1:16" hidden="1">
      <c r="A13400" t="s">
        <v>2868</v>
      </c>
      <c r="B13400" s="1">
        <v>42255</v>
      </c>
      <c r="C13400" t="s">
        <v>18</v>
      </c>
      <c r="D13400">
        <v>1</v>
      </c>
      <c r="E13400" t="s">
        <v>2872</v>
      </c>
      <c r="F13400" t="s">
        <v>13</v>
      </c>
      <c r="G13400" t="s">
        <v>20</v>
      </c>
      <c r="H13400" t="s">
        <v>2873</v>
      </c>
      <c r="J13400" s="5"/>
      <c r="K13400" s="2">
        <v>120000</v>
      </c>
      <c r="L13400" s="5"/>
      <c r="M13400" s="2">
        <f t="shared" si="209"/>
        <v>-346595.72999999754</v>
      </c>
      <c r="P13400"/>
    </row>
    <row r="13401" spans="1:16" hidden="1">
      <c r="A13401" t="s">
        <v>2874</v>
      </c>
      <c r="B13401" s="1">
        <v>42255</v>
      </c>
      <c r="C13401" t="s">
        <v>1</v>
      </c>
      <c r="D13401">
        <v>1</v>
      </c>
      <c r="E13401" t="s">
        <v>2878</v>
      </c>
      <c r="F13401" t="s">
        <v>13</v>
      </c>
      <c r="G13401" t="s">
        <v>20</v>
      </c>
      <c r="H13401" t="s">
        <v>2306</v>
      </c>
      <c r="J13401" s="5"/>
      <c r="K13401" s="2">
        <v>40000</v>
      </c>
      <c r="L13401" s="5"/>
      <c r="M13401" s="2">
        <f t="shared" si="209"/>
        <v>-386595.72999999754</v>
      </c>
      <c r="P13401"/>
    </row>
    <row r="13402" spans="1:16" hidden="1">
      <c r="A13402" t="s">
        <v>2879</v>
      </c>
      <c r="B13402" s="1">
        <v>42255</v>
      </c>
      <c r="C13402" t="s">
        <v>1</v>
      </c>
      <c r="D13402">
        <v>1</v>
      </c>
      <c r="E13402" t="s">
        <v>2884</v>
      </c>
      <c r="F13402" t="s">
        <v>13</v>
      </c>
      <c r="G13402" t="s">
        <v>20</v>
      </c>
      <c r="H13402" t="s">
        <v>2270</v>
      </c>
      <c r="J13402" s="5"/>
      <c r="K13402" s="2">
        <v>88000</v>
      </c>
      <c r="L13402" s="5"/>
      <c r="M13402" s="2">
        <f t="shared" si="209"/>
        <v>-474595.72999999754</v>
      </c>
      <c r="P13402"/>
    </row>
    <row r="13403" spans="1:16" hidden="1">
      <c r="A13403" t="s">
        <v>2895</v>
      </c>
      <c r="B13403" s="1">
        <v>42255</v>
      </c>
      <c r="C13403" t="s">
        <v>18</v>
      </c>
      <c r="D13403">
        <v>1</v>
      </c>
      <c r="E13403" t="s">
        <v>2898</v>
      </c>
      <c r="F13403" t="s">
        <v>13</v>
      </c>
      <c r="G13403" t="s">
        <v>20</v>
      </c>
      <c r="H13403" t="s">
        <v>18</v>
      </c>
      <c r="J13403" s="5"/>
      <c r="K13403" s="2">
        <v>13847.82</v>
      </c>
      <c r="L13403" s="5"/>
      <c r="M13403" s="2">
        <f t="shared" si="209"/>
        <v>-488443.54999999754</v>
      </c>
      <c r="P13403"/>
    </row>
    <row r="13404" spans="1:16" hidden="1">
      <c r="A13404" t="s">
        <v>2901</v>
      </c>
      <c r="B13404" s="1">
        <v>42255</v>
      </c>
      <c r="C13404" t="s">
        <v>200</v>
      </c>
      <c r="D13404">
        <v>1</v>
      </c>
      <c r="E13404" t="s">
        <v>2906</v>
      </c>
      <c r="F13404" t="s">
        <v>16</v>
      </c>
      <c r="G13404" t="s">
        <v>20</v>
      </c>
      <c r="H13404" t="s">
        <v>200</v>
      </c>
      <c r="J13404" s="5"/>
      <c r="K13404" s="2">
        <v>790.77</v>
      </c>
      <c r="L13404" s="5"/>
      <c r="M13404" s="2">
        <f t="shared" si="209"/>
        <v>-489234.31999999756</v>
      </c>
      <c r="P13404"/>
    </row>
    <row r="13405" spans="1:16" hidden="1">
      <c r="A13405" t="s">
        <v>2907</v>
      </c>
      <c r="B13405" s="1">
        <v>42255</v>
      </c>
      <c r="C13405" t="s">
        <v>240</v>
      </c>
      <c r="D13405">
        <v>1</v>
      </c>
      <c r="E13405" t="s">
        <v>2911</v>
      </c>
      <c r="F13405" t="s">
        <v>13</v>
      </c>
      <c r="G13405" t="s">
        <v>20</v>
      </c>
      <c r="H13405" t="s">
        <v>240</v>
      </c>
      <c r="J13405" s="5"/>
      <c r="K13405" s="2">
        <v>1025</v>
      </c>
      <c r="L13405" s="5"/>
      <c r="M13405" s="2">
        <f t="shared" si="209"/>
        <v>-490259.31999999756</v>
      </c>
      <c r="P13405"/>
    </row>
    <row r="13406" spans="1:16" hidden="1">
      <c r="A13406" t="s">
        <v>2915</v>
      </c>
      <c r="B13406" s="1">
        <v>42255</v>
      </c>
      <c r="C13406" t="s">
        <v>195</v>
      </c>
      <c r="D13406">
        <v>1</v>
      </c>
      <c r="E13406" t="s">
        <v>2925</v>
      </c>
      <c r="F13406" t="s">
        <v>13</v>
      </c>
      <c r="G13406" t="s">
        <v>20</v>
      </c>
      <c r="H13406" t="s">
        <v>195</v>
      </c>
      <c r="J13406" s="5"/>
      <c r="K13406" s="2">
        <v>29189.09</v>
      </c>
      <c r="L13406" s="5"/>
      <c r="M13406" s="2">
        <f t="shared" si="209"/>
        <v>-519448.40999999759</v>
      </c>
      <c r="P13406"/>
    </row>
    <row r="13407" spans="1:16" hidden="1">
      <c r="A13407" t="s">
        <v>2941</v>
      </c>
      <c r="B13407" s="1">
        <v>42255</v>
      </c>
      <c r="C13407" t="s">
        <v>6</v>
      </c>
      <c r="D13407">
        <v>1</v>
      </c>
      <c r="E13407" t="s">
        <v>2948</v>
      </c>
      <c r="F13407" t="s">
        <v>29</v>
      </c>
      <c r="G13407" t="s">
        <v>4</v>
      </c>
      <c r="H13407" t="s">
        <v>2949</v>
      </c>
      <c r="I13407" s="2">
        <v>351.68</v>
      </c>
      <c r="J13407" s="5"/>
      <c r="L13407" s="5"/>
      <c r="M13407" s="2">
        <f t="shared" si="209"/>
        <v>-519096.72999999759</v>
      </c>
      <c r="P13407"/>
    </row>
    <row r="13408" spans="1:16" hidden="1">
      <c r="A13408" t="s">
        <v>2954</v>
      </c>
      <c r="B13408" s="1">
        <v>42255</v>
      </c>
      <c r="C13408" t="s">
        <v>6</v>
      </c>
      <c r="D13408">
        <v>1</v>
      </c>
      <c r="E13408" t="s">
        <v>2957</v>
      </c>
      <c r="F13408" t="s">
        <v>29</v>
      </c>
      <c r="G13408" t="s">
        <v>4</v>
      </c>
      <c r="H13408" t="s">
        <v>65</v>
      </c>
      <c r="I13408" s="2">
        <v>546.07000000000005</v>
      </c>
      <c r="J13408" s="5"/>
      <c r="L13408" s="5"/>
      <c r="M13408" s="2">
        <f t="shared" si="209"/>
        <v>-518550.65999999759</v>
      </c>
      <c r="P13408"/>
    </row>
    <row r="13409" spans="1:16" hidden="1">
      <c r="A13409" t="s">
        <v>3036</v>
      </c>
      <c r="B13409" s="1">
        <v>42255</v>
      </c>
      <c r="C13409" t="s">
        <v>6</v>
      </c>
      <c r="D13409">
        <v>1</v>
      </c>
      <c r="E13409" t="s">
        <v>3042</v>
      </c>
      <c r="F13409" t="s">
        <v>29</v>
      </c>
      <c r="G13409" t="s">
        <v>4</v>
      </c>
      <c r="H13409" t="s">
        <v>3043</v>
      </c>
      <c r="I13409" s="2">
        <v>7000</v>
      </c>
      <c r="J13409" s="5"/>
      <c r="L13409" s="5"/>
      <c r="M13409" s="2">
        <f t="shared" si="209"/>
        <v>-511550.65999999759</v>
      </c>
      <c r="P13409"/>
    </row>
    <row r="13410" spans="1:16" hidden="1">
      <c r="A13410" t="s">
        <v>3072</v>
      </c>
      <c r="B13410" s="1">
        <v>42255</v>
      </c>
      <c r="C13410" t="s">
        <v>6</v>
      </c>
      <c r="D13410">
        <v>1</v>
      </c>
      <c r="E13410" t="s">
        <v>3077</v>
      </c>
      <c r="F13410" t="s">
        <v>29</v>
      </c>
      <c r="G13410" t="s">
        <v>4</v>
      </c>
      <c r="H13410" t="s">
        <v>3078</v>
      </c>
      <c r="I13410" s="2">
        <v>1200</v>
      </c>
      <c r="J13410" s="5"/>
      <c r="L13410" s="5"/>
      <c r="M13410" s="2">
        <f t="shared" si="209"/>
        <v>-510350.65999999759</v>
      </c>
      <c r="P13410"/>
    </row>
    <row r="13411" spans="1:16" hidden="1">
      <c r="A13411" t="s">
        <v>3089</v>
      </c>
      <c r="B13411" s="1">
        <v>42255</v>
      </c>
      <c r="C13411" t="s">
        <v>43</v>
      </c>
      <c r="D13411">
        <v>1</v>
      </c>
      <c r="E13411" t="s">
        <v>3092</v>
      </c>
      <c r="F13411" t="s">
        <v>228</v>
      </c>
      <c r="G13411" t="s">
        <v>4</v>
      </c>
      <c r="H13411" t="s">
        <v>3093</v>
      </c>
      <c r="J13411" s="5"/>
      <c r="K13411" s="2">
        <v>30380</v>
      </c>
      <c r="L13411" s="5"/>
      <c r="M13411" s="2">
        <f t="shared" si="209"/>
        <v>-540730.65999999759</v>
      </c>
      <c r="P13411"/>
    </row>
    <row r="13412" spans="1:16" hidden="1">
      <c r="A13412" t="s">
        <v>3095</v>
      </c>
      <c r="B13412" s="1">
        <v>42255</v>
      </c>
      <c r="C13412" t="s">
        <v>354</v>
      </c>
      <c r="D13412">
        <v>1</v>
      </c>
      <c r="E13412" t="s">
        <v>3096</v>
      </c>
      <c r="F13412" t="s">
        <v>13</v>
      </c>
      <c r="G13412" t="s">
        <v>4</v>
      </c>
      <c r="H13412" t="s">
        <v>2967</v>
      </c>
      <c r="J13412" s="5"/>
      <c r="K13412" s="2">
        <v>4100</v>
      </c>
      <c r="L13412" s="5"/>
      <c r="M13412" s="2">
        <f t="shared" si="209"/>
        <v>-544830.65999999759</v>
      </c>
      <c r="P13412"/>
    </row>
    <row r="13413" spans="1:16" hidden="1">
      <c r="A13413" t="s">
        <v>3162</v>
      </c>
      <c r="B13413" s="1">
        <v>42255</v>
      </c>
      <c r="C13413" t="s">
        <v>195</v>
      </c>
      <c r="D13413">
        <v>1</v>
      </c>
      <c r="E13413" t="s">
        <v>3167</v>
      </c>
      <c r="F13413" t="s">
        <v>13</v>
      </c>
      <c r="G13413" t="s">
        <v>4</v>
      </c>
      <c r="H13413" t="s">
        <v>195</v>
      </c>
      <c r="J13413" s="5"/>
      <c r="K13413" s="2">
        <v>31333.02</v>
      </c>
      <c r="L13413" s="5"/>
      <c r="M13413" s="2">
        <f t="shared" si="209"/>
        <v>-576163.67999999761</v>
      </c>
      <c r="P13413"/>
    </row>
    <row r="13414" spans="1:16" hidden="1">
      <c r="A13414" t="s">
        <v>3172</v>
      </c>
      <c r="B13414" s="1">
        <v>42255</v>
      </c>
      <c r="C13414" t="s">
        <v>3175</v>
      </c>
      <c r="D13414">
        <v>1</v>
      </c>
      <c r="E13414" t="s">
        <v>3176</v>
      </c>
      <c r="F13414" t="s">
        <v>16</v>
      </c>
      <c r="G13414" t="s">
        <v>4</v>
      </c>
      <c r="H13414" t="s">
        <v>1714</v>
      </c>
      <c r="J13414" s="5"/>
      <c r="K13414" s="2">
        <v>546.07000000000005</v>
      </c>
      <c r="L13414" s="5"/>
      <c r="M13414" s="2">
        <f t="shared" si="209"/>
        <v>-576709.74999999756</v>
      </c>
      <c r="P13414"/>
    </row>
    <row r="13415" spans="1:16" hidden="1">
      <c r="A13415" t="s">
        <v>3178</v>
      </c>
      <c r="B13415" s="1">
        <v>42255</v>
      </c>
      <c r="C13415" t="s">
        <v>18</v>
      </c>
      <c r="D13415">
        <v>1</v>
      </c>
      <c r="E13415" t="s">
        <v>3182</v>
      </c>
      <c r="F13415" t="s">
        <v>13</v>
      </c>
      <c r="G13415" t="s">
        <v>4</v>
      </c>
      <c r="H13415" t="s">
        <v>18</v>
      </c>
      <c r="J13415" s="5"/>
      <c r="K13415" s="2">
        <v>3706.81</v>
      </c>
      <c r="L13415" s="5"/>
      <c r="M13415" s="2">
        <f t="shared" si="209"/>
        <v>-580416.55999999761</v>
      </c>
      <c r="P13415"/>
    </row>
    <row r="13416" spans="1:16" hidden="1">
      <c r="A13416" t="s">
        <v>13242</v>
      </c>
      <c r="B13416" s="1">
        <v>42255</v>
      </c>
      <c r="C13416" t="s">
        <v>13243</v>
      </c>
      <c r="D13416">
        <v>1</v>
      </c>
      <c r="E13416" t="s">
        <v>13244</v>
      </c>
      <c r="F13416" t="s">
        <v>3342</v>
      </c>
      <c r="G13416" t="s">
        <v>52</v>
      </c>
      <c r="H13416" t="s">
        <v>13240</v>
      </c>
      <c r="J13416" s="5"/>
      <c r="K13416" s="2">
        <v>244.04</v>
      </c>
      <c r="L13416" s="5"/>
      <c r="M13416" s="2">
        <f t="shared" si="209"/>
        <v>-580660.59999999765</v>
      </c>
      <c r="P13416"/>
    </row>
    <row r="13417" spans="1:16" hidden="1">
      <c r="A13417" t="s">
        <v>18641</v>
      </c>
      <c r="B13417" s="1">
        <v>42255</v>
      </c>
      <c r="C13417" t="s">
        <v>18655</v>
      </c>
      <c r="D13417">
        <v>2</v>
      </c>
      <c r="E13417" t="s">
        <v>18656</v>
      </c>
      <c r="F13417" t="s">
        <v>7054</v>
      </c>
      <c r="G13417" t="s">
        <v>20</v>
      </c>
      <c r="H13417" t="s">
        <v>17076</v>
      </c>
      <c r="I13417" s="2">
        <v>25859.09</v>
      </c>
      <c r="J13417" s="5"/>
      <c r="L13417" s="5"/>
      <c r="M13417" s="2">
        <f t="shared" si="209"/>
        <v>-554801.50999999768</v>
      </c>
      <c r="P13417"/>
    </row>
    <row r="13418" spans="1:16" hidden="1">
      <c r="A13418" t="s">
        <v>18665</v>
      </c>
      <c r="B13418" s="1">
        <v>42255</v>
      </c>
      <c r="C13418" t="s">
        <v>18676</v>
      </c>
      <c r="D13418">
        <v>2</v>
      </c>
      <c r="E13418" t="s">
        <v>18677</v>
      </c>
      <c r="F13418" t="s">
        <v>13559</v>
      </c>
      <c r="G13418" t="s">
        <v>313</v>
      </c>
      <c r="H13418" t="s">
        <v>2020</v>
      </c>
      <c r="J13418" s="5"/>
      <c r="K13418" s="2">
        <v>613.03</v>
      </c>
      <c r="L13418" s="5"/>
      <c r="M13418" s="2">
        <f t="shared" si="209"/>
        <v>-555414.53999999771</v>
      </c>
      <c r="P13418"/>
    </row>
    <row r="13419" spans="1:16" hidden="1">
      <c r="A13419" t="s">
        <v>18665</v>
      </c>
      <c r="B13419" s="1">
        <v>42255</v>
      </c>
      <c r="C13419" t="s">
        <v>18676</v>
      </c>
      <c r="D13419">
        <v>2</v>
      </c>
      <c r="E13419" t="s">
        <v>18677</v>
      </c>
      <c r="F13419" t="s">
        <v>13559</v>
      </c>
      <c r="G13419" t="s">
        <v>313</v>
      </c>
      <c r="H13419" t="s">
        <v>2020</v>
      </c>
      <c r="I13419" s="2">
        <v>613.03</v>
      </c>
      <c r="J13419" s="5"/>
      <c r="L13419" s="5"/>
      <c r="M13419" s="2">
        <f t="shared" si="209"/>
        <v>-554801.50999999768</v>
      </c>
      <c r="P13419"/>
    </row>
    <row r="13420" spans="1:16" hidden="1">
      <c r="A13420" t="s">
        <v>18685</v>
      </c>
      <c r="B13420" s="1">
        <v>42255</v>
      </c>
      <c r="C13420" t="s">
        <v>4654</v>
      </c>
      <c r="D13420">
        <v>2</v>
      </c>
      <c r="E13420" t="s">
        <v>18696</v>
      </c>
      <c r="F13420" t="s">
        <v>13559</v>
      </c>
      <c r="G13420" t="s">
        <v>313</v>
      </c>
      <c r="H13420" t="s">
        <v>2743</v>
      </c>
      <c r="I13420" s="2">
        <v>801.33</v>
      </c>
      <c r="J13420" s="5"/>
      <c r="L13420" s="5"/>
      <c r="M13420" s="2">
        <f t="shared" si="209"/>
        <v>-554000.17999999772</v>
      </c>
      <c r="P13420"/>
    </row>
    <row r="13421" spans="1:16" hidden="1">
      <c r="A13421" t="s">
        <v>18704</v>
      </c>
      <c r="B13421" s="1">
        <v>42255</v>
      </c>
      <c r="C13421" t="s">
        <v>18716</v>
      </c>
      <c r="D13421">
        <v>1</v>
      </c>
      <c r="E13421" t="s">
        <v>18717</v>
      </c>
      <c r="F13421" t="s">
        <v>13565</v>
      </c>
      <c r="G13421" t="s">
        <v>20</v>
      </c>
      <c r="H13421" t="s">
        <v>18718</v>
      </c>
      <c r="I13421" s="2">
        <v>140000</v>
      </c>
      <c r="J13421" s="5"/>
      <c r="L13421" s="5"/>
      <c r="M13421" s="2">
        <f t="shared" si="209"/>
        <v>-414000.17999999772</v>
      </c>
      <c r="P13421"/>
    </row>
    <row r="13422" spans="1:16" hidden="1">
      <c r="A13422" t="s">
        <v>18730</v>
      </c>
      <c r="B13422" s="1">
        <v>42255</v>
      </c>
      <c r="C13422" t="s">
        <v>18742</v>
      </c>
      <c r="D13422">
        <v>2</v>
      </c>
      <c r="E13422" t="s">
        <v>18743</v>
      </c>
      <c r="F13422" t="s">
        <v>13559</v>
      </c>
      <c r="G13422" t="s">
        <v>313</v>
      </c>
      <c r="H13422" t="s">
        <v>1984</v>
      </c>
      <c r="J13422" s="5"/>
      <c r="K13422" s="2">
        <v>904.83</v>
      </c>
      <c r="L13422" s="5"/>
      <c r="M13422" s="2">
        <f t="shared" si="209"/>
        <v>-414905.00999999774</v>
      </c>
      <c r="P13422"/>
    </row>
    <row r="13423" spans="1:16" hidden="1">
      <c r="A13423" t="s">
        <v>18730</v>
      </c>
      <c r="B13423" s="1">
        <v>42255</v>
      </c>
      <c r="C13423" t="s">
        <v>18742</v>
      </c>
      <c r="D13423">
        <v>2</v>
      </c>
      <c r="E13423" t="s">
        <v>18743</v>
      </c>
      <c r="F13423" t="s">
        <v>13559</v>
      </c>
      <c r="G13423" t="s">
        <v>313</v>
      </c>
      <c r="H13423" t="s">
        <v>1984</v>
      </c>
      <c r="I13423" s="2">
        <v>904.83</v>
      </c>
      <c r="J13423" s="5"/>
      <c r="L13423" s="5"/>
      <c r="M13423" s="2">
        <f t="shared" si="209"/>
        <v>-414000.17999999772</v>
      </c>
      <c r="P13423"/>
    </row>
    <row r="13424" spans="1:16" hidden="1">
      <c r="A13424" t="s">
        <v>18754</v>
      </c>
      <c r="B13424" s="1">
        <v>42255</v>
      </c>
      <c r="C13424" t="s">
        <v>1937</v>
      </c>
      <c r="D13424">
        <v>2</v>
      </c>
      <c r="E13424" t="s">
        <v>18767</v>
      </c>
      <c r="F13424" t="s">
        <v>7054</v>
      </c>
      <c r="G13424" t="s">
        <v>20</v>
      </c>
      <c r="H13424" t="s">
        <v>18768</v>
      </c>
      <c r="I13424" s="2">
        <v>1055.5999999999999</v>
      </c>
      <c r="J13424" s="5"/>
      <c r="L13424" s="5"/>
      <c r="M13424" s="2">
        <f t="shared" si="209"/>
        <v>-412944.57999999775</v>
      </c>
      <c r="P13424"/>
    </row>
    <row r="13425" spans="1:16" hidden="1">
      <c r="A13425" t="s">
        <v>18780</v>
      </c>
      <c r="B13425" s="1">
        <v>42255</v>
      </c>
      <c r="C13425" t="s">
        <v>18</v>
      </c>
      <c r="D13425">
        <v>2</v>
      </c>
      <c r="E13425" t="s">
        <v>18793</v>
      </c>
      <c r="F13425" t="s">
        <v>13559</v>
      </c>
      <c r="G13425" t="s">
        <v>313</v>
      </c>
      <c r="H13425" t="s">
        <v>65</v>
      </c>
      <c r="I13425" s="2">
        <v>244.04</v>
      </c>
      <c r="J13425" s="5"/>
      <c r="L13425" s="5"/>
      <c r="M13425" s="2">
        <f t="shared" si="209"/>
        <v>-412700.53999999777</v>
      </c>
      <c r="P13425"/>
    </row>
    <row r="13426" spans="1:16" hidden="1">
      <c r="A13426" t="s">
        <v>18803</v>
      </c>
      <c r="B13426" s="1">
        <v>42255</v>
      </c>
      <c r="C13426" t="s">
        <v>18818</v>
      </c>
      <c r="D13426">
        <v>2</v>
      </c>
      <c r="E13426" t="s">
        <v>18819</v>
      </c>
      <c r="F13426" t="s">
        <v>7054</v>
      </c>
      <c r="G13426" t="s">
        <v>20</v>
      </c>
      <c r="H13426" t="s">
        <v>18820</v>
      </c>
      <c r="I13426" s="2">
        <v>1025</v>
      </c>
      <c r="J13426" s="5"/>
      <c r="L13426" s="5"/>
      <c r="M13426" s="2">
        <f t="shared" si="209"/>
        <v>-411675.53999999777</v>
      </c>
      <c r="P13426"/>
    </row>
    <row r="13427" spans="1:16" hidden="1">
      <c r="A13427" t="s">
        <v>18830</v>
      </c>
      <c r="B13427" s="1">
        <v>42255</v>
      </c>
      <c r="C13427" t="s">
        <v>18844</v>
      </c>
      <c r="D13427">
        <v>2</v>
      </c>
      <c r="E13427" t="s">
        <v>18845</v>
      </c>
      <c r="F13427" t="s">
        <v>7054</v>
      </c>
      <c r="G13427" t="s">
        <v>20</v>
      </c>
      <c r="H13427" t="s">
        <v>13760</v>
      </c>
      <c r="I13427" s="2">
        <v>1840</v>
      </c>
      <c r="J13427" s="5"/>
      <c r="L13427" s="5"/>
      <c r="M13427" s="2">
        <f t="shared" si="209"/>
        <v>-409835.53999999777</v>
      </c>
      <c r="P13427"/>
    </row>
    <row r="13428" spans="1:16" hidden="1">
      <c r="A13428" t="s">
        <v>18855</v>
      </c>
      <c r="B13428" s="1">
        <v>42255</v>
      </c>
      <c r="C13428" t="s">
        <v>18865</v>
      </c>
      <c r="D13428">
        <v>2</v>
      </c>
      <c r="E13428" t="s">
        <v>18866</v>
      </c>
      <c r="F13428" t="s">
        <v>7054</v>
      </c>
      <c r="G13428" t="s">
        <v>20</v>
      </c>
      <c r="H13428" t="s">
        <v>3158</v>
      </c>
      <c r="I13428" s="2">
        <v>1840</v>
      </c>
      <c r="J13428" s="5"/>
      <c r="L13428" s="5"/>
      <c r="M13428" s="2">
        <f t="shared" si="209"/>
        <v>-407995.53999999777</v>
      </c>
      <c r="P13428"/>
    </row>
    <row r="13429" spans="1:16" hidden="1">
      <c r="A13429" t="s">
        <v>18876</v>
      </c>
      <c r="B13429" s="1">
        <v>42255</v>
      </c>
      <c r="C13429" t="s">
        <v>18890</v>
      </c>
      <c r="D13429">
        <v>2</v>
      </c>
      <c r="E13429" t="s">
        <v>18891</v>
      </c>
      <c r="F13429" t="s">
        <v>7054</v>
      </c>
      <c r="G13429" t="s">
        <v>20</v>
      </c>
      <c r="H13429" t="s">
        <v>2223</v>
      </c>
      <c r="I13429" s="2">
        <v>1839.99</v>
      </c>
      <c r="J13429" s="5"/>
      <c r="L13429" s="5"/>
      <c r="M13429" s="2">
        <f t="shared" si="209"/>
        <v>-406155.54999999778</v>
      </c>
      <c r="P13429"/>
    </row>
    <row r="13430" spans="1:16" hidden="1">
      <c r="A13430" t="s">
        <v>18900</v>
      </c>
      <c r="B13430" s="1">
        <v>42255</v>
      </c>
      <c r="C13430" t="s">
        <v>18912</v>
      </c>
      <c r="D13430">
        <v>1</v>
      </c>
      <c r="E13430" t="s">
        <v>18913</v>
      </c>
      <c r="F13430" t="s">
        <v>13565</v>
      </c>
      <c r="G13430" t="s">
        <v>20</v>
      </c>
      <c r="H13430" t="s">
        <v>8323</v>
      </c>
      <c r="I13430" s="2">
        <v>6500</v>
      </c>
      <c r="J13430" s="5"/>
      <c r="L13430" s="5"/>
      <c r="M13430" s="2">
        <f t="shared" si="209"/>
        <v>-399655.54999999778</v>
      </c>
      <c r="P13430"/>
    </row>
    <row r="13431" spans="1:16" hidden="1">
      <c r="A13431" t="s">
        <v>18924</v>
      </c>
      <c r="B13431" s="1">
        <v>42255</v>
      </c>
      <c r="C13431" t="s">
        <v>18937</v>
      </c>
      <c r="D13431">
        <v>1</v>
      </c>
      <c r="E13431" t="s">
        <v>18938</v>
      </c>
      <c r="F13431" t="s">
        <v>13565</v>
      </c>
      <c r="G13431" t="s">
        <v>20</v>
      </c>
      <c r="H13431" t="s">
        <v>8323</v>
      </c>
      <c r="I13431" s="2">
        <v>6500</v>
      </c>
      <c r="J13431" s="5"/>
      <c r="L13431" s="5"/>
      <c r="M13431" s="2">
        <f t="shared" si="209"/>
        <v>-393155.54999999778</v>
      </c>
      <c r="P13431"/>
    </row>
    <row r="13432" spans="1:16" hidden="1">
      <c r="A13432" t="s">
        <v>18948</v>
      </c>
      <c r="B13432" s="1">
        <v>42255</v>
      </c>
      <c r="C13432" t="s">
        <v>18</v>
      </c>
      <c r="D13432">
        <v>2</v>
      </c>
      <c r="E13432" t="s">
        <v>18961</v>
      </c>
      <c r="F13432" t="s">
        <v>13559</v>
      </c>
      <c r="G13432" t="s">
        <v>313</v>
      </c>
      <c r="H13432" t="s">
        <v>3920</v>
      </c>
      <c r="I13432" s="2">
        <v>483.72</v>
      </c>
      <c r="J13432" s="5"/>
      <c r="L13432" s="5"/>
      <c r="M13432" s="2">
        <f t="shared" si="209"/>
        <v>-392671.8299999978</v>
      </c>
      <c r="P13432"/>
    </row>
    <row r="13433" spans="1:16" hidden="1">
      <c r="A13433" t="s">
        <v>18972</v>
      </c>
      <c r="B13433" s="1">
        <v>42255</v>
      </c>
      <c r="C13433" t="s">
        <v>18577</v>
      </c>
      <c r="D13433">
        <v>1</v>
      </c>
      <c r="E13433" t="s">
        <v>18985</v>
      </c>
      <c r="F13433" t="s">
        <v>13565</v>
      </c>
      <c r="G13433" t="s">
        <v>20</v>
      </c>
      <c r="H13433" t="s">
        <v>18579</v>
      </c>
      <c r="I13433" s="2">
        <v>120000</v>
      </c>
      <c r="J13433" s="5"/>
      <c r="L13433" s="5"/>
      <c r="M13433" s="2">
        <f t="shared" si="209"/>
        <v>-272671.8299999978</v>
      </c>
      <c r="P13433"/>
    </row>
    <row r="13434" spans="1:16" hidden="1">
      <c r="A13434" t="s">
        <v>18995</v>
      </c>
      <c r="B13434" s="1">
        <v>42255</v>
      </c>
      <c r="C13434" t="s">
        <v>17240</v>
      </c>
      <c r="D13434">
        <v>1</v>
      </c>
      <c r="E13434" t="s">
        <v>19010</v>
      </c>
      <c r="F13434" t="s">
        <v>13561</v>
      </c>
      <c r="G13434" t="s">
        <v>20</v>
      </c>
      <c r="H13434" t="s">
        <v>2270</v>
      </c>
      <c r="I13434" s="2">
        <v>88000</v>
      </c>
      <c r="J13434" s="5"/>
      <c r="L13434" s="5"/>
      <c r="M13434" s="2">
        <f t="shared" si="209"/>
        <v>-184671.8299999978</v>
      </c>
      <c r="P13434"/>
    </row>
    <row r="13435" spans="1:16" hidden="1">
      <c r="A13435" t="s">
        <v>19023</v>
      </c>
      <c r="B13435" s="1">
        <v>42255</v>
      </c>
      <c r="C13435" t="s">
        <v>18162</v>
      </c>
      <c r="D13435">
        <v>1</v>
      </c>
      <c r="E13435" t="s">
        <v>19035</v>
      </c>
      <c r="F13435" t="s">
        <v>13561</v>
      </c>
      <c r="G13435" t="s">
        <v>20</v>
      </c>
      <c r="H13435" t="s">
        <v>18164</v>
      </c>
      <c r="I13435" s="2">
        <v>40000</v>
      </c>
      <c r="J13435" s="5"/>
      <c r="L13435" s="5"/>
      <c r="M13435" s="2">
        <f t="shared" si="209"/>
        <v>-144671.8299999978</v>
      </c>
      <c r="P13435"/>
    </row>
    <row r="13436" spans="1:16" hidden="1">
      <c r="A13436" t="s">
        <v>19050</v>
      </c>
      <c r="B13436" s="1">
        <v>42255</v>
      </c>
      <c r="C13436" t="s">
        <v>18</v>
      </c>
      <c r="D13436">
        <v>2</v>
      </c>
      <c r="E13436" t="s">
        <v>19061</v>
      </c>
      <c r="F13436" t="s">
        <v>13559</v>
      </c>
      <c r="G13436" t="s">
        <v>313</v>
      </c>
      <c r="H13436" t="s">
        <v>9280</v>
      </c>
      <c r="I13436" s="2">
        <v>494.11</v>
      </c>
      <c r="J13436" s="5"/>
      <c r="L13436" s="5"/>
      <c r="M13436" s="2">
        <f t="shared" si="209"/>
        <v>-144177.71999999782</v>
      </c>
      <c r="P13436"/>
    </row>
    <row r="13437" spans="1:16" hidden="1">
      <c r="A13437" t="s">
        <v>19072</v>
      </c>
      <c r="B13437" s="1">
        <v>42255</v>
      </c>
      <c r="C13437" t="s">
        <v>19082</v>
      </c>
      <c r="D13437">
        <v>2</v>
      </c>
      <c r="E13437" t="s">
        <v>19083</v>
      </c>
      <c r="F13437" t="s">
        <v>7054</v>
      </c>
      <c r="G13437" t="s">
        <v>20</v>
      </c>
      <c r="H13437" t="s">
        <v>594</v>
      </c>
      <c r="I13437" s="2">
        <v>3030</v>
      </c>
      <c r="J13437" s="5"/>
      <c r="L13437" s="5"/>
      <c r="M13437" s="2">
        <f t="shared" si="209"/>
        <v>-141147.71999999782</v>
      </c>
      <c r="P13437"/>
    </row>
    <row r="13438" spans="1:16" hidden="1">
      <c r="A13438" t="s">
        <v>19097</v>
      </c>
      <c r="B13438" s="1">
        <v>42255</v>
      </c>
      <c r="C13438" t="s">
        <v>19109</v>
      </c>
      <c r="D13438">
        <v>2</v>
      </c>
      <c r="E13438" t="s">
        <v>19110</v>
      </c>
      <c r="F13438" t="s">
        <v>7054</v>
      </c>
      <c r="G13438" t="s">
        <v>4</v>
      </c>
      <c r="H13438" t="s">
        <v>1306</v>
      </c>
      <c r="I13438" s="2">
        <v>1025</v>
      </c>
      <c r="J13438" s="5"/>
      <c r="L13438" s="5"/>
      <c r="M13438" s="2">
        <f t="shared" si="209"/>
        <v>-140122.71999999782</v>
      </c>
      <c r="P13438"/>
    </row>
    <row r="13439" spans="1:16" hidden="1">
      <c r="A13439" t="s">
        <v>19120</v>
      </c>
      <c r="B13439" s="1">
        <v>42255</v>
      </c>
      <c r="C13439" t="s">
        <v>19129</v>
      </c>
      <c r="D13439">
        <v>2</v>
      </c>
      <c r="E13439" t="s">
        <v>19130</v>
      </c>
      <c r="F13439" t="s">
        <v>7054</v>
      </c>
      <c r="G13439" t="s">
        <v>4</v>
      </c>
      <c r="H13439" t="s">
        <v>19131</v>
      </c>
      <c r="I13439" s="2">
        <v>800.01</v>
      </c>
      <c r="J13439" s="5"/>
      <c r="L13439" s="5"/>
      <c r="M13439" s="2">
        <f t="shared" si="209"/>
        <v>-139322.70999999781</v>
      </c>
      <c r="P13439"/>
    </row>
    <row r="13440" spans="1:16" hidden="1">
      <c r="A13440" t="s">
        <v>19144</v>
      </c>
      <c r="B13440" s="1">
        <v>42255</v>
      </c>
      <c r="C13440" t="s">
        <v>19156</v>
      </c>
      <c r="D13440">
        <v>2</v>
      </c>
      <c r="E13440" t="s">
        <v>19157</v>
      </c>
      <c r="F13440" t="s">
        <v>7054</v>
      </c>
      <c r="G13440" t="s">
        <v>4</v>
      </c>
      <c r="H13440" t="s">
        <v>10834</v>
      </c>
      <c r="I13440" s="2">
        <v>2105.0100000000002</v>
      </c>
      <c r="J13440" s="5"/>
      <c r="L13440" s="5"/>
      <c r="M13440" s="2">
        <f t="shared" si="209"/>
        <v>-137217.6999999978</v>
      </c>
      <c r="P13440"/>
    </row>
    <row r="13441" spans="1:16" hidden="1">
      <c r="A13441" t="s">
        <v>19174</v>
      </c>
      <c r="B13441" s="1">
        <v>42255</v>
      </c>
      <c r="C13441" t="s">
        <v>9899</v>
      </c>
      <c r="D13441">
        <v>2</v>
      </c>
      <c r="E13441" t="s">
        <v>19183</v>
      </c>
      <c r="F13441" t="s">
        <v>13559</v>
      </c>
      <c r="G13441" t="s">
        <v>313</v>
      </c>
      <c r="H13441" t="s">
        <v>65</v>
      </c>
      <c r="I13441" s="2">
        <v>257.98</v>
      </c>
      <c r="J13441" s="5"/>
      <c r="L13441" s="5"/>
      <c r="M13441" s="2">
        <f t="shared" si="209"/>
        <v>-136959.71999999779</v>
      </c>
      <c r="P13441"/>
    </row>
    <row r="13442" spans="1:16" hidden="1">
      <c r="A13442" t="s">
        <v>19197</v>
      </c>
      <c r="B13442" s="1">
        <v>42255</v>
      </c>
      <c r="C13442" t="s">
        <v>19211</v>
      </c>
      <c r="D13442">
        <v>2</v>
      </c>
      <c r="E13442" t="s">
        <v>19212</v>
      </c>
      <c r="F13442" t="s">
        <v>7054</v>
      </c>
      <c r="G13442" t="s">
        <v>4</v>
      </c>
      <c r="H13442" t="s">
        <v>3043</v>
      </c>
      <c r="I13442" s="2">
        <v>4100.0200000000004</v>
      </c>
      <c r="J13442" s="5"/>
      <c r="L13442" s="5"/>
      <c r="M13442" s="2">
        <f t="shared" si="209"/>
        <v>-132859.6999999978</v>
      </c>
      <c r="P13442"/>
    </row>
    <row r="13443" spans="1:16" hidden="1">
      <c r="A13443" t="s">
        <v>19223</v>
      </c>
      <c r="B13443" s="1">
        <v>42255</v>
      </c>
      <c r="C13443" t="s">
        <v>18</v>
      </c>
      <c r="D13443">
        <v>2</v>
      </c>
      <c r="E13443" t="s">
        <v>19232</v>
      </c>
      <c r="F13443" t="s">
        <v>13559</v>
      </c>
      <c r="G13443" t="s">
        <v>313</v>
      </c>
      <c r="H13443" t="s">
        <v>65</v>
      </c>
      <c r="I13443" s="2">
        <v>80.13</v>
      </c>
      <c r="J13443" s="5"/>
      <c r="L13443" s="5"/>
      <c r="M13443" s="2">
        <f t="shared" si="209"/>
        <v>-132779.5699999978</v>
      </c>
      <c r="P13443"/>
    </row>
    <row r="13444" spans="1:16" hidden="1">
      <c r="A13444" t="s">
        <v>19243</v>
      </c>
      <c r="B13444" s="1">
        <v>42255</v>
      </c>
      <c r="C13444" t="s">
        <v>6</v>
      </c>
      <c r="D13444">
        <v>1</v>
      </c>
      <c r="E13444" t="s">
        <v>19254</v>
      </c>
      <c r="F13444" t="s">
        <v>13565</v>
      </c>
      <c r="G13444" t="s">
        <v>4</v>
      </c>
      <c r="H13444" t="s">
        <v>19255</v>
      </c>
      <c r="I13444" s="2">
        <v>30380</v>
      </c>
      <c r="J13444" s="5"/>
      <c r="L13444" s="5"/>
      <c r="M13444" s="2">
        <f t="shared" si="209"/>
        <v>-102399.5699999978</v>
      </c>
      <c r="P13444"/>
    </row>
    <row r="13445" spans="1:16" hidden="1">
      <c r="A13445" t="s">
        <v>19270</v>
      </c>
      <c r="B13445" s="1">
        <v>42255</v>
      </c>
      <c r="C13445" t="s">
        <v>19279</v>
      </c>
      <c r="D13445">
        <v>2</v>
      </c>
      <c r="E13445" t="s">
        <v>19280</v>
      </c>
      <c r="F13445" t="s">
        <v>7054</v>
      </c>
      <c r="G13445" t="s">
        <v>4</v>
      </c>
      <c r="H13445" t="s">
        <v>2967</v>
      </c>
      <c r="I13445" s="2">
        <v>4100</v>
      </c>
      <c r="J13445" s="5"/>
      <c r="L13445" s="5"/>
      <c r="M13445" s="2">
        <f t="shared" si="209"/>
        <v>-98299.569999997795</v>
      </c>
      <c r="P13445"/>
    </row>
    <row r="13446" spans="1:16" hidden="1">
      <c r="A13446" t="s">
        <v>19293</v>
      </c>
      <c r="B13446" s="1">
        <v>42255</v>
      </c>
      <c r="C13446" t="s">
        <v>19302</v>
      </c>
      <c r="D13446">
        <v>2</v>
      </c>
      <c r="E13446" t="s">
        <v>19303</v>
      </c>
      <c r="F13446" t="s">
        <v>7054</v>
      </c>
      <c r="G13446" t="s">
        <v>4</v>
      </c>
      <c r="H13446" t="s">
        <v>17136</v>
      </c>
      <c r="I13446" s="2">
        <v>3225</v>
      </c>
      <c r="J13446" s="5"/>
      <c r="L13446" s="5"/>
      <c r="M13446" s="2">
        <f t="shared" si="209"/>
        <v>-95074.569999997795</v>
      </c>
      <c r="P13446"/>
    </row>
    <row r="13447" spans="1:16" hidden="1">
      <c r="A13447" t="s">
        <v>19315</v>
      </c>
      <c r="B13447" s="1">
        <v>42255</v>
      </c>
      <c r="C13447" t="s">
        <v>19322</v>
      </c>
      <c r="D13447">
        <v>2</v>
      </c>
      <c r="E13447" t="s">
        <v>19323</v>
      </c>
      <c r="F13447" t="s">
        <v>7054</v>
      </c>
      <c r="G13447" t="s">
        <v>4</v>
      </c>
      <c r="H13447" t="s">
        <v>19324</v>
      </c>
      <c r="I13447" s="2">
        <v>1025</v>
      </c>
      <c r="J13447" s="5"/>
      <c r="L13447" s="5"/>
      <c r="M13447" s="2">
        <f t="shared" si="209"/>
        <v>-94049.569999997795</v>
      </c>
      <c r="P13447"/>
    </row>
    <row r="13448" spans="1:16" hidden="1">
      <c r="A13448" t="s">
        <v>19337</v>
      </c>
      <c r="B13448" s="1">
        <v>42255</v>
      </c>
      <c r="C13448" t="s">
        <v>19348</v>
      </c>
      <c r="D13448">
        <v>2</v>
      </c>
      <c r="E13448" t="s">
        <v>19349</v>
      </c>
      <c r="F13448" t="s">
        <v>7054</v>
      </c>
      <c r="G13448" t="s">
        <v>4</v>
      </c>
      <c r="H13448" t="s">
        <v>19350</v>
      </c>
      <c r="I13448" s="2">
        <v>1025</v>
      </c>
      <c r="J13448" s="5"/>
      <c r="L13448" s="5"/>
      <c r="M13448" s="2">
        <f t="shared" si="209"/>
        <v>-93024.569999997795</v>
      </c>
      <c r="P13448"/>
    </row>
    <row r="13449" spans="1:16" hidden="1">
      <c r="A13449" t="s">
        <v>19364</v>
      </c>
      <c r="B13449" s="1">
        <v>42255</v>
      </c>
      <c r="C13449" t="s">
        <v>19372</v>
      </c>
      <c r="D13449">
        <v>2</v>
      </c>
      <c r="E13449" t="s">
        <v>19373</v>
      </c>
      <c r="F13449" t="s">
        <v>7054</v>
      </c>
      <c r="G13449" t="s">
        <v>4</v>
      </c>
      <c r="H13449" t="s">
        <v>13730</v>
      </c>
      <c r="I13449" s="2">
        <v>1025</v>
      </c>
      <c r="J13449" s="5"/>
      <c r="L13449" s="5"/>
      <c r="M13449" s="2">
        <f t="shared" ref="M13449:M13512" si="210">+M13448+I13449-K13449</f>
        <v>-91999.569999997795</v>
      </c>
      <c r="P13449"/>
    </row>
    <row r="13450" spans="1:16" hidden="1">
      <c r="A13450" t="s">
        <v>19419</v>
      </c>
      <c r="B13450" s="1">
        <v>42255</v>
      </c>
      <c r="C13450" t="s">
        <v>6</v>
      </c>
      <c r="D13450">
        <v>1</v>
      </c>
      <c r="E13450" t="s">
        <v>19429</v>
      </c>
      <c r="F13450" t="s">
        <v>13610</v>
      </c>
      <c r="G13450" t="s">
        <v>4</v>
      </c>
      <c r="H13450" t="s">
        <v>213</v>
      </c>
      <c r="I13450" s="2">
        <v>10795</v>
      </c>
      <c r="J13450" s="5"/>
      <c r="L13450" s="5"/>
      <c r="M13450" s="2">
        <f t="shared" si="210"/>
        <v>-81204.569999997795</v>
      </c>
      <c r="P13450"/>
    </row>
    <row r="13451" spans="1:16" hidden="1">
      <c r="A13451" t="s">
        <v>19440</v>
      </c>
      <c r="B13451" s="1">
        <v>42255</v>
      </c>
      <c r="C13451" t="s">
        <v>19450</v>
      </c>
      <c r="D13451">
        <v>2</v>
      </c>
      <c r="E13451" t="s">
        <v>19451</v>
      </c>
      <c r="F13451" t="s">
        <v>7054</v>
      </c>
      <c r="G13451" t="s">
        <v>4</v>
      </c>
      <c r="H13451" t="s">
        <v>19452</v>
      </c>
      <c r="I13451" s="2">
        <v>1025</v>
      </c>
      <c r="J13451" s="5"/>
      <c r="L13451" s="5"/>
      <c r="M13451" s="2">
        <f t="shared" si="210"/>
        <v>-80179.569999997795</v>
      </c>
      <c r="P13451"/>
    </row>
    <row r="13452" spans="1:16" hidden="1">
      <c r="A13452" s="35" t="s">
        <v>3206</v>
      </c>
      <c r="B13452" s="36">
        <v>42256</v>
      </c>
      <c r="C13452" s="35" t="s">
        <v>18</v>
      </c>
      <c r="D13452" s="35">
        <v>2</v>
      </c>
      <c r="E13452" s="35" t="s">
        <v>3211</v>
      </c>
      <c r="F13452" s="35" t="s">
        <v>312</v>
      </c>
      <c r="G13452" s="35" t="s">
        <v>313</v>
      </c>
      <c r="H13452" s="35" t="s">
        <v>65</v>
      </c>
      <c r="I13452" s="11"/>
      <c r="J13452" s="12"/>
      <c r="K13452" s="11">
        <v>244.04</v>
      </c>
      <c r="L13452" s="12"/>
      <c r="M13452" s="11">
        <f t="shared" si="210"/>
        <v>-80423.609999997789</v>
      </c>
      <c r="P13452"/>
    </row>
    <row r="13453" spans="1:16" hidden="1">
      <c r="A13453" t="s">
        <v>3271</v>
      </c>
      <c r="B13453" s="1">
        <v>42256</v>
      </c>
      <c r="C13453" t="s">
        <v>43</v>
      </c>
      <c r="D13453">
        <v>1</v>
      </c>
      <c r="E13453" t="s">
        <v>3274</v>
      </c>
      <c r="F13453" t="s">
        <v>228</v>
      </c>
      <c r="G13453" t="s">
        <v>20</v>
      </c>
      <c r="J13453" s="5"/>
      <c r="K13453" s="2">
        <v>176100</v>
      </c>
      <c r="L13453" s="5"/>
      <c r="M13453" s="2">
        <f t="shared" si="210"/>
        <v>-256523.60999999777</v>
      </c>
      <c r="P13453"/>
    </row>
    <row r="13454" spans="1:16" hidden="1">
      <c r="A13454" t="s">
        <v>3289</v>
      </c>
      <c r="B13454" s="1">
        <v>42256</v>
      </c>
      <c r="C13454" t="s">
        <v>18</v>
      </c>
      <c r="D13454">
        <v>1</v>
      </c>
      <c r="E13454" t="s">
        <v>3295</v>
      </c>
      <c r="F13454" t="s">
        <v>13</v>
      </c>
      <c r="G13454" t="s">
        <v>20</v>
      </c>
      <c r="H13454" t="s">
        <v>3296</v>
      </c>
      <c r="J13454" s="5"/>
      <c r="K13454" s="2">
        <v>20000</v>
      </c>
      <c r="L13454" s="5"/>
      <c r="M13454" s="2">
        <f t="shared" si="210"/>
        <v>-276523.60999999777</v>
      </c>
      <c r="P13454"/>
    </row>
    <row r="13455" spans="1:16" hidden="1">
      <c r="A13455" t="s">
        <v>3310</v>
      </c>
      <c r="B13455" s="1">
        <v>42256</v>
      </c>
      <c r="C13455" t="s">
        <v>6</v>
      </c>
      <c r="D13455">
        <v>1</v>
      </c>
      <c r="E13455" t="s">
        <v>3313</v>
      </c>
      <c r="F13455" t="s">
        <v>29</v>
      </c>
      <c r="G13455" t="s">
        <v>20</v>
      </c>
      <c r="H13455" t="s">
        <v>3314</v>
      </c>
      <c r="I13455" s="2">
        <v>500</v>
      </c>
      <c r="J13455" s="5"/>
      <c r="L13455" s="5"/>
      <c r="M13455" s="2">
        <f t="shared" si="210"/>
        <v>-276023.60999999777</v>
      </c>
      <c r="P13455"/>
    </row>
    <row r="13456" spans="1:16" hidden="1">
      <c r="A13456" t="s">
        <v>3355</v>
      </c>
      <c r="B13456" s="1">
        <v>42256</v>
      </c>
      <c r="C13456" t="s">
        <v>6</v>
      </c>
      <c r="D13456">
        <v>1</v>
      </c>
      <c r="E13456" t="s">
        <v>3358</v>
      </c>
      <c r="F13456" t="s">
        <v>29</v>
      </c>
      <c r="G13456" t="s">
        <v>20</v>
      </c>
      <c r="H13456" t="s">
        <v>65</v>
      </c>
      <c r="I13456" s="2">
        <v>244.04</v>
      </c>
      <c r="J13456" s="5"/>
      <c r="L13456" s="5"/>
      <c r="M13456" s="2">
        <f t="shared" si="210"/>
        <v>-275779.5699999978</v>
      </c>
      <c r="P13456"/>
    </row>
    <row r="13457" spans="1:16" hidden="1">
      <c r="A13457" t="s">
        <v>3400</v>
      </c>
      <c r="B13457" s="1">
        <v>42256</v>
      </c>
      <c r="C13457" t="s">
        <v>11</v>
      </c>
      <c r="D13457">
        <v>1</v>
      </c>
      <c r="E13457" t="s">
        <v>3401</v>
      </c>
      <c r="F13457" t="s">
        <v>16</v>
      </c>
      <c r="G13457" t="s">
        <v>20</v>
      </c>
      <c r="H13457" t="s">
        <v>3402</v>
      </c>
      <c r="J13457" s="5"/>
      <c r="K13457" s="2">
        <v>20000</v>
      </c>
      <c r="L13457" s="5"/>
      <c r="M13457" s="2">
        <f t="shared" si="210"/>
        <v>-295779.5699999978</v>
      </c>
      <c r="P13457"/>
    </row>
    <row r="13458" spans="1:16" hidden="1">
      <c r="A13458" t="s">
        <v>3428</v>
      </c>
      <c r="B13458" s="1">
        <v>42256</v>
      </c>
      <c r="C13458" t="s">
        <v>6</v>
      </c>
      <c r="D13458">
        <v>1</v>
      </c>
      <c r="E13458" t="s">
        <v>3430</v>
      </c>
      <c r="F13458" t="s">
        <v>29</v>
      </c>
      <c r="G13458" t="s">
        <v>20</v>
      </c>
      <c r="H13458" t="s">
        <v>65</v>
      </c>
      <c r="I13458" s="2">
        <v>2800</v>
      </c>
      <c r="J13458" s="5"/>
      <c r="L13458" s="5"/>
      <c r="M13458" s="2">
        <f t="shared" si="210"/>
        <v>-292979.5699999978</v>
      </c>
      <c r="P13458"/>
    </row>
    <row r="13459" spans="1:16" hidden="1">
      <c r="A13459" t="s">
        <v>3431</v>
      </c>
      <c r="B13459" s="1">
        <v>42256</v>
      </c>
      <c r="C13459" t="s">
        <v>18</v>
      </c>
      <c r="D13459">
        <v>1</v>
      </c>
      <c r="E13459" t="s">
        <v>3434</v>
      </c>
      <c r="F13459" t="s">
        <v>13</v>
      </c>
      <c r="G13459" t="s">
        <v>20</v>
      </c>
      <c r="H13459" t="s">
        <v>3296</v>
      </c>
      <c r="J13459" s="5"/>
      <c r="K13459" s="2">
        <v>180700</v>
      </c>
      <c r="L13459" s="5"/>
      <c r="M13459" s="2">
        <f t="shared" si="210"/>
        <v>-473679.5699999978</v>
      </c>
      <c r="P13459"/>
    </row>
    <row r="13460" spans="1:16" hidden="1">
      <c r="A13460" t="s">
        <v>3437</v>
      </c>
      <c r="B13460" s="1">
        <v>42256</v>
      </c>
      <c r="C13460" t="s">
        <v>6</v>
      </c>
      <c r="D13460">
        <v>1</v>
      </c>
      <c r="E13460" t="s">
        <v>3440</v>
      </c>
      <c r="F13460" t="s">
        <v>8</v>
      </c>
      <c r="G13460" t="s">
        <v>20</v>
      </c>
      <c r="H13460" t="s">
        <v>3441</v>
      </c>
      <c r="I13460" s="2">
        <v>1025</v>
      </c>
      <c r="J13460" s="5"/>
      <c r="L13460" s="5"/>
      <c r="M13460" s="2">
        <f t="shared" si="210"/>
        <v>-472654.5699999978</v>
      </c>
      <c r="P13460"/>
    </row>
    <row r="13461" spans="1:16" hidden="1">
      <c r="A13461" t="s">
        <v>3442</v>
      </c>
      <c r="B13461" s="1">
        <v>42256</v>
      </c>
      <c r="C13461" t="s">
        <v>11</v>
      </c>
      <c r="D13461">
        <v>1</v>
      </c>
      <c r="E13461" t="s">
        <v>3445</v>
      </c>
      <c r="F13461" t="s">
        <v>13</v>
      </c>
      <c r="G13461" t="s">
        <v>20</v>
      </c>
      <c r="H13461" t="s">
        <v>3446</v>
      </c>
      <c r="J13461" s="5"/>
      <c r="K13461" s="2">
        <v>1025</v>
      </c>
      <c r="L13461" s="5"/>
      <c r="M13461" s="2">
        <f t="shared" si="210"/>
        <v>-473679.5699999978</v>
      </c>
      <c r="P13461"/>
    </row>
    <row r="13462" spans="1:16" hidden="1">
      <c r="A13462" t="s">
        <v>3457</v>
      </c>
      <c r="B13462" s="1">
        <v>42256</v>
      </c>
      <c r="C13462" t="s">
        <v>18</v>
      </c>
      <c r="D13462">
        <v>1</v>
      </c>
      <c r="E13462" t="s">
        <v>3462</v>
      </c>
      <c r="F13462" t="s">
        <v>13</v>
      </c>
      <c r="G13462" t="s">
        <v>20</v>
      </c>
      <c r="H13462" t="s">
        <v>18</v>
      </c>
      <c r="J13462" s="5"/>
      <c r="K13462" s="2">
        <v>13253.92</v>
      </c>
      <c r="L13462" s="5"/>
      <c r="M13462" s="2">
        <f t="shared" si="210"/>
        <v>-486933.48999999778</v>
      </c>
      <c r="P13462"/>
    </row>
    <row r="13463" spans="1:16" hidden="1">
      <c r="A13463" t="s">
        <v>3471</v>
      </c>
      <c r="B13463" s="1">
        <v>42256</v>
      </c>
      <c r="C13463" t="s">
        <v>195</v>
      </c>
      <c r="D13463">
        <v>1</v>
      </c>
      <c r="E13463" t="s">
        <v>3475</v>
      </c>
      <c r="F13463" t="s">
        <v>13</v>
      </c>
      <c r="G13463" t="s">
        <v>20</v>
      </c>
      <c r="H13463" t="s">
        <v>195</v>
      </c>
      <c r="J13463" s="5"/>
      <c r="K13463" s="2">
        <v>23634.04</v>
      </c>
      <c r="L13463" s="5"/>
      <c r="M13463" s="2">
        <f t="shared" si="210"/>
        <v>-510567.52999999776</v>
      </c>
      <c r="P13463"/>
    </row>
    <row r="13464" spans="1:16" hidden="1">
      <c r="A13464" t="s">
        <v>3483</v>
      </c>
      <c r="B13464" s="1">
        <v>42256</v>
      </c>
      <c r="C13464" t="s">
        <v>200</v>
      </c>
      <c r="D13464">
        <v>1</v>
      </c>
      <c r="E13464" t="s">
        <v>3485</v>
      </c>
      <c r="F13464" t="s">
        <v>16</v>
      </c>
      <c r="G13464" t="s">
        <v>20</v>
      </c>
      <c r="H13464" t="s">
        <v>200</v>
      </c>
      <c r="J13464" s="5"/>
      <c r="K13464" s="2">
        <v>2050</v>
      </c>
      <c r="L13464" s="5"/>
      <c r="M13464" s="2">
        <f t="shared" si="210"/>
        <v>-512617.52999999776</v>
      </c>
      <c r="P13464"/>
    </row>
    <row r="13465" spans="1:16" hidden="1">
      <c r="A13465" t="s">
        <v>3518</v>
      </c>
      <c r="B13465" s="1">
        <v>42256</v>
      </c>
      <c r="C13465" t="s">
        <v>6</v>
      </c>
      <c r="D13465">
        <v>1</v>
      </c>
      <c r="E13465" t="s">
        <v>3522</v>
      </c>
      <c r="F13465" t="s">
        <v>29</v>
      </c>
      <c r="G13465" t="s">
        <v>4</v>
      </c>
      <c r="H13465" t="s">
        <v>3523</v>
      </c>
      <c r="I13465" s="2">
        <v>132</v>
      </c>
      <c r="J13465" s="5"/>
      <c r="L13465" s="5"/>
      <c r="M13465" s="2">
        <f t="shared" si="210"/>
        <v>-512485.52999999776</v>
      </c>
      <c r="P13465"/>
    </row>
    <row r="13466" spans="1:16" hidden="1">
      <c r="A13466" t="s">
        <v>3558</v>
      </c>
      <c r="B13466" s="1">
        <v>42256</v>
      </c>
      <c r="C13466" t="s">
        <v>6</v>
      </c>
      <c r="D13466">
        <v>1</v>
      </c>
      <c r="E13466" t="s">
        <v>3559</v>
      </c>
      <c r="F13466" t="s">
        <v>29</v>
      </c>
      <c r="G13466" t="s">
        <v>4</v>
      </c>
      <c r="H13466" t="s">
        <v>65</v>
      </c>
      <c r="I13466" s="2">
        <v>400</v>
      </c>
      <c r="J13466" s="5"/>
      <c r="L13466" s="5"/>
      <c r="M13466" s="2">
        <f t="shared" si="210"/>
        <v>-512085.52999999776</v>
      </c>
      <c r="P13466"/>
    </row>
    <row r="13467" spans="1:16" hidden="1">
      <c r="A13467" t="s">
        <v>3567</v>
      </c>
      <c r="B13467" s="1">
        <v>42256</v>
      </c>
      <c r="C13467" t="s">
        <v>3568</v>
      </c>
      <c r="D13467">
        <v>2</v>
      </c>
      <c r="E13467" t="s">
        <v>3569</v>
      </c>
      <c r="F13467" t="s">
        <v>78</v>
      </c>
      <c r="G13467" t="s">
        <v>4</v>
      </c>
      <c r="H13467" t="s">
        <v>3441</v>
      </c>
      <c r="J13467" s="5"/>
      <c r="K13467" s="2">
        <v>1025</v>
      </c>
      <c r="L13467" s="5"/>
      <c r="M13467" s="2">
        <f t="shared" si="210"/>
        <v>-513110.52999999776</v>
      </c>
      <c r="P13467"/>
    </row>
    <row r="13468" spans="1:16" hidden="1">
      <c r="A13468" t="s">
        <v>3628</v>
      </c>
      <c r="B13468" s="1">
        <v>42256</v>
      </c>
      <c r="C13468" t="s">
        <v>3630</v>
      </c>
      <c r="D13468">
        <v>1</v>
      </c>
      <c r="E13468" t="s">
        <v>3631</v>
      </c>
      <c r="F13468" t="s">
        <v>13</v>
      </c>
      <c r="G13468" t="s">
        <v>4</v>
      </c>
      <c r="H13468" t="s">
        <v>1187</v>
      </c>
      <c r="J13468" s="5"/>
      <c r="K13468" s="2">
        <v>4100</v>
      </c>
      <c r="L13468" s="5"/>
      <c r="M13468" s="2">
        <f t="shared" si="210"/>
        <v>-517210.52999999776</v>
      </c>
      <c r="P13468"/>
    </row>
    <row r="13469" spans="1:16" hidden="1">
      <c r="A13469" t="s">
        <v>3635</v>
      </c>
      <c r="B13469" s="1">
        <v>42256</v>
      </c>
      <c r="C13469" t="s">
        <v>11</v>
      </c>
      <c r="D13469">
        <v>1</v>
      </c>
      <c r="E13469" t="s">
        <v>3638</v>
      </c>
      <c r="F13469" t="s">
        <v>16</v>
      </c>
      <c r="G13469" t="s">
        <v>4</v>
      </c>
      <c r="H13469" t="s">
        <v>3639</v>
      </c>
      <c r="J13469" s="5"/>
      <c r="K13469" s="2">
        <v>3030</v>
      </c>
      <c r="L13469" s="5"/>
      <c r="M13469" s="2">
        <f t="shared" si="210"/>
        <v>-520240.52999999776</v>
      </c>
      <c r="P13469"/>
    </row>
    <row r="13470" spans="1:16" hidden="1">
      <c r="A13470" t="s">
        <v>3658</v>
      </c>
      <c r="B13470" s="1">
        <v>42256</v>
      </c>
      <c r="C13470" t="s">
        <v>6</v>
      </c>
      <c r="D13470">
        <v>1</v>
      </c>
      <c r="E13470" t="s">
        <v>3660</v>
      </c>
      <c r="F13470" t="s">
        <v>29</v>
      </c>
      <c r="G13470" t="s">
        <v>4</v>
      </c>
      <c r="H13470" t="s">
        <v>65</v>
      </c>
      <c r="I13470" s="2">
        <v>551.42999999999995</v>
      </c>
      <c r="J13470" s="5"/>
      <c r="L13470" s="5"/>
      <c r="M13470" s="2">
        <f t="shared" si="210"/>
        <v>-519689.09999999776</v>
      </c>
      <c r="P13470"/>
    </row>
    <row r="13471" spans="1:16" hidden="1">
      <c r="A13471" t="s">
        <v>3680</v>
      </c>
      <c r="B13471" s="1">
        <v>42256</v>
      </c>
      <c r="C13471" t="s">
        <v>6</v>
      </c>
      <c r="D13471">
        <v>1</v>
      </c>
      <c r="E13471" t="s">
        <v>3683</v>
      </c>
      <c r="F13471" t="s">
        <v>29</v>
      </c>
      <c r="G13471" t="s">
        <v>4</v>
      </c>
      <c r="H13471" t="s">
        <v>3684</v>
      </c>
      <c r="I13471" s="2">
        <v>250.26</v>
      </c>
      <c r="J13471" s="5"/>
      <c r="L13471" s="5"/>
      <c r="M13471" s="2">
        <f t="shared" si="210"/>
        <v>-519438.83999999776</v>
      </c>
      <c r="P13471"/>
    </row>
    <row r="13472" spans="1:16" hidden="1">
      <c r="A13472" t="s">
        <v>3689</v>
      </c>
      <c r="B13472" s="1">
        <v>42256</v>
      </c>
      <c r="C13472" t="s">
        <v>3690</v>
      </c>
      <c r="D13472">
        <v>1</v>
      </c>
      <c r="E13472" t="s">
        <v>3691</v>
      </c>
      <c r="F13472" t="s">
        <v>13</v>
      </c>
      <c r="G13472" t="s">
        <v>4</v>
      </c>
      <c r="H13472" t="s">
        <v>3692</v>
      </c>
      <c r="J13472" s="5"/>
      <c r="K13472" s="2">
        <v>3030</v>
      </c>
      <c r="L13472" s="5"/>
      <c r="M13472" s="2">
        <f t="shared" si="210"/>
        <v>-522468.83999999776</v>
      </c>
      <c r="P13472"/>
    </row>
    <row r="13473" spans="1:16" hidden="1">
      <c r="A13473" t="s">
        <v>3697</v>
      </c>
      <c r="B13473" s="1">
        <v>42256</v>
      </c>
      <c r="C13473" t="s">
        <v>13</v>
      </c>
      <c r="D13473">
        <v>1</v>
      </c>
      <c r="E13473" t="s">
        <v>3700</v>
      </c>
      <c r="F13473" t="s">
        <v>13</v>
      </c>
      <c r="G13473" t="s">
        <v>4</v>
      </c>
      <c r="H13473" t="s">
        <v>195</v>
      </c>
      <c r="J13473" s="5"/>
      <c r="K13473" s="2">
        <v>17997</v>
      </c>
      <c r="L13473" s="5"/>
      <c r="M13473" s="2">
        <f t="shared" si="210"/>
        <v>-540465.83999999776</v>
      </c>
      <c r="P13473"/>
    </row>
    <row r="13474" spans="1:16" hidden="1">
      <c r="A13474" t="s">
        <v>3710</v>
      </c>
      <c r="B13474" s="1">
        <v>42256</v>
      </c>
      <c r="C13474" t="s">
        <v>3712</v>
      </c>
      <c r="D13474">
        <v>1</v>
      </c>
      <c r="E13474" t="s">
        <v>3713</v>
      </c>
      <c r="F13474" t="s">
        <v>16</v>
      </c>
      <c r="G13474" t="s">
        <v>4</v>
      </c>
      <c r="H13474" t="s">
        <v>3714</v>
      </c>
      <c r="J13474" s="5"/>
      <c r="K13474" s="2">
        <v>10130.66</v>
      </c>
      <c r="L13474" s="5"/>
      <c r="M13474" s="2">
        <f t="shared" si="210"/>
        <v>-550596.49999999779</v>
      </c>
      <c r="P13474"/>
    </row>
    <row r="13475" spans="1:16" hidden="1">
      <c r="A13475" t="s">
        <v>3719</v>
      </c>
      <c r="B13475" s="1">
        <v>42256</v>
      </c>
      <c r="C13475" t="s">
        <v>18</v>
      </c>
      <c r="D13475">
        <v>1</v>
      </c>
      <c r="E13475" t="s">
        <v>3724</v>
      </c>
      <c r="F13475" t="s">
        <v>13</v>
      </c>
      <c r="G13475" t="s">
        <v>4</v>
      </c>
      <c r="H13475" t="s">
        <v>18</v>
      </c>
      <c r="J13475" s="5"/>
      <c r="K13475" s="2">
        <v>8255.82</v>
      </c>
      <c r="L13475" s="5"/>
      <c r="M13475" s="2">
        <f t="shared" si="210"/>
        <v>-558852.31999999774</v>
      </c>
      <c r="P13475"/>
    </row>
    <row r="13476" spans="1:16" hidden="1">
      <c r="A13476" t="s">
        <v>4415</v>
      </c>
      <c r="B13476" s="1">
        <v>42256</v>
      </c>
      <c r="C13476" t="s">
        <v>11</v>
      </c>
      <c r="D13476">
        <v>1</v>
      </c>
      <c r="E13476" t="s">
        <v>4416</v>
      </c>
      <c r="F13476" t="s">
        <v>13</v>
      </c>
      <c r="G13476" t="s">
        <v>20</v>
      </c>
      <c r="H13476" t="s">
        <v>4417</v>
      </c>
      <c r="J13476" s="5"/>
      <c r="K13476" s="2">
        <v>6237.63</v>
      </c>
      <c r="L13476" s="5"/>
      <c r="M13476" s="2">
        <f t="shared" si="210"/>
        <v>-565089.94999999774</v>
      </c>
      <c r="P13476"/>
    </row>
    <row r="13477" spans="1:16" hidden="1">
      <c r="A13477" t="s">
        <v>13236</v>
      </c>
      <c r="B13477" s="1">
        <v>42256</v>
      </c>
      <c r="C13477" t="s">
        <v>12947</v>
      </c>
      <c r="D13477">
        <v>1</v>
      </c>
      <c r="E13477" t="s">
        <v>13237</v>
      </c>
      <c r="F13477" t="s">
        <v>3342</v>
      </c>
      <c r="G13477" t="s">
        <v>52</v>
      </c>
      <c r="H13477" t="s">
        <v>6346</v>
      </c>
      <c r="J13477" s="5"/>
      <c r="K13477" s="2">
        <v>200</v>
      </c>
      <c r="L13477" s="5"/>
      <c r="M13477" s="2">
        <f t="shared" si="210"/>
        <v>-565289.94999999774</v>
      </c>
      <c r="P13477"/>
    </row>
    <row r="13478" spans="1:16" hidden="1">
      <c r="A13478" t="s">
        <v>13238</v>
      </c>
      <c r="B13478" s="1">
        <v>42256</v>
      </c>
      <c r="C13478">
        <v>28852</v>
      </c>
      <c r="D13478">
        <v>1</v>
      </c>
      <c r="E13478" t="s">
        <v>13239</v>
      </c>
      <c r="F13478" t="s">
        <v>3342</v>
      </c>
      <c r="G13478" t="s">
        <v>52</v>
      </c>
      <c r="H13478" t="s">
        <v>13240</v>
      </c>
      <c r="I13478" s="2">
        <v>244.04</v>
      </c>
      <c r="J13478" s="5"/>
      <c r="L13478" s="5"/>
      <c r="M13478" s="2">
        <f t="shared" si="210"/>
        <v>-565045.9099999977</v>
      </c>
      <c r="P13478"/>
    </row>
    <row r="13479" spans="1:16" hidden="1">
      <c r="A13479" t="s">
        <v>19465</v>
      </c>
      <c r="B13479" s="1">
        <v>42256</v>
      </c>
      <c r="C13479" t="s">
        <v>19479</v>
      </c>
      <c r="D13479">
        <v>1</v>
      </c>
      <c r="E13479" t="s">
        <v>19480</v>
      </c>
      <c r="F13479" t="s">
        <v>13565</v>
      </c>
      <c r="G13479" t="s">
        <v>20</v>
      </c>
      <c r="H13479" t="s">
        <v>6882</v>
      </c>
      <c r="I13479" s="2">
        <v>176100</v>
      </c>
      <c r="J13479" s="5"/>
      <c r="L13479" s="5"/>
      <c r="M13479" s="2">
        <f t="shared" si="210"/>
        <v>-388945.9099999977</v>
      </c>
      <c r="P13479"/>
    </row>
    <row r="13480" spans="1:16" hidden="1">
      <c r="A13480" t="s">
        <v>19491</v>
      </c>
      <c r="B13480" s="1">
        <v>42256</v>
      </c>
      <c r="C13480" t="s">
        <v>19505</v>
      </c>
      <c r="D13480">
        <v>1</v>
      </c>
      <c r="E13480" t="s">
        <v>19506</v>
      </c>
      <c r="F13480" t="s">
        <v>13565</v>
      </c>
      <c r="G13480" t="s">
        <v>20</v>
      </c>
      <c r="H13480" t="s">
        <v>19507</v>
      </c>
      <c r="I13480" s="2">
        <v>20000</v>
      </c>
      <c r="J13480" s="5"/>
      <c r="L13480" s="5"/>
      <c r="M13480" s="2">
        <f t="shared" si="210"/>
        <v>-368945.9099999977</v>
      </c>
      <c r="P13480"/>
    </row>
    <row r="13481" spans="1:16" hidden="1">
      <c r="A13481" t="s">
        <v>19517</v>
      </c>
      <c r="B13481" s="1">
        <v>42256</v>
      </c>
      <c r="C13481">
        <v>28852</v>
      </c>
      <c r="D13481">
        <v>2</v>
      </c>
      <c r="E13481" t="s">
        <v>19530</v>
      </c>
      <c r="F13481" t="s">
        <v>13559</v>
      </c>
      <c r="G13481" t="s">
        <v>313</v>
      </c>
      <c r="H13481" t="s">
        <v>19531</v>
      </c>
      <c r="J13481" s="5"/>
      <c r="K13481" s="2">
        <v>0</v>
      </c>
      <c r="L13481" s="5"/>
      <c r="M13481" s="2">
        <f t="shared" si="210"/>
        <v>-368945.9099999977</v>
      </c>
      <c r="P13481"/>
    </row>
    <row r="13482" spans="1:16" hidden="1">
      <c r="A13482" t="s">
        <v>19517</v>
      </c>
      <c r="B13482" s="1">
        <v>42256</v>
      </c>
      <c r="C13482">
        <v>28852</v>
      </c>
      <c r="D13482">
        <v>2</v>
      </c>
      <c r="E13482" t="s">
        <v>19530</v>
      </c>
      <c r="F13482" t="s">
        <v>13559</v>
      </c>
      <c r="G13482" t="s">
        <v>313</v>
      </c>
      <c r="H13482" t="s">
        <v>19531</v>
      </c>
      <c r="I13482" s="2">
        <v>0</v>
      </c>
      <c r="J13482" s="5"/>
      <c r="L13482" s="5"/>
      <c r="M13482" s="2">
        <f t="shared" si="210"/>
        <v>-368945.9099999977</v>
      </c>
      <c r="P13482"/>
    </row>
    <row r="13483" spans="1:16" hidden="1">
      <c r="A13483" t="s">
        <v>19541</v>
      </c>
      <c r="B13483" s="1">
        <v>42256</v>
      </c>
      <c r="C13483" t="s">
        <v>19554</v>
      </c>
      <c r="D13483">
        <v>2</v>
      </c>
      <c r="E13483" t="s">
        <v>19555</v>
      </c>
      <c r="F13483" t="s">
        <v>7054</v>
      </c>
      <c r="G13483" t="s">
        <v>20</v>
      </c>
      <c r="H13483" t="s">
        <v>18748</v>
      </c>
      <c r="I13483" s="2">
        <v>1025</v>
      </c>
      <c r="J13483" s="5"/>
      <c r="L13483" s="5"/>
      <c r="M13483" s="2">
        <f t="shared" si="210"/>
        <v>-367920.9099999977</v>
      </c>
      <c r="P13483"/>
    </row>
    <row r="13484" spans="1:16" hidden="1">
      <c r="A13484" t="s">
        <v>19566</v>
      </c>
      <c r="B13484" s="1">
        <v>42256</v>
      </c>
      <c r="C13484" t="s">
        <v>18</v>
      </c>
      <c r="D13484">
        <v>2</v>
      </c>
      <c r="E13484" t="s">
        <v>19580</v>
      </c>
      <c r="F13484" t="s">
        <v>13559</v>
      </c>
      <c r="G13484" t="s">
        <v>313</v>
      </c>
      <c r="H13484" t="s">
        <v>65</v>
      </c>
      <c r="I13484" s="2">
        <v>74.94</v>
      </c>
      <c r="J13484" s="5"/>
      <c r="L13484" s="5"/>
      <c r="M13484" s="2">
        <f t="shared" si="210"/>
        <v>-367845.9699999977</v>
      </c>
      <c r="P13484"/>
    </row>
    <row r="13485" spans="1:16" hidden="1">
      <c r="A13485" t="s">
        <v>19591</v>
      </c>
      <c r="B13485" s="1">
        <v>42256</v>
      </c>
      <c r="C13485" t="s">
        <v>19605</v>
      </c>
      <c r="D13485">
        <v>1</v>
      </c>
      <c r="E13485" t="s">
        <v>19606</v>
      </c>
      <c r="F13485" t="s">
        <v>13565</v>
      </c>
      <c r="G13485" t="s">
        <v>20</v>
      </c>
      <c r="H13485" t="s">
        <v>3402</v>
      </c>
      <c r="I13485" s="2">
        <v>20000</v>
      </c>
      <c r="J13485" s="5"/>
      <c r="L13485" s="5"/>
      <c r="M13485" s="2">
        <f t="shared" si="210"/>
        <v>-347845.9699999977</v>
      </c>
      <c r="P13485"/>
    </row>
    <row r="13486" spans="1:16" hidden="1">
      <c r="A13486" t="s">
        <v>19617</v>
      </c>
      <c r="B13486" s="1">
        <v>42256</v>
      </c>
      <c r="C13486" t="s">
        <v>19631</v>
      </c>
      <c r="D13486">
        <v>1</v>
      </c>
      <c r="E13486" t="s">
        <v>19632</v>
      </c>
      <c r="F13486" t="s">
        <v>13561</v>
      </c>
      <c r="G13486" t="s">
        <v>20</v>
      </c>
      <c r="H13486" t="s">
        <v>19633</v>
      </c>
      <c r="I13486" s="2">
        <v>20000</v>
      </c>
      <c r="J13486" s="5"/>
      <c r="L13486" s="5"/>
      <c r="M13486" s="2">
        <f t="shared" si="210"/>
        <v>-327845.9699999977</v>
      </c>
      <c r="P13486"/>
    </row>
    <row r="13487" spans="1:16" hidden="1">
      <c r="A13487" t="s">
        <v>19640</v>
      </c>
      <c r="B13487" s="1">
        <v>42256</v>
      </c>
      <c r="C13487" t="s">
        <v>18</v>
      </c>
      <c r="D13487">
        <v>2</v>
      </c>
      <c r="E13487" t="s">
        <v>19653</v>
      </c>
      <c r="F13487" t="s">
        <v>13559</v>
      </c>
      <c r="G13487" t="s">
        <v>313</v>
      </c>
      <c r="H13487" t="s">
        <v>19654</v>
      </c>
      <c r="I13487" s="2">
        <v>495.85</v>
      </c>
      <c r="J13487" s="5"/>
      <c r="L13487" s="5"/>
      <c r="M13487" s="2">
        <f t="shared" si="210"/>
        <v>-327350.11999999773</v>
      </c>
      <c r="P13487"/>
    </row>
    <row r="13488" spans="1:16" hidden="1">
      <c r="A13488" t="s">
        <v>19662</v>
      </c>
      <c r="B13488" s="1">
        <v>42256</v>
      </c>
      <c r="C13488" t="s">
        <v>19673</v>
      </c>
      <c r="D13488">
        <v>2</v>
      </c>
      <c r="E13488" t="s">
        <v>19674</v>
      </c>
      <c r="F13488" t="s">
        <v>7054</v>
      </c>
      <c r="G13488" t="s">
        <v>20</v>
      </c>
      <c r="H13488" t="s">
        <v>19675</v>
      </c>
      <c r="I13488" s="2">
        <v>1025</v>
      </c>
      <c r="J13488" s="5"/>
      <c r="L13488" s="5"/>
      <c r="M13488" s="2">
        <f t="shared" si="210"/>
        <v>-326325.11999999773</v>
      </c>
      <c r="P13488"/>
    </row>
    <row r="13489" spans="1:16" hidden="1">
      <c r="A13489" t="s">
        <v>19687</v>
      </c>
      <c r="B13489" s="1">
        <v>42256</v>
      </c>
      <c r="C13489" t="s">
        <v>19698</v>
      </c>
      <c r="D13489">
        <v>2</v>
      </c>
      <c r="E13489" t="s">
        <v>19699</v>
      </c>
      <c r="F13489" t="s">
        <v>7054</v>
      </c>
      <c r="G13489" t="s">
        <v>20</v>
      </c>
      <c r="H13489" t="s">
        <v>120</v>
      </c>
      <c r="I13489" s="2">
        <v>200.01</v>
      </c>
      <c r="J13489" s="5"/>
      <c r="L13489" s="5"/>
      <c r="M13489" s="2">
        <f t="shared" si="210"/>
        <v>-326125.10999999772</v>
      </c>
      <c r="P13489"/>
    </row>
    <row r="13490" spans="1:16" hidden="1">
      <c r="A13490" t="s">
        <v>19709</v>
      </c>
      <c r="B13490" s="1">
        <v>42256</v>
      </c>
      <c r="C13490" t="s">
        <v>19505</v>
      </c>
      <c r="D13490">
        <v>1</v>
      </c>
      <c r="E13490" t="s">
        <v>19719</v>
      </c>
      <c r="F13490" t="s">
        <v>13565</v>
      </c>
      <c r="G13490" t="s">
        <v>20</v>
      </c>
      <c r="H13490" t="s">
        <v>19507</v>
      </c>
      <c r="I13490" s="2">
        <v>180700</v>
      </c>
      <c r="J13490" s="5"/>
      <c r="L13490" s="5"/>
      <c r="M13490" s="2">
        <f t="shared" si="210"/>
        <v>-145425.10999999772</v>
      </c>
      <c r="P13490"/>
    </row>
    <row r="13491" spans="1:16" hidden="1">
      <c r="A13491" t="s">
        <v>19730</v>
      </c>
      <c r="B13491" s="1">
        <v>42256</v>
      </c>
      <c r="C13491" t="s">
        <v>19505</v>
      </c>
      <c r="D13491">
        <v>1</v>
      </c>
      <c r="E13491" t="s">
        <v>19744</v>
      </c>
      <c r="F13491" t="s">
        <v>13565</v>
      </c>
      <c r="G13491" t="s">
        <v>20</v>
      </c>
      <c r="H13491" t="s">
        <v>19507</v>
      </c>
      <c r="I13491" s="2">
        <v>10000</v>
      </c>
      <c r="J13491" s="5"/>
      <c r="L13491" s="5"/>
      <c r="M13491" s="2">
        <f t="shared" si="210"/>
        <v>-135425.10999999772</v>
      </c>
      <c r="P13491"/>
    </row>
    <row r="13492" spans="1:16" hidden="1">
      <c r="A13492" t="s">
        <v>19758</v>
      </c>
      <c r="B13492" s="1">
        <v>42256</v>
      </c>
      <c r="C13492" t="s">
        <v>19769</v>
      </c>
      <c r="D13492">
        <v>2</v>
      </c>
      <c r="E13492" t="s">
        <v>19770</v>
      </c>
      <c r="F13492" t="s">
        <v>7054</v>
      </c>
      <c r="G13492" t="s">
        <v>20</v>
      </c>
      <c r="H13492" t="s">
        <v>19771</v>
      </c>
      <c r="I13492" s="2">
        <v>620</v>
      </c>
      <c r="J13492" s="5"/>
      <c r="L13492" s="5"/>
      <c r="M13492" s="2">
        <f t="shared" si="210"/>
        <v>-134805.10999999772</v>
      </c>
      <c r="P13492"/>
    </row>
    <row r="13493" spans="1:16" hidden="1">
      <c r="A13493" t="s">
        <v>19783</v>
      </c>
      <c r="B13493" s="1">
        <v>42256</v>
      </c>
      <c r="C13493" t="s">
        <v>19796</v>
      </c>
      <c r="D13493">
        <v>2</v>
      </c>
      <c r="E13493" t="s">
        <v>19797</v>
      </c>
      <c r="F13493" t="s">
        <v>7054</v>
      </c>
      <c r="G13493" t="s">
        <v>20</v>
      </c>
      <c r="H13493" t="s">
        <v>490</v>
      </c>
      <c r="I13493" s="2">
        <v>590</v>
      </c>
      <c r="J13493" s="5"/>
      <c r="L13493" s="5"/>
      <c r="M13493" s="2">
        <f t="shared" si="210"/>
        <v>-134215.10999999772</v>
      </c>
      <c r="P13493"/>
    </row>
    <row r="13494" spans="1:16" hidden="1">
      <c r="A13494" t="s">
        <v>19807</v>
      </c>
      <c r="B13494" s="1">
        <v>42256</v>
      </c>
      <c r="C13494" t="s">
        <v>4654</v>
      </c>
      <c r="D13494">
        <v>2</v>
      </c>
      <c r="E13494" t="s">
        <v>19815</v>
      </c>
      <c r="F13494" t="s">
        <v>13559</v>
      </c>
      <c r="G13494" t="s">
        <v>313</v>
      </c>
      <c r="H13494" t="s">
        <v>2743</v>
      </c>
      <c r="I13494" s="2">
        <v>6237.63</v>
      </c>
      <c r="J13494" s="5"/>
      <c r="L13494" s="5"/>
      <c r="M13494" s="2">
        <f t="shared" si="210"/>
        <v>-127977.47999999771</v>
      </c>
      <c r="P13494"/>
    </row>
    <row r="13495" spans="1:16" hidden="1">
      <c r="A13495" t="s">
        <v>19828</v>
      </c>
      <c r="B13495" s="1">
        <v>42256</v>
      </c>
      <c r="C13495" t="s">
        <v>19840</v>
      </c>
      <c r="D13495">
        <v>2</v>
      </c>
      <c r="E13495" t="s">
        <v>19841</v>
      </c>
      <c r="F13495" t="s">
        <v>7054</v>
      </c>
      <c r="G13495" t="s">
        <v>20</v>
      </c>
      <c r="H13495" t="s">
        <v>3446</v>
      </c>
      <c r="I13495" s="2">
        <v>1025</v>
      </c>
      <c r="J13495" s="5"/>
      <c r="L13495" s="5"/>
      <c r="M13495" s="2">
        <f t="shared" si="210"/>
        <v>-126952.47999999771</v>
      </c>
      <c r="P13495"/>
    </row>
    <row r="13496" spans="1:16" hidden="1">
      <c r="A13496" t="s">
        <v>19852</v>
      </c>
      <c r="B13496" s="1">
        <v>42256</v>
      </c>
      <c r="C13496" t="s">
        <v>18</v>
      </c>
      <c r="D13496">
        <v>2</v>
      </c>
      <c r="E13496" t="s">
        <v>19863</v>
      </c>
      <c r="F13496" t="s">
        <v>13559</v>
      </c>
      <c r="G13496" t="s">
        <v>313</v>
      </c>
      <c r="H13496" t="s">
        <v>65</v>
      </c>
      <c r="I13496" s="2">
        <v>338.12</v>
      </c>
      <c r="J13496" s="5"/>
      <c r="L13496" s="5"/>
      <c r="M13496" s="2">
        <f t="shared" si="210"/>
        <v>-126614.35999999772</v>
      </c>
      <c r="P13496"/>
    </row>
    <row r="13497" spans="1:16" hidden="1">
      <c r="A13497" t="s">
        <v>19873</v>
      </c>
      <c r="B13497" s="1">
        <v>42256</v>
      </c>
      <c r="C13497" t="s">
        <v>19883</v>
      </c>
      <c r="D13497">
        <v>2</v>
      </c>
      <c r="E13497" t="s">
        <v>19884</v>
      </c>
      <c r="F13497" t="s">
        <v>13559</v>
      </c>
      <c r="G13497" t="s">
        <v>313</v>
      </c>
      <c r="H13497" t="s">
        <v>2145</v>
      </c>
      <c r="J13497" s="5"/>
      <c r="K13497" s="2">
        <v>4000</v>
      </c>
      <c r="L13497" s="5"/>
      <c r="M13497" s="2">
        <f t="shared" si="210"/>
        <v>-130614.35999999772</v>
      </c>
      <c r="P13497"/>
    </row>
    <row r="13498" spans="1:16" hidden="1">
      <c r="A13498" t="s">
        <v>19873</v>
      </c>
      <c r="B13498" s="1">
        <v>42256</v>
      </c>
      <c r="C13498" t="s">
        <v>19883</v>
      </c>
      <c r="D13498">
        <v>2</v>
      </c>
      <c r="E13498" t="s">
        <v>19884</v>
      </c>
      <c r="F13498" t="s">
        <v>13559</v>
      </c>
      <c r="G13498" t="s">
        <v>313</v>
      </c>
      <c r="H13498" t="s">
        <v>2145</v>
      </c>
      <c r="I13498" s="2">
        <v>7100</v>
      </c>
      <c r="J13498" s="5"/>
      <c r="L13498" s="5"/>
      <c r="M13498" s="2">
        <f t="shared" si="210"/>
        <v>-123514.35999999772</v>
      </c>
      <c r="P13498"/>
    </row>
    <row r="13499" spans="1:16" hidden="1">
      <c r="A13499" t="s">
        <v>19894</v>
      </c>
      <c r="B13499" s="1">
        <v>42256</v>
      </c>
      <c r="C13499" t="s">
        <v>19906</v>
      </c>
      <c r="D13499">
        <v>2</v>
      </c>
      <c r="E13499" t="s">
        <v>19907</v>
      </c>
      <c r="F13499" t="s">
        <v>13559</v>
      </c>
      <c r="G13499" t="s">
        <v>313</v>
      </c>
      <c r="H13499" t="s">
        <v>2825</v>
      </c>
      <c r="J13499" s="5"/>
      <c r="K13499" s="2">
        <v>350</v>
      </c>
      <c r="L13499" s="5"/>
      <c r="M13499" s="2">
        <f t="shared" si="210"/>
        <v>-123864.35999999772</v>
      </c>
      <c r="P13499"/>
    </row>
    <row r="13500" spans="1:16" hidden="1">
      <c r="A13500" t="s">
        <v>19894</v>
      </c>
      <c r="B13500" s="1">
        <v>42256</v>
      </c>
      <c r="C13500" t="s">
        <v>19906</v>
      </c>
      <c r="D13500">
        <v>2</v>
      </c>
      <c r="E13500" t="s">
        <v>19907</v>
      </c>
      <c r="F13500" t="s">
        <v>13559</v>
      </c>
      <c r="G13500" t="s">
        <v>313</v>
      </c>
      <c r="H13500" t="s">
        <v>2825</v>
      </c>
      <c r="I13500" s="2">
        <v>665.98</v>
      </c>
      <c r="J13500" s="5"/>
      <c r="L13500" s="5"/>
      <c r="M13500" s="2">
        <f t="shared" si="210"/>
        <v>-123198.37999999772</v>
      </c>
      <c r="P13500"/>
    </row>
    <row r="13501" spans="1:16" hidden="1">
      <c r="A13501" t="s">
        <v>19918</v>
      </c>
      <c r="B13501" s="1">
        <v>42256</v>
      </c>
      <c r="C13501" t="s">
        <v>19928</v>
      </c>
      <c r="D13501">
        <v>2</v>
      </c>
      <c r="E13501" t="s">
        <v>19929</v>
      </c>
      <c r="F13501" t="s">
        <v>13559</v>
      </c>
      <c r="G13501" t="s">
        <v>313</v>
      </c>
      <c r="H13501" t="s">
        <v>65</v>
      </c>
      <c r="J13501" s="5"/>
      <c r="K13501" s="2">
        <v>546.07000000000005</v>
      </c>
      <c r="L13501" s="5"/>
      <c r="M13501" s="2">
        <f t="shared" si="210"/>
        <v>-123744.44999999773</v>
      </c>
      <c r="P13501"/>
    </row>
    <row r="13502" spans="1:16" hidden="1">
      <c r="A13502" t="s">
        <v>19918</v>
      </c>
      <c r="B13502" s="1">
        <v>42256</v>
      </c>
      <c r="C13502" t="s">
        <v>19928</v>
      </c>
      <c r="D13502">
        <v>2</v>
      </c>
      <c r="E13502" t="s">
        <v>19929</v>
      </c>
      <c r="F13502" t="s">
        <v>13559</v>
      </c>
      <c r="G13502" t="s">
        <v>313</v>
      </c>
      <c r="H13502" t="s">
        <v>65</v>
      </c>
      <c r="I13502" s="2">
        <v>546.07000000000005</v>
      </c>
      <c r="J13502" s="5"/>
      <c r="L13502" s="5"/>
      <c r="M13502" s="2">
        <f t="shared" si="210"/>
        <v>-123198.37999999772</v>
      </c>
      <c r="P13502"/>
    </row>
    <row r="13503" spans="1:16" hidden="1">
      <c r="A13503" t="s">
        <v>19942</v>
      </c>
      <c r="B13503" s="1">
        <v>42256</v>
      </c>
      <c r="C13503" t="s">
        <v>19952</v>
      </c>
      <c r="D13503">
        <v>2</v>
      </c>
      <c r="E13503" t="s">
        <v>19953</v>
      </c>
      <c r="F13503" t="s">
        <v>7054</v>
      </c>
      <c r="G13503" t="s">
        <v>4</v>
      </c>
      <c r="H13503" t="s">
        <v>3523</v>
      </c>
      <c r="I13503" s="2">
        <v>1025</v>
      </c>
      <c r="J13503" s="5"/>
      <c r="L13503" s="5"/>
      <c r="M13503" s="2">
        <f t="shared" si="210"/>
        <v>-122173.37999999772</v>
      </c>
      <c r="P13503"/>
    </row>
    <row r="13504" spans="1:16" hidden="1">
      <c r="A13504" t="s">
        <v>19963</v>
      </c>
      <c r="B13504" s="1">
        <v>42256</v>
      </c>
      <c r="C13504" t="s">
        <v>19973</v>
      </c>
      <c r="D13504">
        <v>2</v>
      </c>
      <c r="E13504" t="s">
        <v>19974</v>
      </c>
      <c r="F13504" t="s">
        <v>7054</v>
      </c>
      <c r="G13504" t="s">
        <v>4</v>
      </c>
      <c r="H13504" t="s">
        <v>2145</v>
      </c>
      <c r="I13504" s="2">
        <v>400</v>
      </c>
      <c r="J13504" s="5"/>
      <c r="L13504" s="5"/>
      <c r="M13504" s="2">
        <f t="shared" si="210"/>
        <v>-121773.37999999772</v>
      </c>
      <c r="P13504"/>
    </row>
    <row r="13505" spans="1:16" hidden="1">
      <c r="A13505" t="s">
        <v>19987</v>
      </c>
      <c r="B13505" s="1">
        <v>42256</v>
      </c>
      <c r="C13505" t="s">
        <v>3568</v>
      </c>
      <c r="D13505">
        <v>2</v>
      </c>
      <c r="E13505" t="s">
        <v>19996</v>
      </c>
      <c r="F13505" t="s">
        <v>7054</v>
      </c>
      <c r="G13505" t="s">
        <v>4</v>
      </c>
      <c r="H13505" t="s">
        <v>3441</v>
      </c>
      <c r="I13505" s="2">
        <v>1025</v>
      </c>
      <c r="J13505" s="5"/>
      <c r="L13505" s="5"/>
      <c r="M13505" s="2">
        <f t="shared" si="210"/>
        <v>-120748.37999999772</v>
      </c>
      <c r="P13505"/>
    </row>
    <row r="13506" spans="1:16" hidden="1">
      <c r="A13506" t="s">
        <v>20007</v>
      </c>
      <c r="B13506" s="1">
        <v>42256</v>
      </c>
      <c r="C13506" t="s">
        <v>20015</v>
      </c>
      <c r="D13506">
        <v>2</v>
      </c>
      <c r="E13506" t="s">
        <v>20016</v>
      </c>
      <c r="F13506" t="s">
        <v>7054</v>
      </c>
      <c r="G13506" t="s">
        <v>4</v>
      </c>
      <c r="H13506" t="s">
        <v>6346</v>
      </c>
      <c r="I13506" s="2">
        <v>2165.41</v>
      </c>
      <c r="J13506" s="5"/>
      <c r="L13506" s="5"/>
      <c r="M13506" s="2">
        <f t="shared" si="210"/>
        <v>-118582.96999999772</v>
      </c>
      <c r="P13506"/>
    </row>
    <row r="13507" spans="1:16" hidden="1">
      <c r="A13507" t="s">
        <v>20027</v>
      </c>
      <c r="B13507" s="1">
        <v>42256</v>
      </c>
      <c r="C13507" t="s">
        <v>20037</v>
      </c>
      <c r="D13507">
        <v>2</v>
      </c>
      <c r="E13507" t="s">
        <v>20038</v>
      </c>
      <c r="F13507" t="s">
        <v>7054</v>
      </c>
      <c r="G13507" t="s">
        <v>4</v>
      </c>
      <c r="H13507" t="s">
        <v>20039</v>
      </c>
      <c r="I13507" s="2">
        <v>1840</v>
      </c>
      <c r="J13507" s="5"/>
      <c r="L13507" s="5"/>
      <c r="M13507" s="2">
        <f t="shared" si="210"/>
        <v>-116742.96999999772</v>
      </c>
      <c r="P13507"/>
    </row>
    <row r="13508" spans="1:16" hidden="1">
      <c r="A13508" t="s">
        <v>20052</v>
      </c>
      <c r="B13508" s="1">
        <v>42256</v>
      </c>
      <c r="C13508" t="s">
        <v>20063</v>
      </c>
      <c r="D13508">
        <v>2</v>
      </c>
      <c r="E13508" t="s">
        <v>20064</v>
      </c>
      <c r="F13508" t="s">
        <v>7054</v>
      </c>
      <c r="G13508" t="s">
        <v>4</v>
      </c>
      <c r="H13508" t="s">
        <v>1716</v>
      </c>
      <c r="I13508" s="2">
        <v>3030</v>
      </c>
      <c r="J13508" s="5"/>
      <c r="L13508" s="5"/>
      <c r="M13508" s="2">
        <f t="shared" si="210"/>
        <v>-113712.96999999772</v>
      </c>
      <c r="P13508"/>
    </row>
    <row r="13509" spans="1:16" hidden="1">
      <c r="A13509" t="s">
        <v>20078</v>
      </c>
      <c r="B13509" s="1">
        <v>42256</v>
      </c>
      <c r="C13509" t="s">
        <v>20088</v>
      </c>
      <c r="D13509">
        <v>2</v>
      </c>
      <c r="E13509" t="s">
        <v>20089</v>
      </c>
      <c r="F13509" t="s">
        <v>7054</v>
      </c>
      <c r="G13509" t="s">
        <v>4</v>
      </c>
      <c r="H13509" t="s">
        <v>1187</v>
      </c>
      <c r="I13509" s="2">
        <v>4100.01</v>
      </c>
      <c r="J13509" s="5"/>
      <c r="L13509" s="5"/>
      <c r="M13509" s="2">
        <f t="shared" si="210"/>
        <v>-109612.95999999772</v>
      </c>
      <c r="P13509"/>
    </row>
    <row r="13510" spans="1:16" hidden="1">
      <c r="A13510" t="s">
        <v>20101</v>
      </c>
      <c r="B13510" s="1">
        <v>42256</v>
      </c>
      <c r="C13510" t="s">
        <v>20112</v>
      </c>
      <c r="D13510">
        <v>2</v>
      </c>
      <c r="E13510" t="s">
        <v>20113</v>
      </c>
      <c r="F13510" t="s">
        <v>7054</v>
      </c>
      <c r="G13510" t="s">
        <v>4</v>
      </c>
      <c r="H13510" t="s">
        <v>16347</v>
      </c>
      <c r="I13510" s="2">
        <v>1025</v>
      </c>
      <c r="J13510" s="5"/>
      <c r="L13510" s="5"/>
      <c r="M13510" s="2">
        <f t="shared" si="210"/>
        <v>-108587.95999999772</v>
      </c>
      <c r="P13510"/>
    </row>
    <row r="13511" spans="1:16" hidden="1">
      <c r="A13511" t="s">
        <v>20125</v>
      </c>
      <c r="B13511" s="1">
        <v>42256</v>
      </c>
      <c r="C13511" t="s">
        <v>20137</v>
      </c>
      <c r="D13511">
        <v>2</v>
      </c>
      <c r="E13511" t="s">
        <v>20138</v>
      </c>
      <c r="F13511" t="s">
        <v>7054</v>
      </c>
      <c r="G13511" t="s">
        <v>4</v>
      </c>
      <c r="H13511" t="s">
        <v>20139</v>
      </c>
      <c r="I13511" s="2">
        <v>200.01</v>
      </c>
      <c r="J13511" s="5"/>
      <c r="L13511" s="5"/>
      <c r="M13511" s="2">
        <f t="shared" si="210"/>
        <v>-108387.94999999773</v>
      </c>
      <c r="P13511"/>
    </row>
    <row r="13512" spans="1:16" hidden="1">
      <c r="A13512" t="s">
        <v>20152</v>
      </c>
      <c r="B13512" s="1">
        <v>42256</v>
      </c>
      <c r="C13512" t="s">
        <v>6</v>
      </c>
      <c r="D13512">
        <v>1</v>
      </c>
      <c r="E13512" t="s">
        <v>20163</v>
      </c>
      <c r="F13512" t="s">
        <v>13565</v>
      </c>
      <c r="G13512" t="s">
        <v>4</v>
      </c>
      <c r="H13512" t="s">
        <v>65</v>
      </c>
      <c r="I13512" s="2">
        <v>258.41000000000003</v>
      </c>
      <c r="J13512" s="5"/>
      <c r="L13512" s="5"/>
      <c r="M13512" s="2">
        <f t="shared" si="210"/>
        <v>-108129.53999999772</v>
      </c>
      <c r="P13512"/>
    </row>
    <row r="13513" spans="1:16" hidden="1">
      <c r="A13513" t="s">
        <v>20177</v>
      </c>
      <c r="B13513" s="1">
        <v>42256</v>
      </c>
      <c r="C13513" t="s">
        <v>20190</v>
      </c>
      <c r="D13513">
        <v>2</v>
      </c>
      <c r="E13513" t="s">
        <v>20191</v>
      </c>
      <c r="F13513" t="s">
        <v>7054</v>
      </c>
      <c r="G13513" t="s">
        <v>4</v>
      </c>
      <c r="H13513" t="s">
        <v>15353</v>
      </c>
      <c r="I13513" s="2">
        <v>3030</v>
      </c>
      <c r="J13513" s="5"/>
      <c r="L13513" s="5"/>
      <c r="M13513" s="2">
        <f t="shared" ref="M13513:M13576" si="211">+M13512+I13513-K13513</f>
        <v>-105099.53999999772</v>
      </c>
      <c r="P13513"/>
    </row>
    <row r="13514" spans="1:16" hidden="1">
      <c r="A13514" t="s">
        <v>20202</v>
      </c>
      <c r="B13514" s="1">
        <v>42256</v>
      </c>
      <c r="C13514" t="s">
        <v>20213</v>
      </c>
      <c r="D13514">
        <v>2</v>
      </c>
      <c r="E13514" t="s">
        <v>20214</v>
      </c>
      <c r="F13514" t="s">
        <v>7054</v>
      </c>
      <c r="G13514" t="s">
        <v>4</v>
      </c>
      <c r="H13514" t="s">
        <v>20215</v>
      </c>
      <c r="I13514" s="2">
        <v>3030</v>
      </c>
      <c r="J13514" s="5"/>
      <c r="L13514" s="5"/>
      <c r="M13514" s="2">
        <f t="shared" si="211"/>
        <v>-102069.53999999772</v>
      </c>
      <c r="P13514"/>
    </row>
    <row r="13515" spans="1:16" hidden="1">
      <c r="A13515" t="s">
        <v>20228</v>
      </c>
      <c r="B13515" s="1">
        <v>42256</v>
      </c>
      <c r="C13515" t="s">
        <v>20238</v>
      </c>
      <c r="D13515">
        <v>2</v>
      </c>
      <c r="E13515" t="s">
        <v>20239</v>
      </c>
      <c r="F13515" t="s">
        <v>7054</v>
      </c>
      <c r="G13515" t="s">
        <v>4</v>
      </c>
      <c r="H13515" t="s">
        <v>20240</v>
      </c>
      <c r="I13515" s="2">
        <v>1840</v>
      </c>
      <c r="J13515" s="5"/>
      <c r="L13515" s="5"/>
      <c r="M13515" s="2">
        <f t="shared" si="211"/>
        <v>-100229.53999999772</v>
      </c>
      <c r="P13515"/>
    </row>
    <row r="13516" spans="1:16" hidden="1">
      <c r="A13516" t="s">
        <v>20250</v>
      </c>
      <c r="B13516" s="1">
        <v>42256</v>
      </c>
      <c r="C13516" t="s">
        <v>20260</v>
      </c>
      <c r="D13516">
        <v>2</v>
      </c>
      <c r="E13516" t="s">
        <v>20261</v>
      </c>
      <c r="F13516" t="s">
        <v>7054</v>
      </c>
      <c r="G13516" t="s">
        <v>4</v>
      </c>
      <c r="H13516" t="s">
        <v>3684</v>
      </c>
      <c r="I13516" s="2">
        <v>5049.99</v>
      </c>
      <c r="J13516" s="5"/>
      <c r="L13516" s="5"/>
      <c r="M13516" s="2">
        <f t="shared" si="211"/>
        <v>-95179.549999997718</v>
      </c>
      <c r="P13516"/>
    </row>
    <row r="13517" spans="1:16" hidden="1">
      <c r="A13517" t="s">
        <v>20275</v>
      </c>
      <c r="B13517" s="1">
        <v>42256</v>
      </c>
      <c r="C13517" t="s">
        <v>20284</v>
      </c>
      <c r="D13517">
        <v>1</v>
      </c>
      <c r="E13517" t="s">
        <v>20285</v>
      </c>
      <c r="F13517" t="s">
        <v>13565</v>
      </c>
      <c r="G13517" t="s">
        <v>4</v>
      </c>
      <c r="H13517" t="s">
        <v>17396</v>
      </c>
      <c r="I13517" s="2">
        <v>15000</v>
      </c>
      <c r="J13517" s="5"/>
      <c r="L13517" s="5"/>
      <c r="M13517" s="2">
        <f t="shared" si="211"/>
        <v>-80179.549999997718</v>
      </c>
      <c r="P13517"/>
    </row>
    <row r="13518" spans="1:16" hidden="1">
      <c r="A13518" s="35" t="s">
        <v>3788</v>
      </c>
      <c r="B13518" s="36">
        <v>42257</v>
      </c>
      <c r="C13518" s="35" t="s">
        <v>1</v>
      </c>
      <c r="D13518" s="35">
        <v>1</v>
      </c>
      <c r="E13518" s="35" t="s">
        <v>3796</v>
      </c>
      <c r="F13518" s="35" t="s">
        <v>13</v>
      </c>
      <c r="G13518" s="35" t="s">
        <v>20</v>
      </c>
      <c r="H13518" s="35" t="s">
        <v>3797</v>
      </c>
      <c r="I13518" s="11"/>
      <c r="J13518" s="12"/>
      <c r="K13518" s="11">
        <v>93000</v>
      </c>
      <c r="L13518" s="12"/>
      <c r="M13518" s="11">
        <f t="shared" si="211"/>
        <v>-173179.54999999772</v>
      </c>
      <c r="P13518"/>
    </row>
    <row r="13519" spans="1:16" hidden="1">
      <c r="A13519" t="s">
        <v>3834</v>
      </c>
      <c r="B13519" s="1">
        <v>42257</v>
      </c>
      <c r="C13519" t="s">
        <v>43</v>
      </c>
      <c r="D13519">
        <v>1</v>
      </c>
      <c r="E13519" t="s">
        <v>3837</v>
      </c>
      <c r="F13519" t="s">
        <v>16</v>
      </c>
      <c r="G13519" t="s">
        <v>20</v>
      </c>
      <c r="H13519" t="s">
        <v>3838</v>
      </c>
      <c r="J13519" s="5"/>
      <c r="K13519" s="2">
        <v>100000</v>
      </c>
      <c r="L13519" s="5"/>
      <c r="M13519" s="2">
        <f t="shared" si="211"/>
        <v>-273179.54999999772</v>
      </c>
      <c r="P13519"/>
    </row>
    <row r="13520" spans="1:16" hidden="1">
      <c r="A13520" t="s">
        <v>4000</v>
      </c>
      <c r="B13520" s="1">
        <v>42257</v>
      </c>
      <c r="C13520" t="s">
        <v>18</v>
      </c>
      <c r="D13520">
        <v>1</v>
      </c>
      <c r="E13520" t="s">
        <v>4002</v>
      </c>
      <c r="F13520" t="s">
        <v>13</v>
      </c>
      <c r="G13520" t="s">
        <v>20</v>
      </c>
      <c r="H13520" t="s">
        <v>4003</v>
      </c>
      <c r="J13520" s="5"/>
      <c r="K13520" s="2">
        <v>40000</v>
      </c>
      <c r="L13520" s="5"/>
      <c r="M13520" s="2">
        <f t="shared" si="211"/>
        <v>-313179.54999999772</v>
      </c>
      <c r="P13520"/>
    </row>
    <row r="13521" spans="1:16" hidden="1">
      <c r="A13521" t="s">
        <v>4177</v>
      </c>
      <c r="B13521" s="1">
        <v>42257</v>
      </c>
      <c r="C13521" t="s">
        <v>6</v>
      </c>
      <c r="D13521">
        <v>1</v>
      </c>
      <c r="E13521" t="s">
        <v>4179</v>
      </c>
      <c r="F13521" t="s">
        <v>8</v>
      </c>
      <c r="G13521" t="s">
        <v>20</v>
      </c>
      <c r="H13521" t="s">
        <v>4180</v>
      </c>
      <c r="I13521" s="2">
        <v>1200</v>
      </c>
      <c r="J13521" s="5"/>
      <c r="L13521" s="5"/>
      <c r="M13521" s="2">
        <f t="shared" si="211"/>
        <v>-311979.54999999772</v>
      </c>
      <c r="P13521"/>
    </row>
    <row r="13522" spans="1:16" hidden="1">
      <c r="A13522" t="s">
        <v>4187</v>
      </c>
      <c r="B13522" s="1">
        <v>42257</v>
      </c>
      <c r="C13522" t="s">
        <v>6</v>
      </c>
      <c r="D13522">
        <v>1</v>
      </c>
      <c r="E13522" t="s">
        <v>4189</v>
      </c>
      <c r="F13522" t="s">
        <v>29</v>
      </c>
      <c r="G13522" t="s">
        <v>20</v>
      </c>
      <c r="H13522" t="s">
        <v>65</v>
      </c>
      <c r="I13522" s="2">
        <v>1200</v>
      </c>
      <c r="J13522" s="5"/>
      <c r="L13522" s="5"/>
      <c r="M13522" s="2">
        <f t="shared" si="211"/>
        <v>-310779.54999999772</v>
      </c>
      <c r="P13522"/>
    </row>
    <row r="13523" spans="1:16" hidden="1">
      <c r="A13523" t="s">
        <v>4194</v>
      </c>
      <c r="B13523" s="1">
        <v>42257</v>
      </c>
      <c r="C13523" t="s">
        <v>18</v>
      </c>
      <c r="D13523">
        <v>1</v>
      </c>
      <c r="E13523" t="s">
        <v>4196</v>
      </c>
      <c r="F13523" t="s">
        <v>13</v>
      </c>
      <c r="G13523" t="s">
        <v>20</v>
      </c>
      <c r="H13523" t="s">
        <v>18</v>
      </c>
      <c r="J13523" s="5"/>
      <c r="K13523" s="2">
        <v>2985.07</v>
      </c>
      <c r="L13523" s="5"/>
      <c r="M13523" s="2">
        <f t="shared" si="211"/>
        <v>-313764.61999999773</v>
      </c>
      <c r="P13523"/>
    </row>
    <row r="13524" spans="1:16" hidden="1">
      <c r="A13524" t="s">
        <v>4197</v>
      </c>
      <c r="B13524" s="1">
        <v>42257</v>
      </c>
      <c r="C13524" t="s">
        <v>200</v>
      </c>
      <c r="D13524">
        <v>1</v>
      </c>
      <c r="E13524" t="s">
        <v>4198</v>
      </c>
      <c r="F13524" t="s">
        <v>16</v>
      </c>
      <c r="G13524" t="s">
        <v>20</v>
      </c>
      <c r="H13524" t="s">
        <v>200</v>
      </c>
      <c r="J13524" s="5"/>
      <c r="K13524" s="2">
        <v>6965.01</v>
      </c>
      <c r="L13524" s="5"/>
      <c r="M13524" s="2">
        <f t="shared" si="211"/>
        <v>-320729.62999999773</v>
      </c>
      <c r="P13524"/>
    </row>
    <row r="13525" spans="1:16" hidden="1">
      <c r="A13525" t="s">
        <v>4206</v>
      </c>
      <c r="B13525" s="1">
        <v>42257</v>
      </c>
      <c r="C13525" t="s">
        <v>195</v>
      </c>
      <c r="D13525">
        <v>1</v>
      </c>
      <c r="E13525" t="s">
        <v>4207</v>
      </c>
      <c r="F13525" t="s">
        <v>13</v>
      </c>
      <c r="G13525" t="s">
        <v>20</v>
      </c>
      <c r="H13525" t="s">
        <v>195</v>
      </c>
      <c r="J13525" s="5"/>
      <c r="K13525" s="2">
        <v>2225</v>
      </c>
      <c r="L13525" s="5"/>
      <c r="M13525" s="2">
        <f t="shared" si="211"/>
        <v>-322954.62999999773</v>
      </c>
      <c r="P13525"/>
    </row>
    <row r="13526" spans="1:16" hidden="1">
      <c r="A13526" t="s">
        <v>4211</v>
      </c>
      <c r="B13526" s="1">
        <v>42257</v>
      </c>
      <c r="C13526" t="s">
        <v>6</v>
      </c>
      <c r="D13526">
        <v>1</v>
      </c>
      <c r="E13526" t="s">
        <v>4212</v>
      </c>
      <c r="F13526" t="s">
        <v>8</v>
      </c>
      <c r="G13526" t="s">
        <v>4</v>
      </c>
      <c r="H13526" t="s">
        <v>4213</v>
      </c>
      <c r="I13526" s="2">
        <v>1025</v>
      </c>
      <c r="J13526" s="5"/>
      <c r="L13526" s="5"/>
      <c r="M13526" s="2">
        <f t="shared" si="211"/>
        <v>-321929.62999999773</v>
      </c>
      <c r="P13526"/>
    </row>
    <row r="13527" spans="1:16" hidden="1">
      <c r="A13527" t="s">
        <v>4302</v>
      </c>
      <c r="B13527" s="1">
        <v>42257</v>
      </c>
      <c r="C13527" t="s">
        <v>4304</v>
      </c>
      <c r="D13527">
        <v>1</v>
      </c>
      <c r="E13527" t="s">
        <v>4305</v>
      </c>
      <c r="F13527" t="s">
        <v>16</v>
      </c>
      <c r="G13527" t="s">
        <v>4</v>
      </c>
      <c r="H13527" t="s">
        <v>3402</v>
      </c>
      <c r="J13527" s="5"/>
      <c r="K13527" s="2">
        <v>50000</v>
      </c>
      <c r="L13527" s="5"/>
      <c r="M13527" s="2">
        <f t="shared" si="211"/>
        <v>-371929.62999999773</v>
      </c>
      <c r="P13527"/>
    </row>
    <row r="13528" spans="1:16" hidden="1">
      <c r="A13528" t="s">
        <v>4308</v>
      </c>
      <c r="B13528" s="1">
        <v>42257</v>
      </c>
      <c r="C13528" t="s">
        <v>354</v>
      </c>
      <c r="D13528">
        <v>1</v>
      </c>
      <c r="E13528" t="s">
        <v>4311</v>
      </c>
      <c r="F13528" t="s">
        <v>228</v>
      </c>
      <c r="G13528" t="s">
        <v>4</v>
      </c>
      <c r="H13528" t="s">
        <v>4172</v>
      </c>
      <c r="J13528" s="5"/>
      <c r="K13528" s="2">
        <v>1025</v>
      </c>
      <c r="L13528" s="5"/>
      <c r="M13528" s="2">
        <f t="shared" si="211"/>
        <v>-372954.62999999773</v>
      </c>
      <c r="P13528"/>
    </row>
    <row r="13529" spans="1:16" hidden="1">
      <c r="A13529" t="s">
        <v>4312</v>
      </c>
      <c r="B13529" s="1">
        <v>42257</v>
      </c>
      <c r="C13529" t="s">
        <v>43</v>
      </c>
      <c r="D13529">
        <v>1</v>
      </c>
      <c r="E13529" t="s">
        <v>4317</v>
      </c>
      <c r="F13529" t="s">
        <v>16</v>
      </c>
      <c r="G13529" t="s">
        <v>4</v>
      </c>
      <c r="H13529" t="s">
        <v>4318</v>
      </c>
      <c r="J13529" s="5"/>
      <c r="K13529" s="2">
        <v>1840</v>
      </c>
      <c r="L13529" s="5"/>
      <c r="M13529" s="2">
        <f t="shared" si="211"/>
        <v>-374794.62999999773</v>
      </c>
      <c r="P13529"/>
    </row>
    <row r="13530" spans="1:16" hidden="1">
      <c r="A13530" t="s">
        <v>4337</v>
      </c>
      <c r="B13530" s="1">
        <v>42257</v>
      </c>
      <c r="C13530" t="s">
        <v>13</v>
      </c>
      <c r="D13530">
        <v>1</v>
      </c>
      <c r="E13530" t="s">
        <v>4339</v>
      </c>
      <c r="F13530" t="s">
        <v>13</v>
      </c>
      <c r="G13530" t="s">
        <v>4</v>
      </c>
      <c r="H13530" t="s">
        <v>195</v>
      </c>
      <c r="J13530" s="5"/>
      <c r="K13530" s="2">
        <v>8508.52</v>
      </c>
      <c r="L13530" s="5"/>
      <c r="M13530" s="2">
        <f t="shared" si="211"/>
        <v>-383303.14999999775</v>
      </c>
      <c r="P13530"/>
    </row>
    <row r="13531" spans="1:16" hidden="1">
      <c r="A13531" t="s">
        <v>4344</v>
      </c>
      <c r="B13531" s="1">
        <v>42257</v>
      </c>
      <c r="C13531" t="s">
        <v>455</v>
      </c>
      <c r="D13531">
        <v>1</v>
      </c>
      <c r="E13531" t="s">
        <v>4348</v>
      </c>
      <c r="F13531" t="s">
        <v>16</v>
      </c>
      <c r="G13531" t="s">
        <v>4</v>
      </c>
      <c r="H13531" t="s">
        <v>455</v>
      </c>
      <c r="J13531" s="5"/>
      <c r="K13531" s="2">
        <v>2989.99</v>
      </c>
      <c r="L13531" s="5"/>
      <c r="M13531" s="2">
        <f t="shared" si="211"/>
        <v>-386293.13999999774</v>
      </c>
      <c r="P13531"/>
    </row>
    <row r="13532" spans="1:16" hidden="1">
      <c r="A13532" t="s">
        <v>4358</v>
      </c>
      <c r="B13532" s="1">
        <v>42257</v>
      </c>
      <c r="C13532" t="s">
        <v>18</v>
      </c>
      <c r="D13532">
        <v>1</v>
      </c>
      <c r="E13532" t="s">
        <v>4360</v>
      </c>
      <c r="F13532" t="s">
        <v>13</v>
      </c>
      <c r="G13532" t="s">
        <v>4</v>
      </c>
      <c r="H13532" t="s">
        <v>18</v>
      </c>
      <c r="J13532" s="5"/>
      <c r="K13532" s="2">
        <v>3075</v>
      </c>
      <c r="L13532" s="5"/>
      <c r="M13532" s="2">
        <f t="shared" si="211"/>
        <v>-389368.13999999774</v>
      </c>
      <c r="P13532"/>
    </row>
    <row r="13533" spans="1:16" hidden="1">
      <c r="A13533" t="s">
        <v>20300</v>
      </c>
      <c r="B13533" s="1">
        <v>42257</v>
      </c>
      <c r="C13533" t="s">
        <v>18</v>
      </c>
      <c r="D13533">
        <v>2</v>
      </c>
      <c r="E13533" t="s">
        <v>20310</v>
      </c>
      <c r="F13533" t="s">
        <v>13559</v>
      </c>
      <c r="G13533" t="s">
        <v>313</v>
      </c>
      <c r="H13533" t="s">
        <v>2825</v>
      </c>
      <c r="I13533" s="2">
        <v>80.13</v>
      </c>
      <c r="J13533" s="5"/>
      <c r="L13533" s="5"/>
      <c r="M13533" s="2">
        <f t="shared" si="211"/>
        <v>-389288.00999999774</v>
      </c>
      <c r="P13533"/>
    </row>
    <row r="13534" spans="1:16" hidden="1">
      <c r="A13534" t="s">
        <v>20325</v>
      </c>
      <c r="B13534" s="1">
        <v>42257</v>
      </c>
      <c r="C13534" t="s">
        <v>18</v>
      </c>
      <c r="D13534">
        <v>2</v>
      </c>
      <c r="E13534" t="s">
        <v>20335</v>
      </c>
      <c r="F13534" t="s">
        <v>13559</v>
      </c>
      <c r="G13534" t="s">
        <v>313</v>
      </c>
      <c r="H13534" t="s">
        <v>65</v>
      </c>
      <c r="I13534" s="2">
        <v>402.61</v>
      </c>
      <c r="J13534" s="5"/>
      <c r="L13534" s="5"/>
      <c r="M13534" s="2">
        <f t="shared" si="211"/>
        <v>-388885.39999999775</v>
      </c>
      <c r="P13534"/>
    </row>
    <row r="13535" spans="1:16" hidden="1">
      <c r="A13535" t="s">
        <v>20348</v>
      </c>
      <c r="B13535" s="1">
        <v>42257</v>
      </c>
      <c r="C13535" t="s">
        <v>19631</v>
      </c>
      <c r="D13535">
        <v>1</v>
      </c>
      <c r="E13535" t="s">
        <v>20356</v>
      </c>
      <c r="F13535" t="s">
        <v>13561</v>
      </c>
      <c r="G13535" t="s">
        <v>20</v>
      </c>
      <c r="H13535" t="s">
        <v>3797</v>
      </c>
      <c r="I13535" s="2">
        <v>93000</v>
      </c>
      <c r="J13535" s="5"/>
      <c r="L13535" s="5"/>
      <c r="M13535" s="2">
        <f t="shared" si="211"/>
        <v>-295885.39999999775</v>
      </c>
      <c r="P13535"/>
    </row>
    <row r="13536" spans="1:16" hidden="1">
      <c r="A13536" t="s">
        <v>20370</v>
      </c>
      <c r="B13536" s="1">
        <v>42257</v>
      </c>
      <c r="C13536" t="s">
        <v>20382</v>
      </c>
      <c r="D13536">
        <v>2</v>
      </c>
      <c r="E13536" t="s">
        <v>20383</v>
      </c>
      <c r="F13536" t="s">
        <v>7054</v>
      </c>
      <c r="G13536" t="s">
        <v>20</v>
      </c>
      <c r="H13536" t="s">
        <v>2277</v>
      </c>
      <c r="I13536" s="2">
        <v>197.2</v>
      </c>
      <c r="J13536" s="5"/>
      <c r="L13536" s="5"/>
      <c r="M13536" s="2">
        <f t="shared" si="211"/>
        <v>-295688.19999999774</v>
      </c>
      <c r="P13536"/>
    </row>
    <row r="13537" spans="1:16" hidden="1">
      <c r="A13537" t="s">
        <v>20402</v>
      </c>
      <c r="B13537" s="1">
        <v>42257</v>
      </c>
      <c r="C13537" t="s">
        <v>20409</v>
      </c>
      <c r="D13537">
        <v>2</v>
      </c>
      <c r="E13537" t="s">
        <v>20410</v>
      </c>
      <c r="F13537" t="s">
        <v>7054</v>
      </c>
      <c r="G13537" t="s">
        <v>20</v>
      </c>
      <c r="H13537" t="s">
        <v>1780</v>
      </c>
      <c r="I13537" s="2">
        <v>1840</v>
      </c>
      <c r="J13537" s="5"/>
      <c r="L13537" s="5"/>
      <c r="M13537" s="2">
        <f t="shared" si="211"/>
        <v>-293848.19999999774</v>
      </c>
      <c r="P13537"/>
    </row>
    <row r="13538" spans="1:16" hidden="1">
      <c r="A13538" t="s">
        <v>20425</v>
      </c>
      <c r="B13538" s="1">
        <v>42257</v>
      </c>
      <c r="C13538" t="s">
        <v>18</v>
      </c>
      <c r="D13538">
        <v>2</v>
      </c>
      <c r="E13538" t="s">
        <v>20432</v>
      </c>
      <c r="F13538" t="s">
        <v>13559</v>
      </c>
      <c r="G13538" t="s">
        <v>313</v>
      </c>
      <c r="H13538" t="s">
        <v>65</v>
      </c>
      <c r="I13538" s="2">
        <v>80.13</v>
      </c>
      <c r="J13538" s="5"/>
      <c r="L13538" s="5"/>
      <c r="M13538" s="2">
        <f t="shared" si="211"/>
        <v>-293768.06999999774</v>
      </c>
      <c r="P13538"/>
    </row>
    <row r="13539" spans="1:16" hidden="1">
      <c r="A13539" t="s">
        <v>20445</v>
      </c>
      <c r="B13539" s="1">
        <v>42257</v>
      </c>
      <c r="C13539" t="s">
        <v>20453</v>
      </c>
      <c r="D13539">
        <v>1</v>
      </c>
      <c r="E13539" t="s">
        <v>20454</v>
      </c>
      <c r="F13539" t="s">
        <v>13565</v>
      </c>
      <c r="G13539" t="s">
        <v>20</v>
      </c>
      <c r="H13539" t="s">
        <v>20455</v>
      </c>
      <c r="I13539" s="2">
        <v>100000</v>
      </c>
      <c r="J13539" s="5"/>
      <c r="L13539" s="5"/>
      <c r="M13539" s="2">
        <f t="shared" si="211"/>
        <v>-193768.06999999774</v>
      </c>
      <c r="P13539"/>
    </row>
    <row r="13540" spans="1:16" hidden="1">
      <c r="A13540" t="s">
        <v>20472</v>
      </c>
      <c r="B13540" s="1">
        <v>42257</v>
      </c>
      <c r="C13540" t="s">
        <v>6</v>
      </c>
      <c r="D13540">
        <v>1</v>
      </c>
      <c r="E13540" t="s">
        <v>20479</v>
      </c>
      <c r="F13540" t="s">
        <v>13610</v>
      </c>
      <c r="G13540" t="s">
        <v>20</v>
      </c>
      <c r="H13540" t="s">
        <v>20480</v>
      </c>
      <c r="I13540" s="2">
        <v>4910.4399999999996</v>
      </c>
      <c r="J13540" s="5"/>
      <c r="L13540" s="5"/>
      <c r="M13540" s="2">
        <f t="shared" si="211"/>
        <v>-188857.62999999773</v>
      </c>
      <c r="P13540"/>
    </row>
    <row r="13541" spans="1:16" hidden="1">
      <c r="A13541" t="s">
        <v>20491</v>
      </c>
      <c r="B13541" s="1">
        <v>42257</v>
      </c>
      <c r="C13541" t="s">
        <v>20498</v>
      </c>
      <c r="D13541">
        <v>2</v>
      </c>
      <c r="E13541" t="s">
        <v>20499</v>
      </c>
      <c r="F13541" t="s">
        <v>7054</v>
      </c>
      <c r="G13541" t="s">
        <v>20</v>
      </c>
      <c r="H13541" t="s">
        <v>3449</v>
      </c>
      <c r="I13541" s="2">
        <v>1025</v>
      </c>
      <c r="J13541" s="5"/>
      <c r="L13541" s="5"/>
      <c r="M13541" s="2">
        <f t="shared" si="211"/>
        <v>-187832.62999999773</v>
      </c>
      <c r="P13541"/>
    </row>
    <row r="13542" spans="1:16" hidden="1">
      <c r="A13542" t="s">
        <v>20511</v>
      </c>
      <c r="B13542" s="1">
        <v>42257</v>
      </c>
      <c r="C13542" t="s">
        <v>6</v>
      </c>
      <c r="D13542">
        <v>1</v>
      </c>
      <c r="E13542" t="s">
        <v>20479</v>
      </c>
      <c r="F13542" t="s">
        <v>13610</v>
      </c>
      <c r="G13542" t="s">
        <v>20</v>
      </c>
      <c r="H13542" t="s">
        <v>20521</v>
      </c>
      <c r="J13542" s="5"/>
      <c r="K13542" s="2">
        <v>4910.4399999999996</v>
      </c>
      <c r="L13542" s="5"/>
      <c r="M13542" s="2">
        <f t="shared" si="211"/>
        <v>-192743.06999999774</v>
      </c>
      <c r="P13542"/>
    </row>
    <row r="13543" spans="1:16" hidden="1">
      <c r="A13543" t="s">
        <v>20537</v>
      </c>
      <c r="B13543" s="1">
        <v>42257</v>
      </c>
      <c r="C13543" t="s">
        <v>20546</v>
      </c>
      <c r="D13543">
        <v>2</v>
      </c>
      <c r="E13543" t="s">
        <v>20547</v>
      </c>
      <c r="F13543" t="s">
        <v>7054</v>
      </c>
      <c r="G13543" t="s">
        <v>20</v>
      </c>
      <c r="H13543" t="s">
        <v>20548</v>
      </c>
      <c r="I13543" s="2">
        <v>1025</v>
      </c>
      <c r="J13543" s="5"/>
      <c r="L13543" s="5"/>
      <c r="M13543" s="2">
        <f t="shared" si="211"/>
        <v>-191718.06999999774</v>
      </c>
      <c r="P13543"/>
    </row>
    <row r="13544" spans="1:16" hidden="1">
      <c r="A13544" t="s">
        <v>20564</v>
      </c>
      <c r="B13544" s="1">
        <v>42257</v>
      </c>
      <c r="C13544" t="s">
        <v>6</v>
      </c>
      <c r="D13544">
        <v>1</v>
      </c>
      <c r="E13544" t="s">
        <v>20572</v>
      </c>
      <c r="F13544" t="s">
        <v>13561</v>
      </c>
      <c r="G13544" t="s">
        <v>20</v>
      </c>
      <c r="H13544" t="s">
        <v>13948</v>
      </c>
      <c r="I13544" s="2">
        <v>40000</v>
      </c>
      <c r="J13544" s="5"/>
      <c r="L13544" s="5"/>
      <c r="M13544" s="2">
        <f t="shared" si="211"/>
        <v>-151718.06999999774</v>
      </c>
      <c r="P13544"/>
    </row>
    <row r="13545" spans="1:16" hidden="1">
      <c r="A13545" t="s">
        <v>20586</v>
      </c>
      <c r="B13545" s="1">
        <v>42257</v>
      </c>
      <c r="C13545" t="s">
        <v>20593</v>
      </c>
      <c r="D13545">
        <v>2</v>
      </c>
      <c r="E13545" t="s">
        <v>20594</v>
      </c>
      <c r="F13545" t="s">
        <v>7054</v>
      </c>
      <c r="G13545" t="s">
        <v>20</v>
      </c>
      <c r="H13545" t="s">
        <v>20595</v>
      </c>
      <c r="I13545" s="2">
        <v>4100.01</v>
      </c>
      <c r="J13545" s="5"/>
      <c r="L13545" s="5"/>
      <c r="M13545" s="2">
        <f t="shared" si="211"/>
        <v>-147618.05999999773</v>
      </c>
      <c r="P13545"/>
    </row>
    <row r="13546" spans="1:16" hidden="1">
      <c r="A13546" t="s">
        <v>20610</v>
      </c>
      <c r="B13546" s="1">
        <v>42257</v>
      </c>
      <c r="C13546" t="s">
        <v>20620</v>
      </c>
      <c r="D13546">
        <v>2</v>
      </c>
      <c r="E13546" t="s">
        <v>20621</v>
      </c>
      <c r="F13546" t="s">
        <v>13559</v>
      </c>
      <c r="G13546" t="s">
        <v>313</v>
      </c>
      <c r="H13546" t="s">
        <v>7772</v>
      </c>
      <c r="J13546" s="5"/>
      <c r="K13546" s="2">
        <v>351.68</v>
      </c>
      <c r="L13546" s="5"/>
      <c r="M13546" s="2">
        <f t="shared" si="211"/>
        <v>-147969.73999999772</v>
      </c>
      <c r="P13546"/>
    </row>
    <row r="13547" spans="1:16" hidden="1">
      <c r="A13547" t="s">
        <v>20610</v>
      </c>
      <c r="B13547" s="1">
        <v>42257</v>
      </c>
      <c r="C13547" t="s">
        <v>20620</v>
      </c>
      <c r="D13547">
        <v>2</v>
      </c>
      <c r="E13547" t="s">
        <v>20621</v>
      </c>
      <c r="F13547" t="s">
        <v>13559</v>
      </c>
      <c r="G13547" t="s">
        <v>313</v>
      </c>
      <c r="H13547" t="s">
        <v>7772</v>
      </c>
      <c r="I13547" s="2">
        <v>351.68</v>
      </c>
      <c r="J13547" s="5"/>
      <c r="L13547" s="5"/>
      <c r="M13547" s="2">
        <f t="shared" si="211"/>
        <v>-147618.05999999773</v>
      </c>
      <c r="P13547"/>
    </row>
    <row r="13548" spans="1:16" hidden="1">
      <c r="A13548" t="s">
        <v>20636</v>
      </c>
      <c r="B13548" s="1">
        <v>42257</v>
      </c>
      <c r="C13548" t="s">
        <v>20643</v>
      </c>
      <c r="D13548">
        <v>2</v>
      </c>
      <c r="E13548" t="s">
        <v>20644</v>
      </c>
      <c r="F13548" t="s">
        <v>7054</v>
      </c>
      <c r="G13548" t="s">
        <v>20</v>
      </c>
      <c r="H13548" t="s">
        <v>7510</v>
      </c>
      <c r="I13548" s="2">
        <v>1025</v>
      </c>
      <c r="J13548" s="5"/>
      <c r="L13548" s="5"/>
      <c r="M13548" s="2">
        <f t="shared" si="211"/>
        <v>-146593.05999999773</v>
      </c>
      <c r="P13548"/>
    </row>
    <row r="13549" spans="1:16" hidden="1">
      <c r="A13549" t="s">
        <v>20658</v>
      </c>
      <c r="B13549" s="1">
        <v>42257</v>
      </c>
      <c r="C13549" t="s">
        <v>20664</v>
      </c>
      <c r="D13549">
        <v>2</v>
      </c>
      <c r="E13549" t="s">
        <v>20665</v>
      </c>
      <c r="F13549" t="s">
        <v>13559</v>
      </c>
      <c r="G13549" t="s">
        <v>313</v>
      </c>
      <c r="H13549" t="s">
        <v>3314</v>
      </c>
      <c r="J13549" s="5"/>
      <c r="K13549" s="2">
        <v>500</v>
      </c>
      <c r="L13549" s="5"/>
      <c r="M13549" s="2">
        <f t="shared" si="211"/>
        <v>-147093.05999999773</v>
      </c>
      <c r="P13549"/>
    </row>
    <row r="13550" spans="1:16" hidden="1">
      <c r="A13550" t="s">
        <v>20658</v>
      </c>
      <c r="B13550" s="1">
        <v>42257</v>
      </c>
      <c r="C13550" t="s">
        <v>20664</v>
      </c>
      <c r="D13550">
        <v>2</v>
      </c>
      <c r="E13550" t="s">
        <v>20665</v>
      </c>
      <c r="F13550" t="s">
        <v>13559</v>
      </c>
      <c r="G13550" t="s">
        <v>313</v>
      </c>
      <c r="H13550" t="s">
        <v>3314</v>
      </c>
      <c r="I13550" s="2">
        <v>1108.54</v>
      </c>
      <c r="J13550" s="5"/>
      <c r="L13550" s="5"/>
      <c r="M13550" s="2">
        <f t="shared" si="211"/>
        <v>-145984.51999999772</v>
      </c>
      <c r="P13550"/>
    </row>
    <row r="13551" spans="1:16" hidden="1">
      <c r="A13551" t="s">
        <v>20681</v>
      </c>
      <c r="B13551" s="1">
        <v>42257</v>
      </c>
      <c r="C13551" t="s">
        <v>20689</v>
      </c>
      <c r="D13551">
        <v>2</v>
      </c>
      <c r="E13551" t="s">
        <v>20690</v>
      </c>
      <c r="F13551" t="s">
        <v>13559</v>
      </c>
      <c r="G13551" t="s">
        <v>313</v>
      </c>
      <c r="H13551" t="s">
        <v>65</v>
      </c>
      <c r="J13551" s="5"/>
      <c r="K13551" s="2">
        <v>714.1</v>
      </c>
      <c r="L13551" s="5"/>
      <c r="M13551" s="2">
        <f t="shared" si="211"/>
        <v>-146698.61999999773</v>
      </c>
      <c r="P13551"/>
    </row>
    <row r="13552" spans="1:16" hidden="1">
      <c r="A13552" t="s">
        <v>20681</v>
      </c>
      <c r="B13552" s="1">
        <v>42257</v>
      </c>
      <c r="C13552" t="s">
        <v>20689</v>
      </c>
      <c r="D13552">
        <v>2</v>
      </c>
      <c r="E13552" t="s">
        <v>20690</v>
      </c>
      <c r="F13552" t="s">
        <v>13559</v>
      </c>
      <c r="G13552" t="s">
        <v>313</v>
      </c>
      <c r="H13552" t="s">
        <v>65</v>
      </c>
      <c r="I13552" s="2">
        <v>714.1</v>
      </c>
      <c r="J13552" s="5"/>
      <c r="L13552" s="5"/>
      <c r="M13552" s="2">
        <f t="shared" si="211"/>
        <v>-145984.51999999772</v>
      </c>
      <c r="P13552"/>
    </row>
    <row r="13553" spans="1:16" hidden="1">
      <c r="A13553" t="s">
        <v>20704</v>
      </c>
      <c r="B13553" s="1">
        <v>42257</v>
      </c>
      <c r="C13553" t="s">
        <v>20712</v>
      </c>
      <c r="D13553">
        <v>2</v>
      </c>
      <c r="E13553" t="s">
        <v>20713</v>
      </c>
      <c r="F13553" t="s">
        <v>7054</v>
      </c>
      <c r="G13553" t="s">
        <v>4</v>
      </c>
      <c r="H13553" t="s">
        <v>19747</v>
      </c>
      <c r="I13553" s="2">
        <v>2989.99</v>
      </c>
      <c r="J13553" s="5"/>
      <c r="L13553" s="5"/>
      <c r="M13553" s="2">
        <f t="shared" si="211"/>
        <v>-142994.52999999773</v>
      </c>
      <c r="P13553"/>
    </row>
    <row r="13554" spans="1:16" hidden="1">
      <c r="A13554" t="s">
        <v>20729</v>
      </c>
      <c r="B13554" s="1">
        <v>42257</v>
      </c>
      <c r="C13554" t="s">
        <v>20738</v>
      </c>
      <c r="D13554">
        <v>2</v>
      </c>
      <c r="E13554" t="s">
        <v>20739</v>
      </c>
      <c r="F13554" t="s">
        <v>7054</v>
      </c>
      <c r="G13554" t="s">
        <v>4</v>
      </c>
      <c r="H13554" t="s">
        <v>1187</v>
      </c>
      <c r="I13554" s="2">
        <v>3029.99</v>
      </c>
      <c r="J13554" s="5"/>
      <c r="L13554" s="5"/>
      <c r="M13554" s="2">
        <f t="shared" si="211"/>
        <v>-139964.53999999774</v>
      </c>
      <c r="P13554"/>
    </row>
    <row r="13555" spans="1:16" hidden="1">
      <c r="A13555" t="s">
        <v>20753</v>
      </c>
      <c r="B13555" s="1">
        <v>42257</v>
      </c>
      <c r="C13555" t="s">
        <v>20760</v>
      </c>
      <c r="D13555">
        <v>2</v>
      </c>
      <c r="E13555" t="s">
        <v>20761</v>
      </c>
      <c r="F13555" t="s">
        <v>7054</v>
      </c>
      <c r="G13555" t="s">
        <v>4</v>
      </c>
      <c r="H13555" t="s">
        <v>4213</v>
      </c>
      <c r="J13555" s="5"/>
      <c r="K13555" s="2">
        <v>1025</v>
      </c>
      <c r="L13555" s="5"/>
      <c r="M13555" s="2">
        <f t="shared" si="211"/>
        <v>-140989.53999999774</v>
      </c>
      <c r="P13555"/>
    </row>
    <row r="13556" spans="1:16" hidden="1">
      <c r="A13556" t="s">
        <v>20753</v>
      </c>
      <c r="B13556" s="1">
        <v>42257</v>
      </c>
      <c r="C13556" t="s">
        <v>20760</v>
      </c>
      <c r="D13556">
        <v>2</v>
      </c>
      <c r="E13556" t="s">
        <v>20761</v>
      </c>
      <c r="F13556" t="s">
        <v>7054</v>
      </c>
      <c r="G13556" t="s">
        <v>4</v>
      </c>
      <c r="H13556" t="s">
        <v>4213</v>
      </c>
      <c r="I13556" s="2">
        <v>1025</v>
      </c>
      <c r="J13556" s="5"/>
      <c r="L13556" s="5"/>
      <c r="M13556" s="2">
        <f t="shared" si="211"/>
        <v>-139964.53999999774</v>
      </c>
      <c r="P13556"/>
    </row>
    <row r="13557" spans="1:16" hidden="1">
      <c r="A13557" t="s">
        <v>20780</v>
      </c>
      <c r="B13557" s="1">
        <v>42257</v>
      </c>
      <c r="C13557" t="s">
        <v>20787</v>
      </c>
      <c r="D13557">
        <v>2</v>
      </c>
      <c r="E13557" t="s">
        <v>20788</v>
      </c>
      <c r="F13557" t="s">
        <v>7054</v>
      </c>
      <c r="G13557" t="s">
        <v>4</v>
      </c>
      <c r="H13557" t="s">
        <v>4180</v>
      </c>
      <c r="J13557" s="5"/>
      <c r="K13557" s="2">
        <v>1199.01</v>
      </c>
      <c r="L13557" s="5"/>
      <c r="M13557" s="2">
        <f t="shared" si="211"/>
        <v>-141163.54999999775</v>
      </c>
      <c r="P13557"/>
    </row>
    <row r="13558" spans="1:16" hidden="1">
      <c r="A13558" t="s">
        <v>20780</v>
      </c>
      <c r="B13558" s="1">
        <v>42257</v>
      </c>
      <c r="C13558" t="s">
        <v>20787</v>
      </c>
      <c r="D13558">
        <v>2</v>
      </c>
      <c r="E13558" t="s">
        <v>20788</v>
      </c>
      <c r="F13558" t="s">
        <v>7054</v>
      </c>
      <c r="G13558" t="s">
        <v>4</v>
      </c>
      <c r="H13558" t="s">
        <v>4180</v>
      </c>
      <c r="I13558" s="2">
        <v>1199.01</v>
      </c>
      <c r="J13558" s="5"/>
      <c r="L13558" s="5"/>
      <c r="M13558" s="2">
        <f t="shared" si="211"/>
        <v>-139964.53999999774</v>
      </c>
      <c r="P13558"/>
    </row>
    <row r="13559" spans="1:16" hidden="1">
      <c r="A13559" t="s">
        <v>20804</v>
      </c>
      <c r="B13559" s="1">
        <v>42257</v>
      </c>
      <c r="C13559" t="s">
        <v>19605</v>
      </c>
      <c r="D13559">
        <v>1</v>
      </c>
      <c r="E13559" t="s">
        <v>20815</v>
      </c>
      <c r="F13559" t="s">
        <v>13565</v>
      </c>
      <c r="G13559" t="s">
        <v>4</v>
      </c>
      <c r="H13559" t="s">
        <v>20816</v>
      </c>
      <c r="I13559" s="2">
        <v>50000</v>
      </c>
      <c r="J13559" s="5"/>
      <c r="L13559" s="5"/>
      <c r="M13559" s="2">
        <f t="shared" si="211"/>
        <v>-89964.539999997738</v>
      </c>
      <c r="P13559"/>
    </row>
    <row r="13560" spans="1:16" hidden="1">
      <c r="A13560" t="s">
        <v>20827</v>
      </c>
      <c r="B13560" s="1">
        <v>42257</v>
      </c>
      <c r="C13560" t="s">
        <v>20836</v>
      </c>
      <c r="D13560">
        <v>2</v>
      </c>
      <c r="E13560" t="s">
        <v>20837</v>
      </c>
      <c r="F13560" t="s">
        <v>7054</v>
      </c>
      <c r="G13560" t="s">
        <v>4</v>
      </c>
      <c r="H13560" t="s">
        <v>10355</v>
      </c>
      <c r="I13560" s="2">
        <v>1025</v>
      </c>
      <c r="J13560" s="5"/>
      <c r="L13560" s="5"/>
      <c r="M13560" s="2">
        <f t="shared" si="211"/>
        <v>-88939.539999997738</v>
      </c>
      <c r="P13560"/>
    </row>
    <row r="13561" spans="1:16" hidden="1">
      <c r="A13561" t="s">
        <v>20850</v>
      </c>
      <c r="B13561" s="1">
        <v>42257</v>
      </c>
      <c r="C13561" t="s">
        <v>20859</v>
      </c>
      <c r="D13561">
        <v>2</v>
      </c>
      <c r="E13561" t="s">
        <v>20860</v>
      </c>
      <c r="F13561" t="s">
        <v>7054</v>
      </c>
      <c r="G13561" t="s">
        <v>4</v>
      </c>
      <c r="H13561" t="s">
        <v>2847</v>
      </c>
      <c r="I13561" s="2">
        <v>1840</v>
      </c>
      <c r="J13561" s="5"/>
      <c r="L13561" s="5"/>
      <c r="M13561" s="2">
        <f t="shared" si="211"/>
        <v>-87099.539999997738</v>
      </c>
      <c r="P13561"/>
    </row>
    <row r="13562" spans="1:16" hidden="1">
      <c r="A13562" t="s">
        <v>20876</v>
      </c>
      <c r="B13562" s="1">
        <v>42257</v>
      </c>
      <c r="C13562" t="s">
        <v>20884</v>
      </c>
      <c r="D13562">
        <v>2</v>
      </c>
      <c r="E13562" t="s">
        <v>20885</v>
      </c>
      <c r="F13562" t="s">
        <v>7054</v>
      </c>
      <c r="G13562" t="s">
        <v>4</v>
      </c>
      <c r="H13562" t="s">
        <v>20886</v>
      </c>
      <c r="I13562" s="2">
        <v>3029.99</v>
      </c>
      <c r="J13562" s="5"/>
      <c r="L13562" s="5"/>
      <c r="M13562" s="2">
        <f t="shared" si="211"/>
        <v>-84069.549999997733</v>
      </c>
      <c r="P13562"/>
    </row>
    <row r="13563" spans="1:16" hidden="1">
      <c r="A13563" t="s">
        <v>20901</v>
      </c>
      <c r="B13563" s="1">
        <v>42257</v>
      </c>
      <c r="C13563" t="s">
        <v>20911</v>
      </c>
      <c r="D13563">
        <v>2</v>
      </c>
      <c r="E13563" t="s">
        <v>20912</v>
      </c>
      <c r="F13563" t="s">
        <v>7054</v>
      </c>
      <c r="G13563" t="s">
        <v>4</v>
      </c>
      <c r="H13563" t="s">
        <v>11296</v>
      </c>
      <c r="I13563" s="2">
        <v>1025</v>
      </c>
      <c r="J13563" s="5"/>
      <c r="L13563" s="5"/>
      <c r="M13563" s="2">
        <f t="shared" si="211"/>
        <v>-83044.549999997733</v>
      </c>
      <c r="P13563"/>
    </row>
    <row r="13564" spans="1:16" hidden="1">
      <c r="A13564" t="s">
        <v>20923</v>
      </c>
      <c r="B13564" s="1">
        <v>42257</v>
      </c>
      <c r="C13564" t="s">
        <v>20931</v>
      </c>
      <c r="D13564">
        <v>2</v>
      </c>
      <c r="E13564" t="s">
        <v>20932</v>
      </c>
      <c r="F13564" t="s">
        <v>7054</v>
      </c>
      <c r="G13564" t="s">
        <v>4</v>
      </c>
      <c r="H13564" t="s">
        <v>20933</v>
      </c>
      <c r="I13564" s="2">
        <v>1025</v>
      </c>
      <c r="J13564" s="5"/>
      <c r="L13564" s="5"/>
      <c r="M13564" s="2">
        <f t="shared" si="211"/>
        <v>-82019.549999997733</v>
      </c>
      <c r="P13564"/>
    </row>
    <row r="13565" spans="1:16" hidden="1">
      <c r="A13565" t="s">
        <v>20950</v>
      </c>
      <c r="B13565" s="1">
        <v>42257</v>
      </c>
      <c r="C13565" t="s">
        <v>20957</v>
      </c>
      <c r="D13565">
        <v>2</v>
      </c>
      <c r="E13565" t="s">
        <v>20958</v>
      </c>
      <c r="F13565" t="s">
        <v>7054</v>
      </c>
      <c r="G13565" t="s">
        <v>4</v>
      </c>
      <c r="H13565" t="s">
        <v>8982</v>
      </c>
      <c r="I13565" s="2">
        <v>1840</v>
      </c>
      <c r="J13565" s="5"/>
      <c r="L13565" s="5"/>
      <c r="M13565" s="2">
        <f t="shared" si="211"/>
        <v>-80179.549999997733</v>
      </c>
      <c r="P13565"/>
    </row>
    <row r="13566" spans="1:16" hidden="1">
      <c r="A13566" s="35" t="s">
        <v>4386</v>
      </c>
      <c r="B13566" s="36">
        <v>42258</v>
      </c>
      <c r="C13566" s="35" t="s">
        <v>11</v>
      </c>
      <c r="D13566" s="35">
        <v>1</v>
      </c>
      <c r="E13566" s="35" t="s">
        <v>4389</v>
      </c>
      <c r="F13566" s="35" t="s">
        <v>16</v>
      </c>
      <c r="G13566" s="35" t="s">
        <v>20</v>
      </c>
      <c r="H13566" s="35" t="s">
        <v>1020</v>
      </c>
      <c r="I13566" s="11"/>
      <c r="J13566" s="12"/>
      <c r="K13566" s="11">
        <v>1025</v>
      </c>
      <c r="L13566" s="12"/>
      <c r="M13566" s="11">
        <f t="shared" si="211"/>
        <v>-81204.549999997733</v>
      </c>
      <c r="P13566"/>
    </row>
    <row r="13567" spans="1:16" hidden="1">
      <c r="A13567" t="s">
        <v>4397</v>
      </c>
      <c r="B13567" s="1">
        <v>42258</v>
      </c>
      <c r="C13567" t="s">
        <v>11</v>
      </c>
      <c r="D13567">
        <v>1</v>
      </c>
      <c r="E13567" t="s">
        <v>4400</v>
      </c>
      <c r="F13567" t="s">
        <v>13</v>
      </c>
      <c r="G13567" t="s">
        <v>20</v>
      </c>
      <c r="H13567" t="s">
        <v>14</v>
      </c>
      <c r="J13567" s="5"/>
      <c r="K13567" s="2">
        <v>299424</v>
      </c>
      <c r="L13567" s="5"/>
      <c r="M13567" s="2">
        <f t="shared" si="211"/>
        <v>-380628.54999999772</v>
      </c>
      <c r="P13567"/>
    </row>
    <row r="13568" spans="1:16" hidden="1">
      <c r="A13568" t="s">
        <v>4425</v>
      </c>
      <c r="B13568" s="1">
        <v>42258</v>
      </c>
      <c r="C13568" t="s">
        <v>1</v>
      </c>
      <c r="D13568">
        <v>1</v>
      </c>
      <c r="E13568" t="s">
        <v>4426</v>
      </c>
      <c r="F13568" t="s">
        <v>45</v>
      </c>
      <c r="G13568" t="s">
        <v>20</v>
      </c>
      <c r="H13568" t="s">
        <v>4427</v>
      </c>
      <c r="J13568" s="5"/>
      <c r="K13568" s="2">
        <v>25000</v>
      </c>
      <c r="L13568" s="5"/>
      <c r="M13568" s="2">
        <f t="shared" si="211"/>
        <v>-405628.54999999772</v>
      </c>
      <c r="P13568"/>
    </row>
    <row r="13569" spans="1:16" hidden="1">
      <c r="A13569" t="s">
        <v>4434</v>
      </c>
      <c r="B13569" s="1">
        <v>42258</v>
      </c>
      <c r="C13569" t="s">
        <v>6</v>
      </c>
      <c r="D13569">
        <v>1</v>
      </c>
      <c r="E13569" t="s">
        <v>4438</v>
      </c>
      <c r="F13569" t="s">
        <v>29</v>
      </c>
      <c r="G13569" t="s">
        <v>20</v>
      </c>
      <c r="H13569" t="s">
        <v>65</v>
      </c>
      <c r="I13569" s="2">
        <v>2000</v>
      </c>
      <c r="J13569" s="5"/>
      <c r="L13569" s="5"/>
      <c r="M13569" s="2">
        <f t="shared" si="211"/>
        <v>-403628.54999999772</v>
      </c>
      <c r="P13569"/>
    </row>
    <row r="13570" spans="1:16" hidden="1">
      <c r="A13570" t="s">
        <v>4499</v>
      </c>
      <c r="B13570" s="1">
        <v>42258</v>
      </c>
      <c r="C13570" t="s">
        <v>18</v>
      </c>
      <c r="D13570">
        <v>1</v>
      </c>
      <c r="E13570" t="s">
        <v>4502</v>
      </c>
      <c r="F13570" t="s">
        <v>13</v>
      </c>
      <c r="G13570" t="s">
        <v>20</v>
      </c>
      <c r="H13570" t="s">
        <v>4503</v>
      </c>
      <c r="J13570" s="5"/>
      <c r="K13570" s="2">
        <v>20000</v>
      </c>
      <c r="L13570" s="5"/>
      <c r="M13570" s="2">
        <f t="shared" si="211"/>
        <v>-423628.54999999772</v>
      </c>
      <c r="P13570"/>
    </row>
    <row r="13571" spans="1:16" hidden="1">
      <c r="A13571" t="s">
        <v>4518</v>
      </c>
      <c r="B13571" s="1">
        <v>42258</v>
      </c>
      <c r="C13571" t="s">
        <v>43</v>
      </c>
      <c r="D13571">
        <v>1</v>
      </c>
      <c r="E13571" t="s">
        <v>4520</v>
      </c>
      <c r="F13571" t="s">
        <v>228</v>
      </c>
      <c r="G13571" t="s">
        <v>20</v>
      </c>
      <c r="H13571" t="s">
        <v>4521</v>
      </c>
      <c r="I13571" s="2">
        <v>15442.24</v>
      </c>
      <c r="J13571" s="5"/>
      <c r="L13571" s="5"/>
      <c r="M13571" s="2">
        <f t="shared" si="211"/>
        <v>-408186.30999999773</v>
      </c>
      <c r="P13571"/>
    </row>
    <row r="13572" spans="1:16" hidden="1">
      <c r="A13572" t="s">
        <v>4540</v>
      </c>
      <c r="B13572" s="1">
        <v>42258</v>
      </c>
      <c r="C13572" t="s">
        <v>6</v>
      </c>
      <c r="D13572">
        <v>1</v>
      </c>
      <c r="E13572" t="s">
        <v>4542</v>
      </c>
      <c r="F13572" t="s">
        <v>29</v>
      </c>
      <c r="G13572" t="s">
        <v>20</v>
      </c>
      <c r="H13572" t="s">
        <v>4543</v>
      </c>
      <c r="I13572" s="2">
        <v>500</v>
      </c>
      <c r="J13572" s="5"/>
      <c r="L13572" s="5"/>
      <c r="M13572" s="2">
        <f t="shared" si="211"/>
        <v>-407686.30999999773</v>
      </c>
      <c r="P13572"/>
    </row>
    <row r="13573" spans="1:16" hidden="1">
      <c r="A13573" t="s">
        <v>4576</v>
      </c>
      <c r="B13573" s="1">
        <v>42258</v>
      </c>
      <c r="C13573" t="s">
        <v>6</v>
      </c>
      <c r="D13573">
        <v>1</v>
      </c>
      <c r="E13573" t="s">
        <v>4577</v>
      </c>
      <c r="F13573" t="s">
        <v>29</v>
      </c>
      <c r="G13573" t="s">
        <v>20</v>
      </c>
      <c r="H13573" t="s">
        <v>2725</v>
      </c>
      <c r="I13573" s="2">
        <v>7545.48</v>
      </c>
      <c r="J13573" s="5"/>
      <c r="L13573" s="5"/>
      <c r="M13573" s="2">
        <f t="shared" si="211"/>
        <v>-400140.82999999775</v>
      </c>
      <c r="P13573"/>
    </row>
    <row r="13574" spans="1:16" hidden="1">
      <c r="A13574" t="s">
        <v>4592</v>
      </c>
      <c r="B13574" s="1">
        <v>42258</v>
      </c>
      <c r="C13574" t="s">
        <v>6</v>
      </c>
      <c r="D13574">
        <v>1</v>
      </c>
      <c r="E13574" t="s">
        <v>4596</v>
      </c>
      <c r="F13574" t="s">
        <v>29</v>
      </c>
      <c r="G13574" t="s">
        <v>20</v>
      </c>
      <c r="H13574" t="s">
        <v>4597</v>
      </c>
      <c r="I13574" s="2">
        <v>1000</v>
      </c>
      <c r="J13574" s="5"/>
      <c r="L13574" s="5"/>
      <c r="M13574" s="2">
        <f t="shared" si="211"/>
        <v>-399140.82999999775</v>
      </c>
      <c r="P13574"/>
    </row>
    <row r="13575" spans="1:16" hidden="1">
      <c r="A13575" t="s">
        <v>4600</v>
      </c>
      <c r="B13575" s="1">
        <v>42258</v>
      </c>
      <c r="C13575" t="s">
        <v>6</v>
      </c>
      <c r="D13575">
        <v>1</v>
      </c>
      <c r="E13575" t="s">
        <v>4603</v>
      </c>
      <c r="F13575" t="s">
        <v>29</v>
      </c>
      <c r="G13575" t="s">
        <v>20</v>
      </c>
      <c r="H13575" t="s">
        <v>4604</v>
      </c>
      <c r="I13575" s="2">
        <v>1000</v>
      </c>
      <c r="J13575" s="5"/>
      <c r="L13575" s="5"/>
      <c r="M13575" s="2">
        <f t="shared" si="211"/>
        <v>-398140.82999999775</v>
      </c>
      <c r="P13575"/>
    </row>
    <row r="13576" spans="1:16" hidden="1">
      <c r="A13576" t="s">
        <v>4627</v>
      </c>
      <c r="B13576" s="1">
        <v>42258</v>
      </c>
      <c r="C13576" t="s">
        <v>6</v>
      </c>
      <c r="D13576">
        <v>1</v>
      </c>
      <c r="E13576" t="s">
        <v>4629</v>
      </c>
      <c r="F13576" t="s">
        <v>29</v>
      </c>
      <c r="G13576" t="s">
        <v>20</v>
      </c>
      <c r="H13576" t="s">
        <v>65</v>
      </c>
      <c r="I13576" s="2">
        <v>396.79</v>
      </c>
      <c r="J13576" s="5"/>
      <c r="L13576" s="5"/>
      <c r="M13576" s="2">
        <f t="shared" si="211"/>
        <v>-397744.03999999777</v>
      </c>
      <c r="P13576"/>
    </row>
    <row r="13577" spans="1:16" hidden="1">
      <c r="A13577" t="s">
        <v>4636</v>
      </c>
      <c r="B13577" s="1">
        <v>42258</v>
      </c>
      <c r="C13577" t="s">
        <v>18</v>
      </c>
      <c r="D13577">
        <v>1</v>
      </c>
      <c r="E13577" t="s">
        <v>4641</v>
      </c>
      <c r="F13577" t="s">
        <v>13</v>
      </c>
      <c r="G13577" t="s">
        <v>20</v>
      </c>
      <c r="H13577" t="s">
        <v>18</v>
      </c>
      <c r="J13577" s="5"/>
      <c r="K13577" s="2">
        <v>16167.38</v>
      </c>
      <c r="L13577" s="5"/>
      <c r="M13577" s="2">
        <f t="shared" ref="M13577:M13640" si="212">+M13576+I13577-K13577</f>
        <v>-413911.41999999777</v>
      </c>
      <c r="P13577"/>
    </row>
    <row r="13578" spans="1:16" hidden="1">
      <c r="A13578" t="s">
        <v>4645</v>
      </c>
      <c r="B13578" s="1">
        <v>42258</v>
      </c>
      <c r="C13578" t="s">
        <v>195</v>
      </c>
      <c r="D13578">
        <v>1</v>
      </c>
      <c r="E13578" t="s">
        <v>4647</v>
      </c>
      <c r="F13578" t="s">
        <v>13</v>
      </c>
      <c r="G13578" t="s">
        <v>20</v>
      </c>
      <c r="H13578" t="s">
        <v>195</v>
      </c>
      <c r="J13578" s="5"/>
      <c r="K13578" s="2">
        <v>8744.1299999999992</v>
      </c>
      <c r="L13578" s="5"/>
      <c r="M13578" s="2">
        <f t="shared" si="212"/>
        <v>-422655.54999999778</v>
      </c>
      <c r="P13578"/>
    </row>
    <row r="13579" spans="1:16" hidden="1">
      <c r="A13579" t="s">
        <v>4652</v>
      </c>
      <c r="B13579" s="1">
        <v>42258</v>
      </c>
      <c r="C13579" t="s">
        <v>200</v>
      </c>
      <c r="D13579">
        <v>1</v>
      </c>
      <c r="E13579" t="s">
        <v>4653</v>
      </c>
      <c r="F13579" t="s">
        <v>16</v>
      </c>
      <c r="G13579" t="s">
        <v>20</v>
      </c>
      <c r="H13579" t="s">
        <v>200</v>
      </c>
      <c r="J13579" s="5"/>
      <c r="K13579" s="2">
        <v>1840</v>
      </c>
      <c r="L13579" s="5"/>
      <c r="M13579" s="2">
        <f t="shared" si="212"/>
        <v>-424495.54999999778</v>
      </c>
      <c r="P13579"/>
    </row>
    <row r="13580" spans="1:16" hidden="1">
      <c r="A13580" t="s">
        <v>4663</v>
      </c>
      <c r="B13580" s="1">
        <v>42258</v>
      </c>
      <c r="C13580" t="s">
        <v>6</v>
      </c>
      <c r="D13580">
        <v>1</v>
      </c>
      <c r="E13580" t="s">
        <v>4665</v>
      </c>
      <c r="F13580" t="s">
        <v>8</v>
      </c>
      <c r="G13580" t="s">
        <v>4</v>
      </c>
      <c r="H13580" t="s">
        <v>226</v>
      </c>
      <c r="I13580" s="2">
        <v>4100</v>
      </c>
      <c r="J13580" s="5"/>
      <c r="L13580" s="5"/>
      <c r="M13580" s="2">
        <f t="shared" si="212"/>
        <v>-420395.54999999778</v>
      </c>
      <c r="P13580"/>
    </row>
    <row r="13581" spans="1:16" hidden="1">
      <c r="A13581" t="s">
        <v>4676</v>
      </c>
      <c r="B13581" s="1">
        <v>42258</v>
      </c>
      <c r="C13581" t="s">
        <v>6</v>
      </c>
      <c r="D13581">
        <v>1</v>
      </c>
      <c r="E13581" t="s">
        <v>4678</v>
      </c>
      <c r="F13581" t="s">
        <v>8</v>
      </c>
      <c r="G13581" t="s">
        <v>4</v>
      </c>
      <c r="H13581" t="s">
        <v>4679</v>
      </c>
      <c r="I13581" s="2">
        <v>1025</v>
      </c>
      <c r="J13581" s="5"/>
      <c r="L13581" s="5"/>
      <c r="M13581" s="2">
        <f t="shared" si="212"/>
        <v>-419370.54999999778</v>
      </c>
      <c r="P13581"/>
    </row>
    <row r="13582" spans="1:16" hidden="1">
      <c r="A13582" t="s">
        <v>4714</v>
      </c>
      <c r="B13582" s="1">
        <v>42258</v>
      </c>
      <c r="C13582" t="s">
        <v>43</v>
      </c>
      <c r="D13582">
        <v>1</v>
      </c>
      <c r="E13582" t="s">
        <v>4717</v>
      </c>
      <c r="F13582" t="s">
        <v>228</v>
      </c>
      <c r="G13582" t="s">
        <v>4</v>
      </c>
      <c r="H13582" t="s">
        <v>226</v>
      </c>
      <c r="J13582" s="5"/>
      <c r="K13582" s="2">
        <v>4100</v>
      </c>
      <c r="L13582" s="5"/>
      <c r="M13582" s="2">
        <f t="shared" si="212"/>
        <v>-423470.54999999778</v>
      </c>
      <c r="P13582"/>
    </row>
    <row r="13583" spans="1:16" hidden="1">
      <c r="A13583" t="s">
        <v>4719</v>
      </c>
      <c r="B13583" s="1">
        <v>42258</v>
      </c>
      <c r="C13583" t="s">
        <v>354</v>
      </c>
      <c r="D13583">
        <v>1</v>
      </c>
      <c r="E13583" t="s">
        <v>4721</v>
      </c>
      <c r="F13583" t="s">
        <v>13</v>
      </c>
      <c r="G13583" t="s">
        <v>4</v>
      </c>
      <c r="H13583" t="s">
        <v>4722</v>
      </c>
      <c r="J13583" s="5"/>
      <c r="K13583" s="2">
        <v>1025</v>
      </c>
      <c r="L13583" s="5"/>
      <c r="M13583" s="2">
        <f t="shared" si="212"/>
        <v>-424495.54999999778</v>
      </c>
      <c r="P13583"/>
    </row>
    <row r="13584" spans="1:16" hidden="1">
      <c r="A13584" t="s">
        <v>4727</v>
      </c>
      <c r="B13584" s="1">
        <v>42258</v>
      </c>
      <c r="C13584" t="s">
        <v>354</v>
      </c>
      <c r="D13584">
        <v>1</v>
      </c>
      <c r="E13584" t="s">
        <v>4729</v>
      </c>
      <c r="F13584" t="s">
        <v>13</v>
      </c>
      <c r="G13584" t="s">
        <v>4</v>
      </c>
      <c r="H13584" t="s">
        <v>1541</v>
      </c>
      <c r="J13584" s="5"/>
      <c r="K13584" s="2">
        <v>1840</v>
      </c>
      <c r="L13584" s="5"/>
      <c r="M13584" s="2">
        <f t="shared" si="212"/>
        <v>-426335.54999999778</v>
      </c>
      <c r="P13584"/>
    </row>
    <row r="13585" spans="1:16" hidden="1">
      <c r="A13585" t="s">
        <v>4734</v>
      </c>
      <c r="B13585" s="1">
        <v>42258</v>
      </c>
      <c r="C13585" t="s">
        <v>354</v>
      </c>
      <c r="D13585">
        <v>1</v>
      </c>
      <c r="E13585" t="s">
        <v>4736</v>
      </c>
      <c r="F13585" t="s">
        <v>16</v>
      </c>
      <c r="G13585" t="s">
        <v>4</v>
      </c>
      <c r="H13585" t="s">
        <v>208</v>
      </c>
      <c r="J13585" s="5"/>
      <c r="K13585" s="2">
        <v>3185</v>
      </c>
      <c r="L13585" s="5">
        <v>24</v>
      </c>
      <c r="M13585" s="2">
        <f t="shared" si="212"/>
        <v>-429520.54999999778</v>
      </c>
      <c r="P13585"/>
    </row>
    <row r="13586" spans="1:16" hidden="1">
      <c r="A13586" t="s">
        <v>4739</v>
      </c>
      <c r="B13586" s="1">
        <v>42258</v>
      </c>
      <c r="C13586" t="s">
        <v>354</v>
      </c>
      <c r="D13586">
        <v>1</v>
      </c>
      <c r="E13586" t="s">
        <v>4741</v>
      </c>
      <c r="F13586" t="s">
        <v>16</v>
      </c>
      <c r="G13586" t="s">
        <v>4</v>
      </c>
      <c r="H13586" t="s">
        <v>4742</v>
      </c>
      <c r="J13586" s="5"/>
      <c r="K13586" s="2">
        <v>3030</v>
      </c>
      <c r="L13586" s="5"/>
      <c r="M13586" s="2">
        <f t="shared" si="212"/>
        <v>-432550.54999999778</v>
      </c>
      <c r="P13586"/>
    </row>
    <row r="13587" spans="1:16" hidden="1">
      <c r="A13587" t="s">
        <v>4750</v>
      </c>
      <c r="B13587" s="1">
        <v>42258</v>
      </c>
      <c r="C13587" t="s">
        <v>6</v>
      </c>
      <c r="D13587">
        <v>1</v>
      </c>
      <c r="E13587" t="s">
        <v>4751</v>
      </c>
      <c r="F13587" t="s">
        <v>29</v>
      </c>
      <c r="G13587" t="s">
        <v>4</v>
      </c>
      <c r="H13587" t="s">
        <v>3078</v>
      </c>
      <c r="I13587" s="2">
        <v>300</v>
      </c>
      <c r="J13587" s="5"/>
      <c r="L13587" s="5"/>
      <c r="M13587" s="2">
        <f t="shared" si="212"/>
        <v>-432250.54999999778</v>
      </c>
      <c r="P13587"/>
    </row>
    <row r="13588" spans="1:16" hidden="1">
      <c r="A13588" t="s">
        <v>4756</v>
      </c>
      <c r="B13588" s="1">
        <v>42258</v>
      </c>
      <c r="C13588" t="s">
        <v>4757</v>
      </c>
      <c r="D13588">
        <v>1</v>
      </c>
      <c r="E13588" t="s">
        <v>4758</v>
      </c>
      <c r="F13588" t="s">
        <v>13</v>
      </c>
      <c r="G13588" t="s">
        <v>4</v>
      </c>
      <c r="H13588" t="s">
        <v>4759</v>
      </c>
      <c r="J13588" s="5"/>
      <c r="K13588" s="2">
        <v>337700</v>
      </c>
      <c r="L13588" s="5"/>
      <c r="M13588" s="2">
        <f t="shared" si="212"/>
        <v>-769950.54999999772</v>
      </c>
      <c r="P13588"/>
    </row>
    <row r="13589" spans="1:16" hidden="1">
      <c r="A13589" t="s">
        <v>4786</v>
      </c>
      <c r="B13589" s="1">
        <v>42258</v>
      </c>
      <c r="C13589" t="s">
        <v>398</v>
      </c>
      <c r="D13589">
        <v>1</v>
      </c>
      <c r="E13589" t="s">
        <v>4787</v>
      </c>
      <c r="F13589" t="s">
        <v>13</v>
      </c>
      <c r="G13589" t="s">
        <v>4</v>
      </c>
      <c r="H13589" t="s">
        <v>4788</v>
      </c>
      <c r="J13589" s="5"/>
      <c r="K13589" s="2">
        <v>4243</v>
      </c>
      <c r="L13589" s="5"/>
      <c r="M13589" s="2">
        <f t="shared" si="212"/>
        <v>-774193.54999999772</v>
      </c>
      <c r="P13589"/>
    </row>
    <row r="13590" spans="1:16" hidden="1">
      <c r="A13590" t="s">
        <v>4793</v>
      </c>
      <c r="B13590" s="1">
        <v>42258</v>
      </c>
      <c r="C13590" t="s">
        <v>11</v>
      </c>
      <c r="D13590">
        <v>1</v>
      </c>
      <c r="E13590" t="s">
        <v>4794</v>
      </c>
      <c r="F13590" t="s">
        <v>45</v>
      </c>
      <c r="G13590" t="s">
        <v>4</v>
      </c>
      <c r="H13590" t="s">
        <v>4795</v>
      </c>
      <c r="J13590" s="5"/>
      <c r="K13590" s="2">
        <v>1694.91</v>
      </c>
      <c r="L13590" s="5"/>
      <c r="M13590" s="2">
        <f t="shared" si="212"/>
        <v>-775888.45999999775</v>
      </c>
      <c r="P13590"/>
    </row>
    <row r="13591" spans="1:16" hidden="1">
      <c r="A13591" t="s">
        <v>4804</v>
      </c>
      <c r="B13591" s="1">
        <v>42258</v>
      </c>
      <c r="C13591" t="s">
        <v>11</v>
      </c>
      <c r="D13591">
        <v>1</v>
      </c>
      <c r="E13591" t="s">
        <v>4805</v>
      </c>
      <c r="F13591" t="s">
        <v>45</v>
      </c>
      <c r="G13591" t="s">
        <v>4</v>
      </c>
      <c r="H13591" t="s">
        <v>4795</v>
      </c>
      <c r="J13591" s="5"/>
      <c r="K13591" s="2">
        <v>1</v>
      </c>
      <c r="L13591" s="5"/>
      <c r="M13591" s="2">
        <f t="shared" si="212"/>
        <v>-775889.45999999775</v>
      </c>
      <c r="P13591"/>
    </row>
    <row r="13592" spans="1:16" hidden="1">
      <c r="A13592" t="s">
        <v>4804</v>
      </c>
      <c r="B13592" s="1">
        <v>42258</v>
      </c>
      <c r="C13592" t="s">
        <v>11</v>
      </c>
      <c r="D13592">
        <v>1</v>
      </c>
      <c r="E13592" t="s">
        <v>4805</v>
      </c>
      <c r="F13592" t="s">
        <v>45</v>
      </c>
      <c r="G13592" t="s">
        <v>4</v>
      </c>
      <c r="H13592" t="s">
        <v>4795</v>
      </c>
      <c r="J13592" s="5"/>
      <c r="K13592" s="2">
        <v>2000</v>
      </c>
      <c r="L13592" s="5"/>
      <c r="M13592" s="2">
        <f t="shared" si="212"/>
        <v>-777889.45999999775</v>
      </c>
      <c r="P13592"/>
    </row>
    <row r="13593" spans="1:16" hidden="1">
      <c r="A13593" t="s">
        <v>4804</v>
      </c>
      <c r="B13593" s="1">
        <v>42258</v>
      </c>
      <c r="C13593" t="s">
        <v>11</v>
      </c>
      <c r="D13593">
        <v>1</v>
      </c>
      <c r="E13593" t="s">
        <v>4805</v>
      </c>
      <c r="F13593" t="s">
        <v>45</v>
      </c>
      <c r="G13593" t="s">
        <v>4</v>
      </c>
      <c r="H13593" t="s">
        <v>4795</v>
      </c>
      <c r="I13593" s="2">
        <v>1</v>
      </c>
      <c r="J13593" s="5"/>
      <c r="L13593" s="5"/>
      <c r="M13593" s="2">
        <f t="shared" si="212"/>
        <v>-777888.45999999775</v>
      </c>
      <c r="P13593"/>
    </row>
    <row r="13594" spans="1:16" hidden="1">
      <c r="A13594" t="s">
        <v>4813</v>
      </c>
      <c r="B13594" s="1">
        <v>42258</v>
      </c>
      <c r="C13594" t="s">
        <v>195</v>
      </c>
      <c r="D13594">
        <v>1</v>
      </c>
      <c r="E13594" t="s">
        <v>4816</v>
      </c>
      <c r="F13594" t="s">
        <v>13</v>
      </c>
      <c r="G13594" t="s">
        <v>4</v>
      </c>
      <c r="H13594" t="s">
        <v>195</v>
      </c>
      <c r="J13594" s="5"/>
      <c r="K13594" s="2">
        <v>18758.21</v>
      </c>
      <c r="L13594" s="5"/>
      <c r="M13594" s="2">
        <f t="shared" si="212"/>
        <v>-796646.66999999771</v>
      </c>
      <c r="P13594"/>
    </row>
    <row r="13595" spans="1:16" hidden="1">
      <c r="A13595" t="s">
        <v>4821</v>
      </c>
      <c r="B13595" s="1">
        <v>42258</v>
      </c>
      <c r="C13595" t="s">
        <v>455</v>
      </c>
      <c r="D13595">
        <v>1</v>
      </c>
      <c r="E13595" t="s">
        <v>4823</v>
      </c>
      <c r="F13595" t="s">
        <v>16</v>
      </c>
      <c r="G13595" t="s">
        <v>4</v>
      </c>
      <c r="H13595" t="s">
        <v>455</v>
      </c>
      <c r="J13595" s="5"/>
      <c r="K13595" s="2">
        <v>197.2</v>
      </c>
      <c r="L13595" s="5"/>
      <c r="M13595" s="2">
        <f t="shared" si="212"/>
        <v>-796843.86999999767</v>
      </c>
      <c r="P13595"/>
    </row>
    <row r="13596" spans="1:16" hidden="1">
      <c r="A13596" t="s">
        <v>4827</v>
      </c>
      <c r="B13596" s="1">
        <v>42258</v>
      </c>
      <c r="C13596" t="s">
        <v>18</v>
      </c>
      <c r="D13596">
        <v>1</v>
      </c>
      <c r="E13596" t="s">
        <v>4828</v>
      </c>
      <c r="F13596" t="s">
        <v>13</v>
      </c>
      <c r="G13596" t="s">
        <v>4</v>
      </c>
      <c r="H13596" t="s">
        <v>18</v>
      </c>
      <c r="J13596" s="5"/>
      <c r="K13596" s="2">
        <v>10749.4</v>
      </c>
      <c r="L13596" s="5"/>
      <c r="M13596" s="2">
        <f t="shared" si="212"/>
        <v>-807593.26999999769</v>
      </c>
      <c r="P13596"/>
    </row>
    <row r="13597" spans="1:16" hidden="1">
      <c r="A13597" t="s">
        <v>5180</v>
      </c>
      <c r="B13597" s="1">
        <v>42258</v>
      </c>
      <c r="C13597" t="s">
        <v>11</v>
      </c>
      <c r="D13597">
        <v>1</v>
      </c>
      <c r="E13597" t="s">
        <v>5182</v>
      </c>
      <c r="F13597" t="s">
        <v>16</v>
      </c>
      <c r="G13597" t="s">
        <v>20</v>
      </c>
      <c r="H13597" t="s">
        <v>5183</v>
      </c>
      <c r="J13597" s="5"/>
      <c r="K13597" s="2">
        <v>4302.6400000000003</v>
      </c>
      <c r="L13597" s="5"/>
      <c r="M13597" s="2">
        <f t="shared" si="212"/>
        <v>-811895.9099999977</v>
      </c>
      <c r="P13597"/>
    </row>
    <row r="13598" spans="1:16" hidden="1">
      <c r="A13598" t="s">
        <v>20970</v>
      </c>
      <c r="B13598" s="1">
        <v>42258</v>
      </c>
      <c r="C13598" t="s">
        <v>20982</v>
      </c>
      <c r="D13598">
        <v>2</v>
      </c>
      <c r="E13598" t="s">
        <v>20983</v>
      </c>
      <c r="F13598" t="s">
        <v>13559</v>
      </c>
      <c r="G13598" t="s">
        <v>313</v>
      </c>
      <c r="H13598" t="s">
        <v>1708</v>
      </c>
      <c r="J13598" s="5"/>
      <c r="K13598" s="2">
        <v>680.18</v>
      </c>
      <c r="L13598" s="5"/>
      <c r="M13598" s="2">
        <f t="shared" si="212"/>
        <v>-812576.08999999776</v>
      </c>
      <c r="P13598"/>
    </row>
    <row r="13599" spans="1:16" hidden="1">
      <c r="A13599" t="s">
        <v>20970</v>
      </c>
      <c r="B13599" s="1">
        <v>42258</v>
      </c>
      <c r="C13599" t="s">
        <v>20982</v>
      </c>
      <c r="D13599">
        <v>2</v>
      </c>
      <c r="E13599" t="s">
        <v>20983</v>
      </c>
      <c r="F13599" t="s">
        <v>13559</v>
      </c>
      <c r="G13599" t="s">
        <v>313</v>
      </c>
      <c r="H13599" t="s">
        <v>1708</v>
      </c>
      <c r="I13599" s="2">
        <v>680.18</v>
      </c>
      <c r="J13599" s="5"/>
      <c r="L13599" s="5"/>
      <c r="M13599" s="2">
        <f t="shared" si="212"/>
        <v>-811895.9099999977</v>
      </c>
      <c r="P13599"/>
    </row>
    <row r="13600" spans="1:16" hidden="1">
      <c r="A13600" t="s">
        <v>20994</v>
      </c>
      <c r="B13600" s="1">
        <v>42258</v>
      </c>
      <c r="C13600" t="s">
        <v>21007</v>
      </c>
      <c r="D13600">
        <v>1</v>
      </c>
      <c r="E13600" t="s">
        <v>21008</v>
      </c>
      <c r="F13600" t="s">
        <v>13565</v>
      </c>
      <c r="G13600" t="s">
        <v>20</v>
      </c>
      <c r="H13600" t="s">
        <v>14</v>
      </c>
      <c r="I13600" s="2">
        <v>299424</v>
      </c>
      <c r="J13600" s="5"/>
      <c r="L13600" s="5"/>
      <c r="M13600" s="2">
        <f t="shared" si="212"/>
        <v>-512471.9099999977</v>
      </c>
      <c r="P13600"/>
    </row>
    <row r="13601" spans="1:16" hidden="1">
      <c r="A13601" t="s">
        <v>21019</v>
      </c>
      <c r="B13601" s="1">
        <v>42258</v>
      </c>
      <c r="C13601" t="s">
        <v>13841</v>
      </c>
      <c r="D13601">
        <v>1</v>
      </c>
      <c r="E13601" t="s">
        <v>21029</v>
      </c>
      <c r="F13601" t="s">
        <v>13565</v>
      </c>
      <c r="G13601" t="s">
        <v>20</v>
      </c>
      <c r="H13601" t="s">
        <v>155</v>
      </c>
      <c r="I13601" s="2">
        <v>2800</v>
      </c>
      <c r="J13601" s="5"/>
      <c r="L13601" s="5"/>
      <c r="M13601" s="2">
        <f t="shared" si="212"/>
        <v>-509671.9099999977</v>
      </c>
      <c r="P13601"/>
    </row>
    <row r="13602" spans="1:16" hidden="1">
      <c r="A13602" t="s">
        <v>21039</v>
      </c>
      <c r="B13602" s="1">
        <v>42258</v>
      </c>
      <c r="C13602" t="s">
        <v>21051</v>
      </c>
      <c r="D13602">
        <v>2</v>
      </c>
      <c r="E13602" t="s">
        <v>21052</v>
      </c>
      <c r="F13602" t="s">
        <v>7054</v>
      </c>
      <c r="G13602" t="s">
        <v>20</v>
      </c>
      <c r="H13602" t="s">
        <v>21053</v>
      </c>
      <c r="I13602" s="2">
        <v>1025</v>
      </c>
      <c r="J13602" s="5"/>
      <c r="L13602" s="5"/>
      <c r="M13602" s="2">
        <f t="shared" si="212"/>
        <v>-508646.9099999977</v>
      </c>
      <c r="P13602"/>
    </row>
    <row r="13603" spans="1:16" hidden="1">
      <c r="A13603" t="s">
        <v>21062</v>
      </c>
      <c r="B13603" s="1">
        <v>42258</v>
      </c>
      <c r="C13603" t="s">
        <v>21073</v>
      </c>
      <c r="D13603">
        <v>2</v>
      </c>
      <c r="E13603" t="s">
        <v>21074</v>
      </c>
      <c r="F13603" t="s">
        <v>7054</v>
      </c>
      <c r="G13603" t="s">
        <v>20</v>
      </c>
      <c r="H13603" t="s">
        <v>11372</v>
      </c>
      <c r="I13603" s="2">
        <v>1840</v>
      </c>
      <c r="J13603" s="5"/>
      <c r="L13603" s="5"/>
      <c r="M13603" s="2">
        <f t="shared" si="212"/>
        <v>-506806.9099999977</v>
      </c>
      <c r="P13603"/>
    </row>
    <row r="13604" spans="1:16" hidden="1">
      <c r="A13604" t="s">
        <v>21086</v>
      </c>
      <c r="B13604" s="1">
        <v>42258</v>
      </c>
      <c r="C13604" t="s">
        <v>18716</v>
      </c>
      <c r="D13604">
        <v>1</v>
      </c>
      <c r="E13604" t="s">
        <v>21095</v>
      </c>
      <c r="F13604" t="s">
        <v>13565</v>
      </c>
      <c r="G13604" t="s">
        <v>20</v>
      </c>
      <c r="H13604" t="s">
        <v>21096</v>
      </c>
      <c r="I13604" s="2">
        <v>25000</v>
      </c>
      <c r="J13604" s="5"/>
      <c r="L13604" s="5"/>
      <c r="M13604" s="2">
        <f t="shared" si="212"/>
        <v>-481806.9099999977</v>
      </c>
      <c r="P13604"/>
    </row>
    <row r="13605" spans="1:16" hidden="1">
      <c r="A13605" t="s">
        <v>21105</v>
      </c>
      <c r="B13605" s="1">
        <v>42258</v>
      </c>
      <c r="C13605" t="s">
        <v>6</v>
      </c>
      <c r="D13605">
        <v>1</v>
      </c>
      <c r="E13605" t="s">
        <v>21114</v>
      </c>
      <c r="F13605" t="s">
        <v>13565</v>
      </c>
      <c r="G13605" t="s">
        <v>20</v>
      </c>
      <c r="H13605" t="s">
        <v>65</v>
      </c>
      <c r="I13605" s="2">
        <v>2000</v>
      </c>
      <c r="J13605" s="5"/>
      <c r="L13605" s="5"/>
      <c r="M13605" s="2">
        <f t="shared" si="212"/>
        <v>-479806.9099999977</v>
      </c>
      <c r="P13605"/>
    </row>
    <row r="13606" spans="1:16" hidden="1">
      <c r="A13606" t="s">
        <v>21125</v>
      </c>
      <c r="B13606" s="1">
        <v>42258</v>
      </c>
      <c r="C13606" t="s">
        <v>6</v>
      </c>
      <c r="D13606">
        <v>1</v>
      </c>
      <c r="E13606" t="s">
        <v>21114</v>
      </c>
      <c r="F13606" t="s">
        <v>13565</v>
      </c>
      <c r="G13606" t="s">
        <v>20</v>
      </c>
      <c r="H13606" t="s">
        <v>7787</v>
      </c>
      <c r="J13606" s="5"/>
      <c r="K13606" s="2">
        <v>2000</v>
      </c>
      <c r="L13606" s="5"/>
      <c r="M13606" s="2">
        <f t="shared" si="212"/>
        <v>-481806.9099999977</v>
      </c>
      <c r="P13606"/>
    </row>
    <row r="13607" spans="1:16" hidden="1">
      <c r="A13607" t="s">
        <v>21147</v>
      </c>
      <c r="B13607" s="1">
        <v>42258</v>
      </c>
      <c r="C13607" t="s">
        <v>21155</v>
      </c>
      <c r="D13607">
        <v>2</v>
      </c>
      <c r="E13607" t="s">
        <v>21156</v>
      </c>
      <c r="F13607" t="s">
        <v>13559</v>
      </c>
      <c r="G13607" t="s">
        <v>313</v>
      </c>
      <c r="H13607" t="s">
        <v>4742</v>
      </c>
      <c r="J13607" s="5"/>
      <c r="K13607" s="2">
        <v>59.02</v>
      </c>
      <c r="L13607" s="5"/>
      <c r="M13607" s="2">
        <f t="shared" si="212"/>
        <v>-481865.92999999772</v>
      </c>
      <c r="P13607"/>
    </row>
    <row r="13608" spans="1:16" hidden="1">
      <c r="A13608" t="s">
        <v>21147</v>
      </c>
      <c r="B13608" s="1">
        <v>42258</v>
      </c>
      <c r="C13608" t="s">
        <v>21155</v>
      </c>
      <c r="D13608">
        <v>2</v>
      </c>
      <c r="E13608" t="s">
        <v>21156</v>
      </c>
      <c r="F13608" t="s">
        <v>13559</v>
      </c>
      <c r="G13608" t="s">
        <v>313</v>
      </c>
      <c r="H13608" t="s">
        <v>4742</v>
      </c>
      <c r="I13608" s="2">
        <v>59.02</v>
      </c>
      <c r="J13608" s="5"/>
      <c r="L13608" s="5"/>
      <c r="M13608" s="2">
        <f t="shared" si="212"/>
        <v>-481806.9099999977</v>
      </c>
      <c r="P13608"/>
    </row>
    <row r="13609" spans="1:16" hidden="1">
      <c r="A13609" t="s">
        <v>21172</v>
      </c>
      <c r="B13609" s="1">
        <v>42258</v>
      </c>
      <c r="C13609" t="s">
        <v>21184</v>
      </c>
      <c r="D13609">
        <v>1</v>
      </c>
      <c r="E13609" t="s">
        <v>21185</v>
      </c>
      <c r="F13609" t="s">
        <v>13565</v>
      </c>
      <c r="G13609" t="s">
        <v>20</v>
      </c>
      <c r="H13609" t="s">
        <v>21186</v>
      </c>
      <c r="I13609" s="2">
        <v>20000</v>
      </c>
      <c r="J13609" s="5"/>
      <c r="L13609" s="5"/>
      <c r="M13609" s="2">
        <f t="shared" si="212"/>
        <v>-461806.9099999977</v>
      </c>
      <c r="P13609"/>
    </row>
    <row r="13610" spans="1:16" hidden="1">
      <c r="A13610" t="s">
        <v>21198</v>
      </c>
      <c r="B13610" s="1">
        <v>42258</v>
      </c>
      <c r="C13610" t="s">
        <v>18</v>
      </c>
      <c r="D13610">
        <v>2</v>
      </c>
      <c r="E13610" t="s">
        <v>21207</v>
      </c>
      <c r="F13610" t="s">
        <v>13559</v>
      </c>
      <c r="G13610" t="s">
        <v>313</v>
      </c>
      <c r="H13610" t="s">
        <v>65</v>
      </c>
      <c r="I13610" s="2">
        <v>2385.11</v>
      </c>
      <c r="J13610" s="5"/>
      <c r="L13610" s="5"/>
      <c r="M13610" s="2">
        <f t="shared" si="212"/>
        <v>-459421.79999999772</v>
      </c>
      <c r="P13610"/>
    </row>
    <row r="13611" spans="1:16" hidden="1">
      <c r="A13611" t="s">
        <v>21219</v>
      </c>
      <c r="B13611" s="1">
        <v>42258</v>
      </c>
      <c r="C13611" t="s">
        <v>20781</v>
      </c>
      <c r="D13611">
        <v>1</v>
      </c>
      <c r="E13611" t="s">
        <v>21229</v>
      </c>
      <c r="F13611" t="s">
        <v>13565</v>
      </c>
      <c r="G13611" t="s">
        <v>20</v>
      </c>
      <c r="H13611" t="s">
        <v>4521</v>
      </c>
      <c r="J13611" s="5"/>
      <c r="K13611" s="2">
        <v>15442.24</v>
      </c>
      <c r="L13611" s="5"/>
      <c r="M13611" s="2">
        <f t="shared" si="212"/>
        <v>-474864.03999999771</v>
      </c>
      <c r="P13611"/>
    </row>
    <row r="13612" spans="1:16" hidden="1">
      <c r="A13612" t="s">
        <v>21242</v>
      </c>
      <c r="B13612" s="1">
        <v>42258</v>
      </c>
      <c r="C13612" t="s">
        <v>21254</v>
      </c>
      <c r="D13612">
        <v>2</v>
      </c>
      <c r="E13612" t="s">
        <v>21255</v>
      </c>
      <c r="F13612" t="s">
        <v>13559</v>
      </c>
      <c r="G13612" t="s">
        <v>313</v>
      </c>
      <c r="H13612" t="s">
        <v>397</v>
      </c>
      <c r="J13612" s="5"/>
      <c r="K13612" s="2">
        <v>244.04</v>
      </c>
      <c r="L13612" s="5"/>
      <c r="M13612" s="2">
        <f t="shared" si="212"/>
        <v>-475108.07999999769</v>
      </c>
      <c r="P13612"/>
    </row>
    <row r="13613" spans="1:16" hidden="1">
      <c r="A13613" t="s">
        <v>21242</v>
      </c>
      <c r="B13613" s="1">
        <v>42258</v>
      </c>
      <c r="C13613" t="s">
        <v>21254</v>
      </c>
      <c r="D13613">
        <v>2</v>
      </c>
      <c r="E13613" t="s">
        <v>21255</v>
      </c>
      <c r="F13613" t="s">
        <v>13559</v>
      </c>
      <c r="G13613" t="s">
        <v>313</v>
      </c>
      <c r="H13613" t="s">
        <v>397</v>
      </c>
      <c r="I13613" s="2">
        <v>244.04</v>
      </c>
      <c r="J13613" s="5"/>
      <c r="L13613" s="5"/>
      <c r="M13613" s="2">
        <f t="shared" si="212"/>
        <v>-474864.03999999771</v>
      </c>
      <c r="P13613"/>
    </row>
    <row r="13614" spans="1:16" hidden="1">
      <c r="A13614" t="s">
        <v>21267</v>
      </c>
      <c r="B13614" s="1">
        <v>42258</v>
      </c>
      <c r="C13614" t="s">
        <v>21279</v>
      </c>
      <c r="D13614">
        <v>2</v>
      </c>
      <c r="E13614" t="s">
        <v>21280</v>
      </c>
      <c r="F13614" t="s">
        <v>13559</v>
      </c>
      <c r="G13614" t="s">
        <v>313</v>
      </c>
      <c r="H13614" t="s">
        <v>3078</v>
      </c>
      <c r="J13614" s="5"/>
      <c r="K13614" s="2">
        <v>1200</v>
      </c>
      <c r="L13614" s="5"/>
      <c r="M13614" s="2">
        <f t="shared" si="212"/>
        <v>-476064.03999999771</v>
      </c>
      <c r="P13614"/>
    </row>
    <row r="13615" spans="1:16" hidden="1">
      <c r="A13615" t="s">
        <v>21267</v>
      </c>
      <c r="B13615" s="1">
        <v>42258</v>
      </c>
      <c r="C13615" t="s">
        <v>21279</v>
      </c>
      <c r="D13615">
        <v>2</v>
      </c>
      <c r="E13615" t="s">
        <v>21280</v>
      </c>
      <c r="F13615" t="s">
        <v>13559</v>
      </c>
      <c r="G13615" t="s">
        <v>313</v>
      </c>
      <c r="H13615" t="s">
        <v>3078</v>
      </c>
      <c r="I13615" s="2">
        <v>2462.3000000000002</v>
      </c>
      <c r="J13615" s="5"/>
      <c r="L13615" s="5"/>
      <c r="M13615" s="2">
        <f t="shared" si="212"/>
        <v>-473601.73999999772</v>
      </c>
      <c r="P13615"/>
    </row>
    <row r="13616" spans="1:16" hidden="1">
      <c r="A13616" t="s">
        <v>21292</v>
      </c>
      <c r="B13616" s="1">
        <v>42258</v>
      </c>
      <c r="C13616" t="s">
        <v>21301</v>
      </c>
      <c r="D13616">
        <v>2</v>
      </c>
      <c r="E13616" t="s">
        <v>21302</v>
      </c>
      <c r="F13616" t="s">
        <v>13559</v>
      </c>
      <c r="G13616" t="s">
        <v>313</v>
      </c>
      <c r="H13616" t="s">
        <v>65</v>
      </c>
      <c r="J13616" s="5"/>
      <c r="K13616" s="2">
        <v>258.41000000000003</v>
      </c>
      <c r="L13616" s="5"/>
      <c r="M13616" s="2">
        <f t="shared" si="212"/>
        <v>-473860.14999999769</v>
      </c>
      <c r="P13616"/>
    </row>
    <row r="13617" spans="1:16" hidden="1">
      <c r="A13617" t="s">
        <v>21292</v>
      </c>
      <c r="B13617" s="1">
        <v>42258</v>
      </c>
      <c r="C13617" t="s">
        <v>21301</v>
      </c>
      <c r="D13617">
        <v>2</v>
      </c>
      <c r="E13617" t="s">
        <v>21302</v>
      </c>
      <c r="F13617" t="s">
        <v>13559</v>
      </c>
      <c r="G13617" t="s">
        <v>313</v>
      </c>
      <c r="H13617" t="s">
        <v>65</v>
      </c>
      <c r="I13617" s="2">
        <v>258.41000000000003</v>
      </c>
      <c r="J13617" s="5"/>
      <c r="L13617" s="5"/>
      <c r="M13617" s="2">
        <f t="shared" si="212"/>
        <v>-473601.73999999772</v>
      </c>
      <c r="P13617"/>
    </row>
    <row r="13618" spans="1:16" hidden="1">
      <c r="A13618" t="s">
        <v>21317</v>
      </c>
      <c r="B13618" s="1">
        <v>42258</v>
      </c>
      <c r="C13618" t="s">
        <v>21324</v>
      </c>
      <c r="D13618">
        <v>2</v>
      </c>
      <c r="E13618" t="s">
        <v>21325</v>
      </c>
      <c r="F13618" t="s">
        <v>7054</v>
      </c>
      <c r="G13618" t="s">
        <v>20</v>
      </c>
      <c r="H13618" t="s">
        <v>21326</v>
      </c>
      <c r="I13618" s="2">
        <v>2189.13</v>
      </c>
      <c r="J13618" s="5"/>
      <c r="L13618" s="5"/>
      <c r="M13618" s="2">
        <f t="shared" si="212"/>
        <v>-471412.60999999772</v>
      </c>
      <c r="P13618"/>
    </row>
    <row r="13619" spans="1:16" hidden="1">
      <c r="A13619" t="s">
        <v>21343</v>
      </c>
      <c r="B13619" s="1">
        <v>42258</v>
      </c>
      <c r="C13619" t="s">
        <v>21353</v>
      </c>
      <c r="D13619">
        <v>2</v>
      </c>
      <c r="E13619" t="s">
        <v>21354</v>
      </c>
      <c r="F13619" t="s">
        <v>7054</v>
      </c>
      <c r="G13619" t="s">
        <v>20</v>
      </c>
      <c r="H13619" t="s">
        <v>17562</v>
      </c>
      <c r="I13619" s="2">
        <v>2230</v>
      </c>
      <c r="J13619" s="5"/>
      <c r="L13619" s="5"/>
      <c r="M13619" s="2">
        <f t="shared" si="212"/>
        <v>-469182.60999999772</v>
      </c>
      <c r="P13619"/>
    </row>
    <row r="13620" spans="1:16" hidden="1">
      <c r="A13620" t="s">
        <v>21369</v>
      </c>
      <c r="B13620" s="1">
        <v>42258</v>
      </c>
      <c r="C13620" t="s">
        <v>21379</v>
      </c>
      <c r="D13620">
        <v>2</v>
      </c>
      <c r="E13620" t="s">
        <v>21380</v>
      </c>
      <c r="F13620" t="s">
        <v>7054</v>
      </c>
      <c r="G13620" t="s">
        <v>20</v>
      </c>
      <c r="H13620" t="s">
        <v>4054</v>
      </c>
      <c r="I13620" s="2">
        <v>1840</v>
      </c>
      <c r="J13620" s="5"/>
      <c r="L13620" s="5"/>
      <c r="M13620" s="2">
        <f t="shared" si="212"/>
        <v>-467342.60999999772</v>
      </c>
      <c r="P13620"/>
    </row>
    <row r="13621" spans="1:16" hidden="1">
      <c r="A13621" t="s">
        <v>21391</v>
      </c>
      <c r="B13621" s="1">
        <v>42258</v>
      </c>
      <c r="C13621" t="s">
        <v>21400</v>
      </c>
      <c r="D13621">
        <v>2</v>
      </c>
      <c r="E13621" t="s">
        <v>21401</v>
      </c>
      <c r="F13621" t="s">
        <v>7054</v>
      </c>
      <c r="G13621" t="s">
        <v>20</v>
      </c>
      <c r="H13621" t="s">
        <v>2304</v>
      </c>
      <c r="I13621" s="2">
        <v>1025</v>
      </c>
      <c r="J13621" s="5"/>
      <c r="L13621" s="5"/>
      <c r="M13621" s="2">
        <f t="shared" si="212"/>
        <v>-466317.60999999772</v>
      </c>
      <c r="P13621"/>
    </row>
    <row r="13622" spans="1:16" hidden="1">
      <c r="A13622" t="s">
        <v>21414</v>
      </c>
      <c r="B13622" s="1">
        <v>42258</v>
      </c>
      <c r="C13622" t="s">
        <v>8528</v>
      </c>
      <c r="D13622">
        <v>2</v>
      </c>
      <c r="E13622" t="s">
        <v>21421</v>
      </c>
      <c r="F13622" t="s">
        <v>7054</v>
      </c>
      <c r="G13622" t="s">
        <v>4</v>
      </c>
      <c r="H13622" t="s">
        <v>5424</v>
      </c>
      <c r="I13622" s="2">
        <v>1199.99</v>
      </c>
      <c r="J13622" s="5"/>
      <c r="L13622" s="5"/>
      <c r="M13622" s="2">
        <f t="shared" si="212"/>
        <v>-465117.61999999773</v>
      </c>
      <c r="P13622"/>
    </row>
    <row r="13623" spans="1:16" hidden="1">
      <c r="A13623" t="s">
        <v>21435</v>
      </c>
      <c r="B13623" s="1">
        <v>42258</v>
      </c>
      <c r="C13623" t="s">
        <v>21441</v>
      </c>
      <c r="D13623">
        <v>2</v>
      </c>
      <c r="E13623" t="s">
        <v>21442</v>
      </c>
      <c r="F13623" t="s">
        <v>13559</v>
      </c>
      <c r="G13623" t="s">
        <v>313</v>
      </c>
      <c r="H13623" t="s">
        <v>65</v>
      </c>
      <c r="J13623" s="5"/>
      <c r="K13623" s="2">
        <v>1200</v>
      </c>
      <c r="L13623" s="5"/>
      <c r="M13623" s="2">
        <f t="shared" si="212"/>
        <v>-466317.61999999773</v>
      </c>
      <c r="P13623"/>
    </row>
    <row r="13624" spans="1:16" hidden="1">
      <c r="A13624" t="s">
        <v>21435</v>
      </c>
      <c r="B13624" s="1">
        <v>42258</v>
      </c>
      <c r="C13624" t="s">
        <v>21441</v>
      </c>
      <c r="D13624">
        <v>2</v>
      </c>
      <c r="E13624" t="s">
        <v>21442</v>
      </c>
      <c r="F13624" t="s">
        <v>13559</v>
      </c>
      <c r="G13624" t="s">
        <v>313</v>
      </c>
      <c r="H13624" t="s">
        <v>65</v>
      </c>
      <c r="I13624" s="2">
        <v>2567.4</v>
      </c>
      <c r="J13624" s="5"/>
      <c r="L13624" s="5"/>
      <c r="M13624" s="2">
        <f t="shared" si="212"/>
        <v>-463750.2199999977</v>
      </c>
      <c r="P13624"/>
    </row>
    <row r="13625" spans="1:16" hidden="1">
      <c r="A13625" t="s">
        <v>21458</v>
      </c>
      <c r="B13625" s="1">
        <v>42258</v>
      </c>
      <c r="C13625" t="s">
        <v>21465</v>
      </c>
      <c r="D13625">
        <v>2</v>
      </c>
      <c r="E13625" t="s">
        <v>21466</v>
      </c>
      <c r="F13625" t="s">
        <v>7054</v>
      </c>
      <c r="G13625" t="s">
        <v>4</v>
      </c>
      <c r="H13625" t="s">
        <v>21467</v>
      </c>
      <c r="I13625" s="2">
        <v>4800.01</v>
      </c>
      <c r="J13625" s="5"/>
      <c r="L13625" s="5"/>
      <c r="M13625" s="2">
        <f t="shared" si="212"/>
        <v>-458950.20999999769</v>
      </c>
      <c r="P13625"/>
    </row>
    <row r="13626" spans="1:16" hidden="1">
      <c r="A13626" t="s">
        <v>21481</v>
      </c>
      <c r="B13626" s="1">
        <v>42258</v>
      </c>
      <c r="C13626" t="s">
        <v>21489</v>
      </c>
      <c r="D13626">
        <v>2</v>
      </c>
      <c r="E13626" t="s">
        <v>21490</v>
      </c>
      <c r="F13626" t="s">
        <v>7054</v>
      </c>
      <c r="G13626" t="s">
        <v>4</v>
      </c>
      <c r="H13626" t="s">
        <v>21491</v>
      </c>
      <c r="I13626" s="2">
        <v>1025</v>
      </c>
      <c r="J13626" s="5"/>
      <c r="L13626" s="5"/>
      <c r="M13626" s="2">
        <f t="shared" si="212"/>
        <v>-457925.20999999769</v>
      </c>
      <c r="P13626"/>
    </row>
    <row r="13627" spans="1:16" hidden="1">
      <c r="A13627" t="s">
        <v>21505</v>
      </c>
      <c r="B13627" s="1">
        <v>42258</v>
      </c>
      <c r="C13627" t="s">
        <v>4654</v>
      </c>
      <c r="D13627">
        <v>2</v>
      </c>
      <c r="E13627" t="s">
        <v>21513</v>
      </c>
      <c r="F13627" t="s">
        <v>13559</v>
      </c>
      <c r="G13627" t="s">
        <v>313</v>
      </c>
      <c r="H13627" t="s">
        <v>2508</v>
      </c>
      <c r="I13627" s="2">
        <v>4302.6400000000003</v>
      </c>
      <c r="J13627" s="5"/>
      <c r="L13627" s="5"/>
      <c r="M13627" s="2">
        <f t="shared" si="212"/>
        <v>-453622.56999999768</v>
      </c>
      <c r="P13627"/>
    </row>
    <row r="13628" spans="1:16" hidden="1">
      <c r="A13628" t="s">
        <v>21532</v>
      </c>
      <c r="B13628" s="1">
        <v>42258</v>
      </c>
      <c r="C13628" t="s">
        <v>6</v>
      </c>
      <c r="D13628">
        <v>1</v>
      </c>
      <c r="E13628" t="s">
        <v>21538</v>
      </c>
      <c r="F13628" t="s">
        <v>13610</v>
      </c>
      <c r="G13628" t="s">
        <v>4</v>
      </c>
      <c r="H13628" t="s">
        <v>21539</v>
      </c>
      <c r="I13628" s="2">
        <v>6440.81</v>
      </c>
      <c r="J13628" s="5"/>
      <c r="L13628" s="5"/>
      <c r="M13628" s="2">
        <f t="shared" si="212"/>
        <v>-447181.75999999768</v>
      </c>
      <c r="P13628"/>
    </row>
    <row r="13629" spans="1:16" hidden="1">
      <c r="A13629" t="s">
        <v>21550</v>
      </c>
      <c r="B13629" s="1">
        <v>42258</v>
      </c>
      <c r="C13629" t="s">
        <v>21556</v>
      </c>
      <c r="D13629">
        <v>2</v>
      </c>
      <c r="E13629" t="s">
        <v>21557</v>
      </c>
      <c r="F13629" t="s">
        <v>7054</v>
      </c>
      <c r="G13629" t="s">
        <v>4</v>
      </c>
      <c r="H13629" t="s">
        <v>21539</v>
      </c>
      <c r="I13629" s="2">
        <v>1025</v>
      </c>
      <c r="J13629" s="5"/>
      <c r="L13629" s="5"/>
      <c r="M13629" s="2">
        <f t="shared" si="212"/>
        <v>-446156.75999999768</v>
      </c>
      <c r="P13629"/>
    </row>
    <row r="13630" spans="1:16" hidden="1">
      <c r="A13630" t="s">
        <v>21571</v>
      </c>
      <c r="B13630" s="1">
        <v>42258</v>
      </c>
      <c r="C13630" t="s">
        <v>4654</v>
      </c>
      <c r="D13630">
        <v>2</v>
      </c>
      <c r="E13630" t="s">
        <v>21579</v>
      </c>
      <c r="F13630" t="s">
        <v>13559</v>
      </c>
      <c r="G13630" t="s">
        <v>313</v>
      </c>
      <c r="H13630" t="s">
        <v>46</v>
      </c>
      <c r="I13630" s="2">
        <v>3694.91</v>
      </c>
      <c r="J13630" s="5"/>
      <c r="L13630" s="5"/>
      <c r="M13630" s="2">
        <f t="shared" si="212"/>
        <v>-442461.84999999771</v>
      </c>
      <c r="P13630"/>
    </row>
    <row r="13631" spans="1:16" hidden="1">
      <c r="A13631" t="s">
        <v>21596</v>
      </c>
      <c r="B13631" s="1">
        <v>42258</v>
      </c>
      <c r="C13631" t="s">
        <v>18</v>
      </c>
      <c r="D13631">
        <v>2</v>
      </c>
      <c r="E13631" t="s">
        <v>21603</v>
      </c>
      <c r="F13631" t="s">
        <v>13559</v>
      </c>
      <c r="G13631" t="s">
        <v>313</v>
      </c>
      <c r="H13631" t="s">
        <v>4788</v>
      </c>
      <c r="I13631" s="2">
        <v>4242.8599999999997</v>
      </c>
      <c r="J13631" s="5"/>
      <c r="L13631" s="5"/>
      <c r="M13631" s="2">
        <f t="shared" si="212"/>
        <v>-438218.98999999772</v>
      </c>
      <c r="P13631"/>
    </row>
    <row r="13632" spans="1:16" hidden="1">
      <c r="A13632" t="s">
        <v>21616</v>
      </c>
      <c r="B13632" s="1">
        <v>42258</v>
      </c>
      <c r="C13632" t="s">
        <v>21622</v>
      </c>
      <c r="D13632">
        <v>2</v>
      </c>
      <c r="E13632" t="s">
        <v>21623</v>
      </c>
      <c r="F13632" t="s">
        <v>7054</v>
      </c>
      <c r="G13632" t="s">
        <v>4</v>
      </c>
      <c r="H13632" t="s">
        <v>8923</v>
      </c>
      <c r="I13632" s="2">
        <v>1025</v>
      </c>
      <c r="J13632" s="5"/>
      <c r="L13632" s="5"/>
      <c r="M13632" s="2">
        <f t="shared" si="212"/>
        <v>-437193.98999999772</v>
      </c>
      <c r="P13632"/>
    </row>
    <row r="13633" spans="1:16" hidden="1">
      <c r="A13633" t="s">
        <v>21642</v>
      </c>
      <c r="B13633" s="1">
        <v>42258</v>
      </c>
      <c r="C13633" t="s">
        <v>21649</v>
      </c>
      <c r="D13633">
        <v>2</v>
      </c>
      <c r="E13633" t="s">
        <v>21650</v>
      </c>
      <c r="F13633" t="s">
        <v>7054</v>
      </c>
      <c r="G13633" t="s">
        <v>4</v>
      </c>
      <c r="H13633" t="s">
        <v>1541</v>
      </c>
      <c r="I13633" s="2">
        <v>1840</v>
      </c>
      <c r="J13633" s="5"/>
      <c r="L13633" s="5"/>
      <c r="M13633" s="2">
        <f t="shared" si="212"/>
        <v>-435353.98999999772</v>
      </c>
      <c r="P13633"/>
    </row>
    <row r="13634" spans="1:16" hidden="1">
      <c r="A13634" t="s">
        <v>21667</v>
      </c>
      <c r="B13634" s="1">
        <v>42258</v>
      </c>
      <c r="C13634" t="s">
        <v>21672</v>
      </c>
      <c r="D13634">
        <v>2</v>
      </c>
      <c r="E13634" t="s">
        <v>21673</v>
      </c>
      <c r="F13634" t="s">
        <v>7054</v>
      </c>
      <c r="G13634" t="s">
        <v>4</v>
      </c>
      <c r="H13634" t="s">
        <v>5430</v>
      </c>
      <c r="I13634" s="2">
        <v>3185</v>
      </c>
      <c r="J13634" s="5">
        <v>24</v>
      </c>
      <c r="L13634" s="5"/>
      <c r="M13634" s="2">
        <f t="shared" si="212"/>
        <v>-432168.98999999772</v>
      </c>
      <c r="P13634"/>
    </row>
    <row r="13635" spans="1:16" hidden="1">
      <c r="A13635" t="s">
        <v>21692</v>
      </c>
      <c r="B13635" s="1">
        <v>42258</v>
      </c>
      <c r="C13635" t="s">
        <v>21700</v>
      </c>
      <c r="D13635">
        <v>2</v>
      </c>
      <c r="E13635" t="s">
        <v>21701</v>
      </c>
      <c r="F13635" t="s">
        <v>7054</v>
      </c>
      <c r="G13635" t="s">
        <v>4</v>
      </c>
      <c r="H13635" t="s">
        <v>4742</v>
      </c>
      <c r="I13635" s="2">
        <v>3029.99</v>
      </c>
      <c r="J13635" s="5"/>
      <c r="L13635" s="5"/>
      <c r="M13635" s="2">
        <f t="shared" si="212"/>
        <v>-429138.99999999773</v>
      </c>
      <c r="P13635"/>
    </row>
    <row r="13636" spans="1:16" hidden="1">
      <c r="A13636" t="s">
        <v>21717</v>
      </c>
      <c r="B13636" s="1">
        <v>42258</v>
      </c>
      <c r="C13636" t="s">
        <v>21722</v>
      </c>
      <c r="D13636">
        <v>1</v>
      </c>
      <c r="E13636" t="s">
        <v>21723</v>
      </c>
      <c r="F13636" t="s">
        <v>13565</v>
      </c>
      <c r="G13636" t="s">
        <v>4</v>
      </c>
      <c r="H13636" t="s">
        <v>4759</v>
      </c>
      <c r="I13636" s="2">
        <v>337700</v>
      </c>
      <c r="J13636" s="5"/>
      <c r="L13636" s="5"/>
      <c r="M13636" s="2">
        <f t="shared" si="212"/>
        <v>-91438.99999999773</v>
      </c>
      <c r="P13636"/>
    </row>
    <row r="13637" spans="1:16" hidden="1">
      <c r="A13637" t="s">
        <v>21741</v>
      </c>
      <c r="B13637" s="1">
        <v>42258</v>
      </c>
      <c r="C13637" t="s">
        <v>21748</v>
      </c>
      <c r="D13637">
        <v>2</v>
      </c>
      <c r="E13637" t="s">
        <v>21749</v>
      </c>
      <c r="F13637" t="s">
        <v>7054</v>
      </c>
      <c r="G13637" t="s">
        <v>4</v>
      </c>
      <c r="H13637" t="s">
        <v>3078</v>
      </c>
      <c r="I13637" s="2">
        <v>600.01</v>
      </c>
      <c r="J13637" s="5"/>
      <c r="L13637" s="5"/>
      <c r="M13637" s="2">
        <f t="shared" si="212"/>
        <v>-90838.989999997735</v>
      </c>
      <c r="P13637"/>
    </row>
    <row r="13638" spans="1:16" hidden="1">
      <c r="A13638" t="s">
        <v>21762</v>
      </c>
      <c r="B13638" s="1">
        <v>42258</v>
      </c>
      <c r="C13638" t="s">
        <v>21771</v>
      </c>
      <c r="D13638">
        <v>2</v>
      </c>
      <c r="E13638" t="s">
        <v>21772</v>
      </c>
      <c r="F13638" t="s">
        <v>7054</v>
      </c>
      <c r="G13638" t="s">
        <v>4</v>
      </c>
      <c r="H13638" t="s">
        <v>226</v>
      </c>
      <c r="J13638" s="5"/>
      <c r="K13638" s="2">
        <v>4100</v>
      </c>
      <c r="L13638" s="5"/>
      <c r="M13638" s="2">
        <f t="shared" si="212"/>
        <v>-94938.989999997735</v>
      </c>
      <c r="P13638"/>
    </row>
    <row r="13639" spans="1:16" hidden="1">
      <c r="A13639" t="s">
        <v>21762</v>
      </c>
      <c r="B13639" s="1">
        <v>42258</v>
      </c>
      <c r="C13639" t="s">
        <v>21771</v>
      </c>
      <c r="D13639">
        <v>2</v>
      </c>
      <c r="E13639" t="s">
        <v>21772</v>
      </c>
      <c r="F13639" t="s">
        <v>7054</v>
      </c>
      <c r="G13639" t="s">
        <v>4</v>
      </c>
      <c r="H13639" t="s">
        <v>226</v>
      </c>
      <c r="I13639" s="2">
        <v>4100</v>
      </c>
      <c r="J13639" s="5"/>
      <c r="L13639" s="5"/>
      <c r="M13639" s="2">
        <f t="shared" si="212"/>
        <v>-90838.989999997735</v>
      </c>
      <c r="P13639"/>
    </row>
    <row r="13640" spans="1:16" hidden="1">
      <c r="A13640" t="s">
        <v>21789</v>
      </c>
      <c r="B13640" s="1">
        <v>42258</v>
      </c>
      <c r="C13640" t="s">
        <v>21794</v>
      </c>
      <c r="D13640">
        <v>2</v>
      </c>
      <c r="E13640" t="s">
        <v>21795</v>
      </c>
      <c r="F13640" t="s">
        <v>7054</v>
      </c>
      <c r="G13640" t="s">
        <v>4</v>
      </c>
      <c r="H13640" t="s">
        <v>17637</v>
      </c>
      <c r="I13640" s="2">
        <v>1025</v>
      </c>
      <c r="J13640" s="5"/>
      <c r="L13640" s="5"/>
      <c r="M13640" s="2">
        <f t="shared" si="212"/>
        <v>-89813.989999997735</v>
      </c>
      <c r="P13640"/>
    </row>
    <row r="13641" spans="1:16" hidden="1">
      <c r="A13641" t="s">
        <v>21812</v>
      </c>
      <c r="B13641" s="1">
        <v>42258</v>
      </c>
      <c r="C13641" t="s">
        <v>18</v>
      </c>
      <c r="D13641">
        <v>2</v>
      </c>
      <c r="E13641" t="s">
        <v>21820</v>
      </c>
      <c r="F13641" t="s">
        <v>13559</v>
      </c>
      <c r="G13641" t="s">
        <v>313</v>
      </c>
      <c r="H13641" t="s">
        <v>65</v>
      </c>
      <c r="I13641" s="2">
        <v>467.11</v>
      </c>
      <c r="J13641" s="5"/>
      <c r="L13641" s="5"/>
      <c r="M13641" s="2">
        <f t="shared" ref="M13641:M13704" si="213">+M13640+I13641-K13641</f>
        <v>-89346.879999997735</v>
      </c>
      <c r="P13641"/>
    </row>
    <row r="13642" spans="1:16" hidden="1">
      <c r="A13642" t="s">
        <v>21831</v>
      </c>
      <c r="B13642" s="1">
        <v>42258</v>
      </c>
      <c r="C13642" t="s">
        <v>21837</v>
      </c>
      <c r="D13642">
        <v>2</v>
      </c>
      <c r="E13642" t="s">
        <v>21838</v>
      </c>
      <c r="F13642" t="s">
        <v>7054</v>
      </c>
      <c r="G13642" t="s">
        <v>4</v>
      </c>
      <c r="H13642" t="s">
        <v>14992</v>
      </c>
      <c r="I13642" s="2">
        <v>1839.99</v>
      </c>
      <c r="J13642" s="5"/>
      <c r="L13642" s="5"/>
      <c r="M13642" s="2">
        <f t="shared" si="213"/>
        <v>-87506.889999997729</v>
      </c>
      <c r="P13642"/>
    </row>
    <row r="13643" spans="1:16" hidden="1">
      <c r="A13643" t="s">
        <v>21853</v>
      </c>
      <c r="B13643" s="1">
        <v>42258</v>
      </c>
      <c r="C13643" t="s">
        <v>21859</v>
      </c>
      <c r="D13643">
        <v>2</v>
      </c>
      <c r="E13643" t="s">
        <v>21860</v>
      </c>
      <c r="F13643" t="s">
        <v>7054</v>
      </c>
      <c r="G13643" t="s">
        <v>4</v>
      </c>
      <c r="H13643" t="s">
        <v>11214</v>
      </c>
      <c r="I13643" s="2">
        <v>4100</v>
      </c>
      <c r="J13643" s="5"/>
      <c r="L13643" s="5"/>
      <c r="M13643" s="2">
        <f t="shared" si="213"/>
        <v>-83406.889999997729</v>
      </c>
      <c r="P13643"/>
    </row>
    <row r="13644" spans="1:16" hidden="1">
      <c r="A13644" t="s">
        <v>21875</v>
      </c>
      <c r="B13644" s="1">
        <v>42258</v>
      </c>
      <c r="C13644" t="s">
        <v>21884</v>
      </c>
      <c r="D13644">
        <v>2</v>
      </c>
      <c r="E13644" t="s">
        <v>21885</v>
      </c>
      <c r="F13644" t="s">
        <v>7054</v>
      </c>
      <c r="G13644" t="s">
        <v>4</v>
      </c>
      <c r="H13644" t="s">
        <v>4597</v>
      </c>
      <c r="I13644" s="2">
        <v>3029.99</v>
      </c>
      <c r="J13644" s="5"/>
      <c r="L13644" s="5"/>
      <c r="M13644" s="2">
        <f t="shared" si="213"/>
        <v>-80376.899999997724</v>
      </c>
      <c r="P13644"/>
    </row>
    <row r="13645" spans="1:16" hidden="1">
      <c r="A13645" t="s">
        <v>21902</v>
      </c>
      <c r="B13645" s="1">
        <v>42258</v>
      </c>
      <c r="C13645" t="s">
        <v>21910</v>
      </c>
      <c r="D13645">
        <v>2</v>
      </c>
      <c r="E13645" t="s">
        <v>21911</v>
      </c>
      <c r="F13645" t="s">
        <v>7054</v>
      </c>
      <c r="G13645" t="s">
        <v>4</v>
      </c>
      <c r="H13645" t="s">
        <v>15264</v>
      </c>
      <c r="I13645" s="2">
        <v>197.2</v>
      </c>
      <c r="J13645" s="5"/>
      <c r="L13645" s="5"/>
      <c r="M13645" s="2">
        <f t="shared" si="213"/>
        <v>-80179.699999997727</v>
      </c>
      <c r="P13645"/>
    </row>
    <row r="13646" spans="1:16" hidden="1">
      <c r="A13646" s="35" t="s">
        <v>4832</v>
      </c>
      <c r="B13646" s="36">
        <v>42259</v>
      </c>
      <c r="C13646" s="35" t="s">
        <v>6</v>
      </c>
      <c r="D13646" s="35">
        <v>1</v>
      </c>
      <c r="E13646" s="35" t="s">
        <v>4833</v>
      </c>
      <c r="F13646" s="35" t="s">
        <v>8</v>
      </c>
      <c r="G13646" s="35" t="s">
        <v>20</v>
      </c>
      <c r="H13646" s="35" t="s">
        <v>168</v>
      </c>
      <c r="I13646" s="11">
        <v>2600</v>
      </c>
      <c r="J13646" s="12"/>
      <c r="K13646" s="11"/>
      <c r="L13646" s="12"/>
      <c r="M13646" s="11">
        <f t="shared" si="213"/>
        <v>-77579.699999997727</v>
      </c>
      <c r="P13646"/>
    </row>
    <row r="13647" spans="1:16" hidden="1">
      <c r="A13647" t="s">
        <v>4841</v>
      </c>
      <c r="B13647" s="1">
        <v>42259</v>
      </c>
      <c r="C13647" t="s">
        <v>11</v>
      </c>
      <c r="D13647">
        <v>1</v>
      </c>
      <c r="E13647" t="s">
        <v>4843</v>
      </c>
      <c r="F13647" t="s">
        <v>16</v>
      </c>
      <c r="G13647" t="s">
        <v>20</v>
      </c>
      <c r="H13647" t="s">
        <v>208</v>
      </c>
      <c r="J13647" s="5"/>
      <c r="K13647" s="2">
        <v>1025</v>
      </c>
      <c r="L13647" s="5">
        <v>25</v>
      </c>
      <c r="M13647" s="2">
        <f t="shared" si="213"/>
        <v>-78604.699999997727</v>
      </c>
      <c r="P13647"/>
    </row>
    <row r="13648" spans="1:16" hidden="1">
      <c r="A13648" t="s">
        <v>4850</v>
      </c>
      <c r="B13648" s="1">
        <v>42259</v>
      </c>
      <c r="C13648" t="s">
        <v>6</v>
      </c>
      <c r="D13648">
        <v>1</v>
      </c>
      <c r="E13648" t="s">
        <v>4851</v>
      </c>
      <c r="F13648" t="s">
        <v>8</v>
      </c>
      <c r="G13648" t="s">
        <v>20</v>
      </c>
      <c r="H13648" t="s">
        <v>3905</v>
      </c>
      <c r="I13648" s="2">
        <v>1025</v>
      </c>
      <c r="J13648" s="5"/>
      <c r="L13648" s="5"/>
      <c r="M13648" s="2">
        <f t="shared" si="213"/>
        <v>-77579.699999997727</v>
      </c>
      <c r="P13648"/>
    </row>
    <row r="13649" spans="1:16" hidden="1">
      <c r="A13649" t="s">
        <v>4925</v>
      </c>
      <c r="B13649" s="1">
        <v>42259</v>
      </c>
      <c r="C13649" t="s">
        <v>11</v>
      </c>
      <c r="D13649">
        <v>1</v>
      </c>
      <c r="E13649" t="s">
        <v>4927</v>
      </c>
      <c r="F13649" t="s">
        <v>13</v>
      </c>
      <c r="G13649" t="s">
        <v>20</v>
      </c>
      <c r="H13649" t="s">
        <v>4928</v>
      </c>
      <c r="J13649" s="5"/>
      <c r="K13649" s="2">
        <v>4100</v>
      </c>
      <c r="L13649" s="5"/>
      <c r="M13649" s="2">
        <f t="shared" si="213"/>
        <v>-81679.699999997727</v>
      </c>
      <c r="P13649"/>
    </row>
    <row r="13650" spans="1:16" hidden="1">
      <c r="A13650" t="s">
        <v>5014</v>
      </c>
      <c r="B13650" s="1">
        <v>42259</v>
      </c>
      <c r="C13650" t="s">
        <v>6</v>
      </c>
      <c r="D13650">
        <v>1</v>
      </c>
      <c r="E13650" t="s">
        <v>5019</v>
      </c>
      <c r="F13650" t="s">
        <v>29</v>
      </c>
      <c r="G13650" t="s">
        <v>20</v>
      </c>
      <c r="H13650" t="s">
        <v>5020</v>
      </c>
      <c r="I13650" s="2">
        <v>1200.01</v>
      </c>
      <c r="J13650" s="5"/>
      <c r="L13650" s="5"/>
      <c r="M13650" s="2">
        <f t="shared" si="213"/>
        <v>-80479.689999997732</v>
      </c>
      <c r="P13650"/>
    </row>
    <row r="13651" spans="1:16" hidden="1">
      <c r="A13651" t="s">
        <v>5057</v>
      </c>
      <c r="B13651" s="1">
        <v>42259</v>
      </c>
      <c r="C13651" t="s">
        <v>18</v>
      </c>
      <c r="D13651">
        <v>1</v>
      </c>
      <c r="E13651" t="s">
        <v>5060</v>
      </c>
      <c r="F13651" t="s">
        <v>13</v>
      </c>
      <c r="G13651" t="s">
        <v>20</v>
      </c>
      <c r="H13651" t="s">
        <v>5061</v>
      </c>
      <c r="J13651" s="5"/>
      <c r="K13651" s="2">
        <v>113583.21</v>
      </c>
      <c r="L13651" s="5"/>
      <c r="M13651" s="2">
        <f t="shared" si="213"/>
        <v>-194062.89999999775</v>
      </c>
      <c r="P13651"/>
    </row>
    <row r="13652" spans="1:16" hidden="1">
      <c r="A13652" t="s">
        <v>5070</v>
      </c>
      <c r="B13652" s="1">
        <v>42259</v>
      </c>
      <c r="C13652" t="s">
        <v>43</v>
      </c>
      <c r="D13652">
        <v>1</v>
      </c>
      <c r="E13652" t="s">
        <v>5074</v>
      </c>
      <c r="F13652" t="s">
        <v>16</v>
      </c>
      <c r="G13652" t="s">
        <v>20</v>
      </c>
      <c r="H13652" t="s">
        <v>5075</v>
      </c>
      <c r="J13652" s="5"/>
      <c r="K13652" s="2">
        <v>50000</v>
      </c>
      <c r="L13652" s="5"/>
      <c r="M13652" s="2">
        <f t="shared" si="213"/>
        <v>-244062.89999999775</v>
      </c>
      <c r="P13652"/>
    </row>
    <row r="13653" spans="1:16" hidden="1">
      <c r="A13653" t="s">
        <v>5105</v>
      </c>
      <c r="B13653" s="1">
        <v>42259</v>
      </c>
      <c r="C13653" t="s">
        <v>6</v>
      </c>
      <c r="D13653">
        <v>1</v>
      </c>
      <c r="E13653" t="s">
        <v>5107</v>
      </c>
      <c r="F13653" t="s">
        <v>29</v>
      </c>
      <c r="G13653" t="s">
        <v>20</v>
      </c>
      <c r="H13653" t="s">
        <v>5108</v>
      </c>
      <c r="I13653" s="2">
        <v>963</v>
      </c>
      <c r="J13653" s="5"/>
      <c r="L13653" s="5"/>
      <c r="M13653" s="2">
        <f t="shared" si="213"/>
        <v>-243099.89999999775</v>
      </c>
      <c r="P13653"/>
    </row>
    <row r="13654" spans="1:16" hidden="1">
      <c r="A13654" t="s">
        <v>5160</v>
      </c>
      <c r="B13654" s="1">
        <v>42259</v>
      </c>
      <c r="C13654" t="s">
        <v>195</v>
      </c>
      <c r="D13654">
        <v>1</v>
      </c>
      <c r="E13654" t="s">
        <v>5161</v>
      </c>
      <c r="F13654" t="s">
        <v>13</v>
      </c>
      <c r="G13654" t="s">
        <v>20</v>
      </c>
      <c r="H13654" t="s">
        <v>195</v>
      </c>
      <c r="J13654" s="5"/>
      <c r="K13654" s="2">
        <v>6826.26</v>
      </c>
      <c r="L13654" s="5"/>
      <c r="M13654" s="2">
        <f t="shared" si="213"/>
        <v>-249926.15999999776</v>
      </c>
      <c r="P13654"/>
    </row>
    <row r="13655" spans="1:16" hidden="1">
      <c r="A13655" t="s">
        <v>5165</v>
      </c>
      <c r="B13655" s="1">
        <v>42259</v>
      </c>
      <c r="C13655" t="s">
        <v>200</v>
      </c>
      <c r="D13655">
        <v>1</v>
      </c>
      <c r="E13655" t="s">
        <v>5167</v>
      </c>
      <c r="F13655" t="s">
        <v>16</v>
      </c>
      <c r="G13655" t="s">
        <v>20</v>
      </c>
      <c r="H13655" t="s">
        <v>200</v>
      </c>
      <c r="J13655" s="5"/>
      <c r="K13655" s="2">
        <v>8750.01</v>
      </c>
      <c r="L13655" s="5"/>
      <c r="M13655" s="2">
        <f t="shared" si="213"/>
        <v>-258676.16999999777</v>
      </c>
      <c r="P13655"/>
    </row>
    <row r="13656" spans="1:16" hidden="1">
      <c r="A13656" t="s">
        <v>5172</v>
      </c>
      <c r="B13656" s="1">
        <v>42259</v>
      </c>
      <c r="C13656" t="s">
        <v>18</v>
      </c>
      <c r="D13656">
        <v>1</v>
      </c>
      <c r="E13656" t="s">
        <v>5174</v>
      </c>
      <c r="F13656" t="s">
        <v>13</v>
      </c>
      <c r="G13656" t="s">
        <v>20</v>
      </c>
      <c r="H13656" t="s">
        <v>18</v>
      </c>
      <c r="J13656" s="5"/>
      <c r="K13656" s="2">
        <v>46767.93</v>
      </c>
      <c r="L13656" s="5"/>
      <c r="M13656" s="2">
        <f t="shared" si="213"/>
        <v>-305444.09999999776</v>
      </c>
      <c r="P13656"/>
    </row>
    <row r="13657" spans="1:16" hidden="1">
      <c r="A13657" t="s">
        <v>21924</v>
      </c>
      <c r="B13657" s="1">
        <v>42259</v>
      </c>
      <c r="C13657" t="s">
        <v>21935</v>
      </c>
      <c r="D13657">
        <v>2</v>
      </c>
      <c r="E13657" t="s">
        <v>21936</v>
      </c>
      <c r="F13657" t="s">
        <v>7054</v>
      </c>
      <c r="G13657" t="s">
        <v>20</v>
      </c>
      <c r="H13657" t="s">
        <v>5430</v>
      </c>
      <c r="I13657" s="2">
        <v>1025</v>
      </c>
      <c r="J13657" s="5">
        <v>25</v>
      </c>
      <c r="L13657" s="5"/>
      <c r="M13657" s="2">
        <f t="shared" si="213"/>
        <v>-304419.09999999776</v>
      </c>
      <c r="P13657"/>
    </row>
    <row r="13658" spans="1:16" hidden="1">
      <c r="A13658" t="s">
        <v>21947</v>
      </c>
      <c r="B13658" s="1">
        <v>42259</v>
      </c>
      <c r="C13658" t="s">
        <v>21956</v>
      </c>
      <c r="D13658">
        <v>2</v>
      </c>
      <c r="E13658" t="s">
        <v>21957</v>
      </c>
      <c r="F13658" t="s">
        <v>7054</v>
      </c>
      <c r="G13658" t="s">
        <v>20</v>
      </c>
      <c r="H13658" t="s">
        <v>8839</v>
      </c>
      <c r="I13658" s="2">
        <v>1025</v>
      </c>
      <c r="J13658" s="5"/>
      <c r="L13658" s="5"/>
      <c r="M13658" s="2">
        <f t="shared" si="213"/>
        <v>-303394.09999999776</v>
      </c>
      <c r="P13658"/>
    </row>
    <row r="13659" spans="1:16" hidden="1">
      <c r="A13659" t="s">
        <v>21965</v>
      </c>
      <c r="B13659" s="1">
        <v>42259</v>
      </c>
      <c r="C13659" t="s">
        <v>4032</v>
      </c>
      <c r="D13659">
        <v>2</v>
      </c>
      <c r="E13659" t="s">
        <v>21974</v>
      </c>
      <c r="F13659" t="s">
        <v>7054</v>
      </c>
      <c r="G13659" t="s">
        <v>20</v>
      </c>
      <c r="H13659" t="s">
        <v>4034</v>
      </c>
      <c r="I13659" s="2">
        <v>4100</v>
      </c>
      <c r="J13659" s="5"/>
      <c r="L13659" s="5"/>
      <c r="M13659" s="2">
        <f t="shared" si="213"/>
        <v>-299294.09999999776</v>
      </c>
      <c r="P13659"/>
    </row>
    <row r="13660" spans="1:16" hidden="1">
      <c r="A13660" t="s">
        <v>21989</v>
      </c>
      <c r="B13660" s="1">
        <v>42259</v>
      </c>
      <c r="C13660" t="s">
        <v>22002</v>
      </c>
      <c r="D13660">
        <v>1</v>
      </c>
      <c r="E13660" t="s">
        <v>22003</v>
      </c>
      <c r="F13660" t="s">
        <v>13565</v>
      </c>
      <c r="G13660" t="s">
        <v>20</v>
      </c>
      <c r="H13660" t="s">
        <v>5075</v>
      </c>
      <c r="I13660" s="2">
        <v>50000</v>
      </c>
      <c r="J13660" s="5"/>
      <c r="L13660" s="5"/>
      <c r="M13660" s="2">
        <f t="shared" si="213"/>
        <v>-249294.09999999776</v>
      </c>
      <c r="P13660"/>
    </row>
    <row r="13661" spans="1:16" hidden="1">
      <c r="A13661" t="s">
        <v>22012</v>
      </c>
      <c r="B13661" s="1">
        <v>42259</v>
      </c>
      <c r="C13661" t="s">
        <v>22024</v>
      </c>
      <c r="D13661">
        <v>2</v>
      </c>
      <c r="E13661" t="s">
        <v>22025</v>
      </c>
      <c r="F13661" t="s">
        <v>7054</v>
      </c>
      <c r="G13661" t="s">
        <v>20</v>
      </c>
      <c r="H13661" t="s">
        <v>1321</v>
      </c>
      <c r="I13661" s="2">
        <v>400</v>
      </c>
      <c r="J13661" s="5"/>
      <c r="L13661" s="5"/>
      <c r="M13661" s="2">
        <f t="shared" si="213"/>
        <v>-248894.09999999776</v>
      </c>
      <c r="P13661"/>
    </row>
    <row r="13662" spans="1:16" hidden="1">
      <c r="A13662" t="s">
        <v>22035</v>
      </c>
      <c r="B13662" s="1">
        <v>42259</v>
      </c>
      <c r="C13662" t="s">
        <v>21184</v>
      </c>
      <c r="D13662">
        <v>1</v>
      </c>
      <c r="E13662" t="s">
        <v>22046</v>
      </c>
      <c r="F13662" t="s">
        <v>13565</v>
      </c>
      <c r="G13662" t="s">
        <v>20</v>
      </c>
      <c r="H13662" t="s">
        <v>21186</v>
      </c>
      <c r="I13662" s="2">
        <v>15000</v>
      </c>
      <c r="J13662" s="5"/>
      <c r="L13662" s="5"/>
      <c r="M13662" s="2">
        <f t="shared" si="213"/>
        <v>-233894.09999999776</v>
      </c>
      <c r="P13662"/>
    </row>
    <row r="13663" spans="1:16" hidden="1">
      <c r="A13663" t="s">
        <v>22060</v>
      </c>
      <c r="B13663" s="1">
        <v>42259</v>
      </c>
      <c r="C13663" t="s">
        <v>22071</v>
      </c>
      <c r="D13663">
        <v>2</v>
      </c>
      <c r="E13663" t="s">
        <v>22072</v>
      </c>
      <c r="F13663" t="s">
        <v>7054</v>
      </c>
      <c r="G13663" t="s">
        <v>20</v>
      </c>
      <c r="H13663" t="s">
        <v>22073</v>
      </c>
      <c r="I13663" s="2">
        <v>1840</v>
      </c>
      <c r="J13663" s="5"/>
      <c r="L13663" s="5"/>
      <c r="M13663" s="2">
        <f t="shared" si="213"/>
        <v>-232054.09999999776</v>
      </c>
      <c r="P13663"/>
    </row>
    <row r="13664" spans="1:16" hidden="1">
      <c r="A13664" t="s">
        <v>22085</v>
      </c>
      <c r="B13664" s="1">
        <v>42259</v>
      </c>
      <c r="C13664" t="s">
        <v>22096</v>
      </c>
      <c r="D13664">
        <v>2</v>
      </c>
      <c r="E13664" t="s">
        <v>22097</v>
      </c>
      <c r="F13664" t="s">
        <v>7054</v>
      </c>
      <c r="G13664" t="s">
        <v>20</v>
      </c>
      <c r="H13664" t="s">
        <v>13429</v>
      </c>
      <c r="I13664" s="2">
        <v>3030</v>
      </c>
      <c r="J13664" s="5"/>
      <c r="L13664" s="5"/>
      <c r="M13664" s="2">
        <f t="shared" si="213"/>
        <v>-229024.09999999776</v>
      </c>
      <c r="P13664"/>
    </row>
    <row r="13665" spans="1:16" hidden="1">
      <c r="A13665" t="s">
        <v>22108</v>
      </c>
      <c r="B13665" s="1">
        <v>42259</v>
      </c>
      <c r="C13665" t="s">
        <v>22117</v>
      </c>
      <c r="D13665">
        <v>1</v>
      </c>
      <c r="E13665" t="s">
        <v>22118</v>
      </c>
      <c r="F13665" t="s">
        <v>13565</v>
      </c>
      <c r="G13665" t="s">
        <v>20</v>
      </c>
      <c r="H13665" t="s">
        <v>5061</v>
      </c>
      <c r="I13665" s="2">
        <v>113583.21</v>
      </c>
      <c r="J13665" s="5"/>
      <c r="L13665" s="5"/>
      <c r="M13665" s="2">
        <f t="shared" si="213"/>
        <v>-115440.88999999776</v>
      </c>
      <c r="P13665"/>
    </row>
    <row r="13666" spans="1:16" hidden="1">
      <c r="A13666" t="s">
        <v>22132</v>
      </c>
      <c r="B13666" s="1">
        <v>42259</v>
      </c>
      <c r="C13666" t="s">
        <v>22146</v>
      </c>
      <c r="D13666">
        <v>2</v>
      </c>
      <c r="E13666" t="s">
        <v>22147</v>
      </c>
      <c r="F13666" t="s">
        <v>7054</v>
      </c>
      <c r="G13666" t="s">
        <v>20</v>
      </c>
      <c r="H13666" t="s">
        <v>22148</v>
      </c>
      <c r="I13666" s="2">
        <v>1025</v>
      </c>
      <c r="J13666" s="5"/>
      <c r="L13666" s="5"/>
      <c r="M13666" s="2">
        <f t="shared" si="213"/>
        <v>-114415.88999999776</v>
      </c>
      <c r="P13666"/>
    </row>
    <row r="13667" spans="1:16" hidden="1">
      <c r="A13667" t="s">
        <v>22158</v>
      </c>
      <c r="B13667" s="1">
        <v>42259</v>
      </c>
      <c r="C13667" t="s">
        <v>22166</v>
      </c>
      <c r="D13667">
        <v>2</v>
      </c>
      <c r="E13667" t="s">
        <v>22167</v>
      </c>
      <c r="F13667" t="s">
        <v>7054</v>
      </c>
      <c r="G13667" t="s">
        <v>20</v>
      </c>
      <c r="H13667" t="s">
        <v>4812</v>
      </c>
      <c r="I13667" s="2">
        <v>1025</v>
      </c>
      <c r="J13667" s="5"/>
      <c r="L13667" s="5"/>
      <c r="M13667" s="2">
        <f t="shared" si="213"/>
        <v>-113390.88999999776</v>
      </c>
      <c r="P13667"/>
    </row>
    <row r="13668" spans="1:16" hidden="1">
      <c r="A13668" t="s">
        <v>22178</v>
      </c>
      <c r="B13668" s="1">
        <v>42259</v>
      </c>
      <c r="C13668" t="s">
        <v>22188</v>
      </c>
      <c r="D13668">
        <v>2</v>
      </c>
      <c r="E13668" t="s">
        <v>22189</v>
      </c>
      <c r="F13668" t="s">
        <v>7054</v>
      </c>
      <c r="G13668" t="s">
        <v>20</v>
      </c>
      <c r="H13668" t="s">
        <v>15318</v>
      </c>
      <c r="I13668" s="2">
        <v>1840</v>
      </c>
      <c r="J13668" s="5"/>
      <c r="L13668" s="5"/>
      <c r="M13668" s="2">
        <f t="shared" si="213"/>
        <v>-111550.88999999776</v>
      </c>
      <c r="P13668"/>
    </row>
    <row r="13669" spans="1:16" hidden="1">
      <c r="A13669" t="s">
        <v>22201</v>
      </c>
      <c r="B13669" s="1">
        <v>42259</v>
      </c>
      <c r="C13669" t="s">
        <v>22211</v>
      </c>
      <c r="D13669">
        <v>1</v>
      </c>
      <c r="E13669" t="s">
        <v>22212</v>
      </c>
      <c r="F13669" t="s">
        <v>13565</v>
      </c>
      <c r="G13669" t="s">
        <v>20</v>
      </c>
      <c r="H13669" t="s">
        <v>22213</v>
      </c>
      <c r="I13669" s="2">
        <v>50</v>
      </c>
      <c r="J13669" s="5"/>
      <c r="L13669" s="5"/>
      <c r="M13669" s="2">
        <f t="shared" si="213"/>
        <v>-111500.88999999776</v>
      </c>
      <c r="P13669"/>
    </row>
    <row r="13670" spans="1:16" hidden="1">
      <c r="A13670" t="s">
        <v>22223</v>
      </c>
      <c r="B13670" s="1">
        <v>42259</v>
      </c>
      <c r="C13670" t="s">
        <v>22234</v>
      </c>
      <c r="D13670">
        <v>2</v>
      </c>
      <c r="E13670" t="s">
        <v>22235</v>
      </c>
      <c r="F13670" t="s">
        <v>7054</v>
      </c>
      <c r="G13670" t="s">
        <v>20</v>
      </c>
      <c r="H13670" t="s">
        <v>10155</v>
      </c>
      <c r="I13670" s="2">
        <v>1025</v>
      </c>
      <c r="J13670" s="5"/>
      <c r="L13670" s="5"/>
      <c r="M13670" s="2">
        <f t="shared" si="213"/>
        <v>-110475.88999999776</v>
      </c>
      <c r="P13670"/>
    </row>
    <row r="13671" spans="1:16" hidden="1">
      <c r="A13671" t="s">
        <v>22247</v>
      </c>
      <c r="B13671" s="1">
        <v>42259</v>
      </c>
      <c r="C13671" t="s">
        <v>18</v>
      </c>
      <c r="D13671">
        <v>2</v>
      </c>
      <c r="E13671" t="s">
        <v>22260</v>
      </c>
      <c r="F13671" t="s">
        <v>13559</v>
      </c>
      <c r="G13671" t="s">
        <v>313</v>
      </c>
      <c r="H13671" t="s">
        <v>65</v>
      </c>
      <c r="I13671" s="2">
        <v>932.51</v>
      </c>
      <c r="J13671" s="5"/>
      <c r="L13671" s="5"/>
      <c r="M13671" s="2">
        <f t="shared" si="213"/>
        <v>-109543.37999999776</v>
      </c>
      <c r="P13671"/>
    </row>
    <row r="13672" spans="1:16" hidden="1">
      <c r="A13672" t="s">
        <v>22271</v>
      </c>
      <c r="B13672" s="1">
        <v>42259</v>
      </c>
      <c r="C13672" t="s">
        <v>6</v>
      </c>
      <c r="D13672">
        <v>1</v>
      </c>
      <c r="E13672" t="s">
        <v>22283</v>
      </c>
      <c r="F13672" t="s">
        <v>13610</v>
      </c>
      <c r="G13672" t="s">
        <v>20</v>
      </c>
      <c r="H13672" t="s">
        <v>213</v>
      </c>
      <c r="I13672" s="2">
        <v>9280</v>
      </c>
      <c r="J13672" s="5"/>
      <c r="L13672" s="5"/>
      <c r="M13672" s="2">
        <f t="shared" si="213"/>
        <v>-100263.37999999776</v>
      </c>
      <c r="P13672"/>
    </row>
    <row r="13673" spans="1:16" hidden="1">
      <c r="A13673" t="s">
        <v>22294</v>
      </c>
      <c r="B13673" s="1">
        <v>42259</v>
      </c>
      <c r="C13673" t="s">
        <v>22307</v>
      </c>
      <c r="D13673">
        <v>2</v>
      </c>
      <c r="E13673" t="s">
        <v>22308</v>
      </c>
      <c r="F13673" t="s">
        <v>7054</v>
      </c>
      <c r="G13673" t="s">
        <v>20</v>
      </c>
      <c r="H13673" t="s">
        <v>22309</v>
      </c>
      <c r="I13673" s="2">
        <v>1025</v>
      </c>
      <c r="J13673" s="5"/>
      <c r="L13673" s="5"/>
      <c r="M13673" s="2">
        <f t="shared" si="213"/>
        <v>-99238.379999997764</v>
      </c>
      <c r="P13673"/>
    </row>
    <row r="13674" spans="1:16" hidden="1">
      <c r="A13674" t="s">
        <v>22321</v>
      </c>
      <c r="B13674" s="1">
        <v>42259</v>
      </c>
      <c r="C13674" t="s">
        <v>22330</v>
      </c>
      <c r="D13674">
        <v>2</v>
      </c>
      <c r="E13674" t="s">
        <v>22331</v>
      </c>
      <c r="F13674" t="s">
        <v>7054</v>
      </c>
      <c r="G13674" t="s">
        <v>20</v>
      </c>
      <c r="H13674" t="s">
        <v>22332</v>
      </c>
      <c r="I13674" s="2">
        <v>600</v>
      </c>
      <c r="J13674" s="5"/>
      <c r="L13674" s="5"/>
      <c r="M13674" s="2">
        <f t="shared" si="213"/>
        <v>-98638.379999997764</v>
      </c>
      <c r="P13674"/>
    </row>
    <row r="13675" spans="1:16" hidden="1">
      <c r="A13675" t="s">
        <v>22345</v>
      </c>
      <c r="B13675" s="1">
        <v>42259</v>
      </c>
      <c r="C13675" t="s">
        <v>22352</v>
      </c>
      <c r="D13675">
        <v>2</v>
      </c>
      <c r="E13675" t="s">
        <v>22353</v>
      </c>
      <c r="F13675" t="s">
        <v>7054</v>
      </c>
      <c r="G13675" t="s">
        <v>20</v>
      </c>
      <c r="H13675" t="s">
        <v>22354</v>
      </c>
      <c r="I13675" s="2">
        <v>3030</v>
      </c>
      <c r="J13675" s="5"/>
      <c r="L13675" s="5"/>
      <c r="M13675" s="2">
        <f t="shared" si="213"/>
        <v>-95608.379999997764</v>
      </c>
      <c r="P13675"/>
    </row>
    <row r="13676" spans="1:16" hidden="1">
      <c r="A13676" t="s">
        <v>22367</v>
      </c>
      <c r="B13676" s="1">
        <v>42259</v>
      </c>
      <c r="C13676" t="s">
        <v>22378</v>
      </c>
      <c r="D13676">
        <v>2</v>
      </c>
      <c r="E13676" t="s">
        <v>22379</v>
      </c>
      <c r="F13676" t="s">
        <v>7054</v>
      </c>
      <c r="G13676" t="s">
        <v>20</v>
      </c>
      <c r="H13676" t="s">
        <v>22380</v>
      </c>
      <c r="I13676" s="2">
        <v>2989.99</v>
      </c>
      <c r="J13676" s="5"/>
      <c r="L13676" s="5"/>
      <c r="M13676" s="2">
        <f t="shared" si="213"/>
        <v>-92618.389999997758</v>
      </c>
      <c r="P13676"/>
    </row>
    <row r="13677" spans="1:16" hidden="1">
      <c r="A13677" t="s">
        <v>22395</v>
      </c>
      <c r="B13677" s="1">
        <v>42259</v>
      </c>
      <c r="C13677" t="s">
        <v>22404</v>
      </c>
      <c r="D13677">
        <v>2</v>
      </c>
      <c r="E13677" t="s">
        <v>22405</v>
      </c>
      <c r="F13677" t="s">
        <v>7054</v>
      </c>
      <c r="G13677" t="s">
        <v>20</v>
      </c>
      <c r="H13677" t="s">
        <v>7893</v>
      </c>
      <c r="I13677" s="2">
        <v>1025</v>
      </c>
      <c r="J13677" s="5"/>
      <c r="L13677" s="5"/>
      <c r="M13677" s="2">
        <f t="shared" si="213"/>
        <v>-91593.389999997758</v>
      </c>
      <c r="P13677"/>
    </row>
    <row r="13678" spans="1:16" hidden="1">
      <c r="A13678" t="s">
        <v>22419</v>
      </c>
      <c r="B13678" s="1">
        <v>42259</v>
      </c>
      <c r="C13678" t="s">
        <v>18</v>
      </c>
      <c r="D13678">
        <v>2</v>
      </c>
      <c r="E13678" t="s">
        <v>22426</v>
      </c>
      <c r="F13678" t="s">
        <v>13559</v>
      </c>
      <c r="G13678" t="s">
        <v>313</v>
      </c>
      <c r="H13678" t="s">
        <v>65</v>
      </c>
      <c r="I13678" s="2">
        <v>74.94</v>
      </c>
      <c r="J13678" s="5"/>
      <c r="L13678" s="5"/>
      <c r="M13678" s="2">
        <f t="shared" si="213"/>
        <v>-91518.449999997756</v>
      </c>
      <c r="P13678"/>
    </row>
    <row r="13679" spans="1:16" hidden="1">
      <c r="A13679" t="s">
        <v>22442</v>
      </c>
      <c r="B13679" s="1">
        <v>42259</v>
      </c>
      <c r="C13679" t="s">
        <v>22450</v>
      </c>
      <c r="D13679">
        <v>2</v>
      </c>
      <c r="E13679" t="s">
        <v>22451</v>
      </c>
      <c r="F13679" t="s">
        <v>7054</v>
      </c>
      <c r="G13679" t="s">
        <v>20</v>
      </c>
      <c r="H13679" t="s">
        <v>168</v>
      </c>
      <c r="J13679" s="5"/>
      <c r="K13679" s="2">
        <v>2600</v>
      </c>
      <c r="L13679" s="5"/>
      <c r="M13679" s="2">
        <f t="shared" si="213"/>
        <v>-94118.449999997756</v>
      </c>
      <c r="P13679"/>
    </row>
    <row r="13680" spans="1:16" hidden="1">
      <c r="A13680" t="s">
        <v>22442</v>
      </c>
      <c r="B13680" s="1">
        <v>42259</v>
      </c>
      <c r="C13680" t="s">
        <v>22450</v>
      </c>
      <c r="D13680">
        <v>2</v>
      </c>
      <c r="E13680" t="s">
        <v>22451</v>
      </c>
      <c r="F13680" t="s">
        <v>7054</v>
      </c>
      <c r="G13680" t="s">
        <v>20</v>
      </c>
      <c r="H13680" t="s">
        <v>168</v>
      </c>
      <c r="I13680" s="2">
        <v>2599.9899999999998</v>
      </c>
      <c r="J13680" s="5"/>
      <c r="L13680" s="5"/>
      <c r="M13680" s="2">
        <f t="shared" si="213"/>
        <v>-91518.459999997751</v>
      </c>
      <c r="P13680"/>
    </row>
    <row r="13681" spans="1:16" hidden="1">
      <c r="A13681" t="s">
        <v>22462</v>
      </c>
      <c r="B13681" s="1">
        <v>42259</v>
      </c>
      <c r="C13681" t="s">
        <v>22470</v>
      </c>
      <c r="D13681">
        <v>2</v>
      </c>
      <c r="E13681" t="s">
        <v>22471</v>
      </c>
      <c r="F13681" t="s">
        <v>7054</v>
      </c>
      <c r="G13681" t="s">
        <v>20</v>
      </c>
      <c r="H13681" t="s">
        <v>18726</v>
      </c>
      <c r="I13681" s="2">
        <v>1953.75</v>
      </c>
      <c r="J13681" s="5"/>
      <c r="L13681" s="5"/>
      <c r="M13681" s="2">
        <f t="shared" si="213"/>
        <v>-89564.709999997751</v>
      </c>
      <c r="P13681"/>
    </row>
    <row r="13682" spans="1:16" hidden="1">
      <c r="A13682" t="s">
        <v>22486</v>
      </c>
      <c r="B13682" s="1">
        <v>42259</v>
      </c>
      <c r="C13682" t="s">
        <v>22492</v>
      </c>
      <c r="D13682">
        <v>2</v>
      </c>
      <c r="E13682" t="s">
        <v>22493</v>
      </c>
      <c r="F13682" t="s">
        <v>7054</v>
      </c>
      <c r="G13682" t="s">
        <v>20</v>
      </c>
      <c r="H13682" t="s">
        <v>22494</v>
      </c>
      <c r="I13682" s="2">
        <v>4100.01</v>
      </c>
      <c r="J13682" s="5"/>
      <c r="L13682" s="5"/>
      <c r="M13682" s="2">
        <f t="shared" si="213"/>
        <v>-85464.699999997756</v>
      </c>
      <c r="P13682"/>
    </row>
    <row r="13683" spans="1:16" hidden="1">
      <c r="A13683" t="s">
        <v>22513</v>
      </c>
      <c r="B13683" s="1">
        <v>42259</v>
      </c>
      <c r="C13683" t="s">
        <v>22519</v>
      </c>
      <c r="D13683">
        <v>2</v>
      </c>
      <c r="E13683" t="s">
        <v>22520</v>
      </c>
      <c r="F13683" t="s">
        <v>13559</v>
      </c>
      <c r="G13683" t="s">
        <v>22521</v>
      </c>
      <c r="H13683" t="s">
        <v>2851</v>
      </c>
      <c r="J13683" s="5"/>
      <c r="K13683" s="2">
        <v>300</v>
      </c>
      <c r="L13683" s="5"/>
      <c r="M13683" s="2">
        <f t="shared" si="213"/>
        <v>-85764.699999997756</v>
      </c>
      <c r="P13683"/>
    </row>
    <row r="13684" spans="1:16" hidden="1">
      <c r="A13684" t="s">
        <v>22513</v>
      </c>
      <c r="B13684" s="1">
        <v>42259</v>
      </c>
      <c r="C13684" t="s">
        <v>22519</v>
      </c>
      <c r="D13684">
        <v>2</v>
      </c>
      <c r="E13684" t="s">
        <v>22520</v>
      </c>
      <c r="F13684" t="s">
        <v>13559</v>
      </c>
      <c r="G13684" t="s">
        <v>22521</v>
      </c>
      <c r="H13684" t="s">
        <v>2851</v>
      </c>
      <c r="I13684" s="2">
        <v>2270</v>
      </c>
      <c r="J13684" s="5"/>
      <c r="L13684" s="5"/>
      <c r="M13684" s="2">
        <f t="shared" si="213"/>
        <v>-83494.699999997756</v>
      </c>
      <c r="P13684"/>
    </row>
    <row r="13685" spans="1:16" hidden="1">
      <c r="A13685" t="s">
        <v>22536</v>
      </c>
      <c r="B13685" s="1">
        <v>42259</v>
      </c>
      <c r="C13685" t="s">
        <v>22544</v>
      </c>
      <c r="D13685">
        <v>2</v>
      </c>
      <c r="E13685" t="s">
        <v>22545</v>
      </c>
      <c r="F13685" t="s">
        <v>7054</v>
      </c>
      <c r="G13685" t="s">
        <v>20</v>
      </c>
      <c r="H13685" t="s">
        <v>3905</v>
      </c>
      <c r="J13685" s="5"/>
      <c r="K13685" s="2">
        <v>1025</v>
      </c>
      <c r="L13685" s="5"/>
      <c r="M13685" s="2">
        <f t="shared" si="213"/>
        <v>-84519.699999997756</v>
      </c>
      <c r="P13685"/>
    </row>
    <row r="13686" spans="1:16" hidden="1">
      <c r="A13686" t="s">
        <v>22536</v>
      </c>
      <c r="B13686" s="1">
        <v>42259</v>
      </c>
      <c r="C13686" t="s">
        <v>22544</v>
      </c>
      <c r="D13686">
        <v>2</v>
      </c>
      <c r="E13686" t="s">
        <v>22545</v>
      </c>
      <c r="F13686" t="s">
        <v>7054</v>
      </c>
      <c r="G13686" t="s">
        <v>20</v>
      </c>
      <c r="H13686" t="s">
        <v>3905</v>
      </c>
      <c r="I13686" s="2">
        <v>1025</v>
      </c>
      <c r="J13686" s="5"/>
      <c r="L13686" s="5"/>
      <c r="M13686" s="2">
        <f t="shared" si="213"/>
        <v>-83494.699999997756</v>
      </c>
      <c r="P13686"/>
    </row>
    <row r="13687" spans="1:16" hidden="1">
      <c r="A13687" t="s">
        <v>22561</v>
      </c>
      <c r="B13687" s="1">
        <v>42259</v>
      </c>
      <c r="C13687" t="s">
        <v>22568</v>
      </c>
      <c r="D13687">
        <v>2</v>
      </c>
      <c r="E13687" t="s">
        <v>22569</v>
      </c>
      <c r="F13687" t="s">
        <v>7054</v>
      </c>
      <c r="G13687" t="s">
        <v>20</v>
      </c>
      <c r="H13687" t="s">
        <v>22570</v>
      </c>
      <c r="I13687" s="2">
        <v>450</v>
      </c>
      <c r="J13687" s="5"/>
      <c r="L13687" s="5"/>
      <c r="M13687" s="2">
        <f t="shared" si="213"/>
        <v>-83044.699999997756</v>
      </c>
      <c r="P13687"/>
    </row>
    <row r="13688" spans="1:16" hidden="1">
      <c r="A13688" t="s">
        <v>22589</v>
      </c>
      <c r="B13688" s="1">
        <v>42259</v>
      </c>
      <c r="C13688" t="s">
        <v>22596</v>
      </c>
      <c r="D13688">
        <v>2</v>
      </c>
      <c r="E13688" t="s">
        <v>22597</v>
      </c>
      <c r="F13688" t="s">
        <v>7054</v>
      </c>
      <c r="G13688" t="s">
        <v>20</v>
      </c>
      <c r="H13688" t="s">
        <v>22598</v>
      </c>
      <c r="I13688" s="2">
        <v>1025</v>
      </c>
      <c r="J13688" s="5"/>
      <c r="L13688" s="5"/>
      <c r="M13688" s="2">
        <f t="shared" si="213"/>
        <v>-82019.699999997756</v>
      </c>
      <c r="P13688"/>
    </row>
    <row r="13689" spans="1:16" hidden="1">
      <c r="A13689" t="s">
        <v>22613</v>
      </c>
      <c r="B13689" s="1">
        <v>42259</v>
      </c>
      <c r="C13689" t="s">
        <v>22617</v>
      </c>
      <c r="D13689">
        <v>2</v>
      </c>
      <c r="E13689" t="s">
        <v>22618</v>
      </c>
      <c r="F13689" t="s">
        <v>7054</v>
      </c>
      <c r="G13689" t="s">
        <v>20</v>
      </c>
      <c r="H13689" t="s">
        <v>22619</v>
      </c>
      <c r="I13689" s="2">
        <v>1840</v>
      </c>
      <c r="J13689" s="5"/>
      <c r="L13689" s="5"/>
      <c r="M13689" s="2">
        <f t="shared" si="213"/>
        <v>-80179.699999997756</v>
      </c>
      <c r="P13689"/>
    </row>
    <row r="13690" spans="1:16" hidden="1">
      <c r="A13690" t="s">
        <v>22636</v>
      </c>
      <c r="B13690" s="1">
        <v>42259</v>
      </c>
      <c r="C13690" t="s">
        <v>22643</v>
      </c>
      <c r="D13690">
        <v>2</v>
      </c>
      <c r="E13690" t="s">
        <v>22644</v>
      </c>
      <c r="F13690" t="s">
        <v>7054</v>
      </c>
      <c r="G13690" t="s">
        <v>20</v>
      </c>
      <c r="H13690" t="s">
        <v>4679</v>
      </c>
      <c r="J13690" s="5"/>
      <c r="K13690" s="2">
        <v>1025</v>
      </c>
      <c r="L13690" s="5"/>
      <c r="M13690" s="2">
        <f t="shared" si="213"/>
        <v>-81204.699999997756</v>
      </c>
      <c r="P13690"/>
    </row>
    <row r="13691" spans="1:16" hidden="1">
      <c r="A13691" t="s">
        <v>22636</v>
      </c>
      <c r="B13691" s="1">
        <v>42259</v>
      </c>
      <c r="C13691" t="s">
        <v>22643</v>
      </c>
      <c r="D13691">
        <v>2</v>
      </c>
      <c r="E13691" t="s">
        <v>22644</v>
      </c>
      <c r="F13691" t="s">
        <v>7054</v>
      </c>
      <c r="G13691" t="s">
        <v>20</v>
      </c>
      <c r="H13691" t="s">
        <v>4679</v>
      </c>
      <c r="I13691" s="2">
        <v>1025</v>
      </c>
      <c r="J13691" s="5"/>
      <c r="L13691" s="5"/>
      <c r="M13691" s="2">
        <f t="shared" si="213"/>
        <v>-80179.699999997756</v>
      </c>
      <c r="P13691"/>
    </row>
    <row r="13692" spans="1:16" hidden="1">
      <c r="A13692" s="35" t="s">
        <v>5235</v>
      </c>
      <c r="B13692" s="36">
        <v>42261</v>
      </c>
      <c r="C13692" s="35" t="s">
        <v>6</v>
      </c>
      <c r="D13692" s="35">
        <v>1</v>
      </c>
      <c r="E13692" s="35" t="s">
        <v>5240</v>
      </c>
      <c r="F13692" s="35" t="s">
        <v>29</v>
      </c>
      <c r="G13692" s="35" t="s">
        <v>20</v>
      </c>
      <c r="H13692" s="35" t="s">
        <v>3161</v>
      </c>
      <c r="I13692" s="11">
        <v>470.1</v>
      </c>
      <c r="J13692" s="12"/>
      <c r="K13692" s="11"/>
      <c r="L13692" s="12"/>
      <c r="M13692" s="11">
        <f t="shared" si="213"/>
        <v>-79709.59999999775</v>
      </c>
      <c r="P13692"/>
    </row>
    <row r="13693" spans="1:16" hidden="1">
      <c r="A13693" t="s">
        <v>5241</v>
      </c>
      <c r="B13693" s="1">
        <v>42261</v>
      </c>
      <c r="D13693">
        <v>1</v>
      </c>
      <c r="E13693" t="s">
        <v>5242</v>
      </c>
      <c r="F13693" t="s">
        <v>8</v>
      </c>
      <c r="G13693" t="s">
        <v>20</v>
      </c>
      <c r="H13693" t="s">
        <v>1537</v>
      </c>
      <c r="I13693" s="2">
        <v>1840</v>
      </c>
      <c r="J13693" s="5"/>
      <c r="L13693" s="5"/>
      <c r="M13693" s="2">
        <f t="shared" si="213"/>
        <v>-77869.59999999775</v>
      </c>
      <c r="P13693"/>
    </row>
    <row r="13694" spans="1:16" hidden="1">
      <c r="A13694" t="s">
        <v>5245</v>
      </c>
      <c r="B13694" s="1">
        <v>42261</v>
      </c>
      <c r="C13694" t="s">
        <v>6</v>
      </c>
      <c r="D13694">
        <v>1</v>
      </c>
      <c r="E13694" t="s">
        <v>5249</v>
      </c>
      <c r="F13694" t="s">
        <v>29</v>
      </c>
      <c r="G13694" t="s">
        <v>20</v>
      </c>
      <c r="H13694" t="s">
        <v>1588</v>
      </c>
      <c r="I13694" s="2">
        <v>204.79</v>
      </c>
      <c r="J13694" s="5"/>
      <c r="L13694" s="5"/>
      <c r="M13694" s="2">
        <f t="shared" si="213"/>
        <v>-77664.809999997757</v>
      </c>
      <c r="P13694"/>
    </row>
    <row r="13695" spans="1:16" hidden="1">
      <c r="A13695" t="s">
        <v>5281</v>
      </c>
      <c r="B13695" s="1">
        <v>42261</v>
      </c>
      <c r="C13695" t="s">
        <v>6</v>
      </c>
      <c r="D13695">
        <v>1</v>
      </c>
      <c r="E13695" t="s">
        <v>5283</v>
      </c>
      <c r="F13695" t="s">
        <v>8</v>
      </c>
      <c r="G13695" t="s">
        <v>20</v>
      </c>
      <c r="H13695" t="s">
        <v>273</v>
      </c>
      <c r="I13695" s="2">
        <v>1840</v>
      </c>
      <c r="J13695" s="5"/>
      <c r="L13695" s="5"/>
      <c r="M13695" s="2">
        <f t="shared" si="213"/>
        <v>-75824.809999997757</v>
      </c>
      <c r="P13695"/>
    </row>
    <row r="13696" spans="1:16" hidden="1">
      <c r="A13696" t="s">
        <v>5289</v>
      </c>
      <c r="B13696" s="1">
        <v>42261</v>
      </c>
      <c r="C13696" t="s">
        <v>6</v>
      </c>
      <c r="D13696">
        <v>1</v>
      </c>
      <c r="E13696" t="s">
        <v>5291</v>
      </c>
      <c r="F13696" t="s">
        <v>29</v>
      </c>
      <c r="G13696" t="s">
        <v>20</v>
      </c>
      <c r="H13696" t="s">
        <v>65</v>
      </c>
      <c r="I13696" s="2">
        <v>300</v>
      </c>
      <c r="J13696" s="5"/>
      <c r="L13696" s="5"/>
      <c r="M13696" s="2">
        <f t="shared" si="213"/>
        <v>-75524.809999997757</v>
      </c>
      <c r="P13696"/>
    </row>
    <row r="13697" spans="1:16" hidden="1">
      <c r="A13697" t="s">
        <v>5319</v>
      </c>
      <c r="B13697" s="1">
        <v>42261</v>
      </c>
      <c r="C13697" t="s">
        <v>6</v>
      </c>
      <c r="D13697">
        <v>1</v>
      </c>
      <c r="E13697" t="s">
        <v>5327</v>
      </c>
      <c r="F13697" t="s">
        <v>29</v>
      </c>
      <c r="G13697" t="s">
        <v>20</v>
      </c>
      <c r="H13697" t="s">
        <v>5050</v>
      </c>
      <c r="I13697" s="2">
        <v>69.489999999999995</v>
      </c>
      <c r="J13697" s="5"/>
      <c r="L13697" s="5"/>
      <c r="M13697" s="2">
        <f t="shared" si="213"/>
        <v>-75455.319999997751</v>
      </c>
      <c r="P13697"/>
    </row>
    <row r="13698" spans="1:16" hidden="1">
      <c r="A13698" t="s">
        <v>5344</v>
      </c>
      <c r="B13698" s="1">
        <v>42261</v>
      </c>
      <c r="C13698" t="s">
        <v>11</v>
      </c>
      <c r="D13698">
        <v>1</v>
      </c>
      <c r="E13698" t="s">
        <v>5349</v>
      </c>
      <c r="F13698" t="s">
        <v>13</v>
      </c>
      <c r="G13698" t="s">
        <v>20</v>
      </c>
      <c r="H13698" t="s">
        <v>14</v>
      </c>
      <c r="J13698" s="5"/>
      <c r="K13698" s="2">
        <v>3500</v>
      </c>
      <c r="L13698" s="5"/>
      <c r="M13698" s="2">
        <f t="shared" si="213"/>
        <v>-78955.319999997751</v>
      </c>
      <c r="P13698"/>
    </row>
    <row r="13699" spans="1:16" hidden="1">
      <c r="A13699" t="s">
        <v>5351</v>
      </c>
      <c r="B13699" s="1">
        <v>42261</v>
      </c>
      <c r="C13699" t="s">
        <v>18</v>
      </c>
      <c r="D13699">
        <v>1</v>
      </c>
      <c r="E13699" t="s">
        <v>5355</v>
      </c>
      <c r="F13699" t="s">
        <v>13</v>
      </c>
      <c r="G13699" t="s">
        <v>20</v>
      </c>
      <c r="H13699" t="s">
        <v>5356</v>
      </c>
      <c r="J13699" s="5"/>
      <c r="K13699" s="2">
        <v>88000</v>
      </c>
      <c r="L13699" s="5"/>
      <c r="M13699" s="2">
        <f t="shared" si="213"/>
        <v>-166955.31999999774</v>
      </c>
      <c r="P13699"/>
    </row>
    <row r="13700" spans="1:16" hidden="1">
      <c r="A13700" t="s">
        <v>5357</v>
      </c>
      <c r="B13700" s="1">
        <v>42261</v>
      </c>
      <c r="C13700" t="s">
        <v>6</v>
      </c>
      <c r="D13700">
        <v>1</v>
      </c>
      <c r="E13700" t="s">
        <v>5361</v>
      </c>
      <c r="F13700" t="s">
        <v>29</v>
      </c>
      <c r="G13700" t="s">
        <v>20</v>
      </c>
      <c r="H13700" t="s">
        <v>3482</v>
      </c>
      <c r="I13700" s="2">
        <v>478.66</v>
      </c>
      <c r="J13700" s="5"/>
      <c r="L13700" s="5"/>
      <c r="M13700" s="2">
        <f t="shared" si="213"/>
        <v>-166476.65999999773</v>
      </c>
      <c r="P13700"/>
    </row>
    <row r="13701" spans="1:16" hidden="1">
      <c r="A13701" t="s">
        <v>5365</v>
      </c>
      <c r="B13701" s="1">
        <v>42261</v>
      </c>
      <c r="C13701" t="s">
        <v>6</v>
      </c>
      <c r="D13701">
        <v>1</v>
      </c>
      <c r="E13701" t="s">
        <v>5370</v>
      </c>
      <c r="F13701" t="s">
        <v>29</v>
      </c>
      <c r="G13701" t="s">
        <v>20</v>
      </c>
      <c r="H13701" t="s">
        <v>65</v>
      </c>
      <c r="I13701" s="2">
        <v>1000</v>
      </c>
      <c r="J13701" s="5"/>
      <c r="L13701" s="5"/>
      <c r="M13701" s="2">
        <f t="shared" si="213"/>
        <v>-165476.65999999773</v>
      </c>
      <c r="P13701"/>
    </row>
    <row r="13702" spans="1:16" hidden="1">
      <c r="A13702" t="s">
        <v>5383</v>
      </c>
      <c r="B13702" s="1">
        <v>42261</v>
      </c>
      <c r="C13702" t="s">
        <v>6</v>
      </c>
      <c r="D13702">
        <v>1</v>
      </c>
      <c r="E13702" t="s">
        <v>5387</v>
      </c>
      <c r="F13702" t="s">
        <v>29</v>
      </c>
      <c r="G13702" t="s">
        <v>20</v>
      </c>
      <c r="H13702" t="s">
        <v>1335</v>
      </c>
      <c r="I13702" s="2">
        <v>483.67</v>
      </c>
      <c r="J13702" s="5"/>
      <c r="L13702" s="5"/>
      <c r="M13702" s="2">
        <f t="shared" si="213"/>
        <v>-164992.98999999772</v>
      </c>
      <c r="P13702"/>
    </row>
    <row r="13703" spans="1:16" hidden="1">
      <c r="A13703" t="s">
        <v>5389</v>
      </c>
      <c r="B13703" s="1">
        <v>42261</v>
      </c>
      <c r="C13703" t="s">
        <v>18</v>
      </c>
      <c r="D13703">
        <v>1</v>
      </c>
      <c r="E13703" t="s">
        <v>5393</v>
      </c>
      <c r="F13703" t="s">
        <v>13</v>
      </c>
      <c r="G13703" t="s">
        <v>20</v>
      </c>
      <c r="H13703" t="s">
        <v>18</v>
      </c>
      <c r="J13703" s="5"/>
      <c r="K13703" s="2">
        <v>6238.38</v>
      </c>
      <c r="L13703" s="5"/>
      <c r="M13703" s="2">
        <f t="shared" si="213"/>
        <v>-171231.36999999773</v>
      </c>
      <c r="P13703"/>
    </row>
    <row r="13704" spans="1:16" hidden="1">
      <c r="A13704" t="s">
        <v>5394</v>
      </c>
      <c r="B13704" s="1">
        <v>42261</v>
      </c>
      <c r="C13704" t="s">
        <v>195</v>
      </c>
      <c r="D13704">
        <v>1</v>
      </c>
      <c r="E13704" t="s">
        <v>5397</v>
      </c>
      <c r="F13704" t="s">
        <v>13</v>
      </c>
      <c r="G13704" t="s">
        <v>20</v>
      </c>
      <c r="H13704" t="s">
        <v>195</v>
      </c>
      <c r="J13704" s="5"/>
      <c r="K13704" s="2">
        <v>12635.53</v>
      </c>
      <c r="L13704" s="5"/>
      <c r="M13704" s="2">
        <f t="shared" si="213"/>
        <v>-183866.89999999772</v>
      </c>
      <c r="P13704"/>
    </row>
    <row r="13705" spans="1:16" hidden="1">
      <c r="A13705" t="s">
        <v>5399</v>
      </c>
      <c r="B13705" s="1">
        <v>42261</v>
      </c>
      <c r="C13705" t="s">
        <v>200</v>
      </c>
      <c r="D13705">
        <v>1</v>
      </c>
      <c r="E13705" t="s">
        <v>5401</v>
      </c>
      <c r="F13705" t="s">
        <v>16</v>
      </c>
      <c r="G13705" t="s">
        <v>20</v>
      </c>
      <c r="H13705" t="s">
        <v>200</v>
      </c>
      <c r="J13705" s="5"/>
      <c r="K13705" s="2">
        <v>27108.959999999999</v>
      </c>
      <c r="L13705" s="5"/>
      <c r="M13705" s="2">
        <f t="shared" ref="M13705:M13768" si="214">+M13704+I13705-K13705</f>
        <v>-210975.85999999772</v>
      </c>
      <c r="P13705"/>
    </row>
    <row r="13706" spans="1:16" hidden="1">
      <c r="A13706" t="s">
        <v>5405</v>
      </c>
      <c r="B13706" s="1">
        <v>42261</v>
      </c>
      <c r="C13706" t="s">
        <v>6</v>
      </c>
      <c r="D13706">
        <v>1</v>
      </c>
      <c r="E13706" t="s">
        <v>5408</v>
      </c>
      <c r="F13706" t="s">
        <v>29</v>
      </c>
      <c r="G13706" t="s">
        <v>4</v>
      </c>
      <c r="H13706" t="s">
        <v>65</v>
      </c>
      <c r="I13706" s="2">
        <v>1200</v>
      </c>
      <c r="J13706" s="5"/>
      <c r="L13706" s="5"/>
      <c r="M13706" s="2">
        <f t="shared" si="214"/>
        <v>-209775.85999999772</v>
      </c>
      <c r="P13706"/>
    </row>
    <row r="13707" spans="1:16" hidden="1">
      <c r="A13707" t="s">
        <v>5419</v>
      </c>
      <c r="B13707" s="1">
        <v>42261</v>
      </c>
      <c r="C13707" t="s">
        <v>6</v>
      </c>
      <c r="D13707">
        <v>1</v>
      </c>
      <c r="E13707" t="s">
        <v>5423</v>
      </c>
      <c r="F13707" t="s">
        <v>29</v>
      </c>
      <c r="G13707" t="s">
        <v>4</v>
      </c>
      <c r="H13707" t="s">
        <v>5424</v>
      </c>
      <c r="I13707" s="2">
        <v>408.83</v>
      </c>
      <c r="J13707" s="5"/>
      <c r="L13707" s="5"/>
      <c r="M13707" s="2">
        <f t="shared" si="214"/>
        <v>-209367.02999999773</v>
      </c>
      <c r="P13707"/>
    </row>
    <row r="13708" spans="1:16" hidden="1">
      <c r="A13708" t="s">
        <v>5448</v>
      </c>
      <c r="B13708" s="1">
        <v>42261</v>
      </c>
      <c r="C13708" t="s">
        <v>11</v>
      </c>
      <c r="D13708">
        <v>1</v>
      </c>
      <c r="E13708" t="s">
        <v>5451</v>
      </c>
      <c r="F13708" t="s">
        <v>16</v>
      </c>
      <c r="G13708" t="s">
        <v>4</v>
      </c>
      <c r="H13708" t="s">
        <v>5452</v>
      </c>
      <c r="J13708" s="5"/>
      <c r="K13708" s="2">
        <v>306100</v>
      </c>
      <c r="L13708" s="5"/>
      <c r="M13708" s="2">
        <f t="shared" si="214"/>
        <v>-515467.0299999977</v>
      </c>
      <c r="P13708"/>
    </row>
    <row r="13709" spans="1:16" hidden="1">
      <c r="A13709" t="s">
        <v>5458</v>
      </c>
      <c r="B13709" s="1">
        <v>42261</v>
      </c>
      <c r="C13709" t="s">
        <v>11</v>
      </c>
      <c r="D13709">
        <v>1</v>
      </c>
      <c r="E13709" t="s">
        <v>5459</v>
      </c>
      <c r="F13709" t="s">
        <v>13</v>
      </c>
      <c r="G13709" t="s">
        <v>4</v>
      </c>
      <c r="H13709" t="s">
        <v>383</v>
      </c>
      <c r="J13709" s="5"/>
      <c r="K13709" s="2">
        <v>46282.23</v>
      </c>
      <c r="L13709" s="5"/>
      <c r="M13709" s="2">
        <f t="shared" si="214"/>
        <v>-561749.25999999768</v>
      </c>
      <c r="P13709"/>
    </row>
    <row r="13710" spans="1:16" hidden="1">
      <c r="A13710" t="s">
        <v>5487</v>
      </c>
      <c r="B13710" s="1">
        <v>42261</v>
      </c>
      <c r="C13710" t="s">
        <v>18</v>
      </c>
      <c r="D13710">
        <v>1</v>
      </c>
      <c r="E13710" t="s">
        <v>5489</v>
      </c>
      <c r="F13710" t="s">
        <v>13</v>
      </c>
      <c r="G13710" t="s">
        <v>4</v>
      </c>
      <c r="H13710" t="s">
        <v>4981</v>
      </c>
      <c r="J13710" s="5"/>
      <c r="K13710" s="2">
        <v>40140.519999999997</v>
      </c>
      <c r="L13710" s="5"/>
      <c r="M13710" s="2">
        <f t="shared" si="214"/>
        <v>-601889.7799999977</v>
      </c>
      <c r="P13710"/>
    </row>
    <row r="13711" spans="1:16" hidden="1">
      <c r="A13711" t="s">
        <v>5493</v>
      </c>
      <c r="B13711" s="1">
        <v>42261</v>
      </c>
      <c r="C13711" t="s">
        <v>6</v>
      </c>
      <c r="D13711">
        <v>1</v>
      </c>
      <c r="E13711" t="s">
        <v>5497</v>
      </c>
      <c r="F13711" t="s">
        <v>29</v>
      </c>
      <c r="G13711" t="s">
        <v>4</v>
      </c>
      <c r="H13711" t="s">
        <v>65</v>
      </c>
      <c r="I13711" s="2">
        <v>500</v>
      </c>
      <c r="J13711" s="5"/>
      <c r="L13711" s="5"/>
      <c r="M13711" s="2">
        <f t="shared" si="214"/>
        <v>-601389.7799999977</v>
      </c>
      <c r="P13711"/>
    </row>
    <row r="13712" spans="1:16" hidden="1">
      <c r="A13712" t="s">
        <v>5509</v>
      </c>
      <c r="B13712" s="1">
        <v>42261</v>
      </c>
      <c r="C13712" t="s">
        <v>18</v>
      </c>
      <c r="D13712">
        <v>1</v>
      </c>
      <c r="E13712" t="s">
        <v>5510</v>
      </c>
      <c r="F13712" t="s">
        <v>13</v>
      </c>
      <c r="G13712" t="s">
        <v>4</v>
      </c>
      <c r="H13712" t="s">
        <v>2475</v>
      </c>
      <c r="J13712" s="5"/>
      <c r="K13712" s="2">
        <v>40000</v>
      </c>
      <c r="L13712" s="5"/>
      <c r="M13712" s="2">
        <f t="shared" si="214"/>
        <v>-641389.7799999977</v>
      </c>
      <c r="P13712"/>
    </row>
    <row r="13713" spans="1:16" hidden="1">
      <c r="A13713" t="s">
        <v>5516</v>
      </c>
      <c r="B13713" s="1">
        <v>42261</v>
      </c>
      <c r="C13713" t="s">
        <v>5517</v>
      </c>
      <c r="D13713">
        <v>1</v>
      </c>
      <c r="E13713" t="s">
        <v>5518</v>
      </c>
      <c r="F13713" t="s">
        <v>13</v>
      </c>
      <c r="G13713" t="s">
        <v>4</v>
      </c>
      <c r="H13713" t="s">
        <v>5519</v>
      </c>
      <c r="J13713" s="5"/>
      <c r="K13713" s="2">
        <v>1351.14</v>
      </c>
      <c r="L13713" s="5"/>
      <c r="M13713" s="2">
        <f t="shared" si="214"/>
        <v>-642740.91999999771</v>
      </c>
      <c r="P13713"/>
    </row>
    <row r="13714" spans="1:16" hidden="1">
      <c r="A13714" t="s">
        <v>5545</v>
      </c>
      <c r="B13714" s="1">
        <v>42261</v>
      </c>
      <c r="C13714" t="s">
        <v>11</v>
      </c>
      <c r="D13714">
        <v>1</v>
      </c>
      <c r="E13714" t="s">
        <v>5549</v>
      </c>
      <c r="F13714" t="s">
        <v>16</v>
      </c>
      <c r="G13714" t="s">
        <v>4</v>
      </c>
      <c r="H13714" t="s">
        <v>5550</v>
      </c>
      <c r="J13714" s="5"/>
      <c r="K13714" s="2">
        <v>3030</v>
      </c>
      <c r="L13714" s="5"/>
      <c r="M13714" s="2">
        <f t="shared" si="214"/>
        <v>-645770.91999999771</v>
      </c>
      <c r="P13714"/>
    </row>
    <row r="13715" spans="1:16" hidden="1">
      <c r="A13715" t="s">
        <v>5558</v>
      </c>
      <c r="B13715" s="1">
        <v>42261</v>
      </c>
      <c r="C13715" t="s">
        <v>6</v>
      </c>
      <c r="D13715">
        <v>1</v>
      </c>
      <c r="E13715" t="s">
        <v>5562</v>
      </c>
      <c r="F13715" t="s">
        <v>29</v>
      </c>
      <c r="G13715" t="s">
        <v>4</v>
      </c>
      <c r="H13715" t="s">
        <v>452</v>
      </c>
      <c r="I13715" s="2">
        <v>1551.4</v>
      </c>
      <c r="J13715" s="5"/>
      <c r="L13715" s="5"/>
      <c r="M13715" s="2">
        <f t="shared" si="214"/>
        <v>-644219.51999999769</v>
      </c>
      <c r="P13715"/>
    </row>
    <row r="13716" spans="1:16" hidden="1">
      <c r="A13716" t="s">
        <v>5567</v>
      </c>
      <c r="B13716" s="1">
        <v>42261</v>
      </c>
      <c r="C13716" t="s">
        <v>5571</v>
      </c>
      <c r="D13716">
        <v>1</v>
      </c>
      <c r="E13716" t="s">
        <v>5572</v>
      </c>
      <c r="F13716" t="s">
        <v>16</v>
      </c>
      <c r="G13716" t="s">
        <v>4</v>
      </c>
      <c r="H13716" t="s">
        <v>5573</v>
      </c>
      <c r="J13716" s="5"/>
      <c r="K13716" s="2">
        <v>7453.71</v>
      </c>
      <c r="L13716" s="5"/>
      <c r="M13716" s="2">
        <f t="shared" si="214"/>
        <v>-651673.22999999765</v>
      </c>
      <c r="P13716"/>
    </row>
    <row r="13717" spans="1:16" hidden="1">
      <c r="A13717" t="s">
        <v>5575</v>
      </c>
      <c r="B13717" s="1">
        <v>42261</v>
      </c>
      <c r="C13717" t="s">
        <v>5580</v>
      </c>
      <c r="D13717">
        <v>1</v>
      </c>
      <c r="E13717" t="s">
        <v>5581</v>
      </c>
      <c r="F13717" t="s">
        <v>13</v>
      </c>
      <c r="G13717" t="s">
        <v>4</v>
      </c>
      <c r="H13717" t="s">
        <v>5582</v>
      </c>
      <c r="J13717" s="5"/>
      <c r="K13717" s="2">
        <v>1200</v>
      </c>
      <c r="L13717" s="5"/>
      <c r="M13717" s="2">
        <f t="shared" si="214"/>
        <v>-652873.22999999765</v>
      </c>
      <c r="P13717"/>
    </row>
    <row r="13718" spans="1:16" hidden="1">
      <c r="A13718" t="s">
        <v>5585</v>
      </c>
      <c r="B13718" s="1">
        <v>42261</v>
      </c>
      <c r="C13718" t="s">
        <v>13</v>
      </c>
      <c r="D13718">
        <v>1</v>
      </c>
      <c r="E13718" t="s">
        <v>5586</v>
      </c>
      <c r="F13718" t="s">
        <v>13</v>
      </c>
      <c r="G13718" t="s">
        <v>4</v>
      </c>
      <c r="H13718" t="s">
        <v>195</v>
      </c>
      <c r="J13718" s="5"/>
      <c r="K13718" s="2">
        <v>7915</v>
      </c>
      <c r="L13718" s="5"/>
      <c r="M13718" s="2">
        <f t="shared" si="214"/>
        <v>-660788.22999999765</v>
      </c>
      <c r="P13718"/>
    </row>
    <row r="13719" spans="1:16" hidden="1">
      <c r="A13719" t="s">
        <v>5588</v>
      </c>
      <c r="B13719" s="1">
        <v>42261</v>
      </c>
      <c r="C13719" t="s">
        <v>455</v>
      </c>
      <c r="D13719">
        <v>1</v>
      </c>
      <c r="E13719" t="s">
        <v>5595</v>
      </c>
      <c r="F13719" t="s">
        <v>16</v>
      </c>
      <c r="G13719" t="s">
        <v>4</v>
      </c>
      <c r="H13719" t="s">
        <v>455</v>
      </c>
      <c r="J13719" s="5"/>
      <c r="K13719" s="2">
        <v>6041.4</v>
      </c>
      <c r="L13719" s="5"/>
      <c r="M13719" s="2">
        <f t="shared" si="214"/>
        <v>-666829.62999999768</v>
      </c>
      <c r="P13719"/>
    </row>
    <row r="13720" spans="1:16" hidden="1">
      <c r="A13720" t="s">
        <v>5599</v>
      </c>
      <c r="B13720" s="1">
        <v>42261</v>
      </c>
      <c r="C13720" t="s">
        <v>18</v>
      </c>
      <c r="D13720">
        <v>1</v>
      </c>
      <c r="E13720" t="s">
        <v>5602</v>
      </c>
      <c r="F13720" t="s">
        <v>13</v>
      </c>
      <c r="G13720" t="s">
        <v>4</v>
      </c>
      <c r="H13720" t="s">
        <v>5603</v>
      </c>
      <c r="J13720" s="5"/>
      <c r="K13720" s="2">
        <v>90000</v>
      </c>
      <c r="L13720" s="5"/>
      <c r="M13720" s="2">
        <f t="shared" si="214"/>
        <v>-756829.62999999768</v>
      </c>
      <c r="P13720"/>
    </row>
    <row r="13721" spans="1:16" hidden="1">
      <c r="A13721" t="s">
        <v>5605</v>
      </c>
      <c r="B13721" s="1">
        <v>42261</v>
      </c>
      <c r="C13721" t="s">
        <v>5610</v>
      </c>
      <c r="D13721">
        <v>2</v>
      </c>
      <c r="E13721" t="s">
        <v>5611</v>
      </c>
      <c r="F13721" t="s">
        <v>78</v>
      </c>
      <c r="G13721" t="s">
        <v>4</v>
      </c>
      <c r="H13721" t="s">
        <v>2508</v>
      </c>
      <c r="J13721" s="5"/>
      <c r="K13721" s="2">
        <v>1376.02</v>
      </c>
      <c r="L13721" s="5"/>
      <c r="M13721" s="2">
        <f t="shared" si="214"/>
        <v>-758205.64999999769</v>
      </c>
      <c r="P13721"/>
    </row>
    <row r="13722" spans="1:16" hidden="1">
      <c r="A13722" t="s">
        <v>5614</v>
      </c>
      <c r="B13722" s="1">
        <v>42261</v>
      </c>
      <c r="C13722" t="s">
        <v>18</v>
      </c>
      <c r="D13722">
        <v>1</v>
      </c>
      <c r="E13722" t="s">
        <v>5618</v>
      </c>
      <c r="F13722" t="s">
        <v>13</v>
      </c>
      <c r="G13722" t="s">
        <v>4</v>
      </c>
      <c r="H13722" t="s">
        <v>18</v>
      </c>
      <c r="J13722" s="5"/>
      <c r="K13722" s="2">
        <v>5572.86</v>
      </c>
      <c r="L13722" s="5"/>
      <c r="M13722" s="2">
        <f t="shared" si="214"/>
        <v>-763778.50999999768</v>
      </c>
      <c r="P13722"/>
    </row>
    <row r="13723" spans="1:16" hidden="1">
      <c r="A13723" t="s">
        <v>13232</v>
      </c>
      <c r="B13723" s="1">
        <v>42261</v>
      </c>
      <c r="C13723" t="s">
        <v>13233</v>
      </c>
      <c r="D13723">
        <v>1</v>
      </c>
      <c r="E13723" t="s">
        <v>13234</v>
      </c>
      <c r="F13723" t="s">
        <v>3342</v>
      </c>
      <c r="G13723" t="s">
        <v>52</v>
      </c>
      <c r="H13723" t="s">
        <v>13235</v>
      </c>
      <c r="J13723" s="5"/>
      <c r="K13723" s="2">
        <v>679.52</v>
      </c>
      <c r="L13723" s="5"/>
      <c r="M13723" s="2">
        <f t="shared" si="214"/>
        <v>-764458.0299999977</v>
      </c>
      <c r="P13723"/>
    </row>
    <row r="13724" spans="1:16" hidden="1">
      <c r="A13724" t="s">
        <v>22664</v>
      </c>
      <c r="B13724" s="1">
        <v>42261</v>
      </c>
      <c r="C13724" t="s">
        <v>22682</v>
      </c>
      <c r="D13724">
        <v>2</v>
      </c>
      <c r="E13724" t="s">
        <v>22683</v>
      </c>
      <c r="F13724" t="s">
        <v>13559</v>
      </c>
      <c r="G13724" t="s">
        <v>313</v>
      </c>
      <c r="H13724" t="s">
        <v>213</v>
      </c>
      <c r="J13724" s="5"/>
      <c r="K13724" s="2">
        <v>13230.28</v>
      </c>
      <c r="L13724" s="5"/>
      <c r="M13724" s="2">
        <f t="shared" si="214"/>
        <v>-777688.30999999773</v>
      </c>
      <c r="P13724"/>
    </row>
    <row r="13725" spans="1:16" hidden="1">
      <c r="A13725" t="s">
        <v>22664</v>
      </c>
      <c r="B13725" s="1">
        <v>42261</v>
      </c>
      <c r="C13725" t="s">
        <v>22682</v>
      </c>
      <c r="D13725">
        <v>2</v>
      </c>
      <c r="E13725" t="s">
        <v>22683</v>
      </c>
      <c r="F13725" t="s">
        <v>13559</v>
      </c>
      <c r="G13725" t="s">
        <v>313</v>
      </c>
      <c r="H13725" t="s">
        <v>213</v>
      </c>
      <c r="I13725" s="2">
        <v>13230.28</v>
      </c>
      <c r="J13725" s="5"/>
      <c r="L13725" s="5"/>
      <c r="M13725" s="2">
        <f t="shared" si="214"/>
        <v>-764458.0299999977</v>
      </c>
      <c r="P13725"/>
    </row>
    <row r="13726" spans="1:16" hidden="1">
      <c r="A13726" t="s">
        <v>22691</v>
      </c>
      <c r="B13726" s="1">
        <v>42261</v>
      </c>
      <c r="C13726" t="s">
        <v>6</v>
      </c>
      <c r="D13726">
        <v>1</v>
      </c>
      <c r="E13726" t="s">
        <v>22707</v>
      </c>
      <c r="F13726" t="s">
        <v>13610</v>
      </c>
      <c r="G13726" t="s">
        <v>20</v>
      </c>
      <c r="H13726" t="s">
        <v>10080</v>
      </c>
      <c r="I13726" s="2">
        <v>6327.63</v>
      </c>
      <c r="J13726" s="5"/>
      <c r="L13726" s="5"/>
      <c r="M13726" s="2">
        <f t="shared" si="214"/>
        <v>-758130.39999999769</v>
      </c>
      <c r="P13726"/>
    </row>
    <row r="13727" spans="1:16" hidden="1">
      <c r="A13727" t="s">
        <v>22713</v>
      </c>
      <c r="B13727" s="1">
        <v>42261</v>
      </c>
      <c r="C13727" t="s">
        <v>22728</v>
      </c>
      <c r="D13727">
        <v>1</v>
      </c>
      <c r="E13727" t="s">
        <v>22729</v>
      </c>
      <c r="F13727" t="s">
        <v>13561</v>
      </c>
      <c r="G13727" t="s">
        <v>20</v>
      </c>
      <c r="H13727" t="s">
        <v>22730</v>
      </c>
      <c r="I13727" s="2">
        <v>88000</v>
      </c>
      <c r="J13727" s="5"/>
      <c r="L13727" s="5"/>
      <c r="M13727" s="2">
        <f t="shared" si="214"/>
        <v>-670130.39999999769</v>
      </c>
      <c r="P13727"/>
    </row>
    <row r="13728" spans="1:16" hidden="1">
      <c r="A13728" t="s">
        <v>22735</v>
      </c>
      <c r="B13728" s="1">
        <v>42261</v>
      </c>
      <c r="C13728" t="s">
        <v>21007</v>
      </c>
      <c r="D13728">
        <v>1</v>
      </c>
      <c r="E13728" t="s">
        <v>22750</v>
      </c>
      <c r="F13728" t="s">
        <v>13565</v>
      </c>
      <c r="G13728" t="s">
        <v>20</v>
      </c>
      <c r="H13728" t="s">
        <v>14</v>
      </c>
      <c r="I13728" s="2">
        <v>3500</v>
      </c>
      <c r="J13728" s="5"/>
      <c r="L13728" s="5"/>
      <c r="M13728" s="2">
        <f t="shared" si="214"/>
        <v>-666630.39999999769</v>
      </c>
      <c r="P13728"/>
    </row>
    <row r="13729" spans="1:16" hidden="1">
      <c r="A13729" t="s">
        <v>22756</v>
      </c>
      <c r="B13729" s="1">
        <v>42261</v>
      </c>
      <c r="C13729" t="s">
        <v>6</v>
      </c>
      <c r="D13729">
        <v>1</v>
      </c>
      <c r="E13729" t="s">
        <v>22770</v>
      </c>
      <c r="F13729" t="s">
        <v>13610</v>
      </c>
      <c r="G13729" t="s">
        <v>20</v>
      </c>
      <c r="H13729" t="s">
        <v>3997</v>
      </c>
      <c r="I13729" s="2">
        <v>9072.6299999999992</v>
      </c>
      <c r="J13729" s="5"/>
      <c r="L13729" s="5"/>
      <c r="M13729" s="2">
        <f t="shared" si="214"/>
        <v>-657557.76999999769</v>
      </c>
      <c r="P13729"/>
    </row>
    <row r="13730" spans="1:16" hidden="1">
      <c r="A13730" t="s">
        <v>22776</v>
      </c>
      <c r="B13730" s="1">
        <v>42261</v>
      </c>
      <c r="C13730" t="s">
        <v>6</v>
      </c>
      <c r="D13730">
        <v>1</v>
      </c>
      <c r="E13730" t="s">
        <v>22794</v>
      </c>
      <c r="F13730" t="s">
        <v>13610</v>
      </c>
      <c r="G13730" t="s">
        <v>20</v>
      </c>
      <c r="H13730" t="s">
        <v>3997</v>
      </c>
      <c r="I13730" s="2">
        <v>9868.7000000000007</v>
      </c>
      <c r="J13730" s="5"/>
      <c r="L13730" s="5"/>
      <c r="M13730" s="2">
        <f t="shared" si="214"/>
        <v>-647689.06999999774</v>
      </c>
      <c r="P13730"/>
    </row>
    <row r="13731" spans="1:16" hidden="1">
      <c r="A13731" t="s">
        <v>22800</v>
      </c>
      <c r="B13731" s="1">
        <v>42261</v>
      </c>
      <c r="C13731" t="s">
        <v>22817</v>
      </c>
      <c r="D13731">
        <v>2</v>
      </c>
      <c r="E13731" t="s">
        <v>22818</v>
      </c>
      <c r="F13731" t="s">
        <v>7054</v>
      </c>
      <c r="G13731" t="s">
        <v>20</v>
      </c>
      <c r="H13731" t="s">
        <v>3161</v>
      </c>
      <c r="I13731" s="2">
        <v>1025</v>
      </c>
      <c r="J13731" s="5"/>
      <c r="L13731" s="5"/>
      <c r="M13731" s="2">
        <f t="shared" si="214"/>
        <v>-646664.06999999774</v>
      </c>
      <c r="P13731"/>
    </row>
    <row r="13732" spans="1:16" hidden="1">
      <c r="A13732" t="s">
        <v>22826</v>
      </c>
      <c r="B13732" s="1">
        <v>42261</v>
      </c>
      <c r="C13732" t="s">
        <v>22840</v>
      </c>
      <c r="D13732">
        <v>2</v>
      </c>
      <c r="E13732" t="s">
        <v>22841</v>
      </c>
      <c r="F13732" t="s">
        <v>7054</v>
      </c>
      <c r="G13732" t="s">
        <v>20</v>
      </c>
      <c r="H13732" t="s">
        <v>22842</v>
      </c>
      <c r="I13732" s="2">
        <v>1025</v>
      </c>
      <c r="J13732" s="5"/>
      <c r="L13732" s="5"/>
      <c r="M13732" s="2">
        <f t="shared" si="214"/>
        <v>-645639.06999999774</v>
      </c>
      <c r="P13732"/>
    </row>
    <row r="13733" spans="1:16" hidden="1">
      <c r="A13733" t="s">
        <v>22849</v>
      </c>
      <c r="B13733" s="1">
        <v>42261</v>
      </c>
      <c r="C13733" t="s">
        <v>22865</v>
      </c>
      <c r="D13733">
        <v>2</v>
      </c>
      <c r="E13733" t="s">
        <v>22866</v>
      </c>
      <c r="F13733" t="s">
        <v>7054</v>
      </c>
      <c r="G13733" t="s">
        <v>20</v>
      </c>
      <c r="H13733" t="s">
        <v>22867</v>
      </c>
      <c r="I13733" s="2">
        <v>470</v>
      </c>
      <c r="J13733" s="5"/>
      <c r="L13733" s="5"/>
      <c r="M13733" s="2">
        <f t="shared" si="214"/>
        <v>-645169.06999999774</v>
      </c>
      <c r="P13733"/>
    </row>
    <row r="13734" spans="1:16" hidden="1">
      <c r="A13734" t="s">
        <v>22873</v>
      </c>
      <c r="B13734" s="1">
        <v>42261</v>
      </c>
      <c r="C13734" t="s">
        <v>18</v>
      </c>
      <c r="D13734">
        <v>2</v>
      </c>
      <c r="E13734" t="s">
        <v>22889</v>
      </c>
      <c r="F13734" t="s">
        <v>13559</v>
      </c>
      <c r="G13734" t="s">
        <v>313</v>
      </c>
      <c r="H13734" t="s">
        <v>65</v>
      </c>
      <c r="I13734" s="2">
        <v>838.45</v>
      </c>
      <c r="J13734" s="5"/>
      <c r="L13734" s="5"/>
      <c r="M13734" s="2">
        <f t="shared" si="214"/>
        <v>-644330.61999999778</v>
      </c>
      <c r="P13734"/>
    </row>
    <row r="13735" spans="1:16" hidden="1">
      <c r="A13735" t="s">
        <v>22896</v>
      </c>
      <c r="B13735" s="1">
        <v>42261</v>
      </c>
      <c r="C13735" t="s">
        <v>6</v>
      </c>
      <c r="D13735">
        <v>1</v>
      </c>
      <c r="E13735" t="s">
        <v>22912</v>
      </c>
      <c r="F13735" t="s">
        <v>13610</v>
      </c>
      <c r="G13735" t="s">
        <v>20</v>
      </c>
      <c r="H13735" t="s">
        <v>22913</v>
      </c>
      <c r="I13735" s="2">
        <v>10120.74</v>
      </c>
      <c r="J13735" s="5"/>
      <c r="L13735" s="5"/>
      <c r="M13735" s="2">
        <f t="shared" si="214"/>
        <v>-634209.87999999779</v>
      </c>
      <c r="P13735"/>
    </row>
    <row r="13736" spans="1:16" hidden="1">
      <c r="A13736" t="s">
        <v>22918</v>
      </c>
      <c r="B13736" s="1">
        <v>42261</v>
      </c>
      <c r="C13736" t="s">
        <v>18</v>
      </c>
      <c r="D13736">
        <v>2</v>
      </c>
      <c r="E13736" t="s">
        <v>22932</v>
      </c>
      <c r="F13736" t="s">
        <v>13559</v>
      </c>
      <c r="G13736" t="s">
        <v>313</v>
      </c>
      <c r="H13736" t="s">
        <v>65</v>
      </c>
      <c r="I13736" s="2">
        <v>348</v>
      </c>
      <c r="J13736" s="5"/>
      <c r="L13736" s="5"/>
      <c r="M13736" s="2">
        <f t="shared" si="214"/>
        <v>-633861.87999999779</v>
      </c>
      <c r="P13736"/>
    </row>
    <row r="13737" spans="1:16" hidden="1">
      <c r="A13737" t="s">
        <v>22939</v>
      </c>
      <c r="B13737" s="1">
        <v>42261</v>
      </c>
      <c r="C13737" t="s">
        <v>22955</v>
      </c>
      <c r="D13737">
        <v>2</v>
      </c>
      <c r="E13737" t="s">
        <v>22956</v>
      </c>
      <c r="F13737" t="s">
        <v>13559</v>
      </c>
      <c r="G13737" t="s">
        <v>313</v>
      </c>
      <c r="H13737" t="s">
        <v>3161</v>
      </c>
      <c r="J13737" s="5"/>
      <c r="K13737" s="2">
        <v>470.1</v>
      </c>
      <c r="L13737" s="5"/>
      <c r="M13737" s="2">
        <f t="shared" si="214"/>
        <v>-634331.97999999777</v>
      </c>
      <c r="P13737"/>
    </row>
    <row r="13738" spans="1:16" hidden="1">
      <c r="A13738" t="s">
        <v>22939</v>
      </c>
      <c r="B13738" s="1">
        <v>42261</v>
      </c>
      <c r="C13738" t="s">
        <v>22955</v>
      </c>
      <c r="D13738">
        <v>2</v>
      </c>
      <c r="E13738" t="s">
        <v>22956</v>
      </c>
      <c r="F13738" t="s">
        <v>13559</v>
      </c>
      <c r="G13738" t="s">
        <v>313</v>
      </c>
      <c r="H13738" t="s">
        <v>3161</v>
      </c>
      <c r="I13738" s="2">
        <v>470.1</v>
      </c>
      <c r="J13738" s="5"/>
      <c r="L13738" s="5"/>
      <c r="M13738" s="2">
        <f t="shared" si="214"/>
        <v>-633861.87999999779</v>
      </c>
      <c r="P13738"/>
    </row>
    <row r="13739" spans="1:16" hidden="1">
      <c r="A13739" t="s">
        <v>22963</v>
      </c>
      <c r="B13739" s="1">
        <v>42261</v>
      </c>
      <c r="C13739" t="s">
        <v>22976</v>
      </c>
      <c r="D13739">
        <v>2</v>
      </c>
      <c r="E13739" t="s">
        <v>22977</v>
      </c>
      <c r="F13739" t="s">
        <v>7054</v>
      </c>
      <c r="G13739" t="s">
        <v>20</v>
      </c>
      <c r="H13739" t="s">
        <v>22978</v>
      </c>
      <c r="I13739" s="2">
        <v>200.01</v>
      </c>
      <c r="J13739" s="5"/>
      <c r="L13739" s="5"/>
      <c r="M13739" s="2">
        <f t="shared" si="214"/>
        <v>-633661.86999999778</v>
      </c>
      <c r="P13739"/>
    </row>
    <row r="13740" spans="1:16" hidden="1">
      <c r="A13740" t="s">
        <v>22983</v>
      </c>
      <c r="B13740" s="1">
        <v>42261</v>
      </c>
      <c r="C13740" t="s">
        <v>23003</v>
      </c>
      <c r="D13740">
        <v>2</v>
      </c>
      <c r="E13740" t="s">
        <v>23004</v>
      </c>
      <c r="F13740" t="s">
        <v>13559</v>
      </c>
      <c r="G13740" t="s">
        <v>313</v>
      </c>
      <c r="H13740" t="s">
        <v>22978</v>
      </c>
      <c r="I13740" s="2">
        <v>2030.65</v>
      </c>
      <c r="J13740" s="5"/>
      <c r="L13740" s="5"/>
      <c r="M13740" s="2">
        <f t="shared" si="214"/>
        <v>-631631.21999999776</v>
      </c>
      <c r="P13740"/>
    </row>
    <row r="13741" spans="1:16" hidden="1">
      <c r="A13741" t="s">
        <v>23009</v>
      </c>
      <c r="B13741" s="1">
        <v>42261</v>
      </c>
      <c r="C13741" t="s">
        <v>18</v>
      </c>
      <c r="D13741">
        <v>2</v>
      </c>
      <c r="E13741" t="s">
        <v>23027</v>
      </c>
      <c r="F13741" t="s">
        <v>13559</v>
      </c>
      <c r="G13741" t="s">
        <v>313</v>
      </c>
      <c r="H13741" t="s">
        <v>65</v>
      </c>
      <c r="I13741" s="2">
        <v>244.04</v>
      </c>
      <c r="J13741" s="5"/>
      <c r="L13741" s="5"/>
      <c r="M13741" s="2">
        <f t="shared" si="214"/>
        <v>-631387.17999999772</v>
      </c>
      <c r="P13741"/>
    </row>
    <row r="13742" spans="1:16" hidden="1">
      <c r="A13742" t="s">
        <v>23033</v>
      </c>
      <c r="B13742" s="1">
        <v>42261</v>
      </c>
      <c r="C13742" t="s">
        <v>23048</v>
      </c>
      <c r="D13742">
        <v>1</v>
      </c>
      <c r="E13742" t="s">
        <v>23049</v>
      </c>
      <c r="F13742" t="s">
        <v>13565</v>
      </c>
      <c r="G13742" t="s">
        <v>4</v>
      </c>
      <c r="H13742" t="s">
        <v>23050</v>
      </c>
      <c r="I13742" s="2">
        <v>306100</v>
      </c>
      <c r="J13742" s="5"/>
      <c r="L13742" s="5"/>
      <c r="M13742" s="2">
        <f t="shared" si="214"/>
        <v>-325287.17999999772</v>
      </c>
      <c r="P13742"/>
    </row>
    <row r="13743" spans="1:16" hidden="1">
      <c r="A13743" t="s">
        <v>23060</v>
      </c>
      <c r="B13743" s="1">
        <v>42261</v>
      </c>
      <c r="C13743" t="s">
        <v>23078</v>
      </c>
      <c r="D13743">
        <v>1</v>
      </c>
      <c r="E13743" t="s">
        <v>23079</v>
      </c>
      <c r="F13743" t="s">
        <v>13565</v>
      </c>
      <c r="G13743" t="s">
        <v>4</v>
      </c>
      <c r="H13743" t="s">
        <v>383</v>
      </c>
      <c r="I13743" s="2">
        <v>46282.23</v>
      </c>
      <c r="J13743" s="5"/>
      <c r="L13743" s="5"/>
      <c r="M13743" s="2">
        <f t="shared" si="214"/>
        <v>-279004.94999999774</v>
      </c>
      <c r="P13743"/>
    </row>
    <row r="13744" spans="1:16" hidden="1">
      <c r="A13744" t="s">
        <v>23087</v>
      </c>
      <c r="B13744" s="1">
        <v>42261</v>
      </c>
      <c r="C13744" t="s">
        <v>23100</v>
      </c>
      <c r="D13744">
        <v>2</v>
      </c>
      <c r="E13744" t="s">
        <v>23101</v>
      </c>
      <c r="F13744" t="s">
        <v>7054</v>
      </c>
      <c r="G13744" t="s">
        <v>4</v>
      </c>
      <c r="H13744" t="s">
        <v>273</v>
      </c>
      <c r="J13744" s="5"/>
      <c r="K13744" s="2">
        <v>1840</v>
      </c>
      <c r="L13744" s="5"/>
      <c r="M13744" s="2">
        <f t="shared" si="214"/>
        <v>-280844.94999999774</v>
      </c>
      <c r="P13744"/>
    </row>
    <row r="13745" spans="1:16" hidden="1">
      <c r="A13745" t="s">
        <v>23087</v>
      </c>
      <c r="B13745" s="1">
        <v>42261</v>
      </c>
      <c r="C13745" t="s">
        <v>23100</v>
      </c>
      <c r="D13745">
        <v>2</v>
      </c>
      <c r="E13745" t="s">
        <v>23101</v>
      </c>
      <c r="F13745" t="s">
        <v>7054</v>
      </c>
      <c r="G13745" t="s">
        <v>4</v>
      </c>
      <c r="H13745" t="s">
        <v>273</v>
      </c>
      <c r="I13745" s="2">
        <v>1840</v>
      </c>
      <c r="J13745" s="5"/>
      <c r="L13745" s="5"/>
      <c r="M13745" s="2">
        <f t="shared" si="214"/>
        <v>-279004.94999999774</v>
      </c>
      <c r="P13745"/>
    </row>
    <row r="13746" spans="1:16" hidden="1">
      <c r="A13746" t="s">
        <v>23110</v>
      </c>
      <c r="B13746" s="1">
        <v>42261</v>
      </c>
      <c r="C13746" t="s">
        <v>23127</v>
      </c>
      <c r="D13746">
        <v>2</v>
      </c>
      <c r="E13746" t="s">
        <v>23128</v>
      </c>
      <c r="F13746" t="s">
        <v>7054</v>
      </c>
      <c r="G13746" t="s">
        <v>4</v>
      </c>
      <c r="H13746" t="s">
        <v>23129</v>
      </c>
      <c r="I13746" s="2">
        <v>1400</v>
      </c>
      <c r="J13746" s="5"/>
      <c r="L13746" s="5"/>
      <c r="M13746" s="2">
        <f t="shared" si="214"/>
        <v>-277604.94999999774</v>
      </c>
      <c r="P13746"/>
    </row>
    <row r="13747" spans="1:16" hidden="1">
      <c r="A13747" t="s">
        <v>23135</v>
      </c>
      <c r="B13747" s="1">
        <v>42261</v>
      </c>
      <c r="C13747" t="s">
        <v>23148</v>
      </c>
      <c r="D13747">
        <v>2</v>
      </c>
      <c r="E13747" t="s">
        <v>23149</v>
      </c>
      <c r="F13747" t="s">
        <v>7054</v>
      </c>
      <c r="G13747" t="s">
        <v>4</v>
      </c>
      <c r="H13747" t="s">
        <v>12757</v>
      </c>
      <c r="I13747" s="2">
        <v>3030</v>
      </c>
      <c r="J13747" s="5"/>
      <c r="L13747" s="5"/>
      <c r="M13747" s="2">
        <f t="shared" si="214"/>
        <v>-274574.94999999774</v>
      </c>
      <c r="P13747"/>
    </row>
    <row r="13748" spans="1:16" hidden="1">
      <c r="A13748" t="s">
        <v>23161</v>
      </c>
      <c r="B13748" s="1">
        <v>42261</v>
      </c>
      <c r="C13748" t="s">
        <v>23173</v>
      </c>
      <c r="D13748">
        <v>2</v>
      </c>
      <c r="E13748" t="s">
        <v>23174</v>
      </c>
      <c r="F13748" t="s">
        <v>7054</v>
      </c>
      <c r="G13748" t="s">
        <v>4</v>
      </c>
      <c r="H13748" t="s">
        <v>23175</v>
      </c>
      <c r="I13748" s="2">
        <v>1625</v>
      </c>
      <c r="J13748" s="5"/>
      <c r="L13748" s="5"/>
      <c r="M13748" s="2">
        <f t="shared" si="214"/>
        <v>-272949.94999999774</v>
      </c>
      <c r="P13748"/>
    </row>
    <row r="13749" spans="1:16" hidden="1">
      <c r="A13749" t="s">
        <v>23182</v>
      </c>
      <c r="B13749" s="1">
        <v>42261</v>
      </c>
      <c r="C13749" t="s">
        <v>23194</v>
      </c>
      <c r="D13749">
        <v>2</v>
      </c>
      <c r="E13749" t="s">
        <v>23195</v>
      </c>
      <c r="F13749" t="s">
        <v>13559</v>
      </c>
      <c r="G13749" t="s">
        <v>313</v>
      </c>
      <c r="H13749" t="s">
        <v>5020</v>
      </c>
      <c r="J13749" s="5"/>
      <c r="K13749" s="2">
        <v>1199.9000000000001</v>
      </c>
      <c r="L13749" s="5"/>
      <c r="M13749" s="2">
        <f t="shared" si="214"/>
        <v>-274149.84999999776</v>
      </c>
      <c r="P13749"/>
    </row>
    <row r="13750" spans="1:16" hidden="1">
      <c r="A13750" t="s">
        <v>23182</v>
      </c>
      <c r="B13750" s="1">
        <v>42261</v>
      </c>
      <c r="C13750" t="s">
        <v>23194</v>
      </c>
      <c r="D13750">
        <v>2</v>
      </c>
      <c r="E13750" t="s">
        <v>23195</v>
      </c>
      <c r="F13750" t="s">
        <v>13559</v>
      </c>
      <c r="G13750" t="s">
        <v>313</v>
      </c>
      <c r="H13750" t="s">
        <v>5020</v>
      </c>
      <c r="I13750" s="2">
        <v>1199.9000000000001</v>
      </c>
      <c r="J13750" s="5"/>
      <c r="L13750" s="5"/>
      <c r="M13750" s="2">
        <f t="shared" si="214"/>
        <v>-272949.94999999774</v>
      </c>
      <c r="P13750"/>
    </row>
    <row r="13751" spans="1:16" hidden="1">
      <c r="A13751" t="s">
        <v>23203</v>
      </c>
      <c r="B13751" s="1">
        <v>42261</v>
      </c>
      <c r="C13751" t="s">
        <v>16629</v>
      </c>
      <c r="D13751">
        <v>1</v>
      </c>
      <c r="E13751" t="s">
        <v>23219</v>
      </c>
      <c r="F13751" t="s">
        <v>13561</v>
      </c>
      <c r="G13751" t="s">
        <v>4</v>
      </c>
      <c r="H13751" t="s">
        <v>16048</v>
      </c>
      <c r="I13751" s="2">
        <v>40140.519999999997</v>
      </c>
      <c r="J13751" s="5"/>
      <c r="L13751" s="5"/>
      <c r="M13751" s="2">
        <f t="shared" si="214"/>
        <v>-232809.42999999775</v>
      </c>
      <c r="P13751"/>
    </row>
    <row r="13752" spans="1:16" hidden="1">
      <c r="A13752" t="s">
        <v>23229</v>
      </c>
      <c r="B13752" s="1">
        <v>42261</v>
      </c>
      <c r="C13752" t="s">
        <v>23242</v>
      </c>
      <c r="D13752">
        <v>2</v>
      </c>
      <c r="E13752" t="s">
        <v>23243</v>
      </c>
      <c r="F13752" t="s">
        <v>7054</v>
      </c>
      <c r="G13752" t="s">
        <v>4</v>
      </c>
      <c r="H13752" t="s">
        <v>17935</v>
      </c>
      <c r="I13752" s="2">
        <v>1025</v>
      </c>
      <c r="J13752" s="5"/>
      <c r="L13752" s="5"/>
      <c r="M13752" s="2">
        <f t="shared" si="214"/>
        <v>-231784.42999999775</v>
      </c>
      <c r="P13752"/>
    </row>
    <row r="13753" spans="1:16" hidden="1">
      <c r="A13753" t="s">
        <v>23251</v>
      </c>
      <c r="B13753" s="1">
        <v>42261</v>
      </c>
      <c r="C13753" t="s">
        <v>18577</v>
      </c>
      <c r="D13753">
        <v>1</v>
      </c>
      <c r="E13753" t="s">
        <v>23260</v>
      </c>
      <c r="F13753" t="s">
        <v>13565</v>
      </c>
      <c r="G13753" t="s">
        <v>4</v>
      </c>
      <c r="H13753" t="s">
        <v>18579</v>
      </c>
      <c r="I13753" s="2">
        <v>40000</v>
      </c>
      <c r="J13753" s="5"/>
      <c r="L13753" s="5"/>
      <c r="M13753" s="2">
        <f t="shared" si="214"/>
        <v>-191784.42999999775</v>
      </c>
      <c r="P13753"/>
    </row>
    <row r="13754" spans="1:16" hidden="1">
      <c r="A13754" t="s">
        <v>23273</v>
      </c>
      <c r="B13754" s="1">
        <v>42261</v>
      </c>
      <c r="C13754" t="s">
        <v>23282</v>
      </c>
      <c r="D13754">
        <v>2</v>
      </c>
      <c r="E13754" t="s">
        <v>23283</v>
      </c>
      <c r="F13754" t="s">
        <v>7054</v>
      </c>
      <c r="G13754" t="s">
        <v>4</v>
      </c>
      <c r="H13754" t="s">
        <v>23284</v>
      </c>
      <c r="I13754" s="2">
        <v>1025</v>
      </c>
      <c r="J13754" s="5"/>
      <c r="L13754" s="5"/>
      <c r="M13754" s="2">
        <f t="shared" si="214"/>
        <v>-190759.42999999775</v>
      </c>
      <c r="P13754"/>
    </row>
    <row r="13755" spans="1:16" hidden="1">
      <c r="A13755" t="s">
        <v>23292</v>
      </c>
      <c r="B13755" s="1">
        <v>42261</v>
      </c>
      <c r="C13755" t="s">
        <v>23301</v>
      </c>
      <c r="D13755">
        <v>2</v>
      </c>
      <c r="E13755" t="s">
        <v>23302</v>
      </c>
      <c r="F13755" t="s">
        <v>7054</v>
      </c>
      <c r="G13755" t="s">
        <v>4</v>
      </c>
      <c r="H13755" t="s">
        <v>1537</v>
      </c>
      <c r="J13755" s="5"/>
      <c r="K13755" s="2">
        <v>1840</v>
      </c>
      <c r="L13755" s="5"/>
      <c r="M13755" s="2">
        <f t="shared" si="214"/>
        <v>-192599.42999999775</v>
      </c>
      <c r="P13755"/>
    </row>
    <row r="13756" spans="1:16" hidden="1">
      <c r="A13756" t="s">
        <v>23292</v>
      </c>
      <c r="B13756" s="1">
        <v>42261</v>
      </c>
      <c r="C13756" t="s">
        <v>23301</v>
      </c>
      <c r="D13756">
        <v>2</v>
      </c>
      <c r="E13756" t="s">
        <v>23302</v>
      </c>
      <c r="F13756" t="s">
        <v>7054</v>
      </c>
      <c r="G13756" t="s">
        <v>4</v>
      </c>
      <c r="H13756" t="s">
        <v>1537</v>
      </c>
      <c r="I13756" s="2">
        <v>1840</v>
      </c>
      <c r="J13756" s="5"/>
      <c r="L13756" s="5"/>
      <c r="M13756" s="2">
        <f t="shared" si="214"/>
        <v>-190759.42999999775</v>
      </c>
      <c r="P13756"/>
    </row>
    <row r="13757" spans="1:16" hidden="1">
      <c r="A13757" t="s">
        <v>23314</v>
      </c>
      <c r="B13757" s="1">
        <v>42261</v>
      </c>
      <c r="C13757" t="s">
        <v>23320</v>
      </c>
      <c r="D13757">
        <v>2</v>
      </c>
      <c r="E13757" t="s">
        <v>23321</v>
      </c>
      <c r="F13757" t="s">
        <v>13559</v>
      </c>
      <c r="G13757" t="s">
        <v>313</v>
      </c>
      <c r="H13757" t="s">
        <v>2725</v>
      </c>
      <c r="J13757" s="5"/>
      <c r="K13757" s="2">
        <v>13945.49</v>
      </c>
      <c r="L13757" s="5"/>
      <c r="M13757" s="2">
        <f t="shared" si="214"/>
        <v>-204704.91999999774</v>
      </c>
      <c r="P13757"/>
    </row>
    <row r="13758" spans="1:16" hidden="1">
      <c r="A13758" t="s">
        <v>23314</v>
      </c>
      <c r="B13758" s="1">
        <v>42261</v>
      </c>
      <c r="C13758" t="s">
        <v>23320</v>
      </c>
      <c r="D13758">
        <v>2</v>
      </c>
      <c r="E13758" t="s">
        <v>23321</v>
      </c>
      <c r="F13758" t="s">
        <v>13559</v>
      </c>
      <c r="G13758" t="s">
        <v>313</v>
      </c>
      <c r="H13758" t="s">
        <v>2725</v>
      </c>
      <c r="I13758" s="2">
        <v>13945.49</v>
      </c>
      <c r="J13758" s="5"/>
      <c r="L13758" s="5"/>
      <c r="M13758" s="2">
        <f t="shared" si="214"/>
        <v>-190759.42999999775</v>
      </c>
      <c r="P13758"/>
    </row>
    <row r="13759" spans="1:16" hidden="1">
      <c r="A13759" t="s">
        <v>23338</v>
      </c>
      <c r="B13759" s="1">
        <v>42261</v>
      </c>
      <c r="C13759" t="s">
        <v>23346</v>
      </c>
      <c r="D13759">
        <v>2</v>
      </c>
      <c r="E13759" t="s">
        <v>23347</v>
      </c>
      <c r="F13759" t="s">
        <v>7054</v>
      </c>
      <c r="G13759" t="s">
        <v>4</v>
      </c>
      <c r="H13759" t="s">
        <v>16347</v>
      </c>
      <c r="I13759" s="2">
        <v>1025</v>
      </c>
      <c r="J13759" s="5"/>
      <c r="L13759" s="5"/>
      <c r="M13759" s="2">
        <f t="shared" si="214"/>
        <v>-189734.42999999775</v>
      </c>
      <c r="P13759"/>
    </row>
    <row r="13760" spans="1:16" hidden="1">
      <c r="A13760" t="s">
        <v>23357</v>
      </c>
      <c r="B13760" s="1">
        <v>42261</v>
      </c>
      <c r="C13760" t="s">
        <v>23365</v>
      </c>
      <c r="D13760">
        <v>2</v>
      </c>
      <c r="E13760" t="s">
        <v>23366</v>
      </c>
      <c r="F13760" t="s">
        <v>7054</v>
      </c>
      <c r="G13760" t="s">
        <v>4</v>
      </c>
      <c r="H13760" t="s">
        <v>23269</v>
      </c>
      <c r="I13760" s="2">
        <v>1840</v>
      </c>
      <c r="J13760" s="5"/>
      <c r="L13760" s="5"/>
      <c r="M13760" s="2">
        <f t="shared" si="214"/>
        <v>-187894.42999999775</v>
      </c>
      <c r="P13760"/>
    </row>
    <row r="13761" spans="1:16" hidden="1">
      <c r="A13761" t="s">
        <v>23376</v>
      </c>
      <c r="B13761" s="1">
        <v>42261</v>
      </c>
      <c r="C13761" t="s">
        <v>23382</v>
      </c>
      <c r="D13761">
        <v>2</v>
      </c>
      <c r="E13761" t="s">
        <v>23383</v>
      </c>
      <c r="F13761" t="s">
        <v>7054</v>
      </c>
      <c r="G13761" t="s">
        <v>4</v>
      </c>
      <c r="H13761" t="s">
        <v>23384</v>
      </c>
      <c r="I13761" s="2">
        <v>1025</v>
      </c>
      <c r="J13761" s="5"/>
      <c r="L13761" s="5"/>
      <c r="M13761" s="2">
        <f t="shared" si="214"/>
        <v>-186869.42999999775</v>
      </c>
      <c r="P13761"/>
    </row>
    <row r="13762" spans="1:16" hidden="1">
      <c r="A13762" t="s">
        <v>23396</v>
      </c>
      <c r="B13762" s="1">
        <v>42261</v>
      </c>
      <c r="C13762" t="s">
        <v>23402</v>
      </c>
      <c r="D13762">
        <v>2</v>
      </c>
      <c r="E13762" t="s">
        <v>23403</v>
      </c>
      <c r="F13762" t="s">
        <v>7054</v>
      </c>
      <c r="G13762" t="s">
        <v>4</v>
      </c>
      <c r="H13762" t="s">
        <v>5550</v>
      </c>
      <c r="I13762" s="2">
        <v>3030.01</v>
      </c>
      <c r="J13762" s="5"/>
      <c r="L13762" s="5"/>
      <c r="M13762" s="2">
        <f t="shared" si="214"/>
        <v>-183839.41999999774</v>
      </c>
      <c r="P13762"/>
    </row>
    <row r="13763" spans="1:16" hidden="1">
      <c r="A13763" t="s">
        <v>23414</v>
      </c>
      <c r="B13763" s="1">
        <v>42261</v>
      </c>
      <c r="C13763" t="s">
        <v>23420</v>
      </c>
      <c r="D13763">
        <v>2</v>
      </c>
      <c r="E13763" t="s">
        <v>23421</v>
      </c>
      <c r="F13763" t="s">
        <v>7054</v>
      </c>
      <c r="G13763" t="s">
        <v>4</v>
      </c>
      <c r="H13763" t="s">
        <v>17274</v>
      </c>
      <c r="I13763" s="2">
        <v>2989.99</v>
      </c>
      <c r="J13763" s="5"/>
      <c r="L13763" s="5"/>
      <c r="M13763" s="2">
        <f t="shared" si="214"/>
        <v>-180849.42999999775</v>
      </c>
      <c r="P13763"/>
    </row>
    <row r="13764" spans="1:16" hidden="1">
      <c r="A13764" t="s">
        <v>23448</v>
      </c>
      <c r="B13764" s="1">
        <v>42261</v>
      </c>
      <c r="C13764" t="s">
        <v>23456</v>
      </c>
      <c r="D13764">
        <v>2</v>
      </c>
      <c r="E13764" t="s">
        <v>23457</v>
      </c>
      <c r="F13764" t="s">
        <v>7054</v>
      </c>
      <c r="G13764" t="s">
        <v>4</v>
      </c>
      <c r="H13764" t="s">
        <v>452</v>
      </c>
      <c r="I13764" s="2">
        <v>1840</v>
      </c>
      <c r="J13764" s="5"/>
      <c r="L13764" s="5"/>
      <c r="M13764" s="2">
        <f t="shared" si="214"/>
        <v>-179009.42999999775</v>
      </c>
      <c r="P13764"/>
    </row>
    <row r="13765" spans="1:16" hidden="1">
      <c r="A13765" t="s">
        <v>23470</v>
      </c>
      <c r="B13765" s="1">
        <v>42261</v>
      </c>
      <c r="C13765" t="s">
        <v>5610</v>
      </c>
      <c r="D13765">
        <v>2</v>
      </c>
      <c r="E13765" t="s">
        <v>23481</v>
      </c>
      <c r="F13765" t="s">
        <v>7054</v>
      </c>
      <c r="G13765" t="s">
        <v>4</v>
      </c>
      <c r="H13765" t="s">
        <v>2508</v>
      </c>
      <c r="I13765" s="2">
        <v>1376.02</v>
      </c>
      <c r="J13765" s="5"/>
      <c r="L13765" s="5"/>
      <c r="M13765" s="2">
        <f t="shared" si="214"/>
        <v>-177633.40999999776</v>
      </c>
      <c r="P13765"/>
    </row>
    <row r="13766" spans="1:16" hidden="1">
      <c r="A13766" t="s">
        <v>23496</v>
      </c>
      <c r="B13766" s="1">
        <v>42261</v>
      </c>
      <c r="C13766" t="s">
        <v>15608</v>
      </c>
      <c r="D13766">
        <v>1</v>
      </c>
      <c r="E13766" t="s">
        <v>23503</v>
      </c>
      <c r="F13766" t="s">
        <v>13565</v>
      </c>
      <c r="G13766" t="s">
        <v>4</v>
      </c>
      <c r="H13766" t="s">
        <v>23504</v>
      </c>
      <c r="I13766" s="2">
        <v>7453.71</v>
      </c>
      <c r="J13766" s="5"/>
      <c r="L13766" s="5"/>
      <c r="M13766" s="2">
        <f t="shared" si="214"/>
        <v>-170179.69999999777</v>
      </c>
      <c r="P13766"/>
    </row>
    <row r="13767" spans="1:16" hidden="1">
      <c r="A13767" t="s">
        <v>23518</v>
      </c>
      <c r="B13767" s="1">
        <v>42261</v>
      </c>
      <c r="C13767" t="s">
        <v>23524</v>
      </c>
      <c r="D13767">
        <v>1</v>
      </c>
      <c r="E13767" t="s">
        <v>23525</v>
      </c>
      <c r="F13767" t="s">
        <v>13561</v>
      </c>
      <c r="G13767" t="s">
        <v>4</v>
      </c>
      <c r="H13767" t="s">
        <v>23526</v>
      </c>
      <c r="I13767" s="2">
        <v>90000</v>
      </c>
      <c r="J13767" s="5"/>
      <c r="L13767" s="5"/>
      <c r="M13767" s="2">
        <f t="shared" si="214"/>
        <v>-80179.699999997771</v>
      </c>
      <c r="P13767"/>
    </row>
    <row r="13768" spans="1:16" hidden="1">
      <c r="A13768" t="s">
        <v>23538</v>
      </c>
      <c r="B13768" s="1">
        <v>42261</v>
      </c>
      <c r="C13768" t="s">
        <v>5610</v>
      </c>
      <c r="D13768">
        <v>2</v>
      </c>
      <c r="E13768" t="s">
        <v>23546</v>
      </c>
      <c r="F13768" t="s">
        <v>7054</v>
      </c>
      <c r="G13768" t="s">
        <v>4</v>
      </c>
      <c r="H13768" t="s">
        <v>2508</v>
      </c>
      <c r="J13768" s="5"/>
      <c r="K13768" s="2">
        <v>1376.02</v>
      </c>
      <c r="L13768" s="5"/>
      <c r="M13768" s="2">
        <f t="shared" si="214"/>
        <v>-81555.719999997775</v>
      </c>
      <c r="P13768"/>
    </row>
    <row r="13769" spans="1:16" hidden="1">
      <c r="A13769" t="s">
        <v>23538</v>
      </c>
      <c r="B13769" s="1">
        <v>42261</v>
      </c>
      <c r="C13769" t="s">
        <v>5610</v>
      </c>
      <c r="D13769">
        <v>2</v>
      </c>
      <c r="E13769" t="s">
        <v>23546</v>
      </c>
      <c r="F13769" t="s">
        <v>7054</v>
      </c>
      <c r="G13769" t="s">
        <v>4</v>
      </c>
      <c r="H13769" t="s">
        <v>2508</v>
      </c>
      <c r="I13769" s="2">
        <v>1376.02</v>
      </c>
      <c r="J13769" s="5"/>
      <c r="L13769" s="5"/>
      <c r="M13769" s="2">
        <f t="shared" ref="M13769:M13832" si="215">+M13768+I13769-K13769</f>
        <v>-80179.699999997771</v>
      </c>
      <c r="P13769"/>
    </row>
    <row r="13770" spans="1:16" hidden="1">
      <c r="A13770" s="35" t="s">
        <v>5619</v>
      </c>
      <c r="B13770" s="36">
        <v>42262</v>
      </c>
      <c r="C13770" s="35" t="s">
        <v>932</v>
      </c>
      <c r="D13770" s="35">
        <v>1</v>
      </c>
      <c r="E13770" s="35" t="s">
        <v>5622</v>
      </c>
      <c r="F13770" s="35" t="s">
        <v>8</v>
      </c>
      <c r="G13770" s="35" t="s">
        <v>20</v>
      </c>
      <c r="H13770" s="35" t="s">
        <v>601</v>
      </c>
      <c r="I13770" s="11">
        <v>1840</v>
      </c>
      <c r="J13770" s="12"/>
      <c r="K13770" s="11"/>
      <c r="L13770" s="12"/>
      <c r="M13770" s="11">
        <f t="shared" si="215"/>
        <v>-78339.699999997771</v>
      </c>
      <c r="P13770"/>
    </row>
    <row r="13771" spans="1:16" hidden="1">
      <c r="A13771" s="13" t="s">
        <v>5756</v>
      </c>
      <c r="B13771" s="14">
        <v>42262</v>
      </c>
      <c r="C13771" s="13" t="s">
        <v>6</v>
      </c>
      <c r="D13771" s="13">
        <v>1</v>
      </c>
      <c r="E13771" s="13" t="s">
        <v>5761</v>
      </c>
      <c r="F13771" s="13" t="s">
        <v>8</v>
      </c>
      <c r="G13771" s="13" t="s">
        <v>20</v>
      </c>
      <c r="H13771" s="13" t="s">
        <v>4619</v>
      </c>
      <c r="I13771" s="15">
        <v>1025</v>
      </c>
      <c r="J13771" s="16"/>
      <c r="K13771" s="15"/>
      <c r="L13771" s="16"/>
      <c r="M13771" s="15">
        <f t="shared" si="215"/>
        <v>-77314.699999997771</v>
      </c>
      <c r="P13771"/>
    </row>
    <row r="13772" spans="1:16" hidden="1">
      <c r="A13772" t="s">
        <v>5766</v>
      </c>
      <c r="B13772" s="1">
        <v>42262</v>
      </c>
      <c r="C13772" t="s">
        <v>6</v>
      </c>
      <c r="D13772">
        <v>1</v>
      </c>
      <c r="E13772" t="s">
        <v>5774</v>
      </c>
      <c r="F13772" t="s">
        <v>8</v>
      </c>
      <c r="G13772" t="s">
        <v>20</v>
      </c>
      <c r="H13772" t="s">
        <v>4242</v>
      </c>
      <c r="I13772" s="2">
        <v>200</v>
      </c>
      <c r="J13772" s="5"/>
      <c r="L13772" s="5"/>
      <c r="M13772" s="2">
        <f t="shared" si="215"/>
        <v>-77114.699999997771</v>
      </c>
      <c r="P13772"/>
    </row>
    <row r="13773" spans="1:16" hidden="1">
      <c r="A13773" t="s">
        <v>5799</v>
      </c>
      <c r="B13773" s="1">
        <v>42262</v>
      </c>
      <c r="C13773" t="s">
        <v>6</v>
      </c>
      <c r="D13773">
        <v>1</v>
      </c>
      <c r="E13773" t="s">
        <v>5802</v>
      </c>
      <c r="F13773" t="s">
        <v>29</v>
      </c>
      <c r="G13773" t="s">
        <v>20</v>
      </c>
      <c r="H13773" t="s">
        <v>4242</v>
      </c>
      <c r="I13773" s="2">
        <v>6307.18</v>
      </c>
      <c r="J13773" s="5"/>
      <c r="L13773" s="5"/>
      <c r="M13773" s="2">
        <f t="shared" si="215"/>
        <v>-70807.519999997778</v>
      </c>
      <c r="P13773"/>
    </row>
    <row r="13774" spans="1:16" hidden="1">
      <c r="A13774" t="s">
        <v>5859</v>
      </c>
      <c r="B13774" s="1">
        <v>42262</v>
      </c>
      <c r="C13774" t="s">
        <v>1</v>
      </c>
      <c r="D13774">
        <v>1</v>
      </c>
      <c r="E13774" t="s">
        <v>5863</v>
      </c>
      <c r="F13774" t="s">
        <v>13</v>
      </c>
      <c r="G13774" t="s">
        <v>20</v>
      </c>
      <c r="H13774" t="s">
        <v>5864</v>
      </c>
      <c r="J13774" s="5"/>
      <c r="K13774" s="2">
        <v>401700</v>
      </c>
      <c r="L13774" s="5"/>
      <c r="M13774" s="2">
        <f t="shared" si="215"/>
        <v>-472507.51999999781</v>
      </c>
      <c r="P13774"/>
    </row>
    <row r="13775" spans="1:16" hidden="1">
      <c r="A13775" t="s">
        <v>5960</v>
      </c>
      <c r="B13775" s="1">
        <v>42262</v>
      </c>
      <c r="C13775" t="s">
        <v>18</v>
      </c>
      <c r="D13775">
        <v>1</v>
      </c>
      <c r="E13775" t="s">
        <v>5964</v>
      </c>
      <c r="F13775" t="s">
        <v>13</v>
      </c>
      <c r="G13775" t="s">
        <v>20</v>
      </c>
      <c r="H13775" t="s">
        <v>5965</v>
      </c>
      <c r="J13775" s="5"/>
      <c r="K13775" s="2">
        <v>100000</v>
      </c>
      <c r="L13775" s="5"/>
      <c r="M13775" s="2">
        <f t="shared" si="215"/>
        <v>-572507.51999999781</v>
      </c>
      <c r="P13775"/>
    </row>
    <row r="13776" spans="1:16" hidden="1">
      <c r="A13776" t="s">
        <v>5968</v>
      </c>
      <c r="B13776" s="1">
        <v>42262</v>
      </c>
      <c r="C13776" t="s">
        <v>18</v>
      </c>
      <c r="D13776">
        <v>1</v>
      </c>
      <c r="E13776" t="s">
        <v>5971</v>
      </c>
      <c r="F13776" t="s">
        <v>13</v>
      </c>
      <c r="G13776" t="s">
        <v>20</v>
      </c>
      <c r="H13776" t="s">
        <v>5972</v>
      </c>
      <c r="J13776" s="5"/>
      <c r="K13776" s="2">
        <v>56000</v>
      </c>
      <c r="L13776" s="5"/>
      <c r="M13776" s="2">
        <f t="shared" si="215"/>
        <v>-628507.51999999781</v>
      </c>
      <c r="P13776"/>
    </row>
    <row r="13777" spans="1:16" hidden="1">
      <c r="A13777" t="s">
        <v>5973</v>
      </c>
      <c r="B13777" s="1">
        <v>42262</v>
      </c>
      <c r="C13777" t="s">
        <v>6</v>
      </c>
      <c r="D13777">
        <v>1</v>
      </c>
      <c r="E13777" t="s">
        <v>5975</v>
      </c>
      <c r="F13777" t="s">
        <v>29</v>
      </c>
      <c r="G13777" t="s">
        <v>20</v>
      </c>
      <c r="H13777" t="s">
        <v>65</v>
      </c>
      <c r="I13777" s="2">
        <v>800</v>
      </c>
      <c r="J13777" s="5"/>
      <c r="L13777" s="5"/>
      <c r="M13777" s="2">
        <f t="shared" si="215"/>
        <v>-627707.51999999781</v>
      </c>
      <c r="P13777"/>
    </row>
    <row r="13778" spans="1:16" hidden="1">
      <c r="A13778" t="s">
        <v>6000</v>
      </c>
      <c r="B13778" s="1">
        <v>42262</v>
      </c>
      <c r="C13778" t="s">
        <v>1</v>
      </c>
      <c r="D13778">
        <v>2</v>
      </c>
      <c r="E13778" t="s">
        <v>6005</v>
      </c>
      <c r="F13778" t="s">
        <v>3</v>
      </c>
      <c r="G13778" t="s">
        <v>20</v>
      </c>
      <c r="H13778" t="s">
        <v>5</v>
      </c>
      <c r="I13778" s="2">
        <v>32685.3</v>
      </c>
      <c r="J13778" s="5"/>
      <c r="L13778" s="5"/>
      <c r="M13778" s="2">
        <f t="shared" si="215"/>
        <v>-595022.21999999776</v>
      </c>
      <c r="P13778"/>
    </row>
    <row r="13779" spans="1:16" hidden="1">
      <c r="A13779" t="s">
        <v>6007</v>
      </c>
      <c r="B13779" s="1">
        <v>42262</v>
      </c>
      <c r="C13779" t="s">
        <v>11</v>
      </c>
      <c r="D13779">
        <v>1</v>
      </c>
      <c r="E13779" t="s">
        <v>6013</v>
      </c>
      <c r="F13779" t="s">
        <v>228</v>
      </c>
      <c r="G13779" t="s">
        <v>20</v>
      </c>
      <c r="H13779" t="s">
        <v>6014</v>
      </c>
      <c r="J13779" s="5"/>
      <c r="K13779" s="2">
        <v>253000</v>
      </c>
      <c r="L13779" s="5"/>
      <c r="M13779" s="2">
        <f t="shared" si="215"/>
        <v>-848022.21999999776</v>
      </c>
      <c r="P13779"/>
    </row>
    <row r="13780" spans="1:16" hidden="1">
      <c r="A13780" t="s">
        <v>6020</v>
      </c>
      <c r="B13780" s="1">
        <v>42262</v>
      </c>
      <c r="C13780" t="s">
        <v>6</v>
      </c>
      <c r="D13780">
        <v>1</v>
      </c>
      <c r="E13780" t="s">
        <v>6022</v>
      </c>
      <c r="F13780" t="s">
        <v>29</v>
      </c>
      <c r="G13780" t="s">
        <v>20</v>
      </c>
      <c r="H13780" t="s">
        <v>6023</v>
      </c>
      <c r="I13780" s="2">
        <v>425.49</v>
      </c>
      <c r="J13780" s="5"/>
      <c r="L13780" s="5"/>
      <c r="M13780" s="2">
        <f t="shared" si="215"/>
        <v>-847596.72999999777</v>
      </c>
      <c r="P13780"/>
    </row>
    <row r="13781" spans="1:16" hidden="1">
      <c r="A13781" t="s">
        <v>6030</v>
      </c>
      <c r="B13781" s="1">
        <v>42262</v>
      </c>
      <c r="C13781" t="s">
        <v>6</v>
      </c>
      <c r="D13781">
        <v>1</v>
      </c>
      <c r="E13781" t="s">
        <v>6033</v>
      </c>
      <c r="F13781" t="s">
        <v>29</v>
      </c>
      <c r="G13781" t="s">
        <v>20</v>
      </c>
      <c r="H13781" t="s">
        <v>2890</v>
      </c>
      <c r="I13781" s="2">
        <v>235.8</v>
      </c>
      <c r="J13781" s="5"/>
      <c r="L13781" s="5"/>
      <c r="M13781" s="2">
        <f t="shared" si="215"/>
        <v>-847360.92999999772</v>
      </c>
      <c r="P13781"/>
    </row>
    <row r="13782" spans="1:16" hidden="1">
      <c r="A13782" t="s">
        <v>6035</v>
      </c>
      <c r="B13782" s="1">
        <v>42262</v>
      </c>
      <c r="C13782" t="s">
        <v>6</v>
      </c>
      <c r="D13782">
        <v>1</v>
      </c>
      <c r="E13782" t="s">
        <v>6036</v>
      </c>
      <c r="F13782" t="s">
        <v>29</v>
      </c>
      <c r="G13782" t="s">
        <v>20</v>
      </c>
      <c r="H13782" t="s">
        <v>6037</v>
      </c>
      <c r="I13782" s="2">
        <v>1500</v>
      </c>
      <c r="J13782" s="5"/>
      <c r="L13782" s="5"/>
      <c r="M13782" s="2">
        <f t="shared" si="215"/>
        <v>-845860.92999999772</v>
      </c>
      <c r="P13782"/>
    </row>
    <row r="13783" spans="1:16" hidden="1">
      <c r="A13783" t="s">
        <v>6064</v>
      </c>
      <c r="B13783" s="1">
        <v>42262</v>
      </c>
      <c r="C13783" t="s">
        <v>18</v>
      </c>
      <c r="D13783">
        <v>1</v>
      </c>
      <c r="E13783" t="s">
        <v>6070</v>
      </c>
      <c r="F13783" t="s">
        <v>13</v>
      </c>
      <c r="G13783" t="s">
        <v>20</v>
      </c>
      <c r="H13783" t="s">
        <v>326</v>
      </c>
      <c r="J13783" s="5"/>
      <c r="K13783" s="2">
        <v>18937.349999999999</v>
      </c>
      <c r="L13783" s="5"/>
      <c r="M13783" s="2">
        <f t="shared" si="215"/>
        <v>-864798.2799999977</v>
      </c>
      <c r="P13783"/>
    </row>
    <row r="13784" spans="1:16" hidden="1">
      <c r="A13784" t="s">
        <v>6075</v>
      </c>
      <c r="B13784" s="1">
        <v>42262</v>
      </c>
      <c r="C13784" t="s">
        <v>195</v>
      </c>
      <c r="D13784">
        <v>1</v>
      </c>
      <c r="E13784" t="s">
        <v>6082</v>
      </c>
      <c r="F13784" t="s">
        <v>13</v>
      </c>
      <c r="G13784" t="s">
        <v>20</v>
      </c>
      <c r="H13784" t="s">
        <v>195</v>
      </c>
      <c r="J13784" s="5"/>
      <c r="K13784" s="2">
        <v>23694.59</v>
      </c>
      <c r="L13784" s="5"/>
      <c r="M13784" s="2">
        <f t="shared" si="215"/>
        <v>-888492.86999999767</v>
      </c>
      <c r="P13784"/>
    </row>
    <row r="13785" spans="1:16" hidden="1">
      <c r="A13785" t="s">
        <v>6086</v>
      </c>
      <c r="B13785" s="1">
        <v>42262</v>
      </c>
      <c r="C13785" t="s">
        <v>200</v>
      </c>
      <c r="D13785">
        <v>1</v>
      </c>
      <c r="E13785" t="s">
        <v>6095</v>
      </c>
      <c r="F13785" t="s">
        <v>16</v>
      </c>
      <c r="G13785" t="s">
        <v>20</v>
      </c>
      <c r="H13785" t="s">
        <v>200</v>
      </c>
      <c r="J13785" s="5"/>
      <c r="K13785" s="2">
        <v>11023.92</v>
      </c>
      <c r="L13785" s="5"/>
      <c r="M13785" s="2">
        <f t="shared" si="215"/>
        <v>-899516.78999999771</v>
      </c>
      <c r="P13785"/>
    </row>
    <row r="13786" spans="1:16" hidden="1">
      <c r="A13786" t="s">
        <v>6099</v>
      </c>
      <c r="B13786" s="1">
        <v>42262</v>
      </c>
      <c r="C13786" t="s">
        <v>5317</v>
      </c>
      <c r="D13786">
        <v>1</v>
      </c>
      <c r="E13786" t="s">
        <v>6103</v>
      </c>
      <c r="F13786" t="s">
        <v>13</v>
      </c>
      <c r="G13786" t="s">
        <v>20</v>
      </c>
      <c r="H13786" t="s">
        <v>1027</v>
      </c>
      <c r="J13786" s="5"/>
      <c r="K13786" s="2">
        <v>32685.3</v>
      </c>
      <c r="L13786" s="5"/>
      <c r="M13786" s="2">
        <f t="shared" si="215"/>
        <v>-932202.08999999776</v>
      </c>
      <c r="P13786"/>
    </row>
    <row r="13787" spans="1:16" hidden="1">
      <c r="A13787" t="s">
        <v>6149</v>
      </c>
      <c r="B13787" s="1">
        <v>42262</v>
      </c>
      <c r="C13787">
        <v>28910</v>
      </c>
      <c r="D13787">
        <v>2</v>
      </c>
      <c r="E13787" t="s">
        <v>6153</v>
      </c>
      <c r="F13787" t="s">
        <v>312</v>
      </c>
      <c r="G13787" t="s">
        <v>313</v>
      </c>
      <c r="H13787" t="s">
        <v>65</v>
      </c>
      <c r="J13787" s="5"/>
      <c r="K13787" s="2">
        <v>1229.48</v>
      </c>
      <c r="L13787" s="5"/>
      <c r="M13787" s="2">
        <f t="shared" si="215"/>
        <v>-933431.56999999774</v>
      </c>
      <c r="P13787"/>
    </row>
    <row r="13788" spans="1:16" hidden="1">
      <c r="A13788" t="s">
        <v>6149</v>
      </c>
      <c r="B13788" s="1">
        <v>42262</v>
      </c>
      <c r="C13788">
        <v>28910</v>
      </c>
      <c r="D13788">
        <v>2</v>
      </c>
      <c r="E13788" t="s">
        <v>6153</v>
      </c>
      <c r="F13788" t="s">
        <v>312</v>
      </c>
      <c r="G13788" t="s">
        <v>313</v>
      </c>
      <c r="H13788" t="s">
        <v>65</v>
      </c>
      <c r="I13788" s="2">
        <v>1000</v>
      </c>
      <c r="J13788" s="5"/>
      <c r="L13788" s="5"/>
      <c r="M13788" s="2">
        <f t="shared" si="215"/>
        <v>-932431.56999999774</v>
      </c>
      <c r="P13788"/>
    </row>
    <row r="13789" spans="1:16" hidden="1">
      <c r="A13789" t="s">
        <v>6202</v>
      </c>
      <c r="B13789" s="1">
        <v>42262</v>
      </c>
      <c r="C13789" t="s">
        <v>11</v>
      </c>
      <c r="D13789">
        <v>1</v>
      </c>
      <c r="E13789" t="s">
        <v>6203</v>
      </c>
      <c r="F13789" t="s">
        <v>16</v>
      </c>
      <c r="G13789" t="s">
        <v>4</v>
      </c>
      <c r="H13789" t="s">
        <v>6204</v>
      </c>
      <c r="J13789" s="5"/>
      <c r="K13789" s="2">
        <v>110000</v>
      </c>
      <c r="L13789" s="5"/>
      <c r="M13789" s="2">
        <f t="shared" si="215"/>
        <v>-1042431.5699999977</v>
      </c>
      <c r="P13789"/>
    </row>
    <row r="13790" spans="1:16" hidden="1">
      <c r="A13790" t="s">
        <v>6211</v>
      </c>
      <c r="B13790" s="1">
        <v>42262</v>
      </c>
      <c r="C13790" t="s">
        <v>6</v>
      </c>
      <c r="D13790">
        <v>1</v>
      </c>
      <c r="E13790" t="s">
        <v>6212</v>
      </c>
      <c r="F13790" t="s">
        <v>8</v>
      </c>
      <c r="G13790" t="s">
        <v>4</v>
      </c>
      <c r="H13790" t="s">
        <v>5108</v>
      </c>
      <c r="I13790" s="2">
        <v>600</v>
      </c>
      <c r="J13790" s="5"/>
      <c r="L13790" s="5"/>
      <c r="M13790" s="2">
        <f t="shared" si="215"/>
        <v>-1041831.5699999977</v>
      </c>
      <c r="P13790"/>
    </row>
    <row r="13791" spans="1:16" hidden="1">
      <c r="A13791" t="s">
        <v>6226</v>
      </c>
      <c r="B13791" s="1">
        <v>42262</v>
      </c>
      <c r="C13791" t="s">
        <v>18</v>
      </c>
      <c r="D13791">
        <v>1</v>
      </c>
      <c r="E13791" t="s">
        <v>6229</v>
      </c>
      <c r="F13791" t="s">
        <v>13</v>
      </c>
      <c r="G13791" t="s">
        <v>4</v>
      </c>
      <c r="H13791" t="s">
        <v>1772</v>
      </c>
      <c r="J13791" s="5"/>
      <c r="K13791" s="2">
        <v>20620</v>
      </c>
      <c r="L13791" s="5"/>
      <c r="M13791" s="2">
        <f t="shared" si="215"/>
        <v>-1062451.5699999977</v>
      </c>
      <c r="P13791"/>
    </row>
    <row r="13792" spans="1:16" hidden="1">
      <c r="A13792" t="s">
        <v>6250</v>
      </c>
      <c r="B13792" s="1">
        <v>42262</v>
      </c>
      <c r="C13792" t="s">
        <v>6252</v>
      </c>
      <c r="D13792">
        <v>1</v>
      </c>
      <c r="E13792" t="s">
        <v>6253</v>
      </c>
      <c r="F13792" t="s">
        <v>16</v>
      </c>
      <c r="G13792" t="s">
        <v>4</v>
      </c>
      <c r="H13792" t="s">
        <v>1084</v>
      </c>
      <c r="J13792" s="5"/>
      <c r="K13792" s="2">
        <v>1025</v>
      </c>
      <c r="L13792" s="5"/>
      <c r="M13792" s="2">
        <f t="shared" si="215"/>
        <v>-1063476.5699999977</v>
      </c>
      <c r="P13792"/>
    </row>
    <row r="13793" spans="1:16" hidden="1">
      <c r="A13793" t="s">
        <v>6257</v>
      </c>
      <c r="B13793" s="1">
        <v>42262</v>
      </c>
      <c r="C13793" t="s">
        <v>455</v>
      </c>
      <c r="D13793">
        <v>1</v>
      </c>
      <c r="E13793" t="s">
        <v>6260</v>
      </c>
      <c r="F13793" t="s">
        <v>16</v>
      </c>
      <c r="G13793" t="s">
        <v>4</v>
      </c>
      <c r="H13793" t="s">
        <v>1714</v>
      </c>
      <c r="J13793" s="5"/>
      <c r="K13793" s="2">
        <v>2050</v>
      </c>
      <c r="L13793" s="5"/>
      <c r="M13793" s="2">
        <f t="shared" si="215"/>
        <v>-1065526.5699999977</v>
      </c>
      <c r="P13793"/>
    </row>
    <row r="13794" spans="1:16" hidden="1">
      <c r="A13794" t="s">
        <v>6262</v>
      </c>
      <c r="B13794" s="1">
        <v>42262</v>
      </c>
      <c r="C13794" t="s">
        <v>195</v>
      </c>
      <c r="D13794">
        <v>1</v>
      </c>
      <c r="E13794" t="s">
        <v>6264</v>
      </c>
      <c r="F13794" t="s">
        <v>13</v>
      </c>
      <c r="G13794" t="s">
        <v>4</v>
      </c>
      <c r="H13794" t="s">
        <v>195</v>
      </c>
      <c r="J13794" s="5"/>
      <c r="K13794" s="2">
        <v>19061.63</v>
      </c>
      <c r="L13794" s="5"/>
      <c r="M13794" s="2">
        <f t="shared" si="215"/>
        <v>-1084588.1999999976</v>
      </c>
      <c r="P13794"/>
    </row>
    <row r="13795" spans="1:16" hidden="1">
      <c r="A13795" t="s">
        <v>6268</v>
      </c>
      <c r="B13795" s="1">
        <v>42262</v>
      </c>
      <c r="C13795" t="s">
        <v>18</v>
      </c>
      <c r="D13795">
        <v>1</v>
      </c>
      <c r="E13795" t="s">
        <v>6272</v>
      </c>
      <c r="F13795" t="s">
        <v>13</v>
      </c>
      <c r="G13795" t="s">
        <v>4</v>
      </c>
      <c r="H13795" t="s">
        <v>18</v>
      </c>
      <c r="J13795" s="5"/>
      <c r="K13795" s="2">
        <v>16075.37</v>
      </c>
      <c r="L13795" s="5"/>
      <c r="M13795" s="2">
        <f t="shared" si="215"/>
        <v>-1100663.5699999977</v>
      </c>
      <c r="P13795"/>
    </row>
    <row r="13796" spans="1:16" hidden="1">
      <c r="A13796" t="s">
        <v>13168</v>
      </c>
      <c r="B13796" s="1">
        <v>42262</v>
      </c>
      <c r="C13796" t="s">
        <v>13169</v>
      </c>
      <c r="D13796">
        <v>1</v>
      </c>
      <c r="E13796" t="s">
        <v>13170</v>
      </c>
      <c r="F13796" t="s">
        <v>3342</v>
      </c>
      <c r="G13796" t="s">
        <v>52</v>
      </c>
      <c r="H13796" t="s">
        <v>13171</v>
      </c>
      <c r="J13796" s="5"/>
      <c r="K13796" s="2">
        <v>1840</v>
      </c>
      <c r="L13796" s="5"/>
      <c r="M13796" s="2">
        <f t="shared" si="215"/>
        <v>-1102503.5699999977</v>
      </c>
      <c r="P13796"/>
    </row>
    <row r="13797" spans="1:16" hidden="1">
      <c r="A13797" t="s">
        <v>23557</v>
      </c>
      <c r="B13797" s="1">
        <v>42262</v>
      </c>
      <c r="C13797" t="s">
        <v>23570</v>
      </c>
      <c r="D13797">
        <v>1</v>
      </c>
      <c r="E13797" t="s">
        <v>23571</v>
      </c>
      <c r="F13797" t="s">
        <v>13565</v>
      </c>
      <c r="G13797" t="s">
        <v>20</v>
      </c>
      <c r="H13797" t="s">
        <v>4503</v>
      </c>
      <c r="I13797" s="2">
        <v>11000</v>
      </c>
      <c r="J13797" s="5"/>
      <c r="L13797" s="5"/>
      <c r="M13797" s="2">
        <f t="shared" si="215"/>
        <v>-1091503.5699999977</v>
      </c>
      <c r="P13797"/>
    </row>
    <row r="13798" spans="1:16" hidden="1">
      <c r="A13798" t="s">
        <v>23580</v>
      </c>
      <c r="B13798" s="1">
        <v>42262</v>
      </c>
      <c r="C13798" t="s">
        <v>23592</v>
      </c>
      <c r="D13798">
        <v>1</v>
      </c>
      <c r="E13798" t="s">
        <v>23593</v>
      </c>
      <c r="F13798" t="s">
        <v>13565</v>
      </c>
      <c r="G13798" t="s">
        <v>20</v>
      </c>
      <c r="H13798" t="s">
        <v>23594</v>
      </c>
      <c r="I13798" s="2">
        <v>10000</v>
      </c>
      <c r="J13798" s="5"/>
      <c r="L13798" s="5"/>
      <c r="M13798" s="2">
        <f t="shared" si="215"/>
        <v>-1081503.5699999977</v>
      </c>
      <c r="P13798"/>
    </row>
    <row r="13799" spans="1:16" hidden="1">
      <c r="A13799" t="s">
        <v>23600</v>
      </c>
      <c r="B13799" s="1">
        <v>42262</v>
      </c>
      <c r="C13799" t="s">
        <v>18</v>
      </c>
      <c r="D13799">
        <v>2</v>
      </c>
      <c r="E13799" t="s">
        <v>23612</v>
      </c>
      <c r="F13799" t="s">
        <v>13559</v>
      </c>
      <c r="G13799" t="s">
        <v>313</v>
      </c>
      <c r="H13799" t="s">
        <v>65</v>
      </c>
      <c r="I13799" s="2">
        <v>664.76</v>
      </c>
      <c r="J13799" s="5"/>
      <c r="L13799" s="5"/>
      <c r="M13799" s="2">
        <f t="shared" si="215"/>
        <v>-1080838.8099999977</v>
      </c>
      <c r="P13799"/>
    </row>
    <row r="13800" spans="1:16" hidden="1">
      <c r="A13800" t="s">
        <v>23618</v>
      </c>
      <c r="B13800" s="1">
        <v>42262</v>
      </c>
      <c r="C13800" t="s">
        <v>18</v>
      </c>
      <c r="D13800">
        <v>2</v>
      </c>
      <c r="E13800" t="s">
        <v>23629</v>
      </c>
      <c r="F13800" t="s">
        <v>13559</v>
      </c>
      <c r="G13800" t="s">
        <v>313</v>
      </c>
      <c r="H13800" t="s">
        <v>11774</v>
      </c>
      <c r="J13800" s="5"/>
      <c r="K13800" s="2">
        <v>2800</v>
      </c>
      <c r="L13800" s="5"/>
      <c r="M13800" s="2">
        <f t="shared" si="215"/>
        <v>-1083638.8099999977</v>
      </c>
      <c r="P13800"/>
    </row>
    <row r="13801" spans="1:16" hidden="1">
      <c r="A13801" t="s">
        <v>23618</v>
      </c>
      <c r="B13801" s="1">
        <v>42262</v>
      </c>
      <c r="C13801" t="s">
        <v>18</v>
      </c>
      <c r="D13801">
        <v>2</v>
      </c>
      <c r="E13801" t="s">
        <v>23629</v>
      </c>
      <c r="F13801" t="s">
        <v>13559</v>
      </c>
      <c r="G13801" t="s">
        <v>313</v>
      </c>
      <c r="H13801" t="s">
        <v>11774</v>
      </c>
      <c r="I13801" s="2">
        <v>2800</v>
      </c>
      <c r="J13801" s="5"/>
      <c r="L13801" s="5"/>
      <c r="M13801" s="2">
        <f t="shared" si="215"/>
        <v>-1080838.8099999977</v>
      </c>
      <c r="P13801"/>
    </row>
    <row r="13802" spans="1:16" hidden="1">
      <c r="A13802" t="s">
        <v>23636</v>
      </c>
      <c r="B13802" s="1">
        <v>42262</v>
      </c>
      <c r="C13802" t="s">
        <v>11990</v>
      </c>
      <c r="D13802">
        <v>1</v>
      </c>
      <c r="E13802" t="s">
        <v>23649</v>
      </c>
      <c r="F13802" t="s">
        <v>13565</v>
      </c>
      <c r="G13802" t="s">
        <v>20</v>
      </c>
      <c r="H13802" t="s">
        <v>1404</v>
      </c>
      <c r="I13802" s="2">
        <v>401700</v>
      </c>
      <c r="J13802" s="5"/>
      <c r="L13802" s="5"/>
      <c r="M13802" s="2">
        <f t="shared" si="215"/>
        <v>-679138.80999999773</v>
      </c>
      <c r="P13802"/>
    </row>
    <row r="13803" spans="1:16" hidden="1">
      <c r="A13803" t="s">
        <v>23658</v>
      </c>
      <c r="B13803" s="1">
        <v>42262</v>
      </c>
      <c r="C13803" t="s">
        <v>23671</v>
      </c>
      <c r="D13803">
        <v>1</v>
      </c>
      <c r="E13803" t="s">
        <v>23672</v>
      </c>
      <c r="F13803" t="s">
        <v>13561</v>
      </c>
      <c r="G13803" t="s">
        <v>20</v>
      </c>
      <c r="H13803" t="s">
        <v>23673</v>
      </c>
      <c r="I13803" s="2">
        <v>56000</v>
      </c>
      <c r="J13803" s="5"/>
      <c r="L13803" s="5"/>
      <c r="M13803" s="2">
        <f t="shared" si="215"/>
        <v>-623138.80999999773</v>
      </c>
      <c r="P13803"/>
    </row>
    <row r="13804" spans="1:16" hidden="1">
      <c r="A13804" t="s">
        <v>23682</v>
      </c>
      <c r="B13804" s="1">
        <v>42262</v>
      </c>
      <c r="C13804" t="s">
        <v>23695</v>
      </c>
      <c r="D13804">
        <v>1</v>
      </c>
      <c r="E13804" t="s">
        <v>23696</v>
      </c>
      <c r="F13804" t="s">
        <v>13565</v>
      </c>
      <c r="G13804" t="s">
        <v>20</v>
      </c>
      <c r="H13804" t="s">
        <v>23697</v>
      </c>
      <c r="I13804" s="2">
        <v>100000</v>
      </c>
      <c r="J13804" s="5"/>
      <c r="L13804" s="5"/>
      <c r="M13804" s="2">
        <f t="shared" si="215"/>
        <v>-523138.80999999773</v>
      </c>
      <c r="P13804"/>
    </row>
    <row r="13805" spans="1:16" hidden="1">
      <c r="A13805" t="s">
        <v>23709</v>
      </c>
      <c r="B13805" s="1">
        <v>42262</v>
      </c>
      <c r="C13805" t="s">
        <v>23726</v>
      </c>
      <c r="D13805">
        <v>2</v>
      </c>
      <c r="E13805" t="s">
        <v>23727</v>
      </c>
      <c r="F13805" t="s">
        <v>7054</v>
      </c>
      <c r="G13805" t="s">
        <v>20</v>
      </c>
      <c r="H13805" t="s">
        <v>4619</v>
      </c>
      <c r="J13805" s="5"/>
      <c r="K13805" s="2">
        <v>1025</v>
      </c>
      <c r="L13805" s="5"/>
      <c r="M13805" s="2">
        <f t="shared" si="215"/>
        <v>-524163.80999999773</v>
      </c>
      <c r="P13805"/>
    </row>
    <row r="13806" spans="1:16" hidden="1">
      <c r="A13806" t="s">
        <v>23709</v>
      </c>
      <c r="B13806" s="1">
        <v>42262</v>
      </c>
      <c r="C13806" t="s">
        <v>23726</v>
      </c>
      <c r="D13806">
        <v>2</v>
      </c>
      <c r="E13806" t="s">
        <v>23727</v>
      </c>
      <c r="F13806" t="s">
        <v>7054</v>
      </c>
      <c r="G13806" t="s">
        <v>20</v>
      </c>
      <c r="H13806" t="s">
        <v>4619</v>
      </c>
      <c r="I13806" s="2">
        <v>1025</v>
      </c>
      <c r="J13806" s="5"/>
      <c r="L13806" s="5"/>
      <c r="M13806" s="2">
        <f t="shared" si="215"/>
        <v>-523138.80999999773</v>
      </c>
      <c r="P13806"/>
    </row>
    <row r="13807" spans="1:16" hidden="1">
      <c r="A13807" t="s">
        <v>23735</v>
      </c>
      <c r="B13807" s="1">
        <v>42262</v>
      </c>
      <c r="C13807" t="s">
        <v>23746</v>
      </c>
      <c r="D13807">
        <v>2</v>
      </c>
      <c r="E13807" t="s">
        <v>23747</v>
      </c>
      <c r="F13807" t="s">
        <v>13559</v>
      </c>
      <c r="G13807" t="s">
        <v>313</v>
      </c>
      <c r="H13807" t="s">
        <v>548</v>
      </c>
      <c r="J13807" s="5"/>
      <c r="K13807" s="2">
        <v>2000</v>
      </c>
      <c r="L13807" s="5"/>
      <c r="M13807" s="2">
        <f t="shared" si="215"/>
        <v>-525138.80999999773</v>
      </c>
      <c r="P13807"/>
    </row>
    <row r="13808" spans="1:16" hidden="1">
      <c r="A13808" t="s">
        <v>23735</v>
      </c>
      <c r="B13808" s="1">
        <v>42262</v>
      </c>
      <c r="C13808" t="s">
        <v>23746</v>
      </c>
      <c r="D13808">
        <v>2</v>
      </c>
      <c r="E13808" t="s">
        <v>23747</v>
      </c>
      <c r="F13808" t="s">
        <v>13559</v>
      </c>
      <c r="G13808" t="s">
        <v>313</v>
      </c>
      <c r="H13808" t="s">
        <v>548</v>
      </c>
      <c r="I13808" s="2">
        <v>2915.39</v>
      </c>
      <c r="J13808" s="5"/>
      <c r="L13808" s="5"/>
      <c r="M13808" s="2">
        <f t="shared" si="215"/>
        <v>-522223.41999999771</v>
      </c>
      <c r="P13808"/>
    </row>
    <row r="13809" spans="1:16" hidden="1">
      <c r="A13809" t="s">
        <v>23754</v>
      </c>
      <c r="B13809" s="1">
        <v>42262</v>
      </c>
      <c r="C13809" t="s">
        <v>18</v>
      </c>
      <c r="D13809">
        <v>2</v>
      </c>
      <c r="E13809" t="s">
        <v>23769</v>
      </c>
      <c r="F13809" t="s">
        <v>13559</v>
      </c>
      <c r="G13809" t="s">
        <v>313</v>
      </c>
      <c r="H13809" t="s">
        <v>2186</v>
      </c>
      <c r="I13809" s="2">
        <v>1584.65</v>
      </c>
      <c r="J13809" s="5"/>
      <c r="L13809" s="5"/>
      <c r="M13809" s="2">
        <f t="shared" si="215"/>
        <v>-520638.76999999769</v>
      </c>
      <c r="P13809"/>
    </row>
    <row r="13810" spans="1:16" hidden="1">
      <c r="A13810" t="s">
        <v>23775</v>
      </c>
      <c r="B13810" s="1">
        <v>42262</v>
      </c>
      <c r="C13810" t="s">
        <v>18</v>
      </c>
      <c r="D13810">
        <v>2</v>
      </c>
      <c r="E13810" t="s">
        <v>23788</v>
      </c>
      <c r="F13810" t="s">
        <v>13559</v>
      </c>
      <c r="G13810" t="s">
        <v>313</v>
      </c>
      <c r="H13810" t="s">
        <v>65</v>
      </c>
      <c r="I13810" s="2">
        <v>340.11</v>
      </c>
      <c r="J13810" s="5"/>
      <c r="L13810" s="5"/>
      <c r="M13810" s="2">
        <f t="shared" si="215"/>
        <v>-520298.6599999977</v>
      </c>
      <c r="P13810"/>
    </row>
    <row r="13811" spans="1:16" hidden="1">
      <c r="A13811" t="s">
        <v>23797</v>
      </c>
      <c r="B13811" s="1">
        <v>42262</v>
      </c>
      <c r="C13811" t="s">
        <v>6</v>
      </c>
      <c r="D13811">
        <v>1</v>
      </c>
      <c r="E13811" t="s">
        <v>23810</v>
      </c>
      <c r="F13811" t="s">
        <v>13610</v>
      </c>
      <c r="G13811" t="s">
        <v>20</v>
      </c>
      <c r="H13811" t="s">
        <v>20480</v>
      </c>
      <c r="I13811" s="2">
        <v>4998.92</v>
      </c>
      <c r="J13811" s="5"/>
      <c r="L13811" s="5"/>
      <c r="M13811" s="2">
        <f t="shared" si="215"/>
        <v>-515299.73999999772</v>
      </c>
      <c r="P13811"/>
    </row>
    <row r="13812" spans="1:16" hidden="1">
      <c r="A13812" t="s">
        <v>23817</v>
      </c>
      <c r="B13812" s="1">
        <v>42262</v>
      </c>
      <c r="C13812" t="s">
        <v>6628</v>
      </c>
      <c r="D13812">
        <v>1</v>
      </c>
      <c r="E13812" t="s">
        <v>23832</v>
      </c>
      <c r="F13812" t="s">
        <v>13565</v>
      </c>
      <c r="G13812" t="s">
        <v>20</v>
      </c>
      <c r="H13812" t="s">
        <v>23833</v>
      </c>
      <c r="I13812" s="2">
        <v>5000</v>
      </c>
      <c r="J13812" s="5"/>
      <c r="L13812" s="5"/>
      <c r="M13812" s="2">
        <f t="shared" si="215"/>
        <v>-510299.73999999772</v>
      </c>
      <c r="P13812"/>
    </row>
    <row r="13813" spans="1:16" hidden="1">
      <c r="A13813" t="s">
        <v>23841</v>
      </c>
      <c r="B13813" s="1">
        <v>42262</v>
      </c>
      <c r="C13813" t="s">
        <v>23855</v>
      </c>
      <c r="D13813">
        <v>2</v>
      </c>
      <c r="E13813" t="s">
        <v>23856</v>
      </c>
      <c r="F13813" t="s">
        <v>7054</v>
      </c>
      <c r="G13813" t="s">
        <v>20</v>
      </c>
      <c r="H13813" t="s">
        <v>14447</v>
      </c>
      <c r="I13813" s="2">
        <v>450</v>
      </c>
      <c r="J13813" s="5"/>
      <c r="L13813" s="5"/>
      <c r="M13813" s="2">
        <f t="shared" si="215"/>
        <v>-509849.73999999772</v>
      </c>
      <c r="P13813"/>
    </row>
    <row r="13814" spans="1:16" hidden="1">
      <c r="A13814" t="s">
        <v>23864</v>
      </c>
      <c r="B13814" s="1">
        <v>42262</v>
      </c>
      <c r="C13814" t="s">
        <v>23880</v>
      </c>
      <c r="D13814">
        <v>2</v>
      </c>
      <c r="E13814" t="s">
        <v>23881</v>
      </c>
      <c r="F13814" t="s">
        <v>13559</v>
      </c>
      <c r="G13814" t="s">
        <v>313</v>
      </c>
      <c r="H13814" t="s">
        <v>5108</v>
      </c>
      <c r="J13814" s="5"/>
      <c r="K13814" s="2">
        <v>962.8</v>
      </c>
      <c r="L13814" s="5"/>
      <c r="M13814" s="2">
        <f t="shared" si="215"/>
        <v>-510812.53999999771</v>
      </c>
      <c r="P13814"/>
    </row>
    <row r="13815" spans="1:16" hidden="1">
      <c r="A13815" t="s">
        <v>23864</v>
      </c>
      <c r="B13815" s="1">
        <v>42262</v>
      </c>
      <c r="C13815" t="s">
        <v>23880</v>
      </c>
      <c r="D13815">
        <v>2</v>
      </c>
      <c r="E13815" t="s">
        <v>23881</v>
      </c>
      <c r="F13815" t="s">
        <v>13559</v>
      </c>
      <c r="G13815" t="s">
        <v>313</v>
      </c>
      <c r="H13815" t="s">
        <v>5108</v>
      </c>
      <c r="I13815" s="2">
        <v>962.8</v>
      </c>
      <c r="J13815" s="5"/>
      <c r="L13815" s="5"/>
      <c r="M13815" s="2">
        <f t="shared" si="215"/>
        <v>-509849.73999999772</v>
      </c>
      <c r="P13815"/>
    </row>
    <row r="13816" spans="1:16" hidden="1">
      <c r="A13816" t="s">
        <v>23891</v>
      </c>
      <c r="B13816" s="1">
        <v>42262</v>
      </c>
      <c r="C13816" t="s">
        <v>23906</v>
      </c>
      <c r="D13816">
        <v>2</v>
      </c>
      <c r="E13816" t="s">
        <v>23907</v>
      </c>
      <c r="F13816" t="s">
        <v>7054</v>
      </c>
      <c r="G13816" t="s">
        <v>20</v>
      </c>
      <c r="H13816" t="s">
        <v>2186</v>
      </c>
      <c r="I13816" s="2">
        <v>1222.2</v>
      </c>
      <c r="J13816" s="5"/>
      <c r="L13816" s="5"/>
      <c r="M13816" s="2">
        <f t="shared" si="215"/>
        <v>-508627.53999999771</v>
      </c>
      <c r="P13816"/>
    </row>
    <row r="13817" spans="1:16" hidden="1">
      <c r="A13817" t="s">
        <v>23915</v>
      </c>
      <c r="B13817" s="1">
        <v>42262</v>
      </c>
      <c r="C13817" t="s">
        <v>23925</v>
      </c>
      <c r="D13817">
        <v>2</v>
      </c>
      <c r="E13817" t="s">
        <v>23926</v>
      </c>
      <c r="F13817" t="s">
        <v>7054</v>
      </c>
      <c r="G13817" t="s">
        <v>20</v>
      </c>
      <c r="H13817" t="s">
        <v>1651</v>
      </c>
      <c r="I13817" s="2">
        <v>1840</v>
      </c>
      <c r="J13817" s="5"/>
      <c r="L13817" s="5"/>
      <c r="M13817" s="2">
        <f t="shared" si="215"/>
        <v>-506787.53999999771</v>
      </c>
      <c r="P13817"/>
    </row>
    <row r="13818" spans="1:16" hidden="1">
      <c r="A13818" t="s">
        <v>23934</v>
      </c>
      <c r="B13818" s="1">
        <v>42262</v>
      </c>
      <c r="C13818" t="s">
        <v>23947</v>
      </c>
      <c r="D13818">
        <v>1</v>
      </c>
      <c r="E13818" t="s">
        <v>23948</v>
      </c>
      <c r="F13818" t="s">
        <v>13561</v>
      </c>
      <c r="G13818" t="s">
        <v>20</v>
      </c>
      <c r="H13818" t="s">
        <v>6014</v>
      </c>
      <c r="I13818" s="2">
        <v>253000</v>
      </c>
      <c r="J13818" s="5"/>
      <c r="L13818" s="5"/>
      <c r="M13818" s="2">
        <f t="shared" si="215"/>
        <v>-253787.53999999771</v>
      </c>
      <c r="P13818"/>
    </row>
    <row r="13819" spans="1:16" hidden="1">
      <c r="A13819" t="s">
        <v>23957</v>
      </c>
      <c r="B13819" s="1">
        <v>42262</v>
      </c>
      <c r="C13819" t="s">
        <v>23970</v>
      </c>
      <c r="D13819">
        <v>2</v>
      </c>
      <c r="E13819" t="s">
        <v>23971</v>
      </c>
      <c r="F13819" t="s">
        <v>7054</v>
      </c>
      <c r="G13819" t="s">
        <v>20</v>
      </c>
      <c r="H13819" t="s">
        <v>1084</v>
      </c>
      <c r="I13819" s="2">
        <v>1025</v>
      </c>
      <c r="J13819" s="5"/>
      <c r="L13819" s="5"/>
      <c r="M13819" s="2">
        <f t="shared" si="215"/>
        <v>-252762.53999999771</v>
      </c>
      <c r="P13819"/>
    </row>
    <row r="13820" spans="1:16" hidden="1">
      <c r="A13820" t="s">
        <v>23983</v>
      </c>
      <c r="B13820" s="1">
        <v>42262</v>
      </c>
      <c r="C13820" t="s">
        <v>23995</v>
      </c>
      <c r="D13820">
        <v>2</v>
      </c>
      <c r="E13820" t="s">
        <v>23996</v>
      </c>
      <c r="F13820" t="s">
        <v>7054</v>
      </c>
      <c r="G13820" t="s">
        <v>20</v>
      </c>
      <c r="H13820" t="s">
        <v>601</v>
      </c>
      <c r="I13820" s="2">
        <v>1840</v>
      </c>
      <c r="J13820" s="5"/>
      <c r="L13820" s="5"/>
      <c r="M13820" s="2">
        <f t="shared" si="215"/>
        <v>-250922.53999999771</v>
      </c>
      <c r="P13820"/>
    </row>
    <row r="13821" spans="1:16" hidden="1">
      <c r="A13821" t="s">
        <v>24003</v>
      </c>
      <c r="B13821" s="1">
        <v>42262</v>
      </c>
      <c r="C13821" t="s">
        <v>24013</v>
      </c>
      <c r="D13821">
        <v>2</v>
      </c>
      <c r="E13821" t="s">
        <v>24014</v>
      </c>
      <c r="F13821" t="s">
        <v>7054</v>
      </c>
      <c r="G13821" t="s">
        <v>20</v>
      </c>
      <c r="H13821" t="s">
        <v>548</v>
      </c>
      <c r="I13821" s="2">
        <v>990</v>
      </c>
      <c r="J13821" s="5"/>
      <c r="L13821" s="5"/>
      <c r="M13821" s="2">
        <f t="shared" si="215"/>
        <v>-249932.53999999771</v>
      </c>
      <c r="P13821"/>
    </row>
    <row r="13822" spans="1:16" hidden="1">
      <c r="A13822" t="s">
        <v>24025</v>
      </c>
      <c r="B13822" s="1">
        <v>42262</v>
      </c>
      <c r="C13822" t="s">
        <v>18</v>
      </c>
      <c r="D13822">
        <v>2</v>
      </c>
      <c r="E13822" t="s">
        <v>24041</v>
      </c>
      <c r="F13822" t="s">
        <v>13559</v>
      </c>
      <c r="G13822" t="s">
        <v>313</v>
      </c>
      <c r="H13822" t="s">
        <v>65</v>
      </c>
      <c r="J13822" s="5"/>
      <c r="K13822" s="2">
        <v>551.42999999999995</v>
      </c>
      <c r="L13822" s="5"/>
      <c r="M13822" s="2">
        <f t="shared" si="215"/>
        <v>-250483.9699999977</v>
      </c>
      <c r="P13822"/>
    </row>
    <row r="13823" spans="1:16" hidden="1">
      <c r="A13823" t="s">
        <v>24025</v>
      </c>
      <c r="B13823" s="1">
        <v>42262</v>
      </c>
      <c r="C13823" t="s">
        <v>18</v>
      </c>
      <c r="D13823">
        <v>2</v>
      </c>
      <c r="E13823" t="s">
        <v>24041</v>
      </c>
      <c r="F13823" t="s">
        <v>13559</v>
      </c>
      <c r="G13823" t="s">
        <v>313</v>
      </c>
      <c r="H13823" t="s">
        <v>65</v>
      </c>
      <c r="I13823" s="2">
        <v>551.42999999999995</v>
      </c>
      <c r="J13823" s="5"/>
      <c r="L13823" s="5"/>
      <c r="M13823" s="2">
        <f t="shared" si="215"/>
        <v>-249932.53999999771</v>
      </c>
      <c r="P13823"/>
    </row>
    <row r="13824" spans="1:16" hidden="1">
      <c r="A13824" t="s">
        <v>24050</v>
      </c>
      <c r="B13824" s="1">
        <v>42262</v>
      </c>
      <c r="C13824" t="s">
        <v>18</v>
      </c>
      <c r="D13824">
        <v>2</v>
      </c>
      <c r="E13824" t="s">
        <v>24065</v>
      </c>
      <c r="F13824" t="s">
        <v>13559</v>
      </c>
      <c r="G13824" t="s">
        <v>313</v>
      </c>
      <c r="H13824" t="s">
        <v>65</v>
      </c>
      <c r="I13824" s="2">
        <v>266.36</v>
      </c>
      <c r="J13824" s="5"/>
      <c r="L13824" s="5"/>
      <c r="M13824" s="2">
        <f t="shared" si="215"/>
        <v>-249666.17999999772</v>
      </c>
      <c r="P13824"/>
    </row>
    <row r="13825" spans="1:16" hidden="1">
      <c r="A13825" t="s">
        <v>24076</v>
      </c>
      <c r="B13825" s="1">
        <v>42262</v>
      </c>
      <c r="C13825" t="s">
        <v>24088</v>
      </c>
      <c r="D13825">
        <v>2</v>
      </c>
      <c r="E13825" t="s">
        <v>24089</v>
      </c>
      <c r="F13825" t="s">
        <v>13559</v>
      </c>
      <c r="G13825" t="s">
        <v>313</v>
      </c>
      <c r="H13825" t="s">
        <v>4543</v>
      </c>
      <c r="J13825" s="5"/>
      <c r="K13825" s="2">
        <v>500</v>
      </c>
      <c r="L13825" s="5"/>
      <c r="M13825" s="2">
        <f t="shared" si="215"/>
        <v>-250166.17999999772</v>
      </c>
      <c r="P13825"/>
    </row>
    <row r="13826" spans="1:16" hidden="1">
      <c r="A13826" t="s">
        <v>24076</v>
      </c>
      <c r="B13826" s="1">
        <v>42262</v>
      </c>
      <c r="C13826" t="s">
        <v>24088</v>
      </c>
      <c r="D13826">
        <v>2</v>
      </c>
      <c r="E13826" t="s">
        <v>24089</v>
      </c>
      <c r="F13826" t="s">
        <v>13559</v>
      </c>
      <c r="G13826" t="s">
        <v>313</v>
      </c>
      <c r="H13826" t="s">
        <v>4543</v>
      </c>
      <c r="I13826" s="2">
        <v>962.8</v>
      </c>
      <c r="J13826" s="5"/>
      <c r="L13826" s="5"/>
      <c r="M13826" s="2">
        <f t="shared" si="215"/>
        <v>-249203.37999999773</v>
      </c>
      <c r="P13826"/>
    </row>
    <row r="13827" spans="1:16" hidden="1">
      <c r="A13827" t="s">
        <v>24098</v>
      </c>
      <c r="B13827" s="1">
        <v>42262</v>
      </c>
      <c r="C13827" t="s">
        <v>18</v>
      </c>
      <c r="D13827">
        <v>2</v>
      </c>
      <c r="E13827" t="s">
        <v>24115</v>
      </c>
      <c r="F13827" t="s">
        <v>13559</v>
      </c>
      <c r="G13827" t="s">
        <v>313</v>
      </c>
      <c r="H13827" t="s">
        <v>24006</v>
      </c>
      <c r="I13827" s="2">
        <v>730.31</v>
      </c>
      <c r="J13827" s="5"/>
      <c r="L13827" s="5"/>
      <c r="M13827" s="2">
        <f t="shared" si="215"/>
        <v>-248473.06999999774</v>
      </c>
      <c r="P13827"/>
    </row>
    <row r="13828" spans="1:16" hidden="1">
      <c r="A13828" t="s">
        <v>24122</v>
      </c>
      <c r="B13828" s="1">
        <v>42262</v>
      </c>
      <c r="C13828">
        <v>28901</v>
      </c>
      <c r="D13828">
        <v>2</v>
      </c>
      <c r="E13828" t="s">
        <v>24134</v>
      </c>
      <c r="F13828" t="s">
        <v>13559</v>
      </c>
      <c r="G13828" t="s">
        <v>313</v>
      </c>
      <c r="H13828" t="s">
        <v>1588</v>
      </c>
      <c r="J13828" s="5"/>
      <c r="K13828" s="2">
        <v>204.74</v>
      </c>
      <c r="L13828" s="5"/>
      <c r="M13828" s="2">
        <f t="shared" si="215"/>
        <v>-248677.80999999773</v>
      </c>
      <c r="P13828"/>
    </row>
    <row r="13829" spans="1:16" hidden="1">
      <c r="A13829" t="s">
        <v>24122</v>
      </c>
      <c r="B13829" s="1">
        <v>42262</v>
      </c>
      <c r="C13829">
        <v>28901</v>
      </c>
      <c r="D13829">
        <v>2</v>
      </c>
      <c r="E13829" t="s">
        <v>24134</v>
      </c>
      <c r="F13829" t="s">
        <v>13559</v>
      </c>
      <c r="G13829" t="s">
        <v>313</v>
      </c>
      <c r="H13829" t="s">
        <v>1588</v>
      </c>
      <c r="I13829" s="2">
        <v>204.74</v>
      </c>
      <c r="J13829" s="5"/>
      <c r="L13829" s="5"/>
      <c r="M13829" s="2">
        <f t="shared" si="215"/>
        <v>-248473.06999999774</v>
      </c>
      <c r="P13829"/>
    </row>
    <row r="13830" spans="1:16" hidden="1">
      <c r="A13830" t="s">
        <v>24145</v>
      </c>
      <c r="B13830" s="1">
        <v>42262</v>
      </c>
      <c r="C13830">
        <v>28910</v>
      </c>
      <c r="D13830">
        <v>2</v>
      </c>
      <c r="E13830" t="s">
        <v>24157</v>
      </c>
      <c r="F13830" t="s">
        <v>13559</v>
      </c>
      <c r="G13830" t="s">
        <v>313</v>
      </c>
      <c r="H13830" t="s">
        <v>65</v>
      </c>
      <c r="J13830" s="5"/>
      <c r="K13830" s="2">
        <v>1000</v>
      </c>
      <c r="L13830" s="5"/>
      <c r="M13830" s="2">
        <f t="shared" si="215"/>
        <v>-249473.06999999774</v>
      </c>
      <c r="P13830"/>
    </row>
    <row r="13831" spans="1:16" hidden="1">
      <c r="A13831" t="s">
        <v>24145</v>
      </c>
      <c r="B13831" s="1">
        <v>42262</v>
      </c>
      <c r="C13831">
        <v>28910</v>
      </c>
      <c r="D13831">
        <v>2</v>
      </c>
      <c r="E13831" t="s">
        <v>24157</v>
      </c>
      <c r="F13831" t="s">
        <v>13559</v>
      </c>
      <c r="G13831" t="s">
        <v>313</v>
      </c>
      <c r="H13831" t="s">
        <v>65</v>
      </c>
      <c r="I13831" s="2">
        <v>1229.48</v>
      </c>
      <c r="J13831" s="5"/>
      <c r="L13831" s="5"/>
      <c r="M13831" s="2">
        <f t="shared" si="215"/>
        <v>-248243.58999999773</v>
      </c>
      <c r="P13831"/>
    </row>
    <row r="13832" spans="1:16" hidden="1">
      <c r="A13832" t="s">
        <v>24169</v>
      </c>
      <c r="B13832" s="1">
        <v>42262</v>
      </c>
      <c r="C13832" t="s">
        <v>24180</v>
      </c>
      <c r="D13832">
        <v>2</v>
      </c>
      <c r="E13832" t="s">
        <v>24181</v>
      </c>
      <c r="F13832" t="s">
        <v>13559</v>
      </c>
      <c r="G13832" t="s">
        <v>313</v>
      </c>
      <c r="H13832" t="s">
        <v>65</v>
      </c>
      <c r="J13832" s="5"/>
      <c r="K13832" s="2">
        <v>1000</v>
      </c>
      <c r="L13832" s="5"/>
      <c r="M13832" s="2">
        <f t="shared" si="215"/>
        <v>-249243.58999999773</v>
      </c>
      <c r="P13832"/>
    </row>
    <row r="13833" spans="1:16" hidden="1">
      <c r="A13833" t="s">
        <v>24169</v>
      </c>
      <c r="B13833" s="1">
        <v>42262</v>
      </c>
      <c r="C13833" t="s">
        <v>24180</v>
      </c>
      <c r="D13833">
        <v>2</v>
      </c>
      <c r="E13833" t="s">
        <v>24181</v>
      </c>
      <c r="F13833" t="s">
        <v>13559</v>
      </c>
      <c r="G13833" t="s">
        <v>313</v>
      </c>
      <c r="H13833" t="s">
        <v>65</v>
      </c>
      <c r="I13833" s="2">
        <v>1858.78</v>
      </c>
      <c r="J13833" s="5"/>
      <c r="L13833" s="5"/>
      <c r="M13833" s="2">
        <f t="shared" ref="M13833:M13896" si="216">+M13832+I13833-K13833</f>
        <v>-247384.80999999773</v>
      </c>
      <c r="P13833"/>
    </row>
    <row r="13834" spans="1:16" hidden="1">
      <c r="A13834" t="s">
        <v>24190</v>
      </c>
      <c r="B13834" s="1">
        <v>42262</v>
      </c>
      <c r="C13834" t="s">
        <v>6</v>
      </c>
      <c r="D13834">
        <v>1</v>
      </c>
      <c r="E13834" t="s">
        <v>24201</v>
      </c>
      <c r="F13834" t="s">
        <v>13610</v>
      </c>
      <c r="G13834" t="s">
        <v>4</v>
      </c>
      <c r="H13834" t="s">
        <v>23646</v>
      </c>
      <c r="I13834" s="2">
        <v>14181.21</v>
      </c>
      <c r="J13834" s="5"/>
      <c r="L13834" s="5"/>
      <c r="M13834" s="2">
        <f t="shared" si="216"/>
        <v>-233203.59999999774</v>
      </c>
      <c r="P13834"/>
    </row>
    <row r="13835" spans="1:16" hidden="1">
      <c r="A13835" t="s">
        <v>24211</v>
      </c>
      <c r="B13835" s="1">
        <v>42262</v>
      </c>
      <c r="C13835" t="s">
        <v>24219</v>
      </c>
      <c r="D13835">
        <v>2</v>
      </c>
      <c r="E13835" t="s">
        <v>24220</v>
      </c>
      <c r="F13835" t="s">
        <v>7054</v>
      </c>
      <c r="G13835" t="s">
        <v>4</v>
      </c>
      <c r="H13835" t="s">
        <v>9170</v>
      </c>
      <c r="I13835" s="2">
        <v>1025</v>
      </c>
      <c r="J13835" s="5"/>
      <c r="L13835" s="5"/>
      <c r="M13835" s="2">
        <f t="shared" si="216"/>
        <v>-232178.59999999774</v>
      </c>
      <c r="P13835"/>
    </row>
    <row r="13836" spans="1:16" hidden="1">
      <c r="A13836" t="s">
        <v>24232</v>
      </c>
      <c r="B13836" s="1">
        <v>42262</v>
      </c>
      <c r="C13836" t="s">
        <v>6</v>
      </c>
      <c r="D13836">
        <v>1</v>
      </c>
      <c r="E13836" t="s">
        <v>24242</v>
      </c>
      <c r="F13836" t="s">
        <v>13610</v>
      </c>
      <c r="G13836" t="s">
        <v>4</v>
      </c>
      <c r="H13836" t="s">
        <v>213</v>
      </c>
      <c r="I13836" s="2">
        <v>20620</v>
      </c>
      <c r="J13836" s="5"/>
      <c r="L13836" s="5"/>
      <c r="M13836" s="2">
        <f t="shared" si="216"/>
        <v>-211558.59999999774</v>
      </c>
      <c r="P13836"/>
    </row>
    <row r="13837" spans="1:16" hidden="1">
      <c r="A13837" t="s">
        <v>24255</v>
      </c>
      <c r="B13837" s="1">
        <v>42262</v>
      </c>
      <c r="C13837" t="s">
        <v>24269</v>
      </c>
      <c r="D13837">
        <v>1</v>
      </c>
      <c r="E13837" t="s">
        <v>24270</v>
      </c>
      <c r="F13837" t="s">
        <v>13565</v>
      </c>
      <c r="G13837" t="s">
        <v>4</v>
      </c>
      <c r="H13837" t="s">
        <v>2766</v>
      </c>
      <c r="I13837" s="2">
        <v>110000</v>
      </c>
      <c r="J13837" s="5"/>
      <c r="L13837" s="5"/>
      <c r="M13837" s="2">
        <f t="shared" si="216"/>
        <v>-101558.59999999774</v>
      </c>
      <c r="P13837"/>
    </row>
    <row r="13838" spans="1:16" hidden="1">
      <c r="A13838" t="s">
        <v>24283</v>
      </c>
      <c r="B13838" s="1">
        <v>42262</v>
      </c>
      <c r="C13838" t="s">
        <v>24292</v>
      </c>
      <c r="D13838">
        <v>2</v>
      </c>
      <c r="E13838" t="s">
        <v>24293</v>
      </c>
      <c r="F13838" t="s">
        <v>13559</v>
      </c>
      <c r="G13838" t="s">
        <v>313</v>
      </c>
      <c r="H13838" t="s">
        <v>5050</v>
      </c>
      <c r="J13838" s="5"/>
      <c r="K13838" s="2">
        <v>69.5</v>
      </c>
      <c r="L13838" s="5"/>
      <c r="M13838" s="2">
        <f t="shared" si="216"/>
        <v>-101628.09999999774</v>
      </c>
      <c r="P13838"/>
    </row>
    <row r="13839" spans="1:16" hidden="1">
      <c r="A13839" t="s">
        <v>24283</v>
      </c>
      <c r="B13839" s="1">
        <v>42262</v>
      </c>
      <c r="C13839" t="s">
        <v>24292</v>
      </c>
      <c r="D13839">
        <v>2</v>
      </c>
      <c r="E13839" t="s">
        <v>24293</v>
      </c>
      <c r="F13839" t="s">
        <v>13559</v>
      </c>
      <c r="G13839" t="s">
        <v>313</v>
      </c>
      <c r="H13839" t="s">
        <v>5050</v>
      </c>
      <c r="I13839" s="2">
        <v>69.5</v>
      </c>
      <c r="J13839" s="5"/>
      <c r="L13839" s="5"/>
      <c r="M13839" s="2">
        <f t="shared" si="216"/>
        <v>-101558.59999999774</v>
      </c>
      <c r="P13839"/>
    </row>
    <row r="13840" spans="1:16" hidden="1">
      <c r="A13840" t="s">
        <v>24305</v>
      </c>
      <c r="B13840" s="1">
        <v>42262</v>
      </c>
      <c r="C13840" t="s">
        <v>24313</v>
      </c>
      <c r="D13840">
        <v>2</v>
      </c>
      <c r="E13840" t="s">
        <v>24314</v>
      </c>
      <c r="F13840" t="s">
        <v>7054</v>
      </c>
      <c r="G13840" t="s">
        <v>4</v>
      </c>
      <c r="H13840" t="s">
        <v>22171</v>
      </c>
      <c r="I13840" s="2">
        <v>1025</v>
      </c>
      <c r="J13840" s="5"/>
      <c r="L13840" s="5"/>
      <c r="M13840" s="2">
        <f t="shared" si="216"/>
        <v>-100533.59999999774</v>
      </c>
      <c r="P13840"/>
    </row>
    <row r="13841" spans="1:16" hidden="1">
      <c r="A13841" t="s">
        <v>24327</v>
      </c>
      <c r="B13841" s="1">
        <v>42262</v>
      </c>
      <c r="C13841" t="s">
        <v>24337</v>
      </c>
      <c r="D13841">
        <v>2</v>
      </c>
      <c r="E13841" t="s">
        <v>24338</v>
      </c>
      <c r="F13841" t="s">
        <v>13559</v>
      </c>
      <c r="G13841" t="s">
        <v>313</v>
      </c>
      <c r="H13841" t="s">
        <v>4693</v>
      </c>
      <c r="J13841" s="5"/>
      <c r="K13841" s="2">
        <v>500</v>
      </c>
      <c r="L13841" s="5"/>
      <c r="M13841" s="2">
        <f t="shared" si="216"/>
        <v>-101033.59999999774</v>
      </c>
      <c r="P13841"/>
    </row>
    <row r="13842" spans="1:16" hidden="1">
      <c r="A13842" t="s">
        <v>24327</v>
      </c>
      <c r="B13842" s="1">
        <v>42262</v>
      </c>
      <c r="C13842" t="s">
        <v>24337</v>
      </c>
      <c r="D13842">
        <v>2</v>
      </c>
      <c r="E13842" t="s">
        <v>24338</v>
      </c>
      <c r="F13842" t="s">
        <v>13559</v>
      </c>
      <c r="G13842" t="s">
        <v>313</v>
      </c>
      <c r="H13842" t="s">
        <v>4693</v>
      </c>
      <c r="I13842" s="2">
        <v>1052.6199999999999</v>
      </c>
      <c r="J13842" s="5"/>
      <c r="L13842" s="5"/>
      <c r="M13842" s="2">
        <f t="shared" si="216"/>
        <v>-99980.97999999774</v>
      </c>
      <c r="P13842"/>
    </row>
    <row r="13843" spans="1:16" hidden="1">
      <c r="A13843" t="s">
        <v>24351</v>
      </c>
      <c r="B13843" s="1">
        <v>42262</v>
      </c>
      <c r="C13843" t="s">
        <v>24361</v>
      </c>
      <c r="D13843">
        <v>2</v>
      </c>
      <c r="E13843" t="s">
        <v>24362</v>
      </c>
      <c r="F13843" t="s">
        <v>7054</v>
      </c>
      <c r="G13843" t="s">
        <v>4</v>
      </c>
      <c r="H13843" t="s">
        <v>10824</v>
      </c>
      <c r="I13843" s="2">
        <v>1840</v>
      </c>
      <c r="J13843" s="5"/>
      <c r="L13843" s="5"/>
      <c r="M13843" s="2">
        <f t="shared" si="216"/>
        <v>-98140.97999999774</v>
      </c>
      <c r="P13843"/>
    </row>
    <row r="13844" spans="1:16" hidden="1">
      <c r="A13844" t="s">
        <v>24376</v>
      </c>
      <c r="B13844" s="1">
        <v>42262</v>
      </c>
      <c r="C13844" t="s">
        <v>24386</v>
      </c>
      <c r="D13844">
        <v>2</v>
      </c>
      <c r="E13844" t="s">
        <v>24387</v>
      </c>
      <c r="F13844" t="s">
        <v>7054</v>
      </c>
      <c r="G13844" t="s">
        <v>4</v>
      </c>
      <c r="H13844" t="s">
        <v>10067</v>
      </c>
      <c r="I13844" s="2">
        <v>1025</v>
      </c>
      <c r="J13844" s="5"/>
      <c r="L13844" s="5"/>
      <c r="M13844" s="2">
        <f t="shared" si="216"/>
        <v>-97115.97999999774</v>
      </c>
      <c r="P13844"/>
    </row>
    <row r="13845" spans="1:16" hidden="1">
      <c r="A13845" t="s">
        <v>24398</v>
      </c>
      <c r="B13845" s="1">
        <v>42262</v>
      </c>
      <c r="C13845" t="s">
        <v>24406</v>
      </c>
      <c r="D13845">
        <v>2</v>
      </c>
      <c r="E13845" t="s">
        <v>24407</v>
      </c>
      <c r="F13845" t="s">
        <v>7054</v>
      </c>
      <c r="G13845" t="s">
        <v>4</v>
      </c>
      <c r="H13845" t="s">
        <v>3482</v>
      </c>
      <c r="I13845" s="2">
        <v>3030.01</v>
      </c>
      <c r="J13845" s="5"/>
      <c r="L13845" s="5"/>
      <c r="M13845" s="2">
        <f t="shared" si="216"/>
        <v>-94085.969999997746</v>
      </c>
      <c r="P13845"/>
    </row>
    <row r="13846" spans="1:16" hidden="1">
      <c r="A13846" t="s">
        <v>24419</v>
      </c>
      <c r="B13846" s="1">
        <v>42262</v>
      </c>
      <c r="C13846" t="s">
        <v>24425</v>
      </c>
      <c r="D13846">
        <v>2</v>
      </c>
      <c r="E13846" t="s">
        <v>24426</v>
      </c>
      <c r="F13846" t="s">
        <v>7054</v>
      </c>
      <c r="G13846" t="s">
        <v>4</v>
      </c>
      <c r="H13846" t="s">
        <v>17729</v>
      </c>
      <c r="I13846" s="2">
        <v>1670.04</v>
      </c>
      <c r="J13846" s="5"/>
      <c r="L13846" s="5"/>
      <c r="M13846" s="2">
        <f t="shared" si="216"/>
        <v>-92415.929999997752</v>
      </c>
      <c r="P13846"/>
    </row>
    <row r="13847" spans="1:16" hidden="1">
      <c r="A13847" t="s">
        <v>24439</v>
      </c>
      <c r="B13847" s="1">
        <v>42262</v>
      </c>
      <c r="C13847" t="s">
        <v>24446</v>
      </c>
      <c r="D13847">
        <v>2</v>
      </c>
      <c r="E13847" t="s">
        <v>24447</v>
      </c>
      <c r="F13847" t="s">
        <v>7054</v>
      </c>
      <c r="G13847" t="s">
        <v>4</v>
      </c>
      <c r="H13847" t="s">
        <v>21981</v>
      </c>
      <c r="I13847" s="2">
        <v>1025</v>
      </c>
      <c r="J13847" s="5"/>
      <c r="L13847" s="5"/>
      <c r="M13847" s="2">
        <f t="shared" si="216"/>
        <v>-91390.929999997752</v>
      </c>
      <c r="P13847"/>
    </row>
    <row r="13848" spans="1:16" hidden="1">
      <c r="A13848" t="s">
        <v>24459</v>
      </c>
      <c r="B13848" s="1">
        <v>42262</v>
      </c>
      <c r="C13848" t="s">
        <v>24468</v>
      </c>
      <c r="D13848">
        <v>2</v>
      </c>
      <c r="E13848" t="s">
        <v>24469</v>
      </c>
      <c r="F13848" t="s">
        <v>7054</v>
      </c>
      <c r="G13848" t="s">
        <v>4</v>
      </c>
      <c r="H13848" t="s">
        <v>3337</v>
      </c>
      <c r="I13848" s="2">
        <v>400</v>
      </c>
      <c r="J13848" s="5"/>
      <c r="L13848" s="5"/>
      <c r="M13848" s="2">
        <f t="shared" si="216"/>
        <v>-90990.929999997752</v>
      </c>
      <c r="P13848"/>
    </row>
    <row r="13849" spans="1:16" hidden="1">
      <c r="A13849" t="s">
        <v>24480</v>
      </c>
      <c r="B13849" s="1">
        <v>42262</v>
      </c>
      <c r="C13849" t="s">
        <v>24490</v>
      </c>
      <c r="D13849">
        <v>2</v>
      </c>
      <c r="E13849" t="s">
        <v>24491</v>
      </c>
      <c r="F13849" t="s">
        <v>13559</v>
      </c>
      <c r="G13849" t="s">
        <v>313</v>
      </c>
      <c r="H13849" t="s">
        <v>65</v>
      </c>
      <c r="J13849" s="5"/>
      <c r="K13849" s="2">
        <v>300</v>
      </c>
      <c r="L13849" s="5"/>
      <c r="M13849" s="2">
        <f t="shared" si="216"/>
        <v>-91290.929999997752</v>
      </c>
      <c r="P13849"/>
    </row>
    <row r="13850" spans="1:16" hidden="1">
      <c r="A13850" t="s">
        <v>24480</v>
      </c>
      <c r="B13850" s="1">
        <v>42262</v>
      </c>
      <c r="C13850" t="s">
        <v>24490</v>
      </c>
      <c r="D13850">
        <v>2</v>
      </c>
      <c r="E13850" t="s">
        <v>24491</v>
      </c>
      <c r="F13850" t="s">
        <v>13559</v>
      </c>
      <c r="G13850" t="s">
        <v>313</v>
      </c>
      <c r="H13850" t="s">
        <v>65</v>
      </c>
      <c r="I13850" s="2">
        <v>606.62</v>
      </c>
      <c r="J13850" s="5"/>
      <c r="L13850" s="5"/>
      <c r="M13850" s="2">
        <f t="shared" si="216"/>
        <v>-90684.309999997757</v>
      </c>
      <c r="P13850"/>
    </row>
    <row r="13851" spans="1:16" hidden="1">
      <c r="A13851" t="s">
        <v>24506</v>
      </c>
      <c r="B13851" s="1">
        <v>42262</v>
      </c>
      <c r="C13851" t="s">
        <v>24517</v>
      </c>
      <c r="D13851">
        <v>2</v>
      </c>
      <c r="E13851" t="s">
        <v>24518</v>
      </c>
      <c r="F13851" t="s">
        <v>7054</v>
      </c>
      <c r="G13851" t="s">
        <v>4</v>
      </c>
      <c r="H13851" t="s">
        <v>4543</v>
      </c>
      <c r="I13851" s="2">
        <v>600</v>
      </c>
      <c r="J13851" s="5"/>
      <c r="L13851" s="5"/>
      <c r="M13851" s="2">
        <f t="shared" si="216"/>
        <v>-90084.309999997757</v>
      </c>
      <c r="P13851"/>
    </row>
    <row r="13852" spans="1:16" hidden="1">
      <c r="A13852" t="s">
        <v>24532</v>
      </c>
      <c r="B13852" s="1">
        <v>42262</v>
      </c>
      <c r="C13852" t="s">
        <v>19505</v>
      </c>
      <c r="D13852">
        <v>1</v>
      </c>
      <c r="E13852" t="s">
        <v>24541</v>
      </c>
      <c r="F13852" t="s">
        <v>13610</v>
      </c>
      <c r="G13852" t="s">
        <v>4</v>
      </c>
      <c r="H13852" t="s">
        <v>3296</v>
      </c>
      <c r="I13852" s="2">
        <v>8879.61</v>
      </c>
      <c r="J13852" s="5"/>
      <c r="L13852" s="5"/>
      <c r="M13852" s="2">
        <f t="shared" si="216"/>
        <v>-81204.699999997756</v>
      </c>
      <c r="P13852"/>
    </row>
    <row r="13853" spans="1:16" hidden="1">
      <c r="A13853" t="s">
        <v>24556</v>
      </c>
      <c r="B13853" s="1">
        <v>42262</v>
      </c>
      <c r="C13853" t="s">
        <v>24566</v>
      </c>
      <c r="D13853">
        <v>2</v>
      </c>
      <c r="E13853" t="s">
        <v>24567</v>
      </c>
      <c r="F13853" t="s">
        <v>7054</v>
      </c>
      <c r="G13853" t="s">
        <v>4</v>
      </c>
      <c r="H13853" t="s">
        <v>1084</v>
      </c>
      <c r="I13853" s="2">
        <v>1025</v>
      </c>
      <c r="J13853" s="5"/>
      <c r="L13853" s="5"/>
      <c r="M13853" s="2">
        <f t="shared" si="216"/>
        <v>-80179.699999997756</v>
      </c>
      <c r="P13853"/>
    </row>
    <row r="13854" spans="1:16" hidden="1">
      <c r="A13854" s="35" t="s">
        <v>6280</v>
      </c>
      <c r="B13854" s="36">
        <v>42264</v>
      </c>
      <c r="C13854" s="35" t="s">
        <v>6</v>
      </c>
      <c r="D13854" s="35">
        <v>1</v>
      </c>
      <c r="E13854" s="35" t="s">
        <v>6287</v>
      </c>
      <c r="F13854" s="35" t="s">
        <v>29</v>
      </c>
      <c r="G13854" s="35" t="s">
        <v>20</v>
      </c>
      <c r="H13854" s="35" t="s">
        <v>6288</v>
      </c>
      <c r="I13854" s="11">
        <v>600</v>
      </c>
      <c r="J13854" s="12"/>
      <c r="K13854" s="11"/>
      <c r="L13854" s="12"/>
      <c r="M13854" s="11">
        <f t="shared" si="216"/>
        <v>-79579.699999997756</v>
      </c>
      <c r="P13854"/>
    </row>
    <row r="13855" spans="1:16" hidden="1">
      <c r="A13855" t="s">
        <v>6289</v>
      </c>
      <c r="B13855" s="1">
        <v>42264</v>
      </c>
      <c r="C13855" t="s">
        <v>6</v>
      </c>
      <c r="D13855">
        <v>1</v>
      </c>
      <c r="E13855" t="s">
        <v>6292</v>
      </c>
      <c r="F13855" t="s">
        <v>29</v>
      </c>
      <c r="G13855" t="s">
        <v>20</v>
      </c>
      <c r="H13855" t="s">
        <v>4034</v>
      </c>
      <c r="I13855" s="2">
        <v>240.21</v>
      </c>
      <c r="J13855" s="5"/>
      <c r="L13855" s="5"/>
      <c r="M13855" s="2">
        <f t="shared" si="216"/>
        <v>-79339.48999999775</v>
      </c>
      <c r="P13855"/>
    </row>
    <row r="13856" spans="1:16" hidden="1">
      <c r="A13856" t="s">
        <v>6307</v>
      </c>
      <c r="B13856" s="1">
        <v>42264</v>
      </c>
      <c r="C13856" t="s">
        <v>6</v>
      </c>
      <c r="D13856">
        <v>1</v>
      </c>
      <c r="E13856" t="s">
        <v>6316</v>
      </c>
      <c r="F13856" t="s">
        <v>29</v>
      </c>
      <c r="G13856" t="s">
        <v>20</v>
      </c>
      <c r="H13856" t="s">
        <v>65</v>
      </c>
      <c r="I13856" s="2">
        <v>700</v>
      </c>
      <c r="J13856" s="5"/>
      <c r="L13856" s="5"/>
      <c r="M13856" s="2">
        <f t="shared" si="216"/>
        <v>-78639.48999999775</v>
      </c>
      <c r="P13856"/>
    </row>
    <row r="13857" spans="1:16" hidden="1">
      <c r="A13857" t="s">
        <v>6327</v>
      </c>
      <c r="B13857" s="1">
        <v>42264</v>
      </c>
      <c r="C13857" t="s">
        <v>1</v>
      </c>
      <c r="D13857">
        <v>1</v>
      </c>
      <c r="E13857" t="s">
        <v>6330</v>
      </c>
      <c r="F13857" t="s">
        <v>45</v>
      </c>
      <c r="G13857" t="s">
        <v>20</v>
      </c>
      <c r="H13857" t="s">
        <v>1313</v>
      </c>
      <c r="J13857" s="5"/>
      <c r="K13857" s="2">
        <v>94115</v>
      </c>
      <c r="L13857" s="5"/>
      <c r="M13857" s="2">
        <f t="shared" si="216"/>
        <v>-172754.48999999775</v>
      </c>
      <c r="P13857"/>
    </row>
    <row r="13858" spans="1:16" hidden="1">
      <c r="A13858" t="s">
        <v>6343</v>
      </c>
      <c r="B13858" s="1">
        <v>42264</v>
      </c>
      <c r="C13858" t="s">
        <v>6</v>
      </c>
      <c r="D13858">
        <v>1</v>
      </c>
      <c r="E13858" t="s">
        <v>6344</v>
      </c>
      <c r="F13858" t="s">
        <v>29</v>
      </c>
      <c r="G13858" t="s">
        <v>20</v>
      </c>
      <c r="H13858" t="s">
        <v>65</v>
      </c>
      <c r="I13858" s="2">
        <v>225.46</v>
      </c>
      <c r="J13858" s="5"/>
      <c r="L13858" s="5"/>
      <c r="M13858" s="2">
        <f t="shared" si="216"/>
        <v>-172529.02999999776</v>
      </c>
      <c r="P13858"/>
    </row>
    <row r="13859" spans="1:16" hidden="1">
      <c r="A13859" t="s">
        <v>6384</v>
      </c>
      <c r="B13859" s="1">
        <v>42264</v>
      </c>
      <c r="C13859" t="s">
        <v>1</v>
      </c>
      <c r="D13859">
        <v>2</v>
      </c>
      <c r="E13859" t="s">
        <v>6387</v>
      </c>
      <c r="F13859" t="s">
        <v>51</v>
      </c>
      <c r="G13859" t="s">
        <v>20</v>
      </c>
      <c r="H13859" t="s">
        <v>1674</v>
      </c>
      <c r="I13859" s="2">
        <v>16397.64</v>
      </c>
      <c r="J13859" s="5"/>
      <c r="L13859" s="5"/>
      <c r="M13859" s="2">
        <f t="shared" si="216"/>
        <v>-156131.38999999774</v>
      </c>
      <c r="P13859"/>
    </row>
    <row r="13860" spans="1:16" hidden="1">
      <c r="A13860" t="s">
        <v>6397</v>
      </c>
      <c r="B13860" s="1">
        <v>42264</v>
      </c>
      <c r="C13860" t="s">
        <v>1</v>
      </c>
      <c r="D13860">
        <v>1</v>
      </c>
      <c r="E13860" t="s">
        <v>6401</v>
      </c>
      <c r="F13860" t="s">
        <v>13</v>
      </c>
      <c r="G13860" t="s">
        <v>20</v>
      </c>
      <c r="H13860" t="s">
        <v>6402</v>
      </c>
      <c r="J13860" s="5"/>
      <c r="K13860" s="2">
        <v>16397.64</v>
      </c>
      <c r="L13860" s="5"/>
      <c r="M13860" s="2">
        <f t="shared" si="216"/>
        <v>-172529.02999999776</v>
      </c>
      <c r="P13860"/>
    </row>
    <row r="13861" spans="1:16" hidden="1">
      <c r="A13861" t="s">
        <v>6432</v>
      </c>
      <c r="B13861" s="1">
        <v>42264</v>
      </c>
      <c r="C13861" t="s">
        <v>1</v>
      </c>
      <c r="D13861">
        <v>2</v>
      </c>
      <c r="E13861" t="s">
        <v>6433</v>
      </c>
      <c r="F13861" t="s">
        <v>3</v>
      </c>
      <c r="G13861" t="s">
        <v>20</v>
      </c>
      <c r="H13861" t="s">
        <v>5</v>
      </c>
      <c r="I13861" s="2">
        <v>31598.75</v>
      </c>
      <c r="J13861" s="5"/>
      <c r="L13861" s="5"/>
      <c r="M13861" s="2">
        <f t="shared" si="216"/>
        <v>-140930.27999999776</v>
      </c>
      <c r="P13861"/>
    </row>
    <row r="13862" spans="1:16" hidden="1">
      <c r="A13862" t="s">
        <v>6447</v>
      </c>
      <c r="B13862" s="1">
        <v>42264</v>
      </c>
      <c r="C13862" t="s">
        <v>5317</v>
      </c>
      <c r="D13862">
        <v>1</v>
      </c>
      <c r="E13862" t="s">
        <v>6453</v>
      </c>
      <c r="F13862" t="s">
        <v>13</v>
      </c>
      <c r="G13862" t="s">
        <v>20</v>
      </c>
      <c r="H13862" t="s">
        <v>1027</v>
      </c>
      <c r="J13862" s="5"/>
      <c r="K13862" s="2">
        <v>31598.75</v>
      </c>
      <c r="L13862" s="5"/>
      <c r="M13862" s="2">
        <f t="shared" si="216"/>
        <v>-172529.02999999776</v>
      </c>
      <c r="P13862"/>
    </row>
    <row r="13863" spans="1:16" hidden="1">
      <c r="A13863" t="s">
        <v>6462</v>
      </c>
      <c r="B13863" s="1">
        <v>42264</v>
      </c>
      <c r="C13863" t="s">
        <v>11</v>
      </c>
      <c r="D13863">
        <v>1</v>
      </c>
      <c r="E13863" t="s">
        <v>6468</v>
      </c>
      <c r="F13863" t="s">
        <v>16</v>
      </c>
      <c r="G13863" t="s">
        <v>20</v>
      </c>
      <c r="H13863" t="s">
        <v>6469</v>
      </c>
      <c r="J13863" s="5"/>
      <c r="K13863" s="2">
        <v>1025</v>
      </c>
      <c r="L13863" s="5"/>
      <c r="M13863" s="2">
        <f t="shared" si="216"/>
        <v>-173554.02999999776</v>
      </c>
      <c r="P13863"/>
    </row>
    <row r="13864" spans="1:16" hidden="1">
      <c r="A13864" t="s">
        <v>6480</v>
      </c>
      <c r="B13864" s="1">
        <v>42264</v>
      </c>
      <c r="C13864" t="s">
        <v>11</v>
      </c>
      <c r="D13864">
        <v>1</v>
      </c>
      <c r="E13864" t="s">
        <v>6485</v>
      </c>
      <c r="F13864" t="s">
        <v>16</v>
      </c>
      <c r="G13864" t="s">
        <v>20</v>
      </c>
      <c r="H13864" t="s">
        <v>564</v>
      </c>
      <c r="J13864" s="5"/>
      <c r="K13864" s="2">
        <v>3030</v>
      </c>
      <c r="L13864" s="5"/>
      <c r="M13864" s="2">
        <f t="shared" si="216"/>
        <v>-176584.02999999776</v>
      </c>
      <c r="P13864"/>
    </row>
    <row r="13865" spans="1:16" hidden="1">
      <c r="A13865" t="s">
        <v>6516</v>
      </c>
      <c r="B13865" s="1">
        <v>42264</v>
      </c>
      <c r="C13865" t="s">
        <v>6</v>
      </c>
      <c r="D13865">
        <v>1</v>
      </c>
      <c r="E13865" t="s">
        <v>6519</v>
      </c>
      <c r="F13865" t="s">
        <v>29</v>
      </c>
      <c r="G13865" t="s">
        <v>20</v>
      </c>
      <c r="H13865" t="s">
        <v>6520</v>
      </c>
      <c r="I13865" s="2">
        <v>83.07</v>
      </c>
      <c r="J13865" s="5"/>
      <c r="L13865" s="5"/>
      <c r="M13865" s="2">
        <f t="shared" si="216"/>
        <v>-176500.95999999775</v>
      </c>
      <c r="P13865"/>
    </row>
    <row r="13866" spans="1:16" hidden="1">
      <c r="A13866" t="s">
        <v>6524</v>
      </c>
      <c r="B13866" s="1">
        <v>42264</v>
      </c>
      <c r="C13866" t="s">
        <v>6</v>
      </c>
      <c r="D13866">
        <v>1</v>
      </c>
      <c r="E13866" t="s">
        <v>6527</v>
      </c>
      <c r="F13866" t="s">
        <v>29</v>
      </c>
      <c r="G13866" t="s">
        <v>20</v>
      </c>
      <c r="H13866" t="s">
        <v>6528</v>
      </c>
      <c r="I13866" s="2">
        <v>100</v>
      </c>
      <c r="J13866" s="5"/>
      <c r="L13866" s="5"/>
      <c r="M13866" s="2">
        <f t="shared" si="216"/>
        <v>-176400.95999999775</v>
      </c>
      <c r="P13866"/>
    </row>
    <row r="13867" spans="1:16" hidden="1">
      <c r="A13867" t="s">
        <v>6530</v>
      </c>
      <c r="B13867" s="1">
        <v>42264</v>
      </c>
      <c r="C13867" t="s">
        <v>18</v>
      </c>
      <c r="D13867">
        <v>1</v>
      </c>
      <c r="E13867" t="s">
        <v>6533</v>
      </c>
      <c r="F13867" t="s">
        <v>13</v>
      </c>
      <c r="G13867" t="s">
        <v>20</v>
      </c>
      <c r="H13867" t="s">
        <v>18</v>
      </c>
      <c r="J13867" s="5"/>
      <c r="K13867" s="2">
        <v>6787.72</v>
      </c>
      <c r="L13867" s="5"/>
      <c r="M13867" s="2">
        <f t="shared" si="216"/>
        <v>-183188.67999999775</v>
      </c>
      <c r="P13867"/>
    </row>
    <row r="13868" spans="1:16" hidden="1">
      <c r="A13868" t="s">
        <v>6537</v>
      </c>
      <c r="B13868" s="1">
        <v>42264</v>
      </c>
      <c r="C13868" t="s">
        <v>200</v>
      </c>
      <c r="D13868">
        <v>1</v>
      </c>
      <c r="E13868" t="s">
        <v>6542</v>
      </c>
      <c r="F13868" t="s">
        <v>16</v>
      </c>
      <c r="G13868" t="s">
        <v>20</v>
      </c>
      <c r="H13868" t="s">
        <v>200</v>
      </c>
      <c r="J13868" s="5"/>
      <c r="K13868" s="2">
        <v>3967.35</v>
      </c>
      <c r="L13868" s="5"/>
      <c r="M13868" s="2">
        <f t="shared" si="216"/>
        <v>-187156.02999999776</v>
      </c>
      <c r="P13868"/>
    </row>
    <row r="13869" spans="1:16" hidden="1">
      <c r="A13869" t="s">
        <v>6546</v>
      </c>
      <c r="B13869" s="1">
        <v>42264</v>
      </c>
      <c r="C13869" t="s">
        <v>240</v>
      </c>
      <c r="D13869">
        <v>1</v>
      </c>
      <c r="E13869" t="s">
        <v>6549</v>
      </c>
      <c r="F13869" t="s">
        <v>13</v>
      </c>
      <c r="G13869" t="s">
        <v>20</v>
      </c>
      <c r="H13869" t="s">
        <v>240</v>
      </c>
      <c r="J13869" s="5"/>
      <c r="K13869" s="2">
        <v>3230.01</v>
      </c>
      <c r="L13869" s="5"/>
      <c r="M13869" s="2">
        <f t="shared" si="216"/>
        <v>-190386.03999999777</v>
      </c>
      <c r="P13869"/>
    </row>
    <row r="13870" spans="1:16" hidden="1">
      <c r="A13870" t="s">
        <v>6554</v>
      </c>
      <c r="B13870" s="1">
        <v>42264</v>
      </c>
      <c r="C13870" t="s">
        <v>6</v>
      </c>
      <c r="D13870">
        <v>1</v>
      </c>
      <c r="E13870" t="s">
        <v>6556</v>
      </c>
      <c r="F13870" t="s">
        <v>29</v>
      </c>
      <c r="G13870" t="s">
        <v>4</v>
      </c>
      <c r="H13870" t="s">
        <v>65</v>
      </c>
      <c r="I13870" s="2">
        <v>400</v>
      </c>
      <c r="J13870" s="5"/>
      <c r="L13870" s="5"/>
      <c r="M13870" s="2">
        <f t="shared" si="216"/>
        <v>-189986.03999999777</v>
      </c>
      <c r="P13870"/>
    </row>
    <row r="13871" spans="1:16" hidden="1">
      <c r="A13871" t="s">
        <v>6559</v>
      </c>
      <c r="B13871" s="1">
        <v>42264</v>
      </c>
      <c r="C13871" t="s">
        <v>6</v>
      </c>
      <c r="D13871">
        <v>1</v>
      </c>
      <c r="E13871" t="s">
        <v>6562</v>
      </c>
      <c r="F13871" t="s">
        <v>29</v>
      </c>
      <c r="G13871" t="s">
        <v>4</v>
      </c>
      <c r="H13871" t="s">
        <v>65</v>
      </c>
      <c r="I13871" s="2">
        <v>2000</v>
      </c>
      <c r="J13871" s="5"/>
      <c r="L13871" s="5"/>
      <c r="M13871" s="2">
        <f t="shared" si="216"/>
        <v>-187986.03999999777</v>
      </c>
      <c r="P13871"/>
    </row>
    <row r="13872" spans="1:16" hidden="1">
      <c r="A13872" t="s">
        <v>6566</v>
      </c>
      <c r="B13872" s="1">
        <v>42264</v>
      </c>
      <c r="C13872" t="s">
        <v>6</v>
      </c>
      <c r="D13872">
        <v>1</v>
      </c>
      <c r="E13872" t="s">
        <v>6571</v>
      </c>
      <c r="F13872" t="s">
        <v>29</v>
      </c>
      <c r="G13872" t="s">
        <v>4</v>
      </c>
      <c r="H13872" t="s">
        <v>2357</v>
      </c>
      <c r="I13872" s="2">
        <v>200</v>
      </c>
      <c r="J13872" s="5"/>
      <c r="L13872" s="5"/>
      <c r="M13872" s="2">
        <f t="shared" si="216"/>
        <v>-187786.03999999777</v>
      </c>
      <c r="P13872"/>
    </row>
    <row r="13873" spans="1:16" hidden="1">
      <c r="A13873" t="s">
        <v>6626</v>
      </c>
      <c r="B13873" s="1">
        <v>42264</v>
      </c>
      <c r="C13873" t="s">
        <v>6628</v>
      </c>
      <c r="D13873">
        <v>1</v>
      </c>
      <c r="E13873" t="s">
        <v>6629</v>
      </c>
      <c r="F13873" t="s">
        <v>29</v>
      </c>
      <c r="G13873" t="s">
        <v>4</v>
      </c>
      <c r="H13873" t="s">
        <v>452</v>
      </c>
      <c r="I13873" s="2">
        <v>2000</v>
      </c>
      <c r="J13873" s="5"/>
      <c r="L13873" s="5"/>
      <c r="M13873" s="2">
        <f t="shared" si="216"/>
        <v>-185786.03999999777</v>
      </c>
      <c r="P13873"/>
    </row>
    <row r="13874" spans="1:16" hidden="1">
      <c r="A13874" t="s">
        <v>6637</v>
      </c>
      <c r="B13874" s="1">
        <v>42264</v>
      </c>
      <c r="C13874" t="s">
        <v>6</v>
      </c>
      <c r="D13874">
        <v>1</v>
      </c>
      <c r="E13874" t="s">
        <v>6639</v>
      </c>
      <c r="F13874" t="s">
        <v>8</v>
      </c>
      <c r="G13874" t="s">
        <v>4</v>
      </c>
      <c r="H13874" t="s">
        <v>6640</v>
      </c>
      <c r="I13874" s="2">
        <v>4182.83</v>
      </c>
      <c r="J13874" s="5"/>
      <c r="L13874" s="5"/>
      <c r="M13874" s="2">
        <f t="shared" si="216"/>
        <v>-181603.20999999778</v>
      </c>
      <c r="P13874"/>
    </row>
    <row r="13875" spans="1:16" hidden="1">
      <c r="A13875" t="s">
        <v>6646</v>
      </c>
      <c r="B13875" s="1">
        <v>42264</v>
      </c>
      <c r="C13875" t="s">
        <v>6</v>
      </c>
      <c r="D13875">
        <v>1</v>
      </c>
      <c r="E13875" t="s">
        <v>6648</v>
      </c>
      <c r="F13875" t="s">
        <v>29</v>
      </c>
      <c r="G13875" t="s">
        <v>4</v>
      </c>
      <c r="H13875" t="s">
        <v>6640</v>
      </c>
      <c r="I13875" s="2">
        <v>2579.65</v>
      </c>
      <c r="J13875" s="5"/>
      <c r="L13875" s="5"/>
      <c r="M13875" s="2">
        <f t="shared" si="216"/>
        <v>-179023.55999999779</v>
      </c>
      <c r="P13875"/>
    </row>
    <row r="13876" spans="1:16" hidden="1">
      <c r="A13876" t="s">
        <v>6655</v>
      </c>
      <c r="B13876" s="1">
        <v>42264</v>
      </c>
      <c r="C13876" t="s">
        <v>6</v>
      </c>
      <c r="D13876">
        <v>1</v>
      </c>
      <c r="E13876" t="s">
        <v>6657</v>
      </c>
      <c r="F13876" t="s">
        <v>29</v>
      </c>
      <c r="G13876" t="s">
        <v>4</v>
      </c>
      <c r="H13876" t="s">
        <v>6640</v>
      </c>
      <c r="I13876" s="2">
        <v>180</v>
      </c>
      <c r="J13876" s="5"/>
      <c r="L13876" s="5"/>
      <c r="M13876" s="2">
        <f t="shared" si="216"/>
        <v>-178843.55999999779</v>
      </c>
      <c r="P13876"/>
    </row>
    <row r="13877" spans="1:16" hidden="1">
      <c r="A13877" t="s">
        <v>6684</v>
      </c>
      <c r="B13877" s="1">
        <v>42264</v>
      </c>
      <c r="C13877" t="s">
        <v>6</v>
      </c>
      <c r="D13877">
        <v>1</v>
      </c>
      <c r="E13877" t="s">
        <v>6685</v>
      </c>
      <c r="F13877" t="s">
        <v>8</v>
      </c>
      <c r="G13877" t="s">
        <v>4</v>
      </c>
      <c r="H13877" t="s">
        <v>6686</v>
      </c>
      <c r="I13877" s="2">
        <v>1600</v>
      </c>
      <c r="J13877" s="5"/>
      <c r="L13877" s="5"/>
      <c r="M13877" s="2">
        <f t="shared" si="216"/>
        <v>-177243.55999999779</v>
      </c>
      <c r="P13877"/>
    </row>
    <row r="13878" spans="1:16" hidden="1">
      <c r="A13878" t="s">
        <v>6687</v>
      </c>
      <c r="B13878" s="1">
        <v>42264</v>
      </c>
      <c r="C13878" t="s">
        <v>6688</v>
      </c>
      <c r="D13878">
        <v>1</v>
      </c>
      <c r="E13878" t="s">
        <v>6689</v>
      </c>
      <c r="F13878" t="s">
        <v>13</v>
      </c>
      <c r="G13878" t="s">
        <v>4</v>
      </c>
      <c r="H13878" t="s">
        <v>4495</v>
      </c>
      <c r="J13878" s="5"/>
      <c r="K13878" s="2">
        <v>120000</v>
      </c>
      <c r="L13878" s="5"/>
      <c r="M13878" s="2">
        <f t="shared" si="216"/>
        <v>-297243.55999999779</v>
      </c>
      <c r="P13878"/>
    </row>
    <row r="13879" spans="1:16" hidden="1">
      <c r="A13879" t="s">
        <v>6690</v>
      </c>
      <c r="B13879" s="1">
        <v>42264</v>
      </c>
      <c r="C13879" t="s">
        <v>18</v>
      </c>
      <c r="D13879">
        <v>1</v>
      </c>
      <c r="E13879" t="s">
        <v>6691</v>
      </c>
      <c r="F13879" t="s">
        <v>13</v>
      </c>
      <c r="G13879" t="s">
        <v>4</v>
      </c>
      <c r="H13879" t="s">
        <v>452</v>
      </c>
      <c r="J13879" s="5"/>
      <c r="K13879" s="2">
        <v>80000</v>
      </c>
      <c r="L13879" s="5"/>
      <c r="M13879" s="2">
        <f t="shared" si="216"/>
        <v>-377243.55999999779</v>
      </c>
      <c r="P13879"/>
    </row>
    <row r="13880" spans="1:16" hidden="1">
      <c r="A13880" t="s">
        <v>6692</v>
      </c>
      <c r="B13880" s="1">
        <v>42264</v>
      </c>
      <c r="C13880" t="s">
        <v>6695</v>
      </c>
      <c r="D13880">
        <v>1</v>
      </c>
      <c r="E13880" t="s">
        <v>6696</v>
      </c>
      <c r="F13880" t="s">
        <v>29</v>
      </c>
      <c r="G13880" t="s">
        <v>4</v>
      </c>
      <c r="H13880" t="s">
        <v>6697</v>
      </c>
      <c r="I13880" s="2">
        <v>3500</v>
      </c>
      <c r="J13880" s="5"/>
      <c r="L13880" s="5"/>
      <c r="M13880" s="2">
        <f t="shared" si="216"/>
        <v>-373743.55999999779</v>
      </c>
      <c r="P13880"/>
    </row>
    <row r="13881" spans="1:16" hidden="1">
      <c r="A13881" t="s">
        <v>6698</v>
      </c>
      <c r="B13881" s="1">
        <v>42264</v>
      </c>
      <c r="C13881" t="s">
        <v>6688</v>
      </c>
      <c r="D13881">
        <v>1</v>
      </c>
      <c r="E13881" t="s">
        <v>6699</v>
      </c>
      <c r="F13881" t="s">
        <v>45</v>
      </c>
      <c r="G13881" t="s">
        <v>4</v>
      </c>
      <c r="H13881" t="s">
        <v>6700</v>
      </c>
      <c r="J13881" s="5"/>
      <c r="K13881" s="2">
        <v>435500</v>
      </c>
      <c r="L13881" s="5"/>
      <c r="M13881" s="2">
        <f t="shared" si="216"/>
        <v>-809243.55999999773</v>
      </c>
      <c r="P13881"/>
    </row>
    <row r="13882" spans="1:16" hidden="1">
      <c r="A13882" t="s">
        <v>6704</v>
      </c>
      <c r="B13882" s="1">
        <v>42264</v>
      </c>
      <c r="C13882" t="s">
        <v>43</v>
      </c>
      <c r="D13882">
        <v>1</v>
      </c>
      <c r="E13882" t="s">
        <v>6706</v>
      </c>
      <c r="F13882" t="s">
        <v>13</v>
      </c>
      <c r="G13882" t="s">
        <v>4</v>
      </c>
      <c r="H13882" t="s">
        <v>6640</v>
      </c>
      <c r="J13882" s="5"/>
      <c r="K13882" s="2">
        <v>4182.83</v>
      </c>
      <c r="L13882" s="5"/>
      <c r="M13882" s="2">
        <f t="shared" si="216"/>
        <v>-813426.38999999769</v>
      </c>
      <c r="P13882"/>
    </row>
    <row r="13883" spans="1:16" hidden="1">
      <c r="A13883" t="s">
        <v>6708</v>
      </c>
      <c r="B13883" s="1">
        <v>42264</v>
      </c>
      <c r="C13883" t="s">
        <v>6709</v>
      </c>
      <c r="D13883">
        <v>1</v>
      </c>
      <c r="E13883" t="s">
        <v>6710</v>
      </c>
      <c r="F13883" t="s">
        <v>13</v>
      </c>
      <c r="G13883" t="s">
        <v>4</v>
      </c>
      <c r="H13883" t="s">
        <v>6711</v>
      </c>
      <c r="J13883" s="5"/>
      <c r="K13883" s="2">
        <v>2990</v>
      </c>
      <c r="L13883" s="5"/>
      <c r="M13883" s="2">
        <f t="shared" si="216"/>
        <v>-816416.38999999769</v>
      </c>
      <c r="P13883"/>
    </row>
    <row r="13884" spans="1:16" hidden="1">
      <c r="A13884" t="s">
        <v>6716</v>
      </c>
      <c r="B13884" s="1">
        <v>42264</v>
      </c>
      <c r="C13884" t="s">
        <v>6717</v>
      </c>
      <c r="D13884">
        <v>1</v>
      </c>
      <c r="E13884" t="s">
        <v>6718</v>
      </c>
      <c r="F13884" t="s">
        <v>45</v>
      </c>
      <c r="G13884" t="s">
        <v>4</v>
      </c>
      <c r="H13884" t="s">
        <v>6611</v>
      </c>
      <c r="J13884" s="5"/>
      <c r="K13884" s="2">
        <v>2340</v>
      </c>
      <c r="L13884" s="5"/>
      <c r="M13884" s="2">
        <f t="shared" si="216"/>
        <v>-818756.38999999769</v>
      </c>
      <c r="P13884"/>
    </row>
    <row r="13885" spans="1:16" hidden="1">
      <c r="A13885" t="s">
        <v>6721</v>
      </c>
      <c r="B13885" s="1">
        <v>42264</v>
      </c>
      <c r="C13885" t="s">
        <v>398</v>
      </c>
      <c r="D13885">
        <v>1</v>
      </c>
      <c r="E13885" t="s">
        <v>6724</v>
      </c>
      <c r="F13885" t="s">
        <v>13</v>
      </c>
      <c r="G13885" t="s">
        <v>4</v>
      </c>
      <c r="H13885" t="s">
        <v>6725</v>
      </c>
      <c r="J13885" s="5"/>
      <c r="K13885" s="2">
        <v>15000</v>
      </c>
      <c r="L13885" s="5"/>
      <c r="M13885" s="2">
        <f t="shared" si="216"/>
        <v>-833756.38999999769</v>
      </c>
      <c r="P13885"/>
    </row>
    <row r="13886" spans="1:16" hidden="1">
      <c r="A13886" t="s">
        <v>6726</v>
      </c>
      <c r="B13886" s="1">
        <v>42264</v>
      </c>
      <c r="C13886" t="s">
        <v>195</v>
      </c>
      <c r="D13886">
        <v>1</v>
      </c>
      <c r="E13886" t="s">
        <v>6727</v>
      </c>
      <c r="F13886" t="s">
        <v>13</v>
      </c>
      <c r="G13886" t="s">
        <v>4</v>
      </c>
      <c r="H13886" t="s">
        <v>195</v>
      </c>
      <c r="J13886" s="5"/>
      <c r="K13886" s="2">
        <v>30976.13</v>
      </c>
      <c r="L13886" s="5"/>
      <c r="M13886" s="2">
        <f t="shared" si="216"/>
        <v>-864732.51999999769</v>
      </c>
      <c r="P13886"/>
    </row>
    <row r="13887" spans="1:16" hidden="1">
      <c r="A13887" t="s">
        <v>6730</v>
      </c>
      <c r="B13887" s="1">
        <v>42264</v>
      </c>
      <c r="C13887" t="s">
        <v>200</v>
      </c>
      <c r="D13887">
        <v>1</v>
      </c>
      <c r="E13887" t="s">
        <v>6732</v>
      </c>
      <c r="F13887" t="s">
        <v>16</v>
      </c>
      <c r="G13887" t="s">
        <v>4</v>
      </c>
      <c r="H13887" t="s">
        <v>3714</v>
      </c>
      <c r="J13887" s="5"/>
      <c r="K13887" s="2">
        <v>37461.39</v>
      </c>
      <c r="L13887" s="5"/>
      <c r="M13887" s="2">
        <f t="shared" si="216"/>
        <v>-902193.9099999977</v>
      </c>
      <c r="P13887"/>
    </row>
    <row r="13888" spans="1:16" hidden="1">
      <c r="A13888" t="s">
        <v>6734</v>
      </c>
      <c r="B13888" s="1">
        <v>42264</v>
      </c>
      <c r="C13888" t="s">
        <v>18</v>
      </c>
      <c r="D13888">
        <v>1</v>
      </c>
      <c r="E13888" t="s">
        <v>6740</v>
      </c>
      <c r="F13888" t="s">
        <v>13</v>
      </c>
      <c r="G13888" t="s">
        <v>4</v>
      </c>
      <c r="H13888" t="s">
        <v>18</v>
      </c>
      <c r="J13888" s="5"/>
      <c r="K13888" s="2">
        <v>22685</v>
      </c>
      <c r="L13888" s="5"/>
      <c r="M13888" s="2">
        <f t="shared" si="216"/>
        <v>-924878.9099999977</v>
      </c>
      <c r="P13888"/>
    </row>
    <row r="13889" spans="1:16" hidden="1">
      <c r="A13889" t="s">
        <v>24578</v>
      </c>
      <c r="B13889" s="1">
        <v>42264</v>
      </c>
      <c r="C13889" t="s">
        <v>24590</v>
      </c>
      <c r="D13889">
        <v>2</v>
      </c>
      <c r="E13889" t="s">
        <v>24591</v>
      </c>
      <c r="F13889" t="s">
        <v>7054</v>
      </c>
      <c r="G13889" t="s">
        <v>20</v>
      </c>
      <c r="H13889" t="s">
        <v>24592</v>
      </c>
      <c r="I13889" s="2">
        <v>600</v>
      </c>
      <c r="J13889" s="5"/>
      <c r="L13889" s="5"/>
      <c r="M13889" s="2">
        <f t="shared" si="216"/>
        <v>-924278.9099999977</v>
      </c>
      <c r="P13889"/>
    </row>
    <row r="13890" spans="1:16" hidden="1">
      <c r="A13890" t="s">
        <v>24595</v>
      </c>
      <c r="B13890" s="1">
        <v>42264</v>
      </c>
      <c r="C13890" t="s">
        <v>18</v>
      </c>
      <c r="D13890">
        <v>2</v>
      </c>
      <c r="E13890" t="s">
        <v>24613</v>
      </c>
      <c r="F13890" t="s">
        <v>13559</v>
      </c>
      <c r="G13890" t="s">
        <v>313</v>
      </c>
      <c r="H13890" t="s">
        <v>65</v>
      </c>
      <c r="I13890" s="2">
        <v>470.1</v>
      </c>
      <c r="J13890" s="5"/>
      <c r="L13890" s="5"/>
      <c r="M13890" s="2">
        <f t="shared" si="216"/>
        <v>-923808.80999999773</v>
      </c>
      <c r="P13890"/>
    </row>
    <row r="13891" spans="1:16" hidden="1">
      <c r="A13891" t="s">
        <v>24616</v>
      </c>
      <c r="B13891" s="1">
        <v>42264</v>
      </c>
      <c r="C13891" t="s">
        <v>18</v>
      </c>
      <c r="D13891">
        <v>2</v>
      </c>
      <c r="E13891" t="s">
        <v>24634</v>
      </c>
      <c r="F13891" t="s">
        <v>13559</v>
      </c>
      <c r="G13891" t="s">
        <v>313</v>
      </c>
      <c r="H13891" t="s">
        <v>65</v>
      </c>
      <c r="I13891" s="2">
        <v>389.97</v>
      </c>
      <c r="J13891" s="5"/>
      <c r="L13891" s="5"/>
      <c r="M13891" s="2">
        <f t="shared" si="216"/>
        <v>-923418.83999999776</v>
      </c>
      <c r="P13891"/>
    </row>
    <row r="13892" spans="1:16" hidden="1">
      <c r="A13892" t="s">
        <v>24638</v>
      </c>
      <c r="B13892" s="1">
        <v>42264</v>
      </c>
      <c r="C13892" t="s">
        <v>24656</v>
      </c>
      <c r="D13892">
        <v>1</v>
      </c>
      <c r="E13892" t="s">
        <v>24657</v>
      </c>
      <c r="F13892" t="s">
        <v>13565</v>
      </c>
      <c r="G13892" t="s">
        <v>20</v>
      </c>
      <c r="H13892" t="s">
        <v>15447</v>
      </c>
      <c r="I13892" s="2">
        <v>94115</v>
      </c>
      <c r="J13892" s="5"/>
      <c r="L13892" s="5"/>
      <c r="M13892" s="2">
        <f t="shared" si="216"/>
        <v>-829303.83999999776</v>
      </c>
      <c r="P13892"/>
    </row>
    <row r="13893" spans="1:16" hidden="1">
      <c r="A13893" t="s">
        <v>24662</v>
      </c>
      <c r="B13893" s="1">
        <v>42264</v>
      </c>
      <c r="C13893" t="s">
        <v>24682</v>
      </c>
      <c r="D13893">
        <v>2</v>
      </c>
      <c r="E13893" t="s">
        <v>24683</v>
      </c>
      <c r="F13893" t="s">
        <v>7054</v>
      </c>
      <c r="G13893" t="s">
        <v>20</v>
      </c>
      <c r="H13893" t="s">
        <v>24684</v>
      </c>
      <c r="I13893" s="2">
        <v>394.4</v>
      </c>
      <c r="J13893" s="5"/>
      <c r="L13893" s="5"/>
      <c r="M13893" s="2">
        <f t="shared" si="216"/>
        <v>-828909.43999999773</v>
      </c>
      <c r="P13893"/>
    </row>
    <row r="13894" spans="1:16" hidden="1">
      <c r="A13894" t="s">
        <v>24689</v>
      </c>
      <c r="B13894" s="1">
        <v>42264</v>
      </c>
      <c r="C13894" t="s">
        <v>18</v>
      </c>
      <c r="D13894">
        <v>2</v>
      </c>
      <c r="E13894" t="s">
        <v>24708</v>
      </c>
      <c r="F13894" t="s">
        <v>13559</v>
      </c>
      <c r="G13894" t="s">
        <v>313</v>
      </c>
      <c r="H13894" t="s">
        <v>65</v>
      </c>
      <c r="I13894" s="2">
        <v>744.89</v>
      </c>
      <c r="J13894" s="5"/>
      <c r="L13894" s="5"/>
      <c r="M13894" s="2">
        <f t="shared" si="216"/>
        <v>-828164.54999999772</v>
      </c>
      <c r="P13894"/>
    </row>
    <row r="13895" spans="1:16" hidden="1">
      <c r="A13895" t="s">
        <v>24712</v>
      </c>
      <c r="B13895" s="1">
        <v>42264</v>
      </c>
      <c r="C13895" t="s">
        <v>18</v>
      </c>
      <c r="D13895">
        <v>2</v>
      </c>
      <c r="E13895" t="s">
        <v>24728</v>
      </c>
      <c r="F13895" t="s">
        <v>13559</v>
      </c>
      <c r="G13895" t="s">
        <v>313</v>
      </c>
      <c r="H13895" t="s">
        <v>65</v>
      </c>
      <c r="I13895" s="2">
        <v>64.989999999999995</v>
      </c>
      <c r="J13895" s="5"/>
      <c r="L13895" s="5"/>
      <c r="M13895" s="2">
        <f t="shared" si="216"/>
        <v>-828099.55999999773</v>
      </c>
      <c r="P13895"/>
    </row>
    <row r="13896" spans="1:16" hidden="1">
      <c r="A13896" t="s">
        <v>24733</v>
      </c>
      <c r="B13896" s="1">
        <v>42264</v>
      </c>
      <c r="C13896" t="s">
        <v>24746</v>
      </c>
      <c r="D13896">
        <v>2</v>
      </c>
      <c r="E13896" t="s">
        <v>24747</v>
      </c>
      <c r="F13896" t="s">
        <v>13559</v>
      </c>
      <c r="G13896" t="s">
        <v>313</v>
      </c>
      <c r="H13896" t="s">
        <v>5424</v>
      </c>
      <c r="J13896" s="5"/>
      <c r="K13896" s="2">
        <v>408.81</v>
      </c>
      <c r="L13896" s="5"/>
      <c r="M13896" s="2">
        <f t="shared" si="216"/>
        <v>-828508.36999999778</v>
      </c>
      <c r="P13896"/>
    </row>
    <row r="13897" spans="1:16" hidden="1">
      <c r="A13897" t="s">
        <v>24733</v>
      </c>
      <c r="B13897" s="1">
        <v>42264</v>
      </c>
      <c r="C13897" t="s">
        <v>24746</v>
      </c>
      <c r="D13897">
        <v>2</v>
      </c>
      <c r="E13897" t="s">
        <v>24747</v>
      </c>
      <c r="F13897" t="s">
        <v>13559</v>
      </c>
      <c r="G13897" t="s">
        <v>313</v>
      </c>
      <c r="H13897" t="s">
        <v>5424</v>
      </c>
      <c r="I13897" s="2">
        <v>408.81</v>
      </c>
      <c r="J13897" s="5"/>
      <c r="L13897" s="5"/>
      <c r="M13897" s="2">
        <f t="shared" ref="M13897:M13960" si="217">+M13896+I13897-K13897</f>
        <v>-828099.55999999773</v>
      </c>
      <c r="P13897"/>
    </row>
    <row r="13898" spans="1:16" hidden="1">
      <c r="A13898" t="s">
        <v>24752</v>
      </c>
      <c r="B13898" s="1">
        <v>42264</v>
      </c>
      <c r="C13898" t="s">
        <v>24764</v>
      </c>
      <c r="D13898">
        <v>2</v>
      </c>
      <c r="E13898" t="s">
        <v>24765</v>
      </c>
      <c r="F13898" t="s">
        <v>13559</v>
      </c>
      <c r="G13898" t="s">
        <v>313</v>
      </c>
      <c r="H13898" t="s">
        <v>4604</v>
      </c>
      <c r="J13898" s="5"/>
      <c r="K13898" s="2">
        <v>1000</v>
      </c>
      <c r="L13898" s="5"/>
      <c r="M13898" s="2">
        <f t="shared" si="217"/>
        <v>-829099.55999999773</v>
      </c>
      <c r="P13898"/>
    </row>
    <row r="13899" spans="1:16" hidden="1">
      <c r="A13899" t="s">
        <v>24752</v>
      </c>
      <c r="B13899" s="1">
        <v>42264</v>
      </c>
      <c r="C13899" t="s">
        <v>24764</v>
      </c>
      <c r="D13899">
        <v>2</v>
      </c>
      <c r="E13899" t="s">
        <v>24765</v>
      </c>
      <c r="F13899" t="s">
        <v>13559</v>
      </c>
      <c r="G13899" t="s">
        <v>313</v>
      </c>
      <c r="H13899" t="s">
        <v>4604</v>
      </c>
      <c r="I13899" s="2">
        <v>1432.7</v>
      </c>
      <c r="J13899" s="5"/>
      <c r="L13899" s="5"/>
      <c r="M13899" s="2">
        <f t="shared" si="217"/>
        <v>-827666.85999999777</v>
      </c>
      <c r="P13899"/>
    </row>
    <row r="13900" spans="1:16" hidden="1">
      <c r="A13900" t="s">
        <v>24773</v>
      </c>
      <c r="B13900" s="1">
        <v>42264</v>
      </c>
      <c r="C13900" t="s">
        <v>24788</v>
      </c>
      <c r="D13900">
        <v>2</v>
      </c>
      <c r="E13900" t="s">
        <v>24789</v>
      </c>
      <c r="F13900" t="s">
        <v>7054</v>
      </c>
      <c r="G13900" t="s">
        <v>20</v>
      </c>
      <c r="H13900" t="s">
        <v>4604</v>
      </c>
      <c r="I13900" s="2">
        <v>800.01</v>
      </c>
      <c r="J13900" s="5"/>
      <c r="L13900" s="5"/>
      <c r="M13900" s="2">
        <f t="shared" si="217"/>
        <v>-826866.84999999776</v>
      </c>
      <c r="P13900"/>
    </row>
    <row r="13901" spans="1:16" hidden="1">
      <c r="A13901" t="s">
        <v>24798</v>
      </c>
      <c r="B13901" s="1">
        <v>42264</v>
      </c>
      <c r="C13901" t="s">
        <v>24813</v>
      </c>
      <c r="D13901">
        <v>2</v>
      </c>
      <c r="E13901" t="s">
        <v>24814</v>
      </c>
      <c r="F13901" t="s">
        <v>7054</v>
      </c>
      <c r="G13901" t="s">
        <v>20</v>
      </c>
      <c r="H13901" t="s">
        <v>13120</v>
      </c>
      <c r="I13901" s="2">
        <v>3284.28</v>
      </c>
      <c r="J13901" s="5"/>
      <c r="L13901" s="5"/>
      <c r="M13901" s="2">
        <f t="shared" si="217"/>
        <v>-823582.56999999774</v>
      </c>
      <c r="P13901"/>
    </row>
    <row r="13902" spans="1:16" hidden="1">
      <c r="A13902" t="s">
        <v>24824</v>
      </c>
      <c r="B13902" s="1">
        <v>42264</v>
      </c>
      <c r="C13902" t="s">
        <v>24839</v>
      </c>
      <c r="D13902">
        <v>2</v>
      </c>
      <c r="E13902" t="s">
        <v>24840</v>
      </c>
      <c r="F13902" t="s">
        <v>7054</v>
      </c>
      <c r="G13902" t="s">
        <v>20</v>
      </c>
      <c r="H13902" t="s">
        <v>564</v>
      </c>
      <c r="I13902" s="2">
        <v>1025</v>
      </c>
      <c r="J13902" s="5"/>
      <c r="L13902" s="5"/>
      <c r="M13902" s="2">
        <f t="shared" si="217"/>
        <v>-822557.56999999774</v>
      </c>
      <c r="P13902"/>
    </row>
    <row r="13903" spans="1:16" hidden="1">
      <c r="A13903" t="s">
        <v>24846</v>
      </c>
      <c r="B13903" s="1">
        <v>42264</v>
      </c>
      <c r="C13903" t="s">
        <v>24858</v>
      </c>
      <c r="D13903">
        <v>2</v>
      </c>
      <c r="E13903" t="s">
        <v>24859</v>
      </c>
      <c r="F13903" t="s">
        <v>7054</v>
      </c>
      <c r="G13903" t="s">
        <v>20</v>
      </c>
      <c r="H13903" t="s">
        <v>564</v>
      </c>
      <c r="I13903" s="2">
        <v>3030</v>
      </c>
      <c r="J13903" s="5"/>
      <c r="L13903" s="5"/>
      <c r="M13903" s="2">
        <f t="shared" si="217"/>
        <v>-819527.56999999774</v>
      </c>
      <c r="P13903"/>
    </row>
    <row r="13904" spans="1:16" hidden="1">
      <c r="A13904" t="s">
        <v>24869</v>
      </c>
      <c r="B13904" s="1">
        <v>42264</v>
      </c>
      <c r="C13904" t="s">
        <v>24885</v>
      </c>
      <c r="D13904">
        <v>2</v>
      </c>
      <c r="E13904" t="s">
        <v>24886</v>
      </c>
      <c r="F13904" t="s">
        <v>7054</v>
      </c>
      <c r="G13904" t="s">
        <v>20</v>
      </c>
      <c r="H13904" t="s">
        <v>4242</v>
      </c>
      <c r="J13904" s="5"/>
      <c r="K13904" s="2">
        <v>200</v>
      </c>
      <c r="L13904" s="5"/>
      <c r="M13904" s="2">
        <f t="shared" si="217"/>
        <v>-819727.56999999774</v>
      </c>
      <c r="P13904"/>
    </row>
    <row r="13905" spans="1:16" hidden="1">
      <c r="A13905" t="s">
        <v>24869</v>
      </c>
      <c r="B13905" s="1">
        <v>42264</v>
      </c>
      <c r="C13905" t="s">
        <v>24885</v>
      </c>
      <c r="D13905">
        <v>2</v>
      </c>
      <c r="E13905" t="s">
        <v>24886</v>
      </c>
      <c r="F13905" t="s">
        <v>7054</v>
      </c>
      <c r="G13905" t="s">
        <v>20</v>
      </c>
      <c r="H13905" t="s">
        <v>4242</v>
      </c>
      <c r="I13905" s="2">
        <v>197.2</v>
      </c>
      <c r="J13905" s="5"/>
      <c r="L13905" s="5"/>
      <c r="M13905" s="2">
        <f t="shared" si="217"/>
        <v>-819530.36999999778</v>
      </c>
      <c r="P13905"/>
    </row>
    <row r="13906" spans="1:16" hidden="1">
      <c r="A13906" t="s">
        <v>24898</v>
      </c>
      <c r="B13906" s="1">
        <v>42264</v>
      </c>
      <c r="C13906" t="s">
        <v>24909</v>
      </c>
      <c r="D13906">
        <v>2</v>
      </c>
      <c r="E13906" t="s">
        <v>24910</v>
      </c>
      <c r="F13906" t="s">
        <v>7054</v>
      </c>
      <c r="G13906" t="s">
        <v>20</v>
      </c>
      <c r="H13906" t="s">
        <v>6520</v>
      </c>
      <c r="I13906" s="2">
        <v>3230.01</v>
      </c>
      <c r="J13906" s="5"/>
      <c r="L13906" s="5"/>
      <c r="M13906" s="2">
        <f t="shared" si="217"/>
        <v>-816300.35999999777</v>
      </c>
      <c r="P13906"/>
    </row>
    <row r="13907" spans="1:16" hidden="1">
      <c r="A13907" t="s">
        <v>24920</v>
      </c>
      <c r="B13907" s="1">
        <v>42264</v>
      </c>
      <c r="C13907" t="s">
        <v>24930</v>
      </c>
      <c r="D13907">
        <v>2</v>
      </c>
      <c r="E13907" t="s">
        <v>24931</v>
      </c>
      <c r="F13907" t="s">
        <v>7054</v>
      </c>
      <c r="G13907" t="s">
        <v>20</v>
      </c>
      <c r="H13907" t="s">
        <v>8776</v>
      </c>
      <c r="I13907" s="2">
        <v>470</v>
      </c>
      <c r="J13907" s="5"/>
      <c r="L13907" s="5"/>
      <c r="M13907" s="2">
        <f t="shared" si="217"/>
        <v>-815830.35999999777</v>
      </c>
      <c r="P13907"/>
    </row>
    <row r="13908" spans="1:16" hidden="1">
      <c r="A13908" t="s">
        <v>24941</v>
      </c>
      <c r="B13908" s="1">
        <v>42264</v>
      </c>
      <c r="C13908" t="s">
        <v>24953</v>
      </c>
      <c r="D13908">
        <v>2</v>
      </c>
      <c r="E13908" t="s">
        <v>24954</v>
      </c>
      <c r="F13908" t="s">
        <v>7054</v>
      </c>
      <c r="G13908" t="s">
        <v>20</v>
      </c>
      <c r="H13908" t="s">
        <v>3409</v>
      </c>
      <c r="I13908" s="2">
        <v>1025</v>
      </c>
      <c r="J13908" s="5"/>
      <c r="L13908" s="5"/>
      <c r="M13908" s="2">
        <f t="shared" si="217"/>
        <v>-814805.35999999777</v>
      </c>
      <c r="P13908"/>
    </row>
    <row r="13909" spans="1:16" hidden="1">
      <c r="A13909" t="s">
        <v>24967</v>
      </c>
      <c r="B13909" s="1">
        <v>42264</v>
      </c>
      <c r="C13909" t="s">
        <v>18</v>
      </c>
      <c r="D13909">
        <v>2</v>
      </c>
      <c r="E13909" t="s">
        <v>24976</v>
      </c>
      <c r="F13909" t="s">
        <v>13559</v>
      </c>
      <c r="G13909" t="s">
        <v>313</v>
      </c>
      <c r="H13909" t="s">
        <v>65</v>
      </c>
      <c r="I13909" s="2">
        <v>129.99</v>
      </c>
      <c r="J13909" s="5"/>
      <c r="L13909" s="5"/>
      <c r="M13909" s="2">
        <f t="shared" si="217"/>
        <v>-814675.36999999778</v>
      </c>
      <c r="P13909"/>
    </row>
    <row r="13910" spans="1:16" hidden="1">
      <c r="A13910" t="s">
        <v>24989</v>
      </c>
      <c r="B13910" s="1">
        <v>42264</v>
      </c>
      <c r="C13910" t="s">
        <v>25000</v>
      </c>
      <c r="D13910">
        <v>2</v>
      </c>
      <c r="E13910" t="s">
        <v>25001</v>
      </c>
      <c r="F13910" t="s">
        <v>13559</v>
      </c>
      <c r="G13910" t="s">
        <v>313</v>
      </c>
      <c r="H13910" t="s">
        <v>65</v>
      </c>
      <c r="J13910" s="5"/>
      <c r="K13910" s="2">
        <v>800</v>
      </c>
      <c r="L13910" s="5"/>
      <c r="M13910" s="2">
        <f t="shared" si="217"/>
        <v>-815475.36999999778</v>
      </c>
      <c r="P13910"/>
    </row>
    <row r="13911" spans="1:16" hidden="1">
      <c r="A13911" t="s">
        <v>24989</v>
      </c>
      <c r="B13911" s="1">
        <v>42264</v>
      </c>
      <c r="C13911" t="s">
        <v>25000</v>
      </c>
      <c r="D13911">
        <v>2</v>
      </c>
      <c r="E13911" t="s">
        <v>25001</v>
      </c>
      <c r="F13911" t="s">
        <v>13559</v>
      </c>
      <c r="G13911" t="s">
        <v>313</v>
      </c>
      <c r="H13911" t="s">
        <v>65</v>
      </c>
      <c r="I13911" s="2">
        <v>1605.59</v>
      </c>
      <c r="J13911" s="5"/>
      <c r="L13911" s="5"/>
      <c r="M13911" s="2">
        <f t="shared" si="217"/>
        <v>-813869.77999999782</v>
      </c>
      <c r="P13911"/>
    </row>
    <row r="13912" spans="1:16" hidden="1">
      <c r="A13912" t="s">
        <v>25012</v>
      </c>
      <c r="B13912" s="1">
        <v>42264</v>
      </c>
      <c r="C13912" t="s">
        <v>25025</v>
      </c>
      <c r="D13912">
        <v>2</v>
      </c>
      <c r="E13912" t="s">
        <v>25026</v>
      </c>
      <c r="F13912" t="s">
        <v>13559</v>
      </c>
      <c r="G13912" t="s">
        <v>313</v>
      </c>
      <c r="H13912" t="s">
        <v>861</v>
      </c>
      <c r="J13912" s="5"/>
      <c r="K13912" s="2">
        <v>53.13</v>
      </c>
      <c r="L13912" s="5"/>
      <c r="M13912" s="2">
        <f t="shared" si="217"/>
        <v>-813922.90999999782</v>
      </c>
      <c r="P13912"/>
    </row>
    <row r="13913" spans="1:16" hidden="1">
      <c r="A13913" t="s">
        <v>25012</v>
      </c>
      <c r="B13913" s="1">
        <v>42264</v>
      </c>
      <c r="C13913" t="s">
        <v>25025</v>
      </c>
      <c r="D13913">
        <v>2</v>
      </c>
      <c r="E13913" t="s">
        <v>25026</v>
      </c>
      <c r="F13913" t="s">
        <v>13559</v>
      </c>
      <c r="G13913" t="s">
        <v>313</v>
      </c>
      <c r="H13913" t="s">
        <v>861</v>
      </c>
      <c r="I13913" s="2">
        <v>53.13</v>
      </c>
      <c r="J13913" s="5"/>
      <c r="L13913" s="5"/>
      <c r="M13913" s="2">
        <f t="shared" si="217"/>
        <v>-813869.77999999782</v>
      </c>
      <c r="P13913"/>
    </row>
    <row r="13914" spans="1:16" hidden="1">
      <c r="A13914" t="s">
        <v>25038</v>
      </c>
      <c r="B13914" s="1">
        <v>42264</v>
      </c>
      <c r="C13914" t="s">
        <v>18</v>
      </c>
      <c r="D13914">
        <v>2</v>
      </c>
      <c r="E13914" t="s">
        <v>25051</v>
      </c>
      <c r="F13914" t="s">
        <v>13559</v>
      </c>
      <c r="G13914" t="s">
        <v>313</v>
      </c>
      <c r="H13914" t="s">
        <v>6755</v>
      </c>
      <c r="I13914" s="2">
        <v>706.87</v>
      </c>
      <c r="J13914" s="5"/>
      <c r="L13914" s="5"/>
      <c r="M13914" s="2">
        <f t="shared" si="217"/>
        <v>-813162.90999999782</v>
      </c>
      <c r="P13914"/>
    </row>
    <row r="13915" spans="1:16" hidden="1">
      <c r="A13915" t="s">
        <v>25062</v>
      </c>
      <c r="B13915" s="1">
        <v>42264</v>
      </c>
      <c r="C13915" t="s">
        <v>25072</v>
      </c>
      <c r="D13915">
        <v>2</v>
      </c>
      <c r="E13915" t="s">
        <v>25073</v>
      </c>
      <c r="F13915" t="s">
        <v>7054</v>
      </c>
      <c r="G13915" t="s">
        <v>4</v>
      </c>
      <c r="H13915" t="s">
        <v>4597</v>
      </c>
      <c r="I13915" s="2">
        <v>5894.3</v>
      </c>
      <c r="J13915" s="5"/>
      <c r="L13915" s="5"/>
      <c r="M13915" s="2">
        <f t="shared" si="217"/>
        <v>-807268.60999999777</v>
      </c>
      <c r="P13915"/>
    </row>
    <row r="13916" spans="1:16" hidden="1">
      <c r="A13916" t="s">
        <v>25084</v>
      </c>
      <c r="B13916" s="1">
        <v>42264</v>
      </c>
      <c r="C13916" t="s">
        <v>17192</v>
      </c>
      <c r="D13916">
        <v>1</v>
      </c>
      <c r="E13916" t="s">
        <v>25096</v>
      </c>
      <c r="F13916" t="s">
        <v>13565</v>
      </c>
      <c r="G13916" t="s">
        <v>4</v>
      </c>
      <c r="H13916" t="s">
        <v>4495</v>
      </c>
      <c r="I13916" s="2">
        <v>120000</v>
      </c>
      <c r="J13916" s="5"/>
      <c r="L13916" s="5"/>
      <c r="M13916" s="2">
        <f t="shared" si="217"/>
        <v>-687268.60999999777</v>
      </c>
      <c r="P13916"/>
    </row>
    <row r="13917" spans="1:16" hidden="1">
      <c r="A13917" t="s">
        <v>25106</v>
      </c>
      <c r="B13917" s="1">
        <v>42264</v>
      </c>
      <c r="C13917" t="s">
        <v>25114</v>
      </c>
      <c r="D13917">
        <v>2</v>
      </c>
      <c r="E13917" t="s">
        <v>25115</v>
      </c>
      <c r="F13917" t="s">
        <v>7054</v>
      </c>
      <c r="G13917" t="s">
        <v>4</v>
      </c>
      <c r="H13917" t="s">
        <v>676</v>
      </c>
      <c r="I13917" s="2">
        <v>3030</v>
      </c>
      <c r="J13917" s="5"/>
      <c r="L13917" s="5"/>
      <c r="M13917" s="2">
        <f t="shared" si="217"/>
        <v>-684238.60999999777</v>
      </c>
      <c r="P13917"/>
    </row>
    <row r="13918" spans="1:16" hidden="1">
      <c r="A13918" t="s">
        <v>25127</v>
      </c>
      <c r="B13918" s="1">
        <v>42264</v>
      </c>
      <c r="C13918" t="s">
        <v>6628</v>
      </c>
      <c r="D13918">
        <v>1</v>
      </c>
      <c r="E13918" t="s">
        <v>25140</v>
      </c>
      <c r="F13918" t="s">
        <v>13565</v>
      </c>
      <c r="G13918" t="s">
        <v>4</v>
      </c>
      <c r="H13918" t="s">
        <v>452</v>
      </c>
      <c r="I13918" s="2">
        <v>80000</v>
      </c>
      <c r="J13918" s="5"/>
      <c r="L13918" s="5"/>
      <c r="M13918" s="2">
        <f t="shared" si="217"/>
        <v>-604238.60999999777</v>
      </c>
      <c r="P13918"/>
    </row>
    <row r="13919" spans="1:16" hidden="1">
      <c r="A13919" t="s">
        <v>25152</v>
      </c>
      <c r="B13919" s="1">
        <v>42264</v>
      </c>
      <c r="C13919" t="s">
        <v>25165</v>
      </c>
      <c r="D13919">
        <v>1</v>
      </c>
      <c r="E13919" t="s">
        <v>25166</v>
      </c>
      <c r="F13919" t="s">
        <v>13565</v>
      </c>
      <c r="G13919" t="s">
        <v>4</v>
      </c>
      <c r="H13919" t="s">
        <v>23646</v>
      </c>
      <c r="I13919" s="2">
        <v>435500</v>
      </c>
      <c r="J13919" s="5"/>
      <c r="L13919" s="5"/>
      <c r="M13919" s="2">
        <f t="shared" si="217"/>
        <v>-168738.60999999777</v>
      </c>
      <c r="P13919"/>
    </row>
    <row r="13920" spans="1:16" hidden="1">
      <c r="A13920" t="s">
        <v>25177</v>
      </c>
      <c r="B13920" s="1">
        <v>42264</v>
      </c>
      <c r="C13920" t="s">
        <v>23570</v>
      </c>
      <c r="D13920">
        <v>1</v>
      </c>
      <c r="E13920" t="s">
        <v>25189</v>
      </c>
      <c r="F13920" t="s">
        <v>13565</v>
      </c>
      <c r="G13920" t="s">
        <v>4</v>
      </c>
      <c r="H13920" t="s">
        <v>4503</v>
      </c>
      <c r="I13920" s="2">
        <v>19342.740000000002</v>
      </c>
      <c r="J13920" s="5"/>
      <c r="L13920" s="5"/>
      <c r="M13920" s="2">
        <f t="shared" si="217"/>
        <v>-149395.86999999778</v>
      </c>
      <c r="P13920"/>
    </row>
    <row r="13921" spans="1:16" hidden="1">
      <c r="A13921" t="s">
        <v>25199</v>
      </c>
      <c r="B13921" s="1">
        <v>42264</v>
      </c>
      <c r="C13921" t="s">
        <v>25210</v>
      </c>
      <c r="D13921">
        <v>1</v>
      </c>
      <c r="E13921" t="s">
        <v>25211</v>
      </c>
      <c r="F13921" t="s">
        <v>13565</v>
      </c>
      <c r="G13921" t="s">
        <v>4</v>
      </c>
      <c r="H13921" t="s">
        <v>21699</v>
      </c>
      <c r="I13921" s="2">
        <v>3000</v>
      </c>
      <c r="J13921" s="5"/>
      <c r="L13921" s="5"/>
      <c r="M13921" s="2">
        <f t="shared" si="217"/>
        <v>-146395.86999999778</v>
      </c>
      <c r="P13921"/>
    </row>
    <row r="13922" spans="1:16" hidden="1">
      <c r="A13922" t="s">
        <v>25226</v>
      </c>
      <c r="B13922" s="1">
        <v>42264</v>
      </c>
      <c r="C13922" t="s">
        <v>25241</v>
      </c>
      <c r="D13922">
        <v>2</v>
      </c>
      <c r="E13922" t="s">
        <v>25242</v>
      </c>
      <c r="F13922" t="s">
        <v>7054</v>
      </c>
      <c r="G13922" t="s">
        <v>4</v>
      </c>
      <c r="H13922" t="s">
        <v>17967</v>
      </c>
      <c r="I13922" s="2">
        <v>1025</v>
      </c>
      <c r="J13922" s="5"/>
      <c r="L13922" s="5"/>
      <c r="M13922" s="2">
        <f t="shared" si="217"/>
        <v>-145370.86999999778</v>
      </c>
      <c r="P13922"/>
    </row>
    <row r="13923" spans="1:16" hidden="1">
      <c r="A13923" t="s">
        <v>25252</v>
      </c>
      <c r="B13923" s="1">
        <v>42264</v>
      </c>
      <c r="C13923" t="s">
        <v>25265</v>
      </c>
      <c r="D13923">
        <v>2</v>
      </c>
      <c r="E13923" t="s">
        <v>25266</v>
      </c>
      <c r="F13923" t="s">
        <v>7054</v>
      </c>
      <c r="G13923" t="s">
        <v>4</v>
      </c>
      <c r="H13923" t="s">
        <v>2853</v>
      </c>
      <c r="I13923" s="2">
        <v>3030</v>
      </c>
      <c r="J13923" s="5"/>
      <c r="L13923" s="5"/>
      <c r="M13923" s="2">
        <f t="shared" si="217"/>
        <v>-142340.86999999778</v>
      </c>
      <c r="P13923"/>
    </row>
    <row r="13924" spans="1:16" hidden="1">
      <c r="A13924" t="s">
        <v>25274</v>
      </c>
      <c r="B13924" s="1">
        <v>42264</v>
      </c>
      <c r="C13924" t="s">
        <v>25289</v>
      </c>
      <c r="D13924">
        <v>1</v>
      </c>
      <c r="E13924" t="s">
        <v>25290</v>
      </c>
      <c r="F13924" t="s">
        <v>13565</v>
      </c>
      <c r="G13924" t="s">
        <v>4</v>
      </c>
      <c r="H13924" t="s">
        <v>25291</v>
      </c>
      <c r="I13924" s="2">
        <v>20000</v>
      </c>
      <c r="J13924" s="5"/>
      <c r="L13924" s="5"/>
      <c r="M13924" s="2">
        <f t="shared" si="217"/>
        <v>-122340.86999999778</v>
      </c>
      <c r="P13924"/>
    </row>
    <row r="13925" spans="1:16" hidden="1">
      <c r="A13925" t="s">
        <v>25304</v>
      </c>
      <c r="B13925" s="1">
        <v>42264</v>
      </c>
      <c r="C13925" t="s">
        <v>25314</v>
      </c>
      <c r="D13925">
        <v>2</v>
      </c>
      <c r="E13925" t="s">
        <v>25315</v>
      </c>
      <c r="F13925" t="s">
        <v>7054</v>
      </c>
      <c r="G13925" t="s">
        <v>4</v>
      </c>
      <c r="H13925" t="s">
        <v>18817</v>
      </c>
      <c r="I13925" s="2">
        <v>2340.0100000000002</v>
      </c>
      <c r="J13925" s="5"/>
      <c r="L13925" s="5"/>
      <c r="M13925" s="2">
        <f t="shared" si="217"/>
        <v>-120000.85999999779</v>
      </c>
      <c r="P13925"/>
    </row>
    <row r="13926" spans="1:16" hidden="1">
      <c r="A13926" t="s">
        <v>25324</v>
      </c>
      <c r="B13926" s="1">
        <v>42264</v>
      </c>
      <c r="C13926" t="s">
        <v>25210</v>
      </c>
      <c r="D13926">
        <v>1</v>
      </c>
      <c r="E13926" t="s">
        <v>25334</v>
      </c>
      <c r="F13926" t="s">
        <v>13565</v>
      </c>
      <c r="G13926" t="s">
        <v>4</v>
      </c>
      <c r="H13926" t="s">
        <v>21699</v>
      </c>
      <c r="I13926" s="2">
        <v>5537.09</v>
      </c>
      <c r="J13926" s="5"/>
      <c r="L13926" s="5"/>
      <c r="M13926" s="2">
        <f t="shared" si="217"/>
        <v>-114463.76999999779</v>
      </c>
      <c r="P13926"/>
    </row>
    <row r="13927" spans="1:16" hidden="1">
      <c r="A13927" t="s">
        <v>25347</v>
      </c>
      <c r="B13927" s="1">
        <v>42264</v>
      </c>
      <c r="C13927" t="s">
        <v>25356</v>
      </c>
      <c r="D13927">
        <v>1</v>
      </c>
      <c r="E13927" t="s">
        <v>25357</v>
      </c>
      <c r="F13927" t="s">
        <v>13565</v>
      </c>
      <c r="G13927" t="s">
        <v>4</v>
      </c>
      <c r="H13927" t="s">
        <v>6725</v>
      </c>
      <c r="I13927" s="2">
        <v>15000</v>
      </c>
      <c r="J13927" s="5"/>
      <c r="L13927" s="5"/>
      <c r="M13927" s="2">
        <f t="shared" si="217"/>
        <v>-99463.769999997792</v>
      </c>
      <c r="P13927"/>
    </row>
    <row r="13928" spans="1:16" hidden="1">
      <c r="A13928" t="s">
        <v>25366</v>
      </c>
      <c r="B13928" s="1">
        <v>42264</v>
      </c>
      <c r="C13928" t="s">
        <v>25375</v>
      </c>
      <c r="D13928">
        <v>2</v>
      </c>
      <c r="E13928" t="s">
        <v>25376</v>
      </c>
      <c r="F13928" t="s">
        <v>7054</v>
      </c>
      <c r="G13928" t="s">
        <v>4</v>
      </c>
      <c r="H13928" t="s">
        <v>15301</v>
      </c>
      <c r="I13928" s="2">
        <v>1025</v>
      </c>
      <c r="J13928" s="5"/>
      <c r="L13928" s="5"/>
      <c r="M13928" s="2">
        <f t="shared" si="217"/>
        <v>-98438.769999997792</v>
      </c>
      <c r="P13928"/>
    </row>
    <row r="13929" spans="1:16" hidden="1">
      <c r="A13929" t="s">
        <v>25385</v>
      </c>
      <c r="B13929" s="1">
        <v>42264</v>
      </c>
      <c r="C13929" t="s">
        <v>25398</v>
      </c>
      <c r="D13929">
        <v>2</v>
      </c>
      <c r="E13929" t="s">
        <v>25399</v>
      </c>
      <c r="F13929" t="s">
        <v>7054</v>
      </c>
      <c r="G13929" t="s">
        <v>4</v>
      </c>
      <c r="H13929" t="s">
        <v>5041</v>
      </c>
      <c r="I13929" s="2">
        <v>2989.99</v>
      </c>
      <c r="J13929" s="5"/>
      <c r="L13929" s="5"/>
      <c r="M13929" s="2">
        <f t="shared" si="217"/>
        <v>-95448.779999997787</v>
      </c>
      <c r="P13929"/>
    </row>
    <row r="13930" spans="1:16" hidden="1">
      <c r="A13930" t="s">
        <v>25410</v>
      </c>
      <c r="B13930" s="1">
        <v>42264</v>
      </c>
      <c r="C13930" t="s">
        <v>25420</v>
      </c>
      <c r="D13930">
        <v>2</v>
      </c>
      <c r="E13930" t="s">
        <v>25421</v>
      </c>
      <c r="F13930" t="s">
        <v>7054</v>
      </c>
      <c r="G13930" t="s">
        <v>4</v>
      </c>
      <c r="H13930" t="s">
        <v>4820</v>
      </c>
      <c r="I13930" s="2">
        <v>1025</v>
      </c>
      <c r="J13930" s="5"/>
      <c r="L13930" s="5"/>
      <c r="M13930" s="2">
        <f t="shared" si="217"/>
        <v>-94423.779999997787</v>
      </c>
      <c r="P13930"/>
    </row>
    <row r="13931" spans="1:16" hidden="1">
      <c r="A13931" t="s">
        <v>25434</v>
      </c>
      <c r="B13931" s="1">
        <v>42264</v>
      </c>
      <c r="C13931" t="s">
        <v>18</v>
      </c>
      <c r="D13931">
        <v>2</v>
      </c>
      <c r="E13931" t="s">
        <v>25447</v>
      </c>
      <c r="F13931" t="s">
        <v>13559</v>
      </c>
      <c r="G13931" t="s">
        <v>313</v>
      </c>
      <c r="H13931" t="s">
        <v>65</v>
      </c>
      <c r="I13931" s="2">
        <v>641.87</v>
      </c>
      <c r="J13931" s="5"/>
      <c r="L13931" s="5"/>
      <c r="M13931" s="2">
        <f t="shared" si="217"/>
        <v>-93781.909999997792</v>
      </c>
      <c r="P13931"/>
    </row>
    <row r="13932" spans="1:16" hidden="1">
      <c r="A13932" t="s">
        <v>25460</v>
      </c>
      <c r="B13932" s="1">
        <v>42264</v>
      </c>
      <c r="C13932" t="s">
        <v>6</v>
      </c>
      <c r="D13932">
        <v>1</v>
      </c>
      <c r="E13932" t="s">
        <v>25468</v>
      </c>
      <c r="F13932" t="s">
        <v>13610</v>
      </c>
      <c r="G13932" t="s">
        <v>4</v>
      </c>
      <c r="H13932" t="s">
        <v>18511</v>
      </c>
      <c r="I13932" s="2">
        <v>6099</v>
      </c>
      <c r="J13932" s="5"/>
      <c r="L13932" s="5"/>
      <c r="M13932" s="2">
        <f t="shared" si="217"/>
        <v>-87682.909999997792</v>
      </c>
      <c r="P13932"/>
    </row>
    <row r="13933" spans="1:16" hidden="1">
      <c r="A13933" t="s">
        <v>25501</v>
      </c>
      <c r="B13933" s="1">
        <v>42264</v>
      </c>
      <c r="C13933" t="s">
        <v>6</v>
      </c>
      <c r="D13933">
        <v>1</v>
      </c>
      <c r="E13933" t="s">
        <v>25512</v>
      </c>
      <c r="F13933" t="s">
        <v>13565</v>
      </c>
      <c r="G13933" t="s">
        <v>4</v>
      </c>
      <c r="H13933" t="s">
        <v>25513</v>
      </c>
      <c r="I13933" s="2">
        <v>7500</v>
      </c>
      <c r="J13933" s="5"/>
      <c r="L13933" s="5"/>
      <c r="M13933" s="2">
        <f t="shared" si="217"/>
        <v>-80182.909999997792</v>
      </c>
      <c r="N13933" s="26">
        <f>+M13853-M13933</f>
        <v>3.2100000000355067</v>
      </c>
      <c r="P13933"/>
    </row>
    <row r="13934" spans="1:16" hidden="1">
      <c r="A13934" s="35" t="s">
        <v>6824</v>
      </c>
      <c r="B13934" s="36">
        <v>42265</v>
      </c>
      <c r="C13934" s="35" t="s">
        <v>1</v>
      </c>
      <c r="D13934" s="35">
        <v>1</v>
      </c>
      <c r="E13934" s="35" t="s">
        <v>6829</v>
      </c>
      <c r="F13934" s="35" t="s">
        <v>45</v>
      </c>
      <c r="G13934" s="35" t="s">
        <v>20</v>
      </c>
      <c r="H13934" s="35" t="s">
        <v>6830</v>
      </c>
      <c r="I13934" s="11"/>
      <c r="J13934" s="12"/>
      <c r="K13934" s="11">
        <v>174000</v>
      </c>
      <c r="L13934" s="12"/>
      <c r="M13934" s="11">
        <f t="shared" si="217"/>
        <v>-254182.90999999779</v>
      </c>
      <c r="P13934"/>
    </row>
    <row r="13935" spans="1:16" hidden="1">
      <c r="A13935" t="s">
        <v>6877</v>
      </c>
      <c r="B13935" s="1">
        <v>42265</v>
      </c>
      <c r="C13935" t="s">
        <v>43</v>
      </c>
      <c r="D13935">
        <v>1</v>
      </c>
      <c r="E13935" t="s">
        <v>6881</v>
      </c>
      <c r="F13935" t="s">
        <v>228</v>
      </c>
      <c r="G13935" t="s">
        <v>20</v>
      </c>
      <c r="H13935" t="s">
        <v>6882</v>
      </c>
      <c r="J13935" s="5"/>
      <c r="K13935" s="2">
        <v>12045.45</v>
      </c>
      <c r="L13935" s="5"/>
      <c r="M13935" s="2">
        <f t="shared" si="217"/>
        <v>-266228.35999999777</v>
      </c>
      <c r="P13935"/>
    </row>
    <row r="13936" spans="1:16" hidden="1">
      <c r="A13936" t="s">
        <v>6888</v>
      </c>
      <c r="B13936" s="1">
        <v>42265</v>
      </c>
      <c r="C13936" t="s">
        <v>6</v>
      </c>
      <c r="D13936">
        <v>1</v>
      </c>
      <c r="E13936" t="s">
        <v>6890</v>
      </c>
      <c r="F13936" t="s">
        <v>29</v>
      </c>
      <c r="G13936" t="s">
        <v>20</v>
      </c>
      <c r="H13936" t="s">
        <v>2784</v>
      </c>
      <c r="I13936" s="2">
        <v>181.06</v>
      </c>
      <c r="J13936" s="5"/>
      <c r="L13936" s="5"/>
      <c r="M13936" s="2">
        <f t="shared" si="217"/>
        <v>-266047.29999999778</v>
      </c>
      <c r="P13936"/>
    </row>
    <row r="13937" spans="1:16" hidden="1">
      <c r="A13937" t="s">
        <v>6894</v>
      </c>
      <c r="B13937" s="1">
        <v>42265</v>
      </c>
      <c r="C13937" t="s">
        <v>6</v>
      </c>
      <c r="D13937">
        <v>1</v>
      </c>
      <c r="E13937" t="s">
        <v>6899</v>
      </c>
      <c r="F13937" t="s">
        <v>29</v>
      </c>
      <c r="G13937" t="s">
        <v>20</v>
      </c>
      <c r="H13937" t="s">
        <v>65</v>
      </c>
      <c r="I13937" s="2">
        <v>700</v>
      </c>
      <c r="J13937" s="5"/>
      <c r="L13937" s="5"/>
      <c r="M13937" s="2">
        <f t="shared" si="217"/>
        <v>-265347.29999999778</v>
      </c>
      <c r="P13937"/>
    </row>
    <row r="13938" spans="1:16" hidden="1">
      <c r="A13938" t="s">
        <v>6993</v>
      </c>
      <c r="B13938" s="1">
        <v>42265</v>
      </c>
      <c r="C13938" t="s">
        <v>43</v>
      </c>
      <c r="D13938">
        <v>1</v>
      </c>
      <c r="E13938" t="s">
        <v>7000</v>
      </c>
      <c r="F13938" t="s">
        <v>13</v>
      </c>
      <c r="G13938" t="s">
        <v>20</v>
      </c>
      <c r="H13938" t="s">
        <v>7001</v>
      </c>
      <c r="J13938" s="5"/>
      <c r="K13938" s="2">
        <v>159000</v>
      </c>
      <c r="L13938" s="5"/>
      <c r="M13938" s="2">
        <f t="shared" si="217"/>
        <v>-424347.29999999778</v>
      </c>
      <c r="P13938"/>
    </row>
    <row r="13939" spans="1:16" hidden="1">
      <c r="A13939" t="s">
        <v>7010</v>
      </c>
      <c r="B13939" s="1">
        <v>42265</v>
      </c>
      <c r="C13939" t="s">
        <v>6</v>
      </c>
      <c r="D13939">
        <v>1</v>
      </c>
      <c r="E13939" t="s">
        <v>7012</v>
      </c>
      <c r="F13939" t="s">
        <v>8</v>
      </c>
      <c r="G13939" t="s">
        <v>20</v>
      </c>
      <c r="H13939" t="s">
        <v>7013</v>
      </c>
      <c r="I13939" s="2">
        <v>400</v>
      </c>
      <c r="J13939" s="5"/>
      <c r="L13939" s="5"/>
      <c r="M13939" s="2">
        <f t="shared" si="217"/>
        <v>-423947.29999999778</v>
      </c>
      <c r="P13939"/>
    </row>
    <row r="13940" spans="1:16" hidden="1">
      <c r="A13940" t="s">
        <v>7015</v>
      </c>
      <c r="B13940" s="1">
        <v>42265</v>
      </c>
      <c r="C13940" t="s">
        <v>11</v>
      </c>
      <c r="D13940">
        <v>1</v>
      </c>
      <c r="E13940" t="s">
        <v>7018</v>
      </c>
      <c r="F13940" t="s">
        <v>13</v>
      </c>
      <c r="G13940" t="s">
        <v>20</v>
      </c>
      <c r="H13940" t="s">
        <v>14</v>
      </c>
      <c r="J13940" s="5"/>
      <c r="K13940" s="2">
        <v>1025</v>
      </c>
      <c r="L13940" s="5"/>
      <c r="M13940" s="2">
        <f t="shared" si="217"/>
        <v>-424972.29999999778</v>
      </c>
      <c r="P13940"/>
    </row>
    <row r="13941" spans="1:16" hidden="1">
      <c r="A13941" t="s">
        <v>7047</v>
      </c>
      <c r="B13941" s="1">
        <v>42265</v>
      </c>
      <c r="C13941" t="s">
        <v>11</v>
      </c>
      <c r="D13941">
        <v>1</v>
      </c>
      <c r="E13941" t="s">
        <v>7050</v>
      </c>
      <c r="F13941" t="s">
        <v>16</v>
      </c>
      <c r="G13941" t="s">
        <v>20</v>
      </c>
      <c r="H13941" t="s">
        <v>7051</v>
      </c>
      <c r="J13941" s="5"/>
      <c r="K13941" s="2">
        <v>2990</v>
      </c>
      <c r="L13941" s="5"/>
      <c r="M13941" s="2">
        <f t="shared" si="217"/>
        <v>-427962.29999999778</v>
      </c>
      <c r="P13941"/>
    </row>
    <row r="13942" spans="1:16" hidden="1">
      <c r="A13942" t="s">
        <v>7080</v>
      </c>
      <c r="B13942" s="1">
        <v>42265</v>
      </c>
      <c r="C13942" t="s">
        <v>6</v>
      </c>
      <c r="D13942">
        <v>1</v>
      </c>
      <c r="E13942" t="s">
        <v>7081</v>
      </c>
      <c r="F13942" t="s">
        <v>29</v>
      </c>
      <c r="G13942" t="s">
        <v>20</v>
      </c>
      <c r="H13942" t="s">
        <v>65</v>
      </c>
      <c r="I13942" s="2">
        <v>799.29</v>
      </c>
      <c r="J13942" s="5"/>
      <c r="L13942" s="5"/>
      <c r="M13942" s="2">
        <f t="shared" si="217"/>
        <v>-427163.0099999978</v>
      </c>
      <c r="P13942"/>
    </row>
    <row r="13943" spans="1:16" hidden="1">
      <c r="A13943" t="s">
        <v>7084</v>
      </c>
      <c r="B13943" s="1">
        <v>42265</v>
      </c>
      <c r="C13943" t="s">
        <v>6</v>
      </c>
      <c r="D13943">
        <v>1</v>
      </c>
      <c r="E13943" t="s">
        <v>7090</v>
      </c>
      <c r="F13943" t="s">
        <v>29</v>
      </c>
      <c r="G13943" t="s">
        <v>20</v>
      </c>
      <c r="H13943" t="s">
        <v>7091</v>
      </c>
      <c r="I13943" s="2">
        <v>800</v>
      </c>
      <c r="J13943" s="5"/>
      <c r="L13943" s="5"/>
      <c r="M13943" s="2">
        <f t="shared" si="217"/>
        <v>-426363.0099999978</v>
      </c>
      <c r="P13943"/>
    </row>
    <row r="13944" spans="1:16" hidden="1">
      <c r="A13944" t="s">
        <v>7094</v>
      </c>
      <c r="B13944" s="1">
        <v>42265</v>
      </c>
      <c r="C13944" t="s">
        <v>6</v>
      </c>
      <c r="D13944">
        <v>1</v>
      </c>
      <c r="E13944" t="s">
        <v>7097</v>
      </c>
      <c r="F13944" t="s">
        <v>29</v>
      </c>
      <c r="G13944" t="s">
        <v>20</v>
      </c>
      <c r="H13944" t="s">
        <v>65</v>
      </c>
      <c r="I13944" s="2">
        <v>3000</v>
      </c>
      <c r="J13944" s="5"/>
      <c r="L13944" s="5"/>
      <c r="M13944" s="2">
        <f t="shared" si="217"/>
        <v>-423363.0099999978</v>
      </c>
      <c r="P13944"/>
    </row>
    <row r="13945" spans="1:16" hidden="1">
      <c r="A13945" t="s">
        <v>7100</v>
      </c>
      <c r="B13945" s="1">
        <v>42265</v>
      </c>
      <c r="C13945" t="s">
        <v>18</v>
      </c>
      <c r="D13945">
        <v>2</v>
      </c>
      <c r="E13945" t="s">
        <v>7102</v>
      </c>
      <c r="F13945" t="s">
        <v>312</v>
      </c>
      <c r="G13945" t="s">
        <v>313</v>
      </c>
      <c r="H13945" t="s">
        <v>65</v>
      </c>
      <c r="J13945" s="5"/>
      <c r="K13945" s="2">
        <v>1140.71</v>
      </c>
      <c r="L13945" s="5"/>
      <c r="M13945" s="2">
        <f t="shared" si="217"/>
        <v>-424503.71999999782</v>
      </c>
      <c r="P13945"/>
    </row>
    <row r="13946" spans="1:16" hidden="1">
      <c r="A13946" t="s">
        <v>7141</v>
      </c>
      <c r="B13946" s="1">
        <v>42265</v>
      </c>
      <c r="C13946" t="s">
        <v>529</v>
      </c>
      <c r="D13946">
        <v>1</v>
      </c>
      <c r="E13946" t="s">
        <v>7143</v>
      </c>
      <c r="F13946" t="s">
        <v>13</v>
      </c>
      <c r="G13946" t="s">
        <v>20</v>
      </c>
      <c r="H13946" t="s">
        <v>529</v>
      </c>
      <c r="J13946" s="5"/>
      <c r="K13946" s="2">
        <v>8060</v>
      </c>
      <c r="L13946" s="5"/>
      <c r="M13946" s="2">
        <f t="shared" si="217"/>
        <v>-432563.71999999782</v>
      </c>
      <c r="P13946"/>
    </row>
    <row r="13947" spans="1:16" hidden="1">
      <c r="A13947" t="s">
        <v>7148</v>
      </c>
      <c r="B13947" s="1">
        <v>42265</v>
      </c>
      <c r="C13947" t="s">
        <v>18</v>
      </c>
      <c r="D13947">
        <v>1</v>
      </c>
      <c r="E13947" t="s">
        <v>7152</v>
      </c>
      <c r="F13947" t="s">
        <v>13</v>
      </c>
      <c r="G13947" t="s">
        <v>20</v>
      </c>
      <c r="H13947" t="s">
        <v>18</v>
      </c>
      <c r="J13947" s="5"/>
      <c r="K13947" s="2">
        <v>33379.39</v>
      </c>
      <c r="L13947" s="5"/>
      <c r="M13947" s="2">
        <f t="shared" si="217"/>
        <v>-465943.10999999783</v>
      </c>
      <c r="P13947"/>
    </row>
    <row r="13948" spans="1:16" hidden="1">
      <c r="A13948" t="s">
        <v>7156</v>
      </c>
      <c r="B13948" s="1">
        <v>42265</v>
      </c>
      <c r="C13948" t="s">
        <v>195</v>
      </c>
      <c r="D13948">
        <v>1</v>
      </c>
      <c r="E13948" t="s">
        <v>7158</v>
      </c>
      <c r="F13948" t="s">
        <v>13</v>
      </c>
      <c r="G13948" t="s">
        <v>20</v>
      </c>
      <c r="H13948" t="s">
        <v>195</v>
      </c>
      <c r="J13948" s="5"/>
      <c r="K13948" s="2">
        <v>3131.01</v>
      </c>
      <c r="L13948" s="5"/>
      <c r="M13948" s="2">
        <f t="shared" si="217"/>
        <v>-469074.11999999784</v>
      </c>
      <c r="P13948"/>
    </row>
    <row r="13949" spans="1:16" hidden="1">
      <c r="A13949" t="s">
        <v>7159</v>
      </c>
      <c r="B13949" s="1">
        <v>42265</v>
      </c>
      <c r="C13949" t="s">
        <v>200</v>
      </c>
      <c r="D13949">
        <v>1</v>
      </c>
      <c r="E13949" t="s">
        <v>7161</v>
      </c>
      <c r="F13949" t="s">
        <v>16</v>
      </c>
      <c r="G13949" t="s">
        <v>20</v>
      </c>
      <c r="H13949" t="s">
        <v>200</v>
      </c>
      <c r="J13949" s="5"/>
      <c r="K13949" s="2">
        <v>4225</v>
      </c>
      <c r="L13949" s="5"/>
      <c r="M13949" s="2">
        <f t="shared" si="217"/>
        <v>-473299.11999999784</v>
      </c>
      <c r="P13949"/>
    </row>
    <row r="13950" spans="1:16" hidden="1">
      <c r="A13950" t="s">
        <v>7162</v>
      </c>
      <c r="B13950" s="1">
        <v>42265</v>
      </c>
      <c r="C13950" t="s">
        <v>7163</v>
      </c>
      <c r="D13950">
        <v>2</v>
      </c>
      <c r="E13950" t="s">
        <v>7164</v>
      </c>
      <c r="F13950" t="s">
        <v>312</v>
      </c>
      <c r="G13950" t="s">
        <v>313</v>
      </c>
      <c r="H13950" t="s">
        <v>65</v>
      </c>
      <c r="J13950" s="5"/>
      <c r="K13950" s="2">
        <v>49.85</v>
      </c>
      <c r="L13950" s="5"/>
      <c r="M13950" s="2">
        <f t="shared" si="217"/>
        <v>-473348.96999999782</v>
      </c>
      <c r="P13950"/>
    </row>
    <row r="13951" spans="1:16" hidden="1">
      <c r="A13951" t="s">
        <v>7162</v>
      </c>
      <c r="B13951" s="1">
        <v>42265</v>
      </c>
      <c r="C13951" t="s">
        <v>7163</v>
      </c>
      <c r="D13951">
        <v>2</v>
      </c>
      <c r="E13951" t="s">
        <v>7164</v>
      </c>
      <c r="F13951" t="s">
        <v>312</v>
      </c>
      <c r="G13951" t="s">
        <v>313</v>
      </c>
      <c r="H13951" t="s">
        <v>65</v>
      </c>
      <c r="I13951" s="2">
        <v>100</v>
      </c>
      <c r="J13951" s="5"/>
      <c r="L13951" s="5"/>
      <c r="M13951" s="2">
        <f t="shared" si="217"/>
        <v>-473248.96999999782</v>
      </c>
      <c r="P13951"/>
    </row>
    <row r="13952" spans="1:16" hidden="1">
      <c r="A13952" t="s">
        <v>7167</v>
      </c>
      <c r="B13952" s="1">
        <v>42265</v>
      </c>
      <c r="C13952" t="s">
        <v>7163</v>
      </c>
      <c r="D13952">
        <v>2</v>
      </c>
      <c r="E13952" t="s">
        <v>7168</v>
      </c>
      <c r="F13952" t="s">
        <v>312</v>
      </c>
      <c r="G13952" t="s">
        <v>313</v>
      </c>
      <c r="H13952" t="s">
        <v>6528</v>
      </c>
      <c r="J13952" s="5"/>
      <c r="K13952" s="2">
        <v>121.93</v>
      </c>
      <c r="L13952" s="5"/>
      <c r="M13952" s="2">
        <f t="shared" si="217"/>
        <v>-473370.89999999781</v>
      </c>
      <c r="P13952"/>
    </row>
    <row r="13953" spans="1:16" hidden="1">
      <c r="A13953" t="s">
        <v>7167</v>
      </c>
      <c r="B13953" s="1">
        <v>42265</v>
      </c>
      <c r="C13953" t="s">
        <v>7163</v>
      </c>
      <c r="D13953">
        <v>2</v>
      </c>
      <c r="E13953" t="s">
        <v>7168</v>
      </c>
      <c r="F13953" t="s">
        <v>312</v>
      </c>
      <c r="G13953" t="s">
        <v>313</v>
      </c>
      <c r="H13953" t="s">
        <v>6528</v>
      </c>
      <c r="I13953" s="2">
        <v>1000</v>
      </c>
      <c r="J13953" s="5"/>
      <c r="L13953" s="5"/>
      <c r="M13953" s="2">
        <f t="shared" si="217"/>
        <v>-472370.89999999781</v>
      </c>
      <c r="P13953"/>
    </row>
    <row r="13954" spans="1:16" hidden="1">
      <c r="A13954" t="s">
        <v>7172</v>
      </c>
      <c r="B13954" s="1">
        <v>42265</v>
      </c>
      <c r="C13954" t="s">
        <v>43</v>
      </c>
      <c r="D13954">
        <v>1</v>
      </c>
      <c r="E13954" t="s">
        <v>2005</v>
      </c>
      <c r="F13954" t="s">
        <v>13</v>
      </c>
      <c r="G13954" t="s">
        <v>20</v>
      </c>
      <c r="H13954" t="s">
        <v>7173</v>
      </c>
      <c r="I13954" s="2">
        <v>5000</v>
      </c>
      <c r="J13954" s="5"/>
      <c r="L13954" s="5"/>
      <c r="M13954" s="2">
        <f t="shared" si="217"/>
        <v>-467370.89999999781</v>
      </c>
      <c r="P13954"/>
    </row>
    <row r="13955" spans="1:16" hidden="1">
      <c r="A13955" t="s">
        <v>7177</v>
      </c>
      <c r="B13955" s="1">
        <v>42265</v>
      </c>
      <c r="C13955" t="s">
        <v>43</v>
      </c>
      <c r="D13955">
        <v>1</v>
      </c>
      <c r="E13955" t="s">
        <v>2014</v>
      </c>
      <c r="F13955" t="s">
        <v>13</v>
      </c>
      <c r="G13955" t="s">
        <v>20</v>
      </c>
      <c r="H13955" t="s">
        <v>7173</v>
      </c>
      <c r="I13955" s="2">
        <v>115000</v>
      </c>
      <c r="J13955" s="5"/>
      <c r="L13955" s="5"/>
      <c r="M13955" s="2">
        <f t="shared" si="217"/>
        <v>-352370.89999999781</v>
      </c>
      <c r="P13955"/>
    </row>
    <row r="13956" spans="1:16" hidden="1">
      <c r="A13956" t="s">
        <v>7185</v>
      </c>
      <c r="B13956" s="1">
        <v>42265</v>
      </c>
      <c r="C13956" t="s">
        <v>6</v>
      </c>
      <c r="D13956">
        <v>1</v>
      </c>
      <c r="E13956" t="s">
        <v>7186</v>
      </c>
      <c r="F13956" t="s">
        <v>29</v>
      </c>
      <c r="G13956" t="s">
        <v>4</v>
      </c>
      <c r="H13956" t="s">
        <v>65</v>
      </c>
      <c r="I13956" s="2">
        <v>199.94</v>
      </c>
      <c r="J13956" s="5"/>
      <c r="L13956" s="5"/>
      <c r="M13956" s="2">
        <f t="shared" si="217"/>
        <v>-352170.95999999781</v>
      </c>
      <c r="P13956"/>
    </row>
    <row r="13957" spans="1:16" hidden="1">
      <c r="A13957" t="s">
        <v>7234</v>
      </c>
      <c r="B13957" s="1">
        <v>42265</v>
      </c>
      <c r="C13957" t="s">
        <v>6</v>
      </c>
      <c r="D13957">
        <v>1</v>
      </c>
      <c r="E13957" t="s">
        <v>7237</v>
      </c>
      <c r="F13957" t="s">
        <v>29</v>
      </c>
      <c r="G13957" t="s">
        <v>4</v>
      </c>
      <c r="H13957" t="s">
        <v>7238</v>
      </c>
      <c r="I13957" s="2">
        <v>500</v>
      </c>
      <c r="J13957" s="5"/>
      <c r="L13957" s="5"/>
      <c r="M13957" s="2">
        <f t="shared" si="217"/>
        <v>-351670.95999999781</v>
      </c>
      <c r="P13957"/>
    </row>
    <row r="13958" spans="1:16" hidden="1">
      <c r="A13958" t="s">
        <v>7243</v>
      </c>
      <c r="B13958" s="1">
        <v>42265</v>
      </c>
      <c r="C13958" t="s">
        <v>11</v>
      </c>
      <c r="D13958">
        <v>1</v>
      </c>
      <c r="E13958" t="s">
        <v>7247</v>
      </c>
      <c r="F13958" t="s">
        <v>16</v>
      </c>
      <c r="G13958" t="s">
        <v>4</v>
      </c>
      <c r="H13958" t="s">
        <v>5978</v>
      </c>
      <c r="J13958" s="5"/>
      <c r="K13958" s="2">
        <v>55403.32</v>
      </c>
      <c r="L13958" s="5"/>
      <c r="M13958" s="2">
        <f t="shared" si="217"/>
        <v>-407074.27999999782</v>
      </c>
      <c r="P13958"/>
    </row>
    <row r="13959" spans="1:16" hidden="1">
      <c r="A13959" t="s">
        <v>7255</v>
      </c>
      <c r="B13959" s="1">
        <v>42265</v>
      </c>
      <c r="C13959" t="s">
        <v>11</v>
      </c>
      <c r="D13959">
        <v>1</v>
      </c>
      <c r="E13959" t="s">
        <v>7257</v>
      </c>
      <c r="F13959" t="s">
        <v>13</v>
      </c>
      <c r="G13959" t="s">
        <v>4</v>
      </c>
      <c r="H13959" t="s">
        <v>6145</v>
      </c>
      <c r="J13959" s="5"/>
      <c r="K13959" s="2">
        <v>2393.2399999999998</v>
      </c>
      <c r="L13959" s="5"/>
      <c r="M13959" s="2">
        <f t="shared" si="217"/>
        <v>-409467.51999999781</v>
      </c>
      <c r="P13959"/>
    </row>
    <row r="13960" spans="1:16" hidden="1">
      <c r="A13960" t="s">
        <v>7266</v>
      </c>
      <c r="B13960" s="1">
        <v>42265</v>
      </c>
      <c r="C13960" t="s">
        <v>18</v>
      </c>
      <c r="D13960">
        <v>2</v>
      </c>
      <c r="E13960" t="s">
        <v>7267</v>
      </c>
      <c r="F13960" t="s">
        <v>312</v>
      </c>
      <c r="G13960" t="s">
        <v>313</v>
      </c>
      <c r="H13960" t="s">
        <v>46</v>
      </c>
      <c r="J13960" s="5"/>
      <c r="K13960" s="2">
        <v>1530.99</v>
      </c>
      <c r="L13960" s="5"/>
      <c r="M13960" s="2">
        <f t="shared" si="217"/>
        <v>-410998.5099999978</v>
      </c>
      <c r="P13960"/>
    </row>
    <row r="13961" spans="1:16" hidden="1">
      <c r="A13961" t="s">
        <v>7269</v>
      </c>
      <c r="B13961" s="1">
        <v>42265</v>
      </c>
      <c r="C13961" t="s">
        <v>11</v>
      </c>
      <c r="D13961">
        <v>1</v>
      </c>
      <c r="E13961" t="s">
        <v>7271</v>
      </c>
      <c r="F13961" t="s">
        <v>45</v>
      </c>
      <c r="G13961" t="s">
        <v>4</v>
      </c>
      <c r="H13961" t="s">
        <v>7272</v>
      </c>
      <c r="J13961" s="5"/>
      <c r="K13961" s="2">
        <v>1531.01</v>
      </c>
      <c r="L13961" s="5"/>
      <c r="M13961" s="2">
        <f t="shared" ref="M13961:M14024" si="218">+M13960+I13961-K13961</f>
        <v>-412529.51999999781</v>
      </c>
      <c r="P13961"/>
    </row>
    <row r="13962" spans="1:16" hidden="1">
      <c r="A13962" t="s">
        <v>7282</v>
      </c>
      <c r="B13962" s="1">
        <v>42265</v>
      </c>
      <c r="C13962" t="s">
        <v>43</v>
      </c>
      <c r="D13962">
        <v>1</v>
      </c>
      <c r="E13962" t="s">
        <v>7286</v>
      </c>
      <c r="F13962" t="s">
        <v>228</v>
      </c>
      <c r="G13962" t="s">
        <v>4</v>
      </c>
      <c r="H13962" t="s">
        <v>7287</v>
      </c>
      <c r="J13962" s="5"/>
      <c r="K13962" s="2">
        <v>1025</v>
      </c>
      <c r="L13962" s="5"/>
      <c r="M13962" s="2">
        <f t="shared" si="218"/>
        <v>-413554.51999999781</v>
      </c>
      <c r="P13962"/>
    </row>
    <row r="13963" spans="1:16" hidden="1">
      <c r="A13963" t="s">
        <v>7302</v>
      </c>
      <c r="B13963" s="1">
        <v>42265</v>
      </c>
      <c r="C13963" t="s">
        <v>18</v>
      </c>
      <c r="D13963">
        <v>1</v>
      </c>
      <c r="E13963" t="s">
        <v>7307</v>
      </c>
      <c r="F13963" t="s">
        <v>13</v>
      </c>
      <c r="G13963" t="s">
        <v>4</v>
      </c>
      <c r="H13963" t="s">
        <v>832</v>
      </c>
      <c r="J13963" s="5"/>
      <c r="K13963" s="2">
        <v>70000</v>
      </c>
      <c r="L13963" s="5"/>
      <c r="M13963" s="2">
        <f t="shared" si="218"/>
        <v>-483554.51999999781</v>
      </c>
      <c r="P13963"/>
    </row>
    <row r="13964" spans="1:16" hidden="1">
      <c r="A13964" t="s">
        <v>7341</v>
      </c>
      <c r="B13964" s="1">
        <v>42265</v>
      </c>
      <c r="C13964" t="s">
        <v>11</v>
      </c>
      <c r="D13964">
        <v>1</v>
      </c>
      <c r="E13964" t="s">
        <v>7344</v>
      </c>
      <c r="F13964" t="s">
        <v>13</v>
      </c>
      <c r="G13964" t="s">
        <v>4</v>
      </c>
      <c r="H13964" t="s">
        <v>1845</v>
      </c>
      <c r="J13964" s="5"/>
      <c r="K13964" s="2">
        <v>1025</v>
      </c>
      <c r="L13964" s="5"/>
      <c r="M13964" s="2">
        <f t="shared" si="218"/>
        <v>-484579.51999999781</v>
      </c>
      <c r="P13964"/>
    </row>
    <row r="13965" spans="1:16" hidden="1">
      <c r="A13965" t="s">
        <v>7473</v>
      </c>
      <c r="B13965" s="1">
        <v>42265</v>
      </c>
      <c r="C13965" t="s">
        <v>195</v>
      </c>
      <c r="D13965">
        <v>1</v>
      </c>
      <c r="E13965" t="s">
        <v>7474</v>
      </c>
      <c r="F13965" t="s">
        <v>13</v>
      </c>
      <c r="G13965" t="s">
        <v>4</v>
      </c>
      <c r="H13965" t="s">
        <v>195</v>
      </c>
      <c r="J13965" s="5"/>
      <c r="K13965" s="2">
        <v>21426.45</v>
      </c>
      <c r="L13965" s="5"/>
      <c r="M13965" s="2">
        <f t="shared" si="218"/>
        <v>-506005.96999999782</v>
      </c>
      <c r="P13965"/>
    </row>
    <row r="13966" spans="1:16" hidden="1">
      <c r="A13966" t="s">
        <v>7479</v>
      </c>
      <c r="B13966" s="1">
        <v>42265</v>
      </c>
      <c r="C13966" t="s">
        <v>455</v>
      </c>
      <c r="D13966">
        <v>1</v>
      </c>
      <c r="E13966" t="s">
        <v>7480</v>
      </c>
      <c r="F13966" t="s">
        <v>16</v>
      </c>
      <c r="G13966" t="s">
        <v>4</v>
      </c>
      <c r="H13966" t="s">
        <v>455</v>
      </c>
      <c r="J13966" s="5"/>
      <c r="K13966" s="2">
        <v>16752.490000000002</v>
      </c>
      <c r="L13966" s="5"/>
      <c r="M13966" s="2">
        <f t="shared" si="218"/>
        <v>-522758.45999999781</v>
      </c>
      <c r="P13966"/>
    </row>
    <row r="13967" spans="1:16" hidden="1">
      <c r="A13967" t="s">
        <v>7483</v>
      </c>
      <c r="B13967" s="1">
        <v>42265</v>
      </c>
      <c r="C13967" t="s">
        <v>18</v>
      </c>
      <c r="D13967">
        <v>1</v>
      </c>
      <c r="E13967" t="s">
        <v>7484</v>
      </c>
      <c r="F13967" t="s">
        <v>13</v>
      </c>
      <c r="G13967" t="s">
        <v>4</v>
      </c>
      <c r="H13967" t="s">
        <v>18</v>
      </c>
      <c r="J13967" s="5"/>
      <c r="K13967" s="2">
        <v>7585.89</v>
      </c>
      <c r="L13967" s="5"/>
      <c r="M13967" s="2">
        <f t="shared" si="218"/>
        <v>-530344.34999999776</v>
      </c>
      <c r="P13967"/>
    </row>
    <row r="13968" spans="1:16" hidden="1">
      <c r="A13968" t="s">
        <v>25522</v>
      </c>
      <c r="B13968" s="1">
        <v>42265</v>
      </c>
      <c r="C13968" t="s">
        <v>25534</v>
      </c>
      <c r="D13968">
        <v>1</v>
      </c>
      <c r="E13968" t="s">
        <v>25535</v>
      </c>
      <c r="F13968" t="s">
        <v>13565</v>
      </c>
      <c r="G13968" t="s">
        <v>20</v>
      </c>
      <c r="H13968" t="s">
        <v>25536</v>
      </c>
      <c r="I13968" s="2">
        <v>3000</v>
      </c>
      <c r="J13968" s="5"/>
      <c r="L13968" s="5"/>
      <c r="M13968" s="2">
        <f t="shared" si="218"/>
        <v>-527344.34999999776</v>
      </c>
      <c r="P13968"/>
    </row>
    <row r="13969" spans="1:16" hidden="1">
      <c r="A13969" t="s">
        <v>25543</v>
      </c>
      <c r="B13969" s="1">
        <v>42265</v>
      </c>
      <c r="C13969" t="s">
        <v>23671</v>
      </c>
      <c r="D13969">
        <v>1</v>
      </c>
      <c r="E13969" t="s">
        <v>25556</v>
      </c>
      <c r="F13969" t="s">
        <v>13561</v>
      </c>
      <c r="G13969" t="s">
        <v>20</v>
      </c>
      <c r="H13969" t="s">
        <v>23673</v>
      </c>
      <c r="I13969" s="2">
        <v>174000</v>
      </c>
      <c r="J13969" s="5"/>
      <c r="L13969" s="5"/>
      <c r="M13969" s="2">
        <f t="shared" si="218"/>
        <v>-353344.34999999776</v>
      </c>
      <c r="P13969"/>
    </row>
    <row r="13970" spans="1:16" hidden="1">
      <c r="A13970" t="s">
        <v>25564</v>
      </c>
      <c r="B13970" s="1">
        <v>42265</v>
      </c>
      <c r="C13970" t="s">
        <v>18</v>
      </c>
      <c r="D13970">
        <v>2</v>
      </c>
      <c r="E13970" t="s">
        <v>25576</v>
      </c>
      <c r="F13970" t="s">
        <v>13559</v>
      </c>
      <c r="G13970" t="s">
        <v>313</v>
      </c>
      <c r="H13970" t="s">
        <v>65</v>
      </c>
      <c r="I13970" s="2">
        <v>340.11</v>
      </c>
      <c r="J13970" s="5"/>
      <c r="L13970" s="5"/>
      <c r="M13970" s="2">
        <f t="shared" si="218"/>
        <v>-353004.23999999778</v>
      </c>
      <c r="P13970"/>
    </row>
    <row r="13971" spans="1:16" hidden="1">
      <c r="A13971" t="s">
        <v>25582</v>
      </c>
      <c r="B13971" s="1">
        <v>42265</v>
      </c>
      <c r="C13971" t="s">
        <v>6628</v>
      </c>
      <c r="D13971">
        <v>1</v>
      </c>
      <c r="E13971" t="s">
        <v>25594</v>
      </c>
      <c r="F13971" t="s">
        <v>13565</v>
      </c>
      <c r="G13971" t="s">
        <v>20</v>
      </c>
      <c r="H13971" t="s">
        <v>452</v>
      </c>
      <c r="I13971" s="2">
        <v>15000</v>
      </c>
      <c r="J13971" s="5"/>
      <c r="L13971" s="5"/>
      <c r="M13971" s="2">
        <f t="shared" si="218"/>
        <v>-338004.23999999778</v>
      </c>
      <c r="P13971"/>
    </row>
    <row r="13972" spans="1:16" hidden="1">
      <c r="A13972" t="s">
        <v>25604</v>
      </c>
      <c r="B13972" s="1">
        <v>42265</v>
      </c>
      <c r="C13972" t="s">
        <v>19479</v>
      </c>
      <c r="D13972">
        <v>1</v>
      </c>
      <c r="E13972" t="s">
        <v>25615</v>
      </c>
      <c r="F13972" t="s">
        <v>13610</v>
      </c>
      <c r="G13972" t="s">
        <v>20</v>
      </c>
      <c r="H13972" t="s">
        <v>6882</v>
      </c>
      <c r="I13972" s="2">
        <v>12045.45</v>
      </c>
      <c r="J13972" s="5"/>
      <c r="L13972" s="5"/>
      <c r="M13972" s="2">
        <f t="shared" si="218"/>
        <v>-325958.78999999777</v>
      </c>
      <c r="P13972"/>
    </row>
    <row r="13973" spans="1:16" hidden="1">
      <c r="A13973" t="s">
        <v>25628</v>
      </c>
      <c r="B13973" s="1">
        <v>42265</v>
      </c>
      <c r="C13973" t="s">
        <v>25639</v>
      </c>
      <c r="D13973">
        <v>2</v>
      </c>
      <c r="E13973" t="s">
        <v>25640</v>
      </c>
      <c r="F13973" t="s">
        <v>7054</v>
      </c>
      <c r="G13973" t="s">
        <v>20</v>
      </c>
      <c r="H13973" t="s">
        <v>4242</v>
      </c>
      <c r="J13973" s="5"/>
      <c r="K13973" s="2">
        <v>6307.18</v>
      </c>
      <c r="L13973" s="5"/>
      <c r="M13973" s="2">
        <f t="shared" si="218"/>
        <v>-332265.96999999776</v>
      </c>
      <c r="P13973"/>
    </row>
    <row r="13974" spans="1:16" hidden="1">
      <c r="A13974" t="s">
        <v>25628</v>
      </c>
      <c r="B13974" s="1">
        <v>42265</v>
      </c>
      <c r="C13974" t="s">
        <v>25639</v>
      </c>
      <c r="D13974">
        <v>2</v>
      </c>
      <c r="E13974" t="s">
        <v>25640</v>
      </c>
      <c r="F13974" t="s">
        <v>7054</v>
      </c>
      <c r="G13974" t="s">
        <v>20</v>
      </c>
      <c r="H13974" t="s">
        <v>4242</v>
      </c>
      <c r="I13974" s="2">
        <v>6307.18</v>
      </c>
      <c r="J13974" s="5"/>
      <c r="L13974" s="5"/>
      <c r="M13974" s="2">
        <f t="shared" si="218"/>
        <v>-325958.78999999777</v>
      </c>
      <c r="P13974"/>
    </row>
    <row r="13975" spans="1:16" hidden="1">
      <c r="A13975" t="s">
        <v>25649</v>
      </c>
      <c r="B13975" s="1">
        <v>42265</v>
      </c>
      <c r="C13975" t="s">
        <v>6628</v>
      </c>
      <c r="D13975">
        <v>1</v>
      </c>
      <c r="E13975" t="s">
        <v>25659</v>
      </c>
      <c r="F13975" t="s">
        <v>13565</v>
      </c>
      <c r="G13975" t="s">
        <v>20</v>
      </c>
      <c r="H13975" t="s">
        <v>452</v>
      </c>
      <c r="I13975" s="2">
        <v>3200</v>
      </c>
      <c r="J13975" s="5"/>
      <c r="L13975" s="5"/>
      <c r="M13975" s="2">
        <f t="shared" si="218"/>
        <v>-322758.78999999777</v>
      </c>
      <c r="P13975"/>
    </row>
    <row r="13976" spans="1:16" hidden="1">
      <c r="A13976" t="s">
        <v>25667</v>
      </c>
      <c r="B13976" s="1">
        <v>42265</v>
      </c>
      <c r="C13976" t="s">
        <v>17192</v>
      </c>
      <c r="D13976">
        <v>1</v>
      </c>
      <c r="E13976" t="s">
        <v>17193</v>
      </c>
      <c r="F13976" t="s">
        <v>13565</v>
      </c>
      <c r="G13976" t="s">
        <v>20</v>
      </c>
      <c r="H13976" t="s">
        <v>25680</v>
      </c>
      <c r="J13976" s="5"/>
      <c r="K13976" s="2">
        <v>5000</v>
      </c>
      <c r="L13976" s="5"/>
      <c r="M13976" s="2">
        <f t="shared" si="218"/>
        <v>-327758.78999999777</v>
      </c>
      <c r="P13976"/>
    </row>
    <row r="13977" spans="1:16" hidden="1">
      <c r="A13977" t="s">
        <v>25688</v>
      </c>
      <c r="B13977" s="1">
        <v>42265</v>
      </c>
      <c r="C13977" t="s">
        <v>17192</v>
      </c>
      <c r="D13977">
        <v>1</v>
      </c>
      <c r="E13977" t="s">
        <v>17217</v>
      </c>
      <c r="F13977" t="s">
        <v>13565</v>
      </c>
      <c r="G13977" t="s">
        <v>20</v>
      </c>
      <c r="H13977" t="s">
        <v>25680</v>
      </c>
      <c r="J13977" s="5"/>
      <c r="K13977" s="2">
        <v>115000</v>
      </c>
      <c r="L13977" s="5"/>
      <c r="M13977" s="2">
        <f t="shared" si="218"/>
        <v>-442758.78999999777</v>
      </c>
      <c r="P13977"/>
    </row>
    <row r="13978" spans="1:16" hidden="1">
      <c r="A13978" t="s">
        <v>25708</v>
      </c>
      <c r="B13978" s="1">
        <v>42265</v>
      </c>
      <c r="C13978" t="s">
        <v>25718</v>
      </c>
      <c r="D13978">
        <v>2</v>
      </c>
      <c r="E13978" t="s">
        <v>25719</v>
      </c>
      <c r="F13978" t="s">
        <v>7054</v>
      </c>
      <c r="G13978" t="s">
        <v>20</v>
      </c>
      <c r="H13978" t="s">
        <v>5108</v>
      </c>
      <c r="J13978" s="5"/>
      <c r="K13978" s="2">
        <v>600</v>
      </c>
      <c r="L13978" s="5"/>
      <c r="M13978" s="2">
        <f t="shared" si="218"/>
        <v>-443358.78999999777</v>
      </c>
      <c r="P13978"/>
    </row>
    <row r="13979" spans="1:16" hidden="1">
      <c r="A13979" t="s">
        <v>25708</v>
      </c>
      <c r="B13979" s="1">
        <v>42265</v>
      </c>
      <c r="C13979" t="s">
        <v>25718</v>
      </c>
      <c r="D13979">
        <v>2</v>
      </c>
      <c r="E13979" t="s">
        <v>25719</v>
      </c>
      <c r="F13979" t="s">
        <v>7054</v>
      </c>
      <c r="G13979" t="s">
        <v>20</v>
      </c>
      <c r="H13979" t="s">
        <v>5108</v>
      </c>
      <c r="I13979" s="2">
        <v>600.01</v>
      </c>
      <c r="J13979" s="5"/>
      <c r="L13979" s="5"/>
      <c r="M13979" s="2">
        <f t="shared" si="218"/>
        <v>-442758.77999999776</v>
      </c>
      <c r="P13979"/>
    </row>
    <row r="13980" spans="1:16" hidden="1">
      <c r="A13980" t="s">
        <v>25728</v>
      </c>
      <c r="B13980" s="1">
        <v>42265</v>
      </c>
      <c r="C13980" t="s">
        <v>25534</v>
      </c>
      <c r="D13980">
        <v>1</v>
      </c>
      <c r="E13980" t="s">
        <v>25740</v>
      </c>
      <c r="F13980" t="s">
        <v>13565</v>
      </c>
      <c r="G13980" t="s">
        <v>20</v>
      </c>
      <c r="H13980" t="s">
        <v>7001</v>
      </c>
      <c r="I13980" s="2">
        <v>159000</v>
      </c>
      <c r="J13980" s="5"/>
      <c r="L13980" s="5"/>
      <c r="M13980" s="2">
        <f t="shared" si="218"/>
        <v>-283758.77999999776</v>
      </c>
      <c r="P13980"/>
    </row>
    <row r="13981" spans="1:16" hidden="1">
      <c r="A13981" t="s">
        <v>25751</v>
      </c>
      <c r="B13981" s="1">
        <v>42265</v>
      </c>
      <c r="C13981" t="s">
        <v>25762</v>
      </c>
      <c r="D13981">
        <v>2</v>
      </c>
      <c r="E13981" t="s">
        <v>25763</v>
      </c>
      <c r="F13981" t="s">
        <v>7054</v>
      </c>
      <c r="G13981" t="s">
        <v>20</v>
      </c>
      <c r="H13981" t="s">
        <v>14</v>
      </c>
      <c r="I13981" s="2">
        <v>1025</v>
      </c>
      <c r="J13981" s="5"/>
      <c r="L13981" s="5"/>
      <c r="M13981" s="2">
        <f t="shared" si="218"/>
        <v>-282733.77999999776</v>
      </c>
      <c r="P13981"/>
    </row>
    <row r="13982" spans="1:16" hidden="1">
      <c r="A13982" t="s">
        <v>25772</v>
      </c>
      <c r="B13982" s="1">
        <v>42265</v>
      </c>
      <c r="C13982" t="s">
        <v>25784</v>
      </c>
      <c r="D13982">
        <v>2</v>
      </c>
      <c r="E13982" t="s">
        <v>25785</v>
      </c>
      <c r="F13982" t="s">
        <v>7054</v>
      </c>
      <c r="G13982" t="s">
        <v>20</v>
      </c>
      <c r="H13982" t="s">
        <v>564</v>
      </c>
      <c r="I13982" s="2">
        <v>2989.99</v>
      </c>
      <c r="J13982" s="5"/>
      <c r="L13982" s="5"/>
      <c r="M13982" s="2">
        <f t="shared" si="218"/>
        <v>-279743.78999999777</v>
      </c>
      <c r="P13982"/>
    </row>
    <row r="13983" spans="1:16" hidden="1">
      <c r="A13983" t="s">
        <v>25795</v>
      </c>
      <c r="B13983" s="1">
        <v>42265</v>
      </c>
      <c r="C13983" t="s">
        <v>25808</v>
      </c>
      <c r="D13983">
        <v>2</v>
      </c>
      <c r="E13983" t="s">
        <v>25809</v>
      </c>
      <c r="F13983" t="s">
        <v>7054</v>
      </c>
      <c r="G13983" t="s">
        <v>20</v>
      </c>
      <c r="H13983" t="s">
        <v>25810</v>
      </c>
      <c r="I13983" s="2">
        <v>1025</v>
      </c>
      <c r="J13983" s="5"/>
      <c r="L13983" s="5"/>
      <c r="M13983" s="2">
        <f t="shared" si="218"/>
        <v>-278718.78999999777</v>
      </c>
      <c r="P13983"/>
    </row>
    <row r="13984" spans="1:16" hidden="1">
      <c r="A13984" t="s">
        <v>25819</v>
      </c>
      <c r="B13984" s="1">
        <v>42265</v>
      </c>
      <c r="C13984" t="s">
        <v>25832</v>
      </c>
      <c r="D13984">
        <v>2</v>
      </c>
      <c r="E13984" t="s">
        <v>25833</v>
      </c>
      <c r="F13984" t="s">
        <v>7054</v>
      </c>
      <c r="G13984" t="s">
        <v>20</v>
      </c>
      <c r="H13984" t="s">
        <v>25346</v>
      </c>
      <c r="I13984" s="2">
        <v>1025</v>
      </c>
      <c r="J13984" s="5"/>
      <c r="L13984" s="5"/>
      <c r="M13984" s="2">
        <f t="shared" si="218"/>
        <v>-277693.78999999777</v>
      </c>
      <c r="P13984"/>
    </row>
    <row r="13985" spans="1:16" hidden="1">
      <c r="A13985" t="s">
        <v>25842</v>
      </c>
      <c r="B13985" s="1">
        <v>42265</v>
      </c>
      <c r="C13985" t="s">
        <v>25858</v>
      </c>
      <c r="D13985">
        <v>2</v>
      </c>
      <c r="E13985" t="s">
        <v>25859</v>
      </c>
      <c r="F13985" t="s">
        <v>7054</v>
      </c>
      <c r="G13985" t="s">
        <v>20</v>
      </c>
      <c r="H13985" t="s">
        <v>17556</v>
      </c>
      <c r="I13985" s="2">
        <v>3030.01</v>
      </c>
      <c r="J13985" s="5"/>
      <c r="L13985" s="5"/>
      <c r="M13985" s="2">
        <f t="shared" si="218"/>
        <v>-274663.77999999776</v>
      </c>
      <c r="P13985"/>
    </row>
    <row r="13986" spans="1:16" hidden="1">
      <c r="A13986" t="s">
        <v>25870</v>
      </c>
      <c r="B13986" s="1">
        <v>42265</v>
      </c>
      <c r="C13986" t="s">
        <v>18</v>
      </c>
      <c r="D13986">
        <v>2</v>
      </c>
      <c r="E13986" t="s">
        <v>25881</v>
      </c>
      <c r="F13986" t="s">
        <v>13559</v>
      </c>
      <c r="G13986" t="s">
        <v>313</v>
      </c>
      <c r="H13986" t="s">
        <v>1522</v>
      </c>
      <c r="I13986" s="2">
        <v>486.71</v>
      </c>
      <c r="J13986" s="5"/>
      <c r="L13986" s="5"/>
      <c r="M13986" s="2">
        <f t="shared" si="218"/>
        <v>-274177.06999999774</v>
      </c>
      <c r="P13986"/>
    </row>
    <row r="13987" spans="1:16" hidden="1">
      <c r="A13987" t="s">
        <v>25890</v>
      </c>
      <c r="B13987" s="1">
        <v>42265</v>
      </c>
      <c r="C13987" t="s">
        <v>25901</v>
      </c>
      <c r="D13987">
        <v>2</v>
      </c>
      <c r="E13987" t="s">
        <v>25902</v>
      </c>
      <c r="F13987" t="s">
        <v>7054</v>
      </c>
      <c r="G13987" t="s">
        <v>20</v>
      </c>
      <c r="H13987" t="s">
        <v>1032</v>
      </c>
      <c r="I13987" s="2">
        <v>1840</v>
      </c>
      <c r="J13987" s="5"/>
      <c r="L13987" s="5"/>
      <c r="M13987" s="2">
        <f t="shared" si="218"/>
        <v>-272337.06999999774</v>
      </c>
      <c r="P13987"/>
    </row>
    <row r="13988" spans="1:16" hidden="1">
      <c r="A13988" t="s">
        <v>25914</v>
      </c>
      <c r="B13988" s="1">
        <v>42265</v>
      </c>
      <c r="C13988" t="s">
        <v>18</v>
      </c>
      <c r="D13988">
        <v>2</v>
      </c>
      <c r="E13988" t="s">
        <v>25925</v>
      </c>
      <c r="F13988" t="s">
        <v>13559</v>
      </c>
      <c r="G13988" t="s">
        <v>313</v>
      </c>
      <c r="H13988" t="s">
        <v>65</v>
      </c>
      <c r="I13988" s="2">
        <v>266.36</v>
      </c>
      <c r="J13988" s="5"/>
      <c r="L13988" s="5"/>
      <c r="M13988" s="2">
        <f t="shared" si="218"/>
        <v>-272070.70999999775</v>
      </c>
      <c r="P13988"/>
    </row>
    <row r="13989" spans="1:16" hidden="1">
      <c r="A13989" t="s">
        <v>25934</v>
      </c>
      <c r="B13989" s="1">
        <v>42265</v>
      </c>
      <c r="C13989" t="s">
        <v>25948</v>
      </c>
      <c r="D13989">
        <v>2</v>
      </c>
      <c r="E13989" t="s">
        <v>25949</v>
      </c>
      <c r="F13989" t="s">
        <v>13559</v>
      </c>
      <c r="G13989" t="s">
        <v>313</v>
      </c>
      <c r="H13989" t="s">
        <v>65</v>
      </c>
      <c r="J13989" s="5"/>
      <c r="K13989" s="2">
        <v>798.59</v>
      </c>
      <c r="L13989" s="5"/>
      <c r="M13989" s="2">
        <f t="shared" si="218"/>
        <v>-272869.29999999778</v>
      </c>
      <c r="P13989"/>
    </row>
    <row r="13990" spans="1:16" hidden="1">
      <c r="A13990" t="s">
        <v>25934</v>
      </c>
      <c r="B13990" s="1">
        <v>42265</v>
      </c>
      <c r="C13990" t="s">
        <v>25948</v>
      </c>
      <c r="D13990">
        <v>2</v>
      </c>
      <c r="E13990" t="s">
        <v>25949</v>
      </c>
      <c r="F13990" t="s">
        <v>13559</v>
      </c>
      <c r="G13990" t="s">
        <v>313</v>
      </c>
      <c r="H13990" t="s">
        <v>65</v>
      </c>
      <c r="I13990" s="2">
        <v>798.59</v>
      </c>
      <c r="J13990" s="5"/>
      <c r="L13990" s="5"/>
      <c r="M13990" s="2">
        <f t="shared" si="218"/>
        <v>-272070.70999999775</v>
      </c>
      <c r="P13990"/>
    </row>
    <row r="13991" spans="1:16" hidden="1">
      <c r="A13991" t="s">
        <v>25957</v>
      </c>
      <c r="B13991" s="1">
        <v>42265</v>
      </c>
      <c r="C13991" t="s">
        <v>25969</v>
      </c>
      <c r="D13991">
        <v>2</v>
      </c>
      <c r="E13991" t="s">
        <v>25970</v>
      </c>
      <c r="F13991" t="s">
        <v>7054</v>
      </c>
      <c r="G13991" t="s">
        <v>20</v>
      </c>
      <c r="H13991" t="s">
        <v>4788</v>
      </c>
      <c r="I13991" s="2">
        <v>1025</v>
      </c>
      <c r="J13991" s="5"/>
      <c r="L13991" s="5"/>
      <c r="M13991" s="2">
        <f t="shared" si="218"/>
        <v>-271045.70999999775</v>
      </c>
      <c r="P13991"/>
    </row>
    <row r="13992" spans="1:16" hidden="1">
      <c r="A13992" t="s">
        <v>25979</v>
      </c>
      <c r="B13992" s="1">
        <v>42265</v>
      </c>
      <c r="C13992" t="s">
        <v>18</v>
      </c>
      <c r="D13992">
        <v>2</v>
      </c>
      <c r="E13992" t="s">
        <v>25988</v>
      </c>
      <c r="F13992" t="s">
        <v>13559</v>
      </c>
      <c r="G13992" t="s">
        <v>313</v>
      </c>
      <c r="H13992" t="s">
        <v>65</v>
      </c>
      <c r="I13992" s="2">
        <v>1140.71</v>
      </c>
      <c r="J13992" s="5"/>
      <c r="L13992" s="5"/>
      <c r="M13992" s="2">
        <f t="shared" si="218"/>
        <v>-269904.99999999773</v>
      </c>
      <c r="P13992"/>
    </row>
    <row r="13993" spans="1:16" hidden="1">
      <c r="A13993" t="s">
        <v>25998</v>
      </c>
      <c r="B13993" s="1">
        <v>42265</v>
      </c>
      <c r="C13993" t="s">
        <v>18</v>
      </c>
      <c r="D13993">
        <v>2</v>
      </c>
      <c r="E13993" t="s">
        <v>26010</v>
      </c>
      <c r="F13993" t="s">
        <v>13559</v>
      </c>
      <c r="G13993" t="s">
        <v>313</v>
      </c>
      <c r="H13993" t="s">
        <v>65</v>
      </c>
      <c r="I13993" s="2">
        <v>1093.98</v>
      </c>
      <c r="J13993" s="5"/>
      <c r="L13993" s="5"/>
      <c r="M13993" s="2">
        <f t="shared" si="218"/>
        <v>-268811.01999999775</v>
      </c>
      <c r="P13993"/>
    </row>
    <row r="13994" spans="1:16" hidden="1">
      <c r="A13994" t="s">
        <v>26021</v>
      </c>
      <c r="B13994" s="1">
        <v>42265</v>
      </c>
      <c r="C13994" t="s">
        <v>26032</v>
      </c>
      <c r="D13994">
        <v>2</v>
      </c>
      <c r="E13994" t="s">
        <v>26033</v>
      </c>
      <c r="F13994" t="s">
        <v>13559</v>
      </c>
      <c r="G13994" t="s">
        <v>313</v>
      </c>
      <c r="H13994" t="s">
        <v>65</v>
      </c>
      <c r="J13994" s="5"/>
      <c r="K13994" s="2">
        <v>700</v>
      </c>
      <c r="L13994" s="5"/>
      <c r="M13994" s="2">
        <f t="shared" si="218"/>
        <v>-269511.01999999775</v>
      </c>
      <c r="P13994"/>
    </row>
    <row r="13995" spans="1:16" hidden="1">
      <c r="A13995" t="s">
        <v>26021</v>
      </c>
      <c r="B13995" s="1">
        <v>42265</v>
      </c>
      <c r="C13995" t="s">
        <v>26032</v>
      </c>
      <c r="D13995">
        <v>2</v>
      </c>
      <c r="E13995" t="s">
        <v>26033</v>
      </c>
      <c r="F13995" t="s">
        <v>13559</v>
      </c>
      <c r="G13995" t="s">
        <v>313</v>
      </c>
      <c r="H13995" t="s">
        <v>65</v>
      </c>
      <c r="I13995" s="2">
        <v>1566.65</v>
      </c>
      <c r="J13995" s="5"/>
      <c r="L13995" s="5"/>
      <c r="M13995" s="2">
        <f t="shared" si="218"/>
        <v>-267944.36999999773</v>
      </c>
      <c r="P13995"/>
    </row>
    <row r="13996" spans="1:16" hidden="1">
      <c r="A13996" t="s">
        <v>26046</v>
      </c>
      <c r="B13996" s="1">
        <v>42265</v>
      </c>
      <c r="C13996" t="s">
        <v>18</v>
      </c>
      <c r="D13996">
        <v>2</v>
      </c>
      <c r="E13996" t="s">
        <v>26055</v>
      </c>
      <c r="F13996" t="s">
        <v>13559</v>
      </c>
      <c r="G13996" t="s">
        <v>313</v>
      </c>
      <c r="H13996" t="s">
        <v>9856</v>
      </c>
      <c r="I13996" s="2">
        <v>266.01</v>
      </c>
      <c r="J13996" s="5"/>
      <c r="L13996" s="5"/>
      <c r="M13996" s="2">
        <f t="shared" si="218"/>
        <v>-267678.35999999772</v>
      </c>
      <c r="P13996"/>
    </row>
    <row r="13997" spans="1:16" hidden="1">
      <c r="A13997" t="s">
        <v>26067</v>
      </c>
      <c r="B13997" s="1">
        <v>42265</v>
      </c>
      <c r="C13997" t="s">
        <v>26079</v>
      </c>
      <c r="D13997">
        <v>2</v>
      </c>
      <c r="E13997" t="s">
        <v>26080</v>
      </c>
      <c r="F13997" t="s">
        <v>7054</v>
      </c>
      <c r="G13997" t="s">
        <v>20</v>
      </c>
      <c r="H13997" t="s">
        <v>17482</v>
      </c>
      <c r="I13997" s="2">
        <v>8060.02</v>
      </c>
      <c r="J13997" s="5"/>
      <c r="L13997" s="5"/>
      <c r="M13997" s="2">
        <f t="shared" si="218"/>
        <v>-259618.33999999773</v>
      </c>
      <c r="P13997"/>
    </row>
    <row r="13998" spans="1:16" hidden="1">
      <c r="A13998" t="s">
        <v>26090</v>
      </c>
      <c r="B13998" s="1">
        <v>42265</v>
      </c>
      <c r="C13998" t="s">
        <v>26100</v>
      </c>
      <c r="D13998">
        <v>2</v>
      </c>
      <c r="E13998" t="s">
        <v>26101</v>
      </c>
      <c r="F13998" t="s">
        <v>7054</v>
      </c>
      <c r="G13998" t="s">
        <v>20</v>
      </c>
      <c r="H13998" t="s">
        <v>26102</v>
      </c>
      <c r="I13998" s="2">
        <v>1840</v>
      </c>
      <c r="J13998" s="5"/>
      <c r="L13998" s="5"/>
      <c r="M13998" s="2">
        <f t="shared" si="218"/>
        <v>-257778.33999999773</v>
      </c>
      <c r="P13998"/>
    </row>
    <row r="13999" spans="1:16" hidden="1">
      <c r="A13999" t="s">
        <v>26111</v>
      </c>
      <c r="B13999" s="1">
        <v>42265</v>
      </c>
      <c r="C13999" t="s">
        <v>18</v>
      </c>
      <c r="D13999">
        <v>2</v>
      </c>
      <c r="E13999" t="s">
        <v>26117</v>
      </c>
      <c r="F13999" t="s">
        <v>13559</v>
      </c>
      <c r="G13999" t="s">
        <v>313</v>
      </c>
      <c r="H13999" t="s">
        <v>26118</v>
      </c>
      <c r="I13999" s="2">
        <v>550.23</v>
      </c>
      <c r="J13999" s="5"/>
      <c r="L13999" s="5"/>
      <c r="M13999" s="2">
        <f t="shared" si="218"/>
        <v>-257228.10999999772</v>
      </c>
      <c r="P13999"/>
    </row>
    <row r="14000" spans="1:16" hidden="1">
      <c r="A14000" t="s">
        <v>26132</v>
      </c>
      <c r="B14000" s="1">
        <v>42265</v>
      </c>
      <c r="C14000" t="s">
        <v>18</v>
      </c>
      <c r="D14000">
        <v>2</v>
      </c>
      <c r="E14000" t="s">
        <v>26142</v>
      </c>
      <c r="F14000" t="s">
        <v>13559</v>
      </c>
      <c r="G14000" t="s">
        <v>313</v>
      </c>
      <c r="H14000" t="s">
        <v>46</v>
      </c>
      <c r="I14000" s="2">
        <v>1530.99</v>
      </c>
      <c r="J14000" s="5"/>
      <c r="L14000" s="5"/>
      <c r="M14000" s="2">
        <f t="shared" si="218"/>
        <v>-255697.11999999773</v>
      </c>
      <c r="P14000"/>
    </row>
    <row r="14001" spans="1:16" hidden="1">
      <c r="A14001" t="s">
        <v>26156</v>
      </c>
      <c r="B14001" s="1">
        <v>42265</v>
      </c>
      <c r="C14001" t="s">
        <v>7163</v>
      </c>
      <c r="D14001">
        <v>2</v>
      </c>
      <c r="E14001" t="s">
        <v>26166</v>
      </c>
      <c r="F14001" t="s">
        <v>13559</v>
      </c>
      <c r="G14001" t="s">
        <v>313</v>
      </c>
      <c r="H14001" t="s">
        <v>65</v>
      </c>
      <c r="J14001" s="5"/>
      <c r="K14001" s="2">
        <v>100</v>
      </c>
      <c r="L14001" s="5"/>
      <c r="M14001" s="2">
        <f t="shared" si="218"/>
        <v>-255797.11999999773</v>
      </c>
      <c r="P14001"/>
    </row>
    <row r="14002" spans="1:16" hidden="1">
      <c r="A14002" t="s">
        <v>26156</v>
      </c>
      <c r="B14002" s="1">
        <v>42265</v>
      </c>
      <c r="C14002" t="s">
        <v>7163</v>
      </c>
      <c r="D14002">
        <v>2</v>
      </c>
      <c r="E14002" t="s">
        <v>26166</v>
      </c>
      <c r="F14002" t="s">
        <v>13559</v>
      </c>
      <c r="G14002" t="s">
        <v>313</v>
      </c>
      <c r="H14002" t="s">
        <v>65</v>
      </c>
      <c r="I14002" s="2">
        <v>49.85</v>
      </c>
      <c r="J14002" s="5"/>
      <c r="L14002" s="5"/>
      <c r="M14002" s="2">
        <f t="shared" si="218"/>
        <v>-255747.26999999772</v>
      </c>
      <c r="P14002"/>
    </row>
    <row r="14003" spans="1:16" hidden="1">
      <c r="A14003" t="s">
        <v>26178</v>
      </c>
      <c r="B14003" s="1">
        <v>42265</v>
      </c>
      <c r="C14003" t="s">
        <v>7163</v>
      </c>
      <c r="D14003">
        <v>2</v>
      </c>
      <c r="E14003" t="s">
        <v>26190</v>
      </c>
      <c r="F14003" t="s">
        <v>13559</v>
      </c>
      <c r="G14003" t="s">
        <v>313</v>
      </c>
      <c r="H14003" t="s">
        <v>6528</v>
      </c>
      <c r="J14003" s="5"/>
      <c r="K14003" s="2">
        <v>1000</v>
      </c>
      <c r="L14003" s="5"/>
      <c r="M14003" s="2">
        <f t="shared" si="218"/>
        <v>-256747.26999999772</v>
      </c>
      <c r="P14003"/>
    </row>
    <row r="14004" spans="1:16" hidden="1">
      <c r="A14004" t="s">
        <v>26178</v>
      </c>
      <c r="B14004" s="1">
        <v>42265</v>
      </c>
      <c r="C14004" t="s">
        <v>7163</v>
      </c>
      <c r="D14004">
        <v>2</v>
      </c>
      <c r="E14004" t="s">
        <v>26190</v>
      </c>
      <c r="F14004" t="s">
        <v>13559</v>
      </c>
      <c r="G14004" t="s">
        <v>313</v>
      </c>
      <c r="H14004" t="s">
        <v>6528</v>
      </c>
      <c r="I14004" s="2">
        <v>121.93</v>
      </c>
      <c r="J14004" s="5"/>
      <c r="L14004" s="5"/>
      <c r="M14004" s="2">
        <f t="shared" si="218"/>
        <v>-256625.33999999773</v>
      </c>
      <c r="P14004"/>
    </row>
    <row r="14005" spans="1:16" hidden="1">
      <c r="A14005" t="s">
        <v>26203</v>
      </c>
      <c r="B14005" s="1">
        <v>42265</v>
      </c>
      <c r="C14005" t="s">
        <v>7163</v>
      </c>
      <c r="D14005">
        <v>2</v>
      </c>
      <c r="E14005" t="s">
        <v>26212</v>
      </c>
      <c r="F14005" t="s">
        <v>13559</v>
      </c>
      <c r="G14005" t="s">
        <v>313</v>
      </c>
      <c r="H14005" t="s">
        <v>6528</v>
      </c>
      <c r="J14005" s="5"/>
      <c r="K14005" s="2">
        <v>100</v>
      </c>
      <c r="L14005" s="5"/>
      <c r="M14005" s="2">
        <f t="shared" si="218"/>
        <v>-256725.33999999773</v>
      </c>
      <c r="P14005"/>
    </row>
    <row r="14006" spans="1:16" hidden="1">
      <c r="A14006" t="s">
        <v>26203</v>
      </c>
      <c r="B14006" s="1">
        <v>42265</v>
      </c>
      <c r="C14006" t="s">
        <v>7163</v>
      </c>
      <c r="D14006">
        <v>2</v>
      </c>
      <c r="E14006" t="s">
        <v>26212</v>
      </c>
      <c r="F14006" t="s">
        <v>13559</v>
      </c>
      <c r="G14006" t="s">
        <v>313</v>
      </c>
      <c r="H14006" t="s">
        <v>6528</v>
      </c>
      <c r="I14006" s="2">
        <v>121.93</v>
      </c>
      <c r="J14006" s="5"/>
      <c r="L14006" s="5"/>
      <c r="M14006" s="2">
        <f t="shared" si="218"/>
        <v>-256603.40999999773</v>
      </c>
      <c r="P14006"/>
    </row>
    <row r="14007" spans="1:16" hidden="1">
      <c r="A14007" t="s">
        <v>26224</v>
      </c>
      <c r="B14007" s="1">
        <v>42265</v>
      </c>
      <c r="C14007" t="s">
        <v>26236</v>
      </c>
      <c r="D14007">
        <v>2</v>
      </c>
      <c r="E14007" t="s">
        <v>26237</v>
      </c>
      <c r="F14007" t="s">
        <v>13559</v>
      </c>
      <c r="G14007" t="s">
        <v>313</v>
      </c>
      <c r="H14007" t="s">
        <v>616</v>
      </c>
      <c r="J14007" s="5"/>
      <c r="K14007" s="2">
        <v>1607</v>
      </c>
      <c r="L14007" s="5"/>
      <c r="M14007" s="2">
        <f t="shared" si="218"/>
        <v>-258210.40999999773</v>
      </c>
      <c r="P14007"/>
    </row>
    <row r="14008" spans="1:16" hidden="1">
      <c r="A14008" t="s">
        <v>26224</v>
      </c>
      <c r="B14008" s="1">
        <v>42265</v>
      </c>
      <c r="C14008" t="s">
        <v>26236</v>
      </c>
      <c r="D14008">
        <v>2</v>
      </c>
      <c r="E14008" t="s">
        <v>26237</v>
      </c>
      <c r="F14008" t="s">
        <v>13559</v>
      </c>
      <c r="G14008" t="s">
        <v>313</v>
      </c>
      <c r="H14008" t="s">
        <v>616</v>
      </c>
      <c r="I14008" s="2">
        <v>3210.83</v>
      </c>
      <c r="J14008" s="5"/>
      <c r="L14008" s="5"/>
      <c r="M14008" s="2">
        <f t="shared" si="218"/>
        <v>-254999.57999999775</v>
      </c>
      <c r="P14008"/>
    </row>
    <row r="14009" spans="1:16" hidden="1">
      <c r="A14009" t="s">
        <v>26253</v>
      </c>
      <c r="B14009" s="1">
        <v>42265</v>
      </c>
      <c r="C14009" t="s">
        <v>6695</v>
      </c>
      <c r="D14009">
        <v>1</v>
      </c>
      <c r="E14009" t="s">
        <v>26263</v>
      </c>
      <c r="F14009" t="s">
        <v>13565</v>
      </c>
      <c r="G14009" t="s">
        <v>4</v>
      </c>
      <c r="H14009" t="s">
        <v>9364</v>
      </c>
      <c r="I14009" s="2">
        <v>55403.32</v>
      </c>
      <c r="J14009" s="5"/>
      <c r="L14009" s="5"/>
      <c r="M14009" s="2">
        <f t="shared" si="218"/>
        <v>-199596.25999999774</v>
      </c>
      <c r="P14009"/>
    </row>
    <row r="14010" spans="1:16" hidden="1">
      <c r="A14010" t="s">
        <v>26275</v>
      </c>
      <c r="B14010" s="1">
        <v>42265</v>
      </c>
      <c r="C14010" t="s">
        <v>26287</v>
      </c>
      <c r="D14010">
        <v>2</v>
      </c>
      <c r="E14010" t="s">
        <v>26288</v>
      </c>
      <c r="F14010" t="s">
        <v>7054</v>
      </c>
      <c r="G14010" t="s">
        <v>4</v>
      </c>
      <c r="H14010" t="s">
        <v>16596</v>
      </c>
      <c r="I14010" s="2">
        <v>1840</v>
      </c>
      <c r="J14010" s="5"/>
      <c r="L14010" s="5"/>
      <c r="M14010" s="2">
        <f t="shared" si="218"/>
        <v>-197756.25999999774</v>
      </c>
      <c r="P14010"/>
    </row>
    <row r="14011" spans="1:16" hidden="1">
      <c r="A14011" t="s">
        <v>26297</v>
      </c>
      <c r="B14011" s="1">
        <v>42265</v>
      </c>
      <c r="C14011" t="s">
        <v>26308</v>
      </c>
      <c r="D14011">
        <v>2</v>
      </c>
      <c r="E14011" t="s">
        <v>26309</v>
      </c>
      <c r="F14011" t="s">
        <v>7054</v>
      </c>
      <c r="G14011" t="s">
        <v>4</v>
      </c>
      <c r="H14011" t="s">
        <v>26310</v>
      </c>
      <c r="I14011" s="2">
        <v>1025</v>
      </c>
      <c r="J14011" s="5"/>
      <c r="L14011" s="5"/>
      <c r="M14011" s="2">
        <f t="shared" si="218"/>
        <v>-196731.25999999774</v>
      </c>
      <c r="P14011"/>
    </row>
    <row r="14012" spans="1:16" hidden="1">
      <c r="A14012" t="s">
        <v>26322</v>
      </c>
      <c r="B14012" s="1">
        <v>42265</v>
      </c>
      <c r="C14012" t="s">
        <v>26330</v>
      </c>
      <c r="D14012">
        <v>2</v>
      </c>
      <c r="E14012" t="s">
        <v>26331</v>
      </c>
      <c r="F14012" t="s">
        <v>7054</v>
      </c>
      <c r="G14012" t="s">
        <v>4</v>
      </c>
      <c r="H14012" t="s">
        <v>10023</v>
      </c>
      <c r="I14012" s="2">
        <v>1025</v>
      </c>
      <c r="J14012" s="5"/>
      <c r="L14012" s="5"/>
      <c r="M14012" s="2">
        <f t="shared" si="218"/>
        <v>-195706.25999999774</v>
      </c>
      <c r="P14012"/>
    </row>
    <row r="14013" spans="1:16" hidden="1">
      <c r="A14013" t="s">
        <v>26343</v>
      </c>
      <c r="B14013" s="1">
        <v>42265</v>
      </c>
      <c r="C14013" t="s">
        <v>26354</v>
      </c>
      <c r="D14013">
        <v>1</v>
      </c>
      <c r="E14013" t="s">
        <v>26355</v>
      </c>
      <c r="F14013" t="s">
        <v>13565</v>
      </c>
      <c r="G14013" t="s">
        <v>4</v>
      </c>
      <c r="H14013" t="s">
        <v>23488</v>
      </c>
      <c r="I14013" s="2">
        <v>2393.2399999999998</v>
      </c>
      <c r="J14013" s="5"/>
      <c r="L14013" s="5"/>
      <c r="M14013" s="2">
        <f t="shared" si="218"/>
        <v>-193313.01999999775</v>
      </c>
      <c r="P14013"/>
    </row>
    <row r="14014" spans="1:16" hidden="1">
      <c r="A14014" t="s">
        <v>26368</v>
      </c>
      <c r="B14014" s="1">
        <v>42265</v>
      </c>
      <c r="C14014" t="s">
        <v>26378</v>
      </c>
      <c r="D14014">
        <v>2</v>
      </c>
      <c r="E14014" t="s">
        <v>26379</v>
      </c>
      <c r="F14014" t="s">
        <v>7054</v>
      </c>
      <c r="G14014" t="s">
        <v>4</v>
      </c>
      <c r="H14014" t="s">
        <v>4649</v>
      </c>
      <c r="I14014" s="2">
        <v>1880.01</v>
      </c>
      <c r="J14014" s="5"/>
      <c r="L14014" s="5"/>
      <c r="M14014" s="2">
        <f t="shared" si="218"/>
        <v>-191433.00999999774</v>
      </c>
      <c r="P14014"/>
    </row>
    <row r="14015" spans="1:16" hidden="1">
      <c r="A14015" t="s">
        <v>26390</v>
      </c>
      <c r="B14015" s="1">
        <v>42265</v>
      </c>
      <c r="C14015" t="s">
        <v>26404</v>
      </c>
      <c r="D14015">
        <v>2</v>
      </c>
      <c r="E14015" t="s">
        <v>26405</v>
      </c>
      <c r="F14015" t="s">
        <v>7054</v>
      </c>
      <c r="G14015" t="s">
        <v>4</v>
      </c>
      <c r="H14015" t="s">
        <v>4649</v>
      </c>
      <c r="I14015" s="2">
        <v>1790.01</v>
      </c>
      <c r="J14015" s="5"/>
      <c r="L14015" s="5"/>
      <c r="M14015" s="2">
        <f t="shared" si="218"/>
        <v>-189642.99999999773</v>
      </c>
      <c r="P14015"/>
    </row>
    <row r="14016" spans="1:16" hidden="1">
      <c r="A14016" t="s">
        <v>26416</v>
      </c>
      <c r="B14016" s="1">
        <v>42265</v>
      </c>
      <c r="C14016" t="s">
        <v>4654</v>
      </c>
      <c r="D14016">
        <v>2</v>
      </c>
      <c r="E14016" t="s">
        <v>26425</v>
      </c>
      <c r="F14016" t="s">
        <v>13559</v>
      </c>
      <c r="G14016" t="s">
        <v>313</v>
      </c>
      <c r="H14016" t="s">
        <v>46</v>
      </c>
      <c r="I14016" s="2">
        <v>1531.01</v>
      </c>
      <c r="J14016" s="5"/>
      <c r="L14016" s="5"/>
      <c r="M14016" s="2">
        <f t="shared" si="218"/>
        <v>-188111.98999999772</v>
      </c>
      <c r="P14016"/>
    </row>
    <row r="14017" spans="1:16" hidden="1">
      <c r="A14017" t="s">
        <v>26434</v>
      </c>
      <c r="B14017" s="1">
        <v>42265</v>
      </c>
      <c r="C14017" t="s">
        <v>26445</v>
      </c>
      <c r="D14017">
        <v>2</v>
      </c>
      <c r="E14017" t="s">
        <v>26446</v>
      </c>
      <c r="F14017" t="s">
        <v>13559</v>
      </c>
      <c r="G14017" t="s">
        <v>313</v>
      </c>
      <c r="H14017" t="s">
        <v>4597</v>
      </c>
      <c r="J14017" s="5"/>
      <c r="K14017" s="2">
        <v>1000</v>
      </c>
      <c r="L14017" s="5"/>
      <c r="M14017" s="2">
        <f t="shared" si="218"/>
        <v>-189111.98999999772</v>
      </c>
      <c r="P14017"/>
    </row>
    <row r="14018" spans="1:16" hidden="1">
      <c r="A14018" t="s">
        <v>26434</v>
      </c>
      <c r="B14018" s="1">
        <v>42265</v>
      </c>
      <c r="C14018" t="s">
        <v>26445</v>
      </c>
      <c r="D14018">
        <v>2</v>
      </c>
      <c r="E14018" t="s">
        <v>26446</v>
      </c>
      <c r="F14018" t="s">
        <v>13559</v>
      </c>
      <c r="G14018" t="s">
        <v>313</v>
      </c>
      <c r="H14018" t="s">
        <v>4597</v>
      </c>
      <c r="I14018" s="2">
        <v>1748.38</v>
      </c>
      <c r="J14018" s="5"/>
      <c r="L14018" s="5"/>
      <c r="M14018" s="2">
        <f t="shared" si="218"/>
        <v>-187363.60999999772</v>
      </c>
      <c r="P14018"/>
    </row>
    <row r="14019" spans="1:16" hidden="1">
      <c r="A14019" t="s">
        <v>26456</v>
      </c>
      <c r="B14019" s="1">
        <v>42265</v>
      </c>
      <c r="C14019" t="s">
        <v>9979</v>
      </c>
      <c r="D14019">
        <v>2</v>
      </c>
      <c r="E14019" t="s">
        <v>26467</v>
      </c>
      <c r="F14019" t="s">
        <v>7054</v>
      </c>
      <c r="G14019" t="s">
        <v>4</v>
      </c>
      <c r="H14019" t="s">
        <v>6686</v>
      </c>
      <c r="J14019" s="5"/>
      <c r="K14019" s="2">
        <v>1600.01</v>
      </c>
      <c r="L14019" s="5"/>
      <c r="M14019" s="2">
        <f t="shared" si="218"/>
        <v>-188963.61999999773</v>
      </c>
      <c r="P14019"/>
    </row>
    <row r="14020" spans="1:16" hidden="1">
      <c r="A14020" t="s">
        <v>26456</v>
      </c>
      <c r="B14020" s="1">
        <v>42265</v>
      </c>
      <c r="C14020" t="s">
        <v>9979</v>
      </c>
      <c r="D14020">
        <v>2</v>
      </c>
      <c r="E14020" t="s">
        <v>26467</v>
      </c>
      <c r="F14020" t="s">
        <v>7054</v>
      </c>
      <c r="G14020" t="s">
        <v>4</v>
      </c>
      <c r="H14020" t="s">
        <v>6686</v>
      </c>
      <c r="I14020" s="2">
        <v>1600.01</v>
      </c>
      <c r="J14020" s="5"/>
      <c r="L14020" s="5"/>
      <c r="M14020" s="2">
        <f t="shared" si="218"/>
        <v>-187363.60999999772</v>
      </c>
      <c r="P14020"/>
    </row>
    <row r="14021" spans="1:16" hidden="1">
      <c r="A14021" t="s">
        <v>26476</v>
      </c>
      <c r="B14021" s="1">
        <v>42265</v>
      </c>
      <c r="C14021" t="s">
        <v>26486</v>
      </c>
      <c r="D14021">
        <v>2</v>
      </c>
      <c r="E14021" t="s">
        <v>26487</v>
      </c>
      <c r="F14021" t="s">
        <v>7054</v>
      </c>
      <c r="G14021" t="s">
        <v>4</v>
      </c>
      <c r="H14021" t="s">
        <v>11266</v>
      </c>
      <c r="I14021" s="2">
        <v>1025</v>
      </c>
      <c r="J14021" s="5"/>
      <c r="L14021" s="5"/>
      <c r="M14021" s="2">
        <f t="shared" si="218"/>
        <v>-186338.60999999772</v>
      </c>
      <c r="P14021"/>
    </row>
    <row r="14022" spans="1:16" hidden="1">
      <c r="A14022" t="s">
        <v>26498</v>
      </c>
      <c r="B14022" s="1">
        <v>42265</v>
      </c>
      <c r="C14022" t="s">
        <v>26505</v>
      </c>
      <c r="D14022">
        <v>1</v>
      </c>
      <c r="E14022" t="s">
        <v>26506</v>
      </c>
      <c r="F14022" t="s">
        <v>13561</v>
      </c>
      <c r="G14022" t="s">
        <v>4</v>
      </c>
      <c r="H14022" t="s">
        <v>26507</v>
      </c>
      <c r="I14022" s="2">
        <v>70000</v>
      </c>
      <c r="J14022" s="5"/>
      <c r="L14022" s="5"/>
      <c r="M14022" s="2">
        <f t="shared" si="218"/>
        <v>-116338.60999999772</v>
      </c>
      <c r="P14022"/>
    </row>
    <row r="14023" spans="1:16" hidden="1">
      <c r="A14023" t="s">
        <v>26516</v>
      </c>
      <c r="B14023" s="1">
        <v>42265</v>
      </c>
      <c r="C14023" t="s">
        <v>26528</v>
      </c>
      <c r="D14023">
        <v>2</v>
      </c>
      <c r="E14023" t="s">
        <v>26529</v>
      </c>
      <c r="F14023" t="s">
        <v>7054</v>
      </c>
      <c r="G14023" t="s">
        <v>4</v>
      </c>
      <c r="H14023" t="s">
        <v>26217</v>
      </c>
      <c r="I14023" s="2">
        <v>1025</v>
      </c>
      <c r="J14023" s="5"/>
      <c r="L14023" s="5"/>
      <c r="M14023" s="2">
        <f t="shared" si="218"/>
        <v>-115313.60999999772</v>
      </c>
      <c r="P14023"/>
    </row>
    <row r="14024" spans="1:16" hidden="1">
      <c r="A14024" t="s">
        <v>26543</v>
      </c>
      <c r="B14024" s="1">
        <v>42265</v>
      </c>
      <c r="C14024" t="s">
        <v>18</v>
      </c>
      <c r="D14024">
        <v>2</v>
      </c>
      <c r="E14024" t="s">
        <v>26554</v>
      </c>
      <c r="F14024" t="s">
        <v>13559</v>
      </c>
      <c r="G14024" t="s">
        <v>313</v>
      </c>
      <c r="H14024" t="s">
        <v>65</v>
      </c>
      <c r="I14024" s="2">
        <v>1787.49</v>
      </c>
      <c r="J14024" s="5"/>
      <c r="L14024" s="5"/>
      <c r="M14024" s="2">
        <f t="shared" si="218"/>
        <v>-113526.11999999771</v>
      </c>
      <c r="P14024"/>
    </row>
    <row r="14025" spans="1:16" hidden="1">
      <c r="A14025" t="s">
        <v>26566</v>
      </c>
      <c r="B14025" s="1">
        <v>42265</v>
      </c>
      <c r="C14025" t="s">
        <v>26577</v>
      </c>
      <c r="D14025">
        <v>2</v>
      </c>
      <c r="E14025" t="s">
        <v>26578</v>
      </c>
      <c r="F14025" t="s">
        <v>7054</v>
      </c>
      <c r="G14025" t="s">
        <v>4</v>
      </c>
      <c r="H14025" t="s">
        <v>10214</v>
      </c>
      <c r="I14025" s="2">
        <v>3940</v>
      </c>
      <c r="J14025" s="5"/>
      <c r="L14025" s="5"/>
      <c r="M14025" s="2">
        <f t="shared" ref="M14025:M14088" si="219">+M14024+I14025-K14025</f>
        <v>-109586.11999999771</v>
      </c>
      <c r="P14025"/>
    </row>
    <row r="14026" spans="1:16" hidden="1">
      <c r="A14026" t="s">
        <v>26587</v>
      </c>
      <c r="B14026" s="1">
        <v>42265</v>
      </c>
      <c r="C14026" t="s">
        <v>26598</v>
      </c>
      <c r="D14026">
        <v>2</v>
      </c>
      <c r="E14026" t="s">
        <v>26599</v>
      </c>
      <c r="F14026" t="s">
        <v>13559</v>
      </c>
      <c r="G14026" t="s">
        <v>313</v>
      </c>
      <c r="H14026" t="s">
        <v>3287</v>
      </c>
      <c r="J14026" s="5"/>
      <c r="K14026" s="2">
        <v>400</v>
      </c>
      <c r="L14026" s="5"/>
      <c r="M14026" s="2">
        <f t="shared" si="219"/>
        <v>-109986.11999999771</v>
      </c>
      <c r="P14026"/>
    </row>
    <row r="14027" spans="1:16" hidden="1">
      <c r="A14027" t="s">
        <v>26587</v>
      </c>
      <c r="B14027" s="1">
        <v>42265</v>
      </c>
      <c r="C14027" t="s">
        <v>26598</v>
      </c>
      <c r="D14027">
        <v>2</v>
      </c>
      <c r="E14027" t="s">
        <v>26599</v>
      </c>
      <c r="F14027" t="s">
        <v>13559</v>
      </c>
      <c r="G14027" t="s">
        <v>313</v>
      </c>
      <c r="H14027" t="s">
        <v>3287</v>
      </c>
      <c r="I14027" s="2">
        <v>519.55999999999995</v>
      </c>
      <c r="J14027" s="5"/>
      <c r="L14027" s="5"/>
      <c r="M14027" s="2">
        <f t="shared" si="219"/>
        <v>-109466.55999999771</v>
      </c>
      <c r="P14027"/>
    </row>
    <row r="14028" spans="1:16" hidden="1">
      <c r="A14028" t="s">
        <v>26611</v>
      </c>
      <c r="B14028" s="1">
        <v>42265</v>
      </c>
      <c r="C14028" t="s">
        <v>26623</v>
      </c>
      <c r="D14028">
        <v>2</v>
      </c>
      <c r="E14028" t="s">
        <v>26624</v>
      </c>
      <c r="F14028" t="s">
        <v>7054</v>
      </c>
      <c r="G14028" t="s">
        <v>4</v>
      </c>
      <c r="H14028" t="s">
        <v>26625</v>
      </c>
      <c r="I14028" s="2">
        <v>1840</v>
      </c>
      <c r="J14028" s="5"/>
      <c r="L14028" s="5"/>
      <c r="M14028" s="2">
        <f t="shared" si="219"/>
        <v>-107626.55999999771</v>
      </c>
      <c r="P14028"/>
    </row>
    <row r="14029" spans="1:16" hidden="1">
      <c r="A14029" t="s">
        <v>26637</v>
      </c>
      <c r="B14029" s="1">
        <v>42265</v>
      </c>
      <c r="C14029" t="s">
        <v>26645</v>
      </c>
      <c r="D14029">
        <v>2</v>
      </c>
      <c r="E14029" t="s">
        <v>26646</v>
      </c>
      <c r="F14029" t="s">
        <v>7054</v>
      </c>
      <c r="G14029" t="s">
        <v>4</v>
      </c>
      <c r="H14029" t="s">
        <v>23652</v>
      </c>
      <c r="I14029" s="2">
        <v>1025</v>
      </c>
      <c r="J14029" s="5"/>
      <c r="L14029" s="5"/>
      <c r="M14029" s="2">
        <f t="shared" si="219"/>
        <v>-106601.55999999771</v>
      </c>
      <c r="P14029"/>
    </row>
    <row r="14030" spans="1:16" hidden="1">
      <c r="A14030" t="s">
        <v>26660</v>
      </c>
      <c r="B14030" s="1">
        <v>42265</v>
      </c>
      <c r="C14030" t="s">
        <v>26668</v>
      </c>
      <c r="D14030">
        <v>2</v>
      </c>
      <c r="E14030" t="s">
        <v>26669</v>
      </c>
      <c r="F14030" t="s">
        <v>7054</v>
      </c>
      <c r="G14030" t="s">
        <v>4</v>
      </c>
      <c r="H14030" t="s">
        <v>9595</v>
      </c>
      <c r="I14030" s="2">
        <v>4940.0200000000004</v>
      </c>
      <c r="J14030" s="5"/>
      <c r="L14030" s="5"/>
      <c r="M14030" s="2">
        <f t="shared" si="219"/>
        <v>-101661.53999999771</v>
      </c>
      <c r="P14030"/>
    </row>
    <row r="14031" spans="1:16" hidden="1">
      <c r="A14031" t="s">
        <v>26679</v>
      </c>
      <c r="B14031" s="1">
        <v>42265</v>
      </c>
      <c r="C14031" t="s">
        <v>26688</v>
      </c>
      <c r="D14031">
        <v>2</v>
      </c>
      <c r="E14031" t="s">
        <v>26689</v>
      </c>
      <c r="F14031" t="s">
        <v>7054</v>
      </c>
      <c r="G14031" t="s">
        <v>4</v>
      </c>
      <c r="H14031" t="s">
        <v>1845</v>
      </c>
      <c r="I14031" s="2">
        <v>1025</v>
      </c>
      <c r="J14031" s="5"/>
      <c r="L14031" s="5"/>
      <c r="M14031" s="2">
        <f t="shared" si="219"/>
        <v>-100636.53999999771</v>
      </c>
      <c r="P14031"/>
    </row>
    <row r="14032" spans="1:16" hidden="1">
      <c r="A14032" t="s">
        <v>26701</v>
      </c>
      <c r="B14032" s="1">
        <v>42265</v>
      </c>
      <c r="C14032" t="s">
        <v>26713</v>
      </c>
      <c r="D14032">
        <v>2</v>
      </c>
      <c r="E14032" t="s">
        <v>26714</v>
      </c>
      <c r="F14032" t="s">
        <v>7054</v>
      </c>
      <c r="G14032" t="s">
        <v>4</v>
      </c>
      <c r="H14032" t="s">
        <v>26715</v>
      </c>
      <c r="I14032" s="2">
        <v>2990</v>
      </c>
      <c r="J14032" s="5"/>
      <c r="L14032" s="5"/>
      <c r="M14032" s="2">
        <f t="shared" si="219"/>
        <v>-97646.539999997709</v>
      </c>
      <c r="P14032"/>
    </row>
    <row r="14033" spans="1:16" hidden="1">
      <c r="A14033" t="s">
        <v>26727</v>
      </c>
      <c r="B14033" s="1">
        <v>42265</v>
      </c>
      <c r="C14033" t="s">
        <v>26735</v>
      </c>
      <c r="D14033">
        <v>2</v>
      </c>
      <c r="E14033" t="s">
        <v>26736</v>
      </c>
      <c r="F14033" t="s">
        <v>7054</v>
      </c>
      <c r="G14033" t="s">
        <v>4</v>
      </c>
      <c r="H14033" t="s">
        <v>26737</v>
      </c>
      <c r="I14033" s="2">
        <v>1840</v>
      </c>
      <c r="J14033" s="5"/>
      <c r="L14033" s="5"/>
      <c r="M14033" s="2">
        <f t="shared" si="219"/>
        <v>-95806.539999997709</v>
      </c>
      <c r="P14033"/>
    </row>
    <row r="14034" spans="1:16" hidden="1">
      <c r="A14034" t="s">
        <v>26750</v>
      </c>
      <c r="B14034" s="1">
        <v>42265</v>
      </c>
      <c r="C14034" t="s">
        <v>26760</v>
      </c>
      <c r="D14034">
        <v>2</v>
      </c>
      <c r="E14034" t="s">
        <v>26761</v>
      </c>
      <c r="F14034" t="s">
        <v>7054</v>
      </c>
      <c r="G14034" t="s">
        <v>4</v>
      </c>
      <c r="H14034" t="s">
        <v>24984</v>
      </c>
      <c r="I14034" s="2">
        <v>1025</v>
      </c>
      <c r="J14034" s="5"/>
      <c r="L14034" s="5"/>
      <c r="M14034" s="2">
        <f t="shared" si="219"/>
        <v>-94781.539999997709</v>
      </c>
      <c r="P14034"/>
    </row>
    <row r="14035" spans="1:16" hidden="1">
      <c r="A14035" t="s">
        <v>26777</v>
      </c>
      <c r="B14035" s="1">
        <v>42265</v>
      </c>
      <c r="C14035" t="s">
        <v>26785</v>
      </c>
      <c r="D14035">
        <v>2</v>
      </c>
      <c r="E14035" t="s">
        <v>26786</v>
      </c>
      <c r="F14035" t="s">
        <v>7054</v>
      </c>
      <c r="G14035" t="s">
        <v>4</v>
      </c>
      <c r="H14035" t="s">
        <v>21657</v>
      </c>
      <c r="I14035" s="2">
        <v>1025</v>
      </c>
      <c r="J14035" s="5"/>
      <c r="L14035" s="5"/>
      <c r="M14035" s="2">
        <f t="shared" si="219"/>
        <v>-93756.539999997709</v>
      </c>
      <c r="P14035"/>
    </row>
    <row r="14036" spans="1:16" hidden="1">
      <c r="A14036" t="s">
        <v>26796</v>
      </c>
      <c r="B14036" s="1">
        <v>42265</v>
      </c>
      <c r="C14036" t="s">
        <v>26804</v>
      </c>
      <c r="D14036">
        <v>2</v>
      </c>
      <c r="E14036" t="s">
        <v>26805</v>
      </c>
      <c r="F14036" t="s">
        <v>7054</v>
      </c>
      <c r="G14036" t="s">
        <v>4</v>
      </c>
      <c r="H14036" t="s">
        <v>17309</v>
      </c>
      <c r="I14036" s="2">
        <v>197.2</v>
      </c>
      <c r="J14036" s="5"/>
      <c r="L14036" s="5"/>
      <c r="M14036" s="2">
        <f t="shared" si="219"/>
        <v>-93559.339999997712</v>
      </c>
      <c r="P14036"/>
    </row>
    <row r="14037" spans="1:16" hidden="1">
      <c r="A14037" t="s">
        <v>26815</v>
      </c>
      <c r="B14037" s="1">
        <v>42265</v>
      </c>
      <c r="C14037" t="s">
        <v>20284</v>
      </c>
      <c r="D14037">
        <v>1</v>
      </c>
      <c r="E14037" t="s">
        <v>26822</v>
      </c>
      <c r="F14037" t="s">
        <v>13565</v>
      </c>
      <c r="G14037" t="s">
        <v>4</v>
      </c>
      <c r="H14037" t="s">
        <v>17396</v>
      </c>
      <c r="I14037" s="2">
        <v>13376.43</v>
      </c>
      <c r="J14037" s="5"/>
      <c r="L14037" s="5"/>
      <c r="M14037" s="2">
        <f t="shared" si="219"/>
        <v>-80182.909999997704</v>
      </c>
      <c r="P14037"/>
    </row>
    <row r="14038" spans="1:16" hidden="1">
      <c r="A14038" t="s">
        <v>7532</v>
      </c>
      <c r="B14038" s="36">
        <v>42266</v>
      </c>
      <c r="C14038" s="35" t="s">
        <v>6</v>
      </c>
      <c r="D14038" s="35">
        <v>1</v>
      </c>
      <c r="E14038" s="35" t="s">
        <v>7535</v>
      </c>
      <c r="F14038" s="35" t="s">
        <v>29</v>
      </c>
      <c r="G14038" s="35" t="s">
        <v>4</v>
      </c>
      <c r="H14038" s="35" t="s">
        <v>65</v>
      </c>
      <c r="I14038" s="11">
        <v>200</v>
      </c>
      <c r="J14038" s="12"/>
      <c r="K14038" s="11"/>
      <c r="L14038" s="12"/>
      <c r="M14038" s="11">
        <f t="shared" si="219"/>
        <v>-79982.909999997704</v>
      </c>
      <c r="P14038"/>
    </row>
    <row r="14039" spans="1:16" hidden="1">
      <c r="A14039" t="s">
        <v>7544</v>
      </c>
      <c r="B14039" s="1">
        <v>42266</v>
      </c>
      <c r="C14039" t="s">
        <v>7545</v>
      </c>
      <c r="D14039">
        <v>1</v>
      </c>
      <c r="E14039" t="s">
        <v>7546</v>
      </c>
      <c r="F14039" t="s">
        <v>13</v>
      </c>
      <c r="G14039" t="s">
        <v>4</v>
      </c>
      <c r="H14039" t="s">
        <v>7547</v>
      </c>
      <c r="J14039" s="5"/>
      <c r="K14039" s="2">
        <v>44084.47</v>
      </c>
      <c r="L14039" s="5"/>
      <c r="M14039" s="2">
        <f t="shared" si="219"/>
        <v>-124067.37999999771</v>
      </c>
      <c r="P14039"/>
    </row>
    <row r="14040" spans="1:16" hidden="1">
      <c r="A14040" t="s">
        <v>7651</v>
      </c>
      <c r="B14040" s="1">
        <v>42266</v>
      </c>
      <c r="C14040" t="s">
        <v>6</v>
      </c>
      <c r="D14040">
        <v>1</v>
      </c>
      <c r="E14040" t="s">
        <v>7653</v>
      </c>
      <c r="F14040" t="s">
        <v>8</v>
      </c>
      <c r="G14040" t="s">
        <v>4</v>
      </c>
      <c r="H14040" t="s">
        <v>3005</v>
      </c>
      <c r="I14040" s="2">
        <v>470</v>
      </c>
      <c r="J14040" s="5"/>
      <c r="L14040" s="5"/>
      <c r="M14040" s="2">
        <f t="shared" si="219"/>
        <v>-123597.37999999771</v>
      </c>
      <c r="P14040"/>
    </row>
    <row r="14041" spans="1:16" hidden="1">
      <c r="A14041" t="s">
        <v>7658</v>
      </c>
      <c r="B14041" s="1">
        <v>42266</v>
      </c>
      <c r="C14041" t="s">
        <v>6</v>
      </c>
      <c r="D14041">
        <v>1</v>
      </c>
      <c r="E14041" t="s">
        <v>7659</v>
      </c>
      <c r="F14041" t="s">
        <v>29</v>
      </c>
      <c r="G14041" t="s">
        <v>4</v>
      </c>
      <c r="H14041" t="s">
        <v>65</v>
      </c>
      <c r="I14041" s="2">
        <v>500</v>
      </c>
      <c r="J14041" s="5"/>
      <c r="L14041" s="5"/>
      <c r="M14041" s="2">
        <f t="shared" si="219"/>
        <v>-123097.37999999771</v>
      </c>
      <c r="P14041"/>
    </row>
    <row r="14042" spans="1:16" hidden="1">
      <c r="A14042" t="s">
        <v>7693</v>
      </c>
      <c r="B14042" s="1">
        <v>42266</v>
      </c>
      <c r="C14042" t="s">
        <v>6</v>
      </c>
      <c r="D14042">
        <v>1</v>
      </c>
      <c r="E14042" t="s">
        <v>7694</v>
      </c>
      <c r="F14042" t="s">
        <v>29</v>
      </c>
      <c r="G14042" t="s">
        <v>4</v>
      </c>
      <c r="H14042" t="s">
        <v>7695</v>
      </c>
      <c r="I14042" s="2">
        <v>290</v>
      </c>
      <c r="J14042" s="5"/>
      <c r="L14042" s="5"/>
      <c r="M14042" s="2">
        <f t="shared" si="219"/>
        <v>-122807.37999999771</v>
      </c>
      <c r="P14042"/>
    </row>
    <row r="14043" spans="1:16" hidden="1">
      <c r="A14043" t="s">
        <v>7696</v>
      </c>
      <c r="B14043" s="1">
        <v>42266</v>
      </c>
      <c r="C14043" t="s">
        <v>6</v>
      </c>
      <c r="D14043">
        <v>1</v>
      </c>
      <c r="E14043" t="s">
        <v>7700</v>
      </c>
      <c r="F14043" t="s">
        <v>29</v>
      </c>
      <c r="G14043" t="s">
        <v>4</v>
      </c>
      <c r="H14043" t="s">
        <v>65</v>
      </c>
      <c r="I14043" s="2">
        <v>2000</v>
      </c>
      <c r="J14043" s="5"/>
      <c r="L14043" s="5"/>
      <c r="M14043" s="2">
        <f t="shared" si="219"/>
        <v>-120807.37999999771</v>
      </c>
      <c r="P14043"/>
    </row>
    <row r="14044" spans="1:16" hidden="1">
      <c r="A14044" t="s">
        <v>7705</v>
      </c>
      <c r="B14044" s="1">
        <v>42266</v>
      </c>
      <c r="C14044" t="s">
        <v>18</v>
      </c>
      <c r="D14044">
        <v>1</v>
      </c>
      <c r="E14044" t="s">
        <v>7708</v>
      </c>
      <c r="F14044" t="s">
        <v>13</v>
      </c>
      <c r="G14044" t="s">
        <v>4</v>
      </c>
      <c r="H14044" t="s">
        <v>7709</v>
      </c>
      <c r="J14044" s="5"/>
      <c r="K14044" s="2">
        <v>35000</v>
      </c>
      <c r="L14044" s="5"/>
      <c r="M14044" s="2">
        <f t="shared" si="219"/>
        <v>-155807.37999999771</v>
      </c>
      <c r="P14044"/>
    </row>
    <row r="14045" spans="1:16" hidden="1">
      <c r="A14045" t="s">
        <v>7714</v>
      </c>
      <c r="B14045" s="1">
        <v>42266</v>
      </c>
      <c r="C14045" t="s">
        <v>11</v>
      </c>
      <c r="D14045">
        <v>1</v>
      </c>
      <c r="E14045" t="s">
        <v>7716</v>
      </c>
      <c r="F14045" t="s">
        <v>13</v>
      </c>
      <c r="G14045" t="s">
        <v>4</v>
      </c>
      <c r="H14045" t="s">
        <v>7717</v>
      </c>
      <c r="J14045" s="5"/>
      <c r="K14045" s="2">
        <v>3030</v>
      </c>
      <c r="L14045" s="5"/>
      <c r="M14045" s="2">
        <f t="shared" si="219"/>
        <v>-158837.37999999771</v>
      </c>
      <c r="P14045"/>
    </row>
    <row r="14046" spans="1:16" hidden="1">
      <c r="A14046" t="s">
        <v>7721</v>
      </c>
      <c r="B14046" s="1">
        <v>42266</v>
      </c>
      <c r="C14046" t="s">
        <v>7724</v>
      </c>
      <c r="D14046">
        <v>1</v>
      </c>
      <c r="E14046" t="s">
        <v>7725</v>
      </c>
      <c r="F14046" t="s">
        <v>67</v>
      </c>
      <c r="G14046" t="s">
        <v>4</v>
      </c>
      <c r="H14046" t="s">
        <v>7726</v>
      </c>
      <c r="J14046" s="5"/>
      <c r="K14046" s="2">
        <v>1840</v>
      </c>
      <c r="L14046" s="5"/>
      <c r="M14046" s="2">
        <f t="shared" si="219"/>
        <v>-160677.37999999771</v>
      </c>
      <c r="P14046"/>
    </row>
    <row r="14047" spans="1:16" hidden="1">
      <c r="A14047" t="s">
        <v>7729</v>
      </c>
      <c r="B14047" s="1">
        <v>42266</v>
      </c>
      <c r="C14047" t="s">
        <v>11</v>
      </c>
      <c r="D14047">
        <v>1</v>
      </c>
      <c r="E14047" t="s">
        <v>7734</v>
      </c>
      <c r="F14047" t="s">
        <v>16</v>
      </c>
      <c r="G14047" t="s">
        <v>4</v>
      </c>
      <c r="H14047" t="s">
        <v>7735</v>
      </c>
      <c r="J14047" s="5"/>
      <c r="K14047" s="2">
        <v>1025</v>
      </c>
      <c r="L14047" s="5"/>
      <c r="M14047" s="2">
        <f t="shared" si="219"/>
        <v>-161702.37999999771</v>
      </c>
      <c r="P14047"/>
    </row>
    <row r="14048" spans="1:16" hidden="1">
      <c r="A14048" t="s">
        <v>7736</v>
      </c>
      <c r="B14048" s="1">
        <v>42266</v>
      </c>
      <c r="C14048" t="s">
        <v>7738</v>
      </c>
      <c r="D14048">
        <v>1</v>
      </c>
      <c r="E14048" t="s">
        <v>7739</v>
      </c>
      <c r="F14048" t="s">
        <v>13</v>
      </c>
      <c r="G14048" t="s">
        <v>4</v>
      </c>
      <c r="H14048" t="s">
        <v>7740</v>
      </c>
      <c r="J14048" s="5"/>
      <c r="K14048" s="2">
        <v>963</v>
      </c>
      <c r="L14048" s="5"/>
      <c r="M14048" s="2">
        <f t="shared" si="219"/>
        <v>-162665.37999999771</v>
      </c>
      <c r="P14048"/>
    </row>
    <row r="14049" spans="1:16" hidden="1">
      <c r="A14049" t="s">
        <v>7741</v>
      </c>
      <c r="B14049" s="1">
        <v>42266</v>
      </c>
      <c r="C14049" t="s">
        <v>18</v>
      </c>
      <c r="D14049">
        <v>1</v>
      </c>
      <c r="E14049" t="s">
        <v>7744</v>
      </c>
      <c r="F14049" t="s">
        <v>13</v>
      </c>
      <c r="G14049" t="s">
        <v>4</v>
      </c>
      <c r="H14049" t="s">
        <v>7745</v>
      </c>
      <c r="J14049" s="5"/>
      <c r="K14049" s="2">
        <v>80000</v>
      </c>
      <c r="L14049" s="5"/>
      <c r="M14049" s="2">
        <f t="shared" si="219"/>
        <v>-242665.37999999771</v>
      </c>
      <c r="P14049"/>
    </row>
    <row r="14050" spans="1:16" hidden="1">
      <c r="A14050" t="s">
        <v>7748</v>
      </c>
      <c r="B14050" s="1">
        <v>42266</v>
      </c>
      <c r="C14050" t="s">
        <v>195</v>
      </c>
      <c r="D14050">
        <v>1</v>
      </c>
      <c r="E14050" t="s">
        <v>7750</v>
      </c>
      <c r="F14050" t="s">
        <v>13</v>
      </c>
      <c r="G14050" t="s">
        <v>4</v>
      </c>
      <c r="H14050" t="s">
        <v>195</v>
      </c>
      <c r="J14050" s="5"/>
      <c r="K14050" s="2">
        <v>35298.03</v>
      </c>
      <c r="L14050" s="5"/>
      <c r="M14050" s="2">
        <f t="shared" si="219"/>
        <v>-277963.4099999977</v>
      </c>
      <c r="P14050"/>
    </row>
    <row r="14051" spans="1:16" hidden="1">
      <c r="A14051" t="s">
        <v>7753</v>
      </c>
      <c r="B14051" s="1">
        <v>42266</v>
      </c>
      <c r="C14051" t="s">
        <v>455</v>
      </c>
      <c r="D14051">
        <v>1</v>
      </c>
      <c r="E14051" t="s">
        <v>7754</v>
      </c>
      <c r="F14051" t="s">
        <v>16</v>
      </c>
      <c r="G14051" t="s">
        <v>4</v>
      </c>
      <c r="H14051" t="s">
        <v>455</v>
      </c>
      <c r="J14051" s="5"/>
      <c r="K14051" s="2">
        <v>3030.01</v>
      </c>
      <c r="L14051" s="5"/>
      <c r="M14051" s="2">
        <f t="shared" si="219"/>
        <v>-280993.41999999771</v>
      </c>
      <c r="P14051"/>
    </row>
    <row r="14052" spans="1:16" hidden="1">
      <c r="A14052" t="s">
        <v>7758</v>
      </c>
      <c r="B14052" s="1">
        <v>42266</v>
      </c>
      <c r="C14052" t="s">
        <v>18</v>
      </c>
      <c r="D14052">
        <v>1</v>
      </c>
      <c r="E14052" t="s">
        <v>7760</v>
      </c>
      <c r="F14052" t="s">
        <v>13</v>
      </c>
      <c r="G14052" t="s">
        <v>4</v>
      </c>
      <c r="H14052" t="s">
        <v>18</v>
      </c>
      <c r="J14052" s="5"/>
      <c r="K14052" s="2">
        <v>17847.79</v>
      </c>
      <c r="L14052" s="5"/>
      <c r="M14052" s="2">
        <f t="shared" si="219"/>
        <v>-298841.20999999769</v>
      </c>
      <c r="P14052"/>
    </row>
    <row r="14053" spans="1:16" hidden="1">
      <c r="A14053" t="s">
        <v>26835</v>
      </c>
      <c r="B14053" s="1">
        <v>42266</v>
      </c>
      <c r="C14053" t="s">
        <v>26844</v>
      </c>
      <c r="D14053">
        <v>2</v>
      </c>
      <c r="E14053" t="s">
        <v>26845</v>
      </c>
      <c r="F14053" t="s">
        <v>7054</v>
      </c>
      <c r="G14053" t="s">
        <v>4</v>
      </c>
      <c r="H14053" t="s">
        <v>726</v>
      </c>
      <c r="I14053" s="2">
        <v>30770.46</v>
      </c>
      <c r="J14053" s="5"/>
      <c r="L14053" s="5"/>
      <c r="M14053" s="2">
        <f t="shared" si="219"/>
        <v>-268070.74999999767</v>
      </c>
      <c r="P14053"/>
    </row>
    <row r="14054" spans="1:16" hidden="1">
      <c r="A14054" t="s">
        <v>26855</v>
      </c>
      <c r="B14054" s="1">
        <v>42266</v>
      </c>
      <c r="C14054" t="s">
        <v>6</v>
      </c>
      <c r="D14054">
        <v>1</v>
      </c>
      <c r="E14054" t="s">
        <v>26862</v>
      </c>
      <c r="F14054" t="s">
        <v>13610</v>
      </c>
      <c r="G14054" t="s">
        <v>4</v>
      </c>
      <c r="H14054" t="s">
        <v>213</v>
      </c>
      <c r="I14054" s="2">
        <v>13314</v>
      </c>
      <c r="J14054" s="5"/>
      <c r="L14054" s="5"/>
      <c r="M14054" s="2">
        <f t="shared" si="219"/>
        <v>-254756.74999999767</v>
      </c>
      <c r="P14054"/>
    </row>
    <row r="14055" spans="1:16" hidden="1">
      <c r="A14055" t="s">
        <v>26869</v>
      </c>
      <c r="B14055" s="1">
        <v>42266</v>
      </c>
      <c r="C14055" t="s">
        <v>18</v>
      </c>
      <c r="D14055">
        <v>2</v>
      </c>
      <c r="E14055" t="s">
        <v>26874</v>
      </c>
      <c r="F14055" t="s">
        <v>13559</v>
      </c>
      <c r="G14055" t="s">
        <v>313</v>
      </c>
      <c r="H14055" t="s">
        <v>65</v>
      </c>
      <c r="I14055" s="2">
        <v>194.98</v>
      </c>
      <c r="J14055" s="5"/>
      <c r="L14055" s="5"/>
      <c r="M14055" s="2">
        <f t="shared" si="219"/>
        <v>-254561.76999999766</v>
      </c>
      <c r="P14055"/>
    </row>
    <row r="14056" spans="1:16" hidden="1">
      <c r="A14056" t="s">
        <v>26883</v>
      </c>
      <c r="B14056" s="1">
        <v>42266</v>
      </c>
      <c r="C14056" t="s">
        <v>26893</v>
      </c>
      <c r="D14056">
        <v>2</v>
      </c>
      <c r="E14056" t="s">
        <v>26894</v>
      </c>
      <c r="F14056" t="s">
        <v>7054</v>
      </c>
      <c r="G14056" t="s">
        <v>4</v>
      </c>
      <c r="H14056" t="s">
        <v>6288</v>
      </c>
      <c r="I14056" s="2">
        <v>400.01</v>
      </c>
      <c r="J14056" s="5"/>
      <c r="L14056" s="5"/>
      <c r="M14056" s="2">
        <f t="shared" si="219"/>
        <v>-254161.75999999765</v>
      </c>
      <c r="P14056"/>
    </row>
    <row r="14057" spans="1:16" hidden="1">
      <c r="A14057" t="s">
        <v>26903</v>
      </c>
      <c r="B14057" s="1">
        <v>42266</v>
      </c>
      <c r="C14057" t="s">
        <v>26912</v>
      </c>
      <c r="D14057">
        <v>2</v>
      </c>
      <c r="E14057" t="s">
        <v>26913</v>
      </c>
      <c r="F14057" t="s">
        <v>13559</v>
      </c>
      <c r="G14057" t="s">
        <v>313</v>
      </c>
      <c r="H14057" t="s">
        <v>65</v>
      </c>
      <c r="J14057" s="5"/>
      <c r="K14057" s="2">
        <v>225.46</v>
      </c>
      <c r="L14057" s="5"/>
      <c r="M14057" s="2">
        <f t="shared" si="219"/>
        <v>-254387.21999999764</v>
      </c>
      <c r="P14057"/>
    </row>
    <row r="14058" spans="1:16" hidden="1">
      <c r="A14058" t="s">
        <v>26903</v>
      </c>
      <c r="B14058" s="1">
        <v>42266</v>
      </c>
      <c r="C14058" t="s">
        <v>26912</v>
      </c>
      <c r="D14058">
        <v>2</v>
      </c>
      <c r="E14058" t="s">
        <v>26913</v>
      </c>
      <c r="F14058" t="s">
        <v>13559</v>
      </c>
      <c r="G14058" t="s">
        <v>313</v>
      </c>
      <c r="H14058" t="s">
        <v>65</v>
      </c>
      <c r="I14058" s="2">
        <v>225.34</v>
      </c>
      <c r="J14058" s="5"/>
      <c r="L14058" s="5"/>
      <c r="M14058" s="2">
        <f t="shared" si="219"/>
        <v>-254161.87999999765</v>
      </c>
      <c r="P14058"/>
    </row>
    <row r="14059" spans="1:16" hidden="1">
      <c r="A14059" t="s">
        <v>26923</v>
      </c>
      <c r="B14059" s="1">
        <v>42266</v>
      </c>
      <c r="C14059" t="s">
        <v>18</v>
      </c>
      <c r="D14059">
        <v>2</v>
      </c>
      <c r="E14059" t="s">
        <v>26933</v>
      </c>
      <c r="F14059" t="s">
        <v>13559</v>
      </c>
      <c r="G14059" t="s">
        <v>313</v>
      </c>
      <c r="H14059" t="s">
        <v>3550</v>
      </c>
      <c r="I14059" s="2">
        <v>2992.8</v>
      </c>
      <c r="J14059" s="5"/>
      <c r="L14059" s="5"/>
      <c r="M14059" s="2">
        <f t="shared" si="219"/>
        <v>-251169.07999999766</v>
      </c>
      <c r="P14059"/>
    </row>
    <row r="14060" spans="1:16" hidden="1">
      <c r="A14060" t="s">
        <v>26944</v>
      </c>
      <c r="B14060" s="1">
        <v>42266</v>
      </c>
      <c r="C14060" t="s">
        <v>26954</v>
      </c>
      <c r="D14060">
        <v>1</v>
      </c>
      <c r="E14060" t="s">
        <v>26955</v>
      </c>
      <c r="F14060" t="s">
        <v>13565</v>
      </c>
      <c r="G14060" t="s">
        <v>4</v>
      </c>
      <c r="H14060" t="s">
        <v>26956</v>
      </c>
      <c r="I14060" s="2">
        <v>20000</v>
      </c>
      <c r="J14060" s="5"/>
      <c r="L14060" s="5"/>
      <c r="M14060" s="2">
        <f t="shared" si="219"/>
        <v>-231169.07999999766</v>
      </c>
      <c r="P14060"/>
    </row>
    <row r="14061" spans="1:16" hidden="1">
      <c r="A14061" t="s">
        <v>26967</v>
      </c>
      <c r="B14061" s="1">
        <v>42266</v>
      </c>
      <c r="C14061" t="s">
        <v>26977</v>
      </c>
      <c r="D14061">
        <v>2</v>
      </c>
      <c r="E14061" t="s">
        <v>26978</v>
      </c>
      <c r="F14061" t="s">
        <v>7054</v>
      </c>
      <c r="G14061" t="s">
        <v>4</v>
      </c>
      <c r="H14061" t="s">
        <v>7191</v>
      </c>
      <c r="I14061" s="2">
        <v>1840</v>
      </c>
      <c r="J14061" s="5"/>
      <c r="L14061" s="5"/>
      <c r="M14061" s="2">
        <f t="shared" si="219"/>
        <v>-229329.07999999766</v>
      </c>
      <c r="P14061"/>
    </row>
    <row r="14062" spans="1:16" hidden="1">
      <c r="A14062" t="s">
        <v>26988</v>
      </c>
      <c r="B14062" s="1">
        <v>42266</v>
      </c>
      <c r="C14062" t="s">
        <v>26999</v>
      </c>
      <c r="D14062">
        <v>2</v>
      </c>
      <c r="E14062" t="s">
        <v>27000</v>
      </c>
      <c r="F14062" t="s">
        <v>7054</v>
      </c>
      <c r="G14062" t="s">
        <v>4</v>
      </c>
      <c r="H14062" t="s">
        <v>307</v>
      </c>
      <c r="I14062" s="2">
        <v>1840</v>
      </c>
      <c r="J14062" s="5"/>
      <c r="L14062" s="5"/>
      <c r="M14062" s="2">
        <f t="shared" si="219"/>
        <v>-227489.07999999766</v>
      </c>
      <c r="P14062"/>
    </row>
    <row r="14063" spans="1:16" hidden="1">
      <c r="A14063" t="s">
        <v>27015</v>
      </c>
      <c r="B14063" s="1">
        <v>42266</v>
      </c>
      <c r="C14063" t="s">
        <v>27026</v>
      </c>
      <c r="D14063">
        <v>2</v>
      </c>
      <c r="E14063" t="s">
        <v>27027</v>
      </c>
      <c r="F14063" t="s">
        <v>7054</v>
      </c>
      <c r="G14063" t="s">
        <v>4</v>
      </c>
      <c r="H14063" t="s">
        <v>13396</v>
      </c>
      <c r="I14063" s="2">
        <v>4100</v>
      </c>
      <c r="J14063" s="5"/>
      <c r="L14063" s="5"/>
      <c r="M14063" s="2">
        <f t="shared" si="219"/>
        <v>-223389.07999999766</v>
      </c>
      <c r="P14063"/>
    </row>
    <row r="14064" spans="1:16" hidden="1">
      <c r="A14064" t="s">
        <v>27039</v>
      </c>
      <c r="B14064" s="1">
        <v>42266</v>
      </c>
      <c r="C14064" t="s">
        <v>6</v>
      </c>
      <c r="D14064">
        <v>1</v>
      </c>
      <c r="E14064" t="s">
        <v>27049</v>
      </c>
      <c r="F14064" t="s">
        <v>13565</v>
      </c>
      <c r="G14064" t="s">
        <v>4</v>
      </c>
      <c r="H14064" t="s">
        <v>356</v>
      </c>
      <c r="I14064" s="2">
        <v>5000</v>
      </c>
      <c r="J14064" s="5"/>
      <c r="L14064" s="5"/>
      <c r="M14064" s="2">
        <f t="shared" si="219"/>
        <v>-218389.07999999766</v>
      </c>
      <c r="P14064"/>
    </row>
    <row r="14065" spans="1:16" hidden="1">
      <c r="A14065" t="s">
        <v>27061</v>
      </c>
      <c r="B14065" s="1">
        <v>42266</v>
      </c>
      <c r="C14065" t="s">
        <v>27070</v>
      </c>
      <c r="D14065">
        <v>2</v>
      </c>
      <c r="E14065" t="s">
        <v>27071</v>
      </c>
      <c r="F14065" t="s">
        <v>7054</v>
      </c>
      <c r="G14065" t="s">
        <v>4</v>
      </c>
      <c r="H14065" t="s">
        <v>16685</v>
      </c>
      <c r="I14065" s="2">
        <v>1840</v>
      </c>
      <c r="J14065" s="5"/>
      <c r="L14065" s="5"/>
      <c r="M14065" s="2">
        <f t="shared" si="219"/>
        <v>-216549.07999999766</v>
      </c>
      <c r="P14065"/>
    </row>
    <row r="14066" spans="1:16" hidden="1">
      <c r="A14066" t="s">
        <v>27083</v>
      </c>
      <c r="B14066" s="1">
        <v>42266</v>
      </c>
      <c r="C14066" t="s">
        <v>27092</v>
      </c>
      <c r="D14066">
        <v>2</v>
      </c>
      <c r="E14066" t="s">
        <v>27093</v>
      </c>
      <c r="F14066" t="s">
        <v>7054</v>
      </c>
      <c r="G14066" t="s">
        <v>4</v>
      </c>
      <c r="H14066" t="s">
        <v>18005</v>
      </c>
      <c r="I14066" s="2">
        <v>1025</v>
      </c>
      <c r="J14066" s="5"/>
      <c r="L14066" s="5"/>
      <c r="M14066" s="2">
        <f t="shared" si="219"/>
        <v>-215524.07999999766</v>
      </c>
      <c r="P14066"/>
    </row>
    <row r="14067" spans="1:16" hidden="1">
      <c r="A14067" t="s">
        <v>27104</v>
      </c>
      <c r="B14067" s="1">
        <v>42266</v>
      </c>
      <c r="C14067" t="s">
        <v>27115</v>
      </c>
      <c r="D14067">
        <v>2</v>
      </c>
      <c r="E14067" t="s">
        <v>27116</v>
      </c>
      <c r="F14067" t="s">
        <v>7054</v>
      </c>
      <c r="G14067" t="s">
        <v>4</v>
      </c>
      <c r="H14067" t="s">
        <v>18885</v>
      </c>
      <c r="I14067" s="2">
        <v>2200</v>
      </c>
      <c r="J14067" s="5"/>
      <c r="L14067" s="5"/>
      <c r="M14067" s="2">
        <f t="shared" si="219"/>
        <v>-213324.07999999766</v>
      </c>
      <c r="P14067"/>
    </row>
    <row r="14068" spans="1:16" hidden="1">
      <c r="A14068" t="s">
        <v>27127</v>
      </c>
      <c r="B14068" s="1">
        <v>42266</v>
      </c>
      <c r="C14068" t="s">
        <v>4654</v>
      </c>
      <c r="D14068">
        <v>2</v>
      </c>
      <c r="E14068" t="s">
        <v>27139</v>
      </c>
      <c r="F14068" t="s">
        <v>13559</v>
      </c>
      <c r="G14068" t="s">
        <v>313</v>
      </c>
      <c r="H14068" t="s">
        <v>7740</v>
      </c>
      <c r="I14068" s="2">
        <v>963</v>
      </c>
      <c r="J14068" s="5"/>
      <c r="L14068" s="5"/>
      <c r="M14068" s="2">
        <f t="shared" si="219"/>
        <v>-212361.07999999766</v>
      </c>
      <c r="P14068"/>
    </row>
    <row r="14069" spans="1:16" hidden="1">
      <c r="A14069" t="s">
        <v>27149</v>
      </c>
      <c r="B14069" s="1">
        <v>42266</v>
      </c>
      <c r="C14069" t="s">
        <v>27160</v>
      </c>
      <c r="D14069">
        <v>2</v>
      </c>
      <c r="E14069" t="s">
        <v>27161</v>
      </c>
      <c r="F14069" t="s">
        <v>7054</v>
      </c>
      <c r="G14069" t="s">
        <v>4</v>
      </c>
      <c r="H14069" t="s">
        <v>36</v>
      </c>
      <c r="I14069" s="2">
        <v>3030</v>
      </c>
      <c r="J14069" s="5"/>
      <c r="L14069" s="5"/>
      <c r="M14069" s="2">
        <f t="shared" si="219"/>
        <v>-209331.07999999766</v>
      </c>
      <c r="P14069"/>
    </row>
    <row r="14070" spans="1:16" hidden="1">
      <c r="A14070" t="s">
        <v>27177</v>
      </c>
      <c r="B14070" s="1">
        <v>42266</v>
      </c>
      <c r="C14070" t="s">
        <v>27187</v>
      </c>
      <c r="D14070">
        <v>2</v>
      </c>
      <c r="E14070" t="s">
        <v>27188</v>
      </c>
      <c r="F14070" t="s">
        <v>7054</v>
      </c>
      <c r="G14070" t="s">
        <v>4</v>
      </c>
      <c r="H14070" t="s">
        <v>15243</v>
      </c>
      <c r="I14070" s="2">
        <v>3030.01</v>
      </c>
      <c r="J14070" s="5"/>
      <c r="L14070" s="5"/>
      <c r="M14070" s="2">
        <f t="shared" si="219"/>
        <v>-206301.06999999765</v>
      </c>
      <c r="P14070"/>
    </row>
    <row r="14071" spans="1:16" hidden="1">
      <c r="A14071" t="s">
        <v>27200</v>
      </c>
      <c r="B14071" s="1">
        <v>42266</v>
      </c>
      <c r="C14071" t="s">
        <v>27209</v>
      </c>
      <c r="D14071">
        <v>2</v>
      </c>
      <c r="E14071" t="s">
        <v>27210</v>
      </c>
      <c r="F14071" t="s">
        <v>7054</v>
      </c>
      <c r="G14071" t="s">
        <v>4</v>
      </c>
      <c r="H14071" t="s">
        <v>27211</v>
      </c>
      <c r="I14071" s="2">
        <v>1025</v>
      </c>
      <c r="J14071" s="5"/>
      <c r="L14071" s="5"/>
      <c r="M14071" s="2">
        <f t="shared" si="219"/>
        <v>-205276.06999999765</v>
      </c>
      <c r="P14071"/>
    </row>
    <row r="14072" spans="1:16" hidden="1">
      <c r="A14072" t="s">
        <v>27222</v>
      </c>
      <c r="B14072" s="1">
        <v>42266</v>
      </c>
      <c r="C14072" t="s">
        <v>27232</v>
      </c>
      <c r="D14072">
        <v>2</v>
      </c>
      <c r="E14072" t="s">
        <v>27233</v>
      </c>
      <c r="F14072" t="s">
        <v>7054</v>
      </c>
      <c r="G14072" t="s">
        <v>4</v>
      </c>
      <c r="H14072" t="s">
        <v>7717</v>
      </c>
      <c r="I14072" s="2">
        <v>3030</v>
      </c>
      <c r="J14072" s="5"/>
      <c r="L14072" s="5"/>
      <c r="M14072" s="2">
        <f t="shared" si="219"/>
        <v>-202246.06999999765</v>
      </c>
      <c r="P14072"/>
    </row>
    <row r="14073" spans="1:16" hidden="1">
      <c r="A14073" t="s">
        <v>27245</v>
      </c>
      <c r="B14073" s="1">
        <v>42266</v>
      </c>
      <c r="C14073" t="s">
        <v>27256</v>
      </c>
      <c r="D14073">
        <v>2</v>
      </c>
      <c r="E14073" t="s">
        <v>27257</v>
      </c>
      <c r="F14073" t="s">
        <v>7054</v>
      </c>
      <c r="G14073" t="s">
        <v>4</v>
      </c>
      <c r="H14073" t="s">
        <v>5737</v>
      </c>
      <c r="I14073" s="2">
        <v>4198.03</v>
      </c>
      <c r="J14073" s="5"/>
      <c r="L14073" s="5"/>
      <c r="M14073" s="2">
        <f t="shared" si="219"/>
        <v>-198048.03999999765</v>
      </c>
      <c r="P14073"/>
    </row>
    <row r="14074" spans="1:16" hidden="1">
      <c r="A14074" t="s">
        <v>27267</v>
      </c>
      <c r="B14074" s="1">
        <v>42266</v>
      </c>
      <c r="C14074" t="s">
        <v>27274</v>
      </c>
      <c r="D14074">
        <v>1</v>
      </c>
      <c r="E14074" t="s">
        <v>27275</v>
      </c>
      <c r="F14074" t="s">
        <v>13565</v>
      </c>
      <c r="G14074" t="s">
        <v>4</v>
      </c>
      <c r="H14074" t="s">
        <v>27276</v>
      </c>
      <c r="I14074" s="2">
        <v>35000</v>
      </c>
      <c r="J14074" s="5"/>
      <c r="L14074" s="5"/>
      <c r="M14074" s="2">
        <f t="shared" si="219"/>
        <v>-163048.03999999765</v>
      </c>
      <c r="P14074"/>
    </row>
    <row r="14075" spans="1:16" hidden="1">
      <c r="A14075" t="s">
        <v>27292</v>
      </c>
      <c r="B14075" s="1">
        <v>42266</v>
      </c>
      <c r="C14075" t="s">
        <v>27300</v>
      </c>
      <c r="D14075">
        <v>2</v>
      </c>
      <c r="E14075" t="s">
        <v>27301</v>
      </c>
      <c r="F14075" t="s">
        <v>7054</v>
      </c>
      <c r="G14075" t="s">
        <v>4</v>
      </c>
      <c r="H14075" t="s">
        <v>625</v>
      </c>
      <c r="I14075" s="2">
        <v>1840</v>
      </c>
      <c r="J14075" s="5"/>
      <c r="L14075" s="5"/>
      <c r="M14075" s="2">
        <f t="shared" si="219"/>
        <v>-161208.03999999765</v>
      </c>
      <c r="P14075"/>
    </row>
    <row r="14076" spans="1:16" hidden="1">
      <c r="A14076" t="s">
        <v>27314</v>
      </c>
      <c r="B14076" s="1">
        <v>42266</v>
      </c>
      <c r="C14076" t="s">
        <v>27322</v>
      </c>
      <c r="D14076">
        <v>2</v>
      </c>
      <c r="E14076" t="s">
        <v>27323</v>
      </c>
      <c r="F14076" t="s">
        <v>7054</v>
      </c>
      <c r="G14076" t="s">
        <v>4</v>
      </c>
      <c r="H14076" t="s">
        <v>8507</v>
      </c>
      <c r="I14076" s="2">
        <v>1025</v>
      </c>
      <c r="J14076" s="5"/>
      <c r="L14076" s="5"/>
      <c r="M14076" s="2">
        <f t="shared" si="219"/>
        <v>-160183.03999999765</v>
      </c>
      <c r="P14076"/>
    </row>
    <row r="14077" spans="1:16" hidden="1">
      <c r="A14077" t="s">
        <v>27336</v>
      </c>
      <c r="B14077" s="1">
        <v>42266</v>
      </c>
      <c r="C14077" t="s">
        <v>27345</v>
      </c>
      <c r="D14077">
        <v>2</v>
      </c>
      <c r="E14077" t="s">
        <v>27346</v>
      </c>
      <c r="F14077" t="s">
        <v>7054</v>
      </c>
      <c r="G14077" t="s">
        <v>4</v>
      </c>
      <c r="H14077" t="s">
        <v>4292</v>
      </c>
      <c r="J14077" s="5"/>
      <c r="K14077" s="2">
        <v>470</v>
      </c>
      <c r="L14077" s="5"/>
      <c r="M14077" s="2">
        <f t="shared" si="219"/>
        <v>-160653.03999999765</v>
      </c>
      <c r="P14077"/>
    </row>
    <row r="14078" spans="1:16" hidden="1">
      <c r="A14078" t="s">
        <v>27336</v>
      </c>
      <c r="B14078" s="1">
        <v>42266</v>
      </c>
      <c r="C14078" t="s">
        <v>27345</v>
      </c>
      <c r="D14078">
        <v>2</v>
      </c>
      <c r="E14078" t="s">
        <v>27346</v>
      </c>
      <c r="F14078" t="s">
        <v>7054</v>
      </c>
      <c r="G14078" t="s">
        <v>4</v>
      </c>
      <c r="H14078" t="s">
        <v>4292</v>
      </c>
      <c r="I14078" s="2">
        <v>470</v>
      </c>
      <c r="J14078" s="5"/>
      <c r="L14078" s="5"/>
      <c r="M14078" s="2">
        <f t="shared" si="219"/>
        <v>-160183.03999999765</v>
      </c>
      <c r="P14078"/>
    </row>
    <row r="14079" spans="1:16" hidden="1">
      <c r="A14079" t="s">
        <v>27357</v>
      </c>
      <c r="B14079" s="1">
        <v>42266</v>
      </c>
      <c r="C14079" t="s">
        <v>27367</v>
      </c>
      <c r="D14079">
        <v>2</v>
      </c>
      <c r="E14079" t="s">
        <v>27368</v>
      </c>
      <c r="F14079" t="s">
        <v>7054</v>
      </c>
      <c r="G14079" t="s">
        <v>4</v>
      </c>
      <c r="H14079" t="s">
        <v>2725</v>
      </c>
      <c r="J14079" s="5"/>
      <c r="K14079" s="2">
        <v>600</v>
      </c>
      <c r="L14079" s="5"/>
      <c r="M14079" s="2">
        <f t="shared" si="219"/>
        <v>-160783.03999999765</v>
      </c>
      <c r="P14079"/>
    </row>
    <row r="14080" spans="1:16" hidden="1">
      <c r="A14080" t="s">
        <v>27357</v>
      </c>
      <c r="B14080" s="1">
        <v>42266</v>
      </c>
      <c r="C14080" t="s">
        <v>27367</v>
      </c>
      <c r="D14080">
        <v>2</v>
      </c>
      <c r="E14080" t="s">
        <v>27368</v>
      </c>
      <c r="F14080" t="s">
        <v>7054</v>
      </c>
      <c r="G14080" t="s">
        <v>4</v>
      </c>
      <c r="H14080" t="s">
        <v>2725</v>
      </c>
      <c r="I14080" s="2">
        <v>600</v>
      </c>
      <c r="J14080" s="5"/>
      <c r="L14080" s="5"/>
      <c r="M14080" s="2">
        <f t="shared" si="219"/>
        <v>-160183.03999999765</v>
      </c>
      <c r="P14080"/>
    </row>
    <row r="14081" spans="1:16" hidden="1">
      <c r="A14081" t="s">
        <v>27384</v>
      </c>
      <c r="B14081" s="1">
        <v>42266</v>
      </c>
      <c r="C14081" t="s">
        <v>25289</v>
      </c>
      <c r="D14081">
        <v>1</v>
      </c>
      <c r="E14081" t="s">
        <v>27389</v>
      </c>
      <c r="F14081" t="s">
        <v>13561</v>
      </c>
      <c r="G14081" t="s">
        <v>4</v>
      </c>
      <c r="H14081" t="s">
        <v>7745</v>
      </c>
      <c r="I14081" s="2">
        <v>80000</v>
      </c>
      <c r="J14081" s="5"/>
      <c r="L14081" s="5"/>
      <c r="M14081" s="2">
        <f t="shared" si="219"/>
        <v>-80183.039999997651</v>
      </c>
      <c r="P14081"/>
    </row>
    <row r="14082" spans="1:16" hidden="1">
      <c r="A14082" t="s">
        <v>7763</v>
      </c>
      <c r="B14082" s="36">
        <v>42267</v>
      </c>
      <c r="C14082" s="35" t="s">
        <v>529</v>
      </c>
      <c r="D14082" s="35">
        <v>1</v>
      </c>
      <c r="E14082" s="35" t="s">
        <v>7765</v>
      </c>
      <c r="F14082" s="35" t="s">
        <v>13</v>
      </c>
      <c r="G14082" s="35" t="s">
        <v>20</v>
      </c>
      <c r="H14082" s="35" t="s">
        <v>7766</v>
      </c>
      <c r="I14082" s="11"/>
      <c r="J14082" s="12"/>
      <c r="K14082" s="11">
        <v>2000</v>
      </c>
      <c r="L14082" s="12"/>
      <c r="M14082" s="11">
        <f t="shared" si="219"/>
        <v>-82183.039999997651</v>
      </c>
      <c r="P14082"/>
    </row>
    <row r="14083" spans="1:16" hidden="1">
      <c r="A14083" t="s">
        <v>7767</v>
      </c>
      <c r="B14083" s="1">
        <v>42267</v>
      </c>
      <c r="C14083" t="s">
        <v>195</v>
      </c>
      <c r="D14083">
        <v>1</v>
      </c>
      <c r="E14083" t="s">
        <v>7769</v>
      </c>
      <c r="F14083" t="s">
        <v>13</v>
      </c>
      <c r="G14083" t="s">
        <v>20</v>
      </c>
      <c r="H14083" t="s">
        <v>195</v>
      </c>
      <c r="J14083" s="5"/>
      <c r="K14083" s="2">
        <v>5000</v>
      </c>
      <c r="L14083" s="5"/>
      <c r="M14083" s="2">
        <f t="shared" si="219"/>
        <v>-87183.039999997651</v>
      </c>
      <c r="P14083"/>
    </row>
    <row r="14084" spans="1:16" hidden="1">
      <c r="A14084" t="s">
        <v>27405</v>
      </c>
      <c r="B14084" s="1">
        <v>42267</v>
      </c>
      <c r="C14084" t="s">
        <v>27418</v>
      </c>
      <c r="D14084">
        <v>1</v>
      </c>
      <c r="E14084" t="s">
        <v>27419</v>
      </c>
      <c r="F14084" t="s">
        <v>13561</v>
      </c>
      <c r="G14084" t="s">
        <v>20</v>
      </c>
      <c r="H14084" t="s">
        <v>27420</v>
      </c>
      <c r="I14084" s="2">
        <v>5000</v>
      </c>
      <c r="J14084" s="5"/>
      <c r="L14084" s="5"/>
      <c r="M14084" s="2">
        <f t="shared" si="219"/>
        <v>-82183.039999997651</v>
      </c>
      <c r="P14084"/>
    </row>
    <row r="14085" spans="1:16" hidden="1">
      <c r="A14085" t="s">
        <v>27432</v>
      </c>
      <c r="B14085" s="1">
        <v>42267</v>
      </c>
      <c r="C14085" t="s">
        <v>27444</v>
      </c>
      <c r="D14085">
        <v>1</v>
      </c>
      <c r="E14085" t="s">
        <v>27445</v>
      </c>
      <c r="F14085" t="s">
        <v>13565</v>
      </c>
      <c r="G14085" t="s">
        <v>20</v>
      </c>
      <c r="H14085" t="s">
        <v>27446</v>
      </c>
      <c r="I14085" s="2">
        <v>2000</v>
      </c>
      <c r="J14085" s="5"/>
      <c r="L14085" s="5"/>
      <c r="M14085" s="2">
        <f t="shared" si="219"/>
        <v>-80183.039999997651</v>
      </c>
      <c r="P14085"/>
    </row>
    <row r="14086" spans="1:16" hidden="1">
      <c r="A14086" t="s">
        <v>7789</v>
      </c>
      <c r="B14086" s="36">
        <v>42268</v>
      </c>
      <c r="C14086" s="35" t="s">
        <v>932</v>
      </c>
      <c r="D14086" s="35">
        <v>1</v>
      </c>
      <c r="E14086" s="35" t="s">
        <v>7794</v>
      </c>
      <c r="F14086" s="35" t="s">
        <v>29</v>
      </c>
      <c r="G14086" s="35" t="s">
        <v>20</v>
      </c>
      <c r="H14086" s="35" t="s">
        <v>65</v>
      </c>
      <c r="I14086" s="11">
        <v>2474.23</v>
      </c>
      <c r="J14086" s="12"/>
      <c r="K14086" s="11"/>
      <c r="L14086" s="12"/>
      <c r="M14086" s="11">
        <f t="shared" si="219"/>
        <v>-77708.809999997655</v>
      </c>
      <c r="P14086"/>
    </row>
    <row r="14087" spans="1:16" hidden="1">
      <c r="A14087" t="s">
        <v>7829</v>
      </c>
      <c r="B14087" s="1">
        <v>42268</v>
      </c>
      <c r="C14087" t="s">
        <v>6</v>
      </c>
      <c r="D14087">
        <v>1</v>
      </c>
      <c r="E14087" t="s">
        <v>7832</v>
      </c>
      <c r="F14087" t="s">
        <v>29</v>
      </c>
      <c r="G14087" t="s">
        <v>20</v>
      </c>
      <c r="H14087" t="s">
        <v>7833</v>
      </c>
      <c r="I14087" s="2">
        <v>1500</v>
      </c>
      <c r="J14087" s="5"/>
      <c r="L14087" s="5"/>
      <c r="M14087" s="2">
        <f t="shared" si="219"/>
        <v>-76208.809999997655</v>
      </c>
      <c r="P14087"/>
    </row>
    <row r="14088" spans="1:16" hidden="1">
      <c r="A14088" t="s">
        <v>7882</v>
      </c>
      <c r="B14088" s="1">
        <v>42268</v>
      </c>
      <c r="C14088" t="s">
        <v>6</v>
      </c>
      <c r="D14088">
        <v>1</v>
      </c>
      <c r="E14088" t="s">
        <v>7888</v>
      </c>
      <c r="F14088" t="s">
        <v>29</v>
      </c>
      <c r="G14088" t="s">
        <v>20</v>
      </c>
      <c r="H14088" t="s">
        <v>7889</v>
      </c>
      <c r="I14088" s="2">
        <v>214.75</v>
      </c>
      <c r="J14088" s="5"/>
      <c r="L14088" s="5"/>
      <c r="M14088" s="2">
        <f t="shared" si="219"/>
        <v>-75994.059999997655</v>
      </c>
      <c r="P14088"/>
    </row>
    <row r="14089" spans="1:16" hidden="1">
      <c r="A14089" t="s">
        <v>7932</v>
      </c>
      <c r="B14089" s="1">
        <v>42268</v>
      </c>
      <c r="C14089" t="s">
        <v>11</v>
      </c>
      <c r="D14089">
        <v>1</v>
      </c>
      <c r="E14089" t="s">
        <v>7940</v>
      </c>
      <c r="F14089" t="s">
        <v>16</v>
      </c>
      <c r="G14089" t="s">
        <v>20</v>
      </c>
      <c r="H14089" t="s">
        <v>208</v>
      </c>
      <c r="J14089" s="5"/>
      <c r="K14089" s="2">
        <v>1840</v>
      </c>
      <c r="L14089" s="5">
        <v>26</v>
      </c>
      <c r="M14089" s="2">
        <f t="shared" ref="M14089:M14152" si="220">+M14088+I14089-K14089</f>
        <v>-77834.059999997655</v>
      </c>
      <c r="P14089"/>
    </row>
    <row r="14090" spans="1:16" hidden="1">
      <c r="A14090" t="s">
        <v>7960</v>
      </c>
      <c r="B14090" s="1">
        <v>42268</v>
      </c>
      <c r="C14090" t="s">
        <v>18</v>
      </c>
      <c r="D14090">
        <v>1</v>
      </c>
      <c r="E14090" t="s">
        <v>6070</v>
      </c>
      <c r="F14090" t="s">
        <v>13</v>
      </c>
      <c r="G14090" t="s">
        <v>20</v>
      </c>
      <c r="H14090" t="s">
        <v>7965</v>
      </c>
      <c r="I14090" s="2">
        <v>0</v>
      </c>
      <c r="J14090" s="5"/>
      <c r="L14090" s="5"/>
      <c r="M14090" s="2">
        <f t="shared" si="220"/>
        <v>-77834.059999997655</v>
      </c>
      <c r="P14090"/>
    </row>
    <row r="14091" spans="1:16" hidden="1">
      <c r="A14091" t="s">
        <v>7994</v>
      </c>
      <c r="B14091" s="1">
        <v>42268</v>
      </c>
      <c r="C14091" t="s">
        <v>18</v>
      </c>
      <c r="D14091">
        <v>1</v>
      </c>
      <c r="E14091" t="s">
        <v>8002</v>
      </c>
      <c r="F14091" t="s">
        <v>13</v>
      </c>
      <c r="G14091" t="s">
        <v>20</v>
      </c>
      <c r="H14091" t="s">
        <v>8003</v>
      </c>
      <c r="J14091" s="5"/>
      <c r="K14091" s="2">
        <v>0</v>
      </c>
      <c r="L14091" s="5"/>
      <c r="M14091" s="2">
        <f t="shared" si="220"/>
        <v>-77834.059999997655</v>
      </c>
      <c r="P14091"/>
    </row>
    <row r="14092" spans="1:16" hidden="1">
      <c r="A14092" t="s">
        <v>8010</v>
      </c>
      <c r="B14092" s="1">
        <v>42268</v>
      </c>
      <c r="C14092" t="s">
        <v>8012</v>
      </c>
      <c r="D14092">
        <v>2</v>
      </c>
      <c r="E14092" t="s">
        <v>8013</v>
      </c>
      <c r="F14092" t="s">
        <v>312</v>
      </c>
      <c r="G14092" t="s">
        <v>313</v>
      </c>
      <c r="H14092" t="s">
        <v>1335</v>
      </c>
      <c r="J14092" s="5"/>
      <c r="K14092" s="2">
        <v>1048.29</v>
      </c>
      <c r="L14092" s="5"/>
      <c r="M14092" s="2">
        <f t="shared" si="220"/>
        <v>-78882.349999997648</v>
      </c>
      <c r="P14092"/>
    </row>
    <row r="14093" spans="1:16" hidden="1">
      <c r="A14093" t="s">
        <v>8010</v>
      </c>
      <c r="B14093" s="1">
        <v>42268</v>
      </c>
      <c r="C14093" t="s">
        <v>8012</v>
      </c>
      <c r="D14093">
        <v>2</v>
      </c>
      <c r="E14093" t="s">
        <v>8013</v>
      </c>
      <c r="F14093" t="s">
        <v>312</v>
      </c>
      <c r="G14093" t="s">
        <v>313</v>
      </c>
      <c r="H14093" t="s">
        <v>1335</v>
      </c>
      <c r="I14093" s="2">
        <v>483.67</v>
      </c>
      <c r="J14093" s="5"/>
      <c r="L14093" s="5"/>
      <c r="M14093" s="2">
        <f t="shared" si="220"/>
        <v>-78398.67999999765</v>
      </c>
      <c r="P14093"/>
    </row>
    <row r="14094" spans="1:16" hidden="1">
      <c r="A14094" t="s">
        <v>8025</v>
      </c>
      <c r="B14094" s="1">
        <v>42268</v>
      </c>
      <c r="C14094" t="s">
        <v>18</v>
      </c>
      <c r="D14094">
        <v>1</v>
      </c>
      <c r="E14094" t="s">
        <v>8029</v>
      </c>
      <c r="F14094" t="s">
        <v>13</v>
      </c>
      <c r="G14094" t="s">
        <v>20</v>
      </c>
      <c r="H14094" t="s">
        <v>888</v>
      </c>
      <c r="J14094" s="5"/>
      <c r="K14094" s="2">
        <v>20000</v>
      </c>
      <c r="L14094" s="5"/>
      <c r="M14094" s="2">
        <f t="shared" si="220"/>
        <v>-98398.67999999765</v>
      </c>
      <c r="P14094"/>
    </row>
    <row r="14095" spans="1:16" hidden="1">
      <c r="A14095" t="s">
        <v>8043</v>
      </c>
      <c r="B14095" s="1">
        <v>42268</v>
      </c>
      <c r="C14095" t="s">
        <v>6</v>
      </c>
      <c r="D14095">
        <v>1</v>
      </c>
      <c r="E14095" t="s">
        <v>8046</v>
      </c>
      <c r="F14095" t="s">
        <v>29</v>
      </c>
      <c r="G14095" t="s">
        <v>20</v>
      </c>
      <c r="H14095" t="s">
        <v>8047</v>
      </c>
      <c r="I14095" s="2">
        <v>640</v>
      </c>
      <c r="J14095" s="5"/>
      <c r="L14095" s="5"/>
      <c r="M14095" s="2">
        <f t="shared" si="220"/>
        <v>-97758.67999999765</v>
      </c>
      <c r="P14095"/>
    </row>
    <row r="14096" spans="1:16" hidden="1">
      <c r="A14096" t="s">
        <v>8092</v>
      </c>
      <c r="B14096" s="1">
        <v>42268</v>
      </c>
      <c r="C14096" t="s">
        <v>6</v>
      </c>
      <c r="D14096">
        <v>1</v>
      </c>
      <c r="E14096" t="s">
        <v>8094</v>
      </c>
      <c r="F14096" t="s">
        <v>29</v>
      </c>
      <c r="G14096" t="s">
        <v>20</v>
      </c>
      <c r="H14096" t="s">
        <v>8095</v>
      </c>
      <c r="I14096" s="2">
        <v>801.58</v>
      </c>
      <c r="J14096" s="5"/>
      <c r="L14096" s="5"/>
      <c r="M14096" s="2">
        <f t="shared" si="220"/>
        <v>-96957.099999997648</v>
      </c>
      <c r="P14096"/>
    </row>
    <row r="14097" spans="1:16" hidden="1">
      <c r="A14097" t="s">
        <v>8129</v>
      </c>
      <c r="B14097" s="1">
        <v>42268</v>
      </c>
      <c r="C14097" t="s">
        <v>8131</v>
      </c>
      <c r="D14097">
        <v>2</v>
      </c>
      <c r="E14097" t="s">
        <v>8132</v>
      </c>
      <c r="F14097" t="s">
        <v>78</v>
      </c>
      <c r="G14097" t="s">
        <v>20</v>
      </c>
      <c r="H14097" t="s">
        <v>8133</v>
      </c>
      <c r="J14097" s="5"/>
      <c r="K14097" s="2">
        <v>3030</v>
      </c>
      <c r="L14097" s="5"/>
      <c r="M14097" s="2">
        <f t="shared" si="220"/>
        <v>-99987.099999997648</v>
      </c>
      <c r="P14097"/>
    </row>
    <row r="14098" spans="1:16" hidden="1">
      <c r="A14098" t="s">
        <v>8141</v>
      </c>
      <c r="B14098" s="1">
        <v>42268</v>
      </c>
      <c r="C14098" t="s">
        <v>18</v>
      </c>
      <c r="D14098">
        <v>1</v>
      </c>
      <c r="E14098" t="s">
        <v>8143</v>
      </c>
      <c r="F14098" t="s">
        <v>13</v>
      </c>
      <c r="G14098" t="s">
        <v>20</v>
      </c>
      <c r="H14098" t="s">
        <v>18</v>
      </c>
      <c r="J14098" s="5"/>
      <c r="K14098" s="2">
        <v>8831.16</v>
      </c>
      <c r="L14098" s="5"/>
      <c r="M14098" s="2">
        <f t="shared" si="220"/>
        <v>-108818.25999999765</v>
      </c>
      <c r="P14098"/>
    </row>
    <row r="14099" spans="1:16" hidden="1">
      <c r="A14099" t="s">
        <v>8146</v>
      </c>
      <c r="B14099" s="1">
        <v>42268</v>
      </c>
      <c r="C14099" t="s">
        <v>195</v>
      </c>
      <c r="D14099">
        <v>1</v>
      </c>
      <c r="E14099" t="s">
        <v>8147</v>
      </c>
      <c r="F14099" t="s">
        <v>13</v>
      </c>
      <c r="G14099" t="s">
        <v>20</v>
      </c>
      <c r="H14099" t="s">
        <v>195</v>
      </c>
      <c r="J14099" s="5"/>
      <c r="K14099" s="2">
        <v>10003.76</v>
      </c>
      <c r="L14099" s="5"/>
      <c r="M14099" s="2">
        <f t="shared" si="220"/>
        <v>-118822.01999999765</v>
      </c>
      <c r="P14099"/>
    </row>
    <row r="14100" spans="1:16" hidden="1">
      <c r="A14100" t="s">
        <v>8151</v>
      </c>
      <c r="B14100" s="1">
        <v>42268</v>
      </c>
      <c r="C14100" t="s">
        <v>200</v>
      </c>
      <c r="D14100">
        <v>1</v>
      </c>
      <c r="E14100" t="s">
        <v>8153</v>
      </c>
      <c r="F14100" t="s">
        <v>16</v>
      </c>
      <c r="G14100" t="s">
        <v>20</v>
      </c>
      <c r="H14100" t="s">
        <v>200</v>
      </c>
      <c r="J14100" s="5"/>
      <c r="K14100" s="2">
        <v>10491</v>
      </c>
      <c r="L14100" s="5"/>
      <c r="M14100" s="2">
        <f t="shared" si="220"/>
        <v>-129313.01999999765</v>
      </c>
      <c r="P14100"/>
    </row>
    <row r="14101" spans="1:16" hidden="1">
      <c r="A14101" t="s">
        <v>8218</v>
      </c>
      <c r="B14101" s="1">
        <v>42268</v>
      </c>
      <c r="C14101" t="s">
        <v>43</v>
      </c>
      <c r="D14101">
        <v>1</v>
      </c>
      <c r="E14101" t="s">
        <v>8219</v>
      </c>
      <c r="F14101" t="s">
        <v>13</v>
      </c>
      <c r="G14101" t="s">
        <v>4</v>
      </c>
      <c r="H14101" t="s">
        <v>5354</v>
      </c>
      <c r="J14101" s="5"/>
      <c r="K14101" s="2">
        <v>208000</v>
      </c>
      <c r="L14101" s="5"/>
      <c r="M14101" s="2">
        <f t="shared" si="220"/>
        <v>-337313.01999999763</v>
      </c>
      <c r="P14101"/>
    </row>
    <row r="14102" spans="1:16" hidden="1">
      <c r="A14102" t="s">
        <v>8222</v>
      </c>
      <c r="B14102" s="1">
        <v>42268</v>
      </c>
      <c r="C14102" t="s">
        <v>43</v>
      </c>
      <c r="D14102">
        <v>1</v>
      </c>
      <c r="E14102" t="s">
        <v>8226</v>
      </c>
      <c r="F14102" t="s">
        <v>16</v>
      </c>
      <c r="G14102" t="s">
        <v>4</v>
      </c>
      <c r="H14102" t="s">
        <v>8227</v>
      </c>
      <c r="J14102" s="5"/>
      <c r="K14102" s="2">
        <v>29000</v>
      </c>
      <c r="L14102" s="5"/>
      <c r="M14102" s="2">
        <f t="shared" si="220"/>
        <v>-366313.01999999763</v>
      </c>
      <c r="P14102"/>
    </row>
    <row r="14103" spans="1:16" hidden="1">
      <c r="A14103" t="s">
        <v>8231</v>
      </c>
      <c r="B14103" s="1">
        <v>42268</v>
      </c>
      <c r="C14103" t="s">
        <v>43</v>
      </c>
      <c r="D14103">
        <v>1</v>
      </c>
      <c r="E14103" t="s">
        <v>8235</v>
      </c>
      <c r="F14103" t="s">
        <v>13</v>
      </c>
      <c r="G14103" t="s">
        <v>4</v>
      </c>
      <c r="H14103" t="s">
        <v>8236</v>
      </c>
      <c r="J14103" s="5"/>
      <c r="K14103" s="2">
        <v>1025</v>
      </c>
      <c r="L14103" s="5"/>
      <c r="M14103" s="2">
        <f t="shared" si="220"/>
        <v>-367338.01999999763</v>
      </c>
      <c r="P14103"/>
    </row>
    <row r="14104" spans="1:16" hidden="1">
      <c r="A14104" t="s">
        <v>8243</v>
      </c>
      <c r="B14104" s="1">
        <v>42268</v>
      </c>
      <c r="C14104" t="s">
        <v>6</v>
      </c>
      <c r="D14104">
        <v>1</v>
      </c>
      <c r="E14104" t="s">
        <v>8247</v>
      </c>
      <c r="F14104" t="s">
        <v>29</v>
      </c>
      <c r="G14104" t="s">
        <v>4</v>
      </c>
      <c r="H14104" t="s">
        <v>65</v>
      </c>
      <c r="I14104" s="2">
        <v>150</v>
      </c>
      <c r="J14104" s="5"/>
      <c r="L14104" s="5"/>
      <c r="M14104" s="2">
        <f t="shared" si="220"/>
        <v>-367188.01999999763</v>
      </c>
      <c r="P14104"/>
    </row>
    <row r="14105" spans="1:16" hidden="1">
      <c r="A14105" t="s">
        <v>8278</v>
      </c>
      <c r="B14105" s="1">
        <v>42268</v>
      </c>
      <c r="C14105" t="s">
        <v>6</v>
      </c>
      <c r="D14105">
        <v>1</v>
      </c>
      <c r="E14105" t="s">
        <v>8279</v>
      </c>
      <c r="F14105" t="s">
        <v>29</v>
      </c>
      <c r="G14105" t="s">
        <v>4</v>
      </c>
      <c r="H14105" t="s">
        <v>65</v>
      </c>
      <c r="I14105" s="2">
        <v>228.18</v>
      </c>
      <c r="J14105" s="5"/>
      <c r="L14105" s="5"/>
      <c r="M14105" s="2">
        <f t="shared" si="220"/>
        <v>-366959.83999999764</v>
      </c>
      <c r="P14105"/>
    </row>
    <row r="14106" spans="1:16" hidden="1">
      <c r="A14106" t="s">
        <v>8283</v>
      </c>
      <c r="B14106" s="1">
        <v>42268</v>
      </c>
      <c r="C14106" t="s">
        <v>6</v>
      </c>
      <c r="D14106">
        <v>1</v>
      </c>
      <c r="E14106" t="s">
        <v>8286</v>
      </c>
      <c r="F14106" t="s">
        <v>29</v>
      </c>
      <c r="G14106" t="s">
        <v>4</v>
      </c>
      <c r="H14106" t="s">
        <v>8287</v>
      </c>
      <c r="I14106" s="2">
        <v>249.21</v>
      </c>
      <c r="J14106" s="5"/>
      <c r="L14106" s="5"/>
      <c r="M14106" s="2">
        <f t="shared" si="220"/>
        <v>-366710.62999999762</v>
      </c>
      <c r="P14106"/>
    </row>
    <row r="14107" spans="1:16" hidden="1">
      <c r="A14107" t="s">
        <v>8301</v>
      </c>
      <c r="B14107" s="1">
        <v>42268</v>
      </c>
      <c r="C14107" t="s">
        <v>11</v>
      </c>
      <c r="D14107">
        <v>1</v>
      </c>
      <c r="E14107" t="s">
        <v>8303</v>
      </c>
      <c r="F14107" t="s">
        <v>13</v>
      </c>
      <c r="G14107" t="s">
        <v>4</v>
      </c>
      <c r="H14107" t="s">
        <v>8304</v>
      </c>
      <c r="J14107" s="5"/>
      <c r="K14107" s="2">
        <v>1429.99</v>
      </c>
      <c r="L14107" s="5"/>
      <c r="M14107" s="2">
        <f t="shared" si="220"/>
        <v>-368140.61999999761</v>
      </c>
      <c r="P14107"/>
    </row>
    <row r="14108" spans="1:16" hidden="1">
      <c r="A14108" t="s">
        <v>8314</v>
      </c>
      <c r="B14108" s="1">
        <v>42268</v>
      </c>
      <c r="C14108" t="s">
        <v>195</v>
      </c>
      <c r="D14108">
        <v>1</v>
      </c>
      <c r="E14108" t="s">
        <v>8317</v>
      </c>
      <c r="F14108" t="s">
        <v>13</v>
      </c>
      <c r="G14108" t="s">
        <v>4</v>
      </c>
      <c r="H14108" t="s">
        <v>195</v>
      </c>
      <c r="J14108" s="5"/>
      <c r="K14108" s="2">
        <v>17656.39</v>
      </c>
      <c r="L14108" s="5"/>
      <c r="M14108" s="2">
        <f t="shared" si="220"/>
        <v>-385797.00999999762</v>
      </c>
      <c r="P14108"/>
    </row>
    <row r="14109" spans="1:16" hidden="1">
      <c r="A14109" t="s">
        <v>8319</v>
      </c>
      <c r="B14109" s="1">
        <v>42268</v>
      </c>
      <c r="C14109" t="s">
        <v>455</v>
      </c>
      <c r="D14109">
        <v>1</v>
      </c>
      <c r="E14109" t="s">
        <v>8321</v>
      </c>
      <c r="F14109" t="s">
        <v>16</v>
      </c>
      <c r="G14109" t="s">
        <v>4</v>
      </c>
      <c r="H14109" t="s">
        <v>200</v>
      </c>
      <c r="J14109" s="5"/>
      <c r="K14109" s="2">
        <v>4055</v>
      </c>
      <c r="L14109" s="5"/>
      <c r="M14109" s="2">
        <f t="shared" si="220"/>
        <v>-389852.00999999762</v>
      </c>
      <c r="P14109"/>
    </row>
    <row r="14110" spans="1:16" hidden="1">
      <c r="A14110" t="s">
        <v>8325</v>
      </c>
      <c r="B14110" s="1">
        <v>42268</v>
      </c>
      <c r="C14110" t="s">
        <v>18</v>
      </c>
      <c r="D14110">
        <v>1</v>
      </c>
      <c r="E14110" t="s">
        <v>8327</v>
      </c>
      <c r="F14110" t="s">
        <v>13</v>
      </c>
      <c r="G14110" t="s">
        <v>4</v>
      </c>
      <c r="H14110" t="s">
        <v>18</v>
      </c>
      <c r="J14110" s="5"/>
      <c r="K14110" s="2">
        <v>3292.42</v>
      </c>
      <c r="L14110" s="5"/>
      <c r="M14110" s="2">
        <f t="shared" si="220"/>
        <v>-393144.42999999761</v>
      </c>
      <c r="P14110"/>
    </row>
    <row r="14111" spans="1:16" hidden="1">
      <c r="A14111" t="s">
        <v>27458</v>
      </c>
      <c r="B14111" s="1">
        <v>42268</v>
      </c>
      <c r="C14111" t="s">
        <v>27477</v>
      </c>
      <c r="D14111">
        <v>2</v>
      </c>
      <c r="E14111" t="s">
        <v>27478</v>
      </c>
      <c r="F14111" t="s">
        <v>7054</v>
      </c>
      <c r="G14111" t="s">
        <v>20</v>
      </c>
      <c r="H14111" t="s">
        <v>27479</v>
      </c>
      <c r="I14111" s="2">
        <v>1025</v>
      </c>
      <c r="J14111" s="5"/>
      <c r="L14111" s="5"/>
      <c r="M14111" s="2">
        <f t="shared" si="220"/>
        <v>-392119.42999999761</v>
      </c>
      <c r="P14111"/>
    </row>
    <row r="14112" spans="1:16" hidden="1">
      <c r="A14112" t="s">
        <v>27483</v>
      </c>
      <c r="B14112" s="1">
        <v>42268</v>
      </c>
      <c r="C14112" t="s">
        <v>27503</v>
      </c>
      <c r="D14112">
        <v>2</v>
      </c>
      <c r="E14112" t="s">
        <v>27504</v>
      </c>
      <c r="F14112" t="s">
        <v>7054</v>
      </c>
      <c r="G14112" t="s">
        <v>20</v>
      </c>
      <c r="H14112" t="s">
        <v>14574</v>
      </c>
      <c r="I14112" s="2">
        <v>3030</v>
      </c>
      <c r="J14112" s="5"/>
      <c r="L14112" s="5"/>
      <c r="M14112" s="2">
        <f t="shared" si="220"/>
        <v>-389089.42999999761</v>
      </c>
      <c r="P14112"/>
    </row>
    <row r="14113" spans="1:16" hidden="1">
      <c r="A14113" t="s">
        <v>27510</v>
      </c>
      <c r="B14113" s="1">
        <v>42268</v>
      </c>
      <c r="C14113" t="s">
        <v>27524</v>
      </c>
      <c r="D14113">
        <v>2</v>
      </c>
      <c r="E14113" t="s">
        <v>27525</v>
      </c>
      <c r="F14113" t="s">
        <v>7054</v>
      </c>
      <c r="G14113" t="s">
        <v>20</v>
      </c>
      <c r="H14113" t="s">
        <v>27526</v>
      </c>
      <c r="I14113" s="2">
        <v>1025</v>
      </c>
      <c r="J14113" s="5"/>
      <c r="L14113" s="5"/>
      <c r="M14113" s="2">
        <f t="shared" si="220"/>
        <v>-388064.42999999761</v>
      </c>
      <c r="P14113"/>
    </row>
    <row r="14114" spans="1:16" hidden="1">
      <c r="A14114" t="s">
        <v>27530</v>
      </c>
      <c r="B14114" s="1">
        <v>42268</v>
      </c>
      <c r="C14114" t="s">
        <v>27550</v>
      </c>
      <c r="D14114">
        <v>2</v>
      </c>
      <c r="E14114" t="s">
        <v>27551</v>
      </c>
      <c r="F14114" t="s">
        <v>7054</v>
      </c>
      <c r="G14114" t="s">
        <v>20</v>
      </c>
      <c r="H14114" t="s">
        <v>6737</v>
      </c>
      <c r="I14114" s="2">
        <v>5634</v>
      </c>
      <c r="J14114" s="5"/>
      <c r="L14114" s="5"/>
      <c r="M14114" s="2">
        <f t="shared" si="220"/>
        <v>-382430.42999999761</v>
      </c>
      <c r="P14114"/>
    </row>
    <row r="14115" spans="1:16" hidden="1">
      <c r="A14115" t="s">
        <v>27556</v>
      </c>
      <c r="B14115" s="1">
        <v>42268</v>
      </c>
      <c r="C14115" t="s">
        <v>27573</v>
      </c>
      <c r="D14115">
        <v>1</v>
      </c>
      <c r="E14115" t="s">
        <v>27574</v>
      </c>
      <c r="F14115" t="s">
        <v>13561</v>
      </c>
      <c r="G14115" t="s">
        <v>20</v>
      </c>
      <c r="H14115" t="s">
        <v>27575</v>
      </c>
      <c r="I14115" s="2">
        <v>1000</v>
      </c>
      <c r="J14115" s="5"/>
      <c r="L14115" s="5"/>
      <c r="M14115" s="2">
        <f t="shared" si="220"/>
        <v>-381430.42999999761</v>
      </c>
      <c r="P14115"/>
    </row>
    <row r="14116" spans="1:16" hidden="1">
      <c r="A14116" t="s">
        <v>27578</v>
      </c>
      <c r="B14116" s="1">
        <v>42268</v>
      </c>
      <c r="C14116" t="s">
        <v>27594</v>
      </c>
      <c r="D14116">
        <v>2</v>
      </c>
      <c r="E14116" t="s">
        <v>27595</v>
      </c>
      <c r="F14116" t="s">
        <v>7054</v>
      </c>
      <c r="G14116" t="s">
        <v>20</v>
      </c>
      <c r="H14116" t="s">
        <v>5430</v>
      </c>
      <c r="I14116" s="2">
        <v>1840</v>
      </c>
      <c r="J14116" s="5">
        <v>26</v>
      </c>
      <c r="L14116" s="5"/>
      <c r="M14116" s="2">
        <f t="shared" si="220"/>
        <v>-379590.42999999761</v>
      </c>
      <c r="P14116"/>
    </row>
    <row r="14117" spans="1:16" hidden="1">
      <c r="A14117" t="s">
        <v>27600</v>
      </c>
      <c r="B14117" s="1">
        <v>42268</v>
      </c>
      <c r="C14117" t="s">
        <v>6</v>
      </c>
      <c r="D14117">
        <v>1</v>
      </c>
      <c r="E14117" t="s">
        <v>27616</v>
      </c>
      <c r="F14117" t="s">
        <v>13610</v>
      </c>
      <c r="G14117" t="s">
        <v>20</v>
      </c>
      <c r="H14117" t="s">
        <v>6014</v>
      </c>
      <c r="I14117" s="2">
        <v>8770.15</v>
      </c>
      <c r="J14117" s="5"/>
      <c r="L14117" s="5"/>
      <c r="M14117" s="2">
        <f t="shared" si="220"/>
        <v>-370820.27999999758</v>
      </c>
      <c r="P14117"/>
    </row>
    <row r="14118" spans="1:16" hidden="1">
      <c r="A14118" t="s">
        <v>27620</v>
      </c>
      <c r="B14118" s="1">
        <v>42268</v>
      </c>
      <c r="C14118" t="s">
        <v>6</v>
      </c>
      <c r="D14118">
        <v>1</v>
      </c>
      <c r="E14118" t="s">
        <v>27616</v>
      </c>
      <c r="F14118" t="s">
        <v>13610</v>
      </c>
      <c r="G14118" t="s">
        <v>20</v>
      </c>
      <c r="H14118" t="s">
        <v>27636</v>
      </c>
      <c r="J14118" s="5"/>
      <c r="K14118" s="2">
        <v>8770.15</v>
      </c>
      <c r="L14118" s="5"/>
      <c r="M14118" s="2">
        <f t="shared" si="220"/>
        <v>-379590.42999999761</v>
      </c>
      <c r="P14118"/>
    </row>
    <row r="14119" spans="1:16" hidden="1">
      <c r="A14119" t="s">
        <v>27639</v>
      </c>
      <c r="B14119" s="1">
        <v>42268</v>
      </c>
      <c r="C14119" t="s">
        <v>18</v>
      </c>
      <c r="D14119">
        <v>2</v>
      </c>
      <c r="E14119" t="s">
        <v>27658</v>
      </c>
      <c r="F14119" t="s">
        <v>13559</v>
      </c>
      <c r="G14119" t="s">
        <v>313</v>
      </c>
      <c r="H14119" t="s">
        <v>27659</v>
      </c>
      <c r="I14119" s="2">
        <v>275.2</v>
      </c>
      <c r="J14119" s="5"/>
      <c r="L14119" s="5"/>
      <c r="M14119" s="2">
        <f t="shared" si="220"/>
        <v>-379315.22999999759</v>
      </c>
      <c r="P14119"/>
    </row>
    <row r="14120" spans="1:16" hidden="1">
      <c r="A14120" t="s">
        <v>27665</v>
      </c>
      <c r="B14120" s="1">
        <v>42268</v>
      </c>
      <c r="C14120" t="s">
        <v>27682</v>
      </c>
      <c r="D14120">
        <v>2</v>
      </c>
      <c r="E14120" t="s">
        <v>27683</v>
      </c>
      <c r="F14120" t="s">
        <v>7054</v>
      </c>
      <c r="G14120" t="s">
        <v>20</v>
      </c>
      <c r="H14120" t="s">
        <v>3585</v>
      </c>
      <c r="I14120" s="2">
        <v>4100</v>
      </c>
      <c r="J14120" s="5"/>
      <c r="L14120" s="5"/>
      <c r="M14120" s="2">
        <f t="shared" si="220"/>
        <v>-375215.22999999759</v>
      </c>
      <c r="P14120"/>
    </row>
    <row r="14121" spans="1:16" hidden="1">
      <c r="A14121" t="s">
        <v>27688</v>
      </c>
      <c r="B14121" s="1">
        <v>42268</v>
      </c>
      <c r="C14121" t="s">
        <v>8012</v>
      </c>
      <c r="D14121">
        <v>2</v>
      </c>
      <c r="E14121" t="s">
        <v>27707</v>
      </c>
      <c r="F14121" t="s">
        <v>13559</v>
      </c>
      <c r="G14121" t="s">
        <v>313</v>
      </c>
      <c r="H14121" t="s">
        <v>1335</v>
      </c>
      <c r="J14121" s="5"/>
      <c r="K14121" s="2">
        <v>483.67</v>
      </c>
      <c r="L14121" s="5"/>
      <c r="M14121" s="2">
        <f t="shared" si="220"/>
        <v>-375698.89999999758</v>
      </c>
      <c r="P14121"/>
    </row>
    <row r="14122" spans="1:16" hidden="1">
      <c r="A14122" t="s">
        <v>27688</v>
      </c>
      <c r="B14122" s="1">
        <v>42268</v>
      </c>
      <c r="C14122" t="s">
        <v>8012</v>
      </c>
      <c r="D14122">
        <v>2</v>
      </c>
      <c r="E14122" t="s">
        <v>27707</v>
      </c>
      <c r="F14122" t="s">
        <v>13559</v>
      </c>
      <c r="G14122" t="s">
        <v>313</v>
      </c>
      <c r="H14122" t="s">
        <v>1335</v>
      </c>
      <c r="I14122" s="2">
        <v>1048.29</v>
      </c>
      <c r="J14122" s="5"/>
      <c r="L14122" s="5"/>
      <c r="M14122" s="2">
        <f t="shared" si="220"/>
        <v>-374650.6099999976</v>
      </c>
      <c r="P14122"/>
    </row>
    <row r="14123" spans="1:16" hidden="1">
      <c r="A14123" t="s">
        <v>27713</v>
      </c>
      <c r="B14123" s="1">
        <v>42268</v>
      </c>
      <c r="C14123" t="s">
        <v>8012</v>
      </c>
      <c r="D14123">
        <v>2</v>
      </c>
      <c r="E14123" t="s">
        <v>27729</v>
      </c>
      <c r="F14123" t="s">
        <v>13559</v>
      </c>
      <c r="G14123" t="s">
        <v>313</v>
      </c>
      <c r="H14123" t="s">
        <v>1335</v>
      </c>
      <c r="J14123" s="5"/>
      <c r="K14123" s="2">
        <v>483.67</v>
      </c>
      <c r="L14123" s="5"/>
      <c r="M14123" s="2">
        <f t="shared" si="220"/>
        <v>-375134.27999999758</v>
      </c>
      <c r="P14123"/>
    </row>
    <row r="14124" spans="1:16" hidden="1">
      <c r="A14124" t="s">
        <v>27713</v>
      </c>
      <c r="B14124" s="1">
        <v>42268</v>
      </c>
      <c r="C14124" t="s">
        <v>8012</v>
      </c>
      <c r="D14124">
        <v>2</v>
      </c>
      <c r="E14124" t="s">
        <v>27729</v>
      </c>
      <c r="F14124" t="s">
        <v>13559</v>
      </c>
      <c r="G14124" t="s">
        <v>313</v>
      </c>
      <c r="H14124" t="s">
        <v>1335</v>
      </c>
      <c r="I14124" s="2">
        <v>483.67</v>
      </c>
      <c r="J14124" s="5"/>
      <c r="L14124" s="5"/>
      <c r="M14124" s="2">
        <f t="shared" si="220"/>
        <v>-374650.6099999976</v>
      </c>
      <c r="P14124"/>
    </row>
    <row r="14125" spans="1:16" hidden="1">
      <c r="A14125" t="s">
        <v>27734</v>
      </c>
      <c r="B14125" s="1">
        <v>42268</v>
      </c>
      <c r="C14125" t="s">
        <v>4654</v>
      </c>
      <c r="D14125">
        <v>2</v>
      </c>
      <c r="E14125" t="s">
        <v>27748</v>
      </c>
      <c r="F14125" t="s">
        <v>13559</v>
      </c>
      <c r="G14125" t="s">
        <v>313</v>
      </c>
      <c r="H14125" t="s">
        <v>2656</v>
      </c>
      <c r="I14125" s="2">
        <v>1429.99</v>
      </c>
      <c r="J14125" s="5"/>
      <c r="L14125" s="5"/>
      <c r="M14125" s="2">
        <f t="shared" si="220"/>
        <v>-373220.61999999761</v>
      </c>
      <c r="P14125"/>
    </row>
    <row r="14126" spans="1:16" hidden="1">
      <c r="A14126" t="s">
        <v>27754</v>
      </c>
      <c r="B14126" s="1">
        <v>42268</v>
      </c>
      <c r="C14126" t="s">
        <v>6</v>
      </c>
      <c r="D14126">
        <v>1</v>
      </c>
      <c r="E14126" t="s">
        <v>27768</v>
      </c>
      <c r="F14126" t="s">
        <v>13565</v>
      </c>
      <c r="G14126" t="s">
        <v>20</v>
      </c>
      <c r="H14126" t="s">
        <v>888</v>
      </c>
      <c r="I14126" s="2">
        <v>20000</v>
      </c>
      <c r="J14126" s="5"/>
      <c r="L14126" s="5"/>
      <c r="M14126" s="2">
        <f t="shared" si="220"/>
        <v>-353220.61999999761</v>
      </c>
      <c r="P14126"/>
    </row>
    <row r="14127" spans="1:16" hidden="1">
      <c r="A14127" t="s">
        <v>27774</v>
      </c>
      <c r="B14127" s="1">
        <v>42268</v>
      </c>
      <c r="C14127" t="s">
        <v>27788</v>
      </c>
      <c r="D14127">
        <v>2</v>
      </c>
      <c r="E14127" t="s">
        <v>27789</v>
      </c>
      <c r="F14127" t="s">
        <v>7054</v>
      </c>
      <c r="G14127" t="s">
        <v>20</v>
      </c>
      <c r="H14127" t="s">
        <v>27790</v>
      </c>
      <c r="I14127" s="2">
        <v>3639.01</v>
      </c>
      <c r="J14127" s="5"/>
      <c r="L14127" s="5"/>
      <c r="M14127" s="2">
        <f t="shared" si="220"/>
        <v>-349581.6099999976</v>
      </c>
      <c r="P14127"/>
    </row>
    <row r="14128" spans="1:16" hidden="1">
      <c r="A14128" t="s">
        <v>27795</v>
      </c>
      <c r="B14128" s="1">
        <v>42268</v>
      </c>
      <c r="C14128" t="s">
        <v>27812</v>
      </c>
      <c r="D14128">
        <v>2</v>
      </c>
      <c r="E14128" t="s">
        <v>27813</v>
      </c>
      <c r="F14128" t="s">
        <v>7054</v>
      </c>
      <c r="G14128" t="s">
        <v>20</v>
      </c>
      <c r="H14128" t="s">
        <v>27814</v>
      </c>
      <c r="I14128" s="2">
        <v>1916.73</v>
      </c>
      <c r="J14128" s="5"/>
      <c r="L14128" s="5"/>
      <c r="M14128" s="2">
        <f t="shared" si="220"/>
        <v>-347664.87999999762</v>
      </c>
      <c r="P14128"/>
    </row>
    <row r="14129" spans="1:16" hidden="1">
      <c r="A14129" t="s">
        <v>27819</v>
      </c>
      <c r="B14129" s="1">
        <v>42268</v>
      </c>
      <c r="C14129" t="s">
        <v>27834</v>
      </c>
      <c r="D14129">
        <v>2</v>
      </c>
      <c r="E14129" t="s">
        <v>27835</v>
      </c>
      <c r="F14129" t="s">
        <v>7054</v>
      </c>
      <c r="G14129" t="s">
        <v>20</v>
      </c>
      <c r="H14129" t="s">
        <v>13566</v>
      </c>
      <c r="I14129" s="2">
        <v>1025</v>
      </c>
      <c r="J14129" s="5"/>
      <c r="L14129" s="5"/>
      <c r="M14129" s="2">
        <f t="shared" si="220"/>
        <v>-346639.87999999762</v>
      </c>
      <c r="P14129"/>
    </row>
    <row r="14130" spans="1:16" hidden="1">
      <c r="A14130" t="s">
        <v>27843</v>
      </c>
      <c r="B14130" s="1">
        <v>42268</v>
      </c>
      <c r="C14130" t="s">
        <v>27854</v>
      </c>
      <c r="D14130">
        <v>2</v>
      </c>
      <c r="E14130" t="s">
        <v>27855</v>
      </c>
      <c r="F14130" t="s">
        <v>7054</v>
      </c>
      <c r="G14130" t="s">
        <v>20</v>
      </c>
      <c r="H14130" t="s">
        <v>8095</v>
      </c>
      <c r="I14130" s="2">
        <v>1025</v>
      </c>
      <c r="J14130" s="5"/>
      <c r="L14130" s="5"/>
      <c r="M14130" s="2">
        <f t="shared" si="220"/>
        <v>-345614.87999999762</v>
      </c>
      <c r="P14130"/>
    </row>
    <row r="14131" spans="1:16" hidden="1">
      <c r="A14131" t="s">
        <v>27863</v>
      </c>
      <c r="B14131" s="1">
        <v>42268</v>
      </c>
      <c r="C14131" t="s">
        <v>8131</v>
      </c>
      <c r="D14131">
        <v>2</v>
      </c>
      <c r="E14131" t="s">
        <v>27873</v>
      </c>
      <c r="F14131" t="s">
        <v>7054</v>
      </c>
      <c r="G14131" t="s">
        <v>20</v>
      </c>
      <c r="H14131" t="s">
        <v>8133</v>
      </c>
      <c r="I14131" s="2">
        <v>3030</v>
      </c>
      <c r="J14131" s="5"/>
      <c r="L14131" s="5"/>
      <c r="M14131" s="2">
        <f t="shared" si="220"/>
        <v>-342584.87999999762</v>
      </c>
      <c r="P14131"/>
    </row>
    <row r="14132" spans="1:16" hidden="1">
      <c r="A14132" t="s">
        <v>27885</v>
      </c>
      <c r="B14132" s="1">
        <v>42268</v>
      </c>
      <c r="C14132" t="s">
        <v>27897</v>
      </c>
      <c r="D14132">
        <v>2</v>
      </c>
      <c r="E14132" t="s">
        <v>27898</v>
      </c>
      <c r="F14132" t="s">
        <v>13559</v>
      </c>
      <c r="G14132" t="s">
        <v>313</v>
      </c>
      <c r="H14132" t="s">
        <v>6520</v>
      </c>
      <c r="J14132" s="5"/>
      <c r="K14132" s="2">
        <v>83.08</v>
      </c>
      <c r="L14132" s="5"/>
      <c r="M14132" s="2">
        <f t="shared" si="220"/>
        <v>-342667.95999999763</v>
      </c>
      <c r="P14132"/>
    </row>
    <row r="14133" spans="1:16" hidden="1">
      <c r="A14133" t="s">
        <v>27885</v>
      </c>
      <c r="B14133" s="1">
        <v>42268</v>
      </c>
      <c r="C14133" t="s">
        <v>27897</v>
      </c>
      <c r="D14133">
        <v>2</v>
      </c>
      <c r="E14133" t="s">
        <v>27898</v>
      </c>
      <c r="F14133" t="s">
        <v>13559</v>
      </c>
      <c r="G14133" t="s">
        <v>313</v>
      </c>
      <c r="H14133" t="s">
        <v>6520</v>
      </c>
      <c r="I14133" s="2">
        <v>83.08</v>
      </c>
      <c r="J14133" s="5"/>
      <c r="L14133" s="5"/>
      <c r="M14133" s="2">
        <f t="shared" si="220"/>
        <v>-342584.87999999762</v>
      </c>
      <c r="P14133"/>
    </row>
    <row r="14134" spans="1:16" hidden="1">
      <c r="A14134" t="s">
        <v>27910</v>
      </c>
      <c r="B14134" s="1">
        <v>42268</v>
      </c>
      <c r="C14134" t="s">
        <v>27920</v>
      </c>
      <c r="D14134">
        <v>2</v>
      </c>
      <c r="E14134" t="s">
        <v>27921</v>
      </c>
      <c r="F14134" t="s">
        <v>13559</v>
      </c>
      <c r="G14134" t="s">
        <v>313</v>
      </c>
      <c r="H14134" t="s">
        <v>4993</v>
      </c>
      <c r="J14134" s="5"/>
      <c r="K14134" s="2">
        <v>1200</v>
      </c>
      <c r="L14134" s="5"/>
      <c r="M14134" s="2">
        <f t="shared" si="220"/>
        <v>-343784.87999999762</v>
      </c>
      <c r="P14134"/>
    </row>
    <row r="14135" spans="1:16" hidden="1">
      <c r="A14135" t="s">
        <v>27910</v>
      </c>
      <c r="B14135" s="1">
        <v>42268</v>
      </c>
      <c r="C14135" t="s">
        <v>27920</v>
      </c>
      <c r="D14135">
        <v>2</v>
      </c>
      <c r="E14135" t="s">
        <v>27921</v>
      </c>
      <c r="F14135" t="s">
        <v>13559</v>
      </c>
      <c r="G14135" t="s">
        <v>313</v>
      </c>
      <c r="H14135" t="s">
        <v>4993</v>
      </c>
      <c r="I14135" s="2">
        <v>2462.3000000000002</v>
      </c>
      <c r="J14135" s="5"/>
      <c r="L14135" s="5"/>
      <c r="M14135" s="2">
        <f t="shared" si="220"/>
        <v>-341322.57999999763</v>
      </c>
      <c r="P14135"/>
    </row>
    <row r="14136" spans="1:16" hidden="1">
      <c r="A14136" t="s">
        <v>27931</v>
      </c>
      <c r="B14136" s="1">
        <v>42268</v>
      </c>
      <c r="C14136" t="s">
        <v>18</v>
      </c>
      <c r="D14136">
        <v>2</v>
      </c>
      <c r="E14136" t="s">
        <v>27944</v>
      </c>
      <c r="F14136" t="s">
        <v>13559</v>
      </c>
      <c r="G14136" t="s">
        <v>313</v>
      </c>
      <c r="H14136" t="s">
        <v>1164</v>
      </c>
      <c r="I14136" s="2">
        <v>405.11</v>
      </c>
      <c r="J14136" s="5"/>
      <c r="L14136" s="5"/>
      <c r="M14136" s="2">
        <f t="shared" si="220"/>
        <v>-340917.46999999764</v>
      </c>
      <c r="P14136"/>
    </row>
    <row r="14137" spans="1:16" hidden="1">
      <c r="A14137" t="s">
        <v>27949</v>
      </c>
      <c r="B14137" s="1">
        <v>42268</v>
      </c>
      <c r="C14137" t="s">
        <v>27962</v>
      </c>
      <c r="D14137">
        <v>2</v>
      </c>
      <c r="E14137" t="s">
        <v>27963</v>
      </c>
      <c r="F14137" t="s">
        <v>7054</v>
      </c>
      <c r="G14137" t="s">
        <v>4</v>
      </c>
      <c r="H14137" t="s">
        <v>4993</v>
      </c>
      <c r="I14137" s="2">
        <v>600.01</v>
      </c>
      <c r="J14137" s="5"/>
      <c r="L14137" s="5"/>
      <c r="M14137" s="2">
        <f t="shared" si="220"/>
        <v>-340317.45999999763</v>
      </c>
      <c r="P14137"/>
    </row>
    <row r="14138" spans="1:16" hidden="1">
      <c r="A14138" t="s">
        <v>27972</v>
      </c>
      <c r="B14138" s="1">
        <v>42268</v>
      </c>
      <c r="C14138" t="s">
        <v>27984</v>
      </c>
      <c r="D14138">
        <v>2</v>
      </c>
      <c r="E14138" t="s">
        <v>27985</v>
      </c>
      <c r="F14138" t="s">
        <v>13559</v>
      </c>
      <c r="G14138" t="s">
        <v>313</v>
      </c>
      <c r="H14138" t="s">
        <v>7238</v>
      </c>
      <c r="J14138" s="5"/>
      <c r="K14138" s="2">
        <v>500</v>
      </c>
      <c r="L14138" s="5"/>
      <c r="M14138" s="2">
        <f t="shared" si="220"/>
        <v>-340817.45999999763</v>
      </c>
      <c r="P14138"/>
    </row>
    <row r="14139" spans="1:16" hidden="1">
      <c r="A14139" t="s">
        <v>27972</v>
      </c>
      <c r="B14139" s="1">
        <v>42268</v>
      </c>
      <c r="C14139" t="s">
        <v>27984</v>
      </c>
      <c r="D14139">
        <v>2</v>
      </c>
      <c r="E14139" t="s">
        <v>27985</v>
      </c>
      <c r="F14139" t="s">
        <v>13559</v>
      </c>
      <c r="G14139" t="s">
        <v>313</v>
      </c>
      <c r="H14139" t="s">
        <v>7238</v>
      </c>
      <c r="I14139" s="2">
        <v>1428.35</v>
      </c>
      <c r="J14139" s="5"/>
      <c r="L14139" s="5"/>
      <c r="M14139" s="2">
        <f t="shared" si="220"/>
        <v>-339389.10999999766</v>
      </c>
      <c r="P14139"/>
    </row>
    <row r="14140" spans="1:16" hidden="1">
      <c r="A14140" t="s">
        <v>27996</v>
      </c>
      <c r="B14140" s="1">
        <v>42268</v>
      </c>
      <c r="C14140" t="s">
        <v>6</v>
      </c>
      <c r="D14140">
        <v>1</v>
      </c>
      <c r="E14140" t="s">
        <v>28007</v>
      </c>
      <c r="F14140" t="s">
        <v>13565</v>
      </c>
      <c r="G14140" t="s">
        <v>4</v>
      </c>
      <c r="H14140" t="s">
        <v>28008</v>
      </c>
      <c r="I14140" s="2">
        <v>208000</v>
      </c>
      <c r="J14140" s="5"/>
      <c r="L14140" s="5"/>
      <c r="M14140" s="2">
        <f t="shared" si="220"/>
        <v>-131389.10999999766</v>
      </c>
      <c r="P14140"/>
    </row>
    <row r="14141" spans="1:16" hidden="1">
      <c r="A14141" t="s">
        <v>28020</v>
      </c>
      <c r="B14141" s="1">
        <v>42268</v>
      </c>
      <c r="C14141" t="s">
        <v>28030</v>
      </c>
      <c r="D14141">
        <v>2</v>
      </c>
      <c r="E14141" t="s">
        <v>28031</v>
      </c>
      <c r="F14141" t="s">
        <v>7054</v>
      </c>
      <c r="G14141" t="s">
        <v>4</v>
      </c>
      <c r="H14141" t="s">
        <v>724</v>
      </c>
      <c r="I14141" s="2">
        <v>1025</v>
      </c>
      <c r="J14141" s="5"/>
      <c r="L14141" s="5"/>
      <c r="M14141" s="2">
        <f t="shared" si="220"/>
        <v>-130364.10999999766</v>
      </c>
      <c r="P14141"/>
    </row>
    <row r="14142" spans="1:16" hidden="1">
      <c r="A14142" t="s">
        <v>28041</v>
      </c>
      <c r="B14142" s="1">
        <v>42268</v>
      </c>
      <c r="C14142" t="s">
        <v>28052</v>
      </c>
      <c r="D14142">
        <v>2</v>
      </c>
      <c r="E14142" t="s">
        <v>28053</v>
      </c>
      <c r="F14142" t="s">
        <v>7054</v>
      </c>
      <c r="G14142" t="s">
        <v>4</v>
      </c>
      <c r="H14142" t="s">
        <v>6640</v>
      </c>
      <c r="J14142" s="5"/>
      <c r="K14142" s="2">
        <v>5420.52</v>
      </c>
      <c r="L14142" s="5"/>
      <c r="M14142" s="2">
        <f t="shared" si="220"/>
        <v>-135784.62999999765</v>
      </c>
      <c r="P14142"/>
    </row>
    <row r="14143" spans="1:16" hidden="1">
      <c r="A14143" t="s">
        <v>28041</v>
      </c>
      <c r="B14143" s="1">
        <v>42268</v>
      </c>
      <c r="C14143" t="s">
        <v>28052</v>
      </c>
      <c r="D14143">
        <v>2</v>
      </c>
      <c r="E14143" t="s">
        <v>28053</v>
      </c>
      <c r="F14143" t="s">
        <v>7054</v>
      </c>
      <c r="G14143" t="s">
        <v>4</v>
      </c>
      <c r="H14143" t="s">
        <v>6640</v>
      </c>
      <c r="I14143" s="2">
        <v>5420.52</v>
      </c>
      <c r="J14143" s="5"/>
      <c r="L14143" s="5"/>
      <c r="M14143" s="2">
        <f t="shared" si="220"/>
        <v>-130364.10999999764</v>
      </c>
      <c r="P14143"/>
    </row>
    <row r="14144" spans="1:16" hidden="1">
      <c r="A14144" t="s">
        <v>28066</v>
      </c>
      <c r="B14144" s="1">
        <v>42268</v>
      </c>
      <c r="C14144" t="s">
        <v>8131</v>
      </c>
      <c r="D14144">
        <v>2</v>
      </c>
      <c r="E14144" t="s">
        <v>28079</v>
      </c>
      <c r="F14144" t="s">
        <v>7054</v>
      </c>
      <c r="G14144" t="s">
        <v>4</v>
      </c>
      <c r="H14144" t="s">
        <v>11584</v>
      </c>
      <c r="I14144" s="2">
        <v>3030</v>
      </c>
      <c r="J14144" s="5"/>
      <c r="L14144" s="5"/>
      <c r="M14144" s="2">
        <f t="shared" si="220"/>
        <v>-127334.10999999764</v>
      </c>
      <c r="P14144"/>
    </row>
    <row r="14145" spans="1:16" hidden="1">
      <c r="A14145" t="s">
        <v>28090</v>
      </c>
      <c r="B14145" s="1">
        <v>42268</v>
      </c>
      <c r="C14145" t="s">
        <v>28101</v>
      </c>
      <c r="D14145">
        <v>2</v>
      </c>
      <c r="E14145" t="s">
        <v>28102</v>
      </c>
      <c r="F14145" t="s">
        <v>7054</v>
      </c>
      <c r="G14145" t="s">
        <v>4</v>
      </c>
      <c r="H14145" t="s">
        <v>16442</v>
      </c>
      <c r="I14145" s="2">
        <v>1025</v>
      </c>
      <c r="J14145" s="5"/>
      <c r="L14145" s="5"/>
      <c r="M14145" s="2">
        <f t="shared" si="220"/>
        <v>-126309.10999999764</v>
      </c>
      <c r="P14145"/>
    </row>
    <row r="14146" spans="1:16" hidden="1">
      <c r="A14146" t="s">
        <v>28117</v>
      </c>
      <c r="B14146" s="1">
        <v>42268</v>
      </c>
      <c r="C14146" t="s">
        <v>28127</v>
      </c>
      <c r="D14146">
        <v>2</v>
      </c>
      <c r="E14146" t="s">
        <v>28128</v>
      </c>
      <c r="F14146" t="s">
        <v>7054</v>
      </c>
      <c r="G14146" t="s">
        <v>4</v>
      </c>
      <c r="H14146" t="s">
        <v>14664</v>
      </c>
      <c r="I14146" s="2">
        <v>3029.99</v>
      </c>
      <c r="J14146" s="5"/>
      <c r="L14146" s="5"/>
      <c r="M14146" s="2">
        <f t="shared" si="220"/>
        <v>-123279.11999999764</v>
      </c>
      <c r="P14146"/>
    </row>
    <row r="14147" spans="1:16" hidden="1">
      <c r="A14147" t="s">
        <v>28138</v>
      </c>
      <c r="B14147" s="1">
        <v>42268</v>
      </c>
      <c r="C14147" t="s">
        <v>28149</v>
      </c>
      <c r="D14147">
        <v>1</v>
      </c>
      <c r="E14147" t="s">
        <v>28150</v>
      </c>
      <c r="F14147" t="s">
        <v>13561</v>
      </c>
      <c r="G14147" t="s">
        <v>4</v>
      </c>
      <c r="H14147" t="s">
        <v>8227</v>
      </c>
      <c r="I14147" s="2">
        <v>29000</v>
      </c>
      <c r="J14147" s="5"/>
      <c r="L14147" s="5"/>
      <c r="M14147" s="2">
        <f t="shared" si="220"/>
        <v>-94279.119999997638</v>
      </c>
      <c r="P14147"/>
    </row>
    <row r="14148" spans="1:16" hidden="1">
      <c r="A14148" t="s">
        <v>28163</v>
      </c>
      <c r="B14148" s="1">
        <v>42268</v>
      </c>
      <c r="C14148" t="s">
        <v>28173</v>
      </c>
      <c r="D14148">
        <v>2</v>
      </c>
      <c r="E14148" t="s">
        <v>28174</v>
      </c>
      <c r="F14148" t="s">
        <v>7054</v>
      </c>
      <c r="G14148" t="s">
        <v>4</v>
      </c>
      <c r="H14148" t="s">
        <v>359</v>
      </c>
      <c r="I14148" s="2">
        <v>1025</v>
      </c>
      <c r="J14148" s="5"/>
      <c r="L14148" s="5"/>
      <c r="M14148" s="2">
        <f t="shared" si="220"/>
        <v>-93254.119999997638</v>
      </c>
      <c r="P14148"/>
    </row>
    <row r="14149" spans="1:16" hidden="1">
      <c r="A14149" t="s">
        <v>28188</v>
      </c>
      <c r="B14149" s="1">
        <v>42268</v>
      </c>
      <c r="C14149" t="s">
        <v>28196</v>
      </c>
      <c r="D14149">
        <v>2</v>
      </c>
      <c r="E14149" t="s">
        <v>28197</v>
      </c>
      <c r="F14149" t="s">
        <v>7054</v>
      </c>
      <c r="G14149" t="s">
        <v>4</v>
      </c>
      <c r="H14149" t="s">
        <v>28198</v>
      </c>
      <c r="I14149" s="2">
        <v>3970.01</v>
      </c>
      <c r="J14149" s="5"/>
      <c r="L14149" s="5"/>
      <c r="M14149" s="2">
        <f t="shared" si="220"/>
        <v>-89284.109999997643</v>
      </c>
      <c r="P14149"/>
    </row>
    <row r="14150" spans="1:16" hidden="1">
      <c r="A14150" t="s">
        <v>28212</v>
      </c>
      <c r="B14150" s="1">
        <v>42268</v>
      </c>
      <c r="C14150" t="s">
        <v>28222</v>
      </c>
      <c r="D14150">
        <v>2</v>
      </c>
      <c r="E14150" t="s">
        <v>28223</v>
      </c>
      <c r="F14150" t="s">
        <v>7054</v>
      </c>
      <c r="G14150" t="s">
        <v>4</v>
      </c>
      <c r="H14150" t="s">
        <v>8287</v>
      </c>
      <c r="I14150" s="2">
        <v>4100</v>
      </c>
      <c r="J14150" s="5"/>
      <c r="L14150" s="5"/>
      <c r="M14150" s="2">
        <f t="shared" si="220"/>
        <v>-85184.109999997643</v>
      </c>
      <c r="P14150"/>
    </row>
    <row r="14151" spans="1:16" hidden="1">
      <c r="A14151" t="s">
        <v>28235</v>
      </c>
      <c r="B14151" s="1">
        <v>42268</v>
      </c>
      <c r="C14151" t="s">
        <v>28242</v>
      </c>
      <c r="D14151">
        <v>1</v>
      </c>
      <c r="E14151" t="s">
        <v>28243</v>
      </c>
      <c r="F14151" t="s">
        <v>13561</v>
      </c>
      <c r="G14151" t="s">
        <v>4</v>
      </c>
      <c r="H14151" t="s">
        <v>9487</v>
      </c>
      <c r="I14151" s="2">
        <v>5000</v>
      </c>
      <c r="J14151" s="5"/>
      <c r="L14151" s="5"/>
      <c r="M14151" s="2">
        <f t="shared" si="220"/>
        <v>-80184.109999997643</v>
      </c>
      <c r="P14151"/>
    </row>
    <row r="14152" spans="1:16" hidden="1">
      <c r="A14152" t="s">
        <v>8331</v>
      </c>
      <c r="B14152" s="36">
        <v>42269</v>
      </c>
      <c r="C14152" s="35" t="s">
        <v>18</v>
      </c>
      <c r="D14152" s="35">
        <v>1</v>
      </c>
      <c r="E14152" s="35" t="s">
        <v>8337</v>
      </c>
      <c r="F14152" s="35" t="s">
        <v>13</v>
      </c>
      <c r="G14152" s="35" t="s">
        <v>20</v>
      </c>
      <c r="H14152" s="35" t="s">
        <v>2475</v>
      </c>
      <c r="I14152" s="11"/>
      <c r="J14152" s="12"/>
      <c r="K14152" s="11">
        <v>22000</v>
      </c>
      <c r="L14152" s="12"/>
      <c r="M14152" s="11">
        <f t="shared" si="220"/>
        <v>-102184.10999999764</v>
      </c>
      <c r="P14152"/>
    </row>
    <row r="14153" spans="1:16" hidden="1">
      <c r="A14153" t="s">
        <v>8340</v>
      </c>
      <c r="B14153" s="1">
        <v>42269</v>
      </c>
      <c r="C14153" t="s">
        <v>1</v>
      </c>
      <c r="D14153">
        <v>1</v>
      </c>
      <c r="E14153" t="s">
        <v>8344</v>
      </c>
      <c r="F14153" t="s">
        <v>16</v>
      </c>
      <c r="G14153" t="s">
        <v>20</v>
      </c>
      <c r="H14153" t="s">
        <v>7745</v>
      </c>
      <c r="J14153" s="5"/>
      <c r="K14153" s="2">
        <v>150000</v>
      </c>
      <c r="L14153" s="5"/>
      <c r="M14153" s="2">
        <f t="shared" ref="M14153:M14216" si="221">+M14152+I14153-K14153</f>
        <v>-252184.10999999766</v>
      </c>
      <c r="P14153"/>
    </row>
    <row r="14154" spans="1:16" hidden="1">
      <c r="A14154" t="s">
        <v>8346</v>
      </c>
      <c r="B14154" s="1">
        <v>42269</v>
      </c>
      <c r="C14154" t="s">
        <v>1</v>
      </c>
      <c r="D14154">
        <v>1</v>
      </c>
      <c r="E14154" t="s">
        <v>8349</v>
      </c>
      <c r="F14154" t="s">
        <v>13</v>
      </c>
      <c r="G14154" t="s">
        <v>20</v>
      </c>
      <c r="H14154" t="s">
        <v>8350</v>
      </c>
      <c r="J14154" s="5"/>
      <c r="K14154" s="2">
        <v>248900</v>
      </c>
      <c r="L14154" s="5"/>
      <c r="M14154" s="2">
        <f t="shared" si="221"/>
        <v>-501084.10999999766</v>
      </c>
      <c r="P14154"/>
    </row>
    <row r="14155" spans="1:16" hidden="1">
      <c r="A14155" t="s">
        <v>8351</v>
      </c>
      <c r="B14155" s="1">
        <v>42269</v>
      </c>
      <c r="C14155" t="s">
        <v>6</v>
      </c>
      <c r="D14155">
        <v>1</v>
      </c>
      <c r="E14155" t="s">
        <v>8356</v>
      </c>
      <c r="F14155" t="s">
        <v>29</v>
      </c>
      <c r="G14155" t="s">
        <v>20</v>
      </c>
      <c r="H14155" t="s">
        <v>4693</v>
      </c>
      <c r="I14155" s="2">
        <v>2500</v>
      </c>
      <c r="J14155" s="5"/>
      <c r="L14155" s="5"/>
      <c r="M14155" s="2">
        <f t="shared" si="221"/>
        <v>-498584.10999999766</v>
      </c>
      <c r="P14155"/>
    </row>
    <row r="14156" spans="1:16" hidden="1">
      <c r="A14156" t="s">
        <v>8367</v>
      </c>
      <c r="B14156" s="1">
        <v>42269</v>
      </c>
      <c r="C14156" t="s">
        <v>11</v>
      </c>
      <c r="D14156">
        <v>1</v>
      </c>
      <c r="E14156" t="s">
        <v>8372</v>
      </c>
      <c r="F14156" t="s">
        <v>13</v>
      </c>
      <c r="G14156" t="s">
        <v>20</v>
      </c>
      <c r="H14156" t="s">
        <v>8373</v>
      </c>
      <c r="J14156" s="5"/>
      <c r="K14156" s="2">
        <v>1840</v>
      </c>
      <c r="L14156" s="5"/>
      <c r="M14156" s="2">
        <f t="shared" si="221"/>
        <v>-500424.10999999766</v>
      </c>
      <c r="P14156"/>
    </row>
    <row r="14157" spans="1:16" hidden="1">
      <c r="A14157" t="s">
        <v>8411</v>
      </c>
      <c r="B14157" s="1">
        <v>42269</v>
      </c>
      <c r="C14157" t="s">
        <v>6</v>
      </c>
      <c r="D14157">
        <v>1</v>
      </c>
      <c r="E14157" t="s">
        <v>8414</v>
      </c>
      <c r="F14157" t="s">
        <v>29</v>
      </c>
      <c r="G14157" t="s">
        <v>20</v>
      </c>
      <c r="H14157" t="s">
        <v>8415</v>
      </c>
      <c r="I14157" s="2">
        <v>66</v>
      </c>
      <c r="J14157" s="5"/>
      <c r="L14157" s="5"/>
      <c r="M14157" s="2">
        <f t="shared" si="221"/>
        <v>-500358.10999999766</v>
      </c>
      <c r="P14157"/>
    </row>
    <row r="14158" spans="1:16" hidden="1">
      <c r="A14158" t="s">
        <v>8416</v>
      </c>
      <c r="B14158" s="1">
        <v>42269</v>
      </c>
      <c r="C14158" t="s">
        <v>6</v>
      </c>
      <c r="D14158">
        <v>1</v>
      </c>
      <c r="E14158" t="s">
        <v>8419</v>
      </c>
      <c r="F14158" t="s">
        <v>29</v>
      </c>
      <c r="G14158" t="s">
        <v>20</v>
      </c>
      <c r="H14158" t="s">
        <v>8420</v>
      </c>
      <c r="I14158" s="2">
        <v>2527.2399999999998</v>
      </c>
      <c r="J14158" s="5"/>
      <c r="L14158" s="5"/>
      <c r="M14158" s="2">
        <f t="shared" si="221"/>
        <v>-497830.86999999767</v>
      </c>
      <c r="P14158"/>
    </row>
    <row r="14159" spans="1:16" hidden="1">
      <c r="A14159" t="s">
        <v>8518</v>
      </c>
      <c r="B14159" s="1">
        <v>42269</v>
      </c>
      <c r="C14159" t="s">
        <v>6</v>
      </c>
      <c r="D14159">
        <v>1</v>
      </c>
      <c r="E14159" t="s">
        <v>8520</v>
      </c>
      <c r="F14159" t="s">
        <v>29</v>
      </c>
      <c r="G14159" t="s">
        <v>20</v>
      </c>
      <c r="H14159" t="s">
        <v>8521</v>
      </c>
      <c r="I14159" s="2">
        <v>249.21</v>
      </c>
      <c r="J14159" s="5"/>
      <c r="L14159" s="5"/>
      <c r="M14159" s="2">
        <f t="shared" si="221"/>
        <v>-497581.65999999765</v>
      </c>
      <c r="P14159"/>
    </row>
    <row r="14160" spans="1:16" hidden="1">
      <c r="A14160" t="s">
        <v>8523</v>
      </c>
      <c r="B14160" s="1">
        <v>42269</v>
      </c>
      <c r="C14160" t="s">
        <v>8528</v>
      </c>
      <c r="D14160">
        <v>2</v>
      </c>
      <c r="E14160" t="s">
        <v>8529</v>
      </c>
      <c r="F14160" t="s">
        <v>78</v>
      </c>
      <c r="G14160" t="s">
        <v>20</v>
      </c>
      <c r="H14160" t="s">
        <v>5424</v>
      </c>
      <c r="J14160" s="5"/>
      <c r="K14160" s="2">
        <v>1199.99</v>
      </c>
      <c r="L14160" s="5"/>
      <c r="M14160" s="2">
        <f t="shared" si="221"/>
        <v>-498781.64999999764</v>
      </c>
      <c r="P14160"/>
    </row>
    <row r="14161" spans="1:16" hidden="1">
      <c r="A14161" t="s">
        <v>8549</v>
      </c>
      <c r="B14161" s="1">
        <v>42269</v>
      </c>
      <c r="C14161" t="s">
        <v>11</v>
      </c>
      <c r="D14161">
        <v>1</v>
      </c>
      <c r="E14161" t="s">
        <v>8555</v>
      </c>
      <c r="F14161" t="s">
        <v>13</v>
      </c>
      <c r="G14161" t="s">
        <v>20</v>
      </c>
      <c r="J14161" s="5"/>
      <c r="K14161" s="2">
        <v>2127.9299999999998</v>
      </c>
      <c r="L14161" s="5"/>
      <c r="M14161" s="2">
        <f t="shared" si="221"/>
        <v>-500909.57999999763</v>
      </c>
      <c r="P14161"/>
    </row>
    <row r="14162" spans="1:16" hidden="1">
      <c r="A14162" t="s">
        <v>8563</v>
      </c>
      <c r="B14162" s="1">
        <v>42269</v>
      </c>
      <c r="C14162" t="s">
        <v>1</v>
      </c>
      <c r="D14162">
        <v>1</v>
      </c>
      <c r="E14162" t="s">
        <v>8566</v>
      </c>
      <c r="F14162" t="s">
        <v>13</v>
      </c>
      <c r="G14162" t="s">
        <v>20</v>
      </c>
      <c r="H14162" t="s">
        <v>8567</v>
      </c>
      <c r="J14162" s="5"/>
      <c r="K14162" s="2">
        <v>678</v>
      </c>
      <c r="L14162" s="5"/>
      <c r="M14162" s="2">
        <f t="shared" si="221"/>
        <v>-501587.57999999763</v>
      </c>
      <c r="P14162"/>
    </row>
    <row r="14163" spans="1:16" hidden="1">
      <c r="A14163" t="s">
        <v>8581</v>
      </c>
      <c r="B14163" s="1">
        <v>42269</v>
      </c>
      <c r="C14163" t="s">
        <v>6</v>
      </c>
      <c r="D14163">
        <v>1</v>
      </c>
      <c r="E14163" t="s">
        <v>8584</v>
      </c>
      <c r="F14163" t="s">
        <v>29</v>
      </c>
      <c r="G14163" t="s">
        <v>20</v>
      </c>
      <c r="H14163" t="s">
        <v>65</v>
      </c>
      <c r="I14163" s="2">
        <v>1891.99</v>
      </c>
      <c r="J14163" s="5"/>
      <c r="L14163" s="5"/>
      <c r="M14163" s="2">
        <f t="shared" si="221"/>
        <v>-499695.58999999764</v>
      </c>
      <c r="P14163"/>
    </row>
    <row r="14164" spans="1:16" hidden="1">
      <c r="A14164" t="s">
        <v>8631</v>
      </c>
      <c r="B14164" s="1">
        <v>42269</v>
      </c>
      <c r="C14164" t="s">
        <v>18</v>
      </c>
      <c r="D14164">
        <v>1</v>
      </c>
      <c r="E14164" t="s">
        <v>8632</v>
      </c>
      <c r="F14164" t="s">
        <v>13</v>
      </c>
      <c r="G14164" t="s">
        <v>20</v>
      </c>
      <c r="H14164" t="s">
        <v>18</v>
      </c>
      <c r="J14164" s="5"/>
      <c r="K14164" s="2">
        <v>6155.91</v>
      </c>
      <c r="L14164" s="5"/>
      <c r="M14164" s="2">
        <f t="shared" si="221"/>
        <v>-505851.49999999761</v>
      </c>
      <c r="P14164"/>
    </row>
    <row r="14165" spans="1:16" hidden="1">
      <c r="A14165" t="s">
        <v>8638</v>
      </c>
      <c r="B14165" s="1">
        <v>42269</v>
      </c>
      <c r="C14165" t="s">
        <v>195</v>
      </c>
      <c r="D14165">
        <v>1</v>
      </c>
      <c r="E14165" t="s">
        <v>8639</v>
      </c>
      <c r="F14165" t="s">
        <v>13</v>
      </c>
      <c r="G14165" t="s">
        <v>20</v>
      </c>
      <c r="H14165" t="s">
        <v>195</v>
      </c>
      <c r="J14165" s="5"/>
      <c r="K14165" s="2">
        <v>21840</v>
      </c>
      <c r="L14165" s="5"/>
      <c r="M14165" s="2">
        <f t="shared" si="221"/>
        <v>-527691.49999999767</v>
      </c>
      <c r="P14165"/>
    </row>
    <row r="14166" spans="1:16" hidden="1">
      <c r="A14166" t="s">
        <v>8641</v>
      </c>
      <c r="B14166" s="1">
        <v>42269</v>
      </c>
      <c r="C14166" t="s">
        <v>240</v>
      </c>
      <c r="D14166">
        <v>1</v>
      </c>
      <c r="E14166" t="s">
        <v>8645</v>
      </c>
      <c r="F14166" t="s">
        <v>13</v>
      </c>
      <c r="G14166" t="s">
        <v>20</v>
      </c>
      <c r="H14166" t="s">
        <v>240</v>
      </c>
      <c r="J14166" s="5"/>
      <c r="K14166" s="2">
        <v>9738.49</v>
      </c>
      <c r="L14166" s="5"/>
      <c r="M14166" s="2">
        <f t="shared" si="221"/>
        <v>-537429.98999999766</v>
      </c>
      <c r="P14166"/>
    </row>
    <row r="14167" spans="1:16" hidden="1">
      <c r="A14167" t="s">
        <v>8646</v>
      </c>
      <c r="B14167" s="1">
        <v>42269</v>
      </c>
      <c r="C14167" t="s">
        <v>200</v>
      </c>
      <c r="D14167">
        <v>1</v>
      </c>
      <c r="E14167" t="s">
        <v>8650</v>
      </c>
      <c r="F14167" t="s">
        <v>16</v>
      </c>
      <c r="G14167" t="s">
        <v>20</v>
      </c>
      <c r="H14167" t="s">
        <v>200</v>
      </c>
      <c r="J14167" s="5"/>
      <c r="K14167" s="2">
        <v>3552.24</v>
      </c>
      <c r="L14167" s="5"/>
      <c r="M14167" s="2">
        <f t="shared" si="221"/>
        <v>-540982.22999999765</v>
      </c>
      <c r="P14167"/>
    </row>
    <row r="14168" spans="1:16" hidden="1">
      <c r="A14168" t="s">
        <v>8652</v>
      </c>
      <c r="B14168" s="1">
        <v>42269</v>
      </c>
      <c r="C14168" t="s">
        <v>1</v>
      </c>
      <c r="D14168">
        <v>1</v>
      </c>
      <c r="E14168" t="s">
        <v>8655</v>
      </c>
      <c r="F14168" t="s">
        <v>16</v>
      </c>
      <c r="G14168" t="s">
        <v>4</v>
      </c>
      <c r="H14168" t="s">
        <v>8656</v>
      </c>
      <c r="J14168" s="5"/>
      <c r="K14168" s="2">
        <v>265100</v>
      </c>
      <c r="L14168" s="5"/>
      <c r="M14168" s="2">
        <f t="shared" si="221"/>
        <v>-806082.22999999765</v>
      </c>
      <c r="P14168"/>
    </row>
    <row r="14169" spans="1:16" hidden="1">
      <c r="A14169" t="s">
        <v>8662</v>
      </c>
      <c r="B14169" s="1">
        <v>42269</v>
      </c>
      <c r="C14169" t="s">
        <v>18</v>
      </c>
      <c r="D14169">
        <v>1</v>
      </c>
      <c r="E14169" t="s">
        <v>8663</v>
      </c>
      <c r="F14169" t="s">
        <v>13</v>
      </c>
      <c r="G14169" t="s">
        <v>4</v>
      </c>
      <c r="H14169" t="s">
        <v>6826</v>
      </c>
      <c r="J14169" s="5"/>
      <c r="K14169" s="2">
        <v>50000</v>
      </c>
      <c r="L14169" s="5"/>
      <c r="M14169" s="2">
        <f t="shared" si="221"/>
        <v>-856082.22999999765</v>
      </c>
      <c r="P14169"/>
    </row>
    <row r="14170" spans="1:16" hidden="1">
      <c r="A14170" t="s">
        <v>8669</v>
      </c>
      <c r="B14170" s="1">
        <v>42269</v>
      </c>
      <c r="C14170" t="s">
        <v>11</v>
      </c>
      <c r="D14170">
        <v>1</v>
      </c>
      <c r="E14170" t="s">
        <v>8672</v>
      </c>
      <c r="F14170" t="s">
        <v>45</v>
      </c>
      <c r="G14170" t="s">
        <v>4</v>
      </c>
      <c r="H14170" t="s">
        <v>1010</v>
      </c>
      <c r="J14170" s="5"/>
      <c r="K14170" s="2">
        <v>2156.58</v>
      </c>
      <c r="L14170" s="5"/>
      <c r="M14170" s="2">
        <f t="shared" si="221"/>
        <v>-858238.80999999761</v>
      </c>
      <c r="P14170"/>
    </row>
    <row r="14171" spans="1:16" hidden="1">
      <c r="A14171" t="s">
        <v>8676</v>
      </c>
      <c r="B14171" s="1">
        <v>42269</v>
      </c>
      <c r="C14171" t="s">
        <v>354</v>
      </c>
      <c r="D14171">
        <v>1</v>
      </c>
      <c r="E14171" t="s">
        <v>8679</v>
      </c>
      <c r="F14171" t="s">
        <v>45</v>
      </c>
      <c r="G14171" t="s">
        <v>4</v>
      </c>
      <c r="H14171" t="s">
        <v>1010</v>
      </c>
      <c r="J14171" s="5"/>
      <c r="K14171" s="2">
        <v>1025</v>
      </c>
      <c r="L14171" s="5"/>
      <c r="M14171" s="2">
        <f t="shared" si="221"/>
        <v>-859263.80999999761</v>
      </c>
      <c r="P14171"/>
    </row>
    <row r="14172" spans="1:16" hidden="1">
      <c r="A14172" t="s">
        <v>8723</v>
      </c>
      <c r="B14172" s="1">
        <v>42269</v>
      </c>
      <c r="C14172" t="s">
        <v>43</v>
      </c>
      <c r="D14172">
        <v>1</v>
      </c>
      <c r="E14172" t="s">
        <v>8725</v>
      </c>
      <c r="F14172" t="s">
        <v>16</v>
      </c>
      <c r="G14172" t="s">
        <v>4</v>
      </c>
      <c r="H14172" t="s">
        <v>4366</v>
      </c>
      <c r="J14172" s="5"/>
      <c r="K14172" s="2">
        <v>2990</v>
      </c>
      <c r="L14172" s="5"/>
      <c r="M14172" s="2">
        <f t="shared" si="221"/>
        <v>-862253.80999999761</v>
      </c>
      <c r="P14172"/>
    </row>
    <row r="14173" spans="1:16" hidden="1">
      <c r="A14173" t="s">
        <v>8727</v>
      </c>
      <c r="B14173" s="1">
        <v>42269</v>
      </c>
      <c r="C14173" t="s">
        <v>11</v>
      </c>
      <c r="D14173">
        <v>1</v>
      </c>
      <c r="E14173" t="s">
        <v>8729</v>
      </c>
      <c r="F14173" t="s">
        <v>16</v>
      </c>
      <c r="G14173" t="s">
        <v>4</v>
      </c>
      <c r="H14173" t="s">
        <v>8730</v>
      </c>
      <c r="J14173" s="5"/>
      <c r="K14173" s="2">
        <v>1025</v>
      </c>
      <c r="L14173" s="5"/>
      <c r="M14173" s="2">
        <f t="shared" si="221"/>
        <v>-863278.80999999761</v>
      </c>
      <c r="P14173"/>
    </row>
    <row r="14174" spans="1:16" hidden="1">
      <c r="A14174" t="s">
        <v>8733</v>
      </c>
      <c r="B14174" s="1">
        <v>42269</v>
      </c>
      <c r="C14174" t="s">
        <v>18</v>
      </c>
      <c r="D14174">
        <v>1</v>
      </c>
      <c r="E14174" t="s">
        <v>8735</v>
      </c>
      <c r="F14174" t="s">
        <v>13</v>
      </c>
      <c r="G14174" t="s">
        <v>4</v>
      </c>
      <c r="H14174" t="s">
        <v>7709</v>
      </c>
      <c r="J14174" s="5"/>
      <c r="K14174" s="2">
        <v>172000</v>
      </c>
      <c r="L14174" s="5"/>
      <c r="M14174" s="2">
        <f t="shared" si="221"/>
        <v>-1035278.8099999976</v>
      </c>
      <c r="P14174"/>
    </row>
    <row r="14175" spans="1:16" hidden="1">
      <c r="A14175" t="s">
        <v>8736</v>
      </c>
      <c r="B14175" s="1">
        <v>42269</v>
      </c>
      <c r="C14175" t="s">
        <v>18</v>
      </c>
      <c r="D14175">
        <v>1</v>
      </c>
      <c r="E14175" t="s">
        <v>8738</v>
      </c>
      <c r="F14175" t="s">
        <v>13</v>
      </c>
      <c r="G14175" t="s">
        <v>4</v>
      </c>
      <c r="H14175" t="s">
        <v>8739</v>
      </c>
      <c r="J14175" s="5"/>
      <c r="K14175" s="2">
        <v>20000</v>
      </c>
      <c r="L14175" s="5"/>
      <c r="M14175" s="2">
        <f t="shared" si="221"/>
        <v>-1055278.8099999977</v>
      </c>
      <c r="P14175"/>
    </row>
    <row r="14176" spans="1:16" hidden="1">
      <c r="A14176" t="s">
        <v>8740</v>
      </c>
      <c r="B14176" s="1">
        <v>42269</v>
      </c>
      <c r="C14176" t="s">
        <v>6051</v>
      </c>
      <c r="D14176">
        <v>1</v>
      </c>
      <c r="E14176" t="s">
        <v>8743</v>
      </c>
      <c r="F14176" t="s">
        <v>16</v>
      </c>
      <c r="G14176" t="s">
        <v>4</v>
      </c>
      <c r="H14176" t="s">
        <v>8744</v>
      </c>
      <c r="J14176" s="5"/>
      <c r="K14176" s="2">
        <v>158100</v>
      </c>
      <c r="L14176" s="5"/>
      <c r="M14176" s="2">
        <f t="shared" si="221"/>
        <v>-1213378.8099999977</v>
      </c>
      <c r="P14176"/>
    </row>
    <row r="14177" spans="1:16" hidden="1">
      <c r="A14177" t="s">
        <v>8745</v>
      </c>
      <c r="B14177" s="1">
        <v>42269</v>
      </c>
      <c r="C14177" t="s">
        <v>18</v>
      </c>
      <c r="D14177">
        <v>1</v>
      </c>
      <c r="E14177" t="s">
        <v>8748</v>
      </c>
      <c r="F14177" t="s">
        <v>13</v>
      </c>
      <c r="G14177" t="s">
        <v>4</v>
      </c>
      <c r="H14177" t="s">
        <v>6725</v>
      </c>
      <c r="J14177" s="5"/>
      <c r="K14177" s="2">
        <v>35000</v>
      </c>
      <c r="L14177" s="5"/>
      <c r="M14177" s="2">
        <f t="shared" si="221"/>
        <v>-1248378.8099999977</v>
      </c>
      <c r="P14177"/>
    </row>
    <row r="14178" spans="1:16" hidden="1">
      <c r="A14178" t="s">
        <v>8751</v>
      </c>
      <c r="B14178" s="1">
        <v>42269</v>
      </c>
      <c r="C14178" t="s">
        <v>455</v>
      </c>
      <c r="D14178">
        <v>1</v>
      </c>
      <c r="E14178" t="s">
        <v>8756</v>
      </c>
      <c r="F14178" t="s">
        <v>16</v>
      </c>
      <c r="G14178" t="s">
        <v>4</v>
      </c>
      <c r="H14178" t="s">
        <v>455</v>
      </c>
      <c r="J14178" s="5"/>
      <c r="K14178" s="2">
        <v>1025</v>
      </c>
      <c r="L14178" s="5"/>
      <c r="M14178" s="2">
        <f t="shared" si="221"/>
        <v>-1249403.8099999977</v>
      </c>
      <c r="P14178"/>
    </row>
    <row r="14179" spans="1:16" hidden="1">
      <c r="A14179" t="s">
        <v>8759</v>
      </c>
      <c r="B14179" s="1">
        <v>42269</v>
      </c>
      <c r="C14179" t="s">
        <v>8763</v>
      </c>
      <c r="D14179">
        <v>1</v>
      </c>
      <c r="E14179" t="s">
        <v>8764</v>
      </c>
      <c r="F14179" t="s">
        <v>13</v>
      </c>
      <c r="G14179" t="s">
        <v>4</v>
      </c>
      <c r="H14179" t="s">
        <v>8765</v>
      </c>
      <c r="J14179" s="5"/>
      <c r="K14179" s="2">
        <v>3030.01</v>
      </c>
      <c r="L14179" s="5"/>
      <c r="M14179" s="2">
        <f t="shared" si="221"/>
        <v>-1252433.8199999977</v>
      </c>
      <c r="P14179"/>
    </row>
    <row r="14180" spans="1:16" hidden="1">
      <c r="A14180" t="s">
        <v>8766</v>
      </c>
      <c r="B14180" s="1">
        <v>42269</v>
      </c>
      <c r="C14180" t="s">
        <v>195</v>
      </c>
      <c r="D14180">
        <v>1</v>
      </c>
      <c r="E14180" t="s">
        <v>8769</v>
      </c>
      <c r="F14180" t="s">
        <v>13</v>
      </c>
      <c r="G14180" t="s">
        <v>4</v>
      </c>
      <c r="H14180" t="s">
        <v>195</v>
      </c>
      <c r="J14180" s="5"/>
      <c r="K14180" s="2">
        <v>9830</v>
      </c>
      <c r="L14180" s="5"/>
      <c r="M14180" s="2">
        <f t="shared" si="221"/>
        <v>-1262263.8199999977</v>
      </c>
      <c r="P14180"/>
    </row>
    <row r="14181" spans="1:16" hidden="1">
      <c r="A14181" t="s">
        <v>8772</v>
      </c>
      <c r="B14181" s="1">
        <v>42269</v>
      </c>
      <c r="C14181" t="s">
        <v>18</v>
      </c>
      <c r="D14181">
        <v>1</v>
      </c>
      <c r="E14181" t="s">
        <v>8774</v>
      </c>
      <c r="F14181" t="s">
        <v>13</v>
      </c>
      <c r="G14181" t="s">
        <v>4</v>
      </c>
      <c r="H14181" t="s">
        <v>18</v>
      </c>
      <c r="J14181" s="5"/>
      <c r="K14181" s="2">
        <v>15509.75</v>
      </c>
      <c r="L14181" s="5"/>
      <c r="M14181" s="2">
        <f t="shared" si="221"/>
        <v>-1277773.5699999977</v>
      </c>
      <c r="P14181"/>
    </row>
    <row r="14182" spans="1:16" hidden="1">
      <c r="A14182" t="s">
        <v>28255</v>
      </c>
      <c r="B14182" s="1">
        <v>42269</v>
      </c>
      <c r="C14182" t="s">
        <v>18577</v>
      </c>
      <c r="D14182">
        <v>1</v>
      </c>
      <c r="E14182" t="s">
        <v>28270</v>
      </c>
      <c r="F14182" t="s">
        <v>13565</v>
      </c>
      <c r="G14182" t="s">
        <v>20</v>
      </c>
      <c r="H14182" t="s">
        <v>18579</v>
      </c>
      <c r="I14182" s="2">
        <v>22000</v>
      </c>
      <c r="J14182" s="5"/>
      <c r="L14182" s="5"/>
      <c r="M14182" s="2">
        <f t="shared" si="221"/>
        <v>-1255773.5699999977</v>
      </c>
      <c r="P14182"/>
    </row>
    <row r="14183" spans="1:16" hidden="1">
      <c r="A14183" t="s">
        <v>28277</v>
      </c>
      <c r="B14183" s="1">
        <v>42269</v>
      </c>
      <c r="C14183" t="s">
        <v>18</v>
      </c>
      <c r="D14183">
        <v>2</v>
      </c>
      <c r="E14183" t="s">
        <v>28291</v>
      </c>
      <c r="F14183" t="s">
        <v>13559</v>
      </c>
      <c r="G14183" t="s">
        <v>313</v>
      </c>
      <c r="H14183" t="s">
        <v>103</v>
      </c>
      <c r="I14183" s="2">
        <v>405.11</v>
      </c>
      <c r="J14183" s="5"/>
      <c r="L14183" s="5"/>
      <c r="M14183" s="2">
        <f t="shared" si="221"/>
        <v>-1255368.4599999976</v>
      </c>
      <c r="P14183"/>
    </row>
    <row r="14184" spans="1:16" hidden="1">
      <c r="A14184" t="s">
        <v>28296</v>
      </c>
      <c r="B14184" s="1">
        <v>42269</v>
      </c>
      <c r="C14184" t="s">
        <v>25289</v>
      </c>
      <c r="D14184">
        <v>1</v>
      </c>
      <c r="E14184" t="s">
        <v>28311</v>
      </c>
      <c r="F14184" t="s">
        <v>13565</v>
      </c>
      <c r="G14184" t="s">
        <v>20</v>
      </c>
      <c r="H14184" t="s">
        <v>7745</v>
      </c>
      <c r="I14184" s="2">
        <v>150000</v>
      </c>
      <c r="J14184" s="5"/>
      <c r="L14184" s="5"/>
      <c r="M14184" s="2">
        <f t="shared" si="221"/>
        <v>-1105368.4599999976</v>
      </c>
      <c r="P14184"/>
    </row>
    <row r="14185" spans="1:16" hidden="1">
      <c r="A14185" t="s">
        <v>28317</v>
      </c>
      <c r="B14185" s="1">
        <v>42269</v>
      </c>
      <c r="C14185" t="s">
        <v>26954</v>
      </c>
      <c r="D14185">
        <v>1</v>
      </c>
      <c r="E14185" t="s">
        <v>28334</v>
      </c>
      <c r="F14185" t="s">
        <v>13565</v>
      </c>
      <c r="G14185" t="s">
        <v>20</v>
      </c>
      <c r="H14185" t="s">
        <v>21997</v>
      </c>
      <c r="I14185" s="2">
        <v>248900</v>
      </c>
      <c r="J14185" s="5"/>
      <c r="L14185" s="5"/>
      <c r="M14185" s="2">
        <f t="shared" si="221"/>
        <v>-856468.45999999763</v>
      </c>
      <c r="P14185"/>
    </row>
    <row r="14186" spans="1:16" hidden="1">
      <c r="A14186" t="s">
        <v>28342</v>
      </c>
      <c r="B14186" s="1">
        <v>42269</v>
      </c>
      <c r="C14186" t="s">
        <v>28359</v>
      </c>
      <c r="D14186">
        <v>2</v>
      </c>
      <c r="E14186" t="s">
        <v>28360</v>
      </c>
      <c r="F14186" t="s">
        <v>13559</v>
      </c>
      <c r="G14186" t="s">
        <v>313</v>
      </c>
      <c r="H14186" t="s">
        <v>4034</v>
      </c>
      <c r="J14186" s="5"/>
      <c r="K14186" s="2">
        <v>240.22</v>
      </c>
      <c r="L14186" s="5"/>
      <c r="M14186" s="2">
        <f t="shared" si="221"/>
        <v>-856708.67999999761</v>
      </c>
      <c r="P14186"/>
    </row>
    <row r="14187" spans="1:16" hidden="1">
      <c r="A14187" t="s">
        <v>28342</v>
      </c>
      <c r="B14187" s="1">
        <v>42269</v>
      </c>
      <c r="C14187" t="s">
        <v>28359</v>
      </c>
      <c r="D14187">
        <v>2</v>
      </c>
      <c r="E14187" t="s">
        <v>28360</v>
      </c>
      <c r="F14187" t="s">
        <v>13559</v>
      </c>
      <c r="G14187" t="s">
        <v>313</v>
      </c>
      <c r="H14187" t="s">
        <v>4034</v>
      </c>
      <c r="I14187" s="2">
        <v>240.22</v>
      </c>
      <c r="J14187" s="5"/>
      <c r="L14187" s="5"/>
      <c r="M14187" s="2">
        <f t="shared" si="221"/>
        <v>-856468.45999999763</v>
      </c>
      <c r="P14187"/>
    </row>
    <row r="14188" spans="1:16" hidden="1">
      <c r="A14188" t="s">
        <v>28367</v>
      </c>
      <c r="B14188" s="1">
        <v>42269</v>
      </c>
      <c r="C14188" t="s">
        <v>28383</v>
      </c>
      <c r="D14188">
        <v>2</v>
      </c>
      <c r="E14188" t="s">
        <v>28384</v>
      </c>
      <c r="F14188" t="s">
        <v>7054</v>
      </c>
      <c r="G14188" t="s">
        <v>20</v>
      </c>
      <c r="H14188" t="s">
        <v>14</v>
      </c>
      <c r="I14188" s="2">
        <v>1840</v>
      </c>
      <c r="J14188" s="5"/>
      <c r="L14188" s="5"/>
      <c r="M14188" s="2">
        <f t="shared" si="221"/>
        <v>-854628.45999999763</v>
      </c>
      <c r="P14188"/>
    </row>
    <row r="14189" spans="1:16" hidden="1">
      <c r="A14189" t="s">
        <v>28388</v>
      </c>
      <c r="B14189" s="1">
        <v>42269</v>
      </c>
      <c r="C14189" t="s">
        <v>28403</v>
      </c>
      <c r="D14189">
        <v>2</v>
      </c>
      <c r="E14189" t="s">
        <v>28404</v>
      </c>
      <c r="F14189" t="s">
        <v>13559</v>
      </c>
      <c r="G14189" t="s">
        <v>313</v>
      </c>
      <c r="H14189" t="s">
        <v>2890</v>
      </c>
      <c r="J14189" s="5"/>
      <c r="K14189" s="2">
        <v>235.8</v>
      </c>
      <c r="L14189" s="5"/>
      <c r="M14189" s="2">
        <f t="shared" si="221"/>
        <v>-854864.25999999768</v>
      </c>
      <c r="P14189"/>
    </row>
    <row r="14190" spans="1:16" hidden="1">
      <c r="A14190" t="s">
        <v>28388</v>
      </c>
      <c r="B14190" s="1">
        <v>42269</v>
      </c>
      <c r="C14190" t="s">
        <v>28403</v>
      </c>
      <c r="D14190">
        <v>2</v>
      </c>
      <c r="E14190" t="s">
        <v>28404</v>
      </c>
      <c r="F14190" t="s">
        <v>13559</v>
      </c>
      <c r="G14190" t="s">
        <v>313</v>
      </c>
      <c r="H14190" t="s">
        <v>2890</v>
      </c>
      <c r="I14190" s="2">
        <v>235.8</v>
      </c>
      <c r="J14190" s="5"/>
      <c r="L14190" s="5"/>
      <c r="M14190" s="2">
        <f t="shared" si="221"/>
        <v>-854628.45999999763</v>
      </c>
      <c r="P14190"/>
    </row>
    <row r="14191" spans="1:16" hidden="1">
      <c r="A14191" t="s">
        <v>28408</v>
      </c>
      <c r="B14191" s="1">
        <v>42269</v>
      </c>
      <c r="C14191" t="s">
        <v>28422</v>
      </c>
      <c r="D14191">
        <v>2</v>
      </c>
      <c r="E14191" t="s">
        <v>28423</v>
      </c>
      <c r="F14191" t="s">
        <v>7054</v>
      </c>
      <c r="G14191" t="s">
        <v>20</v>
      </c>
      <c r="H14191" t="s">
        <v>5554</v>
      </c>
      <c r="I14191" s="2">
        <v>1840</v>
      </c>
      <c r="J14191" s="5"/>
      <c r="L14191" s="5"/>
      <c r="M14191" s="2">
        <f t="shared" si="221"/>
        <v>-852788.45999999763</v>
      </c>
      <c r="P14191"/>
    </row>
    <row r="14192" spans="1:16" hidden="1">
      <c r="A14192" t="s">
        <v>28429</v>
      </c>
      <c r="B14192" s="1">
        <v>42269</v>
      </c>
      <c r="C14192" t="s">
        <v>18</v>
      </c>
      <c r="D14192">
        <v>2</v>
      </c>
      <c r="E14192" t="s">
        <v>28445</v>
      </c>
      <c r="F14192" t="s">
        <v>13559</v>
      </c>
      <c r="G14192" t="s">
        <v>313</v>
      </c>
      <c r="H14192" t="s">
        <v>65</v>
      </c>
      <c r="I14192" s="2">
        <v>470.1</v>
      </c>
      <c r="J14192" s="5"/>
      <c r="L14192" s="5"/>
      <c r="M14192" s="2">
        <f t="shared" si="221"/>
        <v>-852318.35999999766</v>
      </c>
      <c r="P14192"/>
    </row>
    <row r="14193" spans="1:16" hidden="1">
      <c r="A14193" t="s">
        <v>28451</v>
      </c>
      <c r="B14193" s="1">
        <v>42269</v>
      </c>
      <c r="C14193" t="s">
        <v>6</v>
      </c>
      <c r="D14193">
        <v>1</v>
      </c>
      <c r="E14193" t="s">
        <v>28464</v>
      </c>
      <c r="F14193" t="s">
        <v>13565</v>
      </c>
      <c r="G14193" t="s">
        <v>20</v>
      </c>
      <c r="H14193" t="s">
        <v>28465</v>
      </c>
      <c r="I14193" s="2">
        <v>20000</v>
      </c>
      <c r="J14193" s="5"/>
      <c r="L14193" s="5"/>
      <c r="M14193" s="2">
        <f t="shared" si="221"/>
        <v>-832318.35999999766</v>
      </c>
      <c r="P14193"/>
    </row>
    <row r="14194" spans="1:16" hidden="1">
      <c r="A14194" t="s">
        <v>28471</v>
      </c>
      <c r="B14194" s="1">
        <v>42269</v>
      </c>
      <c r="C14194" t="s">
        <v>28486</v>
      </c>
      <c r="D14194">
        <v>2</v>
      </c>
      <c r="E14194" t="s">
        <v>28487</v>
      </c>
      <c r="F14194" t="s">
        <v>7054</v>
      </c>
      <c r="G14194" t="s">
        <v>20</v>
      </c>
      <c r="H14194" t="s">
        <v>8521</v>
      </c>
      <c r="I14194" s="2">
        <v>1025</v>
      </c>
      <c r="J14194" s="5"/>
      <c r="L14194" s="5"/>
      <c r="M14194" s="2">
        <f t="shared" si="221"/>
        <v>-831293.35999999766</v>
      </c>
      <c r="P14194"/>
    </row>
    <row r="14195" spans="1:16" hidden="1">
      <c r="A14195" t="s">
        <v>28496</v>
      </c>
      <c r="B14195" s="1">
        <v>42269</v>
      </c>
      <c r="C14195" t="s">
        <v>8528</v>
      </c>
      <c r="D14195">
        <v>2</v>
      </c>
      <c r="E14195" t="s">
        <v>28509</v>
      </c>
      <c r="F14195" t="s">
        <v>7054</v>
      </c>
      <c r="G14195" t="s">
        <v>20</v>
      </c>
      <c r="H14195" t="s">
        <v>5424</v>
      </c>
      <c r="I14195" s="2">
        <v>1199.99</v>
      </c>
      <c r="J14195" s="5"/>
      <c r="L14195" s="5"/>
      <c r="M14195" s="2">
        <f t="shared" si="221"/>
        <v>-830093.36999999767</v>
      </c>
      <c r="P14195"/>
    </row>
    <row r="14196" spans="1:16" hidden="1">
      <c r="A14196" t="s">
        <v>28517</v>
      </c>
      <c r="B14196" s="1">
        <v>42269</v>
      </c>
      <c r="C14196" t="s">
        <v>1</v>
      </c>
      <c r="D14196">
        <v>2</v>
      </c>
      <c r="E14196" t="s">
        <v>28532</v>
      </c>
      <c r="F14196" t="s">
        <v>13559</v>
      </c>
      <c r="G14196" t="s">
        <v>313</v>
      </c>
      <c r="H14196" t="s">
        <v>8567</v>
      </c>
      <c r="I14196" s="2">
        <v>678</v>
      </c>
      <c r="J14196" s="5"/>
      <c r="L14196" s="5"/>
      <c r="M14196" s="2">
        <f t="shared" si="221"/>
        <v>-829415.36999999767</v>
      </c>
      <c r="P14196"/>
    </row>
    <row r="14197" spans="1:16" hidden="1">
      <c r="A14197" t="s">
        <v>28539</v>
      </c>
      <c r="B14197" s="1">
        <v>42269</v>
      </c>
      <c r="C14197" t="s">
        <v>4654</v>
      </c>
      <c r="D14197">
        <v>2</v>
      </c>
      <c r="E14197" t="s">
        <v>28553</v>
      </c>
      <c r="F14197" t="s">
        <v>13559</v>
      </c>
      <c r="G14197" t="s">
        <v>313</v>
      </c>
      <c r="H14197" t="s">
        <v>2743</v>
      </c>
      <c r="I14197" s="2">
        <v>2127.9299999999998</v>
      </c>
      <c r="J14197" s="5"/>
      <c r="L14197" s="5"/>
      <c r="M14197" s="2">
        <f t="shared" si="221"/>
        <v>-827287.43999999762</v>
      </c>
      <c r="P14197"/>
    </row>
    <row r="14198" spans="1:16" hidden="1">
      <c r="A14198" t="s">
        <v>28560</v>
      </c>
      <c r="B14198" s="1">
        <v>42269</v>
      </c>
      <c r="C14198" t="s">
        <v>28575</v>
      </c>
      <c r="D14198">
        <v>2</v>
      </c>
      <c r="E14198" t="s">
        <v>28576</v>
      </c>
      <c r="F14198" t="s">
        <v>7054</v>
      </c>
      <c r="G14198" t="s">
        <v>20</v>
      </c>
      <c r="H14198" t="s">
        <v>28577</v>
      </c>
      <c r="I14198" s="2">
        <v>1025</v>
      </c>
      <c r="J14198" s="5"/>
      <c r="L14198" s="5"/>
      <c r="M14198" s="2">
        <f t="shared" si="221"/>
        <v>-826262.43999999762</v>
      </c>
      <c r="P14198"/>
    </row>
    <row r="14199" spans="1:16" hidden="1">
      <c r="A14199" t="s">
        <v>28583</v>
      </c>
      <c r="B14199" s="1">
        <v>42269</v>
      </c>
      <c r="C14199" t="s">
        <v>18</v>
      </c>
      <c r="D14199">
        <v>2</v>
      </c>
      <c r="E14199" t="s">
        <v>28596</v>
      </c>
      <c r="F14199" t="s">
        <v>13559</v>
      </c>
      <c r="G14199" t="s">
        <v>313</v>
      </c>
      <c r="H14199" t="s">
        <v>65</v>
      </c>
      <c r="I14199" s="2">
        <v>150</v>
      </c>
      <c r="J14199" s="5"/>
      <c r="L14199" s="5"/>
      <c r="M14199" s="2">
        <f t="shared" si="221"/>
        <v>-826112.43999999762</v>
      </c>
      <c r="P14199"/>
    </row>
    <row r="14200" spans="1:16" hidden="1">
      <c r="A14200" t="s">
        <v>28603</v>
      </c>
      <c r="B14200" s="1">
        <v>42269</v>
      </c>
      <c r="C14200" t="s">
        <v>28617</v>
      </c>
      <c r="D14200">
        <v>2</v>
      </c>
      <c r="E14200" t="s">
        <v>28618</v>
      </c>
      <c r="F14200" t="s">
        <v>7054</v>
      </c>
      <c r="G14200" t="s">
        <v>20</v>
      </c>
      <c r="H14200" t="s">
        <v>28619</v>
      </c>
      <c r="I14200" s="2">
        <v>6006.5</v>
      </c>
      <c r="J14200" s="5"/>
      <c r="L14200" s="5"/>
      <c r="M14200" s="2">
        <f t="shared" si="221"/>
        <v>-820105.93999999762</v>
      </c>
      <c r="P14200"/>
    </row>
    <row r="14201" spans="1:16" hidden="1">
      <c r="A14201" t="s">
        <v>28628</v>
      </c>
      <c r="B14201" s="1">
        <v>42269</v>
      </c>
      <c r="C14201" t="s">
        <v>28638</v>
      </c>
      <c r="D14201">
        <v>2</v>
      </c>
      <c r="E14201" t="s">
        <v>28639</v>
      </c>
      <c r="F14201" t="s">
        <v>7054</v>
      </c>
      <c r="G14201" t="s">
        <v>20</v>
      </c>
      <c r="H14201" t="s">
        <v>21929</v>
      </c>
      <c r="I14201" s="2">
        <v>1025</v>
      </c>
      <c r="J14201" s="5"/>
      <c r="L14201" s="5"/>
      <c r="M14201" s="2">
        <f t="shared" si="221"/>
        <v>-819080.93999999762</v>
      </c>
      <c r="P14201"/>
    </row>
    <row r="14202" spans="1:16" hidden="1">
      <c r="A14202" t="s">
        <v>28649</v>
      </c>
      <c r="B14202" s="1">
        <v>42269</v>
      </c>
      <c r="C14202" t="s">
        <v>28665</v>
      </c>
      <c r="D14202">
        <v>2</v>
      </c>
      <c r="E14202" t="s">
        <v>28666</v>
      </c>
      <c r="F14202" t="s">
        <v>7054</v>
      </c>
      <c r="G14202" t="s">
        <v>20</v>
      </c>
      <c r="H14202" t="s">
        <v>9595</v>
      </c>
      <c r="I14202" s="2">
        <v>1840</v>
      </c>
      <c r="J14202" s="5"/>
      <c r="L14202" s="5"/>
      <c r="M14202" s="2">
        <f t="shared" si="221"/>
        <v>-817240.93999999762</v>
      </c>
      <c r="P14202"/>
    </row>
    <row r="14203" spans="1:16" hidden="1">
      <c r="A14203" t="s">
        <v>28675</v>
      </c>
      <c r="B14203" s="1">
        <v>42269</v>
      </c>
      <c r="C14203" t="s">
        <v>27189</v>
      </c>
      <c r="D14203">
        <v>2</v>
      </c>
      <c r="E14203" t="s">
        <v>28692</v>
      </c>
      <c r="F14203" t="s">
        <v>13559</v>
      </c>
      <c r="G14203" t="s">
        <v>313</v>
      </c>
      <c r="H14203" t="s">
        <v>9950</v>
      </c>
      <c r="J14203" s="5"/>
      <c r="K14203" s="2">
        <v>348</v>
      </c>
      <c r="L14203" s="5"/>
      <c r="M14203" s="2">
        <f t="shared" si="221"/>
        <v>-817588.93999999762</v>
      </c>
      <c r="P14203"/>
    </row>
    <row r="14204" spans="1:16" hidden="1">
      <c r="A14204" t="s">
        <v>28675</v>
      </c>
      <c r="B14204" s="1">
        <v>42269</v>
      </c>
      <c r="C14204" t="s">
        <v>27189</v>
      </c>
      <c r="D14204">
        <v>2</v>
      </c>
      <c r="E14204" t="s">
        <v>28692</v>
      </c>
      <c r="F14204" t="s">
        <v>13559</v>
      </c>
      <c r="G14204" t="s">
        <v>313</v>
      </c>
      <c r="H14204" t="s">
        <v>9950</v>
      </c>
      <c r="I14204" s="2">
        <v>348</v>
      </c>
      <c r="J14204" s="5"/>
      <c r="L14204" s="5"/>
      <c r="M14204" s="2">
        <f t="shared" si="221"/>
        <v>-817240.93999999762</v>
      </c>
      <c r="P14204"/>
    </row>
    <row r="14205" spans="1:16" hidden="1">
      <c r="A14205" t="s">
        <v>28701</v>
      </c>
      <c r="B14205" s="1">
        <v>42269</v>
      </c>
      <c r="C14205" t="s">
        <v>18</v>
      </c>
      <c r="D14205">
        <v>2</v>
      </c>
      <c r="E14205" t="s">
        <v>28716</v>
      </c>
      <c r="F14205" t="s">
        <v>13559</v>
      </c>
      <c r="G14205" t="s">
        <v>313</v>
      </c>
      <c r="H14205" t="s">
        <v>6755</v>
      </c>
      <c r="I14205" s="2">
        <v>265.49</v>
      </c>
      <c r="J14205" s="5"/>
      <c r="L14205" s="5"/>
      <c r="M14205" s="2">
        <f t="shared" si="221"/>
        <v>-816975.44999999763</v>
      </c>
      <c r="P14205"/>
    </row>
    <row r="14206" spans="1:16" hidden="1">
      <c r="A14206" t="s">
        <v>28723</v>
      </c>
      <c r="B14206" s="1">
        <v>42269</v>
      </c>
      <c r="C14206" t="s">
        <v>28735</v>
      </c>
      <c r="D14206">
        <v>2</v>
      </c>
      <c r="E14206" t="s">
        <v>28736</v>
      </c>
      <c r="F14206" t="s">
        <v>13559</v>
      </c>
      <c r="G14206" t="s">
        <v>313</v>
      </c>
      <c r="H14206" t="s">
        <v>65</v>
      </c>
      <c r="J14206" s="5"/>
      <c r="K14206" s="2">
        <v>396.69</v>
      </c>
      <c r="L14206" s="5"/>
      <c r="M14206" s="2">
        <f t="shared" si="221"/>
        <v>-817372.13999999757</v>
      </c>
      <c r="P14206"/>
    </row>
    <row r="14207" spans="1:16" hidden="1">
      <c r="A14207" t="s">
        <v>28723</v>
      </c>
      <c r="B14207" s="1">
        <v>42269</v>
      </c>
      <c r="C14207" t="s">
        <v>28735</v>
      </c>
      <c r="D14207">
        <v>2</v>
      </c>
      <c r="E14207" t="s">
        <v>28736</v>
      </c>
      <c r="F14207" t="s">
        <v>13559</v>
      </c>
      <c r="G14207" t="s">
        <v>313</v>
      </c>
      <c r="H14207" t="s">
        <v>65</v>
      </c>
      <c r="I14207" s="2">
        <v>396.69</v>
      </c>
      <c r="J14207" s="5"/>
      <c r="L14207" s="5"/>
      <c r="M14207" s="2">
        <f t="shared" si="221"/>
        <v>-816975.44999999763</v>
      </c>
      <c r="P14207"/>
    </row>
    <row r="14208" spans="1:16" hidden="1">
      <c r="A14208" t="s">
        <v>28744</v>
      </c>
      <c r="B14208" s="1">
        <v>42269</v>
      </c>
      <c r="C14208" t="s">
        <v>28757</v>
      </c>
      <c r="D14208">
        <v>2</v>
      </c>
      <c r="E14208" t="s">
        <v>28758</v>
      </c>
      <c r="F14208" t="s">
        <v>13559</v>
      </c>
      <c r="G14208" t="s">
        <v>313</v>
      </c>
      <c r="H14208" t="s">
        <v>2774</v>
      </c>
      <c r="J14208" s="5"/>
      <c r="K14208" s="2">
        <v>300</v>
      </c>
      <c r="L14208" s="5"/>
      <c r="M14208" s="2">
        <f t="shared" si="221"/>
        <v>-817275.44999999763</v>
      </c>
      <c r="P14208"/>
    </row>
    <row r="14209" spans="1:16" hidden="1">
      <c r="A14209" t="s">
        <v>28744</v>
      </c>
      <c r="B14209" s="1">
        <v>42269</v>
      </c>
      <c r="C14209" t="s">
        <v>28757</v>
      </c>
      <c r="D14209">
        <v>2</v>
      </c>
      <c r="E14209" t="s">
        <v>28758</v>
      </c>
      <c r="F14209" t="s">
        <v>13559</v>
      </c>
      <c r="G14209" t="s">
        <v>313</v>
      </c>
      <c r="H14209" t="s">
        <v>2774</v>
      </c>
      <c r="I14209" s="2">
        <v>300</v>
      </c>
      <c r="J14209" s="5"/>
      <c r="L14209" s="5"/>
      <c r="M14209" s="2">
        <f t="shared" si="221"/>
        <v>-816975.44999999763</v>
      </c>
      <c r="P14209"/>
    </row>
    <row r="14210" spans="1:16" hidden="1">
      <c r="A14210" t="s">
        <v>28766</v>
      </c>
      <c r="B14210" s="1">
        <v>42269</v>
      </c>
      <c r="C14210" t="s">
        <v>23695</v>
      </c>
      <c r="D14210">
        <v>1</v>
      </c>
      <c r="E14210" t="s">
        <v>28780</v>
      </c>
      <c r="F14210" t="s">
        <v>13565</v>
      </c>
      <c r="G14210" t="s">
        <v>4</v>
      </c>
      <c r="H14210" t="s">
        <v>8656</v>
      </c>
      <c r="I14210" s="2">
        <v>265100</v>
      </c>
      <c r="J14210" s="5"/>
      <c r="L14210" s="5"/>
      <c r="M14210" s="2">
        <f t="shared" si="221"/>
        <v>-551875.44999999763</v>
      </c>
      <c r="P14210"/>
    </row>
    <row r="14211" spans="1:16" hidden="1">
      <c r="A14211" t="s">
        <v>28785</v>
      </c>
      <c r="B14211" s="1">
        <v>42269</v>
      </c>
      <c r="C14211" t="s">
        <v>28796</v>
      </c>
      <c r="D14211">
        <v>2</v>
      </c>
      <c r="E14211" t="s">
        <v>28797</v>
      </c>
      <c r="F14211" t="s">
        <v>13559</v>
      </c>
      <c r="G14211" t="s">
        <v>313</v>
      </c>
      <c r="H14211" t="s">
        <v>65</v>
      </c>
      <c r="J14211" s="5"/>
      <c r="K14211" s="2">
        <v>2474.06</v>
      </c>
      <c r="L14211" s="5"/>
      <c r="M14211" s="2">
        <f t="shared" si="221"/>
        <v>-554349.50999999768</v>
      </c>
      <c r="P14211"/>
    </row>
    <row r="14212" spans="1:16" hidden="1">
      <c r="A14212" t="s">
        <v>28785</v>
      </c>
      <c r="B14212" s="1">
        <v>42269</v>
      </c>
      <c r="C14212" t="s">
        <v>28796</v>
      </c>
      <c r="D14212">
        <v>2</v>
      </c>
      <c r="E14212" t="s">
        <v>28797</v>
      </c>
      <c r="F14212" t="s">
        <v>13559</v>
      </c>
      <c r="G14212" t="s">
        <v>313</v>
      </c>
      <c r="H14212" t="s">
        <v>65</v>
      </c>
      <c r="I14212" s="2">
        <v>2474.06</v>
      </c>
      <c r="J14212" s="5"/>
      <c r="L14212" s="5"/>
      <c r="M14212" s="2">
        <f t="shared" si="221"/>
        <v>-551875.44999999763</v>
      </c>
      <c r="P14212"/>
    </row>
    <row r="14213" spans="1:16" hidden="1">
      <c r="A14213" t="s">
        <v>28803</v>
      </c>
      <c r="B14213" s="1">
        <v>42269</v>
      </c>
      <c r="C14213" t="s">
        <v>28817</v>
      </c>
      <c r="D14213">
        <v>2</v>
      </c>
      <c r="E14213" t="s">
        <v>28818</v>
      </c>
      <c r="F14213" t="s">
        <v>7054</v>
      </c>
      <c r="G14213" t="s">
        <v>4</v>
      </c>
      <c r="H14213" t="s">
        <v>616</v>
      </c>
      <c r="I14213" s="2">
        <v>200.01</v>
      </c>
      <c r="J14213" s="5"/>
      <c r="L14213" s="5"/>
      <c r="M14213" s="2">
        <f t="shared" si="221"/>
        <v>-551675.43999999762</v>
      </c>
      <c r="P14213"/>
    </row>
    <row r="14214" spans="1:16" hidden="1">
      <c r="A14214" t="s">
        <v>28823</v>
      </c>
      <c r="B14214" s="1">
        <v>42269</v>
      </c>
      <c r="C14214" t="s">
        <v>28838</v>
      </c>
      <c r="D14214">
        <v>1</v>
      </c>
      <c r="E14214" t="s">
        <v>28839</v>
      </c>
      <c r="F14214" t="s">
        <v>13565</v>
      </c>
      <c r="G14214" t="s">
        <v>4</v>
      </c>
      <c r="H14214" t="s">
        <v>6826</v>
      </c>
      <c r="I14214" s="2">
        <v>50000</v>
      </c>
      <c r="J14214" s="5"/>
      <c r="L14214" s="5"/>
      <c r="M14214" s="2">
        <f t="shared" si="221"/>
        <v>-501675.43999999762</v>
      </c>
      <c r="P14214"/>
    </row>
    <row r="14215" spans="1:16" hidden="1">
      <c r="A14215" t="s">
        <v>28847</v>
      </c>
      <c r="B14215" s="1">
        <v>42269</v>
      </c>
      <c r="C14215" t="s">
        <v>28860</v>
      </c>
      <c r="D14215">
        <v>2</v>
      </c>
      <c r="E14215" t="s">
        <v>28861</v>
      </c>
      <c r="F14215" t="s">
        <v>7054</v>
      </c>
      <c r="G14215" t="s">
        <v>4</v>
      </c>
      <c r="H14215" t="s">
        <v>972</v>
      </c>
      <c r="I14215" s="2">
        <v>3181.68</v>
      </c>
      <c r="J14215" s="5"/>
      <c r="L14215" s="5"/>
      <c r="M14215" s="2">
        <f t="shared" si="221"/>
        <v>-498493.75999999762</v>
      </c>
      <c r="P14215"/>
    </row>
    <row r="14216" spans="1:16" hidden="1">
      <c r="A14216" t="s">
        <v>28868</v>
      </c>
      <c r="B14216" s="1">
        <v>42269</v>
      </c>
      <c r="C14216" t="s">
        <v>6</v>
      </c>
      <c r="D14216">
        <v>1</v>
      </c>
      <c r="E14216" t="s">
        <v>28884</v>
      </c>
      <c r="F14216" t="s">
        <v>13610</v>
      </c>
      <c r="G14216" t="s">
        <v>4</v>
      </c>
      <c r="H14216" t="s">
        <v>19702</v>
      </c>
      <c r="I14216" s="2">
        <v>6189.74</v>
      </c>
      <c r="J14216" s="5"/>
      <c r="L14216" s="5"/>
      <c r="M14216" s="2">
        <f t="shared" si="221"/>
        <v>-492304.01999999763</v>
      </c>
      <c r="P14216"/>
    </row>
    <row r="14217" spans="1:16" hidden="1">
      <c r="A14217" t="s">
        <v>28895</v>
      </c>
      <c r="B14217" s="1">
        <v>42269</v>
      </c>
      <c r="C14217" t="s">
        <v>28911</v>
      </c>
      <c r="D14217">
        <v>2</v>
      </c>
      <c r="E14217" t="s">
        <v>28912</v>
      </c>
      <c r="F14217" t="s">
        <v>7054</v>
      </c>
      <c r="G14217" t="s">
        <v>4</v>
      </c>
      <c r="H14217" t="s">
        <v>1041</v>
      </c>
      <c r="I14217" s="2">
        <v>2990</v>
      </c>
      <c r="J14217" s="5"/>
      <c r="L14217" s="5"/>
      <c r="M14217" s="2">
        <f t="shared" ref="M14217:M14280" si="222">+M14216+I14217-K14217</f>
        <v>-489314.01999999763</v>
      </c>
      <c r="P14217"/>
    </row>
    <row r="14218" spans="1:16" hidden="1">
      <c r="A14218" t="s">
        <v>28917</v>
      </c>
      <c r="B14218" s="1">
        <v>42269</v>
      </c>
      <c r="C14218" t="s">
        <v>28925</v>
      </c>
      <c r="D14218">
        <v>2</v>
      </c>
      <c r="E14218" t="s">
        <v>28926</v>
      </c>
      <c r="F14218" t="s">
        <v>7054</v>
      </c>
      <c r="G14218" t="s">
        <v>4</v>
      </c>
      <c r="H14218" t="s">
        <v>19702</v>
      </c>
      <c r="I14218" s="2">
        <v>1839.99</v>
      </c>
      <c r="J14218" s="5"/>
      <c r="L14218" s="5"/>
      <c r="M14218" s="2">
        <f t="shared" si="222"/>
        <v>-487474.02999999764</v>
      </c>
      <c r="P14218"/>
    </row>
    <row r="14219" spans="1:16" hidden="1">
      <c r="A14219" t="s">
        <v>28936</v>
      </c>
      <c r="B14219" s="1">
        <v>42269</v>
      </c>
      <c r="C14219" t="s">
        <v>28944</v>
      </c>
      <c r="D14219">
        <v>2</v>
      </c>
      <c r="E14219" t="s">
        <v>28945</v>
      </c>
      <c r="F14219" t="s">
        <v>13559</v>
      </c>
      <c r="G14219" t="s">
        <v>313</v>
      </c>
      <c r="H14219" t="s">
        <v>2122</v>
      </c>
      <c r="J14219" s="5"/>
      <c r="K14219" s="2">
        <v>228.13</v>
      </c>
      <c r="L14219" s="5"/>
      <c r="M14219" s="2">
        <f t="shared" si="222"/>
        <v>-487702.15999999765</v>
      </c>
      <c r="P14219"/>
    </row>
    <row r="14220" spans="1:16" hidden="1">
      <c r="A14220" t="s">
        <v>28936</v>
      </c>
      <c r="B14220" s="1">
        <v>42269</v>
      </c>
      <c r="C14220" t="s">
        <v>28944</v>
      </c>
      <c r="D14220">
        <v>2</v>
      </c>
      <c r="E14220" t="s">
        <v>28945</v>
      </c>
      <c r="F14220" t="s">
        <v>13559</v>
      </c>
      <c r="G14220" t="s">
        <v>313</v>
      </c>
      <c r="H14220" t="s">
        <v>2122</v>
      </c>
      <c r="I14220" s="2">
        <v>228.13</v>
      </c>
      <c r="J14220" s="5"/>
      <c r="L14220" s="5"/>
      <c r="M14220" s="2">
        <f t="shared" si="222"/>
        <v>-487474.02999999764</v>
      </c>
      <c r="P14220"/>
    </row>
    <row r="14221" spans="1:16" hidden="1">
      <c r="A14221" t="s">
        <v>28957</v>
      </c>
      <c r="B14221" s="1">
        <v>42269</v>
      </c>
      <c r="C14221" t="s">
        <v>28966</v>
      </c>
      <c r="D14221">
        <v>2</v>
      </c>
      <c r="E14221" t="s">
        <v>28967</v>
      </c>
      <c r="F14221" t="s">
        <v>7054</v>
      </c>
      <c r="G14221" t="s">
        <v>4</v>
      </c>
      <c r="H14221" t="s">
        <v>28968</v>
      </c>
      <c r="I14221" s="2">
        <v>1025</v>
      </c>
      <c r="J14221" s="5"/>
      <c r="L14221" s="5"/>
      <c r="M14221" s="2">
        <f t="shared" si="222"/>
        <v>-486449.02999999764</v>
      </c>
      <c r="P14221"/>
    </row>
    <row r="14222" spans="1:16" hidden="1">
      <c r="A14222" t="s">
        <v>28983</v>
      </c>
      <c r="B14222" s="1">
        <v>42269</v>
      </c>
      <c r="C14222" t="s">
        <v>28991</v>
      </c>
      <c r="D14222">
        <v>2</v>
      </c>
      <c r="E14222" t="s">
        <v>28992</v>
      </c>
      <c r="F14222" t="s">
        <v>7054</v>
      </c>
      <c r="G14222" t="s">
        <v>4</v>
      </c>
      <c r="H14222" t="s">
        <v>9518</v>
      </c>
      <c r="I14222" s="2">
        <v>1025</v>
      </c>
      <c r="J14222" s="5"/>
      <c r="L14222" s="5"/>
      <c r="M14222" s="2">
        <f t="shared" si="222"/>
        <v>-485424.02999999764</v>
      </c>
      <c r="P14222"/>
    </row>
    <row r="14223" spans="1:16" hidden="1">
      <c r="A14223" t="s">
        <v>29004</v>
      </c>
      <c r="B14223" s="1">
        <v>42269</v>
      </c>
      <c r="C14223" t="s">
        <v>29014</v>
      </c>
      <c r="D14223">
        <v>2</v>
      </c>
      <c r="E14223" t="s">
        <v>29015</v>
      </c>
      <c r="F14223" t="s">
        <v>7054</v>
      </c>
      <c r="G14223" t="s">
        <v>4</v>
      </c>
      <c r="H14223" t="s">
        <v>9912</v>
      </c>
      <c r="I14223" s="2">
        <v>1025</v>
      </c>
      <c r="J14223" s="5"/>
      <c r="L14223" s="5"/>
      <c r="M14223" s="2">
        <f t="shared" si="222"/>
        <v>-484399.02999999764</v>
      </c>
      <c r="P14223"/>
    </row>
    <row r="14224" spans="1:16" hidden="1">
      <c r="A14224" t="s">
        <v>29024</v>
      </c>
      <c r="B14224" s="1">
        <v>42269</v>
      </c>
      <c r="C14224" t="s">
        <v>29032</v>
      </c>
      <c r="D14224">
        <v>1</v>
      </c>
      <c r="E14224" t="s">
        <v>29033</v>
      </c>
      <c r="F14224" t="s">
        <v>13565</v>
      </c>
      <c r="G14224" t="s">
        <v>4</v>
      </c>
      <c r="H14224" t="s">
        <v>11022</v>
      </c>
      <c r="I14224" s="2">
        <v>20000</v>
      </c>
      <c r="J14224" s="5"/>
      <c r="L14224" s="5"/>
      <c r="M14224" s="2">
        <f t="shared" si="222"/>
        <v>-464399.02999999764</v>
      </c>
      <c r="P14224"/>
    </row>
    <row r="14225" spans="1:16" hidden="1">
      <c r="A14225" t="s">
        <v>29045</v>
      </c>
      <c r="B14225" s="1">
        <v>42269</v>
      </c>
      <c r="C14225" t="s">
        <v>29055</v>
      </c>
      <c r="D14225">
        <v>2</v>
      </c>
      <c r="E14225" t="s">
        <v>29056</v>
      </c>
      <c r="F14225" t="s">
        <v>7054</v>
      </c>
      <c r="G14225" t="s">
        <v>4</v>
      </c>
      <c r="H14225" t="s">
        <v>7077</v>
      </c>
      <c r="I14225" s="2">
        <v>1840</v>
      </c>
      <c r="J14225" s="5"/>
      <c r="L14225" s="5"/>
      <c r="M14225" s="2">
        <f t="shared" si="222"/>
        <v>-462559.02999999764</v>
      </c>
      <c r="P14225"/>
    </row>
    <row r="14226" spans="1:16" hidden="1">
      <c r="A14226" t="s">
        <v>29068</v>
      </c>
      <c r="B14226" s="1">
        <v>42269</v>
      </c>
      <c r="C14226" t="s">
        <v>29078</v>
      </c>
      <c r="D14226">
        <v>1</v>
      </c>
      <c r="E14226" t="s">
        <v>29079</v>
      </c>
      <c r="F14226" t="s">
        <v>13565</v>
      </c>
      <c r="G14226" t="s">
        <v>4</v>
      </c>
      <c r="H14226" t="s">
        <v>2475</v>
      </c>
      <c r="I14226" s="2">
        <v>158100</v>
      </c>
      <c r="J14226" s="5"/>
      <c r="L14226" s="5"/>
      <c r="M14226" s="2">
        <f t="shared" si="222"/>
        <v>-304459.02999999764</v>
      </c>
      <c r="P14226"/>
    </row>
    <row r="14227" spans="1:16" hidden="1">
      <c r="A14227" t="s">
        <v>29092</v>
      </c>
      <c r="B14227" s="1">
        <v>42269</v>
      </c>
      <c r="C14227" t="s">
        <v>29102</v>
      </c>
      <c r="D14227">
        <v>2</v>
      </c>
      <c r="E14227" t="s">
        <v>29103</v>
      </c>
      <c r="F14227" t="s">
        <v>7054</v>
      </c>
      <c r="G14227" t="s">
        <v>4</v>
      </c>
      <c r="H14227" t="s">
        <v>8705</v>
      </c>
      <c r="I14227" s="2">
        <v>2989.99</v>
      </c>
      <c r="J14227" s="5"/>
      <c r="L14227" s="5"/>
      <c r="M14227" s="2">
        <f t="shared" si="222"/>
        <v>-301469.03999999765</v>
      </c>
      <c r="P14227"/>
    </row>
    <row r="14228" spans="1:16" hidden="1">
      <c r="A14228" t="s">
        <v>29115</v>
      </c>
      <c r="B14228" s="1">
        <v>42269</v>
      </c>
      <c r="C14228" t="s">
        <v>29125</v>
      </c>
      <c r="D14228">
        <v>2</v>
      </c>
      <c r="E14228" t="s">
        <v>29126</v>
      </c>
      <c r="F14228" t="s">
        <v>7054</v>
      </c>
      <c r="G14228" t="s">
        <v>4</v>
      </c>
      <c r="H14228" t="s">
        <v>2845</v>
      </c>
      <c r="I14228" s="2">
        <v>1025</v>
      </c>
      <c r="J14228" s="5"/>
      <c r="L14228" s="5"/>
      <c r="M14228" s="2">
        <f t="shared" si="222"/>
        <v>-300444.03999999765</v>
      </c>
      <c r="P14228"/>
    </row>
    <row r="14229" spans="1:16" hidden="1">
      <c r="A14229" t="s">
        <v>29137</v>
      </c>
      <c r="B14229" s="1">
        <v>42269</v>
      </c>
      <c r="C14229" t="s">
        <v>29148</v>
      </c>
      <c r="D14229">
        <v>1</v>
      </c>
      <c r="E14229" t="s">
        <v>29149</v>
      </c>
      <c r="F14229" t="s">
        <v>13565</v>
      </c>
      <c r="G14229" t="s">
        <v>4</v>
      </c>
      <c r="H14229" t="s">
        <v>11077</v>
      </c>
      <c r="I14229" s="2">
        <v>172000</v>
      </c>
      <c r="J14229" s="5"/>
      <c r="L14229" s="5"/>
      <c r="M14229" s="2">
        <f t="shared" si="222"/>
        <v>-128444.03999999765</v>
      </c>
      <c r="P14229"/>
    </row>
    <row r="14230" spans="1:16" hidden="1">
      <c r="A14230" t="s">
        <v>29162</v>
      </c>
      <c r="B14230" s="1">
        <v>42269</v>
      </c>
      <c r="C14230" t="s">
        <v>29173</v>
      </c>
      <c r="D14230">
        <v>2</v>
      </c>
      <c r="E14230" t="s">
        <v>29174</v>
      </c>
      <c r="F14230" t="s">
        <v>7054</v>
      </c>
      <c r="G14230" t="s">
        <v>4</v>
      </c>
      <c r="H14230" t="s">
        <v>120</v>
      </c>
      <c r="I14230" s="2">
        <v>3030.01</v>
      </c>
      <c r="J14230" s="5"/>
      <c r="L14230" s="5"/>
      <c r="M14230" s="2">
        <f t="shared" si="222"/>
        <v>-125414.02999999766</v>
      </c>
      <c r="P14230"/>
    </row>
    <row r="14231" spans="1:16" hidden="1">
      <c r="A14231" t="s">
        <v>29186</v>
      </c>
      <c r="B14231" s="1">
        <v>42269</v>
      </c>
      <c r="C14231" t="s">
        <v>29196</v>
      </c>
      <c r="D14231">
        <v>2</v>
      </c>
      <c r="E14231" t="s">
        <v>29197</v>
      </c>
      <c r="F14231" t="s">
        <v>7054</v>
      </c>
      <c r="G14231" t="s">
        <v>4</v>
      </c>
      <c r="H14231" t="s">
        <v>847</v>
      </c>
      <c r="I14231" s="2">
        <v>5230.01</v>
      </c>
      <c r="J14231" s="5"/>
      <c r="L14231" s="5"/>
      <c r="M14231" s="2">
        <f t="shared" si="222"/>
        <v>-120184.01999999766</v>
      </c>
      <c r="P14231"/>
    </row>
    <row r="14232" spans="1:16" hidden="1">
      <c r="A14232" t="s">
        <v>29209</v>
      </c>
      <c r="B14232" s="1">
        <v>42269</v>
      </c>
      <c r="C14232" t="s">
        <v>25356</v>
      </c>
      <c r="D14232">
        <v>1</v>
      </c>
      <c r="E14232" t="s">
        <v>29218</v>
      </c>
      <c r="F14232" t="s">
        <v>13565</v>
      </c>
      <c r="G14232" t="s">
        <v>4</v>
      </c>
      <c r="H14232" t="s">
        <v>29219</v>
      </c>
      <c r="I14232" s="2">
        <v>35000</v>
      </c>
      <c r="J14232" s="5"/>
      <c r="L14232" s="5"/>
      <c r="M14232" s="2">
        <f t="shared" si="222"/>
        <v>-85184.019999997661</v>
      </c>
      <c r="P14232"/>
    </row>
    <row r="14233" spans="1:16" hidden="1">
      <c r="A14233" t="s">
        <v>29229</v>
      </c>
      <c r="B14233" s="1">
        <v>42269</v>
      </c>
      <c r="C14233" t="s">
        <v>6</v>
      </c>
      <c r="D14233">
        <v>1</v>
      </c>
      <c r="E14233" t="s">
        <v>29240</v>
      </c>
      <c r="F14233" t="s">
        <v>13565</v>
      </c>
      <c r="G14233" t="s">
        <v>4</v>
      </c>
      <c r="H14233" t="s">
        <v>21295</v>
      </c>
      <c r="I14233" s="2">
        <v>5000</v>
      </c>
      <c r="J14233" s="5"/>
      <c r="L14233" s="5"/>
      <c r="M14233" s="2">
        <f t="shared" si="222"/>
        <v>-80184.019999997661</v>
      </c>
      <c r="P14233"/>
    </row>
    <row r="14234" spans="1:16" hidden="1">
      <c r="A14234" t="s">
        <v>8780</v>
      </c>
      <c r="B14234" s="36">
        <v>42270</v>
      </c>
      <c r="C14234" s="35" t="s">
        <v>932</v>
      </c>
      <c r="D14234" s="35">
        <v>1</v>
      </c>
      <c r="E14234" s="35" t="s">
        <v>8783</v>
      </c>
      <c r="F14234" s="35" t="s">
        <v>29</v>
      </c>
      <c r="G14234" s="35" t="s">
        <v>20</v>
      </c>
      <c r="H14234" s="35" t="s">
        <v>65</v>
      </c>
      <c r="I14234" s="11">
        <v>214.75</v>
      </c>
      <c r="J14234" s="12"/>
      <c r="K14234" s="11"/>
      <c r="L14234" s="12"/>
      <c r="M14234" s="11">
        <f t="shared" si="222"/>
        <v>-79969.269999997661</v>
      </c>
      <c r="P14234"/>
    </row>
    <row r="14235" spans="1:16" hidden="1">
      <c r="A14235" t="s">
        <v>8857</v>
      </c>
      <c r="B14235" s="1">
        <v>42270</v>
      </c>
      <c r="C14235" t="s">
        <v>6</v>
      </c>
      <c r="D14235">
        <v>1</v>
      </c>
      <c r="E14235" t="s">
        <v>8859</v>
      </c>
      <c r="F14235" t="s">
        <v>29</v>
      </c>
      <c r="G14235" t="s">
        <v>20</v>
      </c>
      <c r="H14235" t="s">
        <v>65</v>
      </c>
      <c r="I14235" s="2">
        <v>2000</v>
      </c>
      <c r="J14235" s="5"/>
      <c r="L14235" s="5"/>
      <c r="M14235" s="2">
        <f t="shared" si="222"/>
        <v>-77969.269999997661</v>
      </c>
      <c r="P14235"/>
    </row>
    <row r="14236" spans="1:16" hidden="1">
      <c r="A14236" t="s">
        <v>8872</v>
      </c>
      <c r="B14236" s="1">
        <v>42270</v>
      </c>
      <c r="C14236" t="s">
        <v>18</v>
      </c>
      <c r="D14236">
        <v>1</v>
      </c>
      <c r="E14236" t="s">
        <v>8874</v>
      </c>
      <c r="F14236" t="s">
        <v>13</v>
      </c>
      <c r="G14236" t="s">
        <v>20</v>
      </c>
      <c r="H14236" t="s">
        <v>8875</v>
      </c>
      <c r="J14236" s="5"/>
      <c r="K14236" s="2">
        <v>40000</v>
      </c>
      <c r="L14236" s="5"/>
      <c r="M14236" s="2">
        <f t="shared" si="222"/>
        <v>-117969.26999999766</v>
      </c>
      <c r="P14236"/>
    </row>
    <row r="14237" spans="1:16" hidden="1">
      <c r="A14237" t="s">
        <v>8877</v>
      </c>
      <c r="B14237" s="1">
        <v>42270</v>
      </c>
      <c r="C14237" t="s">
        <v>8880</v>
      </c>
      <c r="D14237">
        <v>2</v>
      </c>
      <c r="E14237" t="s">
        <v>8881</v>
      </c>
      <c r="F14237" t="s">
        <v>78</v>
      </c>
      <c r="G14237" t="s">
        <v>52</v>
      </c>
      <c r="H14237" t="s">
        <v>2277</v>
      </c>
      <c r="J14237" s="5"/>
      <c r="K14237" s="2">
        <v>4182.7299999999996</v>
      </c>
      <c r="L14237" s="5"/>
      <c r="M14237" s="2">
        <f t="shared" si="222"/>
        <v>-122151.99999999766</v>
      </c>
      <c r="P14237"/>
    </row>
    <row r="14238" spans="1:16" hidden="1">
      <c r="A14238" t="s">
        <v>8884</v>
      </c>
      <c r="B14238" s="1">
        <v>42270</v>
      </c>
      <c r="C14238" t="s">
        <v>8887</v>
      </c>
      <c r="D14238">
        <v>2</v>
      </c>
      <c r="E14238" t="s">
        <v>8888</v>
      </c>
      <c r="F14238" t="s">
        <v>78</v>
      </c>
      <c r="G14238" t="s">
        <v>52</v>
      </c>
      <c r="H14238" t="s">
        <v>2277</v>
      </c>
      <c r="J14238" s="5"/>
      <c r="K14238" s="2">
        <v>13760.63</v>
      </c>
      <c r="L14238" s="5"/>
      <c r="M14238" s="2">
        <f t="shared" si="222"/>
        <v>-135912.62999999765</v>
      </c>
      <c r="P14238"/>
    </row>
    <row r="14239" spans="1:16" hidden="1">
      <c r="A14239" t="s">
        <v>8915</v>
      </c>
      <c r="B14239" s="1">
        <v>42270</v>
      </c>
      <c r="C14239" t="s">
        <v>6</v>
      </c>
      <c r="D14239">
        <v>1</v>
      </c>
      <c r="E14239" t="s">
        <v>8919</v>
      </c>
      <c r="F14239" t="s">
        <v>29</v>
      </c>
      <c r="G14239" t="s">
        <v>20</v>
      </c>
      <c r="H14239" t="s">
        <v>3109</v>
      </c>
      <c r="I14239" s="2">
        <v>150</v>
      </c>
      <c r="J14239" s="5"/>
      <c r="L14239" s="5"/>
      <c r="M14239" s="2">
        <f t="shared" si="222"/>
        <v>-135762.62999999765</v>
      </c>
      <c r="P14239"/>
    </row>
    <row r="14240" spans="1:16" hidden="1">
      <c r="A14240" t="s">
        <v>8920</v>
      </c>
      <c r="B14240" s="1">
        <v>42270</v>
      </c>
      <c r="C14240" t="s">
        <v>6</v>
      </c>
      <c r="D14240">
        <v>1</v>
      </c>
      <c r="E14240" t="s">
        <v>8924</v>
      </c>
      <c r="F14240" t="s">
        <v>29</v>
      </c>
      <c r="G14240" t="s">
        <v>20</v>
      </c>
      <c r="H14240" t="s">
        <v>8925</v>
      </c>
      <c r="I14240" s="2">
        <v>120</v>
      </c>
      <c r="J14240" s="5"/>
      <c r="L14240" s="5"/>
      <c r="M14240" s="2">
        <f t="shared" si="222"/>
        <v>-135642.62999999765</v>
      </c>
      <c r="P14240"/>
    </row>
    <row r="14241" spans="1:16" hidden="1">
      <c r="A14241" t="s">
        <v>8946</v>
      </c>
      <c r="B14241" s="1">
        <v>42270</v>
      </c>
      <c r="C14241" t="s">
        <v>6</v>
      </c>
      <c r="D14241">
        <v>1</v>
      </c>
      <c r="E14241" t="s">
        <v>8947</v>
      </c>
      <c r="F14241" t="s">
        <v>29</v>
      </c>
      <c r="G14241" t="s">
        <v>20</v>
      </c>
      <c r="H14241" t="s">
        <v>65</v>
      </c>
      <c r="I14241" s="2">
        <v>300</v>
      </c>
      <c r="J14241" s="5"/>
      <c r="L14241" s="5"/>
      <c r="M14241" s="2">
        <f t="shared" si="222"/>
        <v>-135342.62999999765</v>
      </c>
      <c r="P14241"/>
    </row>
    <row r="14242" spans="1:16" hidden="1">
      <c r="A14242" t="s">
        <v>9160</v>
      </c>
      <c r="B14242" s="1">
        <v>42270</v>
      </c>
      <c r="C14242" t="s">
        <v>6</v>
      </c>
      <c r="D14242">
        <v>1</v>
      </c>
      <c r="E14242" t="s">
        <v>9165</v>
      </c>
      <c r="F14242" t="s">
        <v>29</v>
      </c>
      <c r="G14242" t="s">
        <v>20</v>
      </c>
      <c r="H14242" t="s">
        <v>9093</v>
      </c>
      <c r="I14242" s="2">
        <v>1400</v>
      </c>
      <c r="J14242" s="5"/>
      <c r="L14242" s="5"/>
      <c r="M14242" s="2">
        <f t="shared" si="222"/>
        <v>-133942.62999999765</v>
      </c>
      <c r="P14242"/>
    </row>
    <row r="14243" spans="1:16" hidden="1">
      <c r="A14243" t="s">
        <v>9168</v>
      </c>
      <c r="B14243" s="1">
        <v>42270</v>
      </c>
      <c r="C14243" t="s">
        <v>11</v>
      </c>
      <c r="D14243">
        <v>1</v>
      </c>
      <c r="E14243" t="s">
        <v>9173</v>
      </c>
      <c r="F14243" t="s">
        <v>13</v>
      </c>
      <c r="G14243" t="s">
        <v>20</v>
      </c>
      <c r="H14243" t="s">
        <v>9174</v>
      </c>
      <c r="J14243" s="5"/>
      <c r="K14243" s="2">
        <v>1840</v>
      </c>
      <c r="L14243" s="5"/>
      <c r="M14243" s="2">
        <f t="shared" si="222"/>
        <v>-135782.62999999765</v>
      </c>
      <c r="P14243"/>
    </row>
    <row r="14244" spans="1:16" hidden="1">
      <c r="A14244" t="s">
        <v>9176</v>
      </c>
      <c r="B14244" s="1">
        <v>42270</v>
      </c>
      <c r="C14244" t="s">
        <v>6</v>
      </c>
      <c r="D14244">
        <v>1</v>
      </c>
      <c r="E14244" t="s">
        <v>9179</v>
      </c>
      <c r="F14244" t="s">
        <v>29</v>
      </c>
      <c r="G14244" t="s">
        <v>20</v>
      </c>
      <c r="H14244" t="s">
        <v>691</v>
      </c>
      <c r="I14244" s="2">
        <v>249.21</v>
      </c>
      <c r="J14244" s="5"/>
      <c r="L14244" s="5"/>
      <c r="M14244" s="2">
        <f t="shared" si="222"/>
        <v>-135533.41999999766</v>
      </c>
      <c r="P14244"/>
    </row>
    <row r="14245" spans="1:16" hidden="1">
      <c r="A14245" t="s">
        <v>9193</v>
      </c>
      <c r="B14245" s="1">
        <v>42270</v>
      </c>
      <c r="C14245" t="s">
        <v>43</v>
      </c>
      <c r="D14245">
        <v>1</v>
      </c>
      <c r="E14245" t="s">
        <v>9195</v>
      </c>
      <c r="F14245" t="s">
        <v>13</v>
      </c>
      <c r="G14245" t="s">
        <v>20</v>
      </c>
      <c r="H14245" t="s">
        <v>9196</v>
      </c>
      <c r="J14245" s="5"/>
      <c r="K14245" s="2">
        <v>13371.45</v>
      </c>
      <c r="L14245" s="5"/>
      <c r="M14245" s="2">
        <f t="shared" si="222"/>
        <v>-148904.86999999767</v>
      </c>
      <c r="P14245"/>
    </row>
    <row r="14246" spans="1:16" hidden="1">
      <c r="A14246" t="s">
        <v>9233</v>
      </c>
      <c r="B14246" s="1">
        <v>42270</v>
      </c>
      <c r="C14246" t="s">
        <v>18</v>
      </c>
      <c r="D14246">
        <v>1</v>
      </c>
      <c r="E14246" t="s">
        <v>9234</v>
      </c>
      <c r="F14246" t="s">
        <v>13</v>
      </c>
      <c r="G14246" t="s">
        <v>20</v>
      </c>
      <c r="H14246" t="s">
        <v>18</v>
      </c>
      <c r="J14246" s="5"/>
      <c r="K14246" s="2">
        <v>52381.63</v>
      </c>
      <c r="L14246" s="5"/>
      <c r="M14246" s="2">
        <f t="shared" si="222"/>
        <v>-201286.49999999767</v>
      </c>
      <c r="P14246"/>
    </row>
    <row r="14247" spans="1:16" hidden="1">
      <c r="A14247" t="s">
        <v>9238</v>
      </c>
      <c r="B14247" s="1">
        <v>42270</v>
      </c>
      <c r="C14247" t="s">
        <v>195</v>
      </c>
      <c r="D14247">
        <v>1</v>
      </c>
      <c r="E14247" t="s">
        <v>9239</v>
      </c>
      <c r="F14247" t="s">
        <v>13</v>
      </c>
      <c r="G14247" t="s">
        <v>20</v>
      </c>
      <c r="H14247" t="s">
        <v>195</v>
      </c>
      <c r="J14247" s="5"/>
      <c r="K14247" s="2">
        <v>11158.31</v>
      </c>
      <c r="L14247" s="5"/>
      <c r="M14247" s="2">
        <f t="shared" si="222"/>
        <v>-212444.80999999767</v>
      </c>
      <c r="P14247"/>
    </row>
    <row r="14248" spans="1:16" hidden="1">
      <c r="A14248" t="s">
        <v>9242</v>
      </c>
      <c r="B14248" s="1">
        <v>42270</v>
      </c>
      <c r="C14248" t="s">
        <v>200</v>
      </c>
      <c r="D14248">
        <v>1</v>
      </c>
      <c r="E14248" t="s">
        <v>9243</v>
      </c>
      <c r="F14248" t="s">
        <v>16</v>
      </c>
      <c r="G14248" t="s">
        <v>20</v>
      </c>
      <c r="H14248" t="s">
        <v>200</v>
      </c>
      <c r="J14248" s="5"/>
      <c r="K14248" s="2">
        <v>1662.82</v>
      </c>
      <c r="L14248" s="5"/>
      <c r="M14248" s="2">
        <f t="shared" si="222"/>
        <v>-214107.62999999768</v>
      </c>
      <c r="P14248"/>
    </row>
    <row r="14249" spans="1:16" hidden="1">
      <c r="A14249" t="s">
        <v>9301</v>
      </c>
      <c r="B14249" s="1">
        <v>42270</v>
      </c>
      <c r="C14249" t="s">
        <v>6</v>
      </c>
      <c r="D14249">
        <v>1</v>
      </c>
      <c r="E14249" t="s">
        <v>9303</v>
      </c>
      <c r="F14249" t="s">
        <v>8</v>
      </c>
      <c r="G14249" t="s">
        <v>4</v>
      </c>
      <c r="H14249" t="s">
        <v>9304</v>
      </c>
      <c r="I14249" s="2">
        <v>200</v>
      </c>
      <c r="J14249" s="5"/>
      <c r="L14249" s="5"/>
      <c r="M14249" s="2">
        <f t="shared" si="222"/>
        <v>-213907.62999999768</v>
      </c>
      <c r="P14249"/>
    </row>
    <row r="14250" spans="1:16" hidden="1">
      <c r="A14250" t="s">
        <v>9354</v>
      </c>
      <c r="B14250" s="1">
        <v>42270</v>
      </c>
      <c r="C14250" t="s">
        <v>6628</v>
      </c>
      <c r="D14250">
        <v>1</v>
      </c>
      <c r="E14250" t="s">
        <v>9357</v>
      </c>
      <c r="F14250" t="s">
        <v>29</v>
      </c>
      <c r="G14250" t="s">
        <v>4</v>
      </c>
      <c r="H14250" t="s">
        <v>452</v>
      </c>
      <c r="I14250" s="2">
        <v>7500</v>
      </c>
      <c r="J14250" s="5"/>
      <c r="L14250" s="5"/>
      <c r="M14250" s="2">
        <f t="shared" si="222"/>
        <v>-206407.62999999768</v>
      </c>
      <c r="P14250"/>
    </row>
    <row r="14251" spans="1:16" hidden="1">
      <c r="A14251" t="s">
        <v>9359</v>
      </c>
      <c r="B14251" s="1">
        <v>42270</v>
      </c>
      <c r="C14251" t="s">
        <v>9362</v>
      </c>
      <c r="D14251">
        <v>1</v>
      </c>
      <c r="E14251" t="s">
        <v>9363</v>
      </c>
      <c r="F14251" t="s">
        <v>29</v>
      </c>
      <c r="G14251" t="s">
        <v>4</v>
      </c>
      <c r="H14251" t="s">
        <v>9364</v>
      </c>
      <c r="I14251" s="2">
        <v>5000</v>
      </c>
      <c r="J14251" s="5"/>
      <c r="L14251" s="5"/>
      <c r="M14251" s="2">
        <f t="shared" si="222"/>
        <v>-201407.62999999768</v>
      </c>
      <c r="P14251"/>
    </row>
    <row r="14252" spans="1:16" hidden="1">
      <c r="A14252" t="s">
        <v>9380</v>
      </c>
      <c r="B14252" s="1">
        <v>42270</v>
      </c>
      <c r="C14252" t="s">
        <v>43</v>
      </c>
      <c r="D14252">
        <v>1</v>
      </c>
      <c r="E14252" t="s">
        <v>9381</v>
      </c>
      <c r="F14252" t="s">
        <v>13</v>
      </c>
      <c r="G14252" t="s">
        <v>4</v>
      </c>
      <c r="H14252" t="s">
        <v>9382</v>
      </c>
      <c r="J14252" s="5"/>
      <c r="K14252" s="2">
        <v>590</v>
      </c>
      <c r="L14252" s="5"/>
      <c r="M14252" s="2">
        <f t="shared" si="222"/>
        <v>-201997.62999999768</v>
      </c>
      <c r="P14252"/>
    </row>
    <row r="14253" spans="1:16" hidden="1">
      <c r="A14253" t="s">
        <v>9413</v>
      </c>
      <c r="B14253" s="1">
        <v>42270</v>
      </c>
      <c r="C14253" t="s">
        <v>9414</v>
      </c>
      <c r="D14253">
        <v>1</v>
      </c>
      <c r="E14253" t="s">
        <v>9415</v>
      </c>
      <c r="F14253" t="s">
        <v>16</v>
      </c>
      <c r="G14253" t="s">
        <v>4</v>
      </c>
      <c r="H14253" t="s">
        <v>9416</v>
      </c>
      <c r="J14253" s="5"/>
      <c r="K14253" s="2">
        <v>10000</v>
      </c>
      <c r="L14253" s="5"/>
      <c r="M14253" s="2">
        <f t="shared" si="222"/>
        <v>-211997.62999999768</v>
      </c>
      <c r="P14253"/>
    </row>
    <row r="14254" spans="1:16" hidden="1">
      <c r="A14254" t="s">
        <v>9485</v>
      </c>
      <c r="B14254" s="1">
        <v>42270</v>
      </c>
      <c r="C14254" t="s">
        <v>43</v>
      </c>
      <c r="D14254">
        <v>1</v>
      </c>
      <c r="E14254" t="s">
        <v>9486</v>
      </c>
      <c r="F14254" t="s">
        <v>13</v>
      </c>
      <c r="G14254" t="s">
        <v>4</v>
      </c>
      <c r="H14254" t="s">
        <v>9487</v>
      </c>
      <c r="J14254" s="5"/>
      <c r="K14254" s="2">
        <v>80000</v>
      </c>
      <c r="L14254" s="5"/>
      <c r="M14254" s="2">
        <f t="shared" si="222"/>
        <v>-291997.62999999768</v>
      </c>
      <c r="P14254"/>
    </row>
    <row r="14255" spans="1:16" hidden="1">
      <c r="A14255" t="s">
        <v>9500</v>
      </c>
      <c r="B14255" s="1">
        <v>42270</v>
      </c>
      <c r="C14255" t="s">
        <v>9501</v>
      </c>
      <c r="D14255">
        <v>1</v>
      </c>
      <c r="E14255" t="s">
        <v>9502</v>
      </c>
      <c r="F14255" t="s">
        <v>13</v>
      </c>
      <c r="G14255" t="s">
        <v>4</v>
      </c>
      <c r="H14255" t="s">
        <v>9503</v>
      </c>
      <c r="J14255" s="5"/>
      <c r="K14255" s="2">
        <v>31000</v>
      </c>
      <c r="L14255" s="5"/>
      <c r="M14255" s="2">
        <f t="shared" si="222"/>
        <v>-322997.62999999768</v>
      </c>
      <c r="P14255"/>
    </row>
    <row r="14256" spans="1:16" hidden="1">
      <c r="A14256" t="s">
        <v>9520</v>
      </c>
      <c r="B14256" s="1">
        <v>42270</v>
      </c>
      <c r="C14256" t="s">
        <v>18</v>
      </c>
      <c r="D14256">
        <v>1</v>
      </c>
      <c r="E14256" t="s">
        <v>9521</v>
      </c>
      <c r="F14256" t="s">
        <v>13</v>
      </c>
      <c r="G14256" t="s">
        <v>4</v>
      </c>
      <c r="H14256" t="s">
        <v>9522</v>
      </c>
      <c r="J14256" s="5"/>
      <c r="K14256" s="2">
        <v>30000</v>
      </c>
      <c r="L14256" s="5"/>
      <c r="M14256" s="2">
        <f t="shared" si="222"/>
        <v>-352997.62999999768</v>
      </c>
      <c r="P14256"/>
    </row>
    <row r="14257" spans="1:16" hidden="1">
      <c r="A14257" t="s">
        <v>9532</v>
      </c>
      <c r="B14257" s="1">
        <v>42270</v>
      </c>
      <c r="C14257" t="s">
        <v>195</v>
      </c>
      <c r="D14257">
        <v>1</v>
      </c>
      <c r="E14257" t="s">
        <v>9533</v>
      </c>
      <c r="F14257" t="s">
        <v>13</v>
      </c>
      <c r="G14257" t="s">
        <v>4</v>
      </c>
      <c r="H14257" t="s">
        <v>195</v>
      </c>
      <c r="J14257" s="5"/>
      <c r="K14257" s="2">
        <v>39148.69</v>
      </c>
      <c r="L14257" s="5"/>
      <c r="M14257" s="2">
        <f t="shared" si="222"/>
        <v>-392146.31999999768</v>
      </c>
      <c r="P14257"/>
    </row>
    <row r="14258" spans="1:16" hidden="1">
      <c r="A14258" t="s">
        <v>9544</v>
      </c>
      <c r="B14258" s="1">
        <v>42270</v>
      </c>
      <c r="C14258" t="s">
        <v>200</v>
      </c>
      <c r="D14258">
        <v>1</v>
      </c>
      <c r="E14258" t="s">
        <v>9545</v>
      </c>
      <c r="F14258" t="s">
        <v>16</v>
      </c>
      <c r="G14258" t="s">
        <v>4</v>
      </c>
      <c r="H14258" t="s">
        <v>200</v>
      </c>
      <c r="J14258" s="5"/>
      <c r="K14258" s="2">
        <v>14772.19</v>
      </c>
      <c r="L14258" s="5"/>
      <c r="M14258" s="2">
        <f t="shared" si="222"/>
        <v>-406918.50999999768</v>
      </c>
      <c r="P14258"/>
    </row>
    <row r="14259" spans="1:16" hidden="1">
      <c r="A14259" t="s">
        <v>9557</v>
      </c>
      <c r="B14259" s="1">
        <v>42270</v>
      </c>
      <c r="C14259" t="s">
        <v>18</v>
      </c>
      <c r="D14259">
        <v>1</v>
      </c>
      <c r="E14259" t="s">
        <v>9558</v>
      </c>
      <c r="F14259" t="s">
        <v>13</v>
      </c>
      <c r="G14259" t="s">
        <v>4</v>
      </c>
      <c r="H14259" t="s">
        <v>9559</v>
      </c>
      <c r="J14259" s="5"/>
      <c r="K14259" s="2">
        <v>29063.47</v>
      </c>
      <c r="L14259" s="5"/>
      <c r="M14259" s="2">
        <f t="shared" si="222"/>
        <v>-435981.97999999765</v>
      </c>
      <c r="P14259"/>
    </row>
    <row r="14260" spans="1:16" hidden="1">
      <c r="A14260" t="s">
        <v>29251</v>
      </c>
      <c r="B14260" s="1">
        <v>42270</v>
      </c>
      <c r="C14260" t="s">
        <v>29264</v>
      </c>
      <c r="D14260">
        <v>2</v>
      </c>
      <c r="E14260" t="s">
        <v>29265</v>
      </c>
      <c r="F14260" t="s">
        <v>7054</v>
      </c>
      <c r="G14260" t="s">
        <v>20</v>
      </c>
      <c r="H14260" t="s">
        <v>15677</v>
      </c>
      <c r="I14260" s="2">
        <v>1025</v>
      </c>
      <c r="J14260" s="5"/>
      <c r="L14260" s="5"/>
      <c r="M14260" s="2">
        <f t="shared" si="222"/>
        <v>-434956.97999999765</v>
      </c>
      <c r="P14260"/>
    </row>
    <row r="14261" spans="1:16" hidden="1">
      <c r="A14261" t="s">
        <v>29271</v>
      </c>
      <c r="B14261" s="1">
        <v>42270</v>
      </c>
      <c r="C14261" t="s">
        <v>18</v>
      </c>
      <c r="D14261">
        <v>2</v>
      </c>
      <c r="E14261" t="s">
        <v>29283</v>
      </c>
      <c r="F14261" t="s">
        <v>13559</v>
      </c>
      <c r="G14261" t="s">
        <v>313</v>
      </c>
      <c r="H14261" t="s">
        <v>4616</v>
      </c>
      <c r="I14261" s="2">
        <v>421.72</v>
      </c>
      <c r="J14261" s="5"/>
      <c r="L14261" s="5"/>
      <c r="M14261" s="2">
        <f t="shared" si="222"/>
        <v>-434535.25999999768</v>
      </c>
      <c r="P14261"/>
    </row>
    <row r="14262" spans="1:16" hidden="1">
      <c r="A14262" t="s">
        <v>29292</v>
      </c>
      <c r="B14262" s="1">
        <v>42270</v>
      </c>
      <c r="C14262" t="s">
        <v>29305</v>
      </c>
      <c r="D14262">
        <v>2</v>
      </c>
      <c r="E14262" t="s">
        <v>29306</v>
      </c>
      <c r="F14262" t="s">
        <v>7054</v>
      </c>
      <c r="G14262" t="s">
        <v>20</v>
      </c>
      <c r="H14262" t="s">
        <v>19991</v>
      </c>
      <c r="I14262" s="2">
        <v>790.01</v>
      </c>
      <c r="J14262" s="5"/>
      <c r="L14262" s="5"/>
      <c r="M14262" s="2">
        <f t="shared" si="222"/>
        <v>-433745.24999999767</v>
      </c>
      <c r="P14262"/>
    </row>
    <row r="14263" spans="1:16" hidden="1">
      <c r="A14263" t="s">
        <v>29312</v>
      </c>
      <c r="B14263" s="1">
        <v>42270</v>
      </c>
      <c r="C14263" t="s">
        <v>18</v>
      </c>
      <c r="D14263">
        <v>2</v>
      </c>
      <c r="E14263" t="s">
        <v>29328</v>
      </c>
      <c r="F14263" t="s">
        <v>13559</v>
      </c>
      <c r="G14263" t="s">
        <v>313</v>
      </c>
      <c r="H14263" t="s">
        <v>65</v>
      </c>
      <c r="I14263" s="2">
        <v>1402.63</v>
      </c>
      <c r="J14263" s="5"/>
      <c r="L14263" s="5"/>
      <c r="M14263" s="2">
        <f t="shared" si="222"/>
        <v>-432342.61999999767</v>
      </c>
      <c r="P14263"/>
    </row>
    <row r="14264" spans="1:16" hidden="1">
      <c r="A14264" t="s">
        <v>29335</v>
      </c>
      <c r="B14264" s="1">
        <v>42270</v>
      </c>
      <c r="C14264" t="s">
        <v>6</v>
      </c>
      <c r="D14264">
        <v>1</v>
      </c>
      <c r="E14264" t="s">
        <v>29350</v>
      </c>
      <c r="F14264" t="s">
        <v>13565</v>
      </c>
      <c r="G14264" t="s">
        <v>20</v>
      </c>
      <c r="H14264" t="s">
        <v>8875</v>
      </c>
      <c r="I14264" s="2">
        <v>40000</v>
      </c>
      <c r="J14264" s="5"/>
      <c r="L14264" s="5"/>
      <c r="M14264" s="2">
        <f t="shared" si="222"/>
        <v>-392342.61999999767</v>
      </c>
      <c r="P14264"/>
    </row>
    <row r="14265" spans="1:16" hidden="1">
      <c r="A14265" t="s">
        <v>29356</v>
      </c>
      <c r="B14265" s="1">
        <v>42270</v>
      </c>
      <c r="C14265" t="s">
        <v>8880</v>
      </c>
      <c r="D14265">
        <v>2</v>
      </c>
      <c r="E14265" t="s">
        <v>29372</v>
      </c>
      <c r="F14265" t="s">
        <v>7054</v>
      </c>
      <c r="G14265" t="s">
        <v>52</v>
      </c>
      <c r="H14265" t="s">
        <v>2277</v>
      </c>
      <c r="I14265" s="2">
        <v>4182.7299999999996</v>
      </c>
      <c r="J14265" s="5"/>
      <c r="L14265" s="5"/>
      <c r="M14265" s="2">
        <f t="shared" si="222"/>
        <v>-388159.88999999769</v>
      </c>
      <c r="P14265"/>
    </row>
    <row r="14266" spans="1:16" hidden="1">
      <c r="A14266" t="s">
        <v>29378</v>
      </c>
      <c r="B14266" s="1">
        <v>42270</v>
      </c>
      <c r="C14266" t="s">
        <v>8887</v>
      </c>
      <c r="D14266">
        <v>2</v>
      </c>
      <c r="E14266" t="s">
        <v>29394</v>
      </c>
      <c r="F14266" t="s">
        <v>7054</v>
      </c>
      <c r="G14266" t="s">
        <v>52</v>
      </c>
      <c r="H14266" t="s">
        <v>2277</v>
      </c>
      <c r="I14266" s="2">
        <v>13760.63</v>
      </c>
      <c r="J14266" s="5"/>
      <c r="L14266" s="5"/>
      <c r="M14266" s="2">
        <f t="shared" si="222"/>
        <v>-374399.25999999768</v>
      </c>
      <c r="P14266"/>
    </row>
    <row r="14267" spans="1:16" hidden="1">
      <c r="A14267" t="s">
        <v>29402</v>
      </c>
      <c r="B14267" s="1">
        <v>42270</v>
      </c>
      <c r="C14267" t="s">
        <v>18</v>
      </c>
      <c r="D14267">
        <v>2</v>
      </c>
      <c r="E14267" t="s">
        <v>29420</v>
      </c>
      <c r="F14267" t="s">
        <v>13559</v>
      </c>
      <c r="G14267" t="s">
        <v>313</v>
      </c>
      <c r="H14267" t="s">
        <v>3109</v>
      </c>
      <c r="I14267" s="2">
        <v>872.81</v>
      </c>
      <c r="J14267" s="5"/>
      <c r="L14267" s="5"/>
      <c r="M14267" s="2">
        <f t="shared" si="222"/>
        <v>-373526.44999999768</v>
      </c>
      <c r="P14267"/>
    </row>
    <row r="14268" spans="1:16" hidden="1">
      <c r="A14268" t="s">
        <v>29429</v>
      </c>
      <c r="B14268" s="1">
        <v>42270</v>
      </c>
      <c r="C14268" t="s">
        <v>29441</v>
      </c>
      <c r="D14268">
        <v>1</v>
      </c>
      <c r="E14268" t="s">
        <v>29442</v>
      </c>
      <c r="F14268" t="s">
        <v>14703</v>
      </c>
      <c r="G14268" t="s">
        <v>20</v>
      </c>
      <c r="H14268" t="s">
        <v>8925</v>
      </c>
      <c r="I14268" s="2">
        <v>175</v>
      </c>
      <c r="J14268" s="5"/>
      <c r="L14268" s="5"/>
      <c r="M14268" s="2">
        <f t="shared" si="222"/>
        <v>-373351.44999999768</v>
      </c>
      <c r="P14268"/>
    </row>
    <row r="14269" spans="1:16" hidden="1">
      <c r="A14269" t="s">
        <v>29449</v>
      </c>
      <c r="B14269" s="1">
        <v>42270</v>
      </c>
      <c r="C14269" t="s">
        <v>29463</v>
      </c>
      <c r="D14269">
        <v>2</v>
      </c>
      <c r="E14269" t="s">
        <v>29464</v>
      </c>
      <c r="F14269" t="s">
        <v>13559</v>
      </c>
      <c r="G14269" t="s">
        <v>313</v>
      </c>
      <c r="H14269" t="s">
        <v>65</v>
      </c>
      <c r="J14269" s="5"/>
      <c r="K14269" s="2">
        <v>500</v>
      </c>
      <c r="L14269" s="5"/>
      <c r="M14269" s="2">
        <f t="shared" si="222"/>
        <v>-373851.44999999768</v>
      </c>
      <c r="P14269"/>
    </row>
    <row r="14270" spans="1:16" hidden="1">
      <c r="A14270" t="s">
        <v>29449</v>
      </c>
      <c r="B14270" s="1">
        <v>42270</v>
      </c>
      <c r="C14270" t="s">
        <v>29463</v>
      </c>
      <c r="D14270">
        <v>2</v>
      </c>
      <c r="E14270" t="s">
        <v>29464</v>
      </c>
      <c r="F14270" t="s">
        <v>13559</v>
      </c>
      <c r="G14270" t="s">
        <v>313</v>
      </c>
      <c r="H14270" t="s">
        <v>65</v>
      </c>
      <c r="I14270" s="2">
        <v>600.73</v>
      </c>
      <c r="J14270" s="5"/>
      <c r="L14270" s="5"/>
      <c r="M14270" s="2">
        <f t="shared" si="222"/>
        <v>-373250.7199999977</v>
      </c>
      <c r="P14270"/>
    </row>
    <row r="14271" spans="1:16" hidden="1">
      <c r="A14271" t="s">
        <v>29472</v>
      </c>
      <c r="B14271" s="1">
        <v>42270</v>
      </c>
      <c r="C14271" t="s">
        <v>29488</v>
      </c>
      <c r="D14271">
        <v>2</v>
      </c>
      <c r="E14271" t="s">
        <v>29489</v>
      </c>
      <c r="F14271" t="s">
        <v>13559</v>
      </c>
      <c r="G14271" t="s">
        <v>313</v>
      </c>
      <c r="H14271" t="s">
        <v>7889</v>
      </c>
      <c r="J14271" s="5"/>
      <c r="K14271" s="2">
        <v>214.61</v>
      </c>
      <c r="L14271" s="5"/>
      <c r="M14271" s="2">
        <f t="shared" si="222"/>
        <v>-373465.32999999769</v>
      </c>
      <c r="P14271"/>
    </row>
    <row r="14272" spans="1:16" hidden="1">
      <c r="A14272" t="s">
        <v>29472</v>
      </c>
      <c r="B14272" s="1">
        <v>42270</v>
      </c>
      <c r="C14272" t="s">
        <v>29488</v>
      </c>
      <c r="D14272">
        <v>2</v>
      </c>
      <c r="E14272" t="s">
        <v>29489</v>
      </c>
      <c r="F14272" t="s">
        <v>13559</v>
      </c>
      <c r="G14272" t="s">
        <v>313</v>
      </c>
      <c r="H14272" t="s">
        <v>7889</v>
      </c>
      <c r="I14272" s="2">
        <v>214.61</v>
      </c>
      <c r="J14272" s="5"/>
      <c r="L14272" s="5"/>
      <c r="M14272" s="2">
        <f t="shared" si="222"/>
        <v>-373250.7199999977</v>
      </c>
      <c r="P14272"/>
    </row>
    <row r="14273" spans="1:16" hidden="1">
      <c r="A14273" t="s">
        <v>29495</v>
      </c>
      <c r="B14273" s="1">
        <v>42270</v>
      </c>
      <c r="C14273" t="s">
        <v>29509</v>
      </c>
      <c r="D14273">
        <v>2</v>
      </c>
      <c r="E14273" t="s">
        <v>29510</v>
      </c>
      <c r="F14273" t="s">
        <v>7054</v>
      </c>
      <c r="G14273" t="s">
        <v>20</v>
      </c>
      <c r="H14273" t="s">
        <v>29511</v>
      </c>
      <c r="I14273" s="2">
        <v>4100.0200000000004</v>
      </c>
      <c r="J14273" s="5"/>
      <c r="L14273" s="5"/>
      <c r="M14273" s="2">
        <f t="shared" si="222"/>
        <v>-369150.69999999768</v>
      </c>
      <c r="P14273"/>
    </row>
    <row r="14274" spans="1:16" hidden="1">
      <c r="A14274" t="s">
        <v>29521</v>
      </c>
      <c r="B14274" s="1">
        <v>42270</v>
      </c>
      <c r="C14274" t="s">
        <v>29531</v>
      </c>
      <c r="D14274">
        <v>2</v>
      </c>
      <c r="E14274" t="s">
        <v>29532</v>
      </c>
      <c r="F14274" t="s">
        <v>7054</v>
      </c>
      <c r="G14274" t="s">
        <v>20</v>
      </c>
      <c r="H14274" t="s">
        <v>9387</v>
      </c>
      <c r="I14274" s="2">
        <v>803.28</v>
      </c>
      <c r="J14274" s="5"/>
      <c r="L14274" s="5"/>
      <c r="M14274" s="2">
        <f t="shared" si="222"/>
        <v>-368347.41999999766</v>
      </c>
      <c r="P14274"/>
    </row>
    <row r="14275" spans="1:16" hidden="1">
      <c r="A14275" t="s">
        <v>29542</v>
      </c>
      <c r="B14275" s="1">
        <v>42270</v>
      </c>
      <c r="C14275" t="s">
        <v>29551</v>
      </c>
      <c r="D14275">
        <v>2</v>
      </c>
      <c r="E14275" t="s">
        <v>29552</v>
      </c>
      <c r="F14275" t="s">
        <v>7054</v>
      </c>
      <c r="G14275" t="s">
        <v>20</v>
      </c>
      <c r="H14275" t="s">
        <v>137</v>
      </c>
      <c r="I14275" s="2">
        <v>1840</v>
      </c>
      <c r="J14275" s="5"/>
      <c r="L14275" s="5"/>
      <c r="M14275" s="2">
        <f t="shared" si="222"/>
        <v>-366507.41999999766</v>
      </c>
      <c r="P14275"/>
    </row>
    <row r="14276" spans="1:16" hidden="1">
      <c r="A14276" t="s">
        <v>29564</v>
      </c>
      <c r="B14276" s="1">
        <v>42270</v>
      </c>
      <c r="C14276" t="s">
        <v>29572</v>
      </c>
      <c r="D14276">
        <v>2</v>
      </c>
      <c r="E14276" t="s">
        <v>29573</v>
      </c>
      <c r="F14276" t="s">
        <v>7054</v>
      </c>
      <c r="G14276" t="s">
        <v>20</v>
      </c>
      <c r="H14276" t="s">
        <v>16468</v>
      </c>
      <c r="I14276" s="2">
        <v>1025</v>
      </c>
      <c r="J14276" s="5"/>
      <c r="L14276" s="5"/>
      <c r="M14276" s="2">
        <f t="shared" si="222"/>
        <v>-365482.41999999766</v>
      </c>
      <c r="P14276"/>
    </row>
    <row r="14277" spans="1:16" hidden="1">
      <c r="A14277" t="s">
        <v>29585</v>
      </c>
      <c r="B14277" s="1">
        <v>42270</v>
      </c>
      <c r="C14277" t="s">
        <v>9899</v>
      </c>
      <c r="D14277">
        <v>2</v>
      </c>
      <c r="E14277" t="s">
        <v>29594</v>
      </c>
      <c r="F14277" t="s">
        <v>13559</v>
      </c>
      <c r="G14277" t="s">
        <v>313</v>
      </c>
      <c r="H14277" t="s">
        <v>65</v>
      </c>
      <c r="I14277" s="2">
        <v>64.989999999999995</v>
      </c>
      <c r="J14277" s="5"/>
      <c r="L14277" s="5"/>
      <c r="M14277" s="2">
        <f t="shared" si="222"/>
        <v>-365417.42999999766</v>
      </c>
      <c r="P14277"/>
    </row>
    <row r="14278" spans="1:16" hidden="1">
      <c r="A14278" t="s">
        <v>29607</v>
      </c>
      <c r="B14278" s="1">
        <v>42270</v>
      </c>
      <c r="C14278" t="s">
        <v>23695</v>
      </c>
      <c r="D14278">
        <v>1</v>
      </c>
      <c r="E14278" t="s">
        <v>29619</v>
      </c>
      <c r="F14278" t="s">
        <v>13610</v>
      </c>
      <c r="G14278" t="s">
        <v>20</v>
      </c>
      <c r="H14278" t="s">
        <v>8656</v>
      </c>
      <c r="I14278" s="2">
        <v>19491.490000000002</v>
      </c>
      <c r="J14278" s="5"/>
      <c r="L14278" s="5"/>
      <c r="M14278" s="2">
        <f t="shared" si="222"/>
        <v>-345925.93999999767</v>
      </c>
      <c r="P14278"/>
    </row>
    <row r="14279" spans="1:16" hidden="1">
      <c r="A14279" t="s">
        <v>29629</v>
      </c>
      <c r="B14279" s="1">
        <v>42270</v>
      </c>
      <c r="C14279" t="s">
        <v>23695</v>
      </c>
      <c r="D14279">
        <v>1</v>
      </c>
      <c r="E14279" t="s">
        <v>29639</v>
      </c>
      <c r="F14279" t="s">
        <v>13565</v>
      </c>
      <c r="G14279" t="s">
        <v>20</v>
      </c>
      <c r="H14279" t="s">
        <v>8656</v>
      </c>
      <c r="I14279" s="2">
        <v>10961</v>
      </c>
      <c r="J14279" s="5"/>
      <c r="L14279" s="5"/>
      <c r="M14279" s="2">
        <f t="shared" si="222"/>
        <v>-334964.93999999767</v>
      </c>
      <c r="P14279"/>
    </row>
    <row r="14280" spans="1:16" hidden="1">
      <c r="A14280" t="s">
        <v>29649</v>
      </c>
      <c r="B14280" s="1">
        <v>42270</v>
      </c>
      <c r="C14280" t="s">
        <v>23695</v>
      </c>
      <c r="D14280">
        <v>1</v>
      </c>
      <c r="E14280" t="s">
        <v>29657</v>
      </c>
      <c r="F14280" t="s">
        <v>13565</v>
      </c>
      <c r="G14280" t="s">
        <v>20</v>
      </c>
      <c r="H14280" t="s">
        <v>8656</v>
      </c>
      <c r="I14280" s="2">
        <v>5800</v>
      </c>
      <c r="J14280" s="5"/>
      <c r="L14280" s="5"/>
      <c r="M14280" s="2">
        <f t="shared" si="222"/>
        <v>-329164.93999999767</v>
      </c>
      <c r="P14280"/>
    </row>
    <row r="14281" spans="1:16" hidden="1">
      <c r="A14281" t="s">
        <v>29667</v>
      </c>
      <c r="B14281" s="1">
        <v>42270</v>
      </c>
      <c r="C14281" t="s">
        <v>29676</v>
      </c>
      <c r="D14281">
        <v>2</v>
      </c>
      <c r="E14281" t="s">
        <v>29677</v>
      </c>
      <c r="F14281" t="s">
        <v>7054</v>
      </c>
      <c r="G14281" t="s">
        <v>20</v>
      </c>
      <c r="H14281" t="s">
        <v>9196</v>
      </c>
      <c r="I14281" s="2">
        <v>13371.45</v>
      </c>
      <c r="J14281" s="5"/>
      <c r="L14281" s="5"/>
      <c r="M14281" s="2">
        <f t="shared" ref="M14281:M14344" si="223">+M14280+I14281-K14281</f>
        <v>-315793.48999999766</v>
      </c>
      <c r="P14281"/>
    </row>
    <row r="14282" spans="1:16" hidden="1">
      <c r="A14282" t="s">
        <v>29689</v>
      </c>
      <c r="B14282" s="1">
        <v>42270</v>
      </c>
      <c r="C14282" t="s">
        <v>29696</v>
      </c>
      <c r="D14282">
        <v>2</v>
      </c>
      <c r="E14282" t="s">
        <v>29697</v>
      </c>
      <c r="F14282" t="s">
        <v>7054</v>
      </c>
      <c r="G14282" t="s">
        <v>20</v>
      </c>
      <c r="H14282" t="s">
        <v>29698</v>
      </c>
      <c r="I14282" s="2">
        <v>3830.01</v>
      </c>
      <c r="J14282" s="5"/>
      <c r="L14282" s="5"/>
      <c r="M14282" s="2">
        <f t="shared" si="223"/>
        <v>-311963.47999999765</v>
      </c>
      <c r="P14282"/>
    </row>
    <row r="14283" spans="1:16" hidden="1">
      <c r="A14283" t="s">
        <v>29711</v>
      </c>
      <c r="B14283" s="1">
        <v>42270</v>
      </c>
      <c r="C14283" t="s">
        <v>6</v>
      </c>
      <c r="D14283">
        <v>1</v>
      </c>
      <c r="E14283" t="s">
        <v>29720</v>
      </c>
      <c r="F14283" t="s">
        <v>13610</v>
      </c>
      <c r="G14283" t="s">
        <v>20</v>
      </c>
      <c r="H14283" t="s">
        <v>29721</v>
      </c>
      <c r="I14283" s="2">
        <v>9905.11</v>
      </c>
      <c r="J14283" s="5"/>
      <c r="L14283" s="5"/>
      <c r="M14283" s="2">
        <f t="shared" si="223"/>
        <v>-302058.36999999767</v>
      </c>
      <c r="P14283"/>
    </row>
    <row r="14284" spans="1:16" hidden="1">
      <c r="A14284" t="s">
        <v>29731</v>
      </c>
      <c r="B14284" s="1">
        <v>42270</v>
      </c>
      <c r="C14284" t="s">
        <v>29742</v>
      </c>
      <c r="D14284">
        <v>2</v>
      </c>
      <c r="E14284" t="s">
        <v>29743</v>
      </c>
      <c r="F14284" t="s">
        <v>13559</v>
      </c>
      <c r="G14284" t="s">
        <v>313</v>
      </c>
      <c r="H14284" t="s">
        <v>8287</v>
      </c>
      <c r="J14284" s="5"/>
      <c r="K14284" s="2">
        <v>249.23</v>
      </c>
      <c r="L14284" s="5"/>
      <c r="M14284" s="2">
        <f t="shared" si="223"/>
        <v>-302307.59999999765</v>
      </c>
      <c r="P14284"/>
    </row>
    <row r="14285" spans="1:16" hidden="1">
      <c r="A14285" t="s">
        <v>29731</v>
      </c>
      <c r="B14285" s="1">
        <v>42270</v>
      </c>
      <c r="C14285" t="s">
        <v>29742</v>
      </c>
      <c r="D14285">
        <v>2</v>
      </c>
      <c r="E14285" t="s">
        <v>29743</v>
      </c>
      <c r="F14285" t="s">
        <v>13559</v>
      </c>
      <c r="G14285" t="s">
        <v>313</v>
      </c>
      <c r="H14285" t="s">
        <v>8287</v>
      </c>
      <c r="I14285" s="2">
        <v>249.23</v>
      </c>
      <c r="J14285" s="5"/>
      <c r="L14285" s="5"/>
      <c r="M14285" s="2">
        <f t="shared" si="223"/>
        <v>-302058.36999999767</v>
      </c>
      <c r="P14285"/>
    </row>
    <row r="14286" spans="1:16" hidden="1">
      <c r="A14286" t="s">
        <v>29757</v>
      </c>
      <c r="B14286" s="1">
        <v>42270</v>
      </c>
      <c r="C14286" t="s">
        <v>29766</v>
      </c>
      <c r="D14286">
        <v>1</v>
      </c>
      <c r="E14286" t="s">
        <v>29767</v>
      </c>
      <c r="F14286" t="s">
        <v>13565</v>
      </c>
      <c r="G14286" t="s">
        <v>4</v>
      </c>
      <c r="H14286" t="s">
        <v>29768</v>
      </c>
      <c r="I14286" s="2">
        <v>5000</v>
      </c>
      <c r="J14286" s="5"/>
      <c r="L14286" s="5"/>
      <c r="M14286" s="2">
        <f t="shared" si="223"/>
        <v>-297058.36999999767</v>
      </c>
      <c r="P14286"/>
    </row>
    <row r="14287" spans="1:16" hidden="1">
      <c r="A14287" t="s">
        <v>29777</v>
      </c>
      <c r="B14287" s="1">
        <v>42270</v>
      </c>
      <c r="C14287" t="s">
        <v>29785</v>
      </c>
      <c r="D14287">
        <v>2</v>
      </c>
      <c r="E14287" t="s">
        <v>29786</v>
      </c>
      <c r="F14287" t="s">
        <v>13559</v>
      </c>
      <c r="G14287" t="s">
        <v>313</v>
      </c>
      <c r="H14287" t="s">
        <v>65</v>
      </c>
      <c r="J14287" s="5"/>
      <c r="K14287" s="2">
        <v>790.77</v>
      </c>
      <c r="L14287" s="5"/>
      <c r="M14287" s="2">
        <f t="shared" si="223"/>
        <v>-297849.13999999769</v>
      </c>
      <c r="P14287"/>
    </row>
    <row r="14288" spans="1:16" hidden="1">
      <c r="A14288" t="s">
        <v>29777</v>
      </c>
      <c r="B14288" s="1">
        <v>42270</v>
      </c>
      <c r="C14288" t="s">
        <v>29785</v>
      </c>
      <c r="D14288">
        <v>2</v>
      </c>
      <c r="E14288" t="s">
        <v>29786</v>
      </c>
      <c r="F14288" t="s">
        <v>13559</v>
      </c>
      <c r="G14288" t="s">
        <v>313</v>
      </c>
      <c r="H14288" t="s">
        <v>65</v>
      </c>
      <c r="I14288" s="2">
        <v>790.77</v>
      </c>
      <c r="J14288" s="5"/>
      <c r="L14288" s="5"/>
      <c r="M14288" s="2">
        <f t="shared" si="223"/>
        <v>-297058.36999999767</v>
      </c>
      <c r="P14288"/>
    </row>
    <row r="14289" spans="1:16" hidden="1">
      <c r="A14289" t="s">
        <v>29801</v>
      </c>
      <c r="B14289" s="1">
        <v>42270</v>
      </c>
      <c r="C14289" t="s">
        <v>29810</v>
      </c>
      <c r="D14289">
        <v>2</v>
      </c>
      <c r="E14289" t="s">
        <v>29811</v>
      </c>
      <c r="F14289" t="s">
        <v>7054</v>
      </c>
      <c r="G14289" t="s">
        <v>4</v>
      </c>
      <c r="H14289" t="s">
        <v>989</v>
      </c>
      <c r="I14289" s="2">
        <v>3030.01</v>
      </c>
      <c r="J14289" s="5"/>
      <c r="L14289" s="5"/>
      <c r="M14289" s="2">
        <f t="shared" si="223"/>
        <v>-294028.35999999766</v>
      </c>
      <c r="P14289"/>
    </row>
    <row r="14290" spans="1:16" hidden="1">
      <c r="A14290" t="s">
        <v>29825</v>
      </c>
      <c r="B14290" s="1">
        <v>42270</v>
      </c>
      <c r="C14290" t="s">
        <v>18</v>
      </c>
      <c r="D14290">
        <v>2</v>
      </c>
      <c r="E14290" t="s">
        <v>29836</v>
      </c>
      <c r="F14290" t="s">
        <v>13559</v>
      </c>
      <c r="G14290" t="s">
        <v>313</v>
      </c>
      <c r="H14290" t="s">
        <v>65</v>
      </c>
      <c r="I14290" s="2">
        <v>455.71</v>
      </c>
      <c r="J14290" s="5"/>
      <c r="L14290" s="5"/>
      <c r="M14290" s="2">
        <f t="shared" si="223"/>
        <v>-293572.64999999764</v>
      </c>
      <c r="P14290"/>
    </row>
    <row r="14291" spans="1:16" hidden="1">
      <c r="A14291" t="s">
        <v>29851</v>
      </c>
      <c r="B14291" s="1">
        <v>42270</v>
      </c>
      <c r="C14291" t="s">
        <v>6628</v>
      </c>
      <c r="D14291">
        <v>1</v>
      </c>
      <c r="E14291" t="s">
        <v>29861</v>
      </c>
      <c r="F14291" t="s">
        <v>13565</v>
      </c>
      <c r="G14291" t="s">
        <v>4</v>
      </c>
      <c r="H14291" t="s">
        <v>452</v>
      </c>
      <c r="I14291" s="2">
        <v>7500</v>
      </c>
      <c r="J14291" s="5"/>
      <c r="L14291" s="5"/>
      <c r="M14291" s="2">
        <f t="shared" si="223"/>
        <v>-286072.64999999764</v>
      </c>
      <c r="P14291"/>
    </row>
    <row r="14292" spans="1:16" hidden="1">
      <c r="A14292" t="s">
        <v>29873</v>
      </c>
      <c r="B14292" s="1">
        <v>42270</v>
      </c>
      <c r="C14292" t="s">
        <v>6695</v>
      </c>
      <c r="D14292">
        <v>1</v>
      </c>
      <c r="E14292" t="s">
        <v>29881</v>
      </c>
      <c r="F14292" t="s">
        <v>13565</v>
      </c>
      <c r="G14292" t="s">
        <v>4</v>
      </c>
      <c r="H14292" t="s">
        <v>9364</v>
      </c>
      <c r="I14292" s="2">
        <v>5000</v>
      </c>
      <c r="J14292" s="5"/>
      <c r="L14292" s="5"/>
      <c r="M14292" s="2">
        <f t="shared" si="223"/>
        <v>-281072.64999999764</v>
      </c>
      <c r="P14292"/>
    </row>
    <row r="14293" spans="1:16" hidden="1">
      <c r="A14293" t="s">
        <v>29894</v>
      </c>
      <c r="B14293" s="1">
        <v>42270</v>
      </c>
      <c r="C14293" t="s">
        <v>29905</v>
      </c>
      <c r="D14293">
        <v>1</v>
      </c>
      <c r="E14293" t="s">
        <v>29906</v>
      </c>
      <c r="F14293" t="s">
        <v>13565</v>
      </c>
      <c r="G14293" t="s">
        <v>4</v>
      </c>
      <c r="H14293" t="s">
        <v>6697</v>
      </c>
      <c r="I14293" s="2">
        <v>5000</v>
      </c>
      <c r="J14293" s="5"/>
      <c r="L14293" s="5"/>
      <c r="M14293" s="2">
        <f t="shared" si="223"/>
        <v>-276072.64999999764</v>
      </c>
      <c r="P14293"/>
    </row>
    <row r="14294" spans="1:16" hidden="1">
      <c r="A14294" t="s">
        <v>29921</v>
      </c>
      <c r="B14294" s="1">
        <v>42270</v>
      </c>
      <c r="C14294" t="s">
        <v>29930</v>
      </c>
      <c r="D14294">
        <v>2</v>
      </c>
      <c r="E14294" t="s">
        <v>29931</v>
      </c>
      <c r="F14294" t="s">
        <v>7054</v>
      </c>
      <c r="G14294" t="s">
        <v>4</v>
      </c>
      <c r="H14294" t="s">
        <v>23731</v>
      </c>
      <c r="I14294" s="2">
        <v>2037.2</v>
      </c>
      <c r="J14294" s="5"/>
      <c r="L14294" s="5"/>
      <c r="M14294" s="2">
        <f t="shared" si="223"/>
        <v>-274035.44999999763</v>
      </c>
      <c r="P14294"/>
    </row>
    <row r="14295" spans="1:16" hidden="1">
      <c r="A14295" t="s">
        <v>29943</v>
      </c>
      <c r="B14295" s="1">
        <v>42270</v>
      </c>
      <c r="C14295" t="s">
        <v>6628</v>
      </c>
      <c r="D14295">
        <v>1</v>
      </c>
      <c r="E14295" t="s">
        <v>29861</v>
      </c>
      <c r="F14295" t="s">
        <v>13565</v>
      </c>
      <c r="G14295" t="s">
        <v>4</v>
      </c>
      <c r="H14295" t="s">
        <v>29950</v>
      </c>
      <c r="J14295" s="5"/>
      <c r="K14295" s="2">
        <v>7500</v>
      </c>
      <c r="L14295" s="5"/>
      <c r="M14295" s="2">
        <f t="shared" si="223"/>
        <v>-281535.44999999763</v>
      </c>
      <c r="P14295"/>
    </row>
    <row r="14296" spans="1:16" hidden="1">
      <c r="A14296" t="s">
        <v>29962</v>
      </c>
      <c r="B14296" s="1">
        <v>42270</v>
      </c>
      <c r="C14296" t="s">
        <v>29970</v>
      </c>
      <c r="D14296">
        <v>2</v>
      </c>
      <c r="E14296" t="s">
        <v>29971</v>
      </c>
      <c r="F14296" t="s">
        <v>13559</v>
      </c>
      <c r="G14296" t="s">
        <v>313</v>
      </c>
      <c r="H14296" t="s">
        <v>7091</v>
      </c>
      <c r="J14296" s="5"/>
      <c r="K14296" s="2">
        <v>800</v>
      </c>
      <c r="L14296" s="5"/>
      <c r="M14296" s="2">
        <f t="shared" si="223"/>
        <v>-282335.44999999763</v>
      </c>
      <c r="P14296"/>
    </row>
    <row r="14297" spans="1:16" hidden="1">
      <c r="A14297" t="s">
        <v>29962</v>
      </c>
      <c r="B14297" s="1">
        <v>42270</v>
      </c>
      <c r="C14297" t="s">
        <v>29970</v>
      </c>
      <c r="D14297">
        <v>2</v>
      </c>
      <c r="E14297" t="s">
        <v>29971</v>
      </c>
      <c r="F14297" t="s">
        <v>13559</v>
      </c>
      <c r="G14297" t="s">
        <v>313</v>
      </c>
      <c r="H14297" t="s">
        <v>7091</v>
      </c>
      <c r="I14297" s="2">
        <v>1228.29</v>
      </c>
      <c r="J14297" s="5"/>
      <c r="L14297" s="5"/>
      <c r="M14297" s="2">
        <f t="shared" si="223"/>
        <v>-281107.15999999765</v>
      </c>
      <c r="P14297"/>
    </row>
    <row r="14298" spans="1:16" hidden="1">
      <c r="A14298" t="s">
        <v>29985</v>
      </c>
      <c r="B14298" s="1">
        <v>42270</v>
      </c>
      <c r="C14298" t="s">
        <v>29991</v>
      </c>
      <c r="D14298">
        <v>2</v>
      </c>
      <c r="E14298" t="s">
        <v>29992</v>
      </c>
      <c r="F14298" t="s">
        <v>13559</v>
      </c>
      <c r="G14298" t="s">
        <v>313</v>
      </c>
      <c r="H14298" t="s">
        <v>65</v>
      </c>
      <c r="J14298" s="5"/>
      <c r="K14298" s="2">
        <v>2000</v>
      </c>
      <c r="L14298" s="5"/>
      <c r="M14298" s="2">
        <f t="shared" si="223"/>
        <v>-283107.15999999765</v>
      </c>
      <c r="P14298"/>
    </row>
    <row r="14299" spans="1:16" hidden="1">
      <c r="A14299" t="s">
        <v>29985</v>
      </c>
      <c r="B14299" s="1">
        <v>42270</v>
      </c>
      <c r="C14299" t="s">
        <v>29991</v>
      </c>
      <c r="D14299">
        <v>2</v>
      </c>
      <c r="E14299" t="s">
        <v>29992</v>
      </c>
      <c r="F14299" t="s">
        <v>13559</v>
      </c>
      <c r="G14299" t="s">
        <v>313</v>
      </c>
      <c r="H14299" t="s">
        <v>65</v>
      </c>
      <c r="I14299" s="2">
        <v>3954.7</v>
      </c>
      <c r="J14299" s="5"/>
      <c r="L14299" s="5"/>
      <c r="M14299" s="2">
        <f t="shared" si="223"/>
        <v>-279152.45999999763</v>
      </c>
      <c r="P14299"/>
    </row>
    <row r="14300" spans="1:16" hidden="1">
      <c r="A14300" t="s">
        <v>30004</v>
      </c>
      <c r="B14300" s="1">
        <v>42270</v>
      </c>
      <c r="C14300" t="s">
        <v>30013</v>
      </c>
      <c r="D14300">
        <v>2</v>
      </c>
      <c r="E14300" t="s">
        <v>30014</v>
      </c>
      <c r="F14300" t="s">
        <v>7054</v>
      </c>
      <c r="G14300" t="s">
        <v>4</v>
      </c>
      <c r="H14300" t="s">
        <v>3929</v>
      </c>
      <c r="I14300" s="2">
        <v>590</v>
      </c>
      <c r="J14300" s="5"/>
      <c r="L14300" s="5"/>
      <c r="M14300" s="2">
        <f t="shared" si="223"/>
        <v>-278562.45999999763</v>
      </c>
      <c r="P14300"/>
    </row>
    <row r="14301" spans="1:16" hidden="1">
      <c r="A14301" t="s">
        <v>30028</v>
      </c>
      <c r="B14301" s="1">
        <v>42270</v>
      </c>
      <c r="C14301" t="s">
        <v>30037</v>
      </c>
      <c r="D14301">
        <v>2</v>
      </c>
      <c r="E14301" t="s">
        <v>30038</v>
      </c>
      <c r="F14301" t="s">
        <v>7054</v>
      </c>
      <c r="G14301" t="s">
        <v>4</v>
      </c>
      <c r="H14301" t="s">
        <v>30039</v>
      </c>
      <c r="I14301" s="2">
        <v>470</v>
      </c>
      <c r="J14301" s="5"/>
      <c r="L14301" s="5"/>
      <c r="M14301" s="2">
        <f t="shared" si="223"/>
        <v>-278092.45999999763</v>
      </c>
      <c r="P14301"/>
    </row>
    <row r="14302" spans="1:16" hidden="1">
      <c r="A14302" t="s">
        <v>30069</v>
      </c>
      <c r="B14302" s="1">
        <v>42270</v>
      </c>
      <c r="C14302" t="s">
        <v>30076</v>
      </c>
      <c r="D14302">
        <v>2</v>
      </c>
      <c r="E14302" t="s">
        <v>30077</v>
      </c>
      <c r="F14302" t="s">
        <v>13559</v>
      </c>
      <c r="G14302" t="s">
        <v>313</v>
      </c>
      <c r="H14302" t="s">
        <v>2784</v>
      </c>
      <c r="J14302" s="5"/>
      <c r="K14302" s="2">
        <v>181.03</v>
      </c>
      <c r="L14302" s="5"/>
      <c r="M14302" s="2">
        <f t="shared" si="223"/>
        <v>-278273.48999999766</v>
      </c>
      <c r="P14302"/>
    </row>
    <row r="14303" spans="1:16" hidden="1">
      <c r="A14303" t="s">
        <v>30069</v>
      </c>
      <c r="B14303" s="1">
        <v>42270</v>
      </c>
      <c r="C14303" t="s">
        <v>30076</v>
      </c>
      <c r="D14303">
        <v>2</v>
      </c>
      <c r="E14303" t="s">
        <v>30077</v>
      </c>
      <c r="F14303" t="s">
        <v>13559</v>
      </c>
      <c r="G14303" t="s">
        <v>313</v>
      </c>
      <c r="H14303" t="s">
        <v>2784</v>
      </c>
      <c r="I14303" s="2">
        <v>181.03</v>
      </c>
      <c r="J14303" s="5"/>
      <c r="L14303" s="5"/>
      <c r="M14303" s="2">
        <f t="shared" si="223"/>
        <v>-278092.45999999763</v>
      </c>
      <c r="P14303"/>
    </row>
    <row r="14304" spans="1:16" hidden="1">
      <c r="A14304" t="s">
        <v>30087</v>
      </c>
      <c r="B14304" s="1">
        <v>42270</v>
      </c>
      <c r="C14304" t="s">
        <v>30096</v>
      </c>
      <c r="D14304">
        <v>1</v>
      </c>
      <c r="E14304" t="s">
        <v>30097</v>
      </c>
      <c r="F14304" t="s">
        <v>13565</v>
      </c>
      <c r="G14304" t="s">
        <v>4</v>
      </c>
      <c r="H14304" t="s">
        <v>30098</v>
      </c>
      <c r="I14304" s="2">
        <v>35000</v>
      </c>
      <c r="J14304" s="5"/>
      <c r="L14304" s="5"/>
      <c r="M14304" s="2">
        <f t="shared" si="223"/>
        <v>-243092.45999999763</v>
      </c>
      <c r="P14304"/>
    </row>
    <row r="14305" spans="1:16" hidden="1">
      <c r="A14305" t="s">
        <v>30109</v>
      </c>
      <c r="B14305" s="1">
        <v>42270</v>
      </c>
      <c r="C14305" t="s">
        <v>6695</v>
      </c>
      <c r="D14305">
        <v>1</v>
      </c>
      <c r="E14305" t="s">
        <v>29881</v>
      </c>
      <c r="F14305" t="s">
        <v>13565</v>
      </c>
      <c r="G14305" t="s">
        <v>4</v>
      </c>
      <c r="H14305" t="s">
        <v>30116</v>
      </c>
      <c r="J14305" s="5"/>
      <c r="K14305" s="2">
        <v>5000</v>
      </c>
      <c r="L14305" s="5"/>
      <c r="M14305" s="2">
        <f t="shared" si="223"/>
        <v>-248092.45999999763</v>
      </c>
      <c r="P14305"/>
    </row>
    <row r="14306" spans="1:16" hidden="1">
      <c r="A14306" t="s">
        <v>30130</v>
      </c>
      <c r="B14306" s="1">
        <v>42270</v>
      </c>
      <c r="C14306" t="s">
        <v>30137</v>
      </c>
      <c r="D14306">
        <v>2</v>
      </c>
      <c r="E14306" t="s">
        <v>30138</v>
      </c>
      <c r="F14306" t="s">
        <v>7054</v>
      </c>
      <c r="G14306" t="s">
        <v>4</v>
      </c>
      <c r="H14306" t="s">
        <v>4268</v>
      </c>
      <c r="I14306" s="2">
        <v>3030</v>
      </c>
      <c r="J14306" s="5"/>
      <c r="L14306" s="5"/>
      <c r="M14306" s="2">
        <f t="shared" si="223"/>
        <v>-245062.45999999763</v>
      </c>
      <c r="P14306"/>
    </row>
    <row r="14307" spans="1:16" hidden="1">
      <c r="A14307" t="s">
        <v>30153</v>
      </c>
      <c r="B14307" s="1">
        <v>42270</v>
      </c>
      <c r="C14307" t="s">
        <v>30162</v>
      </c>
      <c r="D14307">
        <v>2</v>
      </c>
      <c r="E14307" t="s">
        <v>30163</v>
      </c>
      <c r="F14307" t="s">
        <v>7054</v>
      </c>
      <c r="G14307" t="s">
        <v>4</v>
      </c>
      <c r="H14307" t="s">
        <v>4745</v>
      </c>
      <c r="I14307" s="2">
        <v>1025</v>
      </c>
      <c r="J14307" s="5"/>
      <c r="L14307" s="5"/>
      <c r="M14307" s="2">
        <f t="shared" si="223"/>
        <v>-244037.45999999763</v>
      </c>
      <c r="P14307"/>
    </row>
    <row r="14308" spans="1:16" hidden="1">
      <c r="A14308" t="s">
        <v>30175</v>
      </c>
      <c r="B14308" s="1">
        <v>42270</v>
      </c>
      <c r="C14308" t="s">
        <v>30183</v>
      </c>
      <c r="D14308">
        <v>2</v>
      </c>
      <c r="E14308" t="s">
        <v>30184</v>
      </c>
      <c r="F14308" t="s">
        <v>7054</v>
      </c>
      <c r="G14308" t="s">
        <v>4</v>
      </c>
      <c r="H14308" t="s">
        <v>24020</v>
      </c>
      <c r="I14308" s="2">
        <v>1839.99</v>
      </c>
      <c r="J14308" s="5"/>
      <c r="L14308" s="5"/>
      <c r="M14308" s="2">
        <f t="shared" si="223"/>
        <v>-242197.46999999764</v>
      </c>
      <c r="P14308"/>
    </row>
    <row r="14309" spans="1:16" hidden="1">
      <c r="A14309" t="s">
        <v>30194</v>
      </c>
      <c r="B14309" s="1">
        <v>42270</v>
      </c>
      <c r="C14309" t="s">
        <v>30202</v>
      </c>
      <c r="D14309">
        <v>2</v>
      </c>
      <c r="E14309" t="s">
        <v>30203</v>
      </c>
      <c r="F14309" t="s">
        <v>7054</v>
      </c>
      <c r="G14309" t="s">
        <v>4</v>
      </c>
      <c r="H14309" t="s">
        <v>30204</v>
      </c>
      <c r="I14309" s="2">
        <v>1840</v>
      </c>
      <c r="J14309" s="5"/>
      <c r="L14309" s="5"/>
      <c r="M14309" s="2">
        <f t="shared" si="223"/>
        <v>-240357.46999999764</v>
      </c>
      <c r="P14309"/>
    </row>
    <row r="14310" spans="1:16" hidden="1">
      <c r="A14310" t="s">
        <v>30214</v>
      </c>
      <c r="B14310" s="1">
        <v>42270</v>
      </c>
      <c r="C14310" t="s">
        <v>30223</v>
      </c>
      <c r="D14310">
        <v>2</v>
      </c>
      <c r="E14310" t="s">
        <v>30224</v>
      </c>
      <c r="F14310" t="s">
        <v>7054</v>
      </c>
      <c r="G14310" t="s">
        <v>4</v>
      </c>
      <c r="H14310" t="s">
        <v>15375</v>
      </c>
      <c r="I14310" s="2">
        <v>3030</v>
      </c>
      <c r="J14310" s="5"/>
      <c r="L14310" s="5"/>
      <c r="M14310" s="2">
        <f t="shared" si="223"/>
        <v>-237327.46999999764</v>
      </c>
      <c r="P14310"/>
    </row>
    <row r="14311" spans="1:16" hidden="1">
      <c r="A14311" t="s">
        <v>30240</v>
      </c>
      <c r="B14311" s="1">
        <v>42270</v>
      </c>
      <c r="C14311" t="s">
        <v>25356</v>
      </c>
      <c r="D14311">
        <v>1</v>
      </c>
      <c r="E14311" t="s">
        <v>30249</v>
      </c>
      <c r="F14311" t="s">
        <v>13565</v>
      </c>
      <c r="G14311" t="s">
        <v>4</v>
      </c>
      <c r="H14311" t="s">
        <v>29219</v>
      </c>
      <c r="I14311" s="2">
        <v>9000</v>
      </c>
      <c r="J14311" s="5"/>
      <c r="L14311" s="5"/>
      <c r="M14311" s="2">
        <f t="shared" si="223"/>
        <v>-228327.46999999764</v>
      </c>
      <c r="P14311"/>
    </row>
    <row r="14312" spans="1:16" hidden="1">
      <c r="A14312" t="s">
        <v>30262</v>
      </c>
      <c r="B14312" s="1">
        <v>42270</v>
      </c>
      <c r="C14312" t="s">
        <v>28242</v>
      </c>
      <c r="D14312">
        <v>1</v>
      </c>
      <c r="E14312" t="s">
        <v>30270</v>
      </c>
      <c r="F14312" t="s">
        <v>13561</v>
      </c>
      <c r="G14312" t="s">
        <v>4</v>
      </c>
      <c r="H14312" t="s">
        <v>9487</v>
      </c>
      <c r="I14312" s="2">
        <v>80000</v>
      </c>
      <c r="J14312" s="5"/>
      <c r="L14312" s="5"/>
      <c r="M14312" s="2">
        <f t="shared" si="223"/>
        <v>-148327.46999999764</v>
      </c>
      <c r="P14312"/>
    </row>
    <row r="14313" spans="1:16" hidden="1">
      <c r="A14313" t="s">
        <v>30284</v>
      </c>
      <c r="B14313" s="1">
        <v>42270</v>
      </c>
      <c r="C14313" t="s">
        <v>30292</v>
      </c>
      <c r="D14313">
        <v>2</v>
      </c>
      <c r="E14313" t="s">
        <v>30293</v>
      </c>
      <c r="F14313" t="s">
        <v>7054</v>
      </c>
      <c r="G14313" t="s">
        <v>4</v>
      </c>
      <c r="H14313" t="s">
        <v>3985</v>
      </c>
      <c r="I14313" s="2">
        <v>1025</v>
      </c>
      <c r="J14313" s="5"/>
      <c r="L14313" s="5"/>
      <c r="M14313" s="2">
        <f t="shared" si="223"/>
        <v>-147302.46999999764</v>
      </c>
      <c r="P14313"/>
    </row>
    <row r="14314" spans="1:16" hidden="1">
      <c r="A14314" t="s">
        <v>30306</v>
      </c>
      <c r="B14314" s="1">
        <v>42270</v>
      </c>
      <c r="C14314" t="s">
        <v>30312</v>
      </c>
      <c r="D14314">
        <v>2</v>
      </c>
      <c r="E14314" t="s">
        <v>30313</v>
      </c>
      <c r="F14314" t="s">
        <v>7054</v>
      </c>
      <c r="G14314" t="s">
        <v>4</v>
      </c>
      <c r="H14314" t="s">
        <v>17765</v>
      </c>
      <c r="I14314" s="2">
        <v>1118.68</v>
      </c>
      <c r="J14314" s="5"/>
      <c r="L14314" s="5"/>
      <c r="M14314" s="2">
        <f t="shared" si="223"/>
        <v>-146183.78999999765</v>
      </c>
      <c r="P14314"/>
    </row>
    <row r="14315" spans="1:16" hidden="1">
      <c r="A14315" t="s">
        <v>30325</v>
      </c>
      <c r="B14315" s="1">
        <v>42270</v>
      </c>
      <c r="C14315" t="s">
        <v>30334</v>
      </c>
      <c r="D14315">
        <v>1</v>
      </c>
      <c r="E14315" t="s">
        <v>30335</v>
      </c>
      <c r="F14315" t="s">
        <v>13561</v>
      </c>
      <c r="G14315" t="s">
        <v>4</v>
      </c>
      <c r="H14315" t="s">
        <v>30336</v>
      </c>
      <c r="I14315" s="2">
        <v>31000</v>
      </c>
      <c r="J14315" s="5"/>
      <c r="L14315" s="5"/>
      <c r="M14315" s="2">
        <f t="shared" si="223"/>
        <v>-115183.78999999765</v>
      </c>
      <c r="P14315"/>
    </row>
    <row r="14316" spans="1:16" hidden="1">
      <c r="A14316" t="s">
        <v>30349</v>
      </c>
      <c r="B14316" s="1">
        <v>42270</v>
      </c>
      <c r="C14316" t="s">
        <v>6</v>
      </c>
      <c r="D14316">
        <v>1</v>
      </c>
      <c r="E14316" t="s">
        <v>30357</v>
      </c>
      <c r="F14316" t="s">
        <v>13565</v>
      </c>
      <c r="G14316" t="s">
        <v>4</v>
      </c>
      <c r="H14316" t="s">
        <v>9522</v>
      </c>
      <c r="I14316" s="2">
        <v>30000</v>
      </c>
      <c r="J14316" s="5"/>
      <c r="L14316" s="5"/>
      <c r="M14316" s="2">
        <f t="shared" si="223"/>
        <v>-85183.789999997651</v>
      </c>
      <c r="P14316"/>
    </row>
    <row r="14317" spans="1:16" hidden="1">
      <c r="A14317" t="s">
        <v>30370</v>
      </c>
      <c r="B14317" s="1">
        <v>42270</v>
      </c>
      <c r="C14317" t="s">
        <v>6</v>
      </c>
      <c r="D14317">
        <v>1</v>
      </c>
      <c r="E14317" t="s">
        <v>30380</v>
      </c>
      <c r="F14317" t="s">
        <v>13565</v>
      </c>
      <c r="G14317" t="s">
        <v>4</v>
      </c>
      <c r="H14317" t="s">
        <v>12858</v>
      </c>
      <c r="I14317" s="2">
        <v>5000</v>
      </c>
      <c r="J14317" s="5"/>
      <c r="L14317" s="5"/>
      <c r="M14317" s="2">
        <f t="shared" si="223"/>
        <v>-80183.789999997651</v>
      </c>
      <c r="P14317"/>
    </row>
    <row r="14318" spans="1:16" hidden="1">
      <c r="A14318" t="s">
        <v>9650</v>
      </c>
      <c r="B14318" s="36">
        <v>42271</v>
      </c>
      <c r="C14318" s="35" t="s">
        <v>932</v>
      </c>
      <c r="D14318" s="35">
        <v>1</v>
      </c>
      <c r="E14318" s="35" t="s">
        <v>9651</v>
      </c>
      <c r="F14318" s="35" t="s">
        <v>29</v>
      </c>
      <c r="G14318" s="35" t="s">
        <v>20</v>
      </c>
      <c r="H14318" s="35" t="s">
        <v>2441</v>
      </c>
      <c r="I14318" s="11">
        <v>3915.67</v>
      </c>
      <c r="J14318" s="12"/>
      <c r="K14318" s="11"/>
      <c r="L14318" s="12"/>
      <c r="M14318" s="11">
        <f t="shared" si="223"/>
        <v>-76268.119999997652</v>
      </c>
      <c r="P14318"/>
    </row>
    <row r="14319" spans="1:16" hidden="1">
      <c r="A14319" t="s">
        <v>9672</v>
      </c>
      <c r="B14319" s="1">
        <v>42271</v>
      </c>
      <c r="C14319" t="s">
        <v>1</v>
      </c>
      <c r="D14319">
        <v>1</v>
      </c>
      <c r="E14319" t="s">
        <v>9675</v>
      </c>
      <c r="F14319" t="s">
        <v>16</v>
      </c>
      <c r="G14319" t="s">
        <v>20</v>
      </c>
      <c r="H14319" t="s">
        <v>2947</v>
      </c>
      <c r="J14319" s="5"/>
      <c r="K14319" s="2">
        <v>109000</v>
      </c>
      <c r="L14319" s="5"/>
      <c r="M14319" s="2">
        <f t="shared" si="223"/>
        <v>-185268.11999999767</v>
      </c>
      <c r="P14319"/>
    </row>
    <row r="14320" spans="1:16" hidden="1">
      <c r="A14320" t="s">
        <v>9676</v>
      </c>
      <c r="B14320" s="1">
        <v>42271</v>
      </c>
      <c r="C14320" t="s">
        <v>1</v>
      </c>
      <c r="D14320">
        <v>2</v>
      </c>
      <c r="E14320" t="s">
        <v>9677</v>
      </c>
      <c r="F14320" t="s">
        <v>51</v>
      </c>
      <c r="G14320" t="s">
        <v>20</v>
      </c>
      <c r="H14320" t="s">
        <v>1674</v>
      </c>
      <c r="I14320" s="2">
        <v>1473.84</v>
      </c>
      <c r="J14320" s="5"/>
      <c r="L14320" s="5"/>
      <c r="M14320" s="2">
        <f t="shared" si="223"/>
        <v>-183794.27999999767</v>
      </c>
      <c r="P14320"/>
    </row>
    <row r="14321" spans="1:16" hidden="1">
      <c r="A14321" t="s">
        <v>9681</v>
      </c>
      <c r="B14321" s="1">
        <v>42271</v>
      </c>
      <c r="C14321" t="s">
        <v>1</v>
      </c>
      <c r="D14321">
        <v>2</v>
      </c>
      <c r="E14321" t="s">
        <v>9682</v>
      </c>
      <c r="F14321" t="s">
        <v>51</v>
      </c>
      <c r="G14321" t="s">
        <v>20</v>
      </c>
      <c r="H14321" t="s">
        <v>1674</v>
      </c>
      <c r="I14321" s="2">
        <v>20478.41</v>
      </c>
      <c r="J14321" s="5"/>
      <c r="L14321" s="5"/>
      <c r="M14321" s="2">
        <f t="shared" si="223"/>
        <v>-163315.86999999767</v>
      </c>
      <c r="P14321"/>
    </row>
    <row r="14322" spans="1:16" hidden="1">
      <c r="A14322" t="s">
        <v>9684</v>
      </c>
      <c r="B14322" s="1">
        <v>42271</v>
      </c>
      <c r="C14322" t="s">
        <v>1</v>
      </c>
      <c r="D14322">
        <v>1</v>
      </c>
      <c r="E14322" t="s">
        <v>9687</v>
      </c>
      <c r="F14322" t="s">
        <v>13</v>
      </c>
      <c r="G14322" t="s">
        <v>20</v>
      </c>
      <c r="H14322" t="s">
        <v>9688</v>
      </c>
      <c r="J14322" s="5"/>
      <c r="K14322" s="2">
        <v>1473.84</v>
      </c>
      <c r="L14322" s="5"/>
      <c r="M14322" s="2">
        <f t="shared" si="223"/>
        <v>-164789.70999999766</v>
      </c>
      <c r="P14322"/>
    </row>
    <row r="14323" spans="1:16" hidden="1">
      <c r="A14323" t="s">
        <v>9692</v>
      </c>
      <c r="B14323" s="1">
        <v>42271</v>
      </c>
      <c r="C14323" t="s">
        <v>1</v>
      </c>
      <c r="D14323">
        <v>1</v>
      </c>
      <c r="E14323" t="s">
        <v>9693</v>
      </c>
      <c r="F14323" t="s">
        <v>13</v>
      </c>
      <c r="G14323" t="s">
        <v>20</v>
      </c>
      <c r="H14323" t="s">
        <v>1746</v>
      </c>
      <c r="J14323" s="5"/>
      <c r="K14323" s="2">
        <v>20478.41</v>
      </c>
      <c r="L14323" s="5"/>
      <c r="M14323" s="2">
        <f t="shared" si="223"/>
        <v>-185268.11999999767</v>
      </c>
      <c r="P14323"/>
    </row>
    <row r="14324" spans="1:16" hidden="1">
      <c r="A14324" t="s">
        <v>9825</v>
      </c>
      <c r="B14324" s="1">
        <v>42271</v>
      </c>
      <c r="C14324" t="s">
        <v>6</v>
      </c>
      <c r="D14324">
        <v>1</v>
      </c>
      <c r="E14324" t="s">
        <v>9831</v>
      </c>
      <c r="F14324" t="s">
        <v>29</v>
      </c>
      <c r="G14324" t="s">
        <v>20</v>
      </c>
      <c r="H14324" t="s">
        <v>9832</v>
      </c>
      <c r="I14324" s="2">
        <v>860</v>
      </c>
      <c r="J14324" s="5"/>
      <c r="L14324" s="5"/>
      <c r="M14324" s="2">
        <f t="shared" si="223"/>
        <v>-184408.11999999767</v>
      </c>
      <c r="P14324"/>
    </row>
    <row r="14325" spans="1:16" hidden="1">
      <c r="A14325" t="s">
        <v>9837</v>
      </c>
      <c r="B14325" s="1">
        <v>42271</v>
      </c>
      <c r="C14325" t="s">
        <v>6</v>
      </c>
      <c r="D14325">
        <v>1</v>
      </c>
      <c r="E14325" t="s">
        <v>9831</v>
      </c>
      <c r="F14325" t="s">
        <v>29</v>
      </c>
      <c r="G14325" t="s">
        <v>20</v>
      </c>
      <c r="H14325" t="s">
        <v>9841</v>
      </c>
      <c r="J14325" s="5"/>
      <c r="K14325" s="2">
        <v>860</v>
      </c>
      <c r="L14325" s="5"/>
      <c r="M14325" s="2">
        <f t="shared" si="223"/>
        <v>-185268.11999999767</v>
      </c>
      <c r="P14325"/>
    </row>
    <row r="14326" spans="1:16" hidden="1">
      <c r="A14326" t="s">
        <v>9847</v>
      </c>
      <c r="B14326" s="1">
        <v>42271</v>
      </c>
      <c r="C14326" t="s">
        <v>6</v>
      </c>
      <c r="D14326">
        <v>1</v>
      </c>
      <c r="E14326" t="s">
        <v>9853</v>
      </c>
      <c r="F14326" t="s">
        <v>29</v>
      </c>
      <c r="G14326" t="s">
        <v>20</v>
      </c>
      <c r="H14326" t="s">
        <v>9832</v>
      </c>
      <c r="I14326" s="2">
        <v>860</v>
      </c>
      <c r="J14326" s="5"/>
      <c r="L14326" s="5"/>
      <c r="M14326" s="2">
        <f t="shared" si="223"/>
        <v>-184408.11999999767</v>
      </c>
      <c r="P14326"/>
    </row>
    <row r="14327" spans="1:16" hidden="1">
      <c r="A14327" t="s">
        <v>9894</v>
      </c>
      <c r="B14327" s="1">
        <v>42271</v>
      </c>
      <c r="C14327" t="s">
        <v>11</v>
      </c>
      <c r="D14327">
        <v>1</v>
      </c>
      <c r="E14327" t="s">
        <v>9895</v>
      </c>
      <c r="F14327" t="s">
        <v>13</v>
      </c>
      <c r="G14327" t="s">
        <v>20</v>
      </c>
      <c r="H14327" t="s">
        <v>6141</v>
      </c>
      <c r="J14327" s="5"/>
      <c r="K14327" s="2">
        <v>326100</v>
      </c>
      <c r="L14327" s="5"/>
      <c r="M14327" s="2">
        <f t="shared" si="223"/>
        <v>-510508.11999999767</v>
      </c>
      <c r="P14327"/>
    </row>
    <row r="14328" spans="1:16" hidden="1">
      <c r="A14328" t="s">
        <v>9902</v>
      </c>
      <c r="B14328" s="1">
        <v>42271</v>
      </c>
      <c r="C14328" t="s">
        <v>11</v>
      </c>
      <c r="D14328">
        <v>1</v>
      </c>
      <c r="E14328" t="s">
        <v>9903</v>
      </c>
      <c r="F14328" t="s">
        <v>45</v>
      </c>
      <c r="G14328" t="s">
        <v>20</v>
      </c>
      <c r="H14328" t="s">
        <v>1010</v>
      </c>
      <c r="J14328" s="5"/>
      <c r="K14328" s="2">
        <v>1025</v>
      </c>
      <c r="L14328" s="5"/>
      <c r="M14328" s="2">
        <f t="shared" si="223"/>
        <v>-511533.11999999767</v>
      </c>
      <c r="P14328"/>
    </row>
    <row r="14329" spans="1:16" hidden="1">
      <c r="A14329" t="s">
        <v>9913</v>
      </c>
      <c r="B14329" s="1">
        <v>42271</v>
      </c>
      <c r="C14329" t="s">
        <v>11</v>
      </c>
      <c r="D14329">
        <v>1</v>
      </c>
      <c r="E14329" t="s">
        <v>9916</v>
      </c>
      <c r="F14329" t="s">
        <v>16</v>
      </c>
      <c r="G14329" t="s">
        <v>20</v>
      </c>
      <c r="H14329" t="s">
        <v>9917</v>
      </c>
      <c r="J14329" s="5"/>
      <c r="K14329" s="2">
        <v>7094.39</v>
      </c>
      <c r="L14329" s="5"/>
      <c r="M14329" s="2">
        <f t="shared" si="223"/>
        <v>-518627.50999999768</v>
      </c>
      <c r="P14329"/>
    </row>
    <row r="14330" spans="1:16" hidden="1">
      <c r="A14330" t="s">
        <v>9920</v>
      </c>
      <c r="B14330" s="1">
        <v>42271</v>
      </c>
      <c r="C14330" t="s">
        <v>11</v>
      </c>
      <c r="D14330">
        <v>1</v>
      </c>
      <c r="E14330" t="s">
        <v>9921</v>
      </c>
      <c r="F14330" t="s">
        <v>16</v>
      </c>
      <c r="G14330" t="s">
        <v>20</v>
      </c>
      <c r="H14330" t="s">
        <v>5157</v>
      </c>
      <c r="J14330" s="5"/>
      <c r="K14330" s="2">
        <v>1840</v>
      </c>
      <c r="L14330" s="5"/>
      <c r="M14330" s="2">
        <f t="shared" si="223"/>
        <v>-520467.50999999768</v>
      </c>
      <c r="P14330"/>
    </row>
    <row r="14331" spans="1:16" hidden="1">
      <c r="A14331" t="s">
        <v>9938</v>
      </c>
      <c r="B14331" s="1">
        <v>42271</v>
      </c>
      <c r="C14331" t="s">
        <v>11</v>
      </c>
      <c r="D14331">
        <v>1</v>
      </c>
      <c r="E14331" t="s">
        <v>9939</v>
      </c>
      <c r="F14331" t="s">
        <v>16</v>
      </c>
      <c r="G14331" t="s">
        <v>20</v>
      </c>
      <c r="H14331" t="s">
        <v>2000</v>
      </c>
      <c r="J14331" s="5"/>
      <c r="K14331" s="2">
        <v>3030</v>
      </c>
      <c r="L14331" s="5"/>
      <c r="M14331" s="2">
        <f t="shared" si="223"/>
        <v>-523497.50999999768</v>
      </c>
      <c r="P14331"/>
    </row>
    <row r="14332" spans="1:16" hidden="1">
      <c r="A14332" t="s">
        <v>9957</v>
      </c>
      <c r="B14332" s="1">
        <v>42271</v>
      </c>
      <c r="C14332" t="s">
        <v>11</v>
      </c>
      <c r="D14332">
        <v>1</v>
      </c>
      <c r="E14332" t="s">
        <v>9958</v>
      </c>
      <c r="F14332" t="s">
        <v>13</v>
      </c>
      <c r="G14332" t="s">
        <v>20</v>
      </c>
      <c r="H14332" t="s">
        <v>9959</v>
      </c>
      <c r="J14332" s="5"/>
      <c r="K14332" s="2">
        <v>1025</v>
      </c>
      <c r="L14332" s="5"/>
      <c r="M14332" s="2">
        <f t="shared" si="223"/>
        <v>-524522.50999999768</v>
      </c>
      <c r="P14332"/>
    </row>
    <row r="14333" spans="1:16" hidden="1">
      <c r="A14333" t="s">
        <v>9978</v>
      </c>
      <c r="B14333" s="1">
        <v>42271</v>
      </c>
      <c r="C14333" t="s">
        <v>9979</v>
      </c>
      <c r="D14333">
        <v>2</v>
      </c>
      <c r="E14333" t="s">
        <v>9980</v>
      </c>
      <c r="F14333" t="s">
        <v>78</v>
      </c>
      <c r="G14333" t="s">
        <v>20</v>
      </c>
      <c r="H14333" t="s">
        <v>6686</v>
      </c>
      <c r="J14333" s="5"/>
      <c r="K14333" s="2">
        <v>1600.01</v>
      </c>
      <c r="L14333" s="5"/>
      <c r="M14333" s="2">
        <f t="shared" si="223"/>
        <v>-526122.51999999769</v>
      </c>
      <c r="P14333"/>
    </row>
    <row r="14334" spans="1:16" hidden="1">
      <c r="A14334" t="s">
        <v>9978</v>
      </c>
      <c r="B14334" s="1">
        <v>42271</v>
      </c>
      <c r="C14334" t="s">
        <v>9979</v>
      </c>
      <c r="D14334">
        <v>2</v>
      </c>
      <c r="E14334" t="s">
        <v>9980</v>
      </c>
      <c r="F14334" t="s">
        <v>78</v>
      </c>
      <c r="G14334" t="s">
        <v>20</v>
      </c>
      <c r="H14334" t="s">
        <v>6686</v>
      </c>
      <c r="I14334" s="2">
        <v>1600.01</v>
      </c>
      <c r="J14334" s="5"/>
      <c r="L14334" s="5"/>
      <c r="M14334" s="2">
        <f t="shared" si="223"/>
        <v>-524522.50999999768</v>
      </c>
      <c r="P14334"/>
    </row>
    <row r="14335" spans="1:16" hidden="1">
      <c r="A14335" t="s">
        <v>10095</v>
      </c>
      <c r="B14335" s="1">
        <v>42271</v>
      </c>
      <c r="C14335" t="s">
        <v>6</v>
      </c>
      <c r="D14335">
        <v>1</v>
      </c>
      <c r="E14335" t="s">
        <v>10098</v>
      </c>
      <c r="F14335" t="s">
        <v>29</v>
      </c>
      <c r="G14335" t="s">
        <v>20</v>
      </c>
      <c r="H14335" t="s">
        <v>65</v>
      </c>
      <c r="I14335" s="2">
        <v>3000</v>
      </c>
      <c r="J14335" s="5"/>
      <c r="L14335" s="5"/>
      <c r="M14335" s="2">
        <f t="shared" si="223"/>
        <v>-521522.50999999768</v>
      </c>
      <c r="P14335"/>
    </row>
    <row r="14336" spans="1:16" hidden="1">
      <c r="A14336" t="s">
        <v>10125</v>
      </c>
      <c r="B14336" s="1">
        <v>42271</v>
      </c>
      <c r="C14336" t="s">
        <v>6</v>
      </c>
      <c r="D14336">
        <v>1</v>
      </c>
      <c r="E14336" t="s">
        <v>10126</v>
      </c>
      <c r="F14336" t="s">
        <v>29</v>
      </c>
      <c r="G14336" t="s">
        <v>20</v>
      </c>
      <c r="H14336" t="s">
        <v>2766</v>
      </c>
      <c r="I14336" s="2">
        <v>1200</v>
      </c>
      <c r="J14336" s="5"/>
      <c r="L14336" s="5"/>
      <c r="M14336" s="2">
        <f t="shared" si="223"/>
        <v>-520322.50999999768</v>
      </c>
      <c r="P14336"/>
    </row>
    <row r="14337" spans="1:16" hidden="1">
      <c r="A14337" t="s">
        <v>10170</v>
      </c>
      <c r="B14337" s="1">
        <v>42271</v>
      </c>
      <c r="C14337" t="s">
        <v>18</v>
      </c>
      <c r="D14337">
        <v>1</v>
      </c>
      <c r="E14337" t="s">
        <v>10175</v>
      </c>
      <c r="F14337" t="s">
        <v>13</v>
      </c>
      <c r="G14337" t="s">
        <v>20</v>
      </c>
      <c r="H14337" t="s">
        <v>9522</v>
      </c>
      <c r="J14337" s="5"/>
      <c r="K14337" s="2">
        <v>177000</v>
      </c>
      <c r="L14337" s="5"/>
      <c r="M14337" s="2">
        <f t="shared" si="223"/>
        <v>-697322.50999999768</v>
      </c>
      <c r="P14337"/>
    </row>
    <row r="14338" spans="1:16" hidden="1">
      <c r="A14338" t="s">
        <v>10183</v>
      </c>
      <c r="B14338" s="1">
        <v>42271</v>
      </c>
      <c r="C14338" t="s">
        <v>18</v>
      </c>
      <c r="D14338">
        <v>1</v>
      </c>
      <c r="E14338" t="s">
        <v>10185</v>
      </c>
      <c r="F14338" t="s">
        <v>13</v>
      </c>
      <c r="G14338" t="s">
        <v>20</v>
      </c>
      <c r="H14338" t="s">
        <v>18</v>
      </c>
      <c r="J14338" s="5"/>
      <c r="K14338" s="2">
        <v>10758.3</v>
      </c>
      <c r="L14338" s="5"/>
      <c r="M14338" s="2">
        <f t="shared" si="223"/>
        <v>-708080.80999999773</v>
      </c>
      <c r="P14338"/>
    </row>
    <row r="14339" spans="1:16" hidden="1">
      <c r="A14339" t="s">
        <v>10196</v>
      </c>
      <c r="B14339" s="1">
        <v>42271</v>
      </c>
      <c r="C14339" t="s">
        <v>195</v>
      </c>
      <c r="D14339">
        <v>1</v>
      </c>
      <c r="E14339" t="s">
        <v>10199</v>
      </c>
      <c r="F14339" t="s">
        <v>13</v>
      </c>
      <c r="G14339" t="s">
        <v>20</v>
      </c>
      <c r="H14339" t="s">
        <v>195</v>
      </c>
      <c r="J14339" s="5"/>
      <c r="K14339" s="2">
        <v>31487.35</v>
      </c>
      <c r="L14339" s="5"/>
      <c r="M14339" s="2">
        <f t="shared" si="223"/>
        <v>-739568.1599999977</v>
      </c>
      <c r="P14339"/>
    </row>
    <row r="14340" spans="1:16" hidden="1">
      <c r="A14340" t="s">
        <v>10205</v>
      </c>
      <c r="B14340" s="1">
        <v>42271</v>
      </c>
      <c r="C14340" t="s">
        <v>200</v>
      </c>
      <c r="D14340">
        <v>1</v>
      </c>
      <c r="E14340" t="s">
        <v>10208</v>
      </c>
      <c r="F14340" t="s">
        <v>16</v>
      </c>
      <c r="G14340" t="s">
        <v>20</v>
      </c>
      <c r="H14340" t="s">
        <v>200</v>
      </c>
      <c r="J14340" s="5"/>
      <c r="K14340" s="2">
        <v>4200</v>
      </c>
      <c r="L14340" s="5"/>
      <c r="M14340" s="2">
        <f t="shared" si="223"/>
        <v>-743768.1599999977</v>
      </c>
      <c r="P14340"/>
    </row>
    <row r="14341" spans="1:16" hidden="1">
      <c r="A14341" t="s">
        <v>10210</v>
      </c>
      <c r="B14341" s="1">
        <v>42271</v>
      </c>
      <c r="C14341" t="s">
        <v>6</v>
      </c>
      <c r="D14341">
        <v>1</v>
      </c>
      <c r="E14341" t="s">
        <v>10213</v>
      </c>
      <c r="F14341" t="s">
        <v>29</v>
      </c>
      <c r="G14341" t="s">
        <v>4</v>
      </c>
      <c r="H14341" t="s">
        <v>10214</v>
      </c>
      <c r="I14341" s="2">
        <v>1473.19</v>
      </c>
      <c r="J14341" s="5"/>
      <c r="L14341" s="5"/>
      <c r="M14341" s="2">
        <f t="shared" si="223"/>
        <v>-742294.96999999776</v>
      </c>
      <c r="P14341"/>
    </row>
    <row r="14342" spans="1:16" hidden="1">
      <c r="A14342" t="s">
        <v>10276</v>
      </c>
      <c r="B14342" s="1">
        <v>42271</v>
      </c>
      <c r="C14342" t="s">
        <v>6</v>
      </c>
      <c r="D14342">
        <v>1</v>
      </c>
      <c r="E14342" t="s">
        <v>10277</v>
      </c>
      <c r="F14342" t="s">
        <v>29</v>
      </c>
      <c r="G14342" t="s">
        <v>4</v>
      </c>
      <c r="H14342" t="s">
        <v>65</v>
      </c>
      <c r="I14342" s="2">
        <v>351.79</v>
      </c>
      <c r="J14342" s="5"/>
      <c r="L14342" s="5"/>
      <c r="M14342" s="2">
        <f t="shared" si="223"/>
        <v>-741943.17999999772</v>
      </c>
      <c r="P14342"/>
    </row>
    <row r="14343" spans="1:16" hidden="1">
      <c r="A14343" t="s">
        <v>10290</v>
      </c>
      <c r="B14343" s="1">
        <v>42271</v>
      </c>
      <c r="C14343" t="s">
        <v>398</v>
      </c>
      <c r="D14343">
        <v>1</v>
      </c>
      <c r="E14343" t="s">
        <v>10291</v>
      </c>
      <c r="F14343" t="s">
        <v>13</v>
      </c>
      <c r="G14343" t="s">
        <v>4</v>
      </c>
      <c r="H14343" t="s">
        <v>9487</v>
      </c>
      <c r="J14343" s="5"/>
      <c r="K14343" s="2">
        <v>31000</v>
      </c>
      <c r="L14343" s="5"/>
      <c r="M14343" s="2">
        <f t="shared" si="223"/>
        <v>-772943.17999999772</v>
      </c>
      <c r="P14343"/>
    </row>
    <row r="14344" spans="1:16" hidden="1">
      <c r="A14344" t="s">
        <v>10296</v>
      </c>
      <c r="B14344" s="1">
        <v>42271</v>
      </c>
      <c r="C14344" t="s">
        <v>11</v>
      </c>
      <c r="D14344">
        <v>1</v>
      </c>
      <c r="E14344" t="s">
        <v>10297</v>
      </c>
      <c r="F14344" t="s">
        <v>13</v>
      </c>
      <c r="G14344" t="s">
        <v>4</v>
      </c>
      <c r="H14344" t="s">
        <v>10298</v>
      </c>
      <c r="J14344" s="5"/>
      <c r="K14344" s="2">
        <v>1840</v>
      </c>
      <c r="L14344" s="5"/>
      <c r="M14344" s="2">
        <f t="shared" si="223"/>
        <v>-774783.17999999772</v>
      </c>
      <c r="P14344"/>
    </row>
    <row r="14345" spans="1:16" hidden="1">
      <c r="A14345" t="s">
        <v>10299</v>
      </c>
      <c r="B14345" s="1">
        <v>42271</v>
      </c>
      <c r="C14345" t="s">
        <v>11</v>
      </c>
      <c r="D14345">
        <v>1</v>
      </c>
      <c r="E14345" t="s">
        <v>10300</v>
      </c>
      <c r="F14345" t="s">
        <v>13</v>
      </c>
      <c r="G14345" t="s">
        <v>4</v>
      </c>
      <c r="H14345" t="s">
        <v>10301</v>
      </c>
      <c r="J14345" s="5"/>
      <c r="K14345" s="2">
        <v>3940</v>
      </c>
      <c r="L14345" s="5"/>
      <c r="M14345" s="2">
        <f t="shared" ref="M14345:M14408" si="224">+M14344+I14345-K14345</f>
        <v>-778723.17999999772</v>
      </c>
      <c r="P14345"/>
    </row>
    <row r="14346" spans="1:16" hidden="1">
      <c r="A14346" t="s">
        <v>10312</v>
      </c>
      <c r="B14346" s="1">
        <v>42271</v>
      </c>
      <c r="C14346" t="s">
        <v>1419</v>
      </c>
      <c r="D14346">
        <v>1</v>
      </c>
      <c r="E14346" t="s">
        <v>10314</v>
      </c>
      <c r="F14346" t="s">
        <v>16</v>
      </c>
      <c r="G14346" t="s">
        <v>4</v>
      </c>
      <c r="H14346" t="s">
        <v>10315</v>
      </c>
      <c r="J14346" s="5"/>
      <c r="K14346" s="2">
        <v>2990</v>
      </c>
      <c r="L14346" s="5"/>
      <c r="M14346" s="2">
        <f t="shared" si="224"/>
        <v>-781713.17999999772</v>
      </c>
      <c r="P14346"/>
    </row>
    <row r="14347" spans="1:16" hidden="1">
      <c r="A14347" t="s">
        <v>10319</v>
      </c>
      <c r="B14347" s="1">
        <v>42271</v>
      </c>
      <c r="C14347" t="s">
        <v>1419</v>
      </c>
      <c r="D14347">
        <v>1</v>
      </c>
      <c r="E14347" t="s">
        <v>10322</v>
      </c>
      <c r="F14347" t="s">
        <v>13</v>
      </c>
      <c r="G14347" t="s">
        <v>4</v>
      </c>
      <c r="H14347" t="s">
        <v>10323</v>
      </c>
      <c r="J14347" s="5"/>
      <c r="K14347" s="2">
        <v>2510</v>
      </c>
      <c r="L14347" s="5"/>
      <c r="M14347" s="2">
        <f t="shared" si="224"/>
        <v>-784223.17999999772</v>
      </c>
      <c r="P14347"/>
    </row>
    <row r="14348" spans="1:16" hidden="1">
      <c r="A14348" t="s">
        <v>10324</v>
      </c>
      <c r="B14348" s="1">
        <v>42271</v>
      </c>
      <c r="C14348" t="s">
        <v>1419</v>
      </c>
      <c r="D14348">
        <v>1</v>
      </c>
      <c r="E14348" t="s">
        <v>10326</v>
      </c>
      <c r="F14348" t="s">
        <v>13</v>
      </c>
      <c r="G14348" t="s">
        <v>4</v>
      </c>
      <c r="H14348" t="s">
        <v>10327</v>
      </c>
      <c r="J14348" s="5"/>
      <c r="K14348" s="2">
        <v>1840</v>
      </c>
      <c r="L14348" s="5"/>
      <c r="M14348" s="2">
        <f t="shared" si="224"/>
        <v>-786063.17999999772</v>
      </c>
      <c r="P14348"/>
    </row>
    <row r="14349" spans="1:16" hidden="1">
      <c r="A14349" t="s">
        <v>10332</v>
      </c>
      <c r="B14349" s="1">
        <v>42271</v>
      </c>
      <c r="C14349" t="s">
        <v>195</v>
      </c>
      <c r="D14349">
        <v>1</v>
      </c>
      <c r="E14349" t="s">
        <v>10334</v>
      </c>
      <c r="F14349" t="s">
        <v>13</v>
      </c>
      <c r="G14349" t="s">
        <v>4</v>
      </c>
      <c r="H14349" t="s">
        <v>195</v>
      </c>
      <c r="J14349" s="5"/>
      <c r="K14349" s="2">
        <v>15731.74</v>
      </c>
      <c r="L14349" s="5"/>
      <c r="M14349" s="2">
        <f t="shared" si="224"/>
        <v>-801794.91999999771</v>
      </c>
      <c r="P14349"/>
    </row>
    <row r="14350" spans="1:16" hidden="1">
      <c r="A14350" t="s">
        <v>10335</v>
      </c>
      <c r="B14350" s="1">
        <v>42271</v>
      </c>
      <c r="C14350" t="s">
        <v>200</v>
      </c>
      <c r="D14350">
        <v>1</v>
      </c>
      <c r="E14350" t="s">
        <v>10336</v>
      </c>
      <c r="F14350" t="s">
        <v>16</v>
      </c>
      <c r="G14350" t="s">
        <v>4</v>
      </c>
      <c r="H14350" t="s">
        <v>200</v>
      </c>
      <c r="J14350" s="5"/>
      <c r="K14350" s="2">
        <v>6640.5</v>
      </c>
      <c r="L14350" s="5"/>
      <c r="M14350" s="2">
        <f t="shared" si="224"/>
        <v>-808435.41999999771</v>
      </c>
      <c r="P14350"/>
    </row>
    <row r="14351" spans="1:16" hidden="1">
      <c r="A14351" t="s">
        <v>10337</v>
      </c>
      <c r="B14351" s="1">
        <v>42271</v>
      </c>
      <c r="C14351" t="s">
        <v>18</v>
      </c>
      <c r="D14351">
        <v>1</v>
      </c>
      <c r="E14351" t="s">
        <v>10338</v>
      </c>
      <c r="F14351" t="s">
        <v>13</v>
      </c>
      <c r="G14351" t="s">
        <v>4</v>
      </c>
      <c r="H14351" t="s">
        <v>18</v>
      </c>
      <c r="J14351" s="5"/>
      <c r="K14351" s="2">
        <v>56894.34</v>
      </c>
      <c r="L14351" s="5"/>
      <c r="M14351" s="2">
        <f t="shared" si="224"/>
        <v>-865329.75999999768</v>
      </c>
      <c r="P14351"/>
    </row>
    <row r="14352" spans="1:16" hidden="1">
      <c r="A14352" t="s">
        <v>13207</v>
      </c>
      <c r="B14352" s="1">
        <v>42271</v>
      </c>
      <c r="C14352" t="s">
        <v>13208</v>
      </c>
      <c r="D14352">
        <v>1</v>
      </c>
      <c r="E14352" t="s">
        <v>13209</v>
      </c>
      <c r="F14352" t="s">
        <v>3342</v>
      </c>
      <c r="G14352" t="s">
        <v>52</v>
      </c>
      <c r="H14352" t="s">
        <v>13210</v>
      </c>
      <c r="J14352" s="5"/>
      <c r="K14352" s="2">
        <v>1600.01</v>
      </c>
      <c r="L14352" s="5"/>
      <c r="M14352" s="2">
        <f t="shared" si="224"/>
        <v>-866929.76999999769</v>
      </c>
      <c r="P14352"/>
    </row>
    <row r="14353" spans="1:16" hidden="1">
      <c r="A14353" t="s">
        <v>30393</v>
      </c>
      <c r="B14353" s="1">
        <v>42271</v>
      </c>
      <c r="C14353" t="s">
        <v>30404</v>
      </c>
      <c r="D14353">
        <v>1</v>
      </c>
      <c r="E14353" t="s">
        <v>30405</v>
      </c>
      <c r="F14353" t="s">
        <v>13565</v>
      </c>
      <c r="G14353" t="s">
        <v>20</v>
      </c>
      <c r="H14353" t="s">
        <v>2947</v>
      </c>
      <c r="I14353" s="2">
        <v>109000</v>
      </c>
      <c r="J14353" s="5"/>
      <c r="L14353" s="5"/>
      <c r="M14353" s="2">
        <f t="shared" si="224"/>
        <v>-757929.76999999769</v>
      </c>
      <c r="P14353"/>
    </row>
    <row r="14354" spans="1:16" hidden="1">
      <c r="A14354" t="s">
        <v>30413</v>
      </c>
      <c r="B14354" s="1">
        <v>42271</v>
      </c>
      <c r="C14354" t="s">
        <v>30427</v>
      </c>
      <c r="D14354">
        <v>2</v>
      </c>
      <c r="E14354" t="s">
        <v>30428</v>
      </c>
      <c r="F14354" t="s">
        <v>7054</v>
      </c>
      <c r="G14354" t="s">
        <v>20</v>
      </c>
      <c r="H14354" t="s">
        <v>1794</v>
      </c>
      <c r="I14354" s="2">
        <v>1840</v>
      </c>
      <c r="J14354" s="5"/>
      <c r="L14354" s="5"/>
      <c r="M14354" s="2">
        <f t="shared" si="224"/>
        <v>-756089.76999999769</v>
      </c>
      <c r="P14354"/>
    </row>
    <row r="14355" spans="1:16" hidden="1">
      <c r="A14355" t="s">
        <v>30436</v>
      </c>
      <c r="B14355" s="1">
        <v>42271</v>
      </c>
      <c r="C14355" t="s">
        <v>30446</v>
      </c>
      <c r="D14355">
        <v>2</v>
      </c>
      <c r="E14355" t="s">
        <v>30447</v>
      </c>
      <c r="F14355" t="s">
        <v>13559</v>
      </c>
      <c r="G14355" t="s">
        <v>313</v>
      </c>
      <c r="H14355" t="s">
        <v>65</v>
      </c>
      <c r="J14355" s="5"/>
      <c r="K14355" s="2">
        <v>249.21</v>
      </c>
      <c r="L14355" s="5"/>
      <c r="M14355" s="2">
        <f t="shared" si="224"/>
        <v>-756338.97999999765</v>
      </c>
      <c r="P14355"/>
    </row>
    <row r="14356" spans="1:16" hidden="1">
      <c r="A14356" t="s">
        <v>30436</v>
      </c>
      <c r="B14356" s="1">
        <v>42271</v>
      </c>
      <c r="C14356" t="s">
        <v>30446</v>
      </c>
      <c r="D14356">
        <v>2</v>
      </c>
      <c r="E14356" t="s">
        <v>30447</v>
      </c>
      <c r="F14356" t="s">
        <v>13559</v>
      </c>
      <c r="G14356" t="s">
        <v>313</v>
      </c>
      <c r="H14356" t="s">
        <v>65</v>
      </c>
      <c r="I14356" s="2">
        <v>249.23</v>
      </c>
      <c r="J14356" s="5"/>
      <c r="L14356" s="5"/>
      <c r="M14356" s="2">
        <f t="shared" si="224"/>
        <v>-756089.74999999767</v>
      </c>
      <c r="P14356"/>
    </row>
    <row r="14357" spans="1:16" hidden="1">
      <c r="A14357" t="s">
        <v>30456</v>
      </c>
      <c r="B14357" s="1">
        <v>42271</v>
      </c>
      <c r="C14357" t="s">
        <v>30468</v>
      </c>
      <c r="D14357">
        <v>2</v>
      </c>
      <c r="E14357" t="s">
        <v>30469</v>
      </c>
      <c r="F14357" t="s">
        <v>13559</v>
      </c>
      <c r="G14357" t="s">
        <v>313</v>
      </c>
      <c r="H14357" t="s">
        <v>7833</v>
      </c>
      <c r="J14357" s="5"/>
      <c r="K14357" s="2">
        <v>1500</v>
      </c>
      <c r="L14357" s="5"/>
      <c r="M14357" s="2">
        <f t="shared" si="224"/>
        <v>-757589.74999999767</v>
      </c>
      <c r="P14357"/>
    </row>
    <row r="14358" spans="1:16" hidden="1">
      <c r="A14358" t="s">
        <v>30456</v>
      </c>
      <c r="B14358" s="1">
        <v>42271</v>
      </c>
      <c r="C14358" t="s">
        <v>30468</v>
      </c>
      <c r="D14358">
        <v>2</v>
      </c>
      <c r="E14358" t="s">
        <v>30469</v>
      </c>
      <c r="F14358" t="s">
        <v>13559</v>
      </c>
      <c r="G14358" t="s">
        <v>313</v>
      </c>
      <c r="H14358" t="s">
        <v>7833</v>
      </c>
      <c r="I14358" s="2">
        <v>3133.3</v>
      </c>
      <c r="J14358" s="5"/>
      <c r="L14358" s="5"/>
      <c r="M14358" s="2">
        <f t="shared" si="224"/>
        <v>-754456.44999999763</v>
      </c>
      <c r="P14358"/>
    </row>
    <row r="14359" spans="1:16" hidden="1">
      <c r="A14359" t="s">
        <v>30477</v>
      </c>
      <c r="B14359" s="1">
        <v>42271</v>
      </c>
      <c r="C14359" t="s">
        <v>30488</v>
      </c>
      <c r="D14359">
        <v>2</v>
      </c>
      <c r="E14359" t="s">
        <v>30489</v>
      </c>
      <c r="F14359" t="s">
        <v>7054</v>
      </c>
      <c r="G14359" t="s">
        <v>20</v>
      </c>
      <c r="H14359" t="s">
        <v>8507</v>
      </c>
      <c r="I14359" s="2">
        <v>7094.39</v>
      </c>
      <c r="J14359" s="5"/>
      <c r="L14359" s="5"/>
      <c r="M14359" s="2">
        <f t="shared" si="224"/>
        <v>-747362.05999999761</v>
      </c>
      <c r="P14359"/>
    </row>
    <row r="14360" spans="1:16" hidden="1">
      <c r="A14360" t="s">
        <v>30497</v>
      </c>
      <c r="B14360" s="1">
        <v>42271</v>
      </c>
      <c r="C14360" t="s">
        <v>30510</v>
      </c>
      <c r="D14360">
        <v>1</v>
      </c>
      <c r="E14360" t="s">
        <v>30511</v>
      </c>
      <c r="F14360" t="s">
        <v>13565</v>
      </c>
      <c r="G14360" t="s">
        <v>20</v>
      </c>
      <c r="H14360" t="s">
        <v>10824</v>
      </c>
      <c r="I14360" s="2">
        <v>326100</v>
      </c>
      <c r="J14360" s="5"/>
      <c r="L14360" s="5"/>
      <c r="M14360" s="2">
        <f t="shared" si="224"/>
        <v>-421262.05999999761</v>
      </c>
      <c r="P14360"/>
    </row>
    <row r="14361" spans="1:16" hidden="1">
      <c r="A14361" t="s">
        <v>30520</v>
      </c>
      <c r="B14361" s="1">
        <v>42271</v>
      </c>
      <c r="C14361" t="s">
        <v>30535</v>
      </c>
      <c r="D14361">
        <v>2</v>
      </c>
      <c r="E14361" t="s">
        <v>30536</v>
      </c>
      <c r="F14361" t="s">
        <v>7054</v>
      </c>
      <c r="G14361" t="s">
        <v>20</v>
      </c>
      <c r="H14361" t="s">
        <v>30537</v>
      </c>
      <c r="I14361" s="2">
        <v>1134.5</v>
      </c>
      <c r="J14361" s="5"/>
      <c r="L14361" s="5"/>
      <c r="M14361" s="2">
        <f t="shared" si="224"/>
        <v>-420127.55999999761</v>
      </c>
      <c r="P14361"/>
    </row>
    <row r="14362" spans="1:16" hidden="1">
      <c r="A14362" t="s">
        <v>30549</v>
      </c>
      <c r="B14362" s="1">
        <v>42271</v>
      </c>
      <c r="C14362" t="s">
        <v>30561</v>
      </c>
      <c r="D14362">
        <v>2</v>
      </c>
      <c r="E14362" t="s">
        <v>30562</v>
      </c>
      <c r="F14362" t="s">
        <v>7054</v>
      </c>
      <c r="G14362" t="s">
        <v>20</v>
      </c>
      <c r="H14362" t="s">
        <v>972</v>
      </c>
      <c r="I14362" s="2">
        <v>1025</v>
      </c>
      <c r="J14362" s="5"/>
      <c r="L14362" s="5"/>
      <c r="M14362" s="2">
        <f t="shared" si="224"/>
        <v>-419102.55999999761</v>
      </c>
      <c r="P14362"/>
    </row>
    <row r="14363" spans="1:16" hidden="1">
      <c r="A14363" t="s">
        <v>30571</v>
      </c>
      <c r="B14363" s="1">
        <v>42271</v>
      </c>
      <c r="C14363" t="s">
        <v>30586</v>
      </c>
      <c r="D14363">
        <v>2</v>
      </c>
      <c r="E14363" t="s">
        <v>30587</v>
      </c>
      <c r="F14363" t="s">
        <v>7054</v>
      </c>
      <c r="G14363" t="s">
        <v>20</v>
      </c>
      <c r="H14363" t="s">
        <v>21237</v>
      </c>
      <c r="I14363" s="2">
        <v>1840</v>
      </c>
      <c r="J14363" s="5"/>
      <c r="L14363" s="5"/>
      <c r="M14363" s="2">
        <f t="shared" si="224"/>
        <v>-417262.55999999761</v>
      </c>
      <c r="P14363"/>
    </row>
    <row r="14364" spans="1:16" hidden="1">
      <c r="A14364" t="s">
        <v>30598</v>
      </c>
      <c r="B14364" s="1">
        <v>42271</v>
      </c>
      <c r="C14364" t="s">
        <v>6</v>
      </c>
      <c r="D14364">
        <v>1</v>
      </c>
      <c r="E14364" t="s">
        <v>30611</v>
      </c>
      <c r="F14364" t="s">
        <v>13561</v>
      </c>
      <c r="G14364" t="s">
        <v>20</v>
      </c>
      <c r="H14364" t="s">
        <v>19203</v>
      </c>
      <c r="I14364" s="2">
        <v>5000</v>
      </c>
      <c r="J14364" s="5"/>
      <c r="L14364" s="5"/>
      <c r="M14364" s="2">
        <f t="shared" si="224"/>
        <v>-412262.55999999761</v>
      </c>
      <c r="P14364"/>
    </row>
    <row r="14365" spans="1:16" hidden="1">
      <c r="A14365" t="s">
        <v>30622</v>
      </c>
      <c r="B14365" s="1">
        <v>42271</v>
      </c>
      <c r="C14365" t="s">
        <v>30631</v>
      </c>
      <c r="D14365">
        <v>2</v>
      </c>
      <c r="E14365" t="s">
        <v>30632</v>
      </c>
      <c r="F14365" t="s">
        <v>7054</v>
      </c>
      <c r="G14365" t="s">
        <v>20</v>
      </c>
      <c r="H14365" t="s">
        <v>2000</v>
      </c>
      <c r="I14365" s="2">
        <v>3030</v>
      </c>
      <c r="J14365" s="5"/>
      <c r="L14365" s="5"/>
      <c r="M14365" s="2">
        <f t="shared" si="224"/>
        <v>-409232.55999999761</v>
      </c>
      <c r="P14365"/>
    </row>
    <row r="14366" spans="1:16" hidden="1">
      <c r="A14366" t="s">
        <v>30645</v>
      </c>
      <c r="B14366" s="1">
        <v>42271</v>
      </c>
      <c r="C14366" t="s">
        <v>30656</v>
      </c>
      <c r="D14366">
        <v>2</v>
      </c>
      <c r="E14366" t="s">
        <v>30657</v>
      </c>
      <c r="F14366" t="s">
        <v>7054</v>
      </c>
      <c r="G14366" t="s">
        <v>20</v>
      </c>
      <c r="H14366" t="s">
        <v>1187</v>
      </c>
      <c r="I14366" s="2">
        <v>1025</v>
      </c>
      <c r="J14366" s="5"/>
      <c r="L14366" s="5"/>
      <c r="M14366" s="2">
        <f t="shared" si="224"/>
        <v>-408207.55999999761</v>
      </c>
      <c r="P14366"/>
    </row>
    <row r="14367" spans="1:16" hidden="1">
      <c r="A14367" t="s">
        <v>30666</v>
      </c>
      <c r="B14367" s="1">
        <v>42271</v>
      </c>
      <c r="C14367" t="s">
        <v>9979</v>
      </c>
      <c r="D14367">
        <v>2</v>
      </c>
      <c r="E14367" t="s">
        <v>30678</v>
      </c>
      <c r="F14367" t="s">
        <v>7054</v>
      </c>
      <c r="G14367" t="s">
        <v>20</v>
      </c>
      <c r="H14367" t="s">
        <v>21814</v>
      </c>
      <c r="I14367" s="2">
        <v>1600.01</v>
      </c>
      <c r="J14367" s="5"/>
      <c r="L14367" s="5"/>
      <c r="M14367" s="2">
        <f t="shared" si="224"/>
        <v>-406607.5499999976</v>
      </c>
      <c r="P14367"/>
    </row>
    <row r="14368" spans="1:16" hidden="1">
      <c r="A14368" t="s">
        <v>30689</v>
      </c>
      <c r="B14368" s="1">
        <v>42271</v>
      </c>
      <c r="C14368" t="s">
        <v>30699</v>
      </c>
      <c r="D14368">
        <v>2</v>
      </c>
      <c r="E14368" t="s">
        <v>30700</v>
      </c>
      <c r="F14368" t="s">
        <v>13559</v>
      </c>
      <c r="G14368" t="s">
        <v>313</v>
      </c>
      <c r="H14368" t="s">
        <v>8420</v>
      </c>
      <c r="J14368" s="5"/>
      <c r="K14368" s="2">
        <v>2527.1999999999998</v>
      </c>
      <c r="L14368" s="5"/>
      <c r="M14368" s="2">
        <f t="shared" si="224"/>
        <v>-409134.74999999761</v>
      </c>
      <c r="P14368"/>
    </row>
    <row r="14369" spans="1:16" hidden="1">
      <c r="A14369" t="s">
        <v>30689</v>
      </c>
      <c r="B14369" s="1">
        <v>42271</v>
      </c>
      <c r="C14369" t="s">
        <v>30699</v>
      </c>
      <c r="D14369">
        <v>2</v>
      </c>
      <c r="E14369" t="s">
        <v>30700</v>
      </c>
      <c r="F14369" t="s">
        <v>13559</v>
      </c>
      <c r="G14369" t="s">
        <v>313</v>
      </c>
      <c r="H14369" t="s">
        <v>8420</v>
      </c>
      <c r="I14369" s="2">
        <v>2527.1999999999998</v>
      </c>
      <c r="J14369" s="5"/>
      <c r="L14369" s="5"/>
      <c r="M14369" s="2">
        <f t="shared" si="224"/>
        <v>-406607.5499999976</v>
      </c>
      <c r="P14369"/>
    </row>
    <row r="14370" spans="1:16" hidden="1">
      <c r="A14370" t="s">
        <v>30713</v>
      </c>
      <c r="B14370" s="1">
        <v>42271</v>
      </c>
      <c r="C14370" t="s">
        <v>30724</v>
      </c>
      <c r="D14370">
        <v>2</v>
      </c>
      <c r="E14370" t="s">
        <v>30725</v>
      </c>
      <c r="F14370" t="s">
        <v>7054</v>
      </c>
      <c r="G14370" t="s">
        <v>20</v>
      </c>
      <c r="H14370" t="s">
        <v>8095</v>
      </c>
      <c r="J14370" s="5"/>
      <c r="K14370" s="2">
        <v>801.58</v>
      </c>
      <c r="L14370" s="5"/>
      <c r="M14370" s="2">
        <f t="shared" si="224"/>
        <v>-407409.12999999762</v>
      </c>
      <c r="P14370"/>
    </row>
    <row r="14371" spans="1:16" hidden="1">
      <c r="A14371" t="s">
        <v>30713</v>
      </c>
      <c r="B14371" s="1">
        <v>42271</v>
      </c>
      <c r="C14371" t="s">
        <v>30724</v>
      </c>
      <c r="D14371">
        <v>2</v>
      </c>
      <c r="E14371" t="s">
        <v>30725</v>
      </c>
      <c r="F14371" t="s">
        <v>7054</v>
      </c>
      <c r="G14371" t="s">
        <v>20</v>
      </c>
      <c r="H14371" t="s">
        <v>8095</v>
      </c>
      <c r="I14371" s="2">
        <v>1201.78</v>
      </c>
      <c r="J14371" s="5"/>
      <c r="L14371" s="5"/>
      <c r="M14371" s="2">
        <f t="shared" si="224"/>
        <v>-406207.34999999759</v>
      </c>
      <c r="P14371"/>
    </row>
    <row r="14372" spans="1:16" hidden="1">
      <c r="A14372" t="s">
        <v>30739</v>
      </c>
      <c r="B14372" s="1">
        <v>42271</v>
      </c>
      <c r="C14372" t="s">
        <v>30747</v>
      </c>
      <c r="D14372">
        <v>2</v>
      </c>
      <c r="E14372" t="s">
        <v>30748</v>
      </c>
      <c r="F14372" t="s">
        <v>7054</v>
      </c>
      <c r="G14372" t="s">
        <v>20</v>
      </c>
      <c r="H14372" t="s">
        <v>17608</v>
      </c>
      <c r="I14372" s="2">
        <v>1025</v>
      </c>
      <c r="J14372" s="5"/>
      <c r="L14372" s="5"/>
      <c r="M14372" s="2">
        <f t="shared" si="224"/>
        <v>-405182.34999999759</v>
      </c>
      <c r="P14372"/>
    </row>
    <row r="14373" spans="1:16" hidden="1">
      <c r="A14373" t="s">
        <v>30761</v>
      </c>
      <c r="B14373" s="1">
        <v>42271</v>
      </c>
      <c r="C14373" t="s">
        <v>30769</v>
      </c>
      <c r="D14373">
        <v>2</v>
      </c>
      <c r="E14373" t="s">
        <v>30770</v>
      </c>
      <c r="F14373" t="s">
        <v>7054</v>
      </c>
      <c r="G14373" t="s">
        <v>20</v>
      </c>
      <c r="H14373" t="s">
        <v>5554</v>
      </c>
      <c r="I14373" s="2">
        <v>1025</v>
      </c>
      <c r="J14373" s="5"/>
      <c r="L14373" s="5"/>
      <c r="M14373" s="2">
        <f t="shared" si="224"/>
        <v>-404157.34999999759</v>
      </c>
      <c r="P14373"/>
    </row>
    <row r="14374" spans="1:16" hidden="1">
      <c r="A14374" t="s">
        <v>30784</v>
      </c>
      <c r="B14374" s="1">
        <v>42271</v>
      </c>
      <c r="C14374" t="s">
        <v>30794</v>
      </c>
      <c r="D14374">
        <v>2</v>
      </c>
      <c r="E14374" t="s">
        <v>30795</v>
      </c>
      <c r="F14374" t="s">
        <v>7054</v>
      </c>
      <c r="G14374" t="s">
        <v>20</v>
      </c>
      <c r="H14374" t="s">
        <v>30796</v>
      </c>
      <c r="I14374" s="2">
        <v>4100.01</v>
      </c>
      <c r="J14374" s="5"/>
      <c r="L14374" s="5"/>
      <c r="M14374" s="2">
        <f t="shared" si="224"/>
        <v>-400057.33999999758</v>
      </c>
      <c r="P14374"/>
    </row>
    <row r="14375" spans="1:16" hidden="1">
      <c r="A14375" t="s">
        <v>30807</v>
      </c>
      <c r="B14375" s="1">
        <v>42271</v>
      </c>
      <c r="C14375" t="s">
        <v>6</v>
      </c>
      <c r="D14375">
        <v>1</v>
      </c>
      <c r="E14375" t="s">
        <v>30815</v>
      </c>
      <c r="F14375" t="s">
        <v>13565</v>
      </c>
      <c r="G14375" t="s">
        <v>20</v>
      </c>
      <c r="H14375" t="s">
        <v>9522</v>
      </c>
      <c r="I14375" s="2">
        <v>177000</v>
      </c>
      <c r="J14375" s="5"/>
      <c r="L14375" s="5"/>
      <c r="M14375" s="2">
        <f t="shared" si="224"/>
        <v>-223057.33999999758</v>
      </c>
      <c r="P14375"/>
    </row>
    <row r="14376" spans="1:16" hidden="1">
      <c r="A14376" t="s">
        <v>30825</v>
      </c>
      <c r="B14376" s="1">
        <v>42271</v>
      </c>
      <c r="C14376" t="s">
        <v>30835</v>
      </c>
      <c r="D14376">
        <v>2</v>
      </c>
      <c r="E14376" t="s">
        <v>30836</v>
      </c>
      <c r="F14376" t="s">
        <v>7054</v>
      </c>
      <c r="G14376" t="s">
        <v>20</v>
      </c>
      <c r="H14376" t="s">
        <v>16829</v>
      </c>
      <c r="I14376" s="2">
        <v>2990</v>
      </c>
      <c r="J14376" s="5"/>
      <c r="L14376" s="5"/>
      <c r="M14376" s="2">
        <f t="shared" si="224"/>
        <v>-220067.33999999758</v>
      </c>
      <c r="P14376"/>
    </row>
    <row r="14377" spans="1:16" hidden="1">
      <c r="A14377" t="s">
        <v>30846</v>
      </c>
      <c r="B14377" s="1">
        <v>42271</v>
      </c>
      <c r="C14377" t="s">
        <v>30404</v>
      </c>
      <c r="D14377">
        <v>1</v>
      </c>
      <c r="E14377" t="s">
        <v>30853</v>
      </c>
      <c r="F14377" t="s">
        <v>13610</v>
      </c>
      <c r="G14377" t="s">
        <v>20</v>
      </c>
      <c r="H14377" t="s">
        <v>2947</v>
      </c>
      <c r="I14377" s="2">
        <v>10202.17</v>
      </c>
      <c r="J14377" s="5"/>
      <c r="L14377" s="5"/>
      <c r="M14377" s="2">
        <f t="shared" si="224"/>
        <v>-209865.16999999757</v>
      </c>
      <c r="P14377"/>
    </row>
    <row r="14378" spans="1:16" hidden="1">
      <c r="A14378" t="s">
        <v>30866</v>
      </c>
      <c r="B14378" s="1">
        <v>42271</v>
      </c>
      <c r="C14378" t="s">
        <v>30404</v>
      </c>
      <c r="D14378">
        <v>1</v>
      </c>
      <c r="E14378" t="s">
        <v>30875</v>
      </c>
      <c r="F14378" t="s">
        <v>13565</v>
      </c>
      <c r="G14378" t="s">
        <v>20</v>
      </c>
      <c r="H14378" t="s">
        <v>30876</v>
      </c>
      <c r="I14378" s="2">
        <v>8120</v>
      </c>
      <c r="J14378" s="5"/>
      <c r="L14378" s="5"/>
      <c r="M14378" s="2">
        <f t="shared" si="224"/>
        <v>-201745.16999999757</v>
      </c>
      <c r="P14378"/>
    </row>
    <row r="14379" spans="1:16" hidden="1">
      <c r="A14379" t="s">
        <v>30891</v>
      </c>
      <c r="B14379" s="1">
        <v>42271</v>
      </c>
      <c r="C14379" t="s">
        <v>30899</v>
      </c>
      <c r="D14379">
        <v>2</v>
      </c>
      <c r="E14379" t="s">
        <v>30900</v>
      </c>
      <c r="F14379" t="s">
        <v>13559</v>
      </c>
      <c r="G14379" t="s">
        <v>313</v>
      </c>
      <c r="H14379" t="s">
        <v>8415</v>
      </c>
      <c r="J14379" s="5"/>
      <c r="K14379" s="2">
        <v>66</v>
      </c>
      <c r="L14379" s="5"/>
      <c r="M14379" s="2">
        <f t="shared" si="224"/>
        <v>-201811.16999999757</v>
      </c>
      <c r="P14379"/>
    </row>
    <row r="14380" spans="1:16" hidden="1">
      <c r="A14380" t="s">
        <v>30891</v>
      </c>
      <c r="B14380" s="1">
        <v>42271</v>
      </c>
      <c r="C14380" t="s">
        <v>30899</v>
      </c>
      <c r="D14380">
        <v>2</v>
      </c>
      <c r="E14380" t="s">
        <v>30900</v>
      </c>
      <c r="F14380" t="s">
        <v>13559</v>
      </c>
      <c r="G14380" t="s">
        <v>313</v>
      </c>
      <c r="H14380" t="s">
        <v>8415</v>
      </c>
      <c r="I14380" s="2">
        <v>146.41999999999999</v>
      </c>
      <c r="J14380" s="5"/>
      <c r="L14380" s="5"/>
      <c r="M14380" s="2">
        <f t="shared" si="224"/>
        <v>-201664.74999999756</v>
      </c>
      <c r="P14380"/>
    </row>
    <row r="14381" spans="1:16" hidden="1">
      <c r="A14381" t="s">
        <v>30912</v>
      </c>
      <c r="B14381" s="1">
        <v>42271</v>
      </c>
      <c r="C14381" t="s">
        <v>30920</v>
      </c>
      <c r="D14381">
        <v>2</v>
      </c>
      <c r="E14381" t="s">
        <v>30921</v>
      </c>
      <c r="F14381" t="s">
        <v>13559</v>
      </c>
      <c r="G14381" t="s">
        <v>313</v>
      </c>
      <c r="H14381" t="s">
        <v>4693</v>
      </c>
      <c r="J14381" s="5"/>
      <c r="K14381" s="2">
        <v>1763.05</v>
      </c>
      <c r="L14381" s="5"/>
      <c r="M14381" s="2">
        <f t="shared" si="224"/>
        <v>-203427.79999999754</v>
      </c>
      <c r="P14381"/>
    </row>
    <row r="14382" spans="1:16" hidden="1">
      <c r="A14382" t="s">
        <v>30912</v>
      </c>
      <c r="B14382" s="1">
        <v>42271</v>
      </c>
      <c r="C14382" t="s">
        <v>30920</v>
      </c>
      <c r="D14382">
        <v>2</v>
      </c>
      <c r="E14382" t="s">
        <v>30921</v>
      </c>
      <c r="F14382" t="s">
        <v>13559</v>
      </c>
      <c r="G14382" t="s">
        <v>313</v>
      </c>
      <c r="H14382" t="s">
        <v>4693</v>
      </c>
      <c r="I14382" s="2">
        <v>1763.05</v>
      </c>
      <c r="J14382" s="5"/>
      <c r="L14382" s="5"/>
      <c r="M14382" s="2">
        <f t="shared" si="224"/>
        <v>-201664.74999999756</v>
      </c>
      <c r="P14382"/>
    </row>
    <row r="14383" spans="1:16" hidden="1">
      <c r="A14383" t="s">
        <v>30934</v>
      </c>
      <c r="B14383" s="1">
        <v>42271</v>
      </c>
      <c r="C14383" t="s">
        <v>30920</v>
      </c>
      <c r="D14383">
        <v>2</v>
      </c>
      <c r="E14383" t="s">
        <v>30942</v>
      </c>
      <c r="F14383" t="s">
        <v>13559</v>
      </c>
      <c r="G14383" t="s">
        <v>313</v>
      </c>
      <c r="H14383" t="s">
        <v>4693</v>
      </c>
      <c r="J14383" s="5"/>
      <c r="K14383" s="2">
        <v>736.95</v>
      </c>
      <c r="L14383" s="5"/>
      <c r="M14383" s="2">
        <f t="shared" si="224"/>
        <v>-202401.69999999757</v>
      </c>
      <c r="P14383"/>
    </row>
    <row r="14384" spans="1:16" hidden="1">
      <c r="A14384" t="s">
        <v>30934</v>
      </c>
      <c r="B14384" s="1">
        <v>42271</v>
      </c>
      <c r="C14384" t="s">
        <v>30920</v>
      </c>
      <c r="D14384">
        <v>2</v>
      </c>
      <c r="E14384" t="s">
        <v>30942</v>
      </c>
      <c r="F14384" t="s">
        <v>13559</v>
      </c>
      <c r="G14384" t="s">
        <v>313</v>
      </c>
      <c r="H14384" t="s">
        <v>4693</v>
      </c>
      <c r="I14384" s="2">
        <v>1763.05</v>
      </c>
      <c r="J14384" s="5"/>
      <c r="L14384" s="5"/>
      <c r="M14384" s="2">
        <f t="shared" si="224"/>
        <v>-200638.64999999758</v>
      </c>
      <c r="P14384"/>
    </row>
    <row r="14385" spans="1:16" hidden="1">
      <c r="A14385" t="s">
        <v>30956</v>
      </c>
      <c r="B14385" s="1">
        <v>42271</v>
      </c>
      <c r="C14385" t="s">
        <v>18</v>
      </c>
      <c r="D14385">
        <v>2</v>
      </c>
      <c r="E14385" t="s">
        <v>30964</v>
      </c>
      <c r="F14385" t="s">
        <v>13559</v>
      </c>
      <c r="G14385" t="s">
        <v>313</v>
      </c>
      <c r="H14385" t="s">
        <v>4693</v>
      </c>
      <c r="I14385" s="2">
        <v>881.53</v>
      </c>
      <c r="J14385" s="5"/>
      <c r="L14385" s="5"/>
      <c r="M14385" s="2">
        <f t="shared" si="224"/>
        <v>-199757.11999999758</v>
      </c>
      <c r="P14385"/>
    </row>
    <row r="14386" spans="1:16" hidden="1">
      <c r="A14386" t="s">
        <v>30974</v>
      </c>
      <c r="B14386" s="1">
        <v>42271</v>
      </c>
      <c r="C14386" t="s">
        <v>18</v>
      </c>
      <c r="D14386">
        <v>2</v>
      </c>
      <c r="E14386" t="s">
        <v>30984</v>
      </c>
      <c r="F14386" t="s">
        <v>13559</v>
      </c>
      <c r="G14386" t="s">
        <v>313</v>
      </c>
      <c r="H14386" t="s">
        <v>4693</v>
      </c>
      <c r="I14386" s="2">
        <v>1232.79</v>
      </c>
      <c r="J14386" s="5"/>
      <c r="L14386" s="5"/>
      <c r="M14386" s="2">
        <f t="shared" si="224"/>
        <v>-198524.32999999757</v>
      </c>
      <c r="P14386"/>
    </row>
    <row r="14387" spans="1:16" hidden="1">
      <c r="A14387" t="s">
        <v>31000</v>
      </c>
      <c r="B14387" s="1">
        <v>42271</v>
      </c>
      <c r="C14387" t="s">
        <v>31011</v>
      </c>
      <c r="D14387">
        <v>2</v>
      </c>
      <c r="E14387" t="s">
        <v>31012</v>
      </c>
      <c r="F14387" t="s">
        <v>7054</v>
      </c>
      <c r="G14387" t="s">
        <v>4</v>
      </c>
      <c r="H14387" t="s">
        <v>8300</v>
      </c>
      <c r="I14387" s="2">
        <v>1025</v>
      </c>
      <c r="J14387" s="5"/>
      <c r="L14387" s="5"/>
      <c r="M14387" s="2">
        <f t="shared" si="224"/>
        <v>-197499.32999999757</v>
      </c>
      <c r="P14387"/>
    </row>
    <row r="14388" spans="1:16" hidden="1">
      <c r="A14388" t="s">
        <v>31022</v>
      </c>
      <c r="B14388" s="1">
        <v>42271</v>
      </c>
      <c r="C14388" t="s">
        <v>31031</v>
      </c>
      <c r="D14388">
        <v>2</v>
      </c>
      <c r="E14388" t="s">
        <v>31032</v>
      </c>
      <c r="F14388" t="s">
        <v>13559</v>
      </c>
      <c r="G14388" t="s">
        <v>313</v>
      </c>
      <c r="H14388" t="s">
        <v>65</v>
      </c>
      <c r="J14388" s="5"/>
      <c r="K14388" s="2">
        <v>3000</v>
      </c>
      <c r="L14388" s="5"/>
      <c r="M14388" s="2">
        <f t="shared" si="224"/>
        <v>-200499.32999999757</v>
      </c>
      <c r="P14388"/>
    </row>
    <row r="14389" spans="1:16" hidden="1">
      <c r="A14389" t="s">
        <v>31022</v>
      </c>
      <c r="B14389" s="1">
        <v>42271</v>
      </c>
      <c r="C14389" t="s">
        <v>31031</v>
      </c>
      <c r="D14389">
        <v>2</v>
      </c>
      <c r="E14389" t="s">
        <v>31032</v>
      </c>
      <c r="F14389" t="s">
        <v>13559</v>
      </c>
      <c r="G14389" t="s">
        <v>313</v>
      </c>
      <c r="H14389" t="s">
        <v>65</v>
      </c>
      <c r="I14389" s="2">
        <v>7614.94</v>
      </c>
      <c r="J14389" s="5"/>
      <c r="L14389" s="5"/>
      <c r="M14389" s="2">
        <f t="shared" si="224"/>
        <v>-192884.38999999757</v>
      </c>
      <c r="P14389"/>
    </row>
    <row r="14390" spans="1:16" hidden="1">
      <c r="A14390" t="s">
        <v>31044</v>
      </c>
      <c r="B14390" s="1">
        <v>42271</v>
      </c>
      <c r="C14390" t="s">
        <v>31055</v>
      </c>
      <c r="D14390">
        <v>2</v>
      </c>
      <c r="E14390" t="s">
        <v>31056</v>
      </c>
      <c r="F14390" t="s">
        <v>7054</v>
      </c>
      <c r="G14390" t="s">
        <v>4</v>
      </c>
      <c r="H14390" t="s">
        <v>8420</v>
      </c>
      <c r="I14390" s="2">
        <v>400</v>
      </c>
      <c r="J14390" s="5"/>
      <c r="L14390" s="5"/>
      <c r="M14390" s="2">
        <f t="shared" si="224"/>
        <v>-192484.38999999757</v>
      </c>
      <c r="P14390"/>
    </row>
    <row r="14391" spans="1:16" hidden="1">
      <c r="A14391" t="s">
        <v>31068</v>
      </c>
      <c r="B14391" s="1">
        <v>42271</v>
      </c>
      <c r="C14391" t="s">
        <v>31077</v>
      </c>
      <c r="D14391">
        <v>2</v>
      </c>
      <c r="E14391" t="s">
        <v>31078</v>
      </c>
      <c r="F14391" t="s">
        <v>7054</v>
      </c>
      <c r="G14391" t="s">
        <v>4</v>
      </c>
      <c r="H14391" t="s">
        <v>13656</v>
      </c>
      <c r="I14391" s="2">
        <v>1840</v>
      </c>
      <c r="J14391" s="5"/>
      <c r="L14391" s="5"/>
      <c r="M14391" s="2">
        <f t="shared" si="224"/>
        <v>-190644.38999999757</v>
      </c>
      <c r="P14391"/>
    </row>
    <row r="14392" spans="1:16" hidden="1">
      <c r="A14392" t="s">
        <v>31093</v>
      </c>
      <c r="B14392" s="1">
        <v>42271</v>
      </c>
      <c r="C14392" t="s">
        <v>19045</v>
      </c>
      <c r="D14392">
        <v>1</v>
      </c>
      <c r="E14392" t="s">
        <v>31101</v>
      </c>
      <c r="F14392" t="s">
        <v>13565</v>
      </c>
      <c r="G14392" t="s">
        <v>4</v>
      </c>
      <c r="H14392" t="s">
        <v>21282</v>
      </c>
      <c r="I14392" s="2">
        <v>10000</v>
      </c>
      <c r="J14392" s="5"/>
      <c r="L14392" s="5"/>
      <c r="M14392" s="2">
        <f t="shared" si="224"/>
        <v>-180644.38999999757</v>
      </c>
      <c r="P14392"/>
    </row>
    <row r="14393" spans="1:16" hidden="1">
      <c r="A14393" t="s">
        <v>31115</v>
      </c>
      <c r="B14393" s="1">
        <v>42271</v>
      </c>
      <c r="C14393" t="s">
        <v>31123</v>
      </c>
      <c r="D14393">
        <v>2</v>
      </c>
      <c r="E14393" t="s">
        <v>31124</v>
      </c>
      <c r="F14393" t="s">
        <v>7054</v>
      </c>
      <c r="G14393" t="s">
        <v>4</v>
      </c>
      <c r="H14393" t="s">
        <v>4137</v>
      </c>
      <c r="I14393" s="2">
        <v>3030</v>
      </c>
      <c r="J14393" s="5"/>
      <c r="L14393" s="5"/>
      <c r="M14393" s="2">
        <f t="shared" si="224"/>
        <v>-177614.38999999757</v>
      </c>
      <c r="P14393"/>
    </row>
    <row r="14394" spans="1:16" hidden="1">
      <c r="A14394" t="s">
        <v>31139</v>
      </c>
      <c r="B14394" s="1">
        <v>42271</v>
      </c>
      <c r="C14394" t="s">
        <v>18</v>
      </c>
      <c r="D14394">
        <v>2</v>
      </c>
      <c r="E14394" t="s">
        <v>31146</v>
      </c>
      <c r="F14394" t="s">
        <v>13559</v>
      </c>
      <c r="G14394" t="s">
        <v>313</v>
      </c>
      <c r="H14394" t="s">
        <v>18287</v>
      </c>
      <c r="I14394" s="2">
        <v>69.67</v>
      </c>
      <c r="J14394" s="5"/>
      <c r="L14394" s="5"/>
      <c r="M14394" s="2">
        <f t="shared" si="224"/>
        <v>-177544.71999999756</v>
      </c>
      <c r="P14394"/>
    </row>
    <row r="14395" spans="1:16" hidden="1">
      <c r="A14395" t="s">
        <v>31161</v>
      </c>
      <c r="B14395" s="1">
        <v>42271</v>
      </c>
      <c r="C14395" t="s">
        <v>31167</v>
      </c>
      <c r="D14395">
        <v>2</v>
      </c>
      <c r="E14395" t="s">
        <v>31168</v>
      </c>
      <c r="F14395" t="s">
        <v>7054</v>
      </c>
      <c r="G14395" t="s">
        <v>4</v>
      </c>
      <c r="H14395" t="s">
        <v>3909</v>
      </c>
      <c r="I14395" s="2">
        <v>1023.84</v>
      </c>
      <c r="J14395" s="5"/>
      <c r="L14395" s="5"/>
      <c r="M14395" s="2">
        <f t="shared" si="224"/>
        <v>-176520.87999999756</v>
      </c>
      <c r="P14395"/>
    </row>
    <row r="14396" spans="1:16" hidden="1">
      <c r="A14396" t="s">
        <v>31186</v>
      </c>
      <c r="B14396" s="1">
        <v>42271</v>
      </c>
      <c r="C14396" t="s">
        <v>31192</v>
      </c>
      <c r="D14396">
        <v>2</v>
      </c>
      <c r="E14396" t="s">
        <v>31193</v>
      </c>
      <c r="F14396" t="s">
        <v>7054</v>
      </c>
      <c r="G14396" t="s">
        <v>4</v>
      </c>
      <c r="H14396" t="s">
        <v>31194</v>
      </c>
      <c r="I14396" s="2">
        <v>3940.01</v>
      </c>
      <c r="J14396" s="5"/>
      <c r="L14396" s="5"/>
      <c r="M14396" s="2">
        <f t="shared" si="224"/>
        <v>-172580.86999999755</v>
      </c>
      <c r="P14396"/>
    </row>
    <row r="14397" spans="1:16" hidden="1">
      <c r="A14397" t="s">
        <v>31209</v>
      </c>
      <c r="B14397" s="1">
        <v>42271</v>
      </c>
      <c r="C14397" t="s">
        <v>31219</v>
      </c>
      <c r="D14397">
        <v>2</v>
      </c>
      <c r="E14397" t="s">
        <v>31220</v>
      </c>
      <c r="F14397" t="s">
        <v>7054</v>
      </c>
      <c r="G14397" t="s">
        <v>4</v>
      </c>
      <c r="H14397" t="s">
        <v>6313</v>
      </c>
      <c r="I14397" s="2">
        <v>1025</v>
      </c>
      <c r="J14397" s="5"/>
      <c r="L14397" s="5"/>
      <c r="M14397" s="2">
        <f t="shared" si="224"/>
        <v>-171555.86999999755</v>
      </c>
      <c r="P14397"/>
    </row>
    <row r="14398" spans="1:16" hidden="1">
      <c r="A14398" t="s">
        <v>31231</v>
      </c>
      <c r="B14398" s="1">
        <v>42271</v>
      </c>
      <c r="C14398" t="s">
        <v>31240</v>
      </c>
      <c r="D14398">
        <v>2</v>
      </c>
      <c r="E14398" t="s">
        <v>31241</v>
      </c>
      <c r="F14398" t="s">
        <v>7054</v>
      </c>
      <c r="G14398" t="s">
        <v>4</v>
      </c>
      <c r="H14398" t="s">
        <v>31242</v>
      </c>
      <c r="I14398" s="2">
        <v>1025</v>
      </c>
      <c r="J14398" s="5"/>
      <c r="L14398" s="5"/>
      <c r="M14398" s="2">
        <f t="shared" si="224"/>
        <v>-170530.86999999755</v>
      </c>
      <c r="P14398"/>
    </row>
    <row r="14399" spans="1:16" hidden="1">
      <c r="A14399" t="s">
        <v>31255</v>
      </c>
      <c r="B14399" s="1">
        <v>42271</v>
      </c>
      <c r="C14399" t="s">
        <v>31264</v>
      </c>
      <c r="D14399">
        <v>2</v>
      </c>
      <c r="E14399" t="s">
        <v>31265</v>
      </c>
      <c r="F14399" t="s">
        <v>7054</v>
      </c>
      <c r="G14399" t="s">
        <v>4</v>
      </c>
      <c r="H14399" t="s">
        <v>22363</v>
      </c>
      <c r="I14399" s="2">
        <v>3030.01</v>
      </c>
      <c r="J14399" s="5"/>
      <c r="L14399" s="5"/>
      <c r="M14399" s="2">
        <f t="shared" si="224"/>
        <v>-167500.85999999754</v>
      </c>
      <c r="P14399"/>
    </row>
    <row r="14400" spans="1:16" hidden="1">
      <c r="A14400" t="s">
        <v>31276</v>
      </c>
      <c r="B14400" s="1">
        <v>42271</v>
      </c>
      <c r="C14400" t="s">
        <v>28242</v>
      </c>
      <c r="D14400">
        <v>1</v>
      </c>
      <c r="E14400" t="s">
        <v>31285</v>
      </c>
      <c r="F14400" t="s">
        <v>13561</v>
      </c>
      <c r="G14400" t="s">
        <v>4</v>
      </c>
      <c r="H14400" t="s">
        <v>9487</v>
      </c>
      <c r="I14400" s="2">
        <v>31000</v>
      </c>
      <c r="J14400" s="5"/>
      <c r="L14400" s="5"/>
      <c r="M14400" s="2">
        <f t="shared" si="224"/>
        <v>-136500.85999999754</v>
      </c>
      <c r="P14400"/>
    </row>
    <row r="14401" spans="1:16" hidden="1">
      <c r="A14401" t="s">
        <v>31298</v>
      </c>
      <c r="B14401" s="1">
        <v>42271</v>
      </c>
      <c r="C14401" t="s">
        <v>31307</v>
      </c>
      <c r="D14401">
        <v>2</v>
      </c>
      <c r="E14401" t="s">
        <v>31308</v>
      </c>
      <c r="F14401" t="s">
        <v>13559</v>
      </c>
      <c r="G14401" t="s">
        <v>313</v>
      </c>
      <c r="H14401" t="s">
        <v>3109</v>
      </c>
      <c r="J14401" s="5"/>
      <c r="K14401" s="2">
        <v>150</v>
      </c>
      <c r="L14401" s="5"/>
      <c r="M14401" s="2">
        <f t="shared" si="224"/>
        <v>-136650.85999999754</v>
      </c>
      <c r="P14401"/>
    </row>
    <row r="14402" spans="1:16" hidden="1">
      <c r="A14402" t="s">
        <v>31298</v>
      </c>
      <c r="B14402" s="1">
        <v>42271</v>
      </c>
      <c r="C14402" t="s">
        <v>31307</v>
      </c>
      <c r="D14402">
        <v>2</v>
      </c>
      <c r="E14402" t="s">
        <v>31308</v>
      </c>
      <c r="F14402" t="s">
        <v>13559</v>
      </c>
      <c r="G14402" t="s">
        <v>313</v>
      </c>
      <c r="H14402" t="s">
        <v>3109</v>
      </c>
      <c r="I14402" s="2">
        <v>317.41000000000003</v>
      </c>
      <c r="J14402" s="5"/>
      <c r="L14402" s="5"/>
      <c r="M14402" s="2">
        <f t="shared" si="224"/>
        <v>-136333.44999999754</v>
      </c>
      <c r="P14402"/>
    </row>
    <row r="14403" spans="1:16" hidden="1">
      <c r="A14403" t="s">
        <v>31323</v>
      </c>
      <c r="B14403" s="1">
        <v>42271</v>
      </c>
      <c r="C14403" t="s">
        <v>31328</v>
      </c>
      <c r="D14403">
        <v>2</v>
      </c>
      <c r="E14403" t="s">
        <v>31329</v>
      </c>
      <c r="F14403" t="s">
        <v>7054</v>
      </c>
      <c r="G14403" t="s">
        <v>4</v>
      </c>
      <c r="H14403" t="s">
        <v>638</v>
      </c>
      <c r="I14403" s="2">
        <v>1840</v>
      </c>
      <c r="J14403" s="5"/>
      <c r="L14403" s="5"/>
      <c r="M14403" s="2">
        <f t="shared" si="224"/>
        <v>-134493.44999999754</v>
      </c>
      <c r="P14403"/>
    </row>
    <row r="14404" spans="1:16" hidden="1">
      <c r="A14404" t="s">
        <v>31343</v>
      </c>
      <c r="B14404" s="1">
        <v>42271</v>
      </c>
      <c r="C14404" t="s">
        <v>18</v>
      </c>
      <c r="D14404">
        <v>2</v>
      </c>
      <c r="E14404" t="s">
        <v>31348</v>
      </c>
      <c r="F14404" t="s">
        <v>13559</v>
      </c>
      <c r="G14404" t="s">
        <v>313</v>
      </c>
      <c r="H14404" t="s">
        <v>65</v>
      </c>
      <c r="I14404" s="2">
        <v>129.99</v>
      </c>
      <c r="J14404" s="5"/>
      <c r="L14404" s="5"/>
      <c r="M14404" s="2">
        <f t="shared" si="224"/>
        <v>-134363.45999999755</v>
      </c>
      <c r="P14404"/>
    </row>
    <row r="14405" spans="1:16" hidden="1">
      <c r="A14405" t="s">
        <v>31360</v>
      </c>
      <c r="B14405" s="1">
        <v>42271</v>
      </c>
      <c r="C14405" t="s">
        <v>31369</v>
      </c>
      <c r="D14405">
        <v>2</v>
      </c>
      <c r="E14405" t="s">
        <v>31370</v>
      </c>
      <c r="F14405" t="s">
        <v>7054</v>
      </c>
      <c r="G14405" t="s">
        <v>4</v>
      </c>
      <c r="H14405" t="s">
        <v>525</v>
      </c>
      <c r="I14405" s="2">
        <v>1840</v>
      </c>
      <c r="J14405" s="5"/>
      <c r="L14405" s="5"/>
      <c r="M14405" s="2">
        <f t="shared" si="224"/>
        <v>-132523.45999999755</v>
      </c>
      <c r="P14405"/>
    </row>
    <row r="14406" spans="1:16" hidden="1">
      <c r="A14406" t="s">
        <v>31386</v>
      </c>
      <c r="B14406" s="1">
        <v>42271</v>
      </c>
      <c r="C14406" t="s">
        <v>31394</v>
      </c>
      <c r="D14406">
        <v>1</v>
      </c>
      <c r="E14406" t="s">
        <v>31395</v>
      </c>
      <c r="F14406" t="s">
        <v>13561</v>
      </c>
      <c r="G14406" t="s">
        <v>4</v>
      </c>
      <c r="H14406" t="s">
        <v>31396</v>
      </c>
      <c r="I14406" s="2">
        <v>10000</v>
      </c>
      <c r="J14406" s="5"/>
      <c r="L14406" s="5"/>
      <c r="M14406" s="2">
        <f t="shared" si="224"/>
        <v>-122523.45999999755</v>
      </c>
      <c r="P14406"/>
    </row>
    <row r="14407" spans="1:16" hidden="1">
      <c r="A14407" t="s">
        <v>31413</v>
      </c>
      <c r="B14407" s="1">
        <v>42271</v>
      </c>
      <c r="C14407" t="s">
        <v>31420</v>
      </c>
      <c r="D14407">
        <v>2</v>
      </c>
      <c r="E14407" t="s">
        <v>31421</v>
      </c>
      <c r="F14407" t="s">
        <v>7054</v>
      </c>
      <c r="G14407" t="s">
        <v>4</v>
      </c>
      <c r="H14407" t="s">
        <v>8323</v>
      </c>
      <c r="I14407" s="2">
        <v>2990</v>
      </c>
      <c r="J14407" s="5"/>
      <c r="L14407" s="5"/>
      <c r="M14407" s="2">
        <f t="shared" si="224"/>
        <v>-119533.45999999755</v>
      </c>
      <c r="P14407"/>
    </row>
    <row r="14408" spans="1:16" hidden="1">
      <c r="A14408" t="s">
        <v>31435</v>
      </c>
      <c r="B14408" s="1">
        <v>42271</v>
      </c>
      <c r="C14408" t="s">
        <v>31443</v>
      </c>
      <c r="D14408">
        <v>2</v>
      </c>
      <c r="E14408" t="s">
        <v>31444</v>
      </c>
      <c r="F14408" t="s">
        <v>7054</v>
      </c>
      <c r="G14408" t="s">
        <v>4</v>
      </c>
      <c r="H14408" t="s">
        <v>8923</v>
      </c>
      <c r="I14408" s="2">
        <v>1840</v>
      </c>
      <c r="J14408" s="5"/>
      <c r="L14408" s="5"/>
      <c r="M14408" s="2">
        <f t="shared" si="224"/>
        <v>-117693.45999999755</v>
      </c>
      <c r="P14408"/>
    </row>
    <row r="14409" spans="1:16" hidden="1">
      <c r="A14409" t="s">
        <v>31460</v>
      </c>
      <c r="B14409" s="1">
        <v>42271</v>
      </c>
      <c r="C14409" t="s">
        <v>31466</v>
      </c>
      <c r="D14409">
        <v>2</v>
      </c>
      <c r="E14409" t="s">
        <v>31467</v>
      </c>
      <c r="F14409" t="s">
        <v>7054</v>
      </c>
      <c r="G14409" t="s">
        <v>4</v>
      </c>
      <c r="H14409" t="s">
        <v>8923</v>
      </c>
      <c r="I14409" s="2">
        <v>2510.0100000000002</v>
      </c>
      <c r="J14409" s="5"/>
      <c r="L14409" s="5"/>
      <c r="M14409" s="2">
        <f t="shared" ref="M14409:M14472" si="225">+M14408+I14409-K14409</f>
        <v>-115183.44999999755</v>
      </c>
      <c r="P14409"/>
    </row>
    <row r="14410" spans="1:16" hidden="1">
      <c r="A14410" t="s">
        <v>31483</v>
      </c>
      <c r="B14410" s="1">
        <v>42271</v>
      </c>
      <c r="C14410" t="s">
        <v>29766</v>
      </c>
      <c r="D14410">
        <v>1</v>
      </c>
      <c r="E14410" t="s">
        <v>31487</v>
      </c>
      <c r="F14410" t="s">
        <v>13565</v>
      </c>
      <c r="G14410" t="s">
        <v>4</v>
      </c>
      <c r="H14410" t="s">
        <v>29768</v>
      </c>
      <c r="I14410" s="2">
        <v>35000</v>
      </c>
      <c r="J14410" s="5"/>
      <c r="L14410" s="5"/>
      <c r="M14410" s="2">
        <f t="shared" si="225"/>
        <v>-80183.449999997552</v>
      </c>
      <c r="P14410"/>
    </row>
    <row r="14411" spans="1:16" hidden="1">
      <c r="A14411" t="s">
        <v>10344</v>
      </c>
      <c r="B14411" s="36">
        <v>42272</v>
      </c>
      <c r="C14411" s="35" t="s">
        <v>1</v>
      </c>
      <c r="D14411" s="35">
        <v>1</v>
      </c>
      <c r="E14411" s="35" t="s">
        <v>10345</v>
      </c>
      <c r="F14411" s="35" t="s">
        <v>13</v>
      </c>
      <c r="G14411" s="35" t="s">
        <v>20</v>
      </c>
      <c r="H14411" s="35" t="s">
        <v>10346</v>
      </c>
      <c r="I14411" s="11"/>
      <c r="J14411" s="12"/>
      <c r="K14411" s="11">
        <v>34000</v>
      </c>
      <c r="L14411" s="12"/>
      <c r="M14411" s="11">
        <f t="shared" si="225"/>
        <v>-114183.44999999755</v>
      </c>
      <c r="P14411"/>
    </row>
    <row r="14412" spans="1:16" hidden="1">
      <c r="A14412" t="s">
        <v>10348</v>
      </c>
      <c r="B14412" s="1">
        <v>42272</v>
      </c>
      <c r="C14412" t="s">
        <v>1</v>
      </c>
      <c r="D14412">
        <v>1</v>
      </c>
      <c r="E14412" t="s">
        <v>10352</v>
      </c>
      <c r="F14412" t="s">
        <v>228</v>
      </c>
      <c r="G14412" t="s">
        <v>20</v>
      </c>
      <c r="H14412" t="s">
        <v>9522</v>
      </c>
      <c r="J14412" s="5"/>
      <c r="K14412" s="2">
        <v>49600</v>
      </c>
      <c r="L14412" s="5"/>
      <c r="M14412" s="2">
        <f t="shared" si="225"/>
        <v>-163783.44999999757</v>
      </c>
      <c r="P14412"/>
    </row>
    <row r="14413" spans="1:16" hidden="1">
      <c r="A14413" t="s">
        <v>10416</v>
      </c>
      <c r="B14413" s="1">
        <v>42272</v>
      </c>
      <c r="C14413" t="s">
        <v>6</v>
      </c>
      <c r="D14413">
        <v>1</v>
      </c>
      <c r="E14413" t="s">
        <v>10417</v>
      </c>
      <c r="F14413" t="s">
        <v>29</v>
      </c>
      <c r="G14413" t="s">
        <v>20</v>
      </c>
      <c r="H14413" t="s">
        <v>3980</v>
      </c>
      <c r="I14413" s="2">
        <v>300</v>
      </c>
      <c r="J14413" s="5"/>
      <c r="L14413" s="5"/>
      <c r="M14413" s="2">
        <f t="shared" si="225"/>
        <v>-163483.44999999757</v>
      </c>
      <c r="P14413"/>
    </row>
    <row r="14414" spans="1:16" hidden="1">
      <c r="A14414" t="s">
        <v>10426</v>
      </c>
      <c r="B14414" s="1">
        <v>42272</v>
      </c>
      <c r="C14414" t="s">
        <v>10427</v>
      </c>
      <c r="D14414">
        <v>2</v>
      </c>
      <c r="E14414" t="s">
        <v>10428</v>
      </c>
      <c r="F14414" t="s">
        <v>312</v>
      </c>
      <c r="G14414" t="s">
        <v>313</v>
      </c>
      <c r="H14414" t="s">
        <v>65</v>
      </c>
      <c r="J14414" s="5"/>
      <c r="K14414" s="2">
        <v>4799.62</v>
      </c>
      <c r="L14414" s="5"/>
      <c r="M14414" s="2">
        <f t="shared" si="225"/>
        <v>-168283.06999999756</v>
      </c>
      <c r="P14414"/>
    </row>
    <row r="14415" spans="1:16" hidden="1">
      <c r="A14415" t="s">
        <v>10426</v>
      </c>
      <c r="B14415" s="1">
        <v>42272</v>
      </c>
      <c r="C14415" t="s">
        <v>10427</v>
      </c>
      <c r="D14415">
        <v>2</v>
      </c>
      <c r="E14415" t="s">
        <v>10428</v>
      </c>
      <c r="F14415" t="s">
        <v>312</v>
      </c>
      <c r="G14415" t="s">
        <v>313</v>
      </c>
      <c r="H14415" t="s">
        <v>65</v>
      </c>
      <c r="I14415" s="2">
        <v>2000</v>
      </c>
      <c r="J14415" s="5"/>
      <c r="L14415" s="5"/>
      <c r="M14415" s="2">
        <f t="shared" si="225"/>
        <v>-166283.06999999756</v>
      </c>
      <c r="P14415"/>
    </row>
    <row r="14416" spans="1:16" hidden="1">
      <c r="A14416" t="s">
        <v>10502</v>
      </c>
      <c r="B14416" s="1">
        <v>42272</v>
      </c>
      <c r="C14416" t="s">
        <v>6</v>
      </c>
      <c r="D14416">
        <v>1</v>
      </c>
      <c r="E14416" t="s">
        <v>10503</v>
      </c>
      <c r="F14416" t="s">
        <v>29</v>
      </c>
      <c r="G14416" t="s">
        <v>20</v>
      </c>
      <c r="H14416" t="s">
        <v>4609</v>
      </c>
      <c r="I14416" s="2">
        <v>2000</v>
      </c>
      <c r="J14416" s="5"/>
      <c r="L14416" s="5"/>
      <c r="M14416" s="2">
        <f t="shared" si="225"/>
        <v>-164283.06999999756</v>
      </c>
      <c r="P14416"/>
    </row>
    <row r="14417" spans="1:16" hidden="1">
      <c r="A14417" t="s">
        <v>10592</v>
      </c>
      <c r="B14417" s="1">
        <v>42272</v>
      </c>
      <c r="C14417" t="s">
        <v>11</v>
      </c>
      <c r="D14417">
        <v>1</v>
      </c>
      <c r="E14417" t="s">
        <v>10597</v>
      </c>
      <c r="F14417" t="s">
        <v>228</v>
      </c>
      <c r="G14417" t="s">
        <v>20</v>
      </c>
      <c r="H14417" t="s">
        <v>10598</v>
      </c>
      <c r="J14417" s="5"/>
      <c r="K14417" s="2">
        <v>399900</v>
      </c>
      <c r="L14417" s="5"/>
      <c r="M14417" s="2">
        <f t="shared" si="225"/>
        <v>-564183.0699999975</v>
      </c>
      <c r="P14417"/>
    </row>
    <row r="14418" spans="1:16" hidden="1">
      <c r="A14418" t="s">
        <v>10603</v>
      </c>
      <c r="B14418" s="1">
        <v>42272</v>
      </c>
      <c r="C14418" t="s">
        <v>11</v>
      </c>
      <c r="D14418">
        <v>1</v>
      </c>
      <c r="E14418" t="s">
        <v>10607</v>
      </c>
      <c r="F14418" t="s">
        <v>228</v>
      </c>
      <c r="G14418" t="s">
        <v>20</v>
      </c>
      <c r="H14418" t="s">
        <v>10598</v>
      </c>
      <c r="J14418" s="5"/>
      <c r="K14418" s="2">
        <v>100</v>
      </c>
      <c r="L14418" s="5"/>
      <c r="M14418" s="2">
        <f t="shared" si="225"/>
        <v>-564283.0699999975</v>
      </c>
      <c r="P14418"/>
    </row>
    <row r="14419" spans="1:16" hidden="1">
      <c r="A14419" t="s">
        <v>10614</v>
      </c>
      <c r="B14419" s="1">
        <v>42272</v>
      </c>
      <c r="C14419" t="s">
        <v>1</v>
      </c>
      <c r="D14419">
        <v>1</v>
      </c>
      <c r="E14419" t="s">
        <v>10616</v>
      </c>
      <c r="F14419" t="s">
        <v>13</v>
      </c>
      <c r="G14419" t="s">
        <v>20</v>
      </c>
      <c r="H14419" t="s">
        <v>2466</v>
      </c>
      <c r="J14419" s="5"/>
      <c r="K14419" s="2">
        <v>794</v>
      </c>
      <c r="L14419" s="5"/>
      <c r="M14419" s="2">
        <f t="shared" si="225"/>
        <v>-565077.0699999975</v>
      </c>
      <c r="P14419"/>
    </row>
    <row r="14420" spans="1:16" hidden="1">
      <c r="A14420" t="s">
        <v>10647</v>
      </c>
      <c r="B14420" s="1">
        <v>42272</v>
      </c>
      <c r="C14420" t="s">
        <v>1</v>
      </c>
      <c r="D14420">
        <v>1</v>
      </c>
      <c r="E14420" t="s">
        <v>10650</v>
      </c>
      <c r="F14420" t="s">
        <v>13</v>
      </c>
      <c r="G14420" t="s">
        <v>20</v>
      </c>
      <c r="H14420" t="s">
        <v>10484</v>
      </c>
      <c r="J14420" s="5"/>
      <c r="K14420" s="2">
        <v>90700</v>
      </c>
      <c r="L14420" s="5"/>
      <c r="M14420" s="2">
        <f t="shared" si="225"/>
        <v>-655777.0699999975</v>
      </c>
      <c r="P14420"/>
    </row>
    <row r="14421" spans="1:16" hidden="1">
      <c r="A14421" t="s">
        <v>10752</v>
      </c>
      <c r="B14421" s="1">
        <v>42272</v>
      </c>
      <c r="C14421" t="s">
        <v>6</v>
      </c>
      <c r="D14421">
        <v>1</v>
      </c>
      <c r="E14421" t="s">
        <v>10757</v>
      </c>
      <c r="F14421" t="s">
        <v>29</v>
      </c>
      <c r="G14421" t="s">
        <v>20</v>
      </c>
      <c r="H14421" t="s">
        <v>729</v>
      </c>
      <c r="I14421" s="2">
        <v>582.26</v>
      </c>
      <c r="J14421" s="5"/>
      <c r="L14421" s="5"/>
      <c r="M14421" s="2">
        <f t="shared" si="225"/>
        <v>-655194.80999999749</v>
      </c>
      <c r="P14421"/>
    </row>
    <row r="14422" spans="1:16" hidden="1">
      <c r="A14422" t="s">
        <v>10759</v>
      </c>
      <c r="B14422" s="1">
        <v>42272</v>
      </c>
      <c r="C14422" t="s">
        <v>18</v>
      </c>
      <c r="D14422">
        <v>1</v>
      </c>
      <c r="E14422" t="s">
        <v>10763</v>
      </c>
      <c r="F14422" t="s">
        <v>13</v>
      </c>
      <c r="G14422" t="s">
        <v>20</v>
      </c>
      <c r="H14422" t="s">
        <v>10764</v>
      </c>
      <c r="J14422" s="5"/>
      <c r="K14422" s="2">
        <v>148000</v>
      </c>
      <c r="L14422" s="5"/>
      <c r="M14422" s="2">
        <f t="shared" si="225"/>
        <v>-803194.80999999749</v>
      </c>
      <c r="P14422"/>
    </row>
    <row r="14423" spans="1:16" hidden="1">
      <c r="A14423" t="s">
        <v>10810</v>
      </c>
      <c r="B14423" s="1">
        <v>42272</v>
      </c>
      <c r="C14423" t="s">
        <v>18</v>
      </c>
      <c r="D14423">
        <v>1</v>
      </c>
      <c r="E14423" t="s">
        <v>10811</v>
      </c>
      <c r="F14423" t="s">
        <v>13</v>
      </c>
      <c r="G14423" t="s">
        <v>20</v>
      </c>
      <c r="H14423" t="s">
        <v>18</v>
      </c>
      <c r="J14423" s="5"/>
      <c r="K14423" s="2">
        <v>20544.64</v>
      </c>
      <c r="L14423" s="5"/>
      <c r="M14423" s="2">
        <f t="shared" si="225"/>
        <v>-823739.44999999751</v>
      </c>
      <c r="P14423"/>
    </row>
    <row r="14424" spans="1:16" hidden="1">
      <c r="A14424" t="s">
        <v>10815</v>
      </c>
      <c r="B14424" s="1">
        <v>42272</v>
      </c>
      <c r="C14424" t="s">
        <v>200</v>
      </c>
      <c r="D14424">
        <v>1</v>
      </c>
      <c r="E14424" t="s">
        <v>10818</v>
      </c>
      <c r="F14424" t="s">
        <v>16</v>
      </c>
      <c r="G14424" t="s">
        <v>20</v>
      </c>
      <c r="H14424" t="s">
        <v>200</v>
      </c>
      <c r="J14424" s="5"/>
      <c r="K14424" s="2">
        <v>23334.99</v>
      </c>
      <c r="L14424" s="5"/>
      <c r="M14424" s="2">
        <f t="shared" si="225"/>
        <v>-847074.4399999975</v>
      </c>
      <c r="P14424"/>
    </row>
    <row r="14425" spans="1:16" hidden="1">
      <c r="A14425" t="s">
        <v>10821</v>
      </c>
      <c r="B14425" s="1">
        <v>42272</v>
      </c>
      <c r="C14425" t="s">
        <v>195</v>
      </c>
      <c r="D14425">
        <v>1</v>
      </c>
      <c r="E14425" t="s">
        <v>10825</v>
      </c>
      <c r="F14425" t="s">
        <v>13</v>
      </c>
      <c r="G14425" t="s">
        <v>20</v>
      </c>
      <c r="H14425" t="s">
        <v>195</v>
      </c>
      <c r="J14425" s="5"/>
      <c r="K14425" s="2">
        <v>1607.26</v>
      </c>
      <c r="L14425" s="5"/>
      <c r="M14425" s="2">
        <f t="shared" si="225"/>
        <v>-848681.69999999751</v>
      </c>
      <c r="P14425"/>
    </row>
    <row r="14426" spans="1:16" hidden="1">
      <c r="A14426" t="s">
        <v>10953</v>
      </c>
      <c r="B14426" s="1">
        <v>42272</v>
      </c>
      <c r="C14426" t="s">
        <v>43</v>
      </c>
      <c r="D14426">
        <v>1</v>
      </c>
      <c r="E14426" t="s">
        <v>10956</v>
      </c>
      <c r="F14426" t="s">
        <v>13</v>
      </c>
      <c r="G14426" t="s">
        <v>4</v>
      </c>
      <c r="H14426" t="s">
        <v>10957</v>
      </c>
      <c r="J14426" s="5"/>
      <c r="K14426" s="2">
        <v>3385</v>
      </c>
      <c r="L14426" s="5"/>
      <c r="M14426" s="2">
        <f t="shared" si="225"/>
        <v>-852066.69999999751</v>
      </c>
      <c r="P14426"/>
    </row>
    <row r="14427" spans="1:16" hidden="1">
      <c r="A14427" t="s">
        <v>10990</v>
      </c>
      <c r="B14427" s="1">
        <v>42272</v>
      </c>
      <c r="C14427" t="s">
        <v>18</v>
      </c>
      <c r="D14427">
        <v>1</v>
      </c>
      <c r="E14427" t="s">
        <v>10992</v>
      </c>
      <c r="F14427" t="s">
        <v>13</v>
      </c>
      <c r="G14427" t="s">
        <v>4</v>
      </c>
      <c r="H14427" t="s">
        <v>10993</v>
      </c>
      <c r="J14427" s="5"/>
      <c r="K14427" s="2">
        <v>78000</v>
      </c>
      <c r="L14427" s="5"/>
      <c r="M14427" s="2">
        <f t="shared" si="225"/>
        <v>-930066.69999999751</v>
      </c>
      <c r="P14427"/>
    </row>
    <row r="14428" spans="1:16" hidden="1">
      <c r="A14428" t="s">
        <v>11010</v>
      </c>
      <c r="B14428" s="1">
        <v>42272</v>
      </c>
      <c r="C14428" t="s">
        <v>43</v>
      </c>
      <c r="D14428">
        <v>1</v>
      </c>
      <c r="E14428" t="s">
        <v>11011</v>
      </c>
      <c r="F14428" t="s">
        <v>13</v>
      </c>
      <c r="G14428" t="s">
        <v>4</v>
      </c>
      <c r="H14428" t="s">
        <v>11012</v>
      </c>
      <c r="J14428" s="5"/>
      <c r="K14428" s="2">
        <v>3030</v>
      </c>
      <c r="L14428" s="5"/>
      <c r="M14428" s="2">
        <f t="shared" si="225"/>
        <v>-933096.69999999751</v>
      </c>
      <c r="P14428"/>
    </row>
    <row r="14429" spans="1:16" hidden="1">
      <c r="A14429" t="s">
        <v>11018</v>
      </c>
      <c r="B14429" s="1">
        <v>42272</v>
      </c>
      <c r="C14429" t="s">
        <v>11020</v>
      </c>
      <c r="D14429">
        <v>1</v>
      </c>
      <c r="E14429" t="s">
        <v>11021</v>
      </c>
      <c r="F14429" t="s">
        <v>3605</v>
      </c>
      <c r="G14429" t="s">
        <v>4</v>
      </c>
      <c r="H14429" t="s">
        <v>11022</v>
      </c>
      <c r="J14429" s="5"/>
      <c r="K14429" s="2">
        <v>230000</v>
      </c>
      <c r="L14429" s="5"/>
      <c r="M14429" s="2">
        <f t="shared" si="225"/>
        <v>-1163096.6999999974</v>
      </c>
      <c r="P14429"/>
    </row>
    <row r="14430" spans="1:16" hidden="1">
      <c r="A14430" t="s">
        <v>11025</v>
      </c>
      <c r="B14430" s="1">
        <v>42272</v>
      </c>
      <c r="C14430" t="s">
        <v>398</v>
      </c>
      <c r="D14430">
        <v>1</v>
      </c>
      <c r="E14430" t="s">
        <v>11026</v>
      </c>
      <c r="F14430" t="s">
        <v>13</v>
      </c>
      <c r="G14430" t="s">
        <v>4</v>
      </c>
      <c r="H14430" t="s">
        <v>886</v>
      </c>
      <c r="J14430" s="5"/>
      <c r="K14430" s="2">
        <v>10887.74</v>
      </c>
      <c r="L14430" s="5"/>
      <c r="M14430" s="2">
        <f t="shared" si="225"/>
        <v>-1173984.4399999974</v>
      </c>
      <c r="P14430"/>
    </row>
    <row r="14431" spans="1:16" hidden="1">
      <c r="A14431" t="s">
        <v>11031</v>
      </c>
      <c r="B14431" s="1">
        <v>42272</v>
      </c>
      <c r="C14431" t="s">
        <v>195</v>
      </c>
      <c r="D14431">
        <v>1</v>
      </c>
      <c r="E14431" t="s">
        <v>11032</v>
      </c>
      <c r="F14431" t="s">
        <v>13</v>
      </c>
      <c r="G14431" t="s">
        <v>4</v>
      </c>
      <c r="H14431" t="s">
        <v>195</v>
      </c>
      <c r="J14431" s="5"/>
      <c r="K14431" s="2">
        <v>6576</v>
      </c>
      <c r="L14431" s="5"/>
      <c r="M14431" s="2">
        <f t="shared" si="225"/>
        <v>-1180560.4399999974</v>
      </c>
      <c r="P14431"/>
    </row>
    <row r="14432" spans="1:16" hidden="1">
      <c r="A14432" t="s">
        <v>11037</v>
      </c>
      <c r="B14432" s="1">
        <v>42272</v>
      </c>
      <c r="C14432" t="s">
        <v>455</v>
      </c>
      <c r="D14432">
        <v>1</v>
      </c>
      <c r="E14432" t="s">
        <v>11038</v>
      </c>
      <c r="F14432" t="s">
        <v>16</v>
      </c>
      <c r="G14432" t="s">
        <v>4</v>
      </c>
      <c r="H14432" t="s">
        <v>200</v>
      </c>
      <c r="J14432" s="5"/>
      <c r="K14432" s="2">
        <v>7130.01</v>
      </c>
      <c r="L14432" s="5"/>
      <c r="M14432" s="2">
        <f t="shared" si="225"/>
        <v>-1187690.4499999974</v>
      </c>
      <c r="P14432"/>
    </row>
    <row r="14433" spans="1:16" hidden="1">
      <c r="A14433" t="s">
        <v>11043</v>
      </c>
      <c r="B14433" s="1">
        <v>42272</v>
      </c>
      <c r="C14433" t="s">
        <v>11044</v>
      </c>
      <c r="D14433">
        <v>2</v>
      </c>
      <c r="E14433" t="s">
        <v>11045</v>
      </c>
      <c r="F14433" t="s">
        <v>78</v>
      </c>
      <c r="G14433" t="s">
        <v>4</v>
      </c>
      <c r="H14433" t="s">
        <v>11046</v>
      </c>
      <c r="J14433" s="5"/>
      <c r="K14433" s="2">
        <v>4310.2</v>
      </c>
      <c r="L14433" s="5"/>
      <c r="M14433" s="2">
        <f t="shared" si="225"/>
        <v>-1192000.6499999973</v>
      </c>
      <c r="P14433"/>
    </row>
    <row r="14434" spans="1:16" hidden="1">
      <c r="A14434" t="s">
        <v>11052</v>
      </c>
      <c r="B14434" s="1">
        <v>42272</v>
      </c>
      <c r="C14434" t="s">
        <v>11044</v>
      </c>
      <c r="D14434">
        <v>2</v>
      </c>
      <c r="E14434" t="s">
        <v>11055</v>
      </c>
      <c r="F14434" t="s">
        <v>78</v>
      </c>
      <c r="G14434" t="s">
        <v>4</v>
      </c>
      <c r="H14434" t="s">
        <v>11046</v>
      </c>
      <c r="J14434" s="5"/>
      <c r="K14434" s="2">
        <v>4310.2</v>
      </c>
      <c r="L14434" s="5"/>
      <c r="M14434" s="2">
        <f t="shared" si="225"/>
        <v>-1196310.8499999973</v>
      </c>
      <c r="P14434"/>
    </row>
    <row r="14435" spans="1:16" hidden="1">
      <c r="A14435" t="s">
        <v>11052</v>
      </c>
      <c r="B14435" s="1">
        <v>42272</v>
      </c>
      <c r="C14435" t="s">
        <v>11044</v>
      </c>
      <c r="D14435">
        <v>2</v>
      </c>
      <c r="E14435" t="s">
        <v>11055</v>
      </c>
      <c r="F14435" t="s">
        <v>78</v>
      </c>
      <c r="G14435" t="s">
        <v>4</v>
      </c>
      <c r="H14435" t="s">
        <v>11046</v>
      </c>
      <c r="I14435" s="2">
        <v>1551</v>
      </c>
      <c r="J14435" s="5"/>
      <c r="L14435" s="5"/>
      <c r="M14435" s="2">
        <f t="shared" si="225"/>
        <v>-1194759.8499999973</v>
      </c>
      <c r="P14435"/>
    </row>
    <row r="14436" spans="1:16" hidden="1">
      <c r="A14436" t="s">
        <v>11062</v>
      </c>
      <c r="B14436" s="1">
        <v>42272</v>
      </c>
      <c r="C14436" t="s">
        <v>18</v>
      </c>
      <c r="D14436">
        <v>1</v>
      </c>
      <c r="E14436" t="s">
        <v>11063</v>
      </c>
      <c r="F14436" t="s">
        <v>13</v>
      </c>
      <c r="G14436" t="s">
        <v>4</v>
      </c>
      <c r="H14436" t="s">
        <v>18</v>
      </c>
      <c r="J14436" s="5"/>
      <c r="K14436" s="2">
        <v>2996.88</v>
      </c>
      <c r="L14436" s="5"/>
      <c r="M14436" s="2">
        <f t="shared" si="225"/>
        <v>-1197756.7299999972</v>
      </c>
      <c r="P14436"/>
    </row>
    <row r="14437" spans="1:16" hidden="1">
      <c r="A14437" t="s">
        <v>11498</v>
      </c>
      <c r="B14437" s="1">
        <v>42272</v>
      </c>
      <c r="C14437" t="s">
        <v>1</v>
      </c>
      <c r="D14437">
        <v>1</v>
      </c>
      <c r="E14437" t="s">
        <v>11499</v>
      </c>
      <c r="F14437" t="s">
        <v>228</v>
      </c>
      <c r="G14437" t="s">
        <v>20</v>
      </c>
      <c r="H14437" t="s">
        <v>11500</v>
      </c>
      <c r="J14437" s="5"/>
      <c r="K14437" s="2">
        <v>4100</v>
      </c>
      <c r="L14437" s="5"/>
      <c r="M14437" s="2">
        <f t="shared" si="225"/>
        <v>-1201856.7299999972</v>
      </c>
      <c r="P14437"/>
    </row>
    <row r="14438" spans="1:16" hidden="1">
      <c r="A14438" t="s">
        <v>31500</v>
      </c>
      <c r="B14438" s="1">
        <v>42272</v>
      </c>
      <c r="C14438" t="s">
        <v>6</v>
      </c>
      <c r="D14438">
        <v>1</v>
      </c>
      <c r="E14438" t="s">
        <v>31507</v>
      </c>
      <c r="F14438" t="s">
        <v>13565</v>
      </c>
      <c r="G14438" t="s">
        <v>20</v>
      </c>
      <c r="H14438" t="s">
        <v>9522</v>
      </c>
      <c r="I14438" s="2">
        <v>49600</v>
      </c>
      <c r="J14438" s="5"/>
      <c r="L14438" s="5"/>
      <c r="M14438" s="2">
        <f t="shared" si="225"/>
        <v>-1152256.7299999972</v>
      </c>
      <c r="P14438"/>
    </row>
    <row r="14439" spans="1:16" hidden="1">
      <c r="A14439" t="s">
        <v>31517</v>
      </c>
      <c r="B14439" s="1">
        <v>42272</v>
      </c>
      <c r="C14439" t="s">
        <v>6</v>
      </c>
      <c r="D14439">
        <v>1</v>
      </c>
      <c r="E14439" t="s">
        <v>31523</v>
      </c>
      <c r="F14439" t="s">
        <v>13565</v>
      </c>
      <c r="G14439" t="s">
        <v>20</v>
      </c>
      <c r="H14439" t="s">
        <v>9522</v>
      </c>
      <c r="I14439" s="2">
        <v>34000</v>
      </c>
      <c r="J14439" s="5"/>
      <c r="L14439" s="5"/>
      <c r="M14439" s="2">
        <f t="shared" si="225"/>
        <v>-1118256.7299999972</v>
      </c>
      <c r="P14439"/>
    </row>
    <row r="14440" spans="1:16" hidden="1">
      <c r="A14440" t="s">
        <v>31536</v>
      </c>
      <c r="B14440" s="1">
        <v>42272</v>
      </c>
      <c r="C14440" t="s">
        <v>31542</v>
      </c>
      <c r="D14440">
        <v>2</v>
      </c>
      <c r="E14440" t="s">
        <v>31543</v>
      </c>
      <c r="F14440" t="s">
        <v>13559</v>
      </c>
      <c r="G14440" t="s">
        <v>313</v>
      </c>
      <c r="H14440" t="s">
        <v>65</v>
      </c>
      <c r="J14440" s="5"/>
      <c r="K14440" s="2">
        <v>2000</v>
      </c>
      <c r="L14440" s="5"/>
      <c r="M14440" s="2">
        <f t="shared" si="225"/>
        <v>-1120256.7299999972</v>
      </c>
      <c r="P14440"/>
    </row>
    <row r="14441" spans="1:16" hidden="1">
      <c r="A14441" t="s">
        <v>31536</v>
      </c>
      <c r="B14441" s="1">
        <v>42272</v>
      </c>
      <c r="C14441" t="s">
        <v>31542</v>
      </c>
      <c r="D14441">
        <v>2</v>
      </c>
      <c r="E14441" t="s">
        <v>31543</v>
      </c>
      <c r="F14441" t="s">
        <v>13559</v>
      </c>
      <c r="G14441" t="s">
        <v>313</v>
      </c>
      <c r="H14441" t="s">
        <v>65</v>
      </c>
      <c r="I14441" s="2">
        <v>2707.89</v>
      </c>
      <c r="J14441" s="5"/>
      <c r="L14441" s="5"/>
      <c r="M14441" s="2">
        <f t="shared" si="225"/>
        <v>-1117548.8399999973</v>
      </c>
      <c r="P14441"/>
    </row>
    <row r="14442" spans="1:16" hidden="1">
      <c r="A14442" t="s">
        <v>31558</v>
      </c>
      <c r="B14442" s="1">
        <v>42272</v>
      </c>
      <c r="C14442" t="s">
        <v>31565</v>
      </c>
      <c r="D14442">
        <v>2</v>
      </c>
      <c r="E14442" t="s">
        <v>31566</v>
      </c>
      <c r="F14442" t="s">
        <v>13559</v>
      </c>
      <c r="G14442" t="s">
        <v>313</v>
      </c>
      <c r="H14442" t="s">
        <v>65</v>
      </c>
      <c r="J14442" s="5"/>
      <c r="K14442" s="2">
        <v>640</v>
      </c>
      <c r="L14442" s="5"/>
      <c r="M14442" s="2">
        <f t="shared" si="225"/>
        <v>-1118188.8399999973</v>
      </c>
      <c r="P14442"/>
    </row>
    <row r="14443" spans="1:16" hidden="1">
      <c r="A14443" t="s">
        <v>31558</v>
      </c>
      <c r="B14443" s="1">
        <v>42272</v>
      </c>
      <c r="C14443" t="s">
        <v>31565</v>
      </c>
      <c r="D14443">
        <v>2</v>
      </c>
      <c r="E14443" t="s">
        <v>31566</v>
      </c>
      <c r="F14443" t="s">
        <v>13559</v>
      </c>
      <c r="G14443" t="s">
        <v>313</v>
      </c>
      <c r="H14443" t="s">
        <v>65</v>
      </c>
      <c r="I14443" s="2">
        <v>1285.58</v>
      </c>
      <c r="J14443" s="5"/>
      <c r="L14443" s="5"/>
      <c r="M14443" s="2">
        <f t="shared" si="225"/>
        <v>-1116903.2599999972</v>
      </c>
      <c r="P14443"/>
    </row>
    <row r="14444" spans="1:16" hidden="1">
      <c r="A14444" t="s">
        <v>31579</v>
      </c>
      <c r="B14444" s="1">
        <v>42272</v>
      </c>
      <c r="C14444" t="s">
        <v>18</v>
      </c>
      <c r="D14444">
        <v>2</v>
      </c>
      <c r="E14444" t="s">
        <v>31587</v>
      </c>
      <c r="F14444" t="s">
        <v>13559</v>
      </c>
      <c r="G14444" t="s">
        <v>313</v>
      </c>
      <c r="H14444" t="s">
        <v>3980</v>
      </c>
      <c r="I14444" s="2">
        <v>1771.78</v>
      </c>
      <c r="J14444" s="5"/>
      <c r="L14444" s="5"/>
      <c r="M14444" s="2">
        <f t="shared" si="225"/>
        <v>-1115131.4799999972</v>
      </c>
      <c r="P14444"/>
    </row>
    <row r="14445" spans="1:16" hidden="1">
      <c r="A14445" t="s">
        <v>31601</v>
      </c>
      <c r="B14445" s="1">
        <v>42272</v>
      </c>
      <c r="C14445" t="s">
        <v>10427</v>
      </c>
      <c r="D14445">
        <v>2</v>
      </c>
      <c r="E14445" t="s">
        <v>31610</v>
      </c>
      <c r="F14445" t="s">
        <v>13559</v>
      </c>
      <c r="G14445" t="s">
        <v>313</v>
      </c>
      <c r="H14445" t="s">
        <v>65</v>
      </c>
      <c r="J14445" s="5"/>
      <c r="K14445" s="2">
        <v>2000</v>
      </c>
      <c r="L14445" s="5"/>
      <c r="M14445" s="2">
        <f t="shared" si="225"/>
        <v>-1117131.4799999972</v>
      </c>
      <c r="P14445"/>
    </row>
    <row r="14446" spans="1:16" hidden="1">
      <c r="A14446" t="s">
        <v>31601</v>
      </c>
      <c r="B14446" s="1">
        <v>42272</v>
      </c>
      <c r="C14446" t="s">
        <v>10427</v>
      </c>
      <c r="D14446">
        <v>2</v>
      </c>
      <c r="E14446" t="s">
        <v>31610</v>
      </c>
      <c r="F14446" t="s">
        <v>13559</v>
      </c>
      <c r="G14446" t="s">
        <v>313</v>
      </c>
      <c r="H14446" t="s">
        <v>65</v>
      </c>
      <c r="I14446" s="2">
        <v>4799.62</v>
      </c>
      <c r="J14446" s="5"/>
      <c r="L14446" s="5"/>
      <c r="M14446" s="2">
        <f t="shared" si="225"/>
        <v>-1112331.8599999971</v>
      </c>
      <c r="P14446"/>
    </row>
    <row r="14447" spans="1:16" hidden="1">
      <c r="A14447" t="s">
        <v>31622</v>
      </c>
      <c r="B14447" s="1">
        <v>42272</v>
      </c>
      <c r="C14447" t="s">
        <v>6</v>
      </c>
      <c r="D14447">
        <v>1</v>
      </c>
      <c r="E14447" t="s">
        <v>31632</v>
      </c>
      <c r="F14447" t="s">
        <v>13565</v>
      </c>
      <c r="G14447" t="s">
        <v>20</v>
      </c>
      <c r="H14447" t="s">
        <v>10598</v>
      </c>
      <c r="I14447" s="2">
        <v>399900</v>
      </c>
      <c r="J14447" s="5"/>
      <c r="L14447" s="5"/>
      <c r="M14447" s="2">
        <f t="shared" si="225"/>
        <v>-712431.85999999708</v>
      </c>
      <c r="P14447"/>
    </row>
    <row r="14448" spans="1:16" hidden="1">
      <c r="A14448" t="s">
        <v>31644</v>
      </c>
      <c r="B14448" s="1">
        <v>42272</v>
      </c>
      <c r="C14448" t="s">
        <v>6</v>
      </c>
      <c r="D14448">
        <v>1</v>
      </c>
      <c r="E14448" t="s">
        <v>31651</v>
      </c>
      <c r="F14448" t="s">
        <v>13565</v>
      </c>
      <c r="G14448" t="s">
        <v>20</v>
      </c>
      <c r="H14448" t="s">
        <v>10598</v>
      </c>
      <c r="I14448" s="2">
        <v>100</v>
      </c>
      <c r="J14448" s="5"/>
      <c r="L14448" s="5"/>
      <c r="M14448" s="2">
        <f t="shared" si="225"/>
        <v>-712331.85999999708</v>
      </c>
      <c r="P14448"/>
    </row>
    <row r="14449" spans="1:16" hidden="1">
      <c r="A14449" t="s">
        <v>31662</v>
      </c>
      <c r="B14449" s="1">
        <v>42272</v>
      </c>
      <c r="C14449" t="s">
        <v>31669</v>
      </c>
      <c r="D14449">
        <v>2</v>
      </c>
      <c r="E14449" t="s">
        <v>31670</v>
      </c>
      <c r="F14449" t="s">
        <v>7054</v>
      </c>
      <c r="G14449" t="s">
        <v>20</v>
      </c>
      <c r="H14449" t="s">
        <v>22848</v>
      </c>
      <c r="I14449" s="2">
        <v>1839.99</v>
      </c>
      <c r="J14449" s="5"/>
      <c r="L14449" s="5"/>
      <c r="M14449" s="2">
        <f t="shared" si="225"/>
        <v>-710491.86999999708</v>
      </c>
      <c r="P14449"/>
    </row>
    <row r="14450" spans="1:16" hidden="1">
      <c r="A14450" t="s">
        <v>31683</v>
      </c>
      <c r="B14450" s="1">
        <v>42272</v>
      </c>
      <c r="C14450" t="s">
        <v>1</v>
      </c>
      <c r="D14450">
        <v>2</v>
      </c>
      <c r="E14450" t="s">
        <v>31691</v>
      </c>
      <c r="F14450" t="s">
        <v>13559</v>
      </c>
      <c r="G14450" t="s">
        <v>313</v>
      </c>
      <c r="H14450" t="s">
        <v>2466</v>
      </c>
      <c r="I14450" s="2">
        <v>794</v>
      </c>
      <c r="J14450" s="5"/>
      <c r="L14450" s="5"/>
      <c r="M14450" s="2">
        <f t="shared" si="225"/>
        <v>-709697.86999999708</v>
      </c>
      <c r="P14450"/>
    </row>
    <row r="14451" spans="1:16" hidden="1">
      <c r="A14451" t="s">
        <v>31705</v>
      </c>
      <c r="B14451" s="1">
        <v>42272</v>
      </c>
      <c r="C14451" t="s">
        <v>31712</v>
      </c>
      <c r="D14451">
        <v>2</v>
      </c>
      <c r="E14451" t="s">
        <v>31713</v>
      </c>
      <c r="F14451" t="s">
        <v>7054</v>
      </c>
      <c r="G14451" t="s">
        <v>20</v>
      </c>
      <c r="H14451" t="s">
        <v>31714</v>
      </c>
      <c r="I14451" s="2">
        <v>470</v>
      </c>
      <c r="J14451" s="5"/>
      <c r="L14451" s="5"/>
      <c r="M14451" s="2">
        <f t="shared" si="225"/>
        <v>-709227.86999999708</v>
      </c>
      <c r="P14451"/>
    </row>
    <row r="14452" spans="1:16" hidden="1">
      <c r="A14452" t="s">
        <v>31723</v>
      </c>
      <c r="B14452" s="1">
        <v>42272</v>
      </c>
      <c r="C14452" t="s">
        <v>31732</v>
      </c>
      <c r="D14452">
        <v>2</v>
      </c>
      <c r="E14452" t="s">
        <v>31733</v>
      </c>
      <c r="F14452" t="s">
        <v>7054</v>
      </c>
      <c r="G14452" t="s">
        <v>20</v>
      </c>
      <c r="H14452" t="s">
        <v>9304</v>
      </c>
      <c r="J14452" s="5"/>
      <c r="K14452" s="2">
        <v>200.01</v>
      </c>
      <c r="L14452" s="5"/>
      <c r="M14452" s="2">
        <f t="shared" si="225"/>
        <v>-709427.87999999709</v>
      </c>
      <c r="P14452"/>
    </row>
    <row r="14453" spans="1:16" hidden="1">
      <c r="A14453" t="s">
        <v>31723</v>
      </c>
      <c r="B14453" s="1">
        <v>42272</v>
      </c>
      <c r="C14453" t="s">
        <v>31732</v>
      </c>
      <c r="D14453">
        <v>2</v>
      </c>
      <c r="E14453" t="s">
        <v>31733</v>
      </c>
      <c r="F14453" t="s">
        <v>7054</v>
      </c>
      <c r="G14453" t="s">
        <v>20</v>
      </c>
      <c r="H14453" t="s">
        <v>9304</v>
      </c>
      <c r="I14453" s="2">
        <v>200.01</v>
      </c>
      <c r="J14453" s="5"/>
      <c r="L14453" s="5"/>
      <c r="M14453" s="2">
        <f t="shared" si="225"/>
        <v>-709227.86999999708</v>
      </c>
      <c r="P14453"/>
    </row>
    <row r="14454" spans="1:16" hidden="1">
      <c r="A14454" t="s">
        <v>31750</v>
      </c>
      <c r="B14454" s="1">
        <v>42272</v>
      </c>
      <c r="C14454" t="s">
        <v>11630</v>
      </c>
      <c r="D14454">
        <v>2</v>
      </c>
      <c r="E14454" t="s">
        <v>31760</v>
      </c>
      <c r="F14454" t="s">
        <v>7054</v>
      </c>
      <c r="G14454" t="s">
        <v>20</v>
      </c>
      <c r="H14454" t="s">
        <v>9256</v>
      </c>
      <c r="I14454" s="2">
        <v>4100</v>
      </c>
      <c r="J14454" s="5"/>
      <c r="L14454" s="5"/>
      <c r="M14454" s="2">
        <f t="shared" si="225"/>
        <v>-705127.86999999708</v>
      </c>
      <c r="P14454"/>
    </row>
    <row r="14455" spans="1:16" hidden="1">
      <c r="A14455" t="s">
        <v>31774</v>
      </c>
      <c r="B14455" s="1">
        <v>42272</v>
      </c>
      <c r="C14455" t="s">
        <v>31782</v>
      </c>
      <c r="D14455">
        <v>2</v>
      </c>
      <c r="E14455" t="s">
        <v>31783</v>
      </c>
      <c r="F14455" t="s">
        <v>7054</v>
      </c>
      <c r="G14455" t="s">
        <v>20</v>
      </c>
      <c r="H14455" t="s">
        <v>31784</v>
      </c>
      <c r="I14455" s="2">
        <v>1840</v>
      </c>
      <c r="J14455" s="5"/>
      <c r="L14455" s="5"/>
      <c r="M14455" s="2">
        <f t="shared" si="225"/>
        <v>-703287.86999999708</v>
      </c>
      <c r="P14455"/>
    </row>
    <row r="14456" spans="1:16" hidden="1">
      <c r="A14456" t="s">
        <v>31798</v>
      </c>
      <c r="B14456" s="1">
        <v>42272</v>
      </c>
      <c r="C14456" t="s">
        <v>16481</v>
      </c>
      <c r="D14456">
        <v>1</v>
      </c>
      <c r="E14456" t="s">
        <v>31805</v>
      </c>
      <c r="F14456" t="s">
        <v>13565</v>
      </c>
      <c r="G14456" t="s">
        <v>20</v>
      </c>
      <c r="H14456" t="s">
        <v>31806</v>
      </c>
      <c r="I14456" s="2">
        <v>20000</v>
      </c>
      <c r="J14456" s="5"/>
      <c r="L14456" s="5"/>
      <c r="M14456" s="2">
        <f t="shared" si="225"/>
        <v>-683287.86999999708</v>
      </c>
      <c r="P14456"/>
    </row>
    <row r="14457" spans="1:16" hidden="1">
      <c r="A14457" t="s">
        <v>31821</v>
      </c>
      <c r="B14457" s="1">
        <v>42272</v>
      </c>
      <c r="C14457" t="s">
        <v>31829</v>
      </c>
      <c r="D14457">
        <v>2</v>
      </c>
      <c r="E14457" t="s">
        <v>31830</v>
      </c>
      <c r="F14457" t="s">
        <v>7054</v>
      </c>
      <c r="G14457" t="s">
        <v>20</v>
      </c>
      <c r="H14457" t="s">
        <v>31831</v>
      </c>
      <c r="I14457" s="2">
        <v>3030</v>
      </c>
      <c r="J14457" s="5"/>
      <c r="L14457" s="5"/>
      <c r="M14457" s="2">
        <f t="shared" si="225"/>
        <v>-680257.86999999708</v>
      </c>
      <c r="P14457"/>
    </row>
    <row r="14458" spans="1:16" hidden="1">
      <c r="A14458" t="s">
        <v>31842</v>
      </c>
      <c r="B14458" s="1">
        <v>42272</v>
      </c>
      <c r="C14458" t="s">
        <v>31725</v>
      </c>
      <c r="D14458">
        <v>1</v>
      </c>
      <c r="E14458" t="s">
        <v>31850</v>
      </c>
      <c r="F14458" t="s">
        <v>13565</v>
      </c>
      <c r="G14458" t="s">
        <v>20</v>
      </c>
      <c r="H14458" t="s">
        <v>10484</v>
      </c>
      <c r="I14458" s="2">
        <v>90700</v>
      </c>
      <c r="J14458" s="5"/>
      <c r="L14458" s="5"/>
      <c r="M14458" s="2">
        <f t="shared" si="225"/>
        <v>-589557.86999999708</v>
      </c>
      <c r="P14458"/>
    </row>
    <row r="14459" spans="1:16" hidden="1">
      <c r="A14459" t="s">
        <v>31881</v>
      </c>
      <c r="B14459" s="1">
        <v>42272</v>
      </c>
      <c r="C14459" t="s">
        <v>31886</v>
      </c>
      <c r="D14459">
        <v>2</v>
      </c>
      <c r="E14459" t="s">
        <v>31887</v>
      </c>
      <c r="F14459" t="s">
        <v>7054</v>
      </c>
      <c r="G14459" t="s">
        <v>20</v>
      </c>
      <c r="H14459" t="s">
        <v>1156</v>
      </c>
      <c r="I14459" s="2">
        <v>4100.01</v>
      </c>
      <c r="J14459" s="5"/>
      <c r="L14459" s="5"/>
      <c r="M14459" s="2">
        <f t="shared" si="225"/>
        <v>-585457.85999999708</v>
      </c>
      <c r="P14459"/>
    </row>
    <row r="14460" spans="1:16" hidden="1">
      <c r="A14460" t="s">
        <v>31897</v>
      </c>
      <c r="B14460" s="1">
        <v>42272</v>
      </c>
      <c r="C14460" t="s">
        <v>31903</v>
      </c>
      <c r="D14460">
        <v>2</v>
      </c>
      <c r="E14460" t="s">
        <v>31904</v>
      </c>
      <c r="F14460" t="s">
        <v>7054</v>
      </c>
      <c r="G14460" t="s">
        <v>20</v>
      </c>
      <c r="H14460" t="s">
        <v>31905</v>
      </c>
      <c r="I14460" s="2">
        <v>1025</v>
      </c>
      <c r="J14460" s="5"/>
      <c r="L14460" s="5"/>
      <c r="M14460" s="2">
        <f t="shared" si="225"/>
        <v>-584432.85999999708</v>
      </c>
      <c r="P14460"/>
    </row>
    <row r="14461" spans="1:16" hidden="1">
      <c r="A14461" t="s">
        <v>31918</v>
      </c>
      <c r="B14461" s="1">
        <v>42272</v>
      </c>
      <c r="C14461" t="s">
        <v>31925</v>
      </c>
      <c r="D14461">
        <v>2</v>
      </c>
      <c r="E14461" t="s">
        <v>31926</v>
      </c>
      <c r="F14461" t="s">
        <v>7054</v>
      </c>
      <c r="G14461" t="s">
        <v>20</v>
      </c>
      <c r="H14461" t="s">
        <v>22380</v>
      </c>
      <c r="I14461" s="2">
        <v>2200</v>
      </c>
      <c r="J14461" s="5"/>
      <c r="L14461" s="5"/>
      <c r="M14461" s="2">
        <f t="shared" si="225"/>
        <v>-582232.85999999708</v>
      </c>
      <c r="P14461"/>
    </row>
    <row r="14462" spans="1:16" hidden="1">
      <c r="A14462" t="s">
        <v>31941</v>
      </c>
      <c r="B14462" s="1">
        <v>42272</v>
      </c>
      <c r="C14462" t="s">
        <v>10427</v>
      </c>
      <c r="D14462">
        <v>2</v>
      </c>
      <c r="E14462" t="s">
        <v>31946</v>
      </c>
      <c r="F14462" t="s">
        <v>13559</v>
      </c>
      <c r="G14462" t="s">
        <v>313</v>
      </c>
      <c r="H14462" t="s">
        <v>65</v>
      </c>
      <c r="J14462" s="5"/>
      <c r="K14462" s="2">
        <v>2000</v>
      </c>
      <c r="L14462" s="5"/>
      <c r="M14462" s="2">
        <f t="shared" si="225"/>
        <v>-584232.85999999708</v>
      </c>
      <c r="P14462"/>
    </row>
    <row r="14463" spans="1:16" hidden="1">
      <c r="A14463" t="s">
        <v>31941</v>
      </c>
      <c r="B14463" s="1">
        <v>42272</v>
      </c>
      <c r="C14463" t="s">
        <v>10427</v>
      </c>
      <c r="D14463">
        <v>2</v>
      </c>
      <c r="E14463" t="s">
        <v>31946</v>
      </c>
      <c r="F14463" t="s">
        <v>13559</v>
      </c>
      <c r="G14463" t="s">
        <v>313</v>
      </c>
      <c r="H14463" t="s">
        <v>65</v>
      </c>
      <c r="I14463" s="2">
        <v>4799.62</v>
      </c>
      <c r="J14463" s="5"/>
      <c r="L14463" s="5"/>
      <c r="M14463" s="2">
        <f t="shared" si="225"/>
        <v>-579433.23999999708</v>
      </c>
      <c r="P14463"/>
    </row>
    <row r="14464" spans="1:16" hidden="1">
      <c r="A14464" t="s">
        <v>31959</v>
      </c>
      <c r="B14464" s="1">
        <v>42272</v>
      </c>
      <c r="C14464" t="s">
        <v>31966</v>
      </c>
      <c r="D14464">
        <v>1</v>
      </c>
      <c r="E14464" t="s">
        <v>31967</v>
      </c>
      <c r="F14464" t="s">
        <v>13561</v>
      </c>
      <c r="G14464" t="s">
        <v>20</v>
      </c>
      <c r="H14464" t="s">
        <v>31968</v>
      </c>
      <c r="I14464" s="2">
        <v>148000</v>
      </c>
      <c r="J14464" s="5"/>
      <c r="L14464" s="5"/>
      <c r="M14464" s="2">
        <f t="shared" si="225"/>
        <v>-431433.23999999708</v>
      </c>
      <c r="P14464"/>
    </row>
    <row r="14465" spans="1:16" hidden="1">
      <c r="A14465" t="s">
        <v>31979</v>
      </c>
      <c r="B14465" s="1">
        <v>42272</v>
      </c>
      <c r="C14465" t="s">
        <v>31986</v>
      </c>
      <c r="D14465">
        <v>2</v>
      </c>
      <c r="E14465" t="s">
        <v>31987</v>
      </c>
      <c r="F14465" t="s">
        <v>13559</v>
      </c>
      <c r="G14465" t="s">
        <v>313</v>
      </c>
      <c r="H14465" t="s">
        <v>65</v>
      </c>
      <c r="J14465" s="5"/>
      <c r="K14465" s="2">
        <v>120</v>
      </c>
      <c r="L14465" s="5"/>
      <c r="M14465" s="2">
        <f t="shared" si="225"/>
        <v>-431553.23999999708</v>
      </c>
      <c r="P14465"/>
    </row>
    <row r="14466" spans="1:16" hidden="1">
      <c r="A14466" t="s">
        <v>31979</v>
      </c>
      <c r="B14466" s="1">
        <v>42272</v>
      </c>
      <c r="C14466" t="s">
        <v>31986</v>
      </c>
      <c r="D14466">
        <v>2</v>
      </c>
      <c r="E14466" t="s">
        <v>31987</v>
      </c>
      <c r="F14466" t="s">
        <v>13559</v>
      </c>
      <c r="G14466" t="s">
        <v>313</v>
      </c>
      <c r="H14466" t="s">
        <v>65</v>
      </c>
      <c r="I14466" s="2">
        <v>244.38</v>
      </c>
      <c r="J14466" s="5"/>
      <c r="L14466" s="5"/>
      <c r="M14466" s="2">
        <f t="shared" si="225"/>
        <v>-431308.85999999708</v>
      </c>
      <c r="P14466"/>
    </row>
    <row r="14467" spans="1:16" hidden="1">
      <c r="A14467" t="s">
        <v>32003</v>
      </c>
      <c r="B14467" s="1">
        <v>42272</v>
      </c>
      <c r="C14467" t="s">
        <v>32010</v>
      </c>
      <c r="D14467">
        <v>2</v>
      </c>
      <c r="E14467" t="s">
        <v>32011</v>
      </c>
      <c r="F14467" t="s">
        <v>7054</v>
      </c>
      <c r="G14467" t="s">
        <v>20</v>
      </c>
      <c r="H14467" t="s">
        <v>23126</v>
      </c>
      <c r="I14467" s="2">
        <v>1025</v>
      </c>
      <c r="J14467" s="5"/>
      <c r="L14467" s="5"/>
      <c r="M14467" s="2">
        <f t="shared" si="225"/>
        <v>-430283.85999999708</v>
      </c>
      <c r="P14467"/>
    </row>
    <row r="14468" spans="1:16" hidden="1">
      <c r="A14468" t="s">
        <v>32028</v>
      </c>
      <c r="B14468" s="1">
        <v>42272</v>
      </c>
      <c r="C14468" t="s">
        <v>32035</v>
      </c>
      <c r="D14468">
        <v>2</v>
      </c>
      <c r="E14468" t="s">
        <v>32036</v>
      </c>
      <c r="F14468" t="s">
        <v>7054</v>
      </c>
      <c r="G14468" t="s">
        <v>20</v>
      </c>
      <c r="H14468" t="s">
        <v>5698</v>
      </c>
      <c r="I14468" s="2">
        <v>1025</v>
      </c>
      <c r="J14468" s="5"/>
      <c r="L14468" s="5"/>
      <c r="M14468" s="2">
        <f t="shared" si="225"/>
        <v>-429258.85999999708</v>
      </c>
      <c r="P14468"/>
    </row>
    <row r="14469" spans="1:16" hidden="1">
      <c r="A14469" t="s">
        <v>32051</v>
      </c>
      <c r="B14469" s="1">
        <v>42272</v>
      </c>
      <c r="C14469" t="s">
        <v>18</v>
      </c>
      <c r="D14469">
        <v>2</v>
      </c>
      <c r="E14469" t="s">
        <v>32057</v>
      </c>
      <c r="F14469" t="s">
        <v>13559</v>
      </c>
      <c r="G14469" t="s">
        <v>313</v>
      </c>
      <c r="H14469" t="s">
        <v>32058</v>
      </c>
      <c r="I14469" s="2">
        <v>224.3</v>
      </c>
      <c r="J14469" s="5"/>
      <c r="L14469" s="5"/>
      <c r="M14469" s="2">
        <f t="shared" si="225"/>
        <v>-429034.55999999709</v>
      </c>
      <c r="P14469"/>
    </row>
    <row r="14470" spans="1:16" hidden="1">
      <c r="A14470" t="s">
        <v>32071</v>
      </c>
      <c r="B14470" s="1">
        <v>42272</v>
      </c>
      <c r="C14470" t="s">
        <v>32076</v>
      </c>
      <c r="D14470">
        <v>2</v>
      </c>
      <c r="E14470" t="s">
        <v>32077</v>
      </c>
      <c r="F14470" t="s">
        <v>7054</v>
      </c>
      <c r="G14470" t="s">
        <v>4</v>
      </c>
      <c r="H14470" t="s">
        <v>32078</v>
      </c>
      <c r="I14470" s="2">
        <v>1025</v>
      </c>
      <c r="J14470" s="5"/>
      <c r="L14470" s="5"/>
      <c r="M14470" s="2">
        <f t="shared" si="225"/>
        <v>-428009.55999999709</v>
      </c>
      <c r="P14470"/>
    </row>
    <row r="14471" spans="1:16" hidden="1">
      <c r="A14471" t="s">
        <v>32097</v>
      </c>
      <c r="B14471" s="1">
        <v>42272</v>
      </c>
      <c r="C14471" t="s">
        <v>32102</v>
      </c>
      <c r="D14471">
        <v>2</v>
      </c>
      <c r="E14471" t="s">
        <v>32103</v>
      </c>
      <c r="F14471" t="s">
        <v>13559</v>
      </c>
      <c r="G14471" t="s">
        <v>313</v>
      </c>
      <c r="H14471" t="s">
        <v>2441</v>
      </c>
      <c r="J14471" s="5"/>
      <c r="K14471" s="2">
        <v>3915.23</v>
      </c>
      <c r="L14471" s="5"/>
      <c r="M14471" s="2">
        <f t="shared" si="225"/>
        <v>-431924.78999999707</v>
      </c>
      <c r="P14471"/>
    </row>
    <row r="14472" spans="1:16" hidden="1">
      <c r="A14472" t="s">
        <v>32097</v>
      </c>
      <c r="B14472" s="1">
        <v>42272</v>
      </c>
      <c r="C14472" t="s">
        <v>32102</v>
      </c>
      <c r="D14472">
        <v>2</v>
      </c>
      <c r="E14472" t="s">
        <v>32103</v>
      </c>
      <c r="F14472" t="s">
        <v>13559</v>
      </c>
      <c r="G14472" t="s">
        <v>313</v>
      </c>
      <c r="H14472" t="s">
        <v>2441</v>
      </c>
      <c r="I14472" s="2">
        <v>3915.23</v>
      </c>
      <c r="J14472" s="5"/>
      <c r="L14472" s="5"/>
      <c r="M14472" s="2">
        <f t="shared" si="225"/>
        <v>-428009.55999999709</v>
      </c>
      <c r="P14472"/>
    </row>
    <row r="14473" spans="1:16" hidden="1">
      <c r="A14473" t="s">
        <v>32116</v>
      </c>
      <c r="B14473" s="1">
        <v>42272</v>
      </c>
      <c r="C14473" t="s">
        <v>32123</v>
      </c>
      <c r="D14473">
        <v>2</v>
      </c>
      <c r="E14473" t="s">
        <v>32124</v>
      </c>
      <c r="F14473" t="s">
        <v>7054</v>
      </c>
      <c r="G14473" t="s">
        <v>4</v>
      </c>
      <c r="H14473" t="s">
        <v>32125</v>
      </c>
      <c r="I14473" s="2">
        <v>1840</v>
      </c>
      <c r="J14473" s="5"/>
      <c r="L14473" s="5"/>
      <c r="M14473" s="2">
        <f t="shared" ref="M14473:M14536" si="226">+M14472+I14473-K14473</f>
        <v>-426169.55999999709</v>
      </c>
      <c r="P14473"/>
    </row>
    <row r="14474" spans="1:16" hidden="1">
      <c r="A14474" t="s">
        <v>32139</v>
      </c>
      <c r="B14474" s="1">
        <v>42272</v>
      </c>
      <c r="C14474" t="s">
        <v>32144</v>
      </c>
      <c r="D14474">
        <v>2</v>
      </c>
      <c r="E14474" t="s">
        <v>32145</v>
      </c>
      <c r="F14474" t="s">
        <v>7054</v>
      </c>
      <c r="G14474" t="s">
        <v>4</v>
      </c>
      <c r="H14474" t="s">
        <v>11448</v>
      </c>
      <c r="I14474" s="2">
        <v>3385.01</v>
      </c>
      <c r="J14474" s="5"/>
      <c r="L14474" s="5"/>
      <c r="M14474" s="2">
        <f t="shared" si="226"/>
        <v>-422784.54999999708</v>
      </c>
      <c r="P14474"/>
    </row>
    <row r="14475" spans="1:16" hidden="1">
      <c r="A14475" t="s">
        <v>32159</v>
      </c>
      <c r="B14475" s="1">
        <v>42272</v>
      </c>
      <c r="C14475" t="s">
        <v>18</v>
      </c>
      <c r="D14475">
        <v>2</v>
      </c>
      <c r="E14475" t="s">
        <v>32165</v>
      </c>
      <c r="F14475" t="s">
        <v>13559</v>
      </c>
      <c r="G14475" t="s">
        <v>313</v>
      </c>
      <c r="H14475" t="s">
        <v>65</v>
      </c>
      <c r="I14475" s="2">
        <v>296.12</v>
      </c>
      <c r="J14475" s="5"/>
      <c r="L14475" s="5"/>
      <c r="M14475" s="2">
        <f t="shared" si="226"/>
        <v>-422488.42999999708</v>
      </c>
      <c r="P14475"/>
    </row>
    <row r="14476" spans="1:16" hidden="1">
      <c r="A14476" t="s">
        <v>32179</v>
      </c>
      <c r="B14476" s="1">
        <v>42272</v>
      </c>
      <c r="C14476" t="s">
        <v>6</v>
      </c>
      <c r="D14476">
        <v>1</v>
      </c>
      <c r="E14476" t="s">
        <v>32184</v>
      </c>
      <c r="F14476" t="s">
        <v>13610</v>
      </c>
      <c r="G14476" t="s">
        <v>4</v>
      </c>
      <c r="H14476" t="s">
        <v>1682</v>
      </c>
      <c r="I14476" s="2">
        <v>606</v>
      </c>
      <c r="J14476" s="5"/>
      <c r="L14476" s="5"/>
      <c r="M14476" s="2">
        <f t="shared" si="226"/>
        <v>-421882.42999999708</v>
      </c>
      <c r="P14476"/>
    </row>
    <row r="14477" spans="1:16" hidden="1">
      <c r="A14477" t="s">
        <v>32195</v>
      </c>
      <c r="B14477" s="1">
        <v>42272</v>
      </c>
      <c r="C14477" t="s">
        <v>32201</v>
      </c>
      <c r="D14477">
        <v>2</v>
      </c>
      <c r="E14477" t="s">
        <v>32202</v>
      </c>
      <c r="F14477" t="s">
        <v>7054</v>
      </c>
      <c r="G14477" t="s">
        <v>4</v>
      </c>
      <c r="H14477" t="s">
        <v>3806</v>
      </c>
      <c r="I14477" s="2">
        <v>3030</v>
      </c>
      <c r="J14477" s="5"/>
      <c r="L14477" s="5"/>
      <c r="M14477" s="2">
        <f t="shared" si="226"/>
        <v>-418852.42999999708</v>
      </c>
      <c r="P14477"/>
    </row>
    <row r="14478" spans="1:16" hidden="1">
      <c r="A14478" t="s">
        <v>32216</v>
      </c>
      <c r="B14478" s="1">
        <v>42272</v>
      </c>
      <c r="C14478" t="s">
        <v>32223</v>
      </c>
      <c r="D14478">
        <v>1</v>
      </c>
      <c r="E14478" t="s">
        <v>32224</v>
      </c>
      <c r="F14478" t="s">
        <v>13565</v>
      </c>
      <c r="G14478" t="s">
        <v>4</v>
      </c>
      <c r="H14478" t="s">
        <v>32225</v>
      </c>
      <c r="I14478" s="2">
        <v>80000</v>
      </c>
      <c r="J14478" s="5"/>
      <c r="L14478" s="5"/>
      <c r="M14478" s="2">
        <f t="shared" si="226"/>
        <v>-338852.42999999708</v>
      </c>
      <c r="P14478"/>
    </row>
    <row r="14479" spans="1:16" hidden="1">
      <c r="A14479" t="s">
        <v>32238</v>
      </c>
      <c r="B14479" s="1">
        <v>42272</v>
      </c>
      <c r="C14479" t="s">
        <v>12258</v>
      </c>
      <c r="D14479">
        <v>2</v>
      </c>
      <c r="E14479" t="s">
        <v>32245</v>
      </c>
      <c r="F14479" t="s">
        <v>7054</v>
      </c>
      <c r="G14479" t="s">
        <v>4</v>
      </c>
      <c r="H14479" t="s">
        <v>12260</v>
      </c>
      <c r="I14479" s="2">
        <v>3030</v>
      </c>
      <c r="J14479" s="5"/>
      <c r="L14479" s="5"/>
      <c r="M14479" s="2">
        <f t="shared" si="226"/>
        <v>-335822.42999999708</v>
      </c>
      <c r="P14479"/>
    </row>
    <row r="14480" spans="1:16" hidden="1">
      <c r="A14480" t="s">
        <v>32261</v>
      </c>
      <c r="B14480" s="1">
        <v>42272</v>
      </c>
      <c r="C14480" t="s">
        <v>11044</v>
      </c>
      <c r="D14480">
        <v>2</v>
      </c>
      <c r="E14480" t="s">
        <v>32268</v>
      </c>
      <c r="F14480" t="s">
        <v>7054</v>
      </c>
      <c r="G14480" t="s">
        <v>4</v>
      </c>
      <c r="H14480" t="s">
        <v>11046</v>
      </c>
      <c r="I14480" s="2">
        <v>4310.2</v>
      </c>
      <c r="J14480" s="5"/>
      <c r="L14480" s="5"/>
      <c r="M14480" s="2">
        <f t="shared" si="226"/>
        <v>-331512.22999999707</v>
      </c>
      <c r="P14480"/>
    </row>
    <row r="14481" spans="1:16" hidden="1">
      <c r="A14481" t="s">
        <v>32283</v>
      </c>
      <c r="B14481" s="1">
        <v>42272</v>
      </c>
      <c r="C14481" t="s">
        <v>32289</v>
      </c>
      <c r="D14481">
        <v>2</v>
      </c>
      <c r="E14481" t="s">
        <v>32290</v>
      </c>
      <c r="F14481" t="s">
        <v>7054</v>
      </c>
      <c r="G14481" t="s">
        <v>4</v>
      </c>
      <c r="H14481" t="s">
        <v>567</v>
      </c>
      <c r="I14481" s="2">
        <v>4100.01</v>
      </c>
      <c r="J14481" s="5"/>
      <c r="L14481" s="5"/>
      <c r="M14481" s="2">
        <f t="shared" si="226"/>
        <v>-327412.21999999706</v>
      </c>
      <c r="P14481"/>
    </row>
    <row r="14482" spans="1:16" hidden="1">
      <c r="A14482" t="s">
        <v>32304</v>
      </c>
      <c r="B14482" s="1">
        <v>42272</v>
      </c>
      <c r="C14482" t="s">
        <v>29032</v>
      </c>
      <c r="D14482">
        <v>1</v>
      </c>
      <c r="E14482" t="s">
        <v>32308</v>
      </c>
      <c r="F14482" t="s">
        <v>13565</v>
      </c>
      <c r="G14482" t="s">
        <v>4</v>
      </c>
      <c r="H14482" t="s">
        <v>11022</v>
      </c>
      <c r="I14482" s="2">
        <v>230000</v>
      </c>
      <c r="J14482" s="5"/>
      <c r="L14482" s="5"/>
      <c r="M14482" s="2">
        <f t="shared" si="226"/>
        <v>-97412.219999997062</v>
      </c>
      <c r="P14482"/>
    </row>
    <row r="14483" spans="1:16" hidden="1">
      <c r="A14483" t="s">
        <v>32325</v>
      </c>
      <c r="B14483" s="1">
        <v>42272</v>
      </c>
      <c r="C14483" t="s">
        <v>32331</v>
      </c>
      <c r="D14483">
        <v>1</v>
      </c>
      <c r="E14483" t="s">
        <v>32332</v>
      </c>
      <c r="F14483" t="s">
        <v>13561</v>
      </c>
      <c r="G14483" t="s">
        <v>4</v>
      </c>
      <c r="H14483" t="s">
        <v>11535</v>
      </c>
      <c r="I14483" s="2">
        <v>20000</v>
      </c>
      <c r="J14483" s="5"/>
      <c r="L14483" s="5"/>
      <c r="M14483" s="2">
        <f t="shared" si="226"/>
        <v>-77412.219999997062</v>
      </c>
      <c r="P14483"/>
    </row>
    <row r="14484" spans="1:16" hidden="1">
      <c r="A14484" t="s">
        <v>32350</v>
      </c>
      <c r="B14484" s="1">
        <v>42272</v>
      </c>
      <c r="C14484" t="s">
        <v>18</v>
      </c>
      <c r="D14484">
        <v>2</v>
      </c>
      <c r="E14484" t="s">
        <v>32355</v>
      </c>
      <c r="F14484" t="s">
        <v>13559</v>
      </c>
      <c r="G14484" t="s">
        <v>313</v>
      </c>
      <c r="H14484" t="s">
        <v>567</v>
      </c>
      <c r="I14484" s="2">
        <v>30.46</v>
      </c>
      <c r="J14484" s="5"/>
      <c r="L14484" s="5"/>
      <c r="M14484" s="2">
        <f t="shared" si="226"/>
        <v>-77381.759999997055</v>
      </c>
      <c r="P14484"/>
    </row>
    <row r="14485" spans="1:16" hidden="1">
      <c r="A14485" t="s">
        <v>32372</v>
      </c>
      <c r="B14485" s="1">
        <v>42272</v>
      </c>
      <c r="C14485" t="s">
        <v>11990</v>
      </c>
      <c r="D14485">
        <v>1</v>
      </c>
      <c r="E14485" t="s">
        <v>32377</v>
      </c>
      <c r="F14485" t="s">
        <v>13610</v>
      </c>
      <c r="G14485" t="s">
        <v>4</v>
      </c>
      <c r="H14485" t="s">
        <v>1404</v>
      </c>
      <c r="I14485" s="2">
        <v>10887.74</v>
      </c>
      <c r="J14485" s="5"/>
      <c r="L14485" s="5"/>
      <c r="M14485" s="2">
        <f t="shared" si="226"/>
        <v>-66494.01999999705</v>
      </c>
      <c r="P14485"/>
    </row>
    <row r="14486" spans="1:16" hidden="1">
      <c r="A14486" t="s">
        <v>32392</v>
      </c>
      <c r="B14486" s="1">
        <v>42272</v>
      </c>
      <c r="C14486" t="s">
        <v>32331</v>
      </c>
      <c r="D14486">
        <v>1</v>
      </c>
      <c r="E14486" t="s">
        <v>32332</v>
      </c>
      <c r="F14486" t="s">
        <v>13561</v>
      </c>
      <c r="G14486" t="s">
        <v>4</v>
      </c>
      <c r="H14486" t="s">
        <v>32396</v>
      </c>
      <c r="J14486" s="5"/>
      <c r="K14486" s="2">
        <v>20000</v>
      </c>
      <c r="L14486" s="5"/>
      <c r="M14486" s="2">
        <f t="shared" si="226"/>
        <v>-86494.01999999705</v>
      </c>
      <c r="P14486"/>
    </row>
    <row r="14487" spans="1:16" hidden="1">
      <c r="A14487" t="s">
        <v>32410</v>
      </c>
      <c r="B14487" s="1">
        <v>42272</v>
      </c>
      <c r="C14487" t="s">
        <v>32331</v>
      </c>
      <c r="D14487">
        <v>1</v>
      </c>
      <c r="E14487" t="s">
        <v>32415</v>
      </c>
      <c r="F14487" t="s">
        <v>13561</v>
      </c>
      <c r="G14487" t="s">
        <v>4</v>
      </c>
      <c r="H14487" t="s">
        <v>11535</v>
      </c>
      <c r="I14487" s="2">
        <v>2000</v>
      </c>
      <c r="J14487" s="5"/>
      <c r="L14487" s="5"/>
      <c r="M14487" s="2">
        <f t="shared" si="226"/>
        <v>-84494.01999999705</v>
      </c>
      <c r="P14487"/>
    </row>
    <row r="14488" spans="1:16" hidden="1">
      <c r="A14488" t="s">
        <v>32433</v>
      </c>
      <c r="B14488" s="1">
        <v>42272</v>
      </c>
      <c r="C14488" t="s">
        <v>11044</v>
      </c>
      <c r="D14488">
        <v>2</v>
      </c>
      <c r="E14488" t="s">
        <v>32438</v>
      </c>
      <c r="F14488" t="s">
        <v>7054</v>
      </c>
      <c r="G14488" t="s">
        <v>4</v>
      </c>
      <c r="H14488" t="s">
        <v>11046</v>
      </c>
      <c r="J14488" s="5"/>
      <c r="K14488" s="2">
        <v>1551</v>
      </c>
      <c r="L14488" s="5"/>
      <c r="M14488" s="2">
        <f t="shared" si="226"/>
        <v>-86045.01999999705</v>
      </c>
      <c r="P14488"/>
    </row>
    <row r="14489" spans="1:16" hidden="1">
      <c r="A14489" t="s">
        <v>32433</v>
      </c>
      <c r="B14489" s="1">
        <v>42272</v>
      </c>
      <c r="C14489" t="s">
        <v>11044</v>
      </c>
      <c r="D14489">
        <v>2</v>
      </c>
      <c r="E14489" t="s">
        <v>32438</v>
      </c>
      <c r="F14489" t="s">
        <v>7054</v>
      </c>
      <c r="G14489" t="s">
        <v>4</v>
      </c>
      <c r="H14489" t="s">
        <v>11046</v>
      </c>
      <c r="I14489" s="2">
        <v>4310.2</v>
      </c>
      <c r="J14489" s="5"/>
      <c r="L14489" s="5"/>
      <c r="M14489" s="2">
        <f t="shared" si="226"/>
        <v>-81734.819999997053</v>
      </c>
      <c r="P14489"/>
    </row>
    <row r="14490" spans="1:16" hidden="1">
      <c r="A14490" t="s">
        <v>32452</v>
      </c>
      <c r="B14490" s="1">
        <v>42272</v>
      </c>
      <c r="C14490" t="s">
        <v>11044</v>
      </c>
      <c r="D14490">
        <v>2</v>
      </c>
      <c r="E14490" t="s">
        <v>32457</v>
      </c>
      <c r="F14490" t="s">
        <v>7054</v>
      </c>
      <c r="G14490" t="s">
        <v>4</v>
      </c>
      <c r="H14490" t="s">
        <v>6640</v>
      </c>
      <c r="J14490" s="5"/>
      <c r="K14490" s="2">
        <v>2760</v>
      </c>
      <c r="L14490" s="5"/>
      <c r="M14490" s="2">
        <f t="shared" si="226"/>
        <v>-84494.819999997053</v>
      </c>
      <c r="P14490"/>
    </row>
    <row r="14491" spans="1:16" hidden="1">
      <c r="A14491" t="s">
        <v>32452</v>
      </c>
      <c r="B14491" s="1">
        <v>42272</v>
      </c>
      <c r="C14491" t="s">
        <v>11044</v>
      </c>
      <c r="D14491">
        <v>2</v>
      </c>
      <c r="E14491" t="s">
        <v>32457</v>
      </c>
      <c r="F14491" t="s">
        <v>7054</v>
      </c>
      <c r="G14491" t="s">
        <v>4</v>
      </c>
      <c r="H14491" t="s">
        <v>6640</v>
      </c>
      <c r="I14491" s="2">
        <v>4310.2</v>
      </c>
      <c r="J14491" s="5"/>
      <c r="L14491" s="5"/>
      <c r="M14491" s="2">
        <f t="shared" si="226"/>
        <v>-80184.619999997056</v>
      </c>
      <c r="P14491"/>
    </row>
    <row r="14492" spans="1:16" hidden="1">
      <c r="A14492" t="s">
        <v>11073</v>
      </c>
      <c r="B14492" s="36">
        <v>42273</v>
      </c>
      <c r="C14492" s="35" t="s">
        <v>1</v>
      </c>
      <c r="D14492" s="35">
        <v>1</v>
      </c>
      <c r="E14492" s="35" t="s">
        <v>11076</v>
      </c>
      <c r="F14492" s="35" t="s">
        <v>13</v>
      </c>
      <c r="G14492" s="35" t="s">
        <v>20</v>
      </c>
      <c r="H14492" s="35" t="s">
        <v>11077</v>
      </c>
      <c r="I14492" s="11"/>
      <c r="J14492" s="12"/>
      <c r="K14492" s="11">
        <v>133000</v>
      </c>
      <c r="L14492" s="5"/>
      <c r="M14492" s="2">
        <f t="shared" si="226"/>
        <v>-213184.61999999706</v>
      </c>
      <c r="P14492"/>
    </row>
    <row r="14493" spans="1:16" hidden="1">
      <c r="A14493" t="s">
        <v>11186</v>
      </c>
      <c r="B14493" s="1">
        <v>42273</v>
      </c>
      <c r="C14493" t="s">
        <v>6</v>
      </c>
      <c r="D14493">
        <v>1</v>
      </c>
      <c r="E14493" t="s">
        <v>11187</v>
      </c>
      <c r="F14493" t="s">
        <v>29</v>
      </c>
      <c r="G14493" t="s">
        <v>20</v>
      </c>
      <c r="H14493" t="s">
        <v>11188</v>
      </c>
      <c r="I14493" s="2">
        <v>2948.33</v>
      </c>
      <c r="J14493" s="5"/>
      <c r="L14493" s="5"/>
      <c r="M14493" s="2">
        <f t="shared" si="226"/>
        <v>-210236.28999999707</v>
      </c>
      <c r="P14493"/>
    </row>
    <row r="14494" spans="1:16" hidden="1">
      <c r="A14494" t="s">
        <v>11363</v>
      </c>
      <c r="B14494" s="1">
        <v>42273</v>
      </c>
      <c r="C14494" t="s">
        <v>6</v>
      </c>
      <c r="D14494">
        <v>1</v>
      </c>
      <c r="E14494" t="s">
        <v>11364</v>
      </c>
      <c r="F14494" t="s">
        <v>8</v>
      </c>
      <c r="G14494" t="s">
        <v>20</v>
      </c>
      <c r="H14494" t="s">
        <v>11365</v>
      </c>
      <c r="I14494" s="2">
        <v>6348</v>
      </c>
      <c r="J14494" s="5"/>
      <c r="L14494" s="5"/>
      <c r="M14494" s="2">
        <f t="shared" si="226"/>
        <v>-203888.28999999707</v>
      </c>
      <c r="P14494"/>
    </row>
    <row r="14495" spans="1:16" hidden="1">
      <c r="A14495" t="s">
        <v>11417</v>
      </c>
      <c r="B14495" s="1">
        <v>42273</v>
      </c>
      <c r="C14495" t="s">
        <v>6</v>
      </c>
      <c r="D14495">
        <v>1</v>
      </c>
      <c r="E14495" t="s">
        <v>11418</v>
      </c>
      <c r="F14495" t="s">
        <v>8</v>
      </c>
      <c r="G14495" t="s">
        <v>20</v>
      </c>
      <c r="H14495" t="s">
        <v>867</v>
      </c>
      <c r="I14495" s="2">
        <v>580</v>
      </c>
      <c r="J14495" s="5"/>
      <c r="L14495" s="5"/>
      <c r="M14495" s="2">
        <f t="shared" si="226"/>
        <v>-203308.28999999707</v>
      </c>
      <c r="P14495"/>
    </row>
    <row r="14496" spans="1:16" hidden="1">
      <c r="A14496" t="s">
        <v>11471</v>
      </c>
      <c r="B14496" s="1">
        <v>42273</v>
      </c>
      <c r="C14496" t="s">
        <v>43</v>
      </c>
      <c r="D14496">
        <v>1</v>
      </c>
      <c r="E14496" t="s">
        <v>11472</v>
      </c>
      <c r="F14496" t="s">
        <v>16</v>
      </c>
      <c r="G14496" t="s">
        <v>20</v>
      </c>
      <c r="H14496" t="s">
        <v>5978</v>
      </c>
      <c r="J14496" s="5"/>
      <c r="K14496" s="2">
        <v>8600</v>
      </c>
      <c r="L14496" s="5"/>
      <c r="M14496" s="2">
        <f t="shared" si="226"/>
        <v>-211908.28999999707</v>
      </c>
      <c r="P14496"/>
    </row>
    <row r="14497" spans="1:16" hidden="1">
      <c r="A14497" t="s">
        <v>11481</v>
      </c>
      <c r="B14497" s="1">
        <v>42273</v>
      </c>
      <c r="C14497" t="s">
        <v>6</v>
      </c>
      <c r="D14497">
        <v>1</v>
      </c>
      <c r="E14497" t="s">
        <v>11483</v>
      </c>
      <c r="F14497" t="s">
        <v>8</v>
      </c>
      <c r="G14497" t="s">
        <v>20</v>
      </c>
      <c r="H14497" t="s">
        <v>11484</v>
      </c>
      <c r="I14497" s="2">
        <v>2730</v>
      </c>
      <c r="J14497" s="5"/>
      <c r="L14497" s="5"/>
      <c r="M14497" s="2">
        <f t="shared" si="226"/>
        <v>-209178.28999999707</v>
      </c>
      <c r="P14497"/>
    </row>
    <row r="14498" spans="1:16" hidden="1">
      <c r="A14498" t="s">
        <v>11487</v>
      </c>
      <c r="B14498" s="1">
        <v>42273</v>
      </c>
      <c r="C14498" t="s">
        <v>195</v>
      </c>
      <c r="D14498">
        <v>1</v>
      </c>
      <c r="E14498" t="s">
        <v>11488</v>
      </c>
      <c r="F14498" t="s">
        <v>13</v>
      </c>
      <c r="G14498" t="s">
        <v>20</v>
      </c>
      <c r="H14498" t="s">
        <v>195</v>
      </c>
      <c r="J14498" s="5"/>
      <c r="K14498" s="2">
        <v>44573.69</v>
      </c>
      <c r="L14498" s="5"/>
      <c r="M14498" s="2">
        <f t="shared" si="226"/>
        <v>-253751.97999999707</v>
      </c>
      <c r="P14498"/>
    </row>
    <row r="14499" spans="1:16" hidden="1">
      <c r="A14499" t="s">
        <v>11489</v>
      </c>
      <c r="B14499" s="1">
        <v>42273</v>
      </c>
      <c r="C14499" t="s">
        <v>18</v>
      </c>
      <c r="D14499">
        <v>1</v>
      </c>
      <c r="E14499" t="s">
        <v>11490</v>
      </c>
      <c r="F14499" t="s">
        <v>13</v>
      </c>
      <c r="G14499" t="s">
        <v>20</v>
      </c>
      <c r="H14499" t="s">
        <v>18</v>
      </c>
      <c r="J14499" s="5"/>
      <c r="K14499" s="2">
        <v>9866.48</v>
      </c>
      <c r="L14499" s="5"/>
      <c r="M14499" s="2">
        <f t="shared" si="226"/>
        <v>-263618.45999999705</v>
      </c>
      <c r="P14499"/>
    </row>
    <row r="14500" spans="1:16" hidden="1">
      <c r="A14500" t="s">
        <v>11492</v>
      </c>
      <c r="B14500" s="1">
        <v>42273</v>
      </c>
      <c r="C14500" t="s">
        <v>200</v>
      </c>
      <c r="D14500">
        <v>1</v>
      </c>
      <c r="E14500" t="s">
        <v>11494</v>
      </c>
      <c r="F14500" t="s">
        <v>16</v>
      </c>
      <c r="G14500" t="s">
        <v>20</v>
      </c>
      <c r="H14500" t="s">
        <v>200</v>
      </c>
      <c r="J14500" s="5"/>
      <c r="K14500" s="2">
        <v>8345.01</v>
      </c>
      <c r="L14500" s="5"/>
      <c r="M14500" s="2">
        <f t="shared" si="226"/>
        <v>-271963.46999999706</v>
      </c>
      <c r="P14500"/>
    </row>
    <row r="14501" spans="1:16" hidden="1">
      <c r="A14501" t="s">
        <v>32473</v>
      </c>
      <c r="B14501" s="1">
        <v>42273</v>
      </c>
      <c r="C14501" t="s">
        <v>27274</v>
      </c>
      <c r="D14501">
        <v>1</v>
      </c>
      <c r="E14501" t="s">
        <v>32479</v>
      </c>
      <c r="F14501" t="s">
        <v>13565</v>
      </c>
      <c r="G14501" t="s">
        <v>20</v>
      </c>
      <c r="H14501" t="s">
        <v>11077</v>
      </c>
      <c r="I14501" s="2">
        <v>133000</v>
      </c>
      <c r="J14501" s="5"/>
      <c r="L14501" s="5"/>
      <c r="M14501" s="2">
        <f t="shared" si="226"/>
        <v>-138963.46999999706</v>
      </c>
      <c r="P14501"/>
    </row>
    <row r="14502" spans="1:16" hidden="1">
      <c r="A14502" t="s">
        <v>32493</v>
      </c>
      <c r="B14502" s="1">
        <v>42273</v>
      </c>
      <c r="C14502" t="s">
        <v>32497</v>
      </c>
      <c r="D14502">
        <v>2</v>
      </c>
      <c r="E14502" t="s">
        <v>32498</v>
      </c>
      <c r="F14502" t="s">
        <v>13559</v>
      </c>
      <c r="G14502" t="s">
        <v>313</v>
      </c>
      <c r="H14502" t="s">
        <v>65</v>
      </c>
      <c r="J14502" s="5"/>
      <c r="K14502" s="2">
        <v>214.61</v>
      </c>
      <c r="L14502" s="5"/>
      <c r="M14502" s="2">
        <f t="shared" si="226"/>
        <v>-139178.07999999705</v>
      </c>
      <c r="P14502"/>
    </row>
    <row r="14503" spans="1:16" hidden="1">
      <c r="A14503" t="s">
        <v>32493</v>
      </c>
      <c r="B14503" s="1">
        <v>42273</v>
      </c>
      <c r="C14503" t="s">
        <v>32497</v>
      </c>
      <c r="D14503">
        <v>2</v>
      </c>
      <c r="E14503" t="s">
        <v>32498</v>
      </c>
      <c r="F14503" t="s">
        <v>13559</v>
      </c>
      <c r="G14503" t="s">
        <v>313</v>
      </c>
      <c r="H14503" t="s">
        <v>65</v>
      </c>
      <c r="I14503" s="2">
        <v>214.61</v>
      </c>
      <c r="J14503" s="5"/>
      <c r="L14503" s="5"/>
      <c r="M14503" s="2">
        <f t="shared" si="226"/>
        <v>-138963.46999999706</v>
      </c>
      <c r="P14503"/>
    </row>
    <row r="14504" spans="1:16" hidden="1">
      <c r="A14504" t="s">
        <v>32518</v>
      </c>
      <c r="B14504" s="1">
        <v>42273</v>
      </c>
      <c r="C14504" t="s">
        <v>32223</v>
      </c>
      <c r="D14504">
        <v>1</v>
      </c>
      <c r="E14504" t="s">
        <v>32522</v>
      </c>
      <c r="F14504" t="s">
        <v>13565</v>
      </c>
      <c r="G14504" t="s">
        <v>20</v>
      </c>
      <c r="H14504" t="s">
        <v>32225</v>
      </c>
      <c r="I14504" s="2">
        <v>764.48</v>
      </c>
      <c r="J14504" s="5"/>
      <c r="L14504" s="5"/>
      <c r="M14504" s="2">
        <f t="shared" si="226"/>
        <v>-138198.98999999705</v>
      </c>
      <c r="P14504"/>
    </row>
    <row r="14505" spans="1:16" hidden="1">
      <c r="A14505" t="s">
        <v>32538</v>
      </c>
      <c r="B14505" s="1">
        <v>42273</v>
      </c>
      <c r="C14505" t="s">
        <v>32542</v>
      </c>
      <c r="D14505">
        <v>2</v>
      </c>
      <c r="E14505" t="s">
        <v>32543</v>
      </c>
      <c r="F14505" t="s">
        <v>7054</v>
      </c>
      <c r="G14505" t="s">
        <v>20</v>
      </c>
      <c r="H14505" t="s">
        <v>2441</v>
      </c>
      <c r="I14505" s="2">
        <v>2613</v>
      </c>
      <c r="J14505" s="5"/>
      <c r="L14505" s="5"/>
      <c r="M14505" s="2">
        <f t="shared" si="226"/>
        <v>-135585.98999999705</v>
      </c>
      <c r="P14505"/>
    </row>
    <row r="14506" spans="1:16" hidden="1">
      <c r="A14506" t="s">
        <v>32558</v>
      </c>
      <c r="B14506" s="1">
        <v>42273</v>
      </c>
      <c r="C14506" t="s">
        <v>32560</v>
      </c>
      <c r="D14506">
        <v>2</v>
      </c>
      <c r="E14506" t="s">
        <v>32561</v>
      </c>
      <c r="F14506" t="s">
        <v>13559</v>
      </c>
      <c r="G14506" t="s">
        <v>313</v>
      </c>
      <c r="H14506" t="s">
        <v>9832</v>
      </c>
      <c r="J14506" s="5"/>
      <c r="K14506" s="2">
        <v>860</v>
      </c>
      <c r="L14506" s="5"/>
      <c r="M14506" s="2">
        <f t="shared" si="226"/>
        <v>-136445.98999999705</v>
      </c>
      <c r="P14506"/>
    </row>
    <row r="14507" spans="1:16" hidden="1">
      <c r="A14507" t="s">
        <v>32558</v>
      </c>
      <c r="B14507" s="1">
        <v>42273</v>
      </c>
      <c r="C14507" t="s">
        <v>32560</v>
      </c>
      <c r="D14507">
        <v>2</v>
      </c>
      <c r="E14507" t="s">
        <v>32561</v>
      </c>
      <c r="F14507" t="s">
        <v>13559</v>
      </c>
      <c r="G14507" t="s">
        <v>313</v>
      </c>
      <c r="H14507" t="s">
        <v>9832</v>
      </c>
      <c r="I14507" s="2">
        <v>1736.78</v>
      </c>
      <c r="J14507" s="5"/>
      <c r="L14507" s="5"/>
      <c r="M14507" s="2">
        <f t="shared" si="226"/>
        <v>-134709.20999999705</v>
      </c>
      <c r="P14507"/>
    </row>
    <row r="14508" spans="1:16" hidden="1">
      <c r="A14508" t="s">
        <v>32574</v>
      </c>
      <c r="B14508" s="1">
        <v>42273</v>
      </c>
      <c r="C14508" t="s">
        <v>32577</v>
      </c>
      <c r="D14508">
        <v>2</v>
      </c>
      <c r="E14508" t="s">
        <v>32578</v>
      </c>
      <c r="F14508" t="s">
        <v>7054</v>
      </c>
      <c r="G14508" t="s">
        <v>20</v>
      </c>
      <c r="H14508" t="s">
        <v>21907</v>
      </c>
      <c r="I14508" s="2">
        <v>1025</v>
      </c>
      <c r="J14508" s="5"/>
      <c r="L14508" s="5"/>
      <c r="M14508" s="2">
        <f t="shared" si="226"/>
        <v>-133684.20999999705</v>
      </c>
      <c r="P14508"/>
    </row>
    <row r="14509" spans="1:16" hidden="1">
      <c r="A14509" t="s">
        <v>32595</v>
      </c>
      <c r="B14509" s="1">
        <v>42273</v>
      </c>
      <c r="C14509" t="s">
        <v>18</v>
      </c>
      <c r="D14509">
        <v>2</v>
      </c>
      <c r="E14509" t="s">
        <v>32598</v>
      </c>
      <c r="F14509" t="s">
        <v>13559</v>
      </c>
      <c r="G14509" t="s">
        <v>313</v>
      </c>
      <c r="H14509" t="s">
        <v>3550</v>
      </c>
      <c r="I14509" s="2">
        <v>374.98</v>
      </c>
      <c r="J14509" s="5"/>
      <c r="L14509" s="5"/>
      <c r="M14509" s="2">
        <f t="shared" si="226"/>
        <v>-133309.22999999704</v>
      </c>
      <c r="P14509"/>
    </row>
    <row r="14510" spans="1:16" hidden="1">
      <c r="A14510" t="s">
        <v>32619</v>
      </c>
      <c r="B14510" s="1">
        <v>42273</v>
      </c>
      <c r="C14510" t="s">
        <v>32623</v>
      </c>
      <c r="D14510">
        <v>2</v>
      </c>
      <c r="E14510" t="s">
        <v>32624</v>
      </c>
      <c r="F14510" t="s">
        <v>7054</v>
      </c>
      <c r="G14510" t="s">
        <v>20</v>
      </c>
      <c r="H14510" t="s">
        <v>28112</v>
      </c>
      <c r="I14510" s="2">
        <v>470</v>
      </c>
      <c r="J14510" s="5"/>
      <c r="L14510" s="5"/>
      <c r="M14510" s="2">
        <f t="shared" si="226"/>
        <v>-132839.22999999704</v>
      </c>
      <c r="P14510"/>
    </row>
    <row r="14511" spans="1:16" hidden="1">
      <c r="A14511" t="s">
        <v>32642</v>
      </c>
      <c r="B14511" s="1">
        <v>42273</v>
      </c>
      <c r="C14511" t="s">
        <v>32647</v>
      </c>
      <c r="D14511">
        <v>2</v>
      </c>
      <c r="E14511" t="s">
        <v>32648</v>
      </c>
      <c r="F14511" t="s">
        <v>7054</v>
      </c>
      <c r="G14511" t="s">
        <v>20</v>
      </c>
      <c r="H14511" t="s">
        <v>18998</v>
      </c>
      <c r="I14511" s="2">
        <v>5230.01</v>
      </c>
      <c r="J14511" s="5"/>
      <c r="L14511" s="5"/>
      <c r="M14511" s="2">
        <f t="shared" si="226"/>
        <v>-127609.21999999705</v>
      </c>
      <c r="P14511"/>
    </row>
    <row r="14512" spans="1:16" hidden="1">
      <c r="A14512" t="s">
        <v>32665</v>
      </c>
      <c r="B14512" s="1">
        <v>42273</v>
      </c>
      <c r="C14512" t="s">
        <v>32671</v>
      </c>
      <c r="D14512">
        <v>2</v>
      </c>
      <c r="E14512" t="s">
        <v>32672</v>
      </c>
      <c r="F14512" t="s">
        <v>7054</v>
      </c>
      <c r="G14512" t="s">
        <v>20</v>
      </c>
      <c r="H14512" t="s">
        <v>24062</v>
      </c>
      <c r="I14512" s="2">
        <v>1840</v>
      </c>
      <c r="J14512" s="5"/>
      <c r="L14512" s="5"/>
      <c r="M14512" s="2">
        <f t="shared" si="226"/>
        <v>-125769.21999999705</v>
      </c>
      <c r="P14512"/>
    </row>
    <row r="14513" spans="1:16" hidden="1">
      <c r="A14513" t="s">
        <v>32689</v>
      </c>
      <c r="B14513" s="1">
        <v>42273</v>
      </c>
      <c r="C14513" t="s">
        <v>18</v>
      </c>
      <c r="D14513">
        <v>2</v>
      </c>
      <c r="E14513" t="s">
        <v>32693</v>
      </c>
      <c r="F14513" t="s">
        <v>13559</v>
      </c>
      <c r="G14513" t="s">
        <v>313</v>
      </c>
      <c r="H14513" t="s">
        <v>65</v>
      </c>
      <c r="I14513" s="2">
        <v>649.37</v>
      </c>
      <c r="J14513" s="5"/>
      <c r="L14513" s="5"/>
      <c r="M14513" s="2">
        <f t="shared" si="226"/>
        <v>-125119.84999999705</v>
      </c>
      <c r="P14513"/>
    </row>
    <row r="14514" spans="1:16" hidden="1">
      <c r="A14514" t="s">
        <v>32710</v>
      </c>
      <c r="B14514" s="1">
        <v>42273</v>
      </c>
      <c r="C14514" t="s">
        <v>1757</v>
      </c>
      <c r="D14514">
        <v>2</v>
      </c>
      <c r="E14514" t="s">
        <v>32715</v>
      </c>
      <c r="F14514" t="s">
        <v>7054</v>
      </c>
      <c r="G14514" t="s">
        <v>20</v>
      </c>
      <c r="H14514" t="s">
        <v>867</v>
      </c>
      <c r="I14514" s="2">
        <v>1025</v>
      </c>
      <c r="J14514" s="5"/>
      <c r="L14514" s="5"/>
      <c r="M14514" s="2">
        <f t="shared" si="226"/>
        <v>-124094.84999999705</v>
      </c>
      <c r="P14514"/>
    </row>
    <row r="14515" spans="1:16" hidden="1">
      <c r="A14515" t="s">
        <v>32734</v>
      </c>
      <c r="B14515" s="1">
        <v>42273</v>
      </c>
      <c r="C14515" t="s">
        <v>32739</v>
      </c>
      <c r="D14515">
        <v>2</v>
      </c>
      <c r="E14515" t="s">
        <v>32740</v>
      </c>
      <c r="F14515" t="s">
        <v>7054</v>
      </c>
      <c r="G14515" t="s">
        <v>20</v>
      </c>
      <c r="H14515" t="s">
        <v>26972</v>
      </c>
      <c r="I14515" s="2">
        <v>1025</v>
      </c>
      <c r="J14515" s="5"/>
      <c r="L14515" s="5"/>
      <c r="M14515" s="2">
        <f t="shared" si="226"/>
        <v>-123069.84999999705</v>
      </c>
      <c r="P14515"/>
    </row>
    <row r="14516" spans="1:16" hidden="1">
      <c r="A14516" t="s">
        <v>32757</v>
      </c>
      <c r="B14516" s="1">
        <v>42273</v>
      </c>
      <c r="C14516" t="s">
        <v>32763</v>
      </c>
      <c r="D14516">
        <v>2</v>
      </c>
      <c r="E14516" t="s">
        <v>32764</v>
      </c>
      <c r="F14516" t="s">
        <v>7054</v>
      </c>
      <c r="G14516" t="s">
        <v>20</v>
      </c>
      <c r="H14516" t="s">
        <v>1270</v>
      </c>
      <c r="I14516" s="2">
        <v>7320.01</v>
      </c>
      <c r="J14516" s="5"/>
      <c r="L14516" s="5"/>
      <c r="M14516" s="2">
        <f t="shared" si="226"/>
        <v>-115749.83999999706</v>
      </c>
      <c r="P14516"/>
    </row>
    <row r="14517" spans="1:16" hidden="1">
      <c r="A14517" t="s">
        <v>32779</v>
      </c>
      <c r="B14517" s="1">
        <v>42273</v>
      </c>
      <c r="C14517" t="s">
        <v>12129</v>
      </c>
      <c r="D14517">
        <v>2</v>
      </c>
      <c r="E14517" t="s">
        <v>32784</v>
      </c>
      <c r="F14517" t="s">
        <v>7054</v>
      </c>
      <c r="G14517" t="s">
        <v>20</v>
      </c>
      <c r="H14517" t="s">
        <v>12131</v>
      </c>
      <c r="I14517" s="2">
        <v>1025</v>
      </c>
      <c r="J14517" s="5"/>
      <c r="L14517" s="5"/>
      <c r="M14517" s="2">
        <f t="shared" si="226"/>
        <v>-114724.83999999706</v>
      </c>
      <c r="P14517"/>
    </row>
    <row r="14518" spans="1:16" hidden="1">
      <c r="A14518" t="s">
        <v>32801</v>
      </c>
      <c r="B14518" s="1">
        <v>42273</v>
      </c>
      <c r="C14518" t="s">
        <v>32804</v>
      </c>
      <c r="D14518">
        <v>2</v>
      </c>
      <c r="E14518" t="s">
        <v>32805</v>
      </c>
      <c r="F14518" t="s">
        <v>7054</v>
      </c>
      <c r="G14518" t="s">
        <v>20</v>
      </c>
      <c r="H14518" t="s">
        <v>32806</v>
      </c>
      <c r="I14518" s="2">
        <v>1025</v>
      </c>
      <c r="J14518" s="5"/>
      <c r="L14518" s="5"/>
      <c r="M14518" s="2">
        <f t="shared" si="226"/>
        <v>-113699.83999999706</v>
      </c>
      <c r="P14518"/>
    </row>
    <row r="14519" spans="1:16" hidden="1">
      <c r="A14519" t="s">
        <v>32825</v>
      </c>
      <c r="B14519" s="1">
        <v>42273</v>
      </c>
      <c r="C14519" t="s">
        <v>32831</v>
      </c>
      <c r="D14519">
        <v>2</v>
      </c>
      <c r="E14519" t="s">
        <v>32832</v>
      </c>
      <c r="F14519" t="s">
        <v>7054</v>
      </c>
      <c r="G14519" t="s">
        <v>20</v>
      </c>
      <c r="H14519" t="s">
        <v>19143</v>
      </c>
      <c r="I14519" s="2">
        <v>1025</v>
      </c>
      <c r="J14519" s="5"/>
      <c r="L14519" s="5"/>
      <c r="M14519" s="2">
        <f t="shared" si="226"/>
        <v>-112674.83999999706</v>
      </c>
      <c r="P14519"/>
    </row>
    <row r="14520" spans="1:16" hidden="1">
      <c r="A14520" t="s">
        <v>32851</v>
      </c>
      <c r="B14520" s="1">
        <v>42273</v>
      </c>
      <c r="C14520" t="s">
        <v>9362</v>
      </c>
      <c r="D14520">
        <v>1</v>
      </c>
      <c r="E14520" t="s">
        <v>32857</v>
      </c>
      <c r="F14520" t="s">
        <v>13565</v>
      </c>
      <c r="G14520" t="s">
        <v>20</v>
      </c>
      <c r="H14520" t="s">
        <v>9364</v>
      </c>
      <c r="I14520" s="2">
        <v>8600</v>
      </c>
      <c r="J14520" s="5"/>
      <c r="L14520" s="5"/>
      <c r="M14520" s="2">
        <f t="shared" si="226"/>
        <v>-104074.83999999706</v>
      </c>
      <c r="P14520"/>
    </row>
    <row r="14521" spans="1:16" hidden="1">
      <c r="A14521" t="s">
        <v>32872</v>
      </c>
      <c r="B14521" s="1">
        <v>42273</v>
      </c>
      <c r="C14521" t="s">
        <v>32877</v>
      </c>
      <c r="D14521">
        <v>2</v>
      </c>
      <c r="E14521" t="s">
        <v>32878</v>
      </c>
      <c r="F14521" t="s">
        <v>7054</v>
      </c>
      <c r="G14521" t="s">
        <v>20</v>
      </c>
      <c r="H14521" t="s">
        <v>8875</v>
      </c>
      <c r="I14521" s="2">
        <v>1025</v>
      </c>
      <c r="J14521" s="5"/>
      <c r="L14521" s="5"/>
      <c r="M14521" s="2">
        <f t="shared" si="226"/>
        <v>-103049.83999999706</v>
      </c>
      <c r="P14521"/>
    </row>
    <row r="14522" spans="1:16" hidden="1">
      <c r="A14522" t="s">
        <v>32896</v>
      </c>
      <c r="B14522" s="1">
        <v>42273</v>
      </c>
      <c r="C14522" t="s">
        <v>32900</v>
      </c>
      <c r="D14522">
        <v>1</v>
      </c>
      <c r="E14522" t="s">
        <v>32901</v>
      </c>
      <c r="F14522" t="s">
        <v>13565</v>
      </c>
      <c r="G14522" t="s">
        <v>20</v>
      </c>
      <c r="H14522" t="s">
        <v>12117</v>
      </c>
      <c r="I14522" s="2">
        <v>20000</v>
      </c>
      <c r="J14522" s="5"/>
      <c r="L14522" s="5"/>
      <c r="M14522" s="2">
        <f t="shared" si="226"/>
        <v>-83049.839999997057</v>
      </c>
      <c r="P14522"/>
    </row>
    <row r="14523" spans="1:16" hidden="1">
      <c r="A14523" t="s">
        <v>32918</v>
      </c>
      <c r="B14523" s="1">
        <v>42273</v>
      </c>
      <c r="C14523" t="s">
        <v>32923</v>
      </c>
      <c r="D14523">
        <v>2</v>
      </c>
      <c r="E14523" t="s">
        <v>32924</v>
      </c>
      <c r="F14523" t="s">
        <v>7054</v>
      </c>
      <c r="G14523" t="s">
        <v>20</v>
      </c>
      <c r="H14523" t="s">
        <v>501</v>
      </c>
      <c r="I14523" s="2">
        <v>1025</v>
      </c>
      <c r="J14523" s="5"/>
      <c r="L14523" s="5"/>
      <c r="M14523" s="2">
        <f t="shared" si="226"/>
        <v>-82024.839999997057</v>
      </c>
      <c r="P14523"/>
    </row>
    <row r="14524" spans="1:16" hidden="1">
      <c r="A14524" t="s">
        <v>32940</v>
      </c>
      <c r="B14524" s="1">
        <v>42273</v>
      </c>
      <c r="C14524" t="s">
        <v>32944</v>
      </c>
      <c r="D14524">
        <v>2</v>
      </c>
      <c r="E14524" t="s">
        <v>32945</v>
      </c>
      <c r="F14524" t="s">
        <v>7054</v>
      </c>
      <c r="G14524" t="s">
        <v>20</v>
      </c>
      <c r="H14524" t="s">
        <v>31974</v>
      </c>
      <c r="I14524" s="2">
        <v>1840</v>
      </c>
      <c r="J14524" s="5"/>
      <c r="L14524" s="5"/>
      <c r="M14524" s="2">
        <f t="shared" si="226"/>
        <v>-80184.839999997057</v>
      </c>
      <c r="P14524"/>
    </row>
    <row r="14525" spans="1:16" hidden="1">
      <c r="A14525" t="s">
        <v>11502</v>
      </c>
      <c r="B14525" s="36">
        <v>42274</v>
      </c>
      <c r="C14525" s="35" t="s">
        <v>2917</v>
      </c>
      <c r="D14525" s="35">
        <v>1</v>
      </c>
      <c r="E14525" s="35" t="s">
        <v>11503</v>
      </c>
      <c r="F14525" s="35" t="s">
        <v>13</v>
      </c>
      <c r="G14525" s="35" t="s">
        <v>4</v>
      </c>
      <c r="H14525" s="35" t="s">
        <v>10895</v>
      </c>
      <c r="I14525" s="11"/>
      <c r="J14525" s="12"/>
      <c r="K14525" s="11">
        <v>85000</v>
      </c>
      <c r="L14525" s="5"/>
      <c r="M14525" s="2">
        <f t="shared" si="226"/>
        <v>-165184.83999999706</v>
      </c>
      <c r="P14525"/>
    </row>
    <row r="14526" spans="1:16" hidden="1">
      <c r="A14526" t="s">
        <v>32963</v>
      </c>
      <c r="B14526" s="1">
        <v>42274</v>
      </c>
      <c r="C14526" t="s">
        <v>31394</v>
      </c>
      <c r="D14526">
        <v>1</v>
      </c>
      <c r="E14526" t="s">
        <v>32973</v>
      </c>
      <c r="F14526" t="s">
        <v>13561</v>
      </c>
      <c r="G14526" t="s">
        <v>4</v>
      </c>
      <c r="H14526" t="s">
        <v>31396</v>
      </c>
      <c r="I14526" s="2">
        <v>85000</v>
      </c>
      <c r="J14526" s="5"/>
      <c r="L14526" s="5"/>
      <c r="M14526" s="2">
        <f t="shared" si="226"/>
        <v>-80184.839999997057</v>
      </c>
      <c r="P14526"/>
    </row>
    <row r="14527" spans="1:16" hidden="1">
      <c r="A14527" t="s">
        <v>11516</v>
      </c>
      <c r="B14527" s="36">
        <v>42275</v>
      </c>
      <c r="C14527" s="35" t="s">
        <v>6</v>
      </c>
      <c r="D14527" s="35">
        <v>1</v>
      </c>
      <c r="E14527" s="35" t="s">
        <v>11520</v>
      </c>
      <c r="F14527" s="35" t="s">
        <v>29</v>
      </c>
      <c r="G14527" s="35" t="s">
        <v>20</v>
      </c>
      <c r="H14527" s="35" t="s">
        <v>3516</v>
      </c>
      <c r="I14527" s="11">
        <v>1200</v>
      </c>
      <c r="J14527" s="12"/>
      <c r="K14527" s="11"/>
      <c r="L14527" s="5"/>
      <c r="M14527" s="2">
        <f t="shared" si="226"/>
        <v>-78984.839999997057</v>
      </c>
      <c r="P14527"/>
    </row>
    <row r="14528" spans="1:16" hidden="1">
      <c r="A14528" t="s">
        <v>11530</v>
      </c>
      <c r="B14528" s="1">
        <v>42275</v>
      </c>
      <c r="C14528" t="s">
        <v>1</v>
      </c>
      <c r="D14528">
        <v>1</v>
      </c>
      <c r="E14528" t="s">
        <v>11534</v>
      </c>
      <c r="F14528" t="s">
        <v>13</v>
      </c>
      <c r="G14528" t="s">
        <v>20</v>
      </c>
      <c r="H14528" t="s">
        <v>11535</v>
      </c>
      <c r="J14528" s="5"/>
      <c r="K14528" s="2">
        <v>18000</v>
      </c>
      <c r="L14528" s="5"/>
      <c r="M14528" s="2">
        <f t="shared" si="226"/>
        <v>-96984.839999997057</v>
      </c>
      <c r="P14528"/>
    </row>
    <row r="14529" spans="1:16" hidden="1">
      <c r="A14529" t="s">
        <v>11536</v>
      </c>
      <c r="B14529" s="1">
        <v>42275</v>
      </c>
      <c r="C14529" t="s">
        <v>6</v>
      </c>
      <c r="D14529">
        <v>1</v>
      </c>
      <c r="E14529" t="s">
        <v>11539</v>
      </c>
      <c r="F14529" t="s">
        <v>8</v>
      </c>
      <c r="G14529" t="s">
        <v>20</v>
      </c>
      <c r="H14529" t="s">
        <v>9103</v>
      </c>
      <c r="I14529" s="2">
        <v>16050</v>
      </c>
      <c r="J14529" s="5"/>
      <c r="L14529" s="5"/>
      <c r="M14529" s="2">
        <f t="shared" si="226"/>
        <v>-80934.839999997057</v>
      </c>
      <c r="P14529"/>
    </row>
    <row r="14530" spans="1:16" hidden="1">
      <c r="A14530" t="s">
        <v>11632</v>
      </c>
      <c r="B14530" s="1">
        <v>42275</v>
      </c>
      <c r="C14530" t="s">
        <v>43</v>
      </c>
      <c r="D14530">
        <v>1</v>
      </c>
      <c r="E14530" t="s">
        <v>11637</v>
      </c>
      <c r="F14530" t="s">
        <v>16</v>
      </c>
      <c r="G14530" t="s">
        <v>20</v>
      </c>
      <c r="H14530" t="s">
        <v>5550</v>
      </c>
      <c r="J14530" s="5"/>
      <c r="K14530" s="2">
        <v>326100</v>
      </c>
      <c r="L14530" s="5"/>
      <c r="M14530" s="2">
        <f t="shared" si="226"/>
        <v>-407034.83999999706</v>
      </c>
      <c r="P14530"/>
    </row>
    <row r="14531" spans="1:16" hidden="1">
      <c r="A14531" t="s">
        <v>11642</v>
      </c>
      <c r="B14531" s="1">
        <v>42275</v>
      </c>
      <c r="C14531" t="s">
        <v>11</v>
      </c>
      <c r="D14531">
        <v>1</v>
      </c>
      <c r="E14531" t="s">
        <v>11647</v>
      </c>
      <c r="F14531" t="s">
        <v>16</v>
      </c>
      <c r="G14531" t="s">
        <v>20</v>
      </c>
      <c r="H14531" t="s">
        <v>2132</v>
      </c>
      <c r="J14531" s="5"/>
      <c r="K14531" s="2">
        <v>2964.51</v>
      </c>
      <c r="L14531" s="5"/>
      <c r="M14531" s="2">
        <f t="shared" si="226"/>
        <v>-409999.34999999707</v>
      </c>
      <c r="P14531"/>
    </row>
    <row r="14532" spans="1:16" hidden="1">
      <c r="A14532" t="s">
        <v>11654</v>
      </c>
      <c r="B14532" s="1">
        <v>42275</v>
      </c>
      <c r="C14532" t="s">
        <v>6</v>
      </c>
      <c r="D14532">
        <v>1</v>
      </c>
      <c r="E14532" t="s">
        <v>11659</v>
      </c>
      <c r="F14532" t="s">
        <v>29</v>
      </c>
      <c r="G14532" t="s">
        <v>20</v>
      </c>
      <c r="H14532" t="s">
        <v>65</v>
      </c>
      <c r="I14532" s="2">
        <v>661.32</v>
      </c>
      <c r="J14532" s="5"/>
      <c r="L14532" s="5"/>
      <c r="M14532" s="2">
        <f t="shared" si="226"/>
        <v>-409338.02999999706</v>
      </c>
      <c r="P14532"/>
    </row>
    <row r="14533" spans="1:16" hidden="1">
      <c r="A14533" t="s">
        <v>11662</v>
      </c>
      <c r="B14533" s="1">
        <v>42275</v>
      </c>
      <c r="C14533" t="s">
        <v>932</v>
      </c>
      <c r="D14533">
        <v>1</v>
      </c>
      <c r="E14533" t="s">
        <v>11665</v>
      </c>
      <c r="F14533" t="s">
        <v>29</v>
      </c>
      <c r="G14533" t="s">
        <v>20</v>
      </c>
      <c r="H14533" t="s">
        <v>11666</v>
      </c>
      <c r="I14533" s="2">
        <v>2000</v>
      </c>
      <c r="J14533" s="5"/>
      <c r="L14533" s="5"/>
      <c r="M14533" s="2">
        <f t="shared" si="226"/>
        <v>-407338.02999999706</v>
      </c>
      <c r="P14533"/>
    </row>
    <row r="14534" spans="1:16" hidden="1">
      <c r="A14534" t="s">
        <v>11667</v>
      </c>
      <c r="B14534" s="1">
        <v>42275</v>
      </c>
      <c r="C14534" t="s">
        <v>932</v>
      </c>
      <c r="D14534">
        <v>1</v>
      </c>
      <c r="E14534" t="s">
        <v>11669</v>
      </c>
      <c r="F14534" t="s">
        <v>29</v>
      </c>
      <c r="G14534" t="s">
        <v>20</v>
      </c>
      <c r="H14534" t="s">
        <v>3662</v>
      </c>
      <c r="I14534" s="2">
        <v>7298</v>
      </c>
      <c r="J14534" s="5"/>
      <c r="L14534" s="5"/>
      <c r="M14534" s="2">
        <f t="shared" si="226"/>
        <v>-400040.02999999706</v>
      </c>
      <c r="P14534"/>
    </row>
    <row r="14535" spans="1:16" hidden="1">
      <c r="A14535" t="s">
        <v>11694</v>
      </c>
      <c r="B14535" s="1">
        <v>42275</v>
      </c>
      <c r="C14535" t="s">
        <v>11</v>
      </c>
      <c r="D14535">
        <v>1</v>
      </c>
      <c r="E14535" t="s">
        <v>11695</v>
      </c>
      <c r="F14535" t="s">
        <v>13</v>
      </c>
      <c r="G14535" t="s">
        <v>20</v>
      </c>
      <c r="H14535" t="s">
        <v>11696</v>
      </c>
      <c r="J14535" s="5"/>
      <c r="K14535" s="2">
        <v>1025</v>
      </c>
      <c r="L14535" s="5"/>
      <c r="M14535" s="2">
        <f t="shared" si="226"/>
        <v>-401065.02999999706</v>
      </c>
      <c r="P14535"/>
    </row>
    <row r="14536" spans="1:16" hidden="1">
      <c r="A14536" t="s">
        <v>11702</v>
      </c>
      <c r="B14536" s="1">
        <v>42275</v>
      </c>
      <c r="C14536" t="s">
        <v>11</v>
      </c>
      <c r="D14536">
        <v>1</v>
      </c>
      <c r="E14536" t="s">
        <v>11703</v>
      </c>
      <c r="F14536" t="s">
        <v>228</v>
      </c>
      <c r="G14536" t="s">
        <v>20</v>
      </c>
      <c r="H14536" t="s">
        <v>11704</v>
      </c>
      <c r="J14536" s="5"/>
      <c r="K14536" s="2">
        <v>827</v>
      </c>
      <c r="L14536" s="5"/>
      <c r="M14536" s="2">
        <f t="shared" si="226"/>
        <v>-401892.02999999706</v>
      </c>
      <c r="P14536"/>
    </row>
    <row r="14537" spans="1:16" hidden="1">
      <c r="A14537" t="s">
        <v>11727</v>
      </c>
      <c r="B14537" s="1">
        <v>42275</v>
      </c>
      <c r="C14537" t="s">
        <v>18</v>
      </c>
      <c r="D14537">
        <v>1</v>
      </c>
      <c r="E14537" t="s">
        <v>11728</v>
      </c>
      <c r="F14537" t="s">
        <v>13</v>
      </c>
      <c r="G14537" t="s">
        <v>20</v>
      </c>
      <c r="H14537" t="s">
        <v>888</v>
      </c>
      <c r="J14537" s="5"/>
      <c r="K14537" s="2">
        <v>50000</v>
      </c>
      <c r="L14537" s="5"/>
      <c r="M14537" s="2">
        <f t="shared" ref="M14537:M14600" si="227">+M14536+I14537-K14537</f>
        <v>-451892.02999999706</v>
      </c>
      <c r="P14537"/>
    </row>
    <row r="14538" spans="1:16" hidden="1">
      <c r="A14538" t="s">
        <v>11738</v>
      </c>
      <c r="B14538" s="1">
        <v>42275</v>
      </c>
      <c r="C14538" t="s">
        <v>6</v>
      </c>
      <c r="D14538">
        <v>1</v>
      </c>
      <c r="E14538" t="s">
        <v>11739</v>
      </c>
      <c r="F14538" t="s">
        <v>8</v>
      </c>
      <c r="G14538" t="s">
        <v>20</v>
      </c>
      <c r="H14538" t="s">
        <v>11740</v>
      </c>
      <c r="I14538" s="2">
        <v>1840</v>
      </c>
      <c r="J14538" s="5"/>
      <c r="L14538" s="5"/>
      <c r="M14538" s="2">
        <f t="shared" si="227"/>
        <v>-450052.02999999706</v>
      </c>
      <c r="P14538"/>
    </row>
    <row r="14539" spans="1:16" hidden="1">
      <c r="A14539" t="s">
        <v>11747</v>
      </c>
      <c r="B14539" s="1">
        <v>42275</v>
      </c>
      <c r="C14539" t="s">
        <v>6</v>
      </c>
      <c r="D14539">
        <v>1</v>
      </c>
      <c r="E14539" t="s">
        <v>11748</v>
      </c>
      <c r="F14539" t="s">
        <v>8</v>
      </c>
      <c r="G14539" t="s">
        <v>20</v>
      </c>
      <c r="H14539" t="s">
        <v>11749</v>
      </c>
      <c r="I14539" s="2">
        <v>3030</v>
      </c>
      <c r="J14539" s="5"/>
      <c r="L14539" s="5"/>
      <c r="M14539" s="2">
        <f t="shared" si="227"/>
        <v>-447022.02999999706</v>
      </c>
      <c r="P14539"/>
    </row>
    <row r="14540" spans="1:16" hidden="1">
      <c r="A14540" t="s">
        <v>11772</v>
      </c>
      <c r="B14540" s="1">
        <v>42275</v>
      </c>
      <c r="C14540" t="s">
        <v>43</v>
      </c>
      <c r="D14540">
        <v>1</v>
      </c>
      <c r="E14540" t="s">
        <v>11775</v>
      </c>
      <c r="F14540" t="s">
        <v>1439</v>
      </c>
      <c r="G14540" t="s">
        <v>20</v>
      </c>
      <c r="H14540" t="s">
        <v>11776</v>
      </c>
      <c r="J14540" s="5"/>
      <c r="K14540" s="2">
        <v>1025</v>
      </c>
      <c r="L14540" s="5"/>
      <c r="M14540" s="2">
        <f t="shared" si="227"/>
        <v>-448047.02999999706</v>
      </c>
      <c r="P14540"/>
    </row>
    <row r="14541" spans="1:16" hidden="1">
      <c r="A14541" t="s">
        <v>11807</v>
      </c>
      <c r="B14541" s="1">
        <v>42275</v>
      </c>
      <c r="C14541" t="s">
        <v>18</v>
      </c>
      <c r="D14541">
        <v>1</v>
      </c>
      <c r="E14541" t="s">
        <v>11810</v>
      </c>
      <c r="F14541" t="s">
        <v>13</v>
      </c>
      <c r="G14541" t="s">
        <v>20</v>
      </c>
      <c r="H14541" t="s">
        <v>18</v>
      </c>
      <c r="J14541" s="5"/>
      <c r="K14541" s="2">
        <v>28869.89</v>
      </c>
      <c r="L14541" s="5"/>
      <c r="M14541" s="2">
        <f t="shared" si="227"/>
        <v>-476916.91999999707</v>
      </c>
      <c r="P14541"/>
    </row>
    <row r="14542" spans="1:16" hidden="1">
      <c r="A14542" t="s">
        <v>11813</v>
      </c>
      <c r="B14542" s="1">
        <v>42275</v>
      </c>
      <c r="C14542" t="s">
        <v>195</v>
      </c>
      <c r="D14542">
        <v>1</v>
      </c>
      <c r="E14542" t="s">
        <v>11817</v>
      </c>
      <c r="F14542" t="s">
        <v>13</v>
      </c>
      <c r="G14542" t="s">
        <v>20</v>
      </c>
      <c r="H14542" t="s">
        <v>195</v>
      </c>
      <c r="J14542" s="5"/>
      <c r="K14542" s="2">
        <v>14419.07</v>
      </c>
      <c r="L14542" s="5"/>
      <c r="M14542" s="2">
        <f t="shared" si="227"/>
        <v>-491335.98999999708</v>
      </c>
      <c r="P14542"/>
    </row>
    <row r="14543" spans="1:16" hidden="1">
      <c r="A14543" t="s">
        <v>11832</v>
      </c>
      <c r="B14543" s="1">
        <v>42275</v>
      </c>
      <c r="C14543" t="s">
        <v>200</v>
      </c>
      <c r="D14543">
        <v>1</v>
      </c>
      <c r="E14543" t="s">
        <v>11835</v>
      </c>
      <c r="F14543" t="s">
        <v>16</v>
      </c>
      <c r="G14543" t="s">
        <v>20</v>
      </c>
      <c r="H14543" t="s">
        <v>200</v>
      </c>
      <c r="J14543" s="5"/>
      <c r="K14543" s="2">
        <v>2350.75</v>
      </c>
      <c r="L14543" s="5"/>
      <c r="M14543" s="2">
        <f t="shared" si="227"/>
        <v>-493686.73999999708</v>
      </c>
      <c r="P14543"/>
    </row>
    <row r="14544" spans="1:16" hidden="1">
      <c r="A14544" t="s">
        <v>11857</v>
      </c>
      <c r="B14544" s="1">
        <v>42275</v>
      </c>
      <c r="C14544" t="s">
        <v>6</v>
      </c>
      <c r="D14544">
        <v>1</v>
      </c>
      <c r="E14544" t="s">
        <v>11859</v>
      </c>
      <c r="F14544" t="s">
        <v>29</v>
      </c>
      <c r="G14544" t="s">
        <v>4</v>
      </c>
      <c r="H14544" t="s">
        <v>65</v>
      </c>
      <c r="I14544" s="2">
        <v>681.69</v>
      </c>
      <c r="J14544" s="5"/>
      <c r="L14544" s="5"/>
      <c r="M14544" s="2">
        <f t="shared" si="227"/>
        <v>-493005.04999999708</v>
      </c>
      <c r="P14544"/>
    </row>
    <row r="14545" spans="1:16" hidden="1">
      <c r="A14545" t="s">
        <v>11866</v>
      </c>
      <c r="B14545" s="1">
        <v>42275</v>
      </c>
      <c r="C14545" t="s">
        <v>6</v>
      </c>
      <c r="D14545">
        <v>1</v>
      </c>
      <c r="E14545" t="s">
        <v>11869</v>
      </c>
      <c r="F14545" t="s">
        <v>29</v>
      </c>
      <c r="G14545" t="s">
        <v>4</v>
      </c>
      <c r="H14545" t="s">
        <v>11870</v>
      </c>
      <c r="I14545" s="2">
        <v>233.89</v>
      </c>
      <c r="J14545" s="5"/>
      <c r="L14545" s="5"/>
      <c r="M14545" s="2">
        <f t="shared" si="227"/>
        <v>-492771.15999999706</v>
      </c>
      <c r="P14545"/>
    </row>
    <row r="14546" spans="1:16" hidden="1">
      <c r="A14546" t="s">
        <v>11914</v>
      </c>
      <c r="B14546" s="1">
        <v>42275</v>
      </c>
      <c r="C14546" t="s">
        <v>43</v>
      </c>
      <c r="D14546">
        <v>1</v>
      </c>
      <c r="E14546" t="s">
        <v>11919</v>
      </c>
      <c r="F14546" t="s">
        <v>16</v>
      </c>
      <c r="G14546" t="s">
        <v>4</v>
      </c>
      <c r="H14546" t="s">
        <v>598</v>
      </c>
      <c r="J14546" s="5"/>
      <c r="K14546" s="2">
        <v>100000</v>
      </c>
      <c r="L14546" s="5"/>
      <c r="M14546" s="2">
        <f t="shared" si="227"/>
        <v>-592771.15999999712</v>
      </c>
      <c r="P14546"/>
    </row>
    <row r="14547" spans="1:16" hidden="1">
      <c r="A14547" t="s">
        <v>11928</v>
      </c>
      <c r="B14547" s="1">
        <v>42275</v>
      </c>
      <c r="C14547" t="s">
        <v>6</v>
      </c>
      <c r="D14547">
        <v>1</v>
      </c>
      <c r="E14547" t="s">
        <v>11931</v>
      </c>
      <c r="F14547" t="s">
        <v>29</v>
      </c>
      <c r="G14547" t="s">
        <v>4</v>
      </c>
      <c r="H14547" t="s">
        <v>11932</v>
      </c>
      <c r="I14547" s="2">
        <v>3074.28</v>
      </c>
      <c r="J14547" s="5"/>
      <c r="L14547" s="5"/>
      <c r="M14547" s="2">
        <f t="shared" si="227"/>
        <v>-589696.87999999709</v>
      </c>
      <c r="P14547"/>
    </row>
    <row r="14548" spans="1:16" hidden="1">
      <c r="A14548" t="s">
        <v>11938</v>
      </c>
      <c r="B14548" s="1">
        <v>42275</v>
      </c>
      <c r="C14548" t="s">
        <v>11941</v>
      </c>
      <c r="D14548">
        <v>2</v>
      </c>
      <c r="E14548" t="s">
        <v>11942</v>
      </c>
      <c r="F14548" t="s">
        <v>78</v>
      </c>
      <c r="G14548" t="s">
        <v>4</v>
      </c>
      <c r="H14548" t="s">
        <v>7793</v>
      </c>
      <c r="J14548" s="5"/>
      <c r="K14548" s="2">
        <v>1987.49</v>
      </c>
      <c r="L14548" s="5"/>
      <c r="M14548" s="2">
        <f t="shared" si="227"/>
        <v>-591684.36999999708</v>
      </c>
      <c r="P14548"/>
    </row>
    <row r="14549" spans="1:16" hidden="1">
      <c r="A14549" t="s">
        <v>11974</v>
      </c>
      <c r="B14549" s="1">
        <v>42275</v>
      </c>
      <c r="C14549" t="s">
        <v>1419</v>
      </c>
      <c r="D14549">
        <v>1</v>
      </c>
      <c r="E14549" t="s">
        <v>11975</v>
      </c>
      <c r="F14549" t="s">
        <v>13</v>
      </c>
      <c r="G14549" t="s">
        <v>4</v>
      </c>
      <c r="H14549" t="s">
        <v>11976</v>
      </c>
      <c r="J14549" s="5"/>
      <c r="K14549" s="2">
        <v>1790</v>
      </c>
      <c r="L14549" s="5"/>
      <c r="M14549" s="2">
        <f t="shared" si="227"/>
        <v>-593474.36999999708</v>
      </c>
      <c r="P14549"/>
    </row>
    <row r="14550" spans="1:16" hidden="1">
      <c r="A14550" t="s">
        <v>11987</v>
      </c>
      <c r="B14550" s="1">
        <v>42275</v>
      </c>
      <c r="C14550" t="s">
        <v>11990</v>
      </c>
      <c r="D14550">
        <v>1</v>
      </c>
      <c r="E14550" t="s">
        <v>11991</v>
      </c>
      <c r="F14550" t="s">
        <v>29</v>
      </c>
      <c r="G14550" t="s">
        <v>4</v>
      </c>
      <c r="H14550" t="s">
        <v>1404</v>
      </c>
      <c r="I14550" s="2">
        <v>3000</v>
      </c>
      <c r="J14550" s="5"/>
      <c r="L14550" s="5"/>
      <c r="M14550" s="2">
        <f t="shared" si="227"/>
        <v>-590474.36999999708</v>
      </c>
      <c r="P14550"/>
    </row>
    <row r="14551" spans="1:16" hidden="1">
      <c r="A14551" t="s">
        <v>11993</v>
      </c>
      <c r="B14551" s="1">
        <v>42275</v>
      </c>
      <c r="C14551" t="s">
        <v>11</v>
      </c>
      <c r="D14551">
        <v>1</v>
      </c>
      <c r="E14551" t="s">
        <v>11994</v>
      </c>
      <c r="F14551" t="s">
        <v>13</v>
      </c>
      <c r="G14551" t="s">
        <v>4</v>
      </c>
      <c r="H14551" t="s">
        <v>11995</v>
      </c>
      <c r="J14551" s="5"/>
      <c r="K14551" s="2">
        <v>1840</v>
      </c>
      <c r="L14551" s="5"/>
      <c r="M14551" s="2">
        <f t="shared" si="227"/>
        <v>-592314.36999999708</v>
      </c>
      <c r="P14551"/>
    </row>
    <row r="14552" spans="1:16" hidden="1">
      <c r="A14552" t="s">
        <v>12004</v>
      </c>
      <c r="B14552" s="1">
        <v>42275</v>
      </c>
      <c r="C14552" t="s">
        <v>6</v>
      </c>
      <c r="D14552">
        <v>1</v>
      </c>
      <c r="E14552" t="s">
        <v>12005</v>
      </c>
      <c r="F14552" t="s">
        <v>8</v>
      </c>
      <c r="G14552" t="s">
        <v>4</v>
      </c>
      <c r="H14552" t="s">
        <v>12006</v>
      </c>
      <c r="I14552" s="2">
        <v>6546</v>
      </c>
      <c r="J14552" s="5"/>
      <c r="L14552" s="5"/>
      <c r="M14552" s="2">
        <f t="shared" si="227"/>
        <v>-585768.36999999708</v>
      </c>
      <c r="P14552"/>
    </row>
    <row r="14553" spans="1:16" hidden="1">
      <c r="A14553" t="s">
        <v>12010</v>
      </c>
      <c r="B14553" s="1">
        <v>42275</v>
      </c>
      <c r="C14553" t="s">
        <v>11</v>
      </c>
      <c r="D14553">
        <v>1</v>
      </c>
      <c r="E14553" t="s">
        <v>12011</v>
      </c>
      <c r="F14553" t="s">
        <v>13</v>
      </c>
      <c r="G14553" t="s">
        <v>4</v>
      </c>
      <c r="H14553" t="s">
        <v>4512</v>
      </c>
      <c r="J14553" s="5"/>
      <c r="K14553" s="2">
        <v>3030</v>
      </c>
      <c r="L14553" s="5"/>
      <c r="M14553" s="2">
        <f t="shared" si="227"/>
        <v>-588798.36999999708</v>
      </c>
      <c r="P14553"/>
    </row>
    <row r="14554" spans="1:16" hidden="1">
      <c r="A14554" t="s">
        <v>12012</v>
      </c>
      <c r="B14554" s="1">
        <v>42275</v>
      </c>
      <c r="C14554" t="s">
        <v>11</v>
      </c>
      <c r="D14554">
        <v>1</v>
      </c>
      <c r="E14554" t="s">
        <v>12015</v>
      </c>
      <c r="F14554" t="s">
        <v>13</v>
      </c>
      <c r="G14554" t="s">
        <v>4</v>
      </c>
      <c r="H14554" t="s">
        <v>12016</v>
      </c>
      <c r="J14554" s="5"/>
      <c r="K14554" s="2">
        <v>1840</v>
      </c>
      <c r="L14554" s="5"/>
      <c r="M14554" s="2">
        <f t="shared" si="227"/>
        <v>-590638.36999999708</v>
      </c>
      <c r="P14554"/>
    </row>
    <row r="14555" spans="1:16" hidden="1">
      <c r="A14555" t="s">
        <v>12017</v>
      </c>
      <c r="B14555" s="1">
        <v>42275</v>
      </c>
      <c r="C14555" t="s">
        <v>12018</v>
      </c>
      <c r="D14555">
        <v>2</v>
      </c>
      <c r="E14555" t="s">
        <v>12019</v>
      </c>
      <c r="F14555" t="s">
        <v>78</v>
      </c>
      <c r="G14555" t="s">
        <v>4</v>
      </c>
      <c r="H14555" t="s">
        <v>12020</v>
      </c>
      <c r="J14555" s="5"/>
      <c r="K14555" s="2">
        <v>1790.01</v>
      </c>
      <c r="L14555" s="5"/>
      <c r="M14555" s="2">
        <f t="shared" si="227"/>
        <v>-592428.37999999709</v>
      </c>
      <c r="P14555"/>
    </row>
    <row r="14556" spans="1:16" hidden="1">
      <c r="A14556" t="s">
        <v>12017</v>
      </c>
      <c r="B14556" s="1">
        <v>42275</v>
      </c>
      <c r="C14556" t="s">
        <v>12018</v>
      </c>
      <c r="D14556">
        <v>2</v>
      </c>
      <c r="E14556" t="s">
        <v>12019</v>
      </c>
      <c r="F14556" t="s">
        <v>78</v>
      </c>
      <c r="G14556" t="s">
        <v>4</v>
      </c>
      <c r="H14556" t="s">
        <v>12020</v>
      </c>
      <c r="I14556" s="2">
        <v>1790.01</v>
      </c>
      <c r="J14556" s="5"/>
      <c r="L14556" s="5"/>
      <c r="M14556" s="2">
        <f t="shared" si="227"/>
        <v>-590638.36999999708</v>
      </c>
      <c r="P14556"/>
    </row>
    <row r="14557" spans="1:16" hidden="1">
      <c r="A14557" t="s">
        <v>12021</v>
      </c>
      <c r="B14557" s="1">
        <v>42275</v>
      </c>
      <c r="C14557" t="s">
        <v>1419</v>
      </c>
      <c r="D14557">
        <v>1</v>
      </c>
      <c r="E14557" t="s">
        <v>11975</v>
      </c>
      <c r="F14557" t="s">
        <v>13</v>
      </c>
      <c r="G14557" t="s">
        <v>4</v>
      </c>
      <c r="H14557" t="s">
        <v>12022</v>
      </c>
      <c r="I14557" s="2">
        <v>1790</v>
      </c>
      <c r="J14557" s="5"/>
      <c r="L14557" s="5"/>
      <c r="M14557" s="2">
        <f t="shared" si="227"/>
        <v>-588848.36999999708</v>
      </c>
      <c r="P14557"/>
    </row>
    <row r="14558" spans="1:16" hidden="1">
      <c r="A14558" t="s">
        <v>12024</v>
      </c>
      <c r="B14558" s="1">
        <v>42275</v>
      </c>
      <c r="C14558" t="s">
        <v>195</v>
      </c>
      <c r="D14558">
        <v>1</v>
      </c>
      <c r="E14558" t="s">
        <v>12026</v>
      </c>
      <c r="F14558" t="s">
        <v>13</v>
      </c>
      <c r="G14558" t="s">
        <v>4</v>
      </c>
      <c r="H14558" t="s">
        <v>195</v>
      </c>
      <c r="J14558" s="5"/>
      <c r="K14558" s="2">
        <v>46608.11</v>
      </c>
      <c r="L14558" s="5"/>
      <c r="M14558" s="2">
        <f t="shared" si="227"/>
        <v>-635456.47999999707</v>
      </c>
      <c r="P14558"/>
    </row>
    <row r="14559" spans="1:16" hidden="1">
      <c r="A14559" t="s">
        <v>12029</v>
      </c>
      <c r="B14559" s="1">
        <v>42275</v>
      </c>
      <c r="C14559" t="s">
        <v>200</v>
      </c>
      <c r="D14559">
        <v>1</v>
      </c>
      <c r="E14559" t="s">
        <v>12032</v>
      </c>
      <c r="F14559" t="s">
        <v>16</v>
      </c>
      <c r="G14559" t="s">
        <v>4</v>
      </c>
      <c r="H14559" t="s">
        <v>455</v>
      </c>
      <c r="J14559" s="5"/>
      <c r="K14559" s="2">
        <v>14016.28</v>
      </c>
      <c r="L14559" s="5"/>
      <c r="M14559" s="2">
        <f t="shared" si="227"/>
        <v>-649472.7599999971</v>
      </c>
      <c r="P14559"/>
    </row>
    <row r="14560" spans="1:16" hidden="1">
      <c r="A14560" t="s">
        <v>12033</v>
      </c>
      <c r="B14560" s="1">
        <v>42275</v>
      </c>
      <c r="C14560" t="s">
        <v>12034</v>
      </c>
      <c r="D14560">
        <v>2</v>
      </c>
      <c r="E14560" t="s">
        <v>12035</v>
      </c>
      <c r="F14560" t="s">
        <v>78</v>
      </c>
      <c r="G14560" t="s">
        <v>4</v>
      </c>
      <c r="H14560" t="s">
        <v>2448</v>
      </c>
      <c r="J14560" s="5"/>
      <c r="K14560" s="2">
        <v>1840</v>
      </c>
      <c r="L14560" s="5"/>
      <c r="M14560" s="2">
        <f t="shared" si="227"/>
        <v>-651312.7599999971</v>
      </c>
      <c r="P14560"/>
    </row>
    <row r="14561" spans="1:16" hidden="1">
      <c r="A14561" t="s">
        <v>12033</v>
      </c>
      <c r="B14561" s="1">
        <v>42275</v>
      </c>
      <c r="C14561" t="s">
        <v>12034</v>
      </c>
      <c r="D14561">
        <v>2</v>
      </c>
      <c r="E14561" t="s">
        <v>12035</v>
      </c>
      <c r="F14561" t="s">
        <v>78</v>
      </c>
      <c r="G14561" t="s">
        <v>4</v>
      </c>
      <c r="H14561" t="s">
        <v>2448</v>
      </c>
      <c r="I14561" s="2">
        <v>1840</v>
      </c>
      <c r="J14561" s="5"/>
      <c r="L14561" s="5"/>
      <c r="M14561" s="2">
        <f t="shared" si="227"/>
        <v>-649472.7599999971</v>
      </c>
      <c r="P14561"/>
    </row>
    <row r="14562" spans="1:16" hidden="1">
      <c r="A14562" t="s">
        <v>12039</v>
      </c>
      <c r="B14562" s="1">
        <v>42275</v>
      </c>
      <c r="C14562" t="s">
        <v>12041</v>
      </c>
      <c r="D14562">
        <v>2</v>
      </c>
      <c r="E14562" t="s">
        <v>12042</v>
      </c>
      <c r="F14562" t="s">
        <v>78</v>
      </c>
      <c r="G14562" t="s">
        <v>4</v>
      </c>
      <c r="H14562" t="s">
        <v>4512</v>
      </c>
      <c r="J14562" s="5"/>
      <c r="K14562" s="2">
        <v>3030.01</v>
      </c>
      <c r="L14562" s="5"/>
      <c r="M14562" s="2">
        <f t="shared" si="227"/>
        <v>-652502.76999999711</v>
      </c>
      <c r="P14562"/>
    </row>
    <row r="14563" spans="1:16" hidden="1">
      <c r="A14563" t="s">
        <v>12039</v>
      </c>
      <c r="B14563" s="1">
        <v>42275</v>
      </c>
      <c r="C14563" t="s">
        <v>12041</v>
      </c>
      <c r="D14563">
        <v>2</v>
      </c>
      <c r="E14563" t="s">
        <v>12042</v>
      </c>
      <c r="F14563" t="s">
        <v>78</v>
      </c>
      <c r="G14563" t="s">
        <v>4</v>
      </c>
      <c r="H14563" t="s">
        <v>4512</v>
      </c>
      <c r="I14563" s="2">
        <v>3030.01</v>
      </c>
      <c r="J14563" s="5"/>
      <c r="L14563" s="5"/>
      <c r="M14563" s="2">
        <f t="shared" si="227"/>
        <v>-649472.7599999971</v>
      </c>
      <c r="P14563"/>
    </row>
    <row r="14564" spans="1:16" hidden="1">
      <c r="A14564" t="s">
        <v>12044</v>
      </c>
      <c r="B14564" s="1">
        <v>42275</v>
      </c>
      <c r="C14564" t="s">
        <v>12046</v>
      </c>
      <c r="D14564">
        <v>2</v>
      </c>
      <c r="E14564" t="s">
        <v>12047</v>
      </c>
      <c r="F14564" t="s">
        <v>78</v>
      </c>
      <c r="G14564" t="s">
        <v>4</v>
      </c>
      <c r="H14564" t="s">
        <v>12048</v>
      </c>
      <c r="J14564" s="5"/>
      <c r="K14564" s="2">
        <v>1840</v>
      </c>
      <c r="L14564" s="5"/>
      <c r="M14564" s="2">
        <f t="shared" si="227"/>
        <v>-651312.7599999971</v>
      </c>
      <c r="P14564"/>
    </row>
    <row r="14565" spans="1:16" hidden="1">
      <c r="A14565" t="s">
        <v>12044</v>
      </c>
      <c r="B14565" s="1">
        <v>42275</v>
      </c>
      <c r="C14565" t="s">
        <v>12046</v>
      </c>
      <c r="D14565">
        <v>2</v>
      </c>
      <c r="E14565" t="s">
        <v>12047</v>
      </c>
      <c r="F14565" t="s">
        <v>78</v>
      </c>
      <c r="G14565" t="s">
        <v>4</v>
      </c>
      <c r="H14565" t="s">
        <v>12048</v>
      </c>
      <c r="I14565" s="2">
        <v>1840</v>
      </c>
      <c r="J14565" s="5"/>
      <c r="L14565" s="5"/>
      <c r="M14565" s="2">
        <f t="shared" si="227"/>
        <v>-649472.7599999971</v>
      </c>
      <c r="P14565"/>
    </row>
    <row r="14566" spans="1:16" hidden="1">
      <c r="A14566" t="s">
        <v>12051</v>
      </c>
      <c r="B14566" s="1">
        <v>42275</v>
      </c>
      <c r="C14566" t="s">
        <v>18</v>
      </c>
      <c r="D14566">
        <v>1</v>
      </c>
      <c r="E14566" t="s">
        <v>12052</v>
      </c>
      <c r="F14566" t="s">
        <v>13</v>
      </c>
      <c r="G14566" t="s">
        <v>4</v>
      </c>
      <c r="H14566" t="s">
        <v>18</v>
      </c>
      <c r="J14566" s="5"/>
      <c r="K14566" s="2">
        <v>28937.57</v>
      </c>
      <c r="L14566" s="5"/>
      <c r="M14566" s="2">
        <f t="shared" si="227"/>
        <v>-678410.32999999705</v>
      </c>
      <c r="P14566"/>
    </row>
    <row r="14567" spans="1:16" hidden="1">
      <c r="A14567" t="s">
        <v>32985</v>
      </c>
      <c r="B14567" s="1">
        <v>42275</v>
      </c>
      <c r="C14567" t="s">
        <v>9899</v>
      </c>
      <c r="D14567">
        <v>2</v>
      </c>
      <c r="E14567" t="s">
        <v>33000</v>
      </c>
      <c r="F14567" t="s">
        <v>13559</v>
      </c>
      <c r="G14567" t="s">
        <v>313</v>
      </c>
      <c r="H14567" t="s">
        <v>10719</v>
      </c>
      <c r="I14567" s="2">
        <v>510.75</v>
      </c>
      <c r="J14567" s="5"/>
      <c r="L14567" s="5"/>
      <c r="M14567" s="2">
        <f t="shared" si="227"/>
        <v>-677899.57999999705</v>
      </c>
      <c r="P14567"/>
    </row>
    <row r="14568" spans="1:16" hidden="1">
      <c r="A14568" t="s">
        <v>33007</v>
      </c>
      <c r="B14568" s="1">
        <v>42275</v>
      </c>
      <c r="C14568" t="s">
        <v>6</v>
      </c>
      <c r="D14568">
        <v>1</v>
      </c>
      <c r="E14568" t="s">
        <v>33021</v>
      </c>
      <c r="F14568" t="s">
        <v>13565</v>
      </c>
      <c r="G14568" t="s">
        <v>20</v>
      </c>
      <c r="H14568" t="s">
        <v>488</v>
      </c>
      <c r="I14568" s="2">
        <v>250</v>
      </c>
      <c r="J14568" s="5"/>
      <c r="L14568" s="5"/>
      <c r="M14568" s="2">
        <f t="shared" si="227"/>
        <v>-677649.57999999705</v>
      </c>
      <c r="P14568"/>
    </row>
    <row r="14569" spans="1:16" hidden="1">
      <c r="A14569" t="s">
        <v>33028</v>
      </c>
      <c r="B14569" s="1">
        <v>42275</v>
      </c>
      <c r="C14569" t="s">
        <v>32331</v>
      </c>
      <c r="D14569">
        <v>1</v>
      </c>
      <c r="E14569" t="s">
        <v>33041</v>
      </c>
      <c r="F14569" t="s">
        <v>13561</v>
      </c>
      <c r="G14569" t="s">
        <v>20</v>
      </c>
      <c r="H14569" t="s">
        <v>11535</v>
      </c>
      <c r="I14569" s="2">
        <v>18000</v>
      </c>
      <c r="J14569" s="5"/>
      <c r="L14569" s="5"/>
      <c r="M14569" s="2">
        <f t="shared" si="227"/>
        <v>-659649.57999999705</v>
      </c>
      <c r="P14569"/>
    </row>
    <row r="14570" spans="1:16" hidden="1">
      <c r="A14570" t="s">
        <v>33051</v>
      </c>
      <c r="B14570" s="1">
        <v>42275</v>
      </c>
      <c r="C14570" t="s">
        <v>18</v>
      </c>
      <c r="D14570">
        <v>2</v>
      </c>
      <c r="E14570" t="s">
        <v>33063</v>
      </c>
      <c r="F14570" t="s">
        <v>13559</v>
      </c>
      <c r="G14570" t="s">
        <v>313</v>
      </c>
      <c r="H14570" t="s">
        <v>65</v>
      </c>
      <c r="I14570" s="2">
        <v>1620</v>
      </c>
      <c r="J14570" s="5"/>
      <c r="L14570" s="5"/>
      <c r="M14570" s="2">
        <f t="shared" si="227"/>
        <v>-658029.57999999705</v>
      </c>
      <c r="P14570"/>
    </row>
    <row r="14571" spans="1:16" hidden="1">
      <c r="A14571" t="s">
        <v>33069</v>
      </c>
      <c r="B14571" s="1">
        <v>42275</v>
      </c>
      <c r="C14571" t="s">
        <v>33081</v>
      </c>
      <c r="D14571">
        <v>2</v>
      </c>
      <c r="E14571" t="s">
        <v>33082</v>
      </c>
      <c r="F14571" t="s">
        <v>7054</v>
      </c>
      <c r="G14571" t="s">
        <v>20</v>
      </c>
      <c r="H14571" t="s">
        <v>8507</v>
      </c>
      <c r="I14571" s="2">
        <v>2964.51</v>
      </c>
      <c r="J14571" s="5"/>
      <c r="L14571" s="5"/>
      <c r="M14571" s="2">
        <f t="shared" si="227"/>
        <v>-655065.06999999704</v>
      </c>
      <c r="P14571"/>
    </row>
    <row r="14572" spans="1:16" hidden="1">
      <c r="A14572" t="s">
        <v>33089</v>
      </c>
      <c r="B14572" s="1">
        <v>42275</v>
      </c>
      <c r="C14572" t="s">
        <v>33100</v>
      </c>
      <c r="D14572">
        <v>1</v>
      </c>
      <c r="E14572" t="s">
        <v>33101</v>
      </c>
      <c r="F14572" t="s">
        <v>13565</v>
      </c>
      <c r="G14572" t="s">
        <v>20</v>
      </c>
      <c r="H14572" t="s">
        <v>5550</v>
      </c>
      <c r="I14572" s="2">
        <v>326100</v>
      </c>
      <c r="J14572" s="5"/>
      <c r="L14572" s="5"/>
      <c r="M14572" s="2">
        <f t="shared" si="227"/>
        <v>-328965.06999999704</v>
      </c>
      <c r="P14572"/>
    </row>
    <row r="14573" spans="1:16" hidden="1">
      <c r="A14573" t="s">
        <v>33109</v>
      </c>
      <c r="B14573" s="1">
        <v>42275</v>
      </c>
      <c r="C14573" t="s">
        <v>33120</v>
      </c>
      <c r="D14573">
        <v>2</v>
      </c>
      <c r="E14573" t="s">
        <v>33121</v>
      </c>
      <c r="F14573" t="s">
        <v>13559</v>
      </c>
      <c r="G14573" t="s">
        <v>313</v>
      </c>
      <c r="H14573" t="s">
        <v>65</v>
      </c>
      <c r="I14573" s="2">
        <v>1652.49</v>
      </c>
      <c r="J14573" s="5"/>
      <c r="L14573" s="5"/>
      <c r="M14573" s="2">
        <f t="shared" si="227"/>
        <v>-327312.57999999705</v>
      </c>
      <c r="P14573"/>
    </row>
    <row r="14574" spans="1:16" hidden="1">
      <c r="A14574" t="s">
        <v>33127</v>
      </c>
      <c r="B14574" s="1">
        <v>42275</v>
      </c>
      <c r="C14574" t="s">
        <v>18</v>
      </c>
      <c r="D14574">
        <v>2</v>
      </c>
      <c r="E14574" t="s">
        <v>33137</v>
      </c>
      <c r="F14574" t="s">
        <v>13559</v>
      </c>
      <c r="G14574" t="s">
        <v>313</v>
      </c>
      <c r="H14574" t="s">
        <v>65</v>
      </c>
      <c r="I14574" s="2">
        <v>510.75</v>
      </c>
      <c r="J14574" s="5"/>
      <c r="L14574" s="5"/>
      <c r="M14574" s="2">
        <f t="shared" si="227"/>
        <v>-326801.82999999705</v>
      </c>
      <c r="P14574"/>
    </row>
    <row r="14575" spans="1:16" hidden="1">
      <c r="A14575" t="s">
        <v>33143</v>
      </c>
      <c r="B14575" s="1">
        <v>42275</v>
      </c>
      <c r="C14575" t="s">
        <v>33154</v>
      </c>
      <c r="D14575">
        <v>2</v>
      </c>
      <c r="E14575" t="s">
        <v>33155</v>
      </c>
      <c r="F14575" t="s">
        <v>13559</v>
      </c>
      <c r="G14575" t="s">
        <v>313</v>
      </c>
      <c r="H14575" t="s">
        <v>65</v>
      </c>
      <c r="J14575" s="5"/>
      <c r="K14575" s="2">
        <v>1323.83</v>
      </c>
      <c r="L14575" s="5"/>
      <c r="M14575" s="2">
        <f t="shared" si="227"/>
        <v>-328125.65999999706</v>
      </c>
      <c r="P14575"/>
    </row>
    <row r="14576" spans="1:16" hidden="1">
      <c r="A14576" t="s">
        <v>33143</v>
      </c>
      <c r="B14576" s="1">
        <v>42275</v>
      </c>
      <c r="C14576" t="s">
        <v>33154</v>
      </c>
      <c r="D14576">
        <v>2</v>
      </c>
      <c r="E14576" t="s">
        <v>33155</v>
      </c>
      <c r="F14576" t="s">
        <v>13559</v>
      </c>
      <c r="G14576" t="s">
        <v>313</v>
      </c>
      <c r="H14576" t="s">
        <v>65</v>
      </c>
      <c r="I14576" s="2">
        <v>1323.83</v>
      </c>
      <c r="J14576" s="5"/>
      <c r="L14576" s="5"/>
      <c r="M14576" s="2">
        <f t="shared" si="227"/>
        <v>-326801.82999999705</v>
      </c>
      <c r="P14576"/>
    </row>
    <row r="14577" spans="1:16" hidden="1">
      <c r="A14577" t="s">
        <v>33162</v>
      </c>
      <c r="B14577" s="1">
        <v>42275</v>
      </c>
      <c r="C14577" t="s">
        <v>33172</v>
      </c>
      <c r="D14577">
        <v>2</v>
      </c>
      <c r="E14577" t="s">
        <v>33173</v>
      </c>
      <c r="F14577" t="s">
        <v>7054</v>
      </c>
      <c r="G14577" t="s">
        <v>20</v>
      </c>
      <c r="H14577" t="s">
        <v>1278</v>
      </c>
      <c r="I14577" s="2">
        <v>4100</v>
      </c>
      <c r="J14577" s="5"/>
      <c r="L14577" s="5"/>
      <c r="M14577" s="2">
        <f t="shared" si="227"/>
        <v>-322701.82999999705</v>
      </c>
      <c r="P14577"/>
    </row>
    <row r="14578" spans="1:16" hidden="1">
      <c r="A14578" t="s">
        <v>33177</v>
      </c>
      <c r="B14578" s="1">
        <v>42275</v>
      </c>
      <c r="C14578" t="s">
        <v>33185</v>
      </c>
      <c r="D14578">
        <v>2</v>
      </c>
      <c r="E14578" t="s">
        <v>33186</v>
      </c>
      <c r="F14578" t="s">
        <v>7054</v>
      </c>
      <c r="G14578" t="s">
        <v>20</v>
      </c>
      <c r="H14578" t="s">
        <v>31768</v>
      </c>
      <c r="I14578" s="2">
        <v>1025</v>
      </c>
      <c r="J14578" s="5"/>
      <c r="L14578" s="5"/>
      <c r="M14578" s="2">
        <f t="shared" si="227"/>
        <v>-321676.82999999705</v>
      </c>
      <c r="P14578"/>
    </row>
    <row r="14579" spans="1:16" hidden="1">
      <c r="A14579" t="s">
        <v>33193</v>
      </c>
      <c r="B14579" s="1">
        <v>42275</v>
      </c>
      <c r="C14579" t="s">
        <v>18</v>
      </c>
      <c r="D14579">
        <v>2</v>
      </c>
      <c r="E14579" t="s">
        <v>33201</v>
      </c>
      <c r="F14579" t="s">
        <v>13559</v>
      </c>
      <c r="G14579" t="s">
        <v>313</v>
      </c>
      <c r="H14579" t="s">
        <v>65</v>
      </c>
      <c r="I14579" s="2">
        <v>358.85</v>
      </c>
      <c r="J14579" s="5"/>
      <c r="L14579" s="5"/>
      <c r="M14579" s="2">
        <f t="shared" si="227"/>
        <v>-321317.97999999707</v>
      </c>
      <c r="P14579"/>
    </row>
    <row r="14580" spans="1:16" hidden="1">
      <c r="A14580" t="s">
        <v>33206</v>
      </c>
      <c r="B14580" s="1">
        <v>42275</v>
      </c>
      <c r="C14580" t="s">
        <v>18</v>
      </c>
      <c r="D14580">
        <v>2</v>
      </c>
      <c r="E14580" t="s">
        <v>33216</v>
      </c>
      <c r="F14580" t="s">
        <v>13559</v>
      </c>
      <c r="G14580" t="s">
        <v>313</v>
      </c>
      <c r="H14580" t="s">
        <v>5447</v>
      </c>
      <c r="I14580" s="2">
        <v>109.55</v>
      </c>
      <c r="J14580" s="5"/>
      <c r="L14580" s="5"/>
      <c r="M14580" s="2">
        <f t="shared" si="227"/>
        <v>-321208.42999999708</v>
      </c>
      <c r="P14580"/>
    </row>
    <row r="14581" spans="1:16" hidden="1">
      <c r="A14581" t="s">
        <v>33224</v>
      </c>
      <c r="B14581" s="1">
        <v>42275</v>
      </c>
      <c r="C14581" t="s">
        <v>33234</v>
      </c>
      <c r="D14581">
        <v>2</v>
      </c>
      <c r="E14581" t="s">
        <v>33235</v>
      </c>
      <c r="F14581" t="s">
        <v>7054</v>
      </c>
      <c r="G14581" t="s">
        <v>20</v>
      </c>
      <c r="H14581" t="s">
        <v>11365</v>
      </c>
      <c r="J14581" s="5"/>
      <c r="K14581" s="2">
        <v>6348.01</v>
      </c>
      <c r="L14581" s="5"/>
      <c r="M14581" s="2">
        <f t="shared" si="227"/>
        <v>-327556.43999999709</v>
      </c>
      <c r="P14581"/>
    </row>
    <row r="14582" spans="1:16" hidden="1">
      <c r="A14582" t="s">
        <v>33224</v>
      </c>
      <c r="B14582" s="1">
        <v>42275</v>
      </c>
      <c r="C14582" t="s">
        <v>33234</v>
      </c>
      <c r="D14582">
        <v>2</v>
      </c>
      <c r="E14582" t="s">
        <v>33235</v>
      </c>
      <c r="F14582" t="s">
        <v>7054</v>
      </c>
      <c r="G14582" t="s">
        <v>20</v>
      </c>
      <c r="H14582" t="s">
        <v>11365</v>
      </c>
      <c r="I14582" s="2">
        <v>6348.01</v>
      </c>
      <c r="J14582" s="5"/>
      <c r="L14582" s="5"/>
      <c r="M14582" s="2">
        <f t="shared" si="227"/>
        <v>-321208.42999999708</v>
      </c>
      <c r="P14582"/>
    </row>
    <row r="14583" spans="1:16" hidden="1">
      <c r="A14583" t="s">
        <v>33244</v>
      </c>
      <c r="B14583" s="1">
        <v>42275</v>
      </c>
      <c r="C14583" t="s">
        <v>135</v>
      </c>
      <c r="D14583">
        <v>2</v>
      </c>
      <c r="E14583" t="s">
        <v>33254</v>
      </c>
      <c r="F14583" t="s">
        <v>7054</v>
      </c>
      <c r="G14583" t="s">
        <v>20</v>
      </c>
      <c r="H14583" t="s">
        <v>137</v>
      </c>
      <c r="I14583" s="2">
        <v>1025</v>
      </c>
      <c r="J14583" s="5"/>
      <c r="L14583" s="5"/>
      <c r="M14583" s="2">
        <f t="shared" si="227"/>
        <v>-320183.42999999708</v>
      </c>
      <c r="P14583"/>
    </row>
    <row r="14584" spans="1:16" hidden="1">
      <c r="A14584" t="s">
        <v>33262</v>
      </c>
      <c r="B14584" s="1">
        <v>42275</v>
      </c>
      <c r="C14584" t="s">
        <v>6</v>
      </c>
      <c r="D14584">
        <v>1</v>
      </c>
      <c r="E14584" t="s">
        <v>33272</v>
      </c>
      <c r="F14584" t="s">
        <v>13565</v>
      </c>
      <c r="G14584" t="s">
        <v>20</v>
      </c>
      <c r="H14584" t="s">
        <v>888</v>
      </c>
      <c r="I14584" s="2">
        <v>50000</v>
      </c>
      <c r="J14584" s="5"/>
      <c r="L14584" s="5"/>
      <c r="M14584" s="2">
        <f t="shared" si="227"/>
        <v>-270183.42999999708</v>
      </c>
      <c r="P14584"/>
    </row>
    <row r="14585" spans="1:16" hidden="1">
      <c r="A14585" t="s">
        <v>33280</v>
      </c>
      <c r="B14585" s="1">
        <v>42275</v>
      </c>
      <c r="C14585" t="s">
        <v>33294</v>
      </c>
      <c r="D14585">
        <v>2</v>
      </c>
      <c r="E14585" t="s">
        <v>33295</v>
      </c>
      <c r="F14585" t="s">
        <v>7054</v>
      </c>
      <c r="G14585" t="s">
        <v>20</v>
      </c>
      <c r="H14585" t="s">
        <v>11776</v>
      </c>
      <c r="I14585" s="2">
        <v>1025</v>
      </c>
      <c r="J14585" s="5"/>
      <c r="L14585" s="5"/>
      <c r="M14585" s="2">
        <f t="shared" si="227"/>
        <v>-269158.42999999708</v>
      </c>
      <c r="P14585"/>
    </row>
    <row r="14586" spans="1:16" hidden="1">
      <c r="A14586" t="s">
        <v>33302</v>
      </c>
      <c r="B14586" s="1">
        <v>42275</v>
      </c>
      <c r="C14586" t="s">
        <v>33311</v>
      </c>
      <c r="D14586">
        <v>2</v>
      </c>
      <c r="E14586" t="s">
        <v>33312</v>
      </c>
      <c r="F14586" t="s">
        <v>7054</v>
      </c>
      <c r="G14586" t="s">
        <v>20</v>
      </c>
      <c r="H14586" t="s">
        <v>29541</v>
      </c>
      <c r="I14586" s="2">
        <v>3225</v>
      </c>
      <c r="J14586" s="5"/>
      <c r="L14586" s="5"/>
      <c r="M14586" s="2">
        <f t="shared" si="227"/>
        <v>-265933.42999999708</v>
      </c>
      <c r="P14586"/>
    </row>
    <row r="14587" spans="1:16" hidden="1">
      <c r="A14587" t="s">
        <v>33318</v>
      </c>
      <c r="B14587" s="1">
        <v>42275</v>
      </c>
      <c r="C14587" t="s">
        <v>33331</v>
      </c>
      <c r="D14587">
        <v>2</v>
      </c>
      <c r="E14587" t="s">
        <v>33332</v>
      </c>
      <c r="F14587" t="s">
        <v>7054</v>
      </c>
      <c r="G14587" t="s">
        <v>20</v>
      </c>
      <c r="H14587" t="s">
        <v>14511</v>
      </c>
      <c r="I14587" s="2">
        <v>1025</v>
      </c>
      <c r="J14587" s="5"/>
      <c r="L14587" s="5"/>
      <c r="M14587" s="2">
        <f t="shared" si="227"/>
        <v>-264908.42999999708</v>
      </c>
      <c r="P14587"/>
    </row>
    <row r="14588" spans="1:16" hidden="1">
      <c r="A14588" t="s">
        <v>33338</v>
      </c>
      <c r="B14588" s="1">
        <v>42275</v>
      </c>
      <c r="C14588" t="s">
        <v>18</v>
      </c>
      <c r="D14588">
        <v>2</v>
      </c>
      <c r="E14588" t="s">
        <v>33349</v>
      </c>
      <c r="F14588" t="s">
        <v>13559</v>
      </c>
      <c r="G14588" t="s">
        <v>313</v>
      </c>
      <c r="H14588" t="s">
        <v>3269</v>
      </c>
      <c r="I14588" s="2">
        <v>557.29</v>
      </c>
      <c r="J14588" s="5"/>
      <c r="L14588" s="5"/>
      <c r="M14588" s="2">
        <f t="shared" si="227"/>
        <v>-264351.1399999971</v>
      </c>
      <c r="P14588"/>
    </row>
    <row r="14589" spans="1:16" hidden="1">
      <c r="A14589" t="s">
        <v>33355</v>
      </c>
      <c r="B14589" s="1">
        <v>42275</v>
      </c>
      <c r="C14589" t="s">
        <v>6</v>
      </c>
      <c r="D14589">
        <v>1</v>
      </c>
      <c r="E14589" t="s">
        <v>33368</v>
      </c>
      <c r="F14589" t="s">
        <v>13565</v>
      </c>
      <c r="G14589" t="s">
        <v>4</v>
      </c>
      <c r="H14589" t="s">
        <v>12543</v>
      </c>
      <c r="I14589" s="2">
        <v>20000</v>
      </c>
      <c r="J14589" s="5"/>
      <c r="L14589" s="5"/>
      <c r="M14589" s="2">
        <f t="shared" si="227"/>
        <v>-244351.1399999971</v>
      </c>
      <c r="P14589"/>
    </row>
    <row r="14590" spans="1:16" hidden="1">
      <c r="A14590" t="s">
        <v>33374</v>
      </c>
      <c r="B14590" s="1">
        <v>42275</v>
      </c>
      <c r="C14590" t="s">
        <v>33384</v>
      </c>
      <c r="D14590">
        <v>2</v>
      </c>
      <c r="E14590" t="s">
        <v>33385</v>
      </c>
      <c r="F14590" t="s">
        <v>7054</v>
      </c>
      <c r="G14590" t="s">
        <v>4</v>
      </c>
      <c r="H14590" t="s">
        <v>3269</v>
      </c>
      <c r="I14590" s="2">
        <v>10406.290000000001</v>
      </c>
      <c r="J14590" s="5"/>
      <c r="L14590" s="5"/>
      <c r="M14590" s="2">
        <f t="shared" si="227"/>
        <v>-233944.8499999971</v>
      </c>
      <c r="P14590"/>
    </row>
    <row r="14591" spans="1:16" hidden="1">
      <c r="A14591" t="s">
        <v>33391</v>
      </c>
      <c r="B14591" s="1">
        <v>42275</v>
      </c>
      <c r="C14591" t="s">
        <v>33403</v>
      </c>
      <c r="D14591">
        <v>2</v>
      </c>
      <c r="E14591" t="s">
        <v>33404</v>
      </c>
      <c r="F14591" t="s">
        <v>13559</v>
      </c>
      <c r="G14591" t="s">
        <v>313</v>
      </c>
      <c r="H14591" t="s">
        <v>65</v>
      </c>
      <c r="J14591" s="5"/>
      <c r="K14591" s="2">
        <v>1891.86</v>
      </c>
      <c r="L14591" s="5"/>
      <c r="M14591" s="2">
        <f t="shared" si="227"/>
        <v>-235836.70999999708</v>
      </c>
      <c r="P14591"/>
    </row>
    <row r="14592" spans="1:16" hidden="1">
      <c r="A14592" t="s">
        <v>33391</v>
      </c>
      <c r="B14592" s="1">
        <v>42275</v>
      </c>
      <c r="C14592" t="s">
        <v>33403</v>
      </c>
      <c r="D14592">
        <v>2</v>
      </c>
      <c r="E14592" t="s">
        <v>33404</v>
      </c>
      <c r="F14592" t="s">
        <v>13559</v>
      </c>
      <c r="G14592" t="s">
        <v>313</v>
      </c>
      <c r="H14592" t="s">
        <v>65</v>
      </c>
      <c r="I14592" s="2">
        <v>1891.86</v>
      </c>
      <c r="J14592" s="5"/>
      <c r="L14592" s="5"/>
      <c r="M14592" s="2">
        <f t="shared" si="227"/>
        <v>-233944.8499999971</v>
      </c>
      <c r="P14592"/>
    </row>
    <row r="14593" spans="1:16" hidden="1">
      <c r="A14593" t="s">
        <v>33410</v>
      </c>
      <c r="B14593" s="1">
        <v>42275</v>
      </c>
      <c r="C14593" t="s">
        <v>33420</v>
      </c>
      <c r="D14593">
        <v>2</v>
      </c>
      <c r="E14593" t="s">
        <v>33421</v>
      </c>
      <c r="F14593" t="s">
        <v>13559</v>
      </c>
      <c r="G14593" t="s">
        <v>313</v>
      </c>
      <c r="H14593" t="s">
        <v>65</v>
      </c>
      <c r="J14593" s="5"/>
      <c r="K14593" s="2">
        <v>400</v>
      </c>
      <c r="L14593" s="5"/>
      <c r="M14593" s="2">
        <f t="shared" si="227"/>
        <v>-234344.8499999971</v>
      </c>
      <c r="P14593"/>
    </row>
    <row r="14594" spans="1:16" hidden="1">
      <c r="A14594" t="s">
        <v>33410</v>
      </c>
      <c r="B14594" s="1">
        <v>42275</v>
      </c>
      <c r="C14594" t="s">
        <v>33420</v>
      </c>
      <c r="D14594">
        <v>2</v>
      </c>
      <c r="E14594" t="s">
        <v>33421</v>
      </c>
      <c r="F14594" t="s">
        <v>13559</v>
      </c>
      <c r="G14594" t="s">
        <v>313</v>
      </c>
      <c r="H14594" t="s">
        <v>65</v>
      </c>
      <c r="I14594" s="2">
        <v>693.85</v>
      </c>
      <c r="J14594" s="5"/>
      <c r="L14594" s="5"/>
      <c r="M14594" s="2">
        <f t="shared" si="227"/>
        <v>-233650.99999999709</v>
      </c>
      <c r="P14594"/>
    </row>
    <row r="14595" spans="1:16" hidden="1">
      <c r="A14595" t="s">
        <v>33428</v>
      </c>
      <c r="B14595" s="1">
        <v>42275</v>
      </c>
      <c r="C14595" t="s">
        <v>30358</v>
      </c>
      <c r="D14595">
        <v>1</v>
      </c>
      <c r="E14595" t="s">
        <v>33436</v>
      </c>
      <c r="F14595" t="s">
        <v>13565</v>
      </c>
      <c r="G14595" t="s">
        <v>4</v>
      </c>
      <c r="H14595" t="s">
        <v>433</v>
      </c>
      <c r="I14595" s="2">
        <v>100000</v>
      </c>
      <c r="J14595" s="5"/>
      <c r="L14595" s="5"/>
      <c r="M14595" s="2">
        <f t="shared" si="227"/>
        <v>-133650.99999999709</v>
      </c>
      <c r="P14595"/>
    </row>
    <row r="14596" spans="1:16" hidden="1">
      <c r="A14596" t="s">
        <v>33443</v>
      </c>
      <c r="B14596" s="1">
        <v>42275</v>
      </c>
      <c r="C14596" t="s">
        <v>33454</v>
      </c>
      <c r="D14596">
        <v>2</v>
      </c>
      <c r="E14596" t="s">
        <v>33455</v>
      </c>
      <c r="F14596" t="s">
        <v>7054</v>
      </c>
      <c r="G14596" t="s">
        <v>4</v>
      </c>
      <c r="H14596" t="s">
        <v>33197</v>
      </c>
      <c r="I14596" s="2">
        <v>1025</v>
      </c>
      <c r="J14596" s="5"/>
      <c r="L14596" s="5"/>
      <c r="M14596" s="2">
        <f t="shared" si="227"/>
        <v>-132625.99999999709</v>
      </c>
      <c r="P14596"/>
    </row>
    <row r="14597" spans="1:16" hidden="1">
      <c r="A14597" t="s">
        <v>33461</v>
      </c>
      <c r="B14597" s="1">
        <v>42275</v>
      </c>
      <c r="C14597" t="s">
        <v>33470</v>
      </c>
      <c r="D14597">
        <v>2</v>
      </c>
      <c r="E14597" t="s">
        <v>33471</v>
      </c>
      <c r="F14597" t="s">
        <v>7054</v>
      </c>
      <c r="G14597" t="s">
        <v>4</v>
      </c>
      <c r="H14597" t="s">
        <v>30387</v>
      </c>
      <c r="I14597" s="2">
        <v>400</v>
      </c>
      <c r="J14597" s="5"/>
      <c r="L14597" s="5"/>
      <c r="M14597" s="2">
        <f t="shared" si="227"/>
        <v>-132225.99999999709</v>
      </c>
      <c r="P14597"/>
    </row>
    <row r="14598" spans="1:16" hidden="1">
      <c r="A14598" t="s">
        <v>33476</v>
      </c>
      <c r="B14598" s="1">
        <v>42275</v>
      </c>
      <c r="C14598" t="s">
        <v>25356</v>
      </c>
      <c r="D14598">
        <v>1</v>
      </c>
      <c r="E14598" t="s">
        <v>33486</v>
      </c>
      <c r="F14598" t="s">
        <v>13565</v>
      </c>
      <c r="G14598" t="s">
        <v>4</v>
      </c>
      <c r="H14598" t="s">
        <v>29219</v>
      </c>
      <c r="I14598" s="2">
        <v>11000</v>
      </c>
      <c r="J14598" s="5"/>
      <c r="L14598" s="5"/>
      <c r="M14598" s="2">
        <f t="shared" si="227"/>
        <v>-121225.99999999709</v>
      </c>
      <c r="P14598"/>
    </row>
    <row r="14599" spans="1:16" hidden="1">
      <c r="A14599" t="s">
        <v>33492</v>
      </c>
      <c r="B14599" s="1">
        <v>42275</v>
      </c>
      <c r="C14599" t="s">
        <v>33500</v>
      </c>
      <c r="D14599">
        <v>2</v>
      </c>
      <c r="E14599" t="s">
        <v>33501</v>
      </c>
      <c r="F14599" t="s">
        <v>7054</v>
      </c>
      <c r="G14599" t="s">
        <v>4</v>
      </c>
      <c r="H14599" t="s">
        <v>11484</v>
      </c>
      <c r="J14599" s="5"/>
      <c r="K14599" s="2">
        <v>2730.14</v>
      </c>
      <c r="L14599" s="5"/>
      <c r="M14599" s="2">
        <f t="shared" si="227"/>
        <v>-123956.13999999709</v>
      </c>
      <c r="P14599"/>
    </row>
    <row r="14600" spans="1:16" hidden="1">
      <c r="A14600" t="s">
        <v>33492</v>
      </c>
      <c r="B14600" s="1">
        <v>42275</v>
      </c>
      <c r="C14600" t="s">
        <v>33500</v>
      </c>
      <c r="D14600">
        <v>2</v>
      </c>
      <c r="E14600" t="s">
        <v>33501</v>
      </c>
      <c r="F14600" t="s">
        <v>7054</v>
      </c>
      <c r="G14600" t="s">
        <v>4</v>
      </c>
      <c r="H14600" t="s">
        <v>11484</v>
      </c>
      <c r="I14600" s="2">
        <v>2730.14</v>
      </c>
      <c r="J14600" s="5"/>
      <c r="L14600" s="5"/>
      <c r="M14600" s="2">
        <f t="shared" si="227"/>
        <v>-121225.99999999709</v>
      </c>
      <c r="P14600"/>
    </row>
    <row r="14601" spans="1:16" hidden="1">
      <c r="A14601" t="s">
        <v>33509</v>
      </c>
      <c r="B14601" s="1">
        <v>42275</v>
      </c>
      <c r="C14601" t="s">
        <v>18</v>
      </c>
      <c r="D14601">
        <v>2</v>
      </c>
      <c r="E14601" t="s">
        <v>33518</v>
      </c>
      <c r="F14601" t="s">
        <v>13559</v>
      </c>
      <c r="G14601" t="s">
        <v>313</v>
      </c>
      <c r="H14601" t="s">
        <v>6755</v>
      </c>
      <c r="I14601" s="2">
        <v>1104.22</v>
      </c>
      <c r="J14601" s="5"/>
      <c r="L14601" s="5"/>
      <c r="M14601" s="2">
        <f t="shared" ref="M14601:M14664" si="228">+M14600+I14601-K14601</f>
        <v>-120121.77999999709</v>
      </c>
      <c r="P14601"/>
    </row>
    <row r="14602" spans="1:16" hidden="1">
      <c r="A14602" t="s">
        <v>33525</v>
      </c>
      <c r="B14602" s="1">
        <v>42275</v>
      </c>
      <c r="C14602" t="s">
        <v>11941</v>
      </c>
      <c r="D14602">
        <v>2</v>
      </c>
      <c r="E14602" t="s">
        <v>33535</v>
      </c>
      <c r="F14602" t="s">
        <v>7054</v>
      </c>
      <c r="G14602" t="s">
        <v>4</v>
      </c>
      <c r="H14602" t="s">
        <v>7793</v>
      </c>
      <c r="I14602" s="2">
        <v>1987.49</v>
      </c>
      <c r="J14602" s="5"/>
      <c r="L14602" s="5"/>
      <c r="M14602" s="2">
        <f t="shared" si="228"/>
        <v>-118134.28999999708</v>
      </c>
      <c r="P14602"/>
    </row>
    <row r="14603" spans="1:16" hidden="1">
      <c r="A14603" t="s">
        <v>33541</v>
      </c>
      <c r="B14603" s="1">
        <v>42275</v>
      </c>
      <c r="C14603" t="s">
        <v>18</v>
      </c>
      <c r="D14603">
        <v>2</v>
      </c>
      <c r="E14603" t="s">
        <v>33551</v>
      </c>
      <c r="F14603" t="s">
        <v>13559</v>
      </c>
      <c r="G14603" t="s">
        <v>313</v>
      </c>
      <c r="H14603" t="s">
        <v>14264</v>
      </c>
      <c r="I14603" s="2">
        <v>873.43</v>
      </c>
      <c r="J14603" s="5"/>
      <c r="L14603" s="5"/>
      <c r="M14603" s="2">
        <f t="shared" si="228"/>
        <v>-117260.85999999709</v>
      </c>
      <c r="P14603"/>
    </row>
    <row r="14604" spans="1:16" hidden="1">
      <c r="A14604" t="s">
        <v>33558</v>
      </c>
      <c r="B14604" s="1">
        <v>42275</v>
      </c>
      <c r="C14604" t="s">
        <v>33566</v>
      </c>
      <c r="D14604">
        <v>2</v>
      </c>
      <c r="E14604" t="s">
        <v>33567</v>
      </c>
      <c r="F14604" t="s">
        <v>13559</v>
      </c>
      <c r="G14604" t="s">
        <v>313</v>
      </c>
      <c r="H14604" t="s">
        <v>12124</v>
      </c>
      <c r="J14604" s="5"/>
      <c r="K14604" s="2">
        <v>244.04</v>
      </c>
      <c r="L14604" s="5"/>
      <c r="M14604" s="2">
        <f t="shared" si="228"/>
        <v>-117504.89999999708</v>
      </c>
      <c r="P14604"/>
    </row>
    <row r="14605" spans="1:16" hidden="1">
      <c r="A14605" t="s">
        <v>33558</v>
      </c>
      <c r="B14605" s="1">
        <v>42275</v>
      </c>
      <c r="C14605" t="s">
        <v>33566</v>
      </c>
      <c r="D14605">
        <v>2</v>
      </c>
      <c r="E14605" t="s">
        <v>33567</v>
      </c>
      <c r="F14605" t="s">
        <v>13559</v>
      </c>
      <c r="G14605" t="s">
        <v>313</v>
      </c>
      <c r="H14605" t="s">
        <v>12124</v>
      </c>
      <c r="I14605" s="2">
        <v>244.04</v>
      </c>
      <c r="J14605" s="5"/>
      <c r="L14605" s="5"/>
      <c r="M14605" s="2">
        <f t="shared" si="228"/>
        <v>-117260.85999999709</v>
      </c>
      <c r="P14605"/>
    </row>
    <row r="14606" spans="1:16" hidden="1">
      <c r="A14606" t="s">
        <v>33574</v>
      </c>
      <c r="B14606" s="1">
        <v>42275</v>
      </c>
      <c r="C14606" t="s">
        <v>33583</v>
      </c>
      <c r="D14606">
        <v>2</v>
      </c>
      <c r="E14606" t="s">
        <v>33584</v>
      </c>
      <c r="F14606" t="s">
        <v>13559</v>
      </c>
      <c r="G14606" t="s">
        <v>313</v>
      </c>
      <c r="H14606" t="s">
        <v>9060</v>
      </c>
      <c r="J14606" s="5"/>
      <c r="K14606" s="2">
        <v>9100</v>
      </c>
      <c r="L14606" s="5"/>
      <c r="M14606" s="2">
        <f t="shared" si="228"/>
        <v>-126360.85999999709</v>
      </c>
      <c r="P14606"/>
    </row>
    <row r="14607" spans="1:16" hidden="1">
      <c r="A14607" t="s">
        <v>33574</v>
      </c>
      <c r="B14607" s="1">
        <v>42275</v>
      </c>
      <c r="C14607" t="s">
        <v>33583</v>
      </c>
      <c r="D14607">
        <v>2</v>
      </c>
      <c r="E14607" t="s">
        <v>33584</v>
      </c>
      <c r="F14607" t="s">
        <v>13559</v>
      </c>
      <c r="G14607" t="s">
        <v>313</v>
      </c>
      <c r="H14607" t="s">
        <v>9060</v>
      </c>
      <c r="I14607" s="2">
        <v>9100</v>
      </c>
      <c r="J14607" s="5"/>
      <c r="L14607" s="5"/>
      <c r="M14607" s="2">
        <f t="shared" si="228"/>
        <v>-117260.85999999709</v>
      </c>
      <c r="P14607"/>
    </row>
    <row r="14608" spans="1:16" hidden="1">
      <c r="A14608" t="s">
        <v>33588</v>
      </c>
      <c r="B14608" s="1">
        <v>42275</v>
      </c>
      <c r="C14608" t="s">
        <v>11941</v>
      </c>
      <c r="D14608">
        <v>2</v>
      </c>
      <c r="E14608" t="s">
        <v>33598</v>
      </c>
      <c r="F14608" t="s">
        <v>7054</v>
      </c>
      <c r="G14608" t="s">
        <v>4</v>
      </c>
      <c r="H14608" t="s">
        <v>7793</v>
      </c>
      <c r="J14608" s="5"/>
      <c r="K14608" s="2">
        <v>1616.02</v>
      </c>
      <c r="L14608" s="5"/>
      <c r="M14608" s="2">
        <f t="shared" si="228"/>
        <v>-118876.87999999709</v>
      </c>
      <c r="P14608"/>
    </row>
    <row r="14609" spans="1:16" hidden="1">
      <c r="A14609" t="s">
        <v>33588</v>
      </c>
      <c r="B14609" s="1">
        <v>42275</v>
      </c>
      <c r="C14609" t="s">
        <v>11941</v>
      </c>
      <c r="D14609">
        <v>2</v>
      </c>
      <c r="E14609" t="s">
        <v>33598</v>
      </c>
      <c r="F14609" t="s">
        <v>7054</v>
      </c>
      <c r="G14609" t="s">
        <v>4</v>
      </c>
      <c r="H14609" t="s">
        <v>7793</v>
      </c>
      <c r="I14609" s="2">
        <v>1987.49</v>
      </c>
      <c r="J14609" s="5"/>
      <c r="L14609" s="5"/>
      <c r="M14609" s="2">
        <f t="shared" si="228"/>
        <v>-116889.38999999709</v>
      </c>
      <c r="P14609"/>
    </row>
    <row r="14610" spans="1:16" hidden="1">
      <c r="A14610" t="s">
        <v>33603</v>
      </c>
      <c r="B14610" s="1">
        <v>42275</v>
      </c>
      <c r="C14610" t="s">
        <v>33613</v>
      </c>
      <c r="D14610">
        <v>2</v>
      </c>
      <c r="E14610" t="s">
        <v>33614</v>
      </c>
      <c r="F14610" t="s">
        <v>13559</v>
      </c>
      <c r="G14610" t="s">
        <v>313</v>
      </c>
      <c r="H14610" t="s">
        <v>6023</v>
      </c>
      <c r="J14610" s="5"/>
      <c r="K14610" s="2">
        <v>425.24</v>
      </c>
      <c r="L14610" s="5"/>
      <c r="M14610" s="2">
        <f t="shared" si="228"/>
        <v>-117314.62999999709</v>
      </c>
      <c r="P14610"/>
    </row>
    <row r="14611" spans="1:16" hidden="1">
      <c r="A14611" t="s">
        <v>33603</v>
      </c>
      <c r="B14611" s="1">
        <v>42275</v>
      </c>
      <c r="C14611" t="s">
        <v>33613</v>
      </c>
      <c r="D14611">
        <v>2</v>
      </c>
      <c r="E14611" t="s">
        <v>33614</v>
      </c>
      <c r="F14611" t="s">
        <v>13559</v>
      </c>
      <c r="G14611" t="s">
        <v>313</v>
      </c>
      <c r="H14611" t="s">
        <v>6023</v>
      </c>
      <c r="I14611" s="2">
        <v>425.24</v>
      </c>
      <c r="J14611" s="5"/>
      <c r="L14611" s="5"/>
      <c r="M14611" s="2">
        <f t="shared" si="228"/>
        <v>-116889.38999999709</v>
      </c>
      <c r="P14611"/>
    </row>
    <row r="14612" spans="1:16" hidden="1">
      <c r="A14612" t="s">
        <v>33619</v>
      </c>
      <c r="B14612" s="1">
        <v>42275</v>
      </c>
      <c r="C14612" t="s">
        <v>33629</v>
      </c>
      <c r="D14612">
        <v>2</v>
      </c>
      <c r="E14612" t="s">
        <v>33630</v>
      </c>
      <c r="F14612" t="s">
        <v>13559</v>
      </c>
      <c r="G14612" t="s">
        <v>313</v>
      </c>
      <c r="H14612" t="s">
        <v>10795</v>
      </c>
      <c r="J14612" s="5"/>
      <c r="K14612" s="2">
        <v>389.76</v>
      </c>
      <c r="L14612" s="5"/>
      <c r="M14612" s="2">
        <f t="shared" si="228"/>
        <v>-117279.14999999708</v>
      </c>
      <c r="P14612"/>
    </row>
    <row r="14613" spans="1:16" hidden="1">
      <c r="A14613" t="s">
        <v>33619</v>
      </c>
      <c r="B14613" s="1">
        <v>42275</v>
      </c>
      <c r="C14613" t="s">
        <v>33629</v>
      </c>
      <c r="D14613">
        <v>2</v>
      </c>
      <c r="E14613" t="s">
        <v>33630</v>
      </c>
      <c r="F14613" t="s">
        <v>13559</v>
      </c>
      <c r="G14613" t="s">
        <v>313</v>
      </c>
      <c r="H14613" t="s">
        <v>10795</v>
      </c>
      <c r="I14613" s="2">
        <v>389.76</v>
      </c>
      <c r="J14613" s="5"/>
      <c r="L14613" s="5"/>
      <c r="M14613" s="2">
        <f t="shared" si="228"/>
        <v>-116889.38999999709</v>
      </c>
      <c r="P14613"/>
    </row>
    <row r="14614" spans="1:16" hidden="1">
      <c r="A14614" t="s">
        <v>33636</v>
      </c>
      <c r="B14614" s="1">
        <v>42275</v>
      </c>
      <c r="C14614" t="s">
        <v>33646</v>
      </c>
      <c r="D14614">
        <v>2</v>
      </c>
      <c r="E14614" t="s">
        <v>33647</v>
      </c>
      <c r="F14614" t="s">
        <v>13559</v>
      </c>
      <c r="G14614" t="s">
        <v>313</v>
      </c>
      <c r="H14614" t="s">
        <v>10715</v>
      </c>
      <c r="J14614" s="5"/>
      <c r="K14614" s="2">
        <v>517.15</v>
      </c>
      <c r="L14614" s="5"/>
      <c r="M14614" s="2">
        <f t="shared" si="228"/>
        <v>-117406.53999999708</v>
      </c>
      <c r="P14614"/>
    </row>
    <row r="14615" spans="1:16" hidden="1">
      <c r="A14615" t="s">
        <v>33636</v>
      </c>
      <c r="B14615" s="1">
        <v>42275</v>
      </c>
      <c r="C14615" t="s">
        <v>33646</v>
      </c>
      <c r="D14615">
        <v>2</v>
      </c>
      <c r="E14615" t="s">
        <v>33647</v>
      </c>
      <c r="F14615" t="s">
        <v>13559</v>
      </c>
      <c r="G14615" t="s">
        <v>313</v>
      </c>
      <c r="H14615" t="s">
        <v>10715</v>
      </c>
      <c r="I14615" s="2">
        <v>517.15</v>
      </c>
      <c r="J14615" s="5"/>
      <c r="L14615" s="5"/>
      <c r="M14615" s="2">
        <f t="shared" si="228"/>
        <v>-116889.38999999709</v>
      </c>
      <c r="P14615"/>
    </row>
    <row r="14616" spans="1:16" hidden="1">
      <c r="A14616" t="s">
        <v>33652</v>
      </c>
      <c r="B14616" s="1">
        <v>42275</v>
      </c>
      <c r="C14616" t="s">
        <v>33664</v>
      </c>
      <c r="D14616">
        <v>2</v>
      </c>
      <c r="E14616" t="s">
        <v>33665</v>
      </c>
      <c r="F14616" t="s">
        <v>7054</v>
      </c>
      <c r="G14616" t="s">
        <v>4</v>
      </c>
      <c r="H14616" t="s">
        <v>32613</v>
      </c>
      <c r="I14616" s="2">
        <v>1025</v>
      </c>
      <c r="J14616" s="5"/>
      <c r="L14616" s="5"/>
      <c r="M14616" s="2">
        <f t="shared" si="228"/>
        <v>-115864.38999999709</v>
      </c>
      <c r="P14616"/>
    </row>
    <row r="14617" spans="1:16" hidden="1">
      <c r="A14617" t="s">
        <v>33671</v>
      </c>
      <c r="B14617" s="1">
        <v>42275</v>
      </c>
      <c r="C14617" t="s">
        <v>33681</v>
      </c>
      <c r="D14617">
        <v>2</v>
      </c>
      <c r="E14617" t="s">
        <v>33682</v>
      </c>
      <c r="F14617" t="s">
        <v>13559</v>
      </c>
      <c r="G14617" t="s">
        <v>313</v>
      </c>
      <c r="H14617" t="s">
        <v>1258</v>
      </c>
      <c r="J14617" s="5"/>
      <c r="K14617" s="2">
        <v>864.32</v>
      </c>
      <c r="L14617" s="5"/>
      <c r="M14617" s="2">
        <f t="shared" si="228"/>
        <v>-116728.7099999971</v>
      </c>
      <c r="P14617"/>
    </row>
    <row r="14618" spans="1:16" hidden="1">
      <c r="A14618" t="s">
        <v>33671</v>
      </c>
      <c r="B14618" s="1">
        <v>42275</v>
      </c>
      <c r="C14618" t="s">
        <v>33681</v>
      </c>
      <c r="D14618">
        <v>2</v>
      </c>
      <c r="E14618" t="s">
        <v>33682</v>
      </c>
      <c r="F14618" t="s">
        <v>13559</v>
      </c>
      <c r="G14618" t="s">
        <v>313</v>
      </c>
      <c r="H14618" t="s">
        <v>1258</v>
      </c>
      <c r="I14618" s="2">
        <v>864.32</v>
      </c>
      <c r="J14618" s="5"/>
      <c r="L14618" s="5"/>
      <c r="M14618" s="2">
        <f t="shared" si="228"/>
        <v>-115864.38999999709</v>
      </c>
      <c r="P14618"/>
    </row>
    <row r="14619" spans="1:16" hidden="1">
      <c r="A14619" t="s">
        <v>33685</v>
      </c>
      <c r="B14619" s="1">
        <v>42275</v>
      </c>
      <c r="C14619" t="s">
        <v>33697</v>
      </c>
      <c r="D14619">
        <v>2</v>
      </c>
      <c r="E14619" t="s">
        <v>33698</v>
      </c>
      <c r="F14619" t="s">
        <v>13559</v>
      </c>
      <c r="G14619" t="s">
        <v>313</v>
      </c>
      <c r="H14619" t="s">
        <v>65</v>
      </c>
      <c r="J14619" s="5"/>
      <c r="K14619" s="2">
        <v>671.01</v>
      </c>
      <c r="L14619" s="5"/>
      <c r="M14619" s="2">
        <f t="shared" si="228"/>
        <v>-116535.39999999708</v>
      </c>
      <c r="P14619"/>
    </row>
    <row r="14620" spans="1:16" hidden="1">
      <c r="A14620" t="s">
        <v>33685</v>
      </c>
      <c r="B14620" s="1">
        <v>42275</v>
      </c>
      <c r="C14620" t="s">
        <v>33697</v>
      </c>
      <c r="D14620">
        <v>2</v>
      </c>
      <c r="E14620" t="s">
        <v>33698</v>
      </c>
      <c r="F14620" t="s">
        <v>13559</v>
      </c>
      <c r="G14620" t="s">
        <v>313</v>
      </c>
      <c r="H14620" t="s">
        <v>65</v>
      </c>
      <c r="I14620" s="2">
        <v>671.01</v>
      </c>
      <c r="J14620" s="5"/>
      <c r="L14620" s="5"/>
      <c r="M14620" s="2">
        <f t="shared" si="228"/>
        <v>-115864.38999999709</v>
      </c>
      <c r="P14620"/>
    </row>
    <row r="14621" spans="1:16" hidden="1">
      <c r="A14621" t="s">
        <v>33702</v>
      </c>
      <c r="B14621" s="1">
        <v>42275</v>
      </c>
      <c r="C14621" t="s">
        <v>12018</v>
      </c>
      <c r="D14621">
        <v>2</v>
      </c>
      <c r="E14621" t="s">
        <v>33711</v>
      </c>
      <c r="F14621" t="s">
        <v>7054</v>
      </c>
      <c r="G14621" t="s">
        <v>4</v>
      </c>
      <c r="H14621" t="s">
        <v>12020</v>
      </c>
      <c r="J14621" s="5"/>
      <c r="K14621" s="2">
        <v>1790.01</v>
      </c>
      <c r="L14621" s="5"/>
      <c r="M14621" s="2">
        <f t="shared" si="228"/>
        <v>-117654.39999999708</v>
      </c>
      <c r="P14621"/>
    </row>
    <row r="14622" spans="1:16" hidden="1">
      <c r="A14622" t="s">
        <v>33702</v>
      </c>
      <c r="B14622" s="1">
        <v>42275</v>
      </c>
      <c r="C14622" t="s">
        <v>12018</v>
      </c>
      <c r="D14622">
        <v>2</v>
      </c>
      <c r="E14622" t="s">
        <v>33711</v>
      </c>
      <c r="F14622" t="s">
        <v>7054</v>
      </c>
      <c r="G14622" t="s">
        <v>4</v>
      </c>
      <c r="H14622" t="s">
        <v>12020</v>
      </c>
      <c r="I14622" s="2">
        <v>1790.01</v>
      </c>
      <c r="J14622" s="5"/>
      <c r="L14622" s="5"/>
      <c r="M14622" s="2">
        <f t="shared" si="228"/>
        <v>-115864.38999999709</v>
      </c>
      <c r="P14622"/>
    </row>
    <row r="14623" spans="1:16" hidden="1">
      <c r="A14623" t="s">
        <v>33715</v>
      </c>
      <c r="B14623" s="1">
        <v>42275</v>
      </c>
      <c r="C14623" t="s">
        <v>33724</v>
      </c>
      <c r="D14623">
        <v>2</v>
      </c>
      <c r="E14623" t="s">
        <v>33725</v>
      </c>
      <c r="F14623" t="s">
        <v>13559</v>
      </c>
      <c r="G14623" t="s">
        <v>313</v>
      </c>
      <c r="H14623" t="s">
        <v>7452</v>
      </c>
      <c r="J14623" s="5"/>
      <c r="K14623" s="2">
        <v>536.49</v>
      </c>
      <c r="L14623" s="5"/>
      <c r="M14623" s="2">
        <f t="shared" si="228"/>
        <v>-116400.87999999709</v>
      </c>
      <c r="P14623"/>
    </row>
    <row r="14624" spans="1:16" hidden="1">
      <c r="A14624" t="s">
        <v>33715</v>
      </c>
      <c r="B14624" s="1">
        <v>42275</v>
      </c>
      <c r="C14624" t="s">
        <v>33724</v>
      </c>
      <c r="D14624">
        <v>2</v>
      </c>
      <c r="E14624" t="s">
        <v>33725</v>
      </c>
      <c r="F14624" t="s">
        <v>13559</v>
      </c>
      <c r="G14624" t="s">
        <v>313</v>
      </c>
      <c r="H14624" t="s">
        <v>7452</v>
      </c>
      <c r="I14624" s="2">
        <v>536.49</v>
      </c>
      <c r="J14624" s="5"/>
      <c r="L14624" s="5"/>
      <c r="M14624" s="2">
        <f t="shared" si="228"/>
        <v>-115864.38999999709</v>
      </c>
      <c r="P14624"/>
    </row>
    <row r="14625" spans="1:16" hidden="1">
      <c r="A14625" t="s">
        <v>33729</v>
      </c>
      <c r="B14625" s="1">
        <v>42275</v>
      </c>
      <c r="C14625" t="s">
        <v>33738</v>
      </c>
      <c r="D14625">
        <v>2</v>
      </c>
      <c r="E14625" t="s">
        <v>33739</v>
      </c>
      <c r="F14625" t="s">
        <v>13559</v>
      </c>
      <c r="G14625" t="s">
        <v>313</v>
      </c>
      <c r="H14625" t="s">
        <v>1399</v>
      </c>
      <c r="J14625" s="5"/>
      <c r="K14625" s="2">
        <v>630.67999999999995</v>
      </c>
      <c r="L14625" s="5"/>
      <c r="M14625" s="2">
        <f t="shared" si="228"/>
        <v>-116495.06999999708</v>
      </c>
      <c r="P14625"/>
    </row>
    <row r="14626" spans="1:16" hidden="1">
      <c r="A14626" t="s">
        <v>33729</v>
      </c>
      <c r="B14626" s="1">
        <v>42275</v>
      </c>
      <c r="C14626" t="s">
        <v>33738</v>
      </c>
      <c r="D14626">
        <v>2</v>
      </c>
      <c r="E14626" t="s">
        <v>33739</v>
      </c>
      <c r="F14626" t="s">
        <v>13559</v>
      </c>
      <c r="G14626" t="s">
        <v>313</v>
      </c>
      <c r="H14626" t="s">
        <v>1399</v>
      </c>
      <c r="I14626" s="2">
        <v>630.67999999999995</v>
      </c>
      <c r="J14626" s="5"/>
      <c r="L14626" s="5"/>
      <c r="M14626" s="2">
        <f t="shared" si="228"/>
        <v>-115864.38999999709</v>
      </c>
      <c r="P14626"/>
    </row>
    <row r="14627" spans="1:16" hidden="1">
      <c r="A14627" t="s">
        <v>33746</v>
      </c>
      <c r="B14627" s="1">
        <v>42275</v>
      </c>
      <c r="C14627" t="s">
        <v>33755</v>
      </c>
      <c r="D14627">
        <v>2</v>
      </c>
      <c r="E14627" t="s">
        <v>33756</v>
      </c>
      <c r="F14627" t="s">
        <v>13559</v>
      </c>
      <c r="G14627" t="s">
        <v>313</v>
      </c>
      <c r="H14627" t="s">
        <v>3684</v>
      </c>
      <c r="J14627" s="5"/>
      <c r="K14627" s="2">
        <v>250.26</v>
      </c>
      <c r="L14627" s="5"/>
      <c r="M14627" s="2">
        <f t="shared" si="228"/>
        <v>-116114.64999999708</v>
      </c>
      <c r="P14627"/>
    </row>
    <row r="14628" spans="1:16" hidden="1">
      <c r="A14628" t="s">
        <v>33746</v>
      </c>
      <c r="B14628" s="1">
        <v>42275</v>
      </c>
      <c r="C14628" t="s">
        <v>33755</v>
      </c>
      <c r="D14628">
        <v>2</v>
      </c>
      <c r="E14628" t="s">
        <v>33756</v>
      </c>
      <c r="F14628" t="s">
        <v>13559</v>
      </c>
      <c r="G14628" t="s">
        <v>313</v>
      </c>
      <c r="H14628" t="s">
        <v>3684</v>
      </c>
      <c r="I14628" s="2">
        <v>250.26</v>
      </c>
      <c r="J14628" s="5"/>
      <c r="L14628" s="5"/>
      <c r="M14628" s="2">
        <f t="shared" si="228"/>
        <v>-115864.38999999709</v>
      </c>
      <c r="P14628"/>
    </row>
    <row r="14629" spans="1:16" hidden="1">
      <c r="A14629" t="s">
        <v>33762</v>
      </c>
      <c r="B14629" s="1">
        <v>42275</v>
      </c>
      <c r="C14629" t="s">
        <v>12041</v>
      </c>
      <c r="D14629">
        <v>2</v>
      </c>
      <c r="E14629" t="s">
        <v>33769</v>
      </c>
      <c r="F14629" t="s">
        <v>7054</v>
      </c>
      <c r="G14629" t="s">
        <v>4</v>
      </c>
      <c r="H14629" t="s">
        <v>4512</v>
      </c>
      <c r="J14629" s="5"/>
      <c r="K14629" s="2">
        <v>3030.01</v>
      </c>
      <c r="L14629" s="5"/>
      <c r="M14629" s="2">
        <f t="shared" si="228"/>
        <v>-118894.39999999708</v>
      </c>
      <c r="P14629"/>
    </row>
    <row r="14630" spans="1:16" hidden="1">
      <c r="A14630" t="s">
        <v>33762</v>
      </c>
      <c r="B14630" s="1">
        <v>42275</v>
      </c>
      <c r="C14630" t="s">
        <v>12041</v>
      </c>
      <c r="D14630">
        <v>2</v>
      </c>
      <c r="E14630" t="s">
        <v>33769</v>
      </c>
      <c r="F14630" t="s">
        <v>7054</v>
      </c>
      <c r="G14630" t="s">
        <v>4</v>
      </c>
      <c r="H14630" t="s">
        <v>4512</v>
      </c>
      <c r="I14630" s="2">
        <v>3030.01</v>
      </c>
      <c r="J14630" s="5"/>
      <c r="L14630" s="5"/>
      <c r="M14630" s="2">
        <f t="shared" si="228"/>
        <v>-115864.38999999709</v>
      </c>
      <c r="P14630"/>
    </row>
    <row r="14631" spans="1:16" hidden="1">
      <c r="A14631" t="s">
        <v>33776</v>
      </c>
      <c r="B14631" s="1">
        <v>42275</v>
      </c>
      <c r="C14631" t="s">
        <v>12046</v>
      </c>
      <c r="D14631">
        <v>2</v>
      </c>
      <c r="E14631" t="s">
        <v>33784</v>
      </c>
      <c r="F14631" t="s">
        <v>7054</v>
      </c>
      <c r="G14631" t="s">
        <v>4</v>
      </c>
      <c r="H14631" t="s">
        <v>12048</v>
      </c>
      <c r="J14631" s="5"/>
      <c r="K14631" s="2">
        <v>1840</v>
      </c>
      <c r="L14631" s="5"/>
      <c r="M14631" s="2">
        <f t="shared" si="228"/>
        <v>-117704.38999999709</v>
      </c>
      <c r="P14631"/>
    </row>
    <row r="14632" spans="1:16" hidden="1">
      <c r="A14632" t="s">
        <v>33776</v>
      </c>
      <c r="B14632" s="1">
        <v>42275</v>
      </c>
      <c r="C14632" t="s">
        <v>12046</v>
      </c>
      <c r="D14632">
        <v>2</v>
      </c>
      <c r="E14632" t="s">
        <v>33784</v>
      </c>
      <c r="F14632" t="s">
        <v>7054</v>
      </c>
      <c r="G14632" t="s">
        <v>4</v>
      </c>
      <c r="H14632" t="s">
        <v>12048</v>
      </c>
      <c r="I14632" s="2">
        <v>1840</v>
      </c>
      <c r="J14632" s="5"/>
      <c r="L14632" s="5"/>
      <c r="M14632" s="2">
        <f t="shared" si="228"/>
        <v>-115864.38999999709</v>
      </c>
      <c r="P14632"/>
    </row>
    <row r="14633" spans="1:16" hidden="1">
      <c r="A14633" t="s">
        <v>33790</v>
      </c>
      <c r="B14633" s="1">
        <v>42275</v>
      </c>
      <c r="C14633" t="s">
        <v>33799</v>
      </c>
      <c r="D14633">
        <v>2</v>
      </c>
      <c r="E14633" t="s">
        <v>33800</v>
      </c>
      <c r="F14633" t="s">
        <v>13559</v>
      </c>
      <c r="G14633" t="s">
        <v>313</v>
      </c>
      <c r="H14633" t="s">
        <v>65</v>
      </c>
      <c r="J14633" s="5"/>
      <c r="K14633" s="2">
        <v>244.04</v>
      </c>
      <c r="L14633" s="5"/>
      <c r="M14633" s="2">
        <f t="shared" si="228"/>
        <v>-116108.42999999708</v>
      </c>
      <c r="P14633"/>
    </row>
    <row r="14634" spans="1:16" hidden="1">
      <c r="A14634" t="s">
        <v>33790</v>
      </c>
      <c r="B14634" s="1">
        <v>42275</v>
      </c>
      <c r="C14634" t="s">
        <v>33799</v>
      </c>
      <c r="D14634">
        <v>2</v>
      </c>
      <c r="E14634" t="s">
        <v>33800</v>
      </c>
      <c r="F14634" t="s">
        <v>13559</v>
      </c>
      <c r="G14634" t="s">
        <v>313</v>
      </c>
      <c r="H14634" t="s">
        <v>65</v>
      </c>
      <c r="I14634" s="2">
        <v>244.04</v>
      </c>
      <c r="J14634" s="5"/>
      <c r="L14634" s="5"/>
      <c r="M14634" s="2">
        <f t="shared" si="228"/>
        <v>-115864.38999999709</v>
      </c>
      <c r="P14634"/>
    </row>
    <row r="14635" spans="1:16" hidden="1">
      <c r="A14635" t="s">
        <v>33805</v>
      </c>
      <c r="B14635" s="1">
        <v>42275</v>
      </c>
      <c r="C14635" t="s">
        <v>33812</v>
      </c>
      <c r="D14635">
        <v>2</v>
      </c>
      <c r="E14635" t="s">
        <v>33813</v>
      </c>
      <c r="F14635" t="s">
        <v>13559</v>
      </c>
      <c r="G14635" t="s">
        <v>313</v>
      </c>
      <c r="H14635" t="s">
        <v>5084</v>
      </c>
      <c r="J14635" s="5"/>
      <c r="K14635" s="2">
        <v>129</v>
      </c>
      <c r="L14635" s="5"/>
      <c r="M14635" s="2">
        <f t="shared" si="228"/>
        <v>-115993.38999999709</v>
      </c>
      <c r="P14635"/>
    </row>
    <row r="14636" spans="1:16" hidden="1">
      <c r="A14636" t="s">
        <v>33805</v>
      </c>
      <c r="B14636" s="1">
        <v>42275</v>
      </c>
      <c r="C14636" t="s">
        <v>33812</v>
      </c>
      <c r="D14636">
        <v>2</v>
      </c>
      <c r="E14636" t="s">
        <v>33813</v>
      </c>
      <c r="F14636" t="s">
        <v>13559</v>
      </c>
      <c r="G14636" t="s">
        <v>313</v>
      </c>
      <c r="H14636" t="s">
        <v>5084</v>
      </c>
      <c r="I14636" s="2">
        <v>129</v>
      </c>
      <c r="J14636" s="5"/>
      <c r="L14636" s="5"/>
      <c r="M14636" s="2">
        <f t="shared" si="228"/>
        <v>-115864.38999999709</v>
      </c>
      <c r="P14636"/>
    </row>
    <row r="14637" spans="1:16" hidden="1">
      <c r="A14637" t="s">
        <v>33818</v>
      </c>
      <c r="B14637" s="1">
        <v>42275</v>
      </c>
      <c r="C14637" t="s">
        <v>33826</v>
      </c>
      <c r="D14637">
        <v>2</v>
      </c>
      <c r="E14637" t="s">
        <v>33827</v>
      </c>
      <c r="F14637" t="s">
        <v>13559</v>
      </c>
      <c r="G14637" t="s">
        <v>313</v>
      </c>
      <c r="H14637" t="s">
        <v>3879</v>
      </c>
      <c r="J14637" s="5"/>
      <c r="K14637" s="2">
        <v>409.67</v>
      </c>
      <c r="L14637" s="5"/>
      <c r="M14637" s="2">
        <f t="shared" si="228"/>
        <v>-116274.05999999709</v>
      </c>
      <c r="P14637"/>
    </row>
    <row r="14638" spans="1:16" hidden="1">
      <c r="A14638" t="s">
        <v>33818</v>
      </c>
      <c r="B14638" s="1">
        <v>42275</v>
      </c>
      <c r="C14638" t="s">
        <v>33826</v>
      </c>
      <c r="D14638">
        <v>2</v>
      </c>
      <c r="E14638" t="s">
        <v>33827</v>
      </c>
      <c r="F14638" t="s">
        <v>13559</v>
      </c>
      <c r="G14638" t="s">
        <v>313</v>
      </c>
      <c r="H14638" t="s">
        <v>3879</v>
      </c>
      <c r="I14638" s="2">
        <v>409.67</v>
      </c>
      <c r="J14638" s="5"/>
      <c r="L14638" s="5"/>
      <c r="M14638" s="2">
        <f t="shared" si="228"/>
        <v>-115864.38999999709</v>
      </c>
      <c r="P14638"/>
    </row>
    <row r="14639" spans="1:16" hidden="1">
      <c r="A14639" t="s">
        <v>33832</v>
      </c>
      <c r="B14639" s="1">
        <v>42275</v>
      </c>
      <c r="C14639" t="s">
        <v>33840</v>
      </c>
      <c r="D14639">
        <v>2</v>
      </c>
      <c r="E14639" t="s">
        <v>33841</v>
      </c>
      <c r="F14639" t="s">
        <v>7054</v>
      </c>
      <c r="G14639" t="s">
        <v>4</v>
      </c>
      <c r="H14639" t="s">
        <v>19999</v>
      </c>
      <c r="I14639" s="2">
        <v>3030</v>
      </c>
      <c r="J14639" s="5"/>
      <c r="L14639" s="5"/>
      <c r="M14639" s="2">
        <f t="shared" si="228"/>
        <v>-112834.38999999709</v>
      </c>
      <c r="P14639"/>
    </row>
    <row r="14640" spans="1:16" hidden="1">
      <c r="A14640" t="s">
        <v>33847</v>
      </c>
      <c r="B14640" s="1">
        <v>42275</v>
      </c>
      <c r="C14640" t="s">
        <v>33856</v>
      </c>
      <c r="D14640">
        <v>2</v>
      </c>
      <c r="E14640" t="s">
        <v>33857</v>
      </c>
      <c r="F14640" t="s">
        <v>7054</v>
      </c>
      <c r="G14640" t="s">
        <v>4</v>
      </c>
      <c r="H14640" t="s">
        <v>19196</v>
      </c>
      <c r="I14640" s="2">
        <v>4100.0200000000004</v>
      </c>
      <c r="J14640" s="5"/>
      <c r="L14640" s="5"/>
      <c r="M14640" s="2">
        <f t="shared" si="228"/>
        <v>-108734.36999999708</v>
      </c>
      <c r="P14640"/>
    </row>
    <row r="14641" spans="1:16" hidden="1">
      <c r="A14641" t="s">
        <v>33863</v>
      </c>
      <c r="B14641" s="1">
        <v>42275</v>
      </c>
      <c r="C14641" t="s">
        <v>33869</v>
      </c>
      <c r="D14641">
        <v>2</v>
      </c>
      <c r="E14641" t="s">
        <v>33870</v>
      </c>
      <c r="F14641" t="s">
        <v>7054</v>
      </c>
      <c r="G14641" t="s">
        <v>4</v>
      </c>
      <c r="H14641" t="s">
        <v>11749</v>
      </c>
      <c r="J14641" s="5"/>
      <c r="K14641" s="2">
        <v>3030</v>
      </c>
      <c r="L14641" s="5"/>
      <c r="M14641" s="2">
        <f t="shared" si="228"/>
        <v>-111764.36999999708</v>
      </c>
      <c r="P14641"/>
    </row>
    <row r="14642" spans="1:16" hidden="1">
      <c r="A14642" t="s">
        <v>33863</v>
      </c>
      <c r="B14642" s="1">
        <v>42275</v>
      </c>
      <c r="C14642" t="s">
        <v>33869</v>
      </c>
      <c r="D14642">
        <v>2</v>
      </c>
      <c r="E14642" t="s">
        <v>33870</v>
      </c>
      <c r="F14642" t="s">
        <v>7054</v>
      </c>
      <c r="G14642" t="s">
        <v>4</v>
      </c>
      <c r="H14642" t="s">
        <v>11749</v>
      </c>
      <c r="I14642" s="2">
        <v>3030</v>
      </c>
      <c r="J14642" s="5"/>
      <c r="L14642" s="5"/>
      <c r="M14642" s="2">
        <f t="shared" si="228"/>
        <v>-108734.36999999708</v>
      </c>
      <c r="P14642"/>
    </row>
    <row r="14643" spans="1:16" hidden="1">
      <c r="A14643" t="s">
        <v>33875</v>
      </c>
      <c r="B14643" s="1">
        <v>42275</v>
      </c>
      <c r="C14643" t="s">
        <v>33883</v>
      </c>
      <c r="D14643">
        <v>2</v>
      </c>
      <c r="E14643" t="s">
        <v>33884</v>
      </c>
      <c r="F14643" t="s">
        <v>7054</v>
      </c>
      <c r="G14643" t="s">
        <v>4</v>
      </c>
      <c r="H14643" t="s">
        <v>5152</v>
      </c>
      <c r="I14643" s="2">
        <v>1840</v>
      </c>
      <c r="J14643" s="5"/>
      <c r="L14643" s="5"/>
      <c r="M14643" s="2">
        <f t="shared" si="228"/>
        <v>-106894.36999999708</v>
      </c>
      <c r="P14643"/>
    </row>
    <row r="14644" spans="1:16" hidden="1">
      <c r="A14644" t="s">
        <v>33889</v>
      </c>
      <c r="B14644" s="1">
        <v>42275</v>
      </c>
      <c r="C14644" t="s">
        <v>33899</v>
      </c>
      <c r="D14644">
        <v>2</v>
      </c>
      <c r="E14644" t="s">
        <v>33900</v>
      </c>
      <c r="F14644" t="s">
        <v>7054</v>
      </c>
      <c r="G14644" t="s">
        <v>4</v>
      </c>
      <c r="H14644" t="s">
        <v>11740</v>
      </c>
      <c r="J14644" s="5"/>
      <c r="K14644" s="2">
        <v>1840</v>
      </c>
      <c r="L14644" s="5"/>
      <c r="M14644" s="2">
        <f t="shared" si="228"/>
        <v>-108734.36999999708</v>
      </c>
      <c r="P14644"/>
    </row>
    <row r="14645" spans="1:16" hidden="1">
      <c r="A14645" t="s">
        <v>33889</v>
      </c>
      <c r="B14645" s="1">
        <v>42275</v>
      </c>
      <c r="C14645" t="s">
        <v>33899</v>
      </c>
      <c r="D14645">
        <v>2</v>
      </c>
      <c r="E14645" t="s">
        <v>33900</v>
      </c>
      <c r="F14645" t="s">
        <v>7054</v>
      </c>
      <c r="G14645" t="s">
        <v>4</v>
      </c>
      <c r="H14645" t="s">
        <v>11740</v>
      </c>
      <c r="I14645" s="2">
        <v>1840</v>
      </c>
      <c r="J14645" s="5"/>
      <c r="L14645" s="5"/>
      <c r="M14645" s="2">
        <f t="shared" si="228"/>
        <v>-106894.36999999708</v>
      </c>
      <c r="P14645"/>
    </row>
    <row r="14646" spans="1:16" hidden="1">
      <c r="A14646" t="s">
        <v>33919</v>
      </c>
      <c r="B14646" s="1">
        <v>42275</v>
      </c>
      <c r="C14646" t="s">
        <v>6</v>
      </c>
      <c r="D14646">
        <v>1</v>
      </c>
      <c r="E14646" t="s">
        <v>33929</v>
      </c>
      <c r="F14646" t="s">
        <v>13565</v>
      </c>
      <c r="G14646" t="s">
        <v>4</v>
      </c>
      <c r="H14646" t="s">
        <v>125</v>
      </c>
      <c r="I14646" s="2">
        <v>20000</v>
      </c>
      <c r="J14646" s="5"/>
      <c r="L14646" s="5"/>
      <c r="M14646" s="2">
        <f t="shared" si="228"/>
        <v>-86894.369999997085</v>
      </c>
      <c r="P14646"/>
    </row>
    <row r="14647" spans="1:16" hidden="1">
      <c r="A14647" t="s">
        <v>33935</v>
      </c>
      <c r="B14647" s="1">
        <v>42275</v>
      </c>
      <c r="C14647" t="s">
        <v>12034</v>
      </c>
      <c r="D14647">
        <v>2</v>
      </c>
      <c r="E14647" t="s">
        <v>33942</v>
      </c>
      <c r="F14647" t="s">
        <v>7054</v>
      </c>
      <c r="G14647" t="s">
        <v>4</v>
      </c>
      <c r="H14647" t="s">
        <v>2448</v>
      </c>
      <c r="J14647" s="5"/>
      <c r="K14647" s="2">
        <v>1840</v>
      </c>
      <c r="L14647" s="5"/>
      <c r="M14647" s="2">
        <f t="shared" si="228"/>
        <v>-88734.369999997085</v>
      </c>
      <c r="P14647"/>
    </row>
    <row r="14648" spans="1:16" hidden="1">
      <c r="A14648" t="s">
        <v>33935</v>
      </c>
      <c r="B14648" s="1">
        <v>42275</v>
      </c>
      <c r="C14648" t="s">
        <v>12034</v>
      </c>
      <c r="D14648">
        <v>2</v>
      </c>
      <c r="E14648" t="s">
        <v>33942</v>
      </c>
      <c r="F14648" t="s">
        <v>7054</v>
      </c>
      <c r="G14648" t="s">
        <v>4</v>
      </c>
      <c r="H14648" t="s">
        <v>2448</v>
      </c>
      <c r="I14648" s="2">
        <v>1840</v>
      </c>
      <c r="J14648" s="5"/>
      <c r="L14648" s="5"/>
      <c r="M14648" s="2">
        <f t="shared" si="228"/>
        <v>-86894.369999997085</v>
      </c>
      <c r="P14648"/>
    </row>
    <row r="14649" spans="1:16" hidden="1">
      <c r="A14649" t="s">
        <v>33948</v>
      </c>
      <c r="B14649" s="1">
        <v>42275</v>
      </c>
      <c r="C14649" t="s">
        <v>12034</v>
      </c>
      <c r="D14649">
        <v>2</v>
      </c>
      <c r="E14649" t="s">
        <v>33955</v>
      </c>
      <c r="F14649" t="s">
        <v>7054</v>
      </c>
      <c r="G14649" t="s">
        <v>4</v>
      </c>
      <c r="H14649" t="s">
        <v>2448</v>
      </c>
      <c r="I14649" s="2">
        <v>1840</v>
      </c>
      <c r="J14649" s="5"/>
      <c r="L14649" s="5"/>
      <c r="M14649" s="2">
        <f t="shared" si="228"/>
        <v>-85054.369999997085</v>
      </c>
      <c r="P14649"/>
    </row>
    <row r="14650" spans="1:16" hidden="1">
      <c r="A14650" t="s">
        <v>33959</v>
      </c>
      <c r="B14650" s="1">
        <v>42275</v>
      </c>
      <c r="C14650" t="s">
        <v>12041</v>
      </c>
      <c r="D14650">
        <v>2</v>
      </c>
      <c r="E14650" t="s">
        <v>33967</v>
      </c>
      <c r="F14650" t="s">
        <v>7054</v>
      </c>
      <c r="G14650" t="s">
        <v>4</v>
      </c>
      <c r="H14650" t="s">
        <v>4512</v>
      </c>
      <c r="I14650" s="2">
        <v>3030.01</v>
      </c>
      <c r="J14650" s="5"/>
      <c r="L14650" s="5"/>
      <c r="M14650" s="2">
        <f t="shared" si="228"/>
        <v>-82024.35999999709</v>
      </c>
      <c r="P14650"/>
    </row>
    <row r="14651" spans="1:16" hidden="1">
      <c r="A14651" t="s">
        <v>33974</v>
      </c>
      <c r="B14651" s="1">
        <v>42275</v>
      </c>
      <c r="C14651" t="s">
        <v>12046</v>
      </c>
      <c r="D14651">
        <v>2</v>
      </c>
      <c r="E14651" t="s">
        <v>33983</v>
      </c>
      <c r="F14651" t="s">
        <v>7054</v>
      </c>
      <c r="G14651" t="s">
        <v>4</v>
      </c>
      <c r="H14651" t="s">
        <v>12048</v>
      </c>
      <c r="I14651" s="2">
        <v>1840</v>
      </c>
      <c r="J14651" s="5"/>
      <c r="L14651" s="5"/>
      <c r="M14651" s="2">
        <f t="shared" si="228"/>
        <v>-80184.35999999709</v>
      </c>
      <c r="P14651"/>
    </row>
    <row r="14652" spans="1:16" hidden="1">
      <c r="A14652" t="s">
        <v>12055</v>
      </c>
      <c r="B14652" s="36">
        <v>42276</v>
      </c>
      <c r="C14652" s="35" t="s">
        <v>18</v>
      </c>
      <c r="D14652" s="35">
        <v>1</v>
      </c>
      <c r="E14652" s="35" t="s">
        <v>12056</v>
      </c>
      <c r="F14652" s="35" t="s">
        <v>13</v>
      </c>
      <c r="G14652" s="35" t="s">
        <v>20</v>
      </c>
      <c r="H14652" s="35" t="s">
        <v>4321</v>
      </c>
      <c r="I14652" s="11"/>
      <c r="J14652" s="12"/>
      <c r="K14652" s="11">
        <v>75000</v>
      </c>
      <c r="L14652" s="12"/>
      <c r="M14652" s="11">
        <f t="shared" si="228"/>
        <v>-155184.35999999708</v>
      </c>
      <c r="P14652"/>
    </row>
    <row r="14653" spans="1:16" hidden="1">
      <c r="A14653" t="s">
        <v>12059</v>
      </c>
      <c r="B14653" s="1">
        <v>42276</v>
      </c>
      <c r="C14653" t="s">
        <v>6</v>
      </c>
      <c r="D14653">
        <v>1</v>
      </c>
      <c r="E14653" t="s">
        <v>12060</v>
      </c>
      <c r="F14653" t="s">
        <v>29</v>
      </c>
      <c r="G14653" t="s">
        <v>20</v>
      </c>
      <c r="H14653" t="s">
        <v>12061</v>
      </c>
      <c r="I14653" s="2">
        <v>500</v>
      </c>
      <c r="J14653" s="5"/>
      <c r="L14653" s="5"/>
      <c r="M14653" s="2">
        <f t="shared" si="228"/>
        <v>-154684.35999999708</v>
      </c>
      <c r="P14653"/>
    </row>
    <row r="14654" spans="1:16" hidden="1">
      <c r="A14654" t="s">
        <v>12066</v>
      </c>
      <c r="B14654" s="1">
        <v>42276</v>
      </c>
      <c r="C14654" t="s">
        <v>11</v>
      </c>
      <c r="D14654">
        <v>1</v>
      </c>
      <c r="E14654" t="s">
        <v>12067</v>
      </c>
      <c r="F14654" t="s">
        <v>13</v>
      </c>
      <c r="G14654" t="s">
        <v>20</v>
      </c>
      <c r="H14654" t="s">
        <v>120</v>
      </c>
      <c r="J14654" s="5"/>
      <c r="K14654" s="2">
        <v>200000</v>
      </c>
      <c r="L14654" s="5" t="s">
        <v>36474</v>
      </c>
      <c r="M14654" s="2">
        <f t="shared" si="228"/>
        <v>-354684.35999999708</v>
      </c>
      <c r="P14654"/>
    </row>
    <row r="14655" spans="1:16" hidden="1">
      <c r="A14655" t="s">
        <v>12078</v>
      </c>
      <c r="B14655" s="1">
        <v>42276</v>
      </c>
      <c r="C14655" t="s">
        <v>1</v>
      </c>
      <c r="D14655">
        <v>1</v>
      </c>
      <c r="E14655" t="s">
        <v>12079</v>
      </c>
      <c r="F14655" t="s">
        <v>13</v>
      </c>
      <c r="G14655" t="s">
        <v>20</v>
      </c>
      <c r="H14655" t="s">
        <v>10895</v>
      </c>
      <c r="J14655" s="5"/>
      <c r="K14655" s="2">
        <v>30000</v>
      </c>
      <c r="L14655" s="5"/>
      <c r="M14655" s="2">
        <f t="shared" si="228"/>
        <v>-384684.35999999708</v>
      </c>
      <c r="P14655"/>
    </row>
    <row r="14656" spans="1:16" hidden="1">
      <c r="A14656" t="s">
        <v>12096</v>
      </c>
      <c r="B14656" s="1">
        <v>42276</v>
      </c>
      <c r="C14656" t="s">
        <v>6</v>
      </c>
      <c r="D14656">
        <v>1</v>
      </c>
      <c r="E14656" t="s">
        <v>12098</v>
      </c>
      <c r="F14656" t="s">
        <v>29</v>
      </c>
      <c r="G14656" t="s">
        <v>20</v>
      </c>
      <c r="H14656" t="s">
        <v>12099</v>
      </c>
      <c r="I14656" s="2">
        <v>2600</v>
      </c>
      <c r="J14656" s="5"/>
      <c r="L14656" s="5"/>
      <c r="M14656" s="2">
        <f t="shared" si="228"/>
        <v>-382084.35999999708</v>
      </c>
      <c r="P14656"/>
    </row>
    <row r="14657" spans="1:16" hidden="1">
      <c r="A14657" t="s">
        <v>12114</v>
      </c>
      <c r="B14657" s="1">
        <v>42276</v>
      </c>
      <c r="C14657" t="s">
        <v>1</v>
      </c>
      <c r="D14657">
        <v>1</v>
      </c>
      <c r="E14657" t="s">
        <v>12116</v>
      </c>
      <c r="F14657" t="s">
        <v>13</v>
      </c>
      <c r="G14657" t="s">
        <v>20</v>
      </c>
      <c r="H14657" t="s">
        <v>12117</v>
      </c>
      <c r="J14657" s="5"/>
      <c r="K14657" s="2">
        <v>80000</v>
      </c>
      <c r="L14657" s="5"/>
      <c r="M14657" s="2">
        <f t="shared" si="228"/>
        <v>-462084.35999999708</v>
      </c>
      <c r="P14657"/>
    </row>
    <row r="14658" spans="1:16" hidden="1">
      <c r="A14658" t="s">
        <v>12120</v>
      </c>
      <c r="B14658" s="1">
        <v>42276</v>
      </c>
      <c r="C14658" t="s">
        <v>12121</v>
      </c>
      <c r="D14658">
        <v>2</v>
      </c>
      <c r="E14658" t="s">
        <v>12122</v>
      </c>
      <c r="F14658" t="s">
        <v>78</v>
      </c>
      <c r="G14658" t="s">
        <v>20</v>
      </c>
      <c r="H14658" t="s">
        <v>131</v>
      </c>
      <c r="J14658" s="5"/>
      <c r="K14658" s="2">
        <v>600.01</v>
      </c>
      <c r="L14658" s="5"/>
      <c r="M14658" s="2">
        <f t="shared" si="228"/>
        <v>-462684.36999999708</v>
      </c>
      <c r="P14658"/>
    </row>
    <row r="14659" spans="1:16" hidden="1">
      <c r="A14659" t="s">
        <v>12125</v>
      </c>
      <c r="B14659" s="1">
        <v>42276</v>
      </c>
      <c r="D14659">
        <v>1</v>
      </c>
      <c r="E14659" t="s">
        <v>12126</v>
      </c>
      <c r="F14659" t="s">
        <v>29</v>
      </c>
      <c r="G14659" t="s">
        <v>20</v>
      </c>
      <c r="H14659" t="s">
        <v>12127</v>
      </c>
      <c r="I14659" s="2">
        <v>667.41</v>
      </c>
      <c r="J14659" s="5"/>
      <c r="L14659" s="5"/>
      <c r="M14659" s="2">
        <f t="shared" si="228"/>
        <v>-462016.95999999711</v>
      </c>
      <c r="P14659"/>
    </row>
    <row r="14660" spans="1:16" hidden="1">
      <c r="A14660" t="s">
        <v>12128</v>
      </c>
      <c r="B14660" s="1">
        <v>42276</v>
      </c>
      <c r="C14660" t="s">
        <v>12129</v>
      </c>
      <c r="D14660">
        <v>2</v>
      </c>
      <c r="E14660" t="s">
        <v>12130</v>
      </c>
      <c r="F14660" t="s">
        <v>78</v>
      </c>
      <c r="G14660" t="s">
        <v>20</v>
      </c>
      <c r="H14660" t="s">
        <v>12131</v>
      </c>
      <c r="J14660" s="5"/>
      <c r="K14660" s="2">
        <v>1025</v>
      </c>
      <c r="L14660" s="5"/>
      <c r="M14660" s="2">
        <f t="shared" si="228"/>
        <v>-463041.95999999711</v>
      </c>
      <c r="P14660"/>
    </row>
    <row r="14661" spans="1:16" hidden="1">
      <c r="A14661" t="s">
        <v>12178</v>
      </c>
      <c r="B14661" s="1">
        <v>42276</v>
      </c>
      <c r="C14661" t="s">
        <v>11</v>
      </c>
      <c r="D14661">
        <v>1</v>
      </c>
      <c r="E14661" t="s">
        <v>12179</v>
      </c>
      <c r="F14661" t="s">
        <v>13</v>
      </c>
      <c r="G14661" t="s">
        <v>20</v>
      </c>
      <c r="H14661" t="s">
        <v>12180</v>
      </c>
      <c r="J14661" s="5"/>
      <c r="K14661" s="2">
        <v>1790</v>
      </c>
      <c r="L14661" s="5"/>
      <c r="M14661" s="2">
        <f t="shared" si="228"/>
        <v>-464831.95999999711</v>
      </c>
      <c r="P14661"/>
    </row>
    <row r="14662" spans="1:16" hidden="1">
      <c r="A14662" t="s">
        <v>12181</v>
      </c>
      <c r="B14662" s="1">
        <v>42276</v>
      </c>
      <c r="C14662" t="s">
        <v>11</v>
      </c>
      <c r="D14662">
        <v>1</v>
      </c>
      <c r="E14662" t="s">
        <v>12182</v>
      </c>
      <c r="F14662" t="s">
        <v>13</v>
      </c>
      <c r="G14662" t="s">
        <v>20</v>
      </c>
      <c r="H14662" t="s">
        <v>12183</v>
      </c>
      <c r="J14662" s="5"/>
      <c r="K14662" s="2">
        <v>1840</v>
      </c>
      <c r="L14662" s="5"/>
      <c r="M14662" s="2">
        <f t="shared" si="228"/>
        <v>-466671.95999999711</v>
      </c>
      <c r="P14662"/>
    </row>
    <row r="14663" spans="1:16" hidden="1">
      <c r="A14663" t="s">
        <v>12196</v>
      </c>
      <c r="B14663" s="1">
        <v>42276</v>
      </c>
      <c r="C14663" t="s">
        <v>6</v>
      </c>
      <c r="D14663">
        <v>1</v>
      </c>
      <c r="E14663" t="s">
        <v>12199</v>
      </c>
      <c r="F14663" t="s">
        <v>29</v>
      </c>
      <c r="G14663" t="s">
        <v>20</v>
      </c>
      <c r="H14663" t="s">
        <v>120</v>
      </c>
      <c r="I14663" s="2">
        <v>1187.07</v>
      </c>
      <c r="J14663" s="5"/>
      <c r="L14663" s="5"/>
      <c r="M14663" s="2">
        <f t="shared" si="228"/>
        <v>-465484.8899999971</v>
      </c>
      <c r="P14663"/>
    </row>
    <row r="14664" spans="1:16" hidden="1">
      <c r="A14664" t="s">
        <v>12201</v>
      </c>
      <c r="B14664" s="1">
        <v>42276</v>
      </c>
      <c r="C14664" t="s">
        <v>6</v>
      </c>
      <c r="D14664">
        <v>1</v>
      </c>
      <c r="E14664" t="s">
        <v>12204</v>
      </c>
      <c r="F14664" t="s">
        <v>29</v>
      </c>
      <c r="G14664" t="s">
        <v>20</v>
      </c>
      <c r="H14664" t="s">
        <v>1624</v>
      </c>
      <c r="I14664" s="2">
        <v>726.96</v>
      </c>
      <c r="J14664" s="5"/>
      <c r="L14664" s="5"/>
      <c r="M14664" s="2">
        <f t="shared" si="228"/>
        <v>-464757.92999999708</v>
      </c>
      <c r="P14664"/>
    </row>
    <row r="14665" spans="1:16" hidden="1">
      <c r="A14665" t="s">
        <v>12257</v>
      </c>
      <c r="B14665" s="1">
        <v>42276</v>
      </c>
      <c r="C14665" t="s">
        <v>12258</v>
      </c>
      <c r="D14665">
        <v>2</v>
      </c>
      <c r="E14665" t="s">
        <v>12259</v>
      </c>
      <c r="F14665" t="s">
        <v>78</v>
      </c>
      <c r="G14665" t="s">
        <v>20</v>
      </c>
      <c r="H14665" t="s">
        <v>12260</v>
      </c>
      <c r="J14665" s="5"/>
      <c r="K14665" s="2">
        <v>3030</v>
      </c>
      <c r="L14665" s="5"/>
      <c r="M14665" s="2">
        <f t="shared" ref="M14665:M14728" si="229">+M14664+I14665-K14665</f>
        <v>-467787.92999999708</v>
      </c>
      <c r="P14665"/>
    </row>
    <row r="14666" spans="1:16" hidden="1">
      <c r="A14666" t="s">
        <v>12265</v>
      </c>
      <c r="B14666" s="1">
        <v>42276</v>
      </c>
      <c r="C14666" t="s">
        <v>18</v>
      </c>
      <c r="D14666">
        <v>2</v>
      </c>
      <c r="E14666" t="s">
        <v>12266</v>
      </c>
      <c r="F14666" t="s">
        <v>312</v>
      </c>
      <c r="G14666" t="s">
        <v>313</v>
      </c>
      <c r="H14666" t="s">
        <v>12267</v>
      </c>
      <c r="J14666" s="5"/>
      <c r="K14666" s="2">
        <v>24680.14</v>
      </c>
      <c r="L14666" s="5"/>
      <c r="M14666" s="2">
        <f t="shared" si="229"/>
        <v>-492468.0699999971</v>
      </c>
      <c r="P14666"/>
    </row>
    <row r="14667" spans="1:16" hidden="1">
      <c r="A14667" t="s">
        <v>12279</v>
      </c>
      <c r="B14667" s="1">
        <v>42276</v>
      </c>
      <c r="C14667" t="s">
        <v>6</v>
      </c>
      <c r="D14667">
        <v>1</v>
      </c>
      <c r="E14667" t="s">
        <v>12282</v>
      </c>
      <c r="F14667" t="s">
        <v>29</v>
      </c>
      <c r="G14667" t="s">
        <v>20</v>
      </c>
      <c r="H14667" t="s">
        <v>12267</v>
      </c>
      <c r="I14667" s="2">
        <v>3200</v>
      </c>
      <c r="J14667" s="5"/>
      <c r="L14667" s="5"/>
      <c r="M14667" s="2">
        <f t="shared" si="229"/>
        <v>-489268.0699999971</v>
      </c>
      <c r="P14667"/>
    </row>
    <row r="14668" spans="1:16" hidden="1">
      <c r="A14668" t="s">
        <v>12288</v>
      </c>
      <c r="B14668" s="1">
        <v>42276</v>
      </c>
      <c r="C14668" t="s">
        <v>18</v>
      </c>
      <c r="D14668">
        <v>2</v>
      </c>
      <c r="E14668" t="s">
        <v>12289</v>
      </c>
      <c r="F14668" t="s">
        <v>312</v>
      </c>
      <c r="G14668" t="s">
        <v>313</v>
      </c>
      <c r="H14668" t="s">
        <v>12267</v>
      </c>
      <c r="J14668" s="5"/>
      <c r="K14668" s="2">
        <v>5415.95</v>
      </c>
      <c r="L14668" s="5"/>
      <c r="M14668" s="2">
        <f t="shared" si="229"/>
        <v>-494684.01999999711</v>
      </c>
      <c r="P14668"/>
    </row>
    <row r="14669" spans="1:16" hidden="1">
      <c r="A14669" t="s">
        <v>12293</v>
      </c>
      <c r="B14669" s="1">
        <v>42276</v>
      </c>
      <c r="C14669" t="s">
        <v>6</v>
      </c>
      <c r="D14669">
        <v>1</v>
      </c>
      <c r="E14669" t="s">
        <v>12294</v>
      </c>
      <c r="F14669" t="s">
        <v>29</v>
      </c>
      <c r="G14669" t="s">
        <v>20</v>
      </c>
      <c r="H14669" t="s">
        <v>10803</v>
      </c>
      <c r="I14669" s="2">
        <v>977.1</v>
      </c>
      <c r="J14669" s="5"/>
      <c r="L14669" s="5"/>
      <c r="M14669" s="2">
        <f t="shared" si="229"/>
        <v>-493706.91999999713</v>
      </c>
      <c r="P14669"/>
    </row>
    <row r="14670" spans="1:16" hidden="1">
      <c r="A14670" t="s">
        <v>12298</v>
      </c>
      <c r="B14670" s="1">
        <v>42276</v>
      </c>
      <c r="C14670" t="s">
        <v>932</v>
      </c>
      <c r="D14670">
        <v>1</v>
      </c>
      <c r="E14670" t="s">
        <v>12299</v>
      </c>
      <c r="F14670" t="s">
        <v>29</v>
      </c>
      <c r="G14670" t="s">
        <v>20</v>
      </c>
      <c r="H14670" t="s">
        <v>12300</v>
      </c>
      <c r="I14670" s="2">
        <v>2300</v>
      </c>
      <c r="J14670" s="5"/>
      <c r="L14670" s="5"/>
      <c r="M14670" s="2">
        <f t="shared" si="229"/>
        <v>-491406.91999999713</v>
      </c>
      <c r="P14670"/>
    </row>
    <row r="14671" spans="1:16" hidden="1">
      <c r="A14671" t="s">
        <v>12320</v>
      </c>
      <c r="B14671" s="1">
        <v>42276</v>
      </c>
      <c r="C14671" t="s">
        <v>43</v>
      </c>
      <c r="D14671">
        <v>1</v>
      </c>
      <c r="E14671" t="s">
        <v>12321</v>
      </c>
      <c r="F14671" t="s">
        <v>13</v>
      </c>
      <c r="G14671" t="s">
        <v>20</v>
      </c>
      <c r="H14671" t="s">
        <v>12322</v>
      </c>
      <c r="J14671" s="5"/>
      <c r="K14671" s="2">
        <v>2200</v>
      </c>
      <c r="L14671" s="5"/>
      <c r="M14671" s="2">
        <f t="shared" si="229"/>
        <v>-493606.91999999713</v>
      </c>
      <c r="P14671"/>
    </row>
    <row r="14672" spans="1:16" hidden="1">
      <c r="A14672" t="s">
        <v>12412</v>
      </c>
      <c r="B14672" s="1">
        <v>42276</v>
      </c>
      <c r="C14672" t="s">
        <v>18</v>
      </c>
      <c r="D14672">
        <v>1</v>
      </c>
      <c r="E14672" t="s">
        <v>12413</v>
      </c>
      <c r="F14672" t="s">
        <v>13</v>
      </c>
      <c r="G14672" t="s">
        <v>20</v>
      </c>
      <c r="H14672" t="s">
        <v>18</v>
      </c>
      <c r="J14672" s="5"/>
      <c r="K14672" s="2">
        <v>30946.68</v>
      </c>
      <c r="L14672" s="5"/>
      <c r="M14672" s="2">
        <f t="shared" si="229"/>
        <v>-524553.59999999718</v>
      </c>
      <c r="P14672"/>
    </row>
    <row r="14673" spans="1:16" hidden="1">
      <c r="A14673" t="s">
        <v>12415</v>
      </c>
      <c r="B14673" s="1">
        <v>42276</v>
      </c>
      <c r="C14673" t="s">
        <v>11</v>
      </c>
      <c r="D14673">
        <v>1</v>
      </c>
      <c r="E14673" t="s">
        <v>12416</v>
      </c>
      <c r="F14673" t="s">
        <v>13</v>
      </c>
      <c r="G14673" t="s">
        <v>20</v>
      </c>
      <c r="H14673" t="s">
        <v>12417</v>
      </c>
      <c r="J14673" s="5"/>
      <c r="K14673" s="2">
        <v>4740.4399999999996</v>
      </c>
      <c r="L14673" s="5"/>
      <c r="M14673" s="2">
        <f t="shared" si="229"/>
        <v>-529294.03999999713</v>
      </c>
      <c r="P14673"/>
    </row>
    <row r="14674" spans="1:16" hidden="1">
      <c r="A14674" t="s">
        <v>12418</v>
      </c>
      <c r="B14674" s="1">
        <v>42276</v>
      </c>
      <c r="C14674" t="s">
        <v>195</v>
      </c>
      <c r="D14674">
        <v>1</v>
      </c>
      <c r="E14674" t="s">
        <v>12419</v>
      </c>
      <c r="F14674" t="s">
        <v>13</v>
      </c>
      <c r="G14674" t="s">
        <v>20</v>
      </c>
      <c r="H14674" t="s">
        <v>195</v>
      </c>
      <c r="J14674" s="5"/>
      <c r="K14674" s="2">
        <v>11148.13</v>
      </c>
      <c r="L14674" s="5"/>
      <c r="M14674" s="2">
        <f t="shared" si="229"/>
        <v>-540442.16999999713</v>
      </c>
      <c r="P14674"/>
    </row>
    <row r="14675" spans="1:16" hidden="1">
      <c r="A14675" t="s">
        <v>12421</v>
      </c>
      <c r="B14675" s="1">
        <v>42276</v>
      </c>
      <c r="C14675" t="s">
        <v>200</v>
      </c>
      <c r="D14675">
        <v>1</v>
      </c>
      <c r="E14675" t="s">
        <v>12422</v>
      </c>
      <c r="F14675" t="s">
        <v>16</v>
      </c>
      <c r="G14675" t="s">
        <v>20</v>
      </c>
      <c r="H14675" t="s">
        <v>200</v>
      </c>
      <c r="J14675" s="5"/>
      <c r="K14675" s="2">
        <v>30910.14</v>
      </c>
      <c r="L14675" s="5"/>
      <c r="M14675" s="2">
        <f t="shared" si="229"/>
        <v>-571352.30999999715</v>
      </c>
      <c r="P14675"/>
    </row>
    <row r="14676" spans="1:16" hidden="1">
      <c r="A14676" t="s">
        <v>12426</v>
      </c>
      <c r="B14676" s="1">
        <v>42276</v>
      </c>
      <c r="C14676" t="s">
        <v>240</v>
      </c>
      <c r="D14676">
        <v>1</v>
      </c>
      <c r="E14676" t="s">
        <v>12427</v>
      </c>
      <c r="F14676" t="s">
        <v>13</v>
      </c>
      <c r="G14676" t="s">
        <v>20</v>
      </c>
      <c r="H14676" t="s">
        <v>240</v>
      </c>
      <c r="J14676" s="5"/>
      <c r="K14676" s="2">
        <v>1187.07</v>
      </c>
      <c r="L14676" s="5"/>
      <c r="M14676" s="2">
        <f t="shared" si="229"/>
        <v>-572539.37999999709</v>
      </c>
      <c r="P14676"/>
    </row>
    <row r="14677" spans="1:16" hidden="1">
      <c r="A14677" t="s">
        <v>12451</v>
      </c>
      <c r="B14677" s="1">
        <v>42276</v>
      </c>
      <c r="C14677" t="s">
        <v>6</v>
      </c>
      <c r="D14677">
        <v>1</v>
      </c>
      <c r="E14677" t="s">
        <v>12452</v>
      </c>
      <c r="F14677" t="s">
        <v>29</v>
      </c>
      <c r="G14677" t="s">
        <v>4</v>
      </c>
      <c r="H14677" t="s">
        <v>11666</v>
      </c>
      <c r="I14677" s="2">
        <v>322.7</v>
      </c>
      <c r="J14677" s="5"/>
      <c r="L14677" s="5"/>
      <c r="M14677" s="2">
        <f t="shared" si="229"/>
        <v>-572216.67999999714</v>
      </c>
      <c r="P14677"/>
    </row>
    <row r="14678" spans="1:16" hidden="1">
      <c r="A14678" t="s">
        <v>12473</v>
      </c>
      <c r="B14678" s="1">
        <v>42276</v>
      </c>
      <c r="C14678" t="s">
        <v>6</v>
      </c>
      <c r="D14678">
        <v>1</v>
      </c>
      <c r="E14678" t="s">
        <v>12475</v>
      </c>
      <c r="F14678" t="s">
        <v>29</v>
      </c>
      <c r="G14678" t="s">
        <v>4</v>
      </c>
      <c r="H14678" t="s">
        <v>12476</v>
      </c>
      <c r="I14678" s="2">
        <v>2384.0700000000002</v>
      </c>
      <c r="J14678" s="5"/>
      <c r="L14678" s="5"/>
      <c r="M14678" s="2">
        <f t="shared" si="229"/>
        <v>-569832.60999999719</v>
      </c>
      <c r="P14678"/>
    </row>
    <row r="14679" spans="1:16" hidden="1">
      <c r="A14679" t="s">
        <v>12490</v>
      </c>
      <c r="B14679" s="1">
        <v>42276</v>
      </c>
      <c r="C14679" t="s">
        <v>2917</v>
      </c>
      <c r="D14679">
        <v>1</v>
      </c>
      <c r="E14679" t="s">
        <v>12492</v>
      </c>
      <c r="F14679" t="s">
        <v>13</v>
      </c>
      <c r="G14679" t="s">
        <v>4</v>
      </c>
      <c r="H14679" t="s">
        <v>10895</v>
      </c>
      <c r="J14679" s="5"/>
      <c r="K14679" s="2">
        <v>20000</v>
      </c>
      <c r="L14679" s="5"/>
      <c r="M14679" s="2">
        <f t="shared" si="229"/>
        <v>-589832.60999999719</v>
      </c>
      <c r="P14679"/>
    </row>
    <row r="14680" spans="1:16" hidden="1">
      <c r="A14680" t="s">
        <v>12497</v>
      </c>
      <c r="B14680" s="1">
        <v>42276</v>
      </c>
      <c r="C14680" t="s">
        <v>12498</v>
      </c>
      <c r="D14680">
        <v>1</v>
      </c>
      <c r="E14680" t="s">
        <v>12499</v>
      </c>
      <c r="F14680" t="s">
        <v>13</v>
      </c>
      <c r="G14680" t="s">
        <v>4</v>
      </c>
      <c r="H14680" t="s">
        <v>12500</v>
      </c>
      <c r="J14680" s="5"/>
      <c r="K14680" s="2">
        <v>168000</v>
      </c>
      <c r="L14680" s="5"/>
      <c r="M14680" s="2">
        <f t="shared" si="229"/>
        <v>-757832.60999999719</v>
      </c>
      <c r="P14680"/>
    </row>
    <row r="14681" spans="1:16" hidden="1">
      <c r="A14681" t="s">
        <v>12512</v>
      </c>
      <c r="B14681" s="1">
        <v>42276</v>
      </c>
      <c r="C14681" t="s">
        <v>12515</v>
      </c>
      <c r="D14681">
        <v>1</v>
      </c>
      <c r="E14681" t="s">
        <v>12516</v>
      </c>
      <c r="F14681" t="s">
        <v>13</v>
      </c>
      <c r="G14681" t="s">
        <v>4</v>
      </c>
      <c r="H14681" t="s">
        <v>12517</v>
      </c>
      <c r="J14681" s="5"/>
      <c r="K14681" s="2">
        <v>1025</v>
      </c>
      <c r="L14681" s="5"/>
      <c r="M14681" s="2">
        <f t="shared" si="229"/>
        <v>-758857.60999999719</v>
      </c>
      <c r="P14681"/>
    </row>
    <row r="14682" spans="1:16" hidden="1">
      <c r="A14682" t="s">
        <v>12521</v>
      </c>
      <c r="B14682" s="1">
        <v>42276</v>
      </c>
      <c r="C14682" t="s">
        <v>1419</v>
      </c>
      <c r="D14682">
        <v>1</v>
      </c>
      <c r="E14682" t="s">
        <v>12524</v>
      </c>
      <c r="F14682" t="s">
        <v>13</v>
      </c>
      <c r="G14682" t="s">
        <v>4</v>
      </c>
      <c r="H14682" t="s">
        <v>1119</v>
      </c>
      <c r="J14682" s="5"/>
      <c r="K14682" s="2">
        <v>3030</v>
      </c>
      <c r="L14682" s="5"/>
      <c r="M14682" s="2">
        <f t="shared" si="229"/>
        <v>-761887.60999999719</v>
      </c>
      <c r="P14682"/>
    </row>
    <row r="14683" spans="1:16" hidden="1">
      <c r="A14683" t="s">
        <v>12525</v>
      </c>
      <c r="B14683" s="1">
        <v>42276</v>
      </c>
      <c r="C14683" t="s">
        <v>6</v>
      </c>
      <c r="D14683">
        <v>1</v>
      </c>
      <c r="E14683" t="s">
        <v>12526</v>
      </c>
      <c r="F14683" t="s">
        <v>29</v>
      </c>
      <c r="G14683" t="s">
        <v>4</v>
      </c>
      <c r="H14683" t="s">
        <v>1321</v>
      </c>
      <c r="I14683" s="2">
        <v>1520.3</v>
      </c>
      <c r="J14683" s="5"/>
      <c r="L14683" s="5"/>
      <c r="M14683" s="2">
        <f t="shared" si="229"/>
        <v>-760367.30999999715</v>
      </c>
      <c r="P14683"/>
    </row>
    <row r="14684" spans="1:16" hidden="1">
      <c r="A14684" t="s">
        <v>12527</v>
      </c>
      <c r="B14684" s="1">
        <v>42276</v>
      </c>
      <c r="C14684" t="s">
        <v>6</v>
      </c>
      <c r="D14684">
        <v>1</v>
      </c>
      <c r="E14684" t="s">
        <v>12528</v>
      </c>
      <c r="F14684" t="s">
        <v>29</v>
      </c>
      <c r="G14684" t="s">
        <v>4</v>
      </c>
      <c r="H14684" t="s">
        <v>1321</v>
      </c>
      <c r="I14684" s="2">
        <v>1588.03</v>
      </c>
      <c r="J14684" s="5"/>
      <c r="L14684" s="5"/>
      <c r="M14684" s="2">
        <f t="shared" si="229"/>
        <v>-758779.27999999712</v>
      </c>
      <c r="P14684"/>
    </row>
    <row r="14685" spans="1:16" hidden="1">
      <c r="A14685" t="s">
        <v>12535</v>
      </c>
      <c r="B14685" s="1">
        <v>42276</v>
      </c>
      <c r="C14685" t="s">
        <v>18</v>
      </c>
      <c r="D14685">
        <v>1</v>
      </c>
      <c r="E14685" t="s">
        <v>12536</v>
      </c>
      <c r="F14685" t="s">
        <v>13</v>
      </c>
      <c r="G14685" t="s">
        <v>4</v>
      </c>
      <c r="H14685" t="s">
        <v>12537</v>
      </c>
      <c r="J14685" s="5"/>
      <c r="K14685" s="2">
        <v>30000</v>
      </c>
      <c r="L14685" s="5"/>
      <c r="M14685" s="2">
        <f t="shared" si="229"/>
        <v>-788779.27999999712</v>
      </c>
      <c r="P14685"/>
    </row>
    <row r="14686" spans="1:16" hidden="1">
      <c r="A14686" t="s">
        <v>12540</v>
      </c>
      <c r="B14686" s="1">
        <v>42276</v>
      </c>
      <c r="C14686" t="s">
        <v>12541</v>
      </c>
      <c r="D14686">
        <v>1</v>
      </c>
      <c r="E14686" t="s">
        <v>12542</v>
      </c>
      <c r="F14686" t="s">
        <v>228</v>
      </c>
      <c r="G14686" t="s">
        <v>4</v>
      </c>
      <c r="H14686" t="s">
        <v>12543</v>
      </c>
      <c r="J14686" s="5"/>
      <c r="K14686" s="2">
        <v>80000</v>
      </c>
      <c r="L14686" s="5"/>
      <c r="M14686" s="2">
        <f t="shared" si="229"/>
        <v>-868779.27999999712</v>
      </c>
      <c r="P14686"/>
    </row>
    <row r="14687" spans="1:16" hidden="1">
      <c r="A14687" t="s">
        <v>12550</v>
      </c>
      <c r="B14687" s="1">
        <v>42276</v>
      </c>
      <c r="C14687" t="s">
        <v>398</v>
      </c>
      <c r="D14687">
        <v>1</v>
      </c>
      <c r="E14687" t="s">
        <v>12551</v>
      </c>
      <c r="F14687" t="s">
        <v>13</v>
      </c>
      <c r="G14687" t="s">
        <v>4</v>
      </c>
      <c r="H14687" t="s">
        <v>10895</v>
      </c>
      <c r="J14687" s="5"/>
      <c r="K14687" s="2">
        <v>10000</v>
      </c>
      <c r="L14687" s="5"/>
      <c r="M14687" s="2">
        <f t="shared" si="229"/>
        <v>-878779.27999999712</v>
      </c>
      <c r="P14687"/>
    </row>
    <row r="14688" spans="1:16" hidden="1">
      <c r="A14688" t="s">
        <v>12566</v>
      </c>
      <c r="B14688" s="1">
        <v>42276</v>
      </c>
      <c r="C14688" t="s">
        <v>43</v>
      </c>
      <c r="D14688">
        <v>1</v>
      </c>
      <c r="E14688" t="s">
        <v>12567</v>
      </c>
      <c r="F14688" t="s">
        <v>16</v>
      </c>
      <c r="G14688" t="s">
        <v>4</v>
      </c>
      <c r="H14688" t="s">
        <v>12568</v>
      </c>
      <c r="J14688" s="5"/>
      <c r="K14688" s="2">
        <v>42300.59</v>
      </c>
      <c r="L14688" s="5"/>
      <c r="M14688" s="2">
        <f t="shared" si="229"/>
        <v>-921079.86999999708</v>
      </c>
      <c r="P14688"/>
    </row>
    <row r="14689" spans="1:16" hidden="1">
      <c r="A14689" t="s">
        <v>12571</v>
      </c>
      <c r="B14689" s="1">
        <v>42276</v>
      </c>
      <c r="C14689" t="s">
        <v>398</v>
      </c>
      <c r="D14689">
        <v>1</v>
      </c>
      <c r="E14689" t="s">
        <v>12572</v>
      </c>
      <c r="F14689" t="s">
        <v>13</v>
      </c>
      <c r="G14689" t="s">
        <v>4</v>
      </c>
      <c r="H14689" t="s">
        <v>12573</v>
      </c>
      <c r="J14689" s="5"/>
      <c r="K14689" s="2">
        <v>345100</v>
      </c>
      <c r="L14689" s="5"/>
      <c r="M14689" s="2">
        <f t="shared" si="229"/>
        <v>-1266179.8699999971</v>
      </c>
      <c r="P14689"/>
    </row>
    <row r="14690" spans="1:16" hidden="1">
      <c r="A14690" t="s">
        <v>12574</v>
      </c>
      <c r="B14690" s="1">
        <v>42276</v>
      </c>
      <c r="C14690" t="s">
        <v>43</v>
      </c>
      <c r="D14690">
        <v>1</v>
      </c>
      <c r="E14690" t="s">
        <v>12577</v>
      </c>
      <c r="F14690" t="s">
        <v>45</v>
      </c>
      <c r="G14690" t="s">
        <v>4</v>
      </c>
      <c r="H14690" t="s">
        <v>4707</v>
      </c>
      <c r="J14690" s="5"/>
      <c r="K14690" s="2">
        <v>4297.2</v>
      </c>
      <c r="L14690" s="5"/>
      <c r="M14690" s="2">
        <f t="shared" si="229"/>
        <v>-1270477.069999997</v>
      </c>
      <c r="P14690"/>
    </row>
    <row r="14691" spans="1:16" hidden="1">
      <c r="A14691" t="s">
        <v>12578</v>
      </c>
      <c r="B14691" s="1">
        <v>42276</v>
      </c>
      <c r="C14691" t="s">
        <v>398</v>
      </c>
      <c r="D14691">
        <v>1</v>
      </c>
      <c r="E14691" t="s">
        <v>12579</v>
      </c>
      <c r="F14691" t="s">
        <v>67</v>
      </c>
      <c r="G14691" t="s">
        <v>4</v>
      </c>
      <c r="H14691" t="s">
        <v>12580</v>
      </c>
      <c r="J14691" s="5"/>
      <c r="K14691" s="2">
        <v>140000</v>
      </c>
      <c r="L14691" s="5"/>
      <c r="M14691" s="2">
        <f t="shared" si="229"/>
        <v>-1410477.069999997</v>
      </c>
      <c r="P14691"/>
    </row>
    <row r="14692" spans="1:16" hidden="1">
      <c r="A14692" t="s">
        <v>12586</v>
      </c>
      <c r="B14692" s="1">
        <v>42276</v>
      </c>
      <c r="C14692" t="s">
        <v>195</v>
      </c>
      <c r="D14692">
        <v>1</v>
      </c>
      <c r="E14692" t="s">
        <v>12588</v>
      </c>
      <c r="F14692" t="s">
        <v>13</v>
      </c>
      <c r="G14692" t="s">
        <v>4</v>
      </c>
      <c r="H14692" t="s">
        <v>195</v>
      </c>
      <c r="J14692" s="5"/>
      <c r="K14692" s="2">
        <v>3075</v>
      </c>
      <c r="L14692" s="5"/>
      <c r="M14692" s="2">
        <f t="shared" si="229"/>
        <v>-1413552.069999997</v>
      </c>
      <c r="P14692"/>
    </row>
    <row r="14693" spans="1:16" hidden="1">
      <c r="A14693" t="s">
        <v>12589</v>
      </c>
      <c r="B14693" s="1">
        <v>42276</v>
      </c>
      <c r="C14693" t="s">
        <v>200</v>
      </c>
      <c r="D14693">
        <v>1</v>
      </c>
      <c r="E14693" t="s">
        <v>12590</v>
      </c>
      <c r="F14693" t="s">
        <v>16</v>
      </c>
      <c r="G14693" t="s">
        <v>4</v>
      </c>
      <c r="H14693" t="s">
        <v>200</v>
      </c>
      <c r="J14693" s="5"/>
      <c r="K14693" s="2">
        <v>6988.33</v>
      </c>
      <c r="L14693" s="5"/>
      <c r="M14693" s="2">
        <f t="shared" si="229"/>
        <v>-1420540.3999999971</v>
      </c>
      <c r="P14693"/>
    </row>
    <row r="14694" spans="1:16" hidden="1">
      <c r="A14694" t="s">
        <v>12591</v>
      </c>
      <c r="B14694" s="1">
        <v>42276</v>
      </c>
      <c r="C14694" t="s">
        <v>3690</v>
      </c>
      <c r="D14694">
        <v>1</v>
      </c>
      <c r="E14694" t="s">
        <v>12594</v>
      </c>
      <c r="F14694" t="s">
        <v>13</v>
      </c>
      <c r="G14694" t="s">
        <v>4</v>
      </c>
      <c r="H14694" t="s">
        <v>12595</v>
      </c>
      <c r="J14694" s="5"/>
      <c r="K14694" s="2">
        <v>2384.0700000000002</v>
      </c>
      <c r="L14694" s="5"/>
      <c r="M14694" s="2">
        <f t="shared" si="229"/>
        <v>-1422924.4699999972</v>
      </c>
      <c r="P14694"/>
    </row>
    <row r="14695" spans="1:16" hidden="1">
      <c r="A14695" t="s">
        <v>12596</v>
      </c>
      <c r="B14695" s="1">
        <v>42276</v>
      </c>
      <c r="C14695" t="s">
        <v>18</v>
      </c>
      <c r="D14695">
        <v>1</v>
      </c>
      <c r="E14695" t="s">
        <v>12597</v>
      </c>
      <c r="F14695" t="s">
        <v>13</v>
      </c>
      <c r="G14695" t="s">
        <v>4</v>
      </c>
      <c r="H14695" t="s">
        <v>18</v>
      </c>
      <c r="J14695" s="5"/>
      <c r="K14695" s="2">
        <v>11506.65</v>
      </c>
      <c r="L14695" s="5"/>
      <c r="M14695" s="2">
        <f t="shared" si="229"/>
        <v>-1434431.1199999971</v>
      </c>
      <c r="P14695"/>
    </row>
    <row r="14696" spans="1:16" hidden="1">
      <c r="A14696" t="s">
        <v>13388</v>
      </c>
      <c r="B14696" s="1">
        <v>42276</v>
      </c>
      <c r="C14696" t="s">
        <v>13389</v>
      </c>
      <c r="D14696">
        <v>1</v>
      </c>
      <c r="E14696" t="s">
        <v>13390</v>
      </c>
      <c r="F14696" t="s">
        <v>3342</v>
      </c>
      <c r="G14696" t="s">
        <v>52</v>
      </c>
      <c r="H14696" t="s">
        <v>13391</v>
      </c>
      <c r="I14696" s="2">
        <v>42300.59</v>
      </c>
      <c r="J14696" s="5"/>
      <c r="L14696" s="5"/>
      <c r="M14696" s="2">
        <f t="shared" si="229"/>
        <v>-1392130.529999997</v>
      </c>
      <c r="P14696"/>
    </row>
    <row r="14697" spans="1:16" hidden="1">
      <c r="A14697" t="s">
        <v>33988</v>
      </c>
      <c r="B14697" s="1">
        <v>42276</v>
      </c>
      <c r="C14697" t="s">
        <v>33999</v>
      </c>
      <c r="D14697">
        <v>1</v>
      </c>
      <c r="E14697" t="s">
        <v>34000</v>
      </c>
      <c r="F14697" t="s">
        <v>13561</v>
      </c>
      <c r="G14697" t="s">
        <v>20</v>
      </c>
      <c r="H14697" t="s">
        <v>20841</v>
      </c>
      <c r="I14697" s="2">
        <v>75000</v>
      </c>
      <c r="J14697" s="5"/>
      <c r="L14697" s="5"/>
      <c r="M14697" s="2">
        <f t="shared" si="229"/>
        <v>-1317130.529999997</v>
      </c>
      <c r="P14697"/>
    </row>
    <row r="14698" spans="1:16" hidden="1">
      <c r="A14698" t="s">
        <v>34003</v>
      </c>
      <c r="B14698" s="1">
        <v>42276</v>
      </c>
      <c r="C14698" t="s">
        <v>13594</v>
      </c>
      <c r="D14698">
        <v>1</v>
      </c>
      <c r="E14698" t="s">
        <v>34013</v>
      </c>
      <c r="F14698" t="s">
        <v>13565</v>
      </c>
      <c r="G14698" t="s">
        <v>20</v>
      </c>
      <c r="H14698" t="s">
        <v>12330</v>
      </c>
      <c r="I14698" s="2">
        <v>200000</v>
      </c>
      <c r="J14698" s="5" t="s">
        <v>36474</v>
      </c>
      <c r="L14698" s="5"/>
      <c r="M14698" s="2">
        <f t="shared" si="229"/>
        <v>-1117130.529999997</v>
      </c>
      <c r="P14698"/>
    </row>
    <row r="14699" spans="1:16" hidden="1">
      <c r="A14699" t="s">
        <v>34015</v>
      </c>
      <c r="B14699" s="1">
        <v>42276</v>
      </c>
      <c r="C14699" t="s">
        <v>31394</v>
      </c>
      <c r="D14699">
        <v>1</v>
      </c>
      <c r="E14699" t="s">
        <v>34025</v>
      </c>
      <c r="F14699" t="s">
        <v>13561</v>
      </c>
      <c r="G14699" t="s">
        <v>20</v>
      </c>
      <c r="H14699" t="s">
        <v>10895</v>
      </c>
      <c r="I14699" s="2">
        <v>30000</v>
      </c>
      <c r="J14699" s="5"/>
      <c r="L14699" s="5"/>
      <c r="M14699" s="2">
        <f t="shared" si="229"/>
        <v>-1087130.529999997</v>
      </c>
      <c r="P14699"/>
    </row>
    <row r="14700" spans="1:16" hidden="1">
      <c r="A14700" t="s">
        <v>34028</v>
      </c>
      <c r="B14700" s="1">
        <v>42276</v>
      </c>
      <c r="C14700" t="s">
        <v>34042</v>
      </c>
      <c r="D14700">
        <v>1</v>
      </c>
      <c r="E14700" t="s">
        <v>34043</v>
      </c>
      <c r="F14700" t="s">
        <v>14703</v>
      </c>
      <c r="G14700" t="s">
        <v>20</v>
      </c>
      <c r="H14700" t="s">
        <v>20055</v>
      </c>
      <c r="I14700" s="2">
        <v>175</v>
      </c>
      <c r="J14700" s="5"/>
      <c r="L14700" s="5"/>
      <c r="M14700" s="2">
        <f t="shared" si="229"/>
        <v>-1086955.529999997</v>
      </c>
      <c r="P14700"/>
    </row>
    <row r="14701" spans="1:16" hidden="1">
      <c r="A14701" t="s">
        <v>34047</v>
      </c>
      <c r="B14701" s="1">
        <v>42276</v>
      </c>
      <c r="C14701" t="s">
        <v>32900</v>
      </c>
      <c r="D14701">
        <v>1</v>
      </c>
      <c r="E14701" t="s">
        <v>34060</v>
      </c>
      <c r="F14701" t="s">
        <v>13565</v>
      </c>
      <c r="G14701" t="s">
        <v>20</v>
      </c>
      <c r="H14701" t="s">
        <v>34061</v>
      </c>
      <c r="I14701" s="2">
        <v>80000</v>
      </c>
      <c r="J14701" s="5"/>
      <c r="L14701" s="5"/>
      <c r="M14701" s="2">
        <f t="shared" si="229"/>
        <v>-1006955.529999997</v>
      </c>
      <c r="P14701"/>
    </row>
    <row r="14702" spans="1:16" hidden="1">
      <c r="A14702" t="s">
        <v>34064</v>
      </c>
      <c r="B14702" s="1">
        <v>42276</v>
      </c>
      <c r="C14702" t="s">
        <v>34075</v>
      </c>
      <c r="D14702">
        <v>2</v>
      </c>
      <c r="E14702" t="s">
        <v>34076</v>
      </c>
      <c r="F14702" t="s">
        <v>13559</v>
      </c>
      <c r="G14702" t="s">
        <v>313</v>
      </c>
      <c r="H14702" t="s">
        <v>726</v>
      </c>
      <c r="J14702" s="5"/>
      <c r="K14702" s="2">
        <v>200</v>
      </c>
      <c r="L14702" s="5"/>
      <c r="M14702" s="2">
        <f t="shared" si="229"/>
        <v>-1007155.529999997</v>
      </c>
      <c r="P14702"/>
    </row>
    <row r="14703" spans="1:16" hidden="1">
      <c r="A14703" t="s">
        <v>34064</v>
      </c>
      <c r="B14703" s="1">
        <v>42276</v>
      </c>
      <c r="C14703" t="s">
        <v>34075</v>
      </c>
      <c r="D14703">
        <v>2</v>
      </c>
      <c r="E14703" t="s">
        <v>34076</v>
      </c>
      <c r="F14703" t="s">
        <v>13559</v>
      </c>
      <c r="G14703" t="s">
        <v>313</v>
      </c>
      <c r="H14703" t="s">
        <v>726</v>
      </c>
      <c r="I14703" s="2">
        <v>662.87</v>
      </c>
      <c r="J14703" s="5"/>
      <c r="L14703" s="5"/>
      <c r="M14703" s="2">
        <f t="shared" si="229"/>
        <v>-1006492.659999997</v>
      </c>
      <c r="P14703"/>
    </row>
    <row r="14704" spans="1:16" hidden="1">
      <c r="A14704" t="s">
        <v>34078</v>
      </c>
      <c r="B14704" s="1">
        <v>42276</v>
      </c>
      <c r="C14704" t="s">
        <v>12129</v>
      </c>
      <c r="D14704">
        <v>2</v>
      </c>
      <c r="E14704" t="s">
        <v>34087</v>
      </c>
      <c r="F14704" t="s">
        <v>7054</v>
      </c>
      <c r="G14704" t="s">
        <v>20</v>
      </c>
      <c r="H14704" t="s">
        <v>12131</v>
      </c>
      <c r="I14704" s="2">
        <v>1025</v>
      </c>
      <c r="J14704" s="5"/>
      <c r="L14704" s="5"/>
      <c r="M14704" s="2">
        <f t="shared" si="229"/>
        <v>-1005467.659999997</v>
      </c>
      <c r="P14704"/>
    </row>
    <row r="14705" spans="1:16" hidden="1">
      <c r="A14705" t="s">
        <v>34089</v>
      </c>
      <c r="B14705" s="1">
        <v>42276</v>
      </c>
      <c r="C14705" t="s">
        <v>18</v>
      </c>
      <c r="D14705">
        <v>2</v>
      </c>
      <c r="E14705" t="s">
        <v>34099</v>
      </c>
      <c r="F14705" t="s">
        <v>13559</v>
      </c>
      <c r="G14705" t="s">
        <v>313</v>
      </c>
      <c r="H14705" t="s">
        <v>65</v>
      </c>
      <c r="I14705" s="2">
        <v>547.96</v>
      </c>
      <c r="J14705" s="5"/>
      <c r="L14705" s="5"/>
      <c r="M14705" s="2">
        <f t="shared" si="229"/>
        <v>-1004919.699999997</v>
      </c>
      <c r="P14705"/>
    </row>
    <row r="14706" spans="1:16" hidden="1">
      <c r="A14706" t="s">
        <v>34102</v>
      </c>
      <c r="B14706" s="1">
        <v>42276</v>
      </c>
      <c r="C14706" t="s">
        <v>12018</v>
      </c>
      <c r="D14706">
        <v>2</v>
      </c>
      <c r="E14706" t="s">
        <v>34111</v>
      </c>
      <c r="F14706" t="s">
        <v>7054</v>
      </c>
      <c r="G14706" t="s">
        <v>20</v>
      </c>
      <c r="H14706" t="s">
        <v>12183</v>
      </c>
      <c r="I14706" s="2">
        <v>1790.01</v>
      </c>
      <c r="J14706" s="5"/>
      <c r="L14706" s="5"/>
      <c r="M14706" s="2">
        <f t="shared" si="229"/>
        <v>-1003129.689999997</v>
      </c>
      <c r="P14706"/>
    </row>
    <row r="14707" spans="1:16" hidden="1">
      <c r="A14707" t="s">
        <v>34114</v>
      </c>
      <c r="B14707" s="1">
        <v>42276</v>
      </c>
      <c r="C14707" t="s">
        <v>34125</v>
      </c>
      <c r="D14707">
        <v>2</v>
      </c>
      <c r="E14707" t="s">
        <v>34126</v>
      </c>
      <c r="F14707" t="s">
        <v>7054</v>
      </c>
      <c r="G14707" t="s">
        <v>20</v>
      </c>
      <c r="H14707" t="s">
        <v>12183</v>
      </c>
      <c r="I14707" s="2">
        <v>1840</v>
      </c>
      <c r="J14707" s="5"/>
      <c r="L14707" s="5"/>
      <c r="M14707" s="2">
        <f t="shared" si="229"/>
        <v>-1001289.689999997</v>
      </c>
      <c r="P14707"/>
    </row>
    <row r="14708" spans="1:16" hidden="1">
      <c r="A14708" t="s">
        <v>34129</v>
      </c>
      <c r="B14708" s="1">
        <v>42276</v>
      </c>
      <c r="C14708" t="s">
        <v>12121</v>
      </c>
      <c r="D14708">
        <v>2</v>
      </c>
      <c r="E14708" t="s">
        <v>34139</v>
      </c>
      <c r="F14708" t="s">
        <v>7054</v>
      </c>
      <c r="G14708" t="s">
        <v>20</v>
      </c>
      <c r="H14708" t="s">
        <v>13718</v>
      </c>
      <c r="I14708" s="2">
        <v>600.01</v>
      </c>
      <c r="J14708" s="5"/>
      <c r="L14708" s="5"/>
      <c r="M14708" s="2">
        <f t="shared" si="229"/>
        <v>-1000689.679999997</v>
      </c>
      <c r="P14708"/>
    </row>
    <row r="14709" spans="1:16" hidden="1">
      <c r="A14709" t="s">
        <v>34142</v>
      </c>
      <c r="B14709" s="1">
        <v>42276</v>
      </c>
      <c r="C14709" t="s">
        <v>18</v>
      </c>
      <c r="D14709">
        <v>2</v>
      </c>
      <c r="E14709" t="s">
        <v>34151</v>
      </c>
      <c r="F14709" t="s">
        <v>13559</v>
      </c>
      <c r="G14709" t="s">
        <v>313</v>
      </c>
      <c r="H14709" t="s">
        <v>34152</v>
      </c>
      <c r="I14709" s="2">
        <v>836.46</v>
      </c>
      <c r="J14709" s="5"/>
      <c r="L14709" s="5"/>
      <c r="M14709" s="2">
        <f t="shared" si="229"/>
        <v>-999853.21999999706</v>
      </c>
      <c r="P14709"/>
    </row>
    <row r="14710" spans="1:16" hidden="1">
      <c r="A14710" t="s">
        <v>34155</v>
      </c>
      <c r="B14710" s="1">
        <v>42276</v>
      </c>
      <c r="C14710" t="s">
        <v>34165</v>
      </c>
      <c r="D14710">
        <v>2</v>
      </c>
      <c r="E14710" t="s">
        <v>34166</v>
      </c>
      <c r="F14710" t="s">
        <v>13559</v>
      </c>
      <c r="G14710" t="s">
        <v>313</v>
      </c>
      <c r="H14710" t="s">
        <v>691</v>
      </c>
      <c r="J14710" s="5"/>
      <c r="K14710" s="2">
        <v>249.23</v>
      </c>
      <c r="L14710" s="5"/>
      <c r="M14710" s="2">
        <f t="shared" si="229"/>
        <v>-1000102.449999997</v>
      </c>
      <c r="P14710"/>
    </row>
    <row r="14711" spans="1:16" hidden="1">
      <c r="A14711" t="s">
        <v>34155</v>
      </c>
      <c r="B14711" s="1">
        <v>42276</v>
      </c>
      <c r="C14711" t="s">
        <v>34165</v>
      </c>
      <c r="D14711">
        <v>2</v>
      </c>
      <c r="E14711" t="s">
        <v>34166</v>
      </c>
      <c r="F14711" t="s">
        <v>13559</v>
      </c>
      <c r="G14711" t="s">
        <v>313</v>
      </c>
      <c r="H14711" t="s">
        <v>691</v>
      </c>
      <c r="I14711" s="2">
        <v>249.23</v>
      </c>
      <c r="J14711" s="5"/>
      <c r="L14711" s="5"/>
      <c r="M14711" s="2">
        <f t="shared" si="229"/>
        <v>-999853.21999999706</v>
      </c>
      <c r="P14711"/>
    </row>
    <row r="14712" spans="1:16" hidden="1">
      <c r="A14712" t="s">
        <v>34169</v>
      </c>
      <c r="B14712" s="1">
        <v>42276</v>
      </c>
      <c r="C14712" t="s">
        <v>18</v>
      </c>
      <c r="D14712">
        <v>2</v>
      </c>
      <c r="E14712" t="s">
        <v>34177</v>
      </c>
      <c r="F14712" t="s">
        <v>13559</v>
      </c>
      <c r="G14712" t="s">
        <v>313</v>
      </c>
      <c r="H14712" t="s">
        <v>9065</v>
      </c>
      <c r="I14712" s="2">
        <v>861.23</v>
      </c>
      <c r="J14712" s="5"/>
      <c r="L14712" s="5"/>
      <c r="M14712" s="2">
        <f t="shared" si="229"/>
        <v>-998991.98999999708</v>
      </c>
      <c r="P14712"/>
    </row>
    <row r="14713" spans="1:16" hidden="1">
      <c r="A14713" t="s">
        <v>34180</v>
      </c>
      <c r="B14713" s="1">
        <v>42276</v>
      </c>
      <c r="C14713" t="s">
        <v>34190</v>
      </c>
      <c r="D14713">
        <v>2</v>
      </c>
      <c r="E14713" t="s">
        <v>34191</v>
      </c>
      <c r="F14713" t="s">
        <v>7054</v>
      </c>
      <c r="G14713" t="s">
        <v>20</v>
      </c>
      <c r="H14713" t="s">
        <v>1857</v>
      </c>
      <c r="I14713" s="2">
        <v>1025</v>
      </c>
      <c r="J14713" s="5"/>
      <c r="L14713" s="5"/>
      <c r="M14713" s="2">
        <f t="shared" si="229"/>
        <v>-997966.98999999708</v>
      </c>
      <c r="P14713"/>
    </row>
    <row r="14714" spans="1:16" hidden="1">
      <c r="A14714" t="s">
        <v>34193</v>
      </c>
      <c r="B14714" s="1">
        <v>42276</v>
      </c>
      <c r="C14714" t="s">
        <v>34203</v>
      </c>
      <c r="D14714">
        <v>2</v>
      </c>
      <c r="E14714" t="s">
        <v>34204</v>
      </c>
      <c r="F14714" t="s">
        <v>7054</v>
      </c>
      <c r="G14714" t="s">
        <v>20</v>
      </c>
      <c r="H14714" t="s">
        <v>34205</v>
      </c>
      <c r="I14714" s="2">
        <v>1025</v>
      </c>
      <c r="J14714" s="5"/>
      <c r="L14714" s="5"/>
      <c r="M14714" s="2">
        <f t="shared" si="229"/>
        <v>-996941.98999999708</v>
      </c>
      <c r="P14714"/>
    </row>
    <row r="14715" spans="1:16" hidden="1">
      <c r="A14715" t="s">
        <v>34207</v>
      </c>
      <c r="B14715" s="1">
        <v>42276</v>
      </c>
      <c r="C14715" t="s">
        <v>25165</v>
      </c>
      <c r="D14715">
        <v>1</v>
      </c>
      <c r="E14715" t="s">
        <v>34216</v>
      </c>
      <c r="F14715" t="s">
        <v>13610</v>
      </c>
      <c r="G14715" t="s">
        <v>20</v>
      </c>
      <c r="H14715" t="s">
        <v>23646</v>
      </c>
      <c r="I14715" s="2">
        <v>699.47</v>
      </c>
      <c r="J14715" s="5"/>
      <c r="L14715" s="5"/>
      <c r="M14715" s="2">
        <f t="shared" si="229"/>
        <v>-996242.51999999711</v>
      </c>
      <c r="P14715"/>
    </row>
    <row r="14716" spans="1:16" hidden="1">
      <c r="A14716" s="144" t="s">
        <v>34219</v>
      </c>
      <c r="B14716" s="145">
        <v>42276</v>
      </c>
      <c r="C14716" s="144" t="s">
        <v>13594</v>
      </c>
      <c r="D14716" s="144">
        <v>1</v>
      </c>
      <c r="E14716" s="144" t="s">
        <v>34228</v>
      </c>
      <c r="F14716" s="144" t="s">
        <v>13565</v>
      </c>
      <c r="G14716" s="144" t="s">
        <v>20</v>
      </c>
      <c r="H14716" s="144" t="s">
        <v>12330</v>
      </c>
      <c r="I14716" s="146">
        <v>111900</v>
      </c>
      <c r="J14716" s="147" t="s">
        <v>36471</v>
      </c>
      <c r="K14716" s="79"/>
      <c r="L14716" s="5"/>
      <c r="M14716" s="2">
        <f t="shared" si="229"/>
        <v>-884342.51999999711</v>
      </c>
      <c r="N14716" s="25" t="s">
        <v>36470</v>
      </c>
      <c r="P14716" s="94"/>
    </row>
    <row r="14717" spans="1:16" hidden="1">
      <c r="A14717" t="s">
        <v>34231</v>
      </c>
      <c r="B14717" s="1">
        <v>42276</v>
      </c>
      <c r="C14717" t="s">
        <v>12258</v>
      </c>
      <c r="D14717">
        <v>2</v>
      </c>
      <c r="E14717" t="s">
        <v>34241</v>
      </c>
      <c r="F14717" t="s">
        <v>7054</v>
      </c>
      <c r="G14717" t="s">
        <v>20</v>
      </c>
      <c r="H14717" t="s">
        <v>34242</v>
      </c>
      <c r="I14717" s="2">
        <v>3030</v>
      </c>
      <c r="J14717" s="5"/>
      <c r="L14717" s="5"/>
      <c r="M14717" s="2">
        <f t="shared" si="229"/>
        <v>-881312.51999999711</v>
      </c>
      <c r="P14717"/>
    </row>
    <row r="14718" spans="1:16" hidden="1">
      <c r="A14718" t="s">
        <v>34246</v>
      </c>
      <c r="B14718" s="1">
        <v>42276</v>
      </c>
      <c r="C14718" t="s">
        <v>34257</v>
      </c>
      <c r="D14718">
        <v>2</v>
      </c>
      <c r="E14718" t="s">
        <v>34258</v>
      </c>
      <c r="F14718" t="s">
        <v>7054</v>
      </c>
      <c r="G14718" t="s">
        <v>20</v>
      </c>
      <c r="H14718" t="s">
        <v>356</v>
      </c>
      <c r="I14718" s="2">
        <v>1025</v>
      </c>
      <c r="J14718" s="5"/>
      <c r="L14718" s="5"/>
      <c r="M14718" s="2">
        <f t="shared" si="229"/>
        <v>-880287.51999999711</v>
      </c>
      <c r="P14718"/>
    </row>
    <row r="14719" spans="1:16" hidden="1">
      <c r="A14719" t="s">
        <v>34261</v>
      </c>
      <c r="B14719" s="1">
        <v>42276</v>
      </c>
      <c r="C14719" t="s">
        <v>18</v>
      </c>
      <c r="D14719">
        <v>2</v>
      </c>
      <c r="E14719" t="s">
        <v>34270</v>
      </c>
      <c r="F14719" t="s">
        <v>13559</v>
      </c>
      <c r="G14719" t="s">
        <v>313</v>
      </c>
      <c r="H14719" t="s">
        <v>65</v>
      </c>
      <c r="I14719" s="2">
        <v>1905</v>
      </c>
      <c r="J14719" s="5"/>
      <c r="L14719" s="5"/>
      <c r="M14719" s="2">
        <f t="shared" si="229"/>
        <v>-878382.51999999711</v>
      </c>
      <c r="P14719"/>
    </row>
    <row r="14720" spans="1:16" hidden="1">
      <c r="A14720" t="s">
        <v>34272</v>
      </c>
      <c r="B14720" s="1">
        <v>42276</v>
      </c>
      <c r="C14720" t="s">
        <v>34285</v>
      </c>
      <c r="D14720">
        <v>1</v>
      </c>
      <c r="E14720" t="s">
        <v>34286</v>
      </c>
      <c r="F14720" t="s">
        <v>13561</v>
      </c>
      <c r="G14720" t="s">
        <v>20</v>
      </c>
      <c r="H14720" t="s">
        <v>34287</v>
      </c>
      <c r="I14720" s="2">
        <v>10000</v>
      </c>
      <c r="J14720" s="5"/>
      <c r="L14720" s="5"/>
      <c r="M14720" s="2">
        <f t="shared" si="229"/>
        <v>-868382.51999999711</v>
      </c>
      <c r="P14720"/>
    </row>
    <row r="14721" spans="1:16" hidden="1">
      <c r="A14721" t="s">
        <v>34290</v>
      </c>
      <c r="B14721" s="1">
        <v>42276</v>
      </c>
      <c r="C14721" t="s">
        <v>18</v>
      </c>
      <c r="D14721">
        <v>2</v>
      </c>
      <c r="E14721" t="s">
        <v>34301</v>
      </c>
      <c r="F14721" t="s">
        <v>13559</v>
      </c>
      <c r="G14721" t="s">
        <v>313</v>
      </c>
      <c r="H14721" t="s">
        <v>12267</v>
      </c>
      <c r="I14721" s="2">
        <v>24680.14</v>
      </c>
      <c r="J14721" s="5"/>
      <c r="L14721" s="5"/>
      <c r="M14721" s="2">
        <f t="shared" si="229"/>
        <v>-843702.37999999709</v>
      </c>
      <c r="P14721"/>
    </row>
    <row r="14722" spans="1:16" hidden="1">
      <c r="A14722" t="s">
        <v>34304</v>
      </c>
      <c r="B14722" s="1">
        <v>42276</v>
      </c>
      <c r="C14722" t="s">
        <v>18</v>
      </c>
      <c r="D14722">
        <v>2</v>
      </c>
      <c r="E14722" t="s">
        <v>34313</v>
      </c>
      <c r="F14722" t="s">
        <v>13559</v>
      </c>
      <c r="G14722" t="s">
        <v>313</v>
      </c>
      <c r="H14722" t="s">
        <v>12267</v>
      </c>
      <c r="I14722" s="2">
        <v>19264.189999999999</v>
      </c>
      <c r="J14722" s="5"/>
      <c r="L14722" s="5"/>
      <c r="M14722" s="2">
        <f t="shared" si="229"/>
        <v>-824438.18999999715</v>
      </c>
      <c r="P14722"/>
    </row>
    <row r="14723" spans="1:16" hidden="1">
      <c r="A14723" t="s">
        <v>34320</v>
      </c>
      <c r="B14723" s="1">
        <v>42276</v>
      </c>
      <c r="C14723" t="s">
        <v>18</v>
      </c>
      <c r="D14723">
        <v>2</v>
      </c>
      <c r="E14723" t="s">
        <v>34327</v>
      </c>
      <c r="F14723" t="s">
        <v>13559</v>
      </c>
      <c r="G14723" t="s">
        <v>313</v>
      </c>
      <c r="H14723" t="s">
        <v>12267</v>
      </c>
      <c r="I14723" s="2">
        <v>5415.95</v>
      </c>
      <c r="J14723" s="5"/>
      <c r="L14723" s="5"/>
      <c r="M14723" s="2">
        <f t="shared" si="229"/>
        <v>-819022.2399999972</v>
      </c>
      <c r="P14723"/>
    </row>
    <row r="14724" spans="1:16" hidden="1">
      <c r="A14724" t="s">
        <v>34331</v>
      </c>
      <c r="B14724" s="1">
        <v>42276</v>
      </c>
      <c r="C14724" t="s">
        <v>18</v>
      </c>
      <c r="D14724">
        <v>2</v>
      </c>
      <c r="E14724" t="s">
        <v>34340</v>
      </c>
      <c r="F14724" t="s">
        <v>13559</v>
      </c>
      <c r="G14724" t="s">
        <v>313</v>
      </c>
      <c r="H14724" t="s">
        <v>65</v>
      </c>
      <c r="I14724" s="2">
        <v>414.35</v>
      </c>
      <c r="J14724" s="5"/>
      <c r="L14724" s="5"/>
      <c r="M14724" s="2">
        <f t="shared" si="229"/>
        <v>-818607.88999999722</v>
      </c>
      <c r="P14724"/>
    </row>
    <row r="14725" spans="1:16" hidden="1">
      <c r="A14725" t="s">
        <v>34345</v>
      </c>
      <c r="B14725" s="1">
        <v>42276</v>
      </c>
      <c r="C14725" t="s">
        <v>18</v>
      </c>
      <c r="D14725">
        <v>2</v>
      </c>
      <c r="E14725" t="s">
        <v>34354</v>
      </c>
      <c r="F14725" t="s">
        <v>13559</v>
      </c>
      <c r="G14725" t="s">
        <v>313</v>
      </c>
      <c r="H14725" t="s">
        <v>12267</v>
      </c>
      <c r="I14725" s="2">
        <v>5415.95</v>
      </c>
      <c r="J14725" s="5"/>
      <c r="L14725" s="5"/>
      <c r="M14725" s="2">
        <f t="shared" si="229"/>
        <v>-813191.93999999727</v>
      </c>
      <c r="P14725"/>
    </row>
    <row r="14726" spans="1:16" hidden="1">
      <c r="A14726" t="s">
        <v>34358</v>
      </c>
      <c r="B14726" s="1">
        <v>42276</v>
      </c>
      <c r="C14726" t="s">
        <v>6</v>
      </c>
      <c r="D14726">
        <v>1</v>
      </c>
      <c r="E14726" t="s">
        <v>34367</v>
      </c>
      <c r="F14726" t="s">
        <v>13610</v>
      </c>
      <c r="G14726" t="s">
        <v>20</v>
      </c>
      <c r="H14726" t="s">
        <v>213</v>
      </c>
      <c r="I14726" s="2">
        <v>8696.7000000000007</v>
      </c>
      <c r="J14726" s="5"/>
      <c r="L14726" s="5"/>
      <c r="M14726" s="2">
        <f t="shared" si="229"/>
        <v>-804495.23999999731</v>
      </c>
      <c r="P14726"/>
    </row>
    <row r="14727" spans="1:16" hidden="1">
      <c r="A14727" t="s">
        <v>34371</v>
      </c>
      <c r="B14727" s="1">
        <v>42276</v>
      </c>
      <c r="C14727" t="s">
        <v>34380</v>
      </c>
      <c r="D14727">
        <v>2</v>
      </c>
      <c r="E14727" t="s">
        <v>34381</v>
      </c>
      <c r="F14727" t="s">
        <v>7054</v>
      </c>
      <c r="G14727" t="s">
        <v>20</v>
      </c>
      <c r="H14727" t="s">
        <v>18550</v>
      </c>
      <c r="I14727" s="2">
        <v>3030</v>
      </c>
      <c r="J14727" s="5"/>
      <c r="L14727" s="5"/>
      <c r="M14727" s="2">
        <f t="shared" si="229"/>
        <v>-801465.23999999731</v>
      </c>
      <c r="P14727"/>
    </row>
    <row r="14728" spans="1:16" hidden="1">
      <c r="A14728" t="s">
        <v>34384</v>
      </c>
      <c r="B14728" s="1">
        <v>42276</v>
      </c>
      <c r="C14728" t="s">
        <v>34392</v>
      </c>
      <c r="D14728">
        <v>2</v>
      </c>
      <c r="E14728" t="s">
        <v>34393</v>
      </c>
      <c r="F14728" t="s">
        <v>7054</v>
      </c>
      <c r="G14728" t="s">
        <v>20</v>
      </c>
      <c r="H14728" t="s">
        <v>24268</v>
      </c>
      <c r="I14728" s="2">
        <v>1840</v>
      </c>
      <c r="J14728" s="5"/>
      <c r="L14728" s="5"/>
      <c r="M14728" s="2">
        <f t="shared" si="229"/>
        <v>-799625.23999999731</v>
      </c>
      <c r="P14728"/>
    </row>
    <row r="14729" spans="1:16" hidden="1">
      <c r="A14729" t="s">
        <v>34397</v>
      </c>
      <c r="B14729" s="1">
        <v>42276</v>
      </c>
      <c r="C14729" t="s">
        <v>34406</v>
      </c>
      <c r="D14729">
        <v>2</v>
      </c>
      <c r="E14729" t="s">
        <v>34407</v>
      </c>
      <c r="F14729" t="s">
        <v>7054</v>
      </c>
      <c r="G14729" t="s">
        <v>20</v>
      </c>
      <c r="H14729" t="s">
        <v>21619</v>
      </c>
      <c r="I14729" s="2">
        <v>1840</v>
      </c>
      <c r="J14729" s="5"/>
      <c r="L14729" s="5"/>
      <c r="M14729" s="2">
        <f t="shared" ref="M14729:M14792" si="230">+M14728+I14729-K14729</f>
        <v>-797785.23999999731</v>
      </c>
      <c r="P14729"/>
    </row>
    <row r="14730" spans="1:16" hidden="1">
      <c r="A14730" t="s">
        <v>34412</v>
      </c>
      <c r="B14730" s="1">
        <v>42276</v>
      </c>
      <c r="C14730" t="s">
        <v>34422</v>
      </c>
      <c r="D14730">
        <v>2</v>
      </c>
      <c r="E14730" t="s">
        <v>34423</v>
      </c>
      <c r="F14730" t="s">
        <v>7054</v>
      </c>
      <c r="G14730" t="s">
        <v>20</v>
      </c>
      <c r="H14730" t="s">
        <v>34242</v>
      </c>
      <c r="I14730" s="2">
        <v>2200</v>
      </c>
      <c r="J14730" s="5"/>
      <c r="L14730" s="5"/>
      <c r="M14730" s="2">
        <f t="shared" si="230"/>
        <v>-795585.23999999731</v>
      </c>
      <c r="P14730"/>
    </row>
    <row r="14731" spans="1:16" hidden="1">
      <c r="A14731" t="s">
        <v>34428</v>
      </c>
      <c r="B14731" s="1">
        <v>42276</v>
      </c>
      <c r="C14731" t="s">
        <v>34437</v>
      </c>
      <c r="D14731">
        <v>2</v>
      </c>
      <c r="E14731" t="s">
        <v>34438</v>
      </c>
      <c r="F14731" t="s">
        <v>13559</v>
      </c>
      <c r="G14731" t="s">
        <v>313</v>
      </c>
      <c r="H14731" t="s">
        <v>65</v>
      </c>
      <c r="J14731" s="5"/>
      <c r="K14731" s="2">
        <v>2000</v>
      </c>
      <c r="L14731" s="5"/>
      <c r="M14731" s="2">
        <f t="shared" si="230"/>
        <v>-797585.23999999731</v>
      </c>
      <c r="P14731"/>
    </row>
    <row r="14732" spans="1:16" hidden="1">
      <c r="A14732" t="s">
        <v>34428</v>
      </c>
      <c r="B14732" s="1">
        <v>42276</v>
      </c>
      <c r="C14732" t="s">
        <v>34437</v>
      </c>
      <c r="D14732">
        <v>2</v>
      </c>
      <c r="E14732" t="s">
        <v>34438</v>
      </c>
      <c r="F14732" t="s">
        <v>13559</v>
      </c>
      <c r="G14732" t="s">
        <v>313</v>
      </c>
      <c r="H14732" t="s">
        <v>65</v>
      </c>
      <c r="I14732" s="2">
        <v>3944.3</v>
      </c>
      <c r="J14732" s="5"/>
      <c r="L14732" s="5"/>
      <c r="M14732" s="2">
        <f t="shared" si="230"/>
        <v>-793640.93999999727</v>
      </c>
      <c r="P14732"/>
    </row>
    <row r="14733" spans="1:16" hidden="1">
      <c r="A14733" t="s">
        <v>34443</v>
      </c>
      <c r="B14733" s="1">
        <v>42276</v>
      </c>
      <c r="C14733" t="s">
        <v>34450</v>
      </c>
      <c r="D14733">
        <v>2</v>
      </c>
      <c r="E14733" t="s">
        <v>34451</v>
      </c>
      <c r="F14733" t="s">
        <v>7054</v>
      </c>
      <c r="G14733" t="s">
        <v>20</v>
      </c>
      <c r="H14733" t="s">
        <v>34452</v>
      </c>
      <c r="I14733" s="2">
        <v>1025</v>
      </c>
      <c r="J14733" s="5"/>
      <c r="L14733" s="5"/>
      <c r="M14733" s="2">
        <f t="shared" si="230"/>
        <v>-792615.93999999727</v>
      </c>
      <c r="P14733"/>
    </row>
    <row r="14734" spans="1:16" hidden="1">
      <c r="A14734" t="s">
        <v>34455</v>
      </c>
      <c r="B14734" s="1">
        <v>42276</v>
      </c>
      <c r="C14734" t="s">
        <v>4654</v>
      </c>
      <c r="D14734">
        <v>2</v>
      </c>
      <c r="E14734" t="s">
        <v>34462</v>
      </c>
      <c r="F14734" t="s">
        <v>13559</v>
      </c>
      <c r="G14734" t="s">
        <v>313</v>
      </c>
      <c r="H14734" t="s">
        <v>2768</v>
      </c>
      <c r="I14734" s="2">
        <v>4740.4399999999996</v>
      </c>
      <c r="J14734" s="5"/>
      <c r="L14734" s="5"/>
      <c r="M14734" s="2">
        <f t="shared" si="230"/>
        <v>-787875.49999999732</v>
      </c>
      <c r="P14734"/>
    </row>
    <row r="14735" spans="1:16" hidden="1">
      <c r="A14735" t="s">
        <v>34466</v>
      </c>
      <c r="B14735" s="1">
        <v>42276</v>
      </c>
      <c r="C14735" t="s">
        <v>34475</v>
      </c>
      <c r="D14735">
        <v>2</v>
      </c>
      <c r="E14735" t="s">
        <v>34476</v>
      </c>
      <c r="F14735" t="s">
        <v>13559</v>
      </c>
      <c r="G14735" t="s">
        <v>313</v>
      </c>
      <c r="H14735" t="s">
        <v>3662</v>
      </c>
      <c r="J14735" s="5"/>
      <c r="K14735" s="2">
        <v>7298</v>
      </c>
      <c r="L14735" s="5"/>
      <c r="M14735" s="2">
        <f t="shared" si="230"/>
        <v>-795173.49999999732</v>
      </c>
      <c r="P14735"/>
    </row>
    <row r="14736" spans="1:16" hidden="1">
      <c r="A14736" t="s">
        <v>34466</v>
      </c>
      <c r="B14736" s="1">
        <v>42276</v>
      </c>
      <c r="C14736" t="s">
        <v>34475</v>
      </c>
      <c r="D14736">
        <v>2</v>
      </c>
      <c r="E14736" t="s">
        <v>34476</v>
      </c>
      <c r="F14736" t="s">
        <v>13559</v>
      </c>
      <c r="G14736" t="s">
        <v>313</v>
      </c>
      <c r="H14736" t="s">
        <v>3662</v>
      </c>
      <c r="I14736" s="2">
        <v>7298</v>
      </c>
      <c r="J14736" s="5"/>
      <c r="L14736" s="5"/>
      <c r="M14736" s="2">
        <f t="shared" si="230"/>
        <v>-787875.49999999732</v>
      </c>
      <c r="P14736"/>
    </row>
    <row r="14737" spans="1:16" hidden="1">
      <c r="A14737" t="s">
        <v>34480</v>
      </c>
      <c r="B14737" s="1">
        <v>42276</v>
      </c>
      <c r="C14737" t="s">
        <v>34491</v>
      </c>
      <c r="D14737">
        <v>2</v>
      </c>
      <c r="E14737" t="s">
        <v>34492</v>
      </c>
      <c r="F14737" t="s">
        <v>13559</v>
      </c>
      <c r="G14737" t="s">
        <v>313</v>
      </c>
      <c r="H14737" t="s">
        <v>11870</v>
      </c>
      <c r="J14737" s="5"/>
      <c r="K14737" s="2">
        <v>233.82</v>
      </c>
      <c r="L14737" s="5"/>
      <c r="M14737" s="2">
        <f t="shared" si="230"/>
        <v>-788109.31999999727</v>
      </c>
      <c r="P14737"/>
    </row>
    <row r="14738" spans="1:16" hidden="1">
      <c r="A14738" t="s">
        <v>34480</v>
      </c>
      <c r="B14738" s="1">
        <v>42276</v>
      </c>
      <c r="C14738" t="s">
        <v>34491</v>
      </c>
      <c r="D14738">
        <v>2</v>
      </c>
      <c r="E14738" t="s">
        <v>34492</v>
      </c>
      <c r="F14738" t="s">
        <v>13559</v>
      </c>
      <c r="G14738" t="s">
        <v>313</v>
      </c>
      <c r="H14738" t="s">
        <v>11870</v>
      </c>
      <c r="I14738" s="2">
        <v>233.82</v>
      </c>
      <c r="J14738" s="5"/>
      <c r="L14738" s="5"/>
      <c r="M14738" s="2">
        <f t="shared" si="230"/>
        <v>-787875.49999999732</v>
      </c>
      <c r="P14738"/>
    </row>
    <row r="14739" spans="1:16" hidden="1">
      <c r="A14739" t="s">
        <v>34498</v>
      </c>
      <c r="B14739" s="1">
        <v>42276</v>
      </c>
      <c r="C14739" t="s">
        <v>34507</v>
      </c>
      <c r="D14739">
        <v>2</v>
      </c>
      <c r="E14739" t="s">
        <v>34508</v>
      </c>
      <c r="F14739" t="s">
        <v>7054</v>
      </c>
      <c r="G14739" t="s">
        <v>4</v>
      </c>
      <c r="H14739" t="s">
        <v>9587</v>
      </c>
      <c r="I14739" s="2">
        <v>1840</v>
      </c>
      <c r="J14739" s="5"/>
      <c r="L14739" s="5"/>
      <c r="M14739" s="2">
        <f t="shared" si="230"/>
        <v>-786035.49999999732</v>
      </c>
      <c r="P14739"/>
    </row>
    <row r="14740" spans="1:16" hidden="1">
      <c r="A14740" t="s">
        <v>34513</v>
      </c>
      <c r="B14740" s="1">
        <v>42276</v>
      </c>
      <c r="C14740" t="s">
        <v>34520</v>
      </c>
      <c r="D14740">
        <v>2</v>
      </c>
      <c r="E14740" t="s">
        <v>34521</v>
      </c>
      <c r="F14740" t="s">
        <v>7054</v>
      </c>
      <c r="G14740" t="s">
        <v>4</v>
      </c>
      <c r="H14740" t="s">
        <v>3531</v>
      </c>
      <c r="I14740" s="2">
        <v>1025</v>
      </c>
      <c r="J14740" s="5"/>
      <c r="L14740" s="5"/>
      <c r="M14740" s="2">
        <f t="shared" si="230"/>
        <v>-785010.49999999732</v>
      </c>
      <c r="P14740"/>
    </row>
    <row r="14741" spans="1:16" hidden="1">
      <c r="A14741" t="s">
        <v>34527</v>
      </c>
      <c r="B14741" s="1">
        <v>42276</v>
      </c>
      <c r="C14741" t="s">
        <v>34535</v>
      </c>
      <c r="D14741">
        <v>2</v>
      </c>
      <c r="E14741" t="s">
        <v>34536</v>
      </c>
      <c r="F14741" t="s">
        <v>13559</v>
      </c>
      <c r="G14741" t="s">
        <v>313</v>
      </c>
      <c r="H14741" t="s">
        <v>11666</v>
      </c>
      <c r="J14741" s="5"/>
      <c r="K14741" s="2">
        <v>2000</v>
      </c>
      <c r="L14741" s="5"/>
      <c r="M14741" s="2">
        <f t="shared" si="230"/>
        <v>-787010.49999999732</v>
      </c>
      <c r="P14741"/>
    </row>
    <row r="14742" spans="1:16" hidden="1">
      <c r="A14742" t="s">
        <v>34527</v>
      </c>
      <c r="B14742" s="1">
        <v>42276</v>
      </c>
      <c r="C14742" t="s">
        <v>34535</v>
      </c>
      <c r="D14742">
        <v>2</v>
      </c>
      <c r="E14742" t="s">
        <v>34536</v>
      </c>
      <c r="F14742" t="s">
        <v>13559</v>
      </c>
      <c r="G14742" t="s">
        <v>313</v>
      </c>
      <c r="H14742" t="s">
        <v>11666</v>
      </c>
      <c r="I14742" s="2">
        <v>4540.8900000000003</v>
      </c>
      <c r="J14742" s="5"/>
      <c r="L14742" s="5"/>
      <c r="M14742" s="2">
        <f t="shared" si="230"/>
        <v>-782469.60999999731</v>
      </c>
      <c r="P14742"/>
    </row>
    <row r="14743" spans="1:16" hidden="1">
      <c r="A14743" t="s">
        <v>34540</v>
      </c>
      <c r="B14743" s="1">
        <v>42276</v>
      </c>
      <c r="C14743" t="s">
        <v>6</v>
      </c>
      <c r="D14743">
        <v>1</v>
      </c>
      <c r="E14743" t="s">
        <v>34549</v>
      </c>
      <c r="F14743" t="s">
        <v>13610</v>
      </c>
      <c r="G14743" t="s">
        <v>4</v>
      </c>
      <c r="H14743" t="s">
        <v>1682</v>
      </c>
      <c r="I14743" s="2">
        <v>2577</v>
      </c>
      <c r="J14743" s="5"/>
      <c r="L14743" s="5"/>
      <c r="M14743" s="2">
        <f t="shared" si="230"/>
        <v>-779892.60999999731</v>
      </c>
      <c r="P14743"/>
    </row>
    <row r="14744" spans="1:16" hidden="1">
      <c r="A14744" t="s">
        <v>34554</v>
      </c>
      <c r="B14744" s="1">
        <v>42276</v>
      </c>
      <c r="C14744" t="s">
        <v>34562</v>
      </c>
      <c r="D14744">
        <v>2</v>
      </c>
      <c r="E14744" t="s">
        <v>34563</v>
      </c>
      <c r="F14744" t="s">
        <v>7054</v>
      </c>
      <c r="G14744" t="s">
        <v>4</v>
      </c>
      <c r="H14744" t="s">
        <v>2392</v>
      </c>
      <c r="I14744" s="2">
        <v>1025</v>
      </c>
      <c r="J14744" s="5"/>
      <c r="L14744" s="5"/>
      <c r="M14744" s="2">
        <f t="shared" si="230"/>
        <v>-778867.60999999731</v>
      </c>
      <c r="P14744"/>
    </row>
    <row r="14745" spans="1:16" hidden="1">
      <c r="A14745" t="s">
        <v>34567</v>
      </c>
      <c r="B14745" s="1">
        <v>42276</v>
      </c>
      <c r="C14745" t="s">
        <v>34577</v>
      </c>
      <c r="D14745">
        <v>2</v>
      </c>
      <c r="E14745" t="s">
        <v>34578</v>
      </c>
      <c r="F14745" t="s">
        <v>13559</v>
      </c>
      <c r="G14745" t="s">
        <v>313</v>
      </c>
      <c r="H14745" t="s">
        <v>11932</v>
      </c>
      <c r="J14745" s="5"/>
      <c r="K14745" s="2">
        <v>3074.1</v>
      </c>
      <c r="L14745" s="5"/>
      <c r="M14745" s="2">
        <f t="shared" si="230"/>
        <v>-781941.70999999729</v>
      </c>
      <c r="P14745"/>
    </row>
    <row r="14746" spans="1:16" hidden="1">
      <c r="A14746" t="s">
        <v>34567</v>
      </c>
      <c r="B14746" s="1">
        <v>42276</v>
      </c>
      <c r="C14746" t="s">
        <v>34577</v>
      </c>
      <c r="D14746">
        <v>2</v>
      </c>
      <c r="E14746" t="s">
        <v>34578</v>
      </c>
      <c r="F14746" t="s">
        <v>13559</v>
      </c>
      <c r="G14746" t="s">
        <v>313</v>
      </c>
      <c r="H14746" t="s">
        <v>11932</v>
      </c>
      <c r="I14746" s="2">
        <v>3074.1</v>
      </c>
      <c r="J14746" s="5"/>
      <c r="L14746" s="5"/>
      <c r="M14746" s="2">
        <f t="shared" si="230"/>
        <v>-778867.60999999731</v>
      </c>
      <c r="P14746"/>
    </row>
    <row r="14747" spans="1:16" hidden="1">
      <c r="A14747" t="s">
        <v>34583</v>
      </c>
      <c r="B14747" s="1">
        <v>42276</v>
      </c>
      <c r="C14747" t="s">
        <v>34285</v>
      </c>
      <c r="D14747">
        <v>1</v>
      </c>
      <c r="E14747" t="s">
        <v>34590</v>
      </c>
      <c r="F14747" t="s">
        <v>13561</v>
      </c>
      <c r="G14747" t="s">
        <v>4</v>
      </c>
      <c r="H14747" t="s">
        <v>34287</v>
      </c>
      <c r="I14747" s="2">
        <v>168000</v>
      </c>
      <c r="J14747" s="5"/>
      <c r="L14747" s="5"/>
      <c r="M14747" s="2">
        <f t="shared" si="230"/>
        <v>-610867.60999999731</v>
      </c>
      <c r="P14747"/>
    </row>
    <row r="14748" spans="1:16" hidden="1">
      <c r="A14748" t="s">
        <v>34594</v>
      </c>
      <c r="B14748" s="1">
        <v>42276</v>
      </c>
      <c r="C14748" t="s">
        <v>31394</v>
      </c>
      <c r="D14748">
        <v>1</v>
      </c>
      <c r="E14748" t="s">
        <v>34600</v>
      </c>
      <c r="F14748" t="s">
        <v>13561</v>
      </c>
      <c r="G14748" t="s">
        <v>4</v>
      </c>
      <c r="H14748" t="s">
        <v>10895</v>
      </c>
      <c r="I14748" s="2">
        <v>20000</v>
      </c>
      <c r="J14748" s="5"/>
      <c r="L14748" s="5"/>
      <c r="M14748" s="2">
        <f t="shared" si="230"/>
        <v>-590867.60999999731</v>
      </c>
      <c r="P14748"/>
    </row>
    <row r="14749" spans="1:16" hidden="1">
      <c r="A14749" t="s">
        <v>34606</v>
      </c>
      <c r="B14749" s="1">
        <v>42276</v>
      </c>
      <c r="C14749" t="s">
        <v>34615</v>
      </c>
      <c r="D14749">
        <v>2</v>
      </c>
      <c r="E14749" t="s">
        <v>34616</v>
      </c>
      <c r="F14749" t="s">
        <v>7054</v>
      </c>
      <c r="G14749" t="s">
        <v>4</v>
      </c>
      <c r="H14749" t="s">
        <v>12517</v>
      </c>
      <c r="I14749" s="2">
        <v>1025</v>
      </c>
      <c r="J14749" s="5"/>
      <c r="L14749" s="5"/>
      <c r="M14749" s="2">
        <f t="shared" si="230"/>
        <v>-589842.60999999731</v>
      </c>
      <c r="P14749"/>
    </row>
    <row r="14750" spans="1:16" hidden="1">
      <c r="A14750" t="s">
        <v>34625</v>
      </c>
      <c r="B14750" s="1">
        <v>42276</v>
      </c>
      <c r="C14750" t="s">
        <v>11145</v>
      </c>
      <c r="D14750">
        <v>2</v>
      </c>
      <c r="E14750" t="s">
        <v>34632</v>
      </c>
      <c r="F14750" t="s">
        <v>7054</v>
      </c>
      <c r="G14750" t="s">
        <v>4</v>
      </c>
      <c r="H14750" t="s">
        <v>1498</v>
      </c>
      <c r="I14750" s="2">
        <v>3030</v>
      </c>
      <c r="J14750" s="5"/>
      <c r="L14750" s="5"/>
      <c r="M14750" s="2">
        <f t="shared" si="230"/>
        <v>-586812.60999999731</v>
      </c>
      <c r="P14750"/>
    </row>
    <row r="14751" spans="1:16" hidden="1">
      <c r="A14751" t="s">
        <v>34638</v>
      </c>
      <c r="B14751" s="1">
        <v>42276</v>
      </c>
      <c r="C14751" t="s">
        <v>34646</v>
      </c>
      <c r="D14751">
        <v>2</v>
      </c>
      <c r="E14751" t="s">
        <v>34647</v>
      </c>
      <c r="F14751" t="s">
        <v>13559</v>
      </c>
      <c r="G14751" t="s">
        <v>313</v>
      </c>
      <c r="H14751" t="s">
        <v>65</v>
      </c>
      <c r="J14751" s="5"/>
      <c r="K14751" s="2">
        <v>661.14</v>
      </c>
      <c r="L14751" s="5"/>
      <c r="M14751" s="2">
        <f t="shared" si="230"/>
        <v>-587473.74999999732</v>
      </c>
      <c r="P14751"/>
    </row>
    <row r="14752" spans="1:16" hidden="1">
      <c r="A14752" t="s">
        <v>34638</v>
      </c>
      <c r="B14752" s="1">
        <v>42276</v>
      </c>
      <c r="C14752" t="s">
        <v>34646</v>
      </c>
      <c r="D14752">
        <v>2</v>
      </c>
      <c r="E14752" t="s">
        <v>34647</v>
      </c>
      <c r="F14752" t="s">
        <v>13559</v>
      </c>
      <c r="G14752" t="s">
        <v>313</v>
      </c>
      <c r="H14752" t="s">
        <v>65</v>
      </c>
      <c r="I14752" s="2">
        <v>661.14</v>
      </c>
      <c r="J14752" s="5"/>
      <c r="L14752" s="5"/>
      <c r="M14752" s="2">
        <f t="shared" si="230"/>
        <v>-586812.60999999731</v>
      </c>
      <c r="P14752"/>
    </row>
    <row r="14753" spans="1:16" hidden="1">
      <c r="A14753" t="s">
        <v>34655</v>
      </c>
      <c r="B14753" s="1">
        <v>42276</v>
      </c>
      <c r="C14753" t="s">
        <v>6</v>
      </c>
      <c r="D14753">
        <v>1</v>
      </c>
      <c r="E14753" t="s">
        <v>34662</v>
      </c>
      <c r="F14753" t="s">
        <v>13565</v>
      </c>
      <c r="G14753" t="s">
        <v>4</v>
      </c>
      <c r="H14753" t="s">
        <v>12537</v>
      </c>
      <c r="I14753" s="2">
        <v>30000</v>
      </c>
      <c r="J14753" s="5"/>
      <c r="L14753" s="5"/>
      <c r="M14753" s="2">
        <f t="shared" si="230"/>
        <v>-556812.60999999731</v>
      </c>
      <c r="P14753"/>
    </row>
    <row r="14754" spans="1:16" hidden="1">
      <c r="A14754" t="s">
        <v>34669</v>
      </c>
      <c r="B14754" s="1">
        <v>42276</v>
      </c>
      <c r="C14754" t="s">
        <v>34676</v>
      </c>
      <c r="D14754">
        <v>2</v>
      </c>
      <c r="E14754" t="s">
        <v>34677</v>
      </c>
      <c r="F14754" t="s">
        <v>7054</v>
      </c>
      <c r="G14754" t="s">
        <v>4</v>
      </c>
      <c r="H14754" t="s">
        <v>20618</v>
      </c>
      <c r="I14754" s="2">
        <v>1840</v>
      </c>
      <c r="J14754" s="5"/>
      <c r="L14754" s="5"/>
      <c r="M14754" s="2">
        <f t="shared" si="230"/>
        <v>-554972.60999999731</v>
      </c>
      <c r="P14754"/>
    </row>
    <row r="14755" spans="1:16" hidden="1">
      <c r="A14755" t="s">
        <v>34684</v>
      </c>
      <c r="B14755" s="1">
        <v>42276</v>
      </c>
      <c r="C14755" t="s">
        <v>6</v>
      </c>
      <c r="D14755">
        <v>1</v>
      </c>
      <c r="E14755" t="s">
        <v>34692</v>
      </c>
      <c r="F14755" t="s">
        <v>13565</v>
      </c>
      <c r="G14755" t="s">
        <v>4</v>
      </c>
      <c r="H14755" t="s">
        <v>12543</v>
      </c>
      <c r="I14755" s="2">
        <v>80000</v>
      </c>
      <c r="J14755" s="5"/>
      <c r="L14755" s="5"/>
      <c r="M14755" s="2">
        <f t="shared" si="230"/>
        <v>-474972.60999999731</v>
      </c>
      <c r="P14755"/>
    </row>
    <row r="14756" spans="1:16" hidden="1">
      <c r="A14756" t="s">
        <v>34698</v>
      </c>
      <c r="B14756" s="1">
        <v>42276</v>
      </c>
      <c r="C14756" t="s">
        <v>34705</v>
      </c>
      <c r="D14756">
        <v>2</v>
      </c>
      <c r="E14756" t="s">
        <v>34706</v>
      </c>
      <c r="F14756" t="s">
        <v>7054</v>
      </c>
      <c r="G14756" t="s">
        <v>4</v>
      </c>
      <c r="H14756" t="s">
        <v>15825</v>
      </c>
      <c r="I14756" s="2">
        <v>1025</v>
      </c>
      <c r="J14756" s="5"/>
      <c r="L14756" s="5"/>
      <c r="M14756" s="2">
        <f t="shared" si="230"/>
        <v>-473947.60999999731</v>
      </c>
      <c r="P14756"/>
    </row>
    <row r="14757" spans="1:16" hidden="1">
      <c r="A14757" t="s">
        <v>34713</v>
      </c>
      <c r="B14757" s="1">
        <v>42276</v>
      </c>
      <c r="C14757" t="s">
        <v>31394</v>
      </c>
      <c r="D14757">
        <v>1</v>
      </c>
      <c r="E14757" t="s">
        <v>34718</v>
      </c>
      <c r="F14757" t="s">
        <v>13561</v>
      </c>
      <c r="G14757" t="s">
        <v>4</v>
      </c>
      <c r="H14757" t="s">
        <v>10895</v>
      </c>
      <c r="I14757" s="2">
        <v>10000</v>
      </c>
      <c r="J14757" s="5"/>
      <c r="L14757" s="5"/>
      <c r="M14757" s="2">
        <f t="shared" si="230"/>
        <v>-463947.60999999731</v>
      </c>
      <c r="P14757"/>
    </row>
    <row r="14758" spans="1:16" hidden="1">
      <c r="A14758" t="s">
        <v>34725</v>
      </c>
      <c r="B14758" s="1">
        <v>42276</v>
      </c>
      <c r="C14758" t="s">
        <v>34729</v>
      </c>
      <c r="D14758">
        <v>2</v>
      </c>
      <c r="E14758" t="s">
        <v>34730</v>
      </c>
      <c r="F14758" t="s">
        <v>7054</v>
      </c>
      <c r="G14758" t="s">
        <v>4</v>
      </c>
      <c r="H14758" t="s">
        <v>16107</v>
      </c>
      <c r="I14758" s="2">
        <v>1025</v>
      </c>
      <c r="J14758" s="5"/>
      <c r="L14758" s="5"/>
      <c r="M14758" s="2">
        <f t="shared" si="230"/>
        <v>-462922.60999999731</v>
      </c>
      <c r="P14758"/>
    </row>
    <row r="14759" spans="1:16" hidden="1">
      <c r="A14759" t="s">
        <v>34739</v>
      </c>
      <c r="B14759" s="1">
        <v>42276</v>
      </c>
      <c r="C14759" t="s">
        <v>34745</v>
      </c>
      <c r="D14759">
        <v>2</v>
      </c>
      <c r="E14759" t="s">
        <v>34746</v>
      </c>
      <c r="F14759" t="s">
        <v>7054</v>
      </c>
      <c r="G14759" t="s">
        <v>4</v>
      </c>
      <c r="H14759" t="s">
        <v>11125</v>
      </c>
      <c r="I14759" s="2">
        <v>3880</v>
      </c>
      <c r="J14759" s="5"/>
      <c r="L14759" s="5"/>
      <c r="M14759" s="2">
        <f t="shared" si="230"/>
        <v>-459042.60999999731</v>
      </c>
      <c r="P14759"/>
    </row>
    <row r="14760" spans="1:16" hidden="1">
      <c r="A14760" t="s">
        <v>34755</v>
      </c>
      <c r="B14760" s="1">
        <v>42276</v>
      </c>
      <c r="C14760" t="s">
        <v>34761</v>
      </c>
      <c r="D14760">
        <v>2</v>
      </c>
      <c r="E14760" t="s">
        <v>34762</v>
      </c>
      <c r="F14760" t="s">
        <v>7054</v>
      </c>
      <c r="G14760" t="s">
        <v>4</v>
      </c>
      <c r="H14760" t="s">
        <v>15794</v>
      </c>
      <c r="I14760" s="2">
        <v>1025</v>
      </c>
      <c r="J14760" s="5"/>
      <c r="L14760" s="5"/>
      <c r="M14760" s="2">
        <f t="shared" si="230"/>
        <v>-458017.60999999731</v>
      </c>
      <c r="P14760"/>
    </row>
    <row r="14761" spans="1:16" hidden="1">
      <c r="A14761" t="s">
        <v>34769</v>
      </c>
      <c r="B14761" s="1">
        <v>42276</v>
      </c>
      <c r="C14761" t="s">
        <v>14450</v>
      </c>
      <c r="D14761">
        <v>1</v>
      </c>
      <c r="E14761" t="s">
        <v>34775</v>
      </c>
      <c r="F14761" t="s">
        <v>13565</v>
      </c>
      <c r="G14761" t="s">
        <v>4</v>
      </c>
      <c r="H14761" t="s">
        <v>12580</v>
      </c>
      <c r="I14761" s="2">
        <v>140000</v>
      </c>
      <c r="J14761" s="5"/>
      <c r="L14761" s="5"/>
      <c r="M14761" s="2">
        <f t="shared" si="230"/>
        <v>-318017.60999999731</v>
      </c>
      <c r="P14761"/>
    </row>
    <row r="14762" spans="1:16" hidden="1">
      <c r="A14762" t="s">
        <v>34783</v>
      </c>
      <c r="B14762" s="1">
        <v>42276</v>
      </c>
      <c r="C14762" t="s">
        <v>34787</v>
      </c>
      <c r="D14762">
        <v>2</v>
      </c>
      <c r="E14762" t="s">
        <v>34788</v>
      </c>
      <c r="F14762" t="s">
        <v>7054</v>
      </c>
      <c r="G14762" t="s">
        <v>4</v>
      </c>
      <c r="H14762" t="s">
        <v>3242</v>
      </c>
      <c r="I14762" s="2">
        <v>4297.2</v>
      </c>
      <c r="J14762" s="5"/>
      <c r="L14762" s="5"/>
      <c r="M14762" s="2">
        <f t="shared" si="230"/>
        <v>-313720.4099999973</v>
      </c>
      <c r="P14762"/>
    </row>
    <row r="14763" spans="1:16" hidden="1">
      <c r="A14763" t="s">
        <v>34797</v>
      </c>
      <c r="B14763" s="1">
        <v>42276</v>
      </c>
      <c r="C14763" t="s">
        <v>16481</v>
      </c>
      <c r="D14763">
        <v>1</v>
      </c>
      <c r="E14763" t="s">
        <v>34802</v>
      </c>
      <c r="F14763" t="s">
        <v>13565</v>
      </c>
      <c r="G14763" t="s">
        <v>4</v>
      </c>
      <c r="H14763" t="s">
        <v>16483</v>
      </c>
      <c r="I14763" s="2">
        <v>345100</v>
      </c>
      <c r="J14763" s="5"/>
      <c r="L14763" s="5"/>
      <c r="M14763" s="2">
        <f t="shared" si="230"/>
        <v>31379.590000002703</v>
      </c>
      <c r="P14763"/>
    </row>
    <row r="14764" spans="1:16" hidden="1">
      <c r="A14764" t="s">
        <v>34808</v>
      </c>
      <c r="B14764" s="1">
        <v>42276</v>
      </c>
      <c r="C14764" t="s">
        <v>34812</v>
      </c>
      <c r="D14764">
        <v>1</v>
      </c>
      <c r="E14764" t="s">
        <v>34813</v>
      </c>
      <c r="F14764" t="s">
        <v>13565</v>
      </c>
      <c r="G14764" t="s">
        <v>4</v>
      </c>
      <c r="H14764" t="s">
        <v>34814</v>
      </c>
      <c r="I14764" s="2">
        <v>0</v>
      </c>
      <c r="J14764" s="5"/>
      <c r="L14764" s="5"/>
      <c r="M14764" s="2">
        <f t="shared" si="230"/>
        <v>31379.590000002703</v>
      </c>
      <c r="P14764"/>
    </row>
    <row r="14765" spans="1:16" hidden="1">
      <c r="A14765" t="s">
        <v>34820</v>
      </c>
      <c r="B14765" s="1">
        <v>42276</v>
      </c>
      <c r="C14765" t="s">
        <v>28149</v>
      </c>
      <c r="D14765">
        <v>1</v>
      </c>
      <c r="E14765" t="s">
        <v>34823</v>
      </c>
      <c r="F14765" t="s">
        <v>13561</v>
      </c>
      <c r="G14765" t="s">
        <v>4</v>
      </c>
      <c r="H14765" t="s">
        <v>34824</v>
      </c>
      <c r="I14765" s="2">
        <v>336.06</v>
      </c>
      <c r="J14765" s="5"/>
      <c r="L14765" s="5"/>
      <c r="M14765" s="2">
        <f t="shared" si="230"/>
        <v>31715.650000002704</v>
      </c>
      <c r="N14765" s="26">
        <f>+M14651-M14765</f>
        <v>-111900.00999999979</v>
      </c>
      <c r="P14765"/>
    </row>
    <row r="14766" spans="1:16" hidden="1">
      <c r="A14766" s="19" t="s">
        <v>12325</v>
      </c>
      <c r="B14766" s="20">
        <v>42277</v>
      </c>
      <c r="C14766" s="19" t="s">
        <v>43</v>
      </c>
      <c r="D14766" s="19">
        <v>1</v>
      </c>
      <c r="E14766" s="19" t="s">
        <v>12329</v>
      </c>
      <c r="F14766" s="150" t="s">
        <v>13</v>
      </c>
      <c r="G14766" s="150" t="s">
        <v>20</v>
      </c>
      <c r="H14766" s="150" t="s">
        <v>12330</v>
      </c>
      <c r="I14766" s="151"/>
      <c r="J14766" s="152"/>
      <c r="K14766" s="151">
        <v>111900</v>
      </c>
      <c r="L14766" s="152" t="s">
        <v>36473</v>
      </c>
      <c r="M14766" s="2">
        <f t="shared" si="230"/>
        <v>-80184.349999997299</v>
      </c>
      <c r="P14766"/>
    </row>
    <row r="14767" spans="1:16" hidden="1">
      <c r="A14767" t="s">
        <v>12601</v>
      </c>
      <c r="B14767" s="1">
        <v>42277</v>
      </c>
      <c r="C14767" t="s">
        <v>43</v>
      </c>
      <c r="D14767">
        <v>1</v>
      </c>
      <c r="E14767" t="s">
        <v>12602</v>
      </c>
      <c r="F14767" t="s">
        <v>16</v>
      </c>
      <c r="G14767" t="s">
        <v>20</v>
      </c>
      <c r="H14767" t="s">
        <v>4792</v>
      </c>
      <c r="J14767" s="5"/>
      <c r="K14767" s="2">
        <v>1840</v>
      </c>
      <c r="L14767" s="5"/>
      <c r="M14767" s="2">
        <f t="shared" si="230"/>
        <v>-82024.349999997299</v>
      </c>
      <c r="P14767"/>
    </row>
    <row r="14768" spans="1:16" hidden="1">
      <c r="A14768" t="s">
        <v>12617</v>
      </c>
      <c r="B14768" s="1">
        <v>42277</v>
      </c>
      <c r="C14768" t="s">
        <v>11</v>
      </c>
      <c r="D14768">
        <v>1</v>
      </c>
      <c r="E14768" t="s">
        <v>12619</v>
      </c>
      <c r="F14768" t="s">
        <v>228</v>
      </c>
      <c r="G14768" t="s">
        <v>20</v>
      </c>
      <c r="H14768" t="s">
        <v>12620</v>
      </c>
      <c r="J14768" s="5"/>
      <c r="K14768" s="2">
        <v>454500</v>
      </c>
      <c r="L14768" s="5"/>
      <c r="M14768" s="2">
        <f t="shared" si="230"/>
        <v>-536524.3499999973</v>
      </c>
      <c r="P14768"/>
    </row>
    <row r="14769" spans="1:16" hidden="1">
      <c r="A14769" t="s">
        <v>12646</v>
      </c>
      <c r="B14769" s="1">
        <v>42277</v>
      </c>
      <c r="C14769" t="s">
        <v>1</v>
      </c>
      <c r="D14769">
        <v>2</v>
      </c>
      <c r="E14769" t="s">
        <v>12649</v>
      </c>
      <c r="F14769" t="s">
        <v>51</v>
      </c>
      <c r="G14769" t="s">
        <v>20</v>
      </c>
      <c r="H14769" t="s">
        <v>1987</v>
      </c>
      <c r="I14769" s="2">
        <v>27810</v>
      </c>
      <c r="J14769" s="5"/>
      <c r="L14769" s="5"/>
      <c r="M14769" s="2">
        <f t="shared" si="230"/>
        <v>-508714.3499999973</v>
      </c>
      <c r="P14769"/>
    </row>
    <row r="14770" spans="1:16" hidden="1">
      <c r="A14770" t="s">
        <v>12650</v>
      </c>
      <c r="B14770" s="1">
        <v>42277</v>
      </c>
      <c r="C14770" t="s">
        <v>1</v>
      </c>
      <c r="D14770">
        <v>2</v>
      </c>
      <c r="E14770" t="s">
        <v>12653</v>
      </c>
      <c r="F14770" t="s">
        <v>51</v>
      </c>
      <c r="G14770" t="s">
        <v>20</v>
      </c>
      <c r="H14770" t="s">
        <v>1987</v>
      </c>
      <c r="I14770" s="2">
        <v>4015</v>
      </c>
      <c r="J14770" s="5"/>
      <c r="L14770" s="5"/>
      <c r="M14770" s="2">
        <f t="shared" si="230"/>
        <v>-504699.3499999973</v>
      </c>
      <c r="P14770"/>
    </row>
    <row r="14771" spans="1:16" hidden="1">
      <c r="A14771" t="s">
        <v>12667</v>
      </c>
      <c r="B14771" s="1">
        <v>42277</v>
      </c>
      <c r="C14771" t="s">
        <v>18</v>
      </c>
      <c r="D14771">
        <v>1</v>
      </c>
      <c r="E14771" t="s">
        <v>12673</v>
      </c>
      <c r="F14771" t="s">
        <v>13</v>
      </c>
      <c r="G14771" t="s">
        <v>20</v>
      </c>
      <c r="H14771" t="s">
        <v>12674</v>
      </c>
      <c r="J14771" s="5"/>
      <c r="K14771" s="2">
        <v>30300</v>
      </c>
      <c r="L14771" s="5"/>
      <c r="M14771" s="2">
        <f t="shared" si="230"/>
        <v>-534999.3499999973</v>
      </c>
      <c r="P14771"/>
    </row>
    <row r="14772" spans="1:16" hidden="1">
      <c r="A14772" t="s">
        <v>12699</v>
      </c>
      <c r="B14772" s="1">
        <v>42277</v>
      </c>
      <c r="C14772" t="s">
        <v>6</v>
      </c>
      <c r="D14772">
        <v>1</v>
      </c>
      <c r="E14772" t="s">
        <v>12702</v>
      </c>
      <c r="F14772" t="s">
        <v>8</v>
      </c>
      <c r="G14772" t="s">
        <v>20</v>
      </c>
      <c r="H14772" t="s">
        <v>12703</v>
      </c>
      <c r="I14772" s="2">
        <v>0</v>
      </c>
      <c r="J14772" s="5"/>
      <c r="L14772" s="5"/>
      <c r="M14772" s="2">
        <f t="shared" si="230"/>
        <v>-534999.3499999973</v>
      </c>
      <c r="P14772"/>
    </row>
    <row r="14773" spans="1:16" hidden="1">
      <c r="A14773" t="s">
        <v>12715</v>
      </c>
      <c r="B14773" s="1">
        <v>42277</v>
      </c>
      <c r="C14773" t="s">
        <v>6</v>
      </c>
      <c r="D14773">
        <v>1</v>
      </c>
      <c r="E14773" t="s">
        <v>12720</v>
      </c>
      <c r="F14773" t="s">
        <v>29</v>
      </c>
      <c r="G14773" t="s">
        <v>20</v>
      </c>
      <c r="H14773" t="s">
        <v>65</v>
      </c>
      <c r="I14773" s="2">
        <v>103.36</v>
      </c>
      <c r="J14773" s="5"/>
      <c r="L14773" s="5"/>
      <c r="M14773" s="2">
        <f t="shared" si="230"/>
        <v>-534895.98999999731</v>
      </c>
      <c r="P14773"/>
    </row>
    <row r="14774" spans="1:16" hidden="1">
      <c r="A14774" t="s">
        <v>12721</v>
      </c>
      <c r="B14774" s="1">
        <v>42277</v>
      </c>
      <c r="C14774" t="s">
        <v>43</v>
      </c>
      <c r="D14774">
        <v>1</v>
      </c>
      <c r="E14774" t="s">
        <v>12567</v>
      </c>
      <c r="F14774" t="s">
        <v>16</v>
      </c>
      <c r="G14774" t="s">
        <v>4</v>
      </c>
      <c r="H14774" t="s">
        <v>12725</v>
      </c>
      <c r="I14774" s="2">
        <v>0</v>
      </c>
      <c r="J14774" s="5"/>
      <c r="L14774" s="5"/>
      <c r="M14774" s="2">
        <f t="shared" si="230"/>
        <v>-534895.98999999731</v>
      </c>
      <c r="P14774"/>
    </row>
    <row r="14775" spans="1:16" hidden="1">
      <c r="A14775" t="s">
        <v>12728</v>
      </c>
      <c r="B14775" s="1">
        <v>42277</v>
      </c>
      <c r="C14775" t="s">
        <v>11</v>
      </c>
      <c r="D14775">
        <v>1</v>
      </c>
      <c r="E14775" t="s">
        <v>12731</v>
      </c>
      <c r="F14775" t="s">
        <v>13</v>
      </c>
      <c r="G14775" t="s">
        <v>20</v>
      </c>
      <c r="H14775" t="s">
        <v>12732</v>
      </c>
      <c r="J14775" s="5"/>
      <c r="K14775" s="2">
        <v>243.86</v>
      </c>
      <c r="L14775" s="5"/>
      <c r="M14775" s="2">
        <f t="shared" si="230"/>
        <v>-535139.8499999973</v>
      </c>
      <c r="P14775"/>
    </row>
    <row r="14776" spans="1:16" hidden="1">
      <c r="A14776" t="s">
        <v>12734</v>
      </c>
      <c r="B14776" s="1">
        <v>42277</v>
      </c>
      <c r="C14776" t="s">
        <v>18</v>
      </c>
      <c r="D14776">
        <v>1</v>
      </c>
      <c r="E14776" t="s">
        <v>12738</v>
      </c>
      <c r="F14776" t="s">
        <v>13</v>
      </c>
      <c r="G14776" t="s">
        <v>20</v>
      </c>
      <c r="H14776" t="s">
        <v>12739</v>
      </c>
      <c r="J14776" s="5"/>
      <c r="K14776" s="2">
        <v>20000</v>
      </c>
      <c r="L14776" s="5"/>
      <c r="M14776" s="2">
        <f t="shared" si="230"/>
        <v>-555139.8499999973</v>
      </c>
      <c r="P14776"/>
    </row>
    <row r="14777" spans="1:16" hidden="1">
      <c r="A14777" t="s">
        <v>12740</v>
      </c>
      <c r="B14777" s="1">
        <v>42277</v>
      </c>
      <c r="C14777" t="s">
        <v>1</v>
      </c>
      <c r="D14777">
        <v>2</v>
      </c>
      <c r="E14777" t="s">
        <v>12742</v>
      </c>
      <c r="F14777" t="s">
        <v>13</v>
      </c>
      <c r="G14777" t="s">
        <v>20</v>
      </c>
      <c r="H14777" t="s">
        <v>1987</v>
      </c>
      <c r="J14777" s="5"/>
      <c r="K14777" s="2">
        <v>4015</v>
      </c>
      <c r="L14777" s="5"/>
      <c r="M14777" s="2">
        <f t="shared" si="230"/>
        <v>-559154.8499999973</v>
      </c>
      <c r="P14777"/>
    </row>
    <row r="14778" spans="1:16" hidden="1">
      <c r="A14778" t="s">
        <v>12743</v>
      </c>
      <c r="B14778" s="1">
        <v>42277</v>
      </c>
      <c r="C14778" t="s">
        <v>1</v>
      </c>
      <c r="D14778">
        <v>2</v>
      </c>
      <c r="E14778" t="s">
        <v>12744</v>
      </c>
      <c r="F14778" t="s">
        <v>13</v>
      </c>
      <c r="G14778" t="s">
        <v>20</v>
      </c>
      <c r="H14778" t="s">
        <v>12745</v>
      </c>
      <c r="J14778" s="5"/>
      <c r="K14778" s="2">
        <v>27810</v>
      </c>
      <c r="L14778" s="5"/>
      <c r="M14778" s="2">
        <f t="shared" si="230"/>
        <v>-586964.8499999973</v>
      </c>
      <c r="P14778"/>
    </row>
    <row r="14779" spans="1:16" hidden="1">
      <c r="A14779" t="s">
        <v>12751</v>
      </c>
      <c r="B14779" s="1">
        <v>42277</v>
      </c>
      <c r="C14779" t="s">
        <v>1</v>
      </c>
      <c r="D14779">
        <v>2</v>
      </c>
      <c r="E14779" t="s">
        <v>12754</v>
      </c>
      <c r="F14779" t="s">
        <v>51</v>
      </c>
      <c r="G14779" t="s">
        <v>20</v>
      </c>
      <c r="H14779" t="s">
        <v>1674</v>
      </c>
      <c r="I14779" s="2">
        <v>23446.01</v>
      </c>
      <c r="J14779" s="5"/>
      <c r="L14779" s="5"/>
      <c r="M14779" s="2">
        <f t="shared" si="230"/>
        <v>-563518.83999999729</v>
      </c>
      <c r="P14779"/>
    </row>
    <row r="14780" spans="1:16" hidden="1">
      <c r="A14780" t="s">
        <v>12755</v>
      </c>
      <c r="B14780" s="1">
        <v>42277</v>
      </c>
      <c r="C14780" t="s">
        <v>1</v>
      </c>
      <c r="D14780">
        <v>2</v>
      </c>
      <c r="E14780" t="s">
        <v>12759</v>
      </c>
      <c r="F14780" t="s">
        <v>3</v>
      </c>
      <c r="G14780" t="s">
        <v>20</v>
      </c>
      <c r="H14780" t="s">
        <v>5</v>
      </c>
      <c r="I14780" s="2">
        <v>55270.26</v>
      </c>
      <c r="J14780" s="5"/>
      <c r="L14780" s="5"/>
      <c r="M14780" s="2">
        <f t="shared" si="230"/>
        <v>-508248.57999999728</v>
      </c>
      <c r="P14780"/>
    </row>
    <row r="14781" spans="1:16" hidden="1">
      <c r="A14781" t="s">
        <v>12799</v>
      </c>
      <c r="B14781" s="1">
        <v>42277</v>
      </c>
      <c r="D14781">
        <v>2</v>
      </c>
      <c r="E14781" t="s">
        <v>12802</v>
      </c>
      <c r="F14781" t="s">
        <v>3</v>
      </c>
      <c r="G14781" t="s">
        <v>20</v>
      </c>
      <c r="H14781" t="s">
        <v>5</v>
      </c>
      <c r="I14781" s="2">
        <v>66726.19</v>
      </c>
      <c r="J14781" s="5"/>
      <c r="L14781" s="5"/>
      <c r="M14781" s="2">
        <f t="shared" si="230"/>
        <v>-441522.38999999728</v>
      </c>
      <c r="P14781"/>
    </row>
    <row r="14782" spans="1:16" hidden="1">
      <c r="A14782" t="s">
        <v>12805</v>
      </c>
      <c r="B14782" s="1">
        <v>42277</v>
      </c>
      <c r="C14782" t="s">
        <v>1</v>
      </c>
      <c r="D14782">
        <v>2</v>
      </c>
      <c r="E14782" t="s">
        <v>12806</v>
      </c>
      <c r="F14782" t="s">
        <v>13</v>
      </c>
      <c r="G14782" t="s">
        <v>20</v>
      </c>
      <c r="H14782" t="s">
        <v>12807</v>
      </c>
      <c r="J14782" s="5"/>
      <c r="K14782" s="2">
        <v>23446.01</v>
      </c>
      <c r="L14782" s="5"/>
      <c r="M14782" s="2">
        <f t="shared" si="230"/>
        <v>-464968.39999999729</v>
      </c>
      <c r="P14782"/>
    </row>
    <row r="14783" spans="1:16" hidden="1">
      <c r="A14783" t="s">
        <v>12825</v>
      </c>
      <c r="B14783" s="1">
        <v>42277</v>
      </c>
      <c r="C14783" t="s">
        <v>5317</v>
      </c>
      <c r="D14783">
        <v>2</v>
      </c>
      <c r="E14783" t="s">
        <v>12827</v>
      </c>
      <c r="F14783" t="s">
        <v>13</v>
      </c>
      <c r="G14783" t="s">
        <v>20</v>
      </c>
      <c r="H14783" t="s">
        <v>24</v>
      </c>
      <c r="J14783" s="5"/>
      <c r="K14783" s="2">
        <v>66726.19</v>
      </c>
      <c r="L14783" s="5"/>
      <c r="M14783" s="2">
        <f t="shared" si="230"/>
        <v>-531694.58999999729</v>
      </c>
      <c r="P14783"/>
    </row>
    <row r="14784" spans="1:16" hidden="1">
      <c r="A14784" t="s">
        <v>12831</v>
      </c>
      <c r="B14784" s="1">
        <v>42277</v>
      </c>
      <c r="C14784" t="s">
        <v>5317</v>
      </c>
      <c r="D14784">
        <v>2</v>
      </c>
      <c r="E14784" t="s">
        <v>12836</v>
      </c>
      <c r="F14784" t="s">
        <v>13</v>
      </c>
      <c r="G14784" t="s">
        <v>20</v>
      </c>
      <c r="H14784" t="s">
        <v>6180</v>
      </c>
      <c r="J14784" s="5"/>
      <c r="K14784" s="2">
        <v>55270.26</v>
      </c>
      <c r="L14784" s="5"/>
      <c r="M14784" s="2">
        <f t="shared" si="230"/>
        <v>-586964.8499999973</v>
      </c>
      <c r="P14784"/>
    </row>
    <row r="14785" spans="1:16" hidden="1">
      <c r="A14785" t="s">
        <v>12842</v>
      </c>
      <c r="B14785" s="1">
        <v>42277</v>
      </c>
      <c r="C14785" t="s">
        <v>12846</v>
      </c>
      <c r="D14785">
        <v>2</v>
      </c>
      <c r="E14785" t="s">
        <v>12847</v>
      </c>
      <c r="F14785" t="s">
        <v>78</v>
      </c>
      <c r="G14785" t="s">
        <v>20</v>
      </c>
      <c r="H14785" t="s">
        <v>12848</v>
      </c>
      <c r="J14785" s="5"/>
      <c r="K14785" s="2">
        <v>1840</v>
      </c>
      <c r="L14785" s="5"/>
      <c r="M14785" s="2">
        <f t="shared" si="230"/>
        <v>-588804.8499999973</v>
      </c>
      <c r="P14785"/>
    </row>
    <row r="14786" spans="1:16" hidden="1">
      <c r="A14786" t="s">
        <v>12851</v>
      </c>
      <c r="B14786" s="1">
        <v>42277</v>
      </c>
      <c r="C14786" t="s">
        <v>6</v>
      </c>
      <c r="D14786">
        <v>1</v>
      </c>
      <c r="E14786" t="s">
        <v>12852</v>
      </c>
      <c r="F14786" t="s">
        <v>8</v>
      </c>
      <c r="G14786" t="s">
        <v>20</v>
      </c>
      <c r="H14786" t="s">
        <v>12853</v>
      </c>
      <c r="I14786" s="2">
        <v>0</v>
      </c>
      <c r="J14786" s="5"/>
      <c r="L14786" s="5"/>
      <c r="M14786" s="2">
        <f t="shared" si="230"/>
        <v>-588804.8499999973</v>
      </c>
      <c r="P14786"/>
    </row>
    <row r="14787" spans="1:16" hidden="1">
      <c r="A14787" t="s">
        <v>12855</v>
      </c>
      <c r="B14787" s="1">
        <v>42277</v>
      </c>
      <c r="C14787" t="s">
        <v>6</v>
      </c>
      <c r="D14787">
        <v>1</v>
      </c>
      <c r="E14787" t="s">
        <v>12857</v>
      </c>
      <c r="F14787" t="s">
        <v>8</v>
      </c>
      <c r="G14787" t="s">
        <v>20</v>
      </c>
      <c r="H14787" t="s">
        <v>12858</v>
      </c>
      <c r="I14787" s="2">
        <v>1025</v>
      </c>
      <c r="J14787" s="5"/>
      <c r="L14787" s="5"/>
      <c r="M14787" s="2">
        <f t="shared" si="230"/>
        <v>-587779.8499999973</v>
      </c>
      <c r="P14787"/>
    </row>
    <row r="14788" spans="1:16" hidden="1">
      <c r="A14788" t="s">
        <v>12860</v>
      </c>
      <c r="B14788" s="1">
        <v>42277</v>
      </c>
      <c r="C14788" t="s">
        <v>6</v>
      </c>
      <c r="D14788">
        <v>1</v>
      </c>
      <c r="E14788" t="s">
        <v>12852</v>
      </c>
      <c r="F14788" t="s">
        <v>8</v>
      </c>
      <c r="G14788" t="s">
        <v>20</v>
      </c>
      <c r="H14788" t="s">
        <v>12861</v>
      </c>
      <c r="J14788" s="5"/>
      <c r="K14788" s="2">
        <v>1025</v>
      </c>
      <c r="L14788" s="5"/>
      <c r="M14788" s="2">
        <f t="shared" si="230"/>
        <v>-588804.8499999973</v>
      </c>
      <c r="P14788"/>
    </row>
    <row r="14789" spans="1:16" hidden="1">
      <c r="A14789" t="s">
        <v>12864</v>
      </c>
      <c r="B14789" s="1">
        <v>42277</v>
      </c>
      <c r="C14789" t="s">
        <v>18</v>
      </c>
      <c r="D14789">
        <v>1</v>
      </c>
      <c r="E14789" t="s">
        <v>12866</v>
      </c>
      <c r="F14789" t="s">
        <v>13</v>
      </c>
      <c r="G14789" t="s">
        <v>20</v>
      </c>
      <c r="H14789" t="s">
        <v>18</v>
      </c>
      <c r="J14789" s="5"/>
      <c r="K14789" s="2">
        <v>18369.689999999999</v>
      </c>
      <c r="L14789" s="5"/>
      <c r="M14789" s="2">
        <f t="shared" si="230"/>
        <v>-607174.53999999724</v>
      </c>
      <c r="P14789"/>
    </row>
    <row r="14790" spans="1:16" hidden="1">
      <c r="A14790" t="s">
        <v>12869</v>
      </c>
      <c r="B14790" s="1">
        <v>42277</v>
      </c>
      <c r="C14790" t="s">
        <v>195</v>
      </c>
      <c r="D14790">
        <v>1</v>
      </c>
      <c r="E14790" t="s">
        <v>12871</v>
      </c>
      <c r="F14790" t="s">
        <v>13</v>
      </c>
      <c r="G14790" t="s">
        <v>20</v>
      </c>
      <c r="H14790" t="s">
        <v>195</v>
      </c>
      <c r="J14790" s="5"/>
      <c r="K14790" s="2">
        <v>2865</v>
      </c>
      <c r="L14790" s="5"/>
      <c r="M14790" s="2">
        <f t="shared" si="230"/>
        <v>-610039.53999999724</v>
      </c>
      <c r="P14790"/>
    </row>
    <row r="14791" spans="1:16" hidden="1">
      <c r="A14791" t="s">
        <v>12873</v>
      </c>
      <c r="B14791" s="1">
        <v>42277</v>
      </c>
      <c r="C14791" t="s">
        <v>200</v>
      </c>
      <c r="D14791">
        <v>1</v>
      </c>
      <c r="E14791" t="s">
        <v>12875</v>
      </c>
      <c r="F14791" t="s">
        <v>16</v>
      </c>
      <c r="G14791" t="s">
        <v>20</v>
      </c>
      <c r="H14791" t="s">
        <v>200</v>
      </c>
      <c r="J14791" s="5"/>
      <c r="K14791" s="2">
        <v>13025</v>
      </c>
      <c r="L14791" s="5"/>
      <c r="M14791" s="2">
        <f t="shared" si="230"/>
        <v>-623064.53999999724</v>
      </c>
      <c r="P14791"/>
    </row>
    <row r="14792" spans="1:16" hidden="1">
      <c r="A14792" t="s">
        <v>12880</v>
      </c>
      <c r="B14792" s="1">
        <v>42277</v>
      </c>
      <c r="C14792" t="s">
        <v>240</v>
      </c>
      <c r="D14792">
        <v>1</v>
      </c>
      <c r="E14792" t="s">
        <v>12885</v>
      </c>
      <c r="F14792" t="s">
        <v>13</v>
      </c>
      <c r="G14792" t="s">
        <v>20</v>
      </c>
      <c r="H14792" t="s">
        <v>240</v>
      </c>
      <c r="J14792" s="5"/>
      <c r="K14792" s="2">
        <v>1025</v>
      </c>
      <c r="L14792" s="5"/>
      <c r="M14792" s="2">
        <f t="shared" si="230"/>
        <v>-624089.53999999724</v>
      </c>
      <c r="P14792"/>
    </row>
    <row r="14793" spans="1:16" hidden="1">
      <c r="A14793" t="s">
        <v>12994</v>
      </c>
      <c r="B14793" s="1">
        <v>42277</v>
      </c>
      <c r="C14793" t="s">
        <v>12995</v>
      </c>
      <c r="D14793">
        <v>2</v>
      </c>
      <c r="E14793" t="s">
        <v>12996</v>
      </c>
      <c r="F14793" t="s">
        <v>78</v>
      </c>
      <c r="G14793" t="s">
        <v>4</v>
      </c>
      <c r="H14793" t="s">
        <v>12795</v>
      </c>
      <c r="J14793" s="5"/>
      <c r="K14793" s="2">
        <v>1025</v>
      </c>
      <c r="L14793" s="5"/>
      <c r="M14793" s="2">
        <f t="shared" ref="M14793:M14856" si="231">+M14792+I14793-K14793</f>
        <v>-625114.53999999724</v>
      </c>
      <c r="P14793"/>
    </row>
    <row r="14794" spans="1:16" hidden="1">
      <c r="A14794" t="s">
        <v>13016</v>
      </c>
      <c r="B14794" s="1">
        <v>42277</v>
      </c>
      <c r="C14794" t="s">
        <v>354</v>
      </c>
      <c r="D14794">
        <v>1</v>
      </c>
      <c r="E14794" t="s">
        <v>13017</v>
      </c>
      <c r="F14794" t="s">
        <v>13</v>
      </c>
      <c r="G14794" t="s">
        <v>4</v>
      </c>
      <c r="H14794" t="s">
        <v>3294</v>
      </c>
      <c r="J14794" s="5"/>
      <c r="K14794" s="2">
        <v>5087.99</v>
      </c>
      <c r="L14794" s="5"/>
      <c r="M14794" s="2">
        <f t="shared" si="231"/>
        <v>-630202.52999999723</v>
      </c>
      <c r="P14794"/>
    </row>
    <row r="14795" spans="1:16" hidden="1">
      <c r="A14795" t="s">
        <v>13018</v>
      </c>
      <c r="B14795" s="1">
        <v>42277</v>
      </c>
      <c r="C14795" t="s">
        <v>398</v>
      </c>
      <c r="D14795">
        <v>1</v>
      </c>
      <c r="E14795" t="s">
        <v>13019</v>
      </c>
      <c r="F14795" t="s">
        <v>228</v>
      </c>
      <c r="G14795" t="s">
        <v>4</v>
      </c>
      <c r="H14795" t="s">
        <v>7766</v>
      </c>
      <c r="J14795" s="5"/>
      <c r="K14795" s="2">
        <v>98000</v>
      </c>
      <c r="L14795" s="5"/>
      <c r="M14795" s="2">
        <f t="shared" si="231"/>
        <v>-728202.52999999723</v>
      </c>
      <c r="P14795"/>
    </row>
    <row r="14796" spans="1:16" hidden="1">
      <c r="A14796" t="s">
        <v>13044</v>
      </c>
      <c r="B14796" s="1">
        <v>42277</v>
      </c>
      <c r="C14796" t="s">
        <v>6</v>
      </c>
      <c r="D14796">
        <v>1</v>
      </c>
      <c r="E14796" t="s">
        <v>13047</v>
      </c>
      <c r="F14796" t="s">
        <v>29</v>
      </c>
      <c r="G14796" t="s">
        <v>4</v>
      </c>
      <c r="H14796" t="s">
        <v>4375</v>
      </c>
      <c r="I14796" s="2">
        <v>260</v>
      </c>
      <c r="J14796" s="5"/>
      <c r="L14796" s="5"/>
      <c r="M14796" s="2">
        <f t="shared" si="231"/>
        <v>-727942.52999999723</v>
      </c>
      <c r="P14796"/>
    </row>
    <row r="14797" spans="1:16" hidden="1">
      <c r="A14797" t="s">
        <v>13049</v>
      </c>
      <c r="B14797" s="1">
        <v>42277</v>
      </c>
      <c r="C14797" t="s">
        <v>11</v>
      </c>
      <c r="D14797">
        <v>1</v>
      </c>
      <c r="E14797" t="s">
        <v>13051</v>
      </c>
      <c r="F14797" t="s">
        <v>16</v>
      </c>
      <c r="G14797" t="s">
        <v>4</v>
      </c>
      <c r="H14797" t="s">
        <v>13052</v>
      </c>
      <c r="J14797" s="5"/>
      <c r="K14797" s="2">
        <v>50000</v>
      </c>
      <c r="L14797" s="5"/>
      <c r="M14797" s="2">
        <f t="shared" si="231"/>
        <v>-777942.52999999723</v>
      </c>
      <c r="P14797"/>
    </row>
    <row r="14798" spans="1:16" hidden="1">
      <c r="A14798" t="s">
        <v>13053</v>
      </c>
      <c r="B14798" s="1">
        <v>42277</v>
      </c>
      <c r="C14798" t="s">
        <v>11</v>
      </c>
      <c r="D14798">
        <v>1</v>
      </c>
      <c r="E14798" t="s">
        <v>13054</v>
      </c>
      <c r="F14798" t="s">
        <v>13</v>
      </c>
      <c r="G14798" t="s">
        <v>4</v>
      </c>
      <c r="H14798" t="s">
        <v>13055</v>
      </c>
      <c r="J14798" s="5"/>
      <c r="K14798" s="2">
        <v>399863.19</v>
      </c>
      <c r="L14798" s="5"/>
      <c r="M14798" s="2">
        <f t="shared" si="231"/>
        <v>-1177805.7199999972</v>
      </c>
      <c r="P14798"/>
    </row>
    <row r="14799" spans="1:16" hidden="1">
      <c r="A14799" t="s">
        <v>13057</v>
      </c>
      <c r="B14799" s="1">
        <v>42277</v>
      </c>
      <c r="C14799" t="s">
        <v>6</v>
      </c>
      <c r="D14799">
        <v>1</v>
      </c>
      <c r="E14799" t="s">
        <v>13058</v>
      </c>
      <c r="F14799" t="s">
        <v>29</v>
      </c>
      <c r="G14799" t="s">
        <v>4</v>
      </c>
      <c r="H14799" t="s">
        <v>65</v>
      </c>
      <c r="I14799" s="2">
        <v>488.83</v>
      </c>
      <c r="J14799" s="5"/>
      <c r="L14799" s="5"/>
      <c r="M14799" s="2">
        <f t="shared" si="231"/>
        <v>-1177316.8899999971</v>
      </c>
      <c r="P14799"/>
    </row>
    <row r="14800" spans="1:16" hidden="1">
      <c r="A14800" t="s">
        <v>13078</v>
      </c>
      <c r="B14800" s="1">
        <v>42277</v>
      </c>
      <c r="C14800" t="s">
        <v>6</v>
      </c>
      <c r="D14800">
        <v>1</v>
      </c>
      <c r="E14800" t="s">
        <v>13079</v>
      </c>
      <c r="F14800" t="s">
        <v>29</v>
      </c>
      <c r="G14800" t="s">
        <v>4</v>
      </c>
      <c r="H14800" t="s">
        <v>13080</v>
      </c>
      <c r="I14800" s="2">
        <v>284.02999999999997</v>
      </c>
      <c r="J14800" s="5"/>
      <c r="L14800" s="5"/>
      <c r="M14800" s="2">
        <f t="shared" si="231"/>
        <v>-1177032.8599999971</v>
      </c>
      <c r="P14800"/>
    </row>
    <row r="14801" spans="1:16" hidden="1">
      <c r="A14801" t="s">
        <v>13084</v>
      </c>
      <c r="B14801" s="1">
        <v>42277</v>
      </c>
      <c r="C14801" t="s">
        <v>43</v>
      </c>
      <c r="D14801">
        <v>1</v>
      </c>
      <c r="E14801" t="s">
        <v>13087</v>
      </c>
      <c r="F14801" t="s">
        <v>67</v>
      </c>
      <c r="G14801" t="s">
        <v>4</v>
      </c>
      <c r="H14801" t="s">
        <v>13088</v>
      </c>
      <c r="J14801" s="5"/>
      <c r="K14801" s="2">
        <v>5800.32</v>
      </c>
      <c r="L14801" s="5"/>
      <c r="M14801" s="2">
        <f t="shared" si="231"/>
        <v>-1182833.1799999971</v>
      </c>
      <c r="P14801"/>
    </row>
    <row r="14802" spans="1:16" hidden="1">
      <c r="A14802" t="s">
        <v>13089</v>
      </c>
      <c r="B14802" s="1">
        <v>42277</v>
      </c>
      <c r="C14802" t="s">
        <v>43</v>
      </c>
      <c r="D14802">
        <v>1</v>
      </c>
      <c r="E14802" t="s">
        <v>13087</v>
      </c>
      <c r="F14802" t="s">
        <v>67</v>
      </c>
      <c r="G14802" t="s">
        <v>4</v>
      </c>
      <c r="H14802" t="s">
        <v>5886</v>
      </c>
      <c r="I14802" s="2">
        <v>5800.32</v>
      </c>
      <c r="J14802" s="5"/>
      <c r="L14802" s="5"/>
      <c r="M14802" s="2">
        <f t="shared" si="231"/>
        <v>-1177032.8599999971</v>
      </c>
      <c r="P14802"/>
    </row>
    <row r="14803" spans="1:16" hidden="1">
      <c r="A14803" t="s">
        <v>13090</v>
      </c>
      <c r="B14803" s="1">
        <v>42277</v>
      </c>
      <c r="C14803" t="s">
        <v>43</v>
      </c>
      <c r="D14803">
        <v>1</v>
      </c>
      <c r="E14803" t="s">
        <v>13091</v>
      </c>
      <c r="F14803" t="s">
        <v>67</v>
      </c>
      <c r="G14803" t="s">
        <v>4</v>
      </c>
      <c r="H14803" t="s">
        <v>11824</v>
      </c>
      <c r="J14803" s="5"/>
      <c r="K14803" s="2">
        <v>5880.32</v>
      </c>
      <c r="L14803" s="5"/>
      <c r="M14803" s="2">
        <f t="shared" si="231"/>
        <v>-1182913.1799999971</v>
      </c>
      <c r="P14803"/>
    </row>
    <row r="14804" spans="1:16" hidden="1">
      <c r="A14804" t="s">
        <v>13092</v>
      </c>
      <c r="B14804" s="1">
        <v>42277</v>
      </c>
      <c r="C14804" t="s">
        <v>43</v>
      </c>
      <c r="D14804">
        <v>1</v>
      </c>
      <c r="E14804" t="s">
        <v>13094</v>
      </c>
      <c r="F14804" t="s">
        <v>13</v>
      </c>
      <c r="G14804" t="s">
        <v>4</v>
      </c>
      <c r="H14804" t="s">
        <v>256</v>
      </c>
      <c r="J14804" s="5"/>
      <c r="K14804" s="2">
        <v>3030</v>
      </c>
      <c r="L14804" s="5"/>
      <c r="M14804" s="2">
        <f t="shared" si="231"/>
        <v>-1185943.1799999971</v>
      </c>
      <c r="P14804"/>
    </row>
    <row r="14805" spans="1:16" hidden="1">
      <c r="A14805" t="s">
        <v>13108</v>
      </c>
      <c r="B14805" s="1">
        <v>42277</v>
      </c>
      <c r="C14805" t="s">
        <v>398</v>
      </c>
      <c r="D14805">
        <v>1</v>
      </c>
      <c r="E14805" t="s">
        <v>13109</v>
      </c>
      <c r="F14805" t="s">
        <v>16</v>
      </c>
      <c r="G14805" t="s">
        <v>4</v>
      </c>
      <c r="H14805" t="s">
        <v>13110</v>
      </c>
      <c r="J14805" s="5"/>
      <c r="K14805" s="2">
        <v>295100</v>
      </c>
      <c r="L14805" s="5"/>
      <c r="M14805" s="2">
        <f t="shared" si="231"/>
        <v>-1481043.1799999971</v>
      </c>
      <c r="P14805"/>
    </row>
    <row r="14806" spans="1:16" hidden="1">
      <c r="A14806" t="s">
        <v>13113</v>
      </c>
      <c r="B14806" s="1">
        <v>42277</v>
      </c>
      <c r="C14806" t="s">
        <v>1419</v>
      </c>
      <c r="D14806">
        <v>1</v>
      </c>
      <c r="E14806" t="s">
        <v>13114</v>
      </c>
      <c r="F14806" t="s">
        <v>13</v>
      </c>
      <c r="G14806" t="s">
        <v>4</v>
      </c>
      <c r="H14806" t="s">
        <v>2967</v>
      </c>
      <c r="J14806" s="5"/>
      <c r="K14806" s="2">
        <v>1025</v>
      </c>
      <c r="L14806" s="5"/>
      <c r="M14806" s="2">
        <f t="shared" si="231"/>
        <v>-1482068.1799999971</v>
      </c>
      <c r="P14806"/>
    </row>
    <row r="14807" spans="1:16" hidden="1">
      <c r="A14807" t="s">
        <v>13117</v>
      </c>
      <c r="B14807" s="1">
        <v>42277</v>
      </c>
      <c r="C14807" t="s">
        <v>13118</v>
      </c>
      <c r="D14807">
        <v>1</v>
      </c>
      <c r="E14807" t="s">
        <v>13119</v>
      </c>
      <c r="F14807" t="s">
        <v>16</v>
      </c>
      <c r="G14807" t="s">
        <v>4</v>
      </c>
      <c r="H14807" t="s">
        <v>13120</v>
      </c>
      <c r="J14807" s="5"/>
      <c r="K14807" s="2">
        <v>89377.05</v>
      </c>
      <c r="L14807" s="5"/>
      <c r="M14807" s="2">
        <f t="shared" si="231"/>
        <v>-1571445.2299999972</v>
      </c>
      <c r="P14807"/>
    </row>
    <row r="14808" spans="1:16" hidden="1">
      <c r="A14808" t="s">
        <v>13121</v>
      </c>
      <c r="B14808" s="1">
        <v>42277</v>
      </c>
      <c r="C14808" t="s">
        <v>398</v>
      </c>
      <c r="D14808">
        <v>1</v>
      </c>
      <c r="E14808" t="s">
        <v>13122</v>
      </c>
      <c r="F14808" t="s">
        <v>13</v>
      </c>
      <c r="G14808" t="s">
        <v>4</v>
      </c>
      <c r="H14808" t="s">
        <v>2656</v>
      </c>
      <c r="J14808" s="5"/>
      <c r="K14808" s="2">
        <v>1588</v>
      </c>
      <c r="L14808" s="5"/>
      <c r="M14808" s="2">
        <f t="shared" si="231"/>
        <v>-1573033.2299999972</v>
      </c>
      <c r="P14808"/>
    </row>
    <row r="14809" spans="1:16" hidden="1">
      <c r="A14809" t="s">
        <v>13123</v>
      </c>
      <c r="B14809" s="1">
        <v>42277</v>
      </c>
      <c r="C14809" t="s">
        <v>11990</v>
      </c>
      <c r="D14809">
        <v>1</v>
      </c>
      <c r="E14809" t="s">
        <v>11991</v>
      </c>
      <c r="F14809" t="s">
        <v>29</v>
      </c>
      <c r="G14809" t="s">
        <v>4</v>
      </c>
      <c r="H14809" t="s">
        <v>13124</v>
      </c>
      <c r="J14809" s="5"/>
      <c r="K14809" s="2">
        <v>3000</v>
      </c>
      <c r="L14809" s="5"/>
      <c r="M14809" s="2">
        <f t="shared" si="231"/>
        <v>-1576033.2299999972</v>
      </c>
      <c r="P14809"/>
    </row>
    <row r="14810" spans="1:16" hidden="1">
      <c r="A14810" t="s">
        <v>13127</v>
      </c>
      <c r="B14810" s="1">
        <v>42277</v>
      </c>
      <c r="C14810" t="s">
        <v>43</v>
      </c>
      <c r="D14810">
        <v>1</v>
      </c>
      <c r="E14810" t="s">
        <v>13128</v>
      </c>
      <c r="F14810" t="s">
        <v>16</v>
      </c>
      <c r="G14810" t="s">
        <v>4</v>
      </c>
      <c r="H14810" t="s">
        <v>13129</v>
      </c>
      <c r="J14810" s="5"/>
      <c r="K14810" s="2">
        <v>469300</v>
      </c>
      <c r="L14810" s="5"/>
      <c r="M14810" s="2">
        <f t="shared" si="231"/>
        <v>-2045333.2299999972</v>
      </c>
      <c r="P14810"/>
    </row>
    <row r="14811" spans="1:16" hidden="1">
      <c r="A14811" t="s">
        <v>13130</v>
      </c>
      <c r="B14811" s="1">
        <v>42277</v>
      </c>
      <c r="C14811" t="s">
        <v>195</v>
      </c>
      <c r="D14811">
        <v>1</v>
      </c>
      <c r="E14811" t="s">
        <v>13131</v>
      </c>
      <c r="F14811" t="s">
        <v>13</v>
      </c>
      <c r="G14811" t="s">
        <v>4</v>
      </c>
      <c r="H14811" t="s">
        <v>195</v>
      </c>
      <c r="J14811" s="5"/>
      <c r="K14811" s="2">
        <v>74246.81</v>
      </c>
      <c r="L14811" s="5"/>
      <c r="M14811" s="2">
        <f t="shared" si="231"/>
        <v>-2119580.0399999972</v>
      </c>
      <c r="P14811"/>
    </row>
    <row r="14812" spans="1:16" hidden="1">
      <c r="A14812" t="s">
        <v>13134</v>
      </c>
      <c r="B14812" s="1">
        <v>42277</v>
      </c>
      <c r="C14812" t="s">
        <v>200</v>
      </c>
      <c r="D14812">
        <v>1</v>
      </c>
      <c r="E14812" t="s">
        <v>13135</v>
      </c>
      <c r="F14812" t="s">
        <v>16</v>
      </c>
      <c r="G14812" t="s">
        <v>4</v>
      </c>
      <c r="H14812" t="s">
        <v>455</v>
      </c>
      <c r="J14812" s="5"/>
      <c r="K14812" s="2">
        <v>1840</v>
      </c>
      <c r="L14812" s="5"/>
      <c r="M14812" s="2">
        <f t="shared" si="231"/>
        <v>-2121420.0399999972</v>
      </c>
      <c r="P14812"/>
    </row>
    <row r="14813" spans="1:16" hidden="1">
      <c r="A14813" t="s">
        <v>13136</v>
      </c>
      <c r="B14813" s="1">
        <v>42277</v>
      </c>
      <c r="C14813" t="s">
        <v>43</v>
      </c>
      <c r="D14813">
        <v>1</v>
      </c>
      <c r="E14813" t="s">
        <v>13137</v>
      </c>
      <c r="F14813" t="s">
        <v>13</v>
      </c>
      <c r="G14813" t="s">
        <v>4</v>
      </c>
      <c r="H14813" t="s">
        <v>12739</v>
      </c>
      <c r="J14813" s="5"/>
      <c r="K14813" s="2">
        <v>100000</v>
      </c>
      <c r="L14813" s="5"/>
      <c r="M14813" s="2">
        <f t="shared" si="231"/>
        <v>-2221420.0399999972</v>
      </c>
      <c r="P14813"/>
    </row>
    <row r="14814" spans="1:16" hidden="1">
      <c r="A14814" t="s">
        <v>13140</v>
      </c>
      <c r="B14814" s="1">
        <v>42277</v>
      </c>
      <c r="C14814" t="s">
        <v>18</v>
      </c>
      <c r="D14814">
        <v>1</v>
      </c>
      <c r="E14814" t="s">
        <v>13141</v>
      </c>
      <c r="F14814" t="s">
        <v>13</v>
      </c>
      <c r="G14814" t="s">
        <v>4</v>
      </c>
      <c r="H14814" t="s">
        <v>18</v>
      </c>
      <c r="J14814" s="5"/>
      <c r="K14814" s="2">
        <v>2565.98</v>
      </c>
      <c r="L14814" s="5"/>
      <c r="M14814" s="2">
        <f t="shared" si="231"/>
        <v>-2223986.0199999972</v>
      </c>
      <c r="P14814"/>
    </row>
    <row r="14815" spans="1:16" hidden="1">
      <c r="A14815" s="45" t="s">
        <v>13166</v>
      </c>
      <c r="B14815" s="44">
        <v>42277</v>
      </c>
      <c r="C14815" s="45" t="s">
        <v>43</v>
      </c>
      <c r="D14815" s="45">
        <v>1</v>
      </c>
      <c r="E14815" s="45" t="s">
        <v>12329</v>
      </c>
      <c r="F14815" s="45" t="s">
        <v>13</v>
      </c>
      <c r="G14815" s="45" t="s">
        <v>20</v>
      </c>
      <c r="H14815" s="45" t="s">
        <v>13167</v>
      </c>
      <c r="I14815" s="39">
        <v>0</v>
      </c>
      <c r="J14815" s="126"/>
      <c r="L14815" s="5"/>
      <c r="M14815" s="2">
        <f t="shared" si="231"/>
        <v>-2223986.0199999972</v>
      </c>
      <c r="N14815" s="94" t="s">
        <v>36536</v>
      </c>
      <c r="P14815" s="94"/>
    </row>
    <row r="14816" spans="1:16" hidden="1">
      <c r="A14816" t="s">
        <v>13221</v>
      </c>
      <c r="B14816" s="1">
        <v>42277</v>
      </c>
      <c r="C14816" t="s">
        <v>13222</v>
      </c>
      <c r="D14816">
        <v>1</v>
      </c>
      <c r="E14816" t="s">
        <v>13223</v>
      </c>
      <c r="F14816" t="s">
        <v>3342</v>
      </c>
      <c r="G14816" t="s">
        <v>52</v>
      </c>
      <c r="H14816" t="s">
        <v>13224</v>
      </c>
      <c r="J14816" s="5"/>
      <c r="K14816" s="2">
        <v>178.84</v>
      </c>
      <c r="L14816" s="5"/>
      <c r="M14816" s="2">
        <f t="shared" si="231"/>
        <v>-2224164.8599999971</v>
      </c>
      <c r="P14816"/>
    </row>
    <row r="14817" spans="1:16" hidden="1">
      <c r="A14817" t="s">
        <v>13225</v>
      </c>
      <c r="B14817" s="1">
        <v>42277</v>
      </c>
      <c r="C14817">
        <v>29163</v>
      </c>
      <c r="D14817">
        <v>1</v>
      </c>
      <c r="E14817" t="s">
        <v>13228</v>
      </c>
      <c r="F14817" t="s">
        <v>3342</v>
      </c>
      <c r="G14817" t="s">
        <v>52</v>
      </c>
      <c r="H14817" t="s">
        <v>12858</v>
      </c>
      <c r="I14817" s="2">
        <v>1025</v>
      </c>
      <c r="J14817" s="5"/>
      <c r="L14817" s="5"/>
      <c r="M14817" s="2">
        <f t="shared" si="231"/>
        <v>-2223139.8599999971</v>
      </c>
      <c r="P14817"/>
    </row>
    <row r="14818" spans="1:16" hidden="1">
      <c r="A14818" t="s">
        <v>13229</v>
      </c>
      <c r="B14818" s="1">
        <v>42277</v>
      </c>
      <c r="C14818">
        <v>29161</v>
      </c>
      <c r="D14818">
        <v>1</v>
      </c>
      <c r="E14818" t="s">
        <v>13230</v>
      </c>
      <c r="F14818" t="s">
        <v>3342</v>
      </c>
      <c r="G14818" t="s">
        <v>52</v>
      </c>
      <c r="H14818" t="s">
        <v>13231</v>
      </c>
      <c r="I14818" s="2">
        <v>600</v>
      </c>
      <c r="J14818" s="5"/>
      <c r="L14818" s="5"/>
      <c r="M14818" s="2">
        <f t="shared" si="231"/>
        <v>-2222539.8599999971</v>
      </c>
      <c r="P14818"/>
    </row>
    <row r="14819" spans="1:16" hidden="1">
      <c r="A14819" t="s">
        <v>13355</v>
      </c>
      <c r="B14819" s="1">
        <v>42277</v>
      </c>
      <c r="C14819" t="s">
        <v>12933</v>
      </c>
      <c r="J14819" s="5"/>
      <c r="K14819" s="2">
        <v>18532.91</v>
      </c>
      <c r="L14819" s="5"/>
      <c r="M14819" s="2">
        <f t="shared" si="231"/>
        <v>-2241072.7699999972</v>
      </c>
      <c r="P14819"/>
    </row>
    <row r="14820" spans="1:16" hidden="1">
      <c r="A14820" t="s">
        <v>13357</v>
      </c>
      <c r="B14820" s="1">
        <v>42277</v>
      </c>
      <c r="C14820" t="s">
        <v>1944</v>
      </c>
      <c r="D14820">
        <v>2</v>
      </c>
      <c r="E14820" t="s">
        <v>13358</v>
      </c>
      <c r="F14820" t="s">
        <v>13</v>
      </c>
      <c r="G14820" t="s">
        <v>52</v>
      </c>
      <c r="H14820" t="s">
        <v>4249</v>
      </c>
      <c r="J14820" s="5"/>
      <c r="K14820" s="2">
        <v>54758.07</v>
      </c>
      <c r="L14820" s="5"/>
      <c r="M14820" s="2">
        <f t="shared" si="231"/>
        <v>-2295830.8399999971</v>
      </c>
      <c r="P14820"/>
    </row>
    <row r="14821" spans="1:16" hidden="1">
      <c r="A14821" t="s">
        <v>13362</v>
      </c>
      <c r="B14821" s="1">
        <v>42277</v>
      </c>
      <c r="C14821" t="s">
        <v>1944</v>
      </c>
      <c r="D14821">
        <v>2</v>
      </c>
      <c r="E14821" t="s">
        <v>13363</v>
      </c>
      <c r="F14821" t="s">
        <v>51</v>
      </c>
      <c r="G14821" t="s">
        <v>52</v>
      </c>
      <c r="H14821" t="s">
        <v>213</v>
      </c>
      <c r="I14821" s="2">
        <v>26968.16</v>
      </c>
      <c r="J14821" s="5"/>
      <c r="L14821" s="5"/>
      <c r="M14821" s="2">
        <f t="shared" si="231"/>
        <v>-2268862.6799999969</v>
      </c>
      <c r="P14821"/>
    </row>
    <row r="14822" spans="1:16" hidden="1">
      <c r="A14822" t="s">
        <v>13365</v>
      </c>
      <c r="B14822" s="1">
        <v>42277</v>
      </c>
      <c r="C14822" t="s">
        <v>1944</v>
      </c>
      <c r="D14822">
        <v>2</v>
      </c>
      <c r="E14822" t="s">
        <v>13366</v>
      </c>
      <c r="F14822" t="s">
        <v>13</v>
      </c>
      <c r="G14822" t="s">
        <v>52</v>
      </c>
      <c r="H14822" t="s">
        <v>1772</v>
      </c>
      <c r="J14822" s="5"/>
      <c r="K14822" s="2">
        <v>26968.16</v>
      </c>
      <c r="L14822" s="5"/>
      <c r="M14822" s="2">
        <f t="shared" si="231"/>
        <v>-2295830.8399999971</v>
      </c>
      <c r="P14822"/>
    </row>
    <row r="14823" spans="1:16" hidden="1">
      <c r="A14823" t="s">
        <v>13373</v>
      </c>
      <c r="B14823" s="1">
        <v>42277</v>
      </c>
      <c r="C14823" t="s">
        <v>948</v>
      </c>
      <c r="D14823">
        <v>2</v>
      </c>
      <c r="E14823" t="s">
        <v>13374</v>
      </c>
      <c r="F14823" t="s">
        <v>51</v>
      </c>
      <c r="G14823" t="s">
        <v>52</v>
      </c>
      <c r="H14823" t="s">
        <v>24</v>
      </c>
      <c r="I14823" s="2">
        <v>238710.54</v>
      </c>
      <c r="J14823" s="5"/>
      <c r="L14823" s="5"/>
      <c r="M14823" s="2">
        <f t="shared" si="231"/>
        <v>-2057120.299999997</v>
      </c>
      <c r="P14823"/>
    </row>
    <row r="14824" spans="1:16" hidden="1">
      <c r="A14824" t="s">
        <v>13375</v>
      </c>
      <c r="B14824" s="1">
        <v>42277</v>
      </c>
      <c r="C14824" t="s">
        <v>1744</v>
      </c>
      <c r="D14824">
        <v>2</v>
      </c>
      <c r="E14824" t="s">
        <v>13376</v>
      </c>
      <c r="F14824" t="s">
        <v>13</v>
      </c>
      <c r="G14824" t="s">
        <v>52</v>
      </c>
      <c r="H14824" t="s">
        <v>13377</v>
      </c>
      <c r="J14824" s="5"/>
      <c r="K14824" s="2">
        <v>238710.54</v>
      </c>
      <c r="L14824" s="5"/>
      <c r="M14824" s="2">
        <f t="shared" si="231"/>
        <v>-2295830.8399999971</v>
      </c>
      <c r="P14824"/>
    </row>
    <row r="14825" spans="1:16" hidden="1">
      <c r="A14825" t="s">
        <v>13378</v>
      </c>
      <c r="B14825" s="1">
        <v>42277</v>
      </c>
      <c r="C14825" t="s">
        <v>13379</v>
      </c>
      <c r="D14825">
        <v>1</v>
      </c>
      <c r="E14825" t="s">
        <v>13380</v>
      </c>
      <c r="F14825" s="148" t="s">
        <v>3342</v>
      </c>
      <c r="G14825" s="148" t="s">
        <v>52</v>
      </c>
      <c r="H14825" s="148" t="s">
        <v>36531</v>
      </c>
      <c r="I14825" s="4">
        <v>111900</v>
      </c>
      <c r="J14825" s="6" t="s">
        <v>36473</v>
      </c>
      <c r="L14825" s="5"/>
      <c r="M14825" s="2">
        <f t="shared" si="231"/>
        <v>-2183930.8399999971</v>
      </c>
      <c r="P14825"/>
    </row>
    <row r="14826" spans="1:16" hidden="1">
      <c r="A14826" t="s">
        <v>13381</v>
      </c>
      <c r="B14826" s="1">
        <v>42277</v>
      </c>
      <c r="C14826" t="s">
        <v>13382</v>
      </c>
      <c r="D14826">
        <v>1</v>
      </c>
      <c r="E14826" t="s">
        <v>13383</v>
      </c>
      <c r="F14826" t="s">
        <v>13</v>
      </c>
      <c r="G14826" t="s">
        <v>52</v>
      </c>
      <c r="H14826" t="s">
        <v>13384</v>
      </c>
      <c r="J14826" s="5"/>
      <c r="K14826" s="2">
        <v>5030</v>
      </c>
      <c r="L14826" s="5"/>
      <c r="M14826" s="2">
        <f t="shared" si="231"/>
        <v>-2188960.8399999971</v>
      </c>
      <c r="P14826"/>
    </row>
    <row r="14827" spans="1:16" hidden="1">
      <c r="A14827" t="s">
        <v>13385</v>
      </c>
      <c r="B14827" s="1">
        <v>42277</v>
      </c>
      <c r="C14827" t="s">
        <v>13386</v>
      </c>
      <c r="D14827">
        <v>1</v>
      </c>
      <c r="E14827" t="s">
        <v>13387</v>
      </c>
      <c r="F14827" t="s">
        <v>13</v>
      </c>
      <c r="G14827" t="s">
        <v>52</v>
      </c>
      <c r="H14827" t="s">
        <v>12982</v>
      </c>
      <c r="J14827" s="5"/>
      <c r="K14827" s="2">
        <v>52021.67</v>
      </c>
      <c r="L14827" s="5"/>
      <c r="M14827" s="2">
        <f t="shared" si="231"/>
        <v>-2240982.509999997</v>
      </c>
      <c r="P14827"/>
    </row>
    <row r="14828" spans="1:16" hidden="1">
      <c r="A14828" t="s">
        <v>34833</v>
      </c>
      <c r="B14828" s="1">
        <v>42277</v>
      </c>
      <c r="C14828" t="s">
        <v>34841</v>
      </c>
      <c r="D14828">
        <v>2</v>
      </c>
      <c r="E14828" t="s">
        <v>34842</v>
      </c>
      <c r="F14828" t="s">
        <v>7054</v>
      </c>
      <c r="G14828" t="s">
        <v>20</v>
      </c>
      <c r="H14828" t="s">
        <v>3228</v>
      </c>
      <c r="I14828" s="2">
        <v>1840</v>
      </c>
      <c r="J14828" s="5"/>
      <c r="L14828" s="5"/>
      <c r="M14828" s="2">
        <f t="shared" si="231"/>
        <v>-2239142.509999997</v>
      </c>
      <c r="P14828"/>
    </row>
    <row r="14829" spans="1:16" hidden="1">
      <c r="A14829" t="s">
        <v>34846</v>
      </c>
      <c r="B14829" s="1">
        <v>42277</v>
      </c>
      <c r="C14829" t="s">
        <v>6</v>
      </c>
      <c r="D14829">
        <v>1</v>
      </c>
      <c r="E14829" t="s">
        <v>34854</v>
      </c>
      <c r="F14829" t="s">
        <v>13565</v>
      </c>
      <c r="G14829" t="s">
        <v>20</v>
      </c>
      <c r="H14829" t="s">
        <v>12620</v>
      </c>
      <c r="I14829" s="2">
        <v>454500</v>
      </c>
      <c r="J14829" s="5"/>
      <c r="L14829" s="5"/>
      <c r="M14829" s="2">
        <f t="shared" si="231"/>
        <v>-1784642.509999997</v>
      </c>
      <c r="P14829"/>
    </row>
    <row r="14830" spans="1:16" hidden="1">
      <c r="A14830" t="s">
        <v>34859</v>
      </c>
      <c r="B14830" s="1">
        <v>42277</v>
      </c>
      <c r="C14830" t="s">
        <v>34865</v>
      </c>
      <c r="D14830">
        <v>2</v>
      </c>
      <c r="E14830" t="s">
        <v>34866</v>
      </c>
      <c r="F14830" t="s">
        <v>13559</v>
      </c>
      <c r="G14830" t="s">
        <v>313</v>
      </c>
      <c r="H14830" t="s">
        <v>65</v>
      </c>
      <c r="J14830" s="5"/>
      <c r="K14830" s="2">
        <v>351.85</v>
      </c>
      <c r="L14830" s="5"/>
      <c r="M14830" s="2">
        <f t="shared" si="231"/>
        <v>-1784994.3599999971</v>
      </c>
      <c r="P14830"/>
    </row>
    <row r="14831" spans="1:16" hidden="1">
      <c r="A14831" t="s">
        <v>34859</v>
      </c>
      <c r="B14831" s="1">
        <v>42277</v>
      </c>
      <c r="C14831" t="s">
        <v>34865</v>
      </c>
      <c r="D14831">
        <v>2</v>
      </c>
      <c r="E14831" t="s">
        <v>34866</v>
      </c>
      <c r="F14831" t="s">
        <v>13559</v>
      </c>
      <c r="G14831" t="s">
        <v>313</v>
      </c>
      <c r="H14831" t="s">
        <v>65</v>
      </c>
      <c r="I14831" s="2">
        <v>351.85</v>
      </c>
      <c r="J14831" s="5"/>
      <c r="L14831" s="5"/>
      <c r="M14831" s="2">
        <f t="shared" si="231"/>
        <v>-1784642.509999997</v>
      </c>
      <c r="P14831"/>
    </row>
    <row r="14832" spans="1:16" hidden="1">
      <c r="A14832" t="s">
        <v>34871</v>
      </c>
      <c r="B14832" s="1">
        <v>42277</v>
      </c>
      <c r="C14832" t="s">
        <v>34877</v>
      </c>
      <c r="D14832">
        <v>2</v>
      </c>
      <c r="E14832" t="s">
        <v>34878</v>
      </c>
      <c r="F14832" t="s">
        <v>7054</v>
      </c>
      <c r="G14832" t="s">
        <v>20</v>
      </c>
      <c r="H14832" t="s">
        <v>226</v>
      </c>
      <c r="I14832" s="2">
        <v>1196.2</v>
      </c>
      <c r="J14832" s="5"/>
      <c r="L14832" s="5"/>
      <c r="M14832" s="2">
        <f t="shared" si="231"/>
        <v>-1783446.309999997</v>
      </c>
      <c r="P14832"/>
    </row>
    <row r="14833" spans="1:16" hidden="1">
      <c r="A14833" t="s">
        <v>34887</v>
      </c>
      <c r="B14833" s="1">
        <v>42277</v>
      </c>
      <c r="C14833" t="s">
        <v>34812</v>
      </c>
      <c r="D14833">
        <v>1</v>
      </c>
      <c r="E14833" t="s">
        <v>34893</v>
      </c>
      <c r="F14833" t="s">
        <v>13565</v>
      </c>
      <c r="G14833" t="s">
        <v>20</v>
      </c>
      <c r="H14833" t="s">
        <v>12568</v>
      </c>
      <c r="I14833" s="2">
        <v>42300</v>
      </c>
      <c r="J14833" s="5"/>
      <c r="L14833" s="5"/>
      <c r="M14833" s="2">
        <f t="shared" si="231"/>
        <v>-1741146.309999997</v>
      </c>
      <c r="P14833"/>
    </row>
    <row r="14834" spans="1:16" hidden="1">
      <c r="A14834" t="s">
        <v>34900</v>
      </c>
      <c r="B14834" s="1">
        <v>42277</v>
      </c>
      <c r="C14834" t="s">
        <v>4654</v>
      </c>
      <c r="D14834">
        <v>2</v>
      </c>
      <c r="E14834" t="s">
        <v>34905</v>
      </c>
      <c r="F14834" t="s">
        <v>13559</v>
      </c>
      <c r="G14834" t="s">
        <v>313</v>
      </c>
      <c r="H14834" t="s">
        <v>4920</v>
      </c>
      <c r="I14834" s="2">
        <v>243.86</v>
      </c>
      <c r="J14834" s="5"/>
      <c r="L14834" s="5"/>
      <c r="M14834" s="2">
        <f t="shared" si="231"/>
        <v>-1740902.4499999969</v>
      </c>
      <c r="P14834"/>
    </row>
    <row r="14835" spans="1:16" hidden="1">
      <c r="A14835" t="s">
        <v>34912</v>
      </c>
      <c r="B14835" s="1">
        <v>42277</v>
      </c>
      <c r="C14835" t="s">
        <v>6</v>
      </c>
      <c r="D14835">
        <v>1</v>
      </c>
      <c r="E14835" t="s">
        <v>34919</v>
      </c>
      <c r="F14835" t="s">
        <v>13565</v>
      </c>
      <c r="G14835" t="s">
        <v>20</v>
      </c>
      <c r="H14835" t="s">
        <v>25513</v>
      </c>
      <c r="I14835" s="2">
        <v>12500</v>
      </c>
      <c r="J14835" s="5"/>
      <c r="L14835" s="5"/>
      <c r="M14835" s="2">
        <f t="shared" si="231"/>
        <v>-1728402.4499999969</v>
      </c>
      <c r="P14835"/>
    </row>
    <row r="14836" spans="1:16" hidden="1">
      <c r="A14836" t="s">
        <v>34925</v>
      </c>
      <c r="B14836" s="1">
        <v>42277</v>
      </c>
      <c r="C14836" t="s">
        <v>18</v>
      </c>
      <c r="D14836">
        <v>2</v>
      </c>
      <c r="E14836" t="s">
        <v>34932</v>
      </c>
      <c r="F14836" t="s">
        <v>13559</v>
      </c>
      <c r="G14836" t="s">
        <v>313</v>
      </c>
      <c r="H14836" t="s">
        <v>65</v>
      </c>
      <c r="I14836" s="2">
        <v>80.13</v>
      </c>
      <c r="J14836" s="5"/>
      <c r="L14836" s="5"/>
      <c r="M14836" s="2">
        <f t="shared" si="231"/>
        <v>-1728322.319999997</v>
      </c>
      <c r="P14836"/>
    </row>
    <row r="14837" spans="1:16" hidden="1">
      <c r="A14837" t="s">
        <v>34938</v>
      </c>
      <c r="B14837" s="1">
        <v>42277</v>
      </c>
      <c r="C14837" t="s">
        <v>6</v>
      </c>
      <c r="D14837">
        <v>1</v>
      </c>
      <c r="E14837" t="s">
        <v>34943</v>
      </c>
      <c r="F14837" t="s">
        <v>13565</v>
      </c>
      <c r="G14837" t="s">
        <v>20</v>
      </c>
      <c r="H14837" t="s">
        <v>34944</v>
      </c>
      <c r="I14837" s="2">
        <v>20000</v>
      </c>
      <c r="J14837" s="5"/>
      <c r="L14837" s="5"/>
      <c r="M14837" s="2">
        <f t="shared" si="231"/>
        <v>-1708322.319999997</v>
      </c>
      <c r="P14837"/>
    </row>
    <row r="14838" spans="1:16" hidden="1">
      <c r="A14838" t="s">
        <v>34950</v>
      </c>
      <c r="B14838" s="1">
        <v>42277</v>
      </c>
      <c r="C14838" t="s">
        <v>34812</v>
      </c>
      <c r="D14838">
        <v>1</v>
      </c>
      <c r="E14838" t="s">
        <v>34813</v>
      </c>
      <c r="F14838" t="s">
        <v>13565</v>
      </c>
      <c r="G14838" t="s">
        <v>4</v>
      </c>
      <c r="H14838" t="s">
        <v>12725</v>
      </c>
      <c r="J14838" s="5"/>
      <c r="K14838" s="2">
        <v>0</v>
      </c>
      <c r="L14838" s="5"/>
      <c r="M14838" s="2">
        <f t="shared" si="231"/>
        <v>-1708322.319999997</v>
      </c>
      <c r="P14838"/>
    </row>
    <row r="14839" spans="1:16" hidden="1">
      <c r="A14839" t="s">
        <v>34965</v>
      </c>
      <c r="B14839" s="1">
        <v>42277</v>
      </c>
      <c r="C14839" t="s">
        <v>4654</v>
      </c>
      <c r="D14839">
        <v>2</v>
      </c>
      <c r="E14839" t="s">
        <v>34971</v>
      </c>
      <c r="F14839" t="s">
        <v>13559</v>
      </c>
      <c r="G14839" t="s">
        <v>313</v>
      </c>
      <c r="H14839" t="s">
        <v>3294</v>
      </c>
      <c r="I14839" s="2">
        <v>5087.99</v>
      </c>
      <c r="J14839" s="5"/>
      <c r="L14839" s="5"/>
      <c r="M14839" s="2">
        <f t="shared" si="231"/>
        <v>-1703234.329999997</v>
      </c>
      <c r="P14839"/>
    </row>
    <row r="14840" spans="1:16" hidden="1">
      <c r="A14840" t="s">
        <v>34978</v>
      </c>
      <c r="B14840" s="1">
        <v>42277</v>
      </c>
      <c r="C14840" t="s">
        <v>12995</v>
      </c>
      <c r="D14840">
        <v>2</v>
      </c>
      <c r="E14840" t="s">
        <v>34984</v>
      </c>
      <c r="F14840" t="s">
        <v>7054</v>
      </c>
      <c r="G14840" t="s">
        <v>20</v>
      </c>
      <c r="H14840" t="s">
        <v>12795</v>
      </c>
      <c r="I14840" s="2">
        <v>1025</v>
      </c>
      <c r="J14840" s="5"/>
      <c r="L14840" s="5"/>
      <c r="M14840" s="2">
        <f t="shared" si="231"/>
        <v>-1702209.329999997</v>
      </c>
      <c r="P14840"/>
    </row>
    <row r="14841" spans="1:16" hidden="1">
      <c r="A14841" t="s">
        <v>34990</v>
      </c>
      <c r="B14841" s="1">
        <v>42277</v>
      </c>
      <c r="C14841" t="s">
        <v>12846</v>
      </c>
      <c r="D14841">
        <v>2</v>
      </c>
      <c r="E14841" t="s">
        <v>34998</v>
      </c>
      <c r="F14841" t="s">
        <v>7054</v>
      </c>
      <c r="G14841" t="s">
        <v>20</v>
      </c>
      <c r="H14841" t="s">
        <v>12848</v>
      </c>
      <c r="I14841" s="2">
        <v>1840</v>
      </c>
      <c r="J14841" s="5"/>
      <c r="L14841" s="5"/>
      <c r="M14841" s="2">
        <f t="shared" si="231"/>
        <v>-1700369.329999997</v>
      </c>
      <c r="P14841"/>
    </row>
    <row r="14842" spans="1:16" hidden="1">
      <c r="A14842" t="s">
        <v>35006</v>
      </c>
      <c r="B14842" s="1">
        <v>42277</v>
      </c>
      <c r="C14842" t="s">
        <v>35012</v>
      </c>
      <c r="D14842">
        <v>2</v>
      </c>
      <c r="E14842" t="s">
        <v>35013</v>
      </c>
      <c r="F14842" t="s">
        <v>7054</v>
      </c>
      <c r="G14842" t="s">
        <v>20</v>
      </c>
      <c r="H14842" t="s">
        <v>20703</v>
      </c>
      <c r="I14842" s="2">
        <v>1025</v>
      </c>
      <c r="J14842" s="5"/>
      <c r="L14842" s="5"/>
      <c r="M14842" s="2">
        <f t="shared" si="231"/>
        <v>-1699344.329999997</v>
      </c>
      <c r="P14842"/>
    </row>
    <row r="14843" spans="1:16" hidden="1">
      <c r="A14843" t="s">
        <v>35021</v>
      </c>
      <c r="B14843" s="1">
        <v>42277</v>
      </c>
      <c r="C14843" t="s">
        <v>35029</v>
      </c>
      <c r="D14843">
        <v>2</v>
      </c>
      <c r="E14843" t="s">
        <v>35030</v>
      </c>
      <c r="F14843" t="s">
        <v>7054</v>
      </c>
      <c r="G14843" t="s">
        <v>20</v>
      </c>
      <c r="H14843" t="s">
        <v>11028</v>
      </c>
      <c r="I14843" s="2">
        <v>1025</v>
      </c>
      <c r="J14843" s="5"/>
      <c r="L14843" s="5"/>
      <c r="M14843" s="2">
        <f t="shared" si="231"/>
        <v>-1698319.329999997</v>
      </c>
      <c r="P14843"/>
    </row>
    <row r="14844" spans="1:16" hidden="1">
      <c r="A14844" t="s">
        <v>35036</v>
      </c>
      <c r="B14844" s="1">
        <v>42277</v>
      </c>
      <c r="C14844" t="s">
        <v>35043</v>
      </c>
      <c r="D14844">
        <v>2</v>
      </c>
      <c r="E14844" t="s">
        <v>35044</v>
      </c>
      <c r="F14844" t="s">
        <v>7054</v>
      </c>
      <c r="G14844" t="s">
        <v>20</v>
      </c>
      <c r="H14844" t="s">
        <v>8973</v>
      </c>
      <c r="I14844" s="2">
        <v>1840</v>
      </c>
      <c r="J14844" s="5"/>
      <c r="L14844" s="5"/>
      <c r="M14844" s="2">
        <f t="shared" si="231"/>
        <v>-1696479.329999997</v>
      </c>
      <c r="P14844"/>
    </row>
    <row r="14845" spans="1:16" hidden="1">
      <c r="A14845" t="s">
        <v>35050</v>
      </c>
      <c r="B14845" s="1">
        <v>42277</v>
      </c>
      <c r="C14845" t="s">
        <v>35055</v>
      </c>
      <c r="D14845">
        <v>2</v>
      </c>
      <c r="E14845" t="s">
        <v>35056</v>
      </c>
      <c r="F14845" t="s">
        <v>7054</v>
      </c>
      <c r="G14845" t="s">
        <v>20</v>
      </c>
      <c r="H14845" t="s">
        <v>15798</v>
      </c>
      <c r="I14845" s="2">
        <v>1025</v>
      </c>
      <c r="J14845" s="5"/>
      <c r="L14845" s="5"/>
      <c r="M14845" s="2">
        <f t="shared" si="231"/>
        <v>-1695454.329999997</v>
      </c>
      <c r="P14845"/>
    </row>
    <row r="14846" spans="1:16" hidden="1">
      <c r="A14846" t="s">
        <v>35060</v>
      </c>
      <c r="B14846" s="1">
        <v>42277</v>
      </c>
      <c r="C14846" t="s">
        <v>35067</v>
      </c>
      <c r="D14846">
        <v>2</v>
      </c>
      <c r="E14846" t="s">
        <v>35068</v>
      </c>
      <c r="F14846" t="s">
        <v>13559</v>
      </c>
      <c r="G14846" t="s">
        <v>313</v>
      </c>
      <c r="H14846" t="s">
        <v>65</v>
      </c>
      <c r="J14846" s="5"/>
      <c r="K14846" s="2">
        <v>667.34</v>
      </c>
      <c r="L14846" s="5"/>
      <c r="M14846" s="2">
        <f t="shared" si="231"/>
        <v>-1696121.6699999971</v>
      </c>
      <c r="P14846"/>
    </row>
    <row r="14847" spans="1:16" hidden="1">
      <c r="A14847" t="s">
        <v>35060</v>
      </c>
      <c r="B14847" s="1">
        <v>42277</v>
      </c>
      <c r="C14847" t="s">
        <v>35067</v>
      </c>
      <c r="D14847">
        <v>2</v>
      </c>
      <c r="E14847" t="s">
        <v>35068</v>
      </c>
      <c r="F14847" t="s">
        <v>13559</v>
      </c>
      <c r="G14847" t="s">
        <v>313</v>
      </c>
      <c r="H14847" t="s">
        <v>65</v>
      </c>
      <c r="I14847" s="2">
        <v>667.37</v>
      </c>
      <c r="J14847" s="5"/>
      <c r="L14847" s="5"/>
      <c r="M14847" s="2">
        <f t="shared" si="231"/>
        <v>-1695454.299999997</v>
      </c>
      <c r="P14847"/>
    </row>
    <row r="14848" spans="1:16" hidden="1">
      <c r="A14848" t="s">
        <v>35076</v>
      </c>
      <c r="B14848" s="1">
        <v>42277</v>
      </c>
      <c r="C14848" t="s">
        <v>35083</v>
      </c>
      <c r="D14848">
        <v>1</v>
      </c>
      <c r="E14848" t="s">
        <v>35084</v>
      </c>
      <c r="F14848" t="s">
        <v>13565</v>
      </c>
      <c r="G14848" t="s">
        <v>4</v>
      </c>
      <c r="H14848" t="s">
        <v>1404</v>
      </c>
      <c r="I14848" s="2">
        <v>3000</v>
      </c>
      <c r="J14848" s="5"/>
      <c r="L14848" s="5"/>
      <c r="M14848" s="2">
        <f t="shared" si="231"/>
        <v>-1692454.299999997</v>
      </c>
      <c r="P14848"/>
    </row>
    <row r="14849" spans="1:16" hidden="1">
      <c r="A14849" t="s">
        <v>35092</v>
      </c>
      <c r="B14849" s="1">
        <v>42277</v>
      </c>
      <c r="C14849" t="s">
        <v>32331</v>
      </c>
      <c r="D14849">
        <v>1</v>
      </c>
      <c r="E14849" t="s">
        <v>35097</v>
      </c>
      <c r="F14849" t="s">
        <v>13561</v>
      </c>
      <c r="G14849" t="s">
        <v>4</v>
      </c>
      <c r="H14849" t="s">
        <v>11535</v>
      </c>
      <c r="I14849" s="2">
        <v>20000</v>
      </c>
      <c r="J14849" s="5"/>
      <c r="L14849" s="5"/>
      <c r="M14849" s="2">
        <f t="shared" si="231"/>
        <v>-1672454.299999997</v>
      </c>
      <c r="P14849"/>
    </row>
    <row r="14850" spans="1:16" hidden="1">
      <c r="A14850" t="s">
        <v>35106</v>
      </c>
      <c r="B14850" s="1">
        <v>42277</v>
      </c>
      <c r="C14850" t="s">
        <v>18</v>
      </c>
      <c r="D14850">
        <v>2</v>
      </c>
      <c r="E14850" t="s">
        <v>35109</v>
      </c>
      <c r="F14850" t="s">
        <v>13559</v>
      </c>
      <c r="G14850" t="s">
        <v>313</v>
      </c>
      <c r="H14850" t="s">
        <v>1588</v>
      </c>
      <c r="I14850" s="2">
        <v>650.91999999999996</v>
      </c>
      <c r="J14850" s="5"/>
      <c r="L14850" s="5"/>
      <c r="M14850" s="2">
        <f t="shared" si="231"/>
        <v>-1671803.3799999971</v>
      </c>
      <c r="P14850"/>
    </row>
    <row r="14851" spans="1:16" hidden="1">
      <c r="A14851" t="s">
        <v>35117</v>
      </c>
      <c r="B14851" s="1">
        <v>42277</v>
      </c>
      <c r="C14851" t="s">
        <v>27444</v>
      </c>
      <c r="D14851">
        <v>1</v>
      </c>
      <c r="E14851" t="s">
        <v>35123</v>
      </c>
      <c r="F14851" t="s">
        <v>13565</v>
      </c>
      <c r="G14851" t="s">
        <v>4</v>
      </c>
      <c r="H14851" t="s">
        <v>7766</v>
      </c>
      <c r="I14851" s="2">
        <v>98000</v>
      </c>
      <c r="J14851" s="5"/>
      <c r="L14851" s="5"/>
      <c r="M14851" s="2">
        <f t="shared" si="231"/>
        <v>-1573803.3799999971</v>
      </c>
      <c r="P14851"/>
    </row>
    <row r="14852" spans="1:16" hidden="1">
      <c r="A14852" t="s">
        <v>35130</v>
      </c>
      <c r="B14852" s="1">
        <v>42277</v>
      </c>
      <c r="C14852" t="s">
        <v>35135</v>
      </c>
      <c r="D14852">
        <v>2</v>
      </c>
      <c r="E14852" t="s">
        <v>35136</v>
      </c>
      <c r="F14852" t="s">
        <v>7054</v>
      </c>
      <c r="G14852" t="s">
        <v>4</v>
      </c>
      <c r="H14852" t="s">
        <v>12858</v>
      </c>
      <c r="J14852" s="5"/>
      <c r="K14852" s="2">
        <v>1025</v>
      </c>
      <c r="L14852" s="5"/>
      <c r="M14852" s="2">
        <f t="shared" si="231"/>
        <v>-1574828.3799999971</v>
      </c>
      <c r="P14852"/>
    </row>
    <row r="14853" spans="1:16" hidden="1">
      <c r="A14853" t="s">
        <v>35130</v>
      </c>
      <c r="B14853" s="1">
        <v>42277</v>
      </c>
      <c r="C14853" t="s">
        <v>35135</v>
      </c>
      <c r="D14853">
        <v>2</v>
      </c>
      <c r="E14853" t="s">
        <v>35136</v>
      </c>
      <c r="F14853" t="s">
        <v>7054</v>
      </c>
      <c r="G14853" t="s">
        <v>4</v>
      </c>
      <c r="H14853" t="s">
        <v>12858</v>
      </c>
      <c r="I14853" s="2">
        <v>1025</v>
      </c>
      <c r="J14853" s="5"/>
      <c r="L14853" s="5"/>
      <c r="M14853" s="2">
        <f t="shared" si="231"/>
        <v>-1573803.3799999971</v>
      </c>
      <c r="P14853"/>
    </row>
    <row r="14854" spans="1:16" hidden="1">
      <c r="A14854" t="s">
        <v>35144</v>
      </c>
      <c r="B14854" s="1">
        <v>42277</v>
      </c>
      <c r="C14854" t="s">
        <v>4654</v>
      </c>
      <c r="D14854">
        <v>2</v>
      </c>
      <c r="E14854" t="s">
        <v>35149</v>
      </c>
      <c r="F14854" t="s">
        <v>13559</v>
      </c>
      <c r="G14854" t="s">
        <v>313</v>
      </c>
      <c r="H14854" t="s">
        <v>2656</v>
      </c>
      <c r="I14854" s="2">
        <v>1588.01</v>
      </c>
      <c r="J14854" s="5"/>
      <c r="L14854" s="5"/>
      <c r="M14854" s="2">
        <f t="shared" si="231"/>
        <v>-1572215.3699999971</v>
      </c>
      <c r="P14854"/>
    </row>
    <row r="14855" spans="1:16" hidden="1">
      <c r="A14855" t="s">
        <v>35158</v>
      </c>
      <c r="B14855" s="1">
        <v>42277</v>
      </c>
      <c r="C14855" t="s">
        <v>35163</v>
      </c>
      <c r="D14855">
        <v>2</v>
      </c>
      <c r="E14855" t="s">
        <v>35164</v>
      </c>
      <c r="F14855" t="s">
        <v>13559</v>
      </c>
      <c r="G14855" t="s">
        <v>313</v>
      </c>
      <c r="H14855" t="s">
        <v>1624</v>
      </c>
      <c r="J14855" s="5"/>
      <c r="K14855" s="2">
        <v>726.96</v>
      </c>
      <c r="L14855" s="5"/>
      <c r="M14855" s="2">
        <f t="shared" si="231"/>
        <v>-1572942.329999997</v>
      </c>
      <c r="P14855"/>
    </row>
    <row r="14856" spans="1:16" hidden="1">
      <c r="A14856" t="s">
        <v>35158</v>
      </c>
      <c r="B14856" s="1">
        <v>42277</v>
      </c>
      <c r="C14856" t="s">
        <v>35163</v>
      </c>
      <c r="D14856">
        <v>2</v>
      </c>
      <c r="E14856" t="s">
        <v>35164</v>
      </c>
      <c r="F14856" t="s">
        <v>13559</v>
      </c>
      <c r="G14856" t="s">
        <v>313</v>
      </c>
      <c r="H14856" t="s">
        <v>1624</v>
      </c>
      <c r="I14856" s="2">
        <v>726.96</v>
      </c>
      <c r="J14856" s="5"/>
      <c r="L14856" s="5"/>
      <c r="M14856" s="2">
        <f t="shared" si="231"/>
        <v>-1572215.3699999971</v>
      </c>
      <c r="P14856"/>
    </row>
    <row r="14857" spans="1:16" hidden="1">
      <c r="A14857" t="s">
        <v>35173</v>
      </c>
      <c r="B14857" s="1">
        <v>42277</v>
      </c>
      <c r="C14857" t="s">
        <v>35178</v>
      </c>
      <c r="D14857">
        <v>2</v>
      </c>
      <c r="E14857" t="s">
        <v>35179</v>
      </c>
      <c r="F14857" t="s">
        <v>7054</v>
      </c>
      <c r="G14857" t="s">
        <v>4</v>
      </c>
      <c r="H14857" t="s">
        <v>28172</v>
      </c>
      <c r="I14857" s="2">
        <v>5880.32</v>
      </c>
      <c r="J14857" s="5"/>
      <c r="L14857" s="5"/>
      <c r="M14857" s="2">
        <f t="shared" ref="M14857:M14920" si="232">+M14856+I14857-K14857</f>
        <v>-1566335.049999997</v>
      </c>
      <c r="P14857"/>
    </row>
    <row r="14858" spans="1:16" hidden="1">
      <c r="A14858" t="s">
        <v>35187</v>
      </c>
      <c r="B14858" s="1">
        <v>42277</v>
      </c>
      <c r="C14858" t="s">
        <v>35192</v>
      </c>
      <c r="D14858">
        <v>2</v>
      </c>
      <c r="E14858" t="s">
        <v>35193</v>
      </c>
      <c r="F14858" t="s">
        <v>7054</v>
      </c>
      <c r="G14858" t="s">
        <v>4</v>
      </c>
      <c r="H14858" t="s">
        <v>4745</v>
      </c>
      <c r="I14858" s="2">
        <v>1600.01</v>
      </c>
      <c r="J14858" s="5"/>
      <c r="L14858" s="5"/>
      <c r="M14858" s="2">
        <f t="shared" si="232"/>
        <v>-1564735.039999997</v>
      </c>
      <c r="P14858"/>
    </row>
    <row r="14859" spans="1:16" hidden="1">
      <c r="A14859" t="s">
        <v>35199</v>
      </c>
      <c r="B14859" s="1">
        <v>42277</v>
      </c>
      <c r="C14859" t="s">
        <v>35204</v>
      </c>
      <c r="D14859">
        <v>1</v>
      </c>
      <c r="E14859" t="s">
        <v>35205</v>
      </c>
      <c r="F14859" t="s">
        <v>13565</v>
      </c>
      <c r="G14859" t="s">
        <v>4</v>
      </c>
      <c r="H14859" t="s">
        <v>22293</v>
      </c>
      <c r="I14859" s="2">
        <v>399863.14</v>
      </c>
      <c r="J14859" s="5"/>
      <c r="L14859" s="5"/>
      <c r="M14859" s="2">
        <f t="shared" si="232"/>
        <v>-1164871.8999999971</v>
      </c>
      <c r="P14859"/>
    </row>
    <row r="14860" spans="1:16" hidden="1">
      <c r="A14860" t="s">
        <v>35211</v>
      </c>
      <c r="B14860" s="1">
        <v>42277</v>
      </c>
      <c r="C14860" t="s">
        <v>35216</v>
      </c>
      <c r="D14860">
        <v>1</v>
      </c>
      <c r="E14860" t="s">
        <v>35217</v>
      </c>
      <c r="F14860" t="s">
        <v>13565</v>
      </c>
      <c r="G14860" t="s">
        <v>4</v>
      </c>
      <c r="H14860" t="s">
        <v>26753</v>
      </c>
      <c r="I14860" s="2">
        <v>4800</v>
      </c>
      <c r="J14860" s="5"/>
      <c r="L14860" s="5"/>
      <c r="M14860" s="2">
        <f t="shared" si="232"/>
        <v>-1160071.8999999971</v>
      </c>
      <c r="P14860"/>
    </row>
    <row r="14861" spans="1:16" hidden="1">
      <c r="A14861" t="s">
        <v>35224</v>
      </c>
      <c r="B14861" s="1">
        <v>42277</v>
      </c>
      <c r="C14861" t="s">
        <v>35227</v>
      </c>
      <c r="D14861">
        <v>1</v>
      </c>
      <c r="E14861" t="s">
        <v>35228</v>
      </c>
      <c r="F14861" t="s">
        <v>13565</v>
      </c>
      <c r="G14861" t="s">
        <v>4</v>
      </c>
      <c r="H14861" t="s">
        <v>35229</v>
      </c>
      <c r="I14861" s="2">
        <v>50000</v>
      </c>
      <c r="J14861" s="5"/>
      <c r="L14861" s="5"/>
      <c r="M14861" s="2">
        <f t="shared" si="232"/>
        <v>-1110071.8999999971</v>
      </c>
      <c r="P14861"/>
    </row>
    <row r="14862" spans="1:16" hidden="1">
      <c r="A14862" t="s">
        <v>35237</v>
      </c>
      <c r="B14862" s="1">
        <v>42277</v>
      </c>
      <c r="C14862" t="s">
        <v>35242</v>
      </c>
      <c r="D14862">
        <v>2</v>
      </c>
      <c r="E14862" t="s">
        <v>35243</v>
      </c>
      <c r="F14862" t="s">
        <v>7054</v>
      </c>
      <c r="G14862" t="s">
        <v>4</v>
      </c>
      <c r="H14862" t="s">
        <v>14313</v>
      </c>
      <c r="I14862" s="2">
        <v>3030</v>
      </c>
      <c r="J14862" s="5"/>
      <c r="L14862" s="5"/>
      <c r="M14862" s="2">
        <f t="shared" si="232"/>
        <v>-1107041.8999999971</v>
      </c>
      <c r="P14862"/>
    </row>
    <row r="14863" spans="1:16" hidden="1">
      <c r="A14863" t="s">
        <v>35252</v>
      </c>
      <c r="B14863" s="1">
        <v>42277</v>
      </c>
      <c r="C14863" t="s">
        <v>35254</v>
      </c>
      <c r="D14863">
        <v>2</v>
      </c>
      <c r="E14863" t="s">
        <v>35255</v>
      </c>
      <c r="F14863" t="s">
        <v>7054</v>
      </c>
      <c r="G14863" t="s">
        <v>4</v>
      </c>
      <c r="H14863" t="s">
        <v>435</v>
      </c>
      <c r="I14863" s="2">
        <v>3030</v>
      </c>
      <c r="J14863" s="5"/>
      <c r="L14863" s="5"/>
      <c r="M14863" s="2">
        <f t="shared" si="232"/>
        <v>-1104011.8999999971</v>
      </c>
      <c r="P14863"/>
    </row>
    <row r="14864" spans="1:16" hidden="1">
      <c r="A14864" t="s">
        <v>35262</v>
      </c>
      <c r="B14864" s="1">
        <v>42277</v>
      </c>
      <c r="C14864" t="s">
        <v>35266</v>
      </c>
      <c r="D14864">
        <v>2</v>
      </c>
      <c r="E14864" t="s">
        <v>35267</v>
      </c>
      <c r="F14864" t="s">
        <v>13559</v>
      </c>
      <c r="G14864" t="s">
        <v>313</v>
      </c>
      <c r="H14864" t="s">
        <v>3482</v>
      </c>
      <c r="J14864" s="5"/>
      <c r="K14864" s="2">
        <v>478.66</v>
      </c>
      <c r="L14864" s="5"/>
      <c r="M14864" s="2">
        <f t="shared" si="232"/>
        <v>-1104490.559999997</v>
      </c>
      <c r="P14864"/>
    </row>
    <row r="14865" spans="1:16" hidden="1">
      <c r="A14865" t="s">
        <v>35262</v>
      </c>
      <c r="B14865" s="1">
        <v>42277</v>
      </c>
      <c r="C14865" t="s">
        <v>35266</v>
      </c>
      <c r="D14865">
        <v>2</v>
      </c>
      <c r="E14865" t="s">
        <v>35267</v>
      </c>
      <c r="F14865" t="s">
        <v>13559</v>
      </c>
      <c r="G14865" t="s">
        <v>313</v>
      </c>
      <c r="H14865" t="s">
        <v>3482</v>
      </c>
      <c r="I14865" s="2">
        <v>657.5</v>
      </c>
      <c r="J14865" s="5"/>
      <c r="L14865" s="5"/>
      <c r="M14865" s="2">
        <f t="shared" si="232"/>
        <v>-1103833.059999997</v>
      </c>
      <c r="P14865"/>
    </row>
    <row r="14866" spans="1:16" hidden="1">
      <c r="A14866" t="s">
        <v>35275</v>
      </c>
      <c r="B14866" s="1">
        <v>42277</v>
      </c>
      <c r="C14866" t="s">
        <v>35279</v>
      </c>
      <c r="D14866">
        <v>2</v>
      </c>
      <c r="E14866" t="s">
        <v>35280</v>
      </c>
      <c r="F14866" t="s">
        <v>7054</v>
      </c>
      <c r="G14866" t="s">
        <v>4</v>
      </c>
      <c r="H14866" t="s">
        <v>27176</v>
      </c>
      <c r="I14866" s="2">
        <v>1840</v>
      </c>
      <c r="J14866" s="5"/>
      <c r="L14866" s="5"/>
      <c r="M14866" s="2">
        <f t="shared" si="232"/>
        <v>-1101993.059999997</v>
      </c>
      <c r="P14866"/>
    </row>
    <row r="14867" spans="1:16" hidden="1">
      <c r="A14867" t="s">
        <v>35286</v>
      </c>
      <c r="B14867" s="1">
        <v>42277</v>
      </c>
      <c r="C14867" t="s">
        <v>35289</v>
      </c>
      <c r="D14867">
        <v>2</v>
      </c>
      <c r="E14867" t="s">
        <v>35290</v>
      </c>
      <c r="F14867" t="s">
        <v>7054</v>
      </c>
      <c r="G14867" t="s">
        <v>4</v>
      </c>
      <c r="H14867" t="s">
        <v>11932</v>
      </c>
      <c r="J14867" s="5"/>
      <c r="K14867" s="2">
        <v>600.01</v>
      </c>
      <c r="L14867" s="5"/>
      <c r="M14867" s="2">
        <f t="shared" si="232"/>
        <v>-1102593.069999997</v>
      </c>
      <c r="P14867"/>
    </row>
    <row r="14868" spans="1:16" hidden="1">
      <c r="A14868" t="s">
        <v>35286</v>
      </c>
      <c r="B14868" s="1">
        <v>42277</v>
      </c>
      <c r="C14868" t="s">
        <v>35289</v>
      </c>
      <c r="D14868">
        <v>2</v>
      </c>
      <c r="E14868" t="s">
        <v>35290</v>
      </c>
      <c r="F14868" t="s">
        <v>7054</v>
      </c>
      <c r="G14868" t="s">
        <v>4</v>
      </c>
      <c r="H14868" t="s">
        <v>11932</v>
      </c>
      <c r="I14868" s="2">
        <v>600.01</v>
      </c>
      <c r="J14868" s="5"/>
      <c r="L14868" s="5"/>
      <c r="M14868" s="2">
        <f t="shared" si="232"/>
        <v>-1101993.059999997</v>
      </c>
      <c r="P14868"/>
    </row>
    <row r="14869" spans="1:16" hidden="1">
      <c r="A14869" t="s">
        <v>35298</v>
      </c>
      <c r="B14869" s="1">
        <v>42277</v>
      </c>
      <c r="C14869" t="s">
        <v>18</v>
      </c>
      <c r="D14869">
        <v>2</v>
      </c>
      <c r="E14869" t="s">
        <v>35301</v>
      </c>
      <c r="F14869" t="s">
        <v>13559</v>
      </c>
      <c r="G14869" t="s">
        <v>313</v>
      </c>
      <c r="H14869" t="s">
        <v>65</v>
      </c>
      <c r="I14869" s="2">
        <v>365.97</v>
      </c>
      <c r="J14869" s="5"/>
      <c r="L14869" s="5"/>
      <c r="M14869" s="2">
        <f t="shared" si="232"/>
        <v>-1101627.0899999971</v>
      </c>
      <c r="P14869"/>
    </row>
    <row r="14870" spans="1:16" hidden="1">
      <c r="A14870" t="s">
        <v>35308</v>
      </c>
      <c r="B14870" s="1">
        <v>42277</v>
      </c>
      <c r="C14870" t="s">
        <v>35311</v>
      </c>
      <c r="D14870">
        <v>2</v>
      </c>
      <c r="E14870" t="s">
        <v>35312</v>
      </c>
      <c r="F14870" t="s">
        <v>7054</v>
      </c>
      <c r="G14870" t="s">
        <v>4</v>
      </c>
      <c r="H14870" t="s">
        <v>2967</v>
      </c>
      <c r="I14870" s="2">
        <v>1025</v>
      </c>
      <c r="J14870" s="5"/>
      <c r="L14870" s="5"/>
      <c r="M14870" s="2">
        <f t="shared" si="232"/>
        <v>-1100602.0899999971</v>
      </c>
      <c r="P14870"/>
    </row>
    <row r="14871" spans="1:16" hidden="1">
      <c r="A14871" t="s">
        <v>35319</v>
      </c>
      <c r="B14871" s="1">
        <v>42277</v>
      </c>
      <c r="C14871" t="s">
        <v>27418</v>
      </c>
      <c r="D14871">
        <v>1</v>
      </c>
      <c r="E14871" t="s">
        <v>35322</v>
      </c>
      <c r="F14871" t="s">
        <v>13561</v>
      </c>
      <c r="G14871" t="s">
        <v>4</v>
      </c>
      <c r="H14871" t="s">
        <v>35323</v>
      </c>
      <c r="I14871" s="2">
        <v>34933</v>
      </c>
      <c r="J14871" s="5"/>
      <c r="L14871" s="5"/>
      <c r="M14871" s="2">
        <f t="shared" si="232"/>
        <v>-1065669.0899999971</v>
      </c>
      <c r="P14871"/>
    </row>
    <row r="14872" spans="1:16" hidden="1">
      <c r="A14872" t="s">
        <v>35329</v>
      </c>
      <c r="B14872" s="1">
        <v>42277</v>
      </c>
      <c r="C14872" t="s">
        <v>35331</v>
      </c>
      <c r="D14872">
        <v>2</v>
      </c>
      <c r="E14872" t="s">
        <v>35332</v>
      </c>
      <c r="F14872" t="s">
        <v>7054</v>
      </c>
      <c r="G14872" t="s">
        <v>4</v>
      </c>
      <c r="H14872" t="s">
        <v>35333</v>
      </c>
      <c r="I14872" s="2">
        <v>5230.01</v>
      </c>
      <c r="J14872" s="5"/>
      <c r="L14872" s="5"/>
      <c r="M14872" s="2">
        <f t="shared" si="232"/>
        <v>-1060439.079999997</v>
      </c>
      <c r="P14872"/>
    </row>
    <row r="14873" spans="1:16" hidden="1">
      <c r="A14873" t="s">
        <v>35338</v>
      </c>
      <c r="B14873" s="1">
        <v>42277</v>
      </c>
      <c r="C14873" t="s">
        <v>35341</v>
      </c>
      <c r="D14873">
        <v>1</v>
      </c>
      <c r="E14873" t="s">
        <v>35342</v>
      </c>
      <c r="F14873" t="s">
        <v>13565</v>
      </c>
      <c r="G14873" t="s">
        <v>4</v>
      </c>
      <c r="H14873" t="s">
        <v>13120</v>
      </c>
      <c r="I14873" s="2">
        <v>7500</v>
      </c>
      <c r="J14873" s="5"/>
      <c r="L14873" s="5"/>
      <c r="M14873" s="2">
        <f t="shared" si="232"/>
        <v>-1052939.079999997</v>
      </c>
      <c r="P14873"/>
    </row>
    <row r="14874" spans="1:16" hidden="1">
      <c r="A14874" t="s">
        <v>35345</v>
      </c>
      <c r="B14874" s="1">
        <v>42277</v>
      </c>
      <c r="C14874" t="s">
        <v>35341</v>
      </c>
      <c r="D14874">
        <v>1</v>
      </c>
      <c r="E14874" t="s">
        <v>35348</v>
      </c>
      <c r="F14874" t="s">
        <v>13565</v>
      </c>
      <c r="G14874" t="s">
        <v>4</v>
      </c>
      <c r="H14874" t="s">
        <v>13120</v>
      </c>
      <c r="I14874" s="2">
        <v>3200</v>
      </c>
      <c r="J14874" s="5"/>
      <c r="L14874" s="5"/>
      <c r="M14874" s="2">
        <f t="shared" si="232"/>
        <v>-1049739.079999997</v>
      </c>
      <c r="P14874"/>
    </row>
    <row r="14875" spans="1:16" hidden="1">
      <c r="A14875" t="s">
        <v>35353</v>
      </c>
      <c r="B14875" s="1">
        <v>42277</v>
      </c>
      <c r="C14875" t="s">
        <v>35341</v>
      </c>
      <c r="D14875">
        <v>1</v>
      </c>
      <c r="E14875" t="s">
        <v>35355</v>
      </c>
      <c r="F14875" t="s">
        <v>13610</v>
      </c>
      <c r="G14875" t="s">
        <v>4</v>
      </c>
      <c r="H14875" t="s">
        <v>13120</v>
      </c>
      <c r="I14875" s="2">
        <v>6177.05</v>
      </c>
      <c r="J14875" s="5"/>
      <c r="L14875" s="5"/>
      <c r="M14875" s="2">
        <f t="shared" si="232"/>
        <v>-1043562.029999997</v>
      </c>
      <c r="P14875"/>
    </row>
    <row r="14876" spans="1:16" hidden="1">
      <c r="A14876" t="s">
        <v>35359</v>
      </c>
      <c r="B14876" s="1">
        <v>42277</v>
      </c>
      <c r="C14876" t="s">
        <v>35341</v>
      </c>
      <c r="D14876">
        <v>1</v>
      </c>
      <c r="E14876" t="s">
        <v>35363</v>
      </c>
      <c r="F14876" t="s">
        <v>13565</v>
      </c>
      <c r="G14876" t="s">
        <v>4</v>
      </c>
      <c r="H14876" t="s">
        <v>13120</v>
      </c>
      <c r="I14876" s="2">
        <v>68700</v>
      </c>
      <c r="J14876" s="5"/>
      <c r="L14876" s="5"/>
      <c r="M14876" s="2">
        <f t="shared" si="232"/>
        <v>-974862.029999997</v>
      </c>
      <c r="P14876"/>
    </row>
    <row r="14877" spans="1:16" hidden="1">
      <c r="A14877" t="s">
        <v>35368</v>
      </c>
      <c r="B14877" s="1">
        <v>42277</v>
      </c>
      <c r="C14877" t="s">
        <v>14529</v>
      </c>
      <c r="D14877">
        <v>1</v>
      </c>
      <c r="E14877" t="s">
        <v>35371</v>
      </c>
      <c r="F14877" t="s">
        <v>13565</v>
      </c>
      <c r="G14877" t="s">
        <v>4</v>
      </c>
      <c r="H14877" t="s">
        <v>13110</v>
      </c>
      <c r="I14877" s="2">
        <v>295100</v>
      </c>
      <c r="J14877" s="5"/>
      <c r="L14877" s="5"/>
      <c r="M14877" s="2">
        <f t="shared" si="232"/>
        <v>-679762.029999997</v>
      </c>
      <c r="P14877"/>
    </row>
    <row r="14878" spans="1:16" hidden="1">
      <c r="A14878" t="s">
        <v>35376</v>
      </c>
      <c r="B14878" s="1">
        <v>42277</v>
      </c>
      <c r="C14878" t="s">
        <v>35378</v>
      </c>
      <c r="D14878">
        <v>2</v>
      </c>
      <c r="E14878" t="s">
        <v>35379</v>
      </c>
      <c r="F14878" t="s">
        <v>7054</v>
      </c>
      <c r="G14878" t="s">
        <v>4</v>
      </c>
      <c r="H14878" t="s">
        <v>1399</v>
      </c>
      <c r="I14878" s="2">
        <v>1940.01</v>
      </c>
      <c r="J14878" s="5"/>
      <c r="L14878" s="5"/>
      <c r="M14878" s="2">
        <f t="shared" si="232"/>
        <v>-677822.01999999699</v>
      </c>
      <c r="P14878"/>
    </row>
    <row r="14879" spans="1:16" hidden="1">
      <c r="A14879" t="s">
        <v>35383</v>
      </c>
      <c r="B14879" s="1">
        <v>42277</v>
      </c>
      <c r="C14879" t="s">
        <v>35386</v>
      </c>
      <c r="D14879">
        <v>2</v>
      </c>
      <c r="E14879" t="s">
        <v>35387</v>
      </c>
      <c r="F14879" t="s">
        <v>7054</v>
      </c>
      <c r="G14879" t="s">
        <v>4</v>
      </c>
      <c r="H14879" t="s">
        <v>1624</v>
      </c>
      <c r="I14879" s="2">
        <v>3230.02</v>
      </c>
      <c r="J14879" s="5"/>
      <c r="L14879" s="5"/>
      <c r="M14879" s="2">
        <f t="shared" si="232"/>
        <v>-674591.99999999697</v>
      </c>
      <c r="P14879"/>
    </row>
    <row r="14880" spans="1:16" hidden="1">
      <c r="A14880" t="s">
        <v>35390</v>
      </c>
      <c r="B14880" s="1">
        <v>42277</v>
      </c>
      <c r="C14880" t="s">
        <v>35341</v>
      </c>
      <c r="D14880">
        <v>1</v>
      </c>
      <c r="E14880" t="s">
        <v>35393</v>
      </c>
      <c r="F14880" t="s">
        <v>13565</v>
      </c>
      <c r="G14880" t="s">
        <v>4</v>
      </c>
      <c r="H14880" t="s">
        <v>13120</v>
      </c>
      <c r="I14880" s="2">
        <v>3800</v>
      </c>
      <c r="J14880" s="5"/>
      <c r="L14880" s="5"/>
      <c r="M14880" s="2">
        <f t="shared" si="232"/>
        <v>-670791.99999999697</v>
      </c>
      <c r="P14880"/>
    </row>
    <row r="14881" spans="1:16" hidden="1">
      <c r="A14881" t="s">
        <v>35398</v>
      </c>
      <c r="B14881" s="1">
        <v>42277</v>
      </c>
      <c r="C14881" t="s">
        <v>12995</v>
      </c>
      <c r="D14881">
        <v>2</v>
      </c>
      <c r="E14881" t="s">
        <v>35400</v>
      </c>
      <c r="F14881" t="s">
        <v>7054</v>
      </c>
      <c r="G14881" t="s">
        <v>4</v>
      </c>
      <c r="H14881" t="s">
        <v>12795</v>
      </c>
      <c r="I14881" s="2">
        <v>1025</v>
      </c>
      <c r="J14881" s="5"/>
      <c r="L14881" s="5"/>
      <c r="M14881" s="2">
        <f t="shared" si="232"/>
        <v>-669766.99999999697</v>
      </c>
      <c r="P14881"/>
    </row>
    <row r="14882" spans="1:16" hidden="1">
      <c r="A14882" t="s">
        <v>35406</v>
      </c>
      <c r="B14882" s="1">
        <v>42277</v>
      </c>
      <c r="C14882" t="s">
        <v>12846</v>
      </c>
      <c r="D14882">
        <v>2</v>
      </c>
      <c r="E14882" t="s">
        <v>35409</v>
      </c>
      <c r="F14882" t="s">
        <v>7054</v>
      </c>
      <c r="G14882" t="s">
        <v>4</v>
      </c>
      <c r="H14882" t="s">
        <v>12848</v>
      </c>
      <c r="I14882" s="2">
        <v>1840</v>
      </c>
      <c r="J14882" s="5"/>
      <c r="L14882" s="5"/>
      <c r="M14882" s="2">
        <f t="shared" si="232"/>
        <v>-667926.99999999697</v>
      </c>
      <c r="P14882"/>
    </row>
    <row r="14883" spans="1:16" hidden="1">
      <c r="A14883" t="s">
        <v>35415</v>
      </c>
      <c r="B14883" s="1">
        <v>42277</v>
      </c>
      <c r="C14883" t="s">
        <v>15171</v>
      </c>
      <c r="D14883">
        <v>1</v>
      </c>
      <c r="E14883" t="s">
        <v>35418</v>
      </c>
      <c r="F14883" t="s">
        <v>13565</v>
      </c>
      <c r="G14883" t="s">
        <v>4</v>
      </c>
      <c r="H14883" t="s">
        <v>15173</v>
      </c>
      <c r="I14883" s="2">
        <v>469300</v>
      </c>
      <c r="J14883" s="5"/>
      <c r="L14883" s="5"/>
      <c r="M14883" s="2">
        <f t="shared" si="232"/>
        <v>-198626.99999999697</v>
      </c>
      <c r="P14883"/>
    </row>
    <row r="14884" spans="1:16" hidden="1">
      <c r="A14884" t="s">
        <v>35423</v>
      </c>
      <c r="B14884" s="1">
        <v>42277</v>
      </c>
      <c r="C14884" t="s">
        <v>15708</v>
      </c>
      <c r="D14884">
        <v>1</v>
      </c>
      <c r="E14884" t="s">
        <v>35426</v>
      </c>
      <c r="F14884" t="s">
        <v>13565</v>
      </c>
      <c r="G14884" t="s">
        <v>4</v>
      </c>
      <c r="H14884" t="s">
        <v>12739</v>
      </c>
      <c r="I14884" s="2">
        <v>100000</v>
      </c>
      <c r="J14884" s="5"/>
      <c r="L14884" s="5"/>
      <c r="M14884" s="2">
        <f t="shared" si="232"/>
        <v>-98626.999999996973</v>
      </c>
      <c r="P14884"/>
    </row>
    <row r="14885" spans="1:16" hidden="1">
      <c r="A14885" s="148" t="s">
        <v>35429</v>
      </c>
      <c r="B14885" s="149">
        <v>42277</v>
      </c>
      <c r="C14885" s="148" t="s">
        <v>13594</v>
      </c>
      <c r="D14885" s="148">
        <v>1</v>
      </c>
      <c r="E14885" s="148" t="s">
        <v>34228</v>
      </c>
      <c r="F14885" s="148" t="s">
        <v>13565</v>
      </c>
      <c r="G14885" s="148" t="s">
        <v>20</v>
      </c>
      <c r="H14885" s="148" t="s">
        <v>35431</v>
      </c>
      <c r="I14885" s="4"/>
      <c r="J14885" s="6"/>
      <c r="K14885" s="4">
        <v>111900</v>
      </c>
      <c r="L14885" s="6" t="s">
        <v>36471</v>
      </c>
      <c r="M14885" s="2">
        <f t="shared" si="232"/>
        <v>-210526.99999999697</v>
      </c>
      <c r="N14885" s="25" t="s">
        <v>36472</v>
      </c>
      <c r="P14885"/>
    </row>
    <row r="14886" spans="1:16" hidden="1">
      <c r="A14886" t="s">
        <v>35440</v>
      </c>
      <c r="B14886" s="1">
        <v>42277</v>
      </c>
      <c r="C14886" t="s">
        <v>1944</v>
      </c>
      <c r="D14886">
        <v>2</v>
      </c>
      <c r="E14886" t="s">
        <v>35443</v>
      </c>
      <c r="F14886" t="s">
        <v>14391</v>
      </c>
      <c r="G14886" t="s">
        <v>52</v>
      </c>
      <c r="H14886" t="s">
        <v>32997</v>
      </c>
      <c r="I14886" s="2">
        <v>18532.91</v>
      </c>
      <c r="J14886" s="5"/>
      <c r="L14886" s="5"/>
      <c r="M14886" s="2">
        <f t="shared" si="232"/>
        <v>-191994.08999999697</v>
      </c>
      <c r="P14886"/>
    </row>
    <row r="14887" spans="1:16" hidden="1">
      <c r="A14887" t="s">
        <v>35448</v>
      </c>
      <c r="B14887" s="1">
        <v>42277</v>
      </c>
      <c r="C14887" t="s">
        <v>8159</v>
      </c>
      <c r="D14887">
        <v>2</v>
      </c>
      <c r="E14887" t="s">
        <v>35450</v>
      </c>
      <c r="F14887" t="s">
        <v>14391</v>
      </c>
      <c r="G14887" t="s">
        <v>52</v>
      </c>
      <c r="H14887" t="s">
        <v>35451</v>
      </c>
      <c r="I14887" s="2">
        <v>54758.07</v>
      </c>
      <c r="J14887" s="5"/>
      <c r="L14887" s="5"/>
      <c r="M14887" s="2">
        <f t="shared" si="232"/>
        <v>-137236.01999999696</v>
      </c>
      <c r="P14887"/>
    </row>
    <row r="14888" spans="1:16" hidden="1">
      <c r="A14888" t="s">
        <v>35499</v>
      </c>
      <c r="B14888" s="1">
        <v>42277</v>
      </c>
      <c r="C14888" t="s">
        <v>10662</v>
      </c>
      <c r="D14888">
        <v>1</v>
      </c>
      <c r="E14888" t="s">
        <v>35502</v>
      </c>
      <c r="F14888" t="s">
        <v>13561</v>
      </c>
      <c r="G14888" t="s">
        <v>52</v>
      </c>
      <c r="H14888" t="s">
        <v>10065</v>
      </c>
      <c r="I14888" s="2">
        <v>5030</v>
      </c>
      <c r="J14888" s="5"/>
      <c r="L14888" s="5"/>
      <c r="M14888" s="2">
        <f t="shared" si="232"/>
        <v>-132206.01999999696</v>
      </c>
      <c r="P14888"/>
    </row>
    <row r="14889" spans="1:16" hidden="1">
      <c r="A14889" t="s">
        <v>35508</v>
      </c>
      <c r="B14889" s="1">
        <v>42277</v>
      </c>
      <c r="C14889" t="s">
        <v>13699</v>
      </c>
      <c r="D14889">
        <v>1</v>
      </c>
      <c r="E14889" t="s">
        <v>35512</v>
      </c>
      <c r="F14889" t="s">
        <v>13565</v>
      </c>
      <c r="G14889" t="s">
        <v>52</v>
      </c>
      <c r="H14889" t="s">
        <v>22187</v>
      </c>
      <c r="I14889" s="2">
        <v>52021.67</v>
      </c>
      <c r="J14889" s="5"/>
      <c r="L14889" s="5"/>
      <c r="M14889" s="2">
        <f t="shared" si="232"/>
        <v>-80184.349999996964</v>
      </c>
      <c r="N14889" s="3">
        <f>+M14765-M14889</f>
        <v>111899.99999999967</v>
      </c>
      <c r="P14889" s="3"/>
    </row>
    <row r="14890" spans="1:16" hidden="1">
      <c r="A14890" s="35" t="s">
        <v>104</v>
      </c>
      <c r="B14890" s="36">
        <v>42278</v>
      </c>
      <c r="C14890" s="35" t="s">
        <v>6</v>
      </c>
      <c r="D14890" s="35">
        <v>1</v>
      </c>
      <c r="E14890" s="35" t="s">
        <v>111</v>
      </c>
      <c r="F14890" s="35" t="s">
        <v>29</v>
      </c>
      <c r="G14890" s="35" t="s">
        <v>20</v>
      </c>
      <c r="H14890" s="35" t="s">
        <v>112</v>
      </c>
      <c r="I14890" s="11">
        <v>50</v>
      </c>
      <c r="J14890" s="12"/>
      <c r="K14890" s="11"/>
      <c r="L14890" s="12"/>
      <c r="M14890" s="2">
        <f t="shared" si="232"/>
        <v>-80134.349999996964</v>
      </c>
      <c r="P14890"/>
    </row>
    <row r="14891" spans="1:16" hidden="1">
      <c r="A14891" s="148" t="s">
        <v>116</v>
      </c>
      <c r="B14891" s="149">
        <v>42278</v>
      </c>
      <c r="C14891" s="148" t="s">
        <v>11</v>
      </c>
      <c r="D14891" s="148">
        <v>1</v>
      </c>
      <c r="E14891" s="148" t="s">
        <v>119</v>
      </c>
      <c r="F14891" s="148" t="s">
        <v>13</v>
      </c>
      <c r="G14891" s="148" t="s">
        <v>20</v>
      </c>
      <c r="H14891" s="148" t="s">
        <v>120</v>
      </c>
      <c r="I14891" s="4"/>
      <c r="J14891" s="6"/>
      <c r="K14891" s="4">
        <v>111900</v>
      </c>
      <c r="L14891" s="6" t="s">
        <v>36535</v>
      </c>
      <c r="M14891" s="2">
        <f t="shared" si="232"/>
        <v>-192034.34999999695</v>
      </c>
      <c r="P14891"/>
    </row>
    <row r="14892" spans="1:16" hidden="1">
      <c r="A14892" t="s">
        <v>121</v>
      </c>
      <c r="B14892" s="1">
        <v>42278</v>
      </c>
      <c r="C14892" t="s">
        <v>1</v>
      </c>
      <c r="D14892">
        <v>1</v>
      </c>
      <c r="E14892" t="s">
        <v>124</v>
      </c>
      <c r="F14892" t="s">
        <v>13</v>
      </c>
      <c r="G14892" t="s">
        <v>20</v>
      </c>
      <c r="H14892" t="s">
        <v>125</v>
      </c>
      <c r="J14892" s="5"/>
      <c r="K14892" s="2">
        <v>170000</v>
      </c>
      <c r="L14892" s="5"/>
      <c r="M14892" s="2">
        <f t="shared" si="232"/>
        <v>-362034.34999999695</v>
      </c>
      <c r="P14892"/>
    </row>
    <row r="14893" spans="1:16" hidden="1">
      <c r="A14893" t="s">
        <v>126</v>
      </c>
      <c r="B14893" s="1">
        <v>42278</v>
      </c>
      <c r="C14893" t="s">
        <v>129</v>
      </c>
      <c r="D14893">
        <v>2</v>
      </c>
      <c r="E14893" t="s">
        <v>130</v>
      </c>
      <c r="F14893" t="s">
        <v>78</v>
      </c>
      <c r="G14893" t="s">
        <v>20</v>
      </c>
      <c r="H14893" t="s">
        <v>131</v>
      </c>
      <c r="J14893" s="5"/>
      <c r="K14893" s="2">
        <v>4381.38</v>
      </c>
      <c r="L14893" s="5"/>
      <c r="M14893" s="2">
        <f t="shared" si="232"/>
        <v>-366415.72999999695</v>
      </c>
      <c r="P14893"/>
    </row>
    <row r="14894" spans="1:16" hidden="1">
      <c r="A14894" t="s">
        <v>132</v>
      </c>
      <c r="B14894" s="1">
        <v>42278</v>
      </c>
      <c r="C14894" t="s">
        <v>135</v>
      </c>
      <c r="D14894">
        <v>2</v>
      </c>
      <c r="E14894" t="s">
        <v>136</v>
      </c>
      <c r="F14894" t="s">
        <v>78</v>
      </c>
      <c r="G14894" t="s">
        <v>20</v>
      </c>
      <c r="H14894" t="s">
        <v>137</v>
      </c>
      <c r="J14894" s="5"/>
      <c r="K14894" s="2">
        <v>1025</v>
      </c>
      <c r="L14894" s="5"/>
      <c r="M14894" s="2">
        <f t="shared" si="232"/>
        <v>-367440.72999999695</v>
      </c>
      <c r="P14894"/>
    </row>
    <row r="14895" spans="1:16" hidden="1">
      <c r="A14895" t="s">
        <v>160</v>
      </c>
      <c r="B14895" s="1">
        <v>42278</v>
      </c>
      <c r="C14895" t="s">
        <v>163</v>
      </c>
      <c r="D14895">
        <v>2</v>
      </c>
      <c r="E14895" t="s">
        <v>164</v>
      </c>
      <c r="F14895" t="s">
        <v>78</v>
      </c>
      <c r="G14895" t="s">
        <v>20</v>
      </c>
      <c r="H14895" t="s">
        <v>165</v>
      </c>
      <c r="J14895" s="5"/>
      <c r="K14895" s="2">
        <v>0</v>
      </c>
      <c r="L14895" s="5"/>
      <c r="M14895" s="2">
        <f t="shared" si="232"/>
        <v>-367440.72999999695</v>
      </c>
      <c r="P14895"/>
    </row>
    <row r="14896" spans="1:16" hidden="1">
      <c r="A14896" t="s">
        <v>166</v>
      </c>
      <c r="B14896" s="1">
        <v>42278</v>
      </c>
      <c r="C14896" t="s">
        <v>6</v>
      </c>
      <c r="D14896">
        <v>1</v>
      </c>
      <c r="E14896" t="s">
        <v>170</v>
      </c>
      <c r="F14896" t="s">
        <v>29</v>
      </c>
      <c r="G14896" t="s">
        <v>20</v>
      </c>
      <c r="H14896" t="s">
        <v>171</v>
      </c>
      <c r="I14896" s="2">
        <v>80</v>
      </c>
      <c r="J14896" s="5"/>
      <c r="L14896" s="5"/>
      <c r="M14896" s="2">
        <f t="shared" si="232"/>
        <v>-367360.72999999695</v>
      </c>
      <c r="P14896"/>
    </row>
    <row r="14897" spans="1:16" hidden="1">
      <c r="A14897" t="s">
        <v>174</v>
      </c>
      <c r="B14897" s="1">
        <v>42278</v>
      </c>
      <c r="C14897" t="s">
        <v>11</v>
      </c>
      <c r="D14897">
        <v>1</v>
      </c>
      <c r="E14897" t="s">
        <v>178</v>
      </c>
      <c r="F14897" t="s">
        <v>13</v>
      </c>
      <c r="G14897" t="s">
        <v>20</v>
      </c>
      <c r="H14897" t="s">
        <v>179</v>
      </c>
      <c r="J14897" s="5"/>
      <c r="K14897" s="2">
        <v>30000</v>
      </c>
      <c r="L14897" s="5"/>
      <c r="M14897" s="2">
        <f t="shared" si="232"/>
        <v>-397360.72999999695</v>
      </c>
      <c r="P14897"/>
    </row>
    <row r="14898" spans="1:16" hidden="1">
      <c r="A14898" t="s">
        <v>183</v>
      </c>
      <c r="B14898" s="1">
        <v>42278</v>
      </c>
      <c r="C14898" t="s">
        <v>6</v>
      </c>
      <c r="D14898">
        <v>1</v>
      </c>
      <c r="E14898" t="s">
        <v>187</v>
      </c>
      <c r="F14898" t="s">
        <v>29</v>
      </c>
      <c r="G14898" t="s">
        <v>20</v>
      </c>
      <c r="H14898" t="s">
        <v>188</v>
      </c>
      <c r="I14898" s="2">
        <v>9259.15</v>
      </c>
      <c r="J14898" s="5"/>
      <c r="L14898" s="5"/>
      <c r="M14898" s="2">
        <f t="shared" si="232"/>
        <v>-388101.57999999693</v>
      </c>
      <c r="P14898"/>
    </row>
    <row r="14899" spans="1:16" hidden="1">
      <c r="A14899" t="s">
        <v>321</v>
      </c>
      <c r="B14899" s="1">
        <v>42278</v>
      </c>
      <c r="C14899" t="s">
        <v>18</v>
      </c>
      <c r="D14899">
        <v>1</v>
      </c>
      <c r="E14899" t="s">
        <v>325</v>
      </c>
      <c r="F14899" t="s">
        <v>13</v>
      </c>
      <c r="G14899" t="s">
        <v>20</v>
      </c>
      <c r="H14899" t="s">
        <v>326</v>
      </c>
      <c r="J14899" s="5"/>
      <c r="K14899" s="2">
        <v>18303.330000000002</v>
      </c>
      <c r="L14899" s="5"/>
      <c r="M14899" s="2">
        <f t="shared" si="232"/>
        <v>-406404.90999999695</v>
      </c>
      <c r="P14899"/>
    </row>
    <row r="14900" spans="1:16" hidden="1">
      <c r="A14900" t="s">
        <v>328</v>
      </c>
      <c r="B14900" s="1">
        <v>42278</v>
      </c>
      <c r="C14900" t="s">
        <v>195</v>
      </c>
      <c r="D14900">
        <v>1</v>
      </c>
      <c r="E14900" t="s">
        <v>333</v>
      </c>
      <c r="F14900" t="s">
        <v>13</v>
      </c>
      <c r="G14900" t="s">
        <v>20</v>
      </c>
      <c r="H14900" t="s">
        <v>195</v>
      </c>
      <c r="J14900" s="5"/>
      <c r="K14900" s="2">
        <v>38904.9</v>
      </c>
      <c r="L14900" s="5"/>
      <c r="M14900" s="2">
        <f t="shared" si="232"/>
        <v>-445309.80999999697</v>
      </c>
      <c r="P14900"/>
    </row>
    <row r="14901" spans="1:16" hidden="1">
      <c r="A14901" t="s">
        <v>337</v>
      </c>
      <c r="B14901" s="1">
        <v>42278</v>
      </c>
      <c r="C14901" t="s">
        <v>200</v>
      </c>
      <c r="D14901">
        <v>1</v>
      </c>
      <c r="E14901" t="s">
        <v>339</v>
      </c>
      <c r="F14901" t="s">
        <v>16</v>
      </c>
      <c r="G14901" t="s">
        <v>20</v>
      </c>
      <c r="H14901" t="s">
        <v>200</v>
      </c>
      <c r="J14901" s="5"/>
      <c r="K14901" s="2">
        <v>20000</v>
      </c>
      <c r="L14901" s="5"/>
      <c r="M14901" s="2">
        <f t="shared" si="232"/>
        <v>-465309.80999999697</v>
      </c>
      <c r="P14901"/>
    </row>
    <row r="14902" spans="1:16" hidden="1">
      <c r="A14902" t="s">
        <v>341</v>
      </c>
      <c r="B14902" s="1">
        <v>42278</v>
      </c>
      <c r="C14902" t="s">
        <v>6</v>
      </c>
      <c r="D14902">
        <v>1</v>
      </c>
      <c r="E14902" t="s">
        <v>346</v>
      </c>
      <c r="F14902" t="s">
        <v>29</v>
      </c>
      <c r="G14902" t="s">
        <v>4</v>
      </c>
      <c r="H14902" t="s">
        <v>347</v>
      </c>
      <c r="I14902" s="2">
        <v>264.51</v>
      </c>
      <c r="J14902" s="5"/>
      <c r="L14902" s="5"/>
      <c r="M14902" s="2">
        <f t="shared" si="232"/>
        <v>-465045.29999999696</v>
      </c>
      <c r="P14902"/>
    </row>
    <row r="14903" spans="1:16" hidden="1">
      <c r="A14903" t="s">
        <v>371</v>
      </c>
      <c r="B14903" s="1">
        <v>42278</v>
      </c>
      <c r="C14903" t="s">
        <v>6</v>
      </c>
      <c r="D14903">
        <v>1</v>
      </c>
      <c r="E14903" t="s">
        <v>375</v>
      </c>
      <c r="F14903" t="s">
        <v>8</v>
      </c>
      <c r="G14903" t="s">
        <v>4</v>
      </c>
      <c r="H14903" t="s">
        <v>376</v>
      </c>
      <c r="I14903" s="2">
        <v>518</v>
      </c>
      <c r="J14903" s="5"/>
      <c r="L14903" s="5"/>
      <c r="M14903" s="2">
        <f t="shared" si="232"/>
        <v>-464527.29999999696</v>
      </c>
      <c r="P14903"/>
    </row>
    <row r="14904" spans="1:16" hidden="1">
      <c r="A14904" t="s">
        <v>395</v>
      </c>
      <c r="B14904" s="1">
        <v>42278</v>
      </c>
      <c r="C14904" t="s">
        <v>398</v>
      </c>
      <c r="D14904">
        <v>1</v>
      </c>
      <c r="E14904" t="s">
        <v>399</v>
      </c>
      <c r="F14904" t="s">
        <v>228</v>
      </c>
      <c r="G14904" t="s">
        <v>4</v>
      </c>
      <c r="H14904" t="s">
        <v>400</v>
      </c>
      <c r="J14904" s="5"/>
      <c r="K14904" s="2">
        <v>68340</v>
      </c>
      <c r="L14904" s="5"/>
      <c r="M14904" s="2">
        <f t="shared" si="232"/>
        <v>-532867.29999999702</v>
      </c>
      <c r="P14904"/>
    </row>
    <row r="14905" spans="1:16" hidden="1">
      <c r="A14905" t="s">
        <v>408</v>
      </c>
      <c r="B14905" s="1">
        <v>42278</v>
      </c>
      <c r="C14905" t="s">
        <v>43</v>
      </c>
      <c r="D14905">
        <v>1</v>
      </c>
      <c r="E14905" t="s">
        <v>415</v>
      </c>
      <c r="F14905" t="s">
        <v>13</v>
      </c>
      <c r="G14905" t="s">
        <v>4</v>
      </c>
      <c r="H14905" t="s">
        <v>416</v>
      </c>
      <c r="J14905" s="5"/>
      <c r="K14905" s="2">
        <v>7487</v>
      </c>
      <c r="L14905" s="5"/>
      <c r="M14905" s="2">
        <f t="shared" si="232"/>
        <v>-540354.29999999702</v>
      </c>
      <c r="P14905"/>
    </row>
    <row r="14906" spans="1:16" hidden="1">
      <c r="A14906" t="s">
        <v>420</v>
      </c>
      <c r="B14906" s="1">
        <v>42278</v>
      </c>
      <c r="C14906" t="s">
        <v>427</v>
      </c>
      <c r="D14906">
        <v>1</v>
      </c>
      <c r="E14906" t="s">
        <v>428</v>
      </c>
      <c r="F14906" t="s">
        <v>13</v>
      </c>
      <c r="G14906" t="s">
        <v>4</v>
      </c>
      <c r="H14906" t="s">
        <v>429</v>
      </c>
      <c r="J14906" s="5"/>
      <c r="K14906" s="2">
        <v>5119.8599999999997</v>
      </c>
      <c r="L14906" s="5"/>
      <c r="M14906" s="2">
        <f t="shared" si="232"/>
        <v>-545474.15999999701</v>
      </c>
      <c r="P14906"/>
    </row>
    <row r="14907" spans="1:16" hidden="1">
      <c r="A14907" t="s">
        <v>436</v>
      </c>
      <c r="B14907" s="1">
        <v>42278</v>
      </c>
      <c r="C14907" t="s">
        <v>437</v>
      </c>
      <c r="D14907">
        <v>1</v>
      </c>
      <c r="E14907" t="s">
        <v>438</v>
      </c>
      <c r="F14907" t="s">
        <v>13</v>
      </c>
      <c r="G14907" t="s">
        <v>4</v>
      </c>
      <c r="H14907" t="s">
        <v>439</v>
      </c>
      <c r="J14907" s="5"/>
      <c r="K14907" s="2">
        <v>1840</v>
      </c>
      <c r="L14907" s="5"/>
      <c r="M14907" s="2">
        <f t="shared" si="232"/>
        <v>-547314.15999999701</v>
      </c>
      <c r="P14907"/>
    </row>
    <row r="14908" spans="1:16" hidden="1">
      <c r="A14908" t="s">
        <v>442</v>
      </c>
      <c r="B14908" s="1">
        <v>42278</v>
      </c>
      <c r="C14908" t="s">
        <v>195</v>
      </c>
      <c r="D14908">
        <v>1</v>
      </c>
      <c r="E14908" t="s">
        <v>445</v>
      </c>
      <c r="F14908" t="s">
        <v>13</v>
      </c>
      <c r="G14908" t="s">
        <v>4</v>
      </c>
      <c r="H14908" t="s">
        <v>195</v>
      </c>
      <c r="J14908" s="5"/>
      <c r="K14908" s="2">
        <v>2140</v>
      </c>
      <c r="L14908" s="5"/>
      <c r="M14908" s="2">
        <f t="shared" si="232"/>
        <v>-549454.15999999701</v>
      </c>
      <c r="P14908"/>
    </row>
    <row r="14909" spans="1:16" hidden="1">
      <c r="A14909" t="s">
        <v>450</v>
      </c>
      <c r="B14909" s="1">
        <v>42278</v>
      </c>
      <c r="C14909" t="s">
        <v>455</v>
      </c>
      <c r="D14909">
        <v>1</v>
      </c>
      <c r="E14909" t="s">
        <v>456</v>
      </c>
      <c r="F14909" t="s">
        <v>16</v>
      </c>
      <c r="G14909" t="s">
        <v>4</v>
      </c>
      <c r="H14909" t="s">
        <v>200</v>
      </c>
      <c r="J14909" s="5"/>
      <c r="K14909" s="2">
        <v>23298.15</v>
      </c>
      <c r="L14909" s="5"/>
      <c r="M14909" s="2">
        <f t="shared" si="232"/>
        <v>-572752.30999999703</v>
      </c>
      <c r="P14909"/>
    </row>
    <row r="14910" spans="1:16" hidden="1">
      <c r="A14910" t="s">
        <v>463</v>
      </c>
      <c r="B14910" s="1">
        <v>42278</v>
      </c>
      <c r="C14910" t="s">
        <v>18</v>
      </c>
      <c r="D14910">
        <v>1</v>
      </c>
      <c r="E14910" t="s">
        <v>467</v>
      </c>
      <c r="F14910" t="s">
        <v>13</v>
      </c>
      <c r="G14910" t="s">
        <v>4</v>
      </c>
      <c r="H14910" t="s">
        <v>18</v>
      </c>
      <c r="J14910" s="5"/>
      <c r="K14910" s="2">
        <v>18504.71</v>
      </c>
      <c r="L14910" s="5"/>
      <c r="M14910" s="2">
        <f t="shared" si="232"/>
        <v>-591257.01999999699</v>
      </c>
      <c r="P14910"/>
    </row>
    <row r="14911" spans="1:16" hidden="1">
      <c r="A14911" t="s">
        <v>3339</v>
      </c>
      <c r="B14911" s="1">
        <v>42278</v>
      </c>
      <c r="C14911" t="s">
        <v>3340</v>
      </c>
      <c r="D14911">
        <v>1</v>
      </c>
      <c r="E14911" t="s">
        <v>3341</v>
      </c>
      <c r="F14911" t="s">
        <v>3342</v>
      </c>
      <c r="G14911" t="s">
        <v>52</v>
      </c>
      <c r="H14911" t="s">
        <v>3343</v>
      </c>
      <c r="I14911" s="2">
        <v>1840</v>
      </c>
      <c r="J14911" s="5"/>
      <c r="L14911" s="5"/>
      <c r="M14911" s="2">
        <f t="shared" si="232"/>
        <v>-589417.01999999699</v>
      </c>
      <c r="P14911"/>
    </row>
    <row r="14912" spans="1:16" hidden="1">
      <c r="A14912" t="s">
        <v>3880</v>
      </c>
      <c r="B14912" s="1">
        <v>42278</v>
      </c>
      <c r="C14912" t="s">
        <v>3881</v>
      </c>
      <c r="D14912">
        <v>1</v>
      </c>
      <c r="E14912" t="s">
        <v>3882</v>
      </c>
      <c r="F14912" t="s">
        <v>3342</v>
      </c>
      <c r="G14912" t="s">
        <v>52</v>
      </c>
      <c r="H14912" t="s">
        <v>3883</v>
      </c>
      <c r="J14912" s="5"/>
      <c r="K14912" s="2">
        <v>2600</v>
      </c>
      <c r="L14912" s="5"/>
      <c r="M14912" s="2">
        <f t="shared" si="232"/>
        <v>-592017.01999999699</v>
      </c>
      <c r="P14912"/>
    </row>
    <row r="14913" spans="1:16" hidden="1">
      <c r="A14913" t="s">
        <v>13557</v>
      </c>
      <c r="B14913" s="1">
        <v>42278</v>
      </c>
      <c r="C14913" t="s">
        <v>18</v>
      </c>
      <c r="D14913">
        <v>2</v>
      </c>
      <c r="E14913" t="s">
        <v>13570</v>
      </c>
      <c r="F14913" t="s">
        <v>13559</v>
      </c>
      <c r="G14913" t="s">
        <v>313</v>
      </c>
      <c r="H14913" t="s">
        <v>112</v>
      </c>
      <c r="I14913" s="2">
        <v>80.13</v>
      </c>
      <c r="J14913" s="5"/>
      <c r="L14913" s="5"/>
      <c r="M14913" s="2">
        <f t="shared" si="232"/>
        <v>-591936.88999999699</v>
      </c>
      <c r="P14913"/>
    </row>
    <row r="14914" spans="1:16" hidden="1">
      <c r="A14914" s="148" t="s">
        <v>13582</v>
      </c>
      <c r="B14914" s="149">
        <v>42278</v>
      </c>
      <c r="C14914" s="148" t="s">
        <v>13594</v>
      </c>
      <c r="D14914" s="148">
        <v>1</v>
      </c>
      <c r="E14914" s="148" t="s">
        <v>13595</v>
      </c>
      <c r="F14914" s="148" t="s">
        <v>13565</v>
      </c>
      <c r="G14914" s="148" t="s">
        <v>20</v>
      </c>
      <c r="H14914" s="148" t="s">
        <v>120</v>
      </c>
      <c r="I14914" s="4">
        <v>111900</v>
      </c>
      <c r="J14914" s="6" t="s">
        <v>36535</v>
      </c>
      <c r="L14914" s="5"/>
      <c r="M14914" s="2">
        <f t="shared" si="232"/>
        <v>-480036.88999999699</v>
      </c>
      <c r="P14914"/>
    </row>
    <row r="14915" spans="1:16" hidden="1">
      <c r="A14915" t="s">
        <v>13604</v>
      </c>
      <c r="B14915" s="1">
        <v>42278</v>
      </c>
      <c r="C14915" t="s">
        <v>6</v>
      </c>
      <c r="D14915">
        <v>1</v>
      </c>
      <c r="E14915" t="s">
        <v>13614</v>
      </c>
      <c r="F14915" t="s">
        <v>13565</v>
      </c>
      <c r="G14915" t="s">
        <v>20</v>
      </c>
      <c r="H14915" t="s">
        <v>125</v>
      </c>
      <c r="I14915" s="2">
        <v>170000</v>
      </c>
      <c r="J14915" s="5"/>
      <c r="L14915" s="5"/>
      <c r="M14915" s="2">
        <f t="shared" si="232"/>
        <v>-310036.88999999699</v>
      </c>
      <c r="P14915"/>
    </row>
    <row r="14916" spans="1:16" hidden="1">
      <c r="A14916" t="s">
        <v>13628</v>
      </c>
      <c r="B14916" s="1">
        <v>42278</v>
      </c>
      <c r="C14916" t="s">
        <v>13640</v>
      </c>
      <c r="D14916">
        <v>2</v>
      </c>
      <c r="E14916" t="s">
        <v>13641</v>
      </c>
      <c r="F14916" t="s">
        <v>7054</v>
      </c>
      <c r="G14916" t="s">
        <v>20</v>
      </c>
      <c r="H14916" t="s">
        <v>745</v>
      </c>
      <c r="I14916" s="2">
        <v>1025</v>
      </c>
      <c r="J14916" s="5"/>
      <c r="L14916" s="5"/>
      <c r="M14916" s="2">
        <f t="shared" si="232"/>
        <v>-309011.88999999699</v>
      </c>
      <c r="P14916"/>
    </row>
    <row r="14917" spans="1:16" hidden="1">
      <c r="A14917" t="s">
        <v>13653</v>
      </c>
      <c r="B14917" s="1">
        <v>42278</v>
      </c>
      <c r="C14917" t="s">
        <v>13666</v>
      </c>
      <c r="D14917">
        <v>2</v>
      </c>
      <c r="E14917" t="s">
        <v>13667</v>
      </c>
      <c r="F14917" t="s">
        <v>13559</v>
      </c>
      <c r="G14917" t="s">
        <v>313</v>
      </c>
      <c r="H14917" t="s">
        <v>12061</v>
      </c>
      <c r="J14917" s="5"/>
      <c r="K14917" s="2">
        <v>500</v>
      </c>
      <c r="L14917" s="5"/>
      <c r="M14917" s="2">
        <f t="shared" si="232"/>
        <v>-309511.88999999699</v>
      </c>
      <c r="P14917"/>
    </row>
    <row r="14918" spans="1:16" hidden="1">
      <c r="A14918" t="s">
        <v>13653</v>
      </c>
      <c r="B14918" s="1">
        <v>42278</v>
      </c>
      <c r="C14918" t="s">
        <v>13666</v>
      </c>
      <c r="D14918">
        <v>2</v>
      </c>
      <c r="E14918" t="s">
        <v>13667</v>
      </c>
      <c r="F14918" t="s">
        <v>13559</v>
      </c>
      <c r="G14918" t="s">
        <v>313</v>
      </c>
      <c r="H14918" t="s">
        <v>12061</v>
      </c>
      <c r="I14918" s="2">
        <v>1345.81</v>
      </c>
      <c r="J14918" s="5"/>
      <c r="L14918" s="5"/>
      <c r="M14918" s="2">
        <f t="shared" si="232"/>
        <v>-308166.07999999699</v>
      </c>
      <c r="P14918"/>
    </row>
    <row r="14919" spans="1:16" hidden="1">
      <c r="A14919" t="s">
        <v>13681</v>
      </c>
      <c r="B14919" s="1">
        <v>42278</v>
      </c>
      <c r="C14919" t="s">
        <v>135</v>
      </c>
      <c r="D14919">
        <v>2</v>
      </c>
      <c r="E14919" t="s">
        <v>13690</v>
      </c>
      <c r="F14919" t="s">
        <v>7054</v>
      </c>
      <c r="G14919" t="s">
        <v>20</v>
      </c>
      <c r="H14919" t="s">
        <v>137</v>
      </c>
      <c r="I14919" s="2">
        <v>1025</v>
      </c>
      <c r="J14919" s="5"/>
      <c r="L14919" s="5"/>
      <c r="M14919" s="2">
        <f t="shared" si="232"/>
        <v>-307141.07999999699</v>
      </c>
      <c r="P14919"/>
    </row>
    <row r="14920" spans="1:16" hidden="1">
      <c r="A14920" t="s">
        <v>13707</v>
      </c>
      <c r="B14920" s="1">
        <v>42278</v>
      </c>
      <c r="C14920" t="s">
        <v>129</v>
      </c>
      <c r="D14920">
        <v>2</v>
      </c>
      <c r="E14920" t="s">
        <v>13717</v>
      </c>
      <c r="F14920" t="s">
        <v>7054</v>
      </c>
      <c r="G14920" t="s">
        <v>20</v>
      </c>
      <c r="H14920" t="s">
        <v>13718</v>
      </c>
      <c r="I14920" s="2">
        <v>4381.38</v>
      </c>
      <c r="J14920" s="5"/>
      <c r="L14920" s="5"/>
      <c r="M14920" s="2">
        <f t="shared" si="232"/>
        <v>-302759.69999999698</v>
      </c>
      <c r="P14920"/>
    </row>
    <row r="14921" spans="1:16" hidden="1">
      <c r="A14921" t="s">
        <v>13733</v>
      </c>
      <c r="B14921" s="1">
        <v>42278</v>
      </c>
      <c r="C14921" t="s">
        <v>13742</v>
      </c>
      <c r="D14921">
        <v>2</v>
      </c>
      <c r="E14921" t="s">
        <v>13743</v>
      </c>
      <c r="F14921" t="s">
        <v>13559</v>
      </c>
      <c r="G14921" t="s">
        <v>313</v>
      </c>
      <c r="H14921" t="s">
        <v>3980</v>
      </c>
      <c r="J14921" s="5"/>
      <c r="K14921" s="2">
        <v>300</v>
      </c>
      <c r="L14921" s="5"/>
      <c r="M14921" s="2">
        <f t="shared" ref="M14921:M14984" si="233">+M14920+I14921-K14921</f>
        <v>-303059.69999999698</v>
      </c>
      <c r="P14921"/>
    </row>
    <row r="14922" spans="1:16" hidden="1">
      <c r="A14922" t="s">
        <v>13733</v>
      </c>
      <c r="B14922" s="1">
        <v>42278</v>
      </c>
      <c r="C14922" t="s">
        <v>13742</v>
      </c>
      <c r="D14922">
        <v>2</v>
      </c>
      <c r="E14922" t="s">
        <v>13743</v>
      </c>
      <c r="F14922" t="s">
        <v>13559</v>
      </c>
      <c r="G14922" t="s">
        <v>313</v>
      </c>
      <c r="H14922" t="s">
        <v>3980</v>
      </c>
      <c r="I14922" s="2">
        <v>671.01</v>
      </c>
      <c r="J14922" s="5"/>
      <c r="L14922" s="5"/>
      <c r="M14922" s="2">
        <f t="shared" si="233"/>
        <v>-302388.68999999698</v>
      </c>
      <c r="P14922"/>
    </row>
    <row r="14923" spans="1:16" hidden="1">
      <c r="A14923" t="s">
        <v>13761</v>
      </c>
      <c r="B14923" s="1">
        <v>42278</v>
      </c>
      <c r="C14923" t="s">
        <v>163</v>
      </c>
      <c r="D14923">
        <v>2</v>
      </c>
      <c r="E14923" t="s">
        <v>13771</v>
      </c>
      <c r="F14923" t="s">
        <v>7054</v>
      </c>
      <c r="G14923" t="s">
        <v>20</v>
      </c>
      <c r="H14923" t="s">
        <v>12099</v>
      </c>
      <c r="I14923" s="2">
        <v>2600</v>
      </c>
      <c r="J14923" s="5"/>
      <c r="L14923" s="5"/>
      <c r="M14923" s="2">
        <f t="shared" si="233"/>
        <v>-299788.68999999698</v>
      </c>
      <c r="P14923"/>
    </row>
    <row r="14924" spans="1:16" hidden="1">
      <c r="A14924" t="s">
        <v>13786</v>
      </c>
      <c r="B14924" s="1">
        <v>42278</v>
      </c>
      <c r="C14924" t="s">
        <v>163</v>
      </c>
      <c r="D14924">
        <v>2</v>
      </c>
      <c r="E14924" t="s">
        <v>13794</v>
      </c>
      <c r="F14924" t="s">
        <v>7054</v>
      </c>
      <c r="G14924" t="s">
        <v>20</v>
      </c>
      <c r="H14924" t="s">
        <v>12099</v>
      </c>
      <c r="J14924" s="5"/>
      <c r="K14924" s="2">
        <v>2600</v>
      </c>
      <c r="L14924" s="5"/>
      <c r="M14924" s="2">
        <f t="shared" si="233"/>
        <v>-302388.68999999698</v>
      </c>
      <c r="P14924"/>
    </row>
    <row r="14925" spans="1:16" hidden="1">
      <c r="A14925" t="s">
        <v>13786</v>
      </c>
      <c r="B14925" s="1">
        <v>42278</v>
      </c>
      <c r="C14925" t="s">
        <v>163</v>
      </c>
      <c r="D14925">
        <v>2</v>
      </c>
      <c r="E14925" t="s">
        <v>13794</v>
      </c>
      <c r="F14925" t="s">
        <v>7054</v>
      </c>
      <c r="G14925" t="s">
        <v>20</v>
      </c>
      <c r="H14925" t="s">
        <v>12099</v>
      </c>
      <c r="I14925" s="2">
        <v>2600</v>
      </c>
      <c r="J14925" s="5"/>
      <c r="L14925" s="5"/>
      <c r="M14925" s="2">
        <f t="shared" si="233"/>
        <v>-299788.68999999698</v>
      </c>
      <c r="P14925"/>
    </row>
    <row r="14926" spans="1:16" hidden="1">
      <c r="A14926" t="s">
        <v>13808</v>
      </c>
      <c r="B14926" s="1">
        <v>42278</v>
      </c>
      <c r="C14926" t="s">
        <v>13818</v>
      </c>
      <c r="D14926">
        <v>2</v>
      </c>
      <c r="E14926" t="s">
        <v>13819</v>
      </c>
      <c r="F14926" t="s">
        <v>13559</v>
      </c>
      <c r="G14926" t="s">
        <v>313</v>
      </c>
      <c r="H14926" t="s">
        <v>12300</v>
      </c>
      <c r="J14926" s="5"/>
      <c r="K14926" s="2">
        <v>2300</v>
      </c>
      <c r="L14926" s="5"/>
      <c r="M14926" s="2">
        <f t="shared" si="233"/>
        <v>-302088.68999999698</v>
      </c>
      <c r="P14926"/>
    </row>
    <row r="14927" spans="1:16" hidden="1">
      <c r="A14927" t="s">
        <v>13808</v>
      </c>
      <c r="B14927" s="1">
        <v>42278</v>
      </c>
      <c r="C14927" t="s">
        <v>13818</v>
      </c>
      <c r="D14927">
        <v>2</v>
      </c>
      <c r="E14927" t="s">
        <v>13819</v>
      </c>
      <c r="F14927" t="s">
        <v>13559</v>
      </c>
      <c r="G14927" t="s">
        <v>313</v>
      </c>
      <c r="H14927" t="s">
        <v>12300</v>
      </c>
      <c r="I14927" s="2">
        <v>4776.09</v>
      </c>
      <c r="J14927" s="5"/>
      <c r="L14927" s="5"/>
      <c r="M14927" s="2">
        <f t="shared" si="233"/>
        <v>-297312.59999999695</v>
      </c>
      <c r="P14927"/>
    </row>
    <row r="14928" spans="1:16" hidden="1">
      <c r="A14928" t="s">
        <v>13835</v>
      </c>
      <c r="B14928" s="1">
        <v>42278</v>
      </c>
      <c r="C14928" t="s">
        <v>13843</v>
      </c>
      <c r="D14928">
        <v>2</v>
      </c>
      <c r="E14928" t="s">
        <v>13844</v>
      </c>
      <c r="F14928" t="s">
        <v>7054</v>
      </c>
      <c r="G14928" t="s">
        <v>20</v>
      </c>
      <c r="H14928" t="s">
        <v>13845</v>
      </c>
      <c r="I14928" s="2">
        <v>3030</v>
      </c>
      <c r="J14928" s="5"/>
      <c r="L14928" s="5"/>
      <c r="M14928" s="2">
        <f t="shared" si="233"/>
        <v>-294282.59999999695</v>
      </c>
      <c r="P14928"/>
    </row>
    <row r="14929" spans="1:16" hidden="1">
      <c r="A14929" t="s">
        <v>13861</v>
      </c>
      <c r="B14929" s="1">
        <v>42278</v>
      </c>
      <c r="C14929" t="s">
        <v>6</v>
      </c>
      <c r="D14929">
        <v>1</v>
      </c>
      <c r="E14929" t="s">
        <v>13871</v>
      </c>
      <c r="F14929" t="s">
        <v>13561</v>
      </c>
      <c r="G14929" t="s">
        <v>20</v>
      </c>
      <c r="H14929" t="s">
        <v>13872</v>
      </c>
      <c r="I14929" s="2">
        <v>8500</v>
      </c>
      <c r="J14929" s="5"/>
      <c r="L14929" s="5"/>
      <c r="M14929" s="2">
        <f t="shared" si="233"/>
        <v>-285782.59999999695</v>
      </c>
      <c r="P14929"/>
    </row>
    <row r="14930" spans="1:16" hidden="1">
      <c r="A14930" t="s">
        <v>13887</v>
      </c>
      <c r="B14930" s="1">
        <v>42278</v>
      </c>
      <c r="C14930" t="s">
        <v>13896</v>
      </c>
      <c r="D14930">
        <v>2</v>
      </c>
      <c r="E14930" t="s">
        <v>13897</v>
      </c>
      <c r="F14930" t="s">
        <v>13559</v>
      </c>
      <c r="G14930" t="s">
        <v>313</v>
      </c>
      <c r="H14930" t="s">
        <v>120</v>
      </c>
      <c r="J14930" s="5"/>
      <c r="K14930" s="2">
        <v>1187.07</v>
      </c>
      <c r="L14930" s="5"/>
      <c r="M14930" s="2">
        <f t="shared" si="233"/>
        <v>-286969.66999999696</v>
      </c>
      <c r="P14930"/>
    </row>
    <row r="14931" spans="1:16" hidden="1">
      <c r="A14931" t="s">
        <v>13887</v>
      </c>
      <c r="B14931" s="1">
        <v>42278</v>
      </c>
      <c r="C14931" t="s">
        <v>13896</v>
      </c>
      <c r="D14931">
        <v>2</v>
      </c>
      <c r="E14931" t="s">
        <v>13897</v>
      </c>
      <c r="F14931" t="s">
        <v>13559</v>
      </c>
      <c r="G14931" t="s">
        <v>313</v>
      </c>
      <c r="H14931" t="s">
        <v>120</v>
      </c>
      <c r="I14931" s="2">
        <v>1187.07</v>
      </c>
      <c r="J14931" s="5"/>
      <c r="L14931" s="5"/>
      <c r="M14931" s="2">
        <f t="shared" si="233"/>
        <v>-285782.59999999695</v>
      </c>
      <c r="P14931"/>
    </row>
    <row r="14932" spans="1:16" hidden="1">
      <c r="A14932" t="s">
        <v>13912</v>
      </c>
      <c r="B14932" s="1">
        <v>42278</v>
      </c>
      <c r="C14932" t="s">
        <v>13921</v>
      </c>
      <c r="D14932">
        <v>2</v>
      </c>
      <c r="E14932" t="s">
        <v>13922</v>
      </c>
      <c r="F14932" t="s">
        <v>7054</v>
      </c>
      <c r="G14932" t="s">
        <v>20</v>
      </c>
      <c r="H14932" t="s">
        <v>8149</v>
      </c>
      <c r="J14932" s="5"/>
      <c r="K14932" s="2">
        <v>1000</v>
      </c>
      <c r="L14932" s="5"/>
      <c r="M14932" s="2">
        <f t="shared" si="233"/>
        <v>-286782.59999999695</v>
      </c>
      <c r="P14932"/>
    </row>
    <row r="14933" spans="1:16" hidden="1">
      <c r="A14933" t="s">
        <v>13912</v>
      </c>
      <c r="B14933" s="1">
        <v>42278</v>
      </c>
      <c r="C14933" t="s">
        <v>13921</v>
      </c>
      <c r="D14933">
        <v>2</v>
      </c>
      <c r="E14933" t="s">
        <v>13922</v>
      </c>
      <c r="F14933" t="s">
        <v>7054</v>
      </c>
      <c r="G14933" t="s">
        <v>20</v>
      </c>
      <c r="H14933" t="s">
        <v>8149</v>
      </c>
      <c r="I14933" s="2">
        <v>1000</v>
      </c>
      <c r="J14933" s="5"/>
      <c r="L14933" s="5"/>
      <c r="M14933" s="2">
        <f t="shared" si="233"/>
        <v>-285782.59999999695</v>
      </c>
      <c r="P14933"/>
    </row>
    <row r="14934" spans="1:16" hidden="1">
      <c r="A14934" t="s">
        <v>13937</v>
      </c>
      <c r="B14934" s="1">
        <v>42278</v>
      </c>
      <c r="C14934" t="s">
        <v>13946</v>
      </c>
      <c r="D14934">
        <v>1</v>
      </c>
      <c r="E14934" t="s">
        <v>13947</v>
      </c>
      <c r="F14934" t="s">
        <v>13561</v>
      </c>
      <c r="G14934" t="s">
        <v>20</v>
      </c>
      <c r="H14934" t="s">
        <v>13948</v>
      </c>
      <c r="I14934" s="2">
        <v>30000</v>
      </c>
      <c r="J14934" s="5"/>
      <c r="L14934" s="5"/>
      <c r="M14934" s="2">
        <f t="shared" si="233"/>
        <v>-255782.59999999695</v>
      </c>
      <c r="P14934"/>
    </row>
    <row r="14935" spans="1:16" hidden="1">
      <c r="A14935" t="s">
        <v>13961</v>
      </c>
      <c r="B14935" s="1">
        <v>42278</v>
      </c>
      <c r="C14935" t="s">
        <v>13970</v>
      </c>
      <c r="D14935">
        <v>2</v>
      </c>
      <c r="E14935" t="s">
        <v>13971</v>
      </c>
      <c r="F14935" t="s">
        <v>7054</v>
      </c>
      <c r="G14935" t="s">
        <v>20</v>
      </c>
      <c r="H14935" t="s">
        <v>120</v>
      </c>
      <c r="I14935" s="2">
        <v>200.01</v>
      </c>
      <c r="J14935" s="5"/>
      <c r="L14935" s="5"/>
      <c r="M14935" s="2">
        <f t="shared" si="233"/>
        <v>-255582.58999999694</v>
      </c>
      <c r="P14935"/>
    </row>
    <row r="14936" spans="1:16" hidden="1">
      <c r="A14936" t="s">
        <v>13987</v>
      </c>
      <c r="B14936" s="1">
        <v>42278</v>
      </c>
      <c r="C14936" t="s">
        <v>13997</v>
      </c>
      <c r="D14936">
        <v>2</v>
      </c>
      <c r="E14936" t="s">
        <v>13998</v>
      </c>
      <c r="F14936" t="s">
        <v>7054</v>
      </c>
      <c r="G14936" t="s">
        <v>20</v>
      </c>
      <c r="H14936" t="s">
        <v>13999</v>
      </c>
      <c r="I14936" s="2">
        <v>1840</v>
      </c>
      <c r="J14936" s="5"/>
      <c r="L14936" s="5"/>
      <c r="M14936" s="2">
        <f t="shared" si="233"/>
        <v>-253742.58999999694</v>
      </c>
      <c r="P14936"/>
    </row>
    <row r="14937" spans="1:16" hidden="1">
      <c r="A14937" t="s">
        <v>14017</v>
      </c>
      <c r="B14937" s="1">
        <v>42278</v>
      </c>
      <c r="C14937" t="s">
        <v>14025</v>
      </c>
      <c r="D14937">
        <v>1</v>
      </c>
      <c r="E14937" t="s">
        <v>14026</v>
      </c>
      <c r="F14937" t="s">
        <v>13561</v>
      </c>
      <c r="G14937" t="s">
        <v>20</v>
      </c>
      <c r="H14937" t="s">
        <v>2766</v>
      </c>
      <c r="I14937" s="2">
        <v>20000</v>
      </c>
      <c r="J14937" s="5"/>
      <c r="L14937" s="5"/>
      <c r="M14937" s="2">
        <f t="shared" si="233"/>
        <v>-233742.58999999694</v>
      </c>
      <c r="P14937"/>
    </row>
    <row r="14938" spans="1:16" hidden="1">
      <c r="A14938" t="s">
        <v>14042</v>
      </c>
      <c r="B14938" s="1">
        <v>42278</v>
      </c>
      <c r="C14938" t="s">
        <v>14052</v>
      </c>
      <c r="D14938">
        <v>2</v>
      </c>
      <c r="E14938" t="s">
        <v>14053</v>
      </c>
      <c r="F14938" t="s">
        <v>7054</v>
      </c>
      <c r="G14938" t="s">
        <v>20</v>
      </c>
      <c r="H14938" t="s">
        <v>188</v>
      </c>
      <c r="I14938" s="2">
        <v>4100</v>
      </c>
      <c r="J14938" s="5"/>
      <c r="L14938" s="5"/>
      <c r="M14938" s="2">
        <f t="shared" si="233"/>
        <v>-229642.58999999694</v>
      </c>
      <c r="P14938"/>
    </row>
    <row r="14939" spans="1:16" hidden="1">
      <c r="A14939" t="s">
        <v>14069</v>
      </c>
      <c r="B14939" s="1">
        <v>42278</v>
      </c>
      <c r="C14939" t="s">
        <v>18</v>
      </c>
      <c r="D14939">
        <v>2</v>
      </c>
      <c r="E14939" t="s">
        <v>14079</v>
      </c>
      <c r="F14939" t="s">
        <v>13559</v>
      </c>
      <c r="G14939" t="s">
        <v>313</v>
      </c>
      <c r="H14939" t="s">
        <v>65</v>
      </c>
      <c r="I14939" s="2">
        <v>663.28</v>
      </c>
      <c r="J14939" s="5"/>
      <c r="L14939" s="5"/>
      <c r="M14939" s="2">
        <f t="shared" si="233"/>
        <v>-228979.30999999694</v>
      </c>
      <c r="P14939"/>
    </row>
    <row r="14940" spans="1:16" hidden="1">
      <c r="A14940" t="s">
        <v>14095</v>
      </c>
      <c r="B14940" s="1">
        <v>42278</v>
      </c>
      <c r="C14940" t="s">
        <v>6</v>
      </c>
      <c r="D14940">
        <v>1</v>
      </c>
      <c r="E14940" t="s">
        <v>14104</v>
      </c>
      <c r="F14940" t="s">
        <v>13565</v>
      </c>
      <c r="G14940" t="s">
        <v>20</v>
      </c>
      <c r="H14940" t="s">
        <v>14105</v>
      </c>
      <c r="I14940" s="2">
        <v>20000</v>
      </c>
      <c r="J14940" s="5"/>
      <c r="L14940" s="5"/>
      <c r="M14940" s="2">
        <f t="shared" si="233"/>
        <v>-208979.30999999694</v>
      </c>
      <c r="P14940"/>
    </row>
    <row r="14941" spans="1:16" hidden="1">
      <c r="A14941" t="s">
        <v>14117</v>
      </c>
      <c r="B14941" s="1">
        <v>42278</v>
      </c>
      <c r="C14941" t="s">
        <v>14125</v>
      </c>
      <c r="D14941">
        <v>2</v>
      </c>
      <c r="E14941" t="s">
        <v>14126</v>
      </c>
      <c r="F14941" t="s">
        <v>13559</v>
      </c>
      <c r="G14941" t="s">
        <v>313</v>
      </c>
      <c r="H14941" t="s">
        <v>11666</v>
      </c>
      <c r="J14941" s="5"/>
      <c r="K14941" s="2">
        <v>322.61</v>
      </c>
      <c r="L14941" s="5"/>
      <c r="M14941" s="2">
        <f t="shared" si="233"/>
        <v>-209301.91999999693</v>
      </c>
      <c r="P14941"/>
    </row>
    <row r="14942" spans="1:16" hidden="1">
      <c r="A14942" t="s">
        <v>14117</v>
      </c>
      <c r="B14942" s="1">
        <v>42278</v>
      </c>
      <c r="C14942" t="s">
        <v>14125</v>
      </c>
      <c r="D14942">
        <v>2</v>
      </c>
      <c r="E14942" t="s">
        <v>14126</v>
      </c>
      <c r="F14942" t="s">
        <v>13559</v>
      </c>
      <c r="G14942" t="s">
        <v>313</v>
      </c>
      <c r="H14942" t="s">
        <v>11666</v>
      </c>
      <c r="I14942" s="2">
        <v>322.61</v>
      </c>
      <c r="J14942" s="5"/>
      <c r="L14942" s="5"/>
      <c r="M14942" s="2">
        <f t="shared" si="233"/>
        <v>-208979.30999999694</v>
      </c>
      <c r="P14942"/>
    </row>
    <row r="14943" spans="1:16" hidden="1">
      <c r="A14943" t="s">
        <v>14141</v>
      </c>
      <c r="B14943" s="1">
        <v>42278</v>
      </c>
      <c r="C14943" t="s">
        <v>14151</v>
      </c>
      <c r="D14943">
        <v>2</v>
      </c>
      <c r="E14943" t="s">
        <v>14152</v>
      </c>
      <c r="F14943" t="s">
        <v>7054</v>
      </c>
      <c r="G14943" t="s">
        <v>20</v>
      </c>
      <c r="H14943" t="s">
        <v>10701</v>
      </c>
      <c r="I14943" s="2">
        <v>2990</v>
      </c>
      <c r="J14943" s="5"/>
      <c r="L14943" s="5"/>
      <c r="M14943" s="2">
        <f t="shared" si="233"/>
        <v>-205989.30999999694</v>
      </c>
      <c r="P14943"/>
    </row>
    <row r="14944" spans="1:16" hidden="1">
      <c r="A14944" t="s">
        <v>14169</v>
      </c>
      <c r="B14944" s="1">
        <v>42278</v>
      </c>
      <c r="C14944" t="s">
        <v>18</v>
      </c>
      <c r="D14944">
        <v>2</v>
      </c>
      <c r="E14944" t="s">
        <v>14178</v>
      </c>
      <c r="F14944" t="s">
        <v>13559</v>
      </c>
      <c r="G14944" t="s">
        <v>313</v>
      </c>
      <c r="H14944" t="s">
        <v>11848</v>
      </c>
      <c r="I14944" s="2">
        <v>675.75</v>
      </c>
      <c r="J14944" s="5"/>
      <c r="L14944" s="5"/>
      <c r="M14944" s="2">
        <f t="shared" si="233"/>
        <v>-205313.55999999694</v>
      </c>
      <c r="P14944"/>
    </row>
    <row r="14945" spans="1:16" hidden="1">
      <c r="A14945" t="s">
        <v>14192</v>
      </c>
      <c r="B14945" s="1">
        <v>42278</v>
      </c>
      <c r="C14945" t="s">
        <v>14199</v>
      </c>
      <c r="D14945">
        <v>2</v>
      </c>
      <c r="E14945" t="s">
        <v>14200</v>
      </c>
      <c r="F14945" t="s">
        <v>7054</v>
      </c>
      <c r="G14945" t="s">
        <v>20</v>
      </c>
      <c r="H14945" t="s">
        <v>14201</v>
      </c>
      <c r="I14945" s="2">
        <v>1025</v>
      </c>
      <c r="J14945" s="5"/>
      <c r="L14945" s="5"/>
      <c r="M14945" s="2">
        <f t="shared" si="233"/>
        <v>-204288.55999999694</v>
      </c>
      <c r="P14945"/>
    </row>
    <row r="14946" spans="1:16" hidden="1">
      <c r="A14946" t="s">
        <v>14217</v>
      </c>
      <c r="B14946" s="1">
        <v>42278</v>
      </c>
      <c r="C14946" t="s">
        <v>14226</v>
      </c>
      <c r="D14946">
        <v>1</v>
      </c>
      <c r="E14946" t="s">
        <v>14227</v>
      </c>
      <c r="F14946" t="s">
        <v>13565</v>
      </c>
      <c r="G14946" t="s">
        <v>4</v>
      </c>
      <c r="H14946" t="s">
        <v>14228</v>
      </c>
      <c r="I14946" s="2">
        <v>68340</v>
      </c>
      <c r="J14946" s="5"/>
      <c r="L14946" s="5"/>
      <c r="M14946" s="2">
        <f t="shared" si="233"/>
        <v>-135948.55999999694</v>
      </c>
      <c r="P14946"/>
    </row>
    <row r="14947" spans="1:16" hidden="1">
      <c r="A14947" t="s">
        <v>14246</v>
      </c>
      <c r="B14947" s="1">
        <v>42278</v>
      </c>
      <c r="C14947" t="s">
        <v>14254</v>
      </c>
      <c r="D14947">
        <v>2</v>
      </c>
      <c r="E14947" t="s">
        <v>14255</v>
      </c>
      <c r="F14947" t="s">
        <v>13559</v>
      </c>
      <c r="G14947" t="s">
        <v>313</v>
      </c>
      <c r="H14947" t="s">
        <v>65</v>
      </c>
      <c r="J14947" s="5"/>
      <c r="K14947" s="2">
        <v>103.5</v>
      </c>
      <c r="L14947" s="5"/>
      <c r="M14947" s="2">
        <f t="shared" si="233"/>
        <v>-136052.05999999694</v>
      </c>
      <c r="P14947"/>
    </row>
    <row r="14948" spans="1:16" hidden="1">
      <c r="A14948" t="s">
        <v>14246</v>
      </c>
      <c r="B14948" s="1">
        <v>42278</v>
      </c>
      <c r="C14948" t="s">
        <v>14254</v>
      </c>
      <c r="D14948">
        <v>2</v>
      </c>
      <c r="E14948" t="s">
        <v>14255</v>
      </c>
      <c r="F14948" t="s">
        <v>13559</v>
      </c>
      <c r="G14948" t="s">
        <v>313</v>
      </c>
      <c r="H14948" t="s">
        <v>65</v>
      </c>
      <c r="I14948" s="2">
        <v>103.5</v>
      </c>
      <c r="J14948" s="5"/>
      <c r="L14948" s="5"/>
      <c r="M14948" s="2">
        <f t="shared" si="233"/>
        <v>-135948.55999999694</v>
      </c>
      <c r="P14948"/>
    </row>
    <row r="14949" spans="1:16" hidden="1">
      <c r="A14949" t="s">
        <v>14270</v>
      </c>
      <c r="B14949" s="1">
        <v>42278</v>
      </c>
      <c r="C14949" t="s">
        <v>14276</v>
      </c>
      <c r="D14949">
        <v>2</v>
      </c>
      <c r="E14949" t="s">
        <v>14277</v>
      </c>
      <c r="F14949" t="s">
        <v>7054</v>
      </c>
      <c r="G14949" t="s">
        <v>4</v>
      </c>
      <c r="H14949" t="s">
        <v>10761</v>
      </c>
      <c r="I14949" s="2">
        <v>2200</v>
      </c>
      <c r="J14949" s="5"/>
      <c r="L14949" s="5"/>
      <c r="M14949" s="2">
        <f t="shared" si="233"/>
        <v>-133748.55999999694</v>
      </c>
      <c r="P14949"/>
    </row>
    <row r="14950" spans="1:16" hidden="1">
      <c r="A14950" t="s">
        <v>14297</v>
      </c>
      <c r="B14950" s="1">
        <v>42278</v>
      </c>
      <c r="C14950" t="s">
        <v>14303</v>
      </c>
      <c r="D14950">
        <v>2</v>
      </c>
      <c r="E14950" t="s">
        <v>14304</v>
      </c>
      <c r="F14950" t="s">
        <v>7054</v>
      </c>
      <c r="G14950" t="s">
        <v>4</v>
      </c>
      <c r="H14950" t="s">
        <v>416</v>
      </c>
      <c r="I14950" s="2">
        <v>7487</v>
      </c>
      <c r="J14950" s="5"/>
      <c r="L14950" s="5"/>
      <c r="M14950" s="2">
        <f t="shared" si="233"/>
        <v>-126261.55999999694</v>
      </c>
      <c r="P14950"/>
    </row>
    <row r="14951" spans="1:16" hidden="1">
      <c r="A14951" t="s">
        <v>14321</v>
      </c>
      <c r="B14951" s="1">
        <v>42278</v>
      </c>
      <c r="C14951" t="s">
        <v>14326</v>
      </c>
      <c r="D14951">
        <v>2</v>
      </c>
      <c r="E14951" t="s">
        <v>14327</v>
      </c>
      <c r="F14951" t="s">
        <v>7054</v>
      </c>
      <c r="G14951" t="s">
        <v>4</v>
      </c>
      <c r="H14951" t="s">
        <v>3894</v>
      </c>
      <c r="I14951" s="2">
        <v>1840</v>
      </c>
      <c r="J14951" s="5"/>
      <c r="L14951" s="5"/>
      <c r="M14951" s="2">
        <f t="shared" si="233"/>
        <v>-124421.55999999694</v>
      </c>
      <c r="P14951"/>
    </row>
    <row r="14952" spans="1:16" hidden="1">
      <c r="A14952" t="s">
        <v>14343</v>
      </c>
      <c r="B14952" s="1">
        <v>42278</v>
      </c>
      <c r="C14952" t="s">
        <v>14350</v>
      </c>
      <c r="D14952">
        <v>2</v>
      </c>
      <c r="E14952" t="s">
        <v>14351</v>
      </c>
      <c r="F14952" t="s">
        <v>7054</v>
      </c>
      <c r="G14952" t="s">
        <v>4</v>
      </c>
      <c r="H14952" t="s">
        <v>1922</v>
      </c>
      <c r="I14952" s="2">
        <v>1025</v>
      </c>
      <c r="J14952" s="5"/>
      <c r="L14952" s="5"/>
      <c r="M14952" s="2">
        <f t="shared" si="233"/>
        <v>-123396.55999999694</v>
      </c>
      <c r="P14952"/>
    </row>
    <row r="14953" spans="1:16" hidden="1">
      <c r="A14953" t="s">
        <v>14371</v>
      </c>
      <c r="B14953" s="1">
        <v>42278</v>
      </c>
      <c r="C14953" t="s">
        <v>14374</v>
      </c>
      <c r="D14953">
        <v>2</v>
      </c>
      <c r="E14953" t="s">
        <v>14375</v>
      </c>
      <c r="F14953" t="s">
        <v>7054</v>
      </c>
      <c r="G14953" t="s">
        <v>4</v>
      </c>
      <c r="H14953" t="s">
        <v>14376</v>
      </c>
      <c r="I14953" s="2">
        <v>470</v>
      </c>
      <c r="J14953" s="5"/>
      <c r="L14953" s="5"/>
      <c r="M14953" s="2">
        <f t="shared" si="233"/>
        <v>-122926.55999999694</v>
      </c>
      <c r="P14953"/>
    </row>
    <row r="14954" spans="1:16" hidden="1">
      <c r="A14954" t="s">
        <v>14398</v>
      </c>
      <c r="B14954" s="1">
        <v>42278</v>
      </c>
      <c r="C14954" t="s">
        <v>14401</v>
      </c>
      <c r="D14954">
        <v>2</v>
      </c>
      <c r="E14954" t="s">
        <v>14402</v>
      </c>
      <c r="F14954" t="s">
        <v>13559</v>
      </c>
      <c r="G14954" t="s">
        <v>313</v>
      </c>
      <c r="H14954" t="s">
        <v>65</v>
      </c>
      <c r="J14954" s="5"/>
      <c r="K14954" s="2">
        <v>260</v>
      </c>
      <c r="L14954" s="5"/>
      <c r="M14954" s="2">
        <f t="shared" si="233"/>
        <v>-123186.55999999694</v>
      </c>
      <c r="P14954"/>
    </row>
    <row r="14955" spans="1:16" hidden="1">
      <c r="A14955" t="s">
        <v>14398</v>
      </c>
      <c r="B14955" s="1">
        <v>42278</v>
      </c>
      <c r="C14955" t="s">
        <v>14401</v>
      </c>
      <c r="D14955">
        <v>2</v>
      </c>
      <c r="E14955" t="s">
        <v>14402</v>
      </c>
      <c r="F14955" t="s">
        <v>13559</v>
      </c>
      <c r="G14955" t="s">
        <v>313</v>
      </c>
      <c r="H14955" t="s">
        <v>65</v>
      </c>
      <c r="I14955" s="2">
        <v>532.20000000000005</v>
      </c>
      <c r="J14955" s="5"/>
      <c r="L14955" s="5"/>
      <c r="M14955" s="2">
        <f t="shared" si="233"/>
        <v>-122654.35999999694</v>
      </c>
      <c r="P14955"/>
    </row>
    <row r="14956" spans="1:16" hidden="1">
      <c r="A14956" t="s">
        <v>14421</v>
      </c>
      <c r="B14956" s="1">
        <v>42278</v>
      </c>
      <c r="C14956" t="s">
        <v>14425</v>
      </c>
      <c r="D14956">
        <v>2</v>
      </c>
      <c r="E14956" t="s">
        <v>14426</v>
      </c>
      <c r="F14956" t="s">
        <v>7054</v>
      </c>
      <c r="G14956" t="s">
        <v>4</v>
      </c>
      <c r="H14956" t="s">
        <v>13179</v>
      </c>
      <c r="I14956" s="2">
        <v>2230</v>
      </c>
      <c r="J14956" s="5"/>
      <c r="L14956" s="5"/>
      <c r="M14956" s="2">
        <f t="shared" si="233"/>
        <v>-120424.35999999694</v>
      </c>
      <c r="P14956"/>
    </row>
    <row r="14957" spans="1:16" hidden="1">
      <c r="A14957" t="s">
        <v>14449</v>
      </c>
      <c r="B14957" s="1">
        <v>42278</v>
      </c>
      <c r="C14957" t="s">
        <v>14453</v>
      </c>
      <c r="D14957">
        <v>2</v>
      </c>
      <c r="E14957" t="s">
        <v>14454</v>
      </c>
      <c r="F14957" t="s">
        <v>13559</v>
      </c>
      <c r="G14957" t="s">
        <v>313</v>
      </c>
      <c r="H14957" t="s">
        <v>65</v>
      </c>
      <c r="J14957" s="5"/>
      <c r="K14957" s="2">
        <v>488.75</v>
      </c>
      <c r="L14957" s="5"/>
      <c r="M14957" s="2">
        <f t="shared" si="233"/>
        <v>-120913.10999999694</v>
      </c>
      <c r="P14957"/>
    </row>
    <row r="14958" spans="1:16" hidden="1">
      <c r="A14958" t="s">
        <v>14449</v>
      </c>
      <c r="B14958" s="1">
        <v>42278</v>
      </c>
      <c r="C14958" t="s">
        <v>14453</v>
      </c>
      <c r="D14958">
        <v>2</v>
      </c>
      <c r="E14958" t="s">
        <v>14454</v>
      </c>
      <c r="F14958" t="s">
        <v>13559</v>
      </c>
      <c r="G14958" t="s">
        <v>313</v>
      </c>
      <c r="H14958" t="s">
        <v>65</v>
      </c>
      <c r="I14958" s="2">
        <v>488.75</v>
      </c>
      <c r="J14958" s="5"/>
      <c r="L14958" s="5"/>
      <c r="M14958" s="2">
        <f t="shared" si="233"/>
        <v>-120424.35999999694</v>
      </c>
      <c r="P14958"/>
    </row>
    <row r="14959" spans="1:16" hidden="1">
      <c r="A14959" t="s">
        <v>14477</v>
      </c>
      <c r="B14959" s="1">
        <v>42278</v>
      </c>
      <c r="C14959" t="s">
        <v>14480</v>
      </c>
      <c r="D14959">
        <v>2</v>
      </c>
      <c r="E14959" t="s">
        <v>14481</v>
      </c>
      <c r="F14959" t="s">
        <v>7054</v>
      </c>
      <c r="G14959" t="s">
        <v>4</v>
      </c>
      <c r="H14959" t="s">
        <v>14482</v>
      </c>
      <c r="I14959" s="2">
        <v>1840</v>
      </c>
      <c r="J14959" s="5"/>
      <c r="L14959" s="5"/>
      <c r="M14959" s="2">
        <f t="shared" si="233"/>
        <v>-118584.35999999694</v>
      </c>
      <c r="P14959"/>
    </row>
    <row r="14960" spans="1:16" hidden="1">
      <c r="A14960" t="s">
        <v>14501</v>
      </c>
      <c r="B14960" s="1">
        <v>42278</v>
      </c>
      <c r="C14960" t="s">
        <v>14504</v>
      </c>
      <c r="D14960">
        <v>2</v>
      </c>
      <c r="E14960" t="s">
        <v>14505</v>
      </c>
      <c r="F14960" t="s">
        <v>7054</v>
      </c>
      <c r="G14960" t="s">
        <v>4</v>
      </c>
      <c r="H14960" t="s">
        <v>14506</v>
      </c>
      <c r="I14960" s="2">
        <v>3030</v>
      </c>
      <c r="J14960" s="5"/>
      <c r="L14960" s="5"/>
      <c r="M14960" s="2">
        <f t="shared" si="233"/>
        <v>-115554.35999999694</v>
      </c>
      <c r="P14960"/>
    </row>
    <row r="14961" spans="1:16" hidden="1">
      <c r="A14961" t="s">
        <v>14528</v>
      </c>
      <c r="B14961" s="1">
        <v>42278</v>
      </c>
      <c r="C14961" t="s">
        <v>14529</v>
      </c>
      <c r="D14961">
        <v>1</v>
      </c>
      <c r="E14961" t="s">
        <v>14530</v>
      </c>
      <c r="F14961" t="s">
        <v>13610</v>
      </c>
      <c r="G14961" t="s">
        <v>4</v>
      </c>
      <c r="H14961" t="s">
        <v>13110</v>
      </c>
      <c r="I14961" s="2">
        <v>10673.24</v>
      </c>
      <c r="J14961" s="5"/>
      <c r="L14961" s="5"/>
      <c r="M14961" s="2">
        <f t="shared" si="233"/>
        <v>-104881.11999999694</v>
      </c>
      <c r="P14961"/>
    </row>
    <row r="14962" spans="1:16" hidden="1">
      <c r="A14962" t="s">
        <v>14548</v>
      </c>
      <c r="B14962" s="1">
        <v>42278</v>
      </c>
      <c r="C14962" t="s">
        <v>14549</v>
      </c>
      <c r="D14962">
        <v>2</v>
      </c>
      <c r="E14962" t="s">
        <v>14550</v>
      </c>
      <c r="F14962" t="s">
        <v>7054</v>
      </c>
      <c r="G14962" t="s">
        <v>4</v>
      </c>
      <c r="H14962" t="s">
        <v>9944</v>
      </c>
      <c r="I14962" s="2">
        <v>1025</v>
      </c>
      <c r="J14962" s="5"/>
      <c r="L14962" s="5"/>
      <c r="M14962" s="2">
        <f t="shared" si="233"/>
        <v>-103856.11999999694</v>
      </c>
      <c r="P14962"/>
    </row>
    <row r="14963" spans="1:16" hidden="1">
      <c r="A14963" t="s">
        <v>14572</v>
      </c>
      <c r="B14963" s="1">
        <v>42278</v>
      </c>
      <c r="C14963" t="s">
        <v>6</v>
      </c>
      <c r="D14963">
        <v>1</v>
      </c>
      <c r="E14963" t="s">
        <v>14573</v>
      </c>
      <c r="F14963" t="s">
        <v>13610</v>
      </c>
      <c r="G14963" t="s">
        <v>4</v>
      </c>
      <c r="H14963" t="s">
        <v>14574</v>
      </c>
      <c r="I14963" s="2">
        <v>8554.91</v>
      </c>
      <c r="J14963" s="5"/>
      <c r="L14963" s="5"/>
      <c r="M14963" s="2">
        <f t="shared" si="233"/>
        <v>-95301.209999996936</v>
      </c>
      <c r="P14963"/>
    </row>
    <row r="14964" spans="1:16" hidden="1">
      <c r="A14964" t="s">
        <v>14596</v>
      </c>
      <c r="B14964" s="1">
        <v>42278</v>
      </c>
      <c r="C14964" t="s">
        <v>6</v>
      </c>
      <c r="D14964">
        <v>1</v>
      </c>
      <c r="E14964" t="s">
        <v>14597</v>
      </c>
      <c r="F14964" t="s">
        <v>13565</v>
      </c>
      <c r="G14964" t="s">
        <v>4</v>
      </c>
      <c r="H14964" t="s">
        <v>4245</v>
      </c>
      <c r="I14964" s="2">
        <v>10000</v>
      </c>
      <c r="J14964" s="5"/>
      <c r="L14964" s="5"/>
      <c r="M14964" s="2">
        <f t="shared" si="233"/>
        <v>-85301.209999996936</v>
      </c>
      <c r="P14964"/>
    </row>
    <row r="14965" spans="1:16" hidden="1">
      <c r="A14965" t="s">
        <v>14618</v>
      </c>
      <c r="B14965" s="1">
        <v>42278</v>
      </c>
      <c r="C14965" t="s">
        <v>4598</v>
      </c>
      <c r="D14965">
        <v>2</v>
      </c>
      <c r="E14965" t="s">
        <v>14619</v>
      </c>
      <c r="F14965" t="s">
        <v>7054</v>
      </c>
      <c r="G14965" t="s">
        <v>4</v>
      </c>
      <c r="H14965" t="s">
        <v>2830</v>
      </c>
      <c r="I14965" s="2">
        <v>5119.8599999999997</v>
      </c>
      <c r="J14965" s="5"/>
      <c r="L14965" s="5"/>
      <c r="M14965" s="2">
        <f t="shared" si="233"/>
        <v>-80181.349999996935</v>
      </c>
      <c r="P14965"/>
    </row>
    <row r="14966" spans="1:16" hidden="1">
      <c r="A14966" t="s">
        <v>14643</v>
      </c>
      <c r="B14966" s="1">
        <v>42278</v>
      </c>
      <c r="C14966" t="s">
        <v>14644</v>
      </c>
      <c r="D14966">
        <v>2</v>
      </c>
      <c r="E14966" t="s">
        <v>14645</v>
      </c>
      <c r="F14966" t="s">
        <v>7054</v>
      </c>
      <c r="G14966" t="s">
        <v>4</v>
      </c>
      <c r="H14966" t="s">
        <v>8525</v>
      </c>
      <c r="J14966" s="5"/>
      <c r="K14966" s="2">
        <v>1840</v>
      </c>
      <c r="L14966" s="5"/>
      <c r="M14966" s="2">
        <f t="shared" si="233"/>
        <v>-82021.349999996935</v>
      </c>
      <c r="P14966"/>
    </row>
    <row r="14967" spans="1:16" hidden="1">
      <c r="A14967" t="s">
        <v>14643</v>
      </c>
      <c r="B14967" s="1">
        <v>42278</v>
      </c>
      <c r="C14967" t="s">
        <v>14644</v>
      </c>
      <c r="D14967">
        <v>2</v>
      </c>
      <c r="E14967" t="s">
        <v>14645</v>
      </c>
      <c r="F14967" t="s">
        <v>7054</v>
      </c>
      <c r="G14967" t="s">
        <v>4</v>
      </c>
      <c r="H14967" t="s">
        <v>8525</v>
      </c>
      <c r="I14967" s="2">
        <v>1840</v>
      </c>
      <c r="J14967" s="5"/>
      <c r="L14967" s="5"/>
      <c r="M14967" s="2">
        <f t="shared" si="233"/>
        <v>-80181.349999996935</v>
      </c>
      <c r="P14967"/>
    </row>
    <row r="14968" spans="1:16" hidden="1">
      <c r="A14968" s="35" t="s">
        <v>472</v>
      </c>
      <c r="B14968" s="36">
        <v>42279</v>
      </c>
      <c r="C14968" s="35" t="s">
        <v>6</v>
      </c>
      <c r="D14968" s="35">
        <v>1</v>
      </c>
      <c r="E14968" s="35" t="s">
        <v>477</v>
      </c>
      <c r="F14968" s="35" t="s">
        <v>29</v>
      </c>
      <c r="G14968" s="35" t="s">
        <v>20</v>
      </c>
      <c r="H14968" s="35" t="s">
        <v>65</v>
      </c>
      <c r="I14968" s="11">
        <v>100</v>
      </c>
      <c r="J14968" s="12"/>
      <c r="K14968" s="11"/>
      <c r="L14968" s="12"/>
      <c r="M14968" s="2">
        <f t="shared" si="233"/>
        <v>-80081.349999996935</v>
      </c>
      <c r="P14968"/>
    </row>
    <row r="14969" spans="1:16" hidden="1">
      <c r="A14969" t="s">
        <v>526</v>
      </c>
      <c r="B14969" s="1">
        <v>42279</v>
      </c>
      <c r="C14969" t="s">
        <v>11</v>
      </c>
      <c r="D14969">
        <v>1</v>
      </c>
      <c r="E14969" t="s">
        <v>534</v>
      </c>
      <c r="F14969" t="s">
        <v>13</v>
      </c>
      <c r="G14969" t="s">
        <v>20</v>
      </c>
      <c r="H14969" t="s">
        <v>535</v>
      </c>
      <c r="J14969" s="5"/>
      <c r="K14969" s="2">
        <v>3030</v>
      </c>
      <c r="L14969" s="5"/>
      <c r="M14969" s="2">
        <f t="shared" si="233"/>
        <v>-83111.349999996935</v>
      </c>
      <c r="P14969"/>
    </row>
    <row r="14970" spans="1:16" hidden="1">
      <c r="A14970" t="s">
        <v>565</v>
      </c>
      <c r="B14970" s="1">
        <v>42279</v>
      </c>
      <c r="C14970" t="s">
        <v>573</v>
      </c>
      <c r="D14970">
        <v>2</v>
      </c>
      <c r="E14970" t="s">
        <v>574</v>
      </c>
      <c r="F14970" t="s">
        <v>78</v>
      </c>
      <c r="G14970" t="s">
        <v>20</v>
      </c>
      <c r="H14970" t="s">
        <v>575</v>
      </c>
      <c r="J14970" s="5"/>
      <c r="K14970" s="2">
        <v>5037</v>
      </c>
      <c r="L14970" s="5"/>
      <c r="M14970" s="2">
        <f t="shared" si="233"/>
        <v>-88148.349999996935</v>
      </c>
      <c r="P14970"/>
    </row>
    <row r="14971" spans="1:16" hidden="1">
      <c r="A14971" t="s">
        <v>576</v>
      </c>
      <c r="B14971" s="1">
        <v>42279</v>
      </c>
      <c r="C14971" t="s">
        <v>11</v>
      </c>
      <c r="D14971">
        <v>1</v>
      </c>
      <c r="E14971" t="s">
        <v>581</v>
      </c>
      <c r="F14971" t="s">
        <v>13</v>
      </c>
      <c r="G14971" t="s">
        <v>20</v>
      </c>
      <c r="H14971" t="s">
        <v>575</v>
      </c>
      <c r="J14971" s="5"/>
      <c r="K14971" s="2">
        <v>5237</v>
      </c>
      <c r="L14971" s="5"/>
      <c r="M14971" s="2">
        <f t="shared" si="233"/>
        <v>-93385.349999996935</v>
      </c>
      <c r="P14971"/>
    </row>
    <row r="14972" spans="1:16" hidden="1">
      <c r="A14972" t="s">
        <v>584</v>
      </c>
      <c r="B14972" s="1">
        <v>42279</v>
      </c>
      <c r="C14972" t="s">
        <v>11</v>
      </c>
      <c r="D14972">
        <v>1</v>
      </c>
      <c r="E14972" t="s">
        <v>581</v>
      </c>
      <c r="F14972" t="s">
        <v>13</v>
      </c>
      <c r="G14972" t="s">
        <v>20</v>
      </c>
      <c r="H14972" t="s">
        <v>587</v>
      </c>
      <c r="I14972" s="2">
        <v>5237</v>
      </c>
      <c r="J14972" s="5"/>
      <c r="L14972" s="5"/>
      <c r="M14972" s="2">
        <f t="shared" si="233"/>
        <v>-88148.349999996935</v>
      </c>
      <c r="P14972"/>
    </row>
    <row r="14973" spans="1:16" hidden="1">
      <c r="A14973" t="s">
        <v>592</v>
      </c>
      <c r="B14973" s="1">
        <v>42279</v>
      </c>
      <c r="C14973" t="s">
        <v>11</v>
      </c>
      <c r="D14973">
        <v>1</v>
      </c>
      <c r="E14973" t="s">
        <v>595</v>
      </c>
      <c r="F14973" t="s">
        <v>13</v>
      </c>
      <c r="G14973" t="s">
        <v>20</v>
      </c>
      <c r="H14973" t="s">
        <v>575</v>
      </c>
      <c r="J14973" s="5"/>
      <c r="K14973" s="2">
        <v>5037</v>
      </c>
      <c r="L14973" s="5"/>
      <c r="M14973" s="2">
        <f t="shared" si="233"/>
        <v>-93185.349999996935</v>
      </c>
      <c r="P14973"/>
    </row>
    <row r="14974" spans="1:16" hidden="1">
      <c r="A14974" t="s">
        <v>599</v>
      </c>
      <c r="B14974" s="1">
        <v>42279</v>
      </c>
      <c r="C14974" t="s">
        <v>6</v>
      </c>
      <c r="D14974">
        <v>1</v>
      </c>
      <c r="E14974" t="s">
        <v>604</v>
      </c>
      <c r="F14974" t="s">
        <v>8</v>
      </c>
      <c r="G14974" t="s">
        <v>20</v>
      </c>
      <c r="H14974" t="s">
        <v>605</v>
      </c>
      <c r="I14974" s="2">
        <v>590</v>
      </c>
      <c r="J14974" s="5"/>
      <c r="L14974" s="5"/>
      <c r="M14974" s="2">
        <f t="shared" si="233"/>
        <v>-92595.349999996935</v>
      </c>
      <c r="P14974"/>
    </row>
    <row r="14975" spans="1:16" hidden="1">
      <c r="A14975" t="s">
        <v>633</v>
      </c>
      <c r="B14975" s="1">
        <v>42279</v>
      </c>
      <c r="C14975" t="s">
        <v>6</v>
      </c>
      <c r="D14975">
        <v>1</v>
      </c>
      <c r="E14975" t="s">
        <v>637</v>
      </c>
      <c r="F14975" t="s">
        <v>29</v>
      </c>
      <c r="G14975" t="s">
        <v>20</v>
      </c>
      <c r="H14975" t="s">
        <v>638</v>
      </c>
      <c r="I14975" s="2">
        <v>500</v>
      </c>
      <c r="J14975" s="5"/>
      <c r="L14975" s="5"/>
      <c r="M14975" s="2">
        <f t="shared" si="233"/>
        <v>-92095.349999996935</v>
      </c>
      <c r="P14975"/>
    </row>
    <row r="14976" spans="1:16" hidden="1">
      <c r="A14976" t="s">
        <v>681</v>
      </c>
      <c r="B14976" s="1">
        <v>42279</v>
      </c>
      <c r="C14976" t="s">
        <v>684</v>
      </c>
      <c r="D14976">
        <v>2</v>
      </c>
      <c r="E14976" t="s">
        <v>685</v>
      </c>
      <c r="F14976" t="s">
        <v>78</v>
      </c>
      <c r="G14976" t="s">
        <v>20</v>
      </c>
      <c r="H14976" t="s">
        <v>605</v>
      </c>
      <c r="J14976" s="5"/>
      <c r="K14976" s="2">
        <v>590</v>
      </c>
      <c r="L14976" s="5"/>
      <c r="M14976" s="2">
        <f t="shared" si="233"/>
        <v>-92685.349999996935</v>
      </c>
      <c r="P14976"/>
    </row>
    <row r="14977" spans="1:16" hidden="1">
      <c r="A14977" t="s">
        <v>714</v>
      </c>
      <c r="B14977" s="1">
        <v>42279</v>
      </c>
      <c r="C14977" t="s">
        <v>6</v>
      </c>
      <c r="D14977">
        <v>1</v>
      </c>
      <c r="E14977" t="s">
        <v>717</v>
      </c>
      <c r="F14977" t="s">
        <v>8</v>
      </c>
      <c r="G14977" t="s">
        <v>20</v>
      </c>
      <c r="H14977" t="s">
        <v>718</v>
      </c>
      <c r="I14977" s="2">
        <v>400</v>
      </c>
      <c r="J14977" s="5"/>
      <c r="L14977" s="5"/>
      <c r="M14977" s="2">
        <f t="shared" si="233"/>
        <v>-92285.349999996935</v>
      </c>
      <c r="P14977"/>
    </row>
    <row r="14978" spans="1:16" hidden="1">
      <c r="A14978" t="s">
        <v>722</v>
      </c>
      <c r="B14978" s="1">
        <v>42279</v>
      </c>
      <c r="C14978" t="s">
        <v>43</v>
      </c>
      <c r="D14978">
        <v>1</v>
      </c>
      <c r="E14978" t="s">
        <v>725</v>
      </c>
      <c r="F14978" t="s">
        <v>13</v>
      </c>
      <c r="G14978" t="s">
        <v>20</v>
      </c>
      <c r="H14978" t="s">
        <v>726</v>
      </c>
      <c r="J14978" s="5"/>
      <c r="K14978" s="2">
        <v>767.89</v>
      </c>
      <c r="L14978" s="5"/>
      <c r="M14978" s="2">
        <f t="shared" si="233"/>
        <v>-93053.239999996935</v>
      </c>
      <c r="P14978"/>
    </row>
    <row r="14979" spans="1:16" hidden="1">
      <c r="A14979" t="s">
        <v>746</v>
      </c>
      <c r="B14979" s="1">
        <v>42279</v>
      </c>
      <c r="C14979" t="s">
        <v>6</v>
      </c>
      <c r="D14979">
        <v>1</v>
      </c>
      <c r="E14979" t="s">
        <v>752</v>
      </c>
      <c r="F14979" t="s">
        <v>29</v>
      </c>
      <c r="G14979" t="s">
        <v>20</v>
      </c>
      <c r="H14979" t="s">
        <v>65</v>
      </c>
      <c r="I14979" s="2">
        <v>500</v>
      </c>
      <c r="J14979" s="5"/>
      <c r="L14979" s="5"/>
      <c r="M14979" s="2">
        <f t="shared" si="233"/>
        <v>-92553.239999996935</v>
      </c>
      <c r="P14979"/>
    </row>
    <row r="14980" spans="1:16" hidden="1">
      <c r="A14980" t="s">
        <v>753</v>
      </c>
      <c r="B14980" s="1">
        <v>42279</v>
      </c>
      <c r="C14980" t="s">
        <v>755</v>
      </c>
      <c r="D14980">
        <v>1</v>
      </c>
      <c r="E14980" t="s">
        <v>756</v>
      </c>
      <c r="F14980" t="s">
        <v>13</v>
      </c>
      <c r="G14980" t="s">
        <v>20</v>
      </c>
      <c r="H14980" t="s">
        <v>757</v>
      </c>
      <c r="J14980" s="5"/>
      <c r="K14980" s="2">
        <v>1025</v>
      </c>
      <c r="L14980" s="5"/>
      <c r="M14980" s="2">
        <f t="shared" si="233"/>
        <v>-93578.239999996935</v>
      </c>
      <c r="P14980"/>
    </row>
    <row r="14981" spans="1:16" hidden="1">
      <c r="A14981" t="s">
        <v>766</v>
      </c>
      <c r="B14981" s="1">
        <v>42279</v>
      </c>
      <c r="C14981" t="s">
        <v>18</v>
      </c>
      <c r="D14981">
        <v>1</v>
      </c>
      <c r="E14981" t="s">
        <v>769</v>
      </c>
      <c r="F14981" t="s">
        <v>13</v>
      </c>
      <c r="G14981" t="s">
        <v>20</v>
      </c>
      <c r="H14981" t="s">
        <v>18</v>
      </c>
      <c r="J14981" s="5"/>
      <c r="K14981" s="2">
        <v>15885.08</v>
      </c>
      <c r="L14981" s="5"/>
      <c r="M14981" s="2">
        <f t="shared" si="233"/>
        <v>-109463.31999999694</v>
      </c>
      <c r="P14981"/>
    </row>
    <row r="14982" spans="1:16" hidden="1">
      <c r="A14982" t="s">
        <v>788</v>
      </c>
      <c r="B14982" s="1">
        <v>42279</v>
      </c>
      <c r="C14982" t="s">
        <v>195</v>
      </c>
      <c r="D14982">
        <v>1</v>
      </c>
      <c r="E14982" t="s">
        <v>791</v>
      </c>
      <c r="F14982" t="s">
        <v>13</v>
      </c>
      <c r="G14982" t="s">
        <v>20</v>
      </c>
      <c r="H14982" t="s">
        <v>195</v>
      </c>
      <c r="J14982" s="5"/>
      <c r="K14982" s="2">
        <v>4190</v>
      </c>
      <c r="L14982" s="5"/>
      <c r="M14982" s="2">
        <f t="shared" si="233"/>
        <v>-113653.31999999694</v>
      </c>
      <c r="P14982"/>
    </row>
    <row r="14983" spans="1:16" hidden="1">
      <c r="A14983" t="s">
        <v>812</v>
      </c>
      <c r="B14983" s="1">
        <v>42279</v>
      </c>
      <c r="C14983" t="s">
        <v>200</v>
      </c>
      <c r="D14983">
        <v>1</v>
      </c>
      <c r="E14983" t="s">
        <v>814</v>
      </c>
      <c r="F14983" t="s">
        <v>16</v>
      </c>
      <c r="G14983" t="s">
        <v>20</v>
      </c>
      <c r="H14983" t="s">
        <v>200</v>
      </c>
      <c r="J14983" s="5"/>
      <c r="K14983" s="2">
        <v>2362.37</v>
      </c>
      <c r="L14983" s="5"/>
      <c r="M14983" s="2">
        <f t="shared" si="233"/>
        <v>-116015.68999999693</v>
      </c>
      <c r="P14983"/>
    </row>
    <row r="14984" spans="1:16" hidden="1">
      <c r="A14984" t="s">
        <v>883</v>
      </c>
      <c r="B14984" s="1">
        <v>42279</v>
      </c>
      <c r="C14984" t="s">
        <v>18</v>
      </c>
      <c r="D14984">
        <v>1</v>
      </c>
      <c r="E14984" t="s">
        <v>887</v>
      </c>
      <c r="F14984" t="s">
        <v>13</v>
      </c>
      <c r="G14984" t="s">
        <v>4</v>
      </c>
      <c r="H14984" t="s">
        <v>888</v>
      </c>
      <c r="J14984" s="5"/>
      <c r="K14984" s="2">
        <v>50000</v>
      </c>
      <c r="L14984" s="5"/>
      <c r="M14984" s="2">
        <f t="shared" si="233"/>
        <v>-166015.68999999692</v>
      </c>
      <c r="P14984"/>
    </row>
    <row r="14985" spans="1:16" hidden="1">
      <c r="A14985" t="s">
        <v>936</v>
      </c>
      <c r="B14985" s="1">
        <v>42279</v>
      </c>
      <c r="C14985" t="s">
        <v>195</v>
      </c>
      <c r="D14985">
        <v>1</v>
      </c>
      <c r="E14985" t="s">
        <v>937</v>
      </c>
      <c r="F14985" t="s">
        <v>13</v>
      </c>
      <c r="G14985" t="s">
        <v>4</v>
      </c>
      <c r="H14985" t="s">
        <v>195</v>
      </c>
      <c r="J14985" s="5"/>
      <c r="K14985" s="2">
        <v>5000</v>
      </c>
      <c r="L14985" s="5"/>
      <c r="M14985" s="2">
        <f t="shared" ref="M14985:M15048" si="234">+M14984+I14985-K14985</f>
        <v>-171015.68999999692</v>
      </c>
      <c r="P14985"/>
    </row>
    <row r="14986" spans="1:16" hidden="1">
      <c r="A14986" t="s">
        <v>945</v>
      </c>
      <c r="B14986" s="1">
        <v>42279</v>
      </c>
      <c r="C14986" t="s">
        <v>195</v>
      </c>
      <c r="D14986">
        <v>1</v>
      </c>
      <c r="E14986" t="s">
        <v>946</v>
      </c>
      <c r="F14986" t="s">
        <v>13</v>
      </c>
      <c r="G14986" t="s">
        <v>4</v>
      </c>
      <c r="H14986" t="s">
        <v>195</v>
      </c>
      <c r="J14986" s="5"/>
      <c r="K14986" s="2">
        <v>7675.61</v>
      </c>
      <c r="L14986" s="5"/>
      <c r="M14986" s="2">
        <f t="shared" si="234"/>
        <v>-178691.2999999969</v>
      </c>
      <c r="P14986"/>
    </row>
    <row r="14987" spans="1:16" hidden="1">
      <c r="A14987" t="s">
        <v>950</v>
      </c>
      <c r="B14987" s="1">
        <v>42279</v>
      </c>
      <c r="C14987" t="s">
        <v>200</v>
      </c>
      <c r="D14987">
        <v>1</v>
      </c>
      <c r="E14987" t="s">
        <v>953</v>
      </c>
      <c r="F14987" t="s">
        <v>16</v>
      </c>
      <c r="G14987" t="s">
        <v>4</v>
      </c>
      <c r="H14987" t="s">
        <v>200</v>
      </c>
      <c r="J14987" s="5"/>
      <c r="K14987" s="2">
        <v>4655.01</v>
      </c>
      <c r="L14987" s="5"/>
      <c r="M14987" s="2">
        <f t="shared" si="234"/>
        <v>-183346.30999999691</v>
      </c>
      <c r="P14987"/>
    </row>
    <row r="14988" spans="1:16" hidden="1">
      <c r="A14988" t="s">
        <v>958</v>
      </c>
      <c r="B14988" s="1">
        <v>42279</v>
      </c>
      <c r="C14988" t="s">
        <v>959</v>
      </c>
      <c r="D14988">
        <v>1</v>
      </c>
      <c r="E14988" t="s">
        <v>960</v>
      </c>
      <c r="F14988" t="s">
        <v>13</v>
      </c>
      <c r="G14988" t="s">
        <v>4</v>
      </c>
      <c r="H14988" t="s">
        <v>961</v>
      </c>
      <c r="J14988" s="5"/>
      <c r="K14988" s="2">
        <v>23075.93</v>
      </c>
      <c r="L14988" s="5"/>
      <c r="M14988" s="2">
        <f t="shared" si="234"/>
        <v>-206422.23999999691</v>
      </c>
      <c r="P14988"/>
    </row>
    <row r="14989" spans="1:16" hidden="1">
      <c r="A14989" t="s">
        <v>963</v>
      </c>
      <c r="B14989" s="1">
        <v>42279</v>
      </c>
      <c r="C14989" t="s">
        <v>18</v>
      </c>
      <c r="D14989">
        <v>1</v>
      </c>
      <c r="E14989" t="s">
        <v>964</v>
      </c>
      <c r="F14989" t="s">
        <v>13</v>
      </c>
      <c r="G14989" t="s">
        <v>4</v>
      </c>
      <c r="H14989" t="s">
        <v>18</v>
      </c>
      <c r="J14989" s="5"/>
      <c r="K14989" s="2">
        <v>10510.37</v>
      </c>
      <c r="L14989" s="5"/>
      <c r="M14989" s="2">
        <f t="shared" si="234"/>
        <v>-216932.6099999969</v>
      </c>
      <c r="P14989"/>
    </row>
    <row r="14990" spans="1:16" hidden="1">
      <c r="A14990" t="s">
        <v>3513</v>
      </c>
      <c r="B14990" s="1">
        <v>42279</v>
      </c>
      <c r="C14990" t="s">
        <v>3514</v>
      </c>
      <c r="D14990">
        <v>1</v>
      </c>
      <c r="E14990" t="s">
        <v>3515</v>
      </c>
      <c r="F14990" t="s">
        <v>3342</v>
      </c>
      <c r="G14990" t="s">
        <v>52</v>
      </c>
      <c r="H14990" t="s">
        <v>3516</v>
      </c>
      <c r="J14990" s="5"/>
      <c r="K14990" s="2">
        <v>479.31</v>
      </c>
      <c r="L14990" s="5"/>
      <c r="M14990" s="2">
        <f t="shared" si="234"/>
        <v>-217411.9199999969</v>
      </c>
      <c r="P14990"/>
    </row>
    <row r="14991" spans="1:16" hidden="1">
      <c r="A14991" t="s">
        <v>14667</v>
      </c>
      <c r="B14991" s="1">
        <v>42279</v>
      </c>
      <c r="C14991" t="s">
        <v>14673</v>
      </c>
      <c r="D14991">
        <v>2</v>
      </c>
      <c r="E14991" t="s">
        <v>14674</v>
      </c>
      <c r="F14991" t="s">
        <v>13559</v>
      </c>
      <c r="G14991" t="s">
        <v>313</v>
      </c>
      <c r="H14991" t="s">
        <v>65</v>
      </c>
      <c r="J14991" s="5"/>
      <c r="K14991" s="2">
        <v>290</v>
      </c>
      <c r="L14991" s="5"/>
      <c r="M14991" s="2">
        <f t="shared" si="234"/>
        <v>-217701.9199999969</v>
      </c>
      <c r="P14991"/>
    </row>
    <row r="14992" spans="1:16" hidden="1">
      <c r="A14992" t="s">
        <v>14667</v>
      </c>
      <c r="B14992" s="1">
        <v>42279</v>
      </c>
      <c r="C14992" t="s">
        <v>14673</v>
      </c>
      <c r="D14992">
        <v>2</v>
      </c>
      <c r="E14992" t="s">
        <v>14674</v>
      </c>
      <c r="F14992" t="s">
        <v>13559</v>
      </c>
      <c r="G14992" t="s">
        <v>313</v>
      </c>
      <c r="H14992" t="s">
        <v>65</v>
      </c>
      <c r="I14992" s="2">
        <v>575.16</v>
      </c>
      <c r="J14992" s="5"/>
      <c r="L14992" s="5"/>
      <c r="M14992" s="2">
        <f t="shared" si="234"/>
        <v>-217126.7599999969</v>
      </c>
      <c r="P14992"/>
    </row>
    <row r="14993" spans="1:16" hidden="1">
      <c r="A14993" t="s">
        <v>14690</v>
      </c>
      <c r="B14993" s="1">
        <v>42279</v>
      </c>
      <c r="C14993" t="s">
        <v>14697</v>
      </c>
      <c r="D14993">
        <v>2</v>
      </c>
      <c r="E14993" t="s">
        <v>14698</v>
      </c>
      <c r="F14993" t="s">
        <v>13559</v>
      </c>
      <c r="G14993" t="s">
        <v>313</v>
      </c>
      <c r="H14993" t="s">
        <v>2766</v>
      </c>
      <c r="J14993" s="5"/>
      <c r="K14993" s="2">
        <v>1200</v>
      </c>
      <c r="L14993" s="5"/>
      <c r="M14993" s="2">
        <f t="shared" si="234"/>
        <v>-218326.7599999969</v>
      </c>
      <c r="P14993"/>
    </row>
    <row r="14994" spans="1:16" hidden="1">
      <c r="A14994" t="s">
        <v>14690</v>
      </c>
      <c r="B14994" s="1">
        <v>42279</v>
      </c>
      <c r="C14994" t="s">
        <v>14697</v>
      </c>
      <c r="D14994">
        <v>2</v>
      </c>
      <c r="E14994" t="s">
        <v>14698</v>
      </c>
      <c r="F14994" t="s">
        <v>13559</v>
      </c>
      <c r="G14994" t="s">
        <v>313</v>
      </c>
      <c r="H14994" t="s">
        <v>2766</v>
      </c>
      <c r="I14994" s="2">
        <v>2462.37</v>
      </c>
      <c r="J14994" s="5"/>
      <c r="L14994" s="5"/>
      <c r="M14994" s="2">
        <f t="shared" si="234"/>
        <v>-215864.3899999969</v>
      </c>
      <c r="P14994"/>
    </row>
    <row r="14995" spans="1:16" hidden="1">
      <c r="A14995" t="s">
        <v>14717</v>
      </c>
      <c r="B14995" s="1">
        <v>42279</v>
      </c>
      <c r="C14995" t="s">
        <v>14722</v>
      </c>
      <c r="D14995">
        <v>2</v>
      </c>
      <c r="E14995" t="s">
        <v>14723</v>
      </c>
      <c r="F14995" t="s">
        <v>13559</v>
      </c>
      <c r="G14995" t="s">
        <v>313</v>
      </c>
      <c r="H14995" t="s">
        <v>10803</v>
      </c>
      <c r="J14995" s="5"/>
      <c r="K14995" s="2">
        <v>977.1</v>
      </c>
      <c r="L14995" s="5"/>
      <c r="M14995" s="2">
        <f t="shared" si="234"/>
        <v>-216841.48999999691</v>
      </c>
      <c r="P14995"/>
    </row>
    <row r="14996" spans="1:16" hidden="1">
      <c r="A14996" t="s">
        <v>14717</v>
      </c>
      <c r="B14996" s="1">
        <v>42279</v>
      </c>
      <c r="C14996" t="s">
        <v>14722</v>
      </c>
      <c r="D14996">
        <v>2</v>
      </c>
      <c r="E14996" t="s">
        <v>14723</v>
      </c>
      <c r="F14996" t="s">
        <v>13559</v>
      </c>
      <c r="G14996" t="s">
        <v>313</v>
      </c>
      <c r="H14996" t="s">
        <v>10803</v>
      </c>
      <c r="I14996" s="2">
        <v>977.1</v>
      </c>
      <c r="J14996" s="5"/>
      <c r="L14996" s="5"/>
      <c r="M14996" s="2">
        <f t="shared" si="234"/>
        <v>-215864.3899999969</v>
      </c>
      <c r="P14996"/>
    </row>
    <row r="14997" spans="1:16" hidden="1">
      <c r="A14997" t="s">
        <v>14746</v>
      </c>
      <c r="B14997" s="1">
        <v>42279</v>
      </c>
      <c r="C14997" t="s">
        <v>14751</v>
      </c>
      <c r="D14997">
        <v>2</v>
      </c>
      <c r="E14997" t="s">
        <v>14752</v>
      </c>
      <c r="F14997" t="s">
        <v>13559</v>
      </c>
      <c r="G14997" t="s">
        <v>313</v>
      </c>
      <c r="H14997" t="s">
        <v>3516</v>
      </c>
      <c r="J14997" s="5"/>
      <c r="K14997" s="2">
        <v>1200</v>
      </c>
      <c r="L14997" s="5"/>
      <c r="M14997" s="2">
        <f t="shared" si="234"/>
        <v>-217064.3899999969</v>
      </c>
      <c r="P14997"/>
    </row>
    <row r="14998" spans="1:16" hidden="1">
      <c r="A14998" t="s">
        <v>14746</v>
      </c>
      <c r="B14998" s="1">
        <v>42279</v>
      </c>
      <c r="C14998" t="s">
        <v>14751</v>
      </c>
      <c r="D14998">
        <v>2</v>
      </c>
      <c r="E14998" t="s">
        <v>14752</v>
      </c>
      <c r="F14998" t="s">
        <v>13559</v>
      </c>
      <c r="G14998" t="s">
        <v>313</v>
      </c>
      <c r="H14998" t="s">
        <v>3516</v>
      </c>
      <c r="I14998" s="2">
        <v>1679.31</v>
      </c>
      <c r="J14998" s="5"/>
      <c r="L14998" s="5"/>
      <c r="M14998" s="2">
        <f t="shared" si="234"/>
        <v>-215385.0799999969</v>
      </c>
      <c r="P14998"/>
    </row>
    <row r="14999" spans="1:16" hidden="1">
      <c r="A14999" t="s">
        <v>14770</v>
      </c>
      <c r="B14999" s="1">
        <v>42279</v>
      </c>
      <c r="C14999" t="s">
        <v>14774</v>
      </c>
      <c r="D14999">
        <v>2</v>
      </c>
      <c r="E14999" t="s">
        <v>14775</v>
      </c>
      <c r="F14999" t="s">
        <v>7054</v>
      </c>
      <c r="G14999" t="s">
        <v>20</v>
      </c>
      <c r="H14999" t="s">
        <v>14776</v>
      </c>
      <c r="I14999" s="2">
        <v>3030</v>
      </c>
      <c r="J14999" s="5"/>
      <c r="L14999" s="5"/>
      <c r="M14999" s="2">
        <f t="shared" si="234"/>
        <v>-212355.0799999969</v>
      </c>
      <c r="P14999"/>
    </row>
    <row r="15000" spans="1:16" hidden="1">
      <c r="A15000" t="s">
        <v>14793</v>
      </c>
      <c r="B15000" s="1">
        <v>42279</v>
      </c>
      <c r="C15000" t="s">
        <v>14799</v>
      </c>
      <c r="D15000">
        <v>2</v>
      </c>
      <c r="E15000" t="s">
        <v>14800</v>
      </c>
      <c r="F15000" t="s">
        <v>13559</v>
      </c>
      <c r="G15000" t="s">
        <v>313</v>
      </c>
      <c r="H15000" t="s">
        <v>11188</v>
      </c>
      <c r="J15000" s="5"/>
      <c r="K15000" s="2">
        <v>2948.33</v>
      </c>
      <c r="L15000" s="5"/>
      <c r="M15000" s="2">
        <f t="shared" si="234"/>
        <v>-215303.40999999689</v>
      </c>
      <c r="P15000"/>
    </row>
    <row r="15001" spans="1:16" hidden="1">
      <c r="A15001" t="s">
        <v>14793</v>
      </c>
      <c r="B15001" s="1">
        <v>42279</v>
      </c>
      <c r="C15001" t="s">
        <v>14799</v>
      </c>
      <c r="D15001">
        <v>2</v>
      </c>
      <c r="E15001" t="s">
        <v>14800</v>
      </c>
      <c r="F15001" t="s">
        <v>13559</v>
      </c>
      <c r="G15001" t="s">
        <v>313</v>
      </c>
      <c r="H15001" t="s">
        <v>11188</v>
      </c>
      <c r="I15001" s="2">
        <v>2948.33</v>
      </c>
      <c r="J15001" s="5"/>
      <c r="L15001" s="5"/>
      <c r="M15001" s="2">
        <f t="shared" si="234"/>
        <v>-212355.0799999969</v>
      </c>
      <c r="P15001"/>
    </row>
    <row r="15002" spans="1:16" hidden="1">
      <c r="A15002" t="s">
        <v>14814</v>
      </c>
      <c r="B15002" s="1">
        <v>42279</v>
      </c>
      <c r="C15002" t="s">
        <v>573</v>
      </c>
      <c r="D15002">
        <v>2</v>
      </c>
      <c r="E15002" t="s">
        <v>14820</v>
      </c>
      <c r="F15002" t="s">
        <v>7054</v>
      </c>
      <c r="G15002" t="s">
        <v>20</v>
      </c>
      <c r="H15002" t="s">
        <v>575</v>
      </c>
      <c r="I15002" s="2">
        <v>5037</v>
      </c>
      <c r="J15002" s="5"/>
      <c r="L15002" s="5"/>
      <c r="M15002" s="2">
        <f t="shared" si="234"/>
        <v>-207318.0799999969</v>
      </c>
      <c r="P15002"/>
    </row>
    <row r="15003" spans="1:16" hidden="1">
      <c r="A15003" t="s">
        <v>14836</v>
      </c>
      <c r="B15003" s="1">
        <v>42279</v>
      </c>
      <c r="C15003" t="s">
        <v>14840</v>
      </c>
      <c r="D15003">
        <v>2</v>
      </c>
      <c r="E15003" t="s">
        <v>14841</v>
      </c>
      <c r="F15003" t="s">
        <v>13559</v>
      </c>
      <c r="G15003" t="s">
        <v>313</v>
      </c>
      <c r="H15003" t="s">
        <v>12476</v>
      </c>
      <c r="J15003" s="5"/>
      <c r="K15003" s="2">
        <v>2384.08</v>
      </c>
      <c r="L15003" s="5"/>
      <c r="M15003" s="2">
        <f t="shared" si="234"/>
        <v>-209702.15999999689</v>
      </c>
      <c r="P15003"/>
    </row>
    <row r="15004" spans="1:16" hidden="1">
      <c r="A15004" t="s">
        <v>14836</v>
      </c>
      <c r="B15004" s="1">
        <v>42279</v>
      </c>
      <c r="C15004" t="s">
        <v>14840</v>
      </c>
      <c r="D15004">
        <v>2</v>
      </c>
      <c r="E15004" t="s">
        <v>14841</v>
      </c>
      <c r="F15004" t="s">
        <v>13559</v>
      </c>
      <c r="G15004" t="s">
        <v>313</v>
      </c>
      <c r="H15004" t="s">
        <v>12476</v>
      </c>
      <c r="I15004" s="2">
        <v>2384.08</v>
      </c>
      <c r="J15004" s="5"/>
      <c r="L15004" s="5"/>
      <c r="M15004" s="2">
        <f t="shared" si="234"/>
        <v>-207318.0799999969</v>
      </c>
      <c r="P15004"/>
    </row>
    <row r="15005" spans="1:16" hidden="1">
      <c r="A15005" t="s">
        <v>14862</v>
      </c>
      <c r="B15005" s="1">
        <v>42279</v>
      </c>
      <c r="C15005" t="s">
        <v>18</v>
      </c>
      <c r="D15005">
        <v>2</v>
      </c>
      <c r="E15005" t="s">
        <v>14868</v>
      </c>
      <c r="F15005" t="s">
        <v>13559</v>
      </c>
      <c r="G15005" t="s">
        <v>313</v>
      </c>
      <c r="H15005" t="s">
        <v>65</v>
      </c>
      <c r="I15005" s="2">
        <v>2112.9899999999998</v>
      </c>
      <c r="J15005" s="5"/>
      <c r="L15005" s="5"/>
      <c r="M15005" s="2">
        <f t="shared" si="234"/>
        <v>-205205.08999999691</v>
      </c>
      <c r="P15005"/>
    </row>
    <row r="15006" spans="1:16" hidden="1">
      <c r="A15006" t="s">
        <v>14890</v>
      </c>
      <c r="B15006" s="1">
        <v>42279</v>
      </c>
      <c r="C15006" t="s">
        <v>573</v>
      </c>
      <c r="D15006">
        <v>2</v>
      </c>
      <c r="E15006" t="s">
        <v>14895</v>
      </c>
      <c r="F15006" t="s">
        <v>7054</v>
      </c>
      <c r="G15006" t="s">
        <v>20</v>
      </c>
      <c r="H15006" t="s">
        <v>575</v>
      </c>
      <c r="I15006" s="2">
        <v>5037</v>
      </c>
      <c r="J15006" s="5"/>
      <c r="L15006" s="5"/>
      <c r="M15006" s="2">
        <f t="shared" si="234"/>
        <v>-200168.08999999691</v>
      </c>
      <c r="P15006"/>
    </row>
    <row r="15007" spans="1:16" hidden="1">
      <c r="A15007" t="s">
        <v>14917</v>
      </c>
      <c r="B15007" s="1">
        <v>42279</v>
      </c>
      <c r="C15007" t="s">
        <v>14924</v>
      </c>
      <c r="D15007">
        <v>2</v>
      </c>
      <c r="E15007" t="s">
        <v>14925</v>
      </c>
      <c r="F15007" t="s">
        <v>13559</v>
      </c>
      <c r="G15007" t="s">
        <v>313</v>
      </c>
      <c r="H15007" t="s">
        <v>1321</v>
      </c>
      <c r="J15007" s="5"/>
      <c r="K15007" s="2">
        <v>1520.3</v>
      </c>
      <c r="L15007" s="5"/>
      <c r="M15007" s="2">
        <f t="shared" si="234"/>
        <v>-201688.3899999969</v>
      </c>
      <c r="P15007"/>
    </row>
    <row r="15008" spans="1:16" hidden="1">
      <c r="A15008" t="s">
        <v>14917</v>
      </c>
      <c r="B15008" s="1">
        <v>42279</v>
      </c>
      <c r="C15008" t="s">
        <v>14924</v>
      </c>
      <c r="D15008">
        <v>2</v>
      </c>
      <c r="E15008" t="s">
        <v>14925</v>
      </c>
      <c r="F15008" t="s">
        <v>13559</v>
      </c>
      <c r="G15008" t="s">
        <v>313</v>
      </c>
      <c r="H15008" t="s">
        <v>1321</v>
      </c>
      <c r="I15008" s="2">
        <v>1520.3</v>
      </c>
      <c r="J15008" s="5"/>
      <c r="L15008" s="5"/>
      <c r="M15008" s="2">
        <f t="shared" si="234"/>
        <v>-200168.08999999691</v>
      </c>
      <c r="P15008"/>
    </row>
    <row r="15009" spans="1:16" hidden="1">
      <c r="A15009" t="s">
        <v>14945</v>
      </c>
      <c r="B15009" s="1">
        <v>42279</v>
      </c>
      <c r="C15009" t="s">
        <v>14951</v>
      </c>
      <c r="D15009">
        <v>2</v>
      </c>
      <c r="E15009" t="s">
        <v>14952</v>
      </c>
      <c r="F15009" t="s">
        <v>13559</v>
      </c>
      <c r="G15009" t="s">
        <v>313</v>
      </c>
      <c r="H15009" t="s">
        <v>1321</v>
      </c>
      <c r="J15009" s="5"/>
      <c r="K15009" s="2">
        <v>1588.03</v>
      </c>
      <c r="L15009" s="5"/>
      <c r="M15009" s="2">
        <f t="shared" si="234"/>
        <v>-201756.11999999691</v>
      </c>
      <c r="P15009"/>
    </row>
    <row r="15010" spans="1:16" hidden="1">
      <c r="A15010" t="s">
        <v>14945</v>
      </c>
      <c r="B15010" s="1">
        <v>42279</v>
      </c>
      <c r="C15010" t="s">
        <v>14951</v>
      </c>
      <c r="D15010">
        <v>2</v>
      </c>
      <c r="E15010" t="s">
        <v>14952</v>
      </c>
      <c r="F15010" t="s">
        <v>13559</v>
      </c>
      <c r="G15010" t="s">
        <v>313</v>
      </c>
      <c r="H15010" t="s">
        <v>1321</v>
      </c>
      <c r="I15010" s="2">
        <v>1588.03</v>
      </c>
      <c r="J15010" s="5"/>
      <c r="L15010" s="5"/>
      <c r="M15010" s="2">
        <f t="shared" si="234"/>
        <v>-200168.08999999691</v>
      </c>
      <c r="P15010"/>
    </row>
    <row r="15011" spans="1:16" hidden="1">
      <c r="A15011" t="s">
        <v>14972</v>
      </c>
      <c r="B15011" s="1">
        <v>42279</v>
      </c>
      <c r="C15011" t="s">
        <v>14978</v>
      </c>
      <c r="D15011">
        <v>2</v>
      </c>
      <c r="E15011" t="s">
        <v>14979</v>
      </c>
      <c r="F15011" t="s">
        <v>7054</v>
      </c>
      <c r="G15011" t="s">
        <v>20</v>
      </c>
      <c r="H15011" t="s">
        <v>2766</v>
      </c>
      <c r="I15011" s="2">
        <v>600.01</v>
      </c>
      <c r="J15011" s="5"/>
      <c r="L15011" s="5"/>
      <c r="M15011" s="2">
        <f t="shared" si="234"/>
        <v>-199568.0799999969</v>
      </c>
      <c r="P15011"/>
    </row>
    <row r="15012" spans="1:16" hidden="1">
      <c r="A15012" t="s">
        <v>15000</v>
      </c>
      <c r="B15012" s="1">
        <v>42279</v>
      </c>
      <c r="C15012" t="s">
        <v>684</v>
      </c>
      <c r="D15012">
        <v>2</v>
      </c>
      <c r="E15012" t="s">
        <v>15005</v>
      </c>
      <c r="F15012" t="s">
        <v>7054</v>
      </c>
      <c r="G15012" t="s">
        <v>20</v>
      </c>
      <c r="H15012" t="s">
        <v>605</v>
      </c>
      <c r="I15012" s="2">
        <v>590</v>
      </c>
      <c r="J15012" s="5"/>
      <c r="L15012" s="5"/>
      <c r="M15012" s="2">
        <f t="shared" si="234"/>
        <v>-198978.0799999969</v>
      </c>
      <c r="P15012"/>
    </row>
    <row r="15013" spans="1:16" hidden="1">
      <c r="A15013" t="s">
        <v>15023</v>
      </c>
      <c r="B15013" s="1">
        <v>42279</v>
      </c>
      <c r="C15013" t="s">
        <v>684</v>
      </c>
      <c r="D15013">
        <v>2</v>
      </c>
      <c r="E15013" t="s">
        <v>15029</v>
      </c>
      <c r="F15013" t="s">
        <v>7054</v>
      </c>
      <c r="G15013" t="s">
        <v>20</v>
      </c>
      <c r="H15013" t="s">
        <v>605</v>
      </c>
      <c r="J15013" s="5"/>
      <c r="K15013" s="2">
        <v>590</v>
      </c>
      <c r="L15013" s="5"/>
      <c r="M15013" s="2">
        <f t="shared" si="234"/>
        <v>-199568.0799999969</v>
      </c>
      <c r="P15013"/>
    </row>
    <row r="15014" spans="1:16" hidden="1">
      <c r="A15014" t="s">
        <v>15023</v>
      </c>
      <c r="B15014" s="1">
        <v>42279</v>
      </c>
      <c r="C15014" t="s">
        <v>684</v>
      </c>
      <c r="D15014">
        <v>2</v>
      </c>
      <c r="E15014" t="s">
        <v>15029</v>
      </c>
      <c r="F15014" t="s">
        <v>7054</v>
      </c>
      <c r="G15014" t="s">
        <v>20</v>
      </c>
      <c r="H15014" t="s">
        <v>605</v>
      </c>
      <c r="I15014" s="2">
        <v>590</v>
      </c>
      <c r="J15014" s="5"/>
      <c r="L15014" s="5"/>
      <c r="M15014" s="2">
        <f t="shared" si="234"/>
        <v>-198978.0799999969</v>
      </c>
      <c r="P15014"/>
    </row>
    <row r="15015" spans="1:16" hidden="1">
      <c r="A15015" t="s">
        <v>15045</v>
      </c>
      <c r="B15015" s="1">
        <v>42279</v>
      </c>
      <c r="C15015" t="s">
        <v>15050</v>
      </c>
      <c r="D15015">
        <v>2</v>
      </c>
      <c r="E15015" t="s">
        <v>15051</v>
      </c>
      <c r="F15015" t="s">
        <v>7054</v>
      </c>
      <c r="G15015" t="s">
        <v>20</v>
      </c>
      <c r="H15015" t="s">
        <v>376</v>
      </c>
      <c r="J15015" s="5"/>
      <c r="K15015" s="2">
        <v>518</v>
      </c>
      <c r="L15015" s="5"/>
      <c r="M15015" s="2">
        <f t="shared" si="234"/>
        <v>-199496.0799999969</v>
      </c>
      <c r="P15015"/>
    </row>
    <row r="15016" spans="1:16" hidden="1">
      <c r="A15016" t="s">
        <v>15045</v>
      </c>
      <c r="B15016" s="1">
        <v>42279</v>
      </c>
      <c r="C15016" t="s">
        <v>15050</v>
      </c>
      <c r="D15016">
        <v>2</v>
      </c>
      <c r="E15016" t="s">
        <v>15051</v>
      </c>
      <c r="F15016" t="s">
        <v>7054</v>
      </c>
      <c r="G15016" t="s">
        <v>20</v>
      </c>
      <c r="H15016" t="s">
        <v>376</v>
      </c>
      <c r="I15016" s="2">
        <v>518</v>
      </c>
      <c r="J15016" s="5"/>
      <c r="L15016" s="5"/>
      <c r="M15016" s="2">
        <f t="shared" si="234"/>
        <v>-198978.0799999969</v>
      </c>
      <c r="P15016"/>
    </row>
    <row r="15017" spans="1:16" hidden="1">
      <c r="A15017" t="s">
        <v>15073</v>
      </c>
      <c r="B15017" s="1">
        <v>42279</v>
      </c>
      <c r="C15017" t="s">
        <v>2506</v>
      </c>
      <c r="D15017">
        <v>2</v>
      </c>
      <c r="E15017" t="s">
        <v>15078</v>
      </c>
      <c r="F15017" t="s">
        <v>7054</v>
      </c>
      <c r="G15017" t="s">
        <v>20</v>
      </c>
      <c r="H15017" t="s">
        <v>2508</v>
      </c>
      <c r="J15017" s="5"/>
      <c r="K15017" s="2">
        <v>3200</v>
      </c>
      <c r="L15017" s="5"/>
      <c r="M15017" s="2">
        <f t="shared" si="234"/>
        <v>-202178.0799999969</v>
      </c>
      <c r="P15017"/>
    </row>
    <row r="15018" spans="1:16" hidden="1">
      <c r="A15018" t="s">
        <v>15073</v>
      </c>
      <c r="B15018" s="1">
        <v>42279</v>
      </c>
      <c r="C15018" t="s">
        <v>2506</v>
      </c>
      <c r="D15018">
        <v>2</v>
      </c>
      <c r="E15018" t="s">
        <v>15078</v>
      </c>
      <c r="F15018" t="s">
        <v>7054</v>
      </c>
      <c r="G15018" t="s">
        <v>20</v>
      </c>
      <c r="H15018" t="s">
        <v>2508</v>
      </c>
      <c r="I15018" s="2">
        <v>3200.02</v>
      </c>
      <c r="J15018" s="5"/>
      <c r="L15018" s="5"/>
      <c r="M15018" s="2">
        <f t="shared" si="234"/>
        <v>-198978.05999999691</v>
      </c>
      <c r="P15018"/>
    </row>
    <row r="15019" spans="1:16" hidden="1">
      <c r="A15019" t="s">
        <v>15093</v>
      </c>
      <c r="B15019" s="1">
        <v>42279</v>
      </c>
      <c r="C15019" t="s">
        <v>15100</v>
      </c>
      <c r="D15019">
        <v>2</v>
      </c>
      <c r="E15019" t="s">
        <v>15101</v>
      </c>
      <c r="F15019" t="s">
        <v>7054</v>
      </c>
      <c r="G15019" t="s">
        <v>20</v>
      </c>
      <c r="H15019" t="s">
        <v>11188</v>
      </c>
      <c r="I15019" s="2">
        <v>1200.01</v>
      </c>
      <c r="J15019" s="5"/>
      <c r="L15019" s="5"/>
      <c r="M15019" s="2">
        <f t="shared" si="234"/>
        <v>-197778.0499999969</v>
      </c>
      <c r="P15019"/>
    </row>
    <row r="15020" spans="1:16" hidden="1">
      <c r="A15020" t="s">
        <v>15116</v>
      </c>
      <c r="B15020" s="1">
        <v>42279</v>
      </c>
      <c r="C15020" t="s">
        <v>18</v>
      </c>
      <c r="D15020">
        <v>2</v>
      </c>
      <c r="E15020" t="s">
        <v>15121</v>
      </c>
      <c r="F15020" t="s">
        <v>13559</v>
      </c>
      <c r="G15020" t="s">
        <v>313</v>
      </c>
      <c r="H15020" t="s">
        <v>726</v>
      </c>
      <c r="I15020" s="2">
        <v>767.9</v>
      </c>
      <c r="J15020" s="5"/>
      <c r="L15020" s="5"/>
      <c r="M15020" s="2">
        <f t="shared" si="234"/>
        <v>-197010.14999999691</v>
      </c>
      <c r="P15020"/>
    </row>
    <row r="15021" spans="1:16" hidden="1">
      <c r="A15021" t="s">
        <v>15141</v>
      </c>
      <c r="B15021" s="1">
        <v>42279</v>
      </c>
      <c r="C15021" t="s">
        <v>15145</v>
      </c>
      <c r="D15021">
        <v>2</v>
      </c>
      <c r="E15021" t="s">
        <v>15146</v>
      </c>
      <c r="F15021" t="s">
        <v>13559</v>
      </c>
      <c r="G15021" t="s">
        <v>313</v>
      </c>
      <c r="H15021" t="s">
        <v>65</v>
      </c>
      <c r="J15021" s="5"/>
      <c r="K15021" s="2">
        <v>300</v>
      </c>
      <c r="L15021" s="5"/>
      <c r="M15021" s="2">
        <f t="shared" si="234"/>
        <v>-197310.14999999691</v>
      </c>
      <c r="P15021"/>
    </row>
    <row r="15022" spans="1:16" hidden="1">
      <c r="A15022" t="s">
        <v>15141</v>
      </c>
      <c r="B15022" s="1">
        <v>42279</v>
      </c>
      <c r="C15022" t="s">
        <v>15145</v>
      </c>
      <c r="D15022">
        <v>2</v>
      </c>
      <c r="E15022" t="s">
        <v>15146</v>
      </c>
      <c r="F15022" t="s">
        <v>13559</v>
      </c>
      <c r="G15022" t="s">
        <v>313</v>
      </c>
      <c r="H15022" t="s">
        <v>65</v>
      </c>
      <c r="I15022" s="2">
        <v>498.99</v>
      </c>
      <c r="J15022" s="5"/>
      <c r="L15022" s="5"/>
      <c r="M15022" s="2">
        <f t="shared" si="234"/>
        <v>-196811.15999999692</v>
      </c>
      <c r="P15022"/>
    </row>
    <row r="15023" spans="1:16" hidden="1">
      <c r="A15023" t="s">
        <v>15168</v>
      </c>
      <c r="B15023" s="1">
        <v>42279</v>
      </c>
      <c r="C15023" t="s">
        <v>15171</v>
      </c>
      <c r="D15023">
        <v>1</v>
      </c>
      <c r="E15023" t="s">
        <v>15172</v>
      </c>
      <c r="F15023" t="s">
        <v>13610</v>
      </c>
      <c r="G15023" t="s">
        <v>20</v>
      </c>
      <c r="H15023" t="s">
        <v>15173</v>
      </c>
      <c r="I15023" s="2">
        <v>11460.73</v>
      </c>
      <c r="J15023" s="5"/>
      <c r="L15023" s="5"/>
      <c r="M15023" s="2">
        <f t="shared" si="234"/>
        <v>-185350.42999999691</v>
      </c>
      <c r="P15023"/>
    </row>
    <row r="15024" spans="1:16" hidden="1">
      <c r="A15024" t="s">
        <v>15189</v>
      </c>
      <c r="B15024" s="1">
        <v>42279</v>
      </c>
      <c r="C15024" t="s">
        <v>15192</v>
      </c>
      <c r="D15024">
        <v>2</v>
      </c>
      <c r="E15024" t="s">
        <v>15193</v>
      </c>
      <c r="F15024" t="s">
        <v>7054</v>
      </c>
      <c r="G15024" t="s">
        <v>20</v>
      </c>
      <c r="H15024" t="s">
        <v>15043</v>
      </c>
      <c r="I15024" s="2">
        <v>2989.99</v>
      </c>
      <c r="J15024" s="5"/>
      <c r="L15024" s="5"/>
      <c r="M15024" s="2">
        <f t="shared" si="234"/>
        <v>-182360.43999999692</v>
      </c>
      <c r="P15024"/>
    </row>
    <row r="15025" spans="1:16" hidden="1">
      <c r="A15025" t="s">
        <v>15217</v>
      </c>
      <c r="B15025" s="1">
        <v>42279</v>
      </c>
      <c r="C15025" t="s">
        <v>15219</v>
      </c>
      <c r="D15025">
        <v>2</v>
      </c>
      <c r="E15025" t="s">
        <v>15220</v>
      </c>
      <c r="F15025" t="s">
        <v>7054</v>
      </c>
      <c r="G15025" t="s">
        <v>20</v>
      </c>
      <c r="H15025" t="s">
        <v>757</v>
      </c>
      <c r="I15025" s="2">
        <v>1025</v>
      </c>
      <c r="J15025" s="5"/>
      <c r="L15025" s="5"/>
      <c r="M15025" s="2">
        <f t="shared" si="234"/>
        <v>-181335.43999999692</v>
      </c>
      <c r="P15025"/>
    </row>
    <row r="15026" spans="1:16" hidden="1">
      <c r="A15026" t="s">
        <v>15239</v>
      </c>
      <c r="B15026" s="1">
        <v>42279</v>
      </c>
      <c r="C15026" t="s">
        <v>15241</v>
      </c>
      <c r="D15026">
        <v>2</v>
      </c>
      <c r="E15026" t="s">
        <v>15242</v>
      </c>
      <c r="F15026" t="s">
        <v>7054</v>
      </c>
      <c r="G15026" t="s">
        <v>20</v>
      </c>
      <c r="H15026" t="s">
        <v>15243</v>
      </c>
      <c r="I15026" s="2">
        <v>237.2</v>
      </c>
      <c r="J15026" s="5"/>
      <c r="L15026" s="5"/>
      <c r="M15026" s="2">
        <f t="shared" si="234"/>
        <v>-181098.23999999691</v>
      </c>
      <c r="P15026"/>
    </row>
    <row r="15027" spans="1:16" hidden="1">
      <c r="A15027" t="s">
        <v>15261</v>
      </c>
      <c r="B15027" s="1">
        <v>42279</v>
      </c>
      <c r="C15027" t="s">
        <v>15265</v>
      </c>
      <c r="D15027">
        <v>2</v>
      </c>
      <c r="E15027" t="s">
        <v>15266</v>
      </c>
      <c r="F15027" t="s">
        <v>13559</v>
      </c>
      <c r="G15027" t="s">
        <v>313</v>
      </c>
      <c r="H15027" t="s">
        <v>65</v>
      </c>
      <c r="J15027" s="5"/>
      <c r="K15027" s="2">
        <v>284.04000000000002</v>
      </c>
      <c r="L15027" s="5"/>
      <c r="M15027" s="2">
        <f t="shared" si="234"/>
        <v>-181382.27999999691</v>
      </c>
      <c r="P15027"/>
    </row>
    <row r="15028" spans="1:16" hidden="1">
      <c r="A15028" t="s">
        <v>15261</v>
      </c>
      <c r="B15028" s="1">
        <v>42279</v>
      </c>
      <c r="C15028" t="s">
        <v>15265</v>
      </c>
      <c r="D15028">
        <v>2</v>
      </c>
      <c r="E15028" t="s">
        <v>15266</v>
      </c>
      <c r="F15028" t="s">
        <v>13559</v>
      </c>
      <c r="G15028" t="s">
        <v>313</v>
      </c>
      <c r="H15028" t="s">
        <v>65</v>
      </c>
      <c r="I15028" s="2">
        <v>284.04000000000002</v>
      </c>
      <c r="J15028" s="5"/>
      <c r="L15028" s="5"/>
      <c r="M15028" s="2">
        <f t="shared" si="234"/>
        <v>-181098.23999999691</v>
      </c>
      <c r="P15028"/>
    </row>
    <row r="15029" spans="1:16" hidden="1">
      <c r="A15029" t="s">
        <v>15286</v>
      </c>
      <c r="B15029" s="1">
        <v>42279</v>
      </c>
      <c r="C15029" t="s">
        <v>15288</v>
      </c>
      <c r="D15029">
        <v>2</v>
      </c>
      <c r="E15029" t="s">
        <v>15289</v>
      </c>
      <c r="F15029" t="s">
        <v>13559</v>
      </c>
      <c r="G15029" t="s">
        <v>313</v>
      </c>
      <c r="H15029" t="s">
        <v>6037</v>
      </c>
      <c r="J15029" s="5"/>
      <c r="K15029" s="2">
        <v>1500</v>
      </c>
      <c r="L15029" s="5"/>
      <c r="M15029" s="2">
        <f t="shared" si="234"/>
        <v>-182598.23999999691</v>
      </c>
      <c r="P15029"/>
    </row>
    <row r="15030" spans="1:16" hidden="1">
      <c r="A15030" t="s">
        <v>15286</v>
      </c>
      <c r="B15030" s="1">
        <v>42279</v>
      </c>
      <c r="C15030" t="s">
        <v>15288</v>
      </c>
      <c r="D15030">
        <v>2</v>
      </c>
      <c r="E15030" t="s">
        <v>15289</v>
      </c>
      <c r="F15030" t="s">
        <v>13559</v>
      </c>
      <c r="G15030" t="s">
        <v>313</v>
      </c>
      <c r="H15030" t="s">
        <v>6037</v>
      </c>
      <c r="I15030" s="2">
        <v>2600</v>
      </c>
      <c r="J15030" s="5"/>
      <c r="L15030" s="5"/>
      <c r="M15030" s="2">
        <f t="shared" si="234"/>
        <v>-179998.23999999691</v>
      </c>
      <c r="P15030"/>
    </row>
    <row r="15031" spans="1:16" hidden="1">
      <c r="A15031" t="s">
        <v>15313</v>
      </c>
      <c r="B15031" s="1">
        <v>42279</v>
      </c>
      <c r="C15031" t="s">
        <v>18</v>
      </c>
      <c r="D15031">
        <v>2</v>
      </c>
      <c r="E15031" t="s">
        <v>15314</v>
      </c>
      <c r="F15031" t="s">
        <v>13559</v>
      </c>
      <c r="G15031" t="s">
        <v>313</v>
      </c>
      <c r="H15031" t="s">
        <v>65</v>
      </c>
      <c r="I15031" s="2">
        <v>41.34</v>
      </c>
      <c r="J15031" s="5"/>
      <c r="L15031" s="5"/>
      <c r="M15031" s="2">
        <f t="shared" si="234"/>
        <v>-179956.89999999691</v>
      </c>
      <c r="P15031"/>
    </row>
    <row r="15032" spans="1:16" hidden="1">
      <c r="A15032" t="s">
        <v>15336</v>
      </c>
      <c r="B15032" s="1">
        <v>42279</v>
      </c>
      <c r="C15032" t="s">
        <v>18</v>
      </c>
      <c r="D15032">
        <v>2</v>
      </c>
      <c r="E15032" t="s">
        <v>15337</v>
      </c>
      <c r="F15032" t="s">
        <v>13559</v>
      </c>
      <c r="G15032" t="s">
        <v>313</v>
      </c>
      <c r="H15032" t="s">
        <v>65</v>
      </c>
      <c r="J15032" s="5"/>
      <c r="K15032" s="2">
        <v>1474.12</v>
      </c>
      <c r="L15032" s="5"/>
      <c r="M15032" s="2">
        <f t="shared" si="234"/>
        <v>-181431.0199999969</v>
      </c>
      <c r="P15032"/>
    </row>
    <row r="15033" spans="1:16" hidden="1">
      <c r="A15033" t="s">
        <v>15336</v>
      </c>
      <c r="B15033" s="1">
        <v>42279</v>
      </c>
      <c r="C15033" t="s">
        <v>18</v>
      </c>
      <c r="D15033">
        <v>2</v>
      </c>
      <c r="E15033" t="s">
        <v>15337</v>
      </c>
      <c r="F15033" t="s">
        <v>13559</v>
      </c>
      <c r="G15033" t="s">
        <v>313</v>
      </c>
      <c r="H15033" t="s">
        <v>65</v>
      </c>
      <c r="I15033" s="2">
        <v>1474.12</v>
      </c>
      <c r="J15033" s="5"/>
      <c r="L15033" s="5"/>
      <c r="M15033" s="2">
        <f t="shared" si="234"/>
        <v>-179956.89999999691</v>
      </c>
      <c r="P15033"/>
    </row>
    <row r="15034" spans="1:16" hidden="1">
      <c r="A15034" t="s">
        <v>15360</v>
      </c>
      <c r="B15034" s="1">
        <v>42279</v>
      </c>
      <c r="C15034" t="s">
        <v>6</v>
      </c>
      <c r="D15034">
        <v>1</v>
      </c>
      <c r="E15034" t="s">
        <v>15361</v>
      </c>
      <c r="F15034" t="s">
        <v>13565</v>
      </c>
      <c r="G15034" t="s">
        <v>4</v>
      </c>
      <c r="H15034" t="s">
        <v>9409</v>
      </c>
      <c r="I15034" s="2">
        <v>5000</v>
      </c>
      <c r="J15034" s="5"/>
      <c r="L15034" s="5"/>
      <c r="M15034" s="2">
        <f t="shared" si="234"/>
        <v>-174956.89999999691</v>
      </c>
      <c r="P15034"/>
    </row>
    <row r="15035" spans="1:16" hidden="1">
      <c r="A15035" t="s">
        <v>15383</v>
      </c>
      <c r="B15035" s="1">
        <v>42279</v>
      </c>
      <c r="C15035" t="s">
        <v>15384</v>
      </c>
      <c r="D15035">
        <v>2</v>
      </c>
      <c r="E15035" t="s">
        <v>15385</v>
      </c>
      <c r="F15035" t="s">
        <v>7054</v>
      </c>
      <c r="G15035" t="s">
        <v>4</v>
      </c>
      <c r="H15035" t="s">
        <v>499</v>
      </c>
      <c r="I15035" s="2">
        <v>1840</v>
      </c>
      <c r="J15035" s="5"/>
      <c r="L15035" s="5"/>
      <c r="M15035" s="2">
        <f t="shared" si="234"/>
        <v>-173116.89999999691</v>
      </c>
      <c r="P15035"/>
    </row>
    <row r="15036" spans="1:16" hidden="1">
      <c r="A15036" t="s">
        <v>15404</v>
      </c>
      <c r="B15036" s="1">
        <v>42279</v>
      </c>
      <c r="C15036" t="s">
        <v>15405</v>
      </c>
      <c r="D15036">
        <v>2</v>
      </c>
      <c r="E15036" t="s">
        <v>15406</v>
      </c>
      <c r="F15036" t="s">
        <v>7054</v>
      </c>
      <c r="G15036" t="s">
        <v>4</v>
      </c>
      <c r="H15036" t="s">
        <v>6037</v>
      </c>
      <c r="I15036" s="2">
        <v>924.01</v>
      </c>
      <c r="J15036" s="5"/>
      <c r="L15036" s="5"/>
      <c r="M15036" s="2">
        <f t="shared" si="234"/>
        <v>-172192.8899999969</v>
      </c>
      <c r="P15036"/>
    </row>
    <row r="15037" spans="1:16" hidden="1">
      <c r="A15037" t="s">
        <v>15431</v>
      </c>
      <c r="B15037" s="1">
        <v>42279</v>
      </c>
      <c r="C15037" t="s">
        <v>15432</v>
      </c>
      <c r="D15037">
        <v>2</v>
      </c>
      <c r="E15037" t="s">
        <v>15433</v>
      </c>
      <c r="F15037" t="s">
        <v>7054</v>
      </c>
      <c r="G15037" t="s">
        <v>4</v>
      </c>
      <c r="H15037" t="s">
        <v>15434</v>
      </c>
      <c r="I15037" s="2">
        <v>1840</v>
      </c>
      <c r="J15037" s="5"/>
      <c r="L15037" s="5"/>
      <c r="M15037" s="2">
        <f t="shared" si="234"/>
        <v>-170352.8899999969</v>
      </c>
      <c r="P15037"/>
    </row>
    <row r="15038" spans="1:16" hidden="1">
      <c r="A15038" t="s">
        <v>15458</v>
      </c>
      <c r="B15038" s="1">
        <v>42279</v>
      </c>
      <c r="C15038" t="s">
        <v>15459</v>
      </c>
      <c r="D15038">
        <v>2</v>
      </c>
      <c r="E15038" t="s">
        <v>15460</v>
      </c>
      <c r="F15038" t="s">
        <v>7054</v>
      </c>
      <c r="G15038" t="s">
        <v>4</v>
      </c>
      <c r="H15038" t="s">
        <v>1993</v>
      </c>
      <c r="I15038" s="2">
        <v>1025</v>
      </c>
      <c r="J15038" s="5"/>
      <c r="L15038" s="5"/>
      <c r="M15038" s="2">
        <f t="shared" si="234"/>
        <v>-169327.8899999969</v>
      </c>
      <c r="P15038"/>
    </row>
    <row r="15039" spans="1:16" hidden="1">
      <c r="A15039" t="s">
        <v>15486</v>
      </c>
      <c r="B15039" s="1">
        <v>42279</v>
      </c>
      <c r="C15039" t="s">
        <v>15487</v>
      </c>
      <c r="D15039">
        <v>2</v>
      </c>
      <c r="E15039" t="s">
        <v>15488</v>
      </c>
      <c r="F15039" t="s">
        <v>7054</v>
      </c>
      <c r="G15039" t="s">
        <v>4</v>
      </c>
      <c r="H15039" t="s">
        <v>12476</v>
      </c>
      <c r="I15039" s="2">
        <v>3075.93</v>
      </c>
      <c r="J15039" s="5"/>
      <c r="L15039" s="5"/>
      <c r="M15039" s="2">
        <f t="shared" si="234"/>
        <v>-166251.95999999691</v>
      </c>
      <c r="P15039"/>
    </row>
    <row r="15040" spans="1:16" hidden="1">
      <c r="A15040" t="s">
        <v>15508</v>
      </c>
      <c r="B15040" s="1">
        <v>42279</v>
      </c>
      <c r="C15040" t="s">
        <v>15509</v>
      </c>
      <c r="D15040">
        <v>2</v>
      </c>
      <c r="E15040" t="s">
        <v>15510</v>
      </c>
      <c r="F15040" t="s">
        <v>7054</v>
      </c>
      <c r="G15040" t="s">
        <v>4</v>
      </c>
      <c r="H15040" t="s">
        <v>1321</v>
      </c>
      <c r="J15040" s="5"/>
      <c r="K15040" s="2">
        <v>348</v>
      </c>
      <c r="L15040" s="5"/>
      <c r="M15040" s="2">
        <f t="shared" si="234"/>
        <v>-166599.95999999691</v>
      </c>
      <c r="P15040"/>
    </row>
    <row r="15041" spans="1:16" hidden="1">
      <c r="A15041" t="s">
        <v>15508</v>
      </c>
      <c r="B15041" s="1">
        <v>42279</v>
      </c>
      <c r="C15041" t="s">
        <v>15509</v>
      </c>
      <c r="D15041">
        <v>2</v>
      </c>
      <c r="E15041" t="s">
        <v>15510</v>
      </c>
      <c r="F15041" t="s">
        <v>7054</v>
      </c>
      <c r="G15041" t="s">
        <v>4</v>
      </c>
      <c r="H15041" t="s">
        <v>1321</v>
      </c>
      <c r="I15041" s="2">
        <v>348</v>
      </c>
      <c r="J15041" s="5"/>
      <c r="L15041" s="5"/>
      <c r="M15041" s="2">
        <f t="shared" si="234"/>
        <v>-166251.95999999691</v>
      </c>
      <c r="P15041"/>
    </row>
    <row r="15042" spans="1:16" hidden="1">
      <c r="A15042" t="s">
        <v>15535</v>
      </c>
      <c r="B15042" s="1">
        <v>42279</v>
      </c>
      <c r="C15042" t="s">
        <v>6</v>
      </c>
      <c r="D15042">
        <v>1</v>
      </c>
      <c r="E15042" t="s">
        <v>15536</v>
      </c>
      <c r="F15042" t="s">
        <v>13565</v>
      </c>
      <c r="G15042" t="s">
        <v>4</v>
      </c>
      <c r="H15042" t="s">
        <v>888</v>
      </c>
      <c r="I15042" s="2">
        <v>50000</v>
      </c>
      <c r="J15042" s="5"/>
      <c r="L15042" s="5"/>
      <c r="M15042" s="2">
        <f t="shared" si="234"/>
        <v>-116251.95999999691</v>
      </c>
      <c r="P15042"/>
    </row>
    <row r="15043" spans="1:16" hidden="1">
      <c r="A15043" t="s">
        <v>15557</v>
      </c>
      <c r="B15043" s="1">
        <v>42279</v>
      </c>
      <c r="C15043" t="s">
        <v>15558</v>
      </c>
      <c r="D15043">
        <v>2</v>
      </c>
      <c r="E15043" t="s">
        <v>15559</v>
      </c>
      <c r="F15043" t="s">
        <v>7054</v>
      </c>
      <c r="G15043" t="s">
        <v>4</v>
      </c>
      <c r="H15043" t="s">
        <v>10803</v>
      </c>
      <c r="I15043" s="2">
        <v>800.01</v>
      </c>
      <c r="J15043" s="5"/>
      <c r="L15043" s="5"/>
      <c r="M15043" s="2">
        <f t="shared" si="234"/>
        <v>-115451.94999999691</v>
      </c>
      <c r="P15043"/>
    </row>
    <row r="15044" spans="1:16" hidden="1">
      <c r="A15044" t="s">
        <v>15580</v>
      </c>
      <c r="B15044" s="1">
        <v>42279</v>
      </c>
      <c r="C15044" t="s">
        <v>18</v>
      </c>
      <c r="D15044">
        <v>2</v>
      </c>
      <c r="E15044" t="s">
        <v>15581</v>
      </c>
      <c r="F15044" t="s">
        <v>13559</v>
      </c>
      <c r="G15044" t="s">
        <v>313</v>
      </c>
      <c r="H15044" t="s">
        <v>15582</v>
      </c>
      <c r="I15044" s="2">
        <v>80.010000000000005</v>
      </c>
      <c r="J15044" s="5"/>
      <c r="L15044" s="5"/>
      <c r="M15044" s="2">
        <f t="shared" si="234"/>
        <v>-115371.93999999692</v>
      </c>
      <c r="P15044"/>
    </row>
    <row r="15045" spans="1:16" hidden="1">
      <c r="A15045" t="s">
        <v>15603</v>
      </c>
      <c r="B15045" s="1">
        <v>42279</v>
      </c>
      <c r="C15045" t="s">
        <v>15604</v>
      </c>
      <c r="D15045">
        <v>2</v>
      </c>
      <c r="E15045" t="s">
        <v>15605</v>
      </c>
      <c r="F15045" t="s">
        <v>7054</v>
      </c>
      <c r="G15045" t="s">
        <v>4</v>
      </c>
      <c r="H15045" t="s">
        <v>2119</v>
      </c>
      <c r="I15045" s="2">
        <v>1025</v>
      </c>
      <c r="J15045" s="5"/>
      <c r="L15045" s="5"/>
      <c r="M15045" s="2">
        <f t="shared" si="234"/>
        <v>-114346.93999999692</v>
      </c>
      <c r="P15045"/>
    </row>
    <row r="15046" spans="1:16" hidden="1">
      <c r="A15046" t="s">
        <v>15630</v>
      </c>
      <c r="B15046" s="1">
        <v>42279</v>
      </c>
      <c r="C15046" t="s">
        <v>15631</v>
      </c>
      <c r="D15046">
        <v>2</v>
      </c>
      <c r="E15046" t="s">
        <v>15632</v>
      </c>
      <c r="F15046" t="s">
        <v>7054</v>
      </c>
      <c r="G15046" t="s">
        <v>4</v>
      </c>
      <c r="H15046" t="s">
        <v>273</v>
      </c>
      <c r="I15046" s="2">
        <v>1025</v>
      </c>
      <c r="J15046" s="5"/>
      <c r="L15046" s="5"/>
      <c r="M15046" s="2">
        <f t="shared" si="234"/>
        <v>-113321.93999999692</v>
      </c>
      <c r="P15046"/>
    </row>
    <row r="15047" spans="1:16" hidden="1">
      <c r="A15047" t="s">
        <v>15656</v>
      </c>
      <c r="B15047" s="1">
        <v>42279</v>
      </c>
      <c r="C15047" t="s">
        <v>15657</v>
      </c>
      <c r="D15047">
        <v>2</v>
      </c>
      <c r="E15047" t="s">
        <v>15658</v>
      </c>
      <c r="F15047" t="s">
        <v>7054</v>
      </c>
      <c r="G15047" t="s">
        <v>4</v>
      </c>
      <c r="H15047" t="s">
        <v>15659</v>
      </c>
      <c r="I15047" s="2">
        <v>1790.01</v>
      </c>
      <c r="J15047" s="5"/>
      <c r="L15047" s="5"/>
      <c r="M15047" s="2">
        <f t="shared" si="234"/>
        <v>-111531.92999999692</v>
      </c>
      <c r="P15047"/>
    </row>
    <row r="15048" spans="1:16" hidden="1">
      <c r="A15048" t="s">
        <v>15682</v>
      </c>
      <c r="B15048" s="1">
        <v>42279</v>
      </c>
      <c r="C15048" t="s">
        <v>6</v>
      </c>
      <c r="D15048">
        <v>1</v>
      </c>
      <c r="E15048" t="s">
        <v>15683</v>
      </c>
      <c r="F15048" t="s">
        <v>13565</v>
      </c>
      <c r="G15048" t="s">
        <v>4</v>
      </c>
      <c r="H15048" t="s">
        <v>4968</v>
      </c>
      <c r="I15048" s="2">
        <v>20000</v>
      </c>
      <c r="J15048" s="5"/>
      <c r="L15048" s="5"/>
      <c r="M15048" s="2">
        <f t="shared" si="234"/>
        <v>-91531.929999996923</v>
      </c>
      <c r="P15048"/>
    </row>
    <row r="15049" spans="1:16" hidden="1">
      <c r="A15049" t="s">
        <v>15707</v>
      </c>
      <c r="B15049" s="1">
        <v>42279</v>
      </c>
      <c r="C15049" t="s">
        <v>15708</v>
      </c>
      <c r="D15049">
        <v>1</v>
      </c>
      <c r="E15049" t="s">
        <v>15709</v>
      </c>
      <c r="F15049" t="s">
        <v>13565</v>
      </c>
      <c r="G15049" t="s">
        <v>4</v>
      </c>
      <c r="H15049" t="s">
        <v>12739</v>
      </c>
      <c r="I15049" s="2">
        <v>4700</v>
      </c>
      <c r="J15049" s="5"/>
      <c r="L15049" s="5"/>
      <c r="M15049" s="2">
        <f t="shared" ref="M15049:M15112" si="235">+M15048+I15049-K15049</f>
        <v>-86831.929999996923</v>
      </c>
      <c r="P15049"/>
    </row>
    <row r="15050" spans="1:16" hidden="1">
      <c r="A15050" t="s">
        <v>15734</v>
      </c>
      <c r="B15050" s="1">
        <v>42279</v>
      </c>
      <c r="C15050" t="s">
        <v>15735</v>
      </c>
      <c r="D15050">
        <v>2</v>
      </c>
      <c r="E15050" t="s">
        <v>15736</v>
      </c>
      <c r="F15050" t="s">
        <v>7054</v>
      </c>
      <c r="G15050" t="s">
        <v>4</v>
      </c>
      <c r="H15050" t="s">
        <v>5094</v>
      </c>
      <c r="I15050" s="2">
        <v>3785.61</v>
      </c>
      <c r="J15050" s="5"/>
      <c r="L15050" s="5"/>
      <c r="M15050" s="2">
        <f t="shared" si="235"/>
        <v>-83046.319999996922</v>
      </c>
      <c r="P15050"/>
    </row>
    <row r="15051" spans="1:16" hidden="1">
      <c r="A15051" t="s">
        <v>15758</v>
      </c>
      <c r="B15051" s="1">
        <v>42279</v>
      </c>
      <c r="C15051" t="s">
        <v>15759</v>
      </c>
      <c r="D15051">
        <v>2</v>
      </c>
      <c r="E15051" t="s">
        <v>15760</v>
      </c>
      <c r="F15051" t="s">
        <v>7054</v>
      </c>
      <c r="G15051" t="s">
        <v>4</v>
      </c>
      <c r="H15051" t="s">
        <v>15761</v>
      </c>
      <c r="I15051" s="2">
        <v>1025</v>
      </c>
      <c r="J15051" s="5"/>
      <c r="L15051" s="5"/>
      <c r="M15051" s="2">
        <f t="shared" si="235"/>
        <v>-82021.319999996922</v>
      </c>
      <c r="P15051"/>
    </row>
    <row r="15052" spans="1:16" hidden="1">
      <c r="A15052" t="s">
        <v>15784</v>
      </c>
      <c r="B15052" s="1">
        <v>42279</v>
      </c>
      <c r="C15052" t="s">
        <v>15785</v>
      </c>
      <c r="D15052">
        <v>2</v>
      </c>
      <c r="E15052" t="s">
        <v>15786</v>
      </c>
      <c r="F15052" t="s">
        <v>7054</v>
      </c>
      <c r="G15052" t="s">
        <v>4</v>
      </c>
      <c r="H15052" t="s">
        <v>15370</v>
      </c>
      <c r="I15052" s="2">
        <v>1840</v>
      </c>
      <c r="J15052" s="5"/>
      <c r="L15052" s="5"/>
      <c r="M15052" s="2">
        <f t="shared" si="235"/>
        <v>-80181.319999996922</v>
      </c>
      <c r="P15052"/>
    </row>
    <row r="15053" spans="1:16" hidden="1">
      <c r="A15053" t="s">
        <v>977</v>
      </c>
      <c r="B15053" s="1">
        <v>42280</v>
      </c>
      <c r="C15053" t="s">
        <v>398</v>
      </c>
      <c r="D15053">
        <v>1</v>
      </c>
      <c r="E15053" t="s">
        <v>980</v>
      </c>
      <c r="F15053" t="s">
        <v>13</v>
      </c>
      <c r="G15053" t="s">
        <v>4</v>
      </c>
      <c r="H15053" t="s">
        <v>981</v>
      </c>
      <c r="J15053" s="5"/>
      <c r="K15053" s="2">
        <v>11500</v>
      </c>
      <c r="L15053" s="5"/>
      <c r="M15053" s="2">
        <f t="shared" si="235"/>
        <v>-91681.319999996922</v>
      </c>
      <c r="P15053"/>
    </row>
    <row r="15054" spans="1:16" hidden="1">
      <c r="A15054" t="s">
        <v>1092</v>
      </c>
      <c r="B15054" s="1">
        <v>42280</v>
      </c>
      <c r="C15054" t="s">
        <v>6</v>
      </c>
      <c r="D15054">
        <v>1</v>
      </c>
      <c r="E15054" t="s">
        <v>1096</v>
      </c>
      <c r="F15054" t="s">
        <v>29</v>
      </c>
      <c r="G15054" t="s">
        <v>4</v>
      </c>
      <c r="H15054" t="s">
        <v>1097</v>
      </c>
      <c r="I15054" s="2">
        <v>171.88</v>
      </c>
      <c r="J15054" s="5"/>
      <c r="L15054" s="5"/>
      <c r="M15054" s="2">
        <f t="shared" si="235"/>
        <v>-91509.439999996917</v>
      </c>
      <c r="P15054"/>
    </row>
    <row r="15055" spans="1:16" hidden="1">
      <c r="A15055" t="s">
        <v>1108</v>
      </c>
      <c r="B15055" s="1">
        <v>42280</v>
      </c>
      <c r="C15055" t="s">
        <v>6</v>
      </c>
      <c r="D15055">
        <v>1</v>
      </c>
      <c r="E15055" t="s">
        <v>1112</v>
      </c>
      <c r="F15055" t="s">
        <v>29</v>
      </c>
      <c r="G15055" t="s">
        <v>4</v>
      </c>
      <c r="H15055" t="s">
        <v>65</v>
      </c>
      <c r="I15055" s="2">
        <v>24.88</v>
      </c>
      <c r="J15055" s="5"/>
      <c r="L15055" s="5"/>
      <c r="M15055" s="2">
        <f t="shared" si="235"/>
        <v>-91484.559999996913</v>
      </c>
      <c r="P15055"/>
    </row>
    <row r="15056" spans="1:16" hidden="1">
      <c r="A15056" t="s">
        <v>1126</v>
      </c>
      <c r="B15056" s="1">
        <v>42280</v>
      </c>
      <c r="C15056" t="s">
        <v>6</v>
      </c>
      <c r="D15056">
        <v>1</v>
      </c>
      <c r="E15056" t="s">
        <v>1129</v>
      </c>
      <c r="F15056" t="s">
        <v>29</v>
      </c>
      <c r="G15056" t="s">
        <v>4</v>
      </c>
      <c r="H15056" t="s">
        <v>65</v>
      </c>
      <c r="I15056" s="2">
        <v>769.24</v>
      </c>
      <c r="J15056" s="5"/>
      <c r="L15056" s="5"/>
      <c r="M15056" s="2">
        <f t="shared" si="235"/>
        <v>-90715.319999996907</v>
      </c>
      <c r="P15056"/>
    </row>
    <row r="15057" spans="1:16" hidden="1">
      <c r="A15057" t="s">
        <v>1229</v>
      </c>
      <c r="B15057" s="1">
        <v>42280</v>
      </c>
      <c r="C15057" t="s">
        <v>6</v>
      </c>
      <c r="D15057">
        <v>1</v>
      </c>
      <c r="E15057" t="s">
        <v>1232</v>
      </c>
      <c r="F15057" t="s">
        <v>29</v>
      </c>
      <c r="G15057" t="s">
        <v>4</v>
      </c>
      <c r="H15057" t="s">
        <v>1210</v>
      </c>
      <c r="I15057" s="2">
        <v>9736.33</v>
      </c>
      <c r="J15057" s="5"/>
      <c r="L15057" s="5"/>
      <c r="M15057" s="2">
        <f t="shared" si="235"/>
        <v>-80978.989999996906</v>
      </c>
      <c r="P15057"/>
    </row>
    <row r="15058" spans="1:16" hidden="1">
      <c r="A15058" t="s">
        <v>1235</v>
      </c>
      <c r="B15058" s="1">
        <v>42280</v>
      </c>
      <c r="C15058" t="s">
        <v>43</v>
      </c>
      <c r="D15058">
        <v>1</v>
      </c>
      <c r="E15058" t="s">
        <v>1238</v>
      </c>
      <c r="F15058" t="s">
        <v>45</v>
      </c>
      <c r="G15058" t="s">
        <v>4</v>
      </c>
      <c r="H15058" t="s">
        <v>1239</v>
      </c>
      <c r="J15058" s="5"/>
      <c r="K15058" s="2">
        <v>1025</v>
      </c>
      <c r="L15058" s="5"/>
      <c r="M15058" s="2">
        <f t="shared" si="235"/>
        <v>-82003.989999996906</v>
      </c>
      <c r="P15058"/>
    </row>
    <row r="15059" spans="1:16" hidden="1">
      <c r="A15059" t="s">
        <v>1245</v>
      </c>
      <c r="B15059" s="1">
        <v>42280</v>
      </c>
      <c r="C15059" t="s">
        <v>437</v>
      </c>
      <c r="D15059">
        <v>1</v>
      </c>
      <c r="E15059" t="s">
        <v>1248</v>
      </c>
      <c r="F15059" t="s">
        <v>13</v>
      </c>
      <c r="G15059" t="s">
        <v>4</v>
      </c>
      <c r="H15059" t="s">
        <v>1249</v>
      </c>
      <c r="J15059" s="5"/>
      <c r="K15059" s="2">
        <v>90000</v>
      </c>
      <c r="L15059" s="5"/>
      <c r="M15059" s="2">
        <f t="shared" si="235"/>
        <v>-172003.98999999691</v>
      </c>
      <c r="P15059"/>
    </row>
    <row r="15060" spans="1:16" hidden="1">
      <c r="A15060" t="s">
        <v>1252</v>
      </c>
      <c r="B15060" s="1">
        <v>42280</v>
      </c>
      <c r="C15060" t="s">
        <v>43</v>
      </c>
      <c r="D15060">
        <v>1</v>
      </c>
      <c r="E15060" t="s">
        <v>1257</v>
      </c>
      <c r="F15060" t="s">
        <v>13</v>
      </c>
      <c r="G15060" t="s">
        <v>4</v>
      </c>
      <c r="H15060" t="s">
        <v>1258</v>
      </c>
      <c r="J15060" s="5"/>
      <c r="K15060" s="2">
        <v>5000</v>
      </c>
      <c r="L15060" s="5"/>
      <c r="M15060" s="2">
        <f t="shared" si="235"/>
        <v>-177003.98999999691</v>
      </c>
      <c r="P15060"/>
    </row>
    <row r="15061" spans="1:16" hidden="1">
      <c r="A15061" t="s">
        <v>1272</v>
      </c>
      <c r="B15061" s="1">
        <v>42280</v>
      </c>
      <c r="C15061" t="s">
        <v>6</v>
      </c>
      <c r="D15061">
        <v>1</v>
      </c>
      <c r="E15061" t="s">
        <v>1273</v>
      </c>
      <c r="F15061" t="s">
        <v>8</v>
      </c>
      <c r="G15061" t="s">
        <v>4</v>
      </c>
      <c r="H15061" t="s">
        <v>1274</v>
      </c>
      <c r="I15061" s="2">
        <v>2000</v>
      </c>
      <c r="J15061" s="5"/>
      <c r="L15061" s="5"/>
      <c r="M15061" s="2">
        <f t="shared" si="235"/>
        <v>-175003.98999999691</v>
      </c>
      <c r="P15061"/>
    </row>
    <row r="15062" spans="1:16" hidden="1">
      <c r="A15062" t="s">
        <v>1309</v>
      </c>
      <c r="B15062" s="1">
        <v>42280</v>
      </c>
      <c r="C15062" t="s">
        <v>6</v>
      </c>
      <c r="D15062">
        <v>1</v>
      </c>
      <c r="E15062" t="s">
        <v>1310</v>
      </c>
      <c r="F15062" t="s">
        <v>29</v>
      </c>
      <c r="G15062" t="s">
        <v>4</v>
      </c>
      <c r="H15062" t="s">
        <v>1311</v>
      </c>
      <c r="I15062" s="2">
        <v>9797.7099999999991</v>
      </c>
      <c r="J15062" s="5"/>
      <c r="L15062" s="5"/>
      <c r="M15062" s="2">
        <f t="shared" si="235"/>
        <v>-165206.27999999691</v>
      </c>
      <c r="P15062"/>
    </row>
    <row r="15063" spans="1:16" hidden="1">
      <c r="A15063" t="s">
        <v>1316</v>
      </c>
      <c r="B15063" s="1">
        <v>42280</v>
      </c>
      <c r="C15063" t="s">
        <v>6</v>
      </c>
      <c r="D15063">
        <v>1</v>
      </c>
      <c r="E15063" t="s">
        <v>1320</v>
      </c>
      <c r="F15063" t="s">
        <v>8</v>
      </c>
      <c r="G15063" t="s">
        <v>4</v>
      </c>
      <c r="H15063" t="s">
        <v>1321</v>
      </c>
      <c r="I15063" s="2">
        <v>200</v>
      </c>
      <c r="J15063" s="5"/>
      <c r="L15063" s="5"/>
      <c r="M15063" s="2">
        <f t="shared" si="235"/>
        <v>-165006.27999999691</v>
      </c>
      <c r="P15063"/>
    </row>
    <row r="15064" spans="1:16" hidden="1">
      <c r="A15064" t="s">
        <v>1328</v>
      </c>
      <c r="B15064" s="1">
        <v>42280</v>
      </c>
      <c r="C15064" t="s">
        <v>43</v>
      </c>
      <c r="D15064">
        <v>1</v>
      </c>
      <c r="E15064" t="s">
        <v>1330</v>
      </c>
      <c r="F15064" t="s">
        <v>16</v>
      </c>
      <c r="G15064" t="s">
        <v>4</v>
      </c>
      <c r="H15064" t="s">
        <v>1331</v>
      </c>
      <c r="J15064" s="5"/>
      <c r="K15064" s="2">
        <v>1840</v>
      </c>
      <c r="L15064" s="5"/>
      <c r="M15064" s="2">
        <f t="shared" si="235"/>
        <v>-166846.27999999691</v>
      </c>
      <c r="P15064"/>
    </row>
    <row r="15065" spans="1:16" hidden="1">
      <c r="A15065" t="s">
        <v>1336</v>
      </c>
      <c r="B15065" s="1">
        <v>42280</v>
      </c>
      <c r="C15065" t="s">
        <v>202</v>
      </c>
      <c r="D15065">
        <v>1</v>
      </c>
      <c r="E15065" t="s">
        <v>1337</v>
      </c>
      <c r="F15065" t="s">
        <v>16</v>
      </c>
      <c r="G15065" t="s">
        <v>4</v>
      </c>
      <c r="H15065" t="s">
        <v>200</v>
      </c>
      <c r="J15065" s="5"/>
      <c r="K15065" s="2">
        <v>38551.949999999997</v>
      </c>
      <c r="L15065" s="5"/>
      <c r="M15065" s="2">
        <f t="shared" si="235"/>
        <v>-205398.2299999969</v>
      </c>
      <c r="P15065"/>
    </row>
    <row r="15066" spans="1:16" hidden="1">
      <c r="A15066" t="s">
        <v>1340</v>
      </c>
      <c r="B15066" s="1">
        <v>42280</v>
      </c>
      <c r="C15066" t="s">
        <v>195</v>
      </c>
      <c r="D15066">
        <v>1</v>
      </c>
      <c r="E15066" t="s">
        <v>1341</v>
      </c>
      <c r="F15066" t="s">
        <v>13</v>
      </c>
      <c r="G15066" t="s">
        <v>4</v>
      </c>
      <c r="H15066" t="s">
        <v>195</v>
      </c>
      <c r="J15066" s="5"/>
      <c r="K15066" s="2">
        <v>31462.45</v>
      </c>
      <c r="L15066" s="5"/>
      <c r="M15066" s="2">
        <f t="shared" si="235"/>
        <v>-236860.67999999691</v>
      </c>
      <c r="P15066"/>
    </row>
    <row r="15067" spans="1:16" hidden="1">
      <c r="A15067" t="s">
        <v>1344</v>
      </c>
      <c r="B15067" s="1">
        <v>42280</v>
      </c>
      <c r="C15067" t="s">
        <v>18</v>
      </c>
      <c r="D15067">
        <v>1</v>
      </c>
      <c r="E15067" t="s">
        <v>1347</v>
      </c>
      <c r="F15067" t="s">
        <v>13</v>
      </c>
      <c r="G15067" t="s">
        <v>4</v>
      </c>
      <c r="H15067" t="s">
        <v>18</v>
      </c>
      <c r="J15067" s="5"/>
      <c r="K15067" s="2">
        <v>34900.300000000003</v>
      </c>
      <c r="L15067" s="5"/>
      <c r="M15067" s="2">
        <f t="shared" si="235"/>
        <v>-271760.9799999969</v>
      </c>
      <c r="P15067"/>
    </row>
    <row r="15068" spans="1:16" hidden="1">
      <c r="A15068" t="s">
        <v>3518</v>
      </c>
      <c r="B15068" s="1">
        <v>42280</v>
      </c>
      <c r="C15068" t="s">
        <v>3514</v>
      </c>
      <c r="D15068">
        <v>1</v>
      </c>
      <c r="E15068" t="s">
        <v>3519</v>
      </c>
      <c r="F15068" t="s">
        <v>3342</v>
      </c>
      <c r="G15068" t="s">
        <v>52</v>
      </c>
      <c r="H15068" t="s">
        <v>3516</v>
      </c>
      <c r="I15068" s="2">
        <v>479.31</v>
      </c>
      <c r="J15068" s="5"/>
      <c r="L15068" s="5"/>
      <c r="M15068" s="2">
        <f t="shared" si="235"/>
        <v>-271281.6699999969</v>
      </c>
      <c r="P15068"/>
    </row>
    <row r="15069" spans="1:16" hidden="1">
      <c r="A15069" t="s">
        <v>15810</v>
      </c>
      <c r="B15069" s="1">
        <v>42280</v>
      </c>
      <c r="C15069" t="s">
        <v>15813</v>
      </c>
      <c r="D15069">
        <v>2</v>
      </c>
      <c r="E15069" t="s">
        <v>15814</v>
      </c>
      <c r="F15069" t="s">
        <v>7054</v>
      </c>
      <c r="G15069" t="s">
        <v>4</v>
      </c>
      <c r="H15069" t="s">
        <v>3516</v>
      </c>
      <c r="I15069" s="2">
        <v>1576.66</v>
      </c>
      <c r="J15069" s="5"/>
      <c r="L15069" s="5"/>
      <c r="M15069" s="2">
        <f t="shared" si="235"/>
        <v>-269705.00999999692</v>
      </c>
      <c r="P15069"/>
    </row>
    <row r="15070" spans="1:16" hidden="1">
      <c r="A15070" t="s">
        <v>15835</v>
      </c>
      <c r="B15070" s="1">
        <v>42280</v>
      </c>
      <c r="C15070" t="s">
        <v>15836</v>
      </c>
      <c r="D15070">
        <v>2</v>
      </c>
      <c r="E15070" t="s">
        <v>15837</v>
      </c>
      <c r="F15070" t="s">
        <v>13559</v>
      </c>
      <c r="G15070" t="s">
        <v>313</v>
      </c>
      <c r="H15070" t="s">
        <v>65</v>
      </c>
      <c r="J15070" s="5"/>
      <c r="K15070" s="2">
        <v>264.51</v>
      </c>
      <c r="L15070" s="5"/>
      <c r="M15070" s="2">
        <f t="shared" si="235"/>
        <v>-269969.51999999693</v>
      </c>
      <c r="P15070"/>
    </row>
    <row r="15071" spans="1:16" hidden="1">
      <c r="A15071" t="s">
        <v>15835</v>
      </c>
      <c r="B15071" s="1">
        <v>42280</v>
      </c>
      <c r="C15071" t="s">
        <v>15836</v>
      </c>
      <c r="D15071">
        <v>2</v>
      </c>
      <c r="E15071" t="s">
        <v>15837</v>
      </c>
      <c r="F15071" t="s">
        <v>13559</v>
      </c>
      <c r="G15071" t="s">
        <v>313</v>
      </c>
      <c r="H15071" t="s">
        <v>65</v>
      </c>
      <c r="I15071" s="2">
        <v>562.04999999999995</v>
      </c>
      <c r="J15071" s="5"/>
      <c r="L15071" s="5"/>
      <c r="M15071" s="2">
        <f t="shared" si="235"/>
        <v>-269407.46999999695</v>
      </c>
      <c r="P15071"/>
    </row>
    <row r="15072" spans="1:16" hidden="1">
      <c r="A15072" t="s">
        <v>15858</v>
      </c>
      <c r="B15072" s="1">
        <v>42280</v>
      </c>
      <c r="C15072" t="s">
        <v>6</v>
      </c>
      <c r="D15072">
        <v>1</v>
      </c>
      <c r="E15072" t="s">
        <v>15861</v>
      </c>
      <c r="F15072" t="s">
        <v>13561</v>
      </c>
      <c r="G15072" t="s">
        <v>4</v>
      </c>
      <c r="H15072" t="s">
        <v>13872</v>
      </c>
      <c r="I15072" s="2">
        <v>11500</v>
      </c>
      <c r="J15072" s="5"/>
      <c r="L15072" s="5"/>
      <c r="M15072" s="2">
        <f t="shared" si="235"/>
        <v>-257907.46999999695</v>
      </c>
      <c r="P15072"/>
    </row>
    <row r="15073" spans="1:16" hidden="1">
      <c r="A15073" t="s">
        <v>15880</v>
      </c>
      <c r="B15073" s="1">
        <v>42280</v>
      </c>
      <c r="C15073" t="s">
        <v>6</v>
      </c>
      <c r="D15073">
        <v>1</v>
      </c>
      <c r="E15073" t="s">
        <v>15881</v>
      </c>
      <c r="F15073" t="s">
        <v>13561</v>
      </c>
      <c r="G15073" t="s">
        <v>4</v>
      </c>
      <c r="H15073" t="s">
        <v>13176</v>
      </c>
      <c r="I15073" s="2">
        <v>5000</v>
      </c>
      <c r="J15073" s="5"/>
      <c r="L15073" s="5"/>
      <c r="M15073" s="2">
        <f t="shared" si="235"/>
        <v>-252907.46999999695</v>
      </c>
      <c r="P15073"/>
    </row>
    <row r="15074" spans="1:16" hidden="1">
      <c r="A15074" t="s">
        <v>15903</v>
      </c>
      <c r="B15074" s="1">
        <v>42280</v>
      </c>
      <c r="C15074" t="s">
        <v>15905</v>
      </c>
      <c r="D15074">
        <v>2</v>
      </c>
      <c r="E15074" t="s">
        <v>15906</v>
      </c>
      <c r="F15074" t="s">
        <v>7054</v>
      </c>
      <c r="G15074" t="s">
        <v>4</v>
      </c>
      <c r="H15074" t="s">
        <v>190</v>
      </c>
      <c r="I15074" s="2">
        <v>1025</v>
      </c>
      <c r="J15074" s="5"/>
      <c r="L15074" s="5"/>
      <c r="M15074" s="2">
        <f t="shared" si="235"/>
        <v>-251882.46999999695</v>
      </c>
      <c r="P15074"/>
    </row>
    <row r="15075" spans="1:16" hidden="1">
      <c r="A15075" t="s">
        <v>15923</v>
      </c>
      <c r="B15075" s="1">
        <v>42280</v>
      </c>
      <c r="C15075" t="s">
        <v>15927</v>
      </c>
      <c r="D15075">
        <v>2</v>
      </c>
      <c r="E15075" t="s">
        <v>15928</v>
      </c>
      <c r="F15075" t="s">
        <v>7054</v>
      </c>
      <c r="G15075" t="s">
        <v>4</v>
      </c>
      <c r="H15075" t="s">
        <v>15929</v>
      </c>
      <c r="I15075" s="2">
        <v>1840</v>
      </c>
      <c r="J15075" s="5"/>
      <c r="L15075" s="5"/>
      <c r="M15075" s="2">
        <f t="shared" si="235"/>
        <v>-250042.46999999695</v>
      </c>
      <c r="P15075"/>
    </row>
    <row r="15076" spans="1:16" hidden="1">
      <c r="A15076" t="s">
        <v>15947</v>
      </c>
      <c r="B15076" s="1">
        <v>42280</v>
      </c>
      <c r="C15076" t="s">
        <v>15951</v>
      </c>
      <c r="D15076">
        <v>2</v>
      </c>
      <c r="E15076" t="s">
        <v>15952</v>
      </c>
      <c r="F15076" t="s">
        <v>7054</v>
      </c>
      <c r="G15076" t="s">
        <v>4</v>
      </c>
      <c r="H15076" t="s">
        <v>15953</v>
      </c>
      <c r="I15076" s="2">
        <v>2874.49</v>
      </c>
      <c r="J15076" s="5"/>
      <c r="L15076" s="5"/>
      <c r="M15076" s="2">
        <f t="shared" si="235"/>
        <v>-247167.97999999695</v>
      </c>
      <c r="P15076"/>
    </row>
    <row r="15077" spans="1:16" hidden="1">
      <c r="A15077" t="s">
        <v>15978</v>
      </c>
      <c r="B15077" s="1">
        <v>42280</v>
      </c>
      <c r="C15077" t="s">
        <v>15981</v>
      </c>
      <c r="D15077">
        <v>2</v>
      </c>
      <c r="E15077" t="s">
        <v>15982</v>
      </c>
      <c r="F15077" t="s">
        <v>7054</v>
      </c>
      <c r="G15077" t="s">
        <v>4</v>
      </c>
      <c r="H15077" t="s">
        <v>15983</v>
      </c>
      <c r="I15077" s="2">
        <v>3030</v>
      </c>
      <c r="J15077" s="5"/>
      <c r="L15077" s="5"/>
      <c r="M15077" s="2">
        <f t="shared" si="235"/>
        <v>-244137.97999999695</v>
      </c>
      <c r="P15077"/>
    </row>
    <row r="15078" spans="1:16" hidden="1">
      <c r="A15078" t="s">
        <v>16007</v>
      </c>
      <c r="B15078" s="1">
        <v>42280</v>
      </c>
      <c r="C15078" t="s">
        <v>16010</v>
      </c>
      <c r="D15078">
        <v>1</v>
      </c>
      <c r="E15078" t="s">
        <v>16011</v>
      </c>
      <c r="F15078" t="s">
        <v>13565</v>
      </c>
      <c r="G15078" t="s">
        <v>4</v>
      </c>
      <c r="H15078" t="s">
        <v>6916</v>
      </c>
      <c r="I15078" s="2">
        <v>90000</v>
      </c>
      <c r="J15078" s="5"/>
      <c r="L15078" s="5"/>
      <c r="M15078" s="2">
        <f t="shared" si="235"/>
        <v>-154137.97999999695</v>
      </c>
      <c r="P15078"/>
    </row>
    <row r="15079" spans="1:16" hidden="1">
      <c r="A15079" t="s">
        <v>16029</v>
      </c>
      <c r="B15079" s="1">
        <v>42280</v>
      </c>
      <c r="C15079" t="s">
        <v>16033</v>
      </c>
      <c r="D15079">
        <v>2</v>
      </c>
      <c r="E15079" t="s">
        <v>16034</v>
      </c>
      <c r="F15079" t="s">
        <v>7054</v>
      </c>
      <c r="G15079" t="s">
        <v>4</v>
      </c>
      <c r="H15079" t="s">
        <v>16035</v>
      </c>
      <c r="I15079" s="2">
        <v>3940</v>
      </c>
      <c r="J15079" s="5"/>
      <c r="L15079" s="5"/>
      <c r="M15079" s="2">
        <f t="shared" si="235"/>
        <v>-150197.97999999695</v>
      </c>
      <c r="P15079"/>
    </row>
    <row r="15080" spans="1:16" hidden="1">
      <c r="A15080" t="s">
        <v>16058</v>
      </c>
      <c r="B15080" s="1">
        <v>42280</v>
      </c>
      <c r="C15080" t="s">
        <v>16059</v>
      </c>
      <c r="D15080">
        <v>2</v>
      </c>
      <c r="E15080" t="s">
        <v>16060</v>
      </c>
      <c r="F15080" t="s">
        <v>7054</v>
      </c>
      <c r="G15080" t="s">
        <v>4</v>
      </c>
      <c r="H15080" t="s">
        <v>16061</v>
      </c>
      <c r="I15080" s="2">
        <v>1025</v>
      </c>
      <c r="J15080" s="5"/>
      <c r="L15080" s="5"/>
      <c r="M15080" s="2">
        <f t="shared" si="235"/>
        <v>-149172.97999999695</v>
      </c>
      <c r="P15080"/>
    </row>
    <row r="15081" spans="1:16" hidden="1">
      <c r="A15081" t="s">
        <v>16080</v>
      </c>
      <c r="B15081" s="1">
        <v>42280</v>
      </c>
      <c r="C15081" t="s">
        <v>16081</v>
      </c>
      <c r="D15081">
        <v>2</v>
      </c>
      <c r="E15081" t="s">
        <v>16082</v>
      </c>
      <c r="F15081" t="s">
        <v>7054</v>
      </c>
      <c r="G15081" t="s">
        <v>4</v>
      </c>
      <c r="H15081" t="s">
        <v>16083</v>
      </c>
      <c r="I15081" s="2">
        <v>1025</v>
      </c>
      <c r="J15081" s="5"/>
      <c r="L15081" s="5"/>
      <c r="M15081" s="2">
        <f t="shared" si="235"/>
        <v>-148147.97999999695</v>
      </c>
      <c r="P15081"/>
    </row>
    <row r="15082" spans="1:16" hidden="1">
      <c r="A15082" t="s">
        <v>16104</v>
      </c>
      <c r="B15082" s="1">
        <v>42280</v>
      </c>
      <c r="C15082" t="s">
        <v>16105</v>
      </c>
      <c r="D15082">
        <v>2</v>
      </c>
      <c r="E15082" t="s">
        <v>16106</v>
      </c>
      <c r="F15082" t="s">
        <v>7054</v>
      </c>
      <c r="G15082" t="s">
        <v>4</v>
      </c>
      <c r="H15082" t="s">
        <v>16107</v>
      </c>
      <c r="I15082" s="2">
        <v>3030.01</v>
      </c>
      <c r="J15082" s="5"/>
      <c r="L15082" s="5"/>
      <c r="M15082" s="2">
        <f t="shared" si="235"/>
        <v>-145117.96999999695</v>
      </c>
      <c r="P15082"/>
    </row>
    <row r="15083" spans="1:16" hidden="1">
      <c r="A15083" t="s">
        <v>16127</v>
      </c>
      <c r="B15083" s="1">
        <v>42280</v>
      </c>
      <c r="C15083" t="s">
        <v>16128</v>
      </c>
      <c r="D15083">
        <v>2</v>
      </c>
      <c r="E15083" t="s">
        <v>16129</v>
      </c>
      <c r="F15083" t="s">
        <v>7054</v>
      </c>
      <c r="G15083" t="s">
        <v>4</v>
      </c>
      <c r="H15083" t="s">
        <v>13828</v>
      </c>
      <c r="I15083" s="2">
        <v>4100.01</v>
      </c>
      <c r="J15083" s="5"/>
      <c r="L15083" s="5"/>
      <c r="M15083" s="2">
        <f t="shared" si="235"/>
        <v>-141017.95999999694</v>
      </c>
      <c r="P15083"/>
    </row>
    <row r="15084" spans="1:16" hidden="1">
      <c r="A15084" t="s">
        <v>16151</v>
      </c>
      <c r="B15084" s="1">
        <v>42280</v>
      </c>
      <c r="C15084" t="s">
        <v>16152</v>
      </c>
      <c r="D15084">
        <v>2</v>
      </c>
      <c r="E15084" t="s">
        <v>16153</v>
      </c>
      <c r="F15084" t="s">
        <v>7054</v>
      </c>
      <c r="G15084" t="s">
        <v>4</v>
      </c>
      <c r="H15084" t="s">
        <v>10824</v>
      </c>
      <c r="I15084" s="2">
        <v>1840</v>
      </c>
      <c r="J15084" s="5"/>
      <c r="L15084" s="5"/>
      <c r="M15084" s="2">
        <f t="shared" si="235"/>
        <v>-139177.95999999694</v>
      </c>
      <c r="P15084"/>
    </row>
    <row r="15085" spans="1:16" hidden="1">
      <c r="A15085" t="s">
        <v>16174</v>
      </c>
      <c r="B15085" s="1">
        <v>42280</v>
      </c>
      <c r="C15085" t="s">
        <v>16175</v>
      </c>
      <c r="D15085">
        <v>2</v>
      </c>
      <c r="E15085" t="s">
        <v>16176</v>
      </c>
      <c r="F15085" t="s">
        <v>7054</v>
      </c>
      <c r="G15085" t="s">
        <v>4</v>
      </c>
      <c r="H15085" t="s">
        <v>16177</v>
      </c>
      <c r="I15085" s="2">
        <v>1840</v>
      </c>
      <c r="J15085" s="5"/>
      <c r="L15085" s="5"/>
      <c r="M15085" s="2">
        <f t="shared" si="235"/>
        <v>-137337.95999999694</v>
      </c>
      <c r="P15085"/>
    </row>
    <row r="15086" spans="1:16" hidden="1">
      <c r="A15086" t="s">
        <v>16200</v>
      </c>
      <c r="B15086" s="1">
        <v>42280</v>
      </c>
      <c r="C15086" t="s">
        <v>16201</v>
      </c>
      <c r="D15086">
        <v>2</v>
      </c>
      <c r="E15086" t="s">
        <v>16202</v>
      </c>
      <c r="F15086" t="s">
        <v>7054</v>
      </c>
      <c r="G15086" t="s">
        <v>4</v>
      </c>
      <c r="H15086" t="s">
        <v>16203</v>
      </c>
      <c r="I15086" s="2">
        <v>3030</v>
      </c>
      <c r="J15086" s="5"/>
      <c r="L15086" s="5"/>
      <c r="M15086" s="2">
        <f t="shared" si="235"/>
        <v>-134307.95999999694</v>
      </c>
      <c r="P15086"/>
    </row>
    <row r="15087" spans="1:16" hidden="1">
      <c r="A15087" t="s">
        <v>16224</v>
      </c>
      <c r="B15087" s="1">
        <v>42280</v>
      </c>
      <c r="C15087" t="s">
        <v>16225</v>
      </c>
      <c r="D15087">
        <v>2</v>
      </c>
      <c r="E15087" t="s">
        <v>16226</v>
      </c>
      <c r="F15087" t="s">
        <v>7054</v>
      </c>
      <c r="G15087" t="s">
        <v>4</v>
      </c>
      <c r="H15087" t="s">
        <v>1311</v>
      </c>
      <c r="I15087" s="2">
        <v>1025</v>
      </c>
      <c r="J15087" s="5"/>
      <c r="L15087" s="5"/>
      <c r="M15087" s="2">
        <f t="shared" si="235"/>
        <v>-133282.95999999694</v>
      </c>
      <c r="P15087"/>
    </row>
    <row r="15088" spans="1:16" hidden="1">
      <c r="A15088" t="s">
        <v>16253</v>
      </c>
      <c r="B15088" s="1">
        <v>42280</v>
      </c>
      <c r="C15088" t="s">
        <v>6</v>
      </c>
      <c r="D15088">
        <v>1</v>
      </c>
      <c r="E15088" t="s">
        <v>16254</v>
      </c>
      <c r="F15088" t="s">
        <v>13561</v>
      </c>
      <c r="G15088" t="s">
        <v>4</v>
      </c>
      <c r="H15088" t="s">
        <v>4482</v>
      </c>
      <c r="I15088" s="2">
        <v>2000</v>
      </c>
      <c r="J15088" s="5"/>
      <c r="L15088" s="5"/>
      <c r="M15088" s="2">
        <f t="shared" si="235"/>
        <v>-131282.95999999694</v>
      </c>
      <c r="P15088"/>
    </row>
    <row r="15089" spans="1:16" hidden="1">
      <c r="A15089" t="s">
        <v>16280</v>
      </c>
      <c r="B15089" s="1">
        <v>42280</v>
      </c>
      <c r="C15089" t="s">
        <v>16281</v>
      </c>
      <c r="D15089">
        <v>2</v>
      </c>
      <c r="E15089" t="s">
        <v>16282</v>
      </c>
      <c r="F15089" t="s">
        <v>7054</v>
      </c>
      <c r="G15089" t="s">
        <v>4</v>
      </c>
      <c r="H15089" t="s">
        <v>10505</v>
      </c>
      <c r="I15089" s="2">
        <v>3940</v>
      </c>
      <c r="J15089" s="5"/>
      <c r="L15089" s="5"/>
      <c r="M15089" s="2">
        <f t="shared" si="235"/>
        <v>-127342.95999999694</v>
      </c>
      <c r="P15089"/>
    </row>
    <row r="15090" spans="1:16" hidden="1">
      <c r="A15090" t="s">
        <v>16303</v>
      </c>
      <c r="B15090" s="1">
        <v>42280</v>
      </c>
      <c r="C15090" t="s">
        <v>16304</v>
      </c>
      <c r="D15090">
        <v>2</v>
      </c>
      <c r="E15090" t="s">
        <v>16305</v>
      </c>
      <c r="F15090" t="s">
        <v>7054</v>
      </c>
      <c r="G15090" t="s">
        <v>4</v>
      </c>
      <c r="H15090" t="s">
        <v>16306</v>
      </c>
      <c r="I15090" s="2">
        <v>1025</v>
      </c>
      <c r="J15090" s="5"/>
      <c r="L15090" s="5"/>
      <c r="M15090" s="2">
        <f t="shared" si="235"/>
        <v>-126317.95999999694</v>
      </c>
      <c r="P15090"/>
    </row>
    <row r="15091" spans="1:16" hidden="1">
      <c r="A15091" t="s">
        <v>16329</v>
      </c>
      <c r="B15091" s="1">
        <v>42280</v>
      </c>
      <c r="C15091" t="s">
        <v>16330</v>
      </c>
      <c r="D15091">
        <v>2</v>
      </c>
      <c r="E15091" t="s">
        <v>16331</v>
      </c>
      <c r="F15091" t="s">
        <v>7054</v>
      </c>
      <c r="G15091" t="s">
        <v>4</v>
      </c>
      <c r="H15091" t="s">
        <v>14235</v>
      </c>
      <c r="I15091" s="2">
        <v>1840</v>
      </c>
      <c r="J15091" s="5"/>
      <c r="L15091" s="5"/>
      <c r="M15091" s="2">
        <f t="shared" si="235"/>
        <v>-124477.95999999694</v>
      </c>
      <c r="P15091"/>
    </row>
    <row r="15092" spans="1:16" hidden="1">
      <c r="A15092" t="s">
        <v>16354</v>
      </c>
      <c r="B15092" s="1">
        <v>42280</v>
      </c>
      <c r="C15092" t="s">
        <v>16355</v>
      </c>
      <c r="D15092">
        <v>2</v>
      </c>
      <c r="E15092" t="s">
        <v>16356</v>
      </c>
      <c r="F15092" t="s">
        <v>7054</v>
      </c>
      <c r="G15092" t="s">
        <v>4</v>
      </c>
      <c r="H15092" t="s">
        <v>13676</v>
      </c>
      <c r="I15092" s="2">
        <v>1025</v>
      </c>
      <c r="J15092" s="5"/>
      <c r="L15092" s="5"/>
      <c r="M15092" s="2">
        <f t="shared" si="235"/>
        <v>-123452.95999999694</v>
      </c>
      <c r="P15092"/>
    </row>
    <row r="15093" spans="1:16" hidden="1">
      <c r="A15093" t="s">
        <v>16376</v>
      </c>
      <c r="B15093" s="1">
        <v>42280</v>
      </c>
      <c r="C15093" t="s">
        <v>16377</v>
      </c>
      <c r="D15093">
        <v>2</v>
      </c>
      <c r="E15093" t="s">
        <v>16378</v>
      </c>
      <c r="F15093" t="s">
        <v>7054</v>
      </c>
      <c r="G15093" t="s">
        <v>4</v>
      </c>
      <c r="H15093" t="s">
        <v>11034</v>
      </c>
      <c r="I15093" s="2">
        <v>1955.27</v>
      </c>
      <c r="J15093" s="5"/>
      <c r="L15093" s="5"/>
      <c r="M15093" s="2">
        <f t="shared" si="235"/>
        <v>-121497.68999999693</v>
      </c>
      <c r="P15093"/>
    </row>
    <row r="15094" spans="1:16" hidden="1">
      <c r="A15094" t="s">
        <v>16404</v>
      </c>
      <c r="B15094" s="1">
        <v>42280</v>
      </c>
      <c r="C15094" t="s">
        <v>16405</v>
      </c>
      <c r="D15094">
        <v>2</v>
      </c>
      <c r="E15094" t="s">
        <v>16406</v>
      </c>
      <c r="F15094" t="s">
        <v>7054</v>
      </c>
      <c r="G15094" t="s">
        <v>4</v>
      </c>
      <c r="H15094" t="s">
        <v>13859</v>
      </c>
      <c r="I15094" s="2">
        <v>2990</v>
      </c>
      <c r="J15094" s="5"/>
      <c r="L15094" s="5"/>
      <c r="M15094" s="2">
        <f t="shared" si="235"/>
        <v>-118507.68999999693</v>
      </c>
      <c r="P15094"/>
    </row>
    <row r="15095" spans="1:16" hidden="1">
      <c r="A15095" t="s">
        <v>16429</v>
      </c>
      <c r="B15095" s="1">
        <v>42280</v>
      </c>
      <c r="C15095" t="s">
        <v>16430</v>
      </c>
      <c r="D15095">
        <v>2</v>
      </c>
      <c r="E15095" t="s">
        <v>16431</v>
      </c>
      <c r="F15095" t="s">
        <v>7054</v>
      </c>
      <c r="G15095" t="s">
        <v>4</v>
      </c>
      <c r="H15095" t="s">
        <v>8202</v>
      </c>
      <c r="I15095" s="2">
        <v>1025</v>
      </c>
      <c r="J15095" s="5"/>
      <c r="L15095" s="5"/>
      <c r="M15095" s="2">
        <f t="shared" si="235"/>
        <v>-117482.68999999693</v>
      </c>
      <c r="P15095"/>
    </row>
    <row r="15096" spans="1:16" hidden="1">
      <c r="A15096" t="s">
        <v>16453</v>
      </c>
      <c r="B15096" s="1">
        <v>42280</v>
      </c>
      <c r="C15096" t="s">
        <v>16454</v>
      </c>
      <c r="D15096">
        <v>2</v>
      </c>
      <c r="E15096" t="s">
        <v>16455</v>
      </c>
      <c r="F15096" t="s">
        <v>7054</v>
      </c>
      <c r="G15096" t="s">
        <v>4</v>
      </c>
      <c r="H15096" t="s">
        <v>7438</v>
      </c>
      <c r="I15096" s="2">
        <v>4100.01</v>
      </c>
      <c r="J15096" s="5"/>
      <c r="L15096" s="5"/>
      <c r="M15096" s="2">
        <f t="shared" si="235"/>
        <v>-113382.67999999694</v>
      </c>
      <c r="P15096"/>
    </row>
    <row r="15097" spans="1:16" hidden="1">
      <c r="A15097" t="s">
        <v>16480</v>
      </c>
      <c r="B15097" s="1">
        <v>42280</v>
      </c>
      <c r="C15097" t="s">
        <v>16481</v>
      </c>
      <c r="D15097">
        <v>1</v>
      </c>
      <c r="E15097" t="s">
        <v>16482</v>
      </c>
      <c r="F15097" t="s">
        <v>13610</v>
      </c>
      <c r="G15097" t="s">
        <v>4</v>
      </c>
      <c r="H15097" t="s">
        <v>16483</v>
      </c>
      <c r="I15097" s="2">
        <v>9976.35</v>
      </c>
      <c r="J15097" s="5"/>
      <c r="L15097" s="5"/>
      <c r="M15097" s="2">
        <f t="shared" si="235"/>
        <v>-103406.32999999693</v>
      </c>
      <c r="P15097"/>
    </row>
    <row r="15098" spans="1:16" hidden="1">
      <c r="A15098" t="s">
        <v>16507</v>
      </c>
      <c r="B15098" s="1">
        <v>42280</v>
      </c>
      <c r="C15098" t="s">
        <v>16508</v>
      </c>
      <c r="D15098">
        <v>2</v>
      </c>
      <c r="E15098" t="s">
        <v>16509</v>
      </c>
      <c r="F15098" t="s">
        <v>7054</v>
      </c>
      <c r="G15098" t="s">
        <v>4</v>
      </c>
      <c r="H15098" t="s">
        <v>16510</v>
      </c>
      <c r="I15098" s="2">
        <v>3225</v>
      </c>
      <c r="J15098" s="5"/>
      <c r="L15098" s="5"/>
      <c r="M15098" s="2">
        <f t="shared" si="235"/>
        <v>-100181.32999999693</v>
      </c>
      <c r="P15098"/>
    </row>
    <row r="15099" spans="1:16" hidden="1">
      <c r="A15099" t="s">
        <v>16534</v>
      </c>
      <c r="B15099" s="1">
        <v>42280</v>
      </c>
      <c r="C15099" t="s">
        <v>6</v>
      </c>
      <c r="D15099">
        <v>1</v>
      </c>
      <c r="E15099" t="s">
        <v>16535</v>
      </c>
      <c r="F15099" t="s">
        <v>13565</v>
      </c>
      <c r="G15099" t="s">
        <v>4</v>
      </c>
      <c r="H15099" t="s">
        <v>16536</v>
      </c>
      <c r="I15099" s="2">
        <v>20000</v>
      </c>
      <c r="J15099" s="5"/>
      <c r="L15099" s="5"/>
      <c r="M15099" s="2">
        <f t="shared" si="235"/>
        <v>-80181.329999996931</v>
      </c>
      <c r="P15099"/>
    </row>
    <row r="15100" spans="1:16" hidden="1">
      <c r="A15100" s="35" t="s">
        <v>1352</v>
      </c>
      <c r="B15100" s="36">
        <v>42281</v>
      </c>
      <c r="C15100" s="35" t="s">
        <v>18</v>
      </c>
      <c r="D15100" s="35">
        <v>1</v>
      </c>
      <c r="E15100" s="35" t="s">
        <v>1355</v>
      </c>
      <c r="F15100" s="35" t="s">
        <v>13</v>
      </c>
      <c r="G15100" s="35" t="s">
        <v>20</v>
      </c>
      <c r="H15100" s="35" t="s">
        <v>18</v>
      </c>
      <c r="I15100" s="11"/>
      <c r="J15100" s="12"/>
      <c r="K15100" s="11">
        <v>23000</v>
      </c>
      <c r="L15100" s="12"/>
      <c r="M15100" s="2">
        <f t="shared" si="235"/>
        <v>-103181.32999999693</v>
      </c>
      <c r="P15100"/>
    </row>
    <row r="15101" spans="1:16" hidden="1">
      <c r="A15101" t="s">
        <v>16563</v>
      </c>
      <c r="B15101" s="1">
        <v>42281</v>
      </c>
      <c r="C15101" t="s">
        <v>16567</v>
      </c>
      <c r="D15101">
        <v>1</v>
      </c>
      <c r="E15101" t="s">
        <v>16568</v>
      </c>
      <c r="F15101" t="s">
        <v>13561</v>
      </c>
      <c r="G15101" t="s">
        <v>20</v>
      </c>
      <c r="H15101" t="s">
        <v>16569</v>
      </c>
      <c r="I15101" s="2">
        <v>5000</v>
      </c>
      <c r="J15101" s="5"/>
      <c r="L15101" s="5"/>
      <c r="M15101" s="2">
        <f t="shared" si="235"/>
        <v>-98181.329999996931</v>
      </c>
      <c r="P15101"/>
    </row>
    <row r="15102" spans="1:16" hidden="1">
      <c r="A15102" t="s">
        <v>16586</v>
      </c>
      <c r="B15102" s="1">
        <v>42281</v>
      </c>
      <c r="C15102" t="s">
        <v>6</v>
      </c>
      <c r="D15102">
        <v>1</v>
      </c>
      <c r="E15102" t="s">
        <v>16591</v>
      </c>
      <c r="F15102" t="s">
        <v>13561</v>
      </c>
      <c r="G15102" t="s">
        <v>20</v>
      </c>
      <c r="H15102" t="s">
        <v>4482</v>
      </c>
      <c r="I15102" s="2">
        <v>18000</v>
      </c>
      <c r="J15102" s="5"/>
      <c r="L15102" s="5"/>
      <c r="M15102" s="2">
        <f t="shared" si="235"/>
        <v>-80181.329999996931</v>
      </c>
      <c r="P15102"/>
    </row>
    <row r="15103" spans="1:16" hidden="1">
      <c r="A15103" s="35" t="s">
        <v>1359</v>
      </c>
      <c r="B15103" s="36">
        <v>42282</v>
      </c>
      <c r="C15103" s="35" t="s">
        <v>6</v>
      </c>
      <c r="D15103" s="35">
        <v>1</v>
      </c>
      <c r="E15103" s="35" t="s">
        <v>1364</v>
      </c>
      <c r="F15103" s="35" t="s">
        <v>8</v>
      </c>
      <c r="G15103" s="35" t="s">
        <v>4</v>
      </c>
      <c r="H15103" s="35" t="s">
        <v>110</v>
      </c>
      <c r="I15103" s="11">
        <v>1025</v>
      </c>
      <c r="J15103" s="12"/>
      <c r="K15103" s="11"/>
      <c r="L15103" s="12"/>
      <c r="M15103" s="2">
        <f t="shared" si="235"/>
        <v>-79156.329999996931</v>
      </c>
      <c r="P15103"/>
    </row>
    <row r="15104" spans="1:16" hidden="1">
      <c r="A15104" t="s">
        <v>1413</v>
      </c>
      <c r="B15104" s="1">
        <v>42282</v>
      </c>
      <c r="C15104" t="s">
        <v>1419</v>
      </c>
      <c r="D15104">
        <v>1</v>
      </c>
      <c r="E15104" t="s">
        <v>1420</v>
      </c>
      <c r="F15104" t="s">
        <v>13</v>
      </c>
      <c r="G15104" t="s">
        <v>4</v>
      </c>
      <c r="H15104" t="s">
        <v>1421</v>
      </c>
      <c r="J15104" s="5"/>
      <c r="K15104" s="2">
        <v>31000</v>
      </c>
      <c r="L15104" s="5"/>
      <c r="M15104" s="2">
        <f t="shared" si="235"/>
        <v>-110156.32999999693</v>
      </c>
      <c r="P15104"/>
    </row>
    <row r="15105" spans="1:16" hidden="1">
      <c r="A15105" t="s">
        <v>1423</v>
      </c>
      <c r="B15105" s="1">
        <v>42282</v>
      </c>
      <c r="C15105" t="s">
        <v>1419</v>
      </c>
      <c r="D15105">
        <v>1</v>
      </c>
      <c r="E15105" t="s">
        <v>1426</v>
      </c>
      <c r="F15105" t="s">
        <v>13</v>
      </c>
      <c r="G15105" t="s">
        <v>4</v>
      </c>
      <c r="H15105" t="s">
        <v>1427</v>
      </c>
      <c r="J15105" s="5"/>
      <c r="K15105" s="2">
        <v>25000</v>
      </c>
      <c r="L15105" s="5"/>
      <c r="M15105" s="2">
        <f t="shared" si="235"/>
        <v>-135156.32999999693</v>
      </c>
      <c r="P15105"/>
    </row>
    <row r="15106" spans="1:16" hidden="1">
      <c r="A15106" t="s">
        <v>1435</v>
      </c>
      <c r="B15106" s="1">
        <v>42282</v>
      </c>
      <c r="C15106" t="s">
        <v>43</v>
      </c>
      <c r="D15106">
        <v>1</v>
      </c>
      <c r="E15106" t="s">
        <v>1447</v>
      </c>
      <c r="F15106" t="s">
        <v>13</v>
      </c>
      <c r="G15106" t="s">
        <v>4</v>
      </c>
      <c r="H15106" t="s">
        <v>1448</v>
      </c>
      <c r="J15106" s="5"/>
      <c r="K15106" s="2">
        <v>5000</v>
      </c>
      <c r="L15106" s="5"/>
      <c r="M15106" s="2">
        <f t="shared" si="235"/>
        <v>-140156.32999999693</v>
      </c>
      <c r="P15106"/>
    </row>
    <row r="15107" spans="1:16" hidden="1">
      <c r="A15107" t="s">
        <v>1457</v>
      </c>
      <c r="B15107" s="1">
        <v>42282</v>
      </c>
      <c r="C15107" t="s">
        <v>1419</v>
      </c>
      <c r="D15107">
        <v>1</v>
      </c>
      <c r="E15107" t="s">
        <v>1459</v>
      </c>
      <c r="F15107" t="s">
        <v>228</v>
      </c>
      <c r="G15107" t="s">
        <v>4</v>
      </c>
      <c r="H15107" t="s">
        <v>1460</v>
      </c>
      <c r="J15107" s="5"/>
      <c r="K15107" s="2">
        <v>10000</v>
      </c>
      <c r="L15107" s="5"/>
      <c r="M15107" s="2">
        <f t="shared" si="235"/>
        <v>-150156.32999999693</v>
      </c>
      <c r="P15107"/>
    </row>
    <row r="15108" spans="1:16" hidden="1">
      <c r="A15108" t="s">
        <v>1507</v>
      </c>
      <c r="B15108" s="1">
        <v>42282</v>
      </c>
      <c r="C15108" t="s">
        <v>18</v>
      </c>
      <c r="D15108">
        <v>1</v>
      </c>
      <c r="E15108" t="s">
        <v>1510</v>
      </c>
      <c r="F15108" t="s">
        <v>13</v>
      </c>
      <c r="G15108" t="s">
        <v>4</v>
      </c>
      <c r="H15108" t="s">
        <v>125</v>
      </c>
      <c r="J15108" s="5"/>
      <c r="K15108" s="2">
        <v>79500</v>
      </c>
      <c r="L15108" s="5"/>
      <c r="M15108" s="2">
        <f t="shared" si="235"/>
        <v>-229656.32999999693</v>
      </c>
      <c r="P15108"/>
    </row>
    <row r="15109" spans="1:16" hidden="1">
      <c r="A15109" t="s">
        <v>1511</v>
      </c>
      <c r="B15109" s="1">
        <v>42282</v>
      </c>
      <c r="C15109" t="s">
        <v>1419</v>
      </c>
      <c r="D15109">
        <v>1</v>
      </c>
      <c r="E15109" t="s">
        <v>1515</v>
      </c>
      <c r="F15109" t="s">
        <v>228</v>
      </c>
      <c r="G15109" t="s">
        <v>4</v>
      </c>
      <c r="H15109" t="s">
        <v>1516</v>
      </c>
      <c r="J15109" s="5"/>
      <c r="K15109" s="2">
        <v>10865.84</v>
      </c>
      <c r="L15109" s="5"/>
      <c r="M15109" s="2">
        <f t="shared" si="235"/>
        <v>-240522.16999999693</v>
      </c>
      <c r="P15109"/>
    </row>
    <row r="15110" spans="1:16" hidden="1">
      <c r="A15110" t="s">
        <v>1669</v>
      </c>
      <c r="B15110" s="1">
        <v>42282</v>
      </c>
      <c r="C15110" t="s">
        <v>18</v>
      </c>
      <c r="D15110">
        <v>1</v>
      </c>
      <c r="E15110" t="s">
        <v>1671</v>
      </c>
      <c r="F15110" t="s">
        <v>13</v>
      </c>
      <c r="G15110" t="s">
        <v>4</v>
      </c>
      <c r="H15110" t="s">
        <v>1672</v>
      </c>
      <c r="J15110" s="5"/>
      <c r="K15110" s="2">
        <v>20000</v>
      </c>
      <c r="L15110" s="5"/>
      <c r="M15110" s="2">
        <f t="shared" si="235"/>
        <v>-260522.16999999693</v>
      </c>
      <c r="P15110"/>
    </row>
    <row r="15111" spans="1:16" hidden="1">
      <c r="A15111" t="s">
        <v>1704</v>
      </c>
      <c r="B15111" s="1">
        <v>42282</v>
      </c>
      <c r="C15111" t="s">
        <v>195</v>
      </c>
      <c r="D15111">
        <v>1</v>
      </c>
      <c r="E15111" t="s">
        <v>1705</v>
      </c>
      <c r="F15111" t="s">
        <v>13</v>
      </c>
      <c r="G15111" t="s">
        <v>4</v>
      </c>
      <c r="H15111" t="s">
        <v>195</v>
      </c>
      <c r="J15111" s="5"/>
      <c r="K15111" s="2">
        <v>18520.45</v>
      </c>
      <c r="L15111" s="5"/>
      <c r="M15111" s="2">
        <f t="shared" si="235"/>
        <v>-279042.61999999691</v>
      </c>
      <c r="P15111"/>
    </row>
    <row r="15112" spans="1:16" hidden="1">
      <c r="A15112" t="s">
        <v>1706</v>
      </c>
      <c r="B15112" s="1">
        <v>42282</v>
      </c>
      <c r="C15112" t="s">
        <v>18</v>
      </c>
      <c r="D15112">
        <v>1</v>
      </c>
      <c r="E15112" t="s">
        <v>1709</v>
      </c>
      <c r="F15112" t="s">
        <v>13</v>
      </c>
      <c r="G15112" t="s">
        <v>4</v>
      </c>
      <c r="H15112" t="s">
        <v>18</v>
      </c>
      <c r="J15112" s="5"/>
      <c r="K15112" s="2">
        <v>5190.68</v>
      </c>
      <c r="L15112" s="5"/>
      <c r="M15112" s="2">
        <f t="shared" si="235"/>
        <v>-284233.2999999969</v>
      </c>
      <c r="P15112"/>
    </row>
    <row r="15113" spans="1:16" hidden="1">
      <c r="A15113" t="s">
        <v>1712</v>
      </c>
      <c r="B15113" s="1">
        <v>42282</v>
      </c>
      <c r="C15113" t="s">
        <v>202</v>
      </c>
      <c r="D15113">
        <v>1</v>
      </c>
      <c r="E15113" t="s">
        <v>1713</v>
      </c>
      <c r="F15113" t="s">
        <v>16</v>
      </c>
      <c r="G15113" t="s">
        <v>4</v>
      </c>
      <c r="H15113" t="s">
        <v>1714</v>
      </c>
      <c r="J15113" s="5"/>
      <c r="K15113" s="2">
        <v>7808.12</v>
      </c>
      <c r="L15113" s="5"/>
      <c r="M15113" s="2">
        <f t="shared" ref="M15113:M15176" si="236">+M15112+I15113-K15113</f>
        <v>-292041.4199999969</v>
      </c>
      <c r="P15113"/>
    </row>
    <row r="15114" spans="1:16" hidden="1">
      <c r="A15114" t="s">
        <v>1781</v>
      </c>
      <c r="B15114" s="1">
        <v>42282</v>
      </c>
      <c r="C15114" t="s">
        <v>1</v>
      </c>
      <c r="D15114">
        <v>1</v>
      </c>
      <c r="E15114" t="s">
        <v>1784</v>
      </c>
      <c r="F15114" t="s">
        <v>13</v>
      </c>
      <c r="G15114" t="s">
        <v>20</v>
      </c>
      <c r="H15114" t="s">
        <v>1783</v>
      </c>
      <c r="J15114" s="5"/>
      <c r="K15114" s="2">
        <v>1025</v>
      </c>
      <c r="L15114" s="5"/>
      <c r="M15114" s="2">
        <f t="shared" si="236"/>
        <v>-293066.4199999969</v>
      </c>
      <c r="P15114"/>
    </row>
    <row r="15115" spans="1:16" hidden="1">
      <c r="A15115" t="s">
        <v>1823</v>
      </c>
      <c r="B15115" s="1">
        <v>42282</v>
      </c>
      <c r="C15115" t="s">
        <v>932</v>
      </c>
      <c r="D15115">
        <v>1</v>
      </c>
      <c r="E15115" t="s">
        <v>1827</v>
      </c>
      <c r="F15115" t="s">
        <v>29</v>
      </c>
      <c r="G15115" t="s">
        <v>20</v>
      </c>
      <c r="H15115" t="s">
        <v>1828</v>
      </c>
      <c r="I15115" s="2">
        <v>527.11</v>
      </c>
      <c r="J15115" s="5"/>
      <c r="L15115" s="5"/>
      <c r="M15115" s="2">
        <f t="shared" si="236"/>
        <v>-292539.30999999691</v>
      </c>
      <c r="P15115"/>
    </row>
    <row r="15116" spans="1:16" hidden="1">
      <c r="A15116" t="s">
        <v>1837</v>
      </c>
      <c r="B15116" s="1">
        <v>42282</v>
      </c>
      <c r="C15116" t="s">
        <v>6</v>
      </c>
      <c r="D15116">
        <v>1</v>
      </c>
      <c r="E15116" t="s">
        <v>1842</v>
      </c>
      <c r="F15116" t="s">
        <v>29</v>
      </c>
      <c r="G15116" t="s">
        <v>20</v>
      </c>
      <c r="H15116" t="s">
        <v>65</v>
      </c>
      <c r="I15116" s="2">
        <v>1768.54</v>
      </c>
      <c r="J15116" s="5"/>
      <c r="L15116" s="5"/>
      <c r="M15116" s="2">
        <f t="shared" si="236"/>
        <v>-290770.76999999693</v>
      </c>
      <c r="P15116"/>
    </row>
    <row r="15117" spans="1:16" hidden="1">
      <c r="A15117" t="s">
        <v>1846</v>
      </c>
      <c r="B15117" s="1">
        <v>42282</v>
      </c>
      <c r="C15117" t="s">
        <v>6</v>
      </c>
      <c r="D15117">
        <v>1</v>
      </c>
      <c r="E15117" t="s">
        <v>1854</v>
      </c>
      <c r="F15117" t="s">
        <v>8</v>
      </c>
      <c r="G15117" t="s">
        <v>20</v>
      </c>
      <c r="H15117" t="s">
        <v>1855</v>
      </c>
      <c r="I15117" s="2">
        <v>600</v>
      </c>
      <c r="J15117" s="5"/>
      <c r="L15117" s="5"/>
      <c r="M15117" s="2">
        <f t="shared" si="236"/>
        <v>-290170.76999999693</v>
      </c>
      <c r="P15117"/>
    </row>
    <row r="15118" spans="1:16" hidden="1">
      <c r="A15118" t="s">
        <v>1867</v>
      </c>
      <c r="B15118" s="1">
        <v>42282</v>
      </c>
      <c r="C15118" t="s">
        <v>6</v>
      </c>
      <c r="D15118">
        <v>1</v>
      </c>
      <c r="E15118" t="s">
        <v>1870</v>
      </c>
      <c r="F15118" t="s">
        <v>8</v>
      </c>
      <c r="G15118" t="s">
        <v>20</v>
      </c>
      <c r="H15118" t="s">
        <v>1871</v>
      </c>
      <c r="I15118" s="2">
        <v>2122.12</v>
      </c>
      <c r="J15118" s="5"/>
      <c r="L15118" s="5"/>
      <c r="M15118" s="2">
        <f t="shared" si="236"/>
        <v>-288048.64999999694</v>
      </c>
      <c r="P15118"/>
    </row>
    <row r="15119" spans="1:16" hidden="1">
      <c r="A15119" t="s">
        <v>1879</v>
      </c>
      <c r="B15119" s="1">
        <v>42282</v>
      </c>
      <c r="C15119" t="s">
        <v>6</v>
      </c>
      <c r="D15119">
        <v>1</v>
      </c>
      <c r="E15119" t="s">
        <v>1881</v>
      </c>
      <c r="F15119" t="s">
        <v>8</v>
      </c>
      <c r="G15119" t="s">
        <v>20</v>
      </c>
      <c r="H15119" t="s">
        <v>1882</v>
      </c>
      <c r="I15119" s="2">
        <v>2990</v>
      </c>
      <c r="J15119" s="5"/>
      <c r="L15119" s="5"/>
      <c r="M15119" s="2">
        <f t="shared" si="236"/>
        <v>-285058.64999999694</v>
      </c>
      <c r="P15119"/>
    </row>
    <row r="15120" spans="1:16" hidden="1">
      <c r="A15120" t="s">
        <v>1885</v>
      </c>
      <c r="B15120" s="1">
        <v>42282</v>
      </c>
      <c r="C15120" t="s">
        <v>43</v>
      </c>
      <c r="D15120">
        <v>1</v>
      </c>
      <c r="E15120" t="s">
        <v>1889</v>
      </c>
      <c r="F15120" t="s">
        <v>16</v>
      </c>
      <c r="G15120" t="s">
        <v>20</v>
      </c>
      <c r="H15120" t="s">
        <v>1890</v>
      </c>
      <c r="J15120" s="5"/>
      <c r="K15120" s="2">
        <v>3030.01</v>
      </c>
      <c r="L15120" s="5"/>
      <c r="M15120" s="2">
        <f t="shared" si="236"/>
        <v>-288088.65999999695</v>
      </c>
      <c r="P15120"/>
    </row>
    <row r="15121" spans="1:16" hidden="1">
      <c r="A15121" t="s">
        <v>1893</v>
      </c>
      <c r="B15121" s="1">
        <v>42282</v>
      </c>
      <c r="C15121" t="s">
        <v>43</v>
      </c>
      <c r="D15121">
        <v>1</v>
      </c>
      <c r="E15121" t="s">
        <v>1896</v>
      </c>
      <c r="F15121" t="s">
        <v>16</v>
      </c>
      <c r="G15121" t="s">
        <v>20</v>
      </c>
      <c r="H15121" t="s">
        <v>1897</v>
      </c>
      <c r="J15121" s="5"/>
      <c r="K15121" s="2">
        <v>1840</v>
      </c>
      <c r="L15121" s="5"/>
      <c r="M15121" s="2">
        <f t="shared" si="236"/>
        <v>-289928.65999999695</v>
      </c>
      <c r="P15121"/>
    </row>
    <row r="15122" spans="1:16" hidden="1">
      <c r="A15122" t="s">
        <v>1900</v>
      </c>
      <c r="B15122" s="1">
        <v>42282</v>
      </c>
      <c r="C15122" t="s">
        <v>11</v>
      </c>
      <c r="D15122">
        <v>1</v>
      </c>
      <c r="E15122" t="s">
        <v>1903</v>
      </c>
      <c r="F15122" t="s">
        <v>16</v>
      </c>
      <c r="G15122" t="s">
        <v>20</v>
      </c>
      <c r="H15122" t="s">
        <v>598</v>
      </c>
      <c r="J15122" s="5"/>
      <c r="K15122" s="2">
        <v>4700.01</v>
      </c>
      <c r="L15122" s="5"/>
      <c r="M15122" s="2">
        <f t="shared" si="236"/>
        <v>-294628.66999999696</v>
      </c>
      <c r="P15122"/>
    </row>
    <row r="15123" spans="1:16" hidden="1">
      <c r="A15123" t="s">
        <v>1906</v>
      </c>
      <c r="B15123" s="1">
        <v>42282</v>
      </c>
      <c r="C15123" t="s">
        <v>11</v>
      </c>
      <c r="D15123">
        <v>1</v>
      </c>
      <c r="E15123" t="s">
        <v>1910</v>
      </c>
      <c r="F15123" t="s">
        <v>13</v>
      </c>
      <c r="G15123" t="s">
        <v>20</v>
      </c>
      <c r="H15123" t="s">
        <v>1911</v>
      </c>
      <c r="J15123" s="5"/>
      <c r="K15123" s="2">
        <v>1025</v>
      </c>
      <c r="L15123" s="5"/>
      <c r="M15123" s="2">
        <f t="shared" si="236"/>
        <v>-295653.66999999696</v>
      </c>
      <c r="P15123"/>
    </row>
    <row r="15124" spans="1:16" hidden="1">
      <c r="A15124" t="s">
        <v>1913</v>
      </c>
      <c r="B15124" s="1">
        <v>42282</v>
      </c>
      <c r="C15124" t="s">
        <v>195</v>
      </c>
      <c r="D15124">
        <v>1</v>
      </c>
      <c r="E15124" t="s">
        <v>1918</v>
      </c>
      <c r="F15124" t="s">
        <v>13</v>
      </c>
      <c r="G15124" t="s">
        <v>20</v>
      </c>
      <c r="H15124" t="s">
        <v>195</v>
      </c>
      <c r="J15124" s="5"/>
      <c r="K15124" s="2">
        <v>25763.69</v>
      </c>
      <c r="L15124" s="5"/>
      <c r="M15124" s="2">
        <f t="shared" si="236"/>
        <v>-321417.35999999696</v>
      </c>
      <c r="P15124"/>
    </row>
    <row r="15125" spans="1:16" hidden="1">
      <c r="A15125" t="s">
        <v>1923</v>
      </c>
      <c r="B15125" s="1">
        <v>42282</v>
      </c>
      <c r="C15125" t="s">
        <v>18</v>
      </c>
      <c r="D15125">
        <v>1</v>
      </c>
      <c r="E15125" t="s">
        <v>1929</v>
      </c>
      <c r="F15125" t="s">
        <v>13</v>
      </c>
      <c r="G15125" t="s">
        <v>20</v>
      </c>
      <c r="H15125" t="s">
        <v>18</v>
      </c>
      <c r="J15125" s="5"/>
      <c r="K15125" s="2">
        <v>14619.53</v>
      </c>
      <c r="L15125" s="5"/>
      <c r="M15125" s="2">
        <f t="shared" si="236"/>
        <v>-336036.88999999699</v>
      </c>
      <c r="P15125"/>
    </row>
    <row r="15126" spans="1:16" hidden="1">
      <c r="A15126" t="s">
        <v>1932</v>
      </c>
      <c r="B15126" s="1">
        <v>42282</v>
      </c>
      <c r="C15126" t="s">
        <v>200</v>
      </c>
      <c r="D15126">
        <v>1</v>
      </c>
      <c r="E15126" t="s">
        <v>1934</v>
      </c>
      <c r="F15126" t="s">
        <v>16</v>
      </c>
      <c r="G15126" t="s">
        <v>20</v>
      </c>
      <c r="H15126" t="s">
        <v>200</v>
      </c>
      <c r="J15126" s="5"/>
      <c r="K15126" s="2">
        <v>8224.9</v>
      </c>
      <c r="L15126" s="5"/>
      <c r="M15126" s="2">
        <f t="shared" si="236"/>
        <v>-344261.78999999701</v>
      </c>
      <c r="P15126"/>
    </row>
    <row r="15127" spans="1:16" hidden="1">
      <c r="A15127" t="s">
        <v>1935</v>
      </c>
      <c r="B15127" s="1">
        <v>42282</v>
      </c>
      <c r="C15127" t="s">
        <v>1941</v>
      </c>
      <c r="D15127">
        <v>2</v>
      </c>
      <c r="E15127" t="s">
        <v>1942</v>
      </c>
      <c r="F15127" t="s">
        <v>78</v>
      </c>
      <c r="G15127" t="s">
        <v>20</v>
      </c>
      <c r="H15127" t="s">
        <v>1943</v>
      </c>
      <c r="J15127" s="5"/>
      <c r="K15127" s="2">
        <v>1025</v>
      </c>
      <c r="L15127" s="5"/>
      <c r="M15127" s="2">
        <f t="shared" si="236"/>
        <v>-345286.78999999701</v>
      </c>
      <c r="P15127"/>
    </row>
    <row r="15128" spans="1:16" hidden="1">
      <c r="A15128" t="s">
        <v>1947</v>
      </c>
      <c r="B15128" s="1">
        <v>42282</v>
      </c>
      <c r="C15128" t="s">
        <v>1950</v>
      </c>
      <c r="D15128">
        <v>2</v>
      </c>
      <c r="E15128" t="s">
        <v>1951</v>
      </c>
      <c r="F15128" t="s">
        <v>78</v>
      </c>
      <c r="G15128" t="s">
        <v>20</v>
      </c>
      <c r="H15128" t="s">
        <v>519</v>
      </c>
      <c r="J15128" s="5"/>
      <c r="K15128" s="2">
        <v>4100</v>
      </c>
      <c r="L15128" s="5"/>
      <c r="M15128" s="2">
        <f t="shared" si="236"/>
        <v>-349386.78999999701</v>
      </c>
      <c r="P15128"/>
    </row>
    <row r="15129" spans="1:16" hidden="1">
      <c r="A15129" t="s">
        <v>16609</v>
      </c>
      <c r="B15129" s="1">
        <v>42282</v>
      </c>
      <c r="C15129" t="s">
        <v>1950</v>
      </c>
      <c r="D15129">
        <v>2</v>
      </c>
      <c r="E15129" t="s">
        <v>16618</v>
      </c>
      <c r="F15129" t="s">
        <v>7054</v>
      </c>
      <c r="G15129" t="s">
        <v>4</v>
      </c>
      <c r="H15129" t="s">
        <v>519</v>
      </c>
      <c r="I15129" s="2">
        <v>4100</v>
      </c>
      <c r="J15129" s="5"/>
      <c r="L15129" s="5"/>
      <c r="M15129" s="2">
        <f t="shared" si="236"/>
        <v>-345286.78999999701</v>
      </c>
      <c r="P15129"/>
    </row>
    <row r="15130" spans="1:16" hidden="1">
      <c r="A15130" t="s">
        <v>16633</v>
      </c>
      <c r="B15130" s="1">
        <v>42282</v>
      </c>
      <c r="C15130" t="s">
        <v>1941</v>
      </c>
      <c r="D15130">
        <v>2</v>
      </c>
      <c r="E15130" t="s">
        <v>16643</v>
      </c>
      <c r="F15130" t="s">
        <v>7054</v>
      </c>
      <c r="G15130" t="s">
        <v>4</v>
      </c>
      <c r="H15130" t="s">
        <v>1943</v>
      </c>
      <c r="I15130" s="2">
        <v>1025</v>
      </c>
      <c r="J15130" s="5"/>
      <c r="L15130" s="5"/>
      <c r="M15130" s="2">
        <f t="shared" si="236"/>
        <v>-344261.78999999701</v>
      </c>
      <c r="P15130"/>
    </row>
    <row r="15131" spans="1:16" hidden="1">
      <c r="A15131" t="s">
        <v>16662</v>
      </c>
      <c r="B15131" s="1">
        <v>42282</v>
      </c>
      <c r="C15131" t="s">
        <v>16672</v>
      </c>
      <c r="D15131">
        <v>1</v>
      </c>
      <c r="E15131" t="s">
        <v>16673</v>
      </c>
      <c r="F15131" t="s">
        <v>13561</v>
      </c>
      <c r="G15131" t="s">
        <v>4</v>
      </c>
      <c r="H15131" t="s">
        <v>16674</v>
      </c>
      <c r="I15131" s="2">
        <v>5000</v>
      </c>
      <c r="J15131" s="5"/>
      <c r="L15131" s="5"/>
      <c r="M15131" s="2">
        <f t="shared" si="236"/>
        <v>-339261.78999999701</v>
      </c>
      <c r="P15131"/>
    </row>
    <row r="15132" spans="1:16" hidden="1">
      <c r="A15132" t="s">
        <v>16688</v>
      </c>
      <c r="B15132" s="1">
        <v>42282</v>
      </c>
      <c r="C15132" t="s">
        <v>6</v>
      </c>
      <c r="D15132">
        <v>1</v>
      </c>
      <c r="E15132" t="s">
        <v>16695</v>
      </c>
      <c r="F15132" t="s">
        <v>13561</v>
      </c>
      <c r="G15132" t="s">
        <v>4</v>
      </c>
      <c r="H15132" t="s">
        <v>16696</v>
      </c>
      <c r="I15132" s="2">
        <v>10000</v>
      </c>
      <c r="J15132" s="5"/>
      <c r="L15132" s="5"/>
      <c r="M15132" s="2">
        <f t="shared" si="236"/>
        <v>-329261.78999999701</v>
      </c>
      <c r="P15132"/>
    </row>
    <row r="15133" spans="1:16" hidden="1">
      <c r="A15133" t="s">
        <v>16711</v>
      </c>
      <c r="B15133" s="1">
        <v>42282</v>
      </c>
      <c r="C15133" t="s">
        <v>16719</v>
      </c>
      <c r="D15133">
        <v>1</v>
      </c>
      <c r="E15133" t="s">
        <v>16720</v>
      </c>
      <c r="F15133" t="s">
        <v>13565</v>
      </c>
      <c r="G15133" t="s">
        <v>4</v>
      </c>
      <c r="H15133" t="s">
        <v>12543</v>
      </c>
      <c r="I15133" s="2">
        <v>25000</v>
      </c>
      <c r="J15133" s="5"/>
      <c r="L15133" s="5"/>
      <c r="M15133" s="2">
        <f t="shared" si="236"/>
        <v>-304261.78999999701</v>
      </c>
      <c r="P15133"/>
    </row>
    <row r="15134" spans="1:16" hidden="1">
      <c r="A15134" t="s">
        <v>16732</v>
      </c>
      <c r="B15134" s="1">
        <v>42282</v>
      </c>
      <c r="C15134" t="s">
        <v>16719</v>
      </c>
      <c r="D15134">
        <v>1</v>
      </c>
      <c r="E15134" t="s">
        <v>16741</v>
      </c>
      <c r="F15134" t="s">
        <v>13565</v>
      </c>
      <c r="G15134" t="s">
        <v>4</v>
      </c>
      <c r="H15134" t="s">
        <v>12543</v>
      </c>
      <c r="I15134" s="2">
        <v>31000</v>
      </c>
      <c r="J15134" s="5"/>
      <c r="L15134" s="5"/>
      <c r="M15134" s="2">
        <f t="shared" si="236"/>
        <v>-273261.78999999701</v>
      </c>
      <c r="P15134"/>
    </row>
    <row r="15135" spans="1:16" hidden="1">
      <c r="A15135" t="s">
        <v>16759</v>
      </c>
      <c r="B15135" s="1">
        <v>42282</v>
      </c>
      <c r="C15135" t="s">
        <v>16770</v>
      </c>
      <c r="D15135">
        <v>1</v>
      </c>
      <c r="E15135" t="s">
        <v>16771</v>
      </c>
      <c r="F15135" t="s">
        <v>13565</v>
      </c>
      <c r="G15135" t="s">
        <v>4</v>
      </c>
      <c r="H15135" t="s">
        <v>16772</v>
      </c>
      <c r="I15135" s="2">
        <v>10000</v>
      </c>
      <c r="J15135" s="5"/>
      <c r="L15135" s="5"/>
      <c r="M15135" s="2">
        <f t="shared" si="236"/>
        <v>-263261.78999999701</v>
      </c>
      <c r="P15135"/>
    </row>
    <row r="15136" spans="1:16" hidden="1">
      <c r="A15136" t="s">
        <v>16786</v>
      </c>
      <c r="B15136" s="1">
        <v>42282</v>
      </c>
      <c r="C15136" t="s">
        <v>16797</v>
      </c>
      <c r="D15136">
        <v>2</v>
      </c>
      <c r="E15136" t="s">
        <v>16798</v>
      </c>
      <c r="F15136" t="s">
        <v>7054</v>
      </c>
      <c r="G15136" t="s">
        <v>4</v>
      </c>
      <c r="H15136" t="s">
        <v>16799</v>
      </c>
      <c r="I15136" s="2">
        <v>333.24</v>
      </c>
      <c r="J15136" s="5"/>
      <c r="L15136" s="5"/>
      <c r="M15136" s="2">
        <f t="shared" si="236"/>
        <v>-262928.54999999702</v>
      </c>
      <c r="P15136"/>
    </row>
    <row r="15137" spans="1:16" hidden="1">
      <c r="A15137" t="s">
        <v>16814</v>
      </c>
      <c r="B15137" s="1">
        <v>42282</v>
      </c>
      <c r="C15137" t="s">
        <v>6</v>
      </c>
      <c r="D15137">
        <v>1</v>
      </c>
      <c r="E15137" t="s">
        <v>16824</v>
      </c>
      <c r="F15137" t="s">
        <v>13610</v>
      </c>
      <c r="G15137" t="s">
        <v>4</v>
      </c>
      <c r="H15137" t="s">
        <v>16825</v>
      </c>
      <c r="I15137" s="2">
        <v>7808.12</v>
      </c>
      <c r="J15137" s="5"/>
      <c r="L15137" s="5"/>
      <c r="M15137" s="2">
        <f t="shared" si="236"/>
        <v>-255120.42999999702</v>
      </c>
      <c r="P15137"/>
    </row>
    <row r="15138" spans="1:16" hidden="1">
      <c r="A15138" t="s">
        <v>16837</v>
      </c>
      <c r="B15138" s="1">
        <v>42282</v>
      </c>
      <c r="C15138" t="s">
        <v>16844</v>
      </c>
      <c r="D15138">
        <v>1</v>
      </c>
      <c r="E15138" t="s">
        <v>16845</v>
      </c>
      <c r="F15138" t="s">
        <v>13565</v>
      </c>
      <c r="G15138" t="s">
        <v>4</v>
      </c>
      <c r="H15138" t="s">
        <v>125</v>
      </c>
      <c r="I15138" s="2">
        <v>79500</v>
      </c>
      <c r="J15138" s="5"/>
      <c r="L15138" s="5"/>
      <c r="M15138" s="2">
        <f t="shared" si="236"/>
        <v>-175620.42999999702</v>
      </c>
      <c r="P15138"/>
    </row>
    <row r="15139" spans="1:16" hidden="1">
      <c r="A15139" t="s">
        <v>16858</v>
      </c>
      <c r="B15139" s="1">
        <v>42282</v>
      </c>
      <c r="C15139" t="s">
        <v>16867</v>
      </c>
      <c r="D15139">
        <v>2</v>
      </c>
      <c r="E15139" t="s">
        <v>16868</v>
      </c>
      <c r="F15139" t="s">
        <v>7054</v>
      </c>
      <c r="G15139" t="s">
        <v>4</v>
      </c>
      <c r="H15139" t="s">
        <v>110</v>
      </c>
      <c r="J15139" s="5"/>
      <c r="K15139" s="2">
        <v>1025</v>
      </c>
      <c r="L15139" s="5"/>
      <c r="M15139" s="2">
        <f t="shared" si="236"/>
        <v>-176645.42999999702</v>
      </c>
      <c r="P15139"/>
    </row>
    <row r="15140" spans="1:16" hidden="1">
      <c r="A15140" t="s">
        <v>16858</v>
      </c>
      <c r="B15140" s="1">
        <v>42282</v>
      </c>
      <c r="C15140" t="s">
        <v>16867</v>
      </c>
      <c r="D15140">
        <v>2</v>
      </c>
      <c r="E15140" t="s">
        <v>16868</v>
      </c>
      <c r="F15140" t="s">
        <v>7054</v>
      </c>
      <c r="G15140" t="s">
        <v>4</v>
      </c>
      <c r="H15140" t="s">
        <v>110</v>
      </c>
      <c r="I15140" s="2">
        <v>1025</v>
      </c>
      <c r="J15140" s="5"/>
      <c r="L15140" s="5"/>
      <c r="M15140" s="2">
        <f t="shared" si="236"/>
        <v>-175620.42999999702</v>
      </c>
      <c r="P15140"/>
    </row>
    <row r="15141" spans="1:16" hidden="1">
      <c r="A15141" t="s">
        <v>16880</v>
      </c>
      <c r="B15141" s="1">
        <v>42282</v>
      </c>
      <c r="C15141" t="s">
        <v>16888</v>
      </c>
      <c r="D15141">
        <v>2</v>
      </c>
      <c r="E15141" t="s">
        <v>16889</v>
      </c>
      <c r="F15141" t="s">
        <v>13559</v>
      </c>
      <c r="G15141" t="s">
        <v>313</v>
      </c>
      <c r="H15141" t="s">
        <v>1335</v>
      </c>
      <c r="J15141" s="5"/>
      <c r="K15141" s="2">
        <v>671.26</v>
      </c>
      <c r="L15141" s="5"/>
      <c r="M15141" s="2">
        <f t="shared" si="236"/>
        <v>-176291.68999999703</v>
      </c>
      <c r="P15141"/>
    </row>
    <row r="15142" spans="1:16" hidden="1">
      <c r="A15142" t="s">
        <v>16880</v>
      </c>
      <c r="B15142" s="1">
        <v>42282</v>
      </c>
      <c r="C15142" t="s">
        <v>16888</v>
      </c>
      <c r="D15142">
        <v>2</v>
      </c>
      <c r="E15142" t="s">
        <v>16889</v>
      </c>
      <c r="F15142" t="s">
        <v>13559</v>
      </c>
      <c r="G15142" t="s">
        <v>313</v>
      </c>
      <c r="H15142" t="s">
        <v>1335</v>
      </c>
      <c r="I15142" s="2">
        <v>671.26</v>
      </c>
      <c r="J15142" s="5"/>
      <c r="L15142" s="5"/>
      <c r="M15142" s="2">
        <f t="shared" si="236"/>
        <v>-175620.42999999702</v>
      </c>
      <c r="P15142"/>
    </row>
    <row r="15143" spans="1:16" hidden="1">
      <c r="A15143" t="s">
        <v>16905</v>
      </c>
      <c r="B15143" s="1">
        <v>42282</v>
      </c>
      <c r="C15143" t="s">
        <v>16912</v>
      </c>
      <c r="D15143">
        <v>2</v>
      </c>
      <c r="E15143" t="s">
        <v>16913</v>
      </c>
      <c r="F15143" t="s">
        <v>7054</v>
      </c>
      <c r="G15143" t="s">
        <v>4</v>
      </c>
      <c r="H15143" t="s">
        <v>16914</v>
      </c>
      <c r="I15143" s="2">
        <v>1840</v>
      </c>
      <c r="J15143" s="5"/>
      <c r="L15143" s="5"/>
      <c r="M15143" s="2">
        <f t="shared" si="236"/>
        <v>-173780.42999999702</v>
      </c>
      <c r="P15143"/>
    </row>
    <row r="15144" spans="1:16" hidden="1">
      <c r="A15144" t="s">
        <v>16927</v>
      </c>
      <c r="B15144" s="1">
        <v>42282</v>
      </c>
      <c r="C15144" t="s">
        <v>16932</v>
      </c>
      <c r="D15144">
        <v>2</v>
      </c>
      <c r="E15144" t="s">
        <v>16933</v>
      </c>
      <c r="F15144" t="s">
        <v>7054</v>
      </c>
      <c r="G15144" t="s">
        <v>4</v>
      </c>
      <c r="H15144" t="s">
        <v>15273</v>
      </c>
      <c r="I15144" s="2">
        <v>450</v>
      </c>
      <c r="J15144" s="5"/>
      <c r="L15144" s="5"/>
      <c r="M15144" s="2">
        <f t="shared" si="236"/>
        <v>-173330.42999999702</v>
      </c>
      <c r="P15144"/>
    </row>
    <row r="15145" spans="1:16" hidden="1">
      <c r="A15145" t="s">
        <v>16952</v>
      </c>
      <c r="B15145" s="1">
        <v>42282</v>
      </c>
      <c r="C15145" t="s">
        <v>18</v>
      </c>
      <c r="D15145">
        <v>2</v>
      </c>
      <c r="E15145" t="s">
        <v>16957</v>
      </c>
      <c r="F15145" t="s">
        <v>13559</v>
      </c>
      <c r="G15145" t="s">
        <v>313</v>
      </c>
      <c r="H15145" t="s">
        <v>65</v>
      </c>
      <c r="I15145" s="2">
        <v>346.43</v>
      </c>
      <c r="J15145" s="5"/>
      <c r="L15145" s="5"/>
      <c r="M15145" s="2">
        <f t="shared" si="236"/>
        <v>-172983.99999999703</v>
      </c>
      <c r="P15145"/>
    </row>
    <row r="15146" spans="1:16" hidden="1">
      <c r="A15146" t="s">
        <v>16974</v>
      </c>
      <c r="B15146" s="1">
        <v>42282</v>
      </c>
      <c r="C15146" t="s">
        <v>6</v>
      </c>
      <c r="D15146">
        <v>1</v>
      </c>
      <c r="E15146" t="s">
        <v>16980</v>
      </c>
      <c r="F15146" t="s">
        <v>13565</v>
      </c>
      <c r="G15146" t="s">
        <v>4</v>
      </c>
      <c r="H15146" t="s">
        <v>1516</v>
      </c>
      <c r="I15146" s="2">
        <v>10865.84</v>
      </c>
      <c r="J15146" s="5"/>
      <c r="L15146" s="5"/>
      <c r="M15146" s="2">
        <f t="shared" si="236"/>
        <v>-162118.15999999703</v>
      </c>
      <c r="P15146"/>
    </row>
    <row r="15147" spans="1:16" hidden="1">
      <c r="A15147" t="s">
        <v>16998</v>
      </c>
      <c r="B15147" s="1">
        <v>42282</v>
      </c>
      <c r="C15147" t="s">
        <v>17007</v>
      </c>
      <c r="D15147">
        <v>2</v>
      </c>
      <c r="E15147" t="s">
        <v>17008</v>
      </c>
      <c r="F15147" t="s">
        <v>7054</v>
      </c>
      <c r="G15147" t="s">
        <v>4</v>
      </c>
      <c r="H15147" t="s">
        <v>16799</v>
      </c>
      <c r="I15147" s="2">
        <v>1025</v>
      </c>
      <c r="J15147" s="5"/>
      <c r="L15147" s="5"/>
      <c r="M15147" s="2">
        <f t="shared" si="236"/>
        <v>-161093.15999999703</v>
      </c>
      <c r="P15147"/>
    </row>
    <row r="15148" spans="1:16" hidden="1">
      <c r="A15148" t="s">
        <v>17022</v>
      </c>
      <c r="B15148" s="1">
        <v>42282</v>
      </c>
      <c r="C15148" t="s">
        <v>6</v>
      </c>
      <c r="D15148">
        <v>1</v>
      </c>
      <c r="E15148" t="s">
        <v>17028</v>
      </c>
      <c r="F15148" t="s">
        <v>13561</v>
      </c>
      <c r="G15148" t="s">
        <v>4</v>
      </c>
      <c r="H15148" t="s">
        <v>3727</v>
      </c>
      <c r="I15148" s="2">
        <v>1000</v>
      </c>
      <c r="J15148" s="5"/>
      <c r="L15148" s="5"/>
      <c r="M15148" s="2">
        <f t="shared" si="236"/>
        <v>-160093.15999999703</v>
      </c>
      <c r="P15148"/>
    </row>
    <row r="15149" spans="1:16" hidden="1">
      <c r="A15149" t="s">
        <v>17043</v>
      </c>
      <c r="B15149" s="1">
        <v>42282</v>
      </c>
      <c r="C15149" t="s">
        <v>17049</v>
      </c>
      <c r="D15149">
        <v>2</v>
      </c>
      <c r="E15149" t="s">
        <v>17050</v>
      </c>
      <c r="F15149" t="s">
        <v>7054</v>
      </c>
      <c r="G15149" t="s">
        <v>4</v>
      </c>
      <c r="H15149" t="s">
        <v>1321</v>
      </c>
      <c r="J15149" s="5"/>
      <c r="K15149" s="2">
        <v>200.01</v>
      </c>
      <c r="L15149" s="5"/>
      <c r="M15149" s="2">
        <f t="shared" si="236"/>
        <v>-160293.16999999704</v>
      </c>
      <c r="P15149"/>
    </row>
    <row r="15150" spans="1:16" hidden="1">
      <c r="A15150" t="s">
        <v>17043</v>
      </c>
      <c r="B15150" s="1">
        <v>42282</v>
      </c>
      <c r="C15150" t="s">
        <v>17049</v>
      </c>
      <c r="D15150">
        <v>2</v>
      </c>
      <c r="E15150" t="s">
        <v>17050</v>
      </c>
      <c r="F15150" t="s">
        <v>7054</v>
      </c>
      <c r="G15150" t="s">
        <v>4</v>
      </c>
      <c r="H15150" t="s">
        <v>1321</v>
      </c>
      <c r="I15150" s="2">
        <v>200.01</v>
      </c>
      <c r="J15150" s="5"/>
      <c r="L15150" s="5"/>
      <c r="M15150" s="2">
        <f t="shared" si="236"/>
        <v>-160093.15999999703</v>
      </c>
      <c r="P15150"/>
    </row>
    <row r="15151" spans="1:16" hidden="1">
      <c r="A15151" t="s">
        <v>17067</v>
      </c>
      <c r="B15151" s="1">
        <v>42282</v>
      </c>
      <c r="C15151" t="s">
        <v>6</v>
      </c>
      <c r="D15151">
        <v>1</v>
      </c>
      <c r="E15151" t="s">
        <v>17073</v>
      </c>
      <c r="F15151" t="s">
        <v>13565</v>
      </c>
      <c r="G15151" t="s">
        <v>4</v>
      </c>
      <c r="H15151" t="s">
        <v>1672</v>
      </c>
      <c r="I15151" s="2">
        <v>20000</v>
      </c>
      <c r="J15151" s="5"/>
      <c r="L15151" s="5"/>
      <c r="M15151" s="2">
        <f t="shared" si="236"/>
        <v>-140093.15999999703</v>
      </c>
      <c r="P15151"/>
    </row>
    <row r="15152" spans="1:16" hidden="1">
      <c r="A15152" t="s">
        <v>17087</v>
      </c>
      <c r="B15152" s="1">
        <v>42282</v>
      </c>
      <c r="C15152" t="s">
        <v>17096</v>
      </c>
      <c r="D15152">
        <v>2</v>
      </c>
      <c r="E15152" t="s">
        <v>17097</v>
      </c>
      <c r="F15152" t="s">
        <v>7054</v>
      </c>
      <c r="G15152" t="s">
        <v>4</v>
      </c>
      <c r="H15152" t="s">
        <v>17098</v>
      </c>
      <c r="I15152" s="2">
        <v>4297.21</v>
      </c>
      <c r="J15152" s="5"/>
      <c r="L15152" s="5"/>
      <c r="M15152" s="2">
        <f t="shared" si="236"/>
        <v>-135795.94999999704</v>
      </c>
      <c r="P15152"/>
    </row>
    <row r="15153" spans="1:16" hidden="1">
      <c r="A15153" t="s">
        <v>17111</v>
      </c>
      <c r="B15153" s="1">
        <v>42282</v>
      </c>
      <c r="C15153" t="s">
        <v>17119</v>
      </c>
      <c r="D15153">
        <v>2</v>
      </c>
      <c r="E15153" t="s">
        <v>17120</v>
      </c>
      <c r="F15153" t="s">
        <v>13559</v>
      </c>
      <c r="G15153" t="s">
        <v>313</v>
      </c>
      <c r="H15153" t="s">
        <v>638</v>
      </c>
      <c r="J15153" s="5"/>
      <c r="K15153" s="2">
        <v>500</v>
      </c>
      <c r="L15153" s="5"/>
      <c r="M15153" s="2">
        <f t="shared" si="236"/>
        <v>-136295.94999999704</v>
      </c>
      <c r="P15153"/>
    </row>
    <row r="15154" spans="1:16" hidden="1">
      <c r="A15154" t="s">
        <v>17111</v>
      </c>
      <c r="B15154" s="1">
        <v>42282</v>
      </c>
      <c r="C15154" t="s">
        <v>17119</v>
      </c>
      <c r="D15154">
        <v>2</v>
      </c>
      <c r="E15154" t="s">
        <v>17120</v>
      </c>
      <c r="F15154" t="s">
        <v>13559</v>
      </c>
      <c r="G15154" t="s">
        <v>313</v>
      </c>
      <c r="H15154" t="s">
        <v>638</v>
      </c>
      <c r="I15154" s="2">
        <v>1986.73</v>
      </c>
      <c r="J15154" s="5"/>
      <c r="L15154" s="5"/>
      <c r="M15154" s="2">
        <f t="shared" si="236"/>
        <v>-134309.21999999703</v>
      </c>
      <c r="P15154"/>
    </row>
    <row r="15155" spans="1:16" hidden="1">
      <c r="A15155" t="s">
        <v>17137</v>
      </c>
      <c r="B15155" s="1">
        <v>42282</v>
      </c>
      <c r="C15155" t="s">
        <v>17143</v>
      </c>
      <c r="D15155">
        <v>2</v>
      </c>
      <c r="E15155" t="s">
        <v>17144</v>
      </c>
      <c r="F15155" t="s">
        <v>7054</v>
      </c>
      <c r="G15155" t="s">
        <v>4</v>
      </c>
      <c r="H15155" t="s">
        <v>3009</v>
      </c>
      <c r="I15155" s="2">
        <v>1840</v>
      </c>
      <c r="J15155" s="5"/>
      <c r="L15155" s="5"/>
      <c r="M15155" s="2">
        <f t="shared" si="236"/>
        <v>-132469.21999999703</v>
      </c>
      <c r="P15155"/>
    </row>
    <row r="15156" spans="1:16" hidden="1">
      <c r="A15156" t="s">
        <v>17159</v>
      </c>
      <c r="B15156" s="1">
        <v>42282</v>
      </c>
      <c r="C15156" t="s">
        <v>17166</v>
      </c>
      <c r="D15156">
        <v>2</v>
      </c>
      <c r="E15156" t="s">
        <v>17167</v>
      </c>
      <c r="F15156" t="s">
        <v>13559</v>
      </c>
      <c r="G15156" t="s">
        <v>313</v>
      </c>
      <c r="H15156" t="s">
        <v>112</v>
      </c>
      <c r="J15156" s="5"/>
      <c r="K15156" s="2">
        <v>50</v>
      </c>
      <c r="L15156" s="5"/>
      <c r="M15156" s="2">
        <f t="shared" si="236"/>
        <v>-132519.21999999703</v>
      </c>
      <c r="P15156"/>
    </row>
    <row r="15157" spans="1:16" hidden="1">
      <c r="A15157" t="s">
        <v>17159</v>
      </c>
      <c r="B15157" s="1">
        <v>42282</v>
      </c>
      <c r="C15157" t="s">
        <v>17166</v>
      </c>
      <c r="D15157">
        <v>2</v>
      </c>
      <c r="E15157" t="s">
        <v>17167</v>
      </c>
      <c r="F15157" t="s">
        <v>13559</v>
      </c>
      <c r="G15157" t="s">
        <v>313</v>
      </c>
      <c r="H15157" t="s">
        <v>112</v>
      </c>
      <c r="I15157" s="2">
        <v>117.52</v>
      </c>
      <c r="J15157" s="5"/>
      <c r="L15157" s="5"/>
      <c r="M15157" s="2">
        <f t="shared" si="236"/>
        <v>-132401.69999999704</v>
      </c>
      <c r="P15157"/>
    </row>
    <row r="15158" spans="1:16" hidden="1">
      <c r="A15158" t="s">
        <v>17186</v>
      </c>
      <c r="B15158" s="1">
        <v>42282</v>
      </c>
      <c r="C15158" t="s">
        <v>17194</v>
      </c>
      <c r="D15158">
        <v>2</v>
      </c>
      <c r="E15158" t="s">
        <v>17195</v>
      </c>
      <c r="F15158" t="s">
        <v>7054</v>
      </c>
      <c r="G15158" t="s">
        <v>20</v>
      </c>
      <c r="H15158" t="s">
        <v>17196</v>
      </c>
      <c r="I15158" s="2">
        <v>1025</v>
      </c>
      <c r="J15158" s="5"/>
      <c r="L15158" s="5"/>
      <c r="M15158" s="2">
        <f t="shared" si="236"/>
        <v>-131376.69999999704</v>
      </c>
      <c r="P15158"/>
    </row>
    <row r="15159" spans="1:16" hidden="1">
      <c r="A15159" t="s">
        <v>17213</v>
      </c>
      <c r="B15159" s="1">
        <v>42282</v>
      </c>
      <c r="C15159" t="s">
        <v>18</v>
      </c>
      <c r="D15159">
        <v>2</v>
      </c>
      <c r="E15159" t="s">
        <v>17218</v>
      </c>
      <c r="F15159" t="s">
        <v>13559</v>
      </c>
      <c r="G15159" t="s">
        <v>313</v>
      </c>
      <c r="H15159" t="s">
        <v>1210</v>
      </c>
      <c r="J15159" s="5"/>
      <c r="K15159" s="2">
        <v>9736.33</v>
      </c>
      <c r="L15159" s="5"/>
      <c r="M15159" s="2">
        <f t="shared" si="236"/>
        <v>-141113.02999999703</v>
      </c>
      <c r="P15159"/>
    </row>
    <row r="15160" spans="1:16" hidden="1">
      <c r="A15160" t="s">
        <v>17213</v>
      </c>
      <c r="B15160" s="1">
        <v>42282</v>
      </c>
      <c r="C15160" t="s">
        <v>18</v>
      </c>
      <c r="D15160">
        <v>2</v>
      </c>
      <c r="E15160" t="s">
        <v>17218</v>
      </c>
      <c r="F15160" t="s">
        <v>13559</v>
      </c>
      <c r="G15160" t="s">
        <v>313</v>
      </c>
      <c r="H15160" t="s">
        <v>1210</v>
      </c>
      <c r="I15160" s="2">
        <v>9736.33</v>
      </c>
      <c r="J15160" s="5"/>
      <c r="L15160" s="5"/>
      <c r="M15160" s="2">
        <f t="shared" si="236"/>
        <v>-131376.69999999704</v>
      </c>
      <c r="P15160"/>
    </row>
    <row r="15161" spans="1:16" hidden="1">
      <c r="A15161" t="s">
        <v>17234</v>
      </c>
      <c r="B15161" s="1">
        <v>42282</v>
      </c>
      <c r="C15161" t="s">
        <v>17242</v>
      </c>
      <c r="D15161">
        <v>2</v>
      </c>
      <c r="E15161" t="s">
        <v>17243</v>
      </c>
      <c r="F15161" t="s">
        <v>7054</v>
      </c>
      <c r="G15161" t="s">
        <v>20</v>
      </c>
      <c r="H15161" t="s">
        <v>16495</v>
      </c>
      <c r="I15161" s="2">
        <v>1025</v>
      </c>
      <c r="J15161" s="5"/>
      <c r="L15161" s="5"/>
      <c r="M15161" s="2">
        <f t="shared" si="236"/>
        <v>-130351.69999999704</v>
      </c>
      <c r="P15161"/>
    </row>
    <row r="15162" spans="1:16" hidden="1">
      <c r="A15162" t="s">
        <v>17259</v>
      </c>
      <c r="B15162" s="1">
        <v>42282</v>
      </c>
      <c r="C15162" t="s">
        <v>17263</v>
      </c>
      <c r="D15162">
        <v>2</v>
      </c>
      <c r="E15162" t="s">
        <v>17264</v>
      </c>
      <c r="F15162" t="s">
        <v>13559</v>
      </c>
      <c r="G15162" t="s">
        <v>313</v>
      </c>
      <c r="H15162" t="s">
        <v>9093</v>
      </c>
      <c r="J15162" s="5"/>
      <c r="K15162" s="2">
        <v>1400</v>
      </c>
      <c r="L15162" s="5"/>
      <c r="M15162" s="2">
        <f t="shared" si="236"/>
        <v>-131751.69999999704</v>
      </c>
      <c r="P15162"/>
    </row>
    <row r="15163" spans="1:16" hidden="1">
      <c r="A15163" t="s">
        <v>17259</v>
      </c>
      <c r="B15163" s="1">
        <v>42282</v>
      </c>
      <c r="C15163" t="s">
        <v>17263</v>
      </c>
      <c r="D15163">
        <v>2</v>
      </c>
      <c r="E15163" t="s">
        <v>17264</v>
      </c>
      <c r="F15163" t="s">
        <v>13559</v>
      </c>
      <c r="G15163" t="s">
        <v>313</v>
      </c>
      <c r="H15163" t="s">
        <v>9093</v>
      </c>
      <c r="I15163" s="2">
        <v>2907.37</v>
      </c>
      <c r="J15163" s="5"/>
      <c r="L15163" s="5"/>
      <c r="M15163" s="2">
        <f t="shared" si="236"/>
        <v>-128844.32999999705</v>
      </c>
      <c r="P15163"/>
    </row>
    <row r="15164" spans="1:16" hidden="1">
      <c r="A15164" t="s">
        <v>17280</v>
      </c>
      <c r="B15164" s="1">
        <v>42282</v>
      </c>
      <c r="C15164" t="s">
        <v>4041</v>
      </c>
      <c r="D15164">
        <v>2</v>
      </c>
      <c r="E15164" t="s">
        <v>17287</v>
      </c>
      <c r="F15164" t="s">
        <v>7054</v>
      </c>
      <c r="G15164" t="s">
        <v>20</v>
      </c>
      <c r="H15164" t="s">
        <v>2830</v>
      </c>
      <c r="I15164" s="2">
        <v>1025</v>
      </c>
      <c r="J15164" s="5"/>
      <c r="L15164" s="5"/>
      <c r="M15164" s="2">
        <f t="shared" si="236"/>
        <v>-127819.32999999705</v>
      </c>
      <c r="P15164"/>
    </row>
    <row r="15165" spans="1:16" hidden="1">
      <c r="A15165" t="s">
        <v>17304</v>
      </c>
      <c r="B15165" s="1">
        <v>42282</v>
      </c>
      <c r="C15165" t="s">
        <v>18</v>
      </c>
      <c r="D15165">
        <v>2</v>
      </c>
      <c r="E15165" t="s">
        <v>17312</v>
      </c>
      <c r="F15165" t="s">
        <v>13559</v>
      </c>
      <c r="G15165" t="s">
        <v>313</v>
      </c>
      <c r="H15165" t="s">
        <v>65</v>
      </c>
      <c r="I15165" s="2">
        <v>367.08</v>
      </c>
      <c r="J15165" s="5"/>
      <c r="L15165" s="5"/>
      <c r="M15165" s="2">
        <f t="shared" si="236"/>
        <v>-127452.24999999705</v>
      </c>
      <c r="P15165"/>
    </row>
    <row r="15166" spans="1:16" hidden="1">
      <c r="A15166" t="s">
        <v>17328</v>
      </c>
      <c r="B15166" s="1">
        <v>42282</v>
      </c>
      <c r="C15166" t="s">
        <v>17332</v>
      </c>
      <c r="D15166">
        <v>2</v>
      </c>
      <c r="E15166" t="s">
        <v>17333</v>
      </c>
      <c r="F15166" t="s">
        <v>7054</v>
      </c>
      <c r="G15166" t="s">
        <v>20</v>
      </c>
      <c r="H15166" t="s">
        <v>734</v>
      </c>
      <c r="I15166" s="2">
        <v>1840</v>
      </c>
      <c r="J15166" s="5"/>
      <c r="L15166" s="5"/>
      <c r="M15166" s="2">
        <f t="shared" si="236"/>
        <v>-125612.24999999705</v>
      </c>
      <c r="P15166"/>
    </row>
    <row r="15167" spans="1:16" hidden="1">
      <c r="A15167" t="s">
        <v>17348</v>
      </c>
      <c r="B15167" s="1">
        <v>42282</v>
      </c>
      <c r="C15167" t="s">
        <v>6</v>
      </c>
      <c r="D15167">
        <v>1</v>
      </c>
      <c r="E15167" t="s">
        <v>17355</v>
      </c>
      <c r="F15167" t="s">
        <v>13565</v>
      </c>
      <c r="G15167" t="s">
        <v>20</v>
      </c>
      <c r="H15167" t="s">
        <v>3459</v>
      </c>
      <c r="I15167" s="2">
        <v>20000</v>
      </c>
      <c r="J15167" s="5"/>
      <c r="L15167" s="5"/>
      <c r="M15167" s="2">
        <f t="shared" si="236"/>
        <v>-105612.24999999705</v>
      </c>
      <c r="P15167"/>
    </row>
    <row r="15168" spans="1:16" hidden="1">
      <c r="A15168" t="s">
        <v>17373</v>
      </c>
      <c r="B15168" s="1">
        <v>42282</v>
      </c>
      <c r="C15168" t="s">
        <v>17379</v>
      </c>
      <c r="D15168">
        <v>2</v>
      </c>
      <c r="E15168" t="s">
        <v>17380</v>
      </c>
      <c r="F15168" t="s">
        <v>7054</v>
      </c>
      <c r="G15168" t="s">
        <v>20</v>
      </c>
      <c r="H15168" t="s">
        <v>2277</v>
      </c>
      <c r="I15168" s="2">
        <v>1240.01</v>
      </c>
      <c r="J15168" s="5"/>
      <c r="L15168" s="5"/>
      <c r="M15168" s="2">
        <f t="shared" si="236"/>
        <v>-104372.23999999705</v>
      </c>
      <c r="P15168"/>
    </row>
    <row r="15169" spans="1:16" hidden="1">
      <c r="A15169" t="s">
        <v>17400</v>
      </c>
      <c r="B15169" s="1">
        <v>42282</v>
      </c>
      <c r="C15169" t="s">
        <v>17409</v>
      </c>
      <c r="D15169">
        <v>2</v>
      </c>
      <c r="E15169" t="s">
        <v>17410</v>
      </c>
      <c r="F15169" t="s">
        <v>7054</v>
      </c>
      <c r="G15169" t="s">
        <v>20</v>
      </c>
      <c r="H15169" t="s">
        <v>1311</v>
      </c>
      <c r="I15169" s="2">
        <v>5910.99</v>
      </c>
      <c r="J15169" s="5"/>
      <c r="L15169" s="5"/>
      <c r="M15169" s="2">
        <f t="shared" si="236"/>
        <v>-98461.249999997046</v>
      </c>
      <c r="P15169"/>
    </row>
    <row r="15170" spans="1:16" hidden="1">
      <c r="A15170" t="s">
        <v>17425</v>
      </c>
      <c r="B15170" s="1">
        <v>42282</v>
      </c>
      <c r="C15170" t="s">
        <v>17431</v>
      </c>
      <c r="D15170">
        <v>2</v>
      </c>
      <c r="E15170" t="s">
        <v>17432</v>
      </c>
      <c r="F15170" t="s">
        <v>7054</v>
      </c>
      <c r="G15170" t="s">
        <v>20</v>
      </c>
      <c r="H15170" t="s">
        <v>7954</v>
      </c>
      <c r="I15170" s="2">
        <v>1025</v>
      </c>
      <c r="J15170" s="5"/>
      <c r="L15170" s="5"/>
      <c r="M15170" s="2">
        <f t="shared" si="236"/>
        <v>-97436.249999997046</v>
      </c>
      <c r="P15170"/>
    </row>
    <row r="15171" spans="1:16" hidden="1">
      <c r="A15171" t="s">
        <v>17449</v>
      </c>
      <c r="B15171" s="1">
        <v>42282</v>
      </c>
      <c r="C15171" t="s">
        <v>17459</v>
      </c>
      <c r="D15171">
        <v>2</v>
      </c>
      <c r="E15171" t="s">
        <v>17460</v>
      </c>
      <c r="F15171" t="s">
        <v>7054</v>
      </c>
      <c r="G15171" t="s">
        <v>20</v>
      </c>
      <c r="H15171" t="s">
        <v>17461</v>
      </c>
      <c r="I15171" s="2">
        <v>3030.01</v>
      </c>
      <c r="J15171" s="5"/>
      <c r="L15171" s="5"/>
      <c r="M15171" s="2">
        <f t="shared" si="236"/>
        <v>-94406.239999997051</v>
      </c>
      <c r="P15171"/>
    </row>
    <row r="15172" spans="1:16" hidden="1">
      <c r="A15172" t="s">
        <v>17478</v>
      </c>
      <c r="B15172" s="1">
        <v>42282</v>
      </c>
      <c r="C15172" t="s">
        <v>17486</v>
      </c>
      <c r="D15172">
        <v>2</v>
      </c>
      <c r="E15172" t="s">
        <v>17487</v>
      </c>
      <c r="F15172" t="s">
        <v>7054</v>
      </c>
      <c r="G15172" t="s">
        <v>20</v>
      </c>
      <c r="H15172" t="s">
        <v>17488</v>
      </c>
      <c r="I15172" s="2">
        <v>1840</v>
      </c>
      <c r="J15172" s="5"/>
      <c r="L15172" s="5"/>
      <c r="M15172" s="2">
        <f t="shared" si="236"/>
        <v>-92566.239999997051</v>
      </c>
      <c r="P15172"/>
    </row>
    <row r="15173" spans="1:16" hidden="1">
      <c r="A15173" t="s">
        <v>17507</v>
      </c>
      <c r="B15173" s="1">
        <v>42282</v>
      </c>
      <c r="C15173" t="s">
        <v>17512</v>
      </c>
      <c r="D15173">
        <v>2</v>
      </c>
      <c r="E15173" t="s">
        <v>17513</v>
      </c>
      <c r="F15173" t="s">
        <v>7054</v>
      </c>
      <c r="G15173" t="s">
        <v>20</v>
      </c>
      <c r="H15173" t="s">
        <v>17514</v>
      </c>
      <c r="I15173" s="2">
        <v>1025</v>
      </c>
      <c r="J15173" s="5"/>
      <c r="L15173" s="5"/>
      <c r="M15173" s="2">
        <f t="shared" si="236"/>
        <v>-91541.239999997051</v>
      </c>
      <c r="P15173"/>
    </row>
    <row r="15174" spans="1:16" hidden="1">
      <c r="A15174" t="s">
        <v>17530</v>
      </c>
      <c r="B15174" s="1">
        <v>42282</v>
      </c>
      <c r="C15174" t="s">
        <v>17537</v>
      </c>
      <c r="D15174">
        <v>2</v>
      </c>
      <c r="E15174" t="s">
        <v>17538</v>
      </c>
      <c r="F15174" t="s">
        <v>7054</v>
      </c>
      <c r="G15174" t="s">
        <v>20</v>
      </c>
      <c r="H15174" t="s">
        <v>676</v>
      </c>
      <c r="I15174" s="2">
        <v>1025</v>
      </c>
      <c r="J15174" s="5"/>
      <c r="L15174" s="5"/>
      <c r="M15174" s="2">
        <f t="shared" si="236"/>
        <v>-90516.239999997051</v>
      </c>
      <c r="P15174"/>
    </row>
    <row r="15175" spans="1:16" hidden="1">
      <c r="A15175" t="s">
        <v>17557</v>
      </c>
      <c r="B15175" s="1">
        <v>42282</v>
      </c>
      <c r="C15175" t="s">
        <v>17563</v>
      </c>
      <c r="D15175">
        <v>2</v>
      </c>
      <c r="E15175" t="s">
        <v>17564</v>
      </c>
      <c r="F15175" t="s">
        <v>7054</v>
      </c>
      <c r="G15175" t="s">
        <v>20</v>
      </c>
      <c r="H15175" t="s">
        <v>17565</v>
      </c>
      <c r="I15175" s="2">
        <v>1025</v>
      </c>
      <c r="J15175" s="5"/>
      <c r="L15175" s="5"/>
      <c r="M15175" s="2">
        <f t="shared" si="236"/>
        <v>-89491.239999997051</v>
      </c>
      <c r="P15175"/>
    </row>
    <row r="15176" spans="1:16" hidden="1">
      <c r="A15176" t="s">
        <v>17586</v>
      </c>
      <c r="B15176" s="1">
        <v>42282</v>
      </c>
      <c r="C15176" t="s">
        <v>17593</v>
      </c>
      <c r="D15176">
        <v>2</v>
      </c>
      <c r="E15176" t="s">
        <v>17594</v>
      </c>
      <c r="F15176" t="s">
        <v>13559</v>
      </c>
      <c r="G15176" t="s">
        <v>313</v>
      </c>
      <c r="H15176" t="s">
        <v>65</v>
      </c>
      <c r="J15176" s="5"/>
      <c r="K15176" s="2">
        <v>500</v>
      </c>
      <c r="L15176" s="5"/>
      <c r="M15176" s="2">
        <f t="shared" si="236"/>
        <v>-89991.239999997051</v>
      </c>
      <c r="P15176"/>
    </row>
    <row r="15177" spans="1:16" hidden="1">
      <c r="A15177" t="s">
        <v>17586</v>
      </c>
      <c r="B15177" s="1">
        <v>42282</v>
      </c>
      <c r="C15177" t="s">
        <v>17593</v>
      </c>
      <c r="D15177">
        <v>2</v>
      </c>
      <c r="E15177" t="s">
        <v>17594</v>
      </c>
      <c r="F15177" t="s">
        <v>13559</v>
      </c>
      <c r="G15177" t="s">
        <v>313</v>
      </c>
      <c r="H15177" t="s">
        <v>65</v>
      </c>
      <c r="I15177" s="2">
        <v>1079.8900000000001</v>
      </c>
      <c r="J15177" s="5"/>
      <c r="L15177" s="5"/>
      <c r="M15177" s="2">
        <f t="shared" ref="M15177:M15240" si="237">+M15176+I15177-K15177</f>
        <v>-88911.349999997052</v>
      </c>
      <c r="P15177"/>
    </row>
    <row r="15178" spans="1:16" hidden="1">
      <c r="A15178" t="s">
        <v>17615</v>
      </c>
      <c r="B15178" s="1">
        <v>42282</v>
      </c>
      <c r="C15178" t="s">
        <v>17621</v>
      </c>
      <c r="D15178">
        <v>2</v>
      </c>
      <c r="E15178" t="s">
        <v>17622</v>
      </c>
      <c r="F15178" t="s">
        <v>7054</v>
      </c>
      <c r="G15178" t="s">
        <v>20</v>
      </c>
      <c r="H15178" t="s">
        <v>14235</v>
      </c>
      <c r="I15178" s="2">
        <v>4700.01</v>
      </c>
      <c r="J15178" s="5"/>
      <c r="L15178" s="5"/>
      <c r="M15178" s="2">
        <f t="shared" si="237"/>
        <v>-84211.339999997057</v>
      </c>
      <c r="P15178"/>
    </row>
    <row r="15179" spans="1:16" hidden="1">
      <c r="A15179" t="s">
        <v>17642</v>
      </c>
      <c r="B15179" s="1">
        <v>42282</v>
      </c>
      <c r="C15179" t="s">
        <v>6</v>
      </c>
      <c r="D15179">
        <v>1</v>
      </c>
      <c r="E15179" t="s">
        <v>17646</v>
      </c>
      <c r="F15179" t="s">
        <v>13565</v>
      </c>
      <c r="G15179" t="s">
        <v>20</v>
      </c>
      <c r="H15179" t="s">
        <v>2681</v>
      </c>
      <c r="I15179" s="2">
        <v>1000</v>
      </c>
      <c r="J15179" s="5"/>
      <c r="L15179" s="5"/>
      <c r="M15179" s="2">
        <f t="shared" si="237"/>
        <v>-83211.339999997057</v>
      </c>
      <c r="P15179"/>
    </row>
    <row r="15180" spans="1:16" hidden="1">
      <c r="A15180" t="s">
        <v>17665</v>
      </c>
      <c r="B15180" s="1">
        <v>42282</v>
      </c>
      <c r="C15180" t="s">
        <v>17669</v>
      </c>
      <c r="D15180">
        <v>2</v>
      </c>
      <c r="E15180" t="s">
        <v>17670</v>
      </c>
      <c r="F15180" t="s">
        <v>7054</v>
      </c>
      <c r="G15180" t="s">
        <v>20</v>
      </c>
      <c r="H15180" t="s">
        <v>17671</v>
      </c>
      <c r="I15180" s="2">
        <v>3030</v>
      </c>
      <c r="J15180" s="5"/>
      <c r="L15180" s="5"/>
      <c r="M15180" s="2">
        <f t="shared" si="237"/>
        <v>-80181.339999997057</v>
      </c>
      <c r="P15180"/>
    </row>
    <row r="15181" spans="1:16" hidden="1">
      <c r="A15181" s="35" t="s">
        <v>2055</v>
      </c>
      <c r="B15181" s="36">
        <v>42283</v>
      </c>
      <c r="C15181" s="35" t="s">
        <v>18</v>
      </c>
      <c r="D15181" s="35">
        <v>1</v>
      </c>
      <c r="E15181" s="35" t="s">
        <v>2061</v>
      </c>
      <c r="F15181" s="35" t="s">
        <v>13</v>
      </c>
      <c r="G15181" s="35" t="s">
        <v>4</v>
      </c>
      <c r="H15181" s="35" t="s">
        <v>2062</v>
      </c>
      <c r="I15181" s="11"/>
      <c r="J15181" s="12"/>
      <c r="K15181" s="11">
        <v>67000</v>
      </c>
      <c r="L15181" s="12"/>
      <c r="M15181" s="2">
        <f t="shared" si="237"/>
        <v>-147181.33999999706</v>
      </c>
      <c r="P15181"/>
    </row>
    <row r="15182" spans="1:16" hidden="1">
      <c r="A15182" t="s">
        <v>2065</v>
      </c>
      <c r="B15182" s="1">
        <v>42283</v>
      </c>
      <c r="C15182" t="s">
        <v>1</v>
      </c>
      <c r="D15182">
        <v>2</v>
      </c>
      <c r="E15182" t="s">
        <v>2067</v>
      </c>
      <c r="F15182" t="s">
        <v>3</v>
      </c>
      <c r="G15182" t="s">
        <v>4</v>
      </c>
      <c r="H15182" t="s">
        <v>5</v>
      </c>
      <c r="I15182" s="2">
        <v>122009.31</v>
      </c>
      <c r="J15182" s="5"/>
      <c r="L15182" s="5"/>
      <c r="M15182" s="2">
        <f t="shared" si="237"/>
        <v>-25172.029999997059</v>
      </c>
      <c r="P15182"/>
    </row>
    <row r="15183" spans="1:16" hidden="1">
      <c r="A15183" t="s">
        <v>2082</v>
      </c>
      <c r="B15183" s="1">
        <v>42283</v>
      </c>
      <c r="C15183" t="s">
        <v>1</v>
      </c>
      <c r="D15183">
        <v>1</v>
      </c>
      <c r="E15183" t="s">
        <v>2089</v>
      </c>
      <c r="F15183" t="s">
        <v>13</v>
      </c>
      <c r="G15183" t="s">
        <v>4</v>
      </c>
      <c r="H15183" t="s">
        <v>1027</v>
      </c>
      <c r="J15183" s="5"/>
      <c r="K15183" s="2">
        <v>122009.31</v>
      </c>
      <c r="L15183" s="5"/>
      <c r="M15183" s="2">
        <f t="shared" si="237"/>
        <v>-147181.33999999706</v>
      </c>
      <c r="P15183"/>
    </row>
    <row r="15184" spans="1:16" hidden="1">
      <c r="A15184" t="s">
        <v>2146</v>
      </c>
      <c r="B15184" s="1">
        <v>42283</v>
      </c>
      <c r="C15184" t="s">
        <v>6</v>
      </c>
      <c r="D15184">
        <v>1</v>
      </c>
      <c r="E15184" t="s">
        <v>2149</v>
      </c>
      <c r="F15184" t="s">
        <v>29</v>
      </c>
      <c r="G15184" t="s">
        <v>4</v>
      </c>
      <c r="H15184" t="s">
        <v>65</v>
      </c>
      <c r="I15184" s="2">
        <v>300</v>
      </c>
      <c r="J15184" s="5"/>
      <c r="L15184" s="5"/>
      <c r="M15184" s="2">
        <f t="shared" si="237"/>
        <v>-146881.33999999706</v>
      </c>
      <c r="P15184"/>
    </row>
    <row r="15185" spans="1:16" hidden="1">
      <c r="A15185" t="s">
        <v>2172</v>
      </c>
      <c r="B15185" s="1">
        <v>42283</v>
      </c>
      <c r="C15185" t="s">
        <v>1419</v>
      </c>
      <c r="D15185">
        <v>1</v>
      </c>
      <c r="E15185" t="s">
        <v>2175</v>
      </c>
      <c r="F15185" t="s">
        <v>13</v>
      </c>
      <c r="G15185" t="s">
        <v>4</v>
      </c>
      <c r="H15185" t="s">
        <v>2176</v>
      </c>
      <c r="J15185" s="5"/>
      <c r="K15185" s="2">
        <v>2874.71</v>
      </c>
      <c r="L15185" s="5"/>
      <c r="M15185" s="2">
        <f t="shared" si="237"/>
        <v>-149756.04999999705</v>
      </c>
      <c r="P15185"/>
    </row>
    <row r="15186" spans="1:16" hidden="1">
      <c r="A15186" t="s">
        <v>2178</v>
      </c>
      <c r="B15186" s="1">
        <v>42283</v>
      </c>
      <c r="C15186" t="s">
        <v>43</v>
      </c>
      <c r="D15186">
        <v>1</v>
      </c>
      <c r="E15186" t="s">
        <v>2182</v>
      </c>
      <c r="F15186" t="s">
        <v>13</v>
      </c>
      <c r="G15186" t="s">
        <v>4</v>
      </c>
      <c r="H15186" t="s">
        <v>2183</v>
      </c>
      <c r="J15186" s="5"/>
      <c r="K15186" s="2">
        <v>452100</v>
      </c>
      <c r="L15186" s="5"/>
      <c r="M15186" s="2">
        <f t="shared" si="237"/>
        <v>-601856.04999999702</v>
      </c>
      <c r="P15186"/>
    </row>
    <row r="15187" spans="1:16" hidden="1">
      <c r="A15187" t="s">
        <v>2184</v>
      </c>
      <c r="B15187" s="1">
        <v>42283</v>
      </c>
      <c r="C15187" t="s">
        <v>2188</v>
      </c>
      <c r="D15187">
        <v>2</v>
      </c>
      <c r="E15187" t="s">
        <v>2189</v>
      </c>
      <c r="F15187" t="s">
        <v>78</v>
      </c>
      <c r="G15187" t="s">
        <v>4</v>
      </c>
      <c r="H15187" t="s">
        <v>188</v>
      </c>
      <c r="J15187" s="5"/>
      <c r="K15187" s="2">
        <v>8935.26</v>
      </c>
      <c r="L15187" s="5"/>
      <c r="M15187" s="2">
        <f t="shared" si="237"/>
        <v>-610791.30999999703</v>
      </c>
      <c r="P15187"/>
    </row>
    <row r="15188" spans="1:16" hidden="1">
      <c r="A15188" t="s">
        <v>2210</v>
      </c>
      <c r="B15188" s="1">
        <v>42283</v>
      </c>
      <c r="C15188" t="s">
        <v>43</v>
      </c>
      <c r="D15188">
        <v>1</v>
      </c>
      <c r="E15188" t="s">
        <v>2212</v>
      </c>
      <c r="F15188" t="s">
        <v>45</v>
      </c>
      <c r="G15188" t="s">
        <v>4</v>
      </c>
      <c r="H15188" t="s">
        <v>2213</v>
      </c>
      <c r="J15188" s="5"/>
      <c r="K15188" s="2">
        <v>280000</v>
      </c>
      <c r="L15188" s="5"/>
      <c r="M15188" s="2">
        <f t="shared" si="237"/>
        <v>-890791.30999999703</v>
      </c>
      <c r="P15188"/>
    </row>
    <row r="15189" spans="1:16" hidden="1">
      <c r="A15189" t="s">
        <v>2221</v>
      </c>
      <c r="B15189" s="1">
        <v>42283</v>
      </c>
      <c r="C15189" t="s">
        <v>43</v>
      </c>
      <c r="D15189">
        <v>1</v>
      </c>
      <c r="E15189" t="s">
        <v>2226</v>
      </c>
      <c r="F15189" t="s">
        <v>45</v>
      </c>
      <c r="G15189" t="s">
        <v>4</v>
      </c>
      <c r="H15189" t="s">
        <v>2227</v>
      </c>
      <c r="J15189" s="5"/>
      <c r="K15189" s="2">
        <v>12752.69</v>
      </c>
      <c r="L15189" s="5"/>
      <c r="M15189" s="2">
        <f t="shared" si="237"/>
        <v>-903543.99999999697</v>
      </c>
      <c r="P15189"/>
    </row>
    <row r="15190" spans="1:16" hidden="1">
      <c r="A15190" t="s">
        <v>2231</v>
      </c>
      <c r="B15190" s="1">
        <v>42283</v>
      </c>
      <c r="C15190" t="s">
        <v>195</v>
      </c>
      <c r="D15190">
        <v>1</v>
      </c>
      <c r="E15190" t="s">
        <v>2233</v>
      </c>
      <c r="F15190" t="s">
        <v>13</v>
      </c>
      <c r="G15190" t="s">
        <v>4</v>
      </c>
      <c r="H15190" t="s">
        <v>195</v>
      </c>
      <c r="J15190" s="5"/>
      <c r="K15190" s="2">
        <v>11544.25</v>
      </c>
      <c r="L15190" s="5"/>
      <c r="M15190" s="2">
        <f t="shared" si="237"/>
        <v>-915088.24999999697</v>
      </c>
      <c r="P15190"/>
    </row>
    <row r="15191" spans="1:16" hidden="1">
      <c r="A15191" t="s">
        <v>2238</v>
      </c>
      <c r="B15191" s="1">
        <v>42283</v>
      </c>
      <c r="C15191" t="s">
        <v>200</v>
      </c>
      <c r="D15191">
        <v>1</v>
      </c>
      <c r="E15191" t="s">
        <v>2240</v>
      </c>
      <c r="F15191" t="s">
        <v>16</v>
      </c>
      <c r="G15191" t="s">
        <v>4</v>
      </c>
      <c r="H15191" t="s">
        <v>455</v>
      </c>
      <c r="J15191" s="5"/>
      <c r="K15191" s="2">
        <v>5023.41</v>
      </c>
      <c r="L15191" s="5"/>
      <c r="M15191" s="2">
        <f t="shared" si="237"/>
        <v>-920111.65999999701</v>
      </c>
      <c r="P15191"/>
    </row>
    <row r="15192" spans="1:16" hidden="1">
      <c r="A15192" t="s">
        <v>2249</v>
      </c>
      <c r="B15192" s="1">
        <v>42283</v>
      </c>
      <c r="C15192" t="s">
        <v>240</v>
      </c>
      <c r="D15192">
        <v>1</v>
      </c>
      <c r="E15192" t="s">
        <v>2251</v>
      </c>
      <c r="F15192" t="s">
        <v>13</v>
      </c>
      <c r="G15192" t="s">
        <v>4</v>
      </c>
      <c r="H15192" t="s">
        <v>2252</v>
      </c>
      <c r="J15192" s="5"/>
      <c r="K15192" s="2">
        <v>15100</v>
      </c>
      <c r="L15192" s="5"/>
      <c r="M15192" s="2">
        <f t="shared" si="237"/>
        <v>-935211.65999999701</v>
      </c>
      <c r="P15192"/>
    </row>
    <row r="15193" spans="1:16" hidden="1">
      <c r="A15193" t="s">
        <v>2257</v>
      </c>
      <c r="B15193" s="1">
        <v>42283</v>
      </c>
      <c r="C15193" t="s">
        <v>18</v>
      </c>
      <c r="D15193">
        <v>1</v>
      </c>
      <c r="E15193" t="s">
        <v>2258</v>
      </c>
      <c r="F15193" t="s">
        <v>13</v>
      </c>
      <c r="G15193" t="s">
        <v>4</v>
      </c>
      <c r="H15193" t="s">
        <v>18</v>
      </c>
      <c r="J15193" s="5"/>
      <c r="K15193" s="2">
        <v>4973.3500000000004</v>
      </c>
      <c r="L15193" s="5"/>
      <c r="M15193" s="2">
        <f t="shared" si="237"/>
        <v>-940185.00999999698</v>
      </c>
      <c r="P15193"/>
    </row>
    <row r="15194" spans="1:16" hidden="1">
      <c r="A15194" t="s">
        <v>2261</v>
      </c>
      <c r="B15194" s="1">
        <v>42283</v>
      </c>
      <c r="C15194" t="s">
        <v>6</v>
      </c>
      <c r="D15194">
        <v>1</v>
      </c>
      <c r="E15194" t="s">
        <v>2262</v>
      </c>
      <c r="F15194" t="s">
        <v>8</v>
      </c>
      <c r="G15194" t="s">
        <v>20</v>
      </c>
      <c r="H15194" t="s">
        <v>2263</v>
      </c>
      <c r="I15194" s="2">
        <v>3030</v>
      </c>
      <c r="J15194" s="5"/>
      <c r="L15194" s="5"/>
      <c r="M15194" s="2">
        <f t="shared" si="237"/>
        <v>-937155.00999999698</v>
      </c>
      <c r="P15194"/>
    </row>
    <row r="15195" spans="1:16" hidden="1">
      <c r="A15195" t="s">
        <v>2264</v>
      </c>
      <c r="B15195" s="1">
        <v>42283</v>
      </c>
      <c r="C15195" t="s">
        <v>6</v>
      </c>
      <c r="D15195">
        <v>1</v>
      </c>
      <c r="E15195" t="s">
        <v>2267</v>
      </c>
      <c r="F15195" t="s">
        <v>29</v>
      </c>
      <c r="G15195" t="s">
        <v>20</v>
      </c>
      <c r="H15195" t="s">
        <v>2268</v>
      </c>
      <c r="I15195" s="2">
        <v>300</v>
      </c>
      <c r="J15195" s="5"/>
      <c r="L15195" s="5"/>
      <c r="M15195" s="2">
        <f t="shared" si="237"/>
        <v>-936855.00999999698</v>
      </c>
      <c r="P15195"/>
    </row>
    <row r="15196" spans="1:16" hidden="1">
      <c r="A15196" t="s">
        <v>2271</v>
      </c>
      <c r="B15196" s="1">
        <v>42283</v>
      </c>
      <c r="C15196" t="s">
        <v>1</v>
      </c>
      <c r="D15196">
        <v>1</v>
      </c>
      <c r="E15196" t="s">
        <v>2272</v>
      </c>
      <c r="F15196" t="s">
        <v>13</v>
      </c>
      <c r="G15196" t="s">
        <v>20</v>
      </c>
      <c r="H15196" t="s">
        <v>2273</v>
      </c>
      <c r="J15196" s="5"/>
      <c r="K15196" s="2">
        <v>112000</v>
      </c>
      <c r="L15196" s="5"/>
      <c r="M15196" s="2">
        <f t="shared" si="237"/>
        <v>-1048855.009999997</v>
      </c>
      <c r="P15196"/>
    </row>
    <row r="15197" spans="1:16" hidden="1">
      <c r="A15197" t="s">
        <v>2301</v>
      </c>
      <c r="B15197" s="1">
        <v>42283</v>
      </c>
      <c r="C15197" t="s">
        <v>6</v>
      </c>
      <c r="D15197">
        <v>1</v>
      </c>
      <c r="E15197" t="s">
        <v>2303</v>
      </c>
      <c r="F15197" t="s">
        <v>29</v>
      </c>
      <c r="G15197" t="s">
        <v>20</v>
      </c>
      <c r="H15197" t="s">
        <v>2304</v>
      </c>
      <c r="I15197" s="2">
        <v>846.56</v>
      </c>
      <c r="J15197" s="5"/>
      <c r="L15197" s="5"/>
      <c r="M15197" s="2">
        <f t="shared" si="237"/>
        <v>-1048008.4499999969</v>
      </c>
      <c r="P15197"/>
    </row>
    <row r="15198" spans="1:16" hidden="1">
      <c r="A15198" t="s">
        <v>2309</v>
      </c>
      <c r="B15198" s="1">
        <v>42283</v>
      </c>
      <c r="C15198" t="s">
        <v>6</v>
      </c>
      <c r="D15198">
        <v>1</v>
      </c>
      <c r="E15198" t="s">
        <v>2303</v>
      </c>
      <c r="F15198" t="s">
        <v>29</v>
      </c>
      <c r="G15198" t="s">
        <v>20</v>
      </c>
      <c r="H15198" t="s">
        <v>2316</v>
      </c>
      <c r="J15198" s="5"/>
      <c r="K15198" s="2">
        <v>846.56</v>
      </c>
      <c r="L15198" s="5"/>
      <c r="M15198" s="2">
        <f t="shared" si="237"/>
        <v>-1048855.009999997</v>
      </c>
      <c r="P15198"/>
    </row>
    <row r="15199" spans="1:16" hidden="1">
      <c r="A15199" t="s">
        <v>2324</v>
      </c>
      <c r="B15199" s="1">
        <v>42283</v>
      </c>
      <c r="C15199" t="s">
        <v>6</v>
      </c>
      <c r="D15199">
        <v>1</v>
      </c>
      <c r="E15199" t="s">
        <v>2330</v>
      </c>
      <c r="F15199" t="s">
        <v>29</v>
      </c>
      <c r="G15199" t="s">
        <v>20</v>
      </c>
      <c r="H15199" t="s">
        <v>2331</v>
      </c>
      <c r="I15199" s="2">
        <v>914.89</v>
      </c>
      <c r="J15199" s="5"/>
      <c r="L15199" s="5"/>
      <c r="M15199" s="2">
        <f t="shared" si="237"/>
        <v>-1047940.119999997</v>
      </c>
      <c r="P15199"/>
    </row>
    <row r="15200" spans="1:16" hidden="1">
      <c r="A15200" t="s">
        <v>2383</v>
      </c>
      <c r="B15200" s="1">
        <v>42283</v>
      </c>
      <c r="C15200" t="s">
        <v>43</v>
      </c>
      <c r="D15200">
        <v>1</v>
      </c>
      <c r="E15200" t="s">
        <v>2390</v>
      </c>
      <c r="F15200" t="s">
        <v>16</v>
      </c>
      <c r="G15200" t="s">
        <v>20</v>
      </c>
      <c r="H15200" t="s">
        <v>444</v>
      </c>
      <c r="J15200" s="5"/>
      <c r="K15200" s="2">
        <v>1025</v>
      </c>
      <c r="L15200" s="5"/>
      <c r="M15200" s="2">
        <f t="shared" si="237"/>
        <v>-1048965.1199999969</v>
      </c>
      <c r="P15200"/>
    </row>
    <row r="15201" spans="1:16" hidden="1">
      <c r="A15201" t="s">
        <v>2503</v>
      </c>
      <c r="B15201" s="1">
        <v>42283</v>
      </c>
      <c r="C15201" t="s">
        <v>2506</v>
      </c>
      <c r="D15201">
        <v>2</v>
      </c>
      <c r="E15201" t="s">
        <v>2507</v>
      </c>
      <c r="F15201" t="s">
        <v>78</v>
      </c>
      <c r="G15201" t="s">
        <v>20</v>
      </c>
      <c r="H15201" t="s">
        <v>2508</v>
      </c>
      <c r="J15201" s="5"/>
      <c r="K15201" s="2">
        <v>3200.02</v>
      </c>
      <c r="L15201" s="5"/>
      <c r="M15201" s="2">
        <f t="shared" si="237"/>
        <v>-1052165.1399999969</v>
      </c>
      <c r="P15201"/>
    </row>
    <row r="15202" spans="1:16" hidden="1">
      <c r="A15202" t="s">
        <v>2503</v>
      </c>
      <c r="B15202" s="1">
        <v>42283</v>
      </c>
      <c r="C15202" t="s">
        <v>2506</v>
      </c>
      <c r="D15202">
        <v>2</v>
      </c>
      <c r="E15202" t="s">
        <v>2507</v>
      </c>
      <c r="F15202" t="s">
        <v>78</v>
      </c>
      <c r="G15202" t="s">
        <v>20</v>
      </c>
      <c r="H15202" t="s">
        <v>2508</v>
      </c>
      <c r="I15202" s="2">
        <v>3200</v>
      </c>
      <c r="J15202" s="5"/>
      <c r="L15202" s="5"/>
      <c r="M15202" s="2">
        <f t="shared" si="237"/>
        <v>-1048965.1399999969</v>
      </c>
      <c r="P15202"/>
    </row>
    <row r="15203" spans="1:16" hidden="1">
      <c r="A15203" t="s">
        <v>2523</v>
      </c>
      <c r="B15203" s="1">
        <v>42283</v>
      </c>
      <c r="C15203" t="s">
        <v>1</v>
      </c>
      <c r="D15203">
        <v>1</v>
      </c>
      <c r="E15203" t="s">
        <v>2524</v>
      </c>
      <c r="F15203" t="s">
        <v>13</v>
      </c>
      <c r="G15203" t="s">
        <v>20</v>
      </c>
      <c r="H15203" t="s">
        <v>2525</v>
      </c>
      <c r="J15203" s="5"/>
      <c r="K15203" s="2">
        <v>120000</v>
      </c>
      <c r="L15203" s="5"/>
      <c r="M15203" s="2">
        <f t="shared" si="237"/>
        <v>-1168965.1399999969</v>
      </c>
      <c r="P15203"/>
    </row>
    <row r="15204" spans="1:16" hidden="1">
      <c r="A15204" t="s">
        <v>2531</v>
      </c>
      <c r="B15204" s="1">
        <v>42283</v>
      </c>
      <c r="C15204" t="s">
        <v>6</v>
      </c>
      <c r="D15204">
        <v>1</v>
      </c>
      <c r="E15204" t="s">
        <v>2532</v>
      </c>
      <c r="F15204" t="s">
        <v>29</v>
      </c>
      <c r="G15204" t="s">
        <v>20</v>
      </c>
      <c r="H15204" t="s">
        <v>2533</v>
      </c>
      <c r="I15204" s="2">
        <v>677.94</v>
      </c>
      <c r="J15204" s="5"/>
      <c r="L15204" s="5"/>
      <c r="M15204" s="2">
        <f t="shared" si="237"/>
        <v>-1168287.1999999969</v>
      </c>
      <c r="P15204"/>
    </row>
    <row r="15205" spans="1:16" hidden="1">
      <c r="A15205" t="s">
        <v>2536</v>
      </c>
      <c r="B15205" s="1">
        <v>42283</v>
      </c>
      <c r="C15205" t="s">
        <v>6</v>
      </c>
      <c r="D15205">
        <v>1</v>
      </c>
      <c r="E15205" t="s">
        <v>2539</v>
      </c>
      <c r="F15205" t="s">
        <v>29</v>
      </c>
      <c r="G15205" t="s">
        <v>20</v>
      </c>
      <c r="H15205" t="s">
        <v>2540</v>
      </c>
      <c r="I15205" s="2">
        <v>594.49</v>
      </c>
      <c r="J15205" s="5"/>
      <c r="L15205" s="5"/>
      <c r="M15205" s="2">
        <f t="shared" si="237"/>
        <v>-1167692.7099999969</v>
      </c>
      <c r="P15205"/>
    </row>
    <row r="15206" spans="1:16" hidden="1">
      <c r="A15206" t="s">
        <v>2548</v>
      </c>
      <c r="B15206" s="1">
        <v>42283</v>
      </c>
      <c r="C15206" t="s">
        <v>11</v>
      </c>
      <c r="D15206">
        <v>1</v>
      </c>
      <c r="E15206" t="s">
        <v>2549</v>
      </c>
      <c r="F15206" t="s">
        <v>228</v>
      </c>
      <c r="G15206" t="s">
        <v>20</v>
      </c>
      <c r="H15206" t="s">
        <v>2550</v>
      </c>
      <c r="J15206" s="5"/>
      <c r="K15206" s="2">
        <v>1025</v>
      </c>
      <c r="L15206" s="5"/>
      <c r="M15206" s="2">
        <f t="shared" si="237"/>
        <v>-1168717.7099999969</v>
      </c>
      <c r="P15206"/>
    </row>
    <row r="15207" spans="1:16" hidden="1">
      <c r="A15207" t="s">
        <v>2571</v>
      </c>
      <c r="B15207" s="1">
        <v>42283</v>
      </c>
      <c r="C15207" t="s">
        <v>11</v>
      </c>
      <c r="D15207">
        <v>1</v>
      </c>
      <c r="E15207" t="s">
        <v>2572</v>
      </c>
      <c r="F15207" t="s">
        <v>16</v>
      </c>
      <c r="G15207" t="s">
        <v>20</v>
      </c>
      <c r="H15207" t="s">
        <v>2132</v>
      </c>
      <c r="J15207" s="5"/>
      <c r="K15207" s="2">
        <v>1840</v>
      </c>
      <c r="L15207" s="5"/>
      <c r="M15207" s="2">
        <f t="shared" si="237"/>
        <v>-1170557.7099999969</v>
      </c>
      <c r="P15207"/>
    </row>
    <row r="15208" spans="1:16" hidden="1">
      <c r="A15208" t="s">
        <v>2582</v>
      </c>
      <c r="B15208" s="1">
        <v>42283</v>
      </c>
      <c r="C15208" t="s">
        <v>1</v>
      </c>
      <c r="D15208">
        <v>1</v>
      </c>
      <c r="E15208" t="s">
        <v>2585</v>
      </c>
      <c r="F15208" t="s">
        <v>13</v>
      </c>
      <c r="G15208" t="s">
        <v>20</v>
      </c>
      <c r="H15208" t="s">
        <v>2586</v>
      </c>
      <c r="J15208" s="5"/>
      <c r="K15208" s="2">
        <v>141900</v>
      </c>
      <c r="L15208" s="5"/>
      <c r="M15208" s="2">
        <f t="shared" si="237"/>
        <v>-1312457.7099999969</v>
      </c>
      <c r="P15208"/>
    </row>
    <row r="15209" spans="1:16" hidden="1">
      <c r="A15209" t="s">
        <v>2592</v>
      </c>
      <c r="B15209" s="1">
        <v>42283</v>
      </c>
      <c r="C15209" t="s">
        <v>11</v>
      </c>
      <c r="D15209">
        <v>1</v>
      </c>
      <c r="E15209" t="s">
        <v>2594</v>
      </c>
      <c r="F15209" t="s">
        <v>228</v>
      </c>
      <c r="G15209" t="s">
        <v>20</v>
      </c>
      <c r="H15209" t="s">
        <v>2595</v>
      </c>
      <c r="J15209" s="5"/>
      <c r="K15209" s="2">
        <v>1025</v>
      </c>
      <c r="L15209" s="5"/>
      <c r="M15209" s="2">
        <f t="shared" si="237"/>
        <v>-1313482.7099999969</v>
      </c>
      <c r="P15209"/>
    </row>
    <row r="15210" spans="1:16" hidden="1">
      <c r="A15210" t="s">
        <v>2597</v>
      </c>
      <c r="B15210" s="1">
        <v>42283</v>
      </c>
      <c r="C15210" t="s">
        <v>11</v>
      </c>
      <c r="D15210">
        <v>1</v>
      </c>
      <c r="E15210" t="s">
        <v>2598</v>
      </c>
      <c r="F15210" t="s">
        <v>13</v>
      </c>
      <c r="G15210" t="s">
        <v>20</v>
      </c>
      <c r="H15210" t="s">
        <v>2599</v>
      </c>
      <c r="J15210" s="5"/>
      <c r="K15210" s="2">
        <v>3030</v>
      </c>
      <c r="L15210" s="5"/>
      <c r="M15210" s="2">
        <f t="shared" si="237"/>
        <v>-1316512.7099999969</v>
      </c>
      <c r="P15210"/>
    </row>
    <row r="15211" spans="1:16" hidden="1">
      <c r="A15211" t="s">
        <v>2604</v>
      </c>
      <c r="B15211" s="1">
        <v>42283</v>
      </c>
      <c r="C15211" t="s">
        <v>11</v>
      </c>
      <c r="D15211">
        <v>1</v>
      </c>
      <c r="E15211" t="s">
        <v>2606</v>
      </c>
      <c r="F15211" t="s">
        <v>13</v>
      </c>
      <c r="G15211" t="s">
        <v>20</v>
      </c>
      <c r="H15211" t="s">
        <v>2607</v>
      </c>
      <c r="J15211" s="5"/>
      <c r="K15211" s="2">
        <v>31528.14</v>
      </c>
      <c r="L15211" s="5"/>
      <c r="M15211" s="2">
        <f t="shared" si="237"/>
        <v>-1348040.8499999968</v>
      </c>
      <c r="P15211"/>
    </row>
    <row r="15212" spans="1:16" hidden="1">
      <c r="A15212" t="s">
        <v>2610</v>
      </c>
      <c r="B15212" s="1">
        <v>42283</v>
      </c>
      <c r="C15212" t="s">
        <v>11</v>
      </c>
      <c r="D15212">
        <v>1</v>
      </c>
      <c r="E15212" t="s">
        <v>2613</v>
      </c>
      <c r="F15212" t="s">
        <v>16</v>
      </c>
      <c r="G15212" t="s">
        <v>20</v>
      </c>
      <c r="H15212" t="s">
        <v>538</v>
      </c>
      <c r="J15212" s="5"/>
      <c r="K15212" s="2">
        <v>1025</v>
      </c>
      <c r="L15212" s="5"/>
      <c r="M15212" s="2">
        <f t="shared" si="237"/>
        <v>-1349065.8499999968</v>
      </c>
      <c r="P15212"/>
    </row>
    <row r="15213" spans="1:16" hidden="1">
      <c r="A15213" t="s">
        <v>2616</v>
      </c>
      <c r="B15213" s="1">
        <v>42283</v>
      </c>
      <c r="C15213" t="s">
        <v>195</v>
      </c>
      <c r="D15213">
        <v>1</v>
      </c>
      <c r="E15213" t="s">
        <v>2617</v>
      </c>
      <c r="F15213" t="s">
        <v>13</v>
      </c>
      <c r="G15213" t="s">
        <v>20</v>
      </c>
      <c r="H15213" t="s">
        <v>195</v>
      </c>
      <c r="J15213" s="5"/>
      <c r="K15213" s="2">
        <v>12832.94</v>
      </c>
      <c r="L15213" s="5"/>
      <c r="M15213" s="2">
        <f t="shared" si="237"/>
        <v>-1361898.7899999968</v>
      </c>
      <c r="P15213"/>
    </row>
    <row r="15214" spans="1:16" hidden="1">
      <c r="A15214" t="s">
        <v>2620</v>
      </c>
      <c r="B15214" s="1">
        <v>42283</v>
      </c>
      <c r="C15214" t="s">
        <v>200</v>
      </c>
      <c r="D15214">
        <v>1</v>
      </c>
      <c r="E15214" t="s">
        <v>2623</v>
      </c>
      <c r="F15214" t="s">
        <v>16</v>
      </c>
      <c r="G15214" t="s">
        <v>20</v>
      </c>
      <c r="H15214" t="s">
        <v>200</v>
      </c>
      <c r="J15214" s="5"/>
      <c r="K15214" s="2">
        <v>1625.01</v>
      </c>
      <c r="L15214" s="5"/>
      <c r="M15214" s="2">
        <f t="shared" si="237"/>
        <v>-1363523.7999999968</v>
      </c>
      <c r="P15214"/>
    </row>
    <row r="15215" spans="1:16" hidden="1">
      <c r="A15215" t="s">
        <v>2632</v>
      </c>
      <c r="B15215" s="1">
        <v>42283</v>
      </c>
      <c r="C15215" t="s">
        <v>18</v>
      </c>
      <c r="D15215">
        <v>1</v>
      </c>
      <c r="E15215" t="s">
        <v>2633</v>
      </c>
      <c r="F15215" t="s">
        <v>13</v>
      </c>
      <c r="G15215" t="s">
        <v>20</v>
      </c>
      <c r="H15215" t="s">
        <v>18</v>
      </c>
      <c r="J15215" s="5"/>
      <c r="K15215" s="2">
        <v>6230.92</v>
      </c>
      <c r="L15215" s="5"/>
      <c r="M15215" s="2">
        <f t="shared" si="237"/>
        <v>-1369754.7199999967</v>
      </c>
      <c r="P15215"/>
    </row>
    <row r="15216" spans="1:16" hidden="1">
      <c r="A15216" t="s">
        <v>4898</v>
      </c>
      <c r="B15216" s="1">
        <v>42283</v>
      </c>
      <c r="C15216" t="s">
        <v>4899</v>
      </c>
      <c r="D15216">
        <v>1</v>
      </c>
      <c r="E15216" t="s">
        <v>4900</v>
      </c>
      <c r="F15216" t="s">
        <v>3342</v>
      </c>
      <c r="G15216" t="s">
        <v>52</v>
      </c>
      <c r="H15216" t="s">
        <v>4901</v>
      </c>
      <c r="J15216" s="5"/>
      <c r="K15216" s="2">
        <v>3200.02</v>
      </c>
      <c r="L15216" s="5"/>
      <c r="M15216" s="2">
        <f t="shared" si="237"/>
        <v>-1372954.7399999967</v>
      </c>
      <c r="P15216"/>
    </row>
    <row r="15217" spans="1:16" hidden="1">
      <c r="A15217" t="s">
        <v>4903</v>
      </c>
      <c r="B15217" s="1">
        <v>42283</v>
      </c>
      <c r="C15217" t="s">
        <v>4904</v>
      </c>
      <c r="D15217">
        <v>1</v>
      </c>
      <c r="E15217" t="s">
        <v>4905</v>
      </c>
      <c r="F15217" t="s">
        <v>3342</v>
      </c>
      <c r="G15217" t="s">
        <v>52</v>
      </c>
      <c r="H15217" t="s">
        <v>4904</v>
      </c>
      <c r="J15217" s="5"/>
      <c r="K15217" s="2">
        <v>2990</v>
      </c>
      <c r="L15217" s="5"/>
      <c r="M15217" s="2">
        <f t="shared" si="237"/>
        <v>-1375944.7399999967</v>
      </c>
      <c r="P15217"/>
    </row>
    <row r="15218" spans="1:16" hidden="1">
      <c r="A15218" t="s">
        <v>17690</v>
      </c>
      <c r="B15218" s="1">
        <v>42283</v>
      </c>
      <c r="C15218" t="s">
        <v>17697</v>
      </c>
      <c r="D15218">
        <v>2</v>
      </c>
      <c r="E15218" t="s">
        <v>17698</v>
      </c>
      <c r="F15218" t="s">
        <v>7054</v>
      </c>
      <c r="G15218" t="s">
        <v>4</v>
      </c>
      <c r="H15218" t="s">
        <v>15114</v>
      </c>
      <c r="I15218" s="2">
        <v>3505.01</v>
      </c>
      <c r="J15218" s="5"/>
      <c r="L15218" s="5"/>
      <c r="M15218" s="2">
        <f t="shared" si="237"/>
        <v>-1372439.7299999967</v>
      </c>
      <c r="P15218"/>
    </row>
    <row r="15219" spans="1:16" hidden="1">
      <c r="A15219" t="s">
        <v>17714</v>
      </c>
      <c r="B15219" s="1">
        <v>42283</v>
      </c>
      <c r="C15219" t="s">
        <v>17721</v>
      </c>
      <c r="D15219">
        <v>2</v>
      </c>
      <c r="E15219" t="s">
        <v>17722</v>
      </c>
      <c r="F15219" t="s">
        <v>13559</v>
      </c>
      <c r="G15219" t="s">
        <v>313</v>
      </c>
      <c r="H15219" t="s">
        <v>65</v>
      </c>
      <c r="J15219" s="5"/>
      <c r="K15219" s="2">
        <v>769.24</v>
      </c>
      <c r="L15219" s="5"/>
      <c r="M15219" s="2">
        <f t="shared" si="237"/>
        <v>-1373208.9699999967</v>
      </c>
      <c r="P15219"/>
    </row>
    <row r="15220" spans="1:16" hidden="1">
      <c r="A15220" t="s">
        <v>17714</v>
      </c>
      <c r="B15220" s="1">
        <v>42283</v>
      </c>
      <c r="C15220" t="s">
        <v>17721</v>
      </c>
      <c r="D15220">
        <v>2</v>
      </c>
      <c r="E15220" t="s">
        <v>17722</v>
      </c>
      <c r="F15220" t="s">
        <v>13559</v>
      </c>
      <c r="G15220" t="s">
        <v>313</v>
      </c>
      <c r="H15220" t="s">
        <v>65</v>
      </c>
      <c r="I15220" s="2">
        <v>1882.42</v>
      </c>
      <c r="J15220" s="5"/>
      <c r="L15220" s="5"/>
      <c r="M15220" s="2">
        <f t="shared" si="237"/>
        <v>-1371326.5499999968</v>
      </c>
      <c r="P15220"/>
    </row>
    <row r="15221" spans="1:16" hidden="1">
      <c r="A15221" t="s">
        <v>17742</v>
      </c>
      <c r="B15221" s="1">
        <v>42283</v>
      </c>
      <c r="C15221" t="s">
        <v>6</v>
      </c>
      <c r="D15221">
        <v>1</v>
      </c>
      <c r="E15221" t="s">
        <v>17749</v>
      </c>
      <c r="F15221" t="s">
        <v>13565</v>
      </c>
      <c r="G15221" t="s">
        <v>4</v>
      </c>
      <c r="H15221" t="s">
        <v>2062</v>
      </c>
      <c r="I15221" s="2">
        <v>67000</v>
      </c>
      <c r="J15221" s="5"/>
      <c r="L15221" s="5"/>
      <c r="M15221" s="2">
        <f t="shared" si="237"/>
        <v>-1304326.5499999968</v>
      </c>
      <c r="P15221"/>
    </row>
    <row r="15222" spans="1:16" hidden="1">
      <c r="A15222" t="s">
        <v>17766</v>
      </c>
      <c r="B15222" s="1">
        <v>42283</v>
      </c>
      <c r="C15222" t="s">
        <v>17772</v>
      </c>
      <c r="D15222">
        <v>2</v>
      </c>
      <c r="E15222" t="s">
        <v>17773</v>
      </c>
      <c r="F15222" t="s">
        <v>7054</v>
      </c>
      <c r="G15222" t="s">
        <v>4</v>
      </c>
      <c r="H15222" t="s">
        <v>2277</v>
      </c>
      <c r="I15222" s="2">
        <v>100</v>
      </c>
      <c r="J15222" s="5"/>
      <c r="L15222" s="5"/>
      <c r="M15222" s="2">
        <f t="shared" si="237"/>
        <v>-1304226.5499999968</v>
      </c>
      <c r="P15222"/>
    </row>
    <row r="15223" spans="1:16" hidden="1">
      <c r="A15223" t="s">
        <v>17788</v>
      </c>
      <c r="B15223" s="1">
        <v>42283</v>
      </c>
      <c r="C15223" t="s">
        <v>6</v>
      </c>
      <c r="D15223">
        <v>1</v>
      </c>
      <c r="E15223" t="s">
        <v>17793</v>
      </c>
      <c r="F15223" t="s">
        <v>13565</v>
      </c>
      <c r="G15223" t="s">
        <v>4</v>
      </c>
      <c r="H15223" t="s">
        <v>2062</v>
      </c>
      <c r="I15223" s="2">
        <v>15100</v>
      </c>
      <c r="J15223" s="5"/>
      <c r="L15223" s="5"/>
      <c r="M15223" s="2">
        <f t="shared" si="237"/>
        <v>-1289126.5499999968</v>
      </c>
      <c r="P15223"/>
    </row>
    <row r="15224" spans="1:16" hidden="1">
      <c r="A15224" t="s">
        <v>17830</v>
      </c>
      <c r="B15224" s="1">
        <v>42283</v>
      </c>
      <c r="C15224" t="s">
        <v>17837</v>
      </c>
      <c r="D15224">
        <v>2</v>
      </c>
      <c r="E15224" t="s">
        <v>17838</v>
      </c>
      <c r="F15224" t="s">
        <v>7054</v>
      </c>
      <c r="G15224" t="s">
        <v>4</v>
      </c>
      <c r="H15224" t="s">
        <v>17345</v>
      </c>
      <c r="I15224" s="2">
        <v>3030.01</v>
      </c>
      <c r="J15224" s="5"/>
      <c r="L15224" s="5"/>
      <c r="M15224" s="2">
        <f t="shared" si="237"/>
        <v>-1286096.5399999968</v>
      </c>
      <c r="P15224"/>
    </row>
    <row r="15225" spans="1:16" hidden="1">
      <c r="A15225" t="s">
        <v>17853</v>
      </c>
      <c r="B15225" s="1">
        <v>42283</v>
      </c>
      <c r="C15225" t="s">
        <v>17858</v>
      </c>
      <c r="D15225">
        <v>2</v>
      </c>
      <c r="E15225" t="s">
        <v>17859</v>
      </c>
      <c r="F15225" t="s">
        <v>7054</v>
      </c>
      <c r="G15225" t="s">
        <v>4</v>
      </c>
      <c r="H15225" t="s">
        <v>17860</v>
      </c>
      <c r="I15225" s="2">
        <v>4100.01</v>
      </c>
      <c r="J15225" s="5"/>
      <c r="L15225" s="5"/>
      <c r="M15225" s="2">
        <f t="shared" si="237"/>
        <v>-1281996.5299999968</v>
      </c>
      <c r="P15225"/>
    </row>
    <row r="15226" spans="1:16" hidden="1">
      <c r="A15226" t="s">
        <v>17880</v>
      </c>
      <c r="B15226" s="1">
        <v>42283</v>
      </c>
      <c r="C15226" t="s">
        <v>17885</v>
      </c>
      <c r="D15226">
        <v>2</v>
      </c>
      <c r="E15226" t="s">
        <v>17886</v>
      </c>
      <c r="F15226" t="s">
        <v>7054</v>
      </c>
      <c r="G15226" t="s">
        <v>4</v>
      </c>
      <c r="H15226" t="s">
        <v>6570</v>
      </c>
      <c r="I15226" s="2">
        <v>2874.43</v>
      </c>
      <c r="J15226" s="5"/>
      <c r="L15226" s="5"/>
      <c r="M15226" s="2">
        <f t="shared" si="237"/>
        <v>-1279122.0999999968</v>
      </c>
      <c r="P15226"/>
    </row>
    <row r="15227" spans="1:16" hidden="1">
      <c r="A15227" t="s">
        <v>17902</v>
      </c>
      <c r="B15227" s="1">
        <v>42283</v>
      </c>
      <c r="C15227" t="s">
        <v>6</v>
      </c>
      <c r="D15227">
        <v>1</v>
      </c>
      <c r="E15227" t="s">
        <v>17908</v>
      </c>
      <c r="F15227" t="s">
        <v>13565</v>
      </c>
      <c r="G15227" t="s">
        <v>4</v>
      </c>
      <c r="H15227" t="s">
        <v>17909</v>
      </c>
      <c r="I15227" s="2">
        <v>452100</v>
      </c>
      <c r="J15227" s="5"/>
      <c r="L15227" s="5"/>
      <c r="M15227" s="2">
        <f t="shared" si="237"/>
        <v>-827022.09999999683</v>
      </c>
      <c r="P15227"/>
    </row>
    <row r="15228" spans="1:16" hidden="1">
      <c r="A15228" t="s">
        <v>17928</v>
      </c>
      <c r="B15228" s="1">
        <v>42283</v>
      </c>
      <c r="C15228" t="s">
        <v>17933</v>
      </c>
      <c r="D15228">
        <v>2</v>
      </c>
      <c r="E15228" t="s">
        <v>17934</v>
      </c>
      <c r="F15228" t="s">
        <v>7054</v>
      </c>
      <c r="G15228" t="s">
        <v>4</v>
      </c>
      <c r="H15228" t="s">
        <v>17935</v>
      </c>
      <c r="I15228" s="2">
        <v>811.8</v>
      </c>
      <c r="J15228" s="5"/>
      <c r="L15228" s="5"/>
      <c r="M15228" s="2">
        <f t="shared" si="237"/>
        <v>-826210.29999999679</v>
      </c>
      <c r="P15228"/>
    </row>
    <row r="15229" spans="1:16" hidden="1">
      <c r="A15229" t="s">
        <v>17953</v>
      </c>
      <c r="B15229" s="1">
        <v>42283</v>
      </c>
      <c r="C15229" t="s">
        <v>2188</v>
      </c>
      <c r="D15229">
        <v>2</v>
      </c>
      <c r="E15229" t="s">
        <v>17957</v>
      </c>
      <c r="F15229" t="s">
        <v>7054</v>
      </c>
      <c r="G15229" t="s">
        <v>4</v>
      </c>
      <c r="H15229" t="s">
        <v>188</v>
      </c>
      <c r="I15229" s="2">
        <v>8935.26</v>
      </c>
      <c r="J15229" s="5"/>
      <c r="L15229" s="5"/>
      <c r="M15229" s="2">
        <f t="shared" si="237"/>
        <v>-817275.03999999678</v>
      </c>
      <c r="P15229"/>
    </row>
    <row r="15230" spans="1:16" hidden="1">
      <c r="A15230" t="s">
        <v>17976</v>
      </c>
      <c r="B15230" s="1">
        <v>42283</v>
      </c>
      <c r="C15230" t="s">
        <v>17980</v>
      </c>
      <c r="D15230">
        <v>2</v>
      </c>
      <c r="E15230" t="s">
        <v>17981</v>
      </c>
      <c r="F15230" t="s">
        <v>13559</v>
      </c>
      <c r="G15230" t="s">
        <v>313</v>
      </c>
      <c r="H15230" t="s">
        <v>171</v>
      </c>
      <c r="J15230" s="5"/>
      <c r="K15230" s="2">
        <v>80</v>
      </c>
      <c r="L15230" s="5"/>
      <c r="M15230" s="2">
        <f t="shared" si="237"/>
        <v>-817355.03999999678</v>
      </c>
      <c r="P15230"/>
    </row>
    <row r="15231" spans="1:16" hidden="1">
      <c r="A15231" t="s">
        <v>17976</v>
      </c>
      <c r="B15231" s="1">
        <v>42283</v>
      </c>
      <c r="C15231" t="s">
        <v>17980</v>
      </c>
      <c r="D15231">
        <v>2</v>
      </c>
      <c r="E15231" t="s">
        <v>17981</v>
      </c>
      <c r="F15231" t="s">
        <v>13559</v>
      </c>
      <c r="G15231" t="s">
        <v>313</v>
      </c>
      <c r="H15231" t="s">
        <v>171</v>
      </c>
      <c r="I15231" s="2">
        <v>177.43</v>
      </c>
      <c r="J15231" s="5"/>
      <c r="L15231" s="5"/>
      <c r="M15231" s="2">
        <f t="shared" si="237"/>
        <v>-817177.60999999673</v>
      </c>
      <c r="P15231"/>
    </row>
    <row r="15232" spans="1:16" hidden="1">
      <c r="A15232" t="s">
        <v>17994</v>
      </c>
      <c r="B15232" s="1">
        <v>42283</v>
      </c>
      <c r="C15232" t="s">
        <v>18</v>
      </c>
      <c r="D15232">
        <v>2</v>
      </c>
      <c r="E15232" t="s">
        <v>18000</v>
      </c>
      <c r="F15232" t="s">
        <v>13559</v>
      </c>
      <c r="G15232" t="s">
        <v>313</v>
      </c>
      <c r="H15232" t="s">
        <v>8135</v>
      </c>
      <c r="I15232" s="2">
        <v>473.34</v>
      </c>
      <c r="J15232" s="5"/>
      <c r="L15232" s="5"/>
      <c r="M15232" s="2">
        <f t="shared" si="237"/>
        <v>-816704.26999999676</v>
      </c>
      <c r="P15232"/>
    </row>
    <row r="15233" spans="1:16" hidden="1">
      <c r="A15233" t="s">
        <v>18016</v>
      </c>
      <c r="B15233" s="1">
        <v>42283</v>
      </c>
      <c r="C15233" t="s">
        <v>18022</v>
      </c>
      <c r="D15233">
        <v>2</v>
      </c>
      <c r="E15233" t="s">
        <v>18023</v>
      </c>
      <c r="F15233" t="s">
        <v>7054</v>
      </c>
      <c r="G15233" t="s">
        <v>4</v>
      </c>
      <c r="H15233" t="s">
        <v>1311</v>
      </c>
      <c r="J15233" s="5"/>
      <c r="K15233" s="2">
        <v>9797.7199999999993</v>
      </c>
      <c r="L15233" s="5"/>
      <c r="M15233" s="2">
        <f t="shared" si="237"/>
        <v>-826501.98999999673</v>
      </c>
      <c r="P15233"/>
    </row>
    <row r="15234" spans="1:16" hidden="1">
      <c r="A15234" t="s">
        <v>18016</v>
      </c>
      <c r="B15234" s="1">
        <v>42283</v>
      </c>
      <c r="C15234" t="s">
        <v>18022</v>
      </c>
      <c r="D15234">
        <v>2</v>
      </c>
      <c r="E15234" t="s">
        <v>18023</v>
      </c>
      <c r="F15234" t="s">
        <v>7054</v>
      </c>
      <c r="G15234" t="s">
        <v>4</v>
      </c>
      <c r="H15234" t="s">
        <v>1311</v>
      </c>
      <c r="I15234" s="2">
        <v>9797.7199999999993</v>
      </c>
      <c r="J15234" s="5"/>
      <c r="L15234" s="5"/>
      <c r="M15234" s="2">
        <f t="shared" si="237"/>
        <v>-816704.26999999676</v>
      </c>
      <c r="P15234"/>
    </row>
    <row r="15235" spans="1:16" hidden="1">
      <c r="A15235" t="s">
        <v>18043</v>
      </c>
      <c r="B15235" s="1">
        <v>42283</v>
      </c>
      <c r="C15235" t="s">
        <v>18048</v>
      </c>
      <c r="D15235">
        <v>2</v>
      </c>
      <c r="E15235" t="s">
        <v>18049</v>
      </c>
      <c r="F15235" t="s">
        <v>7054</v>
      </c>
      <c r="G15235" t="s">
        <v>4</v>
      </c>
      <c r="H15235" t="s">
        <v>17930</v>
      </c>
      <c r="I15235" s="2">
        <v>1025</v>
      </c>
      <c r="J15235" s="5"/>
      <c r="L15235" s="5"/>
      <c r="M15235" s="2">
        <f t="shared" si="237"/>
        <v>-815679.26999999676</v>
      </c>
      <c r="P15235"/>
    </row>
    <row r="15236" spans="1:16" hidden="1">
      <c r="A15236" t="s">
        <v>18066</v>
      </c>
      <c r="B15236" s="1">
        <v>42283</v>
      </c>
      <c r="C15236" t="s">
        <v>2188</v>
      </c>
      <c r="D15236">
        <v>2</v>
      </c>
      <c r="E15236" t="s">
        <v>18070</v>
      </c>
      <c r="F15236" t="s">
        <v>7054</v>
      </c>
      <c r="G15236" t="s">
        <v>4</v>
      </c>
      <c r="H15236" t="s">
        <v>188</v>
      </c>
      <c r="J15236" s="5"/>
      <c r="K15236" s="2">
        <v>8935.26</v>
      </c>
      <c r="L15236" s="5"/>
      <c r="M15236" s="2">
        <f t="shared" si="237"/>
        <v>-824614.52999999677</v>
      </c>
      <c r="P15236"/>
    </row>
    <row r="15237" spans="1:16" hidden="1">
      <c r="A15237" t="s">
        <v>18066</v>
      </c>
      <c r="B15237" s="1">
        <v>42283</v>
      </c>
      <c r="C15237" t="s">
        <v>2188</v>
      </c>
      <c r="D15237">
        <v>2</v>
      </c>
      <c r="E15237" t="s">
        <v>18070</v>
      </c>
      <c r="F15237" t="s">
        <v>7054</v>
      </c>
      <c r="G15237" t="s">
        <v>4</v>
      </c>
      <c r="H15237" t="s">
        <v>188</v>
      </c>
      <c r="I15237" s="2">
        <v>8935.26</v>
      </c>
      <c r="J15237" s="5"/>
      <c r="L15237" s="5"/>
      <c r="M15237" s="2">
        <f t="shared" si="237"/>
        <v>-815679.26999999676</v>
      </c>
      <c r="P15237"/>
    </row>
    <row r="15238" spans="1:16" hidden="1">
      <c r="A15238" t="s">
        <v>18088</v>
      </c>
      <c r="B15238" s="1">
        <v>42283</v>
      </c>
      <c r="C15238" t="s">
        <v>18093</v>
      </c>
      <c r="D15238">
        <v>2</v>
      </c>
      <c r="E15238" t="s">
        <v>18094</v>
      </c>
      <c r="F15238" t="s">
        <v>7054</v>
      </c>
      <c r="G15238" t="s">
        <v>4</v>
      </c>
      <c r="H15238" t="s">
        <v>8973</v>
      </c>
      <c r="I15238" s="2">
        <v>2885.31</v>
      </c>
      <c r="J15238" s="5"/>
      <c r="L15238" s="5"/>
      <c r="M15238" s="2">
        <f t="shared" si="237"/>
        <v>-812793.9599999967</v>
      </c>
      <c r="P15238"/>
    </row>
    <row r="15239" spans="1:16" hidden="1">
      <c r="A15239" t="s">
        <v>18112</v>
      </c>
      <c r="B15239" s="1">
        <v>42283</v>
      </c>
      <c r="C15239" t="s">
        <v>18117</v>
      </c>
      <c r="D15239">
        <v>1</v>
      </c>
      <c r="E15239" t="s">
        <v>18118</v>
      </c>
      <c r="F15239" t="s">
        <v>13565</v>
      </c>
      <c r="G15239" t="s">
        <v>4</v>
      </c>
      <c r="H15239" t="s">
        <v>18119</v>
      </c>
      <c r="I15239" s="2">
        <v>280000</v>
      </c>
      <c r="J15239" s="5"/>
      <c r="L15239" s="5"/>
      <c r="M15239" s="2">
        <f t="shared" si="237"/>
        <v>-532793.9599999967</v>
      </c>
      <c r="P15239"/>
    </row>
    <row r="15240" spans="1:16" hidden="1">
      <c r="A15240" t="s">
        <v>18133</v>
      </c>
      <c r="B15240" s="1">
        <v>42283</v>
      </c>
      <c r="C15240" t="s">
        <v>18117</v>
      </c>
      <c r="D15240">
        <v>1</v>
      </c>
      <c r="E15240" t="s">
        <v>18137</v>
      </c>
      <c r="F15240" t="s">
        <v>13565</v>
      </c>
      <c r="G15240" t="s">
        <v>4</v>
      </c>
      <c r="H15240" t="s">
        <v>18119</v>
      </c>
      <c r="I15240" s="2">
        <v>12752.69</v>
      </c>
      <c r="J15240" s="5"/>
      <c r="L15240" s="5"/>
      <c r="M15240" s="2">
        <f t="shared" si="237"/>
        <v>-520041.2699999967</v>
      </c>
      <c r="P15240"/>
    </row>
    <row r="15241" spans="1:16" hidden="1">
      <c r="A15241" t="s">
        <v>18155</v>
      </c>
      <c r="B15241" s="1">
        <v>42283</v>
      </c>
      <c r="C15241" t="s">
        <v>18159</v>
      </c>
      <c r="D15241">
        <v>2</v>
      </c>
      <c r="E15241" t="s">
        <v>18160</v>
      </c>
      <c r="F15241" t="s">
        <v>7054</v>
      </c>
      <c r="G15241" t="s">
        <v>4</v>
      </c>
      <c r="H15241" t="s">
        <v>18161</v>
      </c>
      <c r="I15241" s="2">
        <v>4100</v>
      </c>
      <c r="J15241" s="5"/>
      <c r="L15241" s="5"/>
      <c r="M15241" s="2">
        <f t="shared" ref="M15241:M15304" si="238">+M15240+I15241-K15241</f>
        <v>-515941.2699999967</v>
      </c>
      <c r="P15241"/>
    </row>
    <row r="15242" spans="1:16" hidden="1">
      <c r="A15242" t="s">
        <v>18176</v>
      </c>
      <c r="B15242" s="1">
        <v>42283</v>
      </c>
      <c r="C15242" t="s">
        <v>18181</v>
      </c>
      <c r="D15242">
        <v>1</v>
      </c>
      <c r="E15242" t="s">
        <v>18182</v>
      </c>
      <c r="F15242" t="s">
        <v>13561</v>
      </c>
      <c r="G15242" t="s">
        <v>20</v>
      </c>
      <c r="H15242" t="s">
        <v>18183</v>
      </c>
      <c r="I15242" s="2">
        <v>112000</v>
      </c>
      <c r="J15242" s="5"/>
      <c r="L15242" s="5"/>
      <c r="M15242" s="2">
        <f t="shared" si="238"/>
        <v>-403941.2699999967</v>
      </c>
      <c r="P15242"/>
    </row>
    <row r="15243" spans="1:16" hidden="1">
      <c r="A15243" t="s">
        <v>18199</v>
      </c>
      <c r="B15243" s="1">
        <v>42283</v>
      </c>
      <c r="C15243" t="s">
        <v>18202</v>
      </c>
      <c r="D15243">
        <v>2</v>
      </c>
      <c r="E15243" t="s">
        <v>18203</v>
      </c>
      <c r="F15243" t="s">
        <v>7054</v>
      </c>
      <c r="G15243" t="s">
        <v>20</v>
      </c>
      <c r="H15243" t="s">
        <v>2304</v>
      </c>
      <c r="I15243" s="2">
        <v>1025</v>
      </c>
      <c r="J15243" s="5"/>
      <c r="L15243" s="5"/>
      <c r="M15243" s="2">
        <f t="shared" si="238"/>
        <v>-402916.2699999967</v>
      </c>
      <c r="P15243"/>
    </row>
    <row r="15244" spans="1:16" hidden="1">
      <c r="A15244" t="s">
        <v>18217</v>
      </c>
      <c r="B15244" s="1">
        <v>42283</v>
      </c>
      <c r="C15244" t="s">
        <v>18222</v>
      </c>
      <c r="D15244">
        <v>2</v>
      </c>
      <c r="E15244" t="s">
        <v>18223</v>
      </c>
      <c r="F15244" t="s">
        <v>13559</v>
      </c>
      <c r="G15244" t="s">
        <v>313</v>
      </c>
      <c r="H15244" t="s">
        <v>18224</v>
      </c>
      <c r="J15244" s="5"/>
      <c r="K15244" s="2">
        <v>1768.54</v>
      </c>
      <c r="L15244" s="5"/>
      <c r="M15244" s="2">
        <f t="shared" si="238"/>
        <v>-404684.80999999668</v>
      </c>
      <c r="P15244"/>
    </row>
    <row r="15245" spans="1:16" hidden="1">
      <c r="A15245" t="s">
        <v>18217</v>
      </c>
      <c r="B15245" s="1">
        <v>42283</v>
      </c>
      <c r="C15245" t="s">
        <v>18222</v>
      </c>
      <c r="D15245">
        <v>2</v>
      </c>
      <c r="E15245" t="s">
        <v>18223</v>
      </c>
      <c r="F15245" t="s">
        <v>13559</v>
      </c>
      <c r="G15245" t="s">
        <v>313</v>
      </c>
      <c r="H15245" t="s">
        <v>18224</v>
      </c>
      <c r="I15245" s="2">
        <v>1768.54</v>
      </c>
      <c r="J15245" s="5"/>
      <c r="L15245" s="5"/>
      <c r="M15245" s="2">
        <f t="shared" si="238"/>
        <v>-402916.2699999967</v>
      </c>
      <c r="P15245"/>
    </row>
    <row r="15246" spans="1:16" hidden="1">
      <c r="A15246" t="s">
        <v>18242</v>
      </c>
      <c r="B15246" s="1">
        <v>42283</v>
      </c>
      <c r="C15246" t="s">
        <v>18245</v>
      </c>
      <c r="D15246">
        <v>2</v>
      </c>
      <c r="E15246" t="s">
        <v>18246</v>
      </c>
      <c r="F15246" t="s">
        <v>7054</v>
      </c>
      <c r="G15246" t="s">
        <v>20</v>
      </c>
      <c r="H15246" t="s">
        <v>444</v>
      </c>
      <c r="I15246" s="2">
        <v>1025</v>
      </c>
      <c r="J15246" s="5"/>
      <c r="L15246" s="5"/>
      <c r="M15246" s="2">
        <f t="shared" si="238"/>
        <v>-401891.2699999967</v>
      </c>
      <c r="P15246"/>
    </row>
    <row r="15247" spans="1:16" hidden="1">
      <c r="A15247" t="s">
        <v>18264</v>
      </c>
      <c r="B15247" s="1">
        <v>42283</v>
      </c>
      <c r="C15247" t="s">
        <v>18267</v>
      </c>
      <c r="D15247">
        <v>2</v>
      </c>
      <c r="E15247" t="s">
        <v>18268</v>
      </c>
      <c r="F15247" t="s">
        <v>7054</v>
      </c>
      <c r="G15247" t="s">
        <v>20</v>
      </c>
      <c r="H15247" t="s">
        <v>374</v>
      </c>
      <c r="I15247" s="2">
        <v>1025</v>
      </c>
      <c r="J15247" s="5"/>
      <c r="L15247" s="5"/>
      <c r="M15247" s="2">
        <f t="shared" si="238"/>
        <v>-400866.2699999967</v>
      </c>
      <c r="P15247"/>
    </row>
    <row r="15248" spans="1:16" hidden="1">
      <c r="A15248" t="s">
        <v>18282</v>
      </c>
      <c r="B15248" s="1">
        <v>42283</v>
      </c>
      <c r="C15248" t="s">
        <v>18288</v>
      </c>
      <c r="D15248">
        <v>2</v>
      </c>
      <c r="E15248" t="s">
        <v>18289</v>
      </c>
      <c r="F15248" t="s">
        <v>7054</v>
      </c>
      <c r="G15248" t="s">
        <v>20</v>
      </c>
      <c r="H15248" t="s">
        <v>12006</v>
      </c>
      <c r="J15248" s="5"/>
      <c r="K15248" s="2">
        <v>6546</v>
      </c>
      <c r="L15248" s="5"/>
      <c r="M15248" s="2">
        <f t="shared" si="238"/>
        <v>-407412.2699999967</v>
      </c>
      <c r="P15248"/>
    </row>
    <row r="15249" spans="1:16" hidden="1">
      <c r="A15249" t="s">
        <v>18282</v>
      </c>
      <c r="B15249" s="1">
        <v>42283</v>
      </c>
      <c r="C15249" t="s">
        <v>18288</v>
      </c>
      <c r="D15249">
        <v>2</v>
      </c>
      <c r="E15249" t="s">
        <v>18289</v>
      </c>
      <c r="F15249" t="s">
        <v>7054</v>
      </c>
      <c r="G15249" t="s">
        <v>20</v>
      </c>
      <c r="H15249" t="s">
        <v>12006</v>
      </c>
      <c r="I15249" s="2">
        <v>6545.97</v>
      </c>
      <c r="J15249" s="5"/>
      <c r="L15249" s="5"/>
      <c r="M15249" s="2">
        <f t="shared" si="238"/>
        <v>-400866.29999999673</v>
      </c>
      <c r="P15249"/>
    </row>
    <row r="15250" spans="1:16" hidden="1">
      <c r="A15250" t="s">
        <v>18308</v>
      </c>
      <c r="B15250" s="1">
        <v>42283</v>
      </c>
      <c r="C15250" t="s">
        <v>18</v>
      </c>
      <c r="D15250">
        <v>2</v>
      </c>
      <c r="E15250" t="s">
        <v>18315</v>
      </c>
      <c r="F15250" t="s">
        <v>13559</v>
      </c>
      <c r="G15250" t="s">
        <v>313</v>
      </c>
      <c r="H15250" t="s">
        <v>14264</v>
      </c>
      <c r="I15250" s="2">
        <v>2024.34</v>
      </c>
      <c r="J15250" s="5"/>
      <c r="L15250" s="5"/>
      <c r="M15250" s="2">
        <f t="shared" si="238"/>
        <v>-398841.9599999967</v>
      </c>
      <c r="P15250"/>
    </row>
    <row r="15251" spans="1:16" hidden="1">
      <c r="A15251" t="s">
        <v>18332</v>
      </c>
      <c r="B15251" s="1">
        <v>42283</v>
      </c>
      <c r="C15251" t="s">
        <v>16672</v>
      </c>
      <c r="D15251">
        <v>1</v>
      </c>
      <c r="E15251" t="s">
        <v>18335</v>
      </c>
      <c r="F15251" t="s">
        <v>13561</v>
      </c>
      <c r="G15251" t="s">
        <v>20</v>
      </c>
      <c r="H15251" t="s">
        <v>16674</v>
      </c>
      <c r="I15251" s="2">
        <v>120000</v>
      </c>
      <c r="J15251" s="5"/>
      <c r="L15251" s="5"/>
      <c r="M15251" s="2">
        <f t="shared" si="238"/>
        <v>-278841.9599999967</v>
      </c>
      <c r="P15251"/>
    </row>
    <row r="15252" spans="1:16" hidden="1">
      <c r="A15252" t="s">
        <v>18350</v>
      </c>
      <c r="B15252" s="1">
        <v>42283</v>
      </c>
      <c r="C15252" t="s">
        <v>3082</v>
      </c>
      <c r="D15252">
        <v>2</v>
      </c>
      <c r="E15252" t="s">
        <v>18355</v>
      </c>
      <c r="F15252" t="s">
        <v>7054</v>
      </c>
      <c r="G15252" t="s">
        <v>20</v>
      </c>
      <c r="H15252" t="s">
        <v>3084</v>
      </c>
      <c r="I15252" s="2">
        <v>2990</v>
      </c>
      <c r="J15252" s="5"/>
      <c r="L15252" s="5"/>
      <c r="M15252" s="2">
        <f t="shared" si="238"/>
        <v>-275851.9599999967</v>
      </c>
      <c r="P15252"/>
    </row>
    <row r="15253" spans="1:16" hidden="1">
      <c r="A15253" t="s">
        <v>18372</v>
      </c>
      <c r="B15253" s="1">
        <v>42283</v>
      </c>
      <c r="C15253" t="s">
        <v>2506</v>
      </c>
      <c r="D15253">
        <v>2</v>
      </c>
      <c r="E15253" t="s">
        <v>18378</v>
      </c>
      <c r="F15253" t="s">
        <v>7054</v>
      </c>
      <c r="G15253" t="s">
        <v>20</v>
      </c>
      <c r="H15253" t="s">
        <v>12267</v>
      </c>
      <c r="I15253" s="2">
        <v>3200.02</v>
      </c>
      <c r="J15253" s="5"/>
      <c r="L15253" s="5"/>
      <c r="M15253" s="2">
        <f t="shared" si="238"/>
        <v>-272651.93999999668</v>
      </c>
      <c r="P15253"/>
    </row>
    <row r="15254" spans="1:16" hidden="1">
      <c r="A15254" t="s">
        <v>18395</v>
      </c>
      <c r="B15254" s="1">
        <v>42283</v>
      </c>
      <c r="C15254" t="s">
        <v>18402</v>
      </c>
      <c r="D15254">
        <v>2</v>
      </c>
      <c r="E15254" t="s">
        <v>18403</v>
      </c>
      <c r="F15254" t="s">
        <v>7054</v>
      </c>
      <c r="G15254" t="s">
        <v>20</v>
      </c>
      <c r="H15254" t="s">
        <v>14671</v>
      </c>
      <c r="I15254" s="2">
        <v>1839.99</v>
      </c>
      <c r="J15254" s="5"/>
      <c r="L15254" s="5"/>
      <c r="M15254" s="2">
        <f t="shared" si="238"/>
        <v>-270811.94999999669</v>
      </c>
      <c r="P15254"/>
    </row>
    <row r="15255" spans="1:16" hidden="1">
      <c r="A15255" t="s">
        <v>18423</v>
      </c>
      <c r="B15255" s="1">
        <v>42283</v>
      </c>
      <c r="C15255" t="s">
        <v>18429</v>
      </c>
      <c r="D15255">
        <v>2</v>
      </c>
      <c r="E15255" t="s">
        <v>18430</v>
      </c>
      <c r="F15255" t="s">
        <v>7054</v>
      </c>
      <c r="G15255" t="s">
        <v>20</v>
      </c>
      <c r="H15255" t="s">
        <v>4974</v>
      </c>
      <c r="I15255" s="2">
        <v>1625.01</v>
      </c>
      <c r="J15255" s="5"/>
      <c r="L15255" s="5"/>
      <c r="M15255" s="2">
        <f t="shared" si="238"/>
        <v>-269186.93999999668</v>
      </c>
      <c r="P15255"/>
    </row>
    <row r="15256" spans="1:16" hidden="1">
      <c r="A15256" t="s">
        <v>18452</v>
      </c>
      <c r="B15256" s="1">
        <v>42283</v>
      </c>
      <c r="C15256" t="s">
        <v>18457</v>
      </c>
      <c r="D15256">
        <v>2</v>
      </c>
      <c r="E15256" t="s">
        <v>18458</v>
      </c>
      <c r="F15256" t="s">
        <v>7054</v>
      </c>
      <c r="G15256" t="s">
        <v>20</v>
      </c>
      <c r="H15256" t="s">
        <v>2550</v>
      </c>
      <c r="I15256" s="2">
        <v>1025</v>
      </c>
      <c r="J15256" s="5"/>
      <c r="L15256" s="5"/>
      <c r="M15256" s="2">
        <f t="shared" si="238"/>
        <v>-268161.93999999668</v>
      </c>
      <c r="P15256"/>
    </row>
    <row r="15257" spans="1:16" hidden="1">
      <c r="A15257" t="s">
        <v>18479</v>
      </c>
      <c r="B15257" s="1">
        <v>42283</v>
      </c>
      <c r="C15257" t="s">
        <v>18</v>
      </c>
      <c r="D15257">
        <v>2</v>
      </c>
      <c r="E15257" t="s">
        <v>18483</v>
      </c>
      <c r="F15257" t="s">
        <v>13559</v>
      </c>
      <c r="G15257" t="s">
        <v>313</v>
      </c>
      <c r="H15257" t="s">
        <v>65</v>
      </c>
      <c r="I15257" s="2">
        <v>150</v>
      </c>
      <c r="J15257" s="5"/>
      <c r="L15257" s="5"/>
      <c r="M15257" s="2">
        <f t="shared" si="238"/>
        <v>-268011.93999999668</v>
      </c>
      <c r="P15257"/>
    </row>
    <row r="15258" spans="1:16" hidden="1">
      <c r="A15258" t="s">
        <v>18499</v>
      </c>
      <c r="B15258" s="1">
        <v>42283</v>
      </c>
      <c r="C15258" t="s">
        <v>18505</v>
      </c>
      <c r="D15258">
        <v>2</v>
      </c>
      <c r="E15258" t="s">
        <v>18506</v>
      </c>
      <c r="F15258" t="s">
        <v>7054</v>
      </c>
      <c r="G15258" t="s">
        <v>20</v>
      </c>
      <c r="H15258" t="s">
        <v>16140</v>
      </c>
      <c r="I15258" s="2">
        <v>3030</v>
      </c>
      <c r="J15258" s="5"/>
      <c r="L15258" s="5"/>
      <c r="M15258" s="2">
        <f t="shared" si="238"/>
        <v>-264981.93999999668</v>
      </c>
      <c r="P15258"/>
    </row>
    <row r="15259" spans="1:16" hidden="1">
      <c r="A15259" t="s">
        <v>18522</v>
      </c>
      <c r="B15259" s="1">
        <v>42283</v>
      </c>
      <c r="C15259" t="s">
        <v>18527</v>
      </c>
      <c r="D15259">
        <v>2</v>
      </c>
      <c r="E15259" t="s">
        <v>18528</v>
      </c>
      <c r="F15259" t="s">
        <v>7054</v>
      </c>
      <c r="G15259" t="s">
        <v>20</v>
      </c>
      <c r="H15259" t="s">
        <v>2263</v>
      </c>
      <c r="J15259" s="5"/>
      <c r="K15259" s="2">
        <v>3030</v>
      </c>
      <c r="L15259" s="5"/>
      <c r="M15259" s="2">
        <f t="shared" si="238"/>
        <v>-268011.93999999668</v>
      </c>
      <c r="P15259"/>
    </row>
    <row r="15260" spans="1:16" hidden="1">
      <c r="A15260" t="s">
        <v>18522</v>
      </c>
      <c r="B15260" s="1">
        <v>42283</v>
      </c>
      <c r="C15260" t="s">
        <v>18527</v>
      </c>
      <c r="D15260">
        <v>2</v>
      </c>
      <c r="E15260" t="s">
        <v>18528</v>
      </c>
      <c r="F15260" t="s">
        <v>7054</v>
      </c>
      <c r="G15260" t="s">
        <v>20</v>
      </c>
      <c r="H15260" t="s">
        <v>2263</v>
      </c>
      <c r="I15260" s="2">
        <v>3030</v>
      </c>
      <c r="J15260" s="5"/>
      <c r="L15260" s="5"/>
      <c r="M15260" s="2">
        <f t="shared" si="238"/>
        <v>-264981.93999999668</v>
      </c>
      <c r="P15260"/>
    </row>
    <row r="15261" spans="1:16" hidden="1">
      <c r="A15261" t="s">
        <v>18544</v>
      </c>
      <c r="B15261" s="1">
        <v>42283</v>
      </c>
      <c r="C15261" t="s">
        <v>18548</v>
      </c>
      <c r="D15261">
        <v>2</v>
      </c>
      <c r="E15261" t="s">
        <v>18549</v>
      </c>
      <c r="F15261" t="s">
        <v>7054</v>
      </c>
      <c r="G15261" t="s">
        <v>20</v>
      </c>
      <c r="H15261" t="s">
        <v>18550</v>
      </c>
      <c r="I15261" s="2">
        <v>197.2</v>
      </c>
      <c r="J15261" s="5"/>
      <c r="L15261" s="5"/>
      <c r="M15261" s="2">
        <f t="shared" si="238"/>
        <v>-264784.73999999667</v>
      </c>
      <c r="P15261"/>
    </row>
    <row r="15262" spans="1:16" hidden="1">
      <c r="A15262" t="s">
        <v>18568</v>
      </c>
      <c r="B15262" s="1">
        <v>42283</v>
      </c>
      <c r="C15262" t="s">
        <v>18572</v>
      </c>
      <c r="D15262">
        <v>2</v>
      </c>
      <c r="E15262" t="s">
        <v>18573</v>
      </c>
      <c r="F15262" t="s">
        <v>7054</v>
      </c>
      <c r="G15262" t="s">
        <v>20</v>
      </c>
      <c r="H15262" t="s">
        <v>18574</v>
      </c>
      <c r="I15262" s="2">
        <v>1025</v>
      </c>
      <c r="J15262" s="5"/>
      <c r="L15262" s="5"/>
      <c r="M15262" s="2">
        <f t="shared" si="238"/>
        <v>-263759.73999999667</v>
      </c>
      <c r="P15262"/>
    </row>
    <row r="15263" spans="1:16" hidden="1">
      <c r="A15263" t="s">
        <v>18597</v>
      </c>
      <c r="B15263" s="1">
        <v>42283</v>
      </c>
      <c r="C15263" t="s">
        <v>18601</v>
      </c>
      <c r="D15263">
        <v>1</v>
      </c>
      <c r="E15263" t="s">
        <v>18602</v>
      </c>
      <c r="F15263" t="s">
        <v>13565</v>
      </c>
      <c r="G15263" t="s">
        <v>20</v>
      </c>
      <c r="H15263" t="s">
        <v>18603</v>
      </c>
      <c r="I15263" s="2">
        <v>141900</v>
      </c>
      <c r="J15263" s="5"/>
      <c r="L15263" s="5"/>
      <c r="M15263" s="2">
        <f t="shared" si="238"/>
        <v>-121859.73999999667</v>
      </c>
      <c r="P15263"/>
    </row>
    <row r="15264" spans="1:16" hidden="1">
      <c r="A15264" t="s">
        <v>18620</v>
      </c>
      <c r="B15264" s="1">
        <v>42283</v>
      </c>
      <c r="C15264" t="s">
        <v>18624</v>
      </c>
      <c r="D15264">
        <v>2</v>
      </c>
      <c r="E15264" t="s">
        <v>18625</v>
      </c>
      <c r="F15264" t="s">
        <v>7054</v>
      </c>
      <c r="G15264" t="s">
        <v>20</v>
      </c>
      <c r="H15264" t="s">
        <v>4456</v>
      </c>
      <c r="J15264" s="5"/>
      <c r="K15264" s="2">
        <v>4580</v>
      </c>
      <c r="L15264" s="5"/>
      <c r="M15264" s="2">
        <f t="shared" si="238"/>
        <v>-126439.73999999667</v>
      </c>
      <c r="P15264"/>
    </row>
    <row r="15265" spans="1:16" hidden="1">
      <c r="A15265" t="s">
        <v>18620</v>
      </c>
      <c r="B15265" s="1">
        <v>42283</v>
      </c>
      <c r="C15265" t="s">
        <v>18624</v>
      </c>
      <c r="D15265">
        <v>2</v>
      </c>
      <c r="E15265" t="s">
        <v>18625</v>
      </c>
      <c r="F15265" t="s">
        <v>7054</v>
      </c>
      <c r="G15265" t="s">
        <v>20</v>
      </c>
      <c r="H15265" t="s">
        <v>4456</v>
      </c>
      <c r="I15265" s="2">
        <v>4580</v>
      </c>
      <c r="J15265" s="5"/>
      <c r="L15265" s="5"/>
      <c r="M15265" s="2">
        <f t="shared" si="238"/>
        <v>-121859.73999999667</v>
      </c>
      <c r="P15265"/>
    </row>
    <row r="15266" spans="1:16" hidden="1">
      <c r="A15266" t="s">
        <v>18641</v>
      </c>
      <c r="B15266" s="1">
        <v>42283</v>
      </c>
      <c r="C15266" t="s">
        <v>18645</v>
      </c>
      <c r="D15266">
        <v>2</v>
      </c>
      <c r="E15266" t="s">
        <v>18646</v>
      </c>
      <c r="F15266" t="s">
        <v>7054</v>
      </c>
      <c r="G15266" t="s">
        <v>20</v>
      </c>
      <c r="H15266" t="s">
        <v>18647</v>
      </c>
      <c r="I15266" s="2">
        <v>6260.01</v>
      </c>
      <c r="J15266" s="5"/>
      <c r="L15266" s="5"/>
      <c r="M15266" s="2">
        <f t="shared" si="238"/>
        <v>-115599.72999999668</v>
      </c>
      <c r="P15266"/>
    </row>
    <row r="15267" spans="1:16" hidden="1">
      <c r="A15267" t="s">
        <v>18665</v>
      </c>
      <c r="B15267" s="1">
        <v>42283</v>
      </c>
      <c r="C15267" t="s">
        <v>18668</v>
      </c>
      <c r="D15267">
        <v>2</v>
      </c>
      <c r="E15267" t="s">
        <v>18669</v>
      </c>
      <c r="F15267" t="s">
        <v>7054</v>
      </c>
      <c r="G15267" t="s">
        <v>20</v>
      </c>
      <c r="H15267" t="s">
        <v>3246</v>
      </c>
      <c r="I15267" s="2">
        <v>1025</v>
      </c>
      <c r="J15267" s="5"/>
      <c r="L15267" s="5"/>
      <c r="M15267" s="2">
        <f t="shared" si="238"/>
        <v>-114574.72999999668</v>
      </c>
      <c r="P15267"/>
    </row>
    <row r="15268" spans="1:16" hidden="1">
      <c r="A15268" t="s">
        <v>18685</v>
      </c>
      <c r="B15268" s="1">
        <v>42283</v>
      </c>
      <c r="C15268" t="s">
        <v>18688</v>
      </c>
      <c r="D15268">
        <v>2</v>
      </c>
      <c r="E15268" t="s">
        <v>18689</v>
      </c>
      <c r="F15268" t="s">
        <v>7054</v>
      </c>
      <c r="G15268" t="s">
        <v>20</v>
      </c>
      <c r="H15268" t="s">
        <v>8507</v>
      </c>
      <c r="I15268" s="2">
        <v>1840</v>
      </c>
      <c r="J15268" s="5"/>
      <c r="L15268" s="5"/>
      <c r="M15268" s="2">
        <f t="shared" si="238"/>
        <v>-112734.72999999668</v>
      </c>
      <c r="P15268"/>
    </row>
    <row r="15269" spans="1:16" hidden="1">
      <c r="A15269" t="s">
        <v>18704</v>
      </c>
      <c r="B15269" s="1">
        <v>42283</v>
      </c>
      <c r="C15269" t="s">
        <v>13946</v>
      </c>
      <c r="D15269">
        <v>1</v>
      </c>
      <c r="E15269" t="s">
        <v>18708</v>
      </c>
      <c r="F15269" t="s">
        <v>13561</v>
      </c>
      <c r="G15269" t="s">
        <v>20</v>
      </c>
      <c r="H15269" t="s">
        <v>13948</v>
      </c>
      <c r="I15269" s="2">
        <v>31528.14</v>
      </c>
      <c r="J15269" s="5"/>
      <c r="L15269" s="5"/>
      <c r="M15269" s="2">
        <f t="shared" si="238"/>
        <v>-81206.589999996679</v>
      </c>
      <c r="P15269"/>
    </row>
    <row r="15270" spans="1:16" hidden="1">
      <c r="A15270" t="s">
        <v>18730</v>
      </c>
      <c r="B15270" s="1">
        <v>42283</v>
      </c>
      <c r="C15270" t="s">
        <v>18733</v>
      </c>
      <c r="D15270">
        <v>2</v>
      </c>
      <c r="E15270" t="s">
        <v>18734</v>
      </c>
      <c r="F15270" t="s">
        <v>7054</v>
      </c>
      <c r="G15270" t="s">
        <v>20</v>
      </c>
      <c r="H15270" t="s">
        <v>10476</v>
      </c>
      <c r="I15270" s="2">
        <v>1025</v>
      </c>
      <c r="J15270" s="5"/>
      <c r="L15270" s="5"/>
      <c r="M15270" s="2">
        <f t="shared" si="238"/>
        <v>-80181.589999996679</v>
      </c>
      <c r="P15270"/>
    </row>
    <row r="15271" spans="1:16" hidden="1">
      <c r="A15271" t="s">
        <v>18754</v>
      </c>
      <c r="B15271" s="1">
        <v>42283</v>
      </c>
      <c r="C15271" t="s">
        <v>18758</v>
      </c>
      <c r="D15271">
        <v>2</v>
      </c>
      <c r="E15271" t="s">
        <v>18759</v>
      </c>
      <c r="F15271" t="s">
        <v>7054</v>
      </c>
      <c r="G15271" t="s">
        <v>20</v>
      </c>
      <c r="H15271" t="s">
        <v>4456</v>
      </c>
      <c r="J15271" s="5"/>
      <c r="K15271" s="2">
        <v>5362.63</v>
      </c>
      <c r="L15271" s="5"/>
      <c r="M15271" s="2">
        <f t="shared" si="238"/>
        <v>-85544.219999996683</v>
      </c>
      <c r="P15271"/>
    </row>
    <row r="15272" spans="1:16" hidden="1">
      <c r="A15272" t="s">
        <v>18754</v>
      </c>
      <c r="B15272" s="1">
        <v>42283</v>
      </c>
      <c r="C15272" t="s">
        <v>18758</v>
      </c>
      <c r="D15272">
        <v>2</v>
      </c>
      <c r="E15272" t="s">
        <v>18759</v>
      </c>
      <c r="F15272" t="s">
        <v>7054</v>
      </c>
      <c r="G15272" t="s">
        <v>20</v>
      </c>
      <c r="H15272" t="s">
        <v>4456</v>
      </c>
      <c r="I15272" s="2">
        <v>5362.63</v>
      </c>
      <c r="J15272" s="5"/>
      <c r="L15272" s="5"/>
      <c r="M15272" s="2">
        <f t="shared" si="238"/>
        <v>-80181.589999996679</v>
      </c>
      <c r="P15272"/>
    </row>
    <row r="15273" spans="1:16" hidden="1">
      <c r="A15273" t="s">
        <v>18780</v>
      </c>
      <c r="B15273" s="1">
        <v>42283</v>
      </c>
      <c r="C15273" t="s">
        <v>18784</v>
      </c>
      <c r="D15273">
        <v>2</v>
      </c>
      <c r="E15273" t="s">
        <v>18785</v>
      </c>
      <c r="F15273" t="s">
        <v>7054</v>
      </c>
      <c r="G15273" t="s">
        <v>20</v>
      </c>
      <c r="H15273" t="s">
        <v>4456</v>
      </c>
      <c r="J15273" s="5"/>
      <c r="K15273" s="2">
        <v>1839.99</v>
      </c>
      <c r="L15273" s="5"/>
      <c r="M15273" s="2">
        <f t="shared" si="238"/>
        <v>-82021.579999996684</v>
      </c>
      <c r="P15273"/>
    </row>
    <row r="15274" spans="1:16" hidden="1">
      <c r="A15274" t="s">
        <v>18780</v>
      </c>
      <c r="B15274" s="1">
        <v>42283</v>
      </c>
      <c r="C15274" t="s">
        <v>18784</v>
      </c>
      <c r="D15274">
        <v>2</v>
      </c>
      <c r="E15274" t="s">
        <v>18785</v>
      </c>
      <c r="F15274" t="s">
        <v>7054</v>
      </c>
      <c r="G15274" t="s">
        <v>20</v>
      </c>
      <c r="H15274" t="s">
        <v>4456</v>
      </c>
      <c r="I15274" s="2">
        <v>1839.99</v>
      </c>
      <c r="J15274" s="5"/>
      <c r="L15274" s="5"/>
      <c r="M15274" s="2">
        <f t="shared" si="238"/>
        <v>-80181.589999996679</v>
      </c>
      <c r="P15274"/>
    </row>
    <row r="15275" spans="1:16" hidden="1">
      <c r="A15275" t="s">
        <v>18803</v>
      </c>
      <c r="B15275" s="1">
        <v>42283</v>
      </c>
      <c r="C15275" t="s">
        <v>18807</v>
      </c>
      <c r="D15275">
        <v>2</v>
      </c>
      <c r="E15275" t="s">
        <v>18808</v>
      </c>
      <c r="F15275" t="s">
        <v>7054</v>
      </c>
      <c r="G15275" t="s">
        <v>20</v>
      </c>
      <c r="H15275" t="s">
        <v>4456</v>
      </c>
      <c r="J15275" s="5"/>
      <c r="K15275" s="2">
        <v>1025</v>
      </c>
      <c r="L15275" s="5"/>
      <c r="M15275" s="2">
        <f t="shared" si="238"/>
        <v>-81206.589999996679</v>
      </c>
      <c r="P15275"/>
    </row>
    <row r="15276" spans="1:16" hidden="1">
      <c r="A15276" t="s">
        <v>18803</v>
      </c>
      <c r="B15276" s="1">
        <v>42283</v>
      </c>
      <c r="C15276" t="s">
        <v>18807</v>
      </c>
      <c r="D15276">
        <v>2</v>
      </c>
      <c r="E15276" t="s">
        <v>18808</v>
      </c>
      <c r="F15276" t="s">
        <v>7054</v>
      </c>
      <c r="G15276" t="s">
        <v>20</v>
      </c>
      <c r="H15276" t="s">
        <v>4456</v>
      </c>
      <c r="I15276" s="2">
        <v>1025</v>
      </c>
      <c r="J15276" s="5"/>
      <c r="L15276" s="5"/>
      <c r="M15276" s="2">
        <f t="shared" si="238"/>
        <v>-80181.589999996679</v>
      </c>
      <c r="P15276"/>
    </row>
    <row r="15277" spans="1:16" hidden="1">
      <c r="A15277" s="35" t="s">
        <v>2651</v>
      </c>
      <c r="B15277" s="36">
        <v>42284</v>
      </c>
      <c r="C15277" s="35" t="s">
        <v>1419</v>
      </c>
      <c r="D15277" s="35">
        <v>1</v>
      </c>
      <c r="E15277" s="35" t="s">
        <v>2658</v>
      </c>
      <c r="F15277" s="35" t="s">
        <v>16</v>
      </c>
      <c r="G15277" s="35" t="s">
        <v>4</v>
      </c>
      <c r="H15277" s="35" t="s">
        <v>2405</v>
      </c>
      <c r="I15277" s="11"/>
      <c r="J15277" s="12"/>
      <c r="K15277" s="11">
        <v>1840</v>
      </c>
      <c r="L15277" s="12"/>
      <c r="M15277" s="2">
        <f t="shared" si="238"/>
        <v>-82021.589999996679</v>
      </c>
      <c r="P15277"/>
    </row>
    <row r="15278" spans="1:16" hidden="1">
      <c r="A15278" t="s">
        <v>2661</v>
      </c>
      <c r="B15278" s="1">
        <v>42284</v>
      </c>
      <c r="C15278" t="s">
        <v>1419</v>
      </c>
      <c r="D15278">
        <v>1</v>
      </c>
      <c r="E15278" t="s">
        <v>2665</v>
      </c>
      <c r="F15278" t="s">
        <v>13</v>
      </c>
      <c r="G15278" t="s">
        <v>4</v>
      </c>
      <c r="H15278" t="s">
        <v>2666</v>
      </c>
      <c r="J15278" s="5"/>
      <c r="K15278" s="2">
        <v>1025</v>
      </c>
      <c r="L15278" s="5"/>
      <c r="M15278" s="2">
        <f t="shared" si="238"/>
        <v>-83046.589999996679</v>
      </c>
      <c r="P15278"/>
    </row>
    <row r="15279" spans="1:16" hidden="1">
      <c r="A15279" t="s">
        <v>2677</v>
      </c>
      <c r="B15279" s="1">
        <v>42284</v>
      </c>
      <c r="C15279" t="s">
        <v>18</v>
      </c>
      <c r="D15279">
        <v>1</v>
      </c>
      <c r="E15279" t="s">
        <v>2680</v>
      </c>
      <c r="F15279" t="s">
        <v>13</v>
      </c>
      <c r="G15279" t="s">
        <v>4</v>
      </c>
      <c r="H15279" t="s">
        <v>2681</v>
      </c>
      <c r="J15279" s="5"/>
      <c r="K15279" s="2">
        <v>19000</v>
      </c>
      <c r="L15279" s="5"/>
      <c r="M15279" s="2">
        <f t="shared" si="238"/>
        <v>-102046.58999999668</v>
      </c>
      <c r="P15279"/>
    </row>
    <row r="15280" spans="1:16" hidden="1">
      <c r="A15280" t="s">
        <v>2717</v>
      </c>
      <c r="B15280" s="1">
        <v>42284</v>
      </c>
      <c r="C15280" t="s">
        <v>1419</v>
      </c>
      <c r="D15280">
        <v>1</v>
      </c>
      <c r="E15280" t="s">
        <v>2720</v>
      </c>
      <c r="F15280" t="s">
        <v>13</v>
      </c>
      <c r="G15280" t="s">
        <v>4</v>
      </c>
      <c r="H15280" t="s">
        <v>2721</v>
      </c>
      <c r="J15280" s="5"/>
      <c r="K15280" s="2">
        <v>300000</v>
      </c>
      <c r="L15280" s="5"/>
      <c r="M15280" s="2">
        <f t="shared" si="238"/>
        <v>-402046.58999999671</v>
      </c>
      <c r="P15280"/>
    </row>
    <row r="15281" spans="1:16" hidden="1">
      <c r="A15281" t="s">
        <v>2758</v>
      </c>
      <c r="B15281" s="1">
        <v>42284</v>
      </c>
      <c r="C15281" t="s">
        <v>1419</v>
      </c>
      <c r="D15281">
        <v>1</v>
      </c>
      <c r="E15281" t="s">
        <v>2759</v>
      </c>
      <c r="F15281" t="s">
        <v>13</v>
      </c>
      <c r="G15281" t="s">
        <v>4</v>
      </c>
      <c r="H15281" t="s">
        <v>1672</v>
      </c>
      <c r="J15281" s="5"/>
      <c r="K15281" s="2">
        <v>519200</v>
      </c>
      <c r="L15281" s="5"/>
      <c r="M15281" s="2">
        <f t="shared" si="238"/>
        <v>-921246.58999999671</v>
      </c>
      <c r="P15281"/>
    </row>
    <row r="15282" spans="1:16" hidden="1">
      <c r="A15282" t="s">
        <v>2760</v>
      </c>
      <c r="B15282" s="1">
        <v>42284</v>
      </c>
      <c r="C15282" t="s">
        <v>398</v>
      </c>
      <c r="D15282">
        <v>1</v>
      </c>
      <c r="E15282" t="s">
        <v>2765</v>
      </c>
      <c r="F15282" t="s">
        <v>16</v>
      </c>
      <c r="G15282" t="s">
        <v>4</v>
      </c>
      <c r="H15282" t="s">
        <v>2766</v>
      </c>
      <c r="J15282" s="5"/>
      <c r="K15282" s="2">
        <v>187144.3</v>
      </c>
      <c r="L15282" s="5"/>
      <c r="M15282" s="2">
        <f t="shared" si="238"/>
        <v>-1108390.8899999966</v>
      </c>
      <c r="P15282"/>
    </row>
    <row r="15283" spans="1:16" hidden="1">
      <c r="A15283" t="s">
        <v>2879</v>
      </c>
      <c r="B15283" s="1">
        <v>42284</v>
      </c>
      <c r="C15283" t="s">
        <v>1419</v>
      </c>
      <c r="D15283">
        <v>1</v>
      </c>
      <c r="E15283" t="s">
        <v>2880</v>
      </c>
      <c r="F15283" t="s">
        <v>16</v>
      </c>
      <c r="G15283" t="s">
        <v>4</v>
      </c>
      <c r="H15283" t="s">
        <v>2881</v>
      </c>
      <c r="J15283" s="5"/>
      <c r="K15283" s="2">
        <v>519.80999999999995</v>
      </c>
      <c r="L15283" s="5"/>
      <c r="M15283" s="2">
        <f t="shared" si="238"/>
        <v>-1108910.6999999967</v>
      </c>
      <c r="P15283"/>
    </row>
    <row r="15284" spans="1:16" hidden="1">
      <c r="A15284" t="s">
        <v>2895</v>
      </c>
      <c r="B15284" s="1">
        <v>42284</v>
      </c>
      <c r="C15284" t="s">
        <v>6</v>
      </c>
      <c r="D15284">
        <v>1</v>
      </c>
      <c r="E15284" t="s">
        <v>2896</v>
      </c>
      <c r="F15284" t="s">
        <v>8</v>
      </c>
      <c r="G15284" t="s">
        <v>4</v>
      </c>
      <c r="H15284" t="s">
        <v>2897</v>
      </c>
      <c r="I15284" s="2">
        <v>1025</v>
      </c>
      <c r="J15284" s="5"/>
      <c r="L15284" s="5"/>
      <c r="M15284" s="2">
        <f t="shared" si="238"/>
        <v>-1107885.6999999967</v>
      </c>
      <c r="P15284"/>
    </row>
    <row r="15285" spans="1:16" hidden="1">
      <c r="A15285" t="s">
        <v>2907</v>
      </c>
      <c r="B15285" s="1">
        <v>42284</v>
      </c>
      <c r="C15285" t="s">
        <v>1419</v>
      </c>
      <c r="D15285">
        <v>1</v>
      </c>
      <c r="E15285" t="s">
        <v>2909</v>
      </c>
      <c r="F15285" t="s">
        <v>228</v>
      </c>
      <c r="G15285" t="s">
        <v>4</v>
      </c>
      <c r="H15285" t="s">
        <v>2910</v>
      </c>
      <c r="J15285" s="5"/>
      <c r="K15285" s="2">
        <v>100000</v>
      </c>
      <c r="L15285" s="5"/>
      <c r="M15285" s="2">
        <f t="shared" si="238"/>
        <v>-1207885.6999999967</v>
      </c>
      <c r="P15285"/>
    </row>
    <row r="15286" spans="1:16" hidden="1">
      <c r="A15286" t="s">
        <v>2915</v>
      </c>
      <c r="B15286" s="1">
        <v>42284</v>
      </c>
      <c r="C15286" t="s">
        <v>2917</v>
      </c>
      <c r="D15286">
        <v>1</v>
      </c>
      <c r="E15286" t="s">
        <v>2918</v>
      </c>
      <c r="F15286" t="s">
        <v>13</v>
      </c>
      <c r="G15286" t="s">
        <v>4</v>
      </c>
      <c r="H15286" t="s">
        <v>2919</v>
      </c>
      <c r="J15286" s="5"/>
      <c r="K15286" s="2">
        <v>67000</v>
      </c>
      <c r="L15286" s="5"/>
      <c r="M15286" s="2">
        <f t="shared" si="238"/>
        <v>-1274885.6999999967</v>
      </c>
      <c r="P15286"/>
    </row>
    <row r="15287" spans="1:16" hidden="1">
      <c r="A15287" t="s">
        <v>3003</v>
      </c>
      <c r="B15287" s="1">
        <v>42284</v>
      </c>
      <c r="C15287" t="s">
        <v>18</v>
      </c>
      <c r="D15287">
        <v>1</v>
      </c>
      <c r="E15287" t="s">
        <v>3006</v>
      </c>
      <c r="F15287" t="s">
        <v>13</v>
      </c>
      <c r="G15287" t="s">
        <v>4</v>
      </c>
      <c r="H15287" t="s">
        <v>3007</v>
      </c>
      <c r="J15287" s="5"/>
      <c r="K15287" s="2">
        <v>12700</v>
      </c>
      <c r="L15287" s="5"/>
      <c r="M15287" s="2">
        <f t="shared" si="238"/>
        <v>-1287585.6999999967</v>
      </c>
      <c r="P15287"/>
    </row>
    <row r="15288" spans="1:16" hidden="1">
      <c r="A15288" t="s">
        <v>3012</v>
      </c>
      <c r="B15288" s="1">
        <v>42284</v>
      </c>
      <c r="C15288" t="s">
        <v>195</v>
      </c>
      <c r="D15288">
        <v>1</v>
      </c>
      <c r="E15288" t="s">
        <v>3015</v>
      </c>
      <c r="F15288" t="s">
        <v>13</v>
      </c>
      <c r="G15288" t="s">
        <v>4</v>
      </c>
      <c r="H15288" t="s">
        <v>195</v>
      </c>
      <c r="J15288" s="5"/>
      <c r="K15288" s="2">
        <v>705.28</v>
      </c>
      <c r="L15288" s="5"/>
      <c r="M15288" s="2">
        <f t="shared" si="238"/>
        <v>-1288290.9799999967</v>
      </c>
      <c r="P15288"/>
    </row>
    <row r="15289" spans="1:16" hidden="1">
      <c r="A15289" t="s">
        <v>3023</v>
      </c>
      <c r="B15289" s="1">
        <v>42284</v>
      </c>
      <c r="C15289" t="s">
        <v>200</v>
      </c>
      <c r="D15289">
        <v>1</v>
      </c>
      <c r="E15289" t="s">
        <v>3026</v>
      </c>
      <c r="F15289" t="s">
        <v>16</v>
      </c>
      <c r="G15289" t="s">
        <v>4</v>
      </c>
      <c r="H15289" t="s">
        <v>200</v>
      </c>
      <c r="J15289" s="5"/>
      <c r="K15289" s="2">
        <v>6724.99</v>
      </c>
      <c r="L15289" s="5"/>
      <c r="M15289" s="2">
        <f t="shared" si="238"/>
        <v>-1295015.9699999967</v>
      </c>
      <c r="P15289"/>
    </row>
    <row r="15290" spans="1:16" hidden="1">
      <c r="A15290" t="s">
        <v>3036</v>
      </c>
      <c r="B15290" s="1">
        <v>42284</v>
      </c>
      <c r="C15290" t="s">
        <v>18</v>
      </c>
      <c r="D15290">
        <v>1</v>
      </c>
      <c r="E15290" t="s">
        <v>3039</v>
      </c>
      <c r="F15290" t="s">
        <v>13</v>
      </c>
      <c r="G15290" t="s">
        <v>4</v>
      </c>
      <c r="H15290" t="s">
        <v>18</v>
      </c>
      <c r="J15290" s="5"/>
      <c r="K15290" s="2">
        <v>8835.64</v>
      </c>
      <c r="L15290" s="5"/>
      <c r="M15290" s="2">
        <f t="shared" si="238"/>
        <v>-1303851.6099999966</v>
      </c>
      <c r="P15290"/>
    </row>
    <row r="15291" spans="1:16" hidden="1">
      <c r="A15291" t="s">
        <v>3072</v>
      </c>
      <c r="B15291" s="1">
        <v>42284</v>
      </c>
      <c r="C15291" t="s">
        <v>43</v>
      </c>
      <c r="D15291">
        <v>1</v>
      </c>
      <c r="E15291" t="s">
        <v>3075</v>
      </c>
      <c r="F15291" t="s">
        <v>13</v>
      </c>
      <c r="G15291" t="s">
        <v>20</v>
      </c>
      <c r="H15291" t="s">
        <v>3076</v>
      </c>
      <c r="J15291" s="5"/>
      <c r="K15291" s="2">
        <v>6768.9</v>
      </c>
      <c r="L15291" s="5"/>
      <c r="M15291" s="2">
        <f t="shared" si="238"/>
        <v>-1310620.5099999965</v>
      </c>
      <c r="P15291"/>
    </row>
    <row r="15292" spans="1:16" hidden="1">
      <c r="A15292" t="s">
        <v>3081</v>
      </c>
      <c r="B15292" s="1">
        <v>42284</v>
      </c>
      <c r="C15292" t="s">
        <v>3082</v>
      </c>
      <c r="D15292">
        <v>2</v>
      </c>
      <c r="E15292" t="s">
        <v>3083</v>
      </c>
      <c r="F15292" t="s">
        <v>78</v>
      </c>
      <c r="G15292" t="s">
        <v>20</v>
      </c>
      <c r="H15292" t="s">
        <v>3084</v>
      </c>
      <c r="J15292" s="5"/>
      <c r="K15292" s="2">
        <v>2990</v>
      </c>
      <c r="L15292" s="5"/>
      <c r="M15292" s="2">
        <f t="shared" si="238"/>
        <v>-1313610.5099999965</v>
      </c>
      <c r="P15292"/>
    </row>
    <row r="15293" spans="1:16" hidden="1">
      <c r="A15293" t="s">
        <v>3142</v>
      </c>
      <c r="B15293" s="1">
        <v>42284</v>
      </c>
      <c r="C15293" t="s">
        <v>11</v>
      </c>
      <c r="D15293">
        <v>1</v>
      </c>
      <c r="E15293" t="s">
        <v>3143</v>
      </c>
      <c r="F15293" t="s">
        <v>16</v>
      </c>
      <c r="G15293" t="s">
        <v>20</v>
      </c>
      <c r="H15293" t="s">
        <v>598</v>
      </c>
      <c r="J15293" s="5"/>
      <c r="K15293" s="2">
        <v>5460</v>
      </c>
      <c r="L15293" s="5"/>
      <c r="M15293" s="2">
        <f t="shared" si="238"/>
        <v>-1319070.5099999965</v>
      </c>
      <c r="P15293"/>
    </row>
    <row r="15294" spans="1:16" hidden="1">
      <c r="A15294" t="s">
        <v>3153</v>
      </c>
      <c r="B15294" s="1">
        <v>42284</v>
      </c>
      <c r="C15294" t="s">
        <v>6</v>
      </c>
      <c r="D15294">
        <v>1</v>
      </c>
      <c r="E15294" t="s">
        <v>3154</v>
      </c>
      <c r="F15294" t="s">
        <v>29</v>
      </c>
      <c r="G15294" t="s">
        <v>20</v>
      </c>
      <c r="H15294" t="s">
        <v>65</v>
      </c>
      <c r="I15294" s="2">
        <v>500</v>
      </c>
      <c r="J15294" s="5"/>
      <c r="L15294" s="5"/>
      <c r="M15294" s="2">
        <f t="shared" si="238"/>
        <v>-1318570.5099999965</v>
      </c>
      <c r="P15294"/>
    </row>
    <row r="15295" spans="1:16" hidden="1">
      <c r="A15295" t="s">
        <v>3156</v>
      </c>
      <c r="B15295" s="1">
        <v>42284</v>
      </c>
      <c r="C15295" t="s">
        <v>6</v>
      </c>
      <c r="D15295">
        <v>1</v>
      </c>
      <c r="E15295" t="s">
        <v>3157</v>
      </c>
      <c r="F15295" t="s">
        <v>8</v>
      </c>
      <c r="G15295" t="s">
        <v>20</v>
      </c>
      <c r="H15295" t="s">
        <v>3158</v>
      </c>
      <c r="I15295" s="2">
        <v>680</v>
      </c>
      <c r="J15295" s="5"/>
      <c r="L15295" s="5"/>
      <c r="M15295" s="2">
        <f t="shared" si="238"/>
        <v>-1317890.5099999965</v>
      </c>
      <c r="P15295"/>
    </row>
    <row r="15296" spans="1:16" hidden="1">
      <c r="A15296" t="s">
        <v>3162</v>
      </c>
      <c r="B15296" s="1">
        <v>42284</v>
      </c>
      <c r="C15296" t="s">
        <v>1</v>
      </c>
      <c r="D15296">
        <v>1</v>
      </c>
      <c r="E15296" t="s">
        <v>3163</v>
      </c>
      <c r="F15296" t="s">
        <v>228</v>
      </c>
      <c r="G15296" t="s">
        <v>20</v>
      </c>
      <c r="H15296" t="s">
        <v>3164</v>
      </c>
      <c r="J15296" s="5"/>
      <c r="K15296" s="2">
        <v>330000</v>
      </c>
      <c r="L15296" s="5"/>
      <c r="M15296" s="2">
        <f t="shared" si="238"/>
        <v>-1647890.5099999965</v>
      </c>
      <c r="P15296"/>
    </row>
    <row r="15297" spans="1:16" hidden="1">
      <c r="A15297" t="s">
        <v>3172</v>
      </c>
      <c r="B15297" s="1">
        <v>42284</v>
      </c>
      <c r="C15297" t="s">
        <v>1</v>
      </c>
      <c r="D15297">
        <v>1</v>
      </c>
      <c r="E15297" t="s">
        <v>3173</v>
      </c>
      <c r="F15297" t="s">
        <v>16</v>
      </c>
      <c r="G15297" t="s">
        <v>20</v>
      </c>
      <c r="H15297" t="s">
        <v>3174</v>
      </c>
      <c r="J15297" s="5"/>
      <c r="K15297" s="2">
        <v>29000</v>
      </c>
      <c r="L15297" s="5"/>
      <c r="M15297" s="2">
        <f t="shared" si="238"/>
        <v>-1676890.5099999965</v>
      </c>
      <c r="P15297"/>
    </row>
    <row r="15298" spans="1:16" hidden="1">
      <c r="A15298" t="s">
        <v>3178</v>
      </c>
      <c r="B15298" s="1">
        <v>42284</v>
      </c>
      <c r="C15298" t="s">
        <v>11</v>
      </c>
      <c r="D15298">
        <v>1</v>
      </c>
      <c r="E15298" t="s">
        <v>3179</v>
      </c>
      <c r="F15298" t="s">
        <v>13</v>
      </c>
      <c r="G15298" t="s">
        <v>20</v>
      </c>
      <c r="H15298" t="s">
        <v>3180</v>
      </c>
      <c r="J15298" s="5"/>
      <c r="K15298" s="2">
        <v>4070</v>
      </c>
      <c r="L15298" s="5"/>
      <c r="M15298" s="2">
        <f t="shared" si="238"/>
        <v>-1680960.5099999965</v>
      </c>
      <c r="P15298"/>
    </row>
    <row r="15299" spans="1:16" hidden="1">
      <c r="A15299" t="s">
        <v>3186</v>
      </c>
      <c r="B15299" s="1">
        <v>42284</v>
      </c>
      <c r="C15299" t="s">
        <v>11</v>
      </c>
      <c r="D15299">
        <v>1</v>
      </c>
      <c r="E15299" t="s">
        <v>3187</v>
      </c>
      <c r="F15299" t="s">
        <v>16</v>
      </c>
      <c r="G15299" t="s">
        <v>20</v>
      </c>
      <c r="H15299" t="s">
        <v>3188</v>
      </c>
      <c r="J15299" s="5"/>
      <c r="K15299" s="2">
        <v>3195.86</v>
      </c>
      <c r="L15299" s="5"/>
      <c r="M15299" s="2">
        <f t="shared" si="238"/>
        <v>-1684156.3699999966</v>
      </c>
      <c r="P15299"/>
    </row>
    <row r="15300" spans="1:16" hidden="1">
      <c r="A15300" t="s">
        <v>3190</v>
      </c>
      <c r="B15300" s="1">
        <v>42284</v>
      </c>
      <c r="C15300" t="s">
        <v>195</v>
      </c>
      <c r="D15300">
        <v>1</v>
      </c>
      <c r="E15300" t="s">
        <v>3191</v>
      </c>
      <c r="F15300" t="s">
        <v>13</v>
      </c>
      <c r="G15300" t="s">
        <v>20</v>
      </c>
      <c r="H15300" t="s">
        <v>195</v>
      </c>
      <c r="J15300" s="5"/>
      <c r="K15300" s="2">
        <v>2340</v>
      </c>
      <c r="L15300" s="5"/>
      <c r="M15300" s="2">
        <f t="shared" si="238"/>
        <v>-1686496.3699999966</v>
      </c>
      <c r="P15300"/>
    </row>
    <row r="15301" spans="1:16" hidden="1">
      <c r="A15301" t="s">
        <v>3194</v>
      </c>
      <c r="B15301" s="1">
        <v>42284</v>
      </c>
      <c r="C15301" t="s">
        <v>200</v>
      </c>
      <c r="D15301">
        <v>1</v>
      </c>
      <c r="E15301" t="s">
        <v>3196</v>
      </c>
      <c r="F15301" t="s">
        <v>16</v>
      </c>
      <c r="G15301" t="s">
        <v>20</v>
      </c>
      <c r="H15301" t="s">
        <v>200</v>
      </c>
      <c r="J15301" s="5"/>
      <c r="K15301" s="2">
        <v>4239.78</v>
      </c>
      <c r="L15301" s="5"/>
      <c r="M15301" s="2">
        <f t="shared" si="238"/>
        <v>-1690736.1499999966</v>
      </c>
      <c r="P15301"/>
    </row>
    <row r="15302" spans="1:16" hidden="1">
      <c r="A15302" t="s">
        <v>3200</v>
      </c>
      <c r="B15302" s="1">
        <v>42284</v>
      </c>
      <c r="C15302" t="s">
        <v>18</v>
      </c>
      <c r="D15302">
        <v>1</v>
      </c>
      <c r="E15302" t="s">
        <v>3203</v>
      </c>
      <c r="F15302" t="s">
        <v>13</v>
      </c>
      <c r="G15302" t="s">
        <v>20</v>
      </c>
      <c r="H15302" t="s">
        <v>18</v>
      </c>
      <c r="J15302" s="5"/>
      <c r="K15302" s="2">
        <v>8079.42</v>
      </c>
      <c r="L15302" s="5"/>
      <c r="M15302" s="2">
        <f t="shared" si="238"/>
        <v>-1698815.5699999966</v>
      </c>
      <c r="P15302"/>
    </row>
    <row r="15303" spans="1:16" hidden="1">
      <c r="A15303" t="s">
        <v>4906</v>
      </c>
      <c r="B15303" s="1">
        <v>42284</v>
      </c>
      <c r="C15303" t="s">
        <v>4899</v>
      </c>
      <c r="D15303">
        <v>1</v>
      </c>
      <c r="E15303" t="s">
        <v>4907</v>
      </c>
      <c r="F15303" t="s">
        <v>3342</v>
      </c>
      <c r="G15303" t="s">
        <v>52</v>
      </c>
      <c r="H15303" t="s">
        <v>4899</v>
      </c>
      <c r="I15303" s="2">
        <v>2990</v>
      </c>
      <c r="J15303" s="5"/>
      <c r="L15303" s="5"/>
      <c r="M15303" s="2">
        <f t="shared" si="238"/>
        <v>-1695825.5699999966</v>
      </c>
      <c r="P15303"/>
    </row>
    <row r="15304" spans="1:16" hidden="1">
      <c r="A15304" t="s">
        <v>18830</v>
      </c>
      <c r="B15304" s="1">
        <v>42284</v>
      </c>
      <c r="C15304" t="s">
        <v>18836</v>
      </c>
      <c r="D15304">
        <v>2</v>
      </c>
      <c r="E15304" t="s">
        <v>18837</v>
      </c>
      <c r="F15304" t="s">
        <v>7054</v>
      </c>
      <c r="G15304" t="s">
        <v>4</v>
      </c>
      <c r="H15304" t="s">
        <v>8323</v>
      </c>
      <c r="I15304" s="2">
        <v>1840</v>
      </c>
      <c r="J15304" s="5"/>
      <c r="L15304" s="5"/>
      <c r="M15304" s="2">
        <f t="shared" si="238"/>
        <v>-1693985.5699999966</v>
      </c>
      <c r="P15304"/>
    </row>
    <row r="15305" spans="1:16" hidden="1">
      <c r="A15305" t="s">
        <v>18855</v>
      </c>
      <c r="B15305" s="1">
        <v>42284</v>
      </c>
      <c r="C15305" t="s">
        <v>5193</v>
      </c>
      <c r="D15305">
        <v>2</v>
      </c>
      <c r="E15305" t="s">
        <v>18858</v>
      </c>
      <c r="F15305" t="s">
        <v>7054</v>
      </c>
      <c r="G15305" t="s">
        <v>4</v>
      </c>
      <c r="H15305" t="s">
        <v>2830</v>
      </c>
      <c r="I15305" s="2">
        <v>1025</v>
      </c>
      <c r="J15305" s="5"/>
      <c r="L15305" s="5"/>
      <c r="M15305" s="2">
        <f t="shared" ref="M15305:M15368" si="239">+M15304+I15305-K15305</f>
        <v>-1692960.5699999966</v>
      </c>
      <c r="P15305"/>
    </row>
    <row r="15306" spans="1:16" hidden="1">
      <c r="A15306" t="s">
        <v>18876</v>
      </c>
      <c r="B15306" s="1">
        <v>42284</v>
      </c>
      <c r="C15306" t="s">
        <v>6</v>
      </c>
      <c r="D15306">
        <v>1</v>
      </c>
      <c r="E15306" t="s">
        <v>18880</v>
      </c>
      <c r="F15306" t="s">
        <v>13565</v>
      </c>
      <c r="G15306" t="s">
        <v>4</v>
      </c>
      <c r="H15306" t="s">
        <v>2681</v>
      </c>
      <c r="I15306" s="2">
        <v>19000</v>
      </c>
      <c r="J15306" s="5"/>
      <c r="L15306" s="5"/>
      <c r="M15306" s="2">
        <f t="shared" si="239"/>
        <v>-1673960.5699999966</v>
      </c>
      <c r="P15306"/>
    </row>
    <row r="15307" spans="1:16" hidden="1">
      <c r="A15307" t="s">
        <v>18900</v>
      </c>
      <c r="B15307" s="1">
        <v>42284</v>
      </c>
      <c r="C15307" t="s">
        <v>18601</v>
      </c>
      <c r="D15307">
        <v>1</v>
      </c>
      <c r="E15307" t="s">
        <v>18903</v>
      </c>
      <c r="F15307" t="s">
        <v>13565</v>
      </c>
      <c r="G15307" t="s">
        <v>4</v>
      </c>
      <c r="H15307" t="s">
        <v>18603</v>
      </c>
      <c r="I15307" s="2">
        <v>300000</v>
      </c>
      <c r="J15307" s="5"/>
      <c r="L15307" s="5"/>
      <c r="M15307" s="2">
        <f t="shared" si="239"/>
        <v>-1373960.5699999966</v>
      </c>
      <c r="P15307"/>
    </row>
    <row r="15308" spans="1:16" hidden="1">
      <c r="A15308" t="s">
        <v>18924</v>
      </c>
      <c r="B15308" s="1">
        <v>42284</v>
      </c>
      <c r="C15308" t="s">
        <v>6</v>
      </c>
      <c r="D15308">
        <v>1</v>
      </c>
      <c r="E15308" t="s">
        <v>18927</v>
      </c>
      <c r="F15308" t="s">
        <v>13565</v>
      </c>
      <c r="G15308" t="s">
        <v>4</v>
      </c>
      <c r="H15308" t="s">
        <v>1672</v>
      </c>
      <c r="I15308" s="2">
        <v>519200</v>
      </c>
      <c r="J15308" s="5"/>
      <c r="L15308" s="5"/>
      <c r="M15308" s="2">
        <f t="shared" si="239"/>
        <v>-854760.56999999657</v>
      </c>
      <c r="P15308"/>
    </row>
    <row r="15309" spans="1:16" hidden="1">
      <c r="A15309" t="s">
        <v>18948</v>
      </c>
      <c r="B15309" s="1">
        <v>42284</v>
      </c>
      <c r="C15309" t="s">
        <v>14025</v>
      </c>
      <c r="D15309">
        <v>1</v>
      </c>
      <c r="E15309" t="s">
        <v>18951</v>
      </c>
      <c r="F15309" t="s">
        <v>13561</v>
      </c>
      <c r="G15309" t="s">
        <v>4</v>
      </c>
      <c r="H15309" t="s">
        <v>2766</v>
      </c>
      <c r="I15309" s="2">
        <v>187144.3</v>
      </c>
      <c r="J15309" s="5"/>
      <c r="L15309" s="5"/>
      <c r="M15309" s="2">
        <f t="shared" si="239"/>
        <v>-667616.26999999653</v>
      </c>
      <c r="P15309"/>
    </row>
    <row r="15310" spans="1:16" hidden="1">
      <c r="A15310" t="s">
        <v>18972</v>
      </c>
      <c r="B15310" s="1">
        <v>42284</v>
      </c>
      <c r="C15310" t="s">
        <v>18974</v>
      </c>
      <c r="D15310">
        <v>2</v>
      </c>
      <c r="E15310" t="s">
        <v>18975</v>
      </c>
      <c r="F15310" t="s">
        <v>7054</v>
      </c>
      <c r="G15310" t="s">
        <v>4</v>
      </c>
      <c r="H15310" t="s">
        <v>18976</v>
      </c>
      <c r="I15310" s="2">
        <v>1025</v>
      </c>
      <c r="J15310" s="5"/>
      <c r="L15310" s="5"/>
      <c r="M15310" s="2">
        <f t="shared" si="239"/>
        <v>-666591.26999999653</v>
      </c>
      <c r="P15310"/>
    </row>
    <row r="15311" spans="1:16" hidden="1">
      <c r="A15311" t="s">
        <v>18995</v>
      </c>
      <c r="B15311" s="1">
        <v>42284</v>
      </c>
      <c r="C15311" t="s">
        <v>18999</v>
      </c>
      <c r="D15311">
        <v>2</v>
      </c>
      <c r="E15311" t="s">
        <v>19000</v>
      </c>
      <c r="F15311" t="s">
        <v>7054</v>
      </c>
      <c r="G15311" t="s">
        <v>4</v>
      </c>
      <c r="H15311" t="s">
        <v>1871</v>
      </c>
      <c r="J15311" s="5"/>
      <c r="K15311" s="2">
        <v>2122.13</v>
      </c>
      <c r="L15311" s="5"/>
      <c r="M15311" s="2">
        <f t="shared" si="239"/>
        <v>-668713.39999999653</v>
      </c>
      <c r="P15311"/>
    </row>
    <row r="15312" spans="1:16" hidden="1">
      <c r="A15312" t="s">
        <v>18995</v>
      </c>
      <c r="B15312" s="1">
        <v>42284</v>
      </c>
      <c r="C15312" t="s">
        <v>18999</v>
      </c>
      <c r="D15312">
        <v>2</v>
      </c>
      <c r="E15312" t="s">
        <v>19000</v>
      </c>
      <c r="F15312" t="s">
        <v>7054</v>
      </c>
      <c r="G15312" t="s">
        <v>4</v>
      </c>
      <c r="H15312" t="s">
        <v>1871</v>
      </c>
      <c r="I15312" s="2">
        <v>2122.13</v>
      </c>
      <c r="J15312" s="5"/>
      <c r="L15312" s="5"/>
      <c r="M15312" s="2">
        <f t="shared" si="239"/>
        <v>-666591.26999999653</v>
      </c>
      <c r="P15312"/>
    </row>
    <row r="15313" spans="1:16" hidden="1">
      <c r="A15313" t="s">
        <v>19023</v>
      </c>
      <c r="B15313" s="1">
        <v>42284</v>
      </c>
      <c r="C15313" t="s">
        <v>19026</v>
      </c>
      <c r="D15313">
        <v>2</v>
      </c>
      <c r="E15313" t="s">
        <v>19027</v>
      </c>
      <c r="F15313" t="s">
        <v>7054</v>
      </c>
      <c r="G15313" t="s">
        <v>4</v>
      </c>
      <c r="H15313" t="s">
        <v>19028</v>
      </c>
      <c r="I15313" s="2">
        <v>1025</v>
      </c>
      <c r="J15313" s="5"/>
      <c r="L15313" s="5"/>
      <c r="M15313" s="2">
        <f t="shared" si="239"/>
        <v>-665566.26999999653</v>
      </c>
      <c r="P15313"/>
    </row>
    <row r="15314" spans="1:16" hidden="1">
      <c r="A15314" t="s">
        <v>19050</v>
      </c>
      <c r="B15314" s="1">
        <v>42284</v>
      </c>
      <c r="C15314" t="s">
        <v>19053</v>
      </c>
      <c r="D15314">
        <v>2</v>
      </c>
      <c r="E15314" t="s">
        <v>19054</v>
      </c>
      <c r="F15314" t="s">
        <v>7054</v>
      </c>
      <c r="G15314" t="s">
        <v>4</v>
      </c>
      <c r="H15314" t="s">
        <v>13882</v>
      </c>
      <c r="I15314" s="2">
        <v>2105.0100000000002</v>
      </c>
      <c r="J15314" s="5"/>
      <c r="L15314" s="5"/>
      <c r="M15314" s="2">
        <f t="shared" si="239"/>
        <v>-663461.25999999652</v>
      </c>
      <c r="P15314"/>
    </row>
    <row r="15315" spans="1:16" hidden="1">
      <c r="A15315" t="s">
        <v>19072</v>
      </c>
      <c r="B15315" s="1">
        <v>42284</v>
      </c>
      <c r="C15315" t="s">
        <v>19075</v>
      </c>
      <c r="D15315">
        <v>2</v>
      </c>
      <c r="E15315" t="s">
        <v>19076</v>
      </c>
      <c r="F15315" t="s">
        <v>7054</v>
      </c>
      <c r="G15315" t="s">
        <v>4</v>
      </c>
      <c r="H15315" t="s">
        <v>647</v>
      </c>
      <c r="I15315" s="2">
        <v>3029.99</v>
      </c>
      <c r="J15315" s="5"/>
      <c r="L15315" s="5"/>
      <c r="M15315" s="2">
        <f t="shared" si="239"/>
        <v>-660431.26999999653</v>
      </c>
      <c r="P15315"/>
    </row>
    <row r="15316" spans="1:16" hidden="1">
      <c r="A15316" t="s">
        <v>19097</v>
      </c>
      <c r="B15316" s="1">
        <v>42284</v>
      </c>
      <c r="C15316" t="s">
        <v>19099</v>
      </c>
      <c r="D15316">
        <v>2</v>
      </c>
      <c r="E15316" t="s">
        <v>19100</v>
      </c>
      <c r="F15316" t="s">
        <v>7054</v>
      </c>
      <c r="G15316" t="s">
        <v>4</v>
      </c>
      <c r="H15316" t="s">
        <v>19101</v>
      </c>
      <c r="I15316" s="2">
        <v>519.80999999999995</v>
      </c>
      <c r="J15316" s="5"/>
      <c r="L15316" s="5"/>
      <c r="M15316" s="2">
        <f t="shared" si="239"/>
        <v>-659911.45999999647</v>
      </c>
      <c r="P15316"/>
    </row>
    <row r="15317" spans="1:16" hidden="1">
      <c r="A15317" t="s">
        <v>19120</v>
      </c>
      <c r="B15317" s="1">
        <v>42284</v>
      </c>
      <c r="C15317" t="s">
        <v>19123</v>
      </c>
      <c r="D15317">
        <v>2</v>
      </c>
      <c r="E15317" t="s">
        <v>19124</v>
      </c>
      <c r="F15317" t="s">
        <v>7054</v>
      </c>
      <c r="G15317" t="s">
        <v>4</v>
      </c>
      <c r="H15317" t="s">
        <v>891</v>
      </c>
      <c r="I15317" s="2">
        <v>2670</v>
      </c>
      <c r="J15317" s="5"/>
      <c r="L15317" s="5"/>
      <c r="M15317" s="2">
        <f t="shared" si="239"/>
        <v>-657241.45999999647</v>
      </c>
      <c r="P15317"/>
    </row>
    <row r="15318" spans="1:16" hidden="1">
      <c r="A15318" t="s">
        <v>19144</v>
      </c>
      <c r="B15318" s="1">
        <v>42284</v>
      </c>
      <c r="C15318" t="s">
        <v>19147</v>
      </c>
      <c r="D15318">
        <v>2</v>
      </c>
      <c r="E15318" t="s">
        <v>19148</v>
      </c>
      <c r="F15318" t="s">
        <v>13559</v>
      </c>
      <c r="G15318" t="s">
        <v>313</v>
      </c>
      <c r="H15318" t="s">
        <v>65</v>
      </c>
      <c r="J15318" s="5"/>
      <c r="K15318" s="2">
        <v>24.88</v>
      </c>
      <c r="L15318" s="5"/>
      <c r="M15318" s="2">
        <f t="shared" si="239"/>
        <v>-657266.33999999647</v>
      </c>
      <c r="P15318"/>
    </row>
    <row r="15319" spans="1:16" hidden="1">
      <c r="A15319" t="s">
        <v>19144</v>
      </c>
      <c r="B15319" s="1">
        <v>42284</v>
      </c>
      <c r="C15319" t="s">
        <v>19147</v>
      </c>
      <c r="D15319">
        <v>2</v>
      </c>
      <c r="E15319" t="s">
        <v>19148</v>
      </c>
      <c r="F15319" t="s">
        <v>13559</v>
      </c>
      <c r="G15319" t="s">
        <v>313</v>
      </c>
      <c r="H15319" t="s">
        <v>65</v>
      </c>
      <c r="I15319" s="2">
        <v>24.88</v>
      </c>
      <c r="J15319" s="5"/>
      <c r="L15319" s="5"/>
      <c r="M15319" s="2">
        <f t="shared" si="239"/>
        <v>-657241.45999999647</v>
      </c>
      <c r="P15319"/>
    </row>
    <row r="15320" spans="1:16" hidden="1">
      <c r="A15320" t="s">
        <v>19174</v>
      </c>
      <c r="B15320" s="1">
        <v>42284</v>
      </c>
      <c r="C15320" t="s">
        <v>18</v>
      </c>
      <c r="D15320">
        <v>2</v>
      </c>
      <c r="E15320" t="s">
        <v>19176</v>
      </c>
      <c r="F15320" t="s">
        <v>13559</v>
      </c>
      <c r="G15320" t="s">
        <v>313</v>
      </c>
      <c r="H15320" t="s">
        <v>18224</v>
      </c>
      <c r="I15320" s="2">
        <v>456.63</v>
      </c>
      <c r="J15320" s="5"/>
      <c r="L15320" s="5"/>
      <c r="M15320" s="2">
        <f t="shared" si="239"/>
        <v>-656784.82999999647</v>
      </c>
      <c r="P15320"/>
    </row>
    <row r="15321" spans="1:16" hidden="1">
      <c r="A15321" t="s">
        <v>19197</v>
      </c>
      <c r="B15321" s="1">
        <v>42284</v>
      </c>
      <c r="C15321" t="s">
        <v>19201</v>
      </c>
      <c r="D15321">
        <v>1</v>
      </c>
      <c r="E15321" t="s">
        <v>19202</v>
      </c>
      <c r="F15321" t="s">
        <v>13561</v>
      </c>
      <c r="G15321" t="s">
        <v>4</v>
      </c>
      <c r="H15321" t="s">
        <v>19203</v>
      </c>
      <c r="I15321" s="2">
        <v>67000</v>
      </c>
      <c r="J15321" s="5"/>
      <c r="L15321" s="5"/>
      <c r="M15321" s="2">
        <f t="shared" si="239"/>
        <v>-589784.82999999647</v>
      </c>
      <c r="P15321"/>
    </row>
    <row r="15322" spans="1:16" hidden="1">
      <c r="A15322" t="s">
        <v>19223</v>
      </c>
      <c r="B15322" s="1">
        <v>42284</v>
      </c>
      <c r="C15322" t="s">
        <v>19225</v>
      </c>
      <c r="D15322">
        <v>1</v>
      </c>
      <c r="E15322" t="s">
        <v>19226</v>
      </c>
      <c r="F15322" t="s">
        <v>13565</v>
      </c>
      <c r="G15322" t="s">
        <v>4</v>
      </c>
      <c r="H15322" t="s">
        <v>2910</v>
      </c>
      <c r="I15322" s="2">
        <v>100000</v>
      </c>
      <c r="J15322" s="5"/>
      <c r="L15322" s="5"/>
      <c r="M15322" s="2">
        <f t="shared" si="239"/>
        <v>-489784.82999999647</v>
      </c>
      <c r="P15322"/>
    </row>
    <row r="15323" spans="1:16" hidden="1">
      <c r="A15323" t="s">
        <v>19243</v>
      </c>
      <c r="B15323" s="1">
        <v>42284</v>
      </c>
      <c r="C15323" t="s">
        <v>19246</v>
      </c>
      <c r="D15323">
        <v>2</v>
      </c>
      <c r="E15323" t="s">
        <v>19247</v>
      </c>
      <c r="F15323" t="s">
        <v>7054</v>
      </c>
      <c r="G15323" t="s">
        <v>4</v>
      </c>
      <c r="H15323" t="s">
        <v>19248</v>
      </c>
      <c r="I15323" s="2">
        <v>4224</v>
      </c>
      <c r="J15323" s="5"/>
      <c r="L15323" s="5"/>
      <c r="M15323" s="2">
        <f t="shared" si="239"/>
        <v>-485560.82999999647</v>
      </c>
      <c r="P15323"/>
    </row>
    <row r="15324" spans="1:16" hidden="1">
      <c r="A15324" t="s">
        <v>19270</v>
      </c>
      <c r="B15324" s="1">
        <v>42284</v>
      </c>
      <c r="C15324" t="s">
        <v>18</v>
      </c>
      <c r="D15324">
        <v>2</v>
      </c>
      <c r="E15324" t="s">
        <v>19273</v>
      </c>
      <c r="F15324" t="s">
        <v>13559</v>
      </c>
      <c r="G15324" t="s">
        <v>313</v>
      </c>
      <c r="H15324" t="s">
        <v>65</v>
      </c>
      <c r="I15324" s="2">
        <v>705.28</v>
      </c>
      <c r="J15324" s="5"/>
      <c r="L15324" s="5"/>
      <c r="M15324" s="2">
        <f t="shared" si="239"/>
        <v>-484855.54999999644</v>
      </c>
      <c r="P15324"/>
    </row>
    <row r="15325" spans="1:16" hidden="1">
      <c r="A15325" t="s">
        <v>19293</v>
      </c>
      <c r="B15325" s="1">
        <v>42284</v>
      </c>
      <c r="C15325" t="s">
        <v>6</v>
      </c>
      <c r="D15325">
        <v>1</v>
      </c>
      <c r="E15325" t="s">
        <v>19296</v>
      </c>
      <c r="F15325" t="s">
        <v>13565</v>
      </c>
      <c r="G15325" t="s">
        <v>4</v>
      </c>
      <c r="H15325" t="s">
        <v>14011</v>
      </c>
      <c r="I15325" s="2">
        <v>12700</v>
      </c>
      <c r="J15325" s="5"/>
      <c r="L15325" s="5"/>
      <c r="M15325" s="2">
        <f t="shared" si="239"/>
        <v>-472155.54999999644</v>
      </c>
      <c r="P15325"/>
    </row>
    <row r="15326" spans="1:16" hidden="1">
      <c r="A15326" t="s">
        <v>19315</v>
      </c>
      <c r="B15326" s="1">
        <v>42284</v>
      </c>
      <c r="C15326" t="s">
        <v>19317</v>
      </c>
      <c r="D15326">
        <v>2</v>
      </c>
      <c r="E15326" t="s">
        <v>19318</v>
      </c>
      <c r="F15326" t="s">
        <v>7054</v>
      </c>
      <c r="G15326" t="s">
        <v>20</v>
      </c>
      <c r="H15326" t="s">
        <v>85</v>
      </c>
      <c r="I15326" s="2">
        <v>1025</v>
      </c>
      <c r="J15326" s="5"/>
      <c r="L15326" s="5"/>
      <c r="M15326" s="2">
        <f t="shared" si="239"/>
        <v>-471130.54999999644</v>
      </c>
      <c r="P15326"/>
    </row>
    <row r="15327" spans="1:16" hidden="1">
      <c r="A15327" t="s">
        <v>19337</v>
      </c>
      <c r="B15327" s="1">
        <v>42284</v>
      </c>
      <c r="C15327" t="s">
        <v>19340</v>
      </c>
      <c r="D15327">
        <v>2</v>
      </c>
      <c r="E15327" t="s">
        <v>19341</v>
      </c>
      <c r="F15327" t="s">
        <v>7054</v>
      </c>
      <c r="G15327" t="s">
        <v>20</v>
      </c>
      <c r="H15327" t="s">
        <v>3076</v>
      </c>
      <c r="I15327" s="2">
        <v>6768.99</v>
      </c>
      <c r="J15327" s="5"/>
      <c r="L15327" s="5"/>
      <c r="M15327" s="2">
        <f t="shared" si="239"/>
        <v>-464361.55999999645</v>
      </c>
      <c r="P15327"/>
    </row>
    <row r="15328" spans="1:16" hidden="1">
      <c r="A15328" t="s">
        <v>19364</v>
      </c>
      <c r="B15328" s="1">
        <v>42284</v>
      </c>
      <c r="C15328" t="s">
        <v>3082</v>
      </c>
      <c r="D15328">
        <v>2</v>
      </c>
      <c r="E15328" t="s">
        <v>19368</v>
      </c>
      <c r="F15328" t="s">
        <v>7054</v>
      </c>
      <c r="G15328" t="s">
        <v>20</v>
      </c>
      <c r="H15328" t="s">
        <v>3084</v>
      </c>
      <c r="J15328" s="5"/>
      <c r="K15328" s="2">
        <v>2990</v>
      </c>
      <c r="L15328" s="5"/>
      <c r="M15328" s="2">
        <f t="shared" si="239"/>
        <v>-467351.55999999645</v>
      </c>
      <c r="P15328"/>
    </row>
    <row r="15329" spans="1:16" hidden="1">
      <c r="A15329" t="s">
        <v>19364</v>
      </c>
      <c r="B15329" s="1">
        <v>42284</v>
      </c>
      <c r="C15329" t="s">
        <v>3082</v>
      </c>
      <c r="D15329">
        <v>2</v>
      </c>
      <c r="E15329" t="s">
        <v>19368</v>
      </c>
      <c r="F15329" t="s">
        <v>7054</v>
      </c>
      <c r="G15329" t="s">
        <v>20</v>
      </c>
      <c r="H15329" t="s">
        <v>3084</v>
      </c>
      <c r="I15329" s="2">
        <v>2990</v>
      </c>
      <c r="J15329" s="5"/>
      <c r="L15329" s="5"/>
      <c r="M15329" s="2">
        <f t="shared" si="239"/>
        <v>-464361.55999999645</v>
      </c>
      <c r="P15329"/>
    </row>
    <row r="15330" spans="1:16" hidden="1">
      <c r="A15330" t="s">
        <v>19385</v>
      </c>
      <c r="B15330" s="1">
        <v>42284</v>
      </c>
      <c r="C15330" t="s">
        <v>19388</v>
      </c>
      <c r="D15330">
        <v>2</v>
      </c>
      <c r="E15330" t="s">
        <v>19389</v>
      </c>
      <c r="F15330" t="s">
        <v>7054</v>
      </c>
      <c r="G15330" t="s">
        <v>20</v>
      </c>
      <c r="H15330" t="s">
        <v>1274</v>
      </c>
      <c r="J15330" s="5"/>
      <c r="K15330" s="2">
        <v>2000</v>
      </c>
      <c r="L15330" s="5"/>
      <c r="M15330" s="2">
        <f t="shared" si="239"/>
        <v>-466361.55999999645</v>
      </c>
      <c r="P15330"/>
    </row>
    <row r="15331" spans="1:16" hidden="1">
      <c r="A15331" t="s">
        <v>19385</v>
      </c>
      <c r="B15331" s="1">
        <v>42284</v>
      </c>
      <c r="C15331" t="s">
        <v>19388</v>
      </c>
      <c r="D15331">
        <v>2</v>
      </c>
      <c r="E15331" t="s">
        <v>19389</v>
      </c>
      <c r="F15331" t="s">
        <v>7054</v>
      </c>
      <c r="G15331" t="s">
        <v>20</v>
      </c>
      <c r="H15331" t="s">
        <v>1274</v>
      </c>
      <c r="I15331" s="2">
        <v>3903.01</v>
      </c>
      <c r="J15331" s="5"/>
      <c r="L15331" s="5"/>
      <c r="M15331" s="2">
        <f t="shared" si="239"/>
        <v>-462458.54999999644</v>
      </c>
      <c r="P15331"/>
    </row>
    <row r="15332" spans="1:16" hidden="1">
      <c r="A15332" t="s">
        <v>19403</v>
      </c>
      <c r="B15332" s="1">
        <v>42284</v>
      </c>
      <c r="C15332" t="s">
        <v>19405</v>
      </c>
      <c r="D15332">
        <v>2</v>
      </c>
      <c r="E15332" t="s">
        <v>19406</v>
      </c>
      <c r="F15332" t="s">
        <v>7054</v>
      </c>
      <c r="G15332" t="s">
        <v>20</v>
      </c>
      <c r="H15332" t="s">
        <v>14235</v>
      </c>
      <c r="I15332" s="2">
        <v>5460</v>
      </c>
      <c r="J15332" s="5"/>
      <c r="L15332" s="5"/>
      <c r="M15332" s="2">
        <f t="shared" si="239"/>
        <v>-456998.54999999644</v>
      </c>
      <c r="P15332"/>
    </row>
    <row r="15333" spans="1:16" hidden="1">
      <c r="A15333" t="s">
        <v>19419</v>
      </c>
      <c r="B15333" s="1">
        <v>42284</v>
      </c>
      <c r="C15333" t="s">
        <v>19421</v>
      </c>
      <c r="D15333">
        <v>2</v>
      </c>
      <c r="E15333" t="s">
        <v>19422</v>
      </c>
      <c r="F15333" t="s">
        <v>7054</v>
      </c>
      <c r="G15333" t="s">
        <v>20</v>
      </c>
      <c r="H15333" t="s">
        <v>15781</v>
      </c>
      <c r="I15333" s="2">
        <v>1100.03</v>
      </c>
      <c r="J15333" s="5"/>
      <c r="L15333" s="5"/>
      <c r="M15333" s="2">
        <f t="shared" si="239"/>
        <v>-455898.51999999641</v>
      </c>
      <c r="P15333"/>
    </row>
    <row r="15334" spans="1:16" hidden="1">
      <c r="A15334" t="s">
        <v>19440</v>
      </c>
      <c r="B15334" s="1">
        <v>42284</v>
      </c>
      <c r="C15334" t="s">
        <v>18</v>
      </c>
      <c r="D15334">
        <v>2</v>
      </c>
      <c r="E15334" t="s">
        <v>19443</v>
      </c>
      <c r="F15334" t="s">
        <v>13559</v>
      </c>
      <c r="G15334" t="s">
        <v>313</v>
      </c>
      <c r="H15334" t="s">
        <v>1062</v>
      </c>
      <c r="I15334" s="2">
        <v>1164.78</v>
      </c>
      <c r="J15334" s="5"/>
      <c r="L15334" s="5"/>
      <c r="M15334" s="2">
        <f t="shared" si="239"/>
        <v>-454733.73999999638</v>
      </c>
      <c r="P15334"/>
    </row>
    <row r="15335" spans="1:16" hidden="1">
      <c r="A15335" t="s">
        <v>19465</v>
      </c>
      <c r="B15335" s="1">
        <v>42284</v>
      </c>
      <c r="C15335" t="s">
        <v>19468</v>
      </c>
      <c r="D15335">
        <v>2</v>
      </c>
      <c r="E15335" t="s">
        <v>19469</v>
      </c>
      <c r="F15335" t="s">
        <v>7054</v>
      </c>
      <c r="G15335" t="s">
        <v>20</v>
      </c>
      <c r="H15335" t="s">
        <v>19470</v>
      </c>
      <c r="J15335" s="5"/>
      <c r="K15335" s="2">
        <v>150</v>
      </c>
      <c r="L15335" s="5"/>
      <c r="M15335" s="2">
        <f t="shared" si="239"/>
        <v>-454883.73999999638</v>
      </c>
      <c r="P15335"/>
    </row>
    <row r="15336" spans="1:16" hidden="1">
      <c r="A15336" t="s">
        <v>19465</v>
      </c>
      <c r="B15336" s="1">
        <v>42284</v>
      </c>
      <c r="C15336" t="s">
        <v>19468</v>
      </c>
      <c r="D15336">
        <v>2</v>
      </c>
      <c r="E15336" t="s">
        <v>19469</v>
      </c>
      <c r="F15336" t="s">
        <v>7054</v>
      </c>
      <c r="G15336" t="s">
        <v>20</v>
      </c>
      <c r="H15336" t="s">
        <v>19470</v>
      </c>
      <c r="I15336" s="2">
        <v>3345.01</v>
      </c>
      <c r="J15336" s="5"/>
      <c r="L15336" s="5"/>
      <c r="M15336" s="2">
        <f t="shared" si="239"/>
        <v>-451538.72999999637</v>
      </c>
      <c r="P15336"/>
    </row>
    <row r="15337" spans="1:16" hidden="1">
      <c r="A15337" t="s">
        <v>19491</v>
      </c>
      <c r="B15337" s="1">
        <v>42284</v>
      </c>
      <c r="C15337" t="s">
        <v>19494</v>
      </c>
      <c r="D15337">
        <v>2</v>
      </c>
      <c r="E15337" t="s">
        <v>19495</v>
      </c>
      <c r="F15337" t="s">
        <v>7054</v>
      </c>
      <c r="G15337" t="s">
        <v>20</v>
      </c>
      <c r="H15337" t="s">
        <v>5034</v>
      </c>
      <c r="I15337" s="2">
        <v>1025</v>
      </c>
      <c r="J15337" s="5"/>
      <c r="L15337" s="5"/>
      <c r="M15337" s="2">
        <f t="shared" si="239"/>
        <v>-450513.72999999637</v>
      </c>
      <c r="P15337"/>
    </row>
    <row r="15338" spans="1:16" hidden="1">
      <c r="A15338" t="s">
        <v>19517</v>
      </c>
      <c r="B15338" s="1">
        <v>42284</v>
      </c>
      <c r="C15338" t="s">
        <v>19520</v>
      </c>
      <c r="D15338">
        <v>2</v>
      </c>
      <c r="E15338" t="s">
        <v>19521</v>
      </c>
      <c r="F15338" t="s">
        <v>7054</v>
      </c>
      <c r="G15338" t="s">
        <v>20</v>
      </c>
      <c r="H15338" t="s">
        <v>1816</v>
      </c>
      <c r="I15338" s="2">
        <v>306.37</v>
      </c>
      <c r="J15338" s="5"/>
      <c r="L15338" s="5"/>
      <c r="M15338" s="2">
        <f t="shared" si="239"/>
        <v>-450207.35999999638</v>
      </c>
      <c r="P15338"/>
    </row>
    <row r="15339" spans="1:16" hidden="1">
      <c r="A15339" t="s">
        <v>19541</v>
      </c>
      <c r="B15339" s="1">
        <v>42284</v>
      </c>
      <c r="C15339" t="s">
        <v>19544</v>
      </c>
      <c r="D15339">
        <v>2</v>
      </c>
      <c r="E15339" t="s">
        <v>19545</v>
      </c>
      <c r="F15339" t="s">
        <v>7054</v>
      </c>
      <c r="G15339" t="s">
        <v>20</v>
      </c>
      <c r="H15339" t="s">
        <v>19546</v>
      </c>
      <c r="I15339" s="2">
        <v>1840</v>
      </c>
      <c r="J15339" s="5"/>
      <c r="L15339" s="5"/>
      <c r="M15339" s="2">
        <f t="shared" si="239"/>
        <v>-448367.35999999638</v>
      </c>
      <c r="P15339"/>
    </row>
    <row r="15340" spans="1:16" hidden="1">
      <c r="A15340" t="s">
        <v>19566</v>
      </c>
      <c r="B15340" s="1">
        <v>42284</v>
      </c>
      <c r="C15340" t="s">
        <v>19570</v>
      </c>
      <c r="D15340">
        <v>2</v>
      </c>
      <c r="E15340" t="s">
        <v>19571</v>
      </c>
      <c r="F15340" t="s">
        <v>7054</v>
      </c>
      <c r="G15340" t="s">
        <v>20</v>
      </c>
      <c r="H15340" t="s">
        <v>19572</v>
      </c>
      <c r="I15340" s="2">
        <v>1840</v>
      </c>
      <c r="J15340" s="5"/>
      <c r="L15340" s="5"/>
      <c r="M15340" s="2">
        <f t="shared" si="239"/>
        <v>-446527.35999999638</v>
      </c>
      <c r="P15340"/>
    </row>
    <row r="15341" spans="1:16" hidden="1">
      <c r="A15341" t="s">
        <v>19591</v>
      </c>
      <c r="B15341" s="1">
        <v>42284</v>
      </c>
      <c r="C15341" t="s">
        <v>19593</v>
      </c>
      <c r="D15341">
        <v>2</v>
      </c>
      <c r="E15341" t="s">
        <v>19594</v>
      </c>
      <c r="F15341" t="s">
        <v>7054</v>
      </c>
      <c r="G15341" t="s">
        <v>20</v>
      </c>
      <c r="H15341" t="s">
        <v>6386</v>
      </c>
      <c r="I15341" s="2">
        <v>1225.01</v>
      </c>
      <c r="J15341" s="5"/>
      <c r="L15341" s="5"/>
      <c r="M15341" s="2">
        <f t="shared" si="239"/>
        <v>-445302.34999999637</v>
      </c>
      <c r="P15341"/>
    </row>
    <row r="15342" spans="1:16" hidden="1">
      <c r="A15342" t="s">
        <v>19617</v>
      </c>
      <c r="B15342" s="1">
        <v>42284</v>
      </c>
      <c r="C15342" t="s">
        <v>19620</v>
      </c>
      <c r="D15342">
        <v>2</v>
      </c>
      <c r="E15342" t="s">
        <v>19621</v>
      </c>
      <c r="F15342" t="s">
        <v>7054</v>
      </c>
      <c r="G15342" t="s">
        <v>20</v>
      </c>
      <c r="H15342" t="s">
        <v>19622</v>
      </c>
      <c r="I15342" s="2">
        <v>4070</v>
      </c>
      <c r="J15342" s="5"/>
      <c r="L15342" s="5"/>
      <c r="M15342" s="2">
        <f t="shared" si="239"/>
        <v>-441232.34999999637</v>
      </c>
      <c r="P15342"/>
    </row>
    <row r="15343" spans="1:16" hidden="1">
      <c r="A15343" t="s">
        <v>19640</v>
      </c>
      <c r="B15343" s="1">
        <v>42284</v>
      </c>
      <c r="C15343" t="s">
        <v>19643</v>
      </c>
      <c r="D15343">
        <v>1</v>
      </c>
      <c r="E15343" t="s">
        <v>19644</v>
      </c>
      <c r="F15343" t="s">
        <v>13561</v>
      </c>
      <c r="G15343" t="s">
        <v>20</v>
      </c>
      <c r="H15343" t="s">
        <v>3164</v>
      </c>
      <c r="I15343" s="2">
        <v>330000</v>
      </c>
      <c r="J15343" s="5"/>
      <c r="L15343" s="5"/>
      <c r="M15343" s="2">
        <f t="shared" si="239"/>
        <v>-111232.34999999637</v>
      </c>
      <c r="P15343"/>
    </row>
    <row r="15344" spans="1:16" hidden="1">
      <c r="A15344" t="s">
        <v>19662</v>
      </c>
      <c r="B15344" s="1">
        <v>42284</v>
      </c>
      <c r="C15344" t="s">
        <v>19663</v>
      </c>
      <c r="D15344">
        <v>2</v>
      </c>
      <c r="E15344" t="s">
        <v>19664</v>
      </c>
      <c r="F15344" t="s">
        <v>7054</v>
      </c>
      <c r="G15344" t="s">
        <v>20</v>
      </c>
      <c r="H15344" t="s">
        <v>2897</v>
      </c>
      <c r="J15344" s="5"/>
      <c r="K15344" s="2">
        <v>1025</v>
      </c>
      <c r="L15344" s="5"/>
      <c r="M15344" s="2">
        <f t="shared" si="239"/>
        <v>-112257.34999999637</v>
      </c>
      <c r="P15344"/>
    </row>
    <row r="15345" spans="1:16" hidden="1">
      <c r="A15345" t="s">
        <v>19662</v>
      </c>
      <c r="B15345" s="1">
        <v>42284</v>
      </c>
      <c r="C15345" t="s">
        <v>19663</v>
      </c>
      <c r="D15345">
        <v>2</v>
      </c>
      <c r="E15345" t="s">
        <v>19664</v>
      </c>
      <c r="F15345" t="s">
        <v>7054</v>
      </c>
      <c r="G15345" t="s">
        <v>20</v>
      </c>
      <c r="H15345" t="s">
        <v>2897</v>
      </c>
      <c r="I15345" s="2">
        <v>1025</v>
      </c>
      <c r="J15345" s="5"/>
      <c r="L15345" s="5"/>
      <c r="M15345" s="2">
        <f t="shared" si="239"/>
        <v>-111232.34999999637</v>
      </c>
      <c r="P15345"/>
    </row>
    <row r="15346" spans="1:16" hidden="1">
      <c r="A15346" t="s">
        <v>19687</v>
      </c>
      <c r="B15346" s="1">
        <v>42284</v>
      </c>
      <c r="C15346" t="s">
        <v>19688</v>
      </c>
      <c r="D15346">
        <v>2</v>
      </c>
      <c r="E15346" t="s">
        <v>19689</v>
      </c>
      <c r="F15346" t="s">
        <v>7054</v>
      </c>
      <c r="G15346" t="s">
        <v>20</v>
      </c>
      <c r="H15346" t="s">
        <v>13566</v>
      </c>
      <c r="I15346" s="2">
        <v>1025</v>
      </c>
      <c r="J15346" s="5"/>
      <c r="L15346" s="5"/>
      <c r="M15346" s="2">
        <f t="shared" si="239"/>
        <v>-110207.34999999637</v>
      </c>
      <c r="P15346"/>
    </row>
    <row r="15347" spans="1:16" hidden="1">
      <c r="A15347" t="s">
        <v>19709</v>
      </c>
      <c r="B15347" s="1">
        <v>42284</v>
      </c>
      <c r="C15347" t="s">
        <v>19710</v>
      </c>
      <c r="D15347">
        <v>2</v>
      </c>
      <c r="E15347" t="s">
        <v>19711</v>
      </c>
      <c r="F15347" t="s">
        <v>7054</v>
      </c>
      <c r="G15347" t="s">
        <v>20</v>
      </c>
      <c r="H15347" t="s">
        <v>5119</v>
      </c>
      <c r="I15347" s="2">
        <v>1025</v>
      </c>
      <c r="J15347" s="5"/>
      <c r="L15347" s="5"/>
      <c r="M15347" s="2">
        <f t="shared" si="239"/>
        <v>-109182.34999999637</v>
      </c>
      <c r="P15347"/>
    </row>
    <row r="15348" spans="1:16" hidden="1">
      <c r="A15348" t="s">
        <v>19730</v>
      </c>
      <c r="B15348" s="1">
        <v>42284</v>
      </c>
      <c r="C15348" t="s">
        <v>19731</v>
      </c>
      <c r="D15348">
        <v>1</v>
      </c>
      <c r="E15348" t="s">
        <v>19732</v>
      </c>
      <c r="F15348" t="s">
        <v>13561</v>
      </c>
      <c r="G15348" t="s">
        <v>20</v>
      </c>
      <c r="H15348" t="s">
        <v>3727</v>
      </c>
      <c r="I15348" s="2">
        <v>29000</v>
      </c>
      <c r="J15348" s="5"/>
      <c r="L15348" s="5"/>
      <c r="M15348" s="2">
        <f t="shared" si="239"/>
        <v>-80182.349999996368</v>
      </c>
      <c r="P15348"/>
    </row>
    <row r="15349" spans="1:16" hidden="1">
      <c r="A15349" s="35" t="s">
        <v>3320</v>
      </c>
      <c r="B15349" s="36">
        <v>42285</v>
      </c>
      <c r="C15349" s="35" t="s">
        <v>3324</v>
      </c>
      <c r="D15349" s="35">
        <v>1</v>
      </c>
      <c r="E15349" s="35" t="s">
        <v>3325</v>
      </c>
      <c r="F15349" s="35" t="s">
        <v>228</v>
      </c>
      <c r="G15349" s="35" t="s">
        <v>4</v>
      </c>
      <c r="H15349" s="35" t="s">
        <v>3326</v>
      </c>
      <c r="I15349" s="11"/>
      <c r="J15349" s="12"/>
      <c r="K15349" s="11">
        <v>132360</v>
      </c>
      <c r="L15349" s="12"/>
      <c r="M15349" s="2">
        <f t="shared" si="239"/>
        <v>-212542.34999999637</v>
      </c>
      <c r="P15349"/>
    </row>
    <row r="15350" spans="1:16" hidden="1">
      <c r="A15350" t="s">
        <v>3374</v>
      </c>
      <c r="B15350" s="1">
        <v>42285</v>
      </c>
      <c r="C15350" t="s">
        <v>1419</v>
      </c>
      <c r="D15350">
        <v>1</v>
      </c>
      <c r="E15350" t="s">
        <v>3375</v>
      </c>
      <c r="F15350" t="s">
        <v>16</v>
      </c>
      <c r="G15350" t="s">
        <v>4</v>
      </c>
      <c r="H15350" t="s">
        <v>3376</v>
      </c>
      <c r="J15350" s="5"/>
      <c r="K15350" s="2">
        <v>3030</v>
      </c>
      <c r="L15350" s="5"/>
      <c r="M15350" s="2">
        <f t="shared" si="239"/>
        <v>-215572.34999999637</v>
      </c>
      <c r="P15350"/>
    </row>
    <row r="15351" spans="1:16" hidden="1">
      <c r="A15351" t="s">
        <v>3386</v>
      </c>
      <c r="B15351" s="1">
        <v>42285</v>
      </c>
      <c r="C15351" t="s">
        <v>1419</v>
      </c>
      <c r="D15351">
        <v>1</v>
      </c>
      <c r="E15351" t="s">
        <v>3387</v>
      </c>
      <c r="F15351" t="s">
        <v>13</v>
      </c>
      <c r="G15351" t="s">
        <v>4</v>
      </c>
      <c r="H15351" t="s">
        <v>3388</v>
      </c>
      <c r="J15351" s="5"/>
      <c r="K15351" s="2">
        <v>10000</v>
      </c>
      <c r="L15351" s="5"/>
      <c r="M15351" s="2">
        <f t="shared" si="239"/>
        <v>-225572.34999999637</v>
      </c>
      <c r="P15351"/>
    </row>
    <row r="15352" spans="1:16" hidden="1">
      <c r="A15352" t="s">
        <v>3442</v>
      </c>
      <c r="B15352" s="1">
        <v>42285</v>
      </c>
      <c r="C15352" t="s">
        <v>6</v>
      </c>
      <c r="D15352">
        <v>1</v>
      </c>
      <c r="E15352" t="s">
        <v>3443</v>
      </c>
      <c r="F15352" t="s">
        <v>8</v>
      </c>
      <c r="G15352" t="s">
        <v>4</v>
      </c>
      <c r="H15352" t="s">
        <v>3444</v>
      </c>
      <c r="I15352" s="2">
        <v>1025</v>
      </c>
      <c r="J15352" s="5"/>
      <c r="L15352" s="5"/>
      <c r="M15352" s="2">
        <f t="shared" si="239"/>
        <v>-224547.34999999637</v>
      </c>
      <c r="P15352"/>
    </row>
    <row r="15353" spans="1:16" hidden="1">
      <c r="A15353" t="s">
        <v>3447</v>
      </c>
      <c r="B15353" s="1">
        <v>42285</v>
      </c>
      <c r="C15353" t="s">
        <v>6</v>
      </c>
      <c r="D15353">
        <v>1</v>
      </c>
      <c r="E15353" t="s">
        <v>3448</v>
      </c>
      <c r="F15353" t="s">
        <v>29</v>
      </c>
      <c r="G15353" t="s">
        <v>4</v>
      </c>
      <c r="H15353" t="s">
        <v>3449</v>
      </c>
      <c r="I15353" s="2">
        <v>1491.58</v>
      </c>
      <c r="J15353" s="5"/>
      <c r="L15353" s="5"/>
      <c r="M15353" s="2">
        <f t="shared" si="239"/>
        <v>-223055.76999999638</v>
      </c>
      <c r="P15353"/>
    </row>
    <row r="15354" spans="1:16" hidden="1">
      <c r="A15354" t="s">
        <v>3450</v>
      </c>
      <c r="B15354" s="1">
        <v>42285</v>
      </c>
      <c r="C15354" t="s">
        <v>6</v>
      </c>
      <c r="D15354">
        <v>1</v>
      </c>
      <c r="E15354" t="s">
        <v>3451</v>
      </c>
      <c r="F15354" t="s">
        <v>29</v>
      </c>
      <c r="G15354" t="s">
        <v>4</v>
      </c>
      <c r="H15354" t="s">
        <v>3452</v>
      </c>
      <c r="I15354" s="2">
        <v>779.78</v>
      </c>
      <c r="J15354" s="5"/>
      <c r="L15354" s="5"/>
      <c r="M15354" s="2">
        <f t="shared" si="239"/>
        <v>-222275.98999999638</v>
      </c>
      <c r="P15354"/>
    </row>
    <row r="15355" spans="1:16" hidden="1">
      <c r="A15355" t="s">
        <v>3457</v>
      </c>
      <c r="B15355" s="1">
        <v>42285</v>
      </c>
      <c r="C15355" t="s">
        <v>43</v>
      </c>
      <c r="D15355">
        <v>1</v>
      </c>
      <c r="E15355" t="s">
        <v>3458</v>
      </c>
      <c r="F15355" t="s">
        <v>228</v>
      </c>
      <c r="G15355" t="s">
        <v>4</v>
      </c>
      <c r="H15355" t="s">
        <v>3459</v>
      </c>
      <c r="J15355" s="5"/>
      <c r="K15355" s="2">
        <v>36000</v>
      </c>
      <c r="L15355" s="5"/>
      <c r="M15355" s="2">
        <f t="shared" si="239"/>
        <v>-258275.98999999638</v>
      </c>
      <c r="P15355"/>
    </row>
    <row r="15356" spans="1:16" hidden="1">
      <c r="A15356" t="s">
        <v>3532</v>
      </c>
      <c r="B15356" s="1">
        <v>42285</v>
      </c>
      <c r="C15356" t="s">
        <v>6</v>
      </c>
      <c r="D15356">
        <v>1</v>
      </c>
      <c r="E15356" t="s">
        <v>3533</v>
      </c>
      <c r="F15356" t="s">
        <v>29</v>
      </c>
      <c r="G15356" t="s">
        <v>4</v>
      </c>
      <c r="H15356" t="s">
        <v>3534</v>
      </c>
      <c r="I15356" s="2">
        <v>1200.07</v>
      </c>
      <c r="J15356" s="5"/>
      <c r="L15356" s="5"/>
      <c r="M15356" s="2">
        <f t="shared" si="239"/>
        <v>-257075.91999999637</v>
      </c>
      <c r="P15356"/>
    </row>
    <row r="15357" spans="1:16" hidden="1">
      <c r="A15357" t="s">
        <v>3591</v>
      </c>
      <c r="B15357" s="1">
        <v>42285</v>
      </c>
      <c r="C15357" t="s">
        <v>6</v>
      </c>
      <c r="D15357">
        <v>1</v>
      </c>
      <c r="E15357" t="s">
        <v>3592</v>
      </c>
      <c r="F15357" t="s">
        <v>8</v>
      </c>
      <c r="G15357" t="s">
        <v>4</v>
      </c>
      <c r="H15357" t="s">
        <v>2357</v>
      </c>
      <c r="I15357" s="2">
        <v>2990</v>
      </c>
      <c r="J15357" s="5"/>
      <c r="L15357" s="5"/>
      <c r="M15357" s="2">
        <f t="shared" si="239"/>
        <v>-254085.91999999637</v>
      </c>
      <c r="P15357"/>
    </row>
    <row r="15358" spans="1:16" hidden="1">
      <c r="A15358" t="s">
        <v>3597</v>
      </c>
      <c r="B15358" s="1">
        <v>42285</v>
      </c>
      <c r="C15358" t="s">
        <v>6</v>
      </c>
      <c r="D15358">
        <v>1</v>
      </c>
      <c r="E15358" t="s">
        <v>3598</v>
      </c>
      <c r="F15358" t="s">
        <v>8</v>
      </c>
      <c r="G15358" t="s">
        <v>4</v>
      </c>
      <c r="H15358" t="s">
        <v>2357</v>
      </c>
      <c r="I15358" s="2">
        <v>43.86</v>
      </c>
      <c r="J15358" s="5"/>
      <c r="L15358" s="5"/>
      <c r="M15358" s="2">
        <f t="shared" si="239"/>
        <v>-254042.05999999639</v>
      </c>
      <c r="P15358"/>
    </row>
    <row r="15359" spans="1:16" hidden="1">
      <c r="A15359" t="s">
        <v>3603</v>
      </c>
      <c r="B15359" s="1">
        <v>42285</v>
      </c>
      <c r="C15359" t="s">
        <v>43</v>
      </c>
      <c r="D15359">
        <v>1</v>
      </c>
      <c r="E15359" t="s">
        <v>3604</v>
      </c>
      <c r="F15359" t="s">
        <v>3605</v>
      </c>
      <c r="G15359" t="s">
        <v>4</v>
      </c>
      <c r="H15359" t="s">
        <v>3606</v>
      </c>
      <c r="J15359" s="5"/>
      <c r="K15359" s="2">
        <v>2990</v>
      </c>
      <c r="L15359" s="5"/>
      <c r="M15359" s="2">
        <f t="shared" si="239"/>
        <v>-257032.05999999639</v>
      </c>
      <c r="P15359"/>
    </row>
    <row r="15360" spans="1:16" hidden="1">
      <c r="A15360" t="s">
        <v>3615</v>
      </c>
      <c r="B15360" s="1">
        <v>42285</v>
      </c>
      <c r="C15360" t="s">
        <v>6</v>
      </c>
      <c r="D15360">
        <v>1</v>
      </c>
      <c r="E15360" t="s">
        <v>3616</v>
      </c>
      <c r="F15360" t="s">
        <v>8</v>
      </c>
      <c r="G15360" t="s">
        <v>4</v>
      </c>
      <c r="H15360" t="s">
        <v>353</v>
      </c>
      <c r="I15360" s="2">
        <v>1840</v>
      </c>
      <c r="J15360" s="5"/>
      <c r="L15360" s="5"/>
      <c r="M15360" s="2">
        <f t="shared" si="239"/>
        <v>-255192.05999999639</v>
      </c>
      <c r="P15360"/>
    </row>
    <row r="15361" spans="1:16" hidden="1">
      <c r="A15361" t="s">
        <v>3644</v>
      </c>
      <c r="B15361" s="1">
        <v>42285</v>
      </c>
      <c r="C15361" t="s">
        <v>398</v>
      </c>
      <c r="D15361">
        <v>1</v>
      </c>
      <c r="E15361" t="s">
        <v>3645</v>
      </c>
      <c r="F15361" t="s">
        <v>13</v>
      </c>
      <c r="G15361" t="s">
        <v>4</v>
      </c>
      <c r="H15361" t="s">
        <v>3459</v>
      </c>
      <c r="J15361" s="5"/>
      <c r="K15361" s="2">
        <v>50000</v>
      </c>
      <c r="L15361" s="5"/>
      <c r="M15361" s="2">
        <f t="shared" si="239"/>
        <v>-305192.05999999639</v>
      </c>
      <c r="P15361"/>
    </row>
    <row r="15362" spans="1:16" hidden="1">
      <c r="A15362" t="s">
        <v>3651</v>
      </c>
      <c r="B15362" s="1">
        <v>42285</v>
      </c>
      <c r="C15362" t="s">
        <v>6</v>
      </c>
      <c r="D15362">
        <v>1</v>
      </c>
      <c r="E15362" t="s">
        <v>3652</v>
      </c>
      <c r="F15362" t="s">
        <v>29</v>
      </c>
      <c r="G15362" t="s">
        <v>4</v>
      </c>
      <c r="H15362" t="s">
        <v>134</v>
      </c>
      <c r="I15362" s="2">
        <v>6345.29</v>
      </c>
      <c r="J15362" s="5"/>
      <c r="L15362" s="5"/>
      <c r="M15362" s="2">
        <f t="shared" si="239"/>
        <v>-298846.76999999641</v>
      </c>
      <c r="P15362"/>
    </row>
    <row r="15363" spans="1:16" hidden="1">
      <c r="A15363" t="s">
        <v>3658</v>
      </c>
      <c r="B15363" s="1">
        <v>42285</v>
      </c>
      <c r="C15363" t="s">
        <v>195</v>
      </c>
      <c r="D15363">
        <v>1</v>
      </c>
      <c r="E15363" t="s">
        <v>3659</v>
      </c>
      <c r="F15363" t="s">
        <v>13</v>
      </c>
      <c r="G15363" t="s">
        <v>4</v>
      </c>
      <c r="H15363" t="s">
        <v>195</v>
      </c>
      <c r="J15363" s="5"/>
      <c r="K15363" s="2">
        <v>12540.36</v>
      </c>
      <c r="L15363" s="5"/>
      <c r="M15363" s="2">
        <f t="shared" si="239"/>
        <v>-311387.1299999964</v>
      </c>
      <c r="P15363"/>
    </row>
    <row r="15364" spans="1:16" hidden="1">
      <c r="A15364" t="s">
        <v>3667</v>
      </c>
      <c r="B15364" s="1">
        <v>42285</v>
      </c>
      <c r="C15364" t="s">
        <v>3668</v>
      </c>
      <c r="D15364">
        <v>1</v>
      </c>
      <c r="E15364" t="s">
        <v>3669</v>
      </c>
      <c r="F15364" t="s">
        <v>16</v>
      </c>
      <c r="G15364" t="s">
        <v>4</v>
      </c>
      <c r="H15364" t="s">
        <v>200</v>
      </c>
      <c r="J15364" s="5"/>
      <c r="K15364" s="2">
        <v>7956.8</v>
      </c>
      <c r="L15364" s="5"/>
      <c r="M15364" s="2">
        <f t="shared" si="239"/>
        <v>-319343.92999999638</v>
      </c>
      <c r="P15364"/>
    </row>
    <row r="15365" spans="1:16" hidden="1">
      <c r="A15365" t="s">
        <v>3697</v>
      </c>
      <c r="B15365" s="1">
        <v>42285</v>
      </c>
      <c r="C15365" t="s">
        <v>18</v>
      </c>
      <c r="D15365">
        <v>1</v>
      </c>
      <c r="E15365" t="s">
        <v>3698</v>
      </c>
      <c r="F15365" t="s">
        <v>13</v>
      </c>
      <c r="G15365" t="s">
        <v>4</v>
      </c>
      <c r="H15365" t="s">
        <v>18</v>
      </c>
      <c r="J15365" s="5"/>
      <c r="K15365" s="2">
        <v>18101.060000000001</v>
      </c>
      <c r="L15365" s="5"/>
      <c r="M15365" s="2">
        <f t="shared" si="239"/>
        <v>-337444.98999999638</v>
      </c>
      <c r="P15365"/>
    </row>
    <row r="15366" spans="1:16" hidden="1">
      <c r="A15366" t="s">
        <v>3725</v>
      </c>
      <c r="B15366" s="1">
        <v>42285</v>
      </c>
      <c r="C15366" t="s">
        <v>1</v>
      </c>
      <c r="D15366">
        <v>1</v>
      </c>
      <c r="E15366" t="s">
        <v>3726</v>
      </c>
      <c r="F15366" t="s">
        <v>16</v>
      </c>
      <c r="G15366" t="s">
        <v>20</v>
      </c>
      <c r="H15366" t="s">
        <v>3727</v>
      </c>
      <c r="J15366" s="5"/>
      <c r="K15366" s="2">
        <v>280000</v>
      </c>
      <c r="L15366" s="5"/>
      <c r="M15366" s="2">
        <f t="shared" si="239"/>
        <v>-617444.98999999638</v>
      </c>
      <c r="P15366"/>
    </row>
    <row r="15367" spans="1:16" hidden="1">
      <c r="A15367" t="s">
        <v>3767</v>
      </c>
      <c r="B15367" s="1">
        <v>42285</v>
      </c>
      <c r="C15367" t="s">
        <v>11</v>
      </c>
      <c r="D15367">
        <v>1</v>
      </c>
      <c r="E15367" t="s">
        <v>3768</v>
      </c>
      <c r="F15367" t="s">
        <v>45</v>
      </c>
      <c r="G15367" t="s">
        <v>20</v>
      </c>
      <c r="H15367" t="s">
        <v>984</v>
      </c>
      <c r="J15367" s="5"/>
      <c r="K15367" s="2">
        <v>1025</v>
      </c>
      <c r="L15367" s="5"/>
      <c r="M15367" s="2">
        <f t="shared" si="239"/>
        <v>-618469.98999999638</v>
      </c>
      <c r="P15367"/>
    </row>
    <row r="15368" spans="1:16" hidden="1">
      <c r="A15368" t="s">
        <v>3774</v>
      </c>
      <c r="B15368" s="1">
        <v>42285</v>
      </c>
      <c r="C15368" t="s">
        <v>6</v>
      </c>
      <c r="D15368">
        <v>1</v>
      </c>
      <c r="E15368" t="s">
        <v>3775</v>
      </c>
      <c r="F15368" t="s">
        <v>29</v>
      </c>
      <c r="G15368" t="s">
        <v>20</v>
      </c>
      <c r="H15368" t="s">
        <v>65</v>
      </c>
      <c r="I15368" s="2">
        <v>121.73</v>
      </c>
      <c r="J15368" s="5"/>
      <c r="L15368" s="5"/>
      <c r="M15368" s="2">
        <f t="shared" si="239"/>
        <v>-618348.2599999964</v>
      </c>
      <c r="P15368"/>
    </row>
    <row r="15369" spans="1:16" hidden="1">
      <c r="A15369" t="s">
        <v>3782</v>
      </c>
      <c r="B15369" s="1">
        <v>42285</v>
      </c>
      <c r="C15369" t="s">
        <v>6</v>
      </c>
      <c r="D15369">
        <v>1</v>
      </c>
      <c r="E15369" t="s">
        <v>3783</v>
      </c>
      <c r="F15369" t="s">
        <v>29</v>
      </c>
      <c r="G15369" t="s">
        <v>20</v>
      </c>
      <c r="H15369" t="s">
        <v>3784</v>
      </c>
      <c r="I15369" s="2">
        <v>1500</v>
      </c>
      <c r="J15369" s="5"/>
      <c r="L15369" s="5"/>
      <c r="M15369" s="2">
        <f t="shared" ref="M15369:M15432" si="240">+M15368+I15369-K15369</f>
        <v>-616848.2599999964</v>
      </c>
      <c r="P15369"/>
    </row>
    <row r="15370" spans="1:16" hidden="1">
      <c r="A15370" t="s">
        <v>3788</v>
      </c>
      <c r="B15370" s="1">
        <v>42285</v>
      </c>
      <c r="C15370" t="s">
        <v>1</v>
      </c>
      <c r="D15370">
        <v>1</v>
      </c>
      <c r="E15370" t="s">
        <v>3789</v>
      </c>
      <c r="F15370" t="s">
        <v>13</v>
      </c>
      <c r="G15370" t="s">
        <v>20</v>
      </c>
      <c r="H15370" t="s">
        <v>3790</v>
      </c>
      <c r="J15370" s="5"/>
      <c r="K15370" s="2">
        <v>545400</v>
      </c>
      <c r="L15370" s="5"/>
      <c r="M15370" s="2">
        <f t="shared" si="240"/>
        <v>-1162248.2599999965</v>
      </c>
      <c r="P15370"/>
    </row>
    <row r="15371" spans="1:16" hidden="1">
      <c r="A15371" t="s">
        <v>3798</v>
      </c>
      <c r="B15371" s="1">
        <v>42285</v>
      </c>
      <c r="C15371" t="s">
        <v>18</v>
      </c>
      <c r="D15371">
        <v>1</v>
      </c>
      <c r="E15371" t="s">
        <v>3799</v>
      </c>
      <c r="F15371" t="s">
        <v>13</v>
      </c>
      <c r="G15371" t="s">
        <v>20</v>
      </c>
      <c r="H15371" t="s">
        <v>2681</v>
      </c>
      <c r="J15371" s="5"/>
      <c r="K15371" s="2">
        <v>30000</v>
      </c>
      <c r="L15371" s="5"/>
      <c r="M15371" s="2">
        <f t="shared" si="240"/>
        <v>-1192248.2599999965</v>
      </c>
      <c r="P15371"/>
    </row>
    <row r="15372" spans="1:16" hidden="1">
      <c r="A15372" t="s">
        <v>3802</v>
      </c>
      <c r="B15372" s="1">
        <v>42285</v>
      </c>
      <c r="C15372" t="s">
        <v>11</v>
      </c>
      <c r="D15372">
        <v>1</v>
      </c>
      <c r="E15372" t="s">
        <v>3803</v>
      </c>
      <c r="F15372" t="s">
        <v>228</v>
      </c>
      <c r="G15372" t="s">
        <v>20</v>
      </c>
      <c r="H15372" t="s">
        <v>3804</v>
      </c>
      <c r="J15372" s="5"/>
      <c r="K15372" s="2">
        <v>50000</v>
      </c>
      <c r="L15372" s="5"/>
      <c r="M15372" s="2">
        <f t="shared" si="240"/>
        <v>-1242248.2599999965</v>
      </c>
      <c r="P15372"/>
    </row>
    <row r="15373" spans="1:16" hidden="1">
      <c r="A15373" t="s">
        <v>3808</v>
      </c>
      <c r="B15373" s="1">
        <v>42285</v>
      </c>
      <c r="C15373" t="s">
        <v>3809</v>
      </c>
      <c r="D15373">
        <v>2</v>
      </c>
      <c r="E15373" t="s">
        <v>3810</v>
      </c>
      <c r="F15373" t="s">
        <v>78</v>
      </c>
      <c r="G15373" t="s">
        <v>20</v>
      </c>
      <c r="H15373" t="s">
        <v>353</v>
      </c>
      <c r="J15373" s="5"/>
      <c r="K15373" s="2">
        <v>1840</v>
      </c>
      <c r="L15373" s="5"/>
      <c r="M15373" s="2">
        <f t="shared" si="240"/>
        <v>-1244088.2599999965</v>
      </c>
      <c r="P15373"/>
    </row>
    <row r="15374" spans="1:16" hidden="1">
      <c r="A15374" t="s">
        <v>3814</v>
      </c>
      <c r="B15374" s="1">
        <v>42285</v>
      </c>
      <c r="C15374" t="s">
        <v>195</v>
      </c>
      <c r="D15374">
        <v>1</v>
      </c>
      <c r="E15374" t="s">
        <v>3815</v>
      </c>
      <c r="F15374" t="s">
        <v>13</v>
      </c>
      <c r="G15374" t="s">
        <v>20</v>
      </c>
      <c r="H15374" t="s">
        <v>195</v>
      </c>
      <c r="J15374" s="5"/>
      <c r="K15374" s="2">
        <v>25604.19</v>
      </c>
      <c r="L15374" s="5"/>
      <c r="M15374" s="2">
        <f t="shared" si="240"/>
        <v>-1269692.4499999965</v>
      </c>
      <c r="P15374"/>
    </row>
    <row r="15375" spans="1:16" hidden="1">
      <c r="A15375" t="s">
        <v>3822</v>
      </c>
      <c r="B15375" s="1">
        <v>42285</v>
      </c>
      <c r="C15375" t="s">
        <v>18</v>
      </c>
      <c r="D15375">
        <v>1</v>
      </c>
      <c r="E15375" t="s">
        <v>3823</v>
      </c>
      <c r="F15375" t="s">
        <v>13</v>
      </c>
      <c r="G15375" t="s">
        <v>20</v>
      </c>
      <c r="H15375" t="s">
        <v>18</v>
      </c>
      <c r="J15375" s="5"/>
      <c r="K15375" s="2">
        <v>4180.58</v>
      </c>
      <c r="L15375" s="5"/>
      <c r="M15375" s="2">
        <f t="shared" si="240"/>
        <v>-1273873.0299999965</v>
      </c>
      <c r="P15375"/>
    </row>
    <row r="15376" spans="1:16" hidden="1">
      <c r="A15376" t="s">
        <v>3827</v>
      </c>
      <c r="B15376" s="1">
        <v>42285</v>
      </c>
      <c r="C15376" t="s">
        <v>200</v>
      </c>
      <c r="D15376">
        <v>1</v>
      </c>
      <c r="E15376" t="s">
        <v>3828</v>
      </c>
      <c r="F15376" t="s">
        <v>16</v>
      </c>
      <c r="G15376" t="s">
        <v>20</v>
      </c>
      <c r="H15376" t="s">
        <v>200</v>
      </c>
      <c r="J15376" s="5"/>
      <c r="K15376" s="2">
        <v>10000</v>
      </c>
      <c r="L15376" s="5"/>
      <c r="M15376" s="2">
        <f t="shared" si="240"/>
        <v>-1283873.0299999965</v>
      </c>
      <c r="P15376"/>
    </row>
    <row r="15377" spans="1:16" hidden="1">
      <c r="A15377" t="s">
        <v>3831</v>
      </c>
      <c r="B15377" s="1">
        <v>42285</v>
      </c>
      <c r="C15377" t="s">
        <v>240</v>
      </c>
      <c r="D15377">
        <v>1</v>
      </c>
      <c r="E15377" t="s">
        <v>3832</v>
      </c>
      <c r="F15377" t="s">
        <v>13</v>
      </c>
      <c r="G15377" t="s">
        <v>20</v>
      </c>
      <c r="H15377" t="s">
        <v>240</v>
      </c>
      <c r="J15377" s="5"/>
      <c r="K15377" s="2">
        <v>1025</v>
      </c>
      <c r="L15377" s="5"/>
      <c r="M15377" s="2">
        <f t="shared" si="240"/>
        <v>-1284898.0299999965</v>
      </c>
      <c r="P15377"/>
    </row>
    <row r="15378" spans="1:16" hidden="1">
      <c r="A15378" t="s">
        <v>19758</v>
      </c>
      <c r="B15378" s="1">
        <v>42285</v>
      </c>
      <c r="C15378" t="s">
        <v>14226</v>
      </c>
      <c r="D15378">
        <v>1</v>
      </c>
      <c r="E15378" t="s">
        <v>19763</v>
      </c>
      <c r="F15378" t="s">
        <v>13565</v>
      </c>
      <c r="G15378" t="s">
        <v>4</v>
      </c>
      <c r="H15378" t="s">
        <v>14228</v>
      </c>
      <c r="I15378" s="2">
        <v>132360</v>
      </c>
      <c r="J15378" s="5"/>
      <c r="L15378" s="5"/>
      <c r="M15378" s="2">
        <f t="shared" si="240"/>
        <v>-1152538.0299999965</v>
      </c>
      <c r="P15378"/>
    </row>
    <row r="15379" spans="1:16" hidden="1">
      <c r="A15379" t="s">
        <v>19783</v>
      </c>
      <c r="B15379" s="1">
        <v>42285</v>
      </c>
      <c r="C15379" t="s">
        <v>19787</v>
      </c>
      <c r="D15379">
        <v>2</v>
      </c>
      <c r="E15379" t="s">
        <v>19788</v>
      </c>
      <c r="F15379" t="s">
        <v>13559</v>
      </c>
      <c r="G15379" t="s">
        <v>313</v>
      </c>
      <c r="H15379" t="s">
        <v>2331</v>
      </c>
      <c r="J15379" s="5"/>
      <c r="K15379" s="2">
        <v>914.89</v>
      </c>
      <c r="L15379" s="5"/>
      <c r="M15379" s="2">
        <f t="shared" si="240"/>
        <v>-1153452.9199999964</v>
      </c>
      <c r="P15379"/>
    </row>
    <row r="15380" spans="1:16" hidden="1">
      <c r="A15380" t="s">
        <v>19783</v>
      </c>
      <c r="B15380" s="1">
        <v>42285</v>
      </c>
      <c r="C15380" t="s">
        <v>19787</v>
      </c>
      <c r="D15380">
        <v>2</v>
      </c>
      <c r="E15380" t="s">
        <v>19788</v>
      </c>
      <c r="F15380" t="s">
        <v>13559</v>
      </c>
      <c r="G15380" t="s">
        <v>313</v>
      </c>
      <c r="H15380" t="s">
        <v>2331</v>
      </c>
      <c r="I15380" s="2">
        <v>914.89</v>
      </c>
      <c r="J15380" s="5"/>
      <c r="L15380" s="5"/>
      <c r="M15380" s="2">
        <f t="shared" si="240"/>
        <v>-1152538.0299999965</v>
      </c>
      <c r="P15380"/>
    </row>
    <row r="15381" spans="1:16" hidden="1">
      <c r="A15381" t="s">
        <v>19807</v>
      </c>
      <c r="B15381" s="1">
        <v>42285</v>
      </c>
      <c r="C15381" t="s">
        <v>18</v>
      </c>
      <c r="D15381">
        <v>2</v>
      </c>
      <c r="E15381" t="s">
        <v>19809</v>
      </c>
      <c r="F15381" t="s">
        <v>13559</v>
      </c>
      <c r="G15381" t="s">
        <v>313</v>
      </c>
      <c r="H15381" t="s">
        <v>103</v>
      </c>
      <c r="I15381" s="2">
        <v>438.85</v>
      </c>
      <c r="J15381" s="5"/>
      <c r="L15381" s="5"/>
      <c r="M15381" s="2">
        <f t="shared" si="240"/>
        <v>-1152099.1799999964</v>
      </c>
      <c r="P15381"/>
    </row>
    <row r="15382" spans="1:16" hidden="1">
      <c r="A15382" t="s">
        <v>19828</v>
      </c>
      <c r="B15382" s="1">
        <v>42285</v>
      </c>
      <c r="C15382" t="s">
        <v>19831</v>
      </c>
      <c r="D15382">
        <v>2</v>
      </c>
      <c r="E15382" t="s">
        <v>19832</v>
      </c>
      <c r="F15382" t="s">
        <v>7054</v>
      </c>
      <c r="G15382" t="s">
        <v>4</v>
      </c>
      <c r="H15382" t="s">
        <v>3376</v>
      </c>
      <c r="I15382" s="2">
        <v>3030</v>
      </c>
      <c r="J15382" s="5"/>
      <c r="L15382" s="5"/>
      <c r="M15382" s="2">
        <f t="shared" si="240"/>
        <v>-1149069.1799999964</v>
      </c>
      <c r="P15382"/>
    </row>
    <row r="15383" spans="1:16" hidden="1">
      <c r="A15383" t="s">
        <v>19852</v>
      </c>
      <c r="B15383" s="1">
        <v>42285</v>
      </c>
      <c r="C15383" t="s">
        <v>18</v>
      </c>
      <c r="D15383">
        <v>2</v>
      </c>
      <c r="E15383" t="s">
        <v>19855</v>
      </c>
      <c r="F15383" t="s">
        <v>13559</v>
      </c>
      <c r="G15383" t="s">
        <v>313</v>
      </c>
      <c r="H15383" t="s">
        <v>19856</v>
      </c>
      <c r="I15383" s="2">
        <v>2720.22</v>
      </c>
      <c r="J15383" s="5"/>
      <c r="L15383" s="5"/>
      <c r="M15383" s="2">
        <f t="shared" si="240"/>
        <v>-1146348.9599999965</v>
      </c>
      <c r="P15383"/>
    </row>
    <row r="15384" spans="1:16" hidden="1">
      <c r="A15384" t="s">
        <v>19873</v>
      </c>
      <c r="B15384" s="1">
        <v>42285</v>
      </c>
      <c r="C15384" t="s">
        <v>6</v>
      </c>
      <c r="D15384">
        <v>1</v>
      </c>
      <c r="E15384" t="s">
        <v>19876</v>
      </c>
      <c r="F15384" t="s">
        <v>13565</v>
      </c>
      <c r="G15384" t="s">
        <v>4</v>
      </c>
      <c r="H15384" t="s">
        <v>3388</v>
      </c>
      <c r="I15384" s="2">
        <v>10000</v>
      </c>
      <c r="J15384" s="5"/>
      <c r="L15384" s="5"/>
      <c r="M15384" s="2">
        <f t="shared" si="240"/>
        <v>-1136348.9599999965</v>
      </c>
      <c r="P15384"/>
    </row>
    <row r="15385" spans="1:16" hidden="1">
      <c r="A15385" t="s">
        <v>19894</v>
      </c>
      <c r="B15385" s="1">
        <v>42285</v>
      </c>
      <c r="C15385" t="s">
        <v>19898</v>
      </c>
      <c r="D15385">
        <v>2</v>
      </c>
      <c r="E15385" t="s">
        <v>19899</v>
      </c>
      <c r="F15385" t="s">
        <v>13559</v>
      </c>
      <c r="G15385" t="s">
        <v>313</v>
      </c>
      <c r="H15385" t="s">
        <v>65</v>
      </c>
      <c r="J15385" s="5"/>
      <c r="K15385" s="2">
        <v>300</v>
      </c>
      <c r="L15385" s="5"/>
      <c r="M15385" s="2">
        <f t="shared" si="240"/>
        <v>-1136648.9599999965</v>
      </c>
      <c r="P15385"/>
    </row>
    <row r="15386" spans="1:16" hidden="1">
      <c r="A15386" t="s">
        <v>19894</v>
      </c>
      <c r="B15386" s="1">
        <v>42285</v>
      </c>
      <c r="C15386" t="s">
        <v>19898</v>
      </c>
      <c r="D15386">
        <v>2</v>
      </c>
      <c r="E15386" t="s">
        <v>19899</v>
      </c>
      <c r="F15386" t="s">
        <v>13559</v>
      </c>
      <c r="G15386" t="s">
        <v>313</v>
      </c>
      <c r="H15386" t="s">
        <v>65</v>
      </c>
      <c r="I15386" s="2">
        <v>525.4</v>
      </c>
      <c r="J15386" s="5"/>
      <c r="L15386" s="5"/>
      <c r="M15386" s="2">
        <f t="shared" si="240"/>
        <v>-1136123.5599999966</v>
      </c>
      <c r="P15386"/>
    </row>
    <row r="15387" spans="1:16" hidden="1">
      <c r="A15387" t="s">
        <v>19918</v>
      </c>
      <c r="B15387" s="1">
        <v>42285</v>
      </c>
      <c r="C15387" t="s">
        <v>19921</v>
      </c>
      <c r="D15387">
        <v>2</v>
      </c>
      <c r="E15387" t="s">
        <v>19922</v>
      </c>
      <c r="F15387" t="s">
        <v>7054</v>
      </c>
      <c r="G15387" t="s">
        <v>4</v>
      </c>
      <c r="H15387" t="s">
        <v>843</v>
      </c>
      <c r="J15387" s="5"/>
      <c r="K15387" s="2">
        <v>6491</v>
      </c>
      <c r="L15387" s="5"/>
      <c r="M15387" s="2">
        <f t="shared" si="240"/>
        <v>-1142614.5599999966</v>
      </c>
      <c r="P15387"/>
    </row>
    <row r="15388" spans="1:16" hidden="1">
      <c r="A15388" t="s">
        <v>19918</v>
      </c>
      <c r="B15388" s="1">
        <v>42285</v>
      </c>
      <c r="C15388" t="s">
        <v>19921</v>
      </c>
      <c r="D15388">
        <v>2</v>
      </c>
      <c r="E15388" t="s">
        <v>19922</v>
      </c>
      <c r="F15388" t="s">
        <v>7054</v>
      </c>
      <c r="G15388" t="s">
        <v>4</v>
      </c>
      <c r="H15388" t="s">
        <v>843</v>
      </c>
      <c r="I15388" s="2">
        <v>6491</v>
      </c>
      <c r="J15388" s="5"/>
      <c r="L15388" s="5"/>
      <c r="M15388" s="2">
        <f t="shared" si="240"/>
        <v>-1136123.5599999966</v>
      </c>
      <c r="P15388"/>
    </row>
    <row r="15389" spans="1:16" hidden="1">
      <c r="A15389" t="s">
        <v>19942</v>
      </c>
      <c r="B15389" s="1">
        <v>42285</v>
      </c>
      <c r="C15389" t="s">
        <v>19944</v>
      </c>
      <c r="D15389">
        <v>2</v>
      </c>
      <c r="E15389" t="s">
        <v>19945</v>
      </c>
      <c r="F15389" t="s">
        <v>7054</v>
      </c>
      <c r="G15389" t="s">
        <v>4</v>
      </c>
      <c r="H15389" t="s">
        <v>6288</v>
      </c>
      <c r="I15389" s="2">
        <v>200.01</v>
      </c>
      <c r="J15389" s="5"/>
      <c r="L15389" s="5"/>
      <c r="M15389" s="2">
        <f t="shared" si="240"/>
        <v>-1135923.5499999966</v>
      </c>
      <c r="P15389"/>
    </row>
    <row r="15390" spans="1:16" hidden="1">
      <c r="A15390" t="s">
        <v>19963</v>
      </c>
      <c r="B15390" s="1">
        <v>42285</v>
      </c>
      <c r="C15390" t="s">
        <v>19966</v>
      </c>
      <c r="D15390">
        <v>1</v>
      </c>
      <c r="E15390" t="s">
        <v>19967</v>
      </c>
      <c r="F15390" t="s">
        <v>13565</v>
      </c>
      <c r="G15390" t="s">
        <v>4</v>
      </c>
      <c r="H15390" t="s">
        <v>3459</v>
      </c>
      <c r="I15390" s="2">
        <v>14000</v>
      </c>
      <c r="J15390" s="5"/>
      <c r="L15390" s="5"/>
      <c r="M15390" s="2">
        <f t="shared" si="240"/>
        <v>-1121923.5499999966</v>
      </c>
      <c r="P15390"/>
    </row>
    <row r="15391" spans="1:16" hidden="1">
      <c r="A15391" t="s">
        <v>19987</v>
      </c>
      <c r="B15391" s="1">
        <v>42285</v>
      </c>
      <c r="C15391" t="s">
        <v>19989</v>
      </c>
      <c r="D15391">
        <v>2</v>
      </c>
      <c r="E15391" t="s">
        <v>19990</v>
      </c>
      <c r="F15391" t="s">
        <v>7054</v>
      </c>
      <c r="G15391" t="s">
        <v>4</v>
      </c>
      <c r="H15391" t="s">
        <v>19991</v>
      </c>
      <c r="I15391" s="2">
        <v>1880</v>
      </c>
      <c r="J15391" s="5"/>
      <c r="L15391" s="5"/>
      <c r="M15391" s="2">
        <f t="shared" si="240"/>
        <v>-1120043.5499999966</v>
      </c>
      <c r="P15391"/>
    </row>
    <row r="15392" spans="1:16" hidden="1">
      <c r="A15392" t="s">
        <v>20007</v>
      </c>
      <c r="B15392" s="1">
        <v>42285</v>
      </c>
      <c r="C15392" t="s">
        <v>19966</v>
      </c>
      <c r="D15392">
        <v>1</v>
      </c>
      <c r="E15392" t="s">
        <v>20009</v>
      </c>
      <c r="F15392" t="s">
        <v>13565</v>
      </c>
      <c r="G15392" t="s">
        <v>4</v>
      </c>
      <c r="H15392" t="s">
        <v>3459</v>
      </c>
      <c r="I15392" s="2">
        <v>36000</v>
      </c>
      <c r="J15392" s="5"/>
      <c r="L15392" s="5"/>
      <c r="M15392" s="2">
        <f t="shared" si="240"/>
        <v>-1084043.5499999966</v>
      </c>
      <c r="P15392"/>
    </row>
    <row r="15393" spans="1:16" hidden="1">
      <c r="A15393" t="s">
        <v>20027</v>
      </c>
      <c r="B15393" s="1">
        <v>42285</v>
      </c>
      <c r="C15393" t="s">
        <v>9899</v>
      </c>
      <c r="D15393">
        <v>2</v>
      </c>
      <c r="E15393" t="s">
        <v>20030</v>
      </c>
      <c r="F15393" t="s">
        <v>13559</v>
      </c>
      <c r="G15393" t="s">
        <v>313</v>
      </c>
      <c r="H15393" t="s">
        <v>65</v>
      </c>
      <c r="I15393" s="2">
        <v>71.77</v>
      </c>
      <c r="J15393" s="5"/>
      <c r="L15393" s="5"/>
      <c r="M15393" s="2">
        <f t="shared" si="240"/>
        <v>-1083971.7799999965</v>
      </c>
      <c r="P15393"/>
    </row>
    <row r="15394" spans="1:16" hidden="1">
      <c r="A15394" t="s">
        <v>20052</v>
      </c>
      <c r="B15394" s="1">
        <v>42285</v>
      </c>
      <c r="C15394" t="s">
        <v>20056</v>
      </c>
      <c r="D15394">
        <v>2</v>
      </c>
      <c r="E15394" t="s">
        <v>20057</v>
      </c>
      <c r="F15394" t="s">
        <v>7054</v>
      </c>
      <c r="G15394" t="s">
        <v>4</v>
      </c>
      <c r="H15394" t="s">
        <v>20058</v>
      </c>
      <c r="I15394" s="2">
        <v>1025</v>
      </c>
      <c r="J15394" s="5"/>
      <c r="L15394" s="5"/>
      <c r="M15394" s="2">
        <f t="shared" si="240"/>
        <v>-1082946.7799999965</v>
      </c>
      <c r="P15394"/>
    </row>
    <row r="15395" spans="1:16" hidden="1">
      <c r="A15395" t="s">
        <v>20078</v>
      </c>
      <c r="B15395" s="1">
        <v>42285</v>
      </c>
      <c r="C15395" t="s">
        <v>20081</v>
      </c>
      <c r="D15395">
        <v>2</v>
      </c>
      <c r="E15395" t="s">
        <v>20082</v>
      </c>
      <c r="F15395" t="s">
        <v>7054</v>
      </c>
      <c r="G15395" t="s">
        <v>4</v>
      </c>
      <c r="H15395" t="s">
        <v>4423</v>
      </c>
      <c r="I15395" s="2">
        <v>1025</v>
      </c>
      <c r="J15395" s="5"/>
      <c r="L15395" s="5"/>
      <c r="M15395" s="2">
        <f t="shared" si="240"/>
        <v>-1081921.7799999965</v>
      </c>
      <c r="P15395"/>
    </row>
    <row r="15396" spans="1:16" hidden="1">
      <c r="A15396" t="s">
        <v>20101</v>
      </c>
      <c r="B15396" s="1">
        <v>42285</v>
      </c>
      <c r="C15396" t="s">
        <v>18</v>
      </c>
      <c r="D15396">
        <v>2</v>
      </c>
      <c r="E15396" t="s">
        <v>20104</v>
      </c>
      <c r="F15396" t="s">
        <v>13559</v>
      </c>
      <c r="G15396" t="s">
        <v>313</v>
      </c>
      <c r="H15396" t="s">
        <v>668</v>
      </c>
      <c r="I15396" s="2">
        <v>293.22000000000003</v>
      </c>
      <c r="J15396" s="5"/>
      <c r="L15396" s="5"/>
      <c r="M15396" s="2">
        <f t="shared" si="240"/>
        <v>-1081628.5599999966</v>
      </c>
      <c r="P15396"/>
    </row>
    <row r="15397" spans="1:16" hidden="1">
      <c r="A15397" t="s">
        <v>20125</v>
      </c>
      <c r="B15397" s="1">
        <v>42285</v>
      </c>
      <c r="C15397" t="s">
        <v>18</v>
      </c>
      <c r="D15397">
        <v>2</v>
      </c>
      <c r="E15397" t="s">
        <v>20129</v>
      </c>
      <c r="F15397" t="s">
        <v>13559</v>
      </c>
      <c r="G15397" t="s">
        <v>313</v>
      </c>
      <c r="H15397" t="s">
        <v>19467</v>
      </c>
      <c r="I15397" s="2">
        <v>23.17</v>
      </c>
      <c r="J15397" s="5"/>
      <c r="L15397" s="5"/>
      <c r="M15397" s="2">
        <f t="shared" si="240"/>
        <v>-1081605.3899999966</v>
      </c>
      <c r="P15397"/>
    </row>
    <row r="15398" spans="1:16" hidden="1">
      <c r="A15398" t="s">
        <v>20152</v>
      </c>
      <c r="B15398" s="1">
        <v>42285</v>
      </c>
      <c r="C15398" t="s">
        <v>19966</v>
      </c>
      <c r="D15398">
        <v>1</v>
      </c>
      <c r="E15398" t="s">
        <v>20156</v>
      </c>
      <c r="F15398" t="s">
        <v>13565</v>
      </c>
      <c r="G15398" t="s">
        <v>4</v>
      </c>
      <c r="H15398" t="s">
        <v>3459</v>
      </c>
      <c r="I15398" s="2">
        <v>50000</v>
      </c>
      <c r="J15398" s="5"/>
      <c r="L15398" s="5"/>
      <c r="M15398" s="2">
        <f t="shared" si="240"/>
        <v>-1031605.3899999966</v>
      </c>
      <c r="P15398"/>
    </row>
    <row r="15399" spans="1:16" hidden="1">
      <c r="A15399" t="s">
        <v>20177</v>
      </c>
      <c r="B15399" s="1">
        <v>42285</v>
      </c>
      <c r="C15399" t="s">
        <v>20181</v>
      </c>
      <c r="D15399">
        <v>2</v>
      </c>
      <c r="E15399" t="s">
        <v>20182</v>
      </c>
      <c r="F15399" t="s">
        <v>7054</v>
      </c>
      <c r="G15399" t="s">
        <v>4</v>
      </c>
      <c r="H15399" t="s">
        <v>7380</v>
      </c>
      <c r="I15399" s="2">
        <v>3970</v>
      </c>
      <c r="J15399" s="5"/>
      <c r="L15399" s="5"/>
      <c r="M15399" s="2">
        <f t="shared" si="240"/>
        <v>-1027635.3899999966</v>
      </c>
      <c r="P15399"/>
    </row>
    <row r="15400" spans="1:16" hidden="1">
      <c r="A15400" t="s">
        <v>20202</v>
      </c>
      <c r="B15400" s="1">
        <v>42285</v>
      </c>
      <c r="C15400" t="s">
        <v>20205</v>
      </c>
      <c r="D15400">
        <v>2</v>
      </c>
      <c r="E15400" t="s">
        <v>20206</v>
      </c>
      <c r="F15400" t="s">
        <v>13559</v>
      </c>
      <c r="G15400" t="s">
        <v>313</v>
      </c>
      <c r="H15400" t="s">
        <v>5359</v>
      </c>
      <c r="J15400" s="5"/>
      <c r="K15400" s="2">
        <v>500</v>
      </c>
      <c r="L15400" s="5"/>
      <c r="M15400" s="2">
        <f t="shared" si="240"/>
        <v>-1028135.3899999966</v>
      </c>
      <c r="P15400"/>
    </row>
    <row r="15401" spans="1:16" hidden="1">
      <c r="A15401" t="s">
        <v>20202</v>
      </c>
      <c r="B15401" s="1">
        <v>42285</v>
      </c>
      <c r="C15401" t="s">
        <v>20205</v>
      </c>
      <c r="D15401">
        <v>2</v>
      </c>
      <c r="E15401" t="s">
        <v>20206</v>
      </c>
      <c r="F15401" t="s">
        <v>13559</v>
      </c>
      <c r="G15401" t="s">
        <v>313</v>
      </c>
      <c r="H15401" t="s">
        <v>5359</v>
      </c>
      <c r="I15401" s="2">
        <v>677.94</v>
      </c>
      <c r="J15401" s="5"/>
      <c r="L15401" s="5"/>
      <c r="M15401" s="2">
        <f t="shared" si="240"/>
        <v>-1027457.4499999967</v>
      </c>
      <c r="P15401"/>
    </row>
    <row r="15402" spans="1:16" hidden="1">
      <c r="A15402" t="s">
        <v>20228</v>
      </c>
      <c r="B15402" s="1">
        <v>42285</v>
      </c>
      <c r="C15402" t="s">
        <v>6</v>
      </c>
      <c r="D15402">
        <v>1</v>
      </c>
      <c r="E15402" t="s">
        <v>20232</v>
      </c>
      <c r="F15402" t="s">
        <v>13561</v>
      </c>
      <c r="G15402" t="s">
        <v>20</v>
      </c>
      <c r="H15402" t="s">
        <v>6508</v>
      </c>
      <c r="I15402" s="2">
        <v>10000</v>
      </c>
      <c r="J15402" s="5"/>
      <c r="L15402" s="5"/>
      <c r="M15402" s="2">
        <f t="shared" si="240"/>
        <v>-1017457.4499999967</v>
      </c>
      <c r="P15402"/>
    </row>
    <row r="15403" spans="1:16" hidden="1">
      <c r="A15403" t="s">
        <v>20250</v>
      </c>
      <c r="B15403" s="1">
        <v>42285</v>
      </c>
      <c r="C15403" t="s">
        <v>19731</v>
      </c>
      <c r="D15403">
        <v>1</v>
      </c>
      <c r="E15403" t="s">
        <v>20253</v>
      </c>
      <c r="F15403" t="s">
        <v>13561</v>
      </c>
      <c r="G15403" t="s">
        <v>20</v>
      </c>
      <c r="H15403" t="s">
        <v>3727</v>
      </c>
      <c r="I15403" s="2">
        <v>280000</v>
      </c>
      <c r="J15403" s="5"/>
      <c r="L15403" s="5"/>
      <c r="M15403" s="2">
        <f t="shared" si="240"/>
        <v>-737457.44999999669</v>
      </c>
      <c r="P15403"/>
    </row>
    <row r="15404" spans="1:16" hidden="1">
      <c r="A15404" t="s">
        <v>20275</v>
      </c>
      <c r="B15404" s="1">
        <v>42285</v>
      </c>
      <c r="C15404" t="s">
        <v>6</v>
      </c>
      <c r="D15404">
        <v>1</v>
      </c>
      <c r="E15404" t="s">
        <v>20278</v>
      </c>
      <c r="F15404" t="s">
        <v>13565</v>
      </c>
      <c r="G15404" t="s">
        <v>20</v>
      </c>
      <c r="H15404" t="s">
        <v>8973</v>
      </c>
      <c r="I15404" s="2">
        <v>545400</v>
      </c>
      <c r="J15404" s="5"/>
      <c r="L15404" s="5"/>
      <c r="M15404" s="2">
        <f t="shared" si="240"/>
        <v>-192057.44999999669</v>
      </c>
      <c r="P15404"/>
    </row>
    <row r="15405" spans="1:16" hidden="1">
      <c r="A15405" t="s">
        <v>20300</v>
      </c>
      <c r="B15405" s="1">
        <v>42285</v>
      </c>
      <c r="C15405" t="s">
        <v>20304</v>
      </c>
      <c r="D15405">
        <v>1</v>
      </c>
      <c r="E15405" t="s">
        <v>20305</v>
      </c>
      <c r="F15405" t="s">
        <v>13565</v>
      </c>
      <c r="G15405" t="s">
        <v>20</v>
      </c>
      <c r="H15405" t="s">
        <v>20306</v>
      </c>
      <c r="I15405" s="2">
        <v>50000</v>
      </c>
      <c r="J15405" s="5"/>
      <c r="L15405" s="5"/>
      <c r="M15405" s="2">
        <f t="shared" si="240"/>
        <v>-142057.44999999669</v>
      </c>
      <c r="P15405"/>
    </row>
    <row r="15406" spans="1:16" hidden="1">
      <c r="A15406" t="s">
        <v>20325</v>
      </c>
      <c r="B15406" s="1">
        <v>42285</v>
      </c>
      <c r="C15406" t="s">
        <v>20328</v>
      </c>
      <c r="D15406">
        <v>2</v>
      </c>
      <c r="E15406" t="s">
        <v>20329</v>
      </c>
      <c r="F15406" t="s">
        <v>13559</v>
      </c>
      <c r="G15406" t="s">
        <v>313</v>
      </c>
      <c r="H15406" t="s">
        <v>65</v>
      </c>
      <c r="J15406" s="5"/>
      <c r="K15406" s="2">
        <v>300</v>
      </c>
      <c r="L15406" s="5"/>
      <c r="M15406" s="2">
        <f t="shared" si="240"/>
        <v>-142357.44999999669</v>
      </c>
      <c r="P15406"/>
    </row>
    <row r="15407" spans="1:16" hidden="1">
      <c r="A15407" t="s">
        <v>20325</v>
      </c>
      <c r="B15407" s="1">
        <v>42285</v>
      </c>
      <c r="C15407" t="s">
        <v>20328</v>
      </c>
      <c r="D15407">
        <v>2</v>
      </c>
      <c r="E15407" t="s">
        <v>20329</v>
      </c>
      <c r="F15407" t="s">
        <v>13559</v>
      </c>
      <c r="G15407" t="s">
        <v>313</v>
      </c>
      <c r="H15407" t="s">
        <v>65</v>
      </c>
      <c r="I15407" s="2">
        <v>433.71</v>
      </c>
      <c r="J15407" s="5"/>
      <c r="L15407" s="5"/>
      <c r="M15407" s="2">
        <f t="shared" si="240"/>
        <v>-141923.7399999967</v>
      </c>
      <c r="P15407"/>
    </row>
    <row r="15408" spans="1:16" hidden="1">
      <c r="A15408" t="s">
        <v>20348</v>
      </c>
      <c r="B15408" s="1">
        <v>42285</v>
      </c>
      <c r="C15408" t="s">
        <v>20349</v>
      </c>
      <c r="D15408">
        <v>1</v>
      </c>
      <c r="E15408" t="s">
        <v>20350</v>
      </c>
      <c r="F15408" t="s">
        <v>13565</v>
      </c>
      <c r="G15408" t="s">
        <v>20</v>
      </c>
      <c r="H15408" t="s">
        <v>2681</v>
      </c>
      <c r="I15408" s="2">
        <v>30000</v>
      </c>
      <c r="J15408" s="5"/>
      <c r="L15408" s="5"/>
      <c r="M15408" s="2">
        <f t="shared" si="240"/>
        <v>-111923.7399999967</v>
      </c>
      <c r="P15408"/>
    </row>
    <row r="15409" spans="1:16" hidden="1">
      <c r="A15409" t="s">
        <v>20370</v>
      </c>
      <c r="B15409" s="1">
        <v>42285</v>
      </c>
      <c r="C15409" t="s">
        <v>20371</v>
      </c>
      <c r="D15409">
        <v>2</v>
      </c>
      <c r="E15409" t="s">
        <v>20372</v>
      </c>
      <c r="F15409" t="s">
        <v>7054</v>
      </c>
      <c r="G15409" t="s">
        <v>20</v>
      </c>
      <c r="H15409" t="s">
        <v>20373</v>
      </c>
      <c r="I15409" s="2">
        <v>1025</v>
      </c>
      <c r="J15409" s="5"/>
      <c r="L15409" s="5"/>
      <c r="M15409" s="2">
        <f t="shared" si="240"/>
        <v>-110898.7399999967</v>
      </c>
      <c r="P15409"/>
    </row>
    <row r="15410" spans="1:16" hidden="1">
      <c r="A15410" t="s">
        <v>20402</v>
      </c>
      <c r="B15410" s="1">
        <v>42285</v>
      </c>
      <c r="C15410" t="s">
        <v>20403</v>
      </c>
      <c r="D15410">
        <v>2</v>
      </c>
      <c r="E15410" t="s">
        <v>20404</v>
      </c>
      <c r="F15410" t="s">
        <v>7054</v>
      </c>
      <c r="G15410" t="s">
        <v>20</v>
      </c>
      <c r="H15410" t="s">
        <v>8643</v>
      </c>
      <c r="I15410" s="2">
        <v>3030.01</v>
      </c>
      <c r="J15410" s="5"/>
      <c r="L15410" s="5"/>
      <c r="M15410" s="2">
        <f t="shared" si="240"/>
        <v>-107868.72999999671</v>
      </c>
      <c r="P15410"/>
    </row>
    <row r="15411" spans="1:16" hidden="1">
      <c r="A15411" t="s">
        <v>20425</v>
      </c>
      <c r="B15411" s="1">
        <v>42285</v>
      </c>
      <c r="C15411" t="s">
        <v>20426</v>
      </c>
      <c r="D15411">
        <v>2</v>
      </c>
      <c r="E15411" t="s">
        <v>20427</v>
      </c>
      <c r="F15411" t="s">
        <v>7054</v>
      </c>
      <c r="G15411" t="s">
        <v>20</v>
      </c>
      <c r="H15411" t="s">
        <v>5801</v>
      </c>
      <c r="I15411" s="2">
        <v>3380</v>
      </c>
      <c r="J15411" s="5"/>
      <c r="L15411" s="5"/>
      <c r="M15411" s="2">
        <f t="shared" si="240"/>
        <v>-104488.72999999671</v>
      </c>
      <c r="P15411"/>
    </row>
    <row r="15412" spans="1:16" hidden="1">
      <c r="A15412" t="s">
        <v>20445</v>
      </c>
      <c r="B15412" s="1">
        <v>42285</v>
      </c>
      <c r="C15412" t="s">
        <v>20446</v>
      </c>
      <c r="D15412">
        <v>2</v>
      </c>
      <c r="E15412" t="s">
        <v>20447</v>
      </c>
      <c r="F15412" t="s">
        <v>7054</v>
      </c>
      <c r="G15412" t="s">
        <v>20</v>
      </c>
      <c r="H15412" t="s">
        <v>15043</v>
      </c>
      <c r="I15412" s="2">
        <v>1025</v>
      </c>
      <c r="J15412" s="5"/>
      <c r="L15412" s="5"/>
      <c r="M15412" s="2">
        <f t="shared" si="240"/>
        <v>-103463.72999999671</v>
      </c>
      <c r="P15412"/>
    </row>
    <row r="15413" spans="1:16" hidden="1">
      <c r="A15413" t="s">
        <v>20472</v>
      </c>
      <c r="B15413" s="1">
        <v>42285</v>
      </c>
      <c r="C15413" t="s">
        <v>20473</v>
      </c>
      <c r="D15413">
        <v>2</v>
      </c>
      <c r="E15413" t="s">
        <v>20474</v>
      </c>
      <c r="F15413" t="s">
        <v>7054</v>
      </c>
      <c r="G15413" t="s">
        <v>20</v>
      </c>
      <c r="H15413" t="s">
        <v>14213</v>
      </c>
      <c r="I15413" s="2">
        <v>394.4</v>
      </c>
      <c r="J15413" s="5"/>
      <c r="L15413" s="5"/>
      <c r="M15413" s="2">
        <f t="shared" si="240"/>
        <v>-103069.32999999671</v>
      </c>
      <c r="P15413"/>
    </row>
    <row r="15414" spans="1:16" hidden="1">
      <c r="A15414" t="s">
        <v>20491</v>
      </c>
      <c r="B15414" s="1">
        <v>42285</v>
      </c>
      <c r="C15414" t="s">
        <v>3809</v>
      </c>
      <c r="D15414">
        <v>2</v>
      </c>
      <c r="E15414" t="s">
        <v>20492</v>
      </c>
      <c r="F15414" t="s">
        <v>7054</v>
      </c>
      <c r="G15414" t="s">
        <v>20</v>
      </c>
      <c r="H15414" t="s">
        <v>353</v>
      </c>
      <c r="I15414" s="2">
        <v>1840</v>
      </c>
      <c r="J15414" s="5"/>
      <c r="L15414" s="5"/>
      <c r="M15414" s="2">
        <f t="shared" si="240"/>
        <v>-101229.32999999671</v>
      </c>
      <c r="P15414"/>
    </row>
    <row r="15415" spans="1:16" hidden="1">
      <c r="A15415" t="s">
        <v>20511</v>
      </c>
      <c r="B15415" s="1">
        <v>42285</v>
      </c>
      <c r="C15415" t="s">
        <v>20512</v>
      </c>
      <c r="D15415">
        <v>2</v>
      </c>
      <c r="E15415" t="s">
        <v>20513</v>
      </c>
      <c r="F15415" t="s">
        <v>7054</v>
      </c>
      <c r="G15415" t="s">
        <v>20</v>
      </c>
      <c r="H15415" t="s">
        <v>6570</v>
      </c>
      <c r="I15415" s="2">
        <v>1222.2</v>
      </c>
      <c r="J15415" s="5"/>
      <c r="L15415" s="5"/>
      <c r="M15415" s="2">
        <f t="shared" si="240"/>
        <v>-100007.12999999672</v>
      </c>
      <c r="P15415"/>
    </row>
    <row r="15416" spans="1:16" hidden="1">
      <c r="A15416" t="s">
        <v>20537</v>
      </c>
      <c r="B15416" s="1">
        <v>42285</v>
      </c>
      <c r="C15416" t="s">
        <v>6</v>
      </c>
      <c r="D15416">
        <v>1</v>
      </c>
      <c r="E15416" t="s">
        <v>20538</v>
      </c>
      <c r="F15416" t="s">
        <v>13610</v>
      </c>
      <c r="G15416" t="s">
        <v>20</v>
      </c>
      <c r="H15416" t="s">
        <v>2304</v>
      </c>
      <c r="I15416" s="2">
        <v>7003.64</v>
      </c>
      <c r="J15416" s="5"/>
      <c r="L15416" s="5"/>
      <c r="M15416" s="2">
        <f t="shared" si="240"/>
        <v>-93003.489999996717</v>
      </c>
      <c r="P15416"/>
    </row>
    <row r="15417" spans="1:16" hidden="1">
      <c r="A15417" t="s">
        <v>20564</v>
      </c>
      <c r="B15417" s="1">
        <v>42285</v>
      </c>
      <c r="C15417" t="s">
        <v>6</v>
      </c>
      <c r="D15417">
        <v>1</v>
      </c>
      <c r="E15417" t="s">
        <v>20565</v>
      </c>
      <c r="F15417" t="s">
        <v>13610</v>
      </c>
      <c r="G15417" t="s">
        <v>20</v>
      </c>
      <c r="H15417" t="s">
        <v>2304</v>
      </c>
      <c r="I15417" s="2">
        <v>9162.3799999999992</v>
      </c>
      <c r="J15417" s="5"/>
      <c r="L15417" s="5"/>
      <c r="M15417" s="2">
        <f t="shared" si="240"/>
        <v>-83841.109999996712</v>
      </c>
      <c r="P15417"/>
    </row>
    <row r="15418" spans="1:16" hidden="1">
      <c r="A15418" t="s">
        <v>20586</v>
      </c>
      <c r="B15418" s="1">
        <v>42285</v>
      </c>
      <c r="C15418" t="s">
        <v>20587</v>
      </c>
      <c r="D15418">
        <v>2</v>
      </c>
      <c r="E15418" t="s">
        <v>20588</v>
      </c>
      <c r="F15418" t="s">
        <v>7054</v>
      </c>
      <c r="G15418" t="s">
        <v>20</v>
      </c>
      <c r="H15418" t="s">
        <v>15999</v>
      </c>
      <c r="I15418" s="2">
        <v>1025</v>
      </c>
      <c r="J15418" s="5"/>
      <c r="L15418" s="5"/>
      <c r="M15418" s="2">
        <f t="shared" si="240"/>
        <v>-82816.109999996712</v>
      </c>
      <c r="P15418"/>
    </row>
    <row r="15419" spans="1:16" hidden="1">
      <c r="A15419" t="s">
        <v>20610</v>
      </c>
      <c r="B15419" s="1">
        <v>42285</v>
      </c>
      <c r="C15419" t="s">
        <v>20611</v>
      </c>
      <c r="D15419">
        <v>2</v>
      </c>
      <c r="E15419" t="s">
        <v>20612</v>
      </c>
      <c r="F15419" t="s">
        <v>7054</v>
      </c>
      <c r="G15419" t="s">
        <v>20</v>
      </c>
      <c r="H15419" t="s">
        <v>2304</v>
      </c>
      <c r="I15419" s="2">
        <v>2633.76</v>
      </c>
      <c r="J15419" s="5"/>
      <c r="L15419" s="5"/>
      <c r="M15419" s="2">
        <f t="shared" si="240"/>
        <v>-80182.349999996717</v>
      </c>
      <c r="P15419"/>
    </row>
    <row r="15420" spans="1:16" hidden="1">
      <c r="A15420" t="s">
        <v>20636</v>
      </c>
      <c r="B15420" s="1">
        <v>42285</v>
      </c>
      <c r="C15420" t="s">
        <v>3809</v>
      </c>
      <c r="D15420">
        <v>2</v>
      </c>
      <c r="E15420" t="s">
        <v>20637</v>
      </c>
      <c r="F15420" t="s">
        <v>7054</v>
      </c>
      <c r="G15420" t="s">
        <v>20</v>
      </c>
      <c r="H15420" t="s">
        <v>353</v>
      </c>
      <c r="J15420" s="5"/>
      <c r="K15420" s="2">
        <v>1840</v>
      </c>
      <c r="L15420" s="5"/>
      <c r="M15420" s="2">
        <f t="shared" si="240"/>
        <v>-82022.349999996717</v>
      </c>
      <c r="P15420"/>
    </row>
    <row r="15421" spans="1:16" hidden="1">
      <c r="A15421" t="s">
        <v>20636</v>
      </c>
      <c r="B15421" s="1">
        <v>42285</v>
      </c>
      <c r="C15421" t="s">
        <v>3809</v>
      </c>
      <c r="D15421">
        <v>2</v>
      </c>
      <c r="E15421" t="s">
        <v>20637</v>
      </c>
      <c r="F15421" t="s">
        <v>7054</v>
      </c>
      <c r="G15421" t="s">
        <v>20</v>
      </c>
      <c r="H15421" t="s">
        <v>353</v>
      </c>
      <c r="I15421" s="2">
        <v>1840</v>
      </c>
      <c r="J15421" s="5"/>
      <c r="L15421" s="5"/>
      <c r="M15421" s="2">
        <f t="shared" si="240"/>
        <v>-80182.349999996717</v>
      </c>
      <c r="P15421"/>
    </row>
    <row r="15422" spans="1:16" hidden="1">
      <c r="A15422" s="35" t="s">
        <v>3839</v>
      </c>
      <c r="B15422" s="36">
        <v>42286</v>
      </c>
      <c r="C15422" s="35" t="s">
        <v>398</v>
      </c>
      <c r="D15422" s="35">
        <v>1</v>
      </c>
      <c r="E15422" s="35" t="s">
        <v>3841</v>
      </c>
      <c r="F15422" s="35" t="s">
        <v>16</v>
      </c>
      <c r="G15422" s="35" t="s">
        <v>4</v>
      </c>
      <c r="H15422" s="35" t="s">
        <v>3842</v>
      </c>
      <c r="I15422" s="11"/>
      <c r="J15422" s="12"/>
      <c r="K15422" s="11">
        <v>133000</v>
      </c>
      <c r="L15422" s="12"/>
      <c r="M15422" s="2">
        <f t="shared" si="240"/>
        <v>-213182.34999999672</v>
      </c>
      <c r="P15422"/>
    </row>
    <row r="15423" spans="1:16" hidden="1">
      <c r="A15423" s="13" t="s">
        <v>3872</v>
      </c>
      <c r="B15423" s="14">
        <v>42286</v>
      </c>
      <c r="C15423" s="13" t="s">
        <v>43</v>
      </c>
      <c r="D15423" s="13">
        <v>1</v>
      </c>
      <c r="E15423" s="13" t="s">
        <v>3873</v>
      </c>
      <c r="F15423" s="13" t="s">
        <v>16</v>
      </c>
      <c r="G15423" s="13" t="s">
        <v>4</v>
      </c>
      <c r="H15423" s="13" t="s">
        <v>3874</v>
      </c>
      <c r="I15423" s="15"/>
      <c r="J15423" s="16"/>
      <c r="K15423" s="15">
        <v>100000</v>
      </c>
      <c r="L15423" s="16"/>
      <c r="M15423" s="2">
        <f t="shared" si="240"/>
        <v>-313182.34999999672</v>
      </c>
      <c r="P15423"/>
    </row>
    <row r="15424" spans="1:16" hidden="1">
      <c r="A15424" t="s">
        <v>3890</v>
      </c>
      <c r="B15424" s="1">
        <v>42286</v>
      </c>
      <c r="C15424" t="s">
        <v>398</v>
      </c>
      <c r="D15424">
        <v>1</v>
      </c>
      <c r="E15424" t="s">
        <v>3891</v>
      </c>
      <c r="F15424" t="s">
        <v>13</v>
      </c>
      <c r="G15424" t="s">
        <v>4</v>
      </c>
      <c r="H15424" t="s">
        <v>3892</v>
      </c>
      <c r="J15424" s="5"/>
      <c r="K15424" s="2">
        <v>270000</v>
      </c>
      <c r="L15424" s="5"/>
      <c r="M15424" s="2">
        <f t="shared" si="240"/>
        <v>-583182.34999999672</v>
      </c>
      <c r="P15424"/>
    </row>
    <row r="15425" spans="1:16" hidden="1">
      <c r="A15425" t="s">
        <v>3895</v>
      </c>
      <c r="B15425" s="1">
        <v>42286</v>
      </c>
      <c r="C15425" t="s">
        <v>398</v>
      </c>
      <c r="D15425">
        <v>1</v>
      </c>
      <c r="E15425" t="s">
        <v>3897</v>
      </c>
      <c r="F15425" t="s">
        <v>13</v>
      </c>
      <c r="G15425" t="s">
        <v>4</v>
      </c>
      <c r="H15425" t="s">
        <v>3898</v>
      </c>
      <c r="J15425" s="5"/>
      <c r="K15425" s="2">
        <v>102100</v>
      </c>
      <c r="L15425" s="5"/>
      <c r="M15425" s="2">
        <f t="shared" si="240"/>
        <v>-685282.34999999672</v>
      </c>
      <c r="P15425"/>
    </row>
    <row r="15426" spans="1:16" hidden="1">
      <c r="A15426" t="s">
        <v>3899</v>
      </c>
      <c r="B15426" s="1">
        <v>42286</v>
      </c>
      <c r="C15426" t="s">
        <v>398</v>
      </c>
      <c r="D15426">
        <v>1</v>
      </c>
      <c r="E15426" t="s">
        <v>3903</v>
      </c>
      <c r="F15426" t="s">
        <v>13</v>
      </c>
      <c r="G15426" t="s">
        <v>4</v>
      </c>
      <c r="H15426" t="s">
        <v>3898</v>
      </c>
      <c r="J15426" s="5"/>
      <c r="K15426" s="2">
        <v>12752.69</v>
      </c>
      <c r="L15426" s="5"/>
      <c r="M15426" s="2">
        <f t="shared" si="240"/>
        <v>-698035.03999999666</v>
      </c>
      <c r="P15426"/>
    </row>
    <row r="15427" spans="1:16" hidden="1">
      <c r="A15427" t="s">
        <v>3952</v>
      </c>
      <c r="B15427" s="1">
        <v>42286</v>
      </c>
      <c r="C15427" t="s">
        <v>18</v>
      </c>
      <c r="D15427">
        <v>1</v>
      </c>
      <c r="E15427" t="s">
        <v>3955</v>
      </c>
      <c r="F15427" t="s">
        <v>13</v>
      </c>
      <c r="G15427" t="s">
        <v>4</v>
      </c>
      <c r="H15427" t="s">
        <v>3956</v>
      </c>
      <c r="J15427" s="5"/>
      <c r="K15427" s="2">
        <v>90000</v>
      </c>
      <c r="L15427" s="5"/>
      <c r="M15427" s="2">
        <f t="shared" si="240"/>
        <v>-788035.03999999666</v>
      </c>
      <c r="P15427"/>
    </row>
    <row r="15428" spans="1:16" hidden="1">
      <c r="A15428" t="s">
        <v>4018</v>
      </c>
      <c r="B15428" s="1">
        <v>42286</v>
      </c>
      <c r="C15428" t="s">
        <v>195</v>
      </c>
      <c r="D15428">
        <v>1</v>
      </c>
      <c r="E15428" t="s">
        <v>4019</v>
      </c>
      <c r="F15428" t="s">
        <v>13</v>
      </c>
      <c r="G15428" t="s">
        <v>4</v>
      </c>
      <c r="H15428" t="s">
        <v>195</v>
      </c>
      <c r="J15428" s="5"/>
      <c r="K15428" s="2">
        <v>3510.1</v>
      </c>
      <c r="L15428" s="5"/>
      <c r="M15428" s="2">
        <f t="shared" si="240"/>
        <v>-791545.13999999664</v>
      </c>
      <c r="P15428"/>
    </row>
    <row r="15429" spans="1:16" hidden="1">
      <c r="A15429" t="s">
        <v>4020</v>
      </c>
      <c r="B15429" s="1">
        <v>42286</v>
      </c>
      <c r="C15429" t="s">
        <v>3175</v>
      </c>
      <c r="D15429">
        <v>1</v>
      </c>
      <c r="E15429" t="s">
        <v>4021</v>
      </c>
      <c r="F15429" t="s">
        <v>16</v>
      </c>
      <c r="G15429" t="s">
        <v>4</v>
      </c>
      <c r="H15429" t="s">
        <v>3175</v>
      </c>
      <c r="J15429" s="5"/>
      <c r="K15429" s="2">
        <v>10269.27</v>
      </c>
      <c r="L15429" s="5"/>
      <c r="M15429" s="2">
        <f t="shared" si="240"/>
        <v>-801814.40999999666</v>
      </c>
      <c r="P15429"/>
    </row>
    <row r="15430" spans="1:16" hidden="1">
      <c r="A15430" t="s">
        <v>4024</v>
      </c>
      <c r="B15430" s="1">
        <v>42286</v>
      </c>
      <c r="C15430" t="s">
        <v>18</v>
      </c>
      <c r="D15430">
        <v>1</v>
      </c>
      <c r="E15430" t="s">
        <v>4027</v>
      </c>
      <c r="F15430" t="s">
        <v>13</v>
      </c>
      <c r="G15430" t="s">
        <v>4</v>
      </c>
      <c r="H15430" t="s">
        <v>18</v>
      </c>
      <c r="J15430" s="5"/>
      <c r="K15430" s="2">
        <v>12833.48</v>
      </c>
      <c r="L15430" s="5"/>
      <c r="M15430" s="2">
        <f t="shared" si="240"/>
        <v>-814647.88999999664</v>
      </c>
      <c r="P15430"/>
    </row>
    <row r="15431" spans="1:16" hidden="1">
      <c r="A15431" t="s">
        <v>4029</v>
      </c>
      <c r="B15431" s="1">
        <v>42286</v>
      </c>
      <c r="C15431" t="s">
        <v>4032</v>
      </c>
      <c r="D15431">
        <v>2</v>
      </c>
      <c r="E15431" t="s">
        <v>4033</v>
      </c>
      <c r="F15431" t="s">
        <v>78</v>
      </c>
      <c r="G15431" t="s">
        <v>20</v>
      </c>
      <c r="H15431" t="s">
        <v>4034</v>
      </c>
      <c r="J15431" s="5"/>
      <c r="K15431" s="2">
        <v>4100</v>
      </c>
      <c r="L15431" s="5"/>
      <c r="M15431" s="2">
        <f t="shared" si="240"/>
        <v>-818747.88999999664</v>
      </c>
      <c r="P15431"/>
    </row>
    <row r="15432" spans="1:16" hidden="1">
      <c r="A15432" t="s">
        <v>4039</v>
      </c>
      <c r="B15432" s="1">
        <v>42286</v>
      </c>
      <c r="C15432" t="s">
        <v>4041</v>
      </c>
      <c r="D15432">
        <v>2</v>
      </c>
      <c r="E15432" t="s">
        <v>4042</v>
      </c>
      <c r="F15432" t="s">
        <v>78</v>
      </c>
      <c r="G15432" t="s">
        <v>20</v>
      </c>
      <c r="H15432" t="s">
        <v>2830</v>
      </c>
      <c r="J15432" s="5"/>
      <c r="K15432" s="2">
        <v>1025</v>
      </c>
      <c r="L15432" s="5"/>
      <c r="M15432" s="2">
        <f t="shared" si="240"/>
        <v>-819772.88999999664</v>
      </c>
      <c r="P15432"/>
    </row>
    <row r="15433" spans="1:16" hidden="1">
      <c r="A15433" t="s">
        <v>4046</v>
      </c>
      <c r="B15433" s="1">
        <v>42286</v>
      </c>
      <c r="C15433" t="s">
        <v>11</v>
      </c>
      <c r="D15433">
        <v>1</v>
      </c>
      <c r="E15433" t="s">
        <v>4049</v>
      </c>
      <c r="F15433" t="s">
        <v>67</v>
      </c>
      <c r="G15433" t="s">
        <v>20</v>
      </c>
      <c r="H15433" t="s">
        <v>4050</v>
      </c>
      <c r="J15433" s="5"/>
      <c r="K15433" s="2">
        <v>1840</v>
      </c>
      <c r="L15433" s="5"/>
      <c r="M15433" s="2">
        <f t="shared" ref="M15433:M15496" si="241">+M15432+I15433-K15433</f>
        <v>-821612.88999999664</v>
      </c>
      <c r="P15433"/>
    </row>
    <row r="15434" spans="1:16" hidden="1">
      <c r="A15434" t="s">
        <v>4073</v>
      </c>
      <c r="B15434" s="1">
        <v>42286</v>
      </c>
      <c r="C15434" t="s">
        <v>18</v>
      </c>
      <c r="D15434">
        <v>2</v>
      </c>
      <c r="E15434" t="s">
        <v>4074</v>
      </c>
      <c r="F15434" t="s">
        <v>312</v>
      </c>
      <c r="G15434" t="s">
        <v>313</v>
      </c>
      <c r="H15434" t="s">
        <v>4075</v>
      </c>
      <c r="J15434" s="5"/>
      <c r="K15434" s="2">
        <v>331.48</v>
      </c>
      <c r="L15434" s="5"/>
      <c r="M15434" s="2">
        <f t="shared" si="241"/>
        <v>-821944.36999999662</v>
      </c>
      <c r="P15434"/>
    </row>
    <row r="15435" spans="1:16" hidden="1">
      <c r="A15435" t="s">
        <v>4081</v>
      </c>
      <c r="B15435" s="1">
        <v>42286</v>
      </c>
      <c r="C15435" t="s">
        <v>11</v>
      </c>
      <c r="D15435">
        <v>1</v>
      </c>
      <c r="E15435" t="s">
        <v>4083</v>
      </c>
      <c r="F15435" t="s">
        <v>13</v>
      </c>
      <c r="G15435" t="s">
        <v>20</v>
      </c>
      <c r="H15435" t="s">
        <v>4084</v>
      </c>
      <c r="J15435" s="5"/>
      <c r="K15435" s="2">
        <v>3230</v>
      </c>
      <c r="L15435" s="5"/>
      <c r="M15435" s="2">
        <f t="shared" si="241"/>
        <v>-825174.36999999662</v>
      </c>
      <c r="P15435"/>
    </row>
    <row r="15436" spans="1:16" hidden="1">
      <c r="A15436" t="s">
        <v>4108</v>
      </c>
      <c r="B15436" s="1">
        <v>42286</v>
      </c>
      <c r="C15436" t="s">
        <v>18</v>
      </c>
      <c r="D15436">
        <v>1</v>
      </c>
      <c r="E15436" t="s">
        <v>4110</v>
      </c>
      <c r="F15436" t="s">
        <v>13</v>
      </c>
      <c r="G15436" t="s">
        <v>20</v>
      </c>
      <c r="H15436" t="s">
        <v>18</v>
      </c>
      <c r="J15436" s="5"/>
      <c r="K15436" s="2">
        <v>6363.29</v>
      </c>
      <c r="L15436" s="5"/>
      <c r="M15436" s="2">
        <f t="shared" si="241"/>
        <v>-831537.65999999666</v>
      </c>
      <c r="P15436"/>
    </row>
    <row r="15437" spans="1:16" hidden="1">
      <c r="A15437" t="s">
        <v>4120</v>
      </c>
      <c r="B15437" s="1">
        <v>42286</v>
      </c>
      <c r="C15437" t="s">
        <v>195</v>
      </c>
      <c r="D15437">
        <v>1</v>
      </c>
      <c r="E15437" t="s">
        <v>4121</v>
      </c>
      <c r="F15437" t="s">
        <v>13</v>
      </c>
      <c r="G15437" t="s">
        <v>20</v>
      </c>
      <c r="H15437" t="s">
        <v>195</v>
      </c>
      <c r="J15437" s="5"/>
      <c r="K15437" s="2">
        <v>8361.76</v>
      </c>
      <c r="L15437" s="5"/>
      <c r="M15437" s="2">
        <f t="shared" si="241"/>
        <v>-839899.41999999667</v>
      </c>
      <c r="P15437"/>
    </row>
    <row r="15438" spans="1:16" hidden="1">
      <c r="A15438" t="s">
        <v>4123</v>
      </c>
      <c r="B15438" s="1">
        <v>42286</v>
      </c>
      <c r="C15438" t="s">
        <v>200</v>
      </c>
      <c r="D15438">
        <v>1</v>
      </c>
      <c r="E15438" t="s">
        <v>4124</v>
      </c>
      <c r="F15438" t="s">
        <v>16</v>
      </c>
      <c r="G15438" t="s">
        <v>20</v>
      </c>
      <c r="H15438" t="s">
        <v>200</v>
      </c>
      <c r="J15438" s="5"/>
      <c r="K15438" s="2">
        <v>3017.86</v>
      </c>
      <c r="L15438" s="5"/>
      <c r="M15438" s="2">
        <f t="shared" si="241"/>
        <v>-842917.27999999665</v>
      </c>
      <c r="P15438"/>
    </row>
    <row r="15439" spans="1:16" hidden="1">
      <c r="A15439" t="s">
        <v>20658</v>
      </c>
      <c r="B15439" s="1">
        <v>42286</v>
      </c>
      <c r="C15439" t="s">
        <v>20661</v>
      </c>
      <c r="D15439">
        <v>1</v>
      </c>
      <c r="E15439" t="s">
        <v>20662</v>
      </c>
      <c r="F15439" t="s">
        <v>13565</v>
      </c>
      <c r="G15439" t="s">
        <v>4</v>
      </c>
      <c r="H15439" t="s">
        <v>3842</v>
      </c>
      <c r="I15439" s="2">
        <v>133000</v>
      </c>
      <c r="J15439" s="5"/>
      <c r="L15439" s="5"/>
      <c r="M15439" s="2">
        <f t="shared" si="241"/>
        <v>-709917.27999999665</v>
      </c>
      <c r="P15439"/>
    </row>
    <row r="15440" spans="1:16" hidden="1">
      <c r="A15440" t="s">
        <v>20681</v>
      </c>
      <c r="B15440" s="1">
        <v>42286</v>
      </c>
      <c r="C15440" t="s">
        <v>20686</v>
      </c>
      <c r="D15440">
        <v>2</v>
      </c>
      <c r="E15440" t="s">
        <v>20687</v>
      </c>
      <c r="F15440" t="s">
        <v>7054</v>
      </c>
      <c r="G15440" t="s">
        <v>4</v>
      </c>
      <c r="H15440" t="s">
        <v>19649</v>
      </c>
      <c r="I15440" s="2">
        <v>1025</v>
      </c>
      <c r="J15440" s="5"/>
      <c r="L15440" s="5"/>
      <c r="M15440" s="2">
        <f t="shared" si="241"/>
        <v>-708892.27999999665</v>
      </c>
      <c r="P15440"/>
    </row>
    <row r="15441" spans="1:16" hidden="1">
      <c r="A15441" t="s">
        <v>20704</v>
      </c>
      <c r="B15441" s="1">
        <v>42286</v>
      </c>
      <c r="C15441" t="s">
        <v>6</v>
      </c>
      <c r="D15441">
        <v>1</v>
      </c>
      <c r="E15441" t="s">
        <v>20708</v>
      </c>
      <c r="F15441" t="s">
        <v>13565</v>
      </c>
      <c r="G15441" t="s">
        <v>4</v>
      </c>
      <c r="H15441" t="s">
        <v>20709</v>
      </c>
      <c r="I15441" s="2">
        <v>100000</v>
      </c>
      <c r="J15441" s="5"/>
      <c r="L15441" s="5"/>
      <c r="M15441" s="2">
        <f t="shared" si="241"/>
        <v>-608892.27999999665</v>
      </c>
      <c r="P15441"/>
    </row>
    <row r="15442" spans="1:16" hidden="1">
      <c r="A15442" t="s">
        <v>20729</v>
      </c>
      <c r="B15442" s="1">
        <v>42286</v>
      </c>
      <c r="C15442" t="s">
        <v>20735</v>
      </c>
      <c r="D15442">
        <v>2</v>
      </c>
      <c r="E15442" t="s">
        <v>20736</v>
      </c>
      <c r="F15442" t="s">
        <v>7054</v>
      </c>
      <c r="G15442" t="s">
        <v>4</v>
      </c>
      <c r="H15442" t="s">
        <v>3444</v>
      </c>
      <c r="J15442" s="5"/>
      <c r="K15442" s="2">
        <v>1025</v>
      </c>
      <c r="L15442" s="5"/>
      <c r="M15442" s="2">
        <f t="shared" si="241"/>
        <v>-609917.27999999665</v>
      </c>
      <c r="P15442"/>
    </row>
    <row r="15443" spans="1:16" hidden="1">
      <c r="A15443" t="s">
        <v>20729</v>
      </c>
      <c r="B15443" s="1">
        <v>42286</v>
      </c>
      <c r="C15443" t="s">
        <v>20735</v>
      </c>
      <c r="D15443">
        <v>2</v>
      </c>
      <c r="E15443" t="s">
        <v>20736</v>
      </c>
      <c r="F15443" t="s">
        <v>7054</v>
      </c>
      <c r="G15443" t="s">
        <v>4</v>
      </c>
      <c r="H15443" t="s">
        <v>3444</v>
      </c>
      <c r="I15443" s="2">
        <v>1025</v>
      </c>
      <c r="J15443" s="5"/>
      <c r="L15443" s="5"/>
      <c r="M15443" s="2">
        <f t="shared" si="241"/>
        <v>-608892.27999999665</v>
      </c>
      <c r="P15443"/>
    </row>
    <row r="15444" spans="1:16" hidden="1">
      <c r="A15444" t="s">
        <v>20753</v>
      </c>
      <c r="B15444" s="1">
        <v>42286</v>
      </c>
      <c r="C15444" t="s">
        <v>20757</v>
      </c>
      <c r="D15444">
        <v>1</v>
      </c>
      <c r="E15444" t="s">
        <v>20758</v>
      </c>
      <c r="F15444" t="s">
        <v>13565</v>
      </c>
      <c r="G15444" t="s">
        <v>4</v>
      </c>
      <c r="H15444" t="s">
        <v>14105</v>
      </c>
      <c r="I15444" s="2">
        <v>270000</v>
      </c>
      <c r="J15444" s="5"/>
      <c r="L15444" s="5"/>
      <c r="M15444" s="2">
        <f t="shared" si="241"/>
        <v>-338892.27999999665</v>
      </c>
      <c r="P15444"/>
    </row>
    <row r="15445" spans="1:16" hidden="1">
      <c r="A15445" t="s">
        <v>20780</v>
      </c>
      <c r="B15445" s="1">
        <v>42286</v>
      </c>
      <c r="C15445" t="s">
        <v>6</v>
      </c>
      <c r="D15445">
        <v>1</v>
      </c>
      <c r="E15445" t="s">
        <v>20785</v>
      </c>
      <c r="F15445" t="s">
        <v>13565</v>
      </c>
      <c r="G15445" t="s">
        <v>4</v>
      </c>
      <c r="H15445" t="s">
        <v>3898</v>
      </c>
      <c r="I15445" s="2">
        <v>102100</v>
      </c>
      <c r="J15445" s="5"/>
      <c r="L15445" s="5"/>
      <c r="M15445" s="2">
        <f t="shared" si="241"/>
        <v>-236792.27999999665</v>
      </c>
      <c r="P15445"/>
    </row>
    <row r="15446" spans="1:16" hidden="1">
      <c r="A15446" t="s">
        <v>20804</v>
      </c>
      <c r="B15446" s="1">
        <v>42286</v>
      </c>
      <c r="C15446" t="s">
        <v>6</v>
      </c>
      <c r="D15446">
        <v>1</v>
      </c>
      <c r="E15446" t="s">
        <v>20808</v>
      </c>
      <c r="F15446" t="s">
        <v>13565</v>
      </c>
      <c r="G15446" t="s">
        <v>4</v>
      </c>
      <c r="H15446" t="s">
        <v>20809</v>
      </c>
      <c r="I15446" s="2">
        <v>12752.69</v>
      </c>
      <c r="J15446" s="5"/>
      <c r="L15446" s="5"/>
      <c r="M15446" s="2">
        <f t="shared" si="241"/>
        <v>-224039.58999999665</v>
      </c>
      <c r="P15446"/>
    </row>
    <row r="15447" spans="1:16" hidden="1">
      <c r="A15447" t="s">
        <v>20827</v>
      </c>
      <c r="B15447" s="1">
        <v>42286</v>
      </c>
      <c r="C15447" t="s">
        <v>20829</v>
      </c>
      <c r="D15447">
        <v>2</v>
      </c>
      <c r="E15447" t="s">
        <v>20830</v>
      </c>
      <c r="F15447" t="s">
        <v>7054</v>
      </c>
      <c r="G15447" t="s">
        <v>4</v>
      </c>
      <c r="H15447" t="s">
        <v>3746</v>
      </c>
      <c r="I15447" s="2">
        <v>280.07</v>
      </c>
      <c r="J15447" s="5"/>
      <c r="L15447" s="5"/>
      <c r="M15447" s="2">
        <f t="shared" si="241"/>
        <v>-223759.51999999664</v>
      </c>
      <c r="P15447"/>
    </row>
    <row r="15448" spans="1:16" hidden="1">
      <c r="A15448" t="s">
        <v>20850</v>
      </c>
      <c r="B15448" s="1">
        <v>42286</v>
      </c>
      <c r="C15448" t="s">
        <v>18</v>
      </c>
      <c r="D15448">
        <v>2</v>
      </c>
      <c r="E15448" t="s">
        <v>20853</v>
      </c>
      <c r="F15448" t="s">
        <v>13559</v>
      </c>
      <c r="G15448" t="s">
        <v>313</v>
      </c>
      <c r="H15448" t="s">
        <v>65</v>
      </c>
      <c r="I15448" s="2">
        <v>71.77</v>
      </c>
      <c r="J15448" s="5"/>
      <c r="L15448" s="5"/>
      <c r="M15448" s="2">
        <f t="shared" si="241"/>
        <v>-223687.74999999665</v>
      </c>
      <c r="P15448"/>
    </row>
    <row r="15449" spans="1:16" hidden="1">
      <c r="A15449" t="s">
        <v>20876</v>
      </c>
      <c r="B15449" s="1">
        <v>42286</v>
      </c>
      <c r="C15449" t="s">
        <v>20879</v>
      </c>
      <c r="D15449">
        <v>2</v>
      </c>
      <c r="E15449" t="s">
        <v>20880</v>
      </c>
      <c r="F15449" t="s">
        <v>13559</v>
      </c>
      <c r="G15449" t="s">
        <v>313</v>
      </c>
      <c r="H15449" t="s">
        <v>2357</v>
      </c>
      <c r="J15449" s="5"/>
      <c r="K15449" s="2">
        <v>243.86</v>
      </c>
      <c r="L15449" s="5"/>
      <c r="M15449" s="2">
        <f t="shared" si="241"/>
        <v>-223931.60999999664</v>
      </c>
      <c r="P15449"/>
    </row>
    <row r="15450" spans="1:16" hidden="1">
      <c r="A15450" t="s">
        <v>20876</v>
      </c>
      <c r="B15450" s="1">
        <v>42286</v>
      </c>
      <c r="C15450" t="s">
        <v>20879</v>
      </c>
      <c r="D15450">
        <v>2</v>
      </c>
      <c r="E15450" t="s">
        <v>20880</v>
      </c>
      <c r="F15450" t="s">
        <v>13559</v>
      </c>
      <c r="G15450" t="s">
        <v>313</v>
      </c>
      <c r="H15450" t="s">
        <v>2357</v>
      </c>
      <c r="I15450" s="2">
        <v>243.86</v>
      </c>
      <c r="J15450" s="5"/>
      <c r="L15450" s="5"/>
      <c r="M15450" s="2">
        <f t="shared" si="241"/>
        <v>-223687.74999999665</v>
      </c>
      <c r="P15450"/>
    </row>
    <row r="15451" spans="1:16" hidden="1">
      <c r="A15451" t="s">
        <v>20901</v>
      </c>
      <c r="B15451" s="1">
        <v>42286</v>
      </c>
      <c r="C15451" t="s">
        <v>20905</v>
      </c>
      <c r="D15451">
        <v>2</v>
      </c>
      <c r="E15451" t="s">
        <v>20906</v>
      </c>
      <c r="F15451" t="s">
        <v>13559</v>
      </c>
      <c r="G15451" t="s">
        <v>313</v>
      </c>
      <c r="H15451" t="s">
        <v>1828</v>
      </c>
      <c r="J15451" s="5"/>
      <c r="K15451" s="2">
        <v>527.12</v>
      </c>
      <c r="L15451" s="5"/>
      <c r="M15451" s="2">
        <f t="shared" si="241"/>
        <v>-224214.86999999665</v>
      </c>
      <c r="P15451"/>
    </row>
    <row r="15452" spans="1:16" hidden="1">
      <c r="A15452" t="s">
        <v>20901</v>
      </c>
      <c r="B15452" s="1">
        <v>42286</v>
      </c>
      <c r="C15452" t="s">
        <v>20905</v>
      </c>
      <c r="D15452">
        <v>2</v>
      </c>
      <c r="E15452" t="s">
        <v>20906</v>
      </c>
      <c r="F15452" t="s">
        <v>13559</v>
      </c>
      <c r="G15452" t="s">
        <v>313</v>
      </c>
      <c r="H15452" t="s">
        <v>1828</v>
      </c>
      <c r="I15452" s="2">
        <v>527.12</v>
      </c>
      <c r="J15452" s="5"/>
      <c r="L15452" s="5"/>
      <c r="M15452" s="2">
        <f t="shared" si="241"/>
        <v>-223687.74999999665</v>
      </c>
      <c r="P15452"/>
    </row>
    <row r="15453" spans="1:16" hidden="1">
      <c r="A15453" t="s">
        <v>20923</v>
      </c>
      <c r="B15453" s="1">
        <v>42286</v>
      </c>
      <c r="C15453" t="s">
        <v>18</v>
      </c>
      <c r="D15453">
        <v>2</v>
      </c>
      <c r="E15453" t="s">
        <v>20926</v>
      </c>
      <c r="F15453" t="s">
        <v>13559</v>
      </c>
      <c r="G15453" t="s">
        <v>313</v>
      </c>
      <c r="H15453" t="s">
        <v>65</v>
      </c>
      <c r="I15453" s="2">
        <v>1650.25</v>
      </c>
      <c r="J15453" s="5"/>
      <c r="L15453" s="5"/>
      <c r="M15453" s="2">
        <f t="shared" si="241"/>
        <v>-222037.49999999665</v>
      </c>
      <c r="P15453"/>
    </row>
    <row r="15454" spans="1:16" hidden="1">
      <c r="A15454" t="s">
        <v>20950</v>
      </c>
      <c r="B15454" s="1">
        <v>42286</v>
      </c>
      <c r="C15454" t="s">
        <v>18</v>
      </c>
      <c r="D15454">
        <v>2</v>
      </c>
      <c r="E15454" t="s">
        <v>20953</v>
      </c>
      <c r="F15454" t="s">
        <v>13559</v>
      </c>
      <c r="G15454" t="s">
        <v>313</v>
      </c>
      <c r="H15454" t="s">
        <v>65</v>
      </c>
      <c r="I15454" s="2">
        <v>1157.42</v>
      </c>
      <c r="J15454" s="5"/>
      <c r="L15454" s="5"/>
      <c r="M15454" s="2">
        <f t="shared" si="241"/>
        <v>-220880.07999999664</v>
      </c>
      <c r="P15454"/>
    </row>
    <row r="15455" spans="1:16" hidden="1">
      <c r="A15455" t="s">
        <v>20970</v>
      </c>
      <c r="B15455" s="1">
        <v>42286</v>
      </c>
      <c r="C15455" t="s">
        <v>20973</v>
      </c>
      <c r="D15455">
        <v>2</v>
      </c>
      <c r="E15455" t="s">
        <v>20974</v>
      </c>
      <c r="F15455" t="s">
        <v>7054</v>
      </c>
      <c r="G15455" t="s">
        <v>4</v>
      </c>
      <c r="H15455" t="s">
        <v>3158</v>
      </c>
      <c r="J15455" s="5"/>
      <c r="K15455" s="2">
        <v>680</v>
      </c>
      <c r="L15455" s="5"/>
      <c r="M15455" s="2">
        <f t="shared" si="241"/>
        <v>-221560.07999999664</v>
      </c>
      <c r="P15455"/>
    </row>
    <row r="15456" spans="1:16" hidden="1">
      <c r="A15456" t="s">
        <v>20970</v>
      </c>
      <c r="B15456" s="1">
        <v>42286</v>
      </c>
      <c r="C15456" t="s">
        <v>20973</v>
      </c>
      <c r="D15456">
        <v>2</v>
      </c>
      <c r="E15456" t="s">
        <v>20974</v>
      </c>
      <c r="F15456" t="s">
        <v>7054</v>
      </c>
      <c r="G15456" t="s">
        <v>4</v>
      </c>
      <c r="H15456" t="s">
        <v>3158</v>
      </c>
      <c r="I15456" s="2">
        <v>680</v>
      </c>
      <c r="J15456" s="5"/>
      <c r="L15456" s="5"/>
      <c r="M15456" s="2">
        <f t="shared" si="241"/>
        <v>-220880.07999999664</v>
      </c>
      <c r="P15456"/>
    </row>
    <row r="15457" spans="1:16" hidden="1">
      <c r="A15457" t="s">
        <v>20994</v>
      </c>
      <c r="B15457" s="1">
        <v>42286</v>
      </c>
      <c r="C15457" t="s">
        <v>20996</v>
      </c>
      <c r="D15457">
        <v>2</v>
      </c>
      <c r="E15457" t="s">
        <v>20997</v>
      </c>
      <c r="F15457" t="s">
        <v>7054</v>
      </c>
      <c r="G15457" t="s">
        <v>4</v>
      </c>
      <c r="H15457" t="s">
        <v>2357</v>
      </c>
      <c r="J15457" s="5"/>
      <c r="K15457" s="2">
        <v>2990</v>
      </c>
      <c r="L15457" s="5"/>
      <c r="M15457" s="2">
        <f t="shared" si="241"/>
        <v>-223870.07999999664</v>
      </c>
      <c r="P15457"/>
    </row>
    <row r="15458" spans="1:16" hidden="1">
      <c r="A15458" t="s">
        <v>20994</v>
      </c>
      <c r="B15458" s="1">
        <v>42286</v>
      </c>
      <c r="C15458" t="s">
        <v>20996</v>
      </c>
      <c r="D15458">
        <v>2</v>
      </c>
      <c r="E15458" t="s">
        <v>20997</v>
      </c>
      <c r="F15458" t="s">
        <v>7054</v>
      </c>
      <c r="G15458" t="s">
        <v>4</v>
      </c>
      <c r="H15458" t="s">
        <v>2357</v>
      </c>
      <c r="I15458" s="2">
        <v>2990</v>
      </c>
      <c r="J15458" s="5"/>
      <c r="L15458" s="5"/>
      <c r="M15458" s="2">
        <f t="shared" si="241"/>
        <v>-220880.07999999664</v>
      </c>
      <c r="P15458"/>
    </row>
    <row r="15459" spans="1:16" hidden="1">
      <c r="A15459" t="s">
        <v>21019</v>
      </c>
      <c r="B15459" s="1">
        <v>42286</v>
      </c>
      <c r="C15459" t="s">
        <v>6</v>
      </c>
      <c r="D15459">
        <v>1</v>
      </c>
      <c r="E15459" t="s">
        <v>21022</v>
      </c>
      <c r="F15459" t="s">
        <v>13565</v>
      </c>
      <c r="G15459" t="s">
        <v>4</v>
      </c>
      <c r="H15459" t="s">
        <v>21023</v>
      </c>
      <c r="I15459" s="2">
        <v>90000</v>
      </c>
      <c r="J15459" s="5"/>
      <c r="L15459" s="5"/>
      <c r="M15459" s="2">
        <f t="shared" si="241"/>
        <v>-130880.07999999664</v>
      </c>
      <c r="P15459"/>
    </row>
    <row r="15460" spans="1:16" hidden="1">
      <c r="A15460" t="s">
        <v>21039</v>
      </c>
      <c r="B15460" s="1">
        <v>42286</v>
      </c>
      <c r="C15460" t="s">
        <v>6</v>
      </c>
      <c r="D15460">
        <v>1</v>
      </c>
      <c r="E15460" t="s">
        <v>21041</v>
      </c>
      <c r="F15460" t="s">
        <v>13610</v>
      </c>
      <c r="G15460" t="s">
        <v>4</v>
      </c>
      <c r="H15460" t="s">
        <v>4436</v>
      </c>
      <c r="I15460" s="2">
        <v>7035.42</v>
      </c>
      <c r="J15460" s="5"/>
      <c r="L15460" s="5"/>
      <c r="M15460" s="2">
        <f t="shared" si="241"/>
        <v>-123844.65999999664</v>
      </c>
      <c r="P15460"/>
    </row>
    <row r="15461" spans="1:16" hidden="1">
      <c r="A15461" t="s">
        <v>21062</v>
      </c>
      <c r="B15461" s="1">
        <v>42286</v>
      </c>
      <c r="C15461" t="s">
        <v>21063</v>
      </c>
      <c r="D15461">
        <v>2</v>
      </c>
      <c r="E15461" t="s">
        <v>21064</v>
      </c>
      <c r="F15461" t="s">
        <v>7054</v>
      </c>
      <c r="G15461" t="s">
        <v>4</v>
      </c>
      <c r="H15461" t="s">
        <v>18561</v>
      </c>
      <c r="I15461" s="2">
        <v>2230.0100000000002</v>
      </c>
      <c r="J15461" s="5"/>
      <c r="L15461" s="5"/>
      <c r="M15461" s="2">
        <f t="shared" si="241"/>
        <v>-121614.64999999665</v>
      </c>
      <c r="P15461"/>
    </row>
    <row r="15462" spans="1:16" hidden="1">
      <c r="A15462" t="s">
        <v>21086</v>
      </c>
      <c r="B15462" s="1">
        <v>42286</v>
      </c>
      <c r="C15462" t="s">
        <v>18</v>
      </c>
      <c r="D15462">
        <v>2</v>
      </c>
      <c r="E15462" t="s">
        <v>21087</v>
      </c>
      <c r="F15462" t="s">
        <v>13559</v>
      </c>
      <c r="G15462" t="s">
        <v>313</v>
      </c>
      <c r="H15462" t="s">
        <v>65</v>
      </c>
      <c r="I15462" s="2">
        <v>1986.34</v>
      </c>
      <c r="J15462" s="5"/>
      <c r="L15462" s="5"/>
      <c r="M15462" s="2">
        <f t="shared" si="241"/>
        <v>-119628.30999999665</v>
      </c>
      <c r="P15462"/>
    </row>
    <row r="15463" spans="1:16" hidden="1">
      <c r="A15463" t="s">
        <v>21105</v>
      </c>
      <c r="B15463" s="1">
        <v>42286</v>
      </c>
      <c r="C15463" t="s">
        <v>18</v>
      </c>
      <c r="D15463">
        <v>2</v>
      </c>
      <c r="E15463" t="s">
        <v>21106</v>
      </c>
      <c r="F15463" t="s">
        <v>13559</v>
      </c>
      <c r="G15463" t="s">
        <v>313</v>
      </c>
      <c r="H15463" t="s">
        <v>7668</v>
      </c>
      <c r="I15463" s="2">
        <v>438.85</v>
      </c>
      <c r="J15463" s="5"/>
      <c r="L15463" s="5"/>
      <c r="M15463" s="2">
        <f t="shared" si="241"/>
        <v>-119189.45999999664</v>
      </c>
      <c r="P15463"/>
    </row>
    <row r="15464" spans="1:16" hidden="1">
      <c r="A15464" t="s">
        <v>21125</v>
      </c>
      <c r="B15464" s="1">
        <v>42286</v>
      </c>
      <c r="C15464" t="s">
        <v>21126</v>
      </c>
      <c r="D15464">
        <v>2</v>
      </c>
      <c r="E15464" t="s">
        <v>21127</v>
      </c>
      <c r="F15464" t="s">
        <v>7054</v>
      </c>
      <c r="G15464" t="s">
        <v>4</v>
      </c>
      <c r="H15464" t="s">
        <v>10214</v>
      </c>
      <c r="I15464" s="2">
        <v>800.01</v>
      </c>
      <c r="J15464" s="5"/>
      <c r="L15464" s="5"/>
      <c r="M15464" s="2">
        <f t="shared" si="241"/>
        <v>-118389.44999999665</v>
      </c>
      <c r="P15464"/>
    </row>
    <row r="15465" spans="1:16" hidden="1">
      <c r="A15465" t="s">
        <v>21147</v>
      </c>
      <c r="B15465" s="1">
        <v>42286</v>
      </c>
      <c r="C15465" t="s">
        <v>21148</v>
      </c>
      <c r="D15465">
        <v>2</v>
      </c>
      <c r="E15465" t="s">
        <v>21149</v>
      </c>
      <c r="F15465" t="s">
        <v>7054</v>
      </c>
      <c r="G15465" t="s">
        <v>4</v>
      </c>
      <c r="H15465" t="s">
        <v>5034</v>
      </c>
      <c r="I15465" s="2">
        <v>5503.85</v>
      </c>
      <c r="J15465" s="5"/>
      <c r="L15465" s="5"/>
      <c r="M15465" s="2">
        <f t="shared" si="241"/>
        <v>-112885.59999999664</v>
      </c>
      <c r="P15465"/>
    </row>
    <row r="15466" spans="1:16" hidden="1">
      <c r="A15466" t="s">
        <v>21172</v>
      </c>
      <c r="B15466" s="1">
        <v>42286</v>
      </c>
      <c r="C15466" t="s">
        <v>21173</v>
      </c>
      <c r="D15466">
        <v>2</v>
      </c>
      <c r="E15466" t="s">
        <v>21174</v>
      </c>
      <c r="F15466" t="s">
        <v>7054</v>
      </c>
      <c r="G15466" t="s">
        <v>4</v>
      </c>
      <c r="H15466" t="s">
        <v>1828</v>
      </c>
      <c r="I15466" s="2">
        <v>200.01</v>
      </c>
      <c r="J15466" s="5"/>
      <c r="L15466" s="5"/>
      <c r="M15466" s="2">
        <f t="shared" si="241"/>
        <v>-112685.58999999665</v>
      </c>
      <c r="P15466"/>
    </row>
    <row r="15467" spans="1:16" hidden="1">
      <c r="A15467" t="s">
        <v>21198</v>
      </c>
      <c r="B15467" s="1">
        <v>42286</v>
      </c>
      <c r="C15467" t="s">
        <v>6</v>
      </c>
      <c r="D15467">
        <v>1</v>
      </c>
      <c r="E15467" t="s">
        <v>21199</v>
      </c>
      <c r="F15467" t="s">
        <v>13565</v>
      </c>
      <c r="G15467" t="s">
        <v>4</v>
      </c>
      <c r="H15467" t="s">
        <v>21200</v>
      </c>
      <c r="I15467" s="2">
        <v>1000</v>
      </c>
      <c r="J15467" s="5"/>
      <c r="L15467" s="5"/>
      <c r="M15467" s="2">
        <f t="shared" si="241"/>
        <v>-111685.58999999665</v>
      </c>
      <c r="P15467"/>
    </row>
    <row r="15468" spans="1:16" hidden="1">
      <c r="A15468" t="s">
        <v>21219</v>
      </c>
      <c r="B15468" s="1">
        <v>42286</v>
      </c>
      <c r="C15468" t="s">
        <v>21220</v>
      </c>
      <c r="D15468">
        <v>2</v>
      </c>
      <c r="E15468" t="s">
        <v>21221</v>
      </c>
      <c r="F15468" t="s">
        <v>7054</v>
      </c>
      <c r="G15468" t="s">
        <v>4</v>
      </c>
      <c r="H15468" t="s">
        <v>15472</v>
      </c>
      <c r="I15468" s="2">
        <v>3233.85</v>
      </c>
      <c r="J15468" s="5"/>
      <c r="L15468" s="5"/>
      <c r="M15468" s="2">
        <f t="shared" si="241"/>
        <v>-108451.73999999664</v>
      </c>
      <c r="P15468"/>
    </row>
    <row r="15469" spans="1:16" hidden="1">
      <c r="A15469" t="s">
        <v>21242</v>
      </c>
      <c r="B15469" s="1">
        <v>42286</v>
      </c>
      <c r="C15469" t="s">
        <v>21243</v>
      </c>
      <c r="D15469">
        <v>2</v>
      </c>
      <c r="E15469" t="s">
        <v>21244</v>
      </c>
      <c r="F15469" t="s">
        <v>13559</v>
      </c>
      <c r="G15469" t="s">
        <v>313</v>
      </c>
      <c r="H15469" t="s">
        <v>65</v>
      </c>
      <c r="J15469" s="5"/>
      <c r="K15469" s="2">
        <v>121.73</v>
      </c>
      <c r="L15469" s="5"/>
      <c r="M15469" s="2">
        <f t="shared" si="241"/>
        <v>-108573.46999999664</v>
      </c>
      <c r="P15469"/>
    </row>
    <row r="15470" spans="1:16" hidden="1">
      <c r="A15470" t="s">
        <v>21242</v>
      </c>
      <c r="B15470" s="1">
        <v>42286</v>
      </c>
      <c r="C15470" t="s">
        <v>21243</v>
      </c>
      <c r="D15470">
        <v>2</v>
      </c>
      <c r="E15470" t="s">
        <v>21244</v>
      </c>
      <c r="F15470" t="s">
        <v>13559</v>
      </c>
      <c r="G15470" t="s">
        <v>313</v>
      </c>
      <c r="H15470" t="s">
        <v>65</v>
      </c>
      <c r="I15470" s="2">
        <v>121.73</v>
      </c>
      <c r="J15470" s="5"/>
      <c r="L15470" s="5"/>
      <c r="M15470" s="2">
        <f t="shared" si="241"/>
        <v>-108451.73999999664</v>
      </c>
      <c r="P15470"/>
    </row>
    <row r="15471" spans="1:16" hidden="1">
      <c r="A15471" t="s">
        <v>21267</v>
      </c>
      <c r="B15471" s="1">
        <v>42286</v>
      </c>
      <c r="C15471" t="s">
        <v>21268</v>
      </c>
      <c r="D15471">
        <v>2</v>
      </c>
      <c r="E15471" t="s">
        <v>21269</v>
      </c>
      <c r="F15471" t="s">
        <v>7054</v>
      </c>
      <c r="G15471" t="s">
        <v>4</v>
      </c>
      <c r="H15471" t="s">
        <v>7013</v>
      </c>
      <c r="J15471" s="5"/>
      <c r="K15471" s="2">
        <v>400</v>
      </c>
      <c r="L15471" s="5"/>
      <c r="M15471" s="2">
        <f t="shared" si="241"/>
        <v>-108851.73999999664</v>
      </c>
      <c r="P15471"/>
    </row>
    <row r="15472" spans="1:16" hidden="1">
      <c r="A15472" t="s">
        <v>21267</v>
      </c>
      <c r="B15472" s="1">
        <v>42286</v>
      </c>
      <c r="C15472" t="s">
        <v>21268</v>
      </c>
      <c r="D15472">
        <v>2</v>
      </c>
      <c r="E15472" t="s">
        <v>21269</v>
      </c>
      <c r="F15472" t="s">
        <v>7054</v>
      </c>
      <c r="G15472" t="s">
        <v>4</v>
      </c>
      <c r="H15472" t="s">
        <v>7013</v>
      </c>
      <c r="I15472" s="2">
        <v>400</v>
      </c>
      <c r="J15472" s="5"/>
      <c r="L15472" s="5"/>
      <c r="M15472" s="2">
        <f t="shared" si="241"/>
        <v>-108451.73999999664</v>
      </c>
      <c r="P15472"/>
    </row>
    <row r="15473" spans="1:16" hidden="1">
      <c r="A15473" t="s">
        <v>21292</v>
      </c>
      <c r="B15473" s="1">
        <v>42286</v>
      </c>
      <c r="C15473" t="s">
        <v>21293</v>
      </c>
      <c r="D15473">
        <v>2</v>
      </c>
      <c r="E15473" t="s">
        <v>21294</v>
      </c>
      <c r="F15473" t="s">
        <v>7054</v>
      </c>
      <c r="G15473" t="s">
        <v>20</v>
      </c>
      <c r="H15473" t="s">
        <v>21295</v>
      </c>
      <c r="I15473" s="2">
        <v>1025</v>
      </c>
      <c r="J15473" s="5"/>
      <c r="L15473" s="5"/>
      <c r="M15473" s="2">
        <f t="shared" si="241"/>
        <v>-107426.73999999664</v>
      </c>
      <c r="P15473"/>
    </row>
    <row r="15474" spans="1:16" hidden="1">
      <c r="A15474" t="s">
        <v>21317</v>
      </c>
      <c r="B15474" s="1">
        <v>42286</v>
      </c>
      <c r="C15474" t="s">
        <v>18</v>
      </c>
      <c r="D15474">
        <v>2</v>
      </c>
      <c r="E15474" t="s">
        <v>21318</v>
      </c>
      <c r="F15474" t="s">
        <v>13559</v>
      </c>
      <c r="G15474" t="s">
        <v>313</v>
      </c>
      <c r="H15474" t="s">
        <v>6755</v>
      </c>
      <c r="I15474" s="2">
        <v>636.75</v>
      </c>
      <c r="J15474" s="5"/>
      <c r="L15474" s="5"/>
      <c r="M15474" s="2">
        <f t="shared" si="241"/>
        <v>-106789.98999999664</v>
      </c>
      <c r="P15474"/>
    </row>
    <row r="15475" spans="1:16" hidden="1">
      <c r="A15475" t="s">
        <v>21343</v>
      </c>
      <c r="B15475" s="1">
        <v>42286</v>
      </c>
      <c r="C15475" t="s">
        <v>21344</v>
      </c>
      <c r="D15475">
        <v>2</v>
      </c>
      <c r="E15475" t="s">
        <v>21345</v>
      </c>
      <c r="F15475" t="s">
        <v>13559</v>
      </c>
      <c r="G15475" t="s">
        <v>313</v>
      </c>
      <c r="H15475" t="s">
        <v>3449</v>
      </c>
      <c r="J15475" s="5"/>
      <c r="K15475" s="2">
        <v>1491.59</v>
      </c>
      <c r="L15475" s="5"/>
      <c r="M15475" s="2">
        <f t="shared" si="241"/>
        <v>-108281.57999999664</v>
      </c>
      <c r="P15475"/>
    </row>
    <row r="15476" spans="1:16" hidden="1">
      <c r="A15476" t="s">
        <v>21343</v>
      </c>
      <c r="B15476" s="1">
        <v>42286</v>
      </c>
      <c r="C15476" t="s">
        <v>21344</v>
      </c>
      <c r="D15476">
        <v>2</v>
      </c>
      <c r="E15476" t="s">
        <v>21345</v>
      </c>
      <c r="F15476" t="s">
        <v>13559</v>
      </c>
      <c r="G15476" t="s">
        <v>313</v>
      </c>
      <c r="H15476" t="s">
        <v>3449</v>
      </c>
      <c r="I15476" s="2">
        <v>1491.59</v>
      </c>
      <c r="J15476" s="5"/>
      <c r="L15476" s="5"/>
      <c r="M15476" s="2">
        <f t="shared" si="241"/>
        <v>-106789.98999999664</v>
      </c>
      <c r="P15476"/>
    </row>
    <row r="15477" spans="1:16" hidden="1">
      <c r="A15477" t="s">
        <v>21369</v>
      </c>
      <c r="B15477" s="1">
        <v>42286</v>
      </c>
      <c r="C15477" t="s">
        <v>21370</v>
      </c>
      <c r="D15477">
        <v>2</v>
      </c>
      <c r="E15477" t="s">
        <v>21371</v>
      </c>
      <c r="F15477" t="s">
        <v>7054</v>
      </c>
      <c r="G15477" t="s">
        <v>20</v>
      </c>
      <c r="H15477" t="s">
        <v>21372</v>
      </c>
      <c r="I15477" s="2">
        <v>1840</v>
      </c>
      <c r="J15477" s="5"/>
      <c r="L15477" s="5"/>
      <c r="M15477" s="2">
        <f t="shared" si="241"/>
        <v>-104949.98999999664</v>
      </c>
      <c r="P15477"/>
    </row>
    <row r="15478" spans="1:16" hidden="1">
      <c r="A15478" t="s">
        <v>21391</v>
      </c>
      <c r="B15478" s="1">
        <v>42286</v>
      </c>
      <c r="C15478" t="s">
        <v>1802</v>
      </c>
      <c r="D15478">
        <v>2</v>
      </c>
      <c r="E15478" t="s">
        <v>21392</v>
      </c>
      <c r="F15478" t="s">
        <v>13559</v>
      </c>
      <c r="G15478" t="s">
        <v>313</v>
      </c>
      <c r="H15478" t="s">
        <v>668</v>
      </c>
      <c r="I15478" s="2">
        <v>293.22000000000003</v>
      </c>
      <c r="J15478" s="5"/>
      <c r="L15478" s="5"/>
      <c r="M15478" s="2">
        <f t="shared" si="241"/>
        <v>-104656.76999999664</v>
      </c>
      <c r="P15478"/>
    </row>
    <row r="15479" spans="1:16" hidden="1">
      <c r="A15479" t="s">
        <v>21414</v>
      </c>
      <c r="B15479" s="1">
        <v>42286</v>
      </c>
      <c r="C15479" t="s">
        <v>4032</v>
      </c>
      <c r="D15479">
        <v>2</v>
      </c>
      <c r="E15479" t="s">
        <v>21415</v>
      </c>
      <c r="F15479" t="s">
        <v>7054</v>
      </c>
      <c r="G15479" t="s">
        <v>20</v>
      </c>
      <c r="H15479" t="s">
        <v>10020</v>
      </c>
      <c r="I15479" s="2">
        <v>4100</v>
      </c>
      <c r="J15479" s="5"/>
      <c r="L15479" s="5"/>
      <c r="M15479" s="2">
        <f t="shared" si="241"/>
        <v>-100556.76999999664</v>
      </c>
      <c r="P15479"/>
    </row>
    <row r="15480" spans="1:16" hidden="1">
      <c r="A15480" t="s">
        <v>21435</v>
      </c>
      <c r="B15480" s="1">
        <v>42286</v>
      </c>
      <c r="C15480" t="s">
        <v>18</v>
      </c>
      <c r="D15480">
        <v>2</v>
      </c>
      <c r="E15480" t="s">
        <v>21436</v>
      </c>
      <c r="F15480" t="s">
        <v>13559</v>
      </c>
      <c r="G15480" t="s">
        <v>313</v>
      </c>
      <c r="H15480" t="s">
        <v>16110</v>
      </c>
      <c r="I15480" s="2">
        <v>527.28</v>
      </c>
      <c r="J15480" s="5"/>
      <c r="L15480" s="5"/>
      <c r="M15480" s="2">
        <f t="shared" si="241"/>
        <v>-100029.48999999664</v>
      </c>
      <c r="P15480"/>
    </row>
    <row r="15481" spans="1:16" hidden="1">
      <c r="A15481" t="s">
        <v>21458</v>
      </c>
      <c r="B15481" s="1">
        <v>42286</v>
      </c>
      <c r="C15481" t="s">
        <v>21459</v>
      </c>
      <c r="D15481">
        <v>2</v>
      </c>
      <c r="E15481" t="s">
        <v>21460</v>
      </c>
      <c r="F15481" t="s">
        <v>13559</v>
      </c>
      <c r="G15481" t="s">
        <v>313</v>
      </c>
      <c r="H15481" t="s">
        <v>134</v>
      </c>
      <c r="J15481" s="5"/>
      <c r="K15481" s="2">
        <v>6345.29</v>
      </c>
      <c r="L15481" s="5"/>
      <c r="M15481" s="2">
        <f t="shared" si="241"/>
        <v>-106374.77999999664</v>
      </c>
      <c r="P15481"/>
    </row>
    <row r="15482" spans="1:16" hidden="1">
      <c r="A15482" t="s">
        <v>21458</v>
      </c>
      <c r="B15482" s="1">
        <v>42286</v>
      </c>
      <c r="C15482" t="s">
        <v>21459</v>
      </c>
      <c r="D15482">
        <v>2</v>
      </c>
      <c r="E15482" t="s">
        <v>21460</v>
      </c>
      <c r="F15482" t="s">
        <v>13559</v>
      </c>
      <c r="G15482" t="s">
        <v>313</v>
      </c>
      <c r="H15482" t="s">
        <v>134</v>
      </c>
      <c r="I15482" s="2">
        <v>6345.29</v>
      </c>
      <c r="J15482" s="5"/>
      <c r="L15482" s="5"/>
      <c r="M15482" s="2">
        <f t="shared" si="241"/>
        <v>-100029.48999999664</v>
      </c>
      <c r="P15482"/>
    </row>
    <row r="15483" spans="1:16" hidden="1">
      <c r="A15483" t="s">
        <v>21481</v>
      </c>
      <c r="B15483" s="1">
        <v>42286</v>
      </c>
      <c r="C15483" t="s">
        <v>4041</v>
      </c>
      <c r="D15483">
        <v>2</v>
      </c>
      <c r="E15483" t="s">
        <v>21482</v>
      </c>
      <c r="F15483" t="s">
        <v>7054</v>
      </c>
      <c r="G15483" t="s">
        <v>20</v>
      </c>
      <c r="H15483" t="s">
        <v>14776</v>
      </c>
      <c r="I15483" s="2">
        <v>1025</v>
      </c>
      <c r="J15483" s="5"/>
      <c r="L15483" s="5"/>
      <c r="M15483" s="2">
        <f t="shared" si="241"/>
        <v>-99004.489999996644</v>
      </c>
      <c r="P15483"/>
    </row>
    <row r="15484" spans="1:16" hidden="1">
      <c r="A15484" t="s">
        <v>21505</v>
      </c>
      <c r="B15484" s="1">
        <v>42286</v>
      </c>
      <c r="C15484" t="s">
        <v>21506</v>
      </c>
      <c r="D15484">
        <v>2</v>
      </c>
      <c r="E15484" t="s">
        <v>21507</v>
      </c>
      <c r="F15484" t="s">
        <v>13559</v>
      </c>
      <c r="G15484" t="s">
        <v>313</v>
      </c>
      <c r="H15484" t="s">
        <v>729</v>
      </c>
      <c r="J15484" s="5"/>
      <c r="K15484" s="2">
        <v>582.26</v>
      </c>
      <c r="L15484" s="5"/>
      <c r="M15484" s="2">
        <f t="shared" si="241"/>
        <v>-99586.749999996639</v>
      </c>
      <c r="P15484"/>
    </row>
    <row r="15485" spans="1:16" hidden="1">
      <c r="A15485" t="s">
        <v>21505</v>
      </c>
      <c r="B15485" s="1">
        <v>42286</v>
      </c>
      <c r="C15485" t="s">
        <v>21506</v>
      </c>
      <c r="D15485">
        <v>2</v>
      </c>
      <c r="E15485" t="s">
        <v>21507</v>
      </c>
      <c r="F15485" t="s">
        <v>13559</v>
      </c>
      <c r="G15485" t="s">
        <v>313</v>
      </c>
      <c r="H15485" t="s">
        <v>729</v>
      </c>
      <c r="I15485" s="2">
        <v>582.26</v>
      </c>
      <c r="J15485" s="5"/>
      <c r="L15485" s="5"/>
      <c r="M15485" s="2">
        <f t="shared" si="241"/>
        <v>-99004.489999996644</v>
      </c>
      <c r="P15485"/>
    </row>
    <row r="15486" spans="1:16" hidden="1">
      <c r="A15486" t="s">
        <v>21532</v>
      </c>
      <c r="B15486" s="1">
        <v>42286</v>
      </c>
      <c r="C15486" t="s">
        <v>18</v>
      </c>
      <c r="D15486">
        <v>2</v>
      </c>
      <c r="E15486" t="s">
        <v>21533</v>
      </c>
      <c r="F15486" t="s">
        <v>13559</v>
      </c>
      <c r="G15486" t="s">
        <v>313</v>
      </c>
      <c r="H15486" t="s">
        <v>16110</v>
      </c>
      <c r="I15486" s="2">
        <v>2490.58</v>
      </c>
      <c r="J15486" s="5"/>
      <c r="L15486" s="5"/>
      <c r="M15486" s="2">
        <f t="shared" si="241"/>
        <v>-96513.909999996642</v>
      </c>
      <c r="P15486"/>
    </row>
    <row r="15487" spans="1:16" hidden="1">
      <c r="A15487" t="s">
        <v>21550</v>
      </c>
      <c r="B15487" s="1">
        <v>42286</v>
      </c>
      <c r="C15487" t="s">
        <v>21551</v>
      </c>
      <c r="D15487">
        <v>2</v>
      </c>
      <c r="E15487" t="s">
        <v>21552</v>
      </c>
      <c r="F15487" t="s">
        <v>7054</v>
      </c>
      <c r="G15487" t="s">
        <v>20</v>
      </c>
      <c r="H15487" t="s">
        <v>13999</v>
      </c>
      <c r="I15487" s="2">
        <v>21.69</v>
      </c>
      <c r="J15487" s="5"/>
      <c r="L15487" s="5"/>
      <c r="M15487" s="2">
        <f t="shared" si="241"/>
        <v>-96492.21999999664</v>
      </c>
      <c r="P15487"/>
    </row>
    <row r="15488" spans="1:16" hidden="1">
      <c r="A15488" t="s">
        <v>21571</v>
      </c>
      <c r="B15488" s="1">
        <v>42286</v>
      </c>
      <c r="C15488" t="s">
        <v>21572</v>
      </c>
      <c r="D15488">
        <v>2</v>
      </c>
      <c r="E15488" t="s">
        <v>21573</v>
      </c>
      <c r="F15488" t="s">
        <v>7054</v>
      </c>
      <c r="G15488" t="s">
        <v>20</v>
      </c>
      <c r="H15488" t="s">
        <v>21574</v>
      </c>
      <c r="I15488" s="2">
        <v>6700.01</v>
      </c>
      <c r="J15488" s="5"/>
      <c r="L15488" s="5"/>
      <c r="M15488" s="2">
        <f t="shared" si="241"/>
        <v>-89792.209999996645</v>
      </c>
      <c r="P15488"/>
    </row>
    <row r="15489" spans="1:16" hidden="1">
      <c r="A15489" t="s">
        <v>21596</v>
      </c>
      <c r="B15489" s="1">
        <v>42286</v>
      </c>
      <c r="C15489" t="s">
        <v>21597</v>
      </c>
      <c r="D15489">
        <v>2</v>
      </c>
      <c r="E15489" t="s">
        <v>21598</v>
      </c>
      <c r="F15489" t="s">
        <v>7054</v>
      </c>
      <c r="G15489" t="s">
        <v>20</v>
      </c>
      <c r="H15489" t="s">
        <v>21599</v>
      </c>
      <c r="I15489" s="2">
        <v>1025</v>
      </c>
      <c r="J15489" s="5"/>
      <c r="L15489" s="5"/>
      <c r="M15489" s="2">
        <f t="shared" si="241"/>
        <v>-88767.209999996645</v>
      </c>
      <c r="P15489"/>
    </row>
    <row r="15490" spans="1:16" hidden="1">
      <c r="A15490" t="s">
        <v>21616</v>
      </c>
      <c r="B15490" s="1">
        <v>42286</v>
      </c>
      <c r="C15490" t="s">
        <v>21617</v>
      </c>
      <c r="D15490">
        <v>2</v>
      </c>
      <c r="E15490" t="s">
        <v>21618</v>
      </c>
      <c r="F15490" t="s">
        <v>7054</v>
      </c>
      <c r="G15490" t="s">
        <v>20</v>
      </c>
      <c r="H15490" t="s">
        <v>21619</v>
      </c>
      <c r="I15490" s="2">
        <v>2200</v>
      </c>
      <c r="J15490" s="5"/>
      <c r="L15490" s="5"/>
      <c r="M15490" s="2">
        <f t="shared" si="241"/>
        <v>-86567.209999996645</v>
      </c>
      <c r="P15490"/>
    </row>
    <row r="15491" spans="1:16" hidden="1">
      <c r="A15491" t="s">
        <v>21642</v>
      </c>
      <c r="B15491" s="1">
        <v>42286</v>
      </c>
      <c r="C15491" t="s">
        <v>18</v>
      </c>
      <c r="D15491">
        <v>2</v>
      </c>
      <c r="E15491" t="s">
        <v>21643</v>
      </c>
      <c r="F15491" t="s">
        <v>13559</v>
      </c>
      <c r="G15491" t="s">
        <v>313</v>
      </c>
      <c r="H15491" t="s">
        <v>4075</v>
      </c>
      <c r="I15491" s="2">
        <v>331.48</v>
      </c>
      <c r="J15491" s="5"/>
      <c r="L15491" s="5"/>
      <c r="M15491" s="2">
        <f t="shared" si="241"/>
        <v>-86235.729999996649</v>
      </c>
      <c r="P15491"/>
    </row>
    <row r="15492" spans="1:16" hidden="1">
      <c r="A15492" t="s">
        <v>21667</v>
      </c>
      <c r="B15492" s="1">
        <v>42286</v>
      </c>
      <c r="C15492" t="s">
        <v>18</v>
      </c>
      <c r="D15492">
        <v>2</v>
      </c>
      <c r="E15492" t="s">
        <v>21668</v>
      </c>
      <c r="F15492" t="s">
        <v>13559</v>
      </c>
      <c r="G15492" t="s">
        <v>313</v>
      </c>
      <c r="H15492" t="s">
        <v>4075</v>
      </c>
      <c r="I15492" s="2">
        <v>331.48</v>
      </c>
      <c r="J15492" s="5"/>
      <c r="L15492" s="5"/>
      <c r="M15492" s="2">
        <f t="shared" si="241"/>
        <v>-85904.249999996653</v>
      </c>
      <c r="P15492"/>
    </row>
    <row r="15493" spans="1:16" hidden="1">
      <c r="A15493" t="s">
        <v>21692</v>
      </c>
      <c r="B15493" s="1">
        <v>42286</v>
      </c>
      <c r="C15493" t="s">
        <v>21693</v>
      </c>
      <c r="D15493">
        <v>2</v>
      </c>
      <c r="E15493" t="s">
        <v>21694</v>
      </c>
      <c r="F15493" t="s">
        <v>7054</v>
      </c>
      <c r="G15493" t="s">
        <v>20</v>
      </c>
      <c r="H15493" t="s">
        <v>21695</v>
      </c>
      <c r="I15493" s="2">
        <v>1025</v>
      </c>
      <c r="J15493" s="5"/>
      <c r="L15493" s="5"/>
      <c r="M15493" s="2">
        <f t="shared" si="241"/>
        <v>-84879.249999996653</v>
      </c>
      <c r="P15493"/>
    </row>
    <row r="15494" spans="1:16" hidden="1">
      <c r="A15494" t="s">
        <v>21717</v>
      </c>
      <c r="B15494" s="1">
        <v>42286</v>
      </c>
      <c r="C15494" t="s">
        <v>21718</v>
      </c>
      <c r="D15494">
        <v>2</v>
      </c>
      <c r="E15494" t="s">
        <v>21719</v>
      </c>
      <c r="F15494" t="s">
        <v>13559</v>
      </c>
      <c r="G15494" t="s">
        <v>313</v>
      </c>
      <c r="H15494" t="s">
        <v>3784</v>
      </c>
      <c r="J15494" s="5"/>
      <c r="K15494" s="2">
        <v>1500</v>
      </c>
      <c r="L15494" s="5"/>
      <c r="M15494" s="2">
        <f t="shared" si="241"/>
        <v>-86379.249999996653</v>
      </c>
      <c r="P15494"/>
    </row>
    <row r="15495" spans="1:16" hidden="1">
      <c r="A15495" t="s">
        <v>21717</v>
      </c>
      <c r="B15495" s="1">
        <v>42286</v>
      </c>
      <c r="C15495" t="s">
        <v>21718</v>
      </c>
      <c r="D15495">
        <v>2</v>
      </c>
      <c r="E15495" t="s">
        <v>21719</v>
      </c>
      <c r="F15495" t="s">
        <v>13559</v>
      </c>
      <c r="G15495" t="s">
        <v>313</v>
      </c>
      <c r="H15495" t="s">
        <v>3784</v>
      </c>
      <c r="I15495" s="2">
        <v>2966.9</v>
      </c>
      <c r="J15495" s="5"/>
      <c r="L15495" s="5"/>
      <c r="M15495" s="2">
        <f t="shared" si="241"/>
        <v>-83412.349999996659</v>
      </c>
      <c r="P15495"/>
    </row>
    <row r="15496" spans="1:16" hidden="1">
      <c r="A15496" t="s">
        <v>21741</v>
      </c>
      <c r="B15496" s="1">
        <v>42286</v>
      </c>
      <c r="C15496" t="s">
        <v>21742</v>
      </c>
      <c r="D15496">
        <v>2</v>
      </c>
      <c r="E15496" t="s">
        <v>21743</v>
      </c>
      <c r="F15496" t="s">
        <v>7054</v>
      </c>
      <c r="G15496" t="s">
        <v>20</v>
      </c>
      <c r="H15496" t="s">
        <v>14039</v>
      </c>
      <c r="I15496" s="2">
        <v>3230.01</v>
      </c>
      <c r="J15496" s="5"/>
      <c r="L15496" s="5"/>
      <c r="M15496" s="2">
        <f t="shared" si="241"/>
        <v>-80182.339999996664</v>
      </c>
      <c r="P15496"/>
    </row>
    <row r="15497" spans="1:16" hidden="1">
      <c r="A15497" s="35" t="s">
        <v>4187</v>
      </c>
      <c r="B15497" s="36">
        <v>42287</v>
      </c>
      <c r="C15497" s="35" t="s">
        <v>6</v>
      </c>
      <c r="D15497" s="35">
        <v>1</v>
      </c>
      <c r="E15497" s="35" t="s">
        <v>4190</v>
      </c>
      <c r="F15497" s="35" t="s">
        <v>29</v>
      </c>
      <c r="G15497" s="35" t="s">
        <v>20</v>
      </c>
      <c r="H15497" s="35" t="s">
        <v>65</v>
      </c>
      <c r="I15497" s="11">
        <v>69.66</v>
      </c>
      <c r="J15497" s="12"/>
      <c r="K15497" s="11"/>
      <c r="L15497" s="12"/>
      <c r="M15497" s="2">
        <f t="shared" ref="M15497:M15560" si="242">+M15496+I15497-K15497</f>
        <v>-80112.679999996661</v>
      </c>
      <c r="P15497"/>
    </row>
    <row r="15498" spans="1:16" hidden="1">
      <c r="A15498" t="s">
        <v>4197</v>
      </c>
      <c r="B15498" s="1">
        <v>42287</v>
      </c>
      <c r="C15498" t="s">
        <v>43</v>
      </c>
      <c r="D15498">
        <v>1</v>
      </c>
      <c r="E15498" t="s">
        <v>4199</v>
      </c>
      <c r="F15498" t="s">
        <v>13</v>
      </c>
      <c r="G15498" t="s">
        <v>20</v>
      </c>
      <c r="H15498" t="s">
        <v>4200</v>
      </c>
      <c r="J15498" s="5"/>
      <c r="K15498" s="2">
        <v>10000</v>
      </c>
      <c r="L15498" s="5"/>
      <c r="M15498" s="2">
        <f t="shared" si="242"/>
        <v>-90112.679999996661</v>
      </c>
      <c r="P15498"/>
    </row>
    <row r="15499" spans="1:16" hidden="1">
      <c r="A15499" t="s">
        <v>4329</v>
      </c>
      <c r="B15499" s="1">
        <v>42287</v>
      </c>
      <c r="C15499" t="s">
        <v>6</v>
      </c>
      <c r="D15499">
        <v>1</v>
      </c>
      <c r="E15499" t="s">
        <v>4332</v>
      </c>
      <c r="F15499" t="s">
        <v>29</v>
      </c>
      <c r="G15499" t="s">
        <v>20</v>
      </c>
      <c r="H15499" t="s">
        <v>1375</v>
      </c>
      <c r="I15499" s="2">
        <v>336.68</v>
      </c>
      <c r="J15499" s="5"/>
      <c r="L15499" s="5"/>
      <c r="M15499" s="2">
        <f t="shared" si="242"/>
        <v>-89775.999999996668</v>
      </c>
      <c r="P15499"/>
    </row>
    <row r="15500" spans="1:16" hidden="1">
      <c r="A15500" t="s">
        <v>4337</v>
      </c>
      <c r="B15500" s="1">
        <v>42287</v>
      </c>
      <c r="C15500" t="s">
        <v>1</v>
      </c>
      <c r="D15500">
        <v>1</v>
      </c>
      <c r="E15500" t="s">
        <v>4340</v>
      </c>
      <c r="F15500" t="s">
        <v>228</v>
      </c>
      <c r="G15500" t="s">
        <v>20</v>
      </c>
      <c r="H15500" t="s">
        <v>4341</v>
      </c>
      <c r="J15500" s="5"/>
      <c r="K15500" s="2">
        <v>35000</v>
      </c>
      <c r="L15500" s="5"/>
      <c r="M15500" s="2">
        <f t="shared" si="242"/>
        <v>-124775.99999999667</v>
      </c>
      <c r="P15500"/>
    </row>
    <row r="15501" spans="1:16" hidden="1">
      <c r="A15501" t="s">
        <v>4428</v>
      </c>
      <c r="B15501" s="1">
        <v>42287</v>
      </c>
      <c r="C15501" t="s">
        <v>11</v>
      </c>
      <c r="D15501">
        <v>1</v>
      </c>
      <c r="E15501" t="s">
        <v>4429</v>
      </c>
      <c r="F15501" t="s">
        <v>228</v>
      </c>
      <c r="G15501" t="s">
        <v>20</v>
      </c>
      <c r="H15501" t="s">
        <v>2615</v>
      </c>
      <c r="J15501" s="5"/>
      <c r="K15501" s="2">
        <v>4100</v>
      </c>
      <c r="L15501" s="5"/>
      <c r="M15501" s="2">
        <f t="shared" si="242"/>
        <v>-128875.99999999667</v>
      </c>
      <c r="P15501"/>
    </row>
    <row r="15502" spans="1:16" hidden="1">
      <c r="A15502" t="s">
        <v>4434</v>
      </c>
      <c r="B15502" s="1">
        <v>42287</v>
      </c>
      <c r="C15502" t="s">
        <v>1</v>
      </c>
      <c r="D15502">
        <v>1</v>
      </c>
      <c r="E15502" t="s">
        <v>4435</v>
      </c>
      <c r="F15502" t="s">
        <v>16</v>
      </c>
      <c r="G15502" t="s">
        <v>20</v>
      </c>
      <c r="H15502" t="s">
        <v>4436</v>
      </c>
      <c r="J15502" s="5"/>
      <c r="K15502" s="2">
        <v>148800</v>
      </c>
      <c r="L15502" s="5"/>
      <c r="M15502" s="2">
        <f t="shared" si="242"/>
        <v>-277675.99999999668</v>
      </c>
      <c r="P15502"/>
    </row>
    <row r="15503" spans="1:16" hidden="1">
      <c r="A15503" t="s">
        <v>4441</v>
      </c>
      <c r="B15503" s="1">
        <v>42287</v>
      </c>
      <c r="C15503" t="s">
        <v>18</v>
      </c>
      <c r="D15503">
        <v>1</v>
      </c>
      <c r="E15503" t="s">
        <v>4444</v>
      </c>
      <c r="F15503" t="s">
        <v>13</v>
      </c>
      <c r="G15503" t="s">
        <v>20</v>
      </c>
      <c r="H15503" t="s">
        <v>4445</v>
      </c>
      <c r="J15503" s="5"/>
      <c r="K15503" s="2">
        <v>61500</v>
      </c>
      <c r="L15503" s="5"/>
      <c r="M15503" s="2">
        <f t="shared" si="242"/>
        <v>-339175.99999999668</v>
      </c>
      <c r="P15503"/>
    </row>
    <row r="15504" spans="1:16" hidden="1">
      <c r="A15504" t="s">
        <v>4450</v>
      </c>
      <c r="B15504" s="1">
        <v>42287</v>
      </c>
      <c r="C15504" t="s">
        <v>195</v>
      </c>
      <c r="D15504">
        <v>1</v>
      </c>
      <c r="E15504" t="s">
        <v>4452</v>
      </c>
      <c r="F15504" t="s">
        <v>13</v>
      </c>
      <c r="G15504" t="s">
        <v>20</v>
      </c>
      <c r="H15504" t="s">
        <v>195</v>
      </c>
      <c r="J15504" s="5"/>
      <c r="K15504" s="2">
        <v>55000</v>
      </c>
      <c r="L15504" s="5"/>
      <c r="M15504" s="2">
        <f t="shared" si="242"/>
        <v>-394175.99999999668</v>
      </c>
      <c r="P15504"/>
    </row>
    <row r="15505" spans="1:16" hidden="1">
      <c r="A15505" t="s">
        <v>4457</v>
      </c>
      <c r="B15505" s="1">
        <v>42287</v>
      </c>
      <c r="C15505" t="s">
        <v>200</v>
      </c>
      <c r="D15505">
        <v>1</v>
      </c>
      <c r="E15505" t="s">
        <v>4459</v>
      </c>
      <c r="F15505" t="s">
        <v>16</v>
      </c>
      <c r="G15505" t="s">
        <v>20</v>
      </c>
      <c r="H15505" t="s">
        <v>200</v>
      </c>
      <c r="J15505" s="5"/>
      <c r="K15505" s="2">
        <v>17974</v>
      </c>
      <c r="L15505" s="5"/>
      <c r="M15505" s="2">
        <f t="shared" si="242"/>
        <v>-412149.99999999668</v>
      </c>
      <c r="P15505"/>
    </row>
    <row r="15506" spans="1:16" hidden="1">
      <c r="A15506" t="s">
        <v>4462</v>
      </c>
      <c r="B15506" s="1">
        <v>42287</v>
      </c>
      <c r="C15506" t="s">
        <v>18</v>
      </c>
      <c r="D15506">
        <v>1</v>
      </c>
      <c r="E15506" t="s">
        <v>4464</v>
      </c>
      <c r="F15506" t="s">
        <v>13</v>
      </c>
      <c r="G15506" t="s">
        <v>20</v>
      </c>
      <c r="H15506" t="s">
        <v>18</v>
      </c>
      <c r="J15506" s="5"/>
      <c r="K15506" s="2">
        <v>33246.69</v>
      </c>
      <c r="L15506" s="5"/>
      <c r="M15506" s="2">
        <f t="shared" si="242"/>
        <v>-445396.68999999668</v>
      </c>
      <c r="P15506"/>
    </row>
    <row r="15507" spans="1:16" hidden="1">
      <c r="A15507" t="s">
        <v>21762</v>
      </c>
      <c r="B15507" s="1">
        <v>42287</v>
      </c>
      <c r="C15507" t="s">
        <v>6</v>
      </c>
      <c r="D15507">
        <v>1</v>
      </c>
      <c r="E15507" t="s">
        <v>21766</v>
      </c>
      <c r="F15507" t="s">
        <v>13565</v>
      </c>
      <c r="G15507" t="s">
        <v>20</v>
      </c>
      <c r="H15507" t="s">
        <v>21767</v>
      </c>
      <c r="I15507" s="2">
        <v>10000</v>
      </c>
      <c r="J15507" s="5"/>
      <c r="L15507" s="5"/>
      <c r="M15507" s="2">
        <f t="shared" si="242"/>
        <v>-435396.68999999668</v>
      </c>
      <c r="P15507"/>
    </row>
    <row r="15508" spans="1:16" hidden="1">
      <c r="A15508" t="s">
        <v>21789</v>
      </c>
      <c r="B15508" s="1">
        <v>42287</v>
      </c>
      <c r="C15508" t="s">
        <v>20661</v>
      </c>
      <c r="D15508">
        <v>1</v>
      </c>
      <c r="E15508" t="s">
        <v>21792</v>
      </c>
      <c r="F15508" t="s">
        <v>13565</v>
      </c>
      <c r="G15508" t="s">
        <v>20</v>
      </c>
      <c r="H15508" t="s">
        <v>3842</v>
      </c>
      <c r="I15508" s="2">
        <v>600</v>
      </c>
      <c r="J15508" s="5"/>
      <c r="L15508" s="5"/>
      <c r="M15508" s="2">
        <f t="shared" si="242"/>
        <v>-434796.68999999668</v>
      </c>
      <c r="P15508"/>
    </row>
    <row r="15509" spans="1:16" hidden="1">
      <c r="A15509" t="s">
        <v>21812</v>
      </c>
      <c r="B15509" s="1">
        <v>42287</v>
      </c>
      <c r="C15509" t="s">
        <v>21815</v>
      </c>
      <c r="D15509">
        <v>2</v>
      </c>
      <c r="E15509" t="s">
        <v>21816</v>
      </c>
      <c r="F15509" t="s">
        <v>7054</v>
      </c>
      <c r="G15509" t="s">
        <v>20</v>
      </c>
      <c r="H15509" t="s">
        <v>3894</v>
      </c>
      <c r="I15509" s="2">
        <v>18700.990000000002</v>
      </c>
      <c r="J15509" s="5"/>
      <c r="L15509" s="5"/>
      <c r="M15509" s="2">
        <f t="shared" si="242"/>
        <v>-416095.69999999669</v>
      </c>
      <c r="P15509"/>
    </row>
    <row r="15510" spans="1:16" hidden="1">
      <c r="A15510" t="s">
        <v>21831</v>
      </c>
      <c r="B15510" s="1">
        <v>42287</v>
      </c>
      <c r="C15510" t="s">
        <v>21833</v>
      </c>
      <c r="D15510">
        <v>2</v>
      </c>
      <c r="E15510" t="s">
        <v>21834</v>
      </c>
      <c r="F15510" t="s">
        <v>7054</v>
      </c>
      <c r="G15510" t="s">
        <v>20</v>
      </c>
      <c r="H15510" t="s">
        <v>17664</v>
      </c>
      <c r="I15510" s="2">
        <v>3622.03</v>
      </c>
      <c r="J15510" s="5"/>
      <c r="L15510" s="5"/>
      <c r="M15510" s="2">
        <f t="shared" si="242"/>
        <v>-412473.66999999667</v>
      </c>
      <c r="P15510"/>
    </row>
    <row r="15511" spans="1:16" hidden="1">
      <c r="A15511" t="s">
        <v>21853</v>
      </c>
      <c r="B15511" s="1">
        <v>42287</v>
      </c>
      <c r="C15511" t="s">
        <v>6</v>
      </c>
      <c r="D15511">
        <v>1</v>
      </c>
      <c r="E15511" t="s">
        <v>21857</v>
      </c>
      <c r="F15511" t="s">
        <v>13610</v>
      </c>
      <c r="G15511" t="s">
        <v>20</v>
      </c>
      <c r="H15511" t="s">
        <v>17873</v>
      </c>
      <c r="I15511" s="2">
        <v>7476.95</v>
      </c>
      <c r="J15511" s="5"/>
      <c r="L15511" s="5"/>
      <c r="M15511" s="2">
        <f t="shared" si="242"/>
        <v>-404996.71999999665</v>
      </c>
      <c r="P15511"/>
    </row>
    <row r="15512" spans="1:16" hidden="1">
      <c r="A15512" t="s">
        <v>21875</v>
      </c>
      <c r="B15512" s="1">
        <v>42287</v>
      </c>
      <c r="C15512" t="s">
        <v>21879</v>
      </c>
      <c r="D15512">
        <v>2</v>
      </c>
      <c r="E15512" t="s">
        <v>21880</v>
      </c>
      <c r="F15512" t="s">
        <v>7054</v>
      </c>
      <c r="G15512" t="s">
        <v>20</v>
      </c>
      <c r="H15512" t="s">
        <v>21881</v>
      </c>
      <c r="I15512" s="2">
        <v>3499.35</v>
      </c>
      <c r="J15512" s="5"/>
      <c r="L15512" s="5"/>
      <c r="M15512" s="2">
        <f t="shared" si="242"/>
        <v>-401497.36999999668</v>
      </c>
      <c r="P15512"/>
    </row>
    <row r="15513" spans="1:16" hidden="1">
      <c r="A15513" t="s">
        <v>21902</v>
      </c>
      <c r="B15513" s="1">
        <v>42287</v>
      </c>
      <c r="C15513" t="s">
        <v>21905</v>
      </c>
      <c r="D15513">
        <v>2</v>
      </c>
      <c r="E15513" t="s">
        <v>21906</v>
      </c>
      <c r="F15513" t="s">
        <v>7054</v>
      </c>
      <c r="G15513" t="s">
        <v>20</v>
      </c>
      <c r="H15513" t="s">
        <v>21907</v>
      </c>
      <c r="I15513" s="2">
        <v>2200.0100000000002</v>
      </c>
      <c r="J15513" s="5"/>
      <c r="L15513" s="5"/>
      <c r="M15513" s="2">
        <f t="shared" si="242"/>
        <v>-399297.35999999667</v>
      </c>
      <c r="P15513"/>
    </row>
    <row r="15514" spans="1:16" hidden="1">
      <c r="A15514" t="s">
        <v>21924</v>
      </c>
      <c r="B15514" s="1">
        <v>42287</v>
      </c>
      <c r="C15514" t="s">
        <v>21927</v>
      </c>
      <c r="D15514">
        <v>2</v>
      </c>
      <c r="E15514" t="s">
        <v>21928</v>
      </c>
      <c r="F15514" t="s">
        <v>7054</v>
      </c>
      <c r="G15514" t="s">
        <v>20</v>
      </c>
      <c r="H15514" t="s">
        <v>21929</v>
      </c>
      <c r="I15514" s="2">
        <v>2230.0100000000002</v>
      </c>
      <c r="J15514" s="5"/>
      <c r="L15514" s="5"/>
      <c r="M15514" s="2">
        <f t="shared" si="242"/>
        <v>-397067.34999999666</v>
      </c>
      <c r="P15514"/>
    </row>
    <row r="15515" spans="1:16" hidden="1">
      <c r="A15515" t="s">
        <v>21947</v>
      </c>
      <c r="B15515" s="1">
        <v>42287</v>
      </c>
      <c r="C15515" t="s">
        <v>16719</v>
      </c>
      <c r="D15515">
        <v>1</v>
      </c>
      <c r="E15515" t="s">
        <v>21950</v>
      </c>
      <c r="F15515" t="s">
        <v>13565</v>
      </c>
      <c r="G15515" t="s">
        <v>20</v>
      </c>
      <c r="H15515" t="s">
        <v>12543</v>
      </c>
      <c r="I15515" s="2">
        <v>35000</v>
      </c>
      <c r="J15515" s="5"/>
      <c r="L15515" s="5"/>
      <c r="M15515" s="2">
        <f t="shared" si="242"/>
        <v>-362067.34999999666</v>
      </c>
      <c r="P15515"/>
    </row>
    <row r="15516" spans="1:16" hidden="1">
      <c r="A15516" t="s">
        <v>21965</v>
      </c>
      <c r="B15516" s="1">
        <v>42287</v>
      </c>
      <c r="C15516" t="s">
        <v>21968</v>
      </c>
      <c r="D15516">
        <v>2</v>
      </c>
      <c r="E15516" t="s">
        <v>21969</v>
      </c>
      <c r="F15516" t="s">
        <v>7054</v>
      </c>
      <c r="G15516" t="s">
        <v>20</v>
      </c>
      <c r="H15516" t="s">
        <v>14716</v>
      </c>
      <c r="I15516" s="2">
        <v>1025</v>
      </c>
      <c r="J15516" s="5"/>
      <c r="L15516" s="5"/>
      <c r="M15516" s="2">
        <f t="shared" si="242"/>
        <v>-361042.34999999666</v>
      </c>
      <c r="P15516"/>
    </row>
    <row r="15517" spans="1:16" hidden="1">
      <c r="A15517" t="s">
        <v>21989</v>
      </c>
      <c r="B15517" s="1">
        <v>42287</v>
      </c>
      <c r="C15517" t="s">
        <v>21992</v>
      </c>
      <c r="D15517">
        <v>2</v>
      </c>
      <c r="E15517" t="s">
        <v>21993</v>
      </c>
      <c r="F15517" t="s">
        <v>7054</v>
      </c>
      <c r="G15517" t="s">
        <v>20</v>
      </c>
      <c r="H15517" t="s">
        <v>21994</v>
      </c>
      <c r="I15517" s="2">
        <v>1839.99</v>
      </c>
      <c r="J15517" s="5"/>
      <c r="L15517" s="5"/>
      <c r="M15517" s="2">
        <f t="shared" si="242"/>
        <v>-359202.35999999667</v>
      </c>
      <c r="P15517"/>
    </row>
    <row r="15518" spans="1:16" hidden="1">
      <c r="A15518" t="s">
        <v>22012</v>
      </c>
      <c r="B15518" s="1">
        <v>42287</v>
      </c>
      <c r="C15518" t="s">
        <v>22015</v>
      </c>
      <c r="D15518">
        <v>2</v>
      </c>
      <c r="E15518" t="s">
        <v>22016</v>
      </c>
      <c r="F15518" t="s">
        <v>13559</v>
      </c>
      <c r="G15518" t="s">
        <v>313</v>
      </c>
      <c r="H15518" t="s">
        <v>3534</v>
      </c>
      <c r="J15518" s="5"/>
      <c r="K15518" s="2">
        <v>1200.08</v>
      </c>
      <c r="L15518" s="5"/>
      <c r="M15518" s="2">
        <f t="shared" si="242"/>
        <v>-360402.43999999668</v>
      </c>
      <c r="P15518"/>
    </row>
    <row r="15519" spans="1:16" hidden="1">
      <c r="A15519" t="s">
        <v>22012</v>
      </c>
      <c r="B15519" s="1">
        <v>42287</v>
      </c>
      <c r="C15519" t="s">
        <v>22015</v>
      </c>
      <c r="D15519">
        <v>2</v>
      </c>
      <c r="E15519" t="s">
        <v>22016</v>
      </c>
      <c r="F15519" t="s">
        <v>13559</v>
      </c>
      <c r="G15519" t="s">
        <v>313</v>
      </c>
      <c r="H15519" t="s">
        <v>3534</v>
      </c>
      <c r="I15519" s="2">
        <v>1200.08</v>
      </c>
      <c r="J15519" s="5"/>
      <c r="L15519" s="5"/>
      <c r="M15519" s="2">
        <f t="shared" si="242"/>
        <v>-359202.35999999667</v>
      </c>
      <c r="P15519"/>
    </row>
    <row r="15520" spans="1:16" hidden="1">
      <c r="A15520" t="s">
        <v>22035</v>
      </c>
      <c r="B15520" s="1">
        <v>42287</v>
      </c>
      <c r="C15520" t="s">
        <v>22038</v>
      </c>
      <c r="D15520">
        <v>2</v>
      </c>
      <c r="E15520" t="s">
        <v>22039</v>
      </c>
      <c r="F15520" t="s">
        <v>7054</v>
      </c>
      <c r="G15520" t="s">
        <v>20</v>
      </c>
      <c r="H15520" t="s">
        <v>22040</v>
      </c>
      <c r="I15520" s="2">
        <v>470</v>
      </c>
      <c r="J15520" s="5"/>
      <c r="L15520" s="5"/>
      <c r="M15520" s="2">
        <f t="shared" si="242"/>
        <v>-358732.35999999667</v>
      </c>
      <c r="P15520"/>
    </row>
    <row r="15521" spans="1:16" hidden="1">
      <c r="A15521" t="s">
        <v>22060</v>
      </c>
      <c r="B15521" s="1">
        <v>42287</v>
      </c>
      <c r="C15521" t="s">
        <v>22063</v>
      </c>
      <c r="D15521">
        <v>2</v>
      </c>
      <c r="E15521" t="s">
        <v>22064</v>
      </c>
      <c r="F15521" t="s">
        <v>7054</v>
      </c>
      <c r="G15521" t="s">
        <v>20</v>
      </c>
      <c r="H15521" t="s">
        <v>16940</v>
      </c>
      <c r="I15521" s="2">
        <v>3030</v>
      </c>
      <c r="J15521" s="5"/>
      <c r="L15521" s="5"/>
      <c r="M15521" s="2">
        <f t="shared" si="242"/>
        <v>-355702.35999999667</v>
      </c>
      <c r="P15521"/>
    </row>
    <row r="15522" spans="1:16" hidden="1">
      <c r="A15522" t="s">
        <v>22085</v>
      </c>
      <c r="B15522" s="1">
        <v>42287</v>
      </c>
      <c r="C15522" t="s">
        <v>22089</v>
      </c>
      <c r="D15522">
        <v>2</v>
      </c>
      <c r="E15522" t="s">
        <v>22090</v>
      </c>
      <c r="F15522" t="s">
        <v>13559</v>
      </c>
      <c r="G15522" t="s">
        <v>313</v>
      </c>
      <c r="H15522" t="s">
        <v>2533</v>
      </c>
      <c r="J15522" s="5"/>
      <c r="K15522" s="2">
        <v>677.94</v>
      </c>
      <c r="L15522" s="5"/>
      <c r="M15522" s="2">
        <f t="shared" si="242"/>
        <v>-356380.29999999667</v>
      </c>
      <c r="P15522"/>
    </row>
    <row r="15523" spans="1:16" hidden="1">
      <c r="A15523" t="s">
        <v>22085</v>
      </c>
      <c r="B15523" s="1">
        <v>42287</v>
      </c>
      <c r="C15523" t="s">
        <v>22089</v>
      </c>
      <c r="D15523">
        <v>2</v>
      </c>
      <c r="E15523" t="s">
        <v>22090</v>
      </c>
      <c r="F15523" t="s">
        <v>13559</v>
      </c>
      <c r="G15523" t="s">
        <v>313</v>
      </c>
      <c r="H15523" t="s">
        <v>2533</v>
      </c>
      <c r="I15523" s="2">
        <v>677.94</v>
      </c>
      <c r="J15523" s="5"/>
      <c r="L15523" s="5"/>
      <c r="M15523" s="2">
        <f t="shared" si="242"/>
        <v>-355702.35999999667</v>
      </c>
      <c r="P15523"/>
    </row>
    <row r="15524" spans="1:16" hidden="1">
      <c r="A15524" t="s">
        <v>22108</v>
      </c>
      <c r="B15524" s="1">
        <v>42287</v>
      </c>
      <c r="C15524" t="s">
        <v>6</v>
      </c>
      <c r="D15524">
        <v>1</v>
      </c>
      <c r="E15524" t="s">
        <v>22110</v>
      </c>
      <c r="F15524" t="s">
        <v>13565</v>
      </c>
      <c r="G15524" t="s">
        <v>20</v>
      </c>
      <c r="H15524" t="s">
        <v>22111</v>
      </c>
      <c r="I15524" s="2">
        <v>61500</v>
      </c>
      <c r="J15524" s="5"/>
      <c r="L15524" s="5"/>
      <c r="M15524" s="2">
        <f t="shared" si="242"/>
        <v>-294202.35999999667</v>
      </c>
      <c r="P15524"/>
    </row>
    <row r="15525" spans="1:16" hidden="1">
      <c r="A15525" t="s">
        <v>22132</v>
      </c>
      <c r="B15525" s="1">
        <v>42287</v>
      </c>
      <c r="C15525" t="s">
        <v>22133</v>
      </c>
      <c r="D15525">
        <v>2</v>
      </c>
      <c r="E15525" t="s">
        <v>22134</v>
      </c>
      <c r="F15525" t="s">
        <v>7054</v>
      </c>
      <c r="G15525" t="s">
        <v>20</v>
      </c>
      <c r="H15525" t="s">
        <v>22135</v>
      </c>
      <c r="I15525" s="2">
        <v>1840</v>
      </c>
      <c r="J15525" s="5"/>
      <c r="L15525" s="5"/>
      <c r="M15525" s="2">
        <f t="shared" si="242"/>
        <v>-292362.35999999667</v>
      </c>
      <c r="P15525"/>
    </row>
    <row r="15526" spans="1:16" hidden="1">
      <c r="A15526" t="s">
        <v>22158</v>
      </c>
      <c r="B15526" s="1">
        <v>42287</v>
      </c>
      <c r="C15526" t="s">
        <v>6</v>
      </c>
      <c r="D15526">
        <v>1</v>
      </c>
      <c r="E15526" t="s">
        <v>22159</v>
      </c>
      <c r="F15526" t="s">
        <v>13565</v>
      </c>
      <c r="G15526" t="s">
        <v>20</v>
      </c>
      <c r="H15526" t="s">
        <v>5359</v>
      </c>
      <c r="I15526" s="2">
        <v>20000</v>
      </c>
      <c r="J15526" s="5"/>
      <c r="L15526" s="5"/>
      <c r="M15526" s="2">
        <f t="shared" si="242"/>
        <v>-272362.35999999667</v>
      </c>
      <c r="P15526"/>
    </row>
    <row r="15527" spans="1:16" hidden="1">
      <c r="A15527" t="s">
        <v>22178</v>
      </c>
      <c r="B15527" s="1">
        <v>42287</v>
      </c>
      <c r="C15527" t="s">
        <v>22179</v>
      </c>
      <c r="D15527">
        <v>2</v>
      </c>
      <c r="E15527" t="s">
        <v>22180</v>
      </c>
      <c r="F15527" t="s">
        <v>7054</v>
      </c>
      <c r="G15527" t="s">
        <v>20</v>
      </c>
      <c r="H15527" t="s">
        <v>843</v>
      </c>
      <c r="I15527" s="2">
        <v>3030</v>
      </c>
      <c r="J15527" s="5"/>
      <c r="L15527" s="5"/>
      <c r="M15527" s="2">
        <f t="shared" si="242"/>
        <v>-269332.35999999667</v>
      </c>
      <c r="P15527"/>
    </row>
    <row r="15528" spans="1:16" hidden="1">
      <c r="A15528" t="s">
        <v>22201</v>
      </c>
      <c r="B15528" s="1">
        <v>42287</v>
      </c>
      <c r="C15528" t="s">
        <v>22202</v>
      </c>
      <c r="D15528">
        <v>2</v>
      </c>
      <c r="E15528" t="s">
        <v>22203</v>
      </c>
      <c r="F15528" t="s">
        <v>7054</v>
      </c>
      <c r="G15528" t="s">
        <v>20</v>
      </c>
      <c r="H15528" t="s">
        <v>17506</v>
      </c>
      <c r="I15528" s="2">
        <v>1025</v>
      </c>
      <c r="J15528" s="5"/>
      <c r="L15528" s="5"/>
      <c r="M15528" s="2">
        <f t="shared" si="242"/>
        <v>-268307.35999999667</v>
      </c>
      <c r="P15528"/>
    </row>
    <row r="15529" spans="1:16" hidden="1">
      <c r="A15529" t="s">
        <v>22223</v>
      </c>
      <c r="B15529" s="1">
        <v>42287</v>
      </c>
      <c r="C15529" t="s">
        <v>22224</v>
      </c>
      <c r="D15529">
        <v>2</v>
      </c>
      <c r="E15529" t="s">
        <v>22225</v>
      </c>
      <c r="F15529" t="s">
        <v>7054</v>
      </c>
      <c r="G15529" t="s">
        <v>20</v>
      </c>
      <c r="H15529" t="s">
        <v>20036</v>
      </c>
      <c r="I15529" s="2">
        <v>1025</v>
      </c>
      <c r="J15529" s="5"/>
      <c r="L15529" s="5"/>
      <c r="M15529" s="2">
        <f t="shared" si="242"/>
        <v>-267282.35999999667</v>
      </c>
      <c r="P15529"/>
    </row>
    <row r="15530" spans="1:16" hidden="1">
      <c r="A15530" t="s">
        <v>22247</v>
      </c>
      <c r="B15530" s="1">
        <v>42287</v>
      </c>
      <c r="C15530" t="s">
        <v>6</v>
      </c>
      <c r="D15530">
        <v>1</v>
      </c>
      <c r="E15530" t="s">
        <v>22248</v>
      </c>
      <c r="F15530" t="s">
        <v>13565</v>
      </c>
      <c r="G15530" t="s">
        <v>20</v>
      </c>
      <c r="H15530" t="s">
        <v>21023</v>
      </c>
      <c r="I15530" s="2">
        <v>148800</v>
      </c>
      <c r="J15530" s="5"/>
      <c r="L15530" s="5"/>
      <c r="M15530" s="2">
        <f t="shared" si="242"/>
        <v>-118482.35999999667</v>
      </c>
      <c r="P15530"/>
    </row>
    <row r="15531" spans="1:16" hidden="1">
      <c r="A15531" t="s">
        <v>22271</v>
      </c>
      <c r="B15531" s="1">
        <v>42287</v>
      </c>
      <c r="C15531" t="s">
        <v>22272</v>
      </c>
      <c r="D15531">
        <v>2</v>
      </c>
      <c r="E15531" t="s">
        <v>22273</v>
      </c>
      <c r="F15531" t="s">
        <v>7054</v>
      </c>
      <c r="G15531" t="s">
        <v>20</v>
      </c>
      <c r="H15531" t="s">
        <v>11034</v>
      </c>
      <c r="I15531" s="2">
        <v>1025</v>
      </c>
      <c r="J15531" s="5"/>
      <c r="L15531" s="5"/>
      <c r="M15531" s="2">
        <f t="shared" si="242"/>
        <v>-117457.35999999667</v>
      </c>
      <c r="P15531"/>
    </row>
    <row r="15532" spans="1:16" hidden="1">
      <c r="A15532" t="s">
        <v>22294</v>
      </c>
      <c r="B15532" s="1">
        <v>42287</v>
      </c>
      <c r="C15532" t="s">
        <v>22295</v>
      </c>
      <c r="D15532">
        <v>2</v>
      </c>
      <c r="E15532" t="s">
        <v>22296</v>
      </c>
      <c r="F15532" t="s">
        <v>7054</v>
      </c>
      <c r="G15532" t="s">
        <v>20</v>
      </c>
      <c r="H15532" t="s">
        <v>22297</v>
      </c>
      <c r="I15532" s="2">
        <v>1025</v>
      </c>
      <c r="J15532" s="5"/>
      <c r="L15532" s="5"/>
      <c r="M15532" s="2">
        <f t="shared" si="242"/>
        <v>-116432.35999999667</v>
      </c>
      <c r="P15532"/>
    </row>
    <row r="15533" spans="1:16" hidden="1">
      <c r="A15533" t="s">
        <v>22321</v>
      </c>
      <c r="B15533" s="1">
        <v>42287</v>
      </c>
      <c r="C15533" t="s">
        <v>22322</v>
      </c>
      <c r="D15533">
        <v>2</v>
      </c>
      <c r="E15533" t="s">
        <v>22323</v>
      </c>
      <c r="F15533" t="s">
        <v>7054</v>
      </c>
      <c r="G15533" t="s">
        <v>20</v>
      </c>
      <c r="H15533" t="s">
        <v>8309</v>
      </c>
      <c r="I15533" s="2">
        <v>470</v>
      </c>
      <c r="J15533" s="5"/>
      <c r="L15533" s="5"/>
      <c r="M15533" s="2">
        <f t="shared" si="242"/>
        <v>-115962.35999999667</v>
      </c>
      <c r="P15533"/>
    </row>
    <row r="15534" spans="1:16" hidden="1">
      <c r="A15534" t="s">
        <v>22345</v>
      </c>
      <c r="B15534" s="1">
        <v>42287</v>
      </c>
      <c r="C15534" t="s">
        <v>22346</v>
      </c>
      <c r="D15534">
        <v>2</v>
      </c>
      <c r="E15534" t="s">
        <v>22347</v>
      </c>
      <c r="F15534" t="s">
        <v>7054</v>
      </c>
      <c r="G15534" t="s">
        <v>20</v>
      </c>
      <c r="H15534" t="s">
        <v>7403</v>
      </c>
      <c r="I15534" s="2">
        <v>1025</v>
      </c>
      <c r="J15534" s="5"/>
      <c r="L15534" s="5"/>
      <c r="M15534" s="2">
        <f t="shared" si="242"/>
        <v>-114937.35999999667</v>
      </c>
      <c r="P15534"/>
    </row>
    <row r="15535" spans="1:16" hidden="1">
      <c r="A15535" t="s">
        <v>22367</v>
      </c>
      <c r="B15535" s="1">
        <v>42287</v>
      </c>
      <c r="C15535" t="s">
        <v>22368</v>
      </c>
      <c r="D15535">
        <v>2</v>
      </c>
      <c r="E15535" t="s">
        <v>22369</v>
      </c>
      <c r="F15535" t="s">
        <v>7054</v>
      </c>
      <c r="G15535" t="s">
        <v>20</v>
      </c>
      <c r="H15535" t="s">
        <v>22370</v>
      </c>
      <c r="I15535" s="2">
        <v>1025</v>
      </c>
      <c r="J15535" s="5"/>
      <c r="L15535" s="5"/>
      <c r="M15535" s="2">
        <f t="shared" si="242"/>
        <v>-113912.35999999667</v>
      </c>
      <c r="P15535"/>
    </row>
    <row r="15536" spans="1:16" hidden="1">
      <c r="A15536" t="s">
        <v>22395</v>
      </c>
      <c r="B15536" s="1">
        <v>42287</v>
      </c>
      <c r="C15536" t="s">
        <v>22396</v>
      </c>
      <c r="D15536">
        <v>2</v>
      </c>
      <c r="E15536" t="s">
        <v>22397</v>
      </c>
      <c r="F15536" t="s">
        <v>7054</v>
      </c>
      <c r="G15536" t="s">
        <v>20</v>
      </c>
      <c r="H15536" t="s">
        <v>22398</v>
      </c>
      <c r="I15536" s="2">
        <v>1025</v>
      </c>
      <c r="J15536" s="5"/>
      <c r="L15536" s="5"/>
      <c r="M15536" s="2">
        <f t="shared" si="242"/>
        <v>-112887.35999999667</v>
      </c>
      <c r="P15536"/>
    </row>
    <row r="15537" spans="1:16" hidden="1">
      <c r="A15537" t="s">
        <v>22419</v>
      </c>
      <c r="B15537" s="1">
        <v>42287</v>
      </c>
      <c r="C15537" t="s">
        <v>22420</v>
      </c>
      <c r="D15537">
        <v>2</v>
      </c>
      <c r="E15537" t="s">
        <v>22421</v>
      </c>
      <c r="F15537" t="s">
        <v>7054</v>
      </c>
      <c r="G15537" t="s">
        <v>20</v>
      </c>
      <c r="H15537" t="s">
        <v>134</v>
      </c>
      <c r="I15537" s="2">
        <v>1025</v>
      </c>
      <c r="J15537" s="5"/>
      <c r="L15537" s="5"/>
      <c r="M15537" s="2">
        <f t="shared" si="242"/>
        <v>-111862.35999999667</v>
      </c>
      <c r="P15537"/>
    </row>
    <row r="15538" spans="1:16" hidden="1">
      <c r="A15538" t="s">
        <v>22442</v>
      </c>
      <c r="B15538" s="1">
        <v>42287</v>
      </c>
      <c r="C15538" t="s">
        <v>6</v>
      </c>
      <c r="D15538">
        <v>1</v>
      </c>
      <c r="E15538" t="s">
        <v>22443</v>
      </c>
      <c r="F15538" t="s">
        <v>13565</v>
      </c>
      <c r="G15538" t="s">
        <v>20</v>
      </c>
      <c r="H15538" t="s">
        <v>4968</v>
      </c>
      <c r="I15538" s="2">
        <v>19000</v>
      </c>
      <c r="J15538" s="5"/>
      <c r="L15538" s="5"/>
      <c r="M15538" s="2">
        <f t="shared" si="242"/>
        <v>-92862.359999996668</v>
      </c>
      <c r="P15538"/>
    </row>
    <row r="15539" spans="1:16" hidden="1">
      <c r="A15539" t="s">
        <v>22462</v>
      </c>
      <c r="B15539" s="1">
        <v>42287</v>
      </c>
      <c r="C15539" t="s">
        <v>22463</v>
      </c>
      <c r="D15539">
        <v>2</v>
      </c>
      <c r="E15539" t="s">
        <v>22464</v>
      </c>
      <c r="F15539" t="s">
        <v>7054</v>
      </c>
      <c r="G15539" t="s">
        <v>20</v>
      </c>
      <c r="H15539" t="s">
        <v>15651</v>
      </c>
      <c r="I15539" s="2">
        <v>4100</v>
      </c>
      <c r="J15539" s="5"/>
      <c r="L15539" s="5"/>
      <c r="M15539" s="2">
        <f t="shared" si="242"/>
        <v>-88762.359999996668</v>
      </c>
      <c r="P15539"/>
    </row>
    <row r="15540" spans="1:16" hidden="1">
      <c r="A15540" t="s">
        <v>22486</v>
      </c>
      <c r="B15540" s="1">
        <v>42287</v>
      </c>
      <c r="C15540" t="s">
        <v>22487</v>
      </c>
      <c r="D15540">
        <v>2</v>
      </c>
      <c r="E15540" t="s">
        <v>22488</v>
      </c>
      <c r="F15540" t="s">
        <v>7054</v>
      </c>
      <c r="G15540" t="s">
        <v>20</v>
      </c>
      <c r="H15540" t="s">
        <v>1502</v>
      </c>
      <c r="I15540" s="2">
        <v>4100</v>
      </c>
      <c r="J15540" s="5"/>
      <c r="L15540" s="5"/>
      <c r="M15540" s="2">
        <f t="shared" si="242"/>
        <v>-84662.359999996668</v>
      </c>
      <c r="P15540"/>
    </row>
    <row r="15541" spans="1:16" hidden="1">
      <c r="A15541" t="s">
        <v>22513</v>
      </c>
      <c r="B15541" s="1">
        <v>42287</v>
      </c>
      <c r="C15541" t="s">
        <v>22514</v>
      </c>
      <c r="D15541">
        <v>2</v>
      </c>
      <c r="E15541" t="s">
        <v>22515</v>
      </c>
      <c r="F15541" t="s">
        <v>7054</v>
      </c>
      <c r="G15541" t="s">
        <v>20</v>
      </c>
      <c r="H15541" t="s">
        <v>21896</v>
      </c>
      <c r="I15541" s="2">
        <v>1025</v>
      </c>
      <c r="J15541" s="5"/>
      <c r="L15541" s="5"/>
      <c r="M15541" s="2">
        <f t="shared" si="242"/>
        <v>-83637.359999996668</v>
      </c>
      <c r="P15541"/>
    </row>
    <row r="15542" spans="1:16" hidden="1">
      <c r="A15542" t="s">
        <v>22536</v>
      </c>
      <c r="B15542" s="1">
        <v>42287</v>
      </c>
      <c r="C15542" t="s">
        <v>22537</v>
      </c>
      <c r="D15542">
        <v>2</v>
      </c>
      <c r="E15542" t="s">
        <v>22538</v>
      </c>
      <c r="F15542" t="s">
        <v>7054</v>
      </c>
      <c r="G15542" t="s">
        <v>20</v>
      </c>
      <c r="H15542" t="s">
        <v>2098</v>
      </c>
      <c r="I15542" s="2">
        <v>1025</v>
      </c>
      <c r="J15542" s="5"/>
      <c r="L15542" s="5"/>
      <c r="M15542" s="2">
        <f t="shared" si="242"/>
        <v>-82612.359999996668</v>
      </c>
      <c r="P15542"/>
    </row>
    <row r="15543" spans="1:16" hidden="1">
      <c r="A15543" t="s">
        <v>22561</v>
      </c>
      <c r="B15543" s="1">
        <v>42287</v>
      </c>
      <c r="C15543" t="s">
        <v>22562</v>
      </c>
      <c r="D15543">
        <v>2</v>
      </c>
      <c r="E15543" t="s">
        <v>22563</v>
      </c>
      <c r="F15543" t="s">
        <v>7054</v>
      </c>
      <c r="G15543" t="s">
        <v>20</v>
      </c>
      <c r="H15543" t="s">
        <v>9802</v>
      </c>
      <c r="I15543" s="2">
        <v>1840</v>
      </c>
      <c r="J15543" s="5"/>
      <c r="L15543" s="5"/>
      <c r="M15543" s="2">
        <f t="shared" si="242"/>
        <v>-80772.359999996668</v>
      </c>
      <c r="P15543"/>
    </row>
    <row r="15544" spans="1:16" hidden="1">
      <c r="A15544" t="s">
        <v>22589</v>
      </c>
      <c r="B15544" s="1">
        <v>42287</v>
      </c>
      <c r="C15544" t="s">
        <v>22590</v>
      </c>
      <c r="D15544">
        <v>2</v>
      </c>
      <c r="E15544" t="s">
        <v>22591</v>
      </c>
      <c r="F15544" t="s">
        <v>7054</v>
      </c>
      <c r="G15544" t="s">
        <v>20</v>
      </c>
      <c r="H15544" t="s">
        <v>20237</v>
      </c>
      <c r="I15544" s="2">
        <v>590</v>
      </c>
      <c r="J15544" s="5"/>
      <c r="L15544" s="5"/>
      <c r="M15544" s="2">
        <f t="shared" si="242"/>
        <v>-80182.359999996668</v>
      </c>
      <c r="P15544"/>
    </row>
    <row r="15545" spans="1:16" hidden="1">
      <c r="A15545" s="35" t="s">
        <v>4471</v>
      </c>
      <c r="B15545" s="36">
        <v>42289</v>
      </c>
      <c r="C15545" s="35" t="s">
        <v>6</v>
      </c>
      <c r="D15545" s="35">
        <v>1</v>
      </c>
      <c r="E15545" s="35" t="s">
        <v>4472</v>
      </c>
      <c r="F15545" s="35" t="s">
        <v>29</v>
      </c>
      <c r="G15545" s="35" t="s">
        <v>20</v>
      </c>
      <c r="H15545" s="35" t="s">
        <v>4473</v>
      </c>
      <c r="I15545" s="11">
        <v>137.22999999999999</v>
      </c>
      <c r="J15545" s="12"/>
      <c r="K15545" s="11"/>
      <c r="L15545" s="12"/>
      <c r="M15545" s="2">
        <f t="shared" si="242"/>
        <v>-80045.129999996672</v>
      </c>
      <c r="P15545"/>
    </row>
    <row r="15546" spans="1:16" hidden="1">
      <c r="A15546" s="13" t="s">
        <v>4474</v>
      </c>
      <c r="B15546" s="14">
        <v>42289</v>
      </c>
      <c r="C15546" s="13" t="s">
        <v>1</v>
      </c>
      <c r="D15546" s="13">
        <v>1</v>
      </c>
      <c r="E15546" s="13" t="s">
        <v>4481</v>
      </c>
      <c r="F15546" s="13" t="s">
        <v>16</v>
      </c>
      <c r="G15546" s="13" t="s">
        <v>20</v>
      </c>
      <c r="H15546" s="13" t="s">
        <v>4482</v>
      </c>
      <c r="I15546" s="15"/>
      <c r="J15546" s="16"/>
      <c r="K15546" s="15">
        <v>120000</v>
      </c>
      <c r="L15546" s="16"/>
      <c r="M15546" s="2">
        <f t="shared" si="242"/>
        <v>-200045.12999999669</v>
      </c>
      <c r="P15546"/>
    </row>
    <row r="15547" spans="1:16" hidden="1">
      <c r="A15547" t="s">
        <v>4540</v>
      </c>
      <c r="B15547" s="1">
        <v>42289</v>
      </c>
      <c r="C15547" t="s">
        <v>6</v>
      </c>
      <c r="D15547">
        <v>1</v>
      </c>
      <c r="E15547" t="s">
        <v>4547</v>
      </c>
      <c r="F15547" t="s">
        <v>29</v>
      </c>
      <c r="G15547" t="s">
        <v>20</v>
      </c>
      <c r="H15547" t="s">
        <v>65</v>
      </c>
      <c r="I15547" s="2">
        <v>400</v>
      </c>
      <c r="J15547" s="5"/>
      <c r="L15547" s="5"/>
      <c r="M15547" s="2">
        <f t="shared" si="242"/>
        <v>-199645.12999999669</v>
      </c>
      <c r="P15547"/>
    </row>
    <row r="15548" spans="1:16" hidden="1">
      <c r="A15548" t="s">
        <v>4553</v>
      </c>
      <c r="B15548" s="1">
        <v>42289</v>
      </c>
      <c r="C15548" t="s">
        <v>1</v>
      </c>
      <c r="D15548">
        <v>1</v>
      </c>
      <c r="E15548" t="s">
        <v>4558</v>
      </c>
      <c r="F15548" t="s">
        <v>13</v>
      </c>
      <c r="G15548" t="s">
        <v>20</v>
      </c>
      <c r="H15548" t="s">
        <v>4559</v>
      </c>
      <c r="J15548" s="5"/>
      <c r="K15548" s="2">
        <v>8232.9</v>
      </c>
      <c r="L15548" s="5"/>
      <c r="M15548" s="2">
        <f t="shared" si="242"/>
        <v>-207878.02999999668</v>
      </c>
      <c r="P15548"/>
    </row>
    <row r="15549" spans="1:16" hidden="1">
      <c r="A15549" t="s">
        <v>4569</v>
      </c>
      <c r="B15549" s="1">
        <v>42289</v>
      </c>
      <c r="C15549" t="s">
        <v>6</v>
      </c>
      <c r="D15549">
        <v>1</v>
      </c>
      <c r="E15549" t="s">
        <v>4572</v>
      </c>
      <c r="F15549" t="s">
        <v>29</v>
      </c>
      <c r="G15549" t="s">
        <v>20</v>
      </c>
      <c r="H15549" t="s">
        <v>4573</v>
      </c>
      <c r="I15549" s="2">
        <v>100</v>
      </c>
      <c r="J15549" s="5"/>
      <c r="L15549" s="5"/>
      <c r="M15549" s="2">
        <f t="shared" si="242"/>
        <v>-207778.02999999668</v>
      </c>
      <c r="P15549"/>
    </row>
    <row r="15550" spans="1:16" hidden="1">
      <c r="A15550" t="s">
        <v>4576</v>
      </c>
      <c r="B15550" s="1">
        <v>42289</v>
      </c>
      <c r="C15550" t="s">
        <v>6</v>
      </c>
      <c r="D15550">
        <v>1</v>
      </c>
      <c r="E15550" t="s">
        <v>4579</v>
      </c>
      <c r="F15550" t="s">
        <v>29</v>
      </c>
      <c r="G15550" t="s">
        <v>20</v>
      </c>
      <c r="H15550" t="s">
        <v>4573</v>
      </c>
      <c r="I15550" s="2">
        <v>500</v>
      </c>
      <c r="J15550" s="5"/>
      <c r="L15550" s="5"/>
      <c r="M15550" s="2">
        <f t="shared" si="242"/>
        <v>-207278.02999999668</v>
      </c>
      <c r="P15550"/>
    </row>
    <row r="15551" spans="1:16" hidden="1">
      <c r="A15551" t="s">
        <v>4585</v>
      </c>
      <c r="B15551" s="1">
        <v>42289</v>
      </c>
      <c r="C15551" t="s">
        <v>11</v>
      </c>
      <c r="D15551">
        <v>1</v>
      </c>
      <c r="E15551" t="s">
        <v>4589</v>
      </c>
      <c r="F15551" t="s">
        <v>13</v>
      </c>
      <c r="G15551" t="s">
        <v>20</v>
      </c>
      <c r="H15551" t="s">
        <v>3746</v>
      </c>
      <c r="J15551" s="5"/>
      <c r="K15551" s="2">
        <v>1562.94</v>
      </c>
      <c r="L15551" s="5"/>
      <c r="M15551" s="2">
        <f t="shared" si="242"/>
        <v>-208840.96999999668</v>
      </c>
      <c r="P15551"/>
    </row>
    <row r="15552" spans="1:16" hidden="1">
      <c r="A15552" t="s">
        <v>4592</v>
      </c>
      <c r="B15552" s="1">
        <v>42289</v>
      </c>
      <c r="C15552" t="s">
        <v>4598</v>
      </c>
      <c r="D15552">
        <v>2</v>
      </c>
      <c r="E15552" t="s">
        <v>4599</v>
      </c>
      <c r="F15552" t="s">
        <v>78</v>
      </c>
      <c r="G15552" t="s">
        <v>20</v>
      </c>
      <c r="H15552" t="s">
        <v>2830</v>
      </c>
      <c r="J15552" s="5"/>
      <c r="K15552" s="2">
        <v>5119.8599999999997</v>
      </c>
      <c r="L15552" s="5"/>
      <c r="M15552" s="2">
        <f t="shared" si="242"/>
        <v>-213960.82999999667</v>
      </c>
      <c r="P15552"/>
    </row>
    <row r="15553" spans="1:16" hidden="1">
      <c r="A15553" t="s">
        <v>4645</v>
      </c>
      <c r="B15553" s="1">
        <v>42289</v>
      </c>
      <c r="C15553" t="s">
        <v>6</v>
      </c>
      <c r="D15553">
        <v>1</v>
      </c>
      <c r="E15553" t="s">
        <v>4648</v>
      </c>
      <c r="F15553" t="s">
        <v>29</v>
      </c>
      <c r="G15553" t="s">
        <v>20</v>
      </c>
      <c r="H15553" t="s">
        <v>4649</v>
      </c>
      <c r="I15553" s="2">
        <v>1925.87</v>
      </c>
      <c r="J15553" s="5"/>
      <c r="L15553" s="5"/>
      <c r="M15553" s="2">
        <f t="shared" si="242"/>
        <v>-212034.95999999667</v>
      </c>
      <c r="P15553"/>
    </row>
    <row r="15554" spans="1:16" hidden="1">
      <c r="A15554" t="s">
        <v>4676</v>
      </c>
      <c r="B15554" s="1">
        <v>42289</v>
      </c>
      <c r="C15554" t="s">
        <v>18</v>
      </c>
      <c r="D15554">
        <v>1</v>
      </c>
      <c r="E15554" t="s">
        <v>4681</v>
      </c>
      <c r="F15554" t="s">
        <v>13</v>
      </c>
      <c r="G15554" t="s">
        <v>20</v>
      </c>
      <c r="H15554" t="s">
        <v>4682</v>
      </c>
      <c r="J15554" s="5"/>
      <c r="K15554" s="2">
        <v>100000</v>
      </c>
      <c r="L15554" s="5"/>
      <c r="M15554" s="2">
        <f t="shared" si="242"/>
        <v>-312034.9599999967</v>
      </c>
      <c r="P15554"/>
    </row>
    <row r="15555" spans="1:16" hidden="1">
      <c r="A15555" t="s">
        <v>4705</v>
      </c>
      <c r="B15555" s="1">
        <v>42289</v>
      </c>
      <c r="C15555" t="s">
        <v>6</v>
      </c>
      <c r="D15555">
        <v>1</v>
      </c>
      <c r="E15555" t="s">
        <v>4579</v>
      </c>
      <c r="F15555" t="s">
        <v>29</v>
      </c>
      <c r="G15555" t="s">
        <v>20</v>
      </c>
      <c r="H15555" t="s">
        <v>4710</v>
      </c>
      <c r="J15555" s="5"/>
      <c r="K15555" s="2">
        <v>500</v>
      </c>
      <c r="L15555" s="5"/>
      <c r="M15555" s="2">
        <f t="shared" si="242"/>
        <v>-312534.9599999967</v>
      </c>
      <c r="P15555"/>
    </row>
    <row r="15556" spans="1:16" hidden="1">
      <c r="A15556" t="s">
        <v>4714</v>
      </c>
      <c r="B15556" s="1">
        <v>42289</v>
      </c>
      <c r="C15556" t="s">
        <v>6</v>
      </c>
      <c r="D15556">
        <v>1</v>
      </c>
      <c r="E15556" t="s">
        <v>4718</v>
      </c>
      <c r="F15556" t="s">
        <v>29</v>
      </c>
      <c r="G15556" t="s">
        <v>20</v>
      </c>
      <c r="H15556" t="s">
        <v>4573</v>
      </c>
      <c r="I15556" s="2">
        <v>100</v>
      </c>
      <c r="J15556" s="5"/>
      <c r="L15556" s="5"/>
      <c r="M15556" s="2">
        <f t="shared" si="242"/>
        <v>-312434.9599999967</v>
      </c>
      <c r="P15556"/>
    </row>
    <row r="15557" spans="1:16" hidden="1">
      <c r="A15557" t="s">
        <v>4719</v>
      </c>
      <c r="B15557" s="1">
        <v>42289</v>
      </c>
      <c r="C15557" t="s">
        <v>11</v>
      </c>
      <c r="D15557">
        <v>1</v>
      </c>
      <c r="E15557" t="s">
        <v>4723</v>
      </c>
      <c r="F15557" t="s">
        <v>13</v>
      </c>
      <c r="G15557" t="s">
        <v>20</v>
      </c>
      <c r="H15557" t="s">
        <v>4724</v>
      </c>
      <c r="J15557" s="5"/>
      <c r="K15557" s="2">
        <v>114158.65</v>
      </c>
      <c r="L15557" s="5"/>
      <c r="M15557" s="2">
        <f t="shared" si="242"/>
        <v>-426593.60999999673</v>
      </c>
      <c r="P15557"/>
    </row>
    <row r="15558" spans="1:16" hidden="1">
      <c r="A15558" t="s">
        <v>4727</v>
      </c>
      <c r="B15558" s="1">
        <v>42289</v>
      </c>
      <c r="C15558" t="s">
        <v>6</v>
      </c>
      <c r="D15558">
        <v>1</v>
      </c>
      <c r="E15558" t="s">
        <v>4730</v>
      </c>
      <c r="F15558" t="s">
        <v>29</v>
      </c>
      <c r="G15558" t="s">
        <v>20</v>
      </c>
      <c r="H15558" t="s">
        <v>2315</v>
      </c>
      <c r="I15558" s="2">
        <v>137.22999999999999</v>
      </c>
      <c r="J15558" s="5"/>
      <c r="L15558" s="5"/>
      <c r="M15558" s="2">
        <f t="shared" si="242"/>
        <v>-426456.37999999675</v>
      </c>
      <c r="P15558"/>
    </row>
    <row r="15559" spans="1:16" hidden="1">
      <c r="A15559" t="s">
        <v>4734</v>
      </c>
      <c r="B15559" s="1">
        <v>42289</v>
      </c>
      <c r="C15559" t="s">
        <v>43</v>
      </c>
      <c r="D15559">
        <v>1</v>
      </c>
      <c r="E15559" t="s">
        <v>4737</v>
      </c>
      <c r="F15559" t="s">
        <v>67</v>
      </c>
      <c r="G15559" t="s">
        <v>20</v>
      </c>
      <c r="H15559" t="s">
        <v>4157</v>
      </c>
      <c r="J15559" s="5"/>
      <c r="K15559" s="2">
        <v>1025</v>
      </c>
      <c r="L15559" s="5"/>
      <c r="M15559" s="2">
        <f t="shared" si="242"/>
        <v>-427481.37999999675</v>
      </c>
      <c r="P15559"/>
    </row>
    <row r="15560" spans="1:16" hidden="1">
      <c r="A15560" t="s">
        <v>4771</v>
      </c>
      <c r="B15560" s="1">
        <v>42289</v>
      </c>
      <c r="C15560" t="s">
        <v>6</v>
      </c>
      <c r="D15560">
        <v>1</v>
      </c>
      <c r="E15560" t="s">
        <v>4772</v>
      </c>
      <c r="F15560" t="s">
        <v>29</v>
      </c>
      <c r="G15560" t="s">
        <v>20</v>
      </c>
      <c r="H15560" t="s">
        <v>103</v>
      </c>
      <c r="I15560" s="2">
        <v>639.27</v>
      </c>
      <c r="J15560" s="5"/>
      <c r="L15560" s="5"/>
      <c r="M15560" s="2">
        <f t="shared" si="242"/>
        <v>-426842.10999999673</v>
      </c>
      <c r="P15560"/>
    </row>
    <row r="15561" spans="1:16" hidden="1">
      <c r="A15561" t="s">
        <v>4858</v>
      </c>
      <c r="B15561" s="1">
        <v>42289</v>
      </c>
      <c r="C15561" t="s">
        <v>1</v>
      </c>
      <c r="D15561">
        <v>1</v>
      </c>
      <c r="E15561" t="s">
        <v>4859</v>
      </c>
      <c r="F15561" t="s">
        <v>13</v>
      </c>
      <c r="G15561" t="s">
        <v>20</v>
      </c>
      <c r="H15561" t="s">
        <v>4860</v>
      </c>
      <c r="J15561" s="5"/>
      <c r="K15561" s="2">
        <v>586</v>
      </c>
      <c r="L15561" s="5"/>
      <c r="M15561" s="2">
        <f t="shared" ref="M15561:M15624" si="243">+M15560+I15561-K15561</f>
        <v>-427428.10999999673</v>
      </c>
      <c r="P15561"/>
    </row>
    <row r="15562" spans="1:16" hidden="1">
      <c r="A15562" t="s">
        <v>4884</v>
      </c>
      <c r="B15562" s="1">
        <v>42289</v>
      </c>
      <c r="C15562" t="s">
        <v>18</v>
      </c>
      <c r="D15562">
        <v>1</v>
      </c>
      <c r="E15562" t="s">
        <v>4887</v>
      </c>
      <c r="F15562" t="s">
        <v>13</v>
      </c>
      <c r="G15562" t="s">
        <v>20</v>
      </c>
      <c r="H15562" t="s">
        <v>18</v>
      </c>
      <c r="J15562" s="5"/>
      <c r="K15562" s="2">
        <v>17736.02</v>
      </c>
      <c r="L15562" s="5"/>
      <c r="M15562" s="2">
        <f t="shared" si="243"/>
        <v>-445164.12999999675</v>
      </c>
      <c r="P15562"/>
    </row>
    <row r="15563" spans="1:16" hidden="1">
      <c r="A15563" t="s">
        <v>4890</v>
      </c>
      <c r="B15563" s="1">
        <v>42289</v>
      </c>
      <c r="C15563" t="s">
        <v>195</v>
      </c>
      <c r="D15563">
        <v>1</v>
      </c>
      <c r="E15563" t="s">
        <v>4892</v>
      </c>
      <c r="F15563" t="s">
        <v>13</v>
      </c>
      <c r="G15563" t="s">
        <v>20</v>
      </c>
      <c r="H15563" t="s">
        <v>195</v>
      </c>
      <c r="J15563" s="5"/>
      <c r="K15563" s="2">
        <v>5440</v>
      </c>
      <c r="L15563" s="5"/>
      <c r="M15563" s="2">
        <f t="shared" si="243"/>
        <v>-450604.12999999675</v>
      </c>
      <c r="P15563"/>
    </row>
    <row r="15564" spans="1:16" hidden="1">
      <c r="A15564" t="s">
        <v>4893</v>
      </c>
      <c r="B15564" s="1">
        <v>42289</v>
      </c>
      <c r="C15564" t="s">
        <v>200</v>
      </c>
      <c r="D15564">
        <v>1</v>
      </c>
      <c r="E15564" t="s">
        <v>4897</v>
      </c>
      <c r="F15564" t="s">
        <v>16</v>
      </c>
      <c r="G15564" t="s">
        <v>20</v>
      </c>
      <c r="H15564" t="s">
        <v>200</v>
      </c>
      <c r="J15564" s="5"/>
      <c r="K15564" s="2">
        <v>3765.86</v>
      </c>
      <c r="L15564" s="5"/>
      <c r="M15564" s="2">
        <f t="shared" si="243"/>
        <v>-454369.98999999673</v>
      </c>
      <c r="P15564"/>
    </row>
    <row r="15565" spans="1:16" hidden="1">
      <c r="A15565" t="s">
        <v>4908</v>
      </c>
      <c r="B15565" s="1">
        <v>42289</v>
      </c>
      <c r="C15565" t="s">
        <v>398</v>
      </c>
      <c r="D15565">
        <v>1</v>
      </c>
      <c r="E15565" t="s">
        <v>4909</v>
      </c>
      <c r="F15565" t="s">
        <v>16</v>
      </c>
      <c r="G15565" t="s">
        <v>4</v>
      </c>
      <c r="H15565" t="s">
        <v>4482</v>
      </c>
      <c r="J15565" s="5"/>
      <c r="K15565" s="2">
        <v>710</v>
      </c>
      <c r="L15565" s="5"/>
      <c r="M15565" s="2">
        <f t="shared" si="243"/>
        <v>-455079.98999999673</v>
      </c>
      <c r="P15565"/>
    </row>
    <row r="15566" spans="1:16" hidden="1">
      <c r="A15566" t="s">
        <v>4917</v>
      </c>
      <c r="B15566" s="1">
        <v>42289</v>
      </c>
      <c r="C15566" t="s">
        <v>1419</v>
      </c>
      <c r="D15566">
        <v>1</v>
      </c>
      <c r="E15566" t="s">
        <v>4919</v>
      </c>
      <c r="F15566" t="s">
        <v>13</v>
      </c>
      <c r="G15566" t="s">
        <v>4</v>
      </c>
      <c r="H15566" t="s">
        <v>4920</v>
      </c>
      <c r="J15566" s="5"/>
      <c r="K15566" s="2">
        <v>1025</v>
      </c>
      <c r="L15566" s="5"/>
      <c r="M15566" s="2">
        <f t="shared" si="243"/>
        <v>-456104.98999999673</v>
      </c>
      <c r="P15566"/>
    </row>
    <row r="15567" spans="1:16" hidden="1">
      <c r="A15567" t="s">
        <v>4938</v>
      </c>
      <c r="B15567" s="1">
        <v>42289</v>
      </c>
      <c r="C15567" t="s">
        <v>6</v>
      </c>
      <c r="D15567">
        <v>1</v>
      </c>
      <c r="E15567" t="s">
        <v>4941</v>
      </c>
      <c r="F15567" t="s">
        <v>29</v>
      </c>
      <c r="G15567" t="s">
        <v>4</v>
      </c>
      <c r="H15567" t="s">
        <v>2268</v>
      </c>
      <c r="I15567" s="2">
        <v>433.71</v>
      </c>
      <c r="J15567" s="5"/>
      <c r="L15567" s="5"/>
      <c r="M15567" s="2">
        <f t="shared" si="243"/>
        <v>-455671.27999999671</v>
      </c>
      <c r="P15567"/>
    </row>
    <row r="15568" spans="1:16" hidden="1">
      <c r="A15568" t="s">
        <v>4965</v>
      </c>
      <c r="B15568" s="1">
        <v>42289</v>
      </c>
      <c r="C15568" t="s">
        <v>4966</v>
      </c>
      <c r="D15568">
        <v>1</v>
      </c>
      <c r="E15568" t="s">
        <v>4967</v>
      </c>
      <c r="F15568" t="s">
        <v>45</v>
      </c>
      <c r="G15568" t="s">
        <v>4</v>
      </c>
      <c r="H15568" t="s">
        <v>4968</v>
      </c>
      <c r="J15568" s="5"/>
      <c r="K15568" s="2">
        <v>61000</v>
      </c>
      <c r="L15568" s="5"/>
      <c r="M15568" s="2">
        <f t="shared" si="243"/>
        <v>-516671.27999999671</v>
      </c>
      <c r="P15568"/>
    </row>
    <row r="15569" spans="1:16" hidden="1">
      <c r="A15569" t="s">
        <v>4972</v>
      </c>
      <c r="B15569" s="1">
        <v>42289</v>
      </c>
      <c r="C15569" t="s">
        <v>4975</v>
      </c>
      <c r="D15569">
        <v>2</v>
      </c>
      <c r="E15569" t="s">
        <v>4976</v>
      </c>
      <c r="F15569" t="s">
        <v>312</v>
      </c>
      <c r="G15569" t="s">
        <v>313</v>
      </c>
      <c r="H15569" t="s">
        <v>3452</v>
      </c>
      <c r="J15569" s="5"/>
      <c r="K15569" s="2">
        <v>779.78</v>
      </c>
      <c r="L15569" s="5"/>
      <c r="M15569" s="2">
        <f t="shared" si="243"/>
        <v>-517451.05999999674</v>
      </c>
      <c r="P15569"/>
    </row>
    <row r="15570" spans="1:16" hidden="1">
      <c r="A15570" t="s">
        <v>4972</v>
      </c>
      <c r="B15570" s="1">
        <v>42289</v>
      </c>
      <c r="C15570" t="s">
        <v>4975</v>
      </c>
      <c r="D15570">
        <v>2</v>
      </c>
      <c r="E15570" t="s">
        <v>4976</v>
      </c>
      <c r="F15570" t="s">
        <v>312</v>
      </c>
      <c r="G15570" t="s">
        <v>313</v>
      </c>
      <c r="H15570" t="s">
        <v>3452</v>
      </c>
      <c r="I15570" s="2">
        <v>779.78</v>
      </c>
      <c r="J15570" s="5"/>
      <c r="L15570" s="5"/>
      <c r="M15570" s="2">
        <f t="shared" si="243"/>
        <v>-516671.27999999671</v>
      </c>
      <c r="P15570"/>
    </row>
    <row r="15571" spans="1:16" hidden="1">
      <c r="A15571" t="s">
        <v>4991</v>
      </c>
      <c r="B15571" s="1">
        <v>42289</v>
      </c>
      <c r="C15571" t="s">
        <v>6</v>
      </c>
      <c r="D15571">
        <v>1</v>
      </c>
      <c r="E15571" t="s">
        <v>4992</v>
      </c>
      <c r="F15571" t="s">
        <v>8</v>
      </c>
      <c r="G15571" t="s">
        <v>4</v>
      </c>
      <c r="H15571" t="s">
        <v>4993</v>
      </c>
      <c r="I15571" s="2">
        <v>1346</v>
      </c>
      <c r="J15571" s="5"/>
      <c r="L15571" s="5"/>
      <c r="M15571" s="2">
        <f t="shared" si="243"/>
        <v>-515325.27999999671</v>
      </c>
      <c r="P15571"/>
    </row>
    <row r="15572" spans="1:16" hidden="1">
      <c r="A15572" t="s">
        <v>5053</v>
      </c>
      <c r="B15572" s="1">
        <v>42289</v>
      </c>
      <c r="C15572" t="s">
        <v>200</v>
      </c>
      <c r="D15572">
        <v>1</v>
      </c>
      <c r="E15572" t="s">
        <v>5055</v>
      </c>
      <c r="F15572" t="s">
        <v>16</v>
      </c>
      <c r="G15572" t="s">
        <v>4</v>
      </c>
      <c r="H15572" t="s">
        <v>200</v>
      </c>
      <c r="J15572" s="5"/>
      <c r="K15572" s="2">
        <v>3298.71</v>
      </c>
      <c r="L15572" s="5"/>
      <c r="M15572" s="2">
        <f t="shared" si="243"/>
        <v>-518623.98999999673</v>
      </c>
      <c r="P15572"/>
    </row>
    <row r="15573" spans="1:16" hidden="1">
      <c r="A15573" t="s">
        <v>5057</v>
      </c>
      <c r="B15573" s="1">
        <v>42289</v>
      </c>
      <c r="C15573" t="s">
        <v>6</v>
      </c>
      <c r="D15573">
        <v>1</v>
      </c>
      <c r="E15573" t="s">
        <v>5062</v>
      </c>
      <c r="F15573" t="s">
        <v>8</v>
      </c>
      <c r="G15573" t="s">
        <v>4</v>
      </c>
      <c r="H15573" t="s">
        <v>5063</v>
      </c>
      <c r="I15573" s="2">
        <v>8994.7999999999993</v>
      </c>
      <c r="J15573" s="5"/>
      <c r="L15573" s="5"/>
      <c r="M15573" s="2">
        <f t="shared" si="243"/>
        <v>-509629.18999999674</v>
      </c>
      <c r="P15573"/>
    </row>
    <row r="15574" spans="1:16" hidden="1">
      <c r="A15574" t="s">
        <v>5070</v>
      </c>
      <c r="B15574" s="1">
        <v>42289</v>
      </c>
      <c r="C15574" t="s">
        <v>195</v>
      </c>
      <c r="D15574">
        <v>1</v>
      </c>
      <c r="E15574" t="s">
        <v>5076</v>
      </c>
      <c r="F15574" t="s">
        <v>13</v>
      </c>
      <c r="G15574" t="s">
        <v>4</v>
      </c>
      <c r="H15574" t="s">
        <v>195</v>
      </c>
      <c r="J15574" s="5"/>
      <c r="K15574" s="2">
        <v>1969.26</v>
      </c>
      <c r="L15574" s="5"/>
      <c r="M15574" s="2">
        <f t="shared" si="243"/>
        <v>-511598.44999999675</v>
      </c>
      <c r="P15574"/>
    </row>
    <row r="15575" spans="1:16" hidden="1">
      <c r="A15575" t="s">
        <v>5082</v>
      </c>
      <c r="B15575" s="1">
        <v>42289</v>
      </c>
      <c r="C15575" t="s">
        <v>18</v>
      </c>
      <c r="D15575">
        <v>1</v>
      </c>
      <c r="E15575" t="s">
        <v>5085</v>
      </c>
      <c r="F15575" t="s">
        <v>13</v>
      </c>
      <c r="G15575" t="s">
        <v>4</v>
      </c>
      <c r="H15575" t="s">
        <v>18</v>
      </c>
      <c r="J15575" s="5"/>
      <c r="K15575" s="2">
        <v>13970.82</v>
      </c>
      <c r="L15575" s="5"/>
      <c r="M15575" s="2">
        <f t="shared" si="243"/>
        <v>-525569.26999999676</v>
      </c>
      <c r="P15575"/>
    </row>
    <row r="15576" spans="1:16" hidden="1">
      <c r="A15576" t="s">
        <v>22613</v>
      </c>
      <c r="B15576" s="1">
        <v>42289</v>
      </c>
      <c r="C15576" t="s">
        <v>22620</v>
      </c>
      <c r="D15576">
        <v>1</v>
      </c>
      <c r="E15576" t="s">
        <v>22621</v>
      </c>
      <c r="F15576" t="s">
        <v>13561</v>
      </c>
      <c r="G15576" t="s">
        <v>20</v>
      </c>
      <c r="H15576" t="s">
        <v>4482</v>
      </c>
      <c r="I15576" s="2">
        <v>120000</v>
      </c>
      <c r="J15576" s="5"/>
      <c r="L15576" s="5"/>
      <c r="M15576" s="2">
        <f t="shared" si="243"/>
        <v>-405569.26999999676</v>
      </c>
      <c r="P15576"/>
    </row>
    <row r="15577" spans="1:16" hidden="1">
      <c r="A15577" t="s">
        <v>22636</v>
      </c>
      <c r="B15577" s="1">
        <v>42289</v>
      </c>
      <c r="C15577" t="s">
        <v>22645</v>
      </c>
      <c r="D15577">
        <v>2</v>
      </c>
      <c r="E15577" t="s">
        <v>22646</v>
      </c>
      <c r="F15577" t="s">
        <v>13559</v>
      </c>
      <c r="G15577" t="s">
        <v>313</v>
      </c>
      <c r="H15577" t="s">
        <v>65</v>
      </c>
      <c r="J15577" s="5"/>
      <c r="K15577" s="2">
        <v>700</v>
      </c>
      <c r="L15577" s="5"/>
      <c r="M15577" s="2">
        <f t="shared" si="243"/>
        <v>-406269.26999999676</v>
      </c>
      <c r="P15577"/>
    </row>
    <row r="15578" spans="1:16" hidden="1">
      <c r="A15578" t="s">
        <v>22636</v>
      </c>
      <c r="B15578" s="1">
        <v>42289</v>
      </c>
      <c r="C15578" t="s">
        <v>22645</v>
      </c>
      <c r="D15578">
        <v>2</v>
      </c>
      <c r="E15578" t="s">
        <v>22646</v>
      </c>
      <c r="F15578" t="s">
        <v>13559</v>
      </c>
      <c r="G15578" t="s">
        <v>313</v>
      </c>
      <c r="H15578" t="s">
        <v>65</v>
      </c>
      <c r="I15578" s="2">
        <v>1489.47</v>
      </c>
      <c r="J15578" s="5"/>
      <c r="L15578" s="5"/>
      <c r="M15578" s="2">
        <f t="shared" si="243"/>
        <v>-404779.79999999679</v>
      </c>
      <c r="P15578"/>
    </row>
    <row r="15579" spans="1:16" hidden="1">
      <c r="A15579" t="s">
        <v>22664</v>
      </c>
      <c r="B15579" s="1">
        <v>42289</v>
      </c>
      <c r="C15579" t="s">
        <v>6</v>
      </c>
      <c r="D15579">
        <v>1</v>
      </c>
      <c r="E15579" t="s">
        <v>22668</v>
      </c>
      <c r="F15579" t="s">
        <v>13565</v>
      </c>
      <c r="G15579" t="s">
        <v>20</v>
      </c>
      <c r="H15579" t="s">
        <v>4559</v>
      </c>
      <c r="I15579" s="2">
        <v>8232.9</v>
      </c>
      <c r="J15579" s="5"/>
      <c r="L15579" s="5"/>
      <c r="M15579" s="2">
        <f t="shared" si="243"/>
        <v>-396546.89999999676</v>
      </c>
      <c r="P15579"/>
    </row>
    <row r="15580" spans="1:16" hidden="1">
      <c r="A15580" t="s">
        <v>22691</v>
      </c>
      <c r="B15580" s="1">
        <v>42289</v>
      </c>
      <c r="C15580" t="s">
        <v>22695</v>
      </c>
      <c r="D15580">
        <v>2</v>
      </c>
      <c r="E15580" t="s">
        <v>22696</v>
      </c>
      <c r="F15580" t="s">
        <v>7054</v>
      </c>
      <c r="G15580" t="s">
        <v>20</v>
      </c>
      <c r="H15580" t="s">
        <v>22697</v>
      </c>
      <c r="I15580" s="2">
        <v>3030</v>
      </c>
      <c r="J15580" s="5"/>
      <c r="L15580" s="5"/>
      <c r="M15580" s="2">
        <f t="shared" si="243"/>
        <v>-393516.89999999676</v>
      </c>
      <c r="P15580"/>
    </row>
    <row r="15581" spans="1:16" hidden="1">
      <c r="A15581" t="s">
        <v>22713</v>
      </c>
      <c r="B15581" s="1">
        <v>42289</v>
      </c>
      <c r="C15581" t="s">
        <v>22717</v>
      </c>
      <c r="D15581">
        <v>2</v>
      </c>
      <c r="E15581" t="s">
        <v>22718</v>
      </c>
      <c r="F15581" t="s">
        <v>7054</v>
      </c>
      <c r="G15581" t="s">
        <v>20</v>
      </c>
      <c r="H15581" t="s">
        <v>3746</v>
      </c>
      <c r="I15581" s="2">
        <v>1562.94</v>
      </c>
      <c r="J15581" s="5"/>
      <c r="L15581" s="5"/>
      <c r="M15581" s="2">
        <f t="shared" si="243"/>
        <v>-391953.95999999676</v>
      </c>
      <c r="P15581"/>
    </row>
    <row r="15582" spans="1:16" hidden="1">
      <c r="A15582" t="s">
        <v>22735</v>
      </c>
      <c r="B15582" s="1">
        <v>42289</v>
      </c>
      <c r="C15582" t="s">
        <v>4598</v>
      </c>
      <c r="D15582">
        <v>2</v>
      </c>
      <c r="E15582" t="s">
        <v>22739</v>
      </c>
      <c r="F15582" t="s">
        <v>7054</v>
      </c>
      <c r="G15582" t="s">
        <v>20</v>
      </c>
      <c r="H15582" t="s">
        <v>14776</v>
      </c>
      <c r="I15582" s="2">
        <v>5119.8599999999997</v>
      </c>
      <c r="J15582" s="5"/>
      <c r="L15582" s="5"/>
      <c r="M15582" s="2">
        <f t="shared" si="243"/>
        <v>-386834.09999999678</v>
      </c>
      <c r="P15582"/>
    </row>
    <row r="15583" spans="1:16" hidden="1">
      <c r="A15583" t="s">
        <v>22756</v>
      </c>
      <c r="B15583" s="1">
        <v>42289</v>
      </c>
      <c r="C15583" t="s">
        <v>6</v>
      </c>
      <c r="D15583">
        <v>1</v>
      </c>
      <c r="E15583" t="s">
        <v>22761</v>
      </c>
      <c r="F15583" t="s">
        <v>13565</v>
      </c>
      <c r="G15583" t="s">
        <v>20</v>
      </c>
      <c r="H15583" t="s">
        <v>625</v>
      </c>
      <c r="I15583" s="2">
        <v>1000</v>
      </c>
      <c r="J15583" s="5"/>
      <c r="L15583" s="5"/>
      <c r="M15583" s="2">
        <f t="shared" si="243"/>
        <v>-385834.09999999678</v>
      </c>
      <c r="P15583"/>
    </row>
    <row r="15584" spans="1:16" hidden="1">
      <c r="A15584" t="s">
        <v>22776</v>
      </c>
      <c r="B15584" s="1">
        <v>42289</v>
      </c>
      <c r="C15584" t="s">
        <v>22781</v>
      </c>
      <c r="D15584">
        <v>2</v>
      </c>
      <c r="E15584" t="s">
        <v>22782</v>
      </c>
      <c r="F15584" t="s">
        <v>7054</v>
      </c>
      <c r="G15584" t="s">
        <v>20</v>
      </c>
      <c r="H15584" t="s">
        <v>22783</v>
      </c>
      <c r="I15584" s="2">
        <v>1025</v>
      </c>
      <c r="J15584" s="5"/>
      <c r="L15584" s="5"/>
      <c r="M15584" s="2">
        <f t="shared" si="243"/>
        <v>-384809.09999999678</v>
      </c>
      <c r="P15584"/>
    </row>
    <row r="15585" spans="1:16" hidden="1">
      <c r="A15585" t="s">
        <v>22800</v>
      </c>
      <c r="B15585" s="1">
        <v>42289</v>
      </c>
      <c r="C15585" t="s">
        <v>6</v>
      </c>
      <c r="D15585">
        <v>1</v>
      </c>
      <c r="E15585" t="s">
        <v>22805</v>
      </c>
      <c r="F15585" t="s">
        <v>13561</v>
      </c>
      <c r="G15585" t="s">
        <v>20</v>
      </c>
      <c r="H15585" t="s">
        <v>13872</v>
      </c>
      <c r="I15585" s="2">
        <v>100000</v>
      </c>
      <c r="J15585" s="5"/>
      <c r="L15585" s="5"/>
      <c r="M15585" s="2">
        <f t="shared" si="243"/>
        <v>-284809.09999999678</v>
      </c>
      <c r="P15585"/>
    </row>
    <row r="15586" spans="1:16" hidden="1">
      <c r="A15586" t="s">
        <v>22826</v>
      </c>
      <c r="B15586" s="1">
        <v>42289</v>
      </c>
      <c r="C15586" t="s">
        <v>22831</v>
      </c>
      <c r="D15586">
        <v>1</v>
      </c>
      <c r="E15586" t="s">
        <v>22832</v>
      </c>
      <c r="F15586" t="s">
        <v>13565</v>
      </c>
      <c r="G15586" t="s">
        <v>20</v>
      </c>
      <c r="H15586" t="s">
        <v>273</v>
      </c>
      <c r="I15586" s="2">
        <v>114158.65</v>
      </c>
      <c r="J15586" s="5"/>
      <c r="L15586" s="5"/>
      <c r="M15586" s="2">
        <f t="shared" si="243"/>
        <v>-170650.44999999678</v>
      </c>
      <c r="P15586"/>
    </row>
    <row r="15587" spans="1:16" hidden="1">
      <c r="A15587" t="s">
        <v>22849</v>
      </c>
      <c r="B15587" s="1">
        <v>42289</v>
      </c>
      <c r="C15587" t="s">
        <v>22854</v>
      </c>
      <c r="D15587">
        <v>2</v>
      </c>
      <c r="E15587" t="s">
        <v>22855</v>
      </c>
      <c r="F15587" t="s">
        <v>7054</v>
      </c>
      <c r="G15587" t="s">
        <v>20</v>
      </c>
      <c r="H15587" t="s">
        <v>1633</v>
      </c>
      <c r="I15587" s="2">
        <v>1025</v>
      </c>
      <c r="J15587" s="5"/>
      <c r="L15587" s="5"/>
      <c r="M15587" s="2">
        <f t="shared" si="243"/>
        <v>-169625.44999999678</v>
      </c>
      <c r="P15587"/>
    </row>
    <row r="15588" spans="1:16" hidden="1">
      <c r="A15588" t="s">
        <v>22873</v>
      </c>
      <c r="B15588" s="1">
        <v>42289</v>
      </c>
      <c r="C15588" t="s">
        <v>22876</v>
      </c>
      <c r="D15588">
        <v>2</v>
      </c>
      <c r="E15588" t="s">
        <v>22877</v>
      </c>
      <c r="F15588" t="s">
        <v>7054</v>
      </c>
      <c r="G15588" t="s">
        <v>20</v>
      </c>
      <c r="H15588" t="s">
        <v>22878</v>
      </c>
      <c r="I15588" s="2">
        <v>1839.99</v>
      </c>
      <c r="J15588" s="5"/>
      <c r="L15588" s="5"/>
      <c r="M15588" s="2">
        <f t="shared" si="243"/>
        <v>-167785.45999999679</v>
      </c>
      <c r="P15588"/>
    </row>
    <row r="15589" spans="1:16" hidden="1">
      <c r="A15589" t="s">
        <v>22896</v>
      </c>
      <c r="B15589" s="1">
        <v>42289</v>
      </c>
      <c r="C15589" t="s">
        <v>22900</v>
      </c>
      <c r="D15589">
        <v>2</v>
      </c>
      <c r="E15589" t="s">
        <v>22901</v>
      </c>
      <c r="F15589" t="s">
        <v>7054</v>
      </c>
      <c r="G15589" t="s">
        <v>20</v>
      </c>
      <c r="H15589" t="s">
        <v>15293</v>
      </c>
      <c r="I15589" s="2">
        <v>2990</v>
      </c>
      <c r="J15589" s="5"/>
      <c r="L15589" s="5"/>
      <c r="M15589" s="2">
        <f t="shared" si="243"/>
        <v>-164795.45999999679</v>
      </c>
      <c r="P15589"/>
    </row>
    <row r="15590" spans="1:16" hidden="1">
      <c r="A15590" t="s">
        <v>22918</v>
      </c>
      <c r="B15590" s="1">
        <v>42289</v>
      </c>
      <c r="C15590" t="s">
        <v>22921</v>
      </c>
      <c r="D15590">
        <v>2</v>
      </c>
      <c r="E15590" t="s">
        <v>22922</v>
      </c>
      <c r="F15590" t="s">
        <v>7054</v>
      </c>
      <c r="G15590" t="s">
        <v>20</v>
      </c>
      <c r="H15590" t="s">
        <v>1525</v>
      </c>
      <c r="I15590" s="2">
        <v>4100.01</v>
      </c>
      <c r="J15590" s="5"/>
      <c r="L15590" s="5"/>
      <c r="M15590" s="2">
        <f t="shared" si="243"/>
        <v>-160695.44999999678</v>
      </c>
      <c r="P15590"/>
    </row>
    <row r="15591" spans="1:16" hidden="1">
      <c r="A15591" t="s">
        <v>22939</v>
      </c>
      <c r="B15591" s="1">
        <v>42289</v>
      </c>
      <c r="C15591" t="s">
        <v>22944</v>
      </c>
      <c r="D15591">
        <v>2</v>
      </c>
      <c r="E15591" t="s">
        <v>22945</v>
      </c>
      <c r="F15591" t="s">
        <v>7054</v>
      </c>
      <c r="G15591" t="s">
        <v>20</v>
      </c>
      <c r="H15591" t="s">
        <v>10837</v>
      </c>
      <c r="I15591" s="2">
        <v>6424.38</v>
      </c>
      <c r="J15591" s="5"/>
      <c r="L15591" s="5"/>
      <c r="M15591" s="2">
        <f t="shared" si="243"/>
        <v>-154271.06999999678</v>
      </c>
      <c r="P15591"/>
    </row>
    <row r="15592" spans="1:16" hidden="1">
      <c r="A15592" t="s">
        <v>22963</v>
      </c>
      <c r="B15592" s="1">
        <v>42289</v>
      </c>
      <c r="C15592" t="s">
        <v>4654</v>
      </c>
      <c r="D15592">
        <v>2</v>
      </c>
      <c r="E15592" t="s">
        <v>22966</v>
      </c>
      <c r="F15592" t="s">
        <v>13559</v>
      </c>
      <c r="G15592" t="s">
        <v>313</v>
      </c>
      <c r="H15592" t="s">
        <v>3531</v>
      </c>
      <c r="I15592" s="2">
        <v>1864.43</v>
      </c>
      <c r="J15592" s="5"/>
      <c r="L15592" s="5"/>
      <c r="M15592" s="2">
        <f t="shared" si="243"/>
        <v>-152406.63999999678</v>
      </c>
      <c r="P15592"/>
    </row>
    <row r="15593" spans="1:16" hidden="1">
      <c r="A15593" t="s">
        <v>22983</v>
      </c>
      <c r="B15593" s="1">
        <v>42289</v>
      </c>
      <c r="C15593" t="s">
        <v>22989</v>
      </c>
      <c r="D15593">
        <v>2</v>
      </c>
      <c r="E15593" t="s">
        <v>22990</v>
      </c>
      <c r="F15593" t="s">
        <v>7054</v>
      </c>
      <c r="G15593" t="s">
        <v>20</v>
      </c>
      <c r="H15593" t="s">
        <v>22991</v>
      </c>
      <c r="I15593" s="2">
        <v>1025</v>
      </c>
      <c r="J15593" s="5"/>
      <c r="L15593" s="5"/>
      <c r="M15593" s="2">
        <f t="shared" si="243"/>
        <v>-151381.63999999678</v>
      </c>
      <c r="P15593"/>
    </row>
    <row r="15594" spans="1:16" hidden="1">
      <c r="A15594" t="s">
        <v>23009</v>
      </c>
      <c r="B15594" s="1">
        <v>42289</v>
      </c>
      <c r="C15594" t="s">
        <v>22620</v>
      </c>
      <c r="D15594">
        <v>1</v>
      </c>
      <c r="E15594" t="s">
        <v>23013</v>
      </c>
      <c r="F15594" t="s">
        <v>13561</v>
      </c>
      <c r="G15594" t="s">
        <v>4</v>
      </c>
      <c r="H15594" t="s">
        <v>4482</v>
      </c>
      <c r="I15594" s="2">
        <v>710</v>
      </c>
      <c r="J15594" s="5"/>
      <c r="L15594" s="5"/>
      <c r="M15594" s="2">
        <f t="shared" si="243"/>
        <v>-150671.63999999678</v>
      </c>
      <c r="P15594"/>
    </row>
    <row r="15595" spans="1:16" hidden="1">
      <c r="A15595" t="s">
        <v>23033</v>
      </c>
      <c r="B15595" s="1">
        <v>42289</v>
      </c>
      <c r="C15595" t="s">
        <v>23038</v>
      </c>
      <c r="D15595">
        <v>2</v>
      </c>
      <c r="E15595" t="s">
        <v>23039</v>
      </c>
      <c r="F15595" t="s">
        <v>7054</v>
      </c>
      <c r="G15595" t="s">
        <v>4</v>
      </c>
      <c r="H15595" t="s">
        <v>4920</v>
      </c>
      <c r="I15595" s="2">
        <v>1025</v>
      </c>
      <c r="J15595" s="5"/>
      <c r="L15595" s="5"/>
      <c r="M15595" s="2">
        <f t="shared" si="243"/>
        <v>-149646.63999999678</v>
      </c>
      <c r="P15595"/>
    </row>
    <row r="15596" spans="1:16" hidden="1">
      <c r="A15596" t="s">
        <v>23060</v>
      </c>
      <c r="B15596" s="1">
        <v>42289</v>
      </c>
      <c r="C15596" t="s">
        <v>23067</v>
      </c>
      <c r="D15596">
        <v>2</v>
      </c>
      <c r="E15596" t="s">
        <v>23068</v>
      </c>
      <c r="F15596" t="s">
        <v>7054</v>
      </c>
      <c r="G15596" t="s">
        <v>4</v>
      </c>
      <c r="H15596" t="s">
        <v>12481</v>
      </c>
      <c r="I15596" s="2">
        <v>1840</v>
      </c>
      <c r="J15596" s="5"/>
      <c r="L15596" s="5"/>
      <c r="M15596" s="2">
        <f t="shared" si="243"/>
        <v>-147806.63999999678</v>
      </c>
      <c r="P15596"/>
    </row>
    <row r="15597" spans="1:16" hidden="1">
      <c r="A15597" t="s">
        <v>23087</v>
      </c>
      <c r="B15597" s="1">
        <v>42289</v>
      </c>
      <c r="C15597" t="s">
        <v>4975</v>
      </c>
      <c r="D15597">
        <v>2</v>
      </c>
      <c r="E15597" t="s">
        <v>23092</v>
      </c>
      <c r="F15597" t="s">
        <v>13559</v>
      </c>
      <c r="G15597" t="s">
        <v>313</v>
      </c>
      <c r="H15597" t="s">
        <v>3452</v>
      </c>
      <c r="J15597" s="5"/>
      <c r="K15597" s="2">
        <v>779.78</v>
      </c>
      <c r="L15597" s="5"/>
      <c r="M15597" s="2">
        <f t="shared" si="243"/>
        <v>-148586.41999999678</v>
      </c>
      <c r="P15597"/>
    </row>
    <row r="15598" spans="1:16" hidden="1">
      <c r="A15598" t="s">
        <v>23087</v>
      </c>
      <c r="B15598" s="1">
        <v>42289</v>
      </c>
      <c r="C15598" t="s">
        <v>4975</v>
      </c>
      <c r="D15598">
        <v>2</v>
      </c>
      <c r="E15598" t="s">
        <v>23092</v>
      </c>
      <c r="F15598" t="s">
        <v>13559</v>
      </c>
      <c r="G15598" t="s">
        <v>313</v>
      </c>
      <c r="H15598" t="s">
        <v>3452</v>
      </c>
      <c r="I15598" s="2">
        <v>779.78</v>
      </c>
      <c r="J15598" s="5"/>
      <c r="L15598" s="5"/>
      <c r="M15598" s="2">
        <f t="shared" si="243"/>
        <v>-147806.63999999678</v>
      </c>
      <c r="P15598"/>
    </row>
    <row r="15599" spans="1:16" hidden="1">
      <c r="A15599" t="s">
        <v>23110</v>
      </c>
      <c r="B15599" s="1">
        <v>42289</v>
      </c>
      <c r="C15599" t="s">
        <v>23117</v>
      </c>
      <c r="D15599">
        <v>2</v>
      </c>
      <c r="E15599" t="s">
        <v>23118</v>
      </c>
      <c r="F15599" t="s">
        <v>7054</v>
      </c>
      <c r="G15599" t="s">
        <v>4</v>
      </c>
      <c r="H15599" t="s">
        <v>23119</v>
      </c>
      <c r="I15599" s="2">
        <v>1025</v>
      </c>
      <c r="J15599" s="5"/>
      <c r="L15599" s="5"/>
      <c r="M15599" s="2">
        <f t="shared" si="243"/>
        <v>-146781.63999999678</v>
      </c>
      <c r="P15599"/>
    </row>
    <row r="15600" spans="1:16" hidden="1">
      <c r="A15600" t="s">
        <v>23135</v>
      </c>
      <c r="B15600" s="1">
        <v>42289</v>
      </c>
      <c r="C15600" t="s">
        <v>23140</v>
      </c>
      <c r="D15600">
        <v>2</v>
      </c>
      <c r="E15600" t="s">
        <v>23141</v>
      </c>
      <c r="F15600" t="s">
        <v>7054</v>
      </c>
      <c r="G15600" t="s">
        <v>4</v>
      </c>
      <c r="H15600" t="s">
        <v>870</v>
      </c>
      <c r="I15600" s="2">
        <v>1025</v>
      </c>
      <c r="J15600" s="5"/>
      <c r="L15600" s="5"/>
      <c r="M15600" s="2">
        <f t="shared" si="243"/>
        <v>-145756.63999999678</v>
      </c>
      <c r="P15600"/>
    </row>
    <row r="15601" spans="1:16" hidden="1">
      <c r="A15601" t="s">
        <v>23161</v>
      </c>
      <c r="B15601" s="1">
        <v>42289</v>
      </c>
      <c r="C15601" t="s">
        <v>23165</v>
      </c>
      <c r="D15601">
        <v>2</v>
      </c>
      <c r="E15601" t="s">
        <v>23166</v>
      </c>
      <c r="F15601" t="s">
        <v>7054</v>
      </c>
      <c r="G15601" t="s">
        <v>4</v>
      </c>
      <c r="H15601" t="s">
        <v>9060</v>
      </c>
      <c r="I15601" s="2">
        <v>3030.01</v>
      </c>
      <c r="J15601" s="5"/>
      <c r="L15601" s="5"/>
      <c r="M15601" s="2">
        <f t="shared" si="243"/>
        <v>-142726.62999999677</v>
      </c>
      <c r="P15601"/>
    </row>
    <row r="15602" spans="1:16" hidden="1">
      <c r="A15602" t="s">
        <v>23182</v>
      </c>
      <c r="B15602" s="1">
        <v>42289</v>
      </c>
      <c r="C15602" t="s">
        <v>6</v>
      </c>
      <c r="D15602">
        <v>1</v>
      </c>
      <c r="E15602" t="s">
        <v>23185</v>
      </c>
      <c r="F15602" t="s">
        <v>13565</v>
      </c>
      <c r="G15602" t="s">
        <v>4</v>
      </c>
      <c r="H15602" t="s">
        <v>4968</v>
      </c>
      <c r="I15602" s="2">
        <v>61000</v>
      </c>
      <c r="J15602" s="5"/>
      <c r="L15602" s="5"/>
      <c r="M15602" s="2">
        <f t="shared" si="243"/>
        <v>-81726.629999996774</v>
      </c>
      <c r="P15602"/>
    </row>
    <row r="15603" spans="1:16" hidden="1">
      <c r="A15603" t="s">
        <v>23203</v>
      </c>
      <c r="B15603" s="1">
        <v>42289</v>
      </c>
      <c r="C15603" t="s">
        <v>23206</v>
      </c>
      <c r="D15603">
        <v>2</v>
      </c>
      <c r="E15603" t="s">
        <v>23207</v>
      </c>
      <c r="F15603" t="s">
        <v>7054</v>
      </c>
      <c r="G15603" t="s">
        <v>4</v>
      </c>
      <c r="H15603" t="s">
        <v>23208</v>
      </c>
      <c r="I15603" s="2">
        <v>600.01</v>
      </c>
      <c r="J15603" s="5"/>
      <c r="L15603" s="5"/>
      <c r="M15603" s="2">
        <f t="shared" si="243"/>
        <v>-81126.619999996779</v>
      </c>
      <c r="P15603"/>
    </row>
    <row r="15604" spans="1:16" hidden="1">
      <c r="A15604" t="s">
        <v>23229</v>
      </c>
      <c r="B15604" s="1">
        <v>42289</v>
      </c>
      <c r="C15604" t="s">
        <v>23232</v>
      </c>
      <c r="D15604">
        <v>2</v>
      </c>
      <c r="E15604" t="s">
        <v>23233</v>
      </c>
      <c r="F15604" t="s">
        <v>7054</v>
      </c>
      <c r="G15604" t="s">
        <v>4</v>
      </c>
      <c r="H15604" t="s">
        <v>5473</v>
      </c>
      <c r="I15604" s="2">
        <v>944.26</v>
      </c>
      <c r="J15604" s="5"/>
      <c r="L15604" s="5"/>
      <c r="M15604" s="2">
        <f t="shared" si="243"/>
        <v>-80182.359999996785</v>
      </c>
      <c r="P15604"/>
    </row>
    <row r="15605" spans="1:16" hidden="1">
      <c r="A15605" t="s">
        <v>23251</v>
      </c>
      <c r="B15605" s="1">
        <v>42289</v>
      </c>
      <c r="C15605" t="s">
        <v>4975</v>
      </c>
      <c r="D15605">
        <v>2</v>
      </c>
      <c r="E15605" t="s">
        <v>23253</v>
      </c>
      <c r="F15605" t="s">
        <v>13559</v>
      </c>
      <c r="G15605" t="s">
        <v>313</v>
      </c>
      <c r="H15605" t="s">
        <v>23208</v>
      </c>
      <c r="J15605" s="5"/>
      <c r="K15605" s="2">
        <v>779.78</v>
      </c>
      <c r="L15605" s="5"/>
      <c r="M15605" s="2">
        <f t="shared" si="243"/>
        <v>-80962.139999996783</v>
      </c>
      <c r="P15605"/>
    </row>
    <row r="15606" spans="1:16" hidden="1">
      <c r="A15606" t="s">
        <v>23251</v>
      </c>
      <c r="B15606" s="1">
        <v>42289</v>
      </c>
      <c r="C15606" t="s">
        <v>4975</v>
      </c>
      <c r="D15606">
        <v>2</v>
      </c>
      <c r="E15606" t="s">
        <v>23253</v>
      </c>
      <c r="F15606" t="s">
        <v>13559</v>
      </c>
      <c r="G15606" t="s">
        <v>313</v>
      </c>
      <c r="H15606" t="s">
        <v>23208</v>
      </c>
      <c r="I15606" s="2">
        <v>779.78</v>
      </c>
      <c r="J15606" s="5"/>
      <c r="L15606" s="5"/>
      <c r="M15606" s="2">
        <f t="shared" si="243"/>
        <v>-80182.359999996785</v>
      </c>
      <c r="P15606"/>
    </row>
    <row r="15607" spans="1:16" hidden="1">
      <c r="A15607" s="35" t="s">
        <v>5089</v>
      </c>
      <c r="B15607" s="36">
        <v>42290</v>
      </c>
      <c r="C15607" s="35" t="s">
        <v>43</v>
      </c>
      <c r="D15607" s="35">
        <v>1</v>
      </c>
      <c r="E15607" s="35" t="s">
        <v>5092</v>
      </c>
      <c r="F15607" s="35" t="s">
        <v>228</v>
      </c>
      <c r="G15607" s="35" t="s">
        <v>20</v>
      </c>
      <c r="H15607" s="35" t="s">
        <v>3929</v>
      </c>
      <c r="I15607" s="11"/>
      <c r="J15607" s="12"/>
      <c r="K15607" s="11">
        <v>1840</v>
      </c>
      <c r="L15607" s="12"/>
      <c r="M15607" s="2">
        <f t="shared" si="243"/>
        <v>-82022.359999996785</v>
      </c>
      <c r="P15607"/>
    </row>
    <row r="15608" spans="1:16" hidden="1">
      <c r="A15608" s="13" t="s">
        <v>5190</v>
      </c>
      <c r="B15608" s="14">
        <v>42290</v>
      </c>
      <c r="C15608" s="13" t="s">
        <v>5193</v>
      </c>
      <c r="D15608" s="13">
        <v>2</v>
      </c>
      <c r="E15608" s="13" t="s">
        <v>5194</v>
      </c>
      <c r="F15608" s="13" t="s">
        <v>78</v>
      </c>
      <c r="G15608" s="13" t="s">
        <v>20</v>
      </c>
      <c r="H15608" s="13" t="s">
        <v>2830</v>
      </c>
      <c r="I15608" s="15"/>
      <c r="J15608" s="16"/>
      <c r="K15608" s="15">
        <v>1025</v>
      </c>
      <c r="L15608" s="16"/>
      <c r="M15608" s="2">
        <f t="shared" si="243"/>
        <v>-83047.359999996785</v>
      </c>
      <c r="P15608"/>
    </row>
    <row r="15609" spans="1:16" hidden="1">
      <c r="A15609" t="s">
        <v>5207</v>
      </c>
      <c r="B15609" s="1">
        <v>42290</v>
      </c>
      <c r="C15609" t="s">
        <v>43</v>
      </c>
      <c r="D15609">
        <v>1</v>
      </c>
      <c r="E15609" t="s">
        <v>5210</v>
      </c>
      <c r="F15609" t="s">
        <v>16</v>
      </c>
      <c r="G15609" t="s">
        <v>20</v>
      </c>
      <c r="H15609" t="s">
        <v>5211</v>
      </c>
      <c r="J15609" s="5"/>
      <c r="K15609" s="2">
        <v>1025</v>
      </c>
      <c r="L15609" s="5"/>
      <c r="M15609" s="2">
        <f t="shared" si="243"/>
        <v>-84072.359999996785</v>
      </c>
      <c r="P15609"/>
    </row>
    <row r="15610" spans="1:16" hidden="1">
      <c r="A15610" t="s">
        <v>5303</v>
      </c>
      <c r="B15610" s="1">
        <v>42290</v>
      </c>
      <c r="C15610" t="s">
        <v>6</v>
      </c>
      <c r="D15610">
        <v>1</v>
      </c>
      <c r="E15610" t="s">
        <v>5305</v>
      </c>
      <c r="F15610" t="s">
        <v>29</v>
      </c>
      <c r="G15610" t="s">
        <v>20</v>
      </c>
      <c r="H15610" t="s">
        <v>65</v>
      </c>
      <c r="I15610" s="2">
        <v>700</v>
      </c>
      <c r="J15610" s="5"/>
      <c r="L15610" s="5"/>
      <c r="M15610" s="2">
        <f t="shared" si="243"/>
        <v>-83372.359999996785</v>
      </c>
      <c r="P15610"/>
    </row>
    <row r="15611" spans="1:16" hidden="1">
      <c r="A15611" t="s">
        <v>5311</v>
      </c>
      <c r="B15611" s="1">
        <v>42290</v>
      </c>
      <c r="C15611" t="s">
        <v>18</v>
      </c>
      <c r="D15611">
        <v>1</v>
      </c>
      <c r="E15611" t="s">
        <v>5313</v>
      </c>
      <c r="F15611" t="s">
        <v>13</v>
      </c>
      <c r="G15611" t="s">
        <v>20</v>
      </c>
      <c r="H15611" t="s">
        <v>5314</v>
      </c>
      <c r="J15611" s="5"/>
      <c r="K15611" s="2">
        <v>26100</v>
      </c>
      <c r="L15611" s="5"/>
      <c r="M15611" s="2">
        <f t="shared" si="243"/>
        <v>-109472.35999999678</v>
      </c>
      <c r="P15611"/>
    </row>
    <row r="15612" spans="1:16" hidden="1">
      <c r="A15612" t="s">
        <v>5357</v>
      </c>
      <c r="B15612" s="1">
        <v>42290</v>
      </c>
      <c r="C15612" t="s">
        <v>1</v>
      </c>
      <c r="D15612">
        <v>1</v>
      </c>
      <c r="E15612" t="s">
        <v>5358</v>
      </c>
      <c r="F15612" t="s">
        <v>228</v>
      </c>
      <c r="G15612" t="s">
        <v>20</v>
      </c>
      <c r="H15612" t="s">
        <v>5359</v>
      </c>
      <c r="J15612" s="5"/>
      <c r="K15612" s="2">
        <v>80000</v>
      </c>
      <c r="L15612" s="5"/>
      <c r="M15612" s="2">
        <f t="shared" si="243"/>
        <v>-189472.35999999678</v>
      </c>
      <c r="P15612"/>
    </row>
    <row r="15613" spans="1:16" hidden="1">
      <c r="A15613" t="s">
        <v>5465</v>
      </c>
      <c r="B15613" s="1">
        <v>42290</v>
      </c>
      <c r="C15613" t="s">
        <v>6</v>
      </c>
      <c r="D15613">
        <v>1</v>
      </c>
      <c r="E15613" t="s">
        <v>5470</v>
      </c>
      <c r="F15613" t="s">
        <v>8</v>
      </c>
      <c r="G15613" t="s">
        <v>20</v>
      </c>
      <c r="H15613" t="s">
        <v>1659</v>
      </c>
      <c r="I15613" s="2">
        <v>25</v>
      </c>
      <c r="J15613" s="5"/>
      <c r="L15613" s="5"/>
      <c r="M15613" s="2">
        <f t="shared" si="243"/>
        <v>-189447.35999999678</v>
      </c>
      <c r="P15613"/>
    </row>
    <row r="15614" spans="1:16" hidden="1">
      <c r="A15614" t="s">
        <v>5503</v>
      </c>
      <c r="B15614" s="1">
        <v>42290</v>
      </c>
      <c r="C15614" t="s">
        <v>43</v>
      </c>
      <c r="D15614">
        <v>1</v>
      </c>
      <c r="E15614" t="s">
        <v>5504</v>
      </c>
      <c r="F15614" t="s">
        <v>16</v>
      </c>
      <c r="G15614" t="s">
        <v>20</v>
      </c>
      <c r="H15614" t="s">
        <v>1659</v>
      </c>
      <c r="J15614" s="5"/>
      <c r="K15614" s="2">
        <v>2875</v>
      </c>
      <c r="L15614" s="5"/>
      <c r="M15614" s="2">
        <f t="shared" si="243"/>
        <v>-192322.35999999678</v>
      </c>
      <c r="P15614"/>
    </row>
    <row r="15615" spans="1:16" hidden="1">
      <c r="A15615" t="s">
        <v>5522</v>
      </c>
      <c r="B15615" s="1">
        <v>42290</v>
      </c>
      <c r="C15615" t="s">
        <v>6</v>
      </c>
      <c r="D15615">
        <v>1</v>
      </c>
      <c r="E15615" t="s">
        <v>5523</v>
      </c>
      <c r="F15615" t="s">
        <v>8</v>
      </c>
      <c r="G15615" t="s">
        <v>20</v>
      </c>
      <c r="H15615" t="s">
        <v>5524</v>
      </c>
      <c r="I15615" s="2">
        <v>150</v>
      </c>
      <c r="J15615" s="5"/>
      <c r="L15615" s="5"/>
      <c r="M15615" s="2">
        <f t="shared" si="243"/>
        <v>-192172.35999999678</v>
      </c>
      <c r="P15615"/>
    </row>
    <row r="15616" spans="1:16" hidden="1">
      <c r="A15616" t="s">
        <v>5527</v>
      </c>
      <c r="B15616" s="1">
        <v>42290</v>
      </c>
      <c r="C15616" t="s">
        <v>11</v>
      </c>
      <c r="D15616">
        <v>1</v>
      </c>
      <c r="E15616" t="s">
        <v>5529</v>
      </c>
      <c r="F15616" t="s">
        <v>13</v>
      </c>
      <c r="G15616" t="s">
        <v>20</v>
      </c>
      <c r="H15616" t="s">
        <v>5530</v>
      </c>
      <c r="J15616" s="5"/>
      <c r="K15616" s="2">
        <v>1940</v>
      </c>
      <c r="L15616" s="5"/>
      <c r="M15616" s="2">
        <f t="shared" si="243"/>
        <v>-194112.35999999678</v>
      </c>
      <c r="P15616"/>
    </row>
    <row r="15617" spans="1:16" hidden="1">
      <c r="A15617" t="s">
        <v>5588</v>
      </c>
      <c r="B15617" s="1">
        <v>42290</v>
      </c>
      <c r="C15617" t="s">
        <v>43</v>
      </c>
      <c r="D15617">
        <v>1</v>
      </c>
      <c r="E15617" t="s">
        <v>5591</v>
      </c>
      <c r="F15617" t="s">
        <v>13</v>
      </c>
      <c r="G15617" t="s">
        <v>20</v>
      </c>
      <c r="H15617" t="s">
        <v>5592</v>
      </c>
      <c r="J15617" s="5"/>
      <c r="K15617" s="2">
        <v>38000</v>
      </c>
      <c r="L15617" s="5"/>
      <c r="M15617" s="2">
        <f t="shared" si="243"/>
        <v>-232112.35999999678</v>
      </c>
      <c r="P15617"/>
    </row>
    <row r="15618" spans="1:16" hidden="1">
      <c r="A15618" t="s">
        <v>5599</v>
      </c>
      <c r="B15618" s="1">
        <v>42290</v>
      </c>
      <c r="C15618" t="s">
        <v>18</v>
      </c>
      <c r="D15618">
        <v>1</v>
      </c>
      <c r="E15618" t="s">
        <v>5601</v>
      </c>
      <c r="F15618" t="s">
        <v>13</v>
      </c>
      <c r="G15618" t="s">
        <v>20</v>
      </c>
      <c r="H15618" t="s">
        <v>18</v>
      </c>
      <c r="J15618" s="5"/>
      <c r="K15618" s="2">
        <v>5670.01</v>
      </c>
      <c r="L15618" s="5"/>
      <c r="M15618" s="2">
        <f t="shared" si="243"/>
        <v>-237782.36999999679</v>
      </c>
      <c r="P15618"/>
    </row>
    <row r="15619" spans="1:16" hidden="1">
      <c r="A15619" t="s">
        <v>5605</v>
      </c>
      <c r="B15619" s="1">
        <v>42290</v>
      </c>
      <c r="C15619" t="s">
        <v>195</v>
      </c>
      <c r="D15619">
        <v>1</v>
      </c>
      <c r="E15619" t="s">
        <v>5607</v>
      </c>
      <c r="F15619" t="s">
        <v>13</v>
      </c>
      <c r="G15619" t="s">
        <v>20</v>
      </c>
      <c r="H15619" t="s">
        <v>195</v>
      </c>
      <c r="J15619" s="5"/>
      <c r="K15619" s="2">
        <v>23637.05</v>
      </c>
      <c r="L15619" s="5"/>
      <c r="M15619" s="2">
        <f t="shared" si="243"/>
        <v>-261419.41999999678</v>
      </c>
      <c r="P15619"/>
    </row>
    <row r="15620" spans="1:16" hidden="1">
      <c r="A15620" t="s">
        <v>5614</v>
      </c>
      <c r="B15620" s="1">
        <v>42290</v>
      </c>
      <c r="C15620" t="s">
        <v>200</v>
      </c>
      <c r="D15620">
        <v>1</v>
      </c>
      <c r="E15620" t="s">
        <v>5616</v>
      </c>
      <c r="F15620" t="s">
        <v>16</v>
      </c>
      <c r="G15620" t="s">
        <v>20</v>
      </c>
      <c r="H15620" t="s">
        <v>200</v>
      </c>
      <c r="J15620" s="5"/>
      <c r="K15620" s="2">
        <v>6010.01</v>
      </c>
      <c r="L15620" s="5"/>
      <c r="M15620" s="2">
        <f t="shared" si="243"/>
        <v>-267429.42999999679</v>
      </c>
      <c r="P15620"/>
    </row>
    <row r="15621" spans="1:16" hidden="1">
      <c r="A15621" t="s">
        <v>5623</v>
      </c>
      <c r="B15621" s="1">
        <v>42290</v>
      </c>
      <c r="C15621" t="s">
        <v>437</v>
      </c>
      <c r="D15621">
        <v>1</v>
      </c>
      <c r="E15621" t="s">
        <v>5624</v>
      </c>
      <c r="F15621" t="s">
        <v>16</v>
      </c>
      <c r="G15621" t="s">
        <v>4</v>
      </c>
      <c r="H15621" t="s">
        <v>5625</v>
      </c>
      <c r="J15621" s="5"/>
      <c r="K15621" s="2">
        <v>326100</v>
      </c>
      <c r="L15621" s="5"/>
      <c r="M15621" s="2">
        <f t="shared" si="243"/>
        <v>-593529.42999999679</v>
      </c>
      <c r="P15621"/>
    </row>
    <row r="15622" spans="1:16" hidden="1">
      <c r="A15622" t="s">
        <v>5632</v>
      </c>
      <c r="B15622" s="1">
        <v>42290</v>
      </c>
      <c r="C15622" t="s">
        <v>437</v>
      </c>
      <c r="D15622">
        <v>1</v>
      </c>
      <c r="E15622" t="s">
        <v>5633</v>
      </c>
      <c r="F15622" t="s">
        <v>13</v>
      </c>
      <c r="G15622" t="s">
        <v>4</v>
      </c>
      <c r="H15622" t="s">
        <v>981</v>
      </c>
      <c r="J15622" s="5"/>
      <c r="K15622" s="2">
        <v>70000</v>
      </c>
      <c r="L15622" s="5"/>
      <c r="M15622" s="2">
        <f t="shared" si="243"/>
        <v>-663529.42999999679</v>
      </c>
      <c r="P15622"/>
    </row>
    <row r="15623" spans="1:16" hidden="1">
      <c r="A15623" t="s">
        <v>5639</v>
      </c>
      <c r="B15623" s="1">
        <v>42290</v>
      </c>
      <c r="C15623" t="s">
        <v>437</v>
      </c>
      <c r="D15623">
        <v>1</v>
      </c>
      <c r="E15623" t="s">
        <v>5641</v>
      </c>
      <c r="F15623" t="s">
        <v>13</v>
      </c>
      <c r="G15623" t="s">
        <v>4</v>
      </c>
      <c r="H15623" t="s">
        <v>981</v>
      </c>
      <c r="J15623" s="5"/>
      <c r="K15623" s="2">
        <v>10000</v>
      </c>
      <c r="L15623" s="5"/>
      <c r="M15623" s="2">
        <f t="shared" si="243"/>
        <v>-673529.42999999679</v>
      </c>
      <c r="P15623"/>
    </row>
    <row r="15624" spans="1:16" hidden="1">
      <c r="A15624" t="s">
        <v>5645</v>
      </c>
      <c r="B15624" s="1">
        <v>42290</v>
      </c>
      <c r="C15624" t="s">
        <v>437</v>
      </c>
      <c r="D15624">
        <v>1</v>
      </c>
      <c r="E15624" t="s">
        <v>5647</v>
      </c>
      <c r="F15624" t="s">
        <v>16</v>
      </c>
      <c r="G15624" t="s">
        <v>4</v>
      </c>
      <c r="H15624" t="s">
        <v>981</v>
      </c>
      <c r="J15624" s="5"/>
      <c r="K15624" s="2">
        <v>60000</v>
      </c>
      <c r="L15624" s="5"/>
      <c r="M15624" s="2">
        <f t="shared" si="243"/>
        <v>-733529.42999999679</v>
      </c>
      <c r="P15624"/>
    </row>
    <row r="15625" spans="1:16" hidden="1">
      <c r="A15625" t="s">
        <v>5648</v>
      </c>
      <c r="B15625" s="1">
        <v>42290</v>
      </c>
      <c r="C15625" t="s">
        <v>1419</v>
      </c>
      <c r="D15625">
        <v>1</v>
      </c>
      <c r="E15625" t="s">
        <v>5649</v>
      </c>
      <c r="F15625" t="s">
        <v>13</v>
      </c>
      <c r="G15625" t="s">
        <v>4</v>
      </c>
      <c r="H15625" t="s">
        <v>5650</v>
      </c>
      <c r="J15625" s="5"/>
      <c r="K15625" s="2">
        <v>238800</v>
      </c>
      <c r="L15625" s="5"/>
      <c r="M15625" s="2">
        <f t="shared" ref="M15625:M15688" si="244">+M15624+I15625-K15625</f>
        <v>-972329.42999999679</v>
      </c>
      <c r="P15625"/>
    </row>
    <row r="15626" spans="1:16" hidden="1">
      <c r="A15626" t="s">
        <v>5671</v>
      </c>
      <c r="B15626" s="1">
        <v>42290</v>
      </c>
      <c r="C15626" t="s">
        <v>1419</v>
      </c>
      <c r="D15626">
        <v>1</v>
      </c>
      <c r="E15626" t="s">
        <v>5672</v>
      </c>
      <c r="F15626" t="s">
        <v>13</v>
      </c>
      <c r="G15626" t="s">
        <v>4</v>
      </c>
      <c r="H15626" t="s">
        <v>5673</v>
      </c>
      <c r="J15626" s="5"/>
      <c r="K15626" s="2">
        <v>177500</v>
      </c>
      <c r="L15626" s="5"/>
      <c r="M15626" s="2">
        <f t="shared" si="244"/>
        <v>-1149829.4299999969</v>
      </c>
      <c r="P15626"/>
    </row>
    <row r="15627" spans="1:16" hidden="1">
      <c r="A15627" t="s">
        <v>5680</v>
      </c>
      <c r="B15627" s="1">
        <v>42290</v>
      </c>
      <c r="C15627" t="s">
        <v>6</v>
      </c>
      <c r="D15627">
        <v>1</v>
      </c>
      <c r="E15627" t="s">
        <v>5681</v>
      </c>
      <c r="F15627" t="s">
        <v>8</v>
      </c>
      <c r="G15627" t="s">
        <v>4</v>
      </c>
      <c r="H15627" t="s">
        <v>3078</v>
      </c>
      <c r="I15627" s="2">
        <v>480.13</v>
      </c>
      <c r="J15627" s="5"/>
      <c r="L15627" s="5"/>
      <c r="M15627" s="2">
        <f t="shared" si="244"/>
        <v>-1149349.299999997</v>
      </c>
      <c r="P15627"/>
    </row>
    <row r="15628" spans="1:16" hidden="1">
      <c r="A15628" t="s">
        <v>5717</v>
      </c>
      <c r="B15628" s="1">
        <v>42290</v>
      </c>
      <c r="C15628" t="s">
        <v>6</v>
      </c>
      <c r="D15628">
        <v>1</v>
      </c>
      <c r="E15628" t="s">
        <v>5718</v>
      </c>
      <c r="F15628" t="s">
        <v>29</v>
      </c>
      <c r="G15628" t="s">
        <v>4</v>
      </c>
      <c r="H15628" t="s">
        <v>5719</v>
      </c>
      <c r="I15628" s="2">
        <v>3630</v>
      </c>
      <c r="J15628" s="5"/>
      <c r="L15628" s="5"/>
      <c r="M15628" s="2">
        <f t="shared" si="244"/>
        <v>-1145719.299999997</v>
      </c>
      <c r="P15628"/>
    </row>
    <row r="15629" spans="1:16" hidden="1">
      <c r="A15629" t="s">
        <v>5734</v>
      </c>
      <c r="B15629" s="1">
        <v>42290</v>
      </c>
      <c r="C15629" t="s">
        <v>6</v>
      </c>
      <c r="D15629">
        <v>1</v>
      </c>
      <c r="E15629" t="s">
        <v>5735</v>
      </c>
      <c r="F15629" t="s">
        <v>29</v>
      </c>
      <c r="G15629" t="s">
        <v>4</v>
      </c>
      <c r="H15629" t="s">
        <v>4573</v>
      </c>
      <c r="I15629" s="2">
        <v>959.23</v>
      </c>
      <c r="J15629" s="5"/>
      <c r="L15629" s="5"/>
      <c r="M15629" s="2">
        <f t="shared" si="244"/>
        <v>-1144760.069999997</v>
      </c>
      <c r="P15629"/>
    </row>
    <row r="15630" spans="1:16" hidden="1">
      <c r="A15630" t="s">
        <v>5740</v>
      </c>
      <c r="B15630" s="1">
        <v>42290</v>
      </c>
      <c r="C15630" t="s">
        <v>6</v>
      </c>
      <c r="D15630">
        <v>1</v>
      </c>
      <c r="E15630" t="s">
        <v>5741</v>
      </c>
      <c r="F15630" t="s">
        <v>29</v>
      </c>
      <c r="G15630" t="s">
        <v>4</v>
      </c>
      <c r="H15630" t="s">
        <v>4573</v>
      </c>
      <c r="I15630" s="2">
        <v>143.85</v>
      </c>
      <c r="J15630" s="5"/>
      <c r="L15630" s="5"/>
      <c r="M15630" s="2">
        <f t="shared" si="244"/>
        <v>-1144616.2199999969</v>
      </c>
      <c r="P15630"/>
    </row>
    <row r="15631" spans="1:16" hidden="1">
      <c r="A15631" t="s">
        <v>5747</v>
      </c>
      <c r="B15631" s="1">
        <v>42290</v>
      </c>
      <c r="C15631" t="s">
        <v>6</v>
      </c>
      <c r="D15631">
        <v>1</v>
      </c>
      <c r="E15631" t="s">
        <v>5748</v>
      </c>
      <c r="F15631" t="s">
        <v>8</v>
      </c>
      <c r="G15631" t="s">
        <v>4</v>
      </c>
      <c r="H15631" t="s">
        <v>4573</v>
      </c>
      <c r="I15631" s="2">
        <v>3469.99</v>
      </c>
      <c r="J15631" s="5"/>
      <c r="L15631" s="5"/>
      <c r="M15631" s="2">
        <f t="shared" si="244"/>
        <v>-1141146.229999997</v>
      </c>
      <c r="P15631"/>
    </row>
    <row r="15632" spans="1:16" hidden="1">
      <c r="A15632" t="s">
        <v>5751</v>
      </c>
      <c r="B15632" s="1">
        <v>42290</v>
      </c>
      <c r="C15632" t="s">
        <v>6</v>
      </c>
      <c r="D15632">
        <v>1</v>
      </c>
      <c r="E15632" t="s">
        <v>5752</v>
      </c>
      <c r="F15632" t="s">
        <v>8</v>
      </c>
      <c r="G15632" t="s">
        <v>4</v>
      </c>
      <c r="H15632" t="s">
        <v>562</v>
      </c>
      <c r="I15632" s="2">
        <v>197.2</v>
      </c>
      <c r="J15632" s="5"/>
      <c r="L15632" s="5"/>
      <c r="M15632" s="2">
        <f t="shared" si="244"/>
        <v>-1140949.029999997</v>
      </c>
      <c r="P15632"/>
    </row>
    <row r="15633" spans="1:16" hidden="1">
      <c r="A15633" t="s">
        <v>5756</v>
      </c>
      <c r="B15633" s="1">
        <v>42290</v>
      </c>
      <c r="C15633" t="s">
        <v>6</v>
      </c>
      <c r="D15633">
        <v>1</v>
      </c>
      <c r="E15633" t="s">
        <v>5757</v>
      </c>
      <c r="F15633" t="s">
        <v>8</v>
      </c>
      <c r="G15633" t="s">
        <v>4</v>
      </c>
      <c r="H15633" t="s">
        <v>5758</v>
      </c>
      <c r="I15633" s="2">
        <v>1839.99</v>
      </c>
      <c r="J15633" s="5"/>
      <c r="L15633" s="5"/>
      <c r="M15633" s="2">
        <f t="shared" si="244"/>
        <v>-1139109.039999997</v>
      </c>
      <c r="P15633"/>
    </row>
    <row r="15634" spans="1:16" hidden="1">
      <c r="A15634" t="s">
        <v>5766</v>
      </c>
      <c r="B15634" s="1">
        <v>42290</v>
      </c>
      <c r="C15634" t="s">
        <v>6</v>
      </c>
      <c r="D15634">
        <v>1</v>
      </c>
      <c r="E15634" t="s">
        <v>5768</v>
      </c>
      <c r="F15634" t="s">
        <v>8</v>
      </c>
      <c r="G15634" t="s">
        <v>4</v>
      </c>
      <c r="H15634" t="s">
        <v>5769</v>
      </c>
      <c r="I15634" s="2">
        <v>2990</v>
      </c>
      <c r="J15634" s="5"/>
      <c r="L15634" s="5"/>
      <c r="M15634" s="2">
        <f t="shared" si="244"/>
        <v>-1136119.039999997</v>
      </c>
      <c r="P15634"/>
    </row>
    <row r="15635" spans="1:16" hidden="1">
      <c r="A15635" t="s">
        <v>5776</v>
      </c>
      <c r="B15635" s="1">
        <v>42290</v>
      </c>
      <c r="C15635" t="s">
        <v>6</v>
      </c>
      <c r="D15635">
        <v>1</v>
      </c>
      <c r="E15635" t="s">
        <v>5777</v>
      </c>
      <c r="F15635" t="s">
        <v>8</v>
      </c>
      <c r="G15635" t="s">
        <v>4</v>
      </c>
      <c r="H15635" t="s">
        <v>662</v>
      </c>
      <c r="I15635" s="2">
        <v>1025</v>
      </c>
      <c r="J15635" s="5"/>
      <c r="L15635" s="5"/>
      <c r="M15635" s="2">
        <f t="shared" si="244"/>
        <v>-1135094.039999997</v>
      </c>
      <c r="P15635"/>
    </row>
    <row r="15636" spans="1:16" hidden="1">
      <c r="A15636" t="s">
        <v>5786</v>
      </c>
      <c r="B15636" s="1">
        <v>42290</v>
      </c>
      <c r="C15636" t="s">
        <v>6</v>
      </c>
      <c r="D15636">
        <v>1</v>
      </c>
      <c r="E15636" t="s">
        <v>5787</v>
      </c>
      <c r="F15636" t="s">
        <v>8</v>
      </c>
      <c r="G15636" t="s">
        <v>4</v>
      </c>
      <c r="H15636" t="s">
        <v>5719</v>
      </c>
      <c r="I15636" s="2">
        <v>1025</v>
      </c>
      <c r="J15636" s="5"/>
      <c r="L15636" s="5"/>
      <c r="M15636" s="2">
        <f t="shared" si="244"/>
        <v>-1134069.039999997</v>
      </c>
      <c r="P15636"/>
    </row>
    <row r="15637" spans="1:16" hidden="1">
      <c r="A15637" t="s">
        <v>5792</v>
      </c>
      <c r="B15637" s="1">
        <v>42290</v>
      </c>
      <c r="C15637" t="s">
        <v>6</v>
      </c>
      <c r="D15637">
        <v>1</v>
      </c>
      <c r="E15637" t="s">
        <v>5793</v>
      </c>
      <c r="F15637" t="s">
        <v>8</v>
      </c>
      <c r="G15637" t="s">
        <v>4</v>
      </c>
      <c r="H15637" t="s">
        <v>499</v>
      </c>
      <c r="I15637" s="2">
        <v>1025</v>
      </c>
      <c r="J15637" s="5"/>
      <c r="L15637" s="5"/>
      <c r="M15637" s="2">
        <f t="shared" si="244"/>
        <v>-1133044.039999997</v>
      </c>
      <c r="P15637"/>
    </row>
    <row r="15638" spans="1:16" hidden="1">
      <c r="A15638" t="s">
        <v>5799</v>
      </c>
      <c r="B15638" s="1">
        <v>42290</v>
      </c>
      <c r="C15638" t="s">
        <v>6</v>
      </c>
      <c r="D15638">
        <v>1</v>
      </c>
      <c r="E15638" t="s">
        <v>5800</v>
      </c>
      <c r="F15638" t="s">
        <v>8</v>
      </c>
      <c r="G15638" t="s">
        <v>4</v>
      </c>
      <c r="H15638" t="s">
        <v>5801</v>
      </c>
      <c r="I15638" s="2">
        <v>350</v>
      </c>
      <c r="J15638" s="5"/>
      <c r="L15638" s="5"/>
      <c r="M15638" s="2">
        <f t="shared" si="244"/>
        <v>-1132694.039999997</v>
      </c>
      <c r="P15638"/>
    </row>
    <row r="15639" spans="1:16" hidden="1">
      <c r="A15639" t="s">
        <v>5808</v>
      </c>
      <c r="B15639" s="1">
        <v>42290</v>
      </c>
      <c r="C15639" t="s">
        <v>6</v>
      </c>
      <c r="D15639">
        <v>1</v>
      </c>
      <c r="E15639" t="s">
        <v>5809</v>
      </c>
      <c r="F15639" t="s">
        <v>8</v>
      </c>
      <c r="G15639" t="s">
        <v>4</v>
      </c>
      <c r="H15639" t="s">
        <v>5810</v>
      </c>
      <c r="I15639" s="2">
        <v>1025</v>
      </c>
      <c r="J15639" s="5"/>
      <c r="L15639" s="5"/>
      <c r="M15639" s="2">
        <f t="shared" si="244"/>
        <v>-1131669.039999997</v>
      </c>
      <c r="P15639"/>
    </row>
    <row r="15640" spans="1:16" hidden="1">
      <c r="A15640" t="s">
        <v>5821</v>
      </c>
      <c r="B15640" s="1">
        <v>42290</v>
      </c>
      <c r="C15640" t="s">
        <v>195</v>
      </c>
      <c r="D15640">
        <v>1</v>
      </c>
      <c r="E15640" t="s">
        <v>5822</v>
      </c>
      <c r="F15640" t="s">
        <v>13</v>
      </c>
      <c r="G15640" t="s">
        <v>4</v>
      </c>
      <c r="H15640" t="s">
        <v>195</v>
      </c>
      <c r="J15640" s="5"/>
      <c r="K15640" s="2">
        <v>15680</v>
      </c>
      <c r="L15640" s="5"/>
      <c r="M15640" s="2">
        <f t="shared" si="244"/>
        <v>-1147349.039999997</v>
      </c>
      <c r="P15640"/>
    </row>
    <row r="15641" spans="1:16" hidden="1">
      <c r="A15641" t="s">
        <v>5830</v>
      </c>
      <c r="B15641" s="1">
        <v>42290</v>
      </c>
      <c r="C15641" t="s">
        <v>200</v>
      </c>
      <c r="D15641">
        <v>1</v>
      </c>
      <c r="E15641" t="s">
        <v>5831</v>
      </c>
      <c r="F15641" t="s">
        <v>16</v>
      </c>
      <c r="G15641" t="s">
        <v>4</v>
      </c>
      <c r="H15641" t="s">
        <v>3175</v>
      </c>
      <c r="J15641" s="5"/>
      <c r="K15641" s="2">
        <v>1375</v>
      </c>
      <c r="L15641" s="5"/>
      <c r="M15641" s="2">
        <f t="shared" si="244"/>
        <v>-1148724.039999997</v>
      </c>
      <c r="P15641"/>
    </row>
    <row r="15642" spans="1:16" hidden="1">
      <c r="A15642" t="s">
        <v>5833</v>
      </c>
      <c r="B15642" s="1">
        <v>42290</v>
      </c>
      <c r="C15642" t="s">
        <v>18</v>
      </c>
      <c r="D15642">
        <v>1</v>
      </c>
      <c r="E15642" t="s">
        <v>5834</v>
      </c>
      <c r="F15642" t="s">
        <v>13</v>
      </c>
      <c r="G15642" t="s">
        <v>4</v>
      </c>
      <c r="H15642" t="s">
        <v>18</v>
      </c>
      <c r="J15642" s="5"/>
      <c r="K15642" s="2">
        <v>11105.39</v>
      </c>
      <c r="L15642" s="5"/>
      <c r="M15642" s="2">
        <f t="shared" si="244"/>
        <v>-1159829.4299999969</v>
      </c>
      <c r="P15642"/>
    </row>
    <row r="15643" spans="1:16" hidden="1">
      <c r="A15643" t="s">
        <v>23273</v>
      </c>
      <c r="B15643" s="1">
        <v>42290</v>
      </c>
      <c r="C15643" t="s">
        <v>23280</v>
      </c>
      <c r="D15643">
        <v>2</v>
      </c>
      <c r="E15643" t="s">
        <v>23281</v>
      </c>
      <c r="F15643" t="s">
        <v>7054</v>
      </c>
      <c r="G15643" t="s">
        <v>20</v>
      </c>
      <c r="H15643" t="s">
        <v>21000</v>
      </c>
      <c r="I15643" s="2">
        <v>1840</v>
      </c>
      <c r="J15643" s="5"/>
      <c r="L15643" s="5"/>
      <c r="M15643" s="2">
        <f t="shared" si="244"/>
        <v>-1157989.4299999969</v>
      </c>
      <c r="P15643"/>
    </row>
    <row r="15644" spans="1:16" hidden="1">
      <c r="A15644" t="s">
        <v>23292</v>
      </c>
      <c r="B15644" s="1">
        <v>42290</v>
      </c>
      <c r="C15644" t="s">
        <v>23299</v>
      </c>
      <c r="D15644">
        <v>2</v>
      </c>
      <c r="E15644" t="s">
        <v>23300</v>
      </c>
      <c r="F15644" t="s">
        <v>7054</v>
      </c>
      <c r="G15644" t="s">
        <v>20</v>
      </c>
      <c r="H15644" t="s">
        <v>4971</v>
      </c>
      <c r="I15644" s="2">
        <v>5230</v>
      </c>
      <c r="J15644" s="5"/>
      <c r="L15644" s="5"/>
      <c r="M15644" s="2">
        <f t="shared" si="244"/>
        <v>-1152759.4299999969</v>
      </c>
      <c r="P15644"/>
    </row>
    <row r="15645" spans="1:16" hidden="1">
      <c r="A15645" t="s">
        <v>23314</v>
      </c>
      <c r="B15645" s="1">
        <v>42290</v>
      </c>
      <c r="C15645" t="s">
        <v>23318</v>
      </c>
      <c r="D15645">
        <v>2</v>
      </c>
      <c r="E15645" t="s">
        <v>23319</v>
      </c>
      <c r="F15645" t="s">
        <v>7054</v>
      </c>
      <c r="G15645" t="s">
        <v>20</v>
      </c>
      <c r="H15645" t="s">
        <v>3314</v>
      </c>
      <c r="I15645" s="2">
        <v>1025</v>
      </c>
      <c r="J15645" s="5"/>
      <c r="L15645" s="5"/>
      <c r="M15645" s="2">
        <f t="shared" si="244"/>
        <v>-1151734.4299999969</v>
      </c>
      <c r="P15645"/>
    </row>
    <row r="15646" spans="1:16" hidden="1">
      <c r="A15646" t="s">
        <v>23338</v>
      </c>
      <c r="B15646" s="1">
        <v>42290</v>
      </c>
      <c r="C15646" t="s">
        <v>5193</v>
      </c>
      <c r="D15646">
        <v>2</v>
      </c>
      <c r="E15646" t="s">
        <v>23343</v>
      </c>
      <c r="F15646" t="s">
        <v>7054</v>
      </c>
      <c r="G15646" t="s">
        <v>20</v>
      </c>
      <c r="H15646" t="s">
        <v>14776</v>
      </c>
      <c r="I15646" s="2">
        <v>1025</v>
      </c>
      <c r="J15646" s="5"/>
      <c r="L15646" s="5"/>
      <c r="M15646" s="2">
        <f t="shared" si="244"/>
        <v>-1150709.4299999969</v>
      </c>
      <c r="P15646"/>
    </row>
    <row r="15647" spans="1:16" hidden="1">
      <c r="A15647" t="s">
        <v>23357</v>
      </c>
      <c r="B15647" s="1">
        <v>42290</v>
      </c>
      <c r="C15647" t="s">
        <v>23361</v>
      </c>
      <c r="D15647">
        <v>2</v>
      </c>
      <c r="E15647" t="s">
        <v>23362</v>
      </c>
      <c r="F15647" t="s">
        <v>7054</v>
      </c>
      <c r="G15647" t="s">
        <v>20</v>
      </c>
      <c r="H15647" t="s">
        <v>514</v>
      </c>
      <c r="I15647" s="2">
        <v>1025</v>
      </c>
      <c r="J15647" s="5"/>
      <c r="L15647" s="5"/>
      <c r="M15647" s="2">
        <f t="shared" si="244"/>
        <v>-1149684.4299999969</v>
      </c>
      <c r="P15647"/>
    </row>
    <row r="15648" spans="1:16" hidden="1">
      <c r="A15648" t="s">
        <v>23376</v>
      </c>
      <c r="B15648" s="1">
        <v>42290</v>
      </c>
      <c r="C15648" t="s">
        <v>23379</v>
      </c>
      <c r="D15648">
        <v>2</v>
      </c>
      <c r="E15648" t="s">
        <v>23380</v>
      </c>
      <c r="F15648" t="s">
        <v>7054</v>
      </c>
      <c r="G15648" t="s">
        <v>20</v>
      </c>
      <c r="H15648" t="s">
        <v>7013</v>
      </c>
      <c r="I15648" s="2">
        <v>4100.01</v>
      </c>
      <c r="J15648" s="5"/>
      <c r="L15648" s="5"/>
      <c r="M15648" s="2">
        <f t="shared" si="244"/>
        <v>-1145584.4199999969</v>
      </c>
      <c r="P15648"/>
    </row>
    <row r="15649" spans="1:16" hidden="1">
      <c r="A15649" t="s">
        <v>23396</v>
      </c>
      <c r="B15649" s="1">
        <v>42290</v>
      </c>
      <c r="C15649" t="s">
        <v>18</v>
      </c>
      <c r="D15649">
        <v>2</v>
      </c>
      <c r="E15649" t="s">
        <v>23401</v>
      </c>
      <c r="F15649" t="s">
        <v>13559</v>
      </c>
      <c r="G15649" t="s">
        <v>313</v>
      </c>
      <c r="H15649" t="s">
        <v>65</v>
      </c>
      <c r="I15649" s="2">
        <v>80.010000000000005</v>
      </c>
      <c r="J15649" s="5"/>
      <c r="L15649" s="5"/>
      <c r="M15649" s="2">
        <f t="shared" si="244"/>
        <v>-1145504.4099999969</v>
      </c>
      <c r="P15649"/>
    </row>
    <row r="15650" spans="1:16" hidden="1">
      <c r="A15650" t="s">
        <v>23414</v>
      </c>
      <c r="B15650" s="1">
        <v>42290</v>
      </c>
      <c r="C15650" t="s">
        <v>6</v>
      </c>
      <c r="D15650">
        <v>1</v>
      </c>
      <c r="E15650" t="s">
        <v>23418</v>
      </c>
      <c r="F15650" t="s">
        <v>13565</v>
      </c>
      <c r="G15650" t="s">
        <v>20</v>
      </c>
      <c r="H15650" t="s">
        <v>23419</v>
      </c>
      <c r="I15650" s="2">
        <v>20000</v>
      </c>
      <c r="J15650" s="5"/>
      <c r="L15650" s="5"/>
      <c r="M15650" s="2">
        <f t="shared" si="244"/>
        <v>-1125504.4099999969</v>
      </c>
      <c r="P15650"/>
    </row>
    <row r="15651" spans="1:16" hidden="1">
      <c r="A15651" t="s">
        <v>23433</v>
      </c>
      <c r="B15651" s="1">
        <v>42290</v>
      </c>
      <c r="C15651" t="s">
        <v>6</v>
      </c>
      <c r="D15651">
        <v>1</v>
      </c>
      <c r="E15651" t="s">
        <v>23437</v>
      </c>
      <c r="F15651" t="s">
        <v>13565</v>
      </c>
      <c r="G15651" t="s">
        <v>20</v>
      </c>
      <c r="H15651" t="s">
        <v>23419</v>
      </c>
      <c r="I15651" s="2">
        <v>20000</v>
      </c>
      <c r="J15651" s="5"/>
      <c r="L15651" s="5"/>
      <c r="M15651" s="2">
        <f t="shared" si="244"/>
        <v>-1105504.4099999969</v>
      </c>
      <c r="P15651"/>
    </row>
    <row r="15652" spans="1:16" hidden="1">
      <c r="A15652" t="s">
        <v>23448</v>
      </c>
      <c r="B15652" s="1">
        <v>42290</v>
      </c>
      <c r="C15652" t="s">
        <v>23453</v>
      </c>
      <c r="D15652">
        <v>1</v>
      </c>
      <c r="E15652" t="s">
        <v>23454</v>
      </c>
      <c r="F15652" t="s">
        <v>13565</v>
      </c>
      <c r="G15652" t="s">
        <v>20</v>
      </c>
      <c r="H15652" t="s">
        <v>5314</v>
      </c>
      <c r="I15652" s="2">
        <v>26100</v>
      </c>
      <c r="J15652" s="5"/>
      <c r="L15652" s="5"/>
      <c r="M15652" s="2">
        <f t="shared" si="244"/>
        <v>-1079404.4099999969</v>
      </c>
      <c r="P15652"/>
    </row>
    <row r="15653" spans="1:16" hidden="1">
      <c r="A15653" t="s">
        <v>23470</v>
      </c>
      <c r="B15653" s="1">
        <v>42290</v>
      </c>
      <c r="C15653" t="s">
        <v>23476</v>
      </c>
      <c r="D15653">
        <v>1</v>
      </c>
      <c r="E15653" t="s">
        <v>23477</v>
      </c>
      <c r="F15653" t="s">
        <v>13565</v>
      </c>
      <c r="G15653" t="s">
        <v>20</v>
      </c>
      <c r="H15653" t="s">
        <v>5359</v>
      </c>
      <c r="I15653" s="2">
        <v>80000</v>
      </c>
      <c r="J15653" s="5"/>
      <c r="L15653" s="5"/>
      <c r="M15653" s="2">
        <f t="shared" si="244"/>
        <v>-999404.40999999689</v>
      </c>
      <c r="P15653"/>
    </row>
    <row r="15654" spans="1:16" hidden="1">
      <c r="A15654" t="s">
        <v>23496</v>
      </c>
      <c r="B15654" s="1">
        <v>42290</v>
      </c>
      <c r="C15654" t="s">
        <v>6</v>
      </c>
      <c r="D15654">
        <v>1</v>
      </c>
      <c r="E15654" t="s">
        <v>23418</v>
      </c>
      <c r="F15654" t="s">
        <v>13565</v>
      </c>
      <c r="G15654" t="s">
        <v>20</v>
      </c>
      <c r="H15654" t="s">
        <v>23502</v>
      </c>
      <c r="J15654" s="5"/>
      <c r="K15654" s="2">
        <v>20000</v>
      </c>
      <c r="L15654" s="5"/>
      <c r="M15654" s="2">
        <f t="shared" si="244"/>
        <v>-1019404.4099999969</v>
      </c>
      <c r="P15654"/>
    </row>
    <row r="15655" spans="1:16" hidden="1">
      <c r="A15655" t="s">
        <v>23518</v>
      </c>
      <c r="B15655" s="1">
        <v>42290</v>
      </c>
      <c r="C15655" t="s">
        <v>23522</v>
      </c>
      <c r="D15655">
        <v>2</v>
      </c>
      <c r="E15655" t="s">
        <v>23523</v>
      </c>
      <c r="F15655" t="s">
        <v>7054</v>
      </c>
      <c r="G15655" t="s">
        <v>20</v>
      </c>
      <c r="H15655" t="s">
        <v>1659</v>
      </c>
      <c r="I15655" s="2">
        <v>2850</v>
      </c>
      <c r="J15655" s="5"/>
      <c r="L15655" s="5"/>
      <c r="M15655" s="2">
        <f t="shared" si="244"/>
        <v>-1016554.4099999969</v>
      </c>
      <c r="P15655"/>
    </row>
    <row r="15656" spans="1:16" hidden="1">
      <c r="A15656" t="s">
        <v>23538</v>
      </c>
      <c r="B15656" s="1">
        <v>42290</v>
      </c>
      <c r="C15656" t="s">
        <v>11389</v>
      </c>
      <c r="D15656">
        <v>2</v>
      </c>
      <c r="E15656" t="s">
        <v>23543</v>
      </c>
      <c r="F15656" t="s">
        <v>7054</v>
      </c>
      <c r="G15656" t="s">
        <v>20</v>
      </c>
      <c r="H15656" t="s">
        <v>5524</v>
      </c>
      <c r="I15656" s="2">
        <v>1790</v>
      </c>
      <c r="J15656" s="5"/>
      <c r="L15656" s="5"/>
      <c r="M15656" s="2">
        <f t="shared" si="244"/>
        <v>-1014764.4099999969</v>
      </c>
      <c r="P15656"/>
    </row>
    <row r="15657" spans="1:16" hidden="1">
      <c r="A15657" t="s">
        <v>23557</v>
      </c>
      <c r="B15657" s="1">
        <v>42290</v>
      </c>
      <c r="C15657" t="s">
        <v>23561</v>
      </c>
      <c r="D15657">
        <v>2</v>
      </c>
      <c r="E15657" t="s">
        <v>23562</v>
      </c>
      <c r="F15657" t="s">
        <v>7054</v>
      </c>
      <c r="G15657" t="s">
        <v>20</v>
      </c>
      <c r="H15657" t="s">
        <v>4920</v>
      </c>
      <c r="I15657" s="2">
        <v>2612.0500000000002</v>
      </c>
      <c r="J15657" s="5"/>
      <c r="L15657" s="5"/>
      <c r="M15657" s="2">
        <f t="shared" si="244"/>
        <v>-1012152.3599999968</v>
      </c>
      <c r="P15657"/>
    </row>
    <row r="15658" spans="1:16" hidden="1">
      <c r="A15658" t="s">
        <v>23580</v>
      </c>
      <c r="B15658" s="1">
        <v>42290</v>
      </c>
      <c r="C15658" t="s">
        <v>23584</v>
      </c>
      <c r="D15658">
        <v>2</v>
      </c>
      <c r="E15658" t="s">
        <v>23585</v>
      </c>
      <c r="F15658" t="s">
        <v>7054</v>
      </c>
      <c r="G15658" t="s">
        <v>20</v>
      </c>
      <c r="H15658" t="s">
        <v>23586</v>
      </c>
      <c r="I15658" s="2">
        <v>1025</v>
      </c>
      <c r="J15658" s="5"/>
      <c r="L15658" s="5"/>
      <c r="M15658" s="2">
        <f t="shared" si="244"/>
        <v>-1011127.3599999968</v>
      </c>
      <c r="P15658"/>
    </row>
    <row r="15659" spans="1:16" hidden="1">
      <c r="A15659" t="s">
        <v>23600</v>
      </c>
      <c r="B15659" s="1">
        <v>42290</v>
      </c>
      <c r="C15659" t="s">
        <v>6</v>
      </c>
      <c r="D15659">
        <v>1</v>
      </c>
      <c r="E15659" t="s">
        <v>23604</v>
      </c>
      <c r="F15659" t="s">
        <v>13565</v>
      </c>
      <c r="G15659" t="s">
        <v>20</v>
      </c>
      <c r="H15659" t="s">
        <v>21295</v>
      </c>
      <c r="I15659" s="2">
        <v>38000</v>
      </c>
      <c r="J15659" s="5"/>
      <c r="L15659" s="5"/>
      <c r="M15659" s="2">
        <f t="shared" si="244"/>
        <v>-973127.35999999684</v>
      </c>
      <c r="P15659"/>
    </row>
    <row r="15660" spans="1:16" hidden="1">
      <c r="A15660" t="s">
        <v>23618</v>
      </c>
      <c r="B15660" s="1">
        <v>42290</v>
      </c>
      <c r="C15660" t="s">
        <v>6</v>
      </c>
      <c r="D15660">
        <v>1</v>
      </c>
      <c r="E15660" t="s">
        <v>23622</v>
      </c>
      <c r="F15660" t="s">
        <v>13565</v>
      </c>
      <c r="G15660" t="s">
        <v>20</v>
      </c>
      <c r="H15660" t="s">
        <v>21295</v>
      </c>
      <c r="I15660" s="2">
        <v>545</v>
      </c>
      <c r="J15660" s="5"/>
      <c r="L15660" s="5"/>
      <c r="M15660" s="2">
        <f t="shared" si="244"/>
        <v>-972582.35999999684</v>
      </c>
      <c r="P15660"/>
    </row>
    <row r="15661" spans="1:16" hidden="1">
      <c r="A15661" t="s">
        <v>23636</v>
      </c>
      <c r="B15661" s="1">
        <v>42290</v>
      </c>
      <c r="C15661" t="s">
        <v>6</v>
      </c>
      <c r="D15661">
        <v>1</v>
      </c>
      <c r="E15661" t="s">
        <v>23641</v>
      </c>
      <c r="F15661" t="s">
        <v>13565</v>
      </c>
      <c r="G15661" t="s">
        <v>4</v>
      </c>
      <c r="H15661" t="s">
        <v>5625</v>
      </c>
      <c r="I15661" s="2">
        <v>326100</v>
      </c>
      <c r="J15661" s="5"/>
      <c r="L15661" s="5"/>
      <c r="M15661" s="2">
        <f t="shared" si="244"/>
        <v>-646482.35999999684</v>
      </c>
      <c r="P15661"/>
    </row>
    <row r="15662" spans="1:16" hidden="1">
      <c r="A15662" t="s">
        <v>23658</v>
      </c>
      <c r="B15662" s="1">
        <v>42290</v>
      </c>
      <c r="C15662" t="s">
        <v>23662</v>
      </c>
      <c r="D15662">
        <v>2</v>
      </c>
      <c r="E15662" t="s">
        <v>23663</v>
      </c>
      <c r="F15662" t="s">
        <v>13559</v>
      </c>
      <c r="G15662" t="s">
        <v>313</v>
      </c>
      <c r="H15662" t="s">
        <v>103</v>
      </c>
      <c r="J15662" s="5"/>
      <c r="K15662" s="2">
        <v>639.28</v>
      </c>
      <c r="L15662" s="5"/>
      <c r="M15662" s="2">
        <f t="shared" si="244"/>
        <v>-647121.63999999687</v>
      </c>
      <c r="P15662"/>
    </row>
    <row r="15663" spans="1:16" hidden="1">
      <c r="A15663" t="s">
        <v>23658</v>
      </c>
      <c r="B15663" s="1">
        <v>42290</v>
      </c>
      <c r="C15663" t="s">
        <v>23662</v>
      </c>
      <c r="D15663">
        <v>2</v>
      </c>
      <c r="E15663" t="s">
        <v>23663</v>
      </c>
      <c r="F15663" t="s">
        <v>13559</v>
      </c>
      <c r="G15663" t="s">
        <v>313</v>
      </c>
      <c r="H15663" t="s">
        <v>103</v>
      </c>
      <c r="I15663" s="2">
        <v>639.28</v>
      </c>
      <c r="J15663" s="5"/>
      <c r="L15663" s="5"/>
      <c r="M15663" s="2">
        <f t="shared" si="244"/>
        <v>-646482.35999999684</v>
      </c>
      <c r="P15663"/>
    </row>
    <row r="15664" spans="1:16" hidden="1">
      <c r="A15664" t="s">
        <v>23682</v>
      </c>
      <c r="B15664" s="1">
        <v>42290</v>
      </c>
      <c r="C15664" t="s">
        <v>23686</v>
      </c>
      <c r="D15664">
        <v>1</v>
      </c>
      <c r="E15664" t="s">
        <v>23687</v>
      </c>
      <c r="F15664" t="s">
        <v>13561</v>
      </c>
      <c r="G15664" t="s">
        <v>4</v>
      </c>
      <c r="H15664" t="s">
        <v>13872</v>
      </c>
      <c r="I15664" s="2">
        <v>70000</v>
      </c>
      <c r="J15664" s="5"/>
      <c r="L15664" s="5"/>
      <c r="M15664" s="2">
        <f t="shared" si="244"/>
        <v>-576482.35999999684</v>
      </c>
      <c r="P15664"/>
    </row>
    <row r="15665" spans="1:16" hidden="1">
      <c r="A15665" t="s">
        <v>23709</v>
      </c>
      <c r="B15665" s="1">
        <v>42290</v>
      </c>
      <c r="C15665" t="s">
        <v>23686</v>
      </c>
      <c r="D15665">
        <v>1</v>
      </c>
      <c r="E15665" t="s">
        <v>23715</v>
      </c>
      <c r="F15665" t="s">
        <v>13561</v>
      </c>
      <c r="G15665" t="s">
        <v>4</v>
      </c>
      <c r="H15665" t="s">
        <v>13872</v>
      </c>
      <c r="I15665" s="2">
        <v>10000</v>
      </c>
      <c r="J15665" s="5"/>
      <c r="L15665" s="5"/>
      <c r="M15665" s="2">
        <f t="shared" si="244"/>
        <v>-566482.35999999684</v>
      </c>
      <c r="P15665"/>
    </row>
    <row r="15666" spans="1:16" hidden="1">
      <c r="A15666" t="s">
        <v>23735</v>
      </c>
      <c r="B15666" s="1">
        <v>42290</v>
      </c>
      <c r="C15666" t="s">
        <v>23686</v>
      </c>
      <c r="D15666">
        <v>1</v>
      </c>
      <c r="E15666" t="s">
        <v>23739</v>
      </c>
      <c r="F15666" t="s">
        <v>13561</v>
      </c>
      <c r="G15666" t="s">
        <v>4</v>
      </c>
      <c r="H15666" t="s">
        <v>13872</v>
      </c>
      <c r="I15666" s="2">
        <v>60000</v>
      </c>
      <c r="J15666" s="5"/>
      <c r="L15666" s="5"/>
      <c r="M15666" s="2">
        <f t="shared" si="244"/>
        <v>-506482.35999999684</v>
      </c>
      <c r="P15666"/>
    </row>
    <row r="15667" spans="1:16" hidden="1">
      <c r="A15667" t="s">
        <v>23754</v>
      </c>
      <c r="B15667" s="1">
        <v>42290</v>
      </c>
      <c r="C15667" t="s">
        <v>23758</v>
      </c>
      <c r="D15667">
        <v>1</v>
      </c>
      <c r="E15667" t="s">
        <v>23759</v>
      </c>
      <c r="F15667" t="s">
        <v>13565</v>
      </c>
      <c r="G15667" t="s">
        <v>4</v>
      </c>
      <c r="H15667" t="s">
        <v>23760</v>
      </c>
      <c r="I15667" s="2">
        <v>238800</v>
      </c>
      <c r="J15667" s="5"/>
      <c r="L15667" s="5"/>
      <c r="M15667" s="2">
        <f t="shared" si="244"/>
        <v>-267682.35999999684</v>
      </c>
      <c r="P15667"/>
    </row>
    <row r="15668" spans="1:16" hidden="1">
      <c r="A15668" t="s">
        <v>23775</v>
      </c>
      <c r="B15668" s="1">
        <v>42290</v>
      </c>
      <c r="C15668" t="s">
        <v>23779</v>
      </c>
      <c r="D15668">
        <v>1</v>
      </c>
      <c r="E15668" t="s">
        <v>23780</v>
      </c>
      <c r="F15668" t="s">
        <v>13565</v>
      </c>
      <c r="G15668" t="s">
        <v>4</v>
      </c>
      <c r="H15668" t="s">
        <v>15613</v>
      </c>
      <c r="I15668" s="2">
        <v>177500</v>
      </c>
      <c r="J15668" s="5"/>
      <c r="L15668" s="5"/>
      <c r="M15668" s="2">
        <f t="shared" si="244"/>
        <v>-90182.359999996843</v>
      </c>
      <c r="P15668"/>
    </row>
    <row r="15669" spans="1:16" hidden="1">
      <c r="A15669" t="s">
        <v>23797</v>
      </c>
      <c r="B15669" s="1">
        <v>42290</v>
      </c>
      <c r="C15669" t="s">
        <v>23802</v>
      </c>
      <c r="D15669">
        <v>2</v>
      </c>
      <c r="E15669" t="s">
        <v>23803</v>
      </c>
      <c r="F15669" t="s">
        <v>13559</v>
      </c>
      <c r="G15669" t="s">
        <v>313</v>
      </c>
      <c r="H15669" t="s">
        <v>2268</v>
      </c>
      <c r="J15669" s="5"/>
      <c r="K15669" s="2">
        <v>433.71</v>
      </c>
      <c r="L15669" s="5"/>
      <c r="M15669" s="2">
        <f t="shared" si="244"/>
        <v>-90616.069999996849</v>
      </c>
      <c r="P15669"/>
    </row>
    <row r="15670" spans="1:16" hidden="1">
      <c r="A15670" t="s">
        <v>23797</v>
      </c>
      <c r="B15670" s="1">
        <v>42290</v>
      </c>
      <c r="C15670" t="s">
        <v>23802</v>
      </c>
      <c r="D15670">
        <v>2</v>
      </c>
      <c r="E15670" t="s">
        <v>23803</v>
      </c>
      <c r="F15670" t="s">
        <v>13559</v>
      </c>
      <c r="G15670" t="s">
        <v>313</v>
      </c>
      <c r="H15670" t="s">
        <v>2268</v>
      </c>
      <c r="I15670" s="2">
        <v>433.71</v>
      </c>
      <c r="J15670" s="5"/>
      <c r="L15670" s="5"/>
      <c r="M15670" s="2">
        <f t="shared" si="244"/>
        <v>-90182.359999996843</v>
      </c>
      <c r="P15670"/>
    </row>
    <row r="15671" spans="1:16" hidden="1">
      <c r="A15671" t="s">
        <v>23817</v>
      </c>
      <c r="B15671" s="1">
        <v>42290</v>
      </c>
      <c r="C15671" t="s">
        <v>23822</v>
      </c>
      <c r="D15671">
        <v>1</v>
      </c>
      <c r="E15671" t="s">
        <v>23823</v>
      </c>
      <c r="F15671" t="s">
        <v>13565</v>
      </c>
      <c r="G15671" t="s">
        <v>4</v>
      </c>
      <c r="H15671" t="s">
        <v>6089</v>
      </c>
      <c r="I15671" s="2">
        <v>10000</v>
      </c>
      <c r="J15671" s="5"/>
      <c r="L15671" s="5"/>
      <c r="M15671" s="2">
        <f t="shared" si="244"/>
        <v>-80182.359999996843</v>
      </c>
      <c r="P15671"/>
    </row>
    <row r="15672" spans="1:16" hidden="1">
      <c r="A15672" s="35" t="s">
        <v>5879</v>
      </c>
      <c r="B15672" s="36">
        <v>42291</v>
      </c>
      <c r="C15672" s="35" t="s">
        <v>11</v>
      </c>
      <c r="D15672" s="35">
        <v>1</v>
      </c>
      <c r="E15672" s="35" t="s">
        <v>5880</v>
      </c>
      <c r="F15672" s="35" t="s">
        <v>1439</v>
      </c>
      <c r="G15672" s="35" t="s">
        <v>20</v>
      </c>
      <c r="H15672" s="35" t="s">
        <v>2047</v>
      </c>
      <c r="I15672" s="11"/>
      <c r="J15672" s="12"/>
      <c r="K15672" s="11">
        <v>5470</v>
      </c>
      <c r="L15672" s="12"/>
      <c r="M15672" s="2">
        <f t="shared" si="244"/>
        <v>-85652.359999996843</v>
      </c>
      <c r="P15672"/>
    </row>
    <row r="15673" spans="1:16" hidden="1">
      <c r="A15673" s="13" t="s">
        <v>5884</v>
      </c>
      <c r="B15673" s="14">
        <v>42291</v>
      </c>
      <c r="C15673" s="13" t="s">
        <v>11</v>
      </c>
      <c r="D15673" s="13">
        <v>1</v>
      </c>
      <c r="E15673" s="13" t="s">
        <v>5880</v>
      </c>
      <c r="F15673" s="13" t="s">
        <v>1439</v>
      </c>
      <c r="G15673" s="13" t="s">
        <v>20</v>
      </c>
      <c r="H15673" s="13" t="s">
        <v>5886</v>
      </c>
      <c r="I15673" s="15">
        <v>5459.99</v>
      </c>
      <c r="J15673" s="16"/>
      <c r="K15673" s="15"/>
      <c r="L15673" s="16"/>
      <c r="M15673" s="2">
        <f t="shared" si="244"/>
        <v>-80192.369999996838</v>
      </c>
      <c r="P15673"/>
    </row>
    <row r="15674" spans="1:16" hidden="1">
      <c r="A15674" t="s">
        <v>5888</v>
      </c>
      <c r="B15674" s="1">
        <v>42291</v>
      </c>
      <c r="C15674" t="s">
        <v>11</v>
      </c>
      <c r="D15674">
        <v>1</v>
      </c>
      <c r="E15674" t="s">
        <v>5890</v>
      </c>
      <c r="F15674" t="s">
        <v>45</v>
      </c>
      <c r="G15674" t="s">
        <v>20</v>
      </c>
      <c r="H15674" t="s">
        <v>2047</v>
      </c>
      <c r="J15674" s="5"/>
      <c r="K15674" s="2">
        <v>5459.99</v>
      </c>
      <c r="L15674" s="5"/>
      <c r="M15674" s="2">
        <f t="shared" si="244"/>
        <v>-85652.359999996843</v>
      </c>
      <c r="P15674"/>
    </row>
    <row r="15675" spans="1:16" hidden="1">
      <c r="A15675" t="s">
        <v>5906</v>
      </c>
      <c r="B15675" s="1">
        <v>42291</v>
      </c>
      <c r="C15675" t="s">
        <v>6</v>
      </c>
      <c r="D15675">
        <v>1</v>
      </c>
      <c r="E15675" t="s">
        <v>5907</v>
      </c>
      <c r="F15675" t="s">
        <v>29</v>
      </c>
      <c r="G15675" t="s">
        <v>20</v>
      </c>
      <c r="H15675" t="s">
        <v>65</v>
      </c>
      <c r="I15675" s="2">
        <v>410.36</v>
      </c>
      <c r="J15675" s="5"/>
      <c r="L15675" s="5"/>
      <c r="M15675" s="2">
        <f t="shared" si="244"/>
        <v>-85241.999999996842</v>
      </c>
      <c r="P15675"/>
    </row>
    <row r="15676" spans="1:16" hidden="1">
      <c r="A15676" t="s">
        <v>5945</v>
      </c>
      <c r="B15676" s="1">
        <v>42291</v>
      </c>
      <c r="C15676" t="s">
        <v>11</v>
      </c>
      <c r="D15676">
        <v>1</v>
      </c>
      <c r="E15676" t="s">
        <v>5946</v>
      </c>
      <c r="F15676" t="s">
        <v>16</v>
      </c>
      <c r="G15676" t="s">
        <v>20</v>
      </c>
      <c r="H15676" t="s">
        <v>5947</v>
      </c>
      <c r="J15676" s="5"/>
      <c r="K15676" s="2">
        <v>19675.689999999999</v>
      </c>
      <c r="L15676" s="5"/>
      <c r="M15676" s="2">
        <f t="shared" si="244"/>
        <v>-104917.68999999684</v>
      </c>
      <c r="P15676"/>
    </row>
    <row r="15677" spans="1:16" hidden="1">
      <c r="A15677" t="s">
        <v>5953</v>
      </c>
      <c r="B15677" s="1">
        <v>42291</v>
      </c>
      <c r="C15677" t="s">
        <v>6</v>
      </c>
      <c r="D15677">
        <v>1</v>
      </c>
      <c r="E15677" t="s">
        <v>5954</v>
      </c>
      <c r="F15677" t="s">
        <v>29</v>
      </c>
      <c r="G15677" t="s">
        <v>20</v>
      </c>
      <c r="H15677" t="s">
        <v>5955</v>
      </c>
      <c r="I15677" s="2">
        <v>1500</v>
      </c>
      <c r="J15677" s="5"/>
      <c r="L15677" s="5"/>
      <c r="M15677" s="2">
        <f t="shared" si="244"/>
        <v>-103417.68999999684</v>
      </c>
      <c r="P15677"/>
    </row>
    <row r="15678" spans="1:16" hidden="1">
      <c r="A15678" t="s">
        <v>6000</v>
      </c>
      <c r="B15678" s="1">
        <v>42291</v>
      </c>
      <c r="C15678" t="s">
        <v>6</v>
      </c>
      <c r="D15678">
        <v>1</v>
      </c>
      <c r="E15678" t="s">
        <v>6001</v>
      </c>
      <c r="F15678" t="s">
        <v>8</v>
      </c>
      <c r="G15678" t="s">
        <v>20</v>
      </c>
      <c r="H15678" t="s">
        <v>6002</v>
      </c>
      <c r="I15678" s="2">
        <v>1025</v>
      </c>
      <c r="J15678" s="5"/>
      <c r="L15678" s="5"/>
      <c r="M15678" s="2">
        <f t="shared" si="244"/>
        <v>-102392.68999999684</v>
      </c>
      <c r="P15678"/>
    </row>
    <row r="15679" spans="1:16" hidden="1">
      <c r="A15679" t="s">
        <v>6030</v>
      </c>
      <c r="B15679" s="1">
        <v>42291</v>
      </c>
      <c r="C15679" t="s">
        <v>6</v>
      </c>
      <c r="D15679">
        <v>1</v>
      </c>
      <c r="E15679" t="s">
        <v>6031</v>
      </c>
      <c r="F15679" t="s">
        <v>8</v>
      </c>
      <c r="G15679" t="s">
        <v>20</v>
      </c>
      <c r="H15679" t="s">
        <v>6032</v>
      </c>
      <c r="I15679" s="2">
        <v>800</v>
      </c>
      <c r="J15679" s="5"/>
      <c r="L15679" s="5"/>
      <c r="M15679" s="2">
        <f t="shared" si="244"/>
        <v>-101592.68999999684</v>
      </c>
      <c r="P15679"/>
    </row>
    <row r="15680" spans="1:16" hidden="1">
      <c r="A15680" t="s">
        <v>6046</v>
      </c>
      <c r="B15680" s="1">
        <v>42291</v>
      </c>
      <c r="C15680" t="s">
        <v>6</v>
      </c>
      <c r="D15680">
        <v>1</v>
      </c>
      <c r="E15680" t="s">
        <v>6047</v>
      </c>
      <c r="F15680" t="s">
        <v>29</v>
      </c>
      <c r="G15680" t="s">
        <v>20</v>
      </c>
      <c r="H15680" t="s">
        <v>65</v>
      </c>
      <c r="I15680" s="2">
        <v>200</v>
      </c>
      <c r="J15680" s="5"/>
      <c r="L15680" s="5"/>
      <c r="M15680" s="2">
        <f t="shared" si="244"/>
        <v>-101392.68999999684</v>
      </c>
      <c r="P15680"/>
    </row>
    <row r="15681" spans="1:16" hidden="1">
      <c r="A15681" t="s">
        <v>6064</v>
      </c>
      <c r="B15681" s="1">
        <v>42291</v>
      </c>
      <c r="C15681" t="s">
        <v>6</v>
      </c>
      <c r="D15681">
        <v>1</v>
      </c>
      <c r="E15681" t="s">
        <v>6065</v>
      </c>
      <c r="F15681" t="s">
        <v>8</v>
      </c>
      <c r="G15681" t="s">
        <v>20</v>
      </c>
      <c r="H15681" t="s">
        <v>4649</v>
      </c>
      <c r="I15681" s="2">
        <v>1200</v>
      </c>
      <c r="J15681" s="5"/>
      <c r="L15681" s="5"/>
      <c r="M15681" s="2">
        <f t="shared" si="244"/>
        <v>-100192.68999999684</v>
      </c>
      <c r="P15681"/>
    </row>
    <row r="15682" spans="1:16" hidden="1">
      <c r="A15682" t="s">
        <v>6086</v>
      </c>
      <c r="B15682" s="1">
        <v>42291</v>
      </c>
      <c r="C15682" t="s">
        <v>18</v>
      </c>
      <c r="D15682">
        <v>1</v>
      </c>
      <c r="E15682" t="s">
        <v>6088</v>
      </c>
      <c r="F15682" t="s">
        <v>13</v>
      </c>
      <c r="G15682" t="s">
        <v>20</v>
      </c>
      <c r="H15682" t="s">
        <v>6089</v>
      </c>
      <c r="J15682" s="5"/>
      <c r="K15682" s="2">
        <v>50000</v>
      </c>
      <c r="L15682" s="5"/>
      <c r="M15682" s="2">
        <f t="shared" si="244"/>
        <v>-150192.68999999686</v>
      </c>
      <c r="P15682"/>
    </row>
    <row r="15683" spans="1:16" hidden="1">
      <c r="A15683" t="s">
        <v>6135</v>
      </c>
      <c r="B15683" s="1">
        <v>42291</v>
      </c>
      <c r="C15683" t="s">
        <v>6</v>
      </c>
      <c r="D15683">
        <v>1</v>
      </c>
      <c r="E15683" t="s">
        <v>6136</v>
      </c>
      <c r="F15683" t="s">
        <v>29</v>
      </c>
      <c r="G15683" t="s">
        <v>20</v>
      </c>
      <c r="H15683" t="s">
        <v>5043</v>
      </c>
      <c r="I15683" s="2">
        <v>300</v>
      </c>
      <c r="J15683" s="5"/>
      <c r="L15683" s="5"/>
      <c r="M15683" s="2">
        <f t="shared" si="244"/>
        <v>-149892.68999999686</v>
      </c>
      <c r="P15683"/>
    </row>
    <row r="15684" spans="1:16" hidden="1">
      <c r="A15684" t="s">
        <v>6217</v>
      </c>
      <c r="B15684" s="1">
        <v>42291</v>
      </c>
      <c r="C15684" t="s">
        <v>6</v>
      </c>
      <c r="D15684">
        <v>1</v>
      </c>
      <c r="E15684" t="s">
        <v>6219</v>
      </c>
      <c r="F15684" t="s">
        <v>8</v>
      </c>
      <c r="G15684" t="s">
        <v>20</v>
      </c>
      <c r="H15684" t="s">
        <v>5159</v>
      </c>
      <c r="I15684" s="2">
        <v>1025</v>
      </c>
      <c r="J15684" s="5"/>
      <c r="L15684" s="5"/>
      <c r="M15684" s="2">
        <f t="shared" si="244"/>
        <v>-148867.68999999686</v>
      </c>
      <c r="P15684"/>
    </row>
    <row r="15685" spans="1:16" hidden="1">
      <c r="A15685" t="s">
        <v>6257</v>
      </c>
      <c r="B15685" s="1">
        <v>42291</v>
      </c>
      <c r="C15685" t="s">
        <v>18</v>
      </c>
      <c r="D15685">
        <v>1</v>
      </c>
      <c r="E15685" t="s">
        <v>6259</v>
      </c>
      <c r="F15685" t="s">
        <v>13</v>
      </c>
      <c r="G15685" t="s">
        <v>20</v>
      </c>
      <c r="H15685" t="s">
        <v>18</v>
      </c>
      <c r="J15685" s="5"/>
      <c r="K15685" s="2">
        <v>12462.47</v>
      </c>
      <c r="L15685" s="5"/>
      <c r="M15685" s="2">
        <f t="shared" si="244"/>
        <v>-161330.15999999686</v>
      </c>
      <c r="P15685"/>
    </row>
    <row r="15686" spans="1:16" hidden="1">
      <c r="A15686" t="s">
        <v>6262</v>
      </c>
      <c r="B15686" s="1">
        <v>42291</v>
      </c>
      <c r="C15686" t="s">
        <v>195</v>
      </c>
      <c r="D15686">
        <v>1</v>
      </c>
      <c r="E15686" t="s">
        <v>6263</v>
      </c>
      <c r="F15686" t="s">
        <v>13</v>
      </c>
      <c r="G15686" t="s">
        <v>20</v>
      </c>
      <c r="H15686" t="s">
        <v>195</v>
      </c>
      <c r="J15686" s="5"/>
      <c r="K15686" s="2">
        <v>17175</v>
      </c>
      <c r="L15686" s="5"/>
      <c r="M15686" s="2">
        <f t="shared" si="244"/>
        <v>-178505.15999999686</v>
      </c>
      <c r="P15686"/>
    </row>
    <row r="15687" spans="1:16" hidden="1">
      <c r="A15687" t="s">
        <v>6268</v>
      </c>
      <c r="B15687" s="1">
        <v>42291</v>
      </c>
      <c r="C15687" t="s">
        <v>200</v>
      </c>
      <c r="D15687">
        <v>1</v>
      </c>
      <c r="E15687" t="s">
        <v>6271</v>
      </c>
      <c r="F15687" t="s">
        <v>16</v>
      </c>
      <c r="G15687" t="s">
        <v>20</v>
      </c>
      <c r="H15687" t="s">
        <v>200</v>
      </c>
      <c r="J15687" s="5"/>
      <c r="K15687" s="2">
        <v>2225</v>
      </c>
      <c r="L15687" s="5"/>
      <c r="M15687" s="2">
        <f t="shared" si="244"/>
        <v>-180730.15999999686</v>
      </c>
      <c r="P15687"/>
    </row>
    <row r="15688" spans="1:16" hidden="1">
      <c r="A15688" t="s">
        <v>6280</v>
      </c>
      <c r="B15688" s="1">
        <v>42291</v>
      </c>
      <c r="C15688" t="s">
        <v>6283</v>
      </c>
      <c r="D15688">
        <v>1</v>
      </c>
      <c r="E15688" t="s">
        <v>6284</v>
      </c>
      <c r="F15688" t="s">
        <v>16</v>
      </c>
      <c r="G15688" t="s">
        <v>4</v>
      </c>
      <c r="H15688" t="s">
        <v>6285</v>
      </c>
      <c r="J15688" s="5"/>
      <c r="K15688" s="2">
        <v>1025</v>
      </c>
      <c r="L15688" s="5"/>
      <c r="M15688" s="2">
        <f t="shared" si="244"/>
        <v>-181755.15999999686</v>
      </c>
      <c r="P15688"/>
    </row>
    <row r="15689" spans="1:16" hidden="1">
      <c r="A15689" t="s">
        <v>6397</v>
      </c>
      <c r="B15689" s="1">
        <v>42291</v>
      </c>
      <c r="C15689" t="s">
        <v>6</v>
      </c>
      <c r="D15689">
        <v>1</v>
      </c>
      <c r="E15689" t="s">
        <v>6398</v>
      </c>
      <c r="F15689" t="s">
        <v>29</v>
      </c>
      <c r="G15689" t="s">
        <v>4</v>
      </c>
      <c r="H15689" t="s">
        <v>966</v>
      </c>
      <c r="I15689" s="2">
        <v>10366</v>
      </c>
      <c r="J15689" s="5"/>
      <c r="L15689" s="5"/>
      <c r="M15689" s="2">
        <f t="shared" ref="M15689:M15752" si="245">+M15688+I15689-K15689</f>
        <v>-171389.15999999686</v>
      </c>
      <c r="P15689"/>
    </row>
    <row r="15690" spans="1:16" hidden="1">
      <c r="A15690" t="s">
        <v>6428</v>
      </c>
      <c r="B15690" s="1">
        <v>42291</v>
      </c>
      <c r="C15690" t="s">
        <v>6</v>
      </c>
      <c r="D15690">
        <v>1</v>
      </c>
      <c r="E15690" t="s">
        <v>6429</v>
      </c>
      <c r="F15690" t="s">
        <v>29</v>
      </c>
      <c r="G15690" t="s">
        <v>4</v>
      </c>
      <c r="H15690" t="s">
        <v>2637</v>
      </c>
      <c r="I15690" s="2">
        <v>243.85</v>
      </c>
      <c r="J15690" s="5"/>
      <c r="L15690" s="5"/>
      <c r="M15690" s="2">
        <f t="shared" si="245"/>
        <v>-171145.30999999685</v>
      </c>
      <c r="P15690"/>
    </row>
    <row r="15691" spans="1:16" hidden="1">
      <c r="A15691" t="s">
        <v>6436</v>
      </c>
      <c r="B15691" s="1">
        <v>42291</v>
      </c>
      <c r="C15691" t="s">
        <v>6437</v>
      </c>
      <c r="D15691">
        <v>1</v>
      </c>
      <c r="E15691" t="s">
        <v>6438</v>
      </c>
      <c r="F15691" t="s">
        <v>13</v>
      </c>
      <c r="G15691" t="s">
        <v>4</v>
      </c>
      <c r="H15691" t="s">
        <v>6439</v>
      </c>
      <c r="J15691" s="5"/>
      <c r="K15691" s="2">
        <v>3030</v>
      </c>
      <c r="L15691" s="5"/>
      <c r="M15691" s="2">
        <f t="shared" si="245"/>
        <v>-174175.30999999685</v>
      </c>
      <c r="P15691"/>
    </row>
    <row r="15692" spans="1:16" hidden="1">
      <c r="A15692" t="s">
        <v>6447</v>
      </c>
      <c r="B15692" s="1">
        <v>42291</v>
      </c>
      <c r="C15692" t="s">
        <v>43</v>
      </c>
      <c r="D15692">
        <v>1</v>
      </c>
      <c r="E15692" t="s">
        <v>6448</v>
      </c>
      <c r="F15692" t="s">
        <v>67</v>
      </c>
      <c r="G15692" t="s">
        <v>4</v>
      </c>
      <c r="H15692" t="s">
        <v>6449</v>
      </c>
      <c r="J15692" s="5"/>
      <c r="K15692" s="2">
        <v>10366</v>
      </c>
      <c r="L15692" s="5"/>
      <c r="M15692" s="2">
        <f t="shared" si="245"/>
        <v>-184541.30999999685</v>
      </c>
      <c r="P15692"/>
    </row>
    <row r="15693" spans="1:16" hidden="1">
      <c r="A15693" t="s">
        <v>6480</v>
      </c>
      <c r="B15693" s="1">
        <v>42291</v>
      </c>
      <c r="C15693" t="s">
        <v>437</v>
      </c>
      <c r="D15693">
        <v>1</v>
      </c>
      <c r="E15693" t="s">
        <v>6481</v>
      </c>
      <c r="F15693" t="s">
        <v>45</v>
      </c>
      <c r="G15693" t="s">
        <v>4</v>
      </c>
      <c r="H15693" t="s">
        <v>6482</v>
      </c>
      <c r="J15693" s="5"/>
      <c r="K15693" s="2">
        <v>2246</v>
      </c>
      <c r="L15693" s="5"/>
      <c r="M15693" s="2">
        <f t="shared" si="245"/>
        <v>-186787.30999999685</v>
      </c>
      <c r="P15693"/>
    </row>
    <row r="15694" spans="1:16" hidden="1">
      <c r="A15694" t="s">
        <v>6486</v>
      </c>
      <c r="B15694" s="1">
        <v>42291</v>
      </c>
      <c r="C15694" t="s">
        <v>6487</v>
      </c>
      <c r="D15694">
        <v>1</v>
      </c>
      <c r="E15694" t="s">
        <v>6488</v>
      </c>
      <c r="F15694" t="s">
        <v>16</v>
      </c>
      <c r="G15694" t="s">
        <v>4</v>
      </c>
      <c r="H15694" t="s">
        <v>598</v>
      </c>
      <c r="J15694" s="5"/>
      <c r="K15694" s="2">
        <v>100000</v>
      </c>
      <c r="L15694" s="5"/>
      <c r="M15694" s="2">
        <f t="shared" si="245"/>
        <v>-286787.30999999685</v>
      </c>
      <c r="P15694"/>
    </row>
    <row r="15695" spans="1:16" hidden="1">
      <c r="A15695" t="s">
        <v>6492</v>
      </c>
      <c r="B15695" s="1">
        <v>42291</v>
      </c>
      <c r="C15695" t="s">
        <v>200</v>
      </c>
      <c r="D15695">
        <v>1</v>
      </c>
      <c r="E15695" t="s">
        <v>6493</v>
      </c>
      <c r="F15695" t="s">
        <v>16</v>
      </c>
      <c r="G15695" t="s">
        <v>4</v>
      </c>
      <c r="H15695" t="s">
        <v>200</v>
      </c>
      <c r="J15695" s="5"/>
      <c r="K15695" s="2">
        <v>9605.41</v>
      </c>
      <c r="L15695" s="5"/>
      <c r="M15695" s="2">
        <f t="shared" si="245"/>
        <v>-296392.71999999683</v>
      </c>
      <c r="P15695"/>
    </row>
    <row r="15696" spans="1:16" hidden="1">
      <c r="A15696" t="s">
        <v>6494</v>
      </c>
      <c r="B15696" s="1">
        <v>42291</v>
      </c>
      <c r="C15696" t="s">
        <v>195</v>
      </c>
      <c r="D15696">
        <v>1</v>
      </c>
      <c r="E15696" t="s">
        <v>6495</v>
      </c>
      <c r="F15696" t="s">
        <v>13</v>
      </c>
      <c r="G15696" t="s">
        <v>4</v>
      </c>
      <c r="H15696" t="s">
        <v>195</v>
      </c>
      <c r="J15696" s="5"/>
      <c r="K15696" s="2">
        <v>4515.01</v>
      </c>
      <c r="L15696" s="5"/>
      <c r="M15696" s="2">
        <f t="shared" si="245"/>
        <v>-300907.72999999684</v>
      </c>
      <c r="P15696"/>
    </row>
    <row r="15697" spans="1:16" hidden="1">
      <c r="A15697" t="s">
        <v>6500</v>
      </c>
      <c r="B15697" s="1">
        <v>42291</v>
      </c>
      <c r="C15697" t="s">
        <v>18</v>
      </c>
      <c r="D15697">
        <v>1</v>
      </c>
      <c r="E15697" t="s">
        <v>6501</v>
      </c>
      <c r="F15697" t="s">
        <v>13</v>
      </c>
      <c r="G15697" t="s">
        <v>4</v>
      </c>
      <c r="H15697" t="s">
        <v>18</v>
      </c>
      <c r="J15697" s="5"/>
      <c r="K15697" s="2">
        <v>10812.96</v>
      </c>
      <c r="L15697" s="5"/>
      <c r="M15697" s="2">
        <f t="shared" si="245"/>
        <v>-311720.68999999686</v>
      </c>
      <c r="P15697"/>
    </row>
    <row r="15698" spans="1:16" hidden="1">
      <c r="A15698" t="s">
        <v>23841</v>
      </c>
      <c r="B15698" s="1">
        <v>42291</v>
      </c>
      <c r="C15698" t="s">
        <v>23848</v>
      </c>
      <c r="D15698">
        <v>2</v>
      </c>
      <c r="E15698" t="s">
        <v>23849</v>
      </c>
      <c r="F15698" t="s">
        <v>7054</v>
      </c>
      <c r="G15698" t="s">
        <v>20</v>
      </c>
      <c r="H15698" t="s">
        <v>3585</v>
      </c>
      <c r="I15698" s="2">
        <v>1025</v>
      </c>
      <c r="J15698" s="5"/>
      <c r="L15698" s="5"/>
      <c r="M15698" s="2">
        <f t="shared" si="245"/>
        <v>-310695.68999999686</v>
      </c>
      <c r="P15698"/>
    </row>
    <row r="15699" spans="1:16" hidden="1">
      <c r="A15699" t="s">
        <v>23864</v>
      </c>
      <c r="B15699" s="1">
        <v>42291</v>
      </c>
      <c r="C15699" t="s">
        <v>6</v>
      </c>
      <c r="D15699">
        <v>1</v>
      </c>
      <c r="E15699" t="s">
        <v>23872</v>
      </c>
      <c r="F15699" t="s">
        <v>13565</v>
      </c>
      <c r="G15699" t="s">
        <v>20</v>
      </c>
      <c r="H15699" t="s">
        <v>23873</v>
      </c>
      <c r="I15699" s="2">
        <v>10000</v>
      </c>
      <c r="J15699" s="5"/>
      <c r="L15699" s="5"/>
      <c r="M15699" s="2">
        <f t="shared" si="245"/>
        <v>-300695.68999999686</v>
      </c>
      <c r="P15699"/>
    </row>
    <row r="15700" spans="1:16" hidden="1">
      <c r="A15700" t="s">
        <v>23891</v>
      </c>
      <c r="B15700" s="1">
        <v>42291</v>
      </c>
      <c r="C15700" t="s">
        <v>23897</v>
      </c>
      <c r="D15700">
        <v>2</v>
      </c>
      <c r="E15700" t="s">
        <v>23898</v>
      </c>
      <c r="F15700" t="s">
        <v>7054</v>
      </c>
      <c r="G15700" t="s">
        <v>20</v>
      </c>
      <c r="H15700" t="s">
        <v>2656</v>
      </c>
      <c r="I15700" s="2">
        <v>5459.99</v>
      </c>
      <c r="J15700" s="5"/>
      <c r="L15700" s="5"/>
      <c r="M15700" s="2">
        <f t="shared" si="245"/>
        <v>-295235.69999999687</v>
      </c>
      <c r="P15700"/>
    </row>
    <row r="15701" spans="1:16" hidden="1">
      <c r="A15701" t="s">
        <v>23915</v>
      </c>
      <c r="B15701" s="1">
        <v>42291</v>
      </c>
      <c r="C15701" t="s">
        <v>23920</v>
      </c>
      <c r="D15701">
        <v>2</v>
      </c>
      <c r="E15701" t="s">
        <v>23921</v>
      </c>
      <c r="F15701" t="s">
        <v>7054</v>
      </c>
      <c r="G15701" t="s">
        <v>20</v>
      </c>
      <c r="H15701" t="s">
        <v>3078</v>
      </c>
      <c r="J15701" s="5"/>
      <c r="K15701" s="2">
        <v>780.13</v>
      </c>
      <c r="L15701" s="5"/>
      <c r="M15701" s="2">
        <f t="shared" si="245"/>
        <v>-296015.82999999687</v>
      </c>
      <c r="P15701"/>
    </row>
    <row r="15702" spans="1:16" hidden="1">
      <c r="A15702" t="s">
        <v>23915</v>
      </c>
      <c r="B15702" s="1">
        <v>42291</v>
      </c>
      <c r="C15702" t="s">
        <v>23920</v>
      </c>
      <c r="D15702">
        <v>2</v>
      </c>
      <c r="E15702" t="s">
        <v>23921</v>
      </c>
      <c r="F15702" t="s">
        <v>7054</v>
      </c>
      <c r="G15702" t="s">
        <v>20</v>
      </c>
      <c r="H15702" t="s">
        <v>3078</v>
      </c>
      <c r="I15702" s="2">
        <v>780.13</v>
      </c>
      <c r="J15702" s="5"/>
      <c r="L15702" s="5"/>
      <c r="M15702" s="2">
        <f t="shared" si="245"/>
        <v>-295235.69999999687</v>
      </c>
      <c r="P15702"/>
    </row>
    <row r="15703" spans="1:16" hidden="1">
      <c r="A15703" t="s">
        <v>23934</v>
      </c>
      <c r="B15703" s="1">
        <v>42291</v>
      </c>
      <c r="C15703" t="s">
        <v>6</v>
      </c>
      <c r="D15703">
        <v>1</v>
      </c>
      <c r="E15703" t="s">
        <v>23942</v>
      </c>
      <c r="F15703" t="s">
        <v>13565</v>
      </c>
      <c r="G15703" t="s">
        <v>20</v>
      </c>
      <c r="H15703" t="s">
        <v>21525</v>
      </c>
      <c r="I15703" s="2">
        <v>5000</v>
      </c>
      <c r="J15703" s="5"/>
      <c r="L15703" s="5"/>
      <c r="M15703" s="2">
        <f t="shared" si="245"/>
        <v>-290235.69999999687</v>
      </c>
      <c r="P15703"/>
    </row>
    <row r="15704" spans="1:16" hidden="1">
      <c r="A15704" t="s">
        <v>23957</v>
      </c>
      <c r="B15704" s="1">
        <v>42291</v>
      </c>
      <c r="C15704" t="s">
        <v>6</v>
      </c>
      <c r="D15704">
        <v>1</v>
      </c>
      <c r="E15704" t="s">
        <v>23964</v>
      </c>
      <c r="F15704" t="s">
        <v>13565</v>
      </c>
      <c r="G15704" t="s">
        <v>20</v>
      </c>
      <c r="H15704" t="s">
        <v>367</v>
      </c>
      <c r="I15704" s="2">
        <v>19675.689999999999</v>
      </c>
      <c r="J15704" s="5"/>
      <c r="L15704" s="5"/>
      <c r="M15704" s="2">
        <f t="shared" si="245"/>
        <v>-270560.00999999687</v>
      </c>
      <c r="P15704"/>
    </row>
    <row r="15705" spans="1:16" hidden="1">
      <c r="A15705" t="s">
        <v>23983</v>
      </c>
      <c r="B15705" s="1">
        <v>42291</v>
      </c>
      <c r="C15705" t="s">
        <v>23988</v>
      </c>
      <c r="D15705">
        <v>2</v>
      </c>
      <c r="E15705" t="s">
        <v>23989</v>
      </c>
      <c r="F15705" t="s">
        <v>7054</v>
      </c>
      <c r="G15705" t="s">
        <v>20</v>
      </c>
      <c r="H15705" t="s">
        <v>662</v>
      </c>
      <c r="J15705" s="5"/>
      <c r="K15705" s="2">
        <v>1025</v>
      </c>
      <c r="L15705" s="5"/>
      <c r="M15705" s="2">
        <f t="shared" si="245"/>
        <v>-271585.00999999687</v>
      </c>
      <c r="P15705"/>
    </row>
    <row r="15706" spans="1:16" hidden="1">
      <c r="A15706" t="s">
        <v>23983</v>
      </c>
      <c r="B15706" s="1">
        <v>42291</v>
      </c>
      <c r="C15706" t="s">
        <v>23988</v>
      </c>
      <c r="D15706">
        <v>2</v>
      </c>
      <c r="E15706" t="s">
        <v>23989</v>
      </c>
      <c r="F15706" t="s">
        <v>7054</v>
      </c>
      <c r="G15706" t="s">
        <v>20</v>
      </c>
      <c r="H15706" t="s">
        <v>662</v>
      </c>
      <c r="I15706" s="2">
        <v>1025</v>
      </c>
      <c r="J15706" s="5"/>
      <c r="L15706" s="5"/>
      <c r="M15706" s="2">
        <f t="shared" si="245"/>
        <v>-270560.00999999687</v>
      </c>
      <c r="P15706"/>
    </row>
    <row r="15707" spans="1:16" hidden="1">
      <c r="A15707" t="s">
        <v>24003</v>
      </c>
      <c r="B15707" s="1">
        <v>42291</v>
      </c>
      <c r="C15707" t="s">
        <v>18</v>
      </c>
      <c r="D15707">
        <v>2</v>
      </c>
      <c r="E15707" t="s">
        <v>24008</v>
      </c>
      <c r="F15707" t="s">
        <v>13559</v>
      </c>
      <c r="G15707" t="s">
        <v>313</v>
      </c>
      <c r="H15707" t="s">
        <v>4649</v>
      </c>
      <c r="J15707" s="5"/>
      <c r="K15707" s="2">
        <v>1925.88</v>
      </c>
      <c r="L15707" s="5"/>
      <c r="M15707" s="2">
        <f t="shared" si="245"/>
        <v>-272485.88999999687</v>
      </c>
      <c r="P15707"/>
    </row>
    <row r="15708" spans="1:16" hidden="1">
      <c r="A15708" t="s">
        <v>24003</v>
      </c>
      <c r="B15708" s="1">
        <v>42291</v>
      </c>
      <c r="C15708" t="s">
        <v>18</v>
      </c>
      <c r="D15708">
        <v>2</v>
      </c>
      <c r="E15708" t="s">
        <v>24008</v>
      </c>
      <c r="F15708" t="s">
        <v>13559</v>
      </c>
      <c r="G15708" t="s">
        <v>313</v>
      </c>
      <c r="H15708" t="s">
        <v>4649</v>
      </c>
      <c r="I15708" s="2">
        <v>1925.88</v>
      </c>
      <c r="J15708" s="5"/>
      <c r="L15708" s="5"/>
      <c r="M15708" s="2">
        <f t="shared" si="245"/>
        <v>-270560.00999999687</v>
      </c>
      <c r="P15708"/>
    </row>
    <row r="15709" spans="1:16" hidden="1">
      <c r="A15709" t="s">
        <v>24025</v>
      </c>
      <c r="B15709" s="1">
        <v>42291</v>
      </c>
      <c r="C15709" t="s">
        <v>24031</v>
      </c>
      <c r="D15709">
        <v>2</v>
      </c>
      <c r="E15709" t="s">
        <v>24032</v>
      </c>
      <c r="F15709" t="s">
        <v>7054</v>
      </c>
      <c r="G15709" t="s">
        <v>20</v>
      </c>
      <c r="H15709" t="s">
        <v>5810</v>
      </c>
      <c r="J15709" s="5"/>
      <c r="K15709" s="2">
        <v>1025</v>
      </c>
      <c r="L15709" s="5"/>
      <c r="M15709" s="2">
        <f t="shared" si="245"/>
        <v>-271585.00999999687</v>
      </c>
      <c r="P15709"/>
    </row>
    <row r="15710" spans="1:16" hidden="1">
      <c r="A15710" t="s">
        <v>24025</v>
      </c>
      <c r="B15710" s="1">
        <v>42291</v>
      </c>
      <c r="C15710" t="s">
        <v>24031</v>
      </c>
      <c r="D15710">
        <v>2</v>
      </c>
      <c r="E15710" t="s">
        <v>24032</v>
      </c>
      <c r="F15710" t="s">
        <v>7054</v>
      </c>
      <c r="G15710" t="s">
        <v>20</v>
      </c>
      <c r="H15710" t="s">
        <v>5810</v>
      </c>
      <c r="I15710" s="2">
        <v>1025</v>
      </c>
      <c r="J15710" s="5"/>
      <c r="L15710" s="5"/>
      <c r="M15710" s="2">
        <f t="shared" si="245"/>
        <v>-270560.00999999687</v>
      </c>
      <c r="P15710"/>
    </row>
    <row r="15711" spans="1:16" hidden="1">
      <c r="A15711" t="s">
        <v>24050</v>
      </c>
      <c r="B15711" s="1">
        <v>42291</v>
      </c>
      <c r="C15711" t="s">
        <v>24055</v>
      </c>
      <c r="D15711">
        <v>2</v>
      </c>
      <c r="E15711" t="s">
        <v>24056</v>
      </c>
      <c r="F15711" t="s">
        <v>7054</v>
      </c>
      <c r="G15711" t="s">
        <v>20</v>
      </c>
      <c r="H15711" t="s">
        <v>5758</v>
      </c>
      <c r="J15711" s="5"/>
      <c r="K15711" s="2">
        <v>1839.99</v>
      </c>
      <c r="L15711" s="5"/>
      <c r="M15711" s="2">
        <f t="shared" si="245"/>
        <v>-272399.99999999686</v>
      </c>
      <c r="P15711"/>
    </row>
    <row r="15712" spans="1:16" hidden="1">
      <c r="A15712" t="s">
        <v>24050</v>
      </c>
      <c r="B15712" s="1">
        <v>42291</v>
      </c>
      <c r="C15712" t="s">
        <v>24055</v>
      </c>
      <c r="D15712">
        <v>2</v>
      </c>
      <c r="E15712" t="s">
        <v>24056</v>
      </c>
      <c r="F15712" t="s">
        <v>7054</v>
      </c>
      <c r="G15712" t="s">
        <v>20</v>
      </c>
      <c r="H15712" t="s">
        <v>5758</v>
      </c>
      <c r="I15712" s="2">
        <v>1839.99</v>
      </c>
      <c r="J15712" s="5"/>
      <c r="L15712" s="5"/>
      <c r="M15712" s="2">
        <f t="shared" si="245"/>
        <v>-270560.00999999687</v>
      </c>
      <c r="P15712"/>
    </row>
    <row r="15713" spans="1:16" hidden="1">
      <c r="A15713" t="s">
        <v>24076</v>
      </c>
      <c r="B15713" s="1">
        <v>42291</v>
      </c>
      <c r="C15713" t="s">
        <v>24082</v>
      </c>
      <c r="D15713">
        <v>2</v>
      </c>
      <c r="E15713" t="s">
        <v>24083</v>
      </c>
      <c r="F15713" t="s">
        <v>7054</v>
      </c>
      <c r="G15713" t="s">
        <v>20</v>
      </c>
      <c r="H15713" t="s">
        <v>5719</v>
      </c>
      <c r="J15713" s="5"/>
      <c r="K15713" s="2">
        <v>1025</v>
      </c>
      <c r="L15713" s="5"/>
      <c r="M15713" s="2">
        <f t="shared" si="245"/>
        <v>-271585.00999999687</v>
      </c>
      <c r="P15713"/>
    </row>
    <row r="15714" spans="1:16" hidden="1">
      <c r="A15714" t="s">
        <v>24076</v>
      </c>
      <c r="B15714" s="1">
        <v>42291</v>
      </c>
      <c r="C15714" t="s">
        <v>24082</v>
      </c>
      <c r="D15714">
        <v>2</v>
      </c>
      <c r="E15714" t="s">
        <v>24083</v>
      </c>
      <c r="F15714" t="s">
        <v>7054</v>
      </c>
      <c r="G15714" t="s">
        <v>20</v>
      </c>
      <c r="H15714" t="s">
        <v>5719</v>
      </c>
      <c r="I15714" s="2">
        <v>1025</v>
      </c>
      <c r="J15714" s="5"/>
      <c r="L15714" s="5"/>
      <c r="M15714" s="2">
        <f t="shared" si="245"/>
        <v>-270560.00999999687</v>
      </c>
      <c r="P15714"/>
    </row>
    <row r="15715" spans="1:16" hidden="1">
      <c r="A15715" t="s">
        <v>24098</v>
      </c>
      <c r="B15715" s="1">
        <v>42291</v>
      </c>
      <c r="C15715" t="s">
        <v>24104</v>
      </c>
      <c r="D15715">
        <v>2</v>
      </c>
      <c r="E15715" t="s">
        <v>24105</v>
      </c>
      <c r="F15715" t="s">
        <v>7054</v>
      </c>
      <c r="G15715" t="s">
        <v>20</v>
      </c>
      <c r="H15715" t="s">
        <v>24106</v>
      </c>
      <c r="I15715" s="2">
        <v>1025</v>
      </c>
      <c r="J15715" s="5"/>
      <c r="L15715" s="5"/>
      <c r="M15715" s="2">
        <f t="shared" si="245"/>
        <v>-269535.00999999687</v>
      </c>
      <c r="P15715"/>
    </row>
    <row r="15716" spans="1:16" hidden="1">
      <c r="A15716" t="s">
        <v>24122</v>
      </c>
      <c r="B15716" s="1">
        <v>42291</v>
      </c>
      <c r="C15716" t="s">
        <v>24126</v>
      </c>
      <c r="D15716">
        <v>2</v>
      </c>
      <c r="E15716" t="s">
        <v>24127</v>
      </c>
      <c r="F15716" t="s">
        <v>7054</v>
      </c>
      <c r="G15716" t="s">
        <v>20</v>
      </c>
      <c r="H15716" t="s">
        <v>5801</v>
      </c>
      <c r="J15716" s="5"/>
      <c r="K15716" s="2">
        <v>350.01</v>
      </c>
      <c r="L15716" s="5"/>
      <c r="M15716" s="2">
        <f t="shared" si="245"/>
        <v>-269885.01999999688</v>
      </c>
      <c r="P15716"/>
    </row>
    <row r="15717" spans="1:16" hidden="1">
      <c r="A15717" t="s">
        <v>24122</v>
      </c>
      <c r="B15717" s="1">
        <v>42291</v>
      </c>
      <c r="C15717" t="s">
        <v>24126</v>
      </c>
      <c r="D15717">
        <v>2</v>
      </c>
      <c r="E15717" t="s">
        <v>24127</v>
      </c>
      <c r="F15717" t="s">
        <v>7054</v>
      </c>
      <c r="G15717" t="s">
        <v>20</v>
      </c>
      <c r="H15717" t="s">
        <v>5801</v>
      </c>
      <c r="I15717" s="2">
        <v>350.01</v>
      </c>
      <c r="J15717" s="5"/>
      <c r="L15717" s="5"/>
      <c r="M15717" s="2">
        <f t="shared" si="245"/>
        <v>-269535.00999999687</v>
      </c>
      <c r="P15717"/>
    </row>
    <row r="15718" spans="1:16" hidden="1">
      <c r="A15718" t="s">
        <v>24145</v>
      </c>
      <c r="B15718" s="1">
        <v>42291</v>
      </c>
      <c r="C15718" t="s">
        <v>24151</v>
      </c>
      <c r="D15718">
        <v>2</v>
      </c>
      <c r="E15718" t="s">
        <v>24152</v>
      </c>
      <c r="F15718" t="s">
        <v>7054</v>
      </c>
      <c r="G15718" t="s">
        <v>20</v>
      </c>
      <c r="H15718" t="s">
        <v>8059</v>
      </c>
      <c r="I15718" s="2">
        <v>1025</v>
      </c>
      <c r="J15718" s="5"/>
      <c r="L15718" s="5"/>
      <c r="M15718" s="2">
        <f t="shared" si="245"/>
        <v>-268510.00999999687</v>
      </c>
      <c r="P15718"/>
    </row>
    <row r="15719" spans="1:16" hidden="1">
      <c r="A15719" t="s">
        <v>24169</v>
      </c>
      <c r="B15719" s="1">
        <v>42291</v>
      </c>
      <c r="C15719" t="s">
        <v>18</v>
      </c>
      <c r="D15719">
        <v>2</v>
      </c>
      <c r="E15719" t="s">
        <v>24175</v>
      </c>
      <c r="F15719" t="s">
        <v>13559</v>
      </c>
      <c r="G15719" t="s">
        <v>313</v>
      </c>
      <c r="H15719" t="s">
        <v>65</v>
      </c>
      <c r="I15719" s="2">
        <v>75.03</v>
      </c>
      <c r="J15719" s="5"/>
      <c r="L15719" s="5"/>
      <c r="M15719" s="2">
        <f t="shared" si="245"/>
        <v>-268434.97999999684</v>
      </c>
      <c r="P15719"/>
    </row>
    <row r="15720" spans="1:16" hidden="1">
      <c r="A15720" t="s">
        <v>24190</v>
      </c>
      <c r="B15720" s="1">
        <v>42291</v>
      </c>
      <c r="C15720" t="s">
        <v>18</v>
      </c>
      <c r="D15720">
        <v>2</v>
      </c>
      <c r="E15720" t="s">
        <v>24196</v>
      </c>
      <c r="F15720" t="s">
        <v>13559</v>
      </c>
      <c r="G15720" t="s">
        <v>313</v>
      </c>
      <c r="H15720" t="s">
        <v>65</v>
      </c>
      <c r="I15720" s="2">
        <v>287.08</v>
      </c>
      <c r="J15720" s="5"/>
      <c r="L15720" s="5"/>
      <c r="M15720" s="2">
        <f t="shared" si="245"/>
        <v>-268147.89999999682</v>
      </c>
      <c r="P15720"/>
    </row>
    <row r="15721" spans="1:16" hidden="1">
      <c r="A15721" t="s">
        <v>24211</v>
      </c>
      <c r="B15721" s="1">
        <v>42291</v>
      </c>
      <c r="C15721" t="s">
        <v>24215</v>
      </c>
      <c r="D15721">
        <v>2</v>
      </c>
      <c r="E15721" t="s">
        <v>24216</v>
      </c>
      <c r="F15721" t="s">
        <v>7054</v>
      </c>
      <c r="G15721" t="s">
        <v>20</v>
      </c>
      <c r="H15721" t="s">
        <v>20464</v>
      </c>
      <c r="I15721" s="2">
        <v>1025</v>
      </c>
      <c r="J15721" s="5"/>
      <c r="L15721" s="5"/>
      <c r="M15721" s="2">
        <f t="shared" si="245"/>
        <v>-267122.89999999682</v>
      </c>
      <c r="P15721"/>
    </row>
    <row r="15722" spans="1:16" hidden="1">
      <c r="A15722" t="s">
        <v>24232</v>
      </c>
      <c r="B15722" s="1">
        <v>42291</v>
      </c>
      <c r="C15722" t="s">
        <v>23822</v>
      </c>
      <c r="D15722">
        <v>1</v>
      </c>
      <c r="E15722" t="s">
        <v>24239</v>
      </c>
      <c r="F15722" t="s">
        <v>13565</v>
      </c>
      <c r="G15722" t="s">
        <v>20</v>
      </c>
      <c r="H15722" t="s">
        <v>6089</v>
      </c>
      <c r="I15722" s="2">
        <v>50000</v>
      </c>
      <c r="J15722" s="5"/>
      <c r="L15722" s="5"/>
      <c r="M15722" s="2">
        <f t="shared" si="245"/>
        <v>-217122.89999999682</v>
      </c>
      <c r="P15722"/>
    </row>
    <row r="15723" spans="1:16" hidden="1">
      <c r="A15723" t="s">
        <v>24255</v>
      </c>
      <c r="B15723" s="1">
        <v>42291</v>
      </c>
      <c r="C15723" t="s">
        <v>24260</v>
      </c>
      <c r="D15723">
        <v>2</v>
      </c>
      <c r="E15723" t="s">
        <v>24261</v>
      </c>
      <c r="F15723" t="s">
        <v>7054</v>
      </c>
      <c r="G15723" t="s">
        <v>20</v>
      </c>
      <c r="H15723" t="s">
        <v>24262</v>
      </c>
      <c r="I15723" s="2">
        <v>1840</v>
      </c>
      <c r="J15723" s="5"/>
      <c r="L15723" s="5"/>
      <c r="M15723" s="2">
        <f t="shared" si="245"/>
        <v>-215282.89999999682</v>
      </c>
      <c r="P15723"/>
    </row>
    <row r="15724" spans="1:16" hidden="1">
      <c r="A15724" t="s">
        <v>24283</v>
      </c>
      <c r="B15724" s="1">
        <v>42291</v>
      </c>
      <c r="C15724" t="s">
        <v>24287</v>
      </c>
      <c r="D15724">
        <v>2</v>
      </c>
      <c r="E15724" t="s">
        <v>24288</v>
      </c>
      <c r="F15724" t="s">
        <v>7054</v>
      </c>
      <c r="G15724" t="s">
        <v>20</v>
      </c>
      <c r="H15724" t="s">
        <v>20821</v>
      </c>
      <c r="I15724" s="2">
        <v>4100</v>
      </c>
      <c r="J15724" s="5"/>
      <c r="L15724" s="5"/>
      <c r="M15724" s="2">
        <f t="shared" si="245"/>
        <v>-211182.89999999682</v>
      </c>
      <c r="P15724"/>
    </row>
    <row r="15725" spans="1:16" hidden="1">
      <c r="A15725" t="s">
        <v>24305</v>
      </c>
      <c r="B15725" s="1">
        <v>42291</v>
      </c>
      <c r="C15725" t="s">
        <v>24310</v>
      </c>
      <c r="D15725">
        <v>2</v>
      </c>
      <c r="E15725" t="s">
        <v>24311</v>
      </c>
      <c r="F15725" t="s">
        <v>7054</v>
      </c>
      <c r="G15725" t="s">
        <v>4</v>
      </c>
      <c r="H15725" t="s">
        <v>12099</v>
      </c>
      <c r="I15725" s="2">
        <v>1025</v>
      </c>
      <c r="J15725" s="5"/>
      <c r="L15725" s="5"/>
      <c r="M15725" s="2">
        <f t="shared" si="245"/>
        <v>-210157.89999999682</v>
      </c>
      <c r="P15725"/>
    </row>
    <row r="15726" spans="1:16" hidden="1">
      <c r="A15726" t="s">
        <v>24327</v>
      </c>
      <c r="B15726" s="1">
        <v>42291</v>
      </c>
      <c r="C15726" t="s">
        <v>24333</v>
      </c>
      <c r="D15726">
        <v>2</v>
      </c>
      <c r="E15726" t="s">
        <v>24334</v>
      </c>
      <c r="F15726" t="s">
        <v>7054</v>
      </c>
      <c r="G15726" t="s">
        <v>4</v>
      </c>
      <c r="H15726" t="s">
        <v>562</v>
      </c>
      <c r="J15726" s="5"/>
      <c r="K15726" s="2">
        <v>197.2</v>
      </c>
      <c r="L15726" s="5"/>
      <c r="M15726" s="2">
        <f t="shared" si="245"/>
        <v>-210355.09999999683</v>
      </c>
      <c r="P15726"/>
    </row>
    <row r="15727" spans="1:16" hidden="1">
      <c r="A15727" t="s">
        <v>24327</v>
      </c>
      <c r="B15727" s="1">
        <v>42291</v>
      </c>
      <c r="C15727" t="s">
        <v>24333</v>
      </c>
      <c r="D15727">
        <v>2</v>
      </c>
      <c r="E15727" t="s">
        <v>24334</v>
      </c>
      <c r="F15727" t="s">
        <v>7054</v>
      </c>
      <c r="G15727" t="s">
        <v>4</v>
      </c>
      <c r="H15727" t="s">
        <v>562</v>
      </c>
      <c r="I15727" s="2">
        <v>197.2</v>
      </c>
      <c r="J15727" s="5"/>
      <c r="L15727" s="5"/>
      <c r="M15727" s="2">
        <f t="shared" si="245"/>
        <v>-210157.89999999682</v>
      </c>
      <c r="P15727"/>
    </row>
    <row r="15728" spans="1:16" hidden="1">
      <c r="A15728" t="s">
        <v>24351</v>
      </c>
      <c r="B15728" s="1">
        <v>42291</v>
      </c>
      <c r="C15728" t="s">
        <v>24357</v>
      </c>
      <c r="D15728">
        <v>2</v>
      </c>
      <c r="E15728" t="s">
        <v>24358</v>
      </c>
      <c r="F15728" t="s">
        <v>7054</v>
      </c>
      <c r="G15728" t="s">
        <v>4</v>
      </c>
      <c r="H15728" t="s">
        <v>5769</v>
      </c>
      <c r="J15728" s="5"/>
      <c r="K15728" s="2">
        <v>2990</v>
      </c>
      <c r="L15728" s="5"/>
      <c r="M15728" s="2">
        <f t="shared" si="245"/>
        <v>-213147.89999999682</v>
      </c>
      <c r="P15728"/>
    </row>
    <row r="15729" spans="1:16" hidden="1">
      <c r="A15729" t="s">
        <v>24351</v>
      </c>
      <c r="B15729" s="1">
        <v>42291</v>
      </c>
      <c r="C15729" t="s">
        <v>24357</v>
      </c>
      <c r="D15729">
        <v>2</v>
      </c>
      <c r="E15729" t="s">
        <v>24358</v>
      </c>
      <c r="F15729" t="s">
        <v>7054</v>
      </c>
      <c r="G15729" t="s">
        <v>4</v>
      </c>
      <c r="H15729" t="s">
        <v>5769</v>
      </c>
      <c r="I15729" s="2">
        <v>2990</v>
      </c>
      <c r="J15729" s="5"/>
      <c r="L15729" s="5"/>
      <c r="M15729" s="2">
        <f t="shared" si="245"/>
        <v>-210157.89999999682</v>
      </c>
      <c r="P15729"/>
    </row>
    <row r="15730" spans="1:16" hidden="1">
      <c r="A15730" t="s">
        <v>24376</v>
      </c>
      <c r="B15730" s="1">
        <v>42291</v>
      </c>
      <c r="C15730" t="s">
        <v>24382</v>
      </c>
      <c r="D15730">
        <v>2</v>
      </c>
      <c r="E15730" t="s">
        <v>24383</v>
      </c>
      <c r="F15730" t="s">
        <v>7054</v>
      </c>
      <c r="G15730" t="s">
        <v>4</v>
      </c>
      <c r="H15730" t="s">
        <v>499</v>
      </c>
      <c r="J15730" s="5"/>
      <c r="K15730" s="2">
        <v>1025</v>
      </c>
      <c r="L15730" s="5"/>
      <c r="M15730" s="2">
        <f t="shared" si="245"/>
        <v>-211182.89999999682</v>
      </c>
      <c r="P15730"/>
    </row>
    <row r="15731" spans="1:16" hidden="1">
      <c r="A15731" t="s">
        <v>24376</v>
      </c>
      <c r="B15731" s="1">
        <v>42291</v>
      </c>
      <c r="C15731" t="s">
        <v>24382</v>
      </c>
      <c r="D15731">
        <v>2</v>
      </c>
      <c r="E15731" t="s">
        <v>24383</v>
      </c>
      <c r="F15731" t="s">
        <v>7054</v>
      </c>
      <c r="G15731" t="s">
        <v>4</v>
      </c>
      <c r="H15731" t="s">
        <v>499</v>
      </c>
      <c r="I15731" s="2">
        <v>1025</v>
      </c>
      <c r="J15731" s="5"/>
      <c r="L15731" s="5"/>
      <c r="M15731" s="2">
        <f t="shared" si="245"/>
        <v>-210157.89999999682</v>
      </c>
      <c r="P15731"/>
    </row>
    <row r="15732" spans="1:16" hidden="1">
      <c r="A15732" t="s">
        <v>24398</v>
      </c>
      <c r="B15732" s="1">
        <v>42291</v>
      </c>
      <c r="C15732" t="s">
        <v>24403</v>
      </c>
      <c r="D15732">
        <v>2</v>
      </c>
      <c r="E15732" t="s">
        <v>24404</v>
      </c>
      <c r="F15732" t="s">
        <v>7054</v>
      </c>
      <c r="G15732" t="s">
        <v>4</v>
      </c>
      <c r="H15732" t="s">
        <v>24280</v>
      </c>
      <c r="I15732" s="2">
        <v>1025</v>
      </c>
      <c r="J15732" s="5"/>
      <c r="L15732" s="5"/>
      <c r="M15732" s="2">
        <f t="shared" si="245"/>
        <v>-209132.89999999682</v>
      </c>
      <c r="P15732"/>
    </row>
    <row r="15733" spans="1:16" hidden="1">
      <c r="A15733" t="s">
        <v>24419</v>
      </c>
      <c r="B15733" s="1">
        <v>42291</v>
      </c>
      <c r="C15733" t="s">
        <v>18</v>
      </c>
      <c r="D15733">
        <v>2</v>
      </c>
      <c r="E15733" t="s">
        <v>24422</v>
      </c>
      <c r="F15733" t="s">
        <v>13559</v>
      </c>
      <c r="G15733" t="s">
        <v>313</v>
      </c>
      <c r="H15733" t="s">
        <v>65</v>
      </c>
      <c r="I15733" s="2">
        <v>266.43</v>
      </c>
      <c r="J15733" s="5"/>
      <c r="L15733" s="5"/>
      <c r="M15733" s="2">
        <f t="shared" si="245"/>
        <v>-208866.46999999683</v>
      </c>
      <c r="P15733"/>
    </row>
    <row r="15734" spans="1:16" hidden="1">
      <c r="A15734" t="s">
        <v>24439</v>
      </c>
      <c r="B15734" s="1">
        <v>42291</v>
      </c>
      <c r="C15734" t="s">
        <v>18</v>
      </c>
      <c r="D15734">
        <v>2</v>
      </c>
      <c r="E15734" t="s">
        <v>24442</v>
      </c>
      <c r="F15734" t="s">
        <v>13559</v>
      </c>
      <c r="G15734" t="s">
        <v>313</v>
      </c>
      <c r="H15734" t="s">
        <v>65</v>
      </c>
      <c r="I15734" s="2">
        <v>414.35</v>
      </c>
      <c r="J15734" s="5"/>
      <c r="L15734" s="5"/>
      <c r="M15734" s="2">
        <f t="shared" si="245"/>
        <v>-208452.11999999682</v>
      </c>
      <c r="P15734"/>
    </row>
    <row r="15735" spans="1:16" hidden="1">
      <c r="A15735" t="s">
        <v>24459</v>
      </c>
      <c r="B15735" s="1">
        <v>42291</v>
      </c>
      <c r="C15735" t="s">
        <v>18</v>
      </c>
      <c r="D15735">
        <v>2</v>
      </c>
      <c r="E15735" t="s">
        <v>24465</v>
      </c>
      <c r="F15735" t="s">
        <v>13559</v>
      </c>
      <c r="G15735" t="s">
        <v>313</v>
      </c>
      <c r="H15735" t="s">
        <v>65</v>
      </c>
      <c r="I15735" s="2">
        <v>473.34</v>
      </c>
      <c r="J15735" s="5"/>
      <c r="L15735" s="5"/>
      <c r="M15735" s="2">
        <f t="shared" si="245"/>
        <v>-207978.77999999683</v>
      </c>
      <c r="P15735"/>
    </row>
    <row r="15736" spans="1:16" hidden="1">
      <c r="A15736" t="s">
        <v>24480</v>
      </c>
      <c r="B15736" s="1">
        <v>42291</v>
      </c>
      <c r="C15736" t="s">
        <v>24486</v>
      </c>
      <c r="D15736">
        <v>2</v>
      </c>
      <c r="E15736" t="s">
        <v>24487</v>
      </c>
      <c r="F15736" t="s">
        <v>7054</v>
      </c>
      <c r="G15736" t="s">
        <v>4</v>
      </c>
      <c r="H15736" t="s">
        <v>7363</v>
      </c>
      <c r="I15736" s="2">
        <v>2990</v>
      </c>
      <c r="J15736" s="5"/>
      <c r="L15736" s="5"/>
      <c r="M15736" s="2">
        <f t="shared" si="245"/>
        <v>-204988.77999999683</v>
      </c>
      <c r="P15736"/>
    </row>
    <row r="15737" spans="1:16" hidden="1">
      <c r="A15737" t="s">
        <v>24506</v>
      </c>
      <c r="B15737" s="1">
        <v>42291</v>
      </c>
      <c r="C15737" t="s">
        <v>24511</v>
      </c>
      <c r="D15737">
        <v>2</v>
      </c>
      <c r="E15737" t="s">
        <v>24512</v>
      </c>
      <c r="F15737" t="s">
        <v>7054</v>
      </c>
      <c r="G15737" t="s">
        <v>4</v>
      </c>
      <c r="H15737" t="s">
        <v>24513</v>
      </c>
      <c r="I15737" s="2">
        <v>1839.99</v>
      </c>
      <c r="J15737" s="5"/>
      <c r="L15737" s="5"/>
      <c r="M15737" s="2">
        <f t="shared" si="245"/>
        <v>-203148.78999999684</v>
      </c>
      <c r="P15737"/>
    </row>
    <row r="15738" spans="1:16" hidden="1">
      <c r="A15738" t="s">
        <v>24532</v>
      </c>
      <c r="B15738" s="1">
        <v>42291</v>
      </c>
      <c r="C15738" t="s">
        <v>1</v>
      </c>
      <c r="D15738">
        <v>2</v>
      </c>
      <c r="E15738" t="s">
        <v>24538</v>
      </c>
      <c r="F15738" t="s">
        <v>13559</v>
      </c>
      <c r="G15738" t="s">
        <v>313</v>
      </c>
      <c r="H15738" t="s">
        <v>14903</v>
      </c>
      <c r="I15738" s="2">
        <v>2245.89</v>
      </c>
      <c r="J15738" s="5"/>
      <c r="L15738" s="5"/>
      <c r="M15738" s="2">
        <f t="shared" si="245"/>
        <v>-200902.89999999682</v>
      </c>
      <c r="P15738"/>
    </row>
    <row r="15739" spans="1:16" hidden="1">
      <c r="A15739" t="s">
        <v>24556</v>
      </c>
      <c r="B15739" s="1">
        <v>42291</v>
      </c>
      <c r="C15739" t="s">
        <v>24561</v>
      </c>
      <c r="D15739">
        <v>2</v>
      </c>
      <c r="E15739" t="s">
        <v>24562</v>
      </c>
      <c r="F15739" t="s">
        <v>13559</v>
      </c>
      <c r="G15739" t="s">
        <v>313</v>
      </c>
      <c r="H15739" t="s">
        <v>4573</v>
      </c>
      <c r="J15739" s="5"/>
      <c r="K15739" s="2">
        <v>243.86</v>
      </c>
      <c r="L15739" s="5"/>
      <c r="M15739" s="2">
        <f t="shared" si="245"/>
        <v>-201146.75999999681</v>
      </c>
      <c r="P15739"/>
    </row>
    <row r="15740" spans="1:16" hidden="1">
      <c r="A15740" t="s">
        <v>24556</v>
      </c>
      <c r="B15740" s="1">
        <v>42291</v>
      </c>
      <c r="C15740" t="s">
        <v>24561</v>
      </c>
      <c r="D15740">
        <v>2</v>
      </c>
      <c r="E15740" t="s">
        <v>24562</v>
      </c>
      <c r="F15740" t="s">
        <v>13559</v>
      </c>
      <c r="G15740" t="s">
        <v>313</v>
      </c>
      <c r="H15740" t="s">
        <v>4573</v>
      </c>
      <c r="I15740" s="2">
        <v>243.86</v>
      </c>
      <c r="J15740" s="5"/>
      <c r="L15740" s="5"/>
      <c r="M15740" s="2">
        <f t="shared" si="245"/>
        <v>-200902.89999999682</v>
      </c>
      <c r="P15740"/>
    </row>
    <row r="15741" spans="1:16" hidden="1">
      <c r="A15741" t="s">
        <v>24578</v>
      </c>
      <c r="B15741" s="1">
        <v>42291</v>
      </c>
      <c r="C15741" t="s">
        <v>24582</v>
      </c>
      <c r="D15741">
        <v>2</v>
      </c>
      <c r="E15741" t="s">
        <v>24583</v>
      </c>
      <c r="F15741" t="s">
        <v>13559</v>
      </c>
      <c r="G15741" t="s">
        <v>313</v>
      </c>
      <c r="H15741" t="s">
        <v>4573</v>
      </c>
      <c r="J15741" s="5"/>
      <c r="K15741" s="2">
        <v>1459.23</v>
      </c>
      <c r="L15741" s="5"/>
      <c r="M15741" s="2">
        <f t="shared" si="245"/>
        <v>-202362.12999999683</v>
      </c>
      <c r="P15741"/>
    </row>
    <row r="15742" spans="1:16" hidden="1">
      <c r="A15742" t="s">
        <v>24578</v>
      </c>
      <c r="B15742" s="1">
        <v>42291</v>
      </c>
      <c r="C15742" t="s">
        <v>24582</v>
      </c>
      <c r="D15742">
        <v>2</v>
      </c>
      <c r="E15742" t="s">
        <v>24583</v>
      </c>
      <c r="F15742" t="s">
        <v>13559</v>
      </c>
      <c r="G15742" t="s">
        <v>313</v>
      </c>
      <c r="H15742" t="s">
        <v>4573</v>
      </c>
      <c r="I15742" s="2">
        <v>1459.23</v>
      </c>
      <c r="J15742" s="5"/>
      <c r="L15742" s="5"/>
      <c r="M15742" s="2">
        <f t="shared" si="245"/>
        <v>-200902.89999999682</v>
      </c>
      <c r="P15742"/>
    </row>
    <row r="15743" spans="1:16" hidden="1">
      <c r="A15743" t="s">
        <v>24595</v>
      </c>
      <c r="B15743" s="1">
        <v>42291</v>
      </c>
      <c r="C15743" t="s">
        <v>24599</v>
      </c>
      <c r="D15743">
        <v>2</v>
      </c>
      <c r="E15743" t="s">
        <v>24600</v>
      </c>
      <c r="F15743" t="s">
        <v>7054</v>
      </c>
      <c r="G15743" t="s">
        <v>4</v>
      </c>
      <c r="H15743" t="s">
        <v>1698</v>
      </c>
      <c r="I15743" s="2">
        <v>3030</v>
      </c>
      <c r="J15743" s="5"/>
      <c r="L15743" s="5"/>
      <c r="M15743" s="2">
        <f t="shared" si="245"/>
        <v>-197872.89999999682</v>
      </c>
      <c r="P15743"/>
    </row>
    <row r="15744" spans="1:16" hidden="1">
      <c r="A15744" t="s">
        <v>24616</v>
      </c>
      <c r="B15744" s="1">
        <v>42291</v>
      </c>
      <c r="C15744" t="s">
        <v>24622</v>
      </c>
      <c r="D15744">
        <v>2</v>
      </c>
      <c r="E15744" t="s">
        <v>24623</v>
      </c>
      <c r="F15744" t="s">
        <v>7054</v>
      </c>
      <c r="G15744" t="s">
        <v>4</v>
      </c>
      <c r="H15744" t="s">
        <v>2637</v>
      </c>
      <c r="I15744" s="2">
        <v>1025</v>
      </c>
      <c r="J15744" s="5"/>
      <c r="L15744" s="5"/>
      <c r="M15744" s="2">
        <f t="shared" si="245"/>
        <v>-196847.89999999682</v>
      </c>
      <c r="P15744"/>
    </row>
    <row r="15745" spans="1:16" hidden="1">
      <c r="A15745" t="s">
        <v>24638</v>
      </c>
      <c r="B15745" s="1">
        <v>42291</v>
      </c>
      <c r="C15745" t="s">
        <v>24643</v>
      </c>
      <c r="D15745">
        <v>2</v>
      </c>
      <c r="E15745" t="s">
        <v>24644</v>
      </c>
      <c r="F15745" t="s">
        <v>7054</v>
      </c>
      <c r="G15745" t="s">
        <v>4</v>
      </c>
      <c r="H15745" t="s">
        <v>6002</v>
      </c>
      <c r="J15745" s="5"/>
      <c r="K15745" s="2">
        <v>1025</v>
      </c>
      <c r="L15745" s="5"/>
      <c r="M15745" s="2">
        <f t="shared" si="245"/>
        <v>-197872.89999999682</v>
      </c>
      <c r="P15745"/>
    </row>
    <row r="15746" spans="1:16" hidden="1">
      <c r="A15746" t="s">
        <v>24638</v>
      </c>
      <c r="B15746" s="1">
        <v>42291</v>
      </c>
      <c r="C15746" t="s">
        <v>24643</v>
      </c>
      <c r="D15746">
        <v>2</v>
      </c>
      <c r="E15746" t="s">
        <v>24644</v>
      </c>
      <c r="F15746" t="s">
        <v>7054</v>
      </c>
      <c r="G15746" t="s">
        <v>4</v>
      </c>
      <c r="H15746" t="s">
        <v>6002</v>
      </c>
      <c r="I15746" s="2">
        <v>1025</v>
      </c>
      <c r="J15746" s="5"/>
      <c r="L15746" s="5"/>
      <c r="M15746" s="2">
        <f t="shared" si="245"/>
        <v>-196847.89999999682</v>
      </c>
      <c r="P15746"/>
    </row>
    <row r="15747" spans="1:16" hidden="1">
      <c r="A15747" t="s">
        <v>24662</v>
      </c>
      <c r="B15747" s="1">
        <v>42291</v>
      </c>
      <c r="C15747" t="s">
        <v>24667</v>
      </c>
      <c r="D15747">
        <v>2</v>
      </c>
      <c r="E15747" t="s">
        <v>24668</v>
      </c>
      <c r="F15747" t="s">
        <v>7054</v>
      </c>
      <c r="G15747" t="s">
        <v>4</v>
      </c>
      <c r="H15747" t="s">
        <v>13292</v>
      </c>
      <c r="I15747" s="2">
        <v>4100</v>
      </c>
      <c r="J15747" s="5"/>
      <c r="L15747" s="5"/>
      <c r="M15747" s="2">
        <f t="shared" si="245"/>
        <v>-192747.89999999682</v>
      </c>
      <c r="P15747"/>
    </row>
    <row r="15748" spans="1:16" hidden="1">
      <c r="A15748" t="s">
        <v>24689</v>
      </c>
      <c r="B15748" s="1">
        <v>42291</v>
      </c>
      <c r="C15748" t="s">
        <v>24694</v>
      </c>
      <c r="D15748">
        <v>2</v>
      </c>
      <c r="E15748" t="s">
        <v>24695</v>
      </c>
      <c r="F15748" t="s">
        <v>7054</v>
      </c>
      <c r="G15748" t="s">
        <v>4</v>
      </c>
      <c r="H15748" t="s">
        <v>24696</v>
      </c>
      <c r="I15748" s="2">
        <v>1025</v>
      </c>
      <c r="J15748" s="5"/>
      <c r="L15748" s="5"/>
      <c r="M15748" s="2">
        <f t="shared" si="245"/>
        <v>-191722.89999999682</v>
      </c>
      <c r="P15748"/>
    </row>
    <row r="15749" spans="1:16" hidden="1">
      <c r="A15749" t="s">
        <v>24712</v>
      </c>
      <c r="B15749" s="1">
        <v>42291</v>
      </c>
      <c r="C15749" t="s">
        <v>24717</v>
      </c>
      <c r="D15749">
        <v>2</v>
      </c>
      <c r="E15749" t="s">
        <v>24718</v>
      </c>
      <c r="F15749" t="s">
        <v>7054</v>
      </c>
      <c r="G15749" t="s">
        <v>4</v>
      </c>
      <c r="H15749" t="s">
        <v>9772</v>
      </c>
      <c r="I15749" s="2">
        <v>3030</v>
      </c>
      <c r="J15749" s="5"/>
      <c r="L15749" s="5"/>
      <c r="M15749" s="2">
        <f t="shared" si="245"/>
        <v>-188692.89999999682</v>
      </c>
      <c r="P15749"/>
    </row>
    <row r="15750" spans="1:16" hidden="1">
      <c r="A15750" t="s">
        <v>24733</v>
      </c>
      <c r="B15750" s="1">
        <v>42291</v>
      </c>
      <c r="C15750" t="s">
        <v>24737</v>
      </c>
      <c r="D15750">
        <v>2</v>
      </c>
      <c r="E15750" t="s">
        <v>24738</v>
      </c>
      <c r="F15750" t="s">
        <v>7054</v>
      </c>
      <c r="G15750" t="s">
        <v>4</v>
      </c>
      <c r="H15750" t="s">
        <v>11249</v>
      </c>
      <c r="I15750" s="2">
        <v>1525.01</v>
      </c>
      <c r="J15750" s="5"/>
      <c r="L15750" s="5"/>
      <c r="M15750" s="2">
        <f t="shared" si="245"/>
        <v>-187167.88999999681</v>
      </c>
      <c r="P15750"/>
    </row>
    <row r="15751" spans="1:16" hidden="1">
      <c r="A15751" t="s">
        <v>24752</v>
      </c>
      <c r="B15751" s="1">
        <v>42291</v>
      </c>
      <c r="C15751" t="s">
        <v>6</v>
      </c>
      <c r="D15751">
        <v>1</v>
      </c>
      <c r="E15751" t="s">
        <v>24758</v>
      </c>
      <c r="F15751" t="s">
        <v>13610</v>
      </c>
      <c r="G15751" t="s">
        <v>4</v>
      </c>
      <c r="H15751" t="s">
        <v>23537</v>
      </c>
      <c r="I15751" s="2">
        <v>5550.41</v>
      </c>
      <c r="J15751" s="5"/>
      <c r="L15751" s="5"/>
      <c r="M15751" s="2">
        <f t="shared" si="245"/>
        <v>-181617.47999999681</v>
      </c>
      <c r="P15751"/>
    </row>
    <row r="15752" spans="1:16" hidden="1">
      <c r="A15752" t="s">
        <v>24773</v>
      </c>
      <c r="B15752" s="1">
        <v>42291</v>
      </c>
      <c r="C15752" t="s">
        <v>24779</v>
      </c>
      <c r="D15752">
        <v>2</v>
      </c>
      <c r="E15752" t="s">
        <v>24780</v>
      </c>
      <c r="F15752" t="s">
        <v>7054</v>
      </c>
      <c r="G15752" t="s">
        <v>4</v>
      </c>
      <c r="H15752" t="s">
        <v>14903</v>
      </c>
      <c r="I15752" s="2">
        <v>400</v>
      </c>
      <c r="J15752" s="5"/>
      <c r="L15752" s="5"/>
      <c r="M15752" s="2">
        <f t="shared" si="245"/>
        <v>-181217.47999999681</v>
      </c>
      <c r="P15752"/>
    </row>
    <row r="15753" spans="1:16" hidden="1">
      <c r="A15753" t="s">
        <v>24798</v>
      </c>
      <c r="B15753" s="1">
        <v>42291</v>
      </c>
      <c r="C15753" t="s">
        <v>24801</v>
      </c>
      <c r="D15753">
        <v>2</v>
      </c>
      <c r="E15753" t="s">
        <v>24802</v>
      </c>
      <c r="F15753" t="s">
        <v>7054</v>
      </c>
      <c r="G15753" t="s">
        <v>4</v>
      </c>
      <c r="H15753" t="s">
        <v>5159</v>
      </c>
      <c r="J15753" s="5"/>
      <c r="K15753" s="2">
        <v>1025</v>
      </c>
      <c r="L15753" s="5"/>
      <c r="M15753" s="2">
        <f t="shared" ref="M15753:M15816" si="246">+M15752+I15753-K15753</f>
        <v>-182242.47999999681</v>
      </c>
      <c r="P15753"/>
    </row>
    <row r="15754" spans="1:16" hidden="1">
      <c r="A15754" t="s">
        <v>24798</v>
      </c>
      <c r="B15754" s="1">
        <v>42291</v>
      </c>
      <c r="C15754" t="s">
        <v>24801</v>
      </c>
      <c r="D15754">
        <v>2</v>
      </c>
      <c r="E15754" t="s">
        <v>24802</v>
      </c>
      <c r="F15754" t="s">
        <v>7054</v>
      </c>
      <c r="G15754" t="s">
        <v>4</v>
      </c>
      <c r="H15754" t="s">
        <v>5159</v>
      </c>
      <c r="I15754" s="2">
        <v>1025</v>
      </c>
      <c r="J15754" s="5"/>
      <c r="L15754" s="5"/>
      <c r="M15754" s="2">
        <f t="shared" si="246"/>
        <v>-181217.47999999681</v>
      </c>
      <c r="P15754"/>
    </row>
    <row r="15755" spans="1:16" hidden="1">
      <c r="A15755" t="s">
        <v>24824</v>
      </c>
      <c r="B15755" s="1">
        <v>42291</v>
      </c>
      <c r="C15755" t="s">
        <v>24828</v>
      </c>
      <c r="D15755">
        <v>2</v>
      </c>
      <c r="E15755" t="s">
        <v>24829</v>
      </c>
      <c r="F15755" t="s">
        <v>7054</v>
      </c>
      <c r="G15755" t="s">
        <v>4</v>
      </c>
      <c r="H15755" t="s">
        <v>16943</v>
      </c>
      <c r="I15755" s="2">
        <v>1025</v>
      </c>
      <c r="J15755" s="5"/>
      <c r="L15755" s="5"/>
      <c r="M15755" s="2">
        <f t="shared" si="246"/>
        <v>-180192.47999999681</v>
      </c>
      <c r="P15755"/>
    </row>
    <row r="15756" spans="1:16" hidden="1">
      <c r="A15756" t="s">
        <v>24846</v>
      </c>
      <c r="B15756" s="1">
        <v>42291</v>
      </c>
      <c r="C15756" t="s">
        <v>24850</v>
      </c>
      <c r="D15756">
        <v>1</v>
      </c>
      <c r="E15756" t="s">
        <v>24851</v>
      </c>
      <c r="F15756" t="s">
        <v>13565</v>
      </c>
      <c r="G15756" t="s">
        <v>4</v>
      </c>
      <c r="H15756" t="s">
        <v>14235</v>
      </c>
      <c r="I15756" s="2">
        <v>100000</v>
      </c>
      <c r="J15756" s="5"/>
      <c r="L15756" s="5"/>
      <c r="M15756" s="2">
        <f t="shared" si="246"/>
        <v>-80192.479999996809</v>
      </c>
      <c r="P15756"/>
    </row>
    <row r="15757" spans="1:16" hidden="1">
      <c r="A15757" t="s">
        <v>24869</v>
      </c>
      <c r="B15757" s="1">
        <v>42291</v>
      </c>
      <c r="C15757" t="s">
        <v>24875</v>
      </c>
      <c r="D15757">
        <v>2</v>
      </c>
      <c r="E15757" t="s">
        <v>24876</v>
      </c>
      <c r="F15757" t="s">
        <v>7054</v>
      </c>
      <c r="G15757" t="s">
        <v>4</v>
      </c>
      <c r="H15757" t="s">
        <v>4993</v>
      </c>
      <c r="J15757" s="5"/>
      <c r="K15757" s="2">
        <v>1346.01</v>
      </c>
      <c r="L15757" s="5"/>
      <c r="M15757" s="2">
        <f t="shared" si="246"/>
        <v>-81538.489999996804</v>
      </c>
      <c r="P15757"/>
    </row>
    <row r="15758" spans="1:16" hidden="1">
      <c r="A15758" t="s">
        <v>24869</v>
      </c>
      <c r="B15758" s="1">
        <v>42291</v>
      </c>
      <c r="C15758" t="s">
        <v>24875</v>
      </c>
      <c r="D15758">
        <v>2</v>
      </c>
      <c r="E15758" t="s">
        <v>24876</v>
      </c>
      <c r="F15758" t="s">
        <v>7054</v>
      </c>
      <c r="G15758" t="s">
        <v>4</v>
      </c>
      <c r="H15758" t="s">
        <v>4993</v>
      </c>
      <c r="I15758" s="2">
        <v>1346.01</v>
      </c>
      <c r="J15758" s="5"/>
      <c r="L15758" s="5"/>
      <c r="M15758" s="2">
        <f t="shared" si="246"/>
        <v>-80192.479999996809</v>
      </c>
      <c r="P15758"/>
    </row>
    <row r="15759" spans="1:16" hidden="1">
      <c r="A15759" s="35" t="s">
        <v>6506</v>
      </c>
      <c r="B15759" s="36">
        <v>42292</v>
      </c>
      <c r="C15759" s="35" t="s">
        <v>43</v>
      </c>
      <c r="D15759" s="35">
        <v>1</v>
      </c>
      <c r="E15759" s="35" t="s">
        <v>6507</v>
      </c>
      <c r="F15759" s="35" t="s">
        <v>1439</v>
      </c>
      <c r="G15759" s="35" t="s">
        <v>20</v>
      </c>
      <c r="H15759" s="35" t="s">
        <v>6508</v>
      </c>
      <c r="I15759" s="11"/>
      <c r="J15759" s="12"/>
      <c r="K15759" s="11">
        <v>73000</v>
      </c>
      <c r="L15759" s="12"/>
      <c r="M15759" s="2">
        <f t="shared" si="246"/>
        <v>-153192.47999999681</v>
      </c>
      <c r="P15759"/>
    </row>
    <row r="15760" spans="1:16" hidden="1">
      <c r="A15760" t="s">
        <v>6513</v>
      </c>
      <c r="B15760" s="1">
        <v>42292</v>
      </c>
      <c r="C15760" t="s">
        <v>11</v>
      </c>
      <c r="D15760">
        <v>1</v>
      </c>
      <c r="E15760" t="s">
        <v>6514</v>
      </c>
      <c r="F15760" t="s">
        <v>13</v>
      </c>
      <c r="G15760" t="s">
        <v>20</v>
      </c>
      <c r="H15760" t="s">
        <v>6515</v>
      </c>
      <c r="J15760" s="5"/>
      <c r="K15760" s="2">
        <v>1840</v>
      </c>
      <c r="L15760" s="5"/>
      <c r="M15760" s="2">
        <f t="shared" si="246"/>
        <v>-155032.47999999681</v>
      </c>
      <c r="P15760"/>
    </row>
    <row r="15761" spans="1:16" hidden="1">
      <c r="A15761" t="s">
        <v>6588</v>
      </c>
      <c r="B15761" s="1">
        <v>42292</v>
      </c>
      <c r="C15761" t="s">
        <v>6</v>
      </c>
      <c r="D15761">
        <v>1</v>
      </c>
      <c r="E15761" t="s">
        <v>6589</v>
      </c>
      <c r="F15761" t="s">
        <v>29</v>
      </c>
      <c r="G15761" t="s">
        <v>20</v>
      </c>
      <c r="H15761" t="s">
        <v>6590</v>
      </c>
      <c r="I15761" s="2">
        <v>400</v>
      </c>
      <c r="J15761" s="5"/>
      <c r="L15761" s="5"/>
      <c r="M15761" s="2">
        <f t="shared" si="246"/>
        <v>-154632.47999999681</v>
      </c>
      <c r="P15761"/>
    </row>
    <row r="15762" spans="1:16" hidden="1">
      <c r="A15762" t="s">
        <v>6599</v>
      </c>
      <c r="B15762" s="1">
        <v>42292</v>
      </c>
      <c r="C15762" t="s">
        <v>11</v>
      </c>
      <c r="D15762">
        <v>1</v>
      </c>
      <c r="E15762" t="s">
        <v>6600</v>
      </c>
      <c r="F15762" t="s">
        <v>228</v>
      </c>
      <c r="G15762" t="s">
        <v>20</v>
      </c>
      <c r="H15762" t="s">
        <v>6601</v>
      </c>
      <c r="J15762" s="5"/>
      <c r="K15762" s="2">
        <v>3986.68</v>
      </c>
      <c r="L15762" s="5"/>
      <c r="M15762" s="2">
        <f t="shared" si="246"/>
        <v>-158619.1599999968</v>
      </c>
      <c r="P15762"/>
    </row>
    <row r="15763" spans="1:16" hidden="1">
      <c r="A15763" t="s">
        <v>6734</v>
      </c>
      <c r="B15763" s="1">
        <v>42292</v>
      </c>
      <c r="C15763" t="s">
        <v>6</v>
      </c>
      <c r="D15763">
        <v>1</v>
      </c>
      <c r="E15763" t="s">
        <v>6736</v>
      </c>
      <c r="F15763" t="s">
        <v>29</v>
      </c>
      <c r="G15763" t="s">
        <v>20</v>
      </c>
      <c r="H15763" t="s">
        <v>6737</v>
      </c>
      <c r="I15763" s="2">
        <v>392.37</v>
      </c>
      <c r="J15763" s="5"/>
      <c r="L15763" s="5"/>
      <c r="M15763" s="2">
        <f t="shared" si="246"/>
        <v>-158226.78999999681</v>
      </c>
      <c r="P15763"/>
    </row>
    <row r="15764" spans="1:16" hidden="1">
      <c r="A15764" t="s">
        <v>6764</v>
      </c>
      <c r="B15764" s="1">
        <v>42292</v>
      </c>
      <c r="C15764" t="s">
        <v>6</v>
      </c>
      <c r="D15764">
        <v>1</v>
      </c>
      <c r="E15764" t="s">
        <v>6765</v>
      </c>
      <c r="F15764" t="s">
        <v>29</v>
      </c>
      <c r="G15764" t="s">
        <v>20</v>
      </c>
      <c r="H15764" t="s">
        <v>65</v>
      </c>
      <c r="I15764" s="2">
        <v>1108.2</v>
      </c>
      <c r="J15764" s="5"/>
      <c r="L15764" s="5"/>
      <c r="M15764" s="2">
        <f t="shared" si="246"/>
        <v>-157118.5899999968</v>
      </c>
      <c r="P15764"/>
    </row>
    <row r="15765" spans="1:16" hidden="1">
      <c r="A15765" t="s">
        <v>6770</v>
      </c>
      <c r="B15765" s="1">
        <v>42292</v>
      </c>
      <c r="C15765" t="s">
        <v>6</v>
      </c>
      <c r="D15765">
        <v>1</v>
      </c>
      <c r="E15765" t="s">
        <v>6771</v>
      </c>
      <c r="F15765" t="s">
        <v>8</v>
      </c>
      <c r="G15765" t="s">
        <v>20</v>
      </c>
      <c r="H15765" t="s">
        <v>6772</v>
      </c>
      <c r="I15765" s="2">
        <v>470</v>
      </c>
      <c r="J15765" s="5"/>
      <c r="L15765" s="5"/>
      <c r="M15765" s="2">
        <f t="shared" si="246"/>
        <v>-156648.5899999968</v>
      </c>
      <c r="P15765"/>
    </row>
    <row r="15766" spans="1:16" hidden="1">
      <c r="A15766" t="s">
        <v>6775</v>
      </c>
      <c r="B15766" s="1">
        <v>42292</v>
      </c>
      <c r="C15766" t="s">
        <v>18</v>
      </c>
      <c r="D15766">
        <v>1</v>
      </c>
      <c r="E15766" t="s">
        <v>6776</v>
      </c>
      <c r="F15766" t="s">
        <v>13</v>
      </c>
      <c r="G15766" t="s">
        <v>20</v>
      </c>
      <c r="H15766" t="s">
        <v>18</v>
      </c>
      <c r="J15766" s="5"/>
      <c r="K15766" s="2">
        <v>5115.22</v>
      </c>
      <c r="L15766" s="5"/>
      <c r="M15766" s="2">
        <f t="shared" si="246"/>
        <v>-161763.8099999968</v>
      </c>
      <c r="P15766"/>
    </row>
    <row r="15767" spans="1:16" hidden="1">
      <c r="A15767" t="s">
        <v>6782</v>
      </c>
      <c r="B15767" s="1">
        <v>42292</v>
      </c>
      <c r="C15767" t="s">
        <v>195</v>
      </c>
      <c r="D15767">
        <v>1</v>
      </c>
      <c r="E15767" t="s">
        <v>6783</v>
      </c>
      <c r="F15767" t="s">
        <v>13</v>
      </c>
      <c r="G15767" t="s">
        <v>20</v>
      </c>
      <c r="H15767" t="s">
        <v>195</v>
      </c>
      <c r="J15767" s="5"/>
      <c r="K15767" s="2">
        <v>3487.68</v>
      </c>
      <c r="L15767" s="5"/>
      <c r="M15767" s="2">
        <f t="shared" si="246"/>
        <v>-165251.48999999679</v>
      </c>
      <c r="P15767"/>
    </row>
    <row r="15768" spans="1:16" hidden="1">
      <c r="A15768" t="s">
        <v>6786</v>
      </c>
      <c r="B15768" s="1">
        <v>42292</v>
      </c>
      <c r="C15768" t="s">
        <v>195</v>
      </c>
      <c r="D15768">
        <v>1</v>
      </c>
      <c r="E15768" t="s">
        <v>6783</v>
      </c>
      <c r="F15768" t="s">
        <v>13</v>
      </c>
      <c r="G15768" t="s">
        <v>20</v>
      </c>
      <c r="H15768" t="s">
        <v>1173</v>
      </c>
      <c r="I15768" s="2">
        <v>3487.68</v>
      </c>
      <c r="J15768" s="5"/>
      <c r="L15768" s="5"/>
      <c r="M15768" s="2">
        <f t="shared" si="246"/>
        <v>-161763.8099999968</v>
      </c>
      <c r="P15768"/>
    </row>
    <row r="15769" spans="1:16" hidden="1">
      <c r="A15769" t="s">
        <v>6789</v>
      </c>
      <c r="B15769" s="1">
        <v>42292</v>
      </c>
      <c r="C15769" t="s">
        <v>200</v>
      </c>
      <c r="D15769">
        <v>1</v>
      </c>
      <c r="E15769" t="s">
        <v>6790</v>
      </c>
      <c r="F15769" t="s">
        <v>13</v>
      </c>
      <c r="G15769" t="s">
        <v>20</v>
      </c>
      <c r="H15769" t="s">
        <v>494</v>
      </c>
      <c r="J15769" s="5"/>
      <c r="K15769" s="2">
        <v>3487.68</v>
      </c>
      <c r="L15769" s="5"/>
      <c r="M15769" s="2">
        <f t="shared" si="246"/>
        <v>-165251.48999999679</v>
      </c>
      <c r="P15769"/>
    </row>
    <row r="15770" spans="1:16" hidden="1">
      <c r="A15770" t="s">
        <v>6801</v>
      </c>
      <c r="B15770" s="1">
        <v>42292</v>
      </c>
      <c r="C15770" t="s">
        <v>195</v>
      </c>
      <c r="D15770">
        <v>1</v>
      </c>
      <c r="E15770" t="s">
        <v>6803</v>
      </c>
      <c r="F15770" t="s">
        <v>13</v>
      </c>
      <c r="G15770" t="s">
        <v>20</v>
      </c>
      <c r="H15770" t="s">
        <v>195</v>
      </c>
      <c r="J15770" s="5"/>
      <c r="K15770" s="2">
        <v>4025</v>
      </c>
      <c r="L15770" s="5"/>
      <c r="M15770" s="2">
        <f t="shared" si="246"/>
        <v>-169276.48999999679</v>
      </c>
      <c r="P15770"/>
    </row>
    <row r="15771" spans="1:16" hidden="1">
      <c r="A15771" t="s">
        <v>6856</v>
      </c>
      <c r="B15771" s="1">
        <v>42292</v>
      </c>
      <c r="C15771" t="s">
        <v>437</v>
      </c>
      <c r="D15771">
        <v>1</v>
      </c>
      <c r="E15771" t="s">
        <v>6857</v>
      </c>
      <c r="F15771" t="s">
        <v>13</v>
      </c>
      <c r="G15771" t="s">
        <v>4</v>
      </c>
      <c r="H15771" t="s">
        <v>6858</v>
      </c>
      <c r="J15771" s="5"/>
      <c r="K15771" s="2">
        <v>50000</v>
      </c>
      <c r="L15771" s="5"/>
      <c r="M15771" s="2">
        <f t="shared" si="246"/>
        <v>-219276.48999999679</v>
      </c>
      <c r="P15771"/>
    </row>
    <row r="15772" spans="1:16" hidden="1">
      <c r="A15772" t="s">
        <v>6864</v>
      </c>
      <c r="B15772" s="1">
        <v>42292</v>
      </c>
      <c r="C15772" t="s">
        <v>6</v>
      </c>
      <c r="D15772">
        <v>1</v>
      </c>
      <c r="E15772" t="s">
        <v>6865</v>
      </c>
      <c r="F15772" t="s">
        <v>8</v>
      </c>
      <c r="G15772" t="s">
        <v>4</v>
      </c>
      <c r="H15772" t="s">
        <v>6866</v>
      </c>
      <c r="I15772" s="2">
        <v>200</v>
      </c>
      <c r="J15772" s="5"/>
      <c r="L15772" s="5"/>
      <c r="M15772" s="2">
        <f t="shared" si="246"/>
        <v>-219076.48999999679</v>
      </c>
      <c r="P15772"/>
    </row>
    <row r="15773" spans="1:16" hidden="1">
      <c r="A15773" t="s">
        <v>6913</v>
      </c>
      <c r="B15773" s="1">
        <v>42292</v>
      </c>
      <c r="C15773" t="s">
        <v>6914</v>
      </c>
      <c r="D15773">
        <v>1</v>
      </c>
      <c r="E15773" t="s">
        <v>6915</v>
      </c>
      <c r="F15773" t="s">
        <v>13</v>
      </c>
      <c r="G15773" t="s">
        <v>4</v>
      </c>
      <c r="H15773" t="s">
        <v>6916</v>
      </c>
      <c r="J15773" s="5"/>
      <c r="K15773" s="2">
        <v>347400</v>
      </c>
      <c r="L15773" s="5"/>
      <c r="M15773" s="2">
        <f t="shared" si="246"/>
        <v>-566476.48999999673</v>
      </c>
      <c r="P15773"/>
    </row>
    <row r="15774" spans="1:16" hidden="1">
      <c r="A15774" t="s">
        <v>6932</v>
      </c>
      <c r="B15774" s="1">
        <v>42292</v>
      </c>
      <c r="C15774" t="s">
        <v>6</v>
      </c>
      <c r="D15774">
        <v>1</v>
      </c>
      <c r="E15774" t="s">
        <v>6933</v>
      </c>
      <c r="F15774" t="s">
        <v>29</v>
      </c>
      <c r="G15774" t="s">
        <v>4</v>
      </c>
      <c r="H15774" t="s">
        <v>1162</v>
      </c>
      <c r="I15774" s="2">
        <v>953.17</v>
      </c>
      <c r="J15774" s="5"/>
      <c r="L15774" s="5"/>
      <c r="M15774" s="2">
        <f t="shared" si="246"/>
        <v>-565523.31999999669</v>
      </c>
      <c r="P15774"/>
    </row>
    <row r="15775" spans="1:16" hidden="1">
      <c r="A15775" t="s">
        <v>6937</v>
      </c>
      <c r="B15775" s="1">
        <v>42292</v>
      </c>
      <c r="C15775" t="s">
        <v>18</v>
      </c>
      <c r="D15775">
        <v>1</v>
      </c>
      <c r="E15775" t="s">
        <v>6938</v>
      </c>
      <c r="F15775" t="s">
        <v>13</v>
      </c>
      <c r="G15775" t="s">
        <v>4</v>
      </c>
      <c r="H15775" t="s">
        <v>6939</v>
      </c>
      <c r="J15775" s="5"/>
      <c r="K15775" s="2">
        <v>95000</v>
      </c>
      <c r="L15775" s="5"/>
      <c r="M15775" s="2">
        <f t="shared" si="246"/>
        <v>-660523.31999999669</v>
      </c>
      <c r="P15775"/>
    </row>
    <row r="15776" spans="1:16" hidden="1">
      <c r="A15776" t="s">
        <v>6942</v>
      </c>
      <c r="B15776" s="1">
        <v>42292</v>
      </c>
      <c r="C15776" t="s">
        <v>6945</v>
      </c>
      <c r="D15776">
        <v>1</v>
      </c>
      <c r="E15776" t="s">
        <v>6946</v>
      </c>
      <c r="F15776" t="s">
        <v>16</v>
      </c>
      <c r="G15776" t="s">
        <v>4</v>
      </c>
      <c r="H15776" t="s">
        <v>6947</v>
      </c>
      <c r="J15776" s="5"/>
      <c r="K15776" s="2">
        <v>7310</v>
      </c>
      <c r="L15776" s="5"/>
      <c r="M15776" s="2">
        <f t="shared" si="246"/>
        <v>-667833.31999999669</v>
      </c>
      <c r="P15776"/>
    </row>
    <row r="15777" spans="1:16" hidden="1">
      <c r="A15777" t="s">
        <v>6956</v>
      </c>
      <c r="B15777" s="1">
        <v>42292</v>
      </c>
      <c r="C15777" t="s">
        <v>6</v>
      </c>
      <c r="D15777">
        <v>1</v>
      </c>
      <c r="E15777" t="s">
        <v>6957</v>
      </c>
      <c r="F15777" t="s">
        <v>29</v>
      </c>
      <c r="G15777" t="s">
        <v>4</v>
      </c>
      <c r="H15777" t="s">
        <v>6958</v>
      </c>
      <c r="I15777" s="2">
        <v>700</v>
      </c>
      <c r="J15777" s="5"/>
      <c r="L15777" s="5"/>
      <c r="M15777" s="2">
        <f t="shared" si="246"/>
        <v>-667133.31999999669</v>
      </c>
      <c r="P15777"/>
    </row>
    <row r="15778" spans="1:16" hidden="1">
      <c r="A15778" t="s">
        <v>6983</v>
      </c>
      <c r="B15778" s="1">
        <v>42292</v>
      </c>
      <c r="C15778" t="s">
        <v>6</v>
      </c>
      <c r="D15778">
        <v>1</v>
      </c>
      <c r="E15778" t="s">
        <v>6985</v>
      </c>
      <c r="F15778" t="s">
        <v>29</v>
      </c>
      <c r="G15778" t="s">
        <v>4</v>
      </c>
      <c r="H15778" t="s">
        <v>6986</v>
      </c>
      <c r="I15778" s="2">
        <v>150.05000000000001</v>
      </c>
      <c r="J15778" s="5"/>
      <c r="L15778" s="5"/>
      <c r="M15778" s="2">
        <f t="shared" si="246"/>
        <v>-666983.26999999664</v>
      </c>
      <c r="P15778"/>
    </row>
    <row r="15779" spans="1:16" hidden="1">
      <c r="A15779" t="s">
        <v>6988</v>
      </c>
      <c r="B15779" s="1">
        <v>42292</v>
      </c>
      <c r="C15779" t="s">
        <v>6989</v>
      </c>
      <c r="D15779">
        <v>1</v>
      </c>
      <c r="E15779" t="s">
        <v>6990</v>
      </c>
      <c r="F15779" t="s">
        <v>13</v>
      </c>
      <c r="G15779" t="s">
        <v>4</v>
      </c>
      <c r="H15779" t="s">
        <v>2295</v>
      </c>
      <c r="J15779" s="5"/>
      <c r="K15779" s="2">
        <v>50000</v>
      </c>
      <c r="L15779" s="5"/>
      <c r="M15779" s="2">
        <f t="shared" si="246"/>
        <v>-716983.26999999664</v>
      </c>
      <c r="P15779"/>
    </row>
    <row r="15780" spans="1:16" hidden="1">
      <c r="A15780" t="s">
        <v>6993</v>
      </c>
      <c r="B15780" s="1">
        <v>42292</v>
      </c>
      <c r="C15780" t="s">
        <v>1419</v>
      </c>
      <c r="D15780">
        <v>1</v>
      </c>
      <c r="E15780" t="s">
        <v>6994</v>
      </c>
      <c r="F15780" t="s">
        <v>13</v>
      </c>
      <c r="G15780" t="s">
        <v>4</v>
      </c>
      <c r="H15780" t="s">
        <v>6995</v>
      </c>
      <c r="J15780" s="5"/>
      <c r="K15780" s="2">
        <v>1225</v>
      </c>
      <c r="L15780" s="5"/>
      <c r="M15780" s="2">
        <f t="shared" si="246"/>
        <v>-718208.26999999664</v>
      </c>
      <c r="P15780"/>
    </row>
    <row r="15781" spans="1:16" hidden="1">
      <c r="A15781" t="s">
        <v>7003</v>
      </c>
      <c r="B15781" s="1">
        <v>42292</v>
      </c>
      <c r="C15781" t="s">
        <v>1419</v>
      </c>
      <c r="D15781">
        <v>1</v>
      </c>
      <c r="E15781" t="s">
        <v>7004</v>
      </c>
      <c r="F15781" t="s">
        <v>13</v>
      </c>
      <c r="G15781" t="s">
        <v>4</v>
      </c>
      <c r="H15781" t="s">
        <v>7005</v>
      </c>
      <c r="J15781" s="5"/>
      <c r="K15781" s="2">
        <v>2990</v>
      </c>
      <c r="L15781" s="5">
        <v>27</v>
      </c>
      <c r="M15781" s="2">
        <f t="shared" si="246"/>
        <v>-721198.26999999664</v>
      </c>
      <c r="P15781"/>
    </row>
    <row r="15782" spans="1:16" hidden="1">
      <c r="A15782" t="s">
        <v>7010</v>
      </c>
      <c r="B15782" s="1">
        <v>42292</v>
      </c>
      <c r="C15782" t="s">
        <v>1419</v>
      </c>
      <c r="D15782">
        <v>1</v>
      </c>
      <c r="E15782" t="s">
        <v>7011</v>
      </c>
      <c r="F15782" t="s">
        <v>13</v>
      </c>
      <c r="G15782" t="s">
        <v>4</v>
      </c>
      <c r="H15782" t="s">
        <v>5524</v>
      </c>
      <c r="J15782" s="5"/>
      <c r="K15782" s="2">
        <v>1989.55</v>
      </c>
      <c r="L15782" s="5"/>
      <c r="M15782" s="2">
        <f t="shared" si="246"/>
        <v>-723187.81999999669</v>
      </c>
      <c r="P15782"/>
    </row>
    <row r="15783" spans="1:16" hidden="1">
      <c r="A15783" t="s">
        <v>7015</v>
      </c>
      <c r="B15783" s="1">
        <v>42292</v>
      </c>
      <c r="C15783" t="s">
        <v>195</v>
      </c>
      <c r="D15783">
        <v>1</v>
      </c>
      <c r="E15783" t="s">
        <v>7016</v>
      </c>
      <c r="F15783" t="s">
        <v>13</v>
      </c>
      <c r="G15783" t="s">
        <v>4</v>
      </c>
      <c r="H15783" t="s">
        <v>195</v>
      </c>
      <c r="J15783" s="5"/>
      <c r="K15783" s="2">
        <v>20631.259999999998</v>
      </c>
      <c r="L15783" s="5"/>
      <c r="M15783" s="2">
        <f t="shared" si="246"/>
        <v>-743819.0799999967</v>
      </c>
      <c r="P15783"/>
    </row>
    <row r="15784" spans="1:16" hidden="1">
      <c r="A15784" t="s">
        <v>7022</v>
      </c>
      <c r="B15784" s="1">
        <v>42292</v>
      </c>
      <c r="C15784" t="s">
        <v>200</v>
      </c>
      <c r="D15784">
        <v>1</v>
      </c>
      <c r="E15784" t="s">
        <v>7023</v>
      </c>
      <c r="F15784" t="s">
        <v>16</v>
      </c>
      <c r="G15784" t="s">
        <v>4</v>
      </c>
      <c r="H15784" t="s">
        <v>200</v>
      </c>
      <c r="J15784" s="5"/>
      <c r="K15784" s="2">
        <v>7300.02</v>
      </c>
      <c r="L15784" s="5"/>
      <c r="M15784" s="2">
        <f t="shared" si="246"/>
        <v>-751119.09999999672</v>
      </c>
      <c r="P15784"/>
    </row>
    <row r="15785" spans="1:16" hidden="1">
      <c r="A15785" t="s">
        <v>7030</v>
      </c>
      <c r="B15785" s="1">
        <v>42292</v>
      </c>
      <c r="C15785" t="s">
        <v>18</v>
      </c>
      <c r="D15785">
        <v>1</v>
      </c>
      <c r="E15785" t="s">
        <v>7031</v>
      </c>
      <c r="F15785" t="s">
        <v>13</v>
      </c>
      <c r="G15785" t="s">
        <v>4</v>
      </c>
      <c r="H15785" t="s">
        <v>18</v>
      </c>
      <c r="J15785" s="5"/>
      <c r="K15785" s="2">
        <v>8249.39</v>
      </c>
      <c r="L15785" s="5"/>
      <c r="M15785" s="2">
        <f t="shared" si="246"/>
        <v>-759368.48999999673</v>
      </c>
      <c r="P15785"/>
    </row>
    <row r="15786" spans="1:16" hidden="1">
      <c r="A15786" t="s">
        <v>24898</v>
      </c>
      <c r="B15786" s="1">
        <v>42292</v>
      </c>
      <c r="C15786" t="s">
        <v>6</v>
      </c>
      <c r="D15786">
        <v>1</v>
      </c>
      <c r="E15786" t="s">
        <v>24905</v>
      </c>
      <c r="F15786" t="s">
        <v>13565</v>
      </c>
      <c r="G15786" t="s">
        <v>20</v>
      </c>
      <c r="H15786" t="s">
        <v>10080</v>
      </c>
      <c r="I15786" s="2">
        <v>2800</v>
      </c>
      <c r="J15786" s="5"/>
      <c r="L15786" s="5"/>
      <c r="M15786" s="2">
        <f t="shared" si="246"/>
        <v>-756568.48999999673</v>
      </c>
      <c r="P15786"/>
    </row>
    <row r="15787" spans="1:16" hidden="1">
      <c r="A15787" t="s">
        <v>24920</v>
      </c>
      <c r="B15787" s="1">
        <v>42292</v>
      </c>
      <c r="C15787" t="s">
        <v>6</v>
      </c>
      <c r="D15787">
        <v>1</v>
      </c>
      <c r="E15787" t="s">
        <v>24927</v>
      </c>
      <c r="F15787" t="s">
        <v>13561</v>
      </c>
      <c r="G15787" t="s">
        <v>20</v>
      </c>
      <c r="H15787" t="s">
        <v>6508</v>
      </c>
      <c r="I15787" s="2">
        <v>73000</v>
      </c>
      <c r="J15787" s="5"/>
      <c r="L15787" s="5"/>
      <c r="M15787" s="2">
        <f t="shared" si="246"/>
        <v>-683568.48999999673</v>
      </c>
      <c r="P15787"/>
    </row>
    <row r="15788" spans="1:16" hidden="1">
      <c r="A15788" t="s">
        <v>24941</v>
      </c>
      <c r="B15788" s="1">
        <v>42292</v>
      </c>
      <c r="C15788" t="s">
        <v>24948</v>
      </c>
      <c r="D15788">
        <v>2</v>
      </c>
      <c r="E15788" t="s">
        <v>24949</v>
      </c>
      <c r="F15788" t="s">
        <v>7054</v>
      </c>
      <c r="G15788" t="s">
        <v>20</v>
      </c>
      <c r="H15788" t="s">
        <v>8923</v>
      </c>
      <c r="I15788" s="2">
        <v>1840</v>
      </c>
      <c r="J15788" s="5"/>
      <c r="L15788" s="5"/>
      <c r="M15788" s="2">
        <f t="shared" si="246"/>
        <v>-681728.48999999673</v>
      </c>
      <c r="P15788"/>
    </row>
    <row r="15789" spans="1:16" hidden="1">
      <c r="A15789" t="s">
        <v>24967</v>
      </c>
      <c r="B15789" s="1">
        <v>42292</v>
      </c>
      <c r="C15789" t="s">
        <v>18</v>
      </c>
      <c r="D15789">
        <v>2</v>
      </c>
      <c r="E15789" t="s">
        <v>24972</v>
      </c>
      <c r="F15789" t="s">
        <v>13559</v>
      </c>
      <c r="G15789" t="s">
        <v>313</v>
      </c>
      <c r="H15789" t="s">
        <v>7915</v>
      </c>
      <c r="I15789" s="2">
        <v>1189.51</v>
      </c>
      <c r="J15789" s="5"/>
      <c r="L15789" s="5"/>
      <c r="M15789" s="2">
        <f t="shared" si="246"/>
        <v>-680538.97999999672</v>
      </c>
      <c r="P15789"/>
    </row>
    <row r="15790" spans="1:16" hidden="1">
      <c r="A15790" t="s">
        <v>24989</v>
      </c>
      <c r="B15790" s="1">
        <v>42292</v>
      </c>
      <c r="C15790" t="s">
        <v>6</v>
      </c>
      <c r="D15790">
        <v>1</v>
      </c>
      <c r="E15790" t="s">
        <v>24995</v>
      </c>
      <c r="F15790" t="s">
        <v>13565</v>
      </c>
      <c r="G15790" t="s">
        <v>20</v>
      </c>
      <c r="H15790" t="s">
        <v>6590</v>
      </c>
      <c r="I15790" s="2">
        <v>400</v>
      </c>
      <c r="J15790" s="5"/>
      <c r="L15790" s="5"/>
      <c r="M15790" s="2">
        <f t="shared" si="246"/>
        <v>-680138.97999999672</v>
      </c>
      <c r="P15790"/>
    </row>
    <row r="15791" spans="1:16" hidden="1">
      <c r="A15791" t="s">
        <v>25012</v>
      </c>
      <c r="B15791" s="1">
        <v>42292</v>
      </c>
      <c r="C15791" t="s">
        <v>6</v>
      </c>
      <c r="D15791">
        <v>1</v>
      </c>
      <c r="E15791" t="s">
        <v>24995</v>
      </c>
      <c r="F15791" t="s">
        <v>13565</v>
      </c>
      <c r="G15791" t="s">
        <v>20</v>
      </c>
      <c r="H15791" t="s">
        <v>7947</v>
      </c>
      <c r="J15791" s="5"/>
      <c r="K15791" s="2">
        <v>400</v>
      </c>
      <c r="L15791" s="5"/>
      <c r="M15791" s="2">
        <f t="shared" si="246"/>
        <v>-680538.97999999672</v>
      </c>
      <c r="P15791"/>
    </row>
    <row r="15792" spans="1:16" hidden="1">
      <c r="A15792" t="s">
        <v>25038</v>
      </c>
      <c r="B15792" s="1">
        <v>42292</v>
      </c>
      <c r="C15792" t="s">
        <v>25045</v>
      </c>
      <c r="D15792">
        <v>2</v>
      </c>
      <c r="E15792" t="s">
        <v>25046</v>
      </c>
      <c r="F15792" t="s">
        <v>7054</v>
      </c>
      <c r="G15792" t="s">
        <v>20</v>
      </c>
      <c r="H15792" t="s">
        <v>4649</v>
      </c>
      <c r="J15792" s="5"/>
      <c r="K15792" s="2">
        <v>1200</v>
      </c>
      <c r="L15792" s="5"/>
      <c r="M15792" s="2">
        <f t="shared" si="246"/>
        <v>-681738.97999999672</v>
      </c>
      <c r="P15792"/>
    </row>
    <row r="15793" spans="1:16" hidden="1">
      <c r="A15793" t="s">
        <v>25038</v>
      </c>
      <c r="B15793" s="1">
        <v>42292</v>
      </c>
      <c r="C15793" t="s">
        <v>25045</v>
      </c>
      <c r="D15793">
        <v>2</v>
      </c>
      <c r="E15793" t="s">
        <v>25046</v>
      </c>
      <c r="F15793" t="s">
        <v>7054</v>
      </c>
      <c r="G15793" t="s">
        <v>20</v>
      </c>
      <c r="H15793" t="s">
        <v>4649</v>
      </c>
      <c r="I15793" s="2">
        <v>1200.01</v>
      </c>
      <c r="J15793" s="5"/>
      <c r="L15793" s="5"/>
      <c r="M15793" s="2">
        <f t="shared" si="246"/>
        <v>-680538.96999999671</v>
      </c>
      <c r="P15793"/>
    </row>
    <row r="15794" spans="1:16" hidden="1">
      <c r="A15794" t="s">
        <v>25062</v>
      </c>
      <c r="B15794" s="1">
        <v>42292</v>
      </c>
      <c r="C15794" t="s">
        <v>4654</v>
      </c>
      <c r="D15794">
        <v>2</v>
      </c>
      <c r="E15794" t="s">
        <v>25069</v>
      </c>
      <c r="F15794" t="s">
        <v>13559</v>
      </c>
      <c r="G15794" t="s">
        <v>313</v>
      </c>
      <c r="H15794" t="s">
        <v>2079</v>
      </c>
      <c r="I15794" s="2">
        <v>3986.68</v>
      </c>
      <c r="J15794" s="5"/>
      <c r="L15794" s="5"/>
      <c r="M15794" s="2">
        <f t="shared" si="246"/>
        <v>-676552.28999999666</v>
      </c>
      <c r="P15794"/>
    </row>
    <row r="15795" spans="1:16" hidden="1">
      <c r="A15795" t="s">
        <v>25084</v>
      </c>
      <c r="B15795" s="1">
        <v>42292</v>
      </c>
      <c r="C15795" t="s">
        <v>25090</v>
      </c>
      <c r="D15795">
        <v>2</v>
      </c>
      <c r="E15795" t="s">
        <v>25091</v>
      </c>
      <c r="F15795" t="s">
        <v>13559</v>
      </c>
      <c r="G15795" t="s">
        <v>313</v>
      </c>
      <c r="H15795" t="s">
        <v>2315</v>
      </c>
      <c r="J15795" s="5"/>
      <c r="K15795" s="2">
        <v>137.24</v>
      </c>
      <c r="L15795" s="5"/>
      <c r="M15795" s="2">
        <f t="shared" si="246"/>
        <v>-676689.52999999665</v>
      </c>
      <c r="P15795"/>
    </row>
    <row r="15796" spans="1:16" hidden="1">
      <c r="A15796" t="s">
        <v>25084</v>
      </c>
      <c r="B15796" s="1">
        <v>42292</v>
      </c>
      <c r="C15796" t="s">
        <v>25090</v>
      </c>
      <c r="D15796">
        <v>2</v>
      </c>
      <c r="E15796" t="s">
        <v>25091</v>
      </c>
      <c r="F15796" t="s">
        <v>13559</v>
      </c>
      <c r="G15796" t="s">
        <v>313</v>
      </c>
      <c r="H15796" t="s">
        <v>2315</v>
      </c>
      <c r="I15796" s="2">
        <v>137.24</v>
      </c>
      <c r="J15796" s="5"/>
      <c r="L15796" s="5"/>
      <c r="M15796" s="2">
        <f t="shared" si="246"/>
        <v>-676552.28999999666</v>
      </c>
      <c r="P15796"/>
    </row>
    <row r="15797" spans="1:16" hidden="1">
      <c r="A15797" t="s">
        <v>25106</v>
      </c>
      <c r="B15797" s="1">
        <v>42292</v>
      </c>
      <c r="C15797" t="s">
        <v>25109</v>
      </c>
      <c r="D15797">
        <v>1</v>
      </c>
      <c r="E15797" t="s">
        <v>25110</v>
      </c>
      <c r="F15797" t="s">
        <v>13565</v>
      </c>
      <c r="G15797" t="s">
        <v>20</v>
      </c>
      <c r="H15797" t="s">
        <v>6858</v>
      </c>
      <c r="I15797" s="2">
        <v>175</v>
      </c>
      <c r="J15797" s="5"/>
      <c r="L15797" s="5"/>
      <c r="M15797" s="2">
        <f t="shared" si="246"/>
        <v>-676377.28999999666</v>
      </c>
      <c r="P15797"/>
    </row>
    <row r="15798" spans="1:16" hidden="1">
      <c r="A15798" t="s">
        <v>25127</v>
      </c>
      <c r="B15798" s="1">
        <v>42292</v>
      </c>
      <c r="C15798" t="s">
        <v>25132</v>
      </c>
      <c r="D15798">
        <v>2</v>
      </c>
      <c r="E15798" t="s">
        <v>25133</v>
      </c>
      <c r="F15798" t="s">
        <v>7054</v>
      </c>
      <c r="G15798" t="s">
        <v>20</v>
      </c>
      <c r="H15798" t="s">
        <v>3540</v>
      </c>
      <c r="I15798" s="2">
        <v>3030</v>
      </c>
      <c r="J15798" s="5"/>
      <c r="L15798" s="5"/>
      <c r="M15798" s="2">
        <f t="shared" si="246"/>
        <v>-673347.28999999666</v>
      </c>
      <c r="P15798"/>
    </row>
    <row r="15799" spans="1:16" hidden="1">
      <c r="A15799" t="s">
        <v>25152</v>
      </c>
      <c r="B15799" s="1">
        <v>42292</v>
      </c>
      <c r="C15799" t="s">
        <v>25157</v>
      </c>
      <c r="D15799">
        <v>2</v>
      </c>
      <c r="E15799" t="s">
        <v>25158</v>
      </c>
      <c r="F15799" t="s">
        <v>13559</v>
      </c>
      <c r="G15799" t="s">
        <v>313</v>
      </c>
      <c r="H15799" t="s">
        <v>2540</v>
      </c>
      <c r="J15799" s="5"/>
      <c r="K15799" s="2">
        <v>594.49</v>
      </c>
      <c r="L15799" s="5"/>
      <c r="M15799" s="2">
        <f t="shared" si="246"/>
        <v>-673941.77999999665</v>
      </c>
      <c r="P15799"/>
    </row>
    <row r="15800" spans="1:16" hidden="1">
      <c r="A15800" t="s">
        <v>25152</v>
      </c>
      <c r="B15800" s="1">
        <v>42292</v>
      </c>
      <c r="C15800" t="s">
        <v>25157</v>
      </c>
      <c r="D15800">
        <v>2</v>
      </c>
      <c r="E15800" t="s">
        <v>25158</v>
      </c>
      <c r="F15800" t="s">
        <v>13559</v>
      </c>
      <c r="G15800" t="s">
        <v>313</v>
      </c>
      <c r="H15800" t="s">
        <v>2540</v>
      </c>
      <c r="I15800" s="2">
        <v>594.49</v>
      </c>
      <c r="J15800" s="5"/>
      <c r="L15800" s="5"/>
      <c r="M15800" s="2">
        <f t="shared" si="246"/>
        <v>-673347.28999999666</v>
      </c>
      <c r="P15800"/>
    </row>
    <row r="15801" spans="1:16" hidden="1">
      <c r="A15801" t="s">
        <v>25177</v>
      </c>
      <c r="B15801" s="1">
        <v>42292</v>
      </c>
      <c r="C15801" t="s">
        <v>25181</v>
      </c>
      <c r="D15801">
        <v>2</v>
      </c>
      <c r="E15801" t="s">
        <v>25182</v>
      </c>
      <c r="F15801" t="s">
        <v>7054</v>
      </c>
      <c r="G15801" t="s">
        <v>20</v>
      </c>
      <c r="H15801" t="s">
        <v>7088</v>
      </c>
      <c r="I15801" s="2">
        <v>1025</v>
      </c>
      <c r="J15801" s="5"/>
      <c r="L15801" s="5"/>
      <c r="M15801" s="2">
        <f t="shared" si="246"/>
        <v>-672322.28999999666</v>
      </c>
      <c r="P15801"/>
    </row>
    <row r="15802" spans="1:16" hidden="1">
      <c r="A15802" t="s">
        <v>25199</v>
      </c>
      <c r="B15802" s="1">
        <v>42292</v>
      </c>
      <c r="C15802" t="s">
        <v>25202</v>
      </c>
      <c r="D15802">
        <v>2</v>
      </c>
      <c r="E15802" t="s">
        <v>25203</v>
      </c>
      <c r="F15802" t="s">
        <v>13559</v>
      </c>
      <c r="G15802" t="s">
        <v>313</v>
      </c>
      <c r="H15802" t="s">
        <v>65</v>
      </c>
      <c r="J15802" s="5"/>
      <c r="K15802" s="2">
        <v>1108.19</v>
      </c>
      <c r="L15802" s="5"/>
      <c r="M15802" s="2">
        <f t="shared" si="246"/>
        <v>-673430.47999999661</v>
      </c>
      <c r="P15802"/>
    </row>
    <row r="15803" spans="1:16" hidden="1">
      <c r="A15803" t="s">
        <v>25199</v>
      </c>
      <c r="B15803" s="1">
        <v>42292</v>
      </c>
      <c r="C15803" t="s">
        <v>25202</v>
      </c>
      <c r="D15803">
        <v>2</v>
      </c>
      <c r="E15803" t="s">
        <v>25203</v>
      </c>
      <c r="F15803" t="s">
        <v>13559</v>
      </c>
      <c r="G15803" t="s">
        <v>313</v>
      </c>
      <c r="H15803" t="s">
        <v>65</v>
      </c>
      <c r="I15803" s="2">
        <v>1108.19</v>
      </c>
      <c r="J15803" s="5"/>
      <c r="L15803" s="5"/>
      <c r="M15803" s="2">
        <f t="shared" si="246"/>
        <v>-672322.28999999666</v>
      </c>
      <c r="P15803"/>
    </row>
    <row r="15804" spans="1:16" hidden="1">
      <c r="A15804" t="s">
        <v>25226</v>
      </c>
      <c r="B15804" s="1">
        <v>42292</v>
      </c>
      <c r="C15804" t="s">
        <v>25232</v>
      </c>
      <c r="D15804">
        <v>2</v>
      </c>
      <c r="E15804" t="s">
        <v>25233</v>
      </c>
      <c r="F15804" t="s">
        <v>13559</v>
      </c>
      <c r="G15804" t="s">
        <v>313</v>
      </c>
      <c r="H15804" t="s">
        <v>65</v>
      </c>
      <c r="J15804" s="5"/>
      <c r="K15804" s="2">
        <v>700</v>
      </c>
      <c r="L15804" s="5"/>
      <c r="M15804" s="2">
        <f t="shared" si="246"/>
        <v>-673022.28999999666</v>
      </c>
      <c r="P15804"/>
    </row>
    <row r="15805" spans="1:16" hidden="1">
      <c r="A15805" t="s">
        <v>25226</v>
      </c>
      <c r="B15805" s="1">
        <v>42292</v>
      </c>
      <c r="C15805" t="s">
        <v>25232</v>
      </c>
      <c r="D15805">
        <v>2</v>
      </c>
      <c r="E15805" t="s">
        <v>25233</v>
      </c>
      <c r="F15805" t="s">
        <v>13559</v>
      </c>
      <c r="G15805" t="s">
        <v>313</v>
      </c>
      <c r="H15805" t="s">
        <v>65</v>
      </c>
      <c r="I15805" s="2">
        <v>1417.51</v>
      </c>
      <c r="J15805" s="5"/>
      <c r="L15805" s="5"/>
      <c r="M15805" s="2">
        <f t="shared" si="246"/>
        <v>-671604.77999999665</v>
      </c>
      <c r="P15805"/>
    </row>
    <row r="15806" spans="1:16" hidden="1">
      <c r="A15806" t="s">
        <v>25252</v>
      </c>
      <c r="B15806" s="1">
        <v>42292</v>
      </c>
      <c r="C15806" t="s">
        <v>18</v>
      </c>
      <c r="D15806">
        <v>2</v>
      </c>
      <c r="E15806" t="s">
        <v>25257</v>
      </c>
      <c r="F15806" t="s">
        <v>13559</v>
      </c>
      <c r="G15806" t="s">
        <v>313</v>
      </c>
      <c r="H15806" t="s">
        <v>65</v>
      </c>
      <c r="I15806" s="2">
        <v>295.31</v>
      </c>
      <c r="J15806" s="5"/>
      <c r="L15806" s="5"/>
      <c r="M15806" s="2">
        <f t="shared" si="246"/>
        <v>-671309.4699999966</v>
      </c>
      <c r="P15806"/>
    </row>
    <row r="15807" spans="1:16" hidden="1">
      <c r="A15807" t="s">
        <v>25274</v>
      </c>
      <c r="B15807" s="1">
        <v>42292</v>
      </c>
      <c r="C15807" t="s">
        <v>25281</v>
      </c>
      <c r="D15807">
        <v>2</v>
      </c>
      <c r="E15807" t="s">
        <v>25282</v>
      </c>
      <c r="F15807" t="s">
        <v>7054</v>
      </c>
      <c r="G15807" t="s">
        <v>20</v>
      </c>
      <c r="H15807" t="s">
        <v>4606</v>
      </c>
      <c r="I15807" s="2">
        <v>1025</v>
      </c>
      <c r="J15807" s="5"/>
      <c r="L15807" s="5"/>
      <c r="M15807" s="2">
        <f t="shared" si="246"/>
        <v>-670284.4699999966</v>
      </c>
      <c r="P15807"/>
    </row>
    <row r="15808" spans="1:16" hidden="1">
      <c r="A15808" t="s">
        <v>25304</v>
      </c>
      <c r="B15808" s="1">
        <v>42292</v>
      </c>
      <c r="C15808" t="s">
        <v>25308</v>
      </c>
      <c r="D15808">
        <v>2</v>
      </c>
      <c r="E15808" t="s">
        <v>25309</v>
      </c>
      <c r="F15808" t="s">
        <v>13559</v>
      </c>
      <c r="G15808" t="s">
        <v>313</v>
      </c>
      <c r="H15808" t="s">
        <v>65</v>
      </c>
      <c r="J15808" s="5"/>
      <c r="K15808" s="2">
        <v>69.67</v>
      </c>
      <c r="L15808" s="5"/>
      <c r="M15808" s="2">
        <f t="shared" si="246"/>
        <v>-670354.13999999664</v>
      </c>
      <c r="P15808"/>
    </row>
    <row r="15809" spans="1:16" hidden="1">
      <c r="A15809" t="s">
        <v>25304</v>
      </c>
      <c r="B15809" s="1">
        <v>42292</v>
      </c>
      <c r="C15809" t="s">
        <v>25308</v>
      </c>
      <c r="D15809">
        <v>2</v>
      </c>
      <c r="E15809" t="s">
        <v>25309</v>
      </c>
      <c r="F15809" t="s">
        <v>13559</v>
      </c>
      <c r="G15809" t="s">
        <v>313</v>
      </c>
      <c r="H15809" t="s">
        <v>65</v>
      </c>
      <c r="I15809" s="2">
        <v>69.67</v>
      </c>
      <c r="J15809" s="5"/>
      <c r="L15809" s="5"/>
      <c r="M15809" s="2">
        <f t="shared" si="246"/>
        <v>-670284.4699999966</v>
      </c>
      <c r="P15809"/>
    </row>
    <row r="15810" spans="1:16" hidden="1">
      <c r="A15810" t="s">
        <v>25324</v>
      </c>
      <c r="B15810" s="1">
        <v>42292</v>
      </c>
      <c r="C15810" t="s">
        <v>25329</v>
      </c>
      <c r="D15810">
        <v>2</v>
      </c>
      <c r="E15810" t="s">
        <v>25330</v>
      </c>
      <c r="F15810" t="s">
        <v>13559</v>
      </c>
      <c r="G15810" t="s">
        <v>313</v>
      </c>
      <c r="H15810" t="s">
        <v>5043</v>
      </c>
      <c r="J15810" s="5"/>
      <c r="K15810" s="2">
        <v>300</v>
      </c>
      <c r="L15810" s="5"/>
      <c r="M15810" s="2">
        <f t="shared" si="246"/>
        <v>-670584.4699999966</v>
      </c>
      <c r="P15810"/>
    </row>
    <row r="15811" spans="1:16" hidden="1">
      <c r="A15811" t="s">
        <v>25324</v>
      </c>
      <c r="B15811" s="1">
        <v>42292</v>
      </c>
      <c r="C15811" t="s">
        <v>25329</v>
      </c>
      <c r="D15811">
        <v>2</v>
      </c>
      <c r="E15811" t="s">
        <v>25330</v>
      </c>
      <c r="F15811" t="s">
        <v>13559</v>
      </c>
      <c r="G15811" t="s">
        <v>313</v>
      </c>
      <c r="H15811" t="s">
        <v>5043</v>
      </c>
      <c r="I15811" s="2">
        <v>611.91</v>
      </c>
      <c r="J15811" s="5"/>
      <c r="L15811" s="5"/>
      <c r="M15811" s="2">
        <f t="shared" si="246"/>
        <v>-669972.55999999656</v>
      </c>
      <c r="P15811"/>
    </row>
    <row r="15812" spans="1:16" hidden="1">
      <c r="A15812" t="s">
        <v>25347</v>
      </c>
      <c r="B15812" s="1">
        <v>42292</v>
      </c>
      <c r="C15812" t="s">
        <v>25350</v>
      </c>
      <c r="D15812">
        <v>2</v>
      </c>
      <c r="E15812" t="s">
        <v>25351</v>
      </c>
      <c r="F15812" t="s">
        <v>7054</v>
      </c>
      <c r="G15812" t="s">
        <v>4</v>
      </c>
      <c r="H15812" t="s">
        <v>2295</v>
      </c>
      <c r="I15812" s="2">
        <v>313.2</v>
      </c>
      <c r="J15812" s="5"/>
      <c r="L15812" s="5"/>
      <c r="M15812" s="2">
        <f t="shared" si="246"/>
        <v>-669659.35999999661</v>
      </c>
      <c r="P15812"/>
    </row>
    <row r="15813" spans="1:16" hidden="1">
      <c r="A15813" t="s">
        <v>25366</v>
      </c>
      <c r="B15813" s="1">
        <v>42292</v>
      </c>
      <c r="C15813" t="s">
        <v>25370</v>
      </c>
      <c r="D15813">
        <v>2</v>
      </c>
      <c r="E15813" t="s">
        <v>25371</v>
      </c>
      <c r="F15813" t="s">
        <v>7054</v>
      </c>
      <c r="G15813" t="s">
        <v>4</v>
      </c>
      <c r="H15813" t="s">
        <v>2295</v>
      </c>
      <c r="I15813" s="2">
        <v>3232.92</v>
      </c>
      <c r="J15813" s="5"/>
      <c r="L15813" s="5"/>
      <c r="M15813" s="2">
        <f t="shared" si="246"/>
        <v>-666426.43999999657</v>
      </c>
      <c r="P15813"/>
    </row>
    <row r="15814" spans="1:16" hidden="1">
      <c r="A15814" t="s">
        <v>25385</v>
      </c>
      <c r="B15814" s="1">
        <v>42292</v>
      </c>
      <c r="C15814" t="s">
        <v>25391</v>
      </c>
      <c r="D15814">
        <v>2</v>
      </c>
      <c r="E15814" t="s">
        <v>25392</v>
      </c>
      <c r="F15814" t="s">
        <v>7054</v>
      </c>
      <c r="G15814" t="s">
        <v>4</v>
      </c>
      <c r="H15814" t="s">
        <v>25393</v>
      </c>
      <c r="I15814" s="2">
        <v>1025</v>
      </c>
      <c r="J15814" s="5"/>
      <c r="L15814" s="5"/>
      <c r="M15814" s="2">
        <f t="shared" si="246"/>
        <v>-665401.43999999657</v>
      </c>
      <c r="P15814"/>
    </row>
    <row r="15815" spans="1:16" hidden="1">
      <c r="A15815" t="s">
        <v>25410</v>
      </c>
      <c r="B15815" s="1">
        <v>42292</v>
      </c>
      <c r="C15815" t="s">
        <v>25415</v>
      </c>
      <c r="D15815">
        <v>1</v>
      </c>
      <c r="E15815" t="s">
        <v>25416</v>
      </c>
      <c r="F15815" t="s">
        <v>13565</v>
      </c>
      <c r="G15815" t="s">
        <v>4</v>
      </c>
      <c r="H15815" t="s">
        <v>6858</v>
      </c>
      <c r="I15815" s="2">
        <v>50000</v>
      </c>
      <c r="J15815" s="5"/>
      <c r="L15815" s="5"/>
      <c r="M15815" s="2">
        <f t="shared" si="246"/>
        <v>-615401.43999999657</v>
      </c>
      <c r="P15815"/>
    </row>
    <row r="15816" spans="1:16" hidden="1">
      <c r="A15816" t="s">
        <v>25434</v>
      </c>
      <c r="B15816" s="1">
        <v>42292</v>
      </c>
      <c r="C15816" t="s">
        <v>25440</v>
      </c>
      <c r="D15816">
        <v>2</v>
      </c>
      <c r="E15816" t="s">
        <v>25441</v>
      </c>
      <c r="F15816" t="s">
        <v>13559</v>
      </c>
      <c r="G15816" t="s">
        <v>313</v>
      </c>
      <c r="H15816" t="s">
        <v>65</v>
      </c>
      <c r="J15816" s="5"/>
      <c r="K15816" s="2">
        <v>1500</v>
      </c>
      <c r="L15816" s="5"/>
      <c r="M15816" s="2">
        <f t="shared" si="246"/>
        <v>-616901.43999999657</v>
      </c>
      <c r="P15816"/>
    </row>
    <row r="15817" spans="1:16" hidden="1">
      <c r="A15817" t="s">
        <v>25434</v>
      </c>
      <c r="B15817" s="1">
        <v>42292</v>
      </c>
      <c r="C15817" t="s">
        <v>25440</v>
      </c>
      <c r="D15817">
        <v>2</v>
      </c>
      <c r="E15817" t="s">
        <v>25441</v>
      </c>
      <c r="F15817" t="s">
        <v>13559</v>
      </c>
      <c r="G15817" t="s">
        <v>313</v>
      </c>
      <c r="H15817" t="s">
        <v>65</v>
      </c>
      <c r="I15817" s="2">
        <v>2147.14</v>
      </c>
      <c r="J15817" s="5"/>
      <c r="L15817" s="5"/>
      <c r="M15817" s="2">
        <f t="shared" ref="M15817:M15880" si="247">+M15816+I15817-K15817</f>
        <v>-614754.29999999655</v>
      </c>
      <c r="P15817"/>
    </row>
    <row r="15818" spans="1:16" hidden="1">
      <c r="A15818" t="s">
        <v>25460</v>
      </c>
      <c r="B15818" s="1">
        <v>42292</v>
      </c>
      <c r="C15818" t="s">
        <v>25463</v>
      </c>
      <c r="D15818">
        <v>2</v>
      </c>
      <c r="E15818" t="s">
        <v>25464</v>
      </c>
      <c r="F15818" t="s">
        <v>7054</v>
      </c>
      <c r="G15818" t="s">
        <v>4</v>
      </c>
      <c r="H15818" t="s">
        <v>6772</v>
      </c>
      <c r="J15818" s="5"/>
      <c r="K15818" s="2">
        <v>470</v>
      </c>
      <c r="L15818" s="5"/>
      <c r="M15818" s="2">
        <f t="shared" si="247"/>
        <v>-615224.29999999655</v>
      </c>
      <c r="P15818"/>
    </row>
    <row r="15819" spans="1:16" hidden="1">
      <c r="A15819" t="s">
        <v>25460</v>
      </c>
      <c r="B15819" s="1">
        <v>42292</v>
      </c>
      <c r="C15819" t="s">
        <v>25463</v>
      </c>
      <c r="D15819">
        <v>2</v>
      </c>
      <c r="E15819" t="s">
        <v>25464</v>
      </c>
      <c r="F15819" t="s">
        <v>7054</v>
      </c>
      <c r="G15819" t="s">
        <v>4</v>
      </c>
      <c r="H15819" t="s">
        <v>6772</v>
      </c>
      <c r="I15819" s="2">
        <v>470</v>
      </c>
      <c r="J15819" s="5"/>
      <c r="L15819" s="5"/>
      <c r="M15819" s="2">
        <f t="shared" si="247"/>
        <v>-614754.29999999655</v>
      </c>
      <c r="P15819"/>
    </row>
    <row r="15820" spans="1:16" hidden="1">
      <c r="A15820" t="s">
        <v>25481</v>
      </c>
      <c r="B15820" s="1">
        <v>42292</v>
      </c>
      <c r="C15820" t="s">
        <v>25485</v>
      </c>
      <c r="D15820">
        <v>2</v>
      </c>
      <c r="E15820" t="s">
        <v>25486</v>
      </c>
      <c r="F15820" t="s">
        <v>7054</v>
      </c>
      <c r="G15820" t="s">
        <v>4</v>
      </c>
      <c r="H15820" t="s">
        <v>25487</v>
      </c>
      <c r="I15820" s="2">
        <v>1025</v>
      </c>
      <c r="J15820" s="5"/>
      <c r="L15820" s="5"/>
      <c r="M15820" s="2">
        <f t="shared" si="247"/>
        <v>-613729.29999999655</v>
      </c>
      <c r="P15820"/>
    </row>
    <row r="15821" spans="1:16" hidden="1">
      <c r="A15821" t="s">
        <v>25501</v>
      </c>
      <c r="B15821" s="1">
        <v>42292</v>
      </c>
      <c r="C15821" t="s">
        <v>16010</v>
      </c>
      <c r="D15821">
        <v>1</v>
      </c>
      <c r="E15821" t="s">
        <v>25505</v>
      </c>
      <c r="F15821" t="s">
        <v>13565</v>
      </c>
      <c r="G15821" t="s">
        <v>4</v>
      </c>
      <c r="H15821" t="s">
        <v>6916</v>
      </c>
      <c r="I15821" s="2">
        <v>347400</v>
      </c>
      <c r="J15821" s="5"/>
      <c r="L15821" s="5"/>
      <c r="M15821" s="2">
        <f t="shared" si="247"/>
        <v>-266329.29999999655</v>
      </c>
      <c r="P15821"/>
    </row>
    <row r="15822" spans="1:16" hidden="1">
      <c r="A15822" t="s">
        <v>25522</v>
      </c>
      <c r="B15822" s="1">
        <v>42292</v>
      </c>
      <c r="C15822" t="s">
        <v>25526</v>
      </c>
      <c r="D15822">
        <v>2</v>
      </c>
      <c r="E15822" t="s">
        <v>25527</v>
      </c>
      <c r="F15822" t="s">
        <v>13559</v>
      </c>
      <c r="G15822" t="s">
        <v>313</v>
      </c>
      <c r="H15822" t="s">
        <v>65</v>
      </c>
      <c r="J15822" s="5"/>
      <c r="K15822" s="2">
        <v>137.24</v>
      </c>
      <c r="L15822" s="5"/>
      <c r="M15822" s="2">
        <f t="shared" si="247"/>
        <v>-266466.53999999654</v>
      </c>
      <c r="P15822"/>
    </row>
    <row r="15823" spans="1:16" hidden="1">
      <c r="A15823" t="s">
        <v>25522</v>
      </c>
      <c r="B15823" s="1">
        <v>42292</v>
      </c>
      <c r="C15823" t="s">
        <v>25526</v>
      </c>
      <c r="D15823">
        <v>2</v>
      </c>
      <c r="E15823" t="s">
        <v>25527</v>
      </c>
      <c r="F15823" t="s">
        <v>13559</v>
      </c>
      <c r="G15823" t="s">
        <v>313</v>
      </c>
      <c r="H15823" t="s">
        <v>65</v>
      </c>
      <c r="I15823" s="2">
        <v>137.24</v>
      </c>
      <c r="J15823" s="5"/>
      <c r="L15823" s="5"/>
      <c r="M15823" s="2">
        <f t="shared" si="247"/>
        <v>-266329.29999999655</v>
      </c>
      <c r="P15823"/>
    </row>
    <row r="15824" spans="1:16" hidden="1">
      <c r="A15824" t="s">
        <v>25543</v>
      </c>
      <c r="B15824" s="1">
        <v>42292</v>
      </c>
      <c r="C15824" t="s">
        <v>25548</v>
      </c>
      <c r="D15824">
        <v>2</v>
      </c>
      <c r="E15824" t="s">
        <v>25549</v>
      </c>
      <c r="F15824" t="s">
        <v>7054</v>
      </c>
      <c r="G15824" t="s">
        <v>4</v>
      </c>
      <c r="H15824" t="s">
        <v>25550</v>
      </c>
      <c r="I15824" s="2">
        <v>2275.0300000000002</v>
      </c>
      <c r="J15824" s="5"/>
      <c r="L15824" s="5"/>
      <c r="M15824" s="2">
        <f t="shared" si="247"/>
        <v>-264054.26999999653</v>
      </c>
      <c r="P15824"/>
    </row>
    <row r="15825" spans="1:16" hidden="1">
      <c r="A15825" t="s">
        <v>25564</v>
      </c>
      <c r="B15825" s="1">
        <v>42292</v>
      </c>
      <c r="C15825" t="s">
        <v>18</v>
      </c>
      <c r="D15825">
        <v>2</v>
      </c>
      <c r="E15825" t="s">
        <v>25569</v>
      </c>
      <c r="F15825" t="s">
        <v>13559</v>
      </c>
      <c r="G15825" t="s">
        <v>313</v>
      </c>
      <c r="H15825" t="s">
        <v>12504</v>
      </c>
      <c r="I15825" s="2">
        <v>2800</v>
      </c>
      <c r="J15825" s="5"/>
      <c r="L15825" s="5"/>
      <c r="M15825" s="2">
        <f t="shared" si="247"/>
        <v>-261254.26999999653</v>
      </c>
      <c r="P15825"/>
    </row>
    <row r="15826" spans="1:16" hidden="1">
      <c r="A15826" t="s">
        <v>25582</v>
      </c>
      <c r="B15826" s="1">
        <v>42292</v>
      </c>
      <c r="C15826" t="s">
        <v>25589</v>
      </c>
      <c r="D15826">
        <v>2</v>
      </c>
      <c r="E15826" t="s">
        <v>25590</v>
      </c>
      <c r="F15826" t="s">
        <v>7054</v>
      </c>
      <c r="G15826" t="s">
        <v>4</v>
      </c>
      <c r="H15826" t="s">
        <v>10149</v>
      </c>
      <c r="I15826" s="2">
        <v>1025</v>
      </c>
      <c r="J15826" s="5"/>
      <c r="L15826" s="5"/>
      <c r="M15826" s="2">
        <f t="shared" si="247"/>
        <v>-260229.26999999653</v>
      </c>
      <c r="P15826"/>
    </row>
    <row r="15827" spans="1:16" hidden="1">
      <c r="A15827" t="s">
        <v>25604</v>
      </c>
      <c r="B15827" s="1">
        <v>42292</v>
      </c>
      <c r="C15827" t="s">
        <v>25609</v>
      </c>
      <c r="D15827">
        <v>2</v>
      </c>
      <c r="E15827" t="s">
        <v>25610</v>
      </c>
      <c r="F15827" t="s">
        <v>7054</v>
      </c>
      <c r="G15827" t="s">
        <v>4</v>
      </c>
      <c r="H15827" t="s">
        <v>9955</v>
      </c>
      <c r="I15827" s="2">
        <v>7310.02</v>
      </c>
      <c r="J15827" s="5"/>
      <c r="L15827" s="5"/>
      <c r="M15827" s="2">
        <f t="shared" si="247"/>
        <v>-252919.24999999654</v>
      </c>
      <c r="P15827"/>
    </row>
    <row r="15828" spans="1:16" hidden="1">
      <c r="A15828" t="s">
        <v>25628</v>
      </c>
      <c r="B15828" s="1">
        <v>42292</v>
      </c>
      <c r="C15828" t="s">
        <v>25633</v>
      </c>
      <c r="D15828">
        <v>2</v>
      </c>
      <c r="E15828" t="s">
        <v>25634</v>
      </c>
      <c r="F15828" t="s">
        <v>7054</v>
      </c>
      <c r="G15828" t="s">
        <v>4</v>
      </c>
      <c r="H15828" t="s">
        <v>5075</v>
      </c>
      <c r="I15828" s="2">
        <v>1025</v>
      </c>
      <c r="J15828" s="5"/>
      <c r="L15828" s="5"/>
      <c r="M15828" s="2">
        <f t="shared" si="247"/>
        <v>-251894.24999999654</v>
      </c>
      <c r="P15828"/>
    </row>
    <row r="15829" spans="1:16" hidden="1">
      <c r="A15829" t="s">
        <v>25649</v>
      </c>
      <c r="B15829" s="1">
        <v>42292</v>
      </c>
      <c r="C15829" t="s">
        <v>25653</v>
      </c>
      <c r="D15829">
        <v>2</v>
      </c>
      <c r="E15829" t="s">
        <v>25654</v>
      </c>
      <c r="F15829" t="s">
        <v>7054</v>
      </c>
      <c r="G15829" t="s">
        <v>4</v>
      </c>
      <c r="H15829" t="s">
        <v>1162</v>
      </c>
      <c r="I15829" s="2">
        <v>1025</v>
      </c>
      <c r="J15829" s="5"/>
      <c r="L15829" s="5"/>
      <c r="M15829" s="2">
        <f t="shared" si="247"/>
        <v>-250869.24999999654</v>
      </c>
      <c r="P15829"/>
    </row>
    <row r="15830" spans="1:16" hidden="1">
      <c r="A15830" t="s">
        <v>25667</v>
      </c>
      <c r="B15830" s="1">
        <v>42292</v>
      </c>
      <c r="C15830" t="s">
        <v>6</v>
      </c>
      <c r="D15830">
        <v>1</v>
      </c>
      <c r="E15830" t="s">
        <v>25672</v>
      </c>
      <c r="F15830" t="s">
        <v>13565</v>
      </c>
      <c r="G15830" t="s">
        <v>4</v>
      </c>
      <c r="H15830" t="s">
        <v>21525</v>
      </c>
      <c r="I15830" s="2">
        <v>95000</v>
      </c>
      <c r="J15830" s="5"/>
      <c r="L15830" s="5"/>
      <c r="M15830" s="2">
        <f t="shared" si="247"/>
        <v>-155869.24999999654</v>
      </c>
      <c r="P15830"/>
    </row>
    <row r="15831" spans="1:16" hidden="1">
      <c r="A15831" t="s">
        <v>25688</v>
      </c>
      <c r="B15831" s="1">
        <v>42292</v>
      </c>
      <c r="C15831" t="s">
        <v>4654</v>
      </c>
      <c r="D15831">
        <v>2</v>
      </c>
      <c r="E15831" t="s">
        <v>25692</v>
      </c>
      <c r="F15831" t="s">
        <v>13559</v>
      </c>
      <c r="G15831" t="s">
        <v>313</v>
      </c>
      <c r="H15831" t="s">
        <v>5524</v>
      </c>
      <c r="I15831" s="2">
        <v>1989.55</v>
      </c>
      <c r="J15831" s="5"/>
      <c r="L15831" s="5"/>
      <c r="M15831" s="2">
        <f t="shared" si="247"/>
        <v>-153879.69999999655</v>
      </c>
      <c r="P15831"/>
    </row>
    <row r="15832" spans="1:16" hidden="1">
      <c r="A15832" t="s">
        <v>25708</v>
      </c>
      <c r="B15832" s="1">
        <v>42292</v>
      </c>
      <c r="C15832" t="s">
        <v>25711</v>
      </c>
      <c r="D15832">
        <v>2</v>
      </c>
      <c r="E15832" t="s">
        <v>25712</v>
      </c>
      <c r="F15832" t="s">
        <v>13559</v>
      </c>
      <c r="G15832" t="s">
        <v>313</v>
      </c>
      <c r="H15832" t="s">
        <v>6288</v>
      </c>
      <c r="J15832" s="5"/>
      <c r="K15832" s="2">
        <v>1498.45</v>
      </c>
      <c r="L15832" s="5"/>
      <c r="M15832" s="2">
        <f t="shared" si="247"/>
        <v>-155378.14999999656</v>
      </c>
      <c r="P15832"/>
    </row>
    <row r="15833" spans="1:16" hidden="1">
      <c r="A15833" t="s">
        <v>25708</v>
      </c>
      <c r="B15833" s="1">
        <v>42292</v>
      </c>
      <c r="C15833" t="s">
        <v>25711</v>
      </c>
      <c r="D15833">
        <v>2</v>
      </c>
      <c r="E15833" t="s">
        <v>25712</v>
      </c>
      <c r="F15833" t="s">
        <v>13559</v>
      </c>
      <c r="G15833" t="s">
        <v>313</v>
      </c>
      <c r="H15833" t="s">
        <v>6288</v>
      </c>
      <c r="I15833" s="2">
        <v>1498.45</v>
      </c>
      <c r="J15833" s="5"/>
      <c r="L15833" s="5"/>
      <c r="M15833" s="2">
        <f t="shared" si="247"/>
        <v>-153879.69999999655</v>
      </c>
      <c r="P15833"/>
    </row>
    <row r="15834" spans="1:16" hidden="1">
      <c r="A15834" t="s">
        <v>25728</v>
      </c>
      <c r="B15834" s="1">
        <v>42292</v>
      </c>
      <c r="C15834" t="s">
        <v>25732</v>
      </c>
      <c r="D15834">
        <v>2</v>
      </c>
      <c r="E15834" t="s">
        <v>25733</v>
      </c>
      <c r="F15834" t="s">
        <v>7054</v>
      </c>
      <c r="G15834" t="s">
        <v>4</v>
      </c>
      <c r="H15834" t="s">
        <v>25734</v>
      </c>
      <c r="I15834" s="2">
        <v>3999.99</v>
      </c>
      <c r="J15834" s="5"/>
      <c r="L15834" s="5"/>
      <c r="M15834" s="2">
        <f t="shared" si="247"/>
        <v>-149879.70999999656</v>
      </c>
      <c r="P15834"/>
    </row>
    <row r="15835" spans="1:16" hidden="1">
      <c r="A15835" t="s">
        <v>25751</v>
      </c>
      <c r="B15835" s="1">
        <v>42292</v>
      </c>
      <c r="C15835" t="s">
        <v>25755</v>
      </c>
      <c r="D15835">
        <v>2</v>
      </c>
      <c r="E15835" t="s">
        <v>25756</v>
      </c>
      <c r="F15835" t="s">
        <v>7054</v>
      </c>
      <c r="G15835" t="s">
        <v>4</v>
      </c>
      <c r="H15835" t="s">
        <v>6958</v>
      </c>
      <c r="I15835" s="2">
        <v>400</v>
      </c>
      <c r="J15835" s="5"/>
      <c r="L15835" s="5"/>
      <c r="M15835" s="2">
        <f t="shared" si="247"/>
        <v>-149479.70999999656</v>
      </c>
      <c r="P15835"/>
    </row>
    <row r="15836" spans="1:16" hidden="1">
      <c r="A15836" t="s">
        <v>25772</v>
      </c>
      <c r="B15836" s="1">
        <v>42292</v>
      </c>
      <c r="C15836" t="s">
        <v>25777</v>
      </c>
      <c r="D15836">
        <v>2</v>
      </c>
      <c r="E15836" t="s">
        <v>25778</v>
      </c>
      <c r="F15836" t="s">
        <v>7054</v>
      </c>
      <c r="G15836" t="s">
        <v>4</v>
      </c>
      <c r="H15836" t="s">
        <v>25779</v>
      </c>
      <c r="I15836" s="2">
        <v>1840</v>
      </c>
      <c r="J15836" s="5"/>
      <c r="L15836" s="5"/>
      <c r="M15836" s="2">
        <f t="shared" si="247"/>
        <v>-147639.70999999656</v>
      </c>
      <c r="P15836"/>
    </row>
    <row r="15837" spans="1:16" hidden="1">
      <c r="A15837" t="s">
        <v>25795</v>
      </c>
      <c r="B15837" s="1">
        <v>42292</v>
      </c>
      <c r="C15837" t="s">
        <v>25800</v>
      </c>
      <c r="D15837">
        <v>2</v>
      </c>
      <c r="E15837" t="s">
        <v>25801</v>
      </c>
      <c r="F15837" t="s">
        <v>7054</v>
      </c>
      <c r="G15837" t="s">
        <v>4</v>
      </c>
      <c r="H15837" t="s">
        <v>25802</v>
      </c>
      <c r="I15837" s="2">
        <v>2989.99</v>
      </c>
      <c r="J15837" s="5"/>
      <c r="L15837" s="5"/>
      <c r="M15837" s="2">
        <f t="shared" si="247"/>
        <v>-144649.71999999657</v>
      </c>
      <c r="P15837"/>
    </row>
    <row r="15838" spans="1:16" hidden="1">
      <c r="A15838" t="s">
        <v>25819</v>
      </c>
      <c r="B15838" s="1">
        <v>42292</v>
      </c>
      <c r="C15838" t="s">
        <v>25823</v>
      </c>
      <c r="D15838">
        <v>2</v>
      </c>
      <c r="E15838" t="s">
        <v>25824</v>
      </c>
      <c r="F15838" t="s">
        <v>7054</v>
      </c>
      <c r="G15838" t="s">
        <v>4</v>
      </c>
      <c r="H15838" t="s">
        <v>6986</v>
      </c>
      <c r="I15838" s="2">
        <v>1025</v>
      </c>
      <c r="J15838" s="5"/>
      <c r="L15838" s="5"/>
      <c r="M15838" s="2">
        <f t="shared" si="247"/>
        <v>-143624.71999999657</v>
      </c>
      <c r="P15838"/>
    </row>
    <row r="15839" spans="1:16" hidden="1">
      <c r="A15839" t="s">
        <v>25842</v>
      </c>
      <c r="B15839" s="1">
        <v>42292</v>
      </c>
      <c r="C15839" t="s">
        <v>25848</v>
      </c>
      <c r="D15839">
        <v>2</v>
      </c>
      <c r="E15839" t="s">
        <v>25849</v>
      </c>
      <c r="F15839" t="s">
        <v>7054</v>
      </c>
      <c r="G15839" t="s">
        <v>4</v>
      </c>
      <c r="H15839" t="s">
        <v>25850</v>
      </c>
      <c r="I15839" s="2">
        <v>1025</v>
      </c>
      <c r="J15839" s="5"/>
      <c r="L15839" s="5"/>
      <c r="M15839" s="2">
        <f t="shared" si="247"/>
        <v>-142599.71999999657</v>
      </c>
      <c r="P15839"/>
    </row>
    <row r="15840" spans="1:16" hidden="1">
      <c r="A15840" t="s">
        <v>25870</v>
      </c>
      <c r="B15840" s="1">
        <v>42292</v>
      </c>
      <c r="C15840" t="s">
        <v>25874</v>
      </c>
      <c r="D15840">
        <v>2</v>
      </c>
      <c r="E15840" t="s">
        <v>25875</v>
      </c>
      <c r="F15840" t="s">
        <v>7054</v>
      </c>
      <c r="G15840" t="s">
        <v>4</v>
      </c>
      <c r="H15840" t="s">
        <v>12504</v>
      </c>
      <c r="I15840" s="2">
        <v>1222.2</v>
      </c>
      <c r="J15840" s="5"/>
      <c r="L15840" s="5"/>
      <c r="M15840" s="2">
        <f t="shared" si="247"/>
        <v>-141377.51999999656</v>
      </c>
      <c r="P15840"/>
    </row>
    <row r="15841" spans="1:16" hidden="1">
      <c r="A15841" t="s">
        <v>25890</v>
      </c>
      <c r="B15841" s="1">
        <v>42292</v>
      </c>
      <c r="C15841" t="s">
        <v>25893</v>
      </c>
      <c r="D15841">
        <v>2</v>
      </c>
      <c r="E15841" t="s">
        <v>25894</v>
      </c>
      <c r="F15841" t="s">
        <v>7054</v>
      </c>
      <c r="G15841" t="s">
        <v>4</v>
      </c>
      <c r="H15841" t="s">
        <v>1875</v>
      </c>
      <c r="I15841" s="2">
        <v>3940.01</v>
      </c>
      <c r="J15841" s="5"/>
      <c r="L15841" s="5"/>
      <c r="M15841" s="2">
        <f t="shared" si="247"/>
        <v>-137437.50999999655</v>
      </c>
      <c r="P15841"/>
    </row>
    <row r="15842" spans="1:16" hidden="1">
      <c r="A15842" t="s">
        <v>25914</v>
      </c>
      <c r="B15842" s="1">
        <v>42292</v>
      </c>
      <c r="C15842" t="s">
        <v>25916</v>
      </c>
      <c r="D15842">
        <v>2</v>
      </c>
      <c r="E15842" t="s">
        <v>25917</v>
      </c>
      <c r="F15842" t="s">
        <v>7054</v>
      </c>
      <c r="G15842" t="s">
        <v>4</v>
      </c>
      <c r="H15842" t="s">
        <v>20534</v>
      </c>
      <c r="I15842" s="2">
        <v>3030.01</v>
      </c>
      <c r="J15842" s="5"/>
      <c r="L15842" s="5"/>
      <c r="M15842" s="2">
        <f t="shared" si="247"/>
        <v>-134407.49999999654</v>
      </c>
      <c r="P15842"/>
    </row>
    <row r="15843" spans="1:16" hidden="1">
      <c r="A15843" t="s">
        <v>25934</v>
      </c>
      <c r="B15843" s="1">
        <v>42292</v>
      </c>
      <c r="C15843" t="s">
        <v>25938</v>
      </c>
      <c r="D15843">
        <v>2</v>
      </c>
      <c r="E15843" t="s">
        <v>25939</v>
      </c>
      <c r="F15843" t="s">
        <v>7054</v>
      </c>
      <c r="G15843" t="s">
        <v>4</v>
      </c>
      <c r="H15843" t="s">
        <v>6866</v>
      </c>
      <c r="J15843" s="5"/>
      <c r="K15843" s="2">
        <v>200</v>
      </c>
      <c r="L15843" s="5"/>
      <c r="M15843" s="2">
        <f t="shared" si="247"/>
        <v>-134607.49999999654</v>
      </c>
      <c r="P15843"/>
    </row>
    <row r="15844" spans="1:16" hidden="1">
      <c r="A15844" t="s">
        <v>25934</v>
      </c>
      <c r="B15844" s="1">
        <v>42292</v>
      </c>
      <c r="C15844" t="s">
        <v>25938</v>
      </c>
      <c r="D15844">
        <v>2</v>
      </c>
      <c r="E15844" t="s">
        <v>25939</v>
      </c>
      <c r="F15844" t="s">
        <v>7054</v>
      </c>
      <c r="G15844" t="s">
        <v>4</v>
      </c>
      <c r="H15844" t="s">
        <v>6866</v>
      </c>
      <c r="I15844" s="2">
        <v>200.01</v>
      </c>
      <c r="J15844" s="5"/>
      <c r="L15844" s="5"/>
      <c r="M15844" s="2">
        <f t="shared" si="247"/>
        <v>-134407.48999999653</v>
      </c>
      <c r="P15844"/>
    </row>
    <row r="15845" spans="1:16" hidden="1">
      <c r="A15845" t="s">
        <v>25957</v>
      </c>
      <c r="B15845" s="1">
        <v>42292</v>
      </c>
      <c r="C15845" t="s">
        <v>25960</v>
      </c>
      <c r="D15845">
        <v>2</v>
      </c>
      <c r="E15845" t="s">
        <v>25961</v>
      </c>
      <c r="F15845" t="s">
        <v>7054</v>
      </c>
      <c r="G15845" t="s">
        <v>4</v>
      </c>
      <c r="H15845" t="s">
        <v>5430</v>
      </c>
      <c r="I15845" s="2">
        <v>2990</v>
      </c>
      <c r="J15845" s="5">
        <v>27</v>
      </c>
      <c r="L15845" s="5"/>
      <c r="M15845" s="2">
        <f t="shared" si="247"/>
        <v>-131417.48999999653</v>
      </c>
      <c r="P15845"/>
    </row>
    <row r="15846" spans="1:16" hidden="1">
      <c r="A15846" t="s">
        <v>25979</v>
      </c>
      <c r="B15846" s="1">
        <v>42292</v>
      </c>
      <c r="C15846" t="s">
        <v>25980</v>
      </c>
      <c r="D15846">
        <v>2</v>
      </c>
      <c r="E15846" t="s">
        <v>25981</v>
      </c>
      <c r="F15846" t="s">
        <v>7054</v>
      </c>
      <c r="G15846" t="s">
        <v>4</v>
      </c>
      <c r="H15846" t="s">
        <v>8831</v>
      </c>
      <c r="I15846" s="2">
        <v>1225.01</v>
      </c>
      <c r="J15846" s="5"/>
      <c r="L15846" s="5"/>
      <c r="M15846" s="2">
        <f t="shared" si="247"/>
        <v>-130192.47999999653</v>
      </c>
      <c r="P15846"/>
    </row>
    <row r="15847" spans="1:16" hidden="1">
      <c r="A15847" t="s">
        <v>25998</v>
      </c>
      <c r="B15847" s="1">
        <v>42292</v>
      </c>
      <c r="C15847" t="s">
        <v>25999</v>
      </c>
      <c r="D15847">
        <v>1</v>
      </c>
      <c r="E15847" t="s">
        <v>26000</v>
      </c>
      <c r="F15847" t="s">
        <v>13565</v>
      </c>
      <c r="G15847" t="s">
        <v>4</v>
      </c>
      <c r="H15847" t="s">
        <v>2295</v>
      </c>
      <c r="I15847" s="2">
        <v>50000</v>
      </c>
      <c r="J15847" s="5"/>
      <c r="L15847" s="5"/>
      <c r="M15847" s="2">
        <f t="shared" si="247"/>
        <v>-80192.479999996533</v>
      </c>
      <c r="P15847"/>
    </row>
    <row r="15848" spans="1:16" hidden="1">
      <c r="A15848" t="s">
        <v>26021</v>
      </c>
      <c r="B15848" s="1">
        <v>42292</v>
      </c>
      <c r="C15848" t="s">
        <v>25999</v>
      </c>
      <c r="D15848">
        <v>1</v>
      </c>
      <c r="E15848" t="s">
        <v>26000</v>
      </c>
      <c r="F15848" t="s">
        <v>13565</v>
      </c>
      <c r="G15848" t="s">
        <v>4</v>
      </c>
      <c r="H15848" t="s">
        <v>26022</v>
      </c>
      <c r="J15848" s="5"/>
      <c r="K15848" s="2">
        <v>50000</v>
      </c>
      <c r="L15848" s="5"/>
      <c r="M15848" s="2">
        <f t="shared" si="247"/>
        <v>-130192.47999999653</v>
      </c>
      <c r="P15848"/>
    </row>
    <row r="15849" spans="1:16" hidden="1">
      <c r="A15849" t="s">
        <v>26046</v>
      </c>
      <c r="B15849" s="1">
        <v>42292</v>
      </c>
      <c r="C15849" t="s">
        <v>25999</v>
      </c>
      <c r="D15849">
        <v>1</v>
      </c>
      <c r="E15849" t="s">
        <v>26047</v>
      </c>
      <c r="F15849" t="s">
        <v>13561</v>
      </c>
      <c r="G15849" t="s">
        <v>4</v>
      </c>
      <c r="H15849" t="s">
        <v>2295</v>
      </c>
      <c r="I15849" s="2">
        <v>50000</v>
      </c>
      <c r="J15849" s="5"/>
      <c r="L15849" s="5"/>
      <c r="M15849" s="2">
        <f t="shared" si="247"/>
        <v>-80192.479999996533</v>
      </c>
      <c r="P15849"/>
    </row>
    <row r="15850" spans="1:16" hidden="1">
      <c r="A15850" s="35" t="s">
        <v>7084</v>
      </c>
      <c r="B15850" s="36">
        <v>42293</v>
      </c>
      <c r="C15850" s="35" t="s">
        <v>6</v>
      </c>
      <c r="D15850" s="35">
        <v>1</v>
      </c>
      <c r="E15850" s="35" t="s">
        <v>7087</v>
      </c>
      <c r="F15850" s="35" t="s">
        <v>8</v>
      </c>
      <c r="G15850" s="35" t="s">
        <v>20</v>
      </c>
      <c r="H15850" s="35" t="s">
        <v>7088</v>
      </c>
      <c r="I15850" s="11">
        <v>1840</v>
      </c>
      <c r="J15850" s="12"/>
      <c r="K15850" s="11"/>
      <c r="L15850" s="12"/>
      <c r="M15850" s="2">
        <f t="shared" si="247"/>
        <v>-78352.479999996533</v>
      </c>
      <c r="P15850"/>
    </row>
    <row r="15851" spans="1:16" hidden="1">
      <c r="A15851" t="s">
        <v>7187</v>
      </c>
      <c r="B15851" s="1">
        <v>42293</v>
      </c>
      <c r="C15851" t="s">
        <v>6</v>
      </c>
      <c r="D15851">
        <v>1</v>
      </c>
      <c r="E15851" t="s">
        <v>7190</v>
      </c>
      <c r="F15851" t="s">
        <v>29</v>
      </c>
      <c r="G15851" t="s">
        <v>20</v>
      </c>
      <c r="H15851" t="s">
        <v>7191</v>
      </c>
      <c r="I15851" s="2">
        <v>500</v>
      </c>
      <c r="J15851" s="5"/>
      <c r="L15851" s="5"/>
      <c r="M15851" s="2">
        <f t="shared" si="247"/>
        <v>-77852.479999996533</v>
      </c>
      <c r="P15851"/>
    </row>
    <row r="15852" spans="1:16" hidden="1">
      <c r="A15852" t="s">
        <v>7193</v>
      </c>
      <c r="B15852" s="1">
        <v>42293</v>
      </c>
      <c r="C15852" t="s">
        <v>11</v>
      </c>
      <c r="D15852">
        <v>1</v>
      </c>
      <c r="E15852" t="s">
        <v>7194</v>
      </c>
      <c r="F15852" t="s">
        <v>13</v>
      </c>
      <c r="G15852" t="s">
        <v>20</v>
      </c>
      <c r="H15852" t="s">
        <v>7195</v>
      </c>
      <c r="J15852" s="5"/>
      <c r="K15852" s="2">
        <v>50000</v>
      </c>
      <c r="L15852" s="5"/>
      <c r="M15852" s="2">
        <f t="shared" si="247"/>
        <v>-127852.47999999653</v>
      </c>
      <c r="P15852"/>
    </row>
    <row r="15853" spans="1:16" hidden="1">
      <c r="A15853" t="s">
        <v>7201</v>
      </c>
      <c r="B15853" s="1">
        <v>42293</v>
      </c>
      <c r="C15853" t="s">
        <v>11</v>
      </c>
      <c r="D15853">
        <v>1</v>
      </c>
      <c r="E15853" t="s">
        <v>7202</v>
      </c>
      <c r="F15853" t="s">
        <v>13</v>
      </c>
      <c r="G15853" t="s">
        <v>20</v>
      </c>
      <c r="H15853" t="s">
        <v>7203</v>
      </c>
      <c r="J15853" s="5"/>
      <c r="K15853" s="2">
        <v>215000</v>
      </c>
      <c r="L15853" s="5"/>
      <c r="M15853" s="2">
        <f t="shared" si="247"/>
        <v>-342852.47999999655</v>
      </c>
      <c r="P15853"/>
    </row>
    <row r="15854" spans="1:16" hidden="1">
      <c r="A15854" t="s">
        <v>7208</v>
      </c>
      <c r="B15854" s="1">
        <v>42293</v>
      </c>
      <c r="C15854" t="s">
        <v>1</v>
      </c>
      <c r="D15854">
        <v>1</v>
      </c>
      <c r="E15854" t="s">
        <v>7209</v>
      </c>
      <c r="F15854" t="s">
        <v>13</v>
      </c>
      <c r="G15854" t="s">
        <v>20</v>
      </c>
      <c r="H15854" t="s">
        <v>7210</v>
      </c>
      <c r="J15854" s="5"/>
      <c r="K15854" s="2">
        <v>195000</v>
      </c>
      <c r="L15854" s="5"/>
      <c r="M15854" s="2">
        <f t="shared" si="247"/>
        <v>-537852.47999999649</v>
      </c>
      <c r="P15854"/>
    </row>
    <row r="15855" spans="1:16" hidden="1">
      <c r="A15855" t="s">
        <v>7249</v>
      </c>
      <c r="B15855" s="1">
        <v>42293</v>
      </c>
      <c r="D15855">
        <v>2</v>
      </c>
      <c r="E15855" t="s">
        <v>7250</v>
      </c>
      <c r="F15855" t="s">
        <v>51</v>
      </c>
      <c r="G15855" t="s">
        <v>20</v>
      </c>
      <c r="H15855" t="s">
        <v>1674</v>
      </c>
      <c r="I15855" s="2">
        <v>13871.51</v>
      </c>
      <c r="J15855" s="5"/>
      <c r="L15855" s="5"/>
      <c r="M15855" s="2">
        <f t="shared" si="247"/>
        <v>-523980.96999999648</v>
      </c>
      <c r="P15855"/>
    </row>
    <row r="15856" spans="1:16" hidden="1">
      <c r="A15856" t="s">
        <v>7255</v>
      </c>
      <c r="B15856" s="1">
        <v>42293</v>
      </c>
      <c r="C15856" t="s">
        <v>11</v>
      </c>
      <c r="D15856">
        <v>2</v>
      </c>
      <c r="E15856" t="s">
        <v>7256</v>
      </c>
      <c r="F15856" t="s">
        <v>13</v>
      </c>
      <c r="G15856" t="s">
        <v>20</v>
      </c>
      <c r="H15856" t="s">
        <v>1746</v>
      </c>
      <c r="J15856" s="5"/>
      <c r="K15856" s="2">
        <v>13871.51</v>
      </c>
      <c r="L15856" s="5"/>
      <c r="M15856" s="2">
        <f t="shared" si="247"/>
        <v>-537852.47999999649</v>
      </c>
      <c r="P15856"/>
    </row>
    <row r="15857" spans="1:16" hidden="1">
      <c r="A15857" t="s">
        <v>7302</v>
      </c>
      <c r="B15857" s="1">
        <v>42293</v>
      </c>
      <c r="C15857" t="s">
        <v>43</v>
      </c>
      <c r="D15857">
        <v>1</v>
      </c>
      <c r="E15857" t="s">
        <v>7304</v>
      </c>
      <c r="F15857" t="s">
        <v>67</v>
      </c>
      <c r="G15857" t="s">
        <v>20</v>
      </c>
      <c r="H15857" t="s">
        <v>7305</v>
      </c>
      <c r="J15857" s="5"/>
      <c r="K15857" s="2">
        <v>1025</v>
      </c>
      <c r="L15857" s="5"/>
      <c r="M15857" s="2">
        <f t="shared" si="247"/>
        <v>-538877.47999999649</v>
      </c>
      <c r="P15857"/>
    </row>
    <row r="15858" spans="1:16" hidden="1">
      <c r="A15858" t="s">
        <v>7315</v>
      </c>
      <c r="B15858" s="1">
        <v>42293</v>
      </c>
      <c r="C15858" t="s">
        <v>6</v>
      </c>
      <c r="D15858">
        <v>1</v>
      </c>
      <c r="E15858" t="s">
        <v>7316</v>
      </c>
      <c r="F15858" t="s">
        <v>8</v>
      </c>
      <c r="G15858" t="s">
        <v>20</v>
      </c>
      <c r="H15858" t="s">
        <v>7317</v>
      </c>
      <c r="I15858" s="2">
        <v>1850</v>
      </c>
      <c r="J15858" s="5"/>
      <c r="L15858" s="5"/>
      <c r="M15858" s="2">
        <f t="shared" si="247"/>
        <v>-537027.47999999649</v>
      </c>
      <c r="P15858"/>
    </row>
    <row r="15859" spans="1:16" hidden="1">
      <c r="A15859" t="s">
        <v>7325</v>
      </c>
      <c r="B15859" s="1">
        <v>42293</v>
      </c>
      <c r="C15859" t="s">
        <v>6</v>
      </c>
      <c r="D15859">
        <v>1</v>
      </c>
      <c r="E15859" t="s">
        <v>7327</v>
      </c>
      <c r="F15859" t="s">
        <v>29</v>
      </c>
      <c r="G15859" t="s">
        <v>20</v>
      </c>
      <c r="H15859" t="s">
        <v>7328</v>
      </c>
      <c r="I15859" s="2">
        <v>250</v>
      </c>
      <c r="J15859" s="5"/>
      <c r="L15859" s="5"/>
      <c r="M15859" s="2">
        <f t="shared" si="247"/>
        <v>-536777.47999999649</v>
      </c>
      <c r="P15859"/>
    </row>
    <row r="15860" spans="1:16" hidden="1">
      <c r="A15860" t="s">
        <v>7331</v>
      </c>
      <c r="B15860" s="1">
        <v>42293</v>
      </c>
      <c r="C15860" t="s">
        <v>11</v>
      </c>
      <c r="D15860">
        <v>1</v>
      </c>
      <c r="E15860" t="s">
        <v>7332</v>
      </c>
      <c r="F15860" t="s">
        <v>13</v>
      </c>
      <c r="G15860" t="s">
        <v>20</v>
      </c>
      <c r="H15860" t="s">
        <v>14</v>
      </c>
      <c r="J15860" s="5"/>
      <c r="K15860" s="2">
        <v>6475</v>
      </c>
      <c r="L15860" s="5"/>
      <c r="M15860" s="2">
        <f t="shared" si="247"/>
        <v>-543252.47999999649</v>
      </c>
      <c r="P15860"/>
    </row>
    <row r="15861" spans="1:16" hidden="1">
      <c r="A15861" t="s">
        <v>7337</v>
      </c>
      <c r="B15861" s="1">
        <v>42293</v>
      </c>
      <c r="C15861" t="s">
        <v>1</v>
      </c>
      <c r="D15861">
        <v>2</v>
      </c>
      <c r="E15861" t="s">
        <v>7338</v>
      </c>
      <c r="F15861" t="s">
        <v>51</v>
      </c>
      <c r="G15861" t="s">
        <v>20</v>
      </c>
      <c r="H15861" t="s">
        <v>1682</v>
      </c>
      <c r="I15861" s="2">
        <v>34102.949999999997</v>
      </c>
      <c r="J15861" s="5"/>
      <c r="L15861" s="5"/>
      <c r="M15861" s="2">
        <f t="shared" si="247"/>
        <v>-509149.52999999648</v>
      </c>
      <c r="P15861"/>
    </row>
    <row r="15862" spans="1:16" hidden="1">
      <c r="A15862" t="s">
        <v>7341</v>
      </c>
      <c r="B15862" s="1">
        <v>42293</v>
      </c>
      <c r="C15862" t="s">
        <v>1</v>
      </c>
      <c r="D15862">
        <v>2</v>
      </c>
      <c r="E15862" t="s">
        <v>7342</v>
      </c>
      <c r="F15862" t="s">
        <v>51</v>
      </c>
      <c r="G15862" t="s">
        <v>20</v>
      </c>
      <c r="H15862" t="s">
        <v>213</v>
      </c>
      <c r="I15862" s="2">
        <v>3800.26</v>
      </c>
      <c r="J15862" s="5"/>
      <c r="L15862" s="5"/>
      <c r="M15862" s="2">
        <f t="shared" si="247"/>
        <v>-505349.26999999647</v>
      </c>
      <c r="P15862"/>
    </row>
    <row r="15863" spans="1:16" hidden="1">
      <c r="A15863" t="s">
        <v>7348</v>
      </c>
      <c r="B15863" s="1">
        <v>42293</v>
      </c>
      <c r="C15863" t="s">
        <v>1</v>
      </c>
      <c r="D15863">
        <v>2</v>
      </c>
      <c r="E15863" t="s">
        <v>7349</v>
      </c>
      <c r="F15863" t="s">
        <v>13</v>
      </c>
      <c r="G15863" t="s">
        <v>20</v>
      </c>
      <c r="H15863" t="s">
        <v>1682</v>
      </c>
      <c r="J15863" s="5"/>
      <c r="K15863" s="2">
        <v>34102.949999999997</v>
      </c>
      <c r="L15863" s="5"/>
      <c r="M15863" s="2">
        <f t="shared" si="247"/>
        <v>-539452.21999999648</v>
      </c>
      <c r="P15863"/>
    </row>
    <row r="15864" spans="1:16" hidden="1">
      <c r="A15864" t="s">
        <v>7355</v>
      </c>
      <c r="B15864" s="1">
        <v>42293</v>
      </c>
      <c r="C15864" t="s">
        <v>1</v>
      </c>
      <c r="D15864">
        <v>2</v>
      </c>
      <c r="E15864" t="s">
        <v>7356</v>
      </c>
      <c r="F15864" t="s">
        <v>13</v>
      </c>
      <c r="G15864" t="s">
        <v>20</v>
      </c>
      <c r="H15864" t="s">
        <v>7357</v>
      </c>
      <c r="J15864" s="5"/>
      <c r="K15864" s="2">
        <v>3800.26</v>
      </c>
      <c r="L15864" s="5"/>
      <c r="M15864" s="2">
        <f t="shared" si="247"/>
        <v>-543252.47999999649</v>
      </c>
      <c r="P15864"/>
    </row>
    <row r="15865" spans="1:16" hidden="1">
      <c r="A15865" t="s">
        <v>7378</v>
      </c>
      <c r="B15865" s="1">
        <v>42293</v>
      </c>
      <c r="C15865" t="s">
        <v>11</v>
      </c>
      <c r="D15865">
        <v>1</v>
      </c>
      <c r="E15865" t="s">
        <v>7381</v>
      </c>
      <c r="F15865" t="s">
        <v>228</v>
      </c>
      <c r="G15865" t="s">
        <v>20</v>
      </c>
      <c r="H15865" t="s">
        <v>7382</v>
      </c>
      <c r="J15865" s="5"/>
      <c r="K15865" s="2">
        <v>452100</v>
      </c>
      <c r="L15865" s="5"/>
      <c r="M15865" s="2">
        <f t="shared" si="247"/>
        <v>-995352.47999999649</v>
      </c>
      <c r="P15865"/>
    </row>
    <row r="15866" spans="1:16" hidden="1">
      <c r="A15866" t="s">
        <v>7384</v>
      </c>
      <c r="B15866" s="1">
        <v>42293</v>
      </c>
      <c r="C15866" t="s">
        <v>11</v>
      </c>
      <c r="D15866">
        <v>1</v>
      </c>
      <c r="E15866" t="s">
        <v>7385</v>
      </c>
      <c r="F15866" t="s">
        <v>13</v>
      </c>
      <c r="G15866" t="s">
        <v>20</v>
      </c>
      <c r="J15866" s="5"/>
      <c r="K15866" s="2">
        <v>1025</v>
      </c>
      <c r="L15866" s="5"/>
      <c r="M15866" s="2">
        <f t="shared" si="247"/>
        <v>-996377.47999999649</v>
      </c>
      <c r="P15866"/>
    </row>
    <row r="15867" spans="1:16" hidden="1">
      <c r="A15867" t="s">
        <v>7422</v>
      </c>
      <c r="B15867" s="1">
        <v>42293</v>
      </c>
      <c r="C15867" t="s">
        <v>1</v>
      </c>
      <c r="D15867">
        <v>1</v>
      </c>
      <c r="E15867" t="s">
        <v>7423</v>
      </c>
      <c r="F15867" t="s">
        <v>228</v>
      </c>
      <c r="G15867" t="s">
        <v>20</v>
      </c>
      <c r="H15867" t="s">
        <v>7424</v>
      </c>
      <c r="J15867" s="5"/>
      <c r="K15867" s="2">
        <v>5941.06</v>
      </c>
      <c r="L15867" s="5"/>
      <c r="M15867" s="2">
        <f t="shared" si="247"/>
        <v>-1002318.5399999965</v>
      </c>
      <c r="P15867"/>
    </row>
    <row r="15868" spans="1:16" hidden="1">
      <c r="A15868" t="s">
        <v>7429</v>
      </c>
      <c r="B15868" s="1">
        <v>42293</v>
      </c>
      <c r="C15868" t="s">
        <v>6</v>
      </c>
      <c r="D15868">
        <v>1</v>
      </c>
      <c r="E15868" t="s">
        <v>7430</v>
      </c>
      <c r="F15868" t="s">
        <v>8</v>
      </c>
      <c r="G15868" t="s">
        <v>20</v>
      </c>
      <c r="H15868" t="s">
        <v>6032</v>
      </c>
      <c r="I15868" s="2">
        <v>400</v>
      </c>
      <c r="J15868" s="5"/>
      <c r="L15868" s="5"/>
      <c r="M15868" s="2">
        <f t="shared" si="247"/>
        <v>-1001918.5399999965</v>
      </c>
      <c r="P15868"/>
    </row>
    <row r="15869" spans="1:16" hidden="1">
      <c r="A15869" t="s">
        <v>7434</v>
      </c>
      <c r="B15869" s="1">
        <v>42293</v>
      </c>
      <c r="C15869" t="s">
        <v>7435</v>
      </c>
      <c r="D15869">
        <v>2</v>
      </c>
      <c r="E15869" t="s">
        <v>7436</v>
      </c>
      <c r="F15869" t="s">
        <v>78</v>
      </c>
      <c r="G15869" t="s">
        <v>20</v>
      </c>
      <c r="H15869" t="s">
        <v>7088</v>
      </c>
      <c r="J15869" s="5"/>
      <c r="K15869" s="2">
        <v>1839.99</v>
      </c>
      <c r="L15869" s="5"/>
      <c r="M15869" s="2">
        <f t="shared" si="247"/>
        <v>-1003758.5299999965</v>
      </c>
      <c r="P15869"/>
    </row>
    <row r="15870" spans="1:16" hidden="1">
      <c r="A15870" t="s">
        <v>7441</v>
      </c>
      <c r="B15870" s="1">
        <v>42293</v>
      </c>
      <c r="C15870" t="s">
        <v>18</v>
      </c>
      <c r="D15870">
        <v>1</v>
      </c>
      <c r="E15870" t="s">
        <v>7442</v>
      </c>
      <c r="F15870" t="s">
        <v>13</v>
      </c>
      <c r="G15870" t="s">
        <v>20</v>
      </c>
      <c r="H15870" t="s">
        <v>18</v>
      </c>
      <c r="J15870" s="5"/>
      <c r="K15870" s="2">
        <v>5367.26</v>
      </c>
      <c r="L15870" s="5"/>
      <c r="M15870" s="2">
        <f t="shared" si="247"/>
        <v>-1009125.7899999965</v>
      </c>
      <c r="P15870"/>
    </row>
    <row r="15871" spans="1:16" hidden="1">
      <c r="A15871" t="s">
        <v>7443</v>
      </c>
      <c r="B15871" s="1">
        <v>42293</v>
      </c>
      <c r="C15871" t="s">
        <v>195</v>
      </c>
      <c r="D15871">
        <v>1</v>
      </c>
      <c r="E15871" t="s">
        <v>7444</v>
      </c>
      <c r="F15871" t="s">
        <v>13</v>
      </c>
      <c r="G15871" t="s">
        <v>20</v>
      </c>
      <c r="H15871" t="s">
        <v>195</v>
      </c>
      <c r="J15871" s="5"/>
      <c r="K15871" s="2">
        <v>13848.78</v>
      </c>
      <c r="L15871" s="5"/>
      <c r="M15871" s="2">
        <f t="shared" si="247"/>
        <v>-1022974.5699999966</v>
      </c>
      <c r="P15871"/>
    </row>
    <row r="15872" spans="1:16" hidden="1">
      <c r="A15872" t="s">
        <v>7447</v>
      </c>
      <c r="B15872" s="1">
        <v>42293</v>
      </c>
      <c r="C15872" t="s">
        <v>200</v>
      </c>
      <c r="D15872">
        <v>1</v>
      </c>
      <c r="E15872" t="s">
        <v>7450</v>
      </c>
      <c r="F15872" t="s">
        <v>16</v>
      </c>
      <c r="G15872" t="s">
        <v>20</v>
      </c>
      <c r="H15872" t="s">
        <v>200</v>
      </c>
      <c r="J15872" s="5"/>
      <c r="K15872" s="2">
        <v>1025</v>
      </c>
      <c r="L15872" s="5"/>
      <c r="M15872" s="2">
        <f t="shared" si="247"/>
        <v>-1023999.5699999966</v>
      </c>
      <c r="P15872"/>
    </row>
    <row r="15873" spans="1:16" hidden="1">
      <c r="A15873" t="s">
        <v>7489</v>
      </c>
      <c r="B15873" s="1">
        <v>42293</v>
      </c>
      <c r="C15873" t="s">
        <v>6</v>
      </c>
      <c r="D15873">
        <v>1</v>
      </c>
      <c r="E15873" t="s">
        <v>7490</v>
      </c>
      <c r="F15873" t="s">
        <v>29</v>
      </c>
      <c r="G15873" t="s">
        <v>4</v>
      </c>
      <c r="H15873" t="s">
        <v>65</v>
      </c>
      <c r="I15873" s="2">
        <v>250.35</v>
      </c>
      <c r="J15873" s="5"/>
      <c r="L15873" s="5"/>
      <c r="M15873" s="2">
        <f t="shared" si="247"/>
        <v>-1023749.2199999966</v>
      </c>
      <c r="P15873"/>
    </row>
    <row r="15874" spans="1:16" hidden="1">
      <c r="A15874" t="s">
        <v>7516</v>
      </c>
      <c r="B15874" s="1">
        <v>42293</v>
      </c>
      <c r="C15874" t="s">
        <v>6</v>
      </c>
      <c r="D15874">
        <v>1</v>
      </c>
      <c r="E15874" t="s">
        <v>7517</v>
      </c>
      <c r="F15874" t="s">
        <v>29</v>
      </c>
      <c r="G15874" t="s">
        <v>4</v>
      </c>
      <c r="H15874" t="s">
        <v>65</v>
      </c>
      <c r="I15874" s="2">
        <v>500</v>
      </c>
      <c r="J15874" s="5"/>
      <c r="L15874" s="5"/>
      <c r="M15874" s="2">
        <f t="shared" si="247"/>
        <v>-1023249.2199999966</v>
      </c>
      <c r="P15874"/>
    </row>
    <row r="15875" spans="1:16" hidden="1">
      <c r="A15875" t="s">
        <v>7522</v>
      </c>
      <c r="B15875" s="1">
        <v>42293</v>
      </c>
      <c r="C15875" t="s">
        <v>7523</v>
      </c>
      <c r="D15875">
        <v>2</v>
      </c>
      <c r="E15875" t="s">
        <v>7524</v>
      </c>
      <c r="F15875" t="s">
        <v>78</v>
      </c>
      <c r="G15875" t="s">
        <v>4</v>
      </c>
      <c r="H15875" t="s">
        <v>3746</v>
      </c>
      <c r="J15875" s="5"/>
      <c r="K15875" s="2">
        <v>400</v>
      </c>
      <c r="L15875" s="5"/>
      <c r="M15875" s="2">
        <f t="shared" si="247"/>
        <v>-1023649.2199999966</v>
      </c>
      <c r="P15875"/>
    </row>
    <row r="15876" spans="1:16" hidden="1">
      <c r="A15876" t="s">
        <v>7527</v>
      </c>
      <c r="B15876" s="1">
        <v>42293</v>
      </c>
      <c r="C15876" t="s">
        <v>1419</v>
      </c>
      <c r="D15876">
        <v>1</v>
      </c>
      <c r="E15876" t="s">
        <v>7528</v>
      </c>
      <c r="F15876" t="s">
        <v>13</v>
      </c>
      <c r="G15876" t="s">
        <v>4</v>
      </c>
      <c r="H15876" t="s">
        <v>3746</v>
      </c>
      <c r="J15876" s="5"/>
      <c r="K15876" s="2">
        <v>400</v>
      </c>
      <c r="L15876" s="5"/>
      <c r="M15876" s="2">
        <f t="shared" si="247"/>
        <v>-1024049.2199999966</v>
      </c>
      <c r="P15876"/>
    </row>
    <row r="15877" spans="1:16" hidden="1">
      <c r="A15877" t="s">
        <v>7532</v>
      </c>
      <c r="B15877" s="1">
        <v>42293</v>
      </c>
      <c r="C15877" t="s">
        <v>1419</v>
      </c>
      <c r="D15877">
        <v>1</v>
      </c>
      <c r="E15877" t="s">
        <v>7533</v>
      </c>
      <c r="F15877" t="s">
        <v>228</v>
      </c>
      <c r="G15877" t="s">
        <v>4</v>
      </c>
      <c r="H15877" t="s">
        <v>7534</v>
      </c>
      <c r="J15877" s="5"/>
      <c r="K15877" s="2">
        <v>480.64</v>
      </c>
      <c r="L15877" s="5"/>
      <c r="M15877" s="2">
        <f t="shared" si="247"/>
        <v>-1024529.8599999966</v>
      </c>
      <c r="P15877"/>
    </row>
    <row r="15878" spans="1:16" hidden="1">
      <c r="A15878" t="s">
        <v>7610</v>
      </c>
      <c r="B15878" s="1">
        <v>42293</v>
      </c>
      <c r="C15878" t="s">
        <v>200</v>
      </c>
      <c r="D15878">
        <v>1</v>
      </c>
      <c r="E15878" t="s">
        <v>7611</v>
      </c>
      <c r="F15878" t="s">
        <v>13</v>
      </c>
      <c r="G15878" t="s">
        <v>4</v>
      </c>
      <c r="H15878" t="s">
        <v>494</v>
      </c>
      <c r="J15878" s="5"/>
      <c r="K15878" s="2">
        <v>11553.99</v>
      </c>
      <c r="L15878" s="5"/>
      <c r="M15878" s="2">
        <f t="shared" si="247"/>
        <v>-1036083.8499999966</v>
      </c>
      <c r="P15878"/>
    </row>
    <row r="15879" spans="1:16" hidden="1">
      <c r="A15879" t="s">
        <v>7620</v>
      </c>
      <c r="B15879" s="1">
        <v>42293</v>
      </c>
      <c r="C15879" t="s">
        <v>195</v>
      </c>
      <c r="D15879">
        <v>1</v>
      </c>
      <c r="E15879" t="s">
        <v>7621</v>
      </c>
      <c r="F15879" t="s">
        <v>13</v>
      </c>
      <c r="G15879" t="s">
        <v>4</v>
      </c>
      <c r="H15879" t="s">
        <v>195</v>
      </c>
      <c r="J15879" s="5"/>
      <c r="K15879" s="2">
        <v>3405</v>
      </c>
      <c r="L15879" s="5"/>
      <c r="M15879" s="2">
        <f t="shared" si="247"/>
        <v>-1039488.8499999966</v>
      </c>
      <c r="P15879"/>
    </row>
    <row r="15880" spans="1:16" hidden="1">
      <c r="A15880" t="s">
        <v>7630</v>
      </c>
      <c r="B15880" s="1">
        <v>42293</v>
      </c>
      <c r="C15880" t="s">
        <v>18</v>
      </c>
      <c r="D15880">
        <v>1</v>
      </c>
      <c r="E15880" t="s">
        <v>7631</v>
      </c>
      <c r="F15880" t="s">
        <v>13</v>
      </c>
      <c r="G15880" t="s">
        <v>4</v>
      </c>
      <c r="H15880" t="s">
        <v>18</v>
      </c>
      <c r="J15880" s="5"/>
      <c r="K15880" s="2">
        <v>7856.81</v>
      </c>
      <c r="L15880" s="5"/>
      <c r="M15880" s="2">
        <f t="shared" si="247"/>
        <v>-1047345.6599999967</v>
      </c>
      <c r="P15880"/>
    </row>
    <row r="15881" spans="1:16" hidden="1">
      <c r="A15881" t="s">
        <v>26067</v>
      </c>
      <c r="B15881" s="1">
        <v>42293</v>
      </c>
      <c r="C15881" t="s">
        <v>26073</v>
      </c>
      <c r="D15881">
        <v>2</v>
      </c>
      <c r="E15881" t="s">
        <v>26074</v>
      </c>
      <c r="F15881" t="s">
        <v>7054</v>
      </c>
      <c r="G15881" t="s">
        <v>20</v>
      </c>
      <c r="H15881" t="s">
        <v>24454</v>
      </c>
      <c r="I15881" s="2">
        <v>1025</v>
      </c>
      <c r="J15881" s="5"/>
      <c r="L15881" s="5"/>
      <c r="M15881" s="2">
        <f t="shared" ref="M15881:M15944" si="248">+M15880+I15881-K15881</f>
        <v>-1046320.6599999967</v>
      </c>
      <c r="P15881"/>
    </row>
    <row r="15882" spans="1:16" hidden="1">
      <c r="A15882" t="s">
        <v>26090</v>
      </c>
      <c r="B15882" s="1">
        <v>42293</v>
      </c>
      <c r="C15882" t="s">
        <v>26093</v>
      </c>
      <c r="D15882">
        <v>1</v>
      </c>
      <c r="E15882" t="s">
        <v>26094</v>
      </c>
      <c r="F15882" t="s">
        <v>13565</v>
      </c>
      <c r="G15882" t="s">
        <v>20</v>
      </c>
      <c r="H15882" t="s">
        <v>7210</v>
      </c>
      <c r="I15882" s="2">
        <v>195000</v>
      </c>
      <c r="J15882" s="5"/>
      <c r="L15882" s="5"/>
      <c r="M15882" s="2">
        <f t="shared" si="248"/>
        <v>-851320.65999999666</v>
      </c>
      <c r="P15882"/>
    </row>
    <row r="15883" spans="1:16" hidden="1">
      <c r="A15883" t="s">
        <v>26111</v>
      </c>
      <c r="B15883" s="1">
        <v>42293</v>
      </c>
      <c r="C15883" t="s">
        <v>26093</v>
      </c>
      <c r="D15883">
        <v>1</v>
      </c>
      <c r="E15883" t="s">
        <v>26114</v>
      </c>
      <c r="F15883" t="s">
        <v>13565</v>
      </c>
      <c r="G15883" t="s">
        <v>20</v>
      </c>
      <c r="H15883" t="s">
        <v>7210</v>
      </c>
      <c r="I15883" s="2">
        <v>215000</v>
      </c>
      <c r="J15883" s="5"/>
      <c r="L15883" s="5"/>
      <c r="M15883" s="2">
        <f t="shared" si="248"/>
        <v>-636320.65999999666</v>
      </c>
      <c r="P15883"/>
    </row>
    <row r="15884" spans="1:16" hidden="1">
      <c r="A15884" t="s">
        <v>26132</v>
      </c>
      <c r="B15884" s="1">
        <v>42293</v>
      </c>
      <c r="C15884" t="s">
        <v>26093</v>
      </c>
      <c r="D15884">
        <v>1</v>
      </c>
      <c r="E15884" t="s">
        <v>26138</v>
      </c>
      <c r="F15884" t="s">
        <v>13565</v>
      </c>
      <c r="G15884" t="s">
        <v>20</v>
      </c>
      <c r="H15884" t="s">
        <v>7210</v>
      </c>
      <c r="I15884" s="2">
        <v>50000</v>
      </c>
      <c r="J15884" s="5"/>
      <c r="L15884" s="5"/>
      <c r="M15884" s="2">
        <f t="shared" si="248"/>
        <v>-586320.65999999666</v>
      </c>
      <c r="P15884"/>
    </row>
    <row r="15885" spans="1:16" hidden="1">
      <c r="A15885" t="s">
        <v>26156</v>
      </c>
      <c r="B15885" s="1">
        <v>42293</v>
      </c>
      <c r="C15885" t="s">
        <v>26160</v>
      </c>
      <c r="D15885">
        <v>2</v>
      </c>
      <c r="E15885" t="s">
        <v>26161</v>
      </c>
      <c r="F15885" t="s">
        <v>7054</v>
      </c>
      <c r="G15885" t="s">
        <v>20</v>
      </c>
      <c r="H15885" t="s">
        <v>6574</v>
      </c>
      <c r="I15885" s="2">
        <v>1025</v>
      </c>
      <c r="J15885" s="5"/>
      <c r="L15885" s="5"/>
      <c r="M15885" s="2">
        <f t="shared" si="248"/>
        <v>-585295.65999999666</v>
      </c>
      <c r="P15885"/>
    </row>
    <row r="15886" spans="1:16" hidden="1">
      <c r="A15886" t="s">
        <v>26178</v>
      </c>
      <c r="B15886" s="1">
        <v>42293</v>
      </c>
      <c r="C15886" t="s">
        <v>26183</v>
      </c>
      <c r="D15886">
        <v>2</v>
      </c>
      <c r="E15886" t="s">
        <v>26184</v>
      </c>
      <c r="F15886" t="s">
        <v>7054</v>
      </c>
      <c r="G15886" t="s">
        <v>20</v>
      </c>
      <c r="H15886" t="s">
        <v>26185</v>
      </c>
      <c r="I15886" s="2">
        <v>1025</v>
      </c>
      <c r="J15886" s="5"/>
      <c r="L15886" s="5"/>
      <c r="M15886" s="2">
        <f t="shared" si="248"/>
        <v>-584270.65999999666</v>
      </c>
      <c r="P15886"/>
    </row>
    <row r="15887" spans="1:16" hidden="1">
      <c r="A15887" t="s">
        <v>26203</v>
      </c>
      <c r="B15887" s="1">
        <v>42293</v>
      </c>
      <c r="C15887" t="s">
        <v>18</v>
      </c>
      <c r="D15887">
        <v>2</v>
      </c>
      <c r="E15887" t="s">
        <v>26208</v>
      </c>
      <c r="F15887" t="s">
        <v>13559</v>
      </c>
      <c r="G15887" t="s">
        <v>313</v>
      </c>
      <c r="H15887" t="s">
        <v>65</v>
      </c>
      <c r="I15887" s="2">
        <v>121.35</v>
      </c>
      <c r="J15887" s="5"/>
      <c r="L15887" s="5"/>
      <c r="M15887" s="2">
        <f t="shared" si="248"/>
        <v>-584149.30999999668</v>
      </c>
      <c r="P15887"/>
    </row>
    <row r="15888" spans="1:16" hidden="1">
      <c r="A15888" t="s">
        <v>26224</v>
      </c>
      <c r="B15888" s="1">
        <v>42293</v>
      </c>
      <c r="C15888" t="s">
        <v>26229</v>
      </c>
      <c r="D15888">
        <v>2</v>
      </c>
      <c r="E15888" t="s">
        <v>26230</v>
      </c>
      <c r="F15888" t="s">
        <v>7054</v>
      </c>
      <c r="G15888" t="s">
        <v>20</v>
      </c>
      <c r="H15888" t="s">
        <v>14</v>
      </c>
      <c r="I15888" s="2">
        <v>6475.02</v>
      </c>
      <c r="J15888" s="5"/>
      <c r="L15888" s="5"/>
      <c r="M15888" s="2">
        <f t="shared" si="248"/>
        <v>-577674.28999999666</v>
      </c>
      <c r="P15888"/>
    </row>
    <row r="15889" spans="1:16" hidden="1">
      <c r="A15889" t="s">
        <v>26253</v>
      </c>
      <c r="B15889" s="1">
        <v>42293</v>
      </c>
      <c r="C15889" t="s">
        <v>26256</v>
      </c>
      <c r="D15889">
        <v>2</v>
      </c>
      <c r="E15889" t="s">
        <v>26257</v>
      </c>
      <c r="F15889" t="s">
        <v>7054</v>
      </c>
      <c r="G15889" t="s">
        <v>20</v>
      </c>
      <c r="H15889" t="s">
        <v>1863</v>
      </c>
      <c r="I15889" s="2">
        <v>1840</v>
      </c>
      <c r="J15889" s="5"/>
      <c r="L15889" s="5"/>
      <c r="M15889" s="2">
        <f t="shared" si="248"/>
        <v>-575834.28999999666</v>
      </c>
      <c r="P15889"/>
    </row>
    <row r="15890" spans="1:16" hidden="1">
      <c r="A15890" t="s">
        <v>26275</v>
      </c>
      <c r="B15890" s="1">
        <v>42293</v>
      </c>
      <c r="C15890" t="s">
        <v>26278</v>
      </c>
      <c r="D15890">
        <v>2</v>
      </c>
      <c r="E15890" t="s">
        <v>26279</v>
      </c>
      <c r="F15890" t="s">
        <v>7054</v>
      </c>
      <c r="G15890" t="s">
        <v>20</v>
      </c>
      <c r="H15890" t="s">
        <v>26280</v>
      </c>
      <c r="I15890" s="2">
        <v>1025</v>
      </c>
      <c r="J15890" s="5"/>
      <c r="L15890" s="5"/>
      <c r="M15890" s="2">
        <f t="shared" si="248"/>
        <v>-574809.28999999666</v>
      </c>
      <c r="P15890"/>
    </row>
    <row r="15891" spans="1:16" hidden="1">
      <c r="A15891" t="s">
        <v>26297</v>
      </c>
      <c r="B15891" s="1">
        <v>42293</v>
      </c>
      <c r="C15891" t="s">
        <v>6</v>
      </c>
      <c r="D15891">
        <v>1</v>
      </c>
      <c r="E15891" t="s">
        <v>26300</v>
      </c>
      <c r="F15891" t="s">
        <v>13565</v>
      </c>
      <c r="G15891" t="s">
        <v>20</v>
      </c>
      <c r="H15891" t="s">
        <v>26301</v>
      </c>
      <c r="I15891" s="2">
        <v>452100</v>
      </c>
      <c r="J15891" s="5"/>
      <c r="L15891" s="5"/>
      <c r="M15891" s="2">
        <f t="shared" si="248"/>
        <v>-122709.28999999666</v>
      </c>
      <c r="P15891"/>
    </row>
    <row r="15892" spans="1:16" hidden="1">
      <c r="A15892" t="s">
        <v>26322</v>
      </c>
      <c r="B15892" s="1">
        <v>42293</v>
      </c>
      <c r="C15892" t="s">
        <v>18</v>
      </c>
      <c r="D15892">
        <v>2</v>
      </c>
      <c r="E15892" t="s">
        <v>26325</v>
      </c>
      <c r="F15892" t="s">
        <v>13559</v>
      </c>
      <c r="G15892" t="s">
        <v>313</v>
      </c>
      <c r="H15892" t="s">
        <v>65</v>
      </c>
      <c r="I15892" s="2">
        <v>217.43</v>
      </c>
      <c r="J15892" s="5"/>
      <c r="L15892" s="5"/>
      <c r="M15892" s="2">
        <f t="shared" si="248"/>
        <v>-122491.85999999667</v>
      </c>
      <c r="P15892"/>
    </row>
    <row r="15893" spans="1:16" hidden="1">
      <c r="A15893" t="s">
        <v>26343</v>
      </c>
      <c r="B15893" s="1">
        <v>42293</v>
      </c>
      <c r="C15893" t="s">
        <v>4654</v>
      </c>
      <c r="D15893">
        <v>2</v>
      </c>
      <c r="E15893" t="s">
        <v>26347</v>
      </c>
      <c r="F15893" t="s">
        <v>13559</v>
      </c>
      <c r="G15893" t="s">
        <v>313</v>
      </c>
      <c r="H15893" t="s">
        <v>7424</v>
      </c>
      <c r="I15893" s="2">
        <v>5941.06</v>
      </c>
      <c r="J15893" s="5"/>
      <c r="L15893" s="5"/>
      <c r="M15893" s="2">
        <f t="shared" si="248"/>
        <v>-116550.79999999667</v>
      </c>
      <c r="P15893"/>
    </row>
    <row r="15894" spans="1:16" hidden="1">
      <c r="A15894" t="s">
        <v>26368</v>
      </c>
      <c r="B15894" s="1">
        <v>42293</v>
      </c>
      <c r="C15894" t="s">
        <v>18</v>
      </c>
      <c r="D15894">
        <v>2</v>
      </c>
      <c r="E15894" t="s">
        <v>26371</v>
      </c>
      <c r="F15894" t="s">
        <v>13559</v>
      </c>
      <c r="G15894" t="s">
        <v>313</v>
      </c>
      <c r="H15894" t="s">
        <v>668</v>
      </c>
      <c r="I15894" s="2">
        <v>585.71</v>
      </c>
      <c r="J15894" s="5"/>
      <c r="L15894" s="5"/>
      <c r="M15894" s="2">
        <f t="shared" si="248"/>
        <v>-115965.08999999666</v>
      </c>
      <c r="P15894"/>
    </row>
    <row r="15895" spans="1:16" hidden="1">
      <c r="A15895" t="s">
        <v>26390</v>
      </c>
      <c r="B15895" s="1">
        <v>42293</v>
      </c>
      <c r="C15895" t="s">
        <v>26394</v>
      </c>
      <c r="D15895">
        <v>2</v>
      </c>
      <c r="E15895" t="s">
        <v>26395</v>
      </c>
      <c r="F15895" t="s">
        <v>13559</v>
      </c>
      <c r="G15895" t="s">
        <v>313</v>
      </c>
      <c r="H15895" t="s">
        <v>65</v>
      </c>
      <c r="J15895" s="5"/>
      <c r="K15895" s="2">
        <v>3000</v>
      </c>
      <c r="L15895" s="5"/>
      <c r="M15895" s="2">
        <f t="shared" si="248"/>
        <v>-118965.08999999666</v>
      </c>
      <c r="P15895"/>
    </row>
    <row r="15896" spans="1:16" hidden="1">
      <c r="A15896" t="s">
        <v>26390</v>
      </c>
      <c r="B15896" s="1">
        <v>42293</v>
      </c>
      <c r="C15896" t="s">
        <v>26394</v>
      </c>
      <c r="D15896">
        <v>2</v>
      </c>
      <c r="E15896" t="s">
        <v>26395</v>
      </c>
      <c r="F15896" t="s">
        <v>13559</v>
      </c>
      <c r="G15896" t="s">
        <v>313</v>
      </c>
      <c r="H15896" t="s">
        <v>65</v>
      </c>
      <c r="I15896" s="2">
        <v>4581.55</v>
      </c>
      <c r="J15896" s="5"/>
      <c r="L15896" s="5"/>
      <c r="M15896" s="2">
        <f t="shared" si="248"/>
        <v>-114383.53999999666</v>
      </c>
      <c r="P15896"/>
    </row>
    <row r="15897" spans="1:16" hidden="1">
      <c r="A15897" t="s">
        <v>26416</v>
      </c>
      <c r="B15897" s="1">
        <v>42293</v>
      </c>
      <c r="C15897" t="s">
        <v>7435</v>
      </c>
      <c r="D15897">
        <v>2</v>
      </c>
      <c r="E15897" t="s">
        <v>26418</v>
      </c>
      <c r="F15897" t="s">
        <v>7054</v>
      </c>
      <c r="G15897" t="s">
        <v>20</v>
      </c>
      <c r="H15897" t="s">
        <v>7088</v>
      </c>
      <c r="I15897" s="2">
        <v>1839.99</v>
      </c>
      <c r="J15897" s="5"/>
      <c r="L15897" s="5"/>
      <c r="M15897" s="2">
        <f t="shared" si="248"/>
        <v>-112543.54999999666</v>
      </c>
      <c r="P15897"/>
    </row>
    <row r="15898" spans="1:16" hidden="1">
      <c r="A15898" t="s">
        <v>26434</v>
      </c>
      <c r="B15898" s="1">
        <v>42293</v>
      </c>
      <c r="C15898" t="s">
        <v>26438</v>
      </c>
      <c r="D15898">
        <v>2</v>
      </c>
      <c r="E15898" t="s">
        <v>26439</v>
      </c>
      <c r="F15898" t="s">
        <v>7054</v>
      </c>
      <c r="G15898" t="s">
        <v>20</v>
      </c>
      <c r="H15898" t="s">
        <v>20240</v>
      </c>
      <c r="I15898" s="2">
        <v>1025</v>
      </c>
      <c r="J15898" s="5"/>
      <c r="L15898" s="5"/>
      <c r="M15898" s="2">
        <f t="shared" si="248"/>
        <v>-111518.54999999666</v>
      </c>
      <c r="P15898"/>
    </row>
    <row r="15899" spans="1:16" hidden="1">
      <c r="A15899" t="s">
        <v>26456</v>
      </c>
      <c r="B15899" s="1">
        <v>42293</v>
      </c>
      <c r="C15899" t="s">
        <v>7435</v>
      </c>
      <c r="D15899">
        <v>2</v>
      </c>
      <c r="E15899" t="s">
        <v>26460</v>
      </c>
      <c r="F15899" t="s">
        <v>7054</v>
      </c>
      <c r="G15899" t="s">
        <v>20</v>
      </c>
      <c r="H15899" t="s">
        <v>7088</v>
      </c>
      <c r="J15899" s="5"/>
      <c r="K15899" s="2">
        <v>1840</v>
      </c>
      <c r="L15899" s="5"/>
      <c r="M15899" s="2">
        <f t="shared" si="248"/>
        <v>-113358.54999999666</v>
      </c>
      <c r="P15899"/>
    </row>
    <row r="15900" spans="1:16" hidden="1">
      <c r="A15900" t="s">
        <v>26456</v>
      </c>
      <c r="B15900" s="1">
        <v>42293</v>
      </c>
      <c r="C15900" t="s">
        <v>7435</v>
      </c>
      <c r="D15900">
        <v>2</v>
      </c>
      <c r="E15900" t="s">
        <v>26460</v>
      </c>
      <c r="F15900" t="s">
        <v>7054</v>
      </c>
      <c r="G15900" t="s">
        <v>20</v>
      </c>
      <c r="H15900" t="s">
        <v>7088</v>
      </c>
      <c r="I15900" s="2">
        <v>1839.99</v>
      </c>
      <c r="J15900" s="5"/>
      <c r="L15900" s="5"/>
      <c r="M15900" s="2">
        <f t="shared" si="248"/>
        <v>-111518.55999999665</v>
      </c>
      <c r="P15900"/>
    </row>
    <row r="15901" spans="1:16" hidden="1">
      <c r="A15901" t="s">
        <v>26476</v>
      </c>
      <c r="B15901" s="1">
        <v>42293</v>
      </c>
      <c r="C15901" t="s">
        <v>6</v>
      </c>
      <c r="D15901">
        <v>1</v>
      </c>
      <c r="E15901" t="s">
        <v>26480</v>
      </c>
      <c r="F15901" t="s">
        <v>13610</v>
      </c>
      <c r="G15901" t="s">
        <v>20</v>
      </c>
      <c r="H15901" t="s">
        <v>213</v>
      </c>
      <c r="I15901" s="2">
        <v>7980</v>
      </c>
      <c r="J15901" s="5"/>
      <c r="L15901" s="5"/>
      <c r="M15901" s="2">
        <f t="shared" si="248"/>
        <v>-103538.55999999665</v>
      </c>
      <c r="P15901"/>
    </row>
    <row r="15902" spans="1:16" hidden="1">
      <c r="A15902" t="s">
        <v>26498</v>
      </c>
      <c r="B15902" s="1">
        <v>42293</v>
      </c>
      <c r="C15902" t="s">
        <v>18</v>
      </c>
      <c r="D15902">
        <v>2</v>
      </c>
      <c r="E15902" t="s">
        <v>26500</v>
      </c>
      <c r="F15902" t="s">
        <v>13559</v>
      </c>
      <c r="G15902" t="s">
        <v>313</v>
      </c>
      <c r="H15902" t="s">
        <v>668</v>
      </c>
      <c r="I15902" s="2">
        <v>586.45000000000005</v>
      </c>
      <c r="J15902" s="5"/>
      <c r="L15902" s="5"/>
      <c r="M15902" s="2">
        <f t="shared" si="248"/>
        <v>-102952.10999999665</v>
      </c>
      <c r="P15902"/>
    </row>
    <row r="15903" spans="1:16" hidden="1">
      <c r="A15903" t="s">
        <v>26516</v>
      </c>
      <c r="B15903" s="1">
        <v>42293</v>
      </c>
      <c r="C15903" t="s">
        <v>26520</v>
      </c>
      <c r="D15903">
        <v>2</v>
      </c>
      <c r="E15903" t="s">
        <v>26521</v>
      </c>
      <c r="F15903" t="s">
        <v>7054</v>
      </c>
      <c r="G15903" t="s">
        <v>4</v>
      </c>
      <c r="H15903" t="s">
        <v>17399</v>
      </c>
      <c r="I15903" s="2">
        <v>3030</v>
      </c>
      <c r="J15903" s="5"/>
      <c r="L15903" s="5"/>
      <c r="M15903" s="2">
        <f t="shared" si="248"/>
        <v>-99922.109999996654</v>
      </c>
      <c r="P15903"/>
    </row>
    <row r="15904" spans="1:16" hidden="1">
      <c r="A15904" t="s">
        <v>26543</v>
      </c>
      <c r="B15904" s="1">
        <v>42293</v>
      </c>
      <c r="C15904" t="s">
        <v>26546</v>
      </c>
      <c r="D15904">
        <v>2</v>
      </c>
      <c r="E15904" t="s">
        <v>26547</v>
      </c>
      <c r="F15904" t="s">
        <v>7054</v>
      </c>
      <c r="G15904" t="s">
        <v>4</v>
      </c>
      <c r="H15904" t="s">
        <v>17345</v>
      </c>
      <c r="I15904" s="2">
        <v>1400</v>
      </c>
      <c r="J15904" s="5"/>
      <c r="L15904" s="5"/>
      <c r="M15904" s="2">
        <f t="shared" si="248"/>
        <v>-98522.109999996654</v>
      </c>
      <c r="P15904"/>
    </row>
    <row r="15905" spans="1:16" hidden="1">
      <c r="A15905" t="s">
        <v>26566</v>
      </c>
      <c r="B15905" s="1">
        <v>42293</v>
      </c>
      <c r="C15905" t="s">
        <v>6</v>
      </c>
      <c r="D15905">
        <v>1</v>
      </c>
      <c r="E15905" t="s">
        <v>26569</v>
      </c>
      <c r="F15905" t="s">
        <v>13610</v>
      </c>
      <c r="G15905" t="s">
        <v>4</v>
      </c>
      <c r="H15905" t="s">
        <v>18726</v>
      </c>
      <c r="I15905" s="2">
        <v>6099</v>
      </c>
      <c r="J15905" s="5"/>
      <c r="L15905" s="5"/>
      <c r="M15905" s="2">
        <f t="shared" si="248"/>
        <v>-92423.109999996654</v>
      </c>
      <c r="P15905"/>
    </row>
    <row r="15906" spans="1:16" hidden="1">
      <c r="A15906" t="s">
        <v>26587</v>
      </c>
      <c r="B15906" s="1">
        <v>42293</v>
      </c>
      <c r="C15906" t="s">
        <v>7523</v>
      </c>
      <c r="D15906">
        <v>2</v>
      </c>
      <c r="E15906" t="s">
        <v>26589</v>
      </c>
      <c r="F15906" t="s">
        <v>7054</v>
      </c>
      <c r="G15906" t="s">
        <v>4</v>
      </c>
      <c r="H15906" t="s">
        <v>3746</v>
      </c>
      <c r="I15906" s="2">
        <v>400</v>
      </c>
      <c r="J15906" s="5"/>
      <c r="L15906" s="5"/>
      <c r="M15906" s="2">
        <f t="shared" si="248"/>
        <v>-92023.109999996654</v>
      </c>
      <c r="P15906"/>
    </row>
    <row r="15907" spans="1:16" hidden="1">
      <c r="A15907" t="s">
        <v>26611</v>
      </c>
      <c r="B15907" s="1">
        <v>42293</v>
      </c>
      <c r="C15907" t="s">
        <v>7523</v>
      </c>
      <c r="D15907">
        <v>2</v>
      </c>
      <c r="E15907" t="s">
        <v>26614</v>
      </c>
      <c r="F15907" t="s">
        <v>7054</v>
      </c>
      <c r="G15907" t="s">
        <v>4</v>
      </c>
      <c r="H15907" t="s">
        <v>4779</v>
      </c>
      <c r="I15907" s="2">
        <v>400</v>
      </c>
      <c r="J15907" s="5"/>
      <c r="L15907" s="5"/>
      <c r="M15907" s="2">
        <f t="shared" si="248"/>
        <v>-91623.109999996654</v>
      </c>
      <c r="P15907"/>
    </row>
    <row r="15908" spans="1:16" hidden="1">
      <c r="A15908" t="s">
        <v>26637</v>
      </c>
      <c r="B15908" s="1">
        <v>42293</v>
      </c>
      <c r="C15908" t="s">
        <v>26639</v>
      </c>
      <c r="D15908">
        <v>2</v>
      </c>
      <c r="E15908" t="s">
        <v>26640</v>
      </c>
      <c r="F15908" t="s">
        <v>7054</v>
      </c>
      <c r="G15908" t="s">
        <v>4</v>
      </c>
      <c r="H15908" t="s">
        <v>17203</v>
      </c>
      <c r="I15908" s="2">
        <v>2990</v>
      </c>
      <c r="J15908" s="5"/>
      <c r="L15908" s="5"/>
      <c r="M15908" s="2">
        <f t="shared" si="248"/>
        <v>-88633.109999996654</v>
      </c>
      <c r="P15908"/>
    </row>
    <row r="15909" spans="1:16" hidden="1">
      <c r="A15909" t="s">
        <v>26660</v>
      </c>
      <c r="B15909" s="1">
        <v>42293</v>
      </c>
      <c r="C15909" t="s">
        <v>4654</v>
      </c>
      <c r="D15909">
        <v>2</v>
      </c>
      <c r="E15909" t="s">
        <v>26662</v>
      </c>
      <c r="F15909" t="s">
        <v>13559</v>
      </c>
      <c r="G15909" t="s">
        <v>313</v>
      </c>
      <c r="H15909" t="s">
        <v>65</v>
      </c>
      <c r="I15909" s="2">
        <v>960.64</v>
      </c>
      <c r="J15909" s="5"/>
      <c r="L15909" s="5"/>
      <c r="M15909" s="2">
        <f t="shared" si="248"/>
        <v>-87672.469999996654</v>
      </c>
      <c r="P15909"/>
    </row>
    <row r="15910" spans="1:16" hidden="1">
      <c r="A15910" t="s">
        <v>26679</v>
      </c>
      <c r="B15910" s="1">
        <v>42293</v>
      </c>
      <c r="C15910" t="s">
        <v>26681</v>
      </c>
      <c r="D15910">
        <v>2</v>
      </c>
      <c r="E15910" t="s">
        <v>26682</v>
      </c>
      <c r="F15910" t="s">
        <v>7054</v>
      </c>
      <c r="G15910" t="s">
        <v>4</v>
      </c>
      <c r="H15910" t="s">
        <v>10795</v>
      </c>
      <c r="I15910" s="2">
        <v>1025</v>
      </c>
      <c r="J15910" s="5"/>
      <c r="L15910" s="5"/>
      <c r="M15910" s="2">
        <f t="shared" si="248"/>
        <v>-86647.469999996654</v>
      </c>
      <c r="P15910"/>
    </row>
    <row r="15911" spans="1:16" hidden="1">
      <c r="A15911" t="s">
        <v>26701</v>
      </c>
      <c r="B15911" s="1">
        <v>42293</v>
      </c>
      <c r="C15911" t="s">
        <v>26704</v>
      </c>
      <c r="D15911">
        <v>2</v>
      </c>
      <c r="E15911" t="s">
        <v>26705</v>
      </c>
      <c r="F15911" t="s">
        <v>7054</v>
      </c>
      <c r="G15911" t="s">
        <v>4</v>
      </c>
      <c r="H15911" t="s">
        <v>26706</v>
      </c>
      <c r="I15911" s="2">
        <v>5454.99</v>
      </c>
      <c r="J15911" s="5"/>
      <c r="L15911" s="5"/>
      <c r="M15911" s="2">
        <f t="shared" si="248"/>
        <v>-81192.479999996649</v>
      </c>
      <c r="P15911"/>
    </row>
    <row r="15912" spans="1:16" hidden="1">
      <c r="A15912" t="s">
        <v>26727</v>
      </c>
      <c r="B15912" s="1">
        <v>42293</v>
      </c>
      <c r="C15912" t="s">
        <v>6</v>
      </c>
      <c r="D15912">
        <v>1</v>
      </c>
      <c r="E15912" t="s">
        <v>26730</v>
      </c>
      <c r="F15912" t="s">
        <v>13565</v>
      </c>
      <c r="G15912" t="s">
        <v>4</v>
      </c>
      <c r="H15912" t="s">
        <v>8333</v>
      </c>
      <c r="I15912" s="2">
        <v>1000</v>
      </c>
      <c r="J15912" s="5"/>
      <c r="L15912" s="5"/>
      <c r="M15912" s="2">
        <f t="shared" si="248"/>
        <v>-80192.479999996649</v>
      </c>
      <c r="P15912"/>
    </row>
    <row r="15913" spans="1:16" hidden="1">
      <c r="A15913" s="35" t="s">
        <v>7662</v>
      </c>
      <c r="B15913" s="36">
        <v>42294</v>
      </c>
      <c r="C15913" s="35" t="s">
        <v>1419</v>
      </c>
      <c r="D15913" s="35">
        <v>1</v>
      </c>
      <c r="E15913" s="35" t="s">
        <v>7663</v>
      </c>
      <c r="F15913" s="35" t="s">
        <v>13</v>
      </c>
      <c r="G15913" s="35" t="s">
        <v>4</v>
      </c>
      <c r="H15913" s="35" t="s">
        <v>564</v>
      </c>
      <c r="I15913" s="11"/>
      <c r="J15913" s="12"/>
      <c r="K15913" s="11">
        <v>3130</v>
      </c>
      <c r="L15913" s="12"/>
      <c r="M15913" s="2">
        <f t="shared" si="248"/>
        <v>-83322.479999996649</v>
      </c>
      <c r="P15913"/>
    </row>
    <row r="15914" spans="1:16" hidden="1">
      <c r="A15914" s="13" t="s">
        <v>7664</v>
      </c>
      <c r="B15914" s="14">
        <v>42294</v>
      </c>
      <c r="C15914" s="13" t="s">
        <v>1419</v>
      </c>
      <c r="D15914" s="13">
        <v>1</v>
      </c>
      <c r="E15914" s="13" t="s">
        <v>7665</v>
      </c>
      <c r="F15914" s="13" t="s">
        <v>13</v>
      </c>
      <c r="G15914" s="13" t="s">
        <v>4</v>
      </c>
      <c r="H15914" s="13" t="s">
        <v>7666</v>
      </c>
      <c r="I15914" s="15"/>
      <c r="J15914" s="16"/>
      <c r="K15914" s="15">
        <v>4700</v>
      </c>
      <c r="L15914" s="16"/>
      <c r="M15914" s="2">
        <f t="shared" si="248"/>
        <v>-88022.479999996649</v>
      </c>
      <c r="P15914"/>
    </row>
    <row r="15915" spans="1:16" hidden="1">
      <c r="A15915" t="s">
        <v>7693</v>
      </c>
      <c r="B15915" s="1">
        <v>42294</v>
      </c>
      <c r="C15915" t="s">
        <v>1419</v>
      </c>
      <c r="D15915">
        <v>1</v>
      </c>
      <c r="E15915" t="s">
        <v>7663</v>
      </c>
      <c r="F15915" t="s">
        <v>13</v>
      </c>
      <c r="G15915" t="s">
        <v>4</v>
      </c>
      <c r="H15915" t="s">
        <v>1410</v>
      </c>
      <c r="I15915" s="2">
        <v>3130</v>
      </c>
      <c r="J15915" s="5"/>
      <c r="L15915" s="5"/>
      <c r="M15915" s="2">
        <f t="shared" si="248"/>
        <v>-84892.479999996649</v>
      </c>
      <c r="P15915"/>
    </row>
    <row r="15916" spans="1:16" hidden="1">
      <c r="A15916" t="s">
        <v>7696</v>
      </c>
      <c r="B15916" s="1">
        <v>42294</v>
      </c>
      <c r="C15916" t="s">
        <v>1419</v>
      </c>
      <c r="D15916">
        <v>1</v>
      </c>
      <c r="E15916" t="s">
        <v>7698</v>
      </c>
      <c r="F15916" t="s">
        <v>16</v>
      </c>
      <c r="G15916" t="s">
        <v>4</v>
      </c>
      <c r="H15916" t="s">
        <v>7699</v>
      </c>
      <c r="J15916" s="5"/>
      <c r="K15916" s="2">
        <v>3130</v>
      </c>
      <c r="L15916" s="5"/>
      <c r="M15916" s="2">
        <f t="shared" si="248"/>
        <v>-88022.479999996649</v>
      </c>
      <c r="P15916"/>
    </row>
    <row r="15917" spans="1:16" hidden="1">
      <c r="A15917" t="s">
        <v>7729</v>
      </c>
      <c r="B15917" s="1">
        <v>42294</v>
      </c>
      <c r="C15917" t="s">
        <v>18</v>
      </c>
      <c r="D15917">
        <v>1</v>
      </c>
      <c r="E15917" t="s">
        <v>7732</v>
      </c>
      <c r="F15917" t="s">
        <v>13</v>
      </c>
      <c r="G15917" t="s">
        <v>4</v>
      </c>
      <c r="H15917" t="s">
        <v>7733</v>
      </c>
      <c r="J15917" s="5"/>
      <c r="K15917" s="2">
        <v>25000</v>
      </c>
      <c r="L15917" s="5"/>
      <c r="M15917" s="2">
        <f t="shared" si="248"/>
        <v>-113022.47999999665</v>
      </c>
      <c r="P15917"/>
    </row>
    <row r="15918" spans="1:16" hidden="1">
      <c r="A15918" t="s">
        <v>7741</v>
      </c>
      <c r="B15918" s="1">
        <v>42294</v>
      </c>
      <c r="C15918" t="s">
        <v>6</v>
      </c>
      <c r="D15918">
        <v>1</v>
      </c>
      <c r="E15918" t="s">
        <v>7743</v>
      </c>
      <c r="F15918" t="s">
        <v>29</v>
      </c>
      <c r="G15918" t="s">
        <v>4</v>
      </c>
      <c r="H15918" t="s">
        <v>65</v>
      </c>
      <c r="I15918" s="2">
        <v>75.02</v>
      </c>
      <c r="J15918" s="5"/>
      <c r="L15918" s="5"/>
      <c r="M15918" s="2">
        <f t="shared" si="248"/>
        <v>-112947.45999999664</v>
      </c>
      <c r="P15918"/>
    </row>
    <row r="15919" spans="1:16" hidden="1">
      <c r="A15919" t="s">
        <v>7770</v>
      </c>
      <c r="B15919" s="1">
        <v>42294</v>
      </c>
      <c r="C15919" t="s">
        <v>6</v>
      </c>
      <c r="D15919">
        <v>1</v>
      </c>
      <c r="E15919" t="s">
        <v>7771</v>
      </c>
      <c r="F15919" t="s">
        <v>29</v>
      </c>
      <c r="G15919" t="s">
        <v>4</v>
      </c>
      <c r="H15919" t="s">
        <v>7772</v>
      </c>
      <c r="I15919" s="2">
        <v>5028.47</v>
      </c>
      <c r="J15919" s="5"/>
      <c r="L15919" s="5"/>
      <c r="M15919" s="2">
        <f t="shared" si="248"/>
        <v>-107918.98999999664</v>
      </c>
      <c r="P15919"/>
    </row>
    <row r="15920" spans="1:16" hidden="1">
      <c r="A15920" t="s">
        <v>7795</v>
      </c>
      <c r="B15920" s="1">
        <v>42294</v>
      </c>
      <c r="C15920" t="s">
        <v>43</v>
      </c>
      <c r="D15920">
        <v>1</v>
      </c>
      <c r="E15920" t="s">
        <v>7796</v>
      </c>
      <c r="F15920" t="s">
        <v>13</v>
      </c>
      <c r="G15920" t="s">
        <v>4</v>
      </c>
      <c r="H15920" t="s">
        <v>7797</v>
      </c>
      <c r="J15920" s="5"/>
      <c r="K15920" s="2">
        <v>5028.47</v>
      </c>
      <c r="L15920" s="5"/>
      <c r="M15920" s="2">
        <f t="shared" si="248"/>
        <v>-112947.45999999664</v>
      </c>
      <c r="P15920"/>
    </row>
    <row r="15921" spans="1:16" hidden="1">
      <c r="A15921" t="s">
        <v>7802</v>
      </c>
      <c r="B15921" s="1">
        <v>42294</v>
      </c>
      <c r="C15921" t="s">
        <v>398</v>
      </c>
      <c r="D15921">
        <v>1</v>
      </c>
      <c r="E15921" t="s">
        <v>7803</v>
      </c>
      <c r="F15921" t="s">
        <v>228</v>
      </c>
      <c r="G15921" t="s">
        <v>4</v>
      </c>
      <c r="H15921" t="s">
        <v>7804</v>
      </c>
      <c r="J15921" s="5"/>
      <c r="K15921" s="2">
        <v>17886.09</v>
      </c>
      <c r="L15921" s="5"/>
      <c r="M15921" s="2">
        <f t="shared" si="248"/>
        <v>-130833.54999999664</v>
      </c>
      <c r="P15921"/>
    </row>
    <row r="15922" spans="1:16" hidden="1">
      <c r="A15922" t="s">
        <v>7810</v>
      </c>
      <c r="B15922" s="1">
        <v>42294</v>
      </c>
      <c r="C15922" t="s">
        <v>398</v>
      </c>
      <c r="D15922">
        <v>1</v>
      </c>
      <c r="E15922" t="s">
        <v>7811</v>
      </c>
      <c r="F15922" t="s">
        <v>228</v>
      </c>
      <c r="G15922" t="s">
        <v>4</v>
      </c>
      <c r="H15922" t="s">
        <v>7812</v>
      </c>
      <c r="J15922" s="5"/>
      <c r="K15922" s="2">
        <v>17886.09</v>
      </c>
      <c r="L15922" s="5"/>
      <c r="M15922" s="2">
        <f t="shared" si="248"/>
        <v>-148719.63999999664</v>
      </c>
      <c r="P15922"/>
    </row>
    <row r="15923" spans="1:16" hidden="1">
      <c r="A15923" t="s">
        <v>7817</v>
      </c>
      <c r="B15923" s="1">
        <v>42294</v>
      </c>
      <c r="C15923" t="s">
        <v>398</v>
      </c>
      <c r="D15923">
        <v>1</v>
      </c>
      <c r="E15923" t="s">
        <v>7818</v>
      </c>
      <c r="F15923" t="s">
        <v>228</v>
      </c>
      <c r="G15923" t="s">
        <v>4</v>
      </c>
      <c r="H15923" t="s">
        <v>7819</v>
      </c>
      <c r="J15923" s="5"/>
      <c r="K15923" s="2">
        <v>17886.09</v>
      </c>
      <c r="L15923" s="5"/>
      <c r="M15923" s="2">
        <f t="shared" si="248"/>
        <v>-166605.72999999663</v>
      </c>
      <c r="P15923"/>
    </row>
    <row r="15924" spans="1:16" hidden="1">
      <c r="A15924" t="s">
        <v>7826</v>
      </c>
      <c r="B15924" s="1">
        <v>42294</v>
      </c>
      <c r="C15924" t="s">
        <v>6</v>
      </c>
      <c r="D15924">
        <v>1</v>
      </c>
      <c r="E15924" t="s">
        <v>7827</v>
      </c>
      <c r="F15924" t="s">
        <v>29</v>
      </c>
      <c r="G15924" t="s">
        <v>4</v>
      </c>
      <c r="H15924" t="s">
        <v>1688</v>
      </c>
      <c r="I15924" s="2">
        <v>1100</v>
      </c>
      <c r="J15924" s="5"/>
      <c r="L15924" s="5"/>
      <c r="M15924" s="2">
        <f t="shared" si="248"/>
        <v>-165505.72999999663</v>
      </c>
      <c r="P15924"/>
    </row>
    <row r="15925" spans="1:16" hidden="1">
      <c r="A15925" t="s">
        <v>7917</v>
      </c>
      <c r="B15925" s="1">
        <v>42294</v>
      </c>
      <c r="C15925" t="s">
        <v>6487</v>
      </c>
      <c r="D15925">
        <v>1</v>
      </c>
      <c r="E15925" t="s">
        <v>7918</v>
      </c>
      <c r="F15925" t="s">
        <v>228</v>
      </c>
      <c r="G15925" t="s">
        <v>4</v>
      </c>
      <c r="H15925" t="s">
        <v>7919</v>
      </c>
      <c r="J15925" s="5"/>
      <c r="K15925" s="2">
        <v>5540</v>
      </c>
      <c r="L15925" s="5"/>
      <c r="M15925" s="2">
        <f t="shared" si="248"/>
        <v>-171045.72999999663</v>
      </c>
      <c r="P15925"/>
    </row>
    <row r="15926" spans="1:16" hidden="1">
      <c r="A15926" t="s">
        <v>7941</v>
      </c>
      <c r="B15926" s="1">
        <v>42294</v>
      </c>
      <c r="C15926" t="s">
        <v>6</v>
      </c>
      <c r="D15926">
        <v>1</v>
      </c>
      <c r="E15926" t="s">
        <v>7942</v>
      </c>
      <c r="F15926" t="s">
        <v>8</v>
      </c>
      <c r="G15926" t="s">
        <v>4</v>
      </c>
      <c r="H15926" t="s">
        <v>1274</v>
      </c>
      <c r="I15926" s="2">
        <v>3032.68</v>
      </c>
      <c r="J15926" s="5"/>
      <c r="L15926" s="5"/>
      <c r="M15926" s="2">
        <f t="shared" si="248"/>
        <v>-168013.04999999664</v>
      </c>
      <c r="P15926"/>
    </row>
    <row r="15927" spans="1:16" hidden="1">
      <c r="A15927" t="s">
        <v>7980</v>
      </c>
      <c r="B15927" s="1">
        <v>42294</v>
      </c>
      <c r="C15927" t="s">
        <v>6</v>
      </c>
      <c r="D15927">
        <v>1</v>
      </c>
      <c r="E15927" t="s">
        <v>7981</v>
      </c>
      <c r="F15927" t="s">
        <v>8</v>
      </c>
      <c r="G15927" t="s">
        <v>4</v>
      </c>
      <c r="H15927" t="s">
        <v>6222</v>
      </c>
      <c r="I15927" s="2">
        <v>4171.12</v>
      </c>
      <c r="J15927" s="5"/>
      <c r="L15927" s="5"/>
      <c r="M15927" s="2">
        <f t="shared" si="248"/>
        <v>-163841.92999999665</v>
      </c>
      <c r="P15927"/>
    </row>
    <row r="15928" spans="1:16" hidden="1">
      <c r="A15928" t="s">
        <v>8038</v>
      </c>
      <c r="B15928" s="1">
        <v>42294</v>
      </c>
      <c r="C15928" t="s">
        <v>195</v>
      </c>
      <c r="D15928">
        <v>1</v>
      </c>
      <c r="E15928" t="s">
        <v>8039</v>
      </c>
      <c r="F15928" t="s">
        <v>13</v>
      </c>
      <c r="G15928" t="s">
        <v>4</v>
      </c>
      <c r="H15928" t="s">
        <v>195</v>
      </c>
      <c r="J15928" s="5"/>
      <c r="K15928" s="2">
        <v>70241.740000000005</v>
      </c>
      <c r="L15928" s="5"/>
      <c r="M15928" s="2">
        <f t="shared" si="248"/>
        <v>-234083.66999999667</v>
      </c>
      <c r="P15928"/>
    </row>
    <row r="15929" spans="1:16" hidden="1">
      <c r="A15929" t="s">
        <v>8043</v>
      </c>
      <c r="B15929" s="1">
        <v>42294</v>
      </c>
      <c r="C15929" t="s">
        <v>200</v>
      </c>
      <c r="D15929">
        <v>1</v>
      </c>
      <c r="E15929" t="s">
        <v>8044</v>
      </c>
      <c r="F15929" t="s">
        <v>16</v>
      </c>
      <c r="G15929" t="s">
        <v>4</v>
      </c>
      <c r="H15929" t="s">
        <v>200</v>
      </c>
      <c r="J15929" s="5"/>
      <c r="K15929" s="2">
        <v>1025</v>
      </c>
      <c r="L15929" s="5"/>
      <c r="M15929" s="2">
        <f t="shared" si="248"/>
        <v>-235108.66999999667</v>
      </c>
      <c r="P15929"/>
    </row>
    <row r="15930" spans="1:16" hidden="1">
      <c r="A15930" t="s">
        <v>8048</v>
      </c>
      <c r="B15930" s="1">
        <v>42294</v>
      </c>
      <c r="C15930" t="s">
        <v>3690</v>
      </c>
      <c r="D15930">
        <v>1</v>
      </c>
      <c r="E15930" t="s">
        <v>8049</v>
      </c>
      <c r="F15930" t="s">
        <v>13</v>
      </c>
      <c r="G15930" t="s">
        <v>4</v>
      </c>
      <c r="H15930" t="s">
        <v>5066</v>
      </c>
      <c r="J15930" s="5"/>
      <c r="K15930" s="2">
        <v>1840</v>
      </c>
      <c r="L15930" s="5"/>
      <c r="M15930" s="2">
        <f t="shared" si="248"/>
        <v>-236948.66999999667</v>
      </c>
      <c r="P15930"/>
    </row>
    <row r="15931" spans="1:16" hidden="1">
      <c r="A15931" t="s">
        <v>8055</v>
      </c>
      <c r="B15931" s="1">
        <v>42294</v>
      </c>
      <c r="C15931" t="s">
        <v>18</v>
      </c>
      <c r="D15931">
        <v>1</v>
      </c>
      <c r="E15931" t="s">
        <v>8056</v>
      </c>
      <c r="F15931" t="s">
        <v>13</v>
      </c>
      <c r="G15931" t="s">
        <v>4</v>
      </c>
      <c r="H15931" t="s">
        <v>18</v>
      </c>
      <c r="J15931" s="5"/>
      <c r="K15931" s="2">
        <v>16442.68</v>
      </c>
      <c r="L15931" s="5"/>
      <c r="M15931" s="2">
        <f t="shared" si="248"/>
        <v>-253391.34999999666</v>
      </c>
      <c r="P15931"/>
    </row>
    <row r="15932" spans="1:16" hidden="1">
      <c r="A15932" t="s">
        <v>26750</v>
      </c>
      <c r="B15932" s="1">
        <v>42294</v>
      </c>
      <c r="C15932" t="s">
        <v>26756</v>
      </c>
      <c r="D15932">
        <v>2</v>
      </c>
      <c r="E15932" t="s">
        <v>26757</v>
      </c>
      <c r="F15932" t="s">
        <v>7054</v>
      </c>
      <c r="G15932" t="s">
        <v>4</v>
      </c>
      <c r="H15932" t="s">
        <v>8456</v>
      </c>
      <c r="I15932" s="2">
        <v>4700.0200000000004</v>
      </c>
      <c r="J15932" s="5"/>
      <c r="L15932" s="5"/>
      <c r="M15932" s="2">
        <f t="shared" si="248"/>
        <v>-248691.32999999667</v>
      </c>
      <c r="P15932"/>
    </row>
    <row r="15933" spans="1:16" hidden="1">
      <c r="A15933" t="s">
        <v>26777</v>
      </c>
      <c r="B15933" s="1">
        <v>42294</v>
      </c>
      <c r="C15933" t="s">
        <v>26783</v>
      </c>
      <c r="D15933">
        <v>2</v>
      </c>
      <c r="E15933" t="s">
        <v>26784</v>
      </c>
      <c r="F15933" t="s">
        <v>7054</v>
      </c>
      <c r="G15933" t="s">
        <v>4</v>
      </c>
      <c r="H15933" t="s">
        <v>6032</v>
      </c>
      <c r="J15933" s="5"/>
      <c r="K15933" s="2">
        <v>1200.01</v>
      </c>
      <c r="L15933" s="5"/>
      <c r="M15933" s="2">
        <f t="shared" si="248"/>
        <v>-249891.33999999668</v>
      </c>
      <c r="P15933"/>
    </row>
    <row r="15934" spans="1:16" hidden="1">
      <c r="A15934" t="s">
        <v>26777</v>
      </c>
      <c r="B15934" s="1">
        <v>42294</v>
      </c>
      <c r="C15934" t="s">
        <v>26783</v>
      </c>
      <c r="D15934">
        <v>2</v>
      </c>
      <c r="E15934" t="s">
        <v>26784</v>
      </c>
      <c r="F15934" t="s">
        <v>7054</v>
      </c>
      <c r="G15934" t="s">
        <v>4</v>
      </c>
      <c r="H15934" t="s">
        <v>6032</v>
      </c>
      <c r="I15934" s="2">
        <v>1200.01</v>
      </c>
      <c r="J15934" s="5"/>
      <c r="L15934" s="5"/>
      <c r="M15934" s="2">
        <f t="shared" si="248"/>
        <v>-248691.32999999667</v>
      </c>
      <c r="P15934"/>
    </row>
    <row r="15935" spans="1:16" hidden="1">
      <c r="A15935" t="s">
        <v>26796</v>
      </c>
      <c r="B15935" s="1">
        <v>42294</v>
      </c>
      <c r="C15935" t="s">
        <v>26802</v>
      </c>
      <c r="D15935">
        <v>2</v>
      </c>
      <c r="E15935" t="s">
        <v>26803</v>
      </c>
      <c r="F15935" t="s">
        <v>7054</v>
      </c>
      <c r="G15935" t="s">
        <v>4</v>
      </c>
      <c r="H15935" t="s">
        <v>564</v>
      </c>
      <c r="I15935" s="2">
        <v>3129.99</v>
      </c>
      <c r="J15935" s="5"/>
      <c r="L15935" s="5"/>
      <c r="M15935" s="2">
        <f t="shared" si="248"/>
        <v>-245561.33999999668</v>
      </c>
      <c r="P15935"/>
    </row>
    <row r="15936" spans="1:16" hidden="1">
      <c r="A15936" t="s">
        <v>26815</v>
      </c>
      <c r="B15936" s="1">
        <v>42294</v>
      </c>
      <c r="C15936" t="s">
        <v>26820</v>
      </c>
      <c r="D15936">
        <v>2</v>
      </c>
      <c r="E15936" t="s">
        <v>26821</v>
      </c>
      <c r="F15936" t="s">
        <v>13559</v>
      </c>
      <c r="G15936" t="s">
        <v>313</v>
      </c>
      <c r="H15936" t="s">
        <v>9919</v>
      </c>
      <c r="J15936" s="5"/>
      <c r="K15936" s="2">
        <v>68.72</v>
      </c>
      <c r="L15936" s="5"/>
      <c r="M15936" s="2">
        <f t="shared" si="248"/>
        <v>-245630.05999999668</v>
      </c>
      <c r="P15936"/>
    </row>
    <row r="15937" spans="1:16" hidden="1">
      <c r="A15937" t="s">
        <v>26815</v>
      </c>
      <c r="B15937" s="1">
        <v>42294</v>
      </c>
      <c r="C15937" t="s">
        <v>26820</v>
      </c>
      <c r="D15937">
        <v>2</v>
      </c>
      <c r="E15937" t="s">
        <v>26821</v>
      </c>
      <c r="F15937" t="s">
        <v>13559</v>
      </c>
      <c r="G15937" t="s">
        <v>313</v>
      </c>
      <c r="H15937" t="s">
        <v>9919</v>
      </c>
      <c r="I15937" s="2">
        <v>68.72</v>
      </c>
      <c r="J15937" s="5"/>
      <c r="L15937" s="5"/>
      <c r="M15937" s="2">
        <f t="shared" si="248"/>
        <v>-245561.33999999668</v>
      </c>
      <c r="P15937"/>
    </row>
    <row r="15938" spans="1:16" hidden="1">
      <c r="A15938" t="s">
        <v>26835</v>
      </c>
      <c r="B15938" s="1">
        <v>42294</v>
      </c>
      <c r="C15938" t="s">
        <v>26840</v>
      </c>
      <c r="D15938">
        <v>2</v>
      </c>
      <c r="E15938" t="s">
        <v>26841</v>
      </c>
      <c r="F15938" t="s">
        <v>13559</v>
      </c>
      <c r="G15938" t="s">
        <v>313</v>
      </c>
      <c r="H15938" t="s">
        <v>1375</v>
      </c>
      <c r="J15938" s="5"/>
      <c r="K15938" s="2">
        <v>336.68</v>
      </c>
      <c r="L15938" s="5"/>
      <c r="M15938" s="2">
        <f t="shared" si="248"/>
        <v>-245898.01999999667</v>
      </c>
      <c r="P15938"/>
    </row>
    <row r="15939" spans="1:16" hidden="1">
      <c r="A15939" t="s">
        <v>26835</v>
      </c>
      <c r="B15939" s="1">
        <v>42294</v>
      </c>
      <c r="C15939" t="s">
        <v>26840</v>
      </c>
      <c r="D15939">
        <v>2</v>
      </c>
      <c r="E15939" t="s">
        <v>26841</v>
      </c>
      <c r="F15939" t="s">
        <v>13559</v>
      </c>
      <c r="G15939" t="s">
        <v>313</v>
      </c>
      <c r="H15939" t="s">
        <v>1375</v>
      </c>
      <c r="I15939" s="2">
        <v>336.68</v>
      </c>
      <c r="J15939" s="5"/>
      <c r="L15939" s="5"/>
      <c r="M15939" s="2">
        <f t="shared" si="248"/>
        <v>-245561.33999999668</v>
      </c>
      <c r="P15939"/>
    </row>
    <row r="15940" spans="1:16" hidden="1">
      <c r="A15940" t="s">
        <v>26855</v>
      </c>
      <c r="B15940" s="1">
        <v>42294</v>
      </c>
      <c r="C15940" t="s">
        <v>6</v>
      </c>
      <c r="D15940">
        <v>1</v>
      </c>
      <c r="E15940" t="s">
        <v>26857</v>
      </c>
      <c r="F15940" t="s">
        <v>13565</v>
      </c>
      <c r="G15940" t="s">
        <v>4</v>
      </c>
      <c r="H15940" t="s">
        <v>23873</v>
      </c>
      <c r="I15940" s="2">
        <v>35000</v>
      </c>
      <c r="J15940" s="5"/>
      <c r="L15940" s="5"/>
      <c r="M15940" s="2">
        <f t="shared" si="248"/>
        <v>-210561.33999999668</v>
      </c>
      <c r="P15940"/>
    </row>
    <row r="15941" spans="1:16" hidden="1">
      <c r="A15941" t="s">
        <v>26869</v>
      </c>
      <c r="B15941" s="1">
        <v>42294</v>
      </c>
      <c r="C15941" t="s">
        <v>6</v>
      </c>
      <c r="D15941">
        <v>1</v>
      </c>
      <c r="E15941" t="s">
        <v>26871</v>
      </c>
      <c r="F15941" t="s">
        <v>13565</v>
      </c>
      <c r="G15941" t="s">
        <v>4</v>
      </c>
      <c r="H15941" t="s">
        <v>24445</v>
      </c>
      <c r="I15941" s="2">
        <v>20000</v>
      </c>
      <c r="J15941" s="5"/>
      <c r="L15941" s="5"/>
      <c r="M15941" s="2">
        <f t="shared" si="248"/>
        <v>-190561.33999999668</v>
      </c>
      <c r="P15941"/>
    </row>
    <row r="15942" spans="1:16" hidden="1">
      <c r="A15942" t="s">
        <v>26883</v>
      </c>
      <c r="B15942" s="1">
        <v>42294</v>
      </c>
      <c r="C15942" t="s">
        <v>26887</v>
      </c>
      <c r="D15942">
        <v>2</v>
      </c>
      <c r="E15942" t="s">
        <v>26888</v>
      </c>
      <c r="F15942" t="s">
        <v>7054</v>
      </c>
      <c r="G15942" t="s">
        <v>4</v>
      </c>
      <c r="H15942" t="s">
        <v>15651</v>
      </c>
      <c r="I15942" s="2">
        <v>1790</v>
      </c>
      <c r="J15942" s="5"/>
      <c r="L15942" s="5"/>
      <c r="M15942" s="2">
        <f t="shared" si="248"/>
        <v>-188771.33999999668</v>
      </c>
      <c r="P15942"/>
    </row>
    <row r="15943" spans="1:16" hidden="1">
      <c r="A15943" t="s">
        <v>26903</v>
      </c>
      <c r="B15943" s="1">
        <v>42294</v>
      </c>
      <c r="C15943" t="s">
        <v>26906</v>
      </c>
      <c r="D15943">
        <v>2</v>
      </c>
      <c r="E15943" t="s">
        <v>26907</v>
      </c>
      <c r="F15943" t="s">
        <v>7054</v>
      </c>
      <c r="G15943" t="s">
        <v>4</v>
      </c>
      <c r="H15943" t="s">
        <v>12863</v>
      </c>
      <c r="I15943" s="2">
        <v>1025</v>
      </c>
      <c r="J15943" s="5"/>
      <c r="L15943" s="5"/>
      <c r="M15943" s="2">
        <f t="shared" si="248"/>
        <v>-187746.33999999668</v>
      </c>
      <c r="P15943"/>
    </row>
    <row r="15944" spans="1:16" hidden="1">
      <c r="A15944" t="s">
        <v>26923</v>
      </c>
      <c r="B15944" s="1">
        <v>42294</v>
      </c>
      <c r="C15944" t="s">
        <v>26926</v>
      </c>
      <c r="D15944">
        <v>2</v>
      </c>
      <c r="E15944" t="s">
        <v>26927</v>
      </c>
      <c r="F15944" t="s">
        <v>7054</v>
      </c>
      <c r="G15944" t="s">
        <v>4</v>
      </c>
      <c r="H15944" t="s">
        <v>1756</v>
      </c>
      <c r="I15944" s="2">
        <v>1025</v>
      </c>
      <c r="J15944" s="5"/>
      <c r="L15944" s="5"/>
      <c r="M15944" s="2">
        <f t="shared" si="248"/>
        <v>-186721.33999999668</v>
      </c>
      <c r="P15944"/>
    </row>
    <row r="15945" spans="1:16" hidden="1">
      <c r="A15945" t="s">
        <v>26944</v>
      </c>
      <c r="B15945" s="1">
        <v>42294</v>
      </c>
      <c r="C15945" t="s">
        <v>18</v>
      </c>
      <c r="D15945">
        <v>2</v>
      </c>
      <c r="E15945" t="s">
        <v>26947</v>
      </c>
      <c r="F15945" t="s">
        <v>13559</v>
      </c>
      <c r="G15945" t="s">
        <v>313</v>
      </c>
      <c r="H15945" t="s">
        <v>14209</v>
      </c>
      <c r="I15945" s="2">
        <v>620.51</v>
      </c>
      <c r="J15945" s="5"/>
      <c r="L15945" s="5"/>
      <c r="M15945" s="2">
        <f t="shared" ref="M15945:M16008" si="249">+M15944+I15945-K15945</f>
        <v>-186100.82999999667</v>
      </c>
      <c r="P15945"/>
    </row>
    <row r="15946" spans="1:16" hidden="1">
      <c r="A15946" t="s">
        <v>26967</v>
      </c>
      <c r="B15946" s="1">
        <v>42294</v>
      </c>
      <c r="C15946" t="s">
        <v>26970</v>
      </c>
      <c r="D15946">
        <v>2</v>
      </c>
      <c r="E15946" t="s">
        <v>26971</v>
      </c>
      <c r="F15946" t="s">
        <v>7054</v>
      </c>
      <c r="G15946" t="s">
        <v>4</v>
      </c>
      <c r="H15946" t="s">
        <v>26972</v>
      </c>
      <c r="I15946" s="2">
        <v>1832.03</v>
      </c>
      <c r="J15946" s="5"/>
      <c r="L15946" s="5"/>
      <c r="M15946" s="2">
        <f t="shared" si="249"/>
        <v>-184268.79999999667</v>
      </c>
      <c r="P15946"/>
    </row>
    <row r="15947" spans="1:16" hidden="1">
      <c r="A15947" t="s">
        <v>26988</v>
      </c>
      <c r="B15947" s="1">
        <v>42294</v>
      </c>
      <c r="C15947" t="s">
        <v>26991</v>
      </c>
      <c r="D15947">
        <v>2</v>
      </c>
      <c r="E15947" t="s">
        <v>26992</v>
      </c>
      <c r="F15947" t="s">
        <v>7054</v>
      </c>
      <c r="G15947" t="s">
        <v>4</v>
      </c>
      <c r="H15947" t="s">
        <v>26993</v>
      </c>
      <c r="I15947" s="2">
        <v>1025</v>
      </c>
      <c r="J15947" s="5"/>
      <c r="L15947" s="5"/>
      <c r="M15947" s="2">
        <f t="shared" si="249"/>
        <v>-183243.79999999667</v>
      </c>
      <c r="P15947"/>
    </row>
    <row r="15948" spans="1:16" hidden="1">
      <c r="A15948" t="s">
        <v>27015</v>
      </c>
      <c r="B15948" s="1">
        <v>42294</v>
      </c>
      <c r="C15948" t="s">
        <v>27019</v>
      </c>
      <c r="D15948">
        <v>1</v>
      </c>
      <c r="E15948" t="s">
        <v>27020</v>
      </c>
      <c r="F15948" t="s">
        <v>13565</v>
      </c>
      <c r="G15948" t="s">
        <v>4</v>
      </c>
      <c r="H15948" t="s">
        <v>4781</v>
      </c>
      <c r="I15948" s="2">
        <v>17886.09</v>
      </c>
      <c r="J15948" s="5"/>
      <c r="L15948" s="5"/>
      <c r="M15948" s="2">
        <f t="shared" si="249"/>
        <v>-165357.70999999667</v>
      </c>
      <c r="P15948"/>
    </row>
    <row r="15949" spans="1:16" hidden="1">
      <c r="A15949" t="s">
        <v>27039</v>
      </c>
      <c r="B15949" s="1">
        <v>42294</v>
      </c>
      <c r="C15949" t="s">
        <v>27042</v>
      </c>
      <c r="D15949">
        <v>1</v>
      </c>
      <c r="E15949" t="s">
        <v>27043</v>
      </c>
      <c r="F15949" t="s">
        <v>13565</v>
      </c>
      <c r="G15949" t="s">
        <v>4</v>
      </c>
      <c r="H15949" t="s">
        <v>4781</v>
      </c>
      <c r="I15949" s="2">
        <v>17886.09</v>
      </c>
      <c r="J15949" s="5"/>
      <c r="L15949" s="5"/>
      <c r="M15949" s="2">
        <f t="shared" si="249"/>
        <v>-147471.61999999668</v>
      </c>
      <c r="P15949"/>
    </row>
    <row r="15950" spans="1:16" hidden="1">
      <c r="A15950" t="s">
        <v>27061</v>
      </c>
      <c r="B15950" s="1">
        <v>42294</v>
      </c>
      <c r="C15950" t="s">
        <v>27063</v>
      </c>
      <c r="D15950">
        <v>1</v>
      </c>
      <c r="E15950" t="s">
        <v>27064</v>
      </c>
      <c r="F15950" t="s">
        <v>13565</v>
      </c>
      <c r="G15950" t="s">
        <v>4</v>
      </c>
      <c r="H15950" t="s">
        <v>4781</v>
      </c>
      <c r="I15950" s="2">
        <v>17886.09</v>
      </c>
      <c r="J15950" s="5"/>
      <c r="L15950" s="5"/>
      <c r="M15950" s="2">
        <f t="shared" si="249"/>
        <v>-129585.52999999668</v>
      </c>
      <c r="P15950"/>
    </row>
    <row r="15951" spans="1:16" hidden="1">
      <c r="A15951" t="s">
        <v>27083</v>
      </c>
      <c r="B15951" s="1">
        <v>42294</v>
      </c>
      <c r="C15951" t="s">
        <v>27086</v>
      </c>
      <c r="D15951">
        <v>2</v>
      </c>
      <c r="E15951" t="s">
        <v>27087</v>
      </c>
      <c r="F15951" t="s">
        <v>7054</v>
      </c>
      <c r="G15951" t="s">
        <v>4</v>
      </c>
      <c r="H15951" t="s">
        <v>3043</v>
      </c>
      <c r="J15951" s="5"/>
      <c r="K15951" s="2">
        <v>7000</v>
      </c>
      <c r="L15951" s="5"/>
      <c r="M15951" s="2">
        <f t="shared" si="249"/>
        <v>-136585.52999999668</v>
      </c>
      <c r="P15951"/>
    </row>
    <row r="15952" spans="1:16" hidden="1">
      <c r="A15952" t="s">
        <v>27083</v>
      </c>
      <c r="B15952" s="1">
        <v>42294</v>
      </c>
      <c r="C15952" t="s">
        <v>27086</v>
      </c>
      <c r="D15952">
        <v>2</v>
      </c>
      <c r="E15952" t="s">
        <v>27087</v>
      </c>
      <c r="F15952" t="s">
        <v>7054</v>
      </c>
      <c r="G15952" t="s">
        <v>4</v>
      </c>
      <c r="H15952" t="s">
        <v>3043</v>
      </c>
      <c r="I15952" s="2">
        <v>19665.189999999999</v>
      </c>
      <c r="J15952" s="5"/>
      <c r="L15952" s="5"/>
      <c r="M15952" s="2">
        <f t="shared" si="249"/>
        <v>-116920.33999999668</v>
      </c>
      <c r="P15952"/>
    </row>
    <row r="15953" spans="1:16" hidden="1">
      <c r="A15953" t="s">
        <v>27104</v>
      </c>
      <c r="B15953" s="1">
        <v>42294</v>
      </c>
      <c r="C15953" t="s">
        <v>27108</v>
      </c>
      <c r="D15953">
        <v>2</v>
      </c>
      <c r="E15953" t="s">
        <v>27109</v>
      </c>
      <c r="F15953" t="s">
        <v>7054</v>
      </c>
      <c r="G15953" t="s">
        <v>4</v>
      </c>
      <c r="H15953" t="s">
        <v>3819</v>
      </c>
      <c r="I15953" s="2">
        <v>1025</v>
      </c>
      <c r="J15953" s="5"/>
      <c r="L15953" s="5"/>
      <c r="M15953" s="2">
        <f t="shared" si="249"/>
        <v>-115895.33999999668</v>
      </c>
      <c r="P15953"/>
    </row>
    <row r="15954" spans="1:16" hidden="1">
      <c r="A15954" t="s">
        <v>27127</v>
      </c>
      <c r="B15954" s="1">
        <v>42294</v>
      </c>
      <c r="C15954" t="s">
        <v>27129</v>
      </c>
      <c r="D15954">
        <v>2</v>
      </c>
      <c r="E15954" t="s">
        <v>27130</v>
      </c>
      <c r="F15954" t="s">
        <v>13559</v>
      </c>
      <c r="G15954" t="s">
        <v>313</v>
      </c>
      <c r="H15954" t="s">
        <v>65</v>
      </c>
      <c r="J15954" s="5"/>
      <c r="K15954" s="2">
        <v>410.36</v>
      </c>
      <c r="L15954" s="5"/>
      <c r="M15954" s="2">
        <f t="shared" si="249"/>
        <v>-116305.69999999668</v>
      </c>
      <c r="P15954"/>
    </row>
    <row r="15955" spans="1:16" hidden="1">
      <c r="A15955" t="s">
        <v>27127</v>
      </c>
      <c r="B15955" s="1">
        <v>42294</v>
      </c>
      <c r="C15955" t="s">
        <v>27129</v>
      </c>
      <c r="D15955">
        <v>2</v>
      </c>
      <c r="E15955" t="s">
        <v>27130</v>
      </c>
      <c r="F15955" t="s">
        <v>13559</v>
      </c>
      <c r="G15955" t="s">
        <v>313</v>
      </c>
      <c r="H15955" t="s">
        <v>65</v>
      </c>
      <c r="I15955" s="2">
        <v>410.36</v>
      </c>
      <c r="J15955" s="5"/>
      <c r="L15955" s="5"/>
      <c r="M15955" s="2">
        <f t="shared" si="249"/>
        <v>-115895.33999999668</v>
      </c>
      <c r="P15955"/>
    </row>
    <row r="15956" spans="1:16" hidden="1">
      <c r="A15956" t="s">
        <v>27149</v>
      </c>
      <c r="B15956" s="1">
        <v>42294</v>
      </c>
      <c r="C15956" t="s">
        <v>27153</v>
      </c>
      <c r="D15956">
        <v>2</v>
      </c>
      <c r="E15956" t="s">
        <v>27154</v>
      </c>
      <c r="F15956" t="s">
        <v>7054</v>
      </c>
      <c r="G15956" t="s">
        <v>4</v>
      </c>
      <c r="H15956" t="s">
        <v>20609</v>
      </c>
      <c r="I15956" s="2">
        <v>1840</v>
      </c>
      <c r="J15956" s="5"/>
      <c r="L15956" s="5"/>
      <c r="M15956" s="2">
        <f t="shared" si="249"/>
        <v>-114055.33999999668</v>
      </c>
      <c r="P15956"/>
    </row>
    <row r="15957" spans="1:16" hidden="1">
      <c r="A15957" t="s">
        <v>27177</v>
      </c>
      <c r="B15957" s="1">
        <v>42294</v>
      </c>
      <c r="C15957" t="s">
        <v>27180</v>
      </c>
      <c r="D15957">
        <v>2</v>
      </c>
      <c r="E15957" t="s">
        <v>27181</v>
      </c>
      <c r="F15957" t="s">
        <v>7054</v>
      </c>
      <c r="G15957" t="s">
        <v>4</v>
      </c>
      <c r="H15957" t="s">
        <v>25080</v>
      </c>
      <c r="I15957" s="2">
        <v>1025</v>
      </c>
      <c r="J15957" s="5"/>
      <c r="L15957" s="5"/>
      <c r="M15957" s="2">
        <f t="shared" si="249"/>
        <v>-113030.33999999668</v>
      </c>
      <c r="P15957"/>
    </row>
    <row r="15958" spans="1:16" hidden="1">
      <c r="A15958" t="s">
        <v>27200</v>
      </c>
      <c r="B15958" s="1">
        <v>42294</v>
      </c>
      <c r="C15958" t="s">
        <v>27203</v>
      </c>
      <c r="D15958">
        <v>2</v>
      </c>
      <c r="E15958" t="s">
        <v>27204</v>
      </c>
      <c r="F15958" t="s">
        <v>7054</v>
      </c>
      <c r="G15958" t="s">
        <v>4</v>
      </c>
      <c r="H15958" t="s">
        <v>7919</v>
      </c>
      <c r="I15958" s="2">
        <v>5540.11</v>
      </c>
      <c r="J15958" s="5"/>
      <c r="L15958" s="5"/>
      <c r="M15958" s="2">
        <f t="shared" si="249"/>
        <v>-107490.22999999668</v>
      </c>
      <c r="P15958"/>
    </row>
    <row r="15959" spans="1:16" hidden="1">
      <c r="A15959" t="s">
        <v>27222</v>
      </c>
      <c r="B15959" s="1">
        <v>42294</v>
      </c>
      <c r="C15959" t="s">
        <v>27225</v>
      </c>
      <c r="D15959">
        <v>2</v>
      </c>
      <c r="E15959" t="s">
        <v>27226</v>
      </c>
      <c r="F15959" t="s">
        <v>7054</v>
      </c>
      <c r="G15959" t="s">
        <v>4</v>
      </c>
      <c r="H15959" t="s">
        <v>290</v>
      </c>
      <c r="I15959" s="2">
        <v>2200</v>
      </c>
      <c r="J15959" s="5"/>
      <c r="L15959" s="5"/>
      <c r="M15959" s="2">
        <f t="shared" si="249"/>
        <v>-105290.22999999668</v>
      </c>
      <c r="P15959"/>
    </row>
    <row r="15960" spans="1:16" hidden="1">
      <c r="A15960" t="s">
        <v>27245</v>
      </c>
      <c r="B15960" s="1">
        <v>42294</v>
      </c>
      <c r="C15960" t="s">
        <v>27248</v>
      </c>
      <c r="D15960">
        <v>2</v>
      </c>
      <c r="E15960" t="s">
        <v>27249</v>
      </c>
      <c r="F15960" t="s">
        <v>7054</v>
      </c>
      <c r="G15960" t="s">
        <v>4</v>
      </c>
      <c r="H15960" t="s">
        <v>27250</v>
      </c>
      <c r="I15960" s="2">
        <v>4100</v>
      </c>
      <c r="J15960" s="5"/>
      <c r="L15960" s="5"/>
      <c r="M15960" s="2">
        <f t="shared" si="249"/>
        <v>-101190.22999999668</v>
      </c>
      <c r="P15960"/>
    </row>
    <row r="15961" spans="1:16" hidden="1">
      <c r="A15961" t="s">
        <v>27267</v>
      </c>
      <c r="B15961" s="1">
        <v>42294</v>
      </c>
      <c r="C15961" t="s">
        <v>27269</v>
      </c>
      <c r="D15961">
        <v>2</v>
      </c>
      <c r="E15961" t="s">
        <v>27270</v>
      </c>
      <c r="F15961" t="s">
        <v>7054</v>
      </c>
      <c r="G15961" t="s">
        <v>4</v>
      </c>
      <c r="H15961" t="s">
        <v>7808</v>
      </c>
      <c r="I15961" s="2">
        <v>2990</v>
      </c>
      <c r="J15961" s="5"/>
      <c r="L15961" s="5"/>
      <c r="M15961" s="2">
        <f t="shared" si="249"/>
        <v>-98200.229999996678</v>
      </c>
      <c r="P15961"/>
    </row>
    <row r="15962" spans="1:16" hidden="1">
      <c r="A15962" t="s">
        <v>27292</v>
      </c>
      <c r="B15962" s="1">
        <v>42294</v>
      </c>
      <c r="C15962" t="s">
        <v>27295</v>
      </c>
      <c r="D15962">
        <v>2</v>
      </c>
      <c r="E15962" t="s">
        <v>27296</v>
      </c>
      <c r="F15962" t="s">
        <v>7054</v>
      </c>
      <c r="G15962" t="s">
        <v>4</v>
      </c>
      <c r="H15962" t="s">
        <v>22398</v>
      </c>
      <c r="I15962" s="2">
        <v>2129.9899999999998</v>
      </c>
      <c r="J15962" s="5"/>
      <c r="L15962" s="5"/>
      <c r="M15962" s="2">
        <f t="shared" si="249"/>
        <v>-96070.239999996673</v>
      </c>
      <c r="P15962"/>
    </row>
    <row r="15963" spans="1:16" hidden="1">
      <c r="A15963" t="s">
        <v>27314</v>
      </c>
      <c r="B15963" s="1">
        <v>42294</v>
      </c>
      <c r="C15963" t="s">
        <v>6</v>
      </c>
      <c r="D15963">
        <v>1</v>
      </c>
      <c r="E15963" t="s">
        <v>27318</v>
      </c>
      <c r="F15963" t="s">
        <v>13561</v>
      </c>
      <c r="G15963" t="s">
        <v>4</v>
      </c>
      <c r="H15963" t="s">
        <v>9666</v>
      </c>
      <c r="I15963" s="2">
        <v>10000</v>
      </c>
      <c r="J15963" s="5"/>
      <c r="L15963" s="5"/>
      <c r="M15963" s="2">
        <f t="shared" si="249"/>
        <v>-86070.239999996673</v>
      </c>
      <c r="P15963"/>
    </row>
    <row r="15964" spans="1:16" hidden="1">
      <c r="A15964" t="s">
        <v>27336</v>
      </c>
      <c r="B15964" s="1">
        <v>42294</v>
      </c>
      <c r="C15964" t="s">
        <v>27340</v>
      </c>
      <c r="D15964">
        <v>2</v>
      </c>
      <c r="E15964" t="s">
        <v>27341</v>
      </c>
      <c r="F15964" t="s">
        <v>7054</v>
      </c>
      <c r="G15964" t="s">
        <v>4</v>
      </c>
      <c r="H15964" t="s">
        <v>23075</v>
      </c>
      <c r="I15964" s="2">
        <v>1839.99</v>
      </c>
      <c r="J15964" s="5"/>
      <c r="L15964" s="5"/>
      <c r="M15964" s="2">
        <f t="shared" si="249"/>
        <v>-84230.249999996668</v>
      </c>
      <c r="P15964"/>
    </row>
    <row r="15965" spans="1:16" hidden="1">
      <c r="A15965" t="s">
        <v>27357</v>
      </c>
      <c r="B15965" s="1">
        <v>42294</v>
      </c>
      <c r="C15965" t="s">
        <v>27359</v>
      </c>
      <c r="D15965">
        <v>2</v>
      </c>
      <c r="E15965" t="s">
        <v>27360</v>
      </c>
      <c r="F15965" t="s">
        <v>7054</v>
      </c>
      <c r="G15965" t="s">
        <v>4</v>
      </c>
      <c r="H15965" t="s">
        <v>27361</v>
      </c>
      <c r="I15965" s="2">
        <v>4037.89</v>
      </c>
      <c r="J15965" s="5"/>
      <c r="L15965" s="5"/>
      <c r="M15965" s="2">
        <f t="shared" si="249"/>
        <v>-80192.359999996668</v>
      </c>
      <c r="P15965"/>
    </row>
    <row r="15966" spans="1:16" hidden="1">
      <c r="A15966" s="35" t="s">
        <v>8062</v>
      </c>
      <c r="B15966" s="36">
        <v>42296</v>
      </c>
      <c r="C15966" s="35" t="s">
        <v>18</v>
      </c>
      <c r="D15966" s="35">
        <v>1</v>
      </c>
      <c r="E15966" s="35" t="s">
        <v>8063</v>
      </c>
      <c r="F15966" s="35" t="s">
        <v>13</v>
      </c>
      <c r="G15966" s="35" t="s">
        <v>4</v>
      </c>
      <c r="H15966" s="35" t="s">
        <v>8064</v>
      </c>
      <c r="I15966" s="11"/>
      <c r="J15966" s="12"/>
      <c r="K15966" s="11">
        <v>20000</v>
      </c>
      <c r="L15966" s="12" t="s">
        <v>36333</v>
      </c>
      <c r="M15966" s="2">
        <f t="shared" si="249"/>
        <v>-100192.35999999667</v>
      </c>
      <c r="P15966"/>
    </row>
    <row r="15967" spans="1:16" hidden="1">
      <c r="A15967" t="s">
        <v>8116</v>
      </c>
      <c r="B15967" s="1">
        <v>42296</v>
      </c>
      <c r="C15967" t="s">
        <v>18</v>
      </c>
      <c r="D15967">
        <v>1</v>
      </c>
      <c r="E15967" t="s">
        <v>8063</v>
      </c>
      <c r="F15967" t="s">
        <v>13</v>
      </c>
      <c r="G15967" t="s">
        <v>4</v>
      </c>
      <c r="H15967" t="s">
        <v>8117</v>
      </c>
      <c r="I15967" s="2">
        <v>20000</v>
      </c>
      <c r="J15967" s="5" t="s">
        <v>36333</v>
      </c>
      <c r="L15967" s="5"/>
      <c r="M15967" s="2">
        <f t="shared" si="249"/>
        <v>-80192.359999996668</v>
      </c>
      <c r="P15967"/>
    </row>
    <row r="15968" spans="1:16" hidden="1">
      <c r="A15968" t="s">
        <v>8158</v>
      </c>
      <c r="B15968" s="1">
        <v>42296</v>
      </c>
      <c r="C15968" t="s">
        <v>8159</v>
      </c>
      <c r="D15968">
        <v>2</v>
      </c>
      <c r="E15968" t="s">
        <v>8160</v>
      </c>
      <c r="F15968" t="s">
        <v>51</v>
      </c>
      <c r="G15968" t="s">
        <v>4</v>
      </c>
      <c r="H15968" t="s">
        <v>1674</v>
      </c>
      <c r="I15968" s="59">
        <v>33860.239999999998</v>
      </c>
      <c r="J15968" s="5"/>
      <c r="L15968" s="5"/>
      <c r="M15968" s="2">
        <f t="shared" si="249"/>
        <v>-46332.11999999667</v>
      </c>
      <c r="P15968"/>
    </row>
    <row r="15969" spans="1:16" hidden="1">
      <c r="A15969" t="s">
        <v>8161</v>
      </c>
      <c r="B15969" s="1">
        <v>42296</v>
      </c>
      <c r="C15969" t="s">
        <v>1176</v>
      </c>
      <c r="D15969">
        <v>2</v>
      </c>
      <c r="E15969" t="s">
        <v>8162</v>
      </c>
      <c r="F15969" t="s">
        <v>51</v>
      </c>
      <c r="G15969" t="s">
        <v>4</v>
      </c>
      <c r="H15969" t="s">
        <v>1682</v>
      </c>
      <c r="I15969" s="2">
        <v>30248.43</v>
      </c>
      <c r="J15969" s="5" t="s">
        <v>36333</v>
      </c>
      <c r="L15969" s="5"/>
      <c r="M15969" s="2">
        <f t="shared" si="249"/>
        <v>-16083.68999999667</v>
      </c>
      <c r="P15969"/>
    </row>
    <row r="15970" spans="1:16" hidden="1">
      <c r="A15970" t="s">
        <v>8167</v>
      </c>
      <c r="B15970" s="1">
        <v>42296</v>
      </c>
      <c r="C15970" t="s">
        <v>8170</v>
      </c>
      <c r="D15970">
        <v>1</v>
      </c>
      <c r="E15970" t="s">
        <v>8171</v>
      </c>
      <c r="F15970" t="s">
        <v>13</v>
      </c>
      <c r="G15970" t="s">
        <v>4</v>
      </c>
      <c r="H15970" t="s">
        <v>8172</v>
      </c>
      <c r="J15970" s="5"/>
      <c r="K15970" s="2">
        <v>30248.43</v>
      </c>
      <c r="L15970" s="5" t="s">
        <v>36333</v>
      </c>
      <c r="M15970" s="2">
        <f t="shared" si="249"/>
        <v>-46332.11999999667</v>
      </c>
      <c r="P15970"/>
    </row>
    <row r="15971" spans="1:16" hidden="1">
      <c r="A15971" t="s">
        <v>8178</v>
      </c>
      <c r="B15971" s="1">
        <v>42296</v>
      </c>
      <c r="C15971" t="s">
        <v>1176</v>
      </c>
      <c r="D15971">
        <v>1</v>
      </c>
      <c r="E15971" t="s">
        <v>8179</v>
      </c>
      <c r="F15971" t="s">
        <v>13</v>
      </c>
      <c r="G15971" t="s">
        <v>4</v>
      </c>
      <c r="H15971" t="s">
        <v>7145</v>
      </c>
      <c r="J15971" s="5"/>
      <c r="K15971" s="59">
        <v>33992.28</v>
      </c>
      <c r="L15971" s="5"/>
      <c r="M15971" s="2">
        <f t="shared" si="249"/>
        <v>-80324.399999996676</v>
      </c>
      <c r="N15971" s="26">
        <f>+K15971-I15968</f>
        <v>132.04000000000087</v>
      </c>
      <c r="P15971"/>
    </row>
    <row r="15972" spans="1:16" hidden="1">
      <c r="A15972" t="s">
        <v>8196</v>
      </c>
      <c r="B15972" s="1">
        <v>42296</v>
      </c>
      <c r="C15972" t="s">
        <v>6</v>
      </c>
      <c r="D15972">
        <v>1</v>
      </c>
      <c r="E15972" t="s">
        <v>8197</v>
      </c>
      <c r="F15972" t="s">
        <v>29</v>
      </c>
      <c r="G15972" t="s">
        <v>4</v>
      </c>
      <c r="H15972" t="s">
        <v>678</v>
      </c>
      <c r="I15972" s="2">
        <v>500</v>
      </c>
      <c r="J15972" s="5">
        <v>9</v>
      </c>
      <c r="L15972" s="5"/>
      <c r="M15972" s="2">
        <f t="shared" si="249"/>
        <v>-79824.399999996676</v>
      </c>
      <c r="P15972"/>
    </row>
    <row r="15973" spans="1:16" hidden="1">
      <c r="A15973" t="s">
        <v>8200</v>
      </c>
      <c r="B15973" s="1">
        <v>42296</v>
      </c>
      <c r="C15973" t="s">
        <v>6</v>
      </c>
      <c r="D15973">
        <v>1</v>
      </c>
      <c r="E15973" t="s">
        <v>8201</v>
      </c>
      <c r="F15973" t="s">
        <v>29</v>
      </c>
      <c r="G15973" t="s">
        <v>4</v>
      </c>
      <c r="H15973" t="s">
        <v>8202</v>
      </c>
      <c r="I15973" s="2">
        <v>700</v>
      </c>
      <c r="J15973" s="5">
        <v>9</v>
      </c>
      <c r="L15973" s="5"/>
      <c r="M15973" s="2">
        <f t="shared" si="249"/>
        <v>-79124.399999996676</v>
      </c>
      <c r="P15973"/>
    </row>
    <row r="15974" spans="1:16" hidden="1">
      <c r="A15974" t="s">
        <v>8205</v>
      </c>
      <c r="B15974" s="1">
        <v>42296</v>
      </c>
      <c r="C15974" t="s">
        <v>6</v>
      </c>
      <c r="D15974">
        <v>1</v>
      </c>
      <c r="E15974" t="s">
        <v>8206</v>
      </c>
      <c r="F15974" t="s">
        <v>29</v>
      </c>
      <c r="G15974" t="s">
        <v>4</v>
      </c>
      <c r="H15974" t="s">
        <v>65</v>
      </c>
      <c r="I15974" s="2">
        <v>1566.62</v>
      </c>
      <c r="J15974" s="5">
        <v>10</v>
      </c>
      <c r="L15974" s="5"/>
      <c r="M15974" s="2">
        <f t="shared" si="249"/>
        <v>-77557.779999996681</v>
      </c>
      <c r="P15974"/>
    </row>
    <row r="15975" spans="1:16" hidden="1">
      <c r="A15975" t="s">
        <v>8211</v>
      </c>
      <c r="B15975" s="1">
        <v>42296</v>
      </c>
      <c r="C15975" t="s">
        <v>6</v>
      </c>
      <c r="D15975">
        <v>1</v>
      </c>
      <c r="E15975" t="s">
        <v>8212</v>
      </c>
      <c r="F15975" t="s">
        <v>29</v>
      </c>
      <c r="G15975" t="s">
        <v>4</v>
      </c>
      <c r="H15975" t="s">
        <v>65</v>
      </c>
      <c r="I15975" s="2">
        <v>539.75</v>
      </c>
      <c r="J15975" s="5">
        <v>9</v>
      </c>
      <c r="L15975" s="5"/>
      <c r="M15975" s="2">
        <f t="shared" si="249"/>
        <v>-77018.029999996681</v>
      </c>
      <c r="P15975"/>
    </row>
    <row r="15976" spans="1:16" hidden="1">
      <c r="A15976" t="s">
        <v>8214</v>
      </c>
      <c r="B15976" s="1">
        <v>42296</v>
      </c>
      <c r="C15976" t="s">
        <v>43</v>
      </c>
      <c r="D15976">
        <v>1</v>
      </c>
      <c r="E15976" t="s">
        <v>8215</v>
      </c>
      <c r="F15976" t="s">
        <v>16</v>
      </c>
      <c r="G15976" t="s">
        <v>4</v>
      </c>
      <c r="H15976" t="s">
        <v>208</v>
      </c>
      <c r="J15976" s="5"/>
      <c r="K15976" s="2">
        <v>1025</v>
      </c>
      <c r="L15976" s="5">
        <v>28</v>
      </c>
      <c r="M15976" s="2">
        <f t="shared" si="249"/>
        <v>-78043.029999996681</v>
      </c>
      <c r="P15976"/>
    </row>
    <row r="15977" spans="1:16" hidden="1">
      <c r="A15977" t="s">
        <v>8222</v>
      </c>
      <c r="B15977" s="1">
        <v>42296</v>
      </c>
      <c r="C15977" t="s">
        <v>6</v>
      </c>
      <c r="D15977">
        <v>1</v>
      </c>
      <c r="E15977" t="s">
        <v>8225</v>
      </c>
      <c r="F15977" t="s">
        <v>29</v>
      </c>
      <c r="G15977" t="s">
        <v>4</v>
      </c>
      <c r="H15977" t="s">
        <v>5769</v>
      </c>
      <c r="I15977" s="2">
        <v>800</v>
      </c>
      <c r="J15977" s="5">
        <v>9</v>
      </c>
      <c r="L15977" s="5"/>
      <c r="M15977" s="2">
        <f t="shared" si="249"/>
        <v>-77243.029999996681</v>
      </c>
      <c r="P15977"/>
    </row>
    <row r="15978" spans="1:16" hidden="1">
      <c r="A15978" t="s">
        <v>8231</v>
      </c>
      <c r="B15978" s="1">
        <v>42296</v>
      </c>
      <c r="C15978" t="s">
        <v>200</v>
      </c>
      <c r="D15978">
        <v>1</v>
      </c>
      <c r="E15978" t="s">
        <v>8234</v>
      </c>
      <c r="F15978" t="s">
        <v>16</v>
      </c>
      <c r="G15978" t="s">
        <v>4</v>
      </c>
      <c r="H15978" t="s">
        <v>200</v>
      </c>
      <c r="J15978" s="5"/>
      <c r="K15978" s="2">
        <v>52665</v>
      </c>
      <c r="L15978" s="5">
        <v>11</v>
      </c>
      <c r="M15978" s="2">
        <f t="shared" si="249"/>
        <v>-129908.02999999668</v>
      </c>
      <c r="P15978"/>
    </row>
    <row r="15979" spans="1:16" hidden="1">
      <c r="A15979" t="s">
        <v>8238</v>
      </c>
      <c r="B15979" s="1">
        <v>42296</v>
      </c>
      <c r="C15979" t="s">
        <v>18</v>
      </c>
      <c r="D15979">
        <v>1</v>
      </c>
      <c r="E15979" t="s">
        <v>8239</v>
      </c>
      <c r="F15979" t="s">
        <v>13</v>
      </c>
      <c r="G15979" t="s">
        <v>4</v>
      </c>
      <c r="H15979" t="s">
        <v>18</v>
      </c>
      <c r="J15979" s="5"/>
      <c r="K15979" s="2">
        <v>21474.32</v>
      </c>
      <c r="L15979" s="5">
        <v>9</v>
      </c>
      <c r="M15979" s="2">
        <f t="shared" si="249"/>
        <v>-151382.34999999669</v>
      </c>
      <c r="P15979"/>
    </row>
    <row r="15980" spans="1:16" hidden="1">
      <c r="A15980" t="s">
        <v>8243</v>
      </c>
      <c r="B15980" s="1">
        <v>42296</v>
      </c>
      <c r="C15980" t="s">
        <v>195</v>
      </c>
      <c r="D15980">
        <v>1</v>
      </c>
      <c r="E15980" t="s">
        <v>8246</v>
      </c>
      <c r="F15980" t="s">
        <v>13</v>
      </c>
      <c r="G15980" t="s">
        <v>4</v>
      </c>
      <c r="H15980" t="s">
        <v>195</v>
      </c>
      <c r="J15980" s="5"/>
      <c r="K15980" s="2">
        <v>5936.61</v>
      </c>
      <c r="L15980" s="5">
        <v>10</v>
      </c>
      <c r="M15980" s="2">
        <f t="shared" si="249"/>
        <v>-157318.95999999667</v>
      </c>
      <c r="P15980"/>
    </row>
    <row r="15981" spans="1:16" hidden="1">
      <c r="A15981" t="s">
        <v>8288</v>
      </c>
      <c r="B15981" s="1">
        <v>42296</v>
      </c>
      <c r="C15981" t="s">
        <v>6</v>
      </c>
      <c r="D15981">
        <v>1</v>
      </c>
      <c r="E15981" t="s">
        <v>8289</v>
      </c>
      <c r="F15981" t="s">
        <v>29</v>
      </c>
      <c r="G15981" t="s">
        <v>20</v>
      </c>
      <c r="H15981" t="s">
        <v>3677</v>
      </c>
      <c r="I15981" s="2">
        <v>1613.37</v>
      </c>
      <c r="J15981" s="5">
        <v>2</v>
      </c>
      <c r="L15981" s="5"/>
      <c r="M15981" s="2">
        <f t="shared" si="249"/>
        <v>-155705.58999999668</v>
      </c>
      <c r="P15981"/>
    </row>
    <row r="15982" spans="1:16" hidden="1">
      <c r="A15982" t="s">
        <v>8293</v>
      </c>
      <c r="B15982" s="1">
        <v>42296</v>
      </c>
      <c r="C15982" t="s">
        <v>11</v>
      </c>
      <c r="D15982">
        <v>1</v>
      </c>
      <c r="E15982" t="s">
        <v>8295</v>
      </c>
      <c r="F15982" t="s">
        <v>1439</v>
      </c>
      <c r="G15982" t="s">
        <v>20</v>
      </c>
      <c r="H15982" t="s">
        <v>8296</v>
      </c>
      <c r="J15982" s="5"/>
      <c r="K15982" s="2">
        <v>2990</v>
      </c>
      <c r="L15982" s="5">
        <v>4</v>
      </c>
      <c r="M15982" s="2">
        <f t="shared" si="249"/>
        <v>-158695.58999999668</v>
      </c>
      <c r="P15982"/>
    </row>
    <row r="15983" spans="1:16" hidden="1">
      <c r="A15983" t="s">
        <v>8301</v>
      </c>
      <c r="B15983" s="1">
        <v>42296</v>
      </c>
      <c r="C15983" t="s">
        <v>6</v>
      </c>
      <c r="D15983">
        <v>1</v>
      </c>
      <c r="E15983" t="s">
        <v>8302</v>
      </c>
      <c r="F15983" t="s">
        <v>8</v>
      </c>
      <c r="G15983" t="s">
        <v>20</v>
      </c>
      <c r="H15983" t="s">
        <v>7494</v>
      </c>
      <c r="I15983" s="2">
        <v>1948.26</v>
      </c>
      <c r="J15983" s="5">
        <v>8</v>
      </c>
      <c r="L15983" s="5"/>
      <c r="M15983" s="2">
        <f t="shared" si="249"/>
        <v>-156747.32999999667</v>
      </c>
      <c r="P15983"/>
    </row>
    <row r="15984" spans="1:16" hidden="1">
      <c r="A15984" t="s">
        <v>8319</v>
      </c>
      <c r="B15984" s="1">
        <v>42296</v>
      </c>
      <c r="C15984" t="s">
        <v>6</v>
      </c>
      <c r="D15984">
        <v>1</v>
      </c>
      <c r="E15984" t="s">
        <v>8320</v>
      </c>
      <c r="F15984" t="s">
        <v>29</v>
      </c>
      <c r="G15984" t="s">
        <v>20</v>
      </c>
      <c r="H15984" t="s">
        <v>7740</v>
      </c>
      <c r="I15984" s="2">
        <v>942</v>
      </c>
      <c r="J15984" s="5">
        <v>5</v>
      </c>
      <c r="L15984" s="5"/>
      <c r="M15984" s="2">
        <f t="shared" si="249"/>
        <v>-155805.32999999667</v>
      </c>
      <c r="P15984"/>
    </row>
    <row r="15985" spans="1:16" hidden="1">
      <c r="A15985" t="s">
        <v>8325</v>
      </c>
      <c r="B15985" s="1">
        <v>42296</v>
      </c>
      <c r="C15985" t="s">
        <v>11</v>
      </c>
      <c r="D15985">
        <v>1</v>
      </c>
      <c r="E15985" t="s">
        <v>8326</v>
      </c>
      <c r="F15985" t="s">
        <v>13</v>
      </c>
      <c r="G15985" t="s">
        <v>20</v>
      </c>
      <c r="H15985" t="s">
        <v>7740</v>
      </c>
      <c r="J15985" s="5"/>
      <c r="K15985" s="2">
        <v>942</v>
      </c>
      <c r="L15985" s="5">
        <v>5</v>
      </c>
      <c r="M15985" s="2">
        <f t="shared" si="249"/>
        <v>-156747.32999999667</v>
      </c>
      <c r="P15985"/>
    </row>
    <row r="15986" spans="1:16" hidden="1">
      <c r="A15986" t="s">
        <v>8331</v>
      </c>
      <c r="B15986" s="1">
        <v>42296</v>
      </c>
      <c r="C15986" t="s">
        <v>18</v>
      </c>
      <c r="D15986">
        <v>1</v>
      </c>
      <c r="E15986" t="s">
        <v>8332</v>
      </c>
      <c r="F15986" t="s">
        <v>13</v>
      </c>
      <c r="G15986" t="s">
        <v>20</v>
      </c>
      <c r="H15986" t="s">
        <v>8333</v>
      </c>
      <c r="J15986" s="5"/>
      <c r="K15986" s="2">
        <v>20000</v>
      </c>
      <c r="L15986" s="5">
        <v>6</v>
      </c>
      <c r="M15986" s="2">
        <f t="shared" si="249"/>
        <v>-176747.32999999667</v>
      </c>
      <c r="P15986"/>
    </row>
    <row r="15987" spans="1:16" hidden="1">
      <c r="A15987" t="s">
        <v>8340</v>
      </c>
      <c r="B15987" s="1">
        <v>42296</v>
      </c>
      <c r="C15987" t="s">
        <v>43</v>
      </c>
      <c r="D15987">
        <v>1</v>
      </c>
      <c r="E15987" t="s">
        <v>8341</v>
      </c>
      <c r="F15987" t="s">
        <v>13</v>
      </c>
      <c r="G15987" t="s">
        <v>20</v>
      </c>
      <c r="H15987" t="s">
        <v>5255</v>
      </c>
      <c r="J15987" s="5"/>
      <c r="K15987" s="2">
        <v>2440</v>
      </c>
      <c r="L15987" s="5">
        <v>7</v>
      </c>
      <c r="M15987" s="2">
        <f t="shared" si="249"/>
        <v>-179187.32999999667</v>
      </c>
      <c r="P15987"/>
    </row>
    <row r="15988" spans="1:16" hidden="1">
      <c r="A15988" t="s">
        <v>8346</v>
      </c>
      <c r="B15988" s="1">
        <v>42296</v>
      </c>
      <c r="C15988" t="s">
        <v>43</v>
      </c>
      <c r="D15988">
        <v>1</v>
      </c>
      <c r="E15988" t="s">
        <v>8347</v>
      </c>
      <c r="F15988" t="s">
        <v>228</v>
      </c>
      <c r="G15988" t="s">
        <v>20</v>
      </c>
      <c r="H15988" t="s">
        <v>2112</v>
      </c>
      <c r="J15988" s="5"/>
      <c r="K15988" s="2">
        <v>1948.26</v>
      </c>
      <c r="L15988" s="5">
        <v>8</v>
      </c>
      <c r="M15988" s="2">
        <f t="shared" si="249"/>
        <v>-181135.58999999668</v>
      </c>
      <c r="P15988"/>
    </row>
    <row r="15989" spans="1:16" hidden="1">
      <c r="A15989" t="s">
        <v>8351</v>
      </c>
      <c r="B15989" s="1">
        <v>42296</v>
      </c>
      <c r="C15989" t="s">
        <v>18</v>
      </c>
      <c r="D15989">
        <v>1</v>
      </c>
      <c r="E15989" t="s">
        <v>8352</v>
      </c>
      <c r="F15989" t="s">
        <v>13</v>
      </c>
      <c r="G15989" t="s">
        <v>20</v>
      </c>
      <c r="H15989" t="s">
        <v>18</v>
      </c>
      <c r="J15989" s="5"/>
      <c r="K15989" s="2">
        <v>15928.64</v>
      </c>
      <c r="L15989" s="5">
        <v>1</v>
      </c>
      <c r="M15989" s="2">
        <f t="shared" si="249"/>
        <v>-197064.22999999666</v>
      </c>
      <c r="P15989"/>
    </row>
    <row r="15990" spans="1:16" hidden="1">
      <c r="A15990" t="s">
        <v>8360</v>
      </c>
      <c r="B15990" s="1">
        <v>42296</v>
      </c>
      <c r="C15990" t="s">
        <v>195</v>
      </c>
      <c r="D15990">
        <v>1</v>
      </c>
      <c r="E15990" t="s">
        <v>8361</v>
      </c>
      <c r="F15990" t="s">
        <v>13</v>
      </c>
      <c r="G15990" t="s">
        <v>20</v>
      </c>
      <c r="H15990" t="s">
        <v>195</v>
      </c>
      <c r="J15990" s="5"/>
      <c r="K15990" s="2">
        <v>4828.37</v>
      </c>
      <c r="L15990" s="5">
        <v>2</v>
      </c>
      <c r="M15990" s="2">
        <f t="shared" si="249"/>
        <v>-201892.59999999666</v>
      </c>
      <c r="P15990"/>
    </row>
    <row r="15991" spans="1:16" hidden="1">
      <c r="A15991" t="s">
        <v>8365</v>
      </c>
      <c r="B15991" s="1">
        <v>42296</v>
      </c>
      <c r="C15991" t="s">
        <v>200</v>
      </c>
      <c r="D15991">
        <v>1</v>
      </c>
      <c r="E15991" t="s">
        <v>8366</v>
      </c>
      <c r="F15991" t="s">
        <v>16</v>
      </c>
      <c r="G15991" t="s">
        <v>20</v>
      </c>
      <c r="H15991" t="s">
        <v>200</v>
      </c>
      <c r="J15991" s="5"/>
      <c r="K15991" s="2">
        <v>3685.01</v>
      </c>
      <c r="L15991" s="5">
        <v>3</v>
      </c>
      <c r="M15991" s="2">
        <f t="shared" si="249"/>
        <v>-205577.60999999667</v>
      </c>
      <c r="P15991"/>
    </row>
    <row r="15992" spans="1:16" hidden="1">
      <c r="A15992" t="s">
        <v>27384</v>
      </c>
      <c r="B15992" s="1">
        <v>42296</v>
      </c>
      <c r="C15992" t="s">
        <v>6</v>
      </c>
      <c r="D15992">
        <v>1</v>
      </c>
      <c r="E15992" t="s">
        <v>27390</v>
      </c>
      <c r="F15992" t="s">
        <v>13565</v>
      </c>
      <c r="G15992" t="s">
        <v>4</v>
      </c>
      <c r="H15992" t="s">
        <v>8064</v>
      </c>
      <c r="I15992" s="2">
        <v>20000</v>
      </c>
      <c r="J15992" s="5">
        <v>11</v>
      </c>
      <c r="L15992" s="5"/>
      <c r="M15992" s="2">
        <f t="shared" si="249"/>
        <v>-185577.60999999667</v>
      </c>
      <c r="P15992"/>
    </row>
    <row r="15993" spans="1:16" hidden="1">
      <c r="A15993" t="s">
        <v>27405</v>
      </c>
      <c r="B15993" s="1">
        <v>42296</v>
      </c>
      <c r="C15993" t="s">
        <v>6</v>
      </c>
      <c r="D15993">
        <v>1</v>
      </c>
      <c r="E15993" t="s">
        <v>27412</v>
      </c>
      <c r="F15993" t="s">
        <v>13565</v>
      </c>
      <c r="G15993" t="s">
        <v>4</v>
      </c>
      <c r="H15993" t="s">
        <v>12685</v>
      </c>
      <c r="I15993" s="2">
        <v>5000</v>
      </c>
      <c r="J15993" s="5">
        <v>9</v>
      </c>
      <c r="L15993" s="5"/>
      <c r="M15993" s="2">
        <f t="shared" si="249"/>
        <v>-180577.60999999667</v>
      </c>
      <c r="P15993"/>
    </row>
    <row r="15994" spans="1:16" hidden="1">
      <c r="A15994" t="s">
        <v>27432</v>
      </c>
      <c r="B15994" s="1">
        <v>42296</v>
      </c>
      <c r="C15994" t="s">
        <v>6</v>
      </c>
      <c r="D15994">
        <v>1</v>
      </c>
      <c r="E15994" t="s">
        <v>27439</v>
      </c>
      <c r="F15994" t="s">
        <v>13565</v>
      </c>
      <c r="G15994" t="s">
        <v>4</v>
      </c>
      <c r="H15994" t="s">
        <v>27440</v>
      </c>
      <c r="I15994" s="2">
        <v>20000</v>
      </c>
      <c r="J15994" s="5">
        <v>11</v>
      </c>
      <c r="L15994" s="5"/>
      <c r="M15994" s="2">
        <f t="shared" si="249"/>
        <v>-160577.60999999667</v>
      </c>
      <c r="P15994"/>
    </row>
    <row r="15995" spans="1:16" hidden="1">
      <c r="A15995" t="s">
        <v>27458</v>
      </c>
      <c r="B15995" s="1">
        <v>42296</v>
      </c>
      <c r="C15995" t="s">
        <v>27465</v>
      </c>
      <c r="D15995">
        <v>2</v>
      </c>
      <c r="E15995" t="s">
        <v>27466</v>
      </c>
      <c r="F15995" t="s">
        <v>13559</v>
      </c>
      <c r="G15995" t="s">
        <v>313</v>
      </c>
      <c r="H15995" t="s">
        <v>6590</v>
      </c>
      <c r="J15995" s="5"/>
      <c r="K15995" s="2">
        <v>400</v>
      </c>
      <c r="L15995" s="5">
        <v>9</v>
      </c>
      <c r="M15995" s="2">
        <f t="shared" si="249"/>
        <v>-160977.60999999667</v>
      </c>
      <c r="P15995"/>
    </row>
    <row r="15996" spans="1:16" hidden="1">
      <c r="A15996" t="s">
        <v>27458</v>
      </c>
      <c r="B15996" s="1">
        <v>42296</v>
      </c>
      <c r="C15996" t="s">
        <v>27465</v>
      </c>
      <c r="D15996">
        <v>2</v>
      </c>
      <c r="E15996" t="s">
        <v>27466</v>
      </c>
      <c r="F15996" t="s">
        <v>13559</v>
      </c>
      <c r="G15996" t="s">
        <v>313</v>
      </c>
      <c r="H15996" t="s">
        <v>6590</v>
      </c>
      <c r="I15996" s="2">
        <v>915.66</v>
      </c>
      <c r="J15996" s="5">
        <v>9</v>
      </c>
      <c r="L15996" s="5"/>
      <c r="M15996" s="2">
        <f t="shared" si="249"/>
        <v>-160061.94999999666</v>
      </c>
      <c r="N15996" s="3">
        <f>+I15996-K15995</f>
        <v>515.66</v>
      </c>
      <c r="P15996"/>
    </row>
    <row r="15997" spans="1:16" hidden="1">
      <c r="A15997" t="s">
        <v>27483</v>
      </c>
      <c r="B15997" s="1">
        <v>42296</v>
      </c>
      <c r="C15997" t="s">
        <v>27492</v>
      </c>
      <c r="D15997">
        <v>2</v>
      </c>
      <c r="E15997" t="s">
        <v>27493</v>
      </c>
      <c r="F15997" t="s">
        <v>7054</v>
      </c>
      <c r="G15997" t="s">
        <v>4</v>
      </c>
      <c r="H15997" t="s">
        <v>8230</v>
      </c>
      <c r="I15997" s="2">
        <v>1025</v>
      </c>
      <c r="J15997" s="5">
        <v>11</v>
      </c>
      <c r="L15997" s="5"/>
      <c r="M15997" s="2">
        <f t="shared" si="249"/>
        <v>-159036.94999999666</v>
      </c>
      <c r="P15997"/>
    </row>
    <row r="15998" spans="1:16" hidden="1">
      <c r="A15998" t="s">
        <v>27510</v>
      </c>
      <c r="B15998" s="1">
        <v>42296</v>
      </c>
      <c r="C15998" t="s">
        <v>6</v>
      </c>
      <c r="D15998">
        <v>1</v>
      </c>
      <c r="E15998" t="s">
        <v>27515</v>
      </c>
      <c r="F15998" t="s">
        <v>13565</v>
      </c>
      <c r="G15998" t="s">
        <v>4</v>
      </c>
      <c r="H15998" t="s">
        <v>26634</v>
      </c>
      <c r="I15998" s="2">
        <v>9800</v>
      </c>
      <c r="J15998" s="5">
        <v>11</v>
      </c>
      <c r="L15998" s="5"/>
      <c r="M15998" s="2">
        <f t="shared" si="249"/>
        <v>-149236.94999999666</v>
      </c>
      <c r="P15998"/>
    </row>
    <row r="15999" spans="1:16" hidden="1">
      <c r="A15999" t="s">
        <v>27530</v>
      </c>
      <c r="B15999" s="1">
        <v>42296</v>
      </c>
      <c r="C15999" t="s">
        <v>6</v>
      </c>
      <c r="D15999">
        <v>1</v>
      </c>
      <c r="E15999" t="s">
        <v>27536</v>
      </c>
      <c r="F15999" t="s">
        <v>13565</v>
      </c>
      <c r="G15999" t="s">
        <v>4</v>
      </c>
      <c r="H15999" t="s">
        <v>27537</v>
      </c>
      <c r="I15999" s="2">
        <v>4500</v>
      </c>
      <c r="J15999" s="5">
        <v>9</v>
      </c>
      <c r="L15999" s="5"/>
      <c r="M15999" s="2">
        <f t="shared" si="249"/>
        <v>-144736.94999999666</v>
      </c>
      <c r="P15999"/>
    </row>
    <row r="16000" spans="1:16" hidden="1">
      <c r="A16000" t="s">
        <v>27556</v>
      </c>
      <c r="B16000" s="1">
        <v>42296</v>
      </c>
      <c r="C16000" t="s">
        <v>27562</v>
      </c>
      <c r="D16000">
        <v>2</v>
      </c>
      <c r="E16000" t="s">
        <v>27563</v>
      </c>
      <c r="F16000" t="s">
        <v>7054</v>
      </c>
      <c r="G16000" t="s">
        <v>4</v>
      </c>
      <c r="H16000" t="s">
        <v>2035</v>
      </c>
      <c r="I16000" s="2">
        <v>1840</v>
      </c>
      <c r="J16000" s="5">
        <v>11</v>
      </c>
      <c r="L16000" s="5"/>
      <c r="M16000" s="2">
        <f t="shared" si="249"/>
        <v>-142896.94999999666</v>
      </c>
      <c r="P16000"/>
    </row>
    <row r="16001" spans="1:16" hidden="1">
      <c r="A16001" t="s">
        <v>27578</v>
      </c>
      <c r="B16001" s="1">
        <v>42296</v>
      </c>
      <c r="C16001" t="s">
        <v>27586</v>
      </c>
      <c r="D16001">
        <v>2</v>
      </c>
      <c r="E16001" t="s">
        <v>27587</v>
      </c>
      <c r="F16001" t="s">
        <v>13559</v>
      </c>
      <c r="G16001" t="s">
        <v>313</v>
      </c>
      <c r="H16001" t="s">
        <v>6958</v>
      </c>
      <c r="J16001" s="5"/>
      <c r="K16001" s="2">
        <v>700</v>
      </c>
      <c r="L16001" s="5">
        <v>9</v>
      </c>
      <c r="M16001" s="2">
        <f t="shared" si="249"/>
        <v>-143596.94999999666</v>
      </c>
      <c r="P16001"/>
    </row>
    <row r="16002" spans="1:16" hidden="1">
      <c r="A16002" t="s">
        <v>27578</v>
      </c>
      <c r="B16002" s="1">
        <v>42296</v>
      </c>
      <c r="C16002" t="s">
        <v>27586</v>
      </c>
      <c r="D16002">
        <v>2</v>
      </c>
      <c r="E16002" t="s">
        <v>27587</v>
      </c>
      <c r="F16002" t="s">
        <v>13559</v>
      </c>
      <c r="G16002" t="s">
        <v>313</v>
      </c>
      <c r="H16002" t="s">
        <v>6958</v>
      </c>
      <c r="I16002" s="2">
        <v>1891.8</v>
      </c>
      <c r="J16002" s="5">
        <v>9</v>
      </c>
      <c r="L16002" s="5"/>
      <c r="M16002" s="2">
        <f t="shared" si="249"/>
        <v>-141705.14999999668</v>
      </c>
      <c r="N16002" s="3">
        <f>+I16002-K16001</f>
        <v>1191.8</v>
      </c>
      <c r="P16002"/>
    </row>
    <row r="16003" spans="1:16" hidden="1">
      <c r="A16003" t="s">
        <v>27600</v>
      </c>
      <c r="B16003" s="1">
        <v>42296</v>
      </c>
      <c r="C16003" t="s">
        <v>27606</v>
      </c>
      <c r="D16003">
        <v>2</v>
      </c>
      <c r="E16003" t="s">
        <v>27607</v>
      </c>
      <c r="F16003" t="s">
        <v>7054</v>
      </c>
      <c r="G16003" t="s">
        <v>4</v>
      </c>
      <c r="H16003" t="s">
        <v>1274</v>
      </c>
      <c r="J16003" s="5"/>
      <c r="K16003" s="2">
        <v>3032.68</v>
      </c>
      <c r="L16003" s="5"/>
      <c r="M16003" s="2">
        <f t="shared" si="249"/>
        <v>-144737.82999999667</v>
      </c>
      <c r="P16003"/>
    </row>
    <row r="16004" spans="1:16" hidden="1">
      <c r="A16004" t="s">
        <v>27600</v>
      </c>
      <c r="B16004" s="1">
        <v>42296</v>
      </c>
      <c r="C16004" t="s">
        <v>27606</v>
      </c>
      <c r="D16004">
        <v>2</v>
      </c>
      <c r="E16004" t="s">
        <v>27607</v>
      </c>
      <c r="F16004" t="s">
        <v>7054</v>
      </c>
      <c r="G16004" t="s">
        <v>4</v>
      </c>
      <c r="H16004" t="s">
        <v>1274</v>
      </c>
      <c r="I16004" s="2">
        <v>3032.68</v>
      </c>
      <c r="J16004" s="5"/>
      <c r="L16004" s="5"/>
      <c r="M16004" s="2">
        <f t="shared" si="249"/>
        <v>-141705.14999999668</v>
      </c>
      <c r="P16004"/>
    </row>
    <row r="16005" spans="1:16" hidden="1">
      <c r="A16005" t="s">
        <v>27620</v>
      </c>
      <c r="B16005" s="1">
        <v>42296</v>
      </c>
      <c r="C16005" t="s">
        <v>18</v>
      </c>
      <c r="D16005">
        <v>2</v>
      </c>
      <c r="E16005" t="s">
        <v>27627</v>
      </c>
      <c r="F16005" t="s">
        <v>13559</v>
      </c>
      <c r="G16005" t="s">
        <v>313</v>
      </c>
      <c r="H16005" t="s">
        <v>65</v>
      </c>
      <c r="I16005" s="2">
        <v>438.85</v>
      </c>
      <c r="J16005" s="5">
        <v>9</v>
      </c>
      <c r="L16005" s="5"/>
      <c r="M16005" s="2">
        <f t="shared" si="249"/>
        <v>-141266.29999999667</v>
      </c>
      <c r="P16005"/>
    </row>
    <row r="16006" spans="1:16" hidden="1">
      <c r="A16006" t="s">
        <v>27639</v>
      </c>
      <c r="B16006" s="1">
        <v>42296</v>
      </c>
      <c r="C16006" t="s">
        <v>27645</v>
      </c>
      <c r="D16006">
        <v>2</v>
      </c>
      <c r="E16006" t="s">
        <v>27646</v>
      </c>
      <c r="F16006" t="s">
        <v>7054</v>
      </c>
      <c r="G16006" t="s">
        <v>4</v>
      </c>
      <c r="H16006" t="s">
        <v>6222</v>
      </c>
      <c r="J16006" s="5"/>
      <c r="K16006" s="2">
        <v>4171.1000000000004</v>
      </c>
      <c r="L16006" s="5"/>
      <c r="M16006" s="2">
        <f t="shared" si="249"/>
        <v>-145437.39999999668</v>
      </c>
      <c r="P16006"/>
    </row>
    <row r="16007" spans="1:16" hidden="1">
      <c r="A16007" t="s">
        <v>27639</v>
      </c>
      <c r="B16007" s="1">
        <v>42296</v>
      </c>
      <c r="C16007" t="s">
        <v>27645</v>
      </c>
      <c r="D16007">
        <v>2</v>
      </c>
      <c r="E16007" t="s">
        <v>27646</v>
      </c>
      <c r="F16007" t="s">
        <v>7054</v>
      </c>
      <c r="G16007" t="s">
        <v>4</v>
      </c>
      <c r="H16007" t="s">
        <v>6222</v>
      </c>
      <c r="I16007" s="2">
        <v>4171.1000000000004</v>
      </c>
      <c r="J16007" s="5"/>
      <c r="L16007" s="5"/>
      <c r="M16007" s="2">
        <f t="shared" si="249"/>
        <v>-141266.29999999667</v>
      </c>
      <c r="P16007"/>
    </row>
    <row r="16008" spans="1:16" hidden="1">
      <c r="A16008" t="s">
        <v>27665</v>
      </c>
      <c r="B16008" s="1">
        <v>42296</v>
      </c>
      <c r="C16008" t="s">
        <v>27671</v>
      </c>
      <c r="D16008">
        <v>2</v>
      </c>
      <c r="E16008" t="s">
        <v>27672</v>
      </c>
      <c r="F16008" t="s">
        <v>7054</v>
      </c>
      <c r="G16008" t="s">
        <v>4</v>
      </c>
      <c r="H16008" t="s">
        <v>12912</v>
      </c>
      <c r="I16008" s="2">
        <v>1840</v>
      </c>
      <c r="J16008" s="5">
        <v>10</v>
      </c>
      <c r="L16008" s="5"/>
      <c r="M16008" s="2">
        <f t="shared" si="249"/>
        <v>-139426.29999999667</v>
      </c>
      <c r="P16008"/>
    </row>
    <row r="16009" spans="1:16" hidden="1">
      <c r="A16009" t="s">
        <v>27688</v>
      </c>
      <c r="B16009" s="1">
        <v>42296</v>
      </c>
      <c r="C16009" t="s">
        <v>27696</v>
      </c>
      <c r="D16009">
        <v>2</v>
      </c>
      <c r="E16009" t="s">
        <v>27697</v>
      </c>
      <c r="F16009" t="s">
        <v>7054</v>
      </c>
      <c r="G16009" t="s">
        <v>4</v>
      </c>
      <c r="H16009" t="s">
        <v>15807</v>
      </c>
      <c r="I16009" s="2">
        <v>1025</v>
      </c>
      <c r="J16009" s="5">
        <v>9</v>
      </c>
      <c r="L16009" s="5"/>
      <c r="M16009" s="2">
        <f t="shared" ref="M16009:M16072" si="250">+M16008+I16009-K16009</f>
        <v>-138401.29999999667</v>
      </c>
      <c r="P16009"/>
    </row>
    <row r="16010" spans="1:16" hidden="1">
      <c r="A16010" t="s">
        <v>27713</v>
      </c>
      <c r="B16010" s="1">
        <v>42296</v>
      </c>
      <c r="C16010" t="s">
        <v>27719</v>
      </c>
      <c r="D16010">
        <v>2</v>
      </c>
      <c r="E16010" t="s">
        <v>27720</v>
      </c>
      <c r="F16010" t="s">
        <v>7054</v>
      </c>
      <c r="G16010" t="s">
        <v>4</v>
      </c>
      <c r="H16010" t="s">
        <v>20821</v>
      </c>
      <c r="I16010" s="2">
        <v>2129.9899999999998</v>
      </c>
      <c r="J16010" s="5">
        <v>10</v>
      </c>
      <c r="L16010" s="5"/>
      <c r="M16010" s="2">
        <f t="shared" si="250"/>
        <v>-136271.30999999668</v>
      </c>
      <c r="P16010"/>
    </row>
    <row r="16011" spans="1:16" hidden="1">
      <c r="A16011" t="s">
        <v>27734</v>
      </c>
      <c r="B16011" s="1">
        <v>42296</v>
      </c>
      <c r="C16011" t="s">
        <v>18</v>
      </c>
      <c r="D16011">
        <v>2</v>
      </c>
      <c r="E16011" t="s">
        <v>27738</v>
      </c>
      <c r="F16011" t="s">
        <v>13559</v>
      </c>
      <c r="G16011" t="s">
        <v>313</v>
      </c>
      <c r="H16011" t="s">
        <v>638</v>
      </c>
      <c r="I16011" s="2">
        <v>1476.03</v>
      </c>
      <c r="J16011" s="5">
        <v>9</v>
      </c>
      <c r="L16011" s="5"/>
      <c r="M16011" s="2">
        <f t="shared" si="250"/>
        <v>-134795.27999999668</v>
      </c>
      <c r="P16011"/>
    </row>
    <row r="16012" spans="1:16" hidden="1">
      <c r="A16012" t="s">
        <v>27754</v>
      </c>
      <c r="B16012" s="1">
        <v>42296</v>
      </c>
      <c r="C16012" t="s">
        <v>6</v>
      </c>
      <c r="D16012">
        <v>1</v>
      </c>
      <c r="E16012" t="s">
        <v>27759</v>
      </c>
      <c r="F16012" t="s">
        <v>13565</v>
      </c>
      <c r="G16012" t="s">
        <v>4</v>
      </c>
      <c r="H16012" t="s">
        <v>8589</v>
      </c>
      <c r="I16012" s="2">
        <v>1500</v>
      </c>
      <c r="J16012" s="5">
        <v>9</v>
      </c>
      <c r="L16012" s="5"/>
      <c r="M16012" s="2">
        <f t="shared" si="250"/>
        <v>-133295.27999999668</v>
      </c>
      <c r="P16012"/>
    </row>
    <row r="16013" spans="1:16" hidden="1">
      <c r="A16013" t="s">
        <v>27774</v>
      </c>
      <c r="B16013" s="1">
        <v>42296</v>
      </c>
      <c r="C16013" t="s">
        <v>27780</v>
      </c>
      <c r="D16013">
        <v>2</v>
      </c>
      <c r="E16013" t="s">
        <v>27781</v>
      </c>
      <c r="F16013" t="s">
        <v>7054</v>
      </c>
      <c r="G16013" t="s">
        <v>4</v>
      </c>
      <c r="H16013" t="s">
        <v>5430</v>
      </c>
      <c r="I16013" s="2">
        <v>1025</v>
      </c>
      <c r="J16013" s="5">
        <v>28</v>
      </c>
      <c r="L16013" s="5"/>
      <c r="M16013" s="2">
        <f t="shared" si="250"/>
        <v>-132270.27999999668</v>
      </c>
      <c r="P16013"/>
    </row>
    <row r="16014" spans="1:16" hidden="1">
      <c r="A16014" t="s">
        <v>27795</v>
      </c>
      <c r="B16014" s="1">
        <v>42296</v>
      </c>
      <c r="C16014" t="s">
        <v>27800</v>
      </c>
      <c r="D16014">
        <v>2</v>
      </c>
      <c r="E16014" t="s">
        <v>27801</v>
      </c>
      <c r="F16014" t="s">
        <v>7054</v>
      </c>
      <c r="G16014" t="s">
        <v>4</v>
      </c>
      <c r="H16014" t="s">
        <v>2458</v>
      </c>
      <c r="I16014" s="2">
        <v>1025</v>
      </c>
      <c r="J16014" s="5">
        <v>9</v>
      </c>
      <c r="L16014" s="5"/>
      <c r="M16014" s="2">
        <f t="shared" si="250"/>
        <v>-131245.27999999668</v>
      </c>
      <c r="P16014"/>
    </row>
    <row r="16015" spans="1:16" hidden="1">
      <c r="A16015" t="s">
        <v>27819</v>
      </c>
      <c r="B16015" s="1">
        <v>42296</v>
      </c>
      <c r="C16015" t="s">
        <v>18</v>
      </c>
      <c r="D16015">
        <v>2</v>
      </c>
      <c r="E16015" t="s">
        <v>27824</v>
      </c>
      <c r="F16015" t="s">
        <v>13559</v>
      </c>
      <c r="G16015" t="s">
        <v>313</v>
      </c>
      <c r="H16015" t="s">
        <v>5447</v>
      </c>
      <c r="I16015" s="2">
        <v>422.23</v>
      </c>
      <c r="J16015" s="5">
        <v>9</v>
      </c>
      <c r="L16015" s="5"/>
      <c r="M16015" s="2">
        <f t="shared" si="250"/>
        <v>-130823.04999999669</v>
      </c>
      <c r="P16015"/>
    </row>
    <row r="16016" spans="1:16" hidden="1">
      <c r="A16016" t="s">
        <v>27843</v>
      </c>
      <c r="B16016" s="1">
        <v>42296</v>
      </c>
      <c r="C16016" t="s">
        <v>27847</v>
      </c>
      <c r="D16016">
        <v>2</v>
      </c>
      <c r="E16016" t="s">
        <v>27848</v>
      </c>
      <c r="F16016" t="s">
        <v>7054</v>
      </c>
      <c r="G16016" t="s">
        <v>4</v>
      </c>
      <c r="H16016" t="s">
        <v>15884</v>
      </c>
      <c r="I16016" s="2">
        <v>1840</v>
      </c>
      <c r="J16016" s="5">
        <v>9</v>
      </c>
      <c r="L16016" s="5"/>
      <c r="M16016" s="2">
        <f t="shared" si="250"/>
        <v>-128983.04999999669</v>
      </c>
      <c r="P16016"/>
    </row>
    <row r="16017" spans="1:16" hidden="1">
      <c r="A16017" t="s">
        <v>27863</v>
      </c>
      <c r="B16017" s="1">
        <v>42296</v>
      </c>
      <c r="C16017" t="s">
        <v>27868</v>
      </c>
      <c r="D16017">
        <v>2</v>
      </c>
      <c r="E16017" t="s">
        <v>27869</v>
      </c>
      <c r="F16017" t="s">
        <v>7054</v>
      </c>
      <c r="G16017" t="s">
        <v>4</v>
      </c>
      <c r="H16017" t="s">
        <v>13854</v>
      </c>
      <c r="I16017" s="2">
        <v>400</v>
      </c>
      <c r="J16017" s="5">
        <v>10</v>
      </c>
      <c r="L16017" s="5"/>
      <c r="M16017" s="2">
        <f t="shared" si="250"/>
        <v>-128583.04999999669</v>
      </c>
      <c r="P16017"/>
    </row>
    <row r="16018" spans="1:16" hidden="1">
      <c r="A16018" t="s">
        <v>27885</v>
      </c>
      <c r="B16018" s="1">
        <v>42296</v>
      </c>
      <c r="C16018" t="s">
        <v>27890</v>
      </c>
      <c r="D16018">
        <v>2</v>
      </c>
      <c r="E16018" t="s">
        <v>27891</v>
      </c>
      <c r="F16018" t="s">
        <v>7054</v>
      </c>
      <c r="G16018" t="s">
        <v>20</v>
      </c>
      <c r="H16018" t="s">
        <v>4316</v>
      </c>
      <c r="I16018" s="2">
        <v>1025</v>
      </c>
      <c r="J16018" s="5">
        <v>1</v>
      </c>
      <c r="L16018" s="5"/>
      <c r="M16018" s="2">
        <f t="shared" si="250"/>
        <v>-127558.04999999669</v>
      </c>
      <c r="P16018"/>
    </row>
    <row r="16019" spans="1:16" hidden="1">
      <c r="A16019" t="s">
        <v>27910</v>
      </c>
      <c r="B16019" s="1">
        <v>42296</v>
      </c>
      <c r="C16019" t="s">
        <v>1802</v>
      </c>
      <c r="D16019">
        <v>2</v>
      </c>
      <c r="E16019" t="s">
        <v>27916</v>
      </c>
      <c r="F16019" t="s">
        <v>13559</v>
      </c>
      <c r="G16019" t="s">
        <v>313</v>
      </c>
      <c r="H16019" t="s">
        <v>65</v>
      </c>
      <c r="I16019" s="2">
        <v>143.54</v>
      </c>
      <c r="J16019" s="5">
        <v>1</v>
      </c>
      <c r="L16019" s="5"/>
      <c r="M16019" s="2">
        <f t="shared" si="250"/>
        <v>-127414.50999999669</v>
      </c>
      <c r="P16019"/>
    </row>
    <row r="16020" spans="1:16" hidden="1">
      <c r="A16020" t="s">
        <v>27931</v>
      </c>
      <c r="B16020" s="1">
        <v>42296</v>
      </c>
      <c r="C16020" t="s">
        <v>27935</v>
      </c>
      <c r="D16020">
        <v>2</v>
      </c>
      <c r="E16020" t="s">
        <v>27936</v>
      </c>
      <c r="F16020" t="s">
        <v>7054</v>
      </c>
      <c r="G16020" t="s">
        <v>20</v>
      </c>
      <c r="H16020" t="s">
        <v>27937</v>
      </c>
      <c r="I16020" s="2">
        <v>2990</v>
      </c>
      <c r="J16020" s="5">
        <v>4</v>
      </c>
      <c r="L16020" s="5"/>
      <c r="M16020" s="2">
        <f t="shared" si="250"/>
        <v>-124424.50999999669</v>
      </c>
      <c r="P16020"/>
    </row>
    <row r="16021" spans="1:16" hidden="1">
      <c r="A16021" t="s">
        <v>27949</v>
      </c>
      <c r="B16021" s="1">
        <v>42296</v>
      </c>
      <c r="C16021" t="s">
        <v>27952</v>
      </c>
      <c r="D16021">
        <v>2</v>
      </c>
      <c r="E16021" t="s">
        <v>27953</v>
      </c>
      <c r="F16021" t="s">
        <v>7054</v>
      </c>
      <c r="G16021" t="s">
        <v>20</v>
      </c>
      <c r="H16021" t="s">
        <v>27954</v>
      </c>
      <c r="I16021" s="2">
        <v>1840</v>
      </c>
      <c r="J16021" s="5">
        <v>1</v>
      </c>
      <c r="L16021" s="5"/>
      <c r="M16021" s="2">
        <f t="shared" si="250"/>
        <v>-122584.50999999669</v>
      </c>
      <c r="P16021"/>
    </row>
    <row r="16022" spans="1:16" hidden="1">
      <c r="A16022" t="s">
        <v>27972</v>
      </c>
      <c r="B16022" s="1">
        <v>42296</v>
      </c>
      <c r="C16022" t="s">
        <v>1802</v>
      </c>
      <c r="D16022">
        <v>2</v>
      </c>
      <c r="E16022" t="s">
        <v>27978</v>
      </c>
      <c r="F16022" t="s">
        <v>13559</v>
      </c>
      <c r="G16022" t="s">
        <v>313</v>
      </c>
      <c r="H16022" t="s">
        <v>9668</v>
      </c>
      <c r="I16022" s="2">
        <v>296.10000000000002</v>
      </c>
      <c r="J16022" s="5">
        <v>1</v>
      </c>
      <c r="L16022" s="5"/>
      <c r="M16022" s="2">
        <f t="shared" si="250"/>
        <v>-122288.40999999669</v>
      </c>
      <c r="P16022"/>
    </row>
    <row r="16023" spans="1:16" hidden="1">
      <c r="A16023" t="s">
        <v>27996</v>
      </c>
      <c r="B16023" s="1">
        <v>42296</v>
      </c>
      <c r="C16023" t="s">
        <v>26093</v>
      </c>
      <c r="D16023">
        <v>1</v>
      </c>
      <c r="E16023" t="s">
        <v>28001</v>
      </c>
      <c r="F16023" t="s">
        <v>13565</v>
      </c>
      <c r="G16023" t="s">
        <v>20</v>
      </c>
      <c r="H16023" t="s">
        <v>7210</v>
      </c>
      <c r="I16023" s="2">
        <v>1599</v>
      </c>
      <c r="J16023" s="5">
        <v>1</v>
      </c>
      <c r="L16023" s="5"/>
      <c r="M16023" s="2">
        <f t="shared" si="250"/>
        <v>-120689.40999999669</v>
      </c>
      <c r="P16023"/>
    </row>
    <row r="16024" spans="1:16" hidden="1">
      <c r="A16024" t="s">
        <v>28020</v>
      </c>
      <c r="B16024" s="1">
        <v>42296</v>
      </c>
      <c r="C16024" t="s">
        <v>28025</v>
      </c>
      <c r="D16024">
        <v>2</v>
      </c>
      <c r="E16024" t="s">
        <v>28026</v>
      </c>
      <c r="F16024" t="s">
        <v>13559</v>
      </c>
      <c r="G16024" t="s">
        <v>313</v>
      </c>
      <c r="H16024" t="s">
        <v>3677</v>
      </c>
      <c r="J16024" s="5"/>
      <c r="K16024" s="2">
        <v>1613.36</v>
      </c>
      <c r="L16024" s="5"/>
      <c r="M16024" s="2">
        <f t="shared" si="250"/>
        <v>-122302.76999999669</v>
      </c>
      <c r="P16024"/>
    </row>
    <row r="16025" spans="1:16" hidden="1">
      <c r="A16025" t="s">
        <v>28020</v>
      </c>
      <c r="B16025" s="1">
        <v>42296</v>
      </c>
      <c r="C16025" t="s">
        <v>28025</v>
      </c>
      <c r="D16025">
        <v>2</v>
      </c>
      <c r="E16025" t="s">
        <v>28026</v>
      </c>
      <c r="F16025" t="s">
        <v>13559</v>
      </c>
      <c r="G16025" t="s">
        <v>313</v>
      </c>
      <c r="H16025" t="s">
        <v>3677</v>
      </c>
      <c r="I16025" s="2">
        <v>1613.36</v>
      </c>
      <c r="J16025" s="5"/>
      <c r="L16025" s="5"/>
      <c r="M16025" s="2">
        <f t="shared" si="250"/>
        <v>-120689.40999999669</v>
      </c>
      <c r="P16025"/>
    </row>
    <row r="16026" spans="1:16" hidden="1">
      <c r="A16026" t="s">
        <v>28041</v>
      </c>
      <c r="B16026" s="1">
        <v>42296</v>
      </c>
      <c r="C16026" t="s">
        <v>28046</v>
      </c>
      <c r="D16026">
        <v>2</v>
      </c>
      <c r="E16026" t="s">
        <v>28047</v>
      </c>
      <c r="F16026" t="s">
        <v>7054</v>
      </c>
      <c r="G16026" t="s">
        <v>20</v>
      </c>
      <c r="H16026" t="s">
        <v>28048</v>
      </c>
      <c r="J16026" s="5"/>
      <c r="K16026" s="2">
        <v>1551.4</v>
      </c>
      <c r="L16026" s="5"/>
      <c r="M16026" s="2">
        <f t="shared" si="250"/>
        <v>-122240.80999999668</v>
      </c>
      <c r="P16026"/>
    </row>
    <row r="16027" spans="1:16" hidden="1">
      <c r="A16027" t="s">
        <v>28041</v>
      </c>
      <c r="B16027" s="1">
        <v>42296</v>
      </c>
      <c r="C16027" t="s">
        <v>28046</v>
      </c>
      <c r="D16027">
        <v>2</v>
      </c>
      <c r="E16027" t="s">
        <v>28047</v>
      </c>
      <c r="F16027" t="s">
        <v>7054</v>
      </c>
      <c r="G16027" t="s">
        <v>20</v>
      </c>
      <c r="H16027" t="s">
        <v>28048</v>
      </c>
      <c r="I16027" s="2">
        <v>1551.4</v>
      </c>
      <c r="J16027" s="5"/>
      <c r="L16027" s="5"/>
      <c r="M16027" s="2">
        <f t="shared" si="250"/>
        <v>-120689.40999999669</v>
      </c>
      <c r="P16027"/>
    </row>
    <row r="16028" spans="1:16" hidden="1">
      <c r="A16028" t="s">
        <v>28066</v>
      </c>
      <c r="B16028" s="1">
        <v>42296</v>
      </c>
      <c r="C16028" t="s">
        <v>28072</v>
      </c>
      <c r="D16028">
        <v>2</v>
      </c>
      <c r="E16028" t="s">
        <v>28073</v>
      </c>
      <c r="F16028" t="s">
        <v>7054</v>
      </c>
      <c r="G16028" t="s">
        <v>20</v>
      </c>
      <c r="H16028" t="s">
        <v>2515</v>
      </c>
      <c r="I16028" s="2">
        <v>1025</v>
      </c>
      <c r="J16028" s="5">
        <v>1</v>
      </c>
      <c r="L16028" s="5"/>
      <c r="M16028" s="2">
        <f t="shared" si="250"/>
        <v>-119664.40999999669</v>
      </c>
      <c r="P16028"/>
    </row>
    <row r="16029" spans="1:16" hidden="1">
      <c r="A16029" t="s">
        <v>28090</v>
      </c>
      <c r="B16029" s="1">
        <v>42296</v>
      </c>
      <c r="C16029" t="s">
        <v>28096</v>
      </c>
      <c r="D16029">
        <v>2</v>
      </c>
      <c r="E16029" t="s">
        <v>28097</v>
      </c>
      <c r="F16029" t="s">
        <v>7054</v>
      </c>
      <c r="G16029" t="s">
        <v>20</v>
      </c>
      <c r="H16029" t="s">
        <v>5244</v>
      </c>
      <c r="I16029" s="2">
        <v>2440</v>
      </c>
      <c r="J16029" s="5">
        <v>7</v>
      </c>
      <c r="L16029" s="5"/>
      <c r="M16029" s="2">
        <f t="shared" si="250"/>
        <v>-117224.40999999669</v>
      </c>
      <c r="P16029"/>
    </row>
    <row r="16030" spans="1:16" hidden="1">
      <c r="A16030" t="s">
        <v>28117</v>
      </c>
      <c r="B16030" s="1">
        <v>42296</v>
      </c>
      <c r="C16030" t="s">
        <v>28120</v>
      </c>
      <c r="D16030">
        <v>2</v>
      </c>
      <c r="E16030" t="s">
        <v>28121</v>
      </c>
      <c r="F16030" t="s">
        <v>7054</v>
      </c>
      <c r="G16030" t="s">
        <v>20</v>
      </c>
      <c r="H16030" t="s">
        <v>8436</v>
      </c>
      <c r="I16030" s="2">
        <v>3215</v>
      </c>
      <c r="J16030" s="5">
        <v>2</v>
      </c>
      <c r="L16030" s="5"/>
      <c r="M16030" s="2">
        <f t="shared" si="250"/>
        <v>-114009.40999999669</v>
      </c>
      <c r="P16030"/>
    </row>
    <row r="16031" spans="1:16" hidden="1">
      <c r="A16031" t="s">
        <v>28138</v>
      </c>
      <c r="B16031" s="1">
        <v>42296</v>
      </c>
      <c r="C16031" t="s">
        <v>28143</v>
      </c>
      <c r="D16031">
        <v>2</v>
      </c>
      <c r="E16031" t="s">
        <v>28144</v>
      </c>
      <c r="F16031" t="s">
        <v>7054</v>
      </c>
      <c r="G16031" t="s">
        <v>20</v>
      </c>
      <c r="H16031" t="s">
        <v>13706</v>
      </c>
      <c r="I16031" s="2">
        <v>3685.01</v>
      </c>
      <c r="J16031" s="5">
        <v>3</v>
      </c>
      <c r="L16031" s="5"/>
      <c r="M16031" s="2">
        <f t="shared" si="250"/>
        <v>-110324.39999999669</v>
      </c>
      <c r="P16031"/>
    </row>
    <row r="16032" spans="1:16" hidden="1">
      <c r="A16032" t="s">
        <v>28163</v>
      </c>
      <c r="B16032" s="1">
        <v>42296</v>
      </c>
      <c r="C16032" t="s">
        <v>6</v>
      </c>
      <c r="D16032">
        <v>1</v>
      </c>
      <c r="E16032" t="s">
        <v>28167</v>
      </c>
      <c r="F16032" t="s">
        <v>13565</v>
      </c>
      <c r="G16032" t="s">
        <v>20</v>
      </c>
      <c r="H16032" t="s">
        <v>8333</v>
      </c>
      <c r="I16032" s="2">
        <v>20000</v>
      </c>
      <c r="J16032" s="5">
        <v>6</v>
      </c>
      <c r="L16032" s="5"/>
      <c r="M16032" s="2">
        <f t="shared" si="250"/>
        <v>-90324.399999996691</v>
      </c>
      <c r="P16032"/>
    </row>
    <row r="16033" spans="1:16" hidden="1">
      <c r="A16033" t="s">
        <v>28188</v>
      </c>
      <c r="B16033" s="1">
        <v>42296</v>
      </c>
      <c r="C16033" t="s">
        <v>6</v>
      </c>
      <c r="D16033">
        <v>1</v>
      </c>
      <c r="E16033" t="s">
        <v>28192</v>
      </c>
      <c r="F16033" t="s">
        <v>13561</v>
      </c>
      <c r="G16033" t="s">
        <v>20</v>
      </c>
      <c r="H16033" t="s">
        <v>28193</v>
      </c>
      <c r="I16033" s="2">
        <v>10000</v>
      </c>
      <c r="J16033" s="5">
        <v>1</v>
      </c>
      <c r="L16033" s="5"/>
      <c r="M16033" s="2">
        <f t="shared" si="250"/>
        <v>-80324.399999996691</v>
      </c>
      <c r="N16033" s="26">
        <f>+M15965-M16033</f>
        <v>132.0400000000227</v>
      </c>
      <c r="P16033"/>
    </row>
    <row r="16034" spans="1:16" hidden="1">
      <c r="A16034" s="35" t="s">
        <v>8367</v>
      </c>
      <c r="B16034" s="36">
        <v>42297</v>
      </c>
      <c r="C16034" s="35" t="s">
        <v>6</v>
      </c>
      <c r="D16034" s="35">
        <v>1</v>
      </c>
      <c r="E16034" s="35" t="s">
        <v>8368</v>
      </c>
      <c r="F16034" s="35" t="s">
        <v>29</v>
      </c>
      <c r="G16034" s="35" t="s">
        <v>4</v>
      </c>
      <c r="H16034" s="35" t="s">
        <v>8369</v>
      </c>
      <c r="I16034" s="11">
        <v>670</v>
      </c>
      <c r="J16034" s="12"/>
      <c r="K16034" s="11"/>
      <c r="L16034" s="12"/>
      <c r="M16034" s="2">
        <f t="shared" si="250"/>
        <v>-79654.399999996691</v>
      </c>
      <c r="P16034"/>
    </row>
    <row r="16035" spans="1:16" hidden="1">
      <c r="A16035" t="s">
        <v>8469</v>
      </c>
      <c r="B16035" s="1">
        <v>42297</v>
      </c>
      <c r="C16035" t="s">
        <v>6</v>
      </c>
      <c r="D16035">
        <v>1</v>
      </c>
      <c r="E16035" t="s">
        <v>8470</v>
      </c>
      <c r="F16035" t="s">
        <v>29</v>
      </c>
      <c r="G16035" t="s">
        <v>4</v>
      </c>
      <c r="H16035" t="s">
        <v>8471</v>
      </c>
      <c r="I16035" s="2">
        <v>2619.88</v>
      </c>
      <c r="J16035" s="5"/>
      <c r="L16035" s="5"/>
      <c r="M16035" s="2">
        <f t="shared" si="250"/>
        <v>-77034.519999996686</v>
      </c>
      <c r="P16035"/>
    </row>
    <row r="16036" spans="1:16" hidden="1">
      <c r="A16036" t="s">
        <v>8479</v>
      </c>
      <c r="B16036" s="1">
        <v>42297</v>
      </c>
      <c r="C16036" t="s">
        <v>18</v>
      </c>
      <c r="D16036">
        <v>1</v>
      </c>
      <c r="E16036" t="s">
        <v>8480</v>
      </c>
      <c r="F16036" t="s">
        <v>13</v>
      </c>
      <c r="G16036" t="s">
        <v>4</v>
      </c>
      <c r="H16036" t="s">
        <v>8481</v>
      </c>
      <c r="J16036" s="5"/>
      <c r="K16036" s="2">
        <v>52100</v>
      </c>
      <c r="L16036" s="5"/>
      <c r="M16036" s="2">
        <f t="shared" si="250"/>
        <v>-129134.51999999669</v>
      </c>
      <c r="P16036"/>
    </row>
    <row r="16037" spans="1:16" hidden="1">
      <c r="A16037" t="s">
        <v>8536</v>
      </c>
      <c r="B16037" s="1">
        <v>42297</v>
      </c>
      <c r="C16037" t="s">
        <v>6</v>
      </c>
      <c r="D16037">
        <v>1</v>
      </c>
      <c r="E16037" t="s">
        <v>8537</v>
      </c>
      <c r="F16037" t="s">
        <v>29</v>
      </c>
      <c r="G16037" t="s">
        <v>4</v>
      </c>
      <c r="H16037" t="s">
        <v>8538</v>
      </c>
      <c r="I16037" s="2">
        <v>700</v>
      </c>
      <c r="J16037" s="5"/>
      <c r="L16037" s="5"/>
      <c r="M16037" s="2">
        <f t="shared" si="250"/>
        <v>-128434.51999999669</v>
      </c>
      <c r="P16037"/>
    </row>
    <row r="16038" spans="1:16" hidden="1">
      <c r="A16038" t="s">
        <v>8549</v>
      </c>
      <c r="B16038" s="1">
        <v>42297</v>
      </c>
      <c r="C16038" t="s">
        <v>18</v>
      </c>
      <c r="D16038">
        <v>1</v>
      </c>
      <c r="E16038" t="s">
        <v>8550</v>
      </c>
      <c r="F16038" t="s">
        <v>13</v>
      </c>
      <c r="G16038" t="s">
        <v>4</v>
      </c>
      <c r="H16038" t="s">
        <v>8551</v>
      </c>
      <c r="J16038" s="5"/>
      <c r="K16038" s="2">
        <v>151100</v>
      </c>
      <c r="L16038" s="5"/>
      <c r="M16038" s="2">
        <f t="shared" si="250"/>
        <v>-279534.5199999967</v>
      </c>
      <c r="P16038"/>
    </row>
    <row r="16039" spans="1:16" hidden="1">
      <c r="A16039" t="s">
        <v>8587</v>
      </c>
      <c r="B16039" s="1">
        <v>42297</v>
      </c>
      <c r="C16039" t="s">
        <v>18</v>
      </c>
      <c r="D16039">
        <v>1</v>
      </c>
      <c r="E16039" t="s">
        <v>8588</v>
      </c>
      <c r="F16039" t="s">
        <v>13</v>
      </c>
      <c r="G16039" t="s">
        <v>4</v>
      </c>
      <c r="H16039" t="s">
        <v>8589</v>
      </c>
      <c r="J16039" s="5"/>
      <c r="K16039" s="2">
        <v>68500</v>
      </c>
      <c r="L16039" s="5"/>
      <c r="M16039" s="2">
        <f t="shared" si="250"/>
        <v>-348034.5199999967</v>
      </c>
      <c r="P16039"/>
    </row>
    <row r="16040" spans="1:16" hidden="1">
      <c r="A16040" t="s">
        <v>8590</v>
      </c>
      <c r="B16040" s="1">
        <v>42297</v>
      </c>
      <c r="C16040" t="s">
        <v>437</v>
      </c>
      <c r="D16040">
        <v>1</v>
      </c>
      <c r="E16040" t="s">
        <v>8591</v>
      </c>
      <c r="F16040" t="s">
        <v>16</v>
      </c>
      <c r="G16040" t="s">
        <v>4</v>
      </c>
      <c r="H16040" t="s">
        <v>981</v>
      </c>
      <c r="J16040" s="5"/>
      <c r="K16040" s="2">
        <v>10950.66</v>
      </c>
      <c r="L16040" s="5"/>
      <c r="M16040" s="2">
        <f t="shared" si="250"/>
        <v>-358985.17999999668</v>
      </c>
      <c r="P16040"/>
    </row>
    <row r="16041" spans="1:16" hidden="1">
      <c r="A16041" t="s">
        <v>8611</v>
      </c>
      <c r="B16041" s="1">
        <v>42297</v>
      </c>
      <c r="C16041" t="s">
        <v>43</v>
      </c>
      <c r="D16041">
        <v>1</v>
      </c>
      <c r="E16041" t="s">
        <v>8613</v>
      </c>
      <c r="F16041" t="s">
        <v>13</v>
      </c>
      <c r="G16041" t="s">
        <v>4</v>
      </c>
      <c r="H16041" t="s">
        <v>8614</v>
      </c>
      <c r="J16041" s="5"/>
      <c r="K16041" s="2">
        <v>1025</v>
      </c>
      <c r="L16041" s="5"/>
      <c r="M16041" s="2">
        <f t="shared" si="250"/>
        <v>-360010.17999999668</v>
      </c>
      <c r="P16041"/>
    </row>
    <row r="16042" spans="1:16" hidden="1">
      <c r="A16042" t="s">
        <v>8618</v>
      </c>
      <c r="B16042" s="1">
        <v>42297</v>
      </c>
      <c r="C16042" t="s">
        <v>6</v>
      </c>
      <c r="D16042">
        <v>1</v>
      </c>
      <c r="E16042" t="s">
        <v>8619</v>
      </c>
      <c r="F16042" t="s">
        <v>29</v>
      </c>
      <c r="G16042" t="s">
        <v>4</v>
      </c>
      <c r="H16042" t="s">
        <v>65</v>
      </c>
      <c r="I16042" s="2">
        <v>700</v>
      </c>
      <c r="J16042" s="5"/>
      <c r="L16042" s="5"/>
      <c r="M16042" s="2">
        <f t="shared" si="250"/>
        <v>-359310.17999999668</v>
      </c>
      <c r="P16042"/>
    </row>
    <row r="16043" spans="1:16" hidden="1">
      <c r="A16043" t="s">
        <v>8693</v>
      </c>
      <c r="B16043" s="1">
        <v>42297</v>
      </c>
      <c r="C16043" t="s">
        <v>195</v>
      </c>
      <c r="D16043">
        <v>1</v>
      </c>
      <c r="E16043" t="s">
        <v>8694</v>
      </c>
      <c r="F16043" t="s">
        <v>13</v>
      </c>
      <c r="G16043" t="s">
        <v>4</v>
      </c>
      <c r="H16043" t="s">
        <v>195</v>
      </c>
      <c r="J16043" s="5"/>
      <c r="K16043" s="2">
        <v>26025</v>
      </c>
      <c r="L16043" s="5"/>
      <c r="M16043" s="2">
        <f t="shared" si="250"/>
        <v>-385335.17999999668</v>
      </c>
      <c r="P16043"/>
    </row>
    <row r="16044" spans="1:16" hidden="1">
      <c r="A16044" t="s">
        <v>8695</v>
      </c>
      <c r="B16044" s="1">
        <v>42297</v>
      </c>
      <c r="C16044" t="s">
        <v>8697</v>
      </c>
      <c r="D16044">
        <v>1</v>
      </c>
      <c r="E16044" t="s">
        <v>8698</v>
      </c>
      <c r="F16044" t="s">
        <v>13</v>
      </c>
      <c r="G16044" t="s">
        <v>4</v>
      </c>
      <c r="H16044" t="s">
        <v>8699</v>
      </c>
      <c r="J16044" s="5"/>
      <c r="K16044" s="2">
        <v>670</v>
      </c>
      <c r="L16044" s="5"/>
      <c r="M16044" s="2">
        <f t="shared" si="250"/>
        <v>-386005.17999999668</v>
      </c>
      <c r="P16044"/>
    </row>
    <row r="16045" spans="1:16" hidden="1">
      <c r="A16045" t="s">
        <v>8706</v>
      </c>
      <c r="B16045" s="1">
        <v>42297</v>
      </c>
      <c r="C16045" t="s">
        <v>200</v>
      </c>
      <c r="D16045">
        <v>1</v>
      </c>
      <c r="E16045" t="s">
        <v>8707</v>
      </c>
      <c r="F16045" t="s">
        <v>16</v>
      </c>
      <c r="G16045" t="s">
        <v>4</v>
      </c>
      <c r="H16045" t="s">
        <v>200</v>
      </c>
      <c r="J16045" s="5"/>
      <c r="K16045" s="2">
        <v>6719.88</v>
      </c>
      <c r="L16045" s="5"/>
      <c r="M16045" s="2">
        <f t="shared" si="250"/>
        <v>-392725.05999999668</v>
      </c>
      <c r="P16045"/>
    </row>
    <row r="16046" spans="1:16" hidden="1">
      <c r="A16046" t="s">
        <v>8711</v>
      </c>
      <c r="B16046" s="1">
        <v>42297</v>
      </c>
      <c r="C16046" t="s">
        <v>18</v>
      </c>
      <c r="D16046">
        <v>1</v>
      </c>
      <c r="E16046" t="s">
        <v>8713</v>
      </c>
      <c r="F16046" t="s">
        <v>13</v>
      </c>
      <c r="G16046" t="s">
        <v>4</v>
      </c>
      <c r="H16046" t="s">
        <v>18</v>
      </c>
      <c r="J16046" s="5"/>
      <c r="K16046" s="2">
        <v>9660.98</v>
      </c>
      <c r="L16046" s="5"/>
      <c r="M16046" s="2">
        <f t="shared" si="250"/>
        <v>-402386.03999999666</v>
      </c>
      <c r="P16046"/>
    </row>
    <row r="16047" spans="1:16" hidden="1">
      <c r="A16047" t="s">
        <v>8719</v>
      </c>
      <c r="B16047" s="1">
        <v>42297</v>
      </c>
      <c r="C16047" t="s">
        <v>6</v>
      </c>
      <c r="D16047">
        <v>1</v>
      </c>
      <c r="E16047" t="s">
        <v>8720</v>
      </c>
      <c r="F16047" t="s">
        <v>29</v>
      </c>
      <c r="G16047" t="s">
        <v>20</v>
      </c>
      <c r="H16047" t="s">
        <v>2890</v>
      </c>
      <c r="I16047" s="2">
        <v>1030.52</v>
      </c>
      <c r="J16047" s="5"/>
      <c r="L16047" s="5"/>
      <c r="M16047" s="2">
        <f t="shared" si="250"/>
        <v>-401355.51999999664</v>
      </c>
      <c r="P16047"/>
    </row>
    <row r="16048" spans="1:16" hidden="1">
      <c r="A16048" t="s">
        <v>8751</v>
      </c>
      <c r="B16048" s="1">
        <v>42297</v>
      </c>
      <c r="D16048">
        <v>1</v>
      </c>
      <c r="E16048" t="s">
        <v>8752</v>
      </c>
      <c r="F16048" t="s">
        <v>13</v>
      </c>
      <c r="G16048" t="s">
        <v>20</v>
      </c>
      <c r="H16048" t="s">
        <v>8753</v>
      </c>
      <c r="J16048" s="5"/>
      <c r="K16048" s="2">
        <v>700</v>
      </c>
      <c r="L16048" s="5"/>
      <c r="M16048" s="2">
        <f t="shared" si="250"/>
        <v>-402055.51999999664</v>
      </c>
      <c r="P16048"/>
    </row>
    <row r="16049" spans="1:16" hidden="1">
      <c r="A16049" t="s">
        <v>8780</v>
      </c>
      <c r="B16049" s="1">
        <v>42297</v>
      </c>
      <c r="C16049" t="s">
        <v>11</v>
      </c>
      <c r="D16049">
        <v>1</v>
      </c>
      <c r="E16049" t="s">
        <v>8781</v>
      </c>
      <c r="F16049" t="s">
        <v>16</v>
      </c>
      <c r="G16049" t="s">
        <v>20</v>
      </c>
      <c r="H16049" t="s">
        <v>564</v>
      </c>
      <c r="J16049" s="5"/>
      <c r="K16049" s="2">
        <v>1025</v>
      </c>
      <c r="L16049" s="5"/>
      <c r="M16049" s="2">
        <f t="shared" si="250"/>
        <v>-403080.51999999664</v>
      </c>
      <c r="P16049"/>
    </row>
    <row r="16050" spans="1:16" hidden="1">
      <c r="A16050" t="s">
        <v>8786</v>
      </c>
      <c r="B16050" s="1">
        <v>42297</v>
      </c>
      <c r="C16050" t="s">
        <v>11</v>
      </c>
      <c r="D16050">
        <v>1</v>
      </c>
      <c r="E16050" t="s">
        <v>8787</v>
      </c>
      <c r="F16050" t="s">
        <v>16</v>
      </c>
      <c r="G16050" t="s">
        <v>20</v>
      </c>
      <c r="H16050" t="s">
        <v>7051</v>
      </c>
      <c r="J16050" s="5"/>
      <c r="K16050" s="2">
        <v>1225</v>
      </c>
      <c r="L16050" s="5"/>
      <c r="M16050" s="2">
        <f t="shared" si="250"/>
        <v>-404305.51999999664</v>
      </c>
      <c r="P16050"/>
    </row>
    <row r="16051" spans="1:16" hidden="1">
      <c r="A16051" t="s">
        <v>8794</v>
      </c>
      <c r="B16051" s="1">
        <v>42297</v>
      </c>
      <c r="C16051" t="s">
        <v>11</v>
      </c>
      <c r="D16051">
        <v>1</v>
      </c>
      <c r="E16051" t="s">
        <v>8795</v>
      </c>
      <c r="F16051" t="s">
        <v>16</v>
      </c>
      <c r="G16051" t="s">
        <v>20</v>
      </c>
      <c r="H16051" t="s">
        <v>7051</v>
      </c>
      <c r="J16051" s="5"/>
      <c r="K16051" s="2">
        <v>1025</v>
      </c>
      <c r="L16051" s="5"/>
      <c r="M16051" s="2">
        <f t="shared" si="250"/>
        <v>-405330.51999999664</v>
      </c>
      <c r="P16051"/>
    </row>
    <row r="16052" spans="1:16" hidden="1">
      <c r="A16052" t="s">
        <v>8844</v>
      </c>
      <c r="B16052" s="1">
        <v>42297</v>
      </c>
      <c r="C16052" t="s">
        <v>1</v>
      </c>
      <c r="D16052">
        <v>2</v>
      </c>
      <c r="E16052" t="s">
        <v>8845</v>
      </c>
      <c r="F16052" t="s">
        <v>51</v>
      </c>
      <c r="G16052" t="s">
        <v>20</v>
      </c>
      <c r="H16052" t="s">
        <v>24</v>
      </c>
      <c r="I16052" s="2">
        <v>22810.62</v>
      </c>
      <c r="J16052" s="5"/>
      <c r="L16052" s="5"/>
      <c r="M16052" s="2">
        <f t="shared" si="250"/>
        <v>-382519.89999999665</v>
      </c>
      <c r="P16052"/>
    </row>
    <row r="16053" spans="1:16" hidden="1">
      <c r="A16053" t="s">
        <v>8854</v>
      </c>
      <c r="B16053" s="1">
        <v>42297</v>
      </c>
      <c r="C16053" t="s">
        <v>11</v>
      </c>
      <c r="D16053">
        <v>1</v>
      </c>
      <c r="E16053" t="s">
        <v>8855</v>
      </c>
      <c r="F16053" t="s">
        <v>13</v>
      </c>
      <c r="G16053" t="s">
        <v>20</v>
      </c>
      <c r="H16053" t="s">
        <v>4512</v>
      </c>
      <c r="J16053" s="5"/>
      <c r="K16053" s="2">
        <v>4100</v>
      </c>
      <c r="L16053" s="5"/>
      <c r="M16053" s="2">
        <f t="shared" si="250"/>
        <v>-386619.89999999665</v>
      </c>
      <c r="P16053"/>
    </row>
    <row r="16054" spans="1:16" hidden="1">
      <c r="A16054" t="s">
        <v>8857</v>
      </c>
      <c r="B16054" s="1">
        <v>42297</v>
      </c>
      <c r="C16054" t="s">
        <v>43</v>
      </c>
      <c r="D16054">
        <v>1</v>
      </c>
      <c r="E16054" t="s">
        <v>8858</v>
      </c>
      <c r="F16054" t="s">
        <v>1439</v>
      </c>
      <c r="G16054" t="s">
        <v>20</v>
      </c>
      <c r="H16054" t="s">
        <v>8709</v>
      </c>
      <c r="J16054" s="5"/>
      <c r="K16054" s="2">
        <v>4100</v>
      </c>
      <c r="L16054" s="5"/>
      <c r="M16054" s="2">
        <f t="shared" si="250"/>
        <v>-390719.89999999665</v>
      </c>
      <c r="P16054"/>
    </row>
    <row r="16055" spans="1:16" hidden="1">
      <c r="A16055" t="s">
        <v>8872</v>
      </c>
      <c r="B16055" s="1">
        <v>42297</v>
      </c>
      <c r="C16055" t="s">
        <v>1</v>
      </c>
      <c r="D16055">
        <v>2</v>
      </c>
      <c r="E16055" t="s">
        <v>8873</v>
      </c>
      <c r="F16055" t="s">
        <v>13</v>
      </c>
      <c r="G16055" t="s">
        <v>20</v>
      </c>
      <c r="H16055" t="s">
        <v>24</v>
      </c>
      <c r="J16055" s="5"/>
      <c r="K16055" s="2">
        <v>22810.62</v>
      </c>
      <c r="L16055" s="5"/>
      <c r="M16055" s="2">
        <f t="shared" si="250"/>
        <v>-413530.51999999664</v>
      </c>
      <c r="P16055"/>
    </row>
    <row r="16056" spans="1:16" hidden="1">
      <c r="A16056" t="s">
        <v>8877</v>
      </c>
      <c r="B16056" s="1">
        <v>42297</v>
      </c>
      <c r="C16056" t="s">
        <v>1</v>
      </c>
      <c r="D16056">
        <v>1</v>
      </c>
      <c r="E16056" t="s">
        <v>8878</v>
      </c>
      <c r="F16056" t="s">
        <v>13</v>
      </c>
      <c r="G16056" t="s">
        <v>20</v>
      </c>
      <c r="H16056" t="s">
        <v>8879</v>
      </c>
      <c r="J16056" s="5"/>
      <c r="K16056" s="2">
        <v>200000</v>
      </c>
      <c r="L16056" s="5"/>
      <c r="M16056" s="2">
        <f t="shared" si="250"/>
        <v>-613530.51999999664</v>
      </c>
      <c r="P16056"/>
    </row>
    <row r="16057" spans="1:16" hidden="1">
      <c r="A16057" t="s">
        <v>8903</v>
      </c>
      <c r="B16057" s="1">
        <v>42297</v>
      </c>
      <c r="C16057" t="s">
        <v>1</v>
      </c>
      <c r="D16057">
        <v>2</v>
      </c>
      <c r="E16057" t="s">
        <v>8904</v>
      </c>
      <c r="F16057" t="s">
        <v>3</v>
      </c>
      <c r="G16057" t="s">
        <v>20</v>
      </c>
      <c r="H16057" t="s">
        <v>5</v>
      </c>
      <c r="I16057" s="2">
        <v>12117.91</v>
      </c>
      <c r="J16057" s="5"/>
      <c r="L16057" s="5"/>
      <c r="M16057" s="2">
        <f t="shared" si="250"/>
        <v>-601412.60999999661</v>
      </c>
      <c r="P16057"/>
    </row>
    <row r="16058" spans="1:16" hidden="1">
      <c r="A16058" t="s">
        <v>8920</v>
      </c>
      <c r="B16058" s="1">
        <v>42297</v>
      </c>
      <c r="C16058" t="s">
        <v>1</v>
      </c>
      <c r="D16058">
        <v>2</v>
      </c>
      <c r="E16058" t="s">
        <v>8921</v>
      </c>
      <c r="F16058" t="s">
        <v>13</v>
      </c>
      <c r="G16058" t="s">
        <v>20</v>
      </c>
      <c r="H16058" t="s">
        <v>24</v>
      </c>
      <c r="J16058" s="5"/>
      <c r="K16058" s="2">
        <v>12117.91</v>
      </c>
      <c r="L16058" s="5"/>
      <c r="M16058" s="2">
        <f t="shared" si="250"/>
        <v>-613530.51999999664</v>
      </c>
      <c r="P16058"/>
    </row>
    <row r="16059" spans="1:16" hidden="1">
      <c r="A16059" t="s">
        <v>8930</v>
      </c>
      <c r="B16059" s="1">
        <v>42297</v>
      </c>
      <c r="C16059" t="s">
        <v>18</v>
      </c>
      <c r="D16059">
        <v>1</v>
      </c>
      <c r="E16059" t="s">
        <v>8931</v>
      </c>
      <c r="F16059" t="s">
        <v>13</v>
      </c>
      <c r="G16059" t="s">
        <v>20</v>
      </c>
      <c r="H16059" t="s">
        <v>18</v>
      </c>
      <c r="J16059" s="5"/>
      <c r="K16059" s="2">
        <v>7048.39</v>
      </c>
      <c r="L16059" s="5"/>
      <c r="M16059" s="2">
        <f t="shared" si="250"/>
        <v>-620578.90999999666</v>
      </c>
      <c r="P16059"/>
    </row>
    <row r="16060" spans="1:16" hidden="1">
      <c r="A16060" t="s">
        <v>8932</v>
      </c>
      <c r="B16060" s="1">
        <v>42297</v>
      </c>
      <c r="C16060" t="s">
        <v>195</v>
      </c>
      <c r="D16060">
        <v>1</v>
      </c>
      <c r="E16060" t="s">
        <v>8934</v>
      </c>
      <c r="F16060" t="s">
        <v>13</v>
      </c>
      <c r="G16060" t="s">
        <v>20</v>
      </c>
      <c r="H16060" t="s">
        <v>195</v>
      </c>
      <c r="J16060" s="5"/>
      <c r="K16060" s="2">
        <v>17547.63</v>
      </c>
      <c r="L16060" s="5"/>
      <c r="M16060" s="2">
        <f t="shared" si="250"/>
        <v>-638126.53999999666</v>
      </c>
      <c r="P16060"/>
    </row>
    <row r="16061" spans="1:16" hidden="1">
      <c r="A16061" t="s">
        <v>28212</v>
      </c>
      <c r="B16061" s="1">
        <v>42297</v>
      </c>
      <c r="C16061" t="s">
        <v>14009</v>
      </c>
      <c r="D16061">
        <v>1</v>
      </c>
      <c r="E16061" t="s">
        <v>28217</v>
      </c>
      <c r="F16061" t="s">
        <v>13565</v>
      </c>
      <c r="G16061" t="s">
        <v>4</v>
      </c>
      <c r="H16061" t="s">
        <v>10598</v>
      </c>
      <c r="I16061" s="2">
        <v>52100</v>
      </c>
      <c r="J16061" s="5"/>
      <c r="L16061" s="5"/>
      <c r="M16061" s="2">
        <f t="shared" si="250"/>
        <v>-586026.53999999666</v>
      </c>
      <c r="P16061"/>
    </row>
    <row r="16062" spans="1:16" hidden="1">
      <c r="A16062" s="47" t="s">
        <v>28235</v>
      </c>
      <c r="B16062" s="48">
        <v>42297</v>
      </c>
      <c r="C16062" s="47" t="s">
        <v>18117</v>
      </c>
      <c r="D16062" s="47">
        <v>1</v>
      </c>
      <c r="E16062" s="47" t="s">
        <v>18137</v>
      </c>
      <c r="F16062" s="47" t="s">
        <v>13565</v>
      </c>
      <c r="G16062" s="47" t="s">
        <v>4</v>
      </c>
      <c r="H16062" s="47" t="s">
        <v>28238</v>
      </c>
      <c r="I16062" s="49"/>
      <c r="J16062" s="50"/>
      <c r="K16062" s="49">
        <v>12752.69</v>
      </c>
      <c r="L16062" s="5"/>
      <c r="M16062" s="2">
        <f t="shared" si="250"/>
        <v>-598779.22999999661</v>
      </c>
      <c r="N16062" s="25" t="s">
        <v>36432</v>
      </c>
      <c r="P16062"/>
    </row>
    <row r="16063" spans="1:16" hidden="1">
      <c r="A16063" t="s">
        <v>28255</v>
      </c>
      <c r="B16063" s="1">
        <v>42297</v>
      </c>
      <c r="C16063" t="s">
        <v>3261</v>
      </c>
      <c r="D16063">
        <v>2</v>
      </c>
      <c r="E16063" t="s">
        <v>28261</v>
      </c>
      <c r="F16063" t="s">
        <v>13559</v>
      </c>
      <c r="G16063" t="s">
        <v>479</v>
      </c>
      <c r="H16063" t="s">
        <v>8538</v>
      </c>
      <c r="I16063" s="2">
        <v>836.64</v>
      </c>
      <c r="J16063" s="5"/>
      <c r="L16063" s="5"/>
      <c r="M16063" s="2">
        <f t="shared" si="250"/>
        <v>-597942.58999999659</v>
      </c>
      <c r="P16063"/>
    </row>
    <row r="16064" spans="1:16" hidden="1">
      <c r="A16064" t="s">
        <v>28277</v>
      </c>
      <c r="B16064" s="1">
        <v>42297</v>
      </c>
      <c r="C16064" t="s">
        <v>15307</v>
      </c>
      <c r="D16064">
        <v>1</v>
      </c>
      <c r="E16064" t="s">
        <v>28281</v>
      </c>
      <c r="F16064" t="s">
        <v>13565</v>
      </c>
      <c r="G16064" t="s">
        <v>4</v>
      </c>
      <c r="H16064" t="s">
        <v>28282</v>
      </c>
      <c r="I16064" s="2">
        <v>151100</v>
      </c>
      <c r="J16064" s="5"/>
      <c r="L16064" s="5"/>
      <c r="M16064" s="2">
        <f t="shared" si="250"/>
        <v>-446842.58999999659</v>
      </c>
      <c r="P16064"/>
    </row>
    <row r="16065" spans="1:16" hidden="1">
      <c r="A16065" t="s">
        <v>28296</v>
      </c>
      <c r="B16065" s="1">
        <v>42297</v>
      </c>
      <c r="C16065" t="s">
        <v>6</v>
      </c>
      <c r="D16065">
        <v>1</v>
      </c>
      <c r="E16065" t="s">
        <v>28302</v>
      </c>
      <c r="F16065" t="s">
        <v>13565</v>
      </c>
      <c r="G16065" t="s">
        <v>4</v>
      </c>
      <c r="H16065" t="s">
        <v>8589</v>
      </c>
      <c r="I16065" s="2">
        <v>68500</v>
      </c>
      <c r="J16065" s="5"/>
      <c r="L16065" s="5"/>
      <c r="M16065" s="2">
        <f t="shared" si="250"/>
        <v>-378342.58999999659</v>
      </c>
      <c r="P16065"/>
    </row>
    <row r="16066" spans="1:16" hidden="1">
      <c r="A16066" t="s">
        <v>28317</v>
      </c>
      <c r="B16066" s="1">
        <v>42297</v>
      </c>
      <c r="C16066" t="s">
        <v>28322</v>
      </c>
      <c r="D16066">
        <v>2</v>
      </c>
      <c r="E16066" t="s">
        <v>28323</v>
      </c>
      <c r="F16066" t="s">
        <v>7054</v>
      </c>
      <c r="G16066" t="s">
        <v>4</v>
      </c>
      <c r="H16066" t="s">
        <v>22408</v>
      </c>
      <c r="I16066" s="2">
        <v>1025</v>
      </c>
      <c r="J16066" s="5"/>
      <c r="L16066" s="5"/>
      <c r="M16066" s="2">
        <f t="shared" si="250"/>
        <v>-377317.58999999659</v>
      </c>
      <c r="P16066"/>
    </row>
    <row r="16067" spans="1:16" hidden="1">
      <c r="A16067" t="s">
        <v>28342</v>
      </c>
      <c r="B16067" s="1">
        <v>42297</v>
      </c>
      <c r="C16067" t="s">
        <v>28347</v>
      </c>
      <c r="D16067">
        <v>2</v>
      </c>
      <c r="E16067" t="s">
        <v>28348</v>
      </c>
      <c r="F16067" t="s">
        <v>7054</v>
      </c>
      <c r="G16067" t="s">
        <v>4</v>
      </c>
      <c r="H16067" t="s">
        <v>21843</v>
      </c>
      <c r="I16067" s="2">
        <v>4100.01</v>
      </c>
      <c r="J16067" s="5"/>
      <c r="L16067" s="5"/>
      <c r="M16067" s="2">
        <f t="shared" si="250"/>
        <v>-373217.57999999658</v>
      </c>
      <c r="P16067"/>
    </row>
    <row r="16068" spans="1:16" hidden="1">
      <c r="A16068" t="s">
        <v>28367</v>
      </c>
      <c r="B16068" s="1">
        <v>42297</v>
      </c>
      <c r="C16068" t="s">
        <v>6</v>
      </c>
      <c r="D16068">
        <v>1</v>
      </c>
      <c r="E16068" t="s">
        <v>28371</v>
      </c>
      <c r="F16068" t="s">
        <v>13610</v>
      </c>
      <c r="G16068" t="s">
        <v>4</v>
      </c>
      <c r="H16068" t="s">
        <v>13872</v>
      </c>
      <c r="I16068" s="2">
        <v>10950.66</v>
      </c>
      <c r="J16068" s="5"/>
      <c r="L16068" s="5"/>
      <c r="M16068" s="2">
        <f t="shared" si="250"/>
        <v>-362266.91999999661</v>
      </c>
      <c r="P16068"/>
    </row>
    <row r="16069" spans="1:16" hidden="1">
      <c r="A16069" t="s">
        <v>28388</v>
      </c>
      <c r="B16069" s="1">
        <v>42297</v>
      </c>
      <c r="C16069" t="s">
        <v>28393</v>
      </c>
      <c r="D16069">
        <v>2</v>
      </c>
      <c r="E16069" t="s">
        <v>28394</v>
      </c>
      <c r="F16069" t="s">
        <v>7054</v>
      </c>
      <c r="G16069" t="s">
        <v>4</v>
      </c>
      <c r="H16069" t="s">
        <v>3000</v>
      </c>
      <c r="I16069" s="2">
        <v>1025</v>
      </c>
      <c r="J16069" s="5"/>
      <c r="L16069" s="5"/>
      <c r="M16069" s="2">
        <f t="shared" si="250"/>
        <v>-361241.91999999661</v>
      </c>
      <c r="P16069"/>
    </row>
    <row r="16070" spans="1:16" hidden="1">
      <c r="A16070" t="s">
        <v>28408</v>
      </c>
      <c r="B16070" s="1">
        <v>42297</v>
      </c>
      <c r="C16070" t="s">
        <v>28414</v>
      </c>
      <c r="D16070">
        <v>2</v>
      </c>
      <c r="E16070" t="s">
        <v>28415</v>
      </c>
      <c r="F16070" t="s">
        <v>13559</v>
      </c>
      <c r="G16070" t="s">
        <v>479</v>
      </c>
      <c r="H16070" t="s">
        <v>7191</v>
      </c>
      <c r="J16070" s="5"/>
      <c r="K16070" s="2">
        <v>500</v>
      </c>
      <c r="L16070" s="5"/>
      <c r="M16070" s="2">
        <f t="shared" si="250"/>
        <v>-361741.91999999661</v>
      </c>
      <c r="P16070"/>
    </row>
    <row r="16071" spans="1:16" hidden="1">
      <c r="A16071" t="s">
        <v>28408</v>
      </c>
      <c r="B16071" s="1">
        <v>42297</v>
      </c>
      <c r="C16071" t="s">
        <v>28414</v>
      </c>
      <c r="D16071">
        <v>2</v>
      </c>
      <c r="E16071" t="s">
        <v>28415</v>
      </c>
      <c r="F16071" t="s">
        <v>13559</v>
      </c>
      <c r="G16071" t="s">
        <v>479</v>
      </c>
      <c r="H16071" t="s">
        <v>7191</v>
      </c>
      <c r="I16071" s="2">
        <v>1524.32</v>
      </c>
      <c r="J16071" s="5"/>
      <c r="L16071" s="5"/>
      <c r="M16071" s="2">
        <f t="shared" si="250"/>
        <v>-360217.5999999966</v>
      </c>
      <c r="P16071"/>
    </row>
    <row r="16072" spans="1:16" hidden="1">
      <c r="A16072" t="s">
        <v>28429</v>
      </c>
      <c r="B16072" s="1">
        <v>42297</v>
      </c>
      <c r="C16072" t="s">
        <v>6</v>
      </c>
      <c r="D16072">
        <v>1</v>
      </c>
      <c r="E16072" t="s">
        <v>28435</v>
      </c>
      <c r="F16072" t="s">
        <v>13565</v>
      </c>
      <c r="G16072" t="s">
        <v>4</v>
      </c>
      <c r="H16072" t="s">
        <v>28436</v>
      </c>
      <c r="I16072" s="2">
        <v>20000</v>
      </c>
      <c r="J16072" s="5"/>
      <c r="L16072" s="5"/>
      <c r="M16072" s="2">
        <f t="shared" si="250"/>
        <v>-340217.5999999966</v>
      </c>
      <c r="P16072"/>
    </row>
    <row r="16073" spans="1:16" hidden="1">
      <c r="A16073" t="s">
        <v>28451</v>
      </c>
      <c r="B16073" s="1">
        <v>42297</v>
      </c>
      <c r="C16073" t="s">
        <v>6</v>
      </c>
      <c r="D16073">
        <v>1</v>
      </c>
      <c r="E16073" t="s">
        <v>28455</v>
      </c>
      <c r="F16073" t="s">
        <v>13565</v>
      </c>
      <c r="G16073" t="s">
        <v>4</v>
      </c>
      <c r="H16073" t="s">
        <v>11575</v>
      </c>
      <c r="I16073" s="2">
        <v>5000</v>
      </c>
      <c r="J16073" s="5"/>
      <c r="L16073" s="5"/>
      <c r="M16073" s="2">
        <f t="shared" ref="M16073:M16136" si="251">+M16072+I16073-K16073</f>
        <v>-335217.5999999966</v>
      </c>
      <c r="P16073"/>
    </row>
    <row r="16074" spans="1:16" hidden="1">
      <c r="A16074" t="s">
        <v>28471</v>
      </c>
      <c r="B16074" s="1">
        <v>42297</v>
      </c>
      <c r="C16074" t="s">
        <v>28475</v>
      </c>
      <c r="D16074">
        <v>2</v>
      </c>
      <c r="E16074" t="s">
        <v>28476</v>
      </c>
      <c r="F16074" t="s">
        <v>7054</v>
      </c>
      <c r="G16074" t="s">
        <v>4</v>
      </c>
      <c r="H16074" t="s">
        <v>28477</v>
      </c>
      <c r="I16074" s="2">
        <v>6400.01</v>
      </c>
      <c r="J16074" s="5"/>
      <c r="L16074" s="5"/>
      <c r="M16074" s="2">
        <f t="shared" si="251"/>
        <v>-328817.58999999659</v>
      </c>
      <c r="P16074"/>
    </row>
    <row r="16075" spans="1:16" hidden="1">
      <c r="A16075" t="s">
        <v>28496</v>
      </c>
      <c r="B16075" s="1">
        <v>42297</v>
      </c>
      <c r="C16075" t="s">
        <v>28500</v>
      </c>
      <c r="D16075">
        <v>2</v>
      </c>
      <c r="E16075" t="s">
        <v>28501</v>
      </c>
      <c r="F16075" t="s">
        <v>7054</v>
      </c>
      <c r="G16075" t="s">
        <v>20</v>
      </c>
      <c r="H16075" t="s">
        <v>1877</v>
      </c>
      <c r="I16075" s="2">
        <v>470</v>
      </c>
      <c r="J16075" s="5"/>
      <c r="L16075" s="5"/>
      <c r="M16075" s="2">
        <f t="shared" si="251"/>
        <v>-328347.58999999659</v>
      </c>
      <c r="P16075"/>
    </row>
    <row r="16076" spans="1:16" hidden="1">
      <c r="A16076" t="s">
        <v>28517</v>
      </c>
      <c r="B16076" s="1">
        <v>42297</v>
      </c>
      <c r="C16076" t="s">
        <v>28522</v>
      </c>
      <c r="D16076">
        <v>2</v>
      </c>
      <c r="E16076" t="s">
        <v>28523</v>
      </c>
      <c r="F16076" t="s">
        <v>7054</v>
      </c>
      <c r="G16076" t="s">
        <v>20</v>
      </c>
      <c r="H16076" t="s">
        <v>1667</v>
      </c>
      <c r="I16076" s="2">
        <v>3030.01</v>
      </c>
      <c r="J16076" s="5"/>
      <c r="L16076" s="5"/>
      <c r="M16076" s="2">
        <f t="shared" si="251"/>
        <v>-325317.57999999658</v>
      </c>
      <c r="P16076"/>
    </row>
    <row r="16077" spans="1:16" hidden="1">
      <c r="A16077" t="s">
        <v>28539</v>
      </c>
      <c r="B16077" s="1">
        <v>42297</v>
      </c>
      <c r="C16077" t="s">
        <v>1802</v>
      </c>
      <c r="D16077">
        <v>2</v>
      </c>
      <c r="E16077" t="s">
        <v>28546</v>
      </c>
      <c r="F16077" t="s">
        <v>13559</v>
      </c>
      <c r="G16077" t="s">
        <v>479</v>
      </c>
      <c r="H16077" t="s">
        <v>28547</v>
      </c>
      <c r="I16077" s="2">
        <v>989.94</v>
      </c>
      <c r="J16077" s="5"/>
      <c r="L16077" s="5"/>
      <c r="M16077" s="2">
        <f t="shared" si="251"/>
        <v>-324327.63999999658</v>
      </c>
      <c r="P16077"/>
    </row>
    <row r="16078" spans="1:16" hidden="1">
      <c r="A16078" t="s">
        <v>28560</v>
      </c>
      <c r="B16078" s="1">
        <v>42297</v>
      </c>
      <c r="C16078" t="s">
        <v>28564</v>
      </c>
      <c r="D16078">
        <v>2</v>
      </c>
      <c r="E16078" t="s">
        <v>28565</v>
      </c>
      <c r="F16078" t="s">
        <v>7054</v>
      </c>
      <c r="G16078" t="s">
        <v>20</v>
      </c>
      <c r="H16078" t="s">
        <v>564</v>
      </c>
      <c r="I16078" s="2">
        <v>1225.0999999999999</v>
      </c>
      <c r="J16078" s="5"/>
      <c r="L16078" s="5"/>
      <c r="M16078" s="2">
        <f t="shared" si="251"/>
        <v>-323102.5399999966</v>
      </c>
      <c r="P16078"/>
    </row>
    <row r="16079" spans="1:16" hidden="1">
      <c r="A16079" t="s">
        <v>28583</v>
      </c>
      <c r="B16079" s="1">
        <v>42297</v>
      </c>
      <c r="C16079" t="s">
        <v>28588</v>
      </c>
      <c r="D16079">
        <v>2</v>
      </c>
      <c r="E16079" t="s">
        <v>28589</v>
      </c>
      <c r="F16079" t="s">
        <v>7054</v>
      </c>
      <c r="G16079" t="s">
        <v>20</v>
      </c>
      <c r="H16079" t="s">
        <v>1041</v>
      </c>
      <c r="I16079" s="2">
        <v>1025</v>
      </c>
      <c r="J16079" s="5"/>
      <c r="L16079" s="5"/>
      <c r="M16079" s="2">
        <f t="shared" si="251"/>
        <v>-322077.5399999966</v>
      </c>
      <c r="P16079"/>
    </row>
    <row r="16080" spans="1:16" hidden="1">
      <c r="A16080" t="s">
        <v>28603</v>
      </c>
      <c r="B16080" s="1">
        <v>42297</v>
      </c>
      <c r="C16080" t="s">
        <v>28609</v>
      </c>
      <c r="D16080">
        <v>2</v>
      </c>
      <c r="E16080" t="s">
        <v>28610</v>
      </c>
      <c r="F16080" t="s">
        <v>7054</v>
      </c>
      <c r="G16080" t="s">
        <v>20</v>
      </c>
      <c r="H16080" t="s">
        <v>23467</v>
      </c>
      <c r="I16080" s="2">
        <v>3030</v>
      </c>
      <c r="J16080" s="5"/>
      <c r="L16080" s="5"/>
      <c r="M16080" s="2">
        <f t="shared" si="251"/>
        <v>-319047.5399999966</v>
      </c>
      <c r="P16080"/>
    </row>
    <row r="16081" spans="1:16" hidden="1">
      <c r="A16081" t="s">
        <v>28628</v>
      </c>
      <c r="B16081" s="1">
        <v>42297</v>
      </c>
      <c r="C16081" t="s">
        <v>4685</v>
      </c>
      <c r="D16081">
        <v>2</v>
      </c>
      <c r="E16081" t="s">
        <v>28631</v>
      </c>
      <c r="F16081" t="s">
        <v>13559</v>
      </c>
      <c r="G16081" t="s">
        <v>479</v>
      </c>
      <c r="H16081" t="s">
        <v>7772</v>
      </c>
      <c r="J16081" s="5"/>
      <c r="K16081" s="2">
        <v>5028.47</v>
      </c>
      <c r="L16081" s="5"/>
      <c r="M16081" s="2">
        <f t="shared" si="251"/>
        <v>-324076.00999999658</v>
      </c>
      <c r="P16081"/>
    </row>
    <row r="16082" spans="1:16" hidden="1">
      <c r="A16082" t="s">
        <v>28628</v>
      </c>
      <c r="B16082" s="1">
        <v>42297</v>
      </c>
      <c r="C16082" t="s">
        <v>4685</v>
      </c>
      <c r="D16082">
        <v>2</v>
      </c>
      <c r="E16082" t="s">
        <v>28631</v>
      </c>
      <c r="F16082" t="s">
        <v>13559</v>
      </c>
      <c r="G16082" t="s">
        <v>479</v>
      </c>
      <c r="H16082" t="s">
        <v>7772</v>
      </c>
      <c r="I16082" s="2">
        <v>5028.47</v>
      </c>
      <c r="J16082" s="5"/>
      <c r="L16082" s="5"/>
      <c r="M16082" s="2">
        <f t="shared" si="251"/>
        <v>-319047.5399999966</v>
      </c>
      <c r="P16082"/>
    </row>
    <row r="16083" spans="1:16" hidden="1">
      <c r="A16083" t="s">
        <v>28649</v>
      </c>
      <c r="B16083" s="1">
        <v>42297</v>
      </c>
      <c r="C16083" t="s">
        <v>28655</v>
      </c>
      <c r="D16083">
        <v>2</v>
      </c>
      <c r="E16083" t="s">
        <v>28656</v>
      </c>
      <c r="F16083" t="s">
        <v>7054</v>
      </c>
      <c r="G16083" t="s">
        <v>20</v>
      </c>
      <c r="H16083" t="s">
        <v>564</v>
      </c>
      <c r="I16083" s="2">
        <v>1025</v>
      </c>
      <c r="J16083" s="5"/>
      <c r="L16083" s="5"/>
      <c r="M16083" s="2">
        <f t="shared" si="251"/>
        <v>-318022.5399999966</v>
      </c>
      <c r="P16083"/>
    </row>
    <row r="16084" spans="1:16" hidden="1">
      <c r="A16084" t="s">
        <v>28675</v>
      </c>
      <c r="B16084" s="1">
        <v>42297</v>
      </c>
      <c r="C16084" t="s">
        <v>28680</v>
      </c>
      <c r="D16084">
        <v>2</v>
      </c>
      <c r="E16084" t="s">
        <v>28681</v>
      </c>
      <c r="F16084" t="s">
        <v>7054</v>
      </c>
      <c r="G16084" t="s">
        <v>20</v>
      </c>
      <c r="H16084" t="s">
        <v>4414</v>
      </c>
      <c r="I16084" s="2">
        <v>1025</v>
      </c>
      <c r="J16084" s="5"/>
      <c r="L16084" s="5"/>
      <c r="M16084" s="2">
        <f t="shared" si="251"/>
        <v>-316997.5399999966</v>
      </c>
      <c r="P16084"/>
    </row>
    <row r="16085" spans="1:16" hidden="1">
      <c r="A16085" t="s">
        <v>28701</v>
      </c>
      <c r="B16085" s="1">
        <v>42297</v>
      </c>
      <c r="C16085" t="s">
        <v>28706</v>
      </c>
      <c r="D16085">
        <v>2</v>
      </c>
      <c r="E16085" t="s">
        <v>28707</v>
      </c>
      <c r="F16085" t="s">
        <v>7054</v>
      </c>
      <c r="G16085" t="s">
        <v>20</v>
      </c>
      <c r="H16085" t="s">
        <v>564</v>
      </c>
      <c r="I16085" s="2">
        <v>1025</v>
      </c>
      <c r="J16085" s="5"/>
      <c r="L16085" s="5"/>
      <c r="M16085" s="2">
        <f t="shared" si="251"/>
        <v>-315972.5399999966</v>
      </c>
      <c r="P16085"/>
    </row>
    <row r="16086" spans="1:16" hidden="1">
      <c r="A16086" t="s">
        <v>28723</v>
      </c>
      <c r="B16086" s="1">
        <v>42297</v>
      </c>
      <c r="C16086" t="s">
        <v>1802</v>
      </c>
      <c r="D16086">
        <v>2</v>
      </c>
      <c r="E16086" t="s">
        <v>28728</v>
      </c>
      <c r="F16086" t="s">
        <v>13559</v>
      </c>
      <c r="G16086" t="s">
        <v>479</v>
      </c>
      <c r="H16086" t="s">
        <v>678</v>
      </c>
      <c r="J16086" s="5"/>
      <c r="K16086" s="2">
        <v>500</v>
      </c>
      <c r="L16086" s="5"/>
      <c r="M16086" s="2">
        <f t="shared" si="251"/>
        <v>-316472.5399999966</v>
      </c>
      <c r="P16086"/>
    </row>
    <row r="16087" spans="1:16" hidden="1">
      <c r="A16087" t="s">
        <v>28723</v>
      </c>
      <c r="B16087" s="1">
        <v>42297</v>
      </c>
      <c r="C16087" t="s">
        <v>1802</v>
      </c>
      <c r="D16087">
        <v>2</v>
      </c>
      <c r="E16087" t="s">
        <v>28728</v>
      </c>
      <c r="F16087" t="s">
        <v>13559</v>
      </c>
      <c r="G16087" t="s">
        <v>479</v>
      </c>
      <c r="H16087" t="s">
        <v>678</v>
      </c>
      <c r="I16087" s="2">
        <v>1342.1</v>
      </c>
      <c r="J16087" s="5"/>
      <c r="L16087" s="5"/>
      <c r="M16087" s="2">
        <f t="shared" si="251"/>
        <v>-315130.43999999663</v>
      </c>
      <c r="P16087"/>
    </row>
    <row r="16088" spans="1:16" hidden="1">
      <c r="A16088" t="s">
        <v>28744</v>
      </c>
      <c r="B16088" s="1">
        <v>42297</v>
      </c>
      <c r="C16088" t="s">
        <v>28749</v>
      </c>
      <c r="D16088">
        <v>2</v>
      </c>
      <c r="E16088" t="s">
        <v>28750</v>
      </c>
      <c r="F16088" t="s">
        <v>7054</v>
      </c>
      <c r="G16088" t="s">
        <v>20</v>
      </c>
      <c r="H16088" t="s">
        <v>17223</v>
      </c>
      <c r="I16088" s="2">
        <v>4100</v>
      </c>
      <c r="J16088" s="5"/>
      <c r="L16088" s="5"/>
      <c r="M16088" s="2">
        <f t="shared" si="251"/>
        <v>-311030.43999999663</v>
      </c>
      <c r="P16088"/>
    </row>
    <row r="16089" spans="1:16" hidden="1">
      <c r="A16089" t="s">
        <v>28785</v>
      </c>
      <c r="B16089" s="1">
        <v>42297</v>
      </c>
      <c r="C16089" t="s">
        <v>28788</v>
      </c>
      <c r="D16089">
        <v>2</v>
      </c>
      <c r="E16089" t="s">
        <v>28789</v>
      </c>
      <c r="F16089" t="s">
        <v>13559</v>
      </c>
      <c r="G16089" t="s">
        <v>313</v>
      </c>
      <c r="H16089" t="s">
        <v>5769</v>
      </c>
      <c r="J16089" s="5"/>
      <c r="K16089" s="2">
        <v>800</v>
      </c>
      <c r="L16089" s="5"/>
      <c r="M16089" s="2">
        <f t="shared" si="251"/>
        <v>-311830.43999999663</v>
      </c>
      <c r="P16089"/>
    </row>
    <row r="16090" spans="1:16" hidden="1">
      <c r="A16090" t="s">
        <v>28785</v>
      </c>
      <c r="B16090" s="1">
        <v>42297</v>
      </c>
      <c r="C16090" t="s">
        <v>28788</v>
      </c>
      <c r="D16090">
        <v>2</v>
      </c>
      <c r="E16090" t="s">
        <v>28789</v>
      </c>
      <c r="F16090" t="s">
        <v>13559</v>
      </c>
      <c r="G16090" t="s">
        <v>313</v>
      </c>
      <c r="H16090" t="s">
        <v>5769</v>
      </c>
      <c r="I16090" s="2">
        <v>1605.66</v>
      </c>
      <c r="J16090" s="5"/>
      <c r="L16090" s="5"/>
      <c r="M16090" s="2">
        <f t="shared" si="251"/>
        <v>-310224.77999999665</v>
      </c>
      <c r="P16090"/>
    </row>
    <row r="16091" spans="1:16" hidden="1">
      <c r="A16091" t="s">
        <v>28803</v>
      </c>
      <c r="B16091" s="1">
        <v>42297</v>
      </c>
      <c r="C16091" t="s">
        <v>3261</v>
      </c>
      <c r="D16091">
        <v>2</v>
      </c>
      <c r="E16091" t="s">
        <v>28808</v>
      </c>
      <c r="F16091" t="s">
        <v>13559</v>
      </c>
      <c r="G16091" t="s">
        <v>479</v>
      </c>
      <c r="H16091" t="s">
        <v>65</v>
      </c>
      <c r="I16091" s="2">
        <v>872.78</v>
      </c>
      <c r="J16091" s="5"/>
      <c r="L16091" s="5"/>
      <c r="M16091" s="2">
        <f t="shared" si="251"/>
        <v>-309351.99999999662</v>
      </c>
      <c r="P16091"/>
    </row>
    <row r="16092" spans="1:16" hidden="1">
      <c r="A16092" t="s">
        <v>28823</v>
      </c>
      <c r="B16092" s="1">
        <v>42297</v>
      </c>
      <c r="C16092" t="s">
        <v>28827</v>
      </c>
      <c r="D16092">
        <v>2</v>
      </c>
      <c r="E16092" t="s">
        <v>28828</v>
      </c>
      <c r="F16092" t="s">
        <v>7054</v>
      </c>
      <c r="G16092" t="s">
        <v>20</v>
      </c>
      <c r="H16092" t="s">
        <v>4512</v>
      </c>
      <c r="I16092" s="2">
        <v>4100.01</v>
      </c>
      <c r="J16092" s="5"/>
      <c r="L16092" s="5"/>
      <c r="M16092" s="2">
        <f t="shared" si="251"/>
        <v>-305251.98999999661</v>
      </c>
      <c r="P16092"/>
    </row>
    <row r="16093" spans="1:16" hidden="1">
      <c r="A16093" t="s">
        <v>28847</v>
      </c>
      <c r="B16093" s="1">
        <v>42297</v>
      </c>
      <c r="C16093" t="s">
        <v>28851</v>
      </c>
      <c r="D16093">
        <v>1</v>
      </c>
      <c r="E16093" t="s">
        <v>28852</v>
      </c>
      <c r="F16093" t="s">
        <v>13565</v>
      </c>
      <c r="G16093" t="s">
        <v>20</v>
      </c>
      <c r="H16093" t="s">
        <v>28853</v>
      </c>
      <c r="I16093" s="2">
        <v>200000</v>
      </c>
      <c r="J16093" s="5"/>
      <c r="L16093" s="5"/>
      <c r="M16093" s="2">
        <f t="shared" si="251"/>
        <v>-105251.98999999661</v>
      </c>
      <c r="P16093"/>
    </row>
    <row r="16094" spans="1:16" hidden="1">
      <c r="A16094" t="s">
        <v>28868</v>
      </c>
      <c r="B16094" s="1">
        <v>42297</v>
      </c>
      <c r="C16094" t="s">
        <v>28873</v>
      </c>
      <c r="D16094">
        <v>2</v>
      </c>
      <c r="E16094" t="s">
        <v>28874</v>
      </c>
      <c r="F16094" t="s">
        <v>7054</v>
      </c>
      <c r="G16094" t="s">
        <v>20</v>
      </c>
      <c r="H16094" t="s">
        <v>28875</v>
      </c>
      <c r="I16094" s="2">
        <v>3030.01</v>
      </c>
      <c r="J16094" s="5"/>
      <c r="L16094" s="5"/>
      <c r="M16094" s="2">
        <f t="shared" si="251"/>
        <v>-102221.97999999662</v>
      </c>
      <c r="P16094"/>
    </row>
    <row r="16095" spans="1:16" hidden="1">
      <c r="A16095" t="s">
        <v>28895</v>
      </c>
      <c r="B16095" s="1">
        <v>42297</v>
      </c>
      <c r="C16095" t="s">
        <v>28900</v>
      </c>
      <c r="D16095">
        <v>2</v>
      </c>
      <c r="E16095" t="s">
        <v>28901</v>
      </c>
      <c r="F16095" t="s">
        <v>7054</v>
      </c>
      <c r="G16095" t="s">
        <v>20</v>
      </c>
      <c r="H16095" t="s">
        <v>7877</v>
      </c>
      <c r="I16095" s="2">
        <v>1025</v>
      </c>
      <c r="J16095" s="5"/>
      <c r="L16095" s="5"/>
      <c r="M16095" s="2">
        <f t="shared" si="251"/>
        <v>-101196.97999999662</v>
      </c>
      <c r="P16095"/>
    </row>
    <row r="16096" spans="1:16" hidden="1">
      <c r="A16096" t="s">
        <v>28917</v>
      </c>
      <c r="B16096" s="1">
        <v>42297</v>
      </c>
      <c r="C16096" t="s">
        <v>23758</v>
      </c>
      <c r="D16096">
        <v>1</v>
      </c>
      <c r="E16096" t="s">
        <v>28920</v>
      </c>
      <c r="F16096" t="s">
        <v>13565</v>
      </c>
      <c r="G16096" t="s">
        <v>20</v>
      </c>
      <c r="H16096" t="s">
        <v>28921</v>
      </c>
      <c r="I16096" s="2">
        <v>8120</v>
      </c>
      <c r="J16096" s="5"/>
      <c r="L16096" s="5"/>
      <c r="M16096" s="2">
        <f t="shared" si="251"/>
        <v>-93076.97999999662</v>
      </c>
      <c r="N16096" s="3">
        <f>+M16033-M16096</f>
        <v>12752.579999999929</v>
      </c>
      <c r="P16096"/>
    </row>
    <row r="16097" spans="1:16" hidden="1">
      <c r="A16097" s="35" t="s">
        <v>8939</v>
      </c>
      <c r="B16097" s="36">
        <v>42298</v>
      </c>
      <c r="C16097" s="35" t="s">
        <v>6</v>
      </c>
      <c r="D16097" s="35">
        <v>1</v>
      </c>
      <c r="E16097" s="35" t="s">
        <v>8941</v>
      </c>
      <c r="F16097" s="35" t="s">
        <v>8</v>
      </c>
      <c r="G16097" s="35" t="s">
        <v>4</v>
      </c>
      <c r="H16097" s="35" t="s">
        <v>701</v>
      </c>
      <c r="I16097" s="11">
        <v>1025</v>
      </c>
      <c r="J16097" s="12"/>
      <c r="K16097" s="11"/>
      <c r="L16097" s="12"/>
      <c r="M16097" s="2">
        <f t="shared" si="251"/>
        <v>-92051.97999999662</v>
      </c>
      <c r="P16097"/>
    </row>
    <row r="16098" spans="1:16" hidden="1">
      <c r="A16098" t="s">
        <v>8965</v>
      </c>
      <c r="B16098" s="1">
        <v>42298</v>
      </c>
      <c r="C16098" t="s">
        <v>437</v>
      </c>
      <c r="D16098">
        <v>1</v>
      </c>
      <c r="E16098" t="s">
        <v>8966</v>
      </c>
      <c r="F16098" t="s">
        <v>13</v>
      </c>
      <c r="G16098" t="s">
        <v>4</v>
      </c>
      <c r="H16098" t="s">
        <v>1917</v>
      </c>
      <c r="J16098" s="5"/>
      <c r="K16098" s="2">
        <v>58.29</v>
      </c>
      <c r="L16098" s="5"/>
      <c r="M16098" s="2">
        <f t="shared" si="251"/>
        <v>-92110.269999996613</v>
      </c>
      <c r="P16098"/>
    </row>
    <row r="16099" spans="1:16" hidden="1">
      <c r="A16099" t="s">
        <v>8971</v>
      </c>
      <c r="B16099" s="1">
        <v>42298</v>
      </c>
      <c r="C16099" t="s">
        <v>437</v>
      </c>
      <c r="D16099">
        <v>1</v>
      </c>
      <c r="E16099" t="s">
        <v>8972</v>
      </c>
      <c r="F16099" t="s">
        <v>13</v>
      </c>
      <c r="G16099" t="s">
        <v>4</v>
      </c>
      <c r="H16099" t="s">
        <v>8973</v>
      </c>
      <c r="J16099" s="5"/>
      <c r="K16099" s="2">
        <v>20000</v>
      </c>
      <c r="L16099" s="5"/>
      <c r="M16099" s="2">
        <f t="shared" si="251"/>
        <v>-112110.26999999661</v>
      </c>
      <c r="P16099"/>
    </row>
    <row r="16100" spans="1:16" hidden="1">
      <c r="A16100" t="s">
        <v>8985</v>
      </c>
      <c r="B16100" s="1">
        <v>42298</v>
      </c>
      <c r="C16100" t="s">
        <v>43</v>
      </c>
      <c r="D16100">
        <v>1</v>
      </c>
      <c r="E16100" t="s">
        <v>8986</v>
      </c>
      <c r="F16100" t="s">
        <v>13</v>
      </c>
      <c r="G16100" t="s">
        <v>4</v>
      </c>
      <c r="H16100" t="s">
        <v>8987</v>
      </c>
      <c r="J16100" s="5"/>
      <c r="K16100" s="2">
        <v>150900</v>
      </c>
      <c r="L16100" s="5"/>
      <c r="M16100" s="2">
        <f t="shared" si="251"/>
        <v>-263010.26999999664</v>
      </c>
      <c r="P16100"/>
    </row>
    <row r="16101" spans="1:16" hidden="1">
      <c r="A16101" t="s">
        <v>9112</v>
      </c>
      <c r="B16101" s="1">
        <v>42298</v>
      </c>
      <c r="C16101" t="s">
        <v>437</v>
      </c>
      <c r="D16101">
        <v>1</v>
      </c>
      <c r="E16101" t="s">
        <v>9113</v>
      </c>
      <c r="F16101" t="s">
        <v>45</v>
      </c>
      <c r="G16101" t="s">
        <v>4</v>
      </c>
      <c r="H16101" t="s">
        <v>9114</v>
      </c>
      <c r="J16101" s="5"/>
      <c r="K16101" s="2">
        <v>9318.75</v>
      </c>
      <c r="L16101" s="5"/>
      <c r="M16101" s="2">
        <f t="shared" si="251"/>
        <v>-272329.01999999664</v>
      </c>
      <c r="P16101"/>
    </row>
    <row r="16102" spans="1:16" hidden="1">
      <c r="A16102" t="s">
        <v>9197</v>
      </c>
      <c r="B16102" s="1">
        <v>42298</v>
      </c>
      <c r="C16102" t="s">
        <v>1419</v>
      </c>
      <c r="D16102">
        <v>1</v>
      </c>
      <c r="E16102" t="s">
        <v>9198</v>
      </c>
      <c r="F16102" t="s">
        <v>13</v>
      </c>
      <c r="G16102" t="s">
        <v>4</v>
      </c>
      <c r="H16102" t="s">
        <v>9199</v>
      </c>
      <c r="J16102" s="5"/>
      <c r="K16102" s="2">
        <v>2427.94</v>
      </c>
      <c r="L16102" s="5"/>
      <c r="M16102" s="2">
        <f t="shared" si="251"/>
        <v>-274756.95999999664</v>
      </c>
      <c r="P16102"/>
    </row>
    <row r="16103" spans="1:16" hidden="1">
      <c r="A16103" t="s">
        <v>9247</v>
      </c>
      <c r="B16103" s="1">
        <v>42298</v>
      </c>
      <c r="C16103" t="s">
        <v>195</v>
      </c>
      <c r="D16103">
        <v>1</v>
      </c>
      <c r="E16103" t="s">
        <v>9248</v>
      </c>
      <c r="F16103" t="s">
        <v>13</v>
      </c>
      <c r="G16103" t="s">
        <v>4</v>
      </c>
      <c r="H16103" t="s">
        <v>195</v>
      </c>
      <c r="J16103" s="5"/>
      <c r="K16103" s="2">
        <v>23889.99</v>
      </c>
      <c r="L16103" s="5"/>
      <c r="M16103" s="2">
        <f t="shared" si="251"/>
        <v>-298646.94999999664</v>
      </c>
      <c r="P16103"/>
    </row>
    <row r="16104" spans="1:16" hidden="1">
      <c r="A16104" t="s">
        <v>9251</v>
      </c>
      <c r="B16104" s="1">
        <v>42298</v>
      </c>
      <c r="C16104" t="s">
        <v>200</v>
      </c>
      <c r="D16104">
        <v>1</v>
      </c>
      <c r="E16104" t="s">
        <v>9252</v>
      </c>
      <c r="F16104" t="s">
        <v>16</v>
      </c>
      <c r="G16104" t="s">
        <v>4</v>
      </c>
      <c r="H16104" t="s">
        <v>455</v>
      </c>
      <c r="J16104" s="5"/>
      <c r="K16104" s="2">
        <v>3030.01</v>
      </c>
      <c r="L16104" s="5"/>
      <c r="M16104" s="2">
        <f t="shared" si="251"/>
        <v>-301676.95999999664</v>
      </c>
      <c r="P16104"/>
    </row>
    <row r="16105" spans="1:16" hidden="1">
      <c r="A16105" t="s">
        <v>9257</v>
      </c>
      <c r="B16105" s="1">
        <v>42298</v>
      </c>
      <c r="C16105" t="s">
        <v>18</v>
      </c>
      <c r="D16105">
        <v>1</v>
      </c>
      <c r="E16105" t="s">
        <v>9258</v>
      </c>
      <c r="F16105" t="s">
        <v>13</v>
      </c>
      <c r="G16105" t="s">
        <v>4</v>
      </c>
      <c r="H16105" t="s">
        <v>18</v>
      </c>
      <c r="J16105" s="5"/>
      <c r="K16105" s="2">
        <v>37183.17</v>
      </c>
      <c r="L16105" s="5"/>
      <c r="M16105" s="2">
        <f t="shared" si="251"/>
        <v>-338860.12999999663</v>
      </c>
      <c r="P16105"/>
    </row>
    <row r="16106" spans="1:16" hidden="1">
      <c r="A16106" t="s">
        <v>9268</v>
      </c>
      <c r="B16106" s="1">
        <v>42298</v>
      </c>
      <c r="C16106" t="s">
        <v>11</v>
      </c>
      <c r="D16106">
        <v>1</v>
      </c>
      <c r="E16106" t="s">
        <v>9269</v>
      </c>
      <c r="F16106" t="s">
        <v>13</v>
      </c>
      <c r="G16106" t="s">
        <v>20</v>
      </c>
      <c r="H16106" t="s">
        <v>9270</v>
      </c>
      <c r="J16106" s="5"/>
      <c r="K16106" s="2">
        <v>50000</v>
      </c>
      <c r="L16106" s="5"/>
      <c r="M16106" s="2">
        <f t="shared" si="251"/>
        <v>-388860.12999999663</v>
      </c>
      <c r="P16106"/>
    </row>
    <row r="16107" spans="1:16" hidden="1">
      <c r="A16107" t="s">
        <v>9290</v>
      </c>
      <c r="B16107" s="1">
        <v>42298</v>
      </c>
      <c r="C16107" t="s">
        <v>11</v>
      </c>
      <c r="D16107">
        <v>1</v>
      </c>
      <c r="E16107" t="s">
        <v>9291</v>
      </c>
      <c r="F16107" t="s">
        <v>13</v>
      </c>
      <c r="G16107" t="s">
        <v>20</v>
      </c>
      <c r="H16107" t="s">
        <v>9292</v>
      </c>
      <c r="J16107" s="5"/>
      <c r="K16107" s="2">
        <v>3030</v>
      </c>
      <c r="L16107" s="5"/>
      <c r="M16107" s="2">
        <f t="shared" si="251"/>
        <v>-391890.12999999663</v>
      </c>
      <c r="P16107"/>
    </row>
    <row r="16108" spans="1:16" hidden="1">
      <c r="A16108" t="s">
        <v>9311</v>
      </c>
      <c r="B16108" s="1">
        <v>42298</v>
      </c>
      <c r="C16108" t="s">
        <v>1</v>
      </c>
      <c r="D16108">
        <v>1</v>
      </c>
      <c r="E16108" t="s">
        <v>9312</v>
      </c>
      <c r="F16108" t="s">
        <v>13</v>
      </c>
      <c r="G16108" t="s">
        <v>20</v>
      </c>
      <c r="H16108" t="s">
        <v>8973</v>
      </c>
      <c r="J16108" s="5"/>
      <c r="K16108" s="2">
        <v>30000</v>
      </c>
      <c r="L16108" s="5"/>
      <c r="M16108" s="2">
        <f t="shared" si="251"/>
        <v>-421890.12999999663</v>
      </c>
      <c r="P16108"/>
    </row>
    <row r="16109" spans="1:16" hidden="1">
      <c r="A16109" t="s">
        <v>9367</v>
      </c>
      <c r="B16109" s="1">
        <v>42298</v>
      </c>
      <c r="C16109" t="s">
        <v>6</v>
      </c>
      <c r="D16109">
        <v>1</v>
      </c>
      <c r="E16109" t="s">
        <v>9368</v>
      </c>
      <c r="F16109" t="s">
        <v>8</v>
      </c>
      <c r="G16109" t="s">
        <v>20</v>
      </c>
      <c r="H16109" t="s">
        <v>6193</v>
      </c>
      <c r="I16109" s="2">
        <v>1840</v>
      </c>
      <c r="J16109" s="5"/>
      <c r="L16109" s="5"/>
      <c r="M16109" s="2">
        <f t="shared" si="251"/>
        <v>-420050.12999999663</v>
      </c>
      <c r="P16109"/>
    </row>
    <row r="16110" spans="1:16" hidden="1">
      <c r="A16110" t="s">
        <v>9370</v>
      </c>
      <c r="B16110" s="1">
        <v>42298</v>
      </c>
      <c r="C16110" t="s">
        <v>6</v>
      </c>
      <c r="D16110">
        <v>1</v>
      </c>
      <c r="E16110" t="s">
        <v>9371</v>
      </c>
      <c r="F16110" t="s">
        <v>29</v>
      </c>
      <c r="G16110" t="s">
        <v>20</v>
      </c>
      <c r="H16110" t="s">
        <v>662</v>
      </c>
      <c r="I16110" s="2">
        <v>1270</v>
      </c>
      <c r="J16110" s="5"/>
      <c r="L16110" s="5"/>
      <c r="M16110" s="2">
        <f t="shared" si="251"/>
        <v>-418780.12999999663</v>
      </c>
      <c r="P16110"/>
    </row>
    <row r="16111" spans="1:16" hidden="1">
      <c r="A16111" t="s">
        <v>9383</v>
      </c>
      <c r="B16111" s="1">
        <v>42298</v>
      </c>
      <c r="C16111" t="s">
        <v>43</v>
      </c>
      <c r="D16111">
        <v>1</v>
      </c>
      <c r="E16111" t="s">
        <v>9384</v>
      </c>
      <c r="F16111" t="s">
        <v>13</v>
      </c>
      <c r="G16111" t="s">
        <v>20</v>
      </c>
      <c r="H16111" t="s">
        <v>2612</v>
      </c>
      <c r="J16111" s="5"/>
      <c r="K16111" s="2">
        <v>235000</v>
      </c>
      <c r="L16111" s="5"/>
      <c r="M16111" s="2">
        <f t="shared" si="251"/>
        <v>-653780.12999999663</v>
      </c>
      <c r="P16111"/>
    </row>
    <row r="16112" spans="1:16" hidden="1">
      <c r="A16112" t="s">
        <v>9385</v>
      </c>
      <c r="B16112" s="1">
        <v>42298</v>
      </c>
      <c r="C16112" t="s">
        <v>1</v>
      </c>
      <c r="D16112">
        <v>1</v>
      </c>
      <c r="E16112" t="s">
        <v>9386</v>
      </c>
      <c r="F16112" t="s">
        <v>13</v>
      </c>
      <c r="G16112" t="s">
        <v>20</v>
      </c>
      <c r="H16112" t="s">
        <v>9387</v>
      </c>
      <c r="J16112" s="5"/>
      <c r="K16112" s="2">
        <v>64000</v>
      </c>
      <c r="L16112" s="5"/>
      <c r="M16112" s="2">
        <f t="shared" si="251"/>
        <v>-717780.12999999663</v>
      </c>
      <c r="P16112"/>
    </row>
    <row r="16113" spans="1:16" hidden="1">
      <c r="A16113" t="s">
        <v>9392</v>
      </c>
      <c r="B16113" s="1">
        <v>42298</v>
      </c>
      <c r="C16113" t="s">
        <v>18</v>
      </c>
      <c r="D16113">
        <v>1</v>
      </c>
      <c r="E16113" t="s">
        <v>9393</v>
      </c>
      <c r="F16113" t="s">
        <v>13</v>
      </c>
      <c r="G16113" t="s">
        <v>20</v>
      </c>
      <c r="H16113" t="s">
        <v>18</v>
      </c>
      <c r="J16113" s="5"/>
      <c r="K16113" s="2">
        <v>14686.51</v>
      </c>
      <c r="L16113" s="5"/>
      <c r="M16113" s="2">
        <f t="shared" si="251"/>
        <v>-732466.63999999664</v>
      </c>
      <c r="P16113"/>
    </row>
    <row r="16114" spans="1:16" hidden="1">
      <c r="A16114" t="s">
        <v>9397</v>
      </c>
      <c r="B16114" s="1">
        <v>42298</v>
      </c>
      <c r="C16114" t="s">
        <v>195</v>
      </c>
      <c r="D16114">
        <v>1</v>
      </c>
      <c r="E16114" t="s">
        <v>9398</v>
      </c>
      <c r="F16114" t="s">
        <v>13</v>
      </c>
      <c r="G16114" t="s">
        <v>20</v>
      </c>
      <c r="H16114" t="s">
        <v>195</v>
      </c>
      <c r="J16114" s="5"/>
      <c r="K16114" s="2">
        <v>16144.99</v>
      </c>
      <c r="L16114" s="5"/>
      <c r="M16114" s="2">
        <f t="shared" si="251"/>
        <v>-748611.62999999663</v>
      </c>
      <c r="P16114"/>
    </row>
    <row r="16115" spans="1:16" hidden="1">
      <c r="A16115" t="s">
        <v>9403</v>
      </c>
      <c r="B16115" s="1">
        <v>42298</v>
      </c>
      <c r="C16115" t="s">
        <v>240</v>
      </c>
      <c r="D16115">
        <v>1</v>
      </c>
      <c r="E16115" t="s">
        <v>9404</v>
      </c>
      <c r="F16115" t="s">
        <v>13</v>
      </c>
      <c r="G16115" t="s">
        <v>20</v>
      </c>
      <c r="H16115" t="s">
        <v>240</v>
      </c>
      <c r="J16115" s="5"/>
      <c r="K16115" s="2">
        <v>1840</v>
      </c>
      <c r="L16115" s="5"/>
      <c r="M16115" s="2">
        <f t="shared" si="251"/>
        <v>-750451.62999999663</v>
      </c>
      <c r="P16115"/>
    </row>
    <row r="16116" spans="1:16" hidden="1">
      <c r="A16116" t="s">
        <v>28936</v>
      </c>
      <c r="B16116" s="1">
        <v>42298</v>
      </c>
      <c r="C16116" t="s">
        <v>28941</v>
      </c>
      <c r="D16116">
        <v>1</v>
      </c>
      <c r="E16116" t="s">
        <v>28942</v>
      </c>
      <c r="F16116" t="s">
        <v>13565</v>
      </c>
      <c r="G16116" t="s">
        <v>4</v>
      </c>
      <c r="H16116" t="s">
        <v>1917</v>
      </c>
      <c r="I16116" s="2">
        <v>58.59</v>
      </c>
      <c r="J16116" s="5"/>
      <c r="L16116" s="5"/>
      <c r="M16116" s="2">
        <f t="shared" si="251"/>
        <v>-750393.03999999666</v>
      </c>
      <c r="P16116"/>
    </row>
    <row r="16117" spans="1:16" hidden="1">
      <c r="A16117" t="s">
        <v>28957</v>
      </c>
      <c r="B16117" s="1">
        <v>42298</v>
      </c>
      <c r="C16117" t="s">
        <v>28941</v>
      </c>
      <c r="D16117">
        <v>1</v>
      </c>
      <c r="E16117" t="s">
        <v>28962</v>
      </c>
      <c r="F16117" t="s">
        <v>13565</v>
      </c>
      <c r="G16117" t="s">
        <v>4</v>
      </c>
      <c r="H16117" t="s">
        <v>1917</v>
      </c>
      <c r="I16117" s="2">
        <v>58.29</v>
      </c>
      <c r="J16117" s="5"/>
      <c r="L16117" s="5"/>
      <c r="M16117" s="2">
        <f t="shared" si="251"/>
        <v>-750334.74999999662</v>
      </c>
      <c r="P16117"/>
    </row>
    <row r="16118" spans="1:16" hidden="1">
      <c r="A16118" t="s">
        <v>28983</v>
      </c>
      <c r="B16118" s="1">
        <v>42298</v>
      </c>
      <c r="C16118" t="s">
        <v>28941</v>
      </c>
      <c r="D16118">
        <v>1</v>
      </c>
      <c r="E16118" t="s">
        <v>28942</v>
      </c>
      <c r="F16118" t="s">
        <v>13565</v>
      </c>
      <c r="G16118" t="s">
        <v>4</v>
      </c>
      <c r="H16118" t="s">
        <v>28988</v>
      </c>
      <c r="J16118" s="5"/>
      <c r="K16118" s="2">
        <v>58.59</v>
      </c>
      <c r="L16118" s="5"/>
      <c r="M16118" s="2">
        <f t="shared" si="251"/>
        <v>-750393.33999999659</v>
      </c>
      <c r="P16118"/>
    </row>
    <row r="16119" spans="1:16" hidden="1">
      <c r="A16119" t="s">
        <v>29004</v>
      </c>
      <c r="B16119" s="1">
        <v>42298</v>
      </c>
      <c r="C16119" t="s">
        <v>29010</v>
      </c>
      <c r="D16119">
        <v>2</v>
      </c>
      <c r="E16119" t="s">
        <v>29011</v>
      </c>
      <c r="F16119" t="s">
        <v>7054</v>
      </c>
      <c r="G16119" t="s">
        <v>4</v>
      </c>
      <c r="H16119" t="s">
        <v>20821</v>
      </c>
      <c r="J16119" s="5"/>
      <c r="K16119" s="2">
        <v>1566.62</v>
      </c>
      <c r="L16119" s="5"/>
      <c r="M16119" s="2">
        <f t="shared" si="251"/>
        <v>-751959.95999999659</v>
      </c>
      <c r="P16119"/>
    </row>
    <row r="16120" spans="1:16" hidden="1">
      <c r="A16120" t="s">
        <v>29004</v>
      </c>
      <c r="B16120" s="1">
        <v>42298</v>
      </c>
      <c r="C16120" t="s">
        <v>29010</v>
      </c>
      <c r="D16120">
        <v>2</v>
      </c>
      <c r="E16120" t="s">
        <v>29011</v>
      </c>
      <c r="F16120" t="s">
        <v>7054</v>
      </c>
      <c r="G16120" t="s">
        <v>4</v>
      </c>
      <c r="H16120" t="s">
        <v>20821</v>
      </c>
      <c r="I16120" s="2">
        <v>1766.62</v>
      </c>
      <c r="J16120" s="5"/>
      <c r="L16120" s="5"/>
      <c r="M16120" s="2">
        <f t="shared" si="251"/>
        <v>-750193.33999999659</v>
      </c>
      <c r="P16120"/>
    </row>
    <row r="16121" spans="1:16" hidden="1">
      <c r="A16121" t="s">
        <v>29024</v>
      </c>
      <c r="B16121" s="1">
        <v>42298</v>
      </c>
      <c r="C16121" t="s">
        <v>29027</v>
      </c>
      <c r="D16121">
        <v>1</v>
      </c>
      <c r="E16121" t="s">
        <v>29028</v>
      </c>
      <c r="F16121" t="s">
        <v>13565</v>
      </c>
      <c r="G16121" t="s">
        <v>4</v>
      </c>
      <c r="H16121" t="s">
        <v>8973</v>
      </c>
      <c r="I16121" s="2">
        <v>150900</v>
      </c>
      <c r="J16121" s="5"/>
      <c r="L16121" s="5"/>
      <c r="M16121" s="2">
        <f t="shared" si="251"/>
        <v>-599293.33999999659</v>
      </c>
      <c r="P16121"/>
    </row>
    <row r="16122" spans="1:16" hidden="1">
      <c r="A16122" t="s">
        <v>29045</v>
      </c>
      <c r="B16122" s="1">
        <v>42298</v>
      </c>
      <c r="C16122" t="s">
        <v>29050</v>
      </c>
      <c r="D16122">
        <v>1</v>
      </c>
      <c r="E16122" t="s">
        <v>29051</v>
      </c>
      <c r="F16122" t="s">
        <v>13565</v>
      </c>
      <c r="G16122" t="s">
        <v>4</v>
      </c>
      <c r="H16122" t="s">
        <v>8973</v>
      </c>
      <c r="I16122" s="2">
        <v>20000</v>
      </c>
      <c r="J16122" s="5"/>
      <c r="L16122" s="5"/>
      <c r="M16122" s="2">
        <f t="shared" si="251"/>
        <v>-579293.33999999659</v>
      </c>
      <c r="P16122"/>
    </row>
    <row r="16123" spans="1:16" hidden="1">
      <c r="A16123" t="s">
        <v>29068</v>
      </c>
      <c r="B16123" s="1">
        <v>42298</v>
      </c>
      <c r="C16123" t="s">
        <v>29050</v>
      </c>
      <c r="D16123">
        <v>1</v>
      </c>
      <c r="E16123" t="s">
        <v>29073</v>
      </c>
      <c r="F16123" t="s">
        <v>13565</v>
      </c>
      <c r="G16123" t="s">
        <v>4</v>
      </c>
      <c r="H16123" t="s">
        <v>8973</v>
      </c>
      <c r="I16123" s="2">
        <v>150900</v>
      </c>
      <c r="J16123" s="5"/>
      <c r="L16123" s="5"/>
      <c r="M16123" s="2">
        <f t="shared" si="251"/>
        <v>-428393.33999999659</v>
      </c>
      <c r="P16123"/>
    </row>
    <row r="16124" spans="1:16" hidden="1">
      <c r="A16124" t="s">
        <v>29092</v>
      </c>
      <c r="B16124" s="1">
        <v>42298</v>
      </c>
      <c r="C16124" t="s">
        <v>29027</v>
      </c>
      <c r="D16124">
        <v>1</v>
      </c>
      <c r="E16124" t="s">
        <v>29028</v>
      </c>
      <c r="F16124" t="s">
        <v>13565</v>
      </c>
      <c r="G16124" t="s">
        <v>4</v>
      </c>
      <c r="H16124" t="s">
        <v>29097</v>
      </c>
      <c r="J16124" s="5"/>
      <c r="K16124" s="2">
        <v>150900</v>
      </c>
      <c r="L16124" s="5"/>
      <c r="M16124" s="2">
        <f t="shared" si="251"/>
        <v>-579293.33999999659</v>
      </c>
      <c r="P16124"/>
    </row>
    <row r="16125" spans="1:16" hidden="1">
      <c r="A16125" s="47" t="s">
        <v>29115</v>
      </c>
      <c r="B16125" s="48">
        <v>42298</v>
      </c>
      <c r="C16125" s="47" t="s">
        <v>18117</v>
      </c>
      <c r="D16125" s="47">
        <v>1</v>
      </c>
      <c r="E16125" s="47" t="s">
        <v>29120</v>
      </c>
      <c r="F16125" s="47" t="s">
        <v>13565</v>
      </c>
      <c r="G16125" s="47" t="s">
        <v>4</v>
      </c>
      <c r="H16125" s="47" t="s">
        <v>18119</v>
      </c>
      <c r="I16125" s="49">
        <v>12752.69</v>
      </c>
      <c r="J16125" s="5"/>
      <c r="L16125" s="5"/>
      <c r="M16125" s="2">
        <f t="shared" si="251"/>
        <v>-566540.64999999665</v>
      </c>
      <c r="N16125" s="25" t="s">
        <v>36433</v>
      </c>
      <c r="P16125"/>
    </row>
    <row r="16126" spans="1:16" hidden="1">
      <c r="A16126" t="s">
        <v>29137</v>
      </c>
      <c r="B16126" s="1">
        <v>42298</v>
      </c>
      <c r="C16126" t="s">
        <v>6</v>
      </c>
      <c r="D16126">
        <v>1</v>
      </c>
      <c r="E16126" t="s">
        <v>29143</v>
      </c>
      <c r="F16126" t="s">
        <v>13610</v>
      </c>
      <c r="G16126" t="s">
        <v>4</v>
      </c>
      <c r="H16126" t="s">
        <v>1682</v>
      </c>
      <c r="I16126" s="2">
        <v>9318.75</v>
      </c>
      <c r="J16126" s="5"/>
      <c r="L16126" s="5"/>
      <c r="M16126" s="2">
        <f t="shared" si="251"/>
        <v>-557221.89999999665</v>
      </c>
      <c r="P16126"/>
    </row>
    <row r="16127" spans="1:16" hidden="1">
      <c r="A16127" t="s">
        <v>29162</v>
      </c>
      <c r="B16127" s="1">
        <v>42298</v>
      </c>
      <c r="C16127" t="s">
        <v>6</v>
      </c>
      <c r="D16127">
        <v>1</v>
      </c>
      <c r="E16127" t="s">
        <v>29168</v>
      </c>
      <c r="F16127" t="s">
        <v>13565</v>
      </c>
      <c r="G16127" t="s">
        <v>4</v>
      </c>
      <c r="H16127" t="s">
        <v>11575</v>
      </c>
      <c r="I16127" s="2">
        <v>15000</v>
      </c>
      <c r="J16127" s="5"/>
      <c r="L16127" s="5"/>
      <c r="M16127" s="2">
        <f t="shared" si="251"/>
        <v>-542221.89999999665</v>
      </c>
      <c r="P16127"/>
    </row>
    <row r="16128" spans="1:16" hidden="1">
      <c r="A16128" t="s">
        <v>29186</v>
      </c>
      <c r="B16128" s="1">
        <v>42298</v>
      </c>
      <c r="C16128" t="s">
        <v>29191</v>
      </c>
      <c r="D16128">
        <v>2</v>
      </c>
      <c r="E16128" t="s">
        <v>29192</v>
      </c>
      <c r="F16128" t="s">
        <v>13559</v>
      </c>
      <c r="G16128" t="s">
        <v>313</v>
      </c>
      <c r="H16128" t="s">
        <v>2743</v>
      </c>
      <c r="I16128" s="2">
        <v>2427.94</v>
      </c>
      <c r="J16128" s="5"/>
      <c r="L16128" s="5"/>
      <c r="M16128" s="2">
        <f t="shared" si="251"/>
        <v>-539793.9599999967</v>
      </c>
      <c r="P16128"/>
    </row>
    <row r="16129" spans="1:16" hidden="1">
      <c r="A16129" t="s">
        <v>29209</v>
      </c>
      <c r="B16129" s="1">
        <v>42298</v>
      </c>
      <c r="C16129" t="s">
        <v>29213</v>
      </c>
      <c r="D16129">
        <v>2</v>
      </c>
      <c r="E16129" t="s">
        <v>29214</v>
      </c>
      <c r="F16129" t="s">
        <v>7054</v>
      </c>
      <c r="G16129" t="s">
        <v>4</v>
      </c>
      <c r="H16129" t="s">
        <v>1284</v>
      </c>
      <c r="I16129" s="2">
        <v>1025</v>
      </c>
      <c r="J16129" s="5"/>
      <c r="L16129" s="5"/>
      <c r="M16129" s="2">
        <f t="shared" si="251"/>
        <v>-538768.9599999967</v>
      </c>
      <c r="P16129"/>
    </row>
    <row r="16130" spans="1:16" hidden="1">
      <c r="A16130" t="s">
        <v>29229</v>
      </c>
      <c r="B16130" s="1">
        <v>42298</v>
      </c>
      <c r="C16130" t="s">
        <v>29234</v>
      </c>
      <c r="D16130">
        <v>2</v>
      </c>
      <c r="E16130" t="s">
        <v>29235</v>
      </c>
      <c r="F16130" t="s">
        <v>7054</v>
      </c>
      <c r="G16130" t="s">
        <v>4</v>
      </c>
      <c r="H16130" t="s">
        <v>2223</v>
      </c>
      <c r="I16130" s="2">
        <v>1025</v>
      </c>
      <c r="J16130" s="5"/>
      <c r="L16130" s="5"/>
      <c r="M16130" s="2">
        <f t="shared" si="251"/>
        <v>-537743.9599999967</v>
      </c>
      <c r="P16130"/>
    </row>
    <row r="16131" spans="1:16" hidden="1">
      <c r="A16131" t="s">
        <v>29251</v>
      </c>
      <c r="B16131" s="1">
        <v>42298</v>
      </c>
      <c r="C16131" t="s">
        <v>29255</v>
      </c>
      <c r="D16131">
        <v>2</v>
      </c>
      <c r="E16131" t="s">
        <v>29256</v>
      </c>
      <c r="F16131" t="s">
        <v>7054</v>
      </c>
      <c r="G16131" t="s">
        <v>4</v>
      </c>
      <c r="H16131" t="s">
        <v>25627</v>
      </c>
      <c r="I16131" s="2">
        <v>1840</v>
      </c>
      <c r="J16131" s="5"/>
      <c r="L16131" s="5"/>
      <c r="M16131" s="2">
        <f t="shared" si="251"/>
        <v>-535903.9599999967</v>
      </c>
      <c r="P16131"/>
    </row>
    <row r="16132" spans="1:16" hidden="1">
      <c r="A16132" t="s">
        <v>29271</v>
      </c>
      <c r="B16132" s="1">
        <v>42298</v>
      </c>
      <c r="C16132" t="s">
        <v>6</v>
      </c>
      <c r="D16132">
        <v>1</v>
      </c>
      <c r="E16132" t="s">
        <v>29275</v>
      </c>
      <c r="F16132" t="s">
        <v>13565</v>
      </c>
      <c r="G16132" t="s">
        <v>4</v>
      </c>
      <c r="H16132" t="s">
        <v>16217</v>
      </c>
      <c r="I16132" s="2">
        <v>20000</v>
      </c>
      <c r="J16132" s="5"/>
      <c r="L16132" s="5"/>
      <c r="M16132" s="2">
        <f t="shared" si="251"/>
        <v>-515903.9599999967</v>
      </c>
      <c r="P16132"/>
    </row>
    <row r="16133" spans="1:16" hidden="1">
      <c r="A16133" t="s">
        <v>29292</v>
      </c>
      <c r="B16133" s="1">
        <v>42298</v>
      </c>
      <c r="C16133" t="s">
        <v>29297</v>
      </c>
      <c r="D16133">
        <v>2</v>
      </c>
      <c r="E16133" t="s">
        <v>29298</v>
      </c>
      <c r="F16133" t="s">
        <v>7054</v>
      </c>
      <c r="G16133" t="s">
        <v>4</v>
      </c>
      <c r="H16133" t="s">
        <v>21433</v>
      </c>
      <c r="I16133" s="2">
        <v>1839.99</v>
      </c>
      <c r="J16133" s="5"/>
      <c r="L16133" s="5"/>
      <c r="M16133" s="2">
        <f t="shared" si="251"/>
        <v>-514063.96999999671</v>
      </c>
      <c r="P16133"/>
    </row>
    <row r="16134" spans="1:16" hidden="1">
      <c r="A16134" t="s">
        <v>29312</v>
      </c>
      <c r="B16134" s="1">
        <v>42298</v>
      </c>
      <c r="C16134" t="s">
        <v>29317</v>
      </c>
      <c r="D16134">
        <v>2</v>
      </c>
      <c r="E16134" t="s">
        <v>29318</v>
      </c>
      <c r="F16134" t="s">
        <v>7054</v>
      </c>
      <c r="G16134" t="s">
        <v>4</v>
      </c>
      <c r="H16134" t="s">
        <v>29319</v>
      </c>
      <c r="I16134" s="2">
        <v>3030.01</v>
      </c>
      <c r="J16134" s="5"/>
      <c r="L16134" s="5"/>
      <c r="M16134" s="2">
        <f t="shared" si="251"/>
        <v>-511033.9599999967</v>
      </c>
      <c r="P16134"/>
    </row>
    <row r="16135" spans="1:16" hidden="1">
      <c r="A16135" t="s">
        <v>29335</v>
      </c>
      <c r="B16135" s="1">
        <v>42298</v>
      </c>
      <c r="C16135" t="s">
        <v>29341</v>
      </c>
      <c r="D16135">
        <v>2</v>
      </c>
      <c r="E16135" t="s">
        <v>29342</v>
      </c>
      <c r="F16135" t="s">
        <v>7054</v>
      </c>
      <c r="G16135" t="s">
        <v>4</v>
      </c>
      <c r="H16135" t="s">
        <v>14222</v>
      </c>
      <c r="I16135" s="2">
        <v>1025</v>
      </c>
      <c r="J16135" s="5"/>
      <c r="L16135" s="5"/>
      <c r="M16135" s="2">
        <f t="shared" si="251"/>
        <v>-510008.9599999967</v>
      </c>
      <c r="P16135"/>
    </row>
    <row r="16136" spans="1:16" hidden="1">
      <c r="A16136" t="s">
        <v>29356</v>
      </c>
      <c r="B16136" s="1">
        <v>42298</v>
      </c>
      <c r="C16136" t="s">
        <v>1802</v>
      </c>
      <c r="D16136">
        <v>2</v>
      </c>
      <c r="E16136" t="s">
        <v>29361</v>
      </c>
      <c r="F16136" t="s">
        <v>13559</v>
      </c>
      <c r="G16136" t="s">
        <v>479</v>
      </c>
      <c r="H16136" t="s">
        <v>17819</v>
      </c>
      <c r="I16136" s="2">
        <v>1054.56</v>
      </c>
      <c r="J16136" s="5"/>
      <c r="L16136" s="5"/>
      <c r="M16136" s="2">
        <f t="shared" si="251"/>
        <v>-508954.39999999671</v>
      </c>
      <c r="P16136"/>
    </row>
    <row r="16137" spans="1:16" hidden="1">
      <c r="A16137" t="s">
        <v>29378</v>
      </c>
      <c r="B16137" s="1">
        <v>42298</v>
      </c>
      <c r="C16137" t="s">
        <v>29383</v>
      </c>
      <c r="D16137">
        <v>2</v>
      </c>
      <c r="E16137" t="s">
        <v>29384</v>
      </c>
      <c r="F16137" t="s">
        <v>7054</v>
      </c>
      <c r="G16137" t="s">
        <v>4</v>
      </c>
      <c r="H16137" t="s">
        <v>18777</v>
      </c>
      <c r="I16137" s="2">
        <v>16172</v>
      </c>
      <c r="J16137" s="5"/>
      <c r="L16137" s="5"/>
      <c r="M16137" s="2">
        <f t="shared" ref="M16137:M16200" si="252">+M16136+I16137-K16137</f>
        <v>-492782.39999999671</v>
      </c>
      <c r="P16137"/>
    </row>
    <row r="16138" spans="1:16" hidden="1">
      <c r="A16138" t="s">
        <v>29402</v>
      </c>
      <c r="B16138" s="1">
        <v>42298</v>
      </c>
      <c r="C16138" t="s">
        <v>1802</v>
      </c>
      <c r="D16138">
        <v>2</v>
      </c>
      <c r="E16138" t="s">
        <v>29409</v>
      </c>
      <c r="F16138" t="s">
        <v>13559</v>
      </c>
      <c r="G16138" t="s">
        <v>479</v>
      </c>
      <c r="H16138" t="s">
        <v>65</v>
      </c>
      <c r="J16138" s="5"/>
      <c r="K16138" s="2">
        <v>700</v>
      </c>
      <c r="L16138" s="5"/>
      <c r="M16138" s="2">
        <f t="shared" si="252"/>
        <v>-493482.39999999671</v>
      </c>
      <c r="P16138"/>
    </row>
    <row r="16139" spans="1:16" hidden="1">
      <c r="A16139" t="s">
        <v>29402</v>
      </c>
      <c r="B16139" s="1">
        <v>42298</v>
      </c>
      <c r="C16139" t="s">
        <v>1802</v>
      </c>
      <c r="D16139">
        <v>2</v>
      </c>
      <c r="E16139" t="s">
        <v>29409</v>
      </c>
      <c r="F16139" t="s">
        <v>13559</v>
      </c>
      <c r="G16139" t="s">
        <v>479</v>
      </c>
      <c r="H16139" t="s">
        <v>65</v>
      </c>
      <c r="I16139" s="2">
        <v>1566.61</v>
      </c>
      <c r="J16139" s="5"/>
      <c r="L16139" s="5"/>
      <c r="M16139" s="2">
        <f t="shared" si="252"/>
        <v>-491915.78999999672</v>
      </c>
      <c r="P16139"/>
    </row>
    <row r="16140" spans="1:16" hidden="1">
      <c r="A16140" t="s">
        <v>29429</v>
      </c>
      <c r="B16140" s="1">
        <v>42298</v>
      </c>
      <c r="C16140" t="s">
        <v>1802</v>
      </c>
      <c r="D16140">
        <v>2</v>
      </c>
      <c r="E16140" t="s">
        <v>29433</v>
      </c>
      <c r="F16140" t="s">
        <v>13559</v>
      </c>
      <c r="G16140" t="s">
        <v>479</v>
      </c>
      <c r="H16140" t="s">
        <v>65</v>
      </c>
      <c r="J16140" s="5"/>
      <c r="K16140" s="2">
        <v>250.35</v>
      </c>
      <c r="L16140" s="5"/>
      <c r="M16140" s="2">
        <f t="shared" si="252"/>
        <v>-492166.1399999967</v>
      </c>
      <c r="P16140"/>
    </row>
    <row r="16141" spans="1:16" hidden="1">
      <c r="A16141" t="s">
        <v>29429</v>
      </c>
      <c r="B16141" s="1">
        <v>42298</v>
      </c>
      <c r="C16141" t="s">
        <v>1802</v>
      </c>
      <c r="D16141">
        <v>2</v>
      </c>
      <c r="E16141" t="s">
        <v>29433</v>
      </c>
      <c r="F16141" t="s">
        <v>13559</v>
      </c>
      <c r="G16141" t="s">
        <v>479</v>
      </c>
      <c r="H16141" t="s">
        <v>65</v>
      </c>
      <c r="I16141" s="2">
        <v>250.35</v>
      </c>
      <c r="J16141" s="5"/>
      <c r="L16141" s="5"/>
      <c r="M16141" s="2">
        <f t="shared" si="252"/>
        <v>-491915.78999999672</v>
      </c>
      <c r="P16141"/>
    </row>
    <row r="16142" spans="1:16" hidden="1">
      <c r="A16142" t="s">
        <v>29449</v>
      </c>
      <c r="B16142" s="1">
        <v>42298</v>
      </c>
      <c r="C16142" t="s">
        <v>29452</v>
      </c>
      <c r="D16142">
        <v>2</v>
      </c>
      <c r="E16142" t="s">
        <v>29453</v>
      </c>
      <c r="F16142" t="s">
        <v>7054</v>
      </c>
      <c r="G16142" t="s">
        <v>20</v>
      </c>
      <c r="H16142" t="s">
        <v>4573</v>
      </c>
      <c r="J16142" s="5"/>
      <c r="K16142" s="2">
        <v>1529.99</v>
      </c>
      <c r="L16142" s="5"/>
      <c r="M16142" s="2">
        <f t="shared" si="252"/>
        <v>-493445.77999999671</v>
      </c>
      <c r="P16142"/>
    </row>
    <row r="16143" spans="1:16" hidden="1">
      <c r="A16143" t="s">
        <v>29449</v>
      </c>
      <c r="B16143" s="1">
        <v>42298</v>
      </c>
      <c r="C16143" t="s">
        <v>29452</v>
      </c>
      <c r="D16143">
        <v>2</v>
      </c>
      <c r="E16143" t="s">
        <v>29453</v>
      </c>
      <c r="F16143" t="s">
        <v>7054</v>
      </c>
      <c r="G16143" t="s">
        <v>20</v>
      </c>
      <c r="H16143" t="s">
        <v>4573</v>
      </c>
      <c r="I16143" s="2">
        <v>1529.99</v>
      </c>
      <c r="J16143" s="5"/>
      <c r="L16143" s="5"/>
      <c r="M16143" s="2">
        <f t="shared" si="252"/>
        <v>-491915.78999999672</v>
      </c>
      <c r="P16143"/>
    </row>
    <row r="16144" spans="1:16" hidden="1">
      <c r="A16144" t="s">
        <v>29472</v>
      </c>
      <c r="B16144" s="1">
        <v>42298</v>
      </c>
      <c r="C16144" t="s">
        <v>29477</v>
      </c>
      <c r="D16144">
        <v>2</v>
      </c>
      <c r="E16144" t="s">
        <v>29478</v>
      </c>
      <c r="F16144" t="s">
        <v>7054</v>
      </c>
      <c r="G16144" t="s">
        <v>20</v>
      </c>
      <c r="H16144" t="s">
        <v>4573</v>
      </c>
      <c r="J16144" s="5"/>
      <c r="K16144" s="2">
        <v>1940</v>
      </c>
      <c r="L16144" s="5"/>
      <c r="M16144" s="2">
        <f t="shared" si="252"/>
        <v>-493855.78999999672</v>
      </c>
      <c r="P16144"/>
    </row>
    <row r="16145" spans="1:16" hidden="1">
      <c r="A16145" t="s">
        <v>29472</v>
      </c>
      <c r="B16145" s="1">
        <v>42298</v>
      </c>
      <c r="C16145" t="s">
        <v>29477</v>
      </c>
      <c r="D16145">
        <v>2</v>
      </c>
      <c r="E16145" t="s">
        <v>29478</v>
      </c>
      <c r="F16145" t="s">
        <v>7054</v>
      </c>
      <c r="G16145" t="s">
        <v>20</v>
      </c>
      <c r="H16145" t="s">
        <v>4573</v>
      </c>
      <c r="I16145" s="2">
        <v>1940</v>
      </c>
      <c r="J16145" s="5"/>
      <c r="L16145" s="5"/>
      <c r="M16145" s="2">
        <f t="shared" si="252"/>
        <v>-491915.78999999672</v>
      </c>
      <c r="P16145"/>
    </row>
    <row r="16146" spans="1:16" hidden="1">
      <c r="A16146" t="s">
        <v>29495</v>
      </c>
      <c r="B16146" s="1">
        <v>42298</v>
      </c>
      <c r="C16146" t="s">
        <v>29499</v>
      </c>
      <c r="D16146">
        <v>2</v>
      </c>
      <c r="E16146" t="s">
        <v>29500</v>
      </c>
      <c r="F16146" t="s">
        <v>7054</v>
      </c>
      <c r="G16146" t="s">
        <v>20</v>
      </c>
      <c r="H16146" t="s">
        <v>3920</v>
      </c>
      <c r="I16146" s="2">
        <v>3030</v>
      </c>
      <c r="J16146" s="5"/>
      <c r="L16146" s="5"/>
      <c r="M16146" s="2">
        <f t="shared" si="252"/>
        <v>-488885.78999999672</v>
      </c>
      <c r="P16146"/>
    </row>
    <row r="16147" spans="1:16" hidden="1">
      <c r="A16147" t="s">
        <v>29521</v>
      </c>
      <c r="B16147" s="1">
        <v>42298</v>
      </c>
      <c r="C16147" t="s">
        <v>18946</v>
      </c>
      <c r="D16147">
        <v>1</v>
      </c>
      <c r="E16147" t="s">
        <v>29525</v>
      </c>
      <c r="F16147" t="s">
        <v>13565</v>
      </c>
      <c r="G16147" t="s">
        <v>20</v>
      </c>
      <c r="H16147" t="s">
        <v>2960</v>
      </c>
      <c r="I16147" s="2">
        <v>50000</v>
      </c>
      <c r="J16147" s="5"/>
      <c r="L16147" s="5"/>
      <c r="M16147" s="2">
        <f t="shared" si="252"/>
        <v>-438885.78999999672</v>
      </c>
      <c r="P16147"/>
    </row>
    <row r="16148" spans="1:16" hidden="1">
      <c r="A16148" t="s">
        <v>29542</v>
      </c>
      <c r="B16148" s="1">
        <v>42298</v>
      </c>
      <c r="C16148" t="s">
        <v>29545</v>
      </c>
      <c r="D16148">
        <v>2</v>
      </c>
      <c r="E16148" t="s">
        <v>29546</v>
      </c>
      <c r="F16148" t="s">
        <v>7054</v>
      </c>
      <c r="G16148" t="s">
        <v>20</v>
      </c>
      <c r="H16148" t="s">
        <v>15370</v>
      </c>
      <c r="I16148" s="2">
        <v>1025</v>
      </c>
      <c r="J16148" s="5"/>
      <c r="L16148" s="5"/>
      <c r="M16148" s="2">
        <f t="shared" si="252"/>
        <v>-437860.78999999672</v>
      </c>
      <c r="P16148"/>
    </row>
    <row r="16149" spans="1:16" hidden="1">
      <c r="A16149" t="s">
        <v>29564</v>
      </c>
      <c r="B16149" s="1">
        <v>42298</v>
      </c>
      <c r="C16149" t="s">
        <v>1802</v>
      </c>
      <c r="D16149">
        <v>2</v>
      </c>
      <c r="E16149" t="s">
        <v>29568</v>
      </c>
      <c r="F16149" t="s">
        <v>13559</v>
      </c>
      <c r="G16149" t="s">
        <v>479</v>
      </c>
      <c r="H16149" t="s">
        <v>8538</v>
      </c>
      <c r="J16149" s="5"/>
      <c r="K16149" s="2">
        <v>700</v>
      </c>
      <c r="L16149" s="5"/>
      <c r="M16149" s="2">
        <f t="shared" si="252"/>
        <v>-438560.78999999672</v>
      </c>
      <c r="P16149"/>
    </row>
    <row r="16150" spans="1:16" hidden="1">
      <c r="A16150" t="s">
        <v>29564</v>
      </c>
      <c r="B16150" s="1">
        <v>42298</v>
      </c>
      <c r="C16150" t="s">
        <v>1802</v>
      </c>
      <c r="D16150">
        <v>2</v>
      </c>
      <c r="E16150" t="s">
        <v>29568</v>
      </c>
      <c r="F16150" t="s">
        <v>13559</v>
      </c>
      <c r="G16150" t="s">
        <v>479</v>
      </c>
      <c r="H16150" t="s">
        <v>8538</v>
      </c>
      <c r="I16150" s="2">
        <v>1074.1500000000001</v>
      </c>
      <c r="J16150" s="5"/>
      <c r="L16150" s="5"/>
      <c r="M16150" s="2">
        <f t="shared" si="252"/>
        <v>-437486.6399999967</v>
      </c>
      <c r="P16150"/>
    </row>
    <row r="16151" spans="1:16" hidden="1">
      <c r="A16151" t="s">
        <v>29585</v>
      </c>
      <c r="B16151" s="1">
        <v>42298</v>
      </c>
      <c r="C16151" t="s">
        <v>1802</v>
      </c>
      <c r="D16151">
        <v>2</v>
      </c>
      <c r="E16151" t="s">
        <v>29590</v>
      </c>
      <c r="F16151" t="s">
        <v>13559</v>
      </c>
      <c r="G16151" t="s">
        <v>479</v>
      </c>
      <c r="H16151" t="s">
        <v>8538</v>
      </c>
      <c r="I16151" s="2">
        <v>495.92</v>
      </c>
      <c r="J16151" s="5"/>
      <c r="L16151" s="5"/>
      <c r="M16151" s="2">
        <f t="shared" si="252"/>
        <v>-436990.71999999671</v>
      </c>
      <c r="P16151"/>
    </row>
    <row r="16152" spans="1:16" hidden="1">
      <c r="A16152" t="s">
        <v>29607</v>
      </c>
      <c r="B16152" s="1">
        <v>42298</v>
      </c>
      <c r="C16152" t="s">
        <v>29613</v>
      </c>
      <c r="D16152">
        <v>2</v>
      </c>
      <c r="E16152" t="s">
        <v>29614</v>
      </c>
      <c r="F16152" t="s">
        <v>7054</v>
      </c>
      <c r="G16152" t="s">
        <v>20</v>
      </c>
      <c r="H16152" t="s">
        <v>29615</v>
      </c>
      <c r="I16152" s="2">
        <v>3670</v>
      </c>
      <c r="J16152" s="5"/>
      <c r="L16152" s="5"/>
      <c r="M16152" s="2">
        <f t="shared" si="252"/>
        <v>-433320.71999999671</v>
      </c>
      <c r="P16152"/>
    </row>
    <row r="16153" spans="1:16" hidden="1">
      <c r="A16153" t="s">
        <v>29629</v>
      </c>
      <c r="B16153" s="1">
        <v>42298</v>
      </c>
      <c r="C16153" t="s">
        <v>29634</v>
      </c>
      <c r="D16153">
        <v>2</v>
      </c>
      <c r="E16153" t="s">
        <v>29635</v>
      </c>
      <c r="F16153" t="s">
        <v>7054</v>
      </c>
      <c r="G16153" t="s">
        <v>20</v>
      </c>
      <c r="H16153" t="s">
        <v>701</v>
      </c>
      <c r="J16153" s="5"/>
      <c r="K16153" s="2">
        <v>1025</v>
      </c>
      <c r="L16153" s="5"/>
      <c r="M16153" s="2">
        <f t="shared" si="252"/>
        <v>-434345.71999999671</v>
      </c>
      <c r="P16153"/>
    </row>
    <row r="16154" spans="1:16" hidden="1">
      <c r="A16154" t="s">
        <v>29629</v>
      </c>
      <c r="B16154" s="1">
        <v>42298</v>
      </c>
      <c r="C16154" t="s">
        <v>29634</v>
      </c>
      <c r="D16154">
        <v>2</v>
      </c>
      <c r="E16154" t="s">
        <v>29635</v>
      </c>
      <c r="F16154" t="s">
        <v>7054</v>
      </c>
      <c r="G16154" t="s">
        <v>20</v>
      </c>
      <c r="H16154" t="s">
        <v>701</v>
      </c>
      <c r="I16154" s="2">
        <v>1025</v>
      </c>
      <c r="J16154" s="5"/>
      <c r="L16154" s="5"/>
      <c r="M16154" s="2">
        <f t="shared" si="252"/>
        <v>-433320.71999999671</v>
      </c>
      <c r="P16154"/>
    </row>
    <row r="16155" spans="1:16" hidden="1">
      <c r="A16155" t="s">
        <v>29649</v>
      </c>
      <c r="B16155" s="1">
        <v>42298</v>
      </c>
      <c r="C16155" t="s">
        <v>29653</v>
      </c>
      <c r="D16155">
        <v>2</v>
      </c>
      <c r="E16155" t="s">
        <v>29654</v>
      </c>
      <c r="F16155" t="s">
        <v>7054</v>
      </c>
      <c r="G16155" t="s">
        <v>20</v>
      </c>
      <c r="H16155" t="s">
        <v>26293</v>
      </c>
      <c r="I16155" s="2">
        <v>1025</v>
      </c>
      <c r="J16155" s="5"/>
      <c r="L16155" s="5"/>
      <c r="M16155" s="2">
        <f t="shared" si="252"/>
        <v>-432295.71999999671</v>
      </c>
      <c r="P16155"/>
    </row>
    <row r="16156" spans="1:16" hidden="1">
      <c r="A16156" t="s">
        <v>29667</v>
      </c>
      <c r="B16156" s="1">
        <v>42298</v>
      </c>
      <c r="C16156" t="s">
        <v>29671</v>
      </c>
      <c r="D16156">
        <v>2</v>
      </c>
      <c r="E16156" t="s">
        <v>29672</v>
      </c>
      <c r="F16156" t="s">
        <v>7054</v>
      </c>
      <c r="G16156" t="s">
        <v>20</v>
      </c>
      <c r="H16156" t="s">
        <v>29673</v>
      </c>
      <c r="I16156" s="2">
        <v>1840</v>
      </c>
      <c r="J16156" s="5"/>
      <c r="L16156" s="5"/>
      <c r="M16156" s="2">
        <f t="shared" si="252"/>
        <v>-430455.71999999671</v>
      </c>
      <c r="P16156"/>
    </row>
    <row r="16157" spans="1:16" hidden="1">
      <c r="A16157" t="s">
        <v>29689</v>
      </c>
      <c r="B16157" s="1">
        <v>42298</v>
      </c>
      <c r="D16157">
        <v>1</v>
      </c>
      <c r="E16157" t="s">
        <v>29693</v>
      </c>
      <c r="F16157" t="s">
        <v>13565</v>
      </c>
      <c r="G16157" t="s">
        <v>20</v>
      </c>
      <c r="H16157" t="s">
        <v>8973</v>
      </c>
      <c r="I16157" s="2">
        <v>30000</v>
      </c>
      <c r="J16157" s="5"/>
      <c r="L16157" s="5"/>
      <c r="M16157" s="2">
        <f t="shared" si="252"/>
        <v>-400455.71999999671</v>
      </c>
      <c r="P16157"/>
    </row>
    <row r="16158" spans="1:16" hidden="1">
      <c r="A16158" t="s">
        <v>29711</v>
      </c>
      <c r="B16158" s="1">
        <v>42298</v>
      </c>
      <c r="C16158" t="s">
        <v>29716</v>
      </c>
      <c r="D16158">
        <v>2</v>
      </c>
      <c r="E16158" t="s">
        <v>29717</v>
      </c>
      <c r="F16158" t="s">
        <v>13559</v>
      </c>
      <c r="G16158" t="s">
        <v>313</v>
      </c>
      <c r="H16158" t="s">
        <v>6986</v>
      </c>
      <c r="J16158" s="5"/>
      <c r="K16158" s="2">
        <v>150.06</v>
      </c>
      <c r="L16158" s="5"/>
      <c r="M16158" s="2">
        <f t="shared" si="252"/>
        <v>-400605.77999999671</v>
      </c>
      <c r="P16158"/>
    </row>
    <row r="16159" spans="1:16" hidden="1">
      <c r="A16159" t="s">
        <v>29711</v>
      </c>
      <c r="B16159" s="1">
        <v>42298</v>
      </c>
      <c r="C16159" t="s">
        <v>29716</v>
      </c>
      <c r="D16159">
        <v>2</v>
      </c>
      <c r="E16159" t="s">
        <v>29717</v>
      </c>
      <c r="F16159" t="s">
        <v>13559</v>
      </c>
      <c r="G16159" t="s">
        <v>313</v>
      </c>
      <c r="H16159" t="s">
        <v>6986</v>
      </c>
      <c r="I16159" s="2">
        <v>150.06</v>
      </c>
      <c r="J16159" s="5"/>
      <c r="L16159" s="5"/>
      <c r="M16159" s="2">
        <f t="shared" si="252"/>
        <v>-400455.71999999671</v>
      </c>
      <c r="P16159"/>
    </row>
    <row r="16160" spans="1:16" hidden="1">
      <c r="A16160" t="s">
        <v>29731</v>
      </c>
      <c r="B16160" s="1">
        <v>42298</v>
      </c>
      <c r="C16160" t="s">
        <v>29736</v>
      </c>
      <c r="D16160">
        <v>2</v>
      </c>
      <c r="E16160" t="s">
        <v>29737</v>
      </c>
      <c r="F16160" t="s">
        <v>7054</v>
      </c>
      <c r="G16160" t="s">
        <v>20</v>
      </c>
      <c r="H16160" t="s">
        <v>29738</v>
      </c>
      <c r="I16160" s="2">
        <v>3154.99</v>
      </c>
      <c r="J16160" s="5"/>
      <c r="L16160" s="5"/>
      <c r="M16160" s="2">
        <f t="shared" si="252"/>
        <v>-397300.72999999672</v>
      </c>
      <c r="P16160"/>
    </row>
    <row r="16161" spans="1:16" hidden="1">
      <c r="A16161" t="s">
        <v>29757</v>
      </c>
      <c r="B16161" s="1">
        <v>42298</v>
      </c>
      <c r="C16161" t="s">
        <v>29763</v>
      </c>
      <c r="D16161">
        <v>2</v>
      </c>
      <c r="E16161" t="s">
        <v>29764</v>
      </c>
      <c r="F16161" t="s">
        <v>7054</v>
      </c>
      <c r="G16161" t="s">
        <v>20</v>
      </c>
      <c r="H16161" t="s">
        <v>734</v>
      </c>
      <c r="I16161" s="2">
        <v>1025</v>
      </c>
      <c r="J16161" s="5"/>
      <c r="L16161" s="5"/>
      <c r="M16161" s="2">
        <f t="shared" si="252"/>
        <v>-396275.72999999672</v>
      </c>
      <c r="P16161"/>
    </row>
    <row r="16162" spans="1:16" hidden="1">
      <c r="A16162" t="s">
        <v>29777</v>
      </c>
      <c r="B16162" s="1">
        <v>42298</v>
      </c>
      <c r="C16162" t="s">
        <v>29781</v>
      </c>
      <c r="D16162">
        <v>2</v>
      </c>
      <c r="E16162" t="s">
        <v>29782</v>
      </c>
      <c r="F16162" t="s">
        <v>7054</v>
      </c>
      <c r="G16162" t="s">
        <v>20</v>
      </c>
      <c r="H16162" t="s">
        <v>26998</v>
      </c>
      <c r="I16162" s="2">
        <v>1856.46</v>
      </c>
      <c r="J16162" s="5"/>
      <c r="L16162" s="5"/>
      <c r="M16162" s="2">
        <f t="shared" si="252"/>
        <v>-394419.2699999967</v>
      </c>
      <c r="P16162"/>
    </row>
    <row r="16163" spans="1:16" hidden="1">
      <c r="A16163" t="s">
        <v>29801</v>
      </c>
      <c r="B16163" s="1">
        <v>42298</v>
      </c>
      <c r="C16163" t="s">
        <v>29807</v>
      </c>
      <c r="D16163">
        <v>2</v>
      </c>
      <c r="E16163" t="s">
        <v>29808</v>
      </c>
      <c r="F16163" t="s">
        <v>7054</v>
      </c>
      <c r="G16163" t="s">
        <v>20</v>
      </c>
      <c r="H16163" t="s">
        <v>4352</v>
      </c>
      <c r="I16163" s="2">
        <v>1025</v>
      </c>
      <c r="J16163" s="5"/>
      <c r="L16163" s="5"/>
      <c r="M16163" s="2">
        <f t="shared" si="252"/>
        <v>-393394.2699999967</v>
      </c>
      <c r="P16163"/>
    </row>
    <row r="16164" spans="1:16" hidden="1">
      <c r="A16164" t="s">
        <v>29825</v>
      </c>
      <c r="B16164" s="1">
        <v>42298</v>
      </c>
      <c r="C16164" t="s">
        <v>29831</v>
      </c>
      <c r="D16164">
        <v>2</v>
      </c>
      <c r="E16164" t="s">
        <v>29832</v>
      </c>
      <c r="F16164" t="s">
        <v>7054</v>
      </c>
      <c r="G16164" t="s">
        <v>20</v>
      </c>
      <c r="H16164" t="s">
        <v>13783</v>
      </c>
      <c r="I16164" s="2">
        <v>1025</v>
      </c>
      <c r="J16164" s="5"/>
      <c r="L16164" s="5"/>
      <c r="M16164" s="2">
        <f t="shared" si="252"/>
        <v>-392369.2699999967</v>
      </c>
      <c r="P16164"/>
    </row>
    <row r="16165" spans="1:16" hidden="1">
      <c r="A16165" t="s">
        <v>29851</v>
      </c>
      <c r="B16165" s="1">
        <v>42298</v>
      </c>
      <c r="C16165" t="s">
        <v>29856</v>
      </c>
      <c r="D16165">
        <v>2</v>
      </c>
      <c r="E16165" t="s">
        <v>29857</v>
      </c>
      <c r="F16165" t="s">
        <v>7054</v>
      </c>
      <c r="G16165" t="s">
        <v>20</v>
      </c>
      <c r="H16165" t="s">
        <v>29858</v>
      </c>
      <c r="I16165" s="2">
        <v>1025</v>
      </c>
      <c r="J16165" s="5"/>
      <c r="L16165" s="5"/>
      <c r="M16165" s="2">
        <f t="shared" si="252"/>
        <v>-391344.2699999967</v>
      </c>
      <c r="P16165"/>
    </row>
    <row r="16166" spans="1:16" hidden="1">
      <c r="A16166" t="s">
        <v>29873</v>
      </c>
      <c r="B16166" s="1">
        <v>42298</v>
      </c>
      <c r="C16166" t="s">
        <v>29877</v>
      </c>
      <c r="D16166">
        <v>2</v>
      </c>
      <c r="E16166" t="s">
        <v>29878</v>
      </c>
      <c r="F16166" t="s">
        <v>7054</v>
      </c>
      <c r="G16166" t="s">
        <v>20</v>
      </c>
      <c r="H16166" t="s">
        <v>29879</v>
      </c>
      <c r="I16166" s="2">
        <v>1840</v>
      </c>
      <c r="J16166" s="5"/>
      <c r="L16166" s="5"/>
      <c r="M16166" s="2">
        <f t="shared" si="252"/>
        <v>-389504.2699999967</v>
      </c>
      <c r="P16166"/>
    </row>
    <row r="16167" spans="1:16" hidden="1">
      <c r="A16167" t="s">
        <v>29894</v>
      </c>
      <c r="B16167" s="1">
        <v>42298</v>
      </c>
      <c r="C16167" t="s">
        <v>29900</v>
      </c>
      <c r="D16167">
        <v>2</v>
      </c>
      <c r="E16167" t="s">
        <v>29901</v>
      </c>
      <c r="F16167" t="s">
        <v>7054</v>
      </c>
      <c r="G16167" t="s">
        <v>20</v>
      </c>
      <c r="H16167" t="s">
        <v>28208</v>
      </c>
      <c r="I16167" s="2">
        <v>1839.99</v>
      </c>
      <c r="J16167" s="5"/>
      <c r="L16167" s="5"/>
      <c r="M16167" s="2">
        <f t="shared" si="252"/>
        <v>-387664.27999999671</v>
      </c>
      <c r="P16167"/>
    </row>
    <row r="16168" spans="1:16" hidden="1">
      <c r="A16168" t="s">
        <v>29921</v>
      </c>
      <c r="B16168" s="1">
        <v>42298</v>
      </c>
      <c r="C16168" t="s">
        <v>29926</v>
      </c>
      <c r="D16168">
        <v>2</v>
      </c>
      <c r="E16168" t="s">
        <v>29927</v>
      </c>
      <c r="F16168" t="s">
        <v>7054</v>
      </c>
      <c r="G16168" t="s">
        <v>20</v>
      </c>
      <c r="H16168" t="s">
        <v>21455</v>
      </c>
      <c r="I16168" s="2">
        <v>1840</v>
      </c>
      <c r="J16168" s="5"/>
      <c r="L16168" s="5"/>
      <c r="M16168" s="2">
        <f t="shared" si="252"/>
        <v>-385824.27999999671</v>
      </c>
      <c r="P16168"/>
    </row>
    <row r="16169" spans="1:16" hidden="1">
      <c r="A16169" t="s">
        <v>29943</v>
      </c>
      <c r="B16169" s="1">
        <v>42298</v>
      </c>
      <c r="C16169" t="s">
        <v>15135</v>
      </c>
      <c r="D16169">
        <v>1</v>
      </c>
      <c r="E16169" t="s">
        <v>29948</v>
      </c>
      <c r="F16169" t="s">
        <v>13565</v>
      </c>
      <c r="G16169" t="s">
        <v>20</v>
      </c>
      <c r="H16169" t="s">
        <v>8333</v>
      </c>
      <c r="I16169" s="2">
        <v>6500</v>
      </c>
      <c r="J16169" s="5"/>
      <c r="L16169" s="5"/>
      <c r="M16169" s="2">
        <f t="shared" si="252"/>
        <v>-379324.27999999671</v>
      </c>
      <c r="P16169"/>
    </row>
    <row r="16170" spans="1:16" hidden="1">
      <c r="A16170" t="s">
        <v>29962</v>
      </c>
      <c r="B16170" s="1">
        <v>42298</v>
      </c>
      <c r="C16170" t="s">
        <v>29027</v>
      </c>
      <c r="D16170">
        <v>1</v>
      </c>
      <c r="E16170" t="s">
        <v>29968</v>
      </c>
      <c r="F16170" t="s">
        <v>13565</v>
      </c>
      <c r="G16170" t="s">
        <v>20</v>
      </c>
      <c r="H16170" t="s">
        <v>2612</v>
      </c>
      <c r="I16170" s="2">
        <v>235000</v>
      </c>
      <c r="J16170" s="5"/>
      <c r="L16170" s="5"/>
      <c r="M16170" s="2">
        <f t="shared" si="252"/>
        <v>-144324.27999999671</v>
      </c>
      <c r="P16170"/>
    </row>
    <row r="16171" spans="1:16" hidden="1">
      <c r="A16171" t="s">
        <v>29985</v>
      </c>
      <c r="B16171" s="1">
        <v>42298</v>
      </c>
      <c r="C16171" t="s">
        <v>25999</v>
      </c>
      <c r="D16171">
        <v>1</v>
      </c>
      <c r="E16171" t="s">
        <v>29989</v>
      </c>
      <c r="F16171" t="s">
        <v>13561</v>
      </c>
      <c r="G16171" t="s">
        <v>20</v>
      </c>
      <c r="H16171" t="s">
        <v>9387</v>
      </c>
      <c r="I16171" s="2">
        <v>64000</v>
      </c>
      <c r="J16171" s="5"/>
      <c r="L16171" s="5"/>
      <c r="M16171" s="2">
        <f t="shared" si="252"/>
        <v>-80324.27999999671</v>
      </c>
      <c r="P16171"/>
    </row>
    <row r="16172" spans="1:16" hidden="1">
      <c r="A16172" s="35" t="s">
        <v>9407</v>
      </c>
      <c r="B16172" s="36">
        <v>42299</v>
      </c>
      <c r="C16172" s="35" t="s">
        <v>437</v>
      </c>
      <c r="D16172" s="35">
        <v>1</v>
      </c>
      <c r="E16172" s="35" t="s">
        <v>9408</v>
      </c>
      <c r="F16172" s="35" t="s">
        <v>13</v>
      </c>
      <c r="G16172" s="35" t="s">
        <v>4</v>
      </c>
      <c r="H16172" s="35" t="s">
        <v>9409</v>
      </c>
      <c r="I16172" s="11"/>
      <c r="J16172" s="12"/>
      <c r="K16172" s="11">
        <v>30000</v>
      </c>
      <c r="L16172" s="12"/>
      <c r="M16172" s="2">
        <f t="shared" si="252"/>
        <v>-110324.27999999671</v>
      </c>
      <c r="P16172"/>
    </row>
    <row r="16173" spans="1:16" hidden="1">
      <c r="A16173" t="s">
        <v>9450</v>
      </c>
      <c r="B16173" s="1">
        <v>42299</v>
      </c>
      <c r="C16173" t="s">
        <v>1419</v>
      </c>
      <c r="D16173">
        <v>1</v>
      </c>
      <c r="E16173" t="s">
        <v>9451</v>
      </c>
      <c r="F16173" t="s">
        <v>16</v>
      </c>
      <c r="G16173" t="s">
        <v>4</v>
      </c>
      <c r="H16173" t="s">
        <v>2612</v>
      </c>
      <c r="J16173" s="5"/>
      <c r="K16173" s="2">
        <v>91100</v>
      </c>
      <c r="L16173" s="5"/>
      <c r="M16173" s="2">
        <f t="shared" si="252"/>
        <v>-201424.27999999671</v>
      </c>
      <c r="P16173"/>
    </row>
    <row r="16174" spans="1:16" hidden="1">
      <c r="A16174" t="s">
        <v>9457</v>
      </c>
      <c r="B16174" s="1">
        <v>42299</v>
      </c>
      <c r="C16174" t="s">
        <v>437</v>
      </c>
      <c r="D16174">
        <v>1</v>
      </c>
      <c r="E16174" t="s">
        <v>9458</v>
      </c>
      <c r="F16174" t="s">
        <v>13</v>
      </c>
      <c r="G16174" t="s">
        <v>4</v>
      </c>
      <c r="H16174" t="s">
        <v>9459</v>
      </c>
      <c r="J16174" s="5"/>
      <c r="K16174" s="2">
        <v>10000</v>
      </c>
      <c r="L16174" s="5"/>
      <c r="M16174" s="2">
        <f t="shared" si="252"/>
        <v>-211424.27999999671</v>
      </c>
      <c r="P16174"/>
    </row>
    <row r="16175" spans="1:16" hidden="1">
      <c r="A16175" t="s">
        <v>9550</v>
      </c>
      <c r="B16175" s="1">
        <v>42299</v>
      </c>
      <c r="C16175" t="s">
        <v>6</v>
      </c>
      <c r="D16175">
        <v>1</v>
      </c>
      <c r="E16175" t="s">
        <v>9551</v>
      </c>
      <c r="F16175" t="s">
        <v>29</v>
      </c>
      <c r="G16175" t="s">
        <v>4</v>
      </c>
      <c r="H16175" t="s">
        <v>65</v>
      </c>
      <c r="I16175" s="2">
        <v>250.35</v>
      </c>
      <c r="J16175" s="5"/>
      <c r="L16175" s="5"/>
      <c r="M16175" s="2">
        <f t="shared" si="252"/>
        <v>-211173.9299999967</v>
      </c>
      <c r="P16175"/>
    </row>
    <row r="16176" spans="1:16" hidden="1">
      <c r="A16176" t="s">
        <v>9566</v>
      </c>
      <c r="B16176" s="1">
        <v>42299</v>
      </c>
      <c r="C16176" t="s">
        <v>6</v>
      </c>
      <c r="D16176">
        <v>1</v>
      </c>
      <c r="E16176" t="s">
        <v>9567</v>
      </c>
      <c r="F16176" t="s">
        <v>29</v>
      </c>
      <c r="G16176" t="s">
        <v>4</v>
      </c>
      <c r="H16176" t="s">
        <v>3531</v>
      </c>
      <c r="I16176" s="2">
        <v>3500</v>
      </c>
      <c r="J16176" s="5"/>
      <c r="L16176" s="5"/>
      <c r="M16176" s="2">
        <f t="shared" si="252"/>
        <v>-207673.9299999967</v>
      </c>
      <c r="P16176"/>
    </row>
    <row r="16177" spans="1:16" hidden="1">
      <c r="A16177" t="s">
        <v>9592</v>
      </c>
      <c r="B16177" s="1">
        <v>42299</v>
      </c>
      <c r="C16177" t="s">
        <v>195</v>
      </c>
      <c r="D16177">
        <v>1</v>
      </c>
      <c r="E16177" t="s">
        <v>9593</v>
      </c>
      <c r="F16177" t="s">
        <v>13</v>
      </c>
      <c r="G16177" t="s">
        <v>4</v>
      </c>
      <c r="H16177" t="s">
        <v>195</v>
      </c>
      <c r="J16177" s="5"/>
      <c r="K16177" s="2">
        <v>5195</v>
      </c>
      <c r="L16177" s="5"/>
      <c r="M16177" s="2">
        <f t="shared" si="252"/>
        <v>-212868.9299999967</v>
      </c>
      <c r="P16177"/>
    </row>
    <row r="16178" spans="1:16" hidden="1">
      <c r="A16178" t="s">
        <v>9599</v>
      </c>
      <c r="B16178" s="1">
        <v>42299</v>
      </c>
      <c r="C16178" t="s">
        <v>200</v>
      </c>
      <c r="D16178">
        <v>1</v>
      </c>
      <c r="E16178" t="s">
        <v>9601</v>
      </c>
      <c r="F16178" t="s">
        <v>16</v>
      </c>
      <c r="G16178" t="s">
        <v>4</v>
      </c>
      <c r="H16178" t="s">
        <v>200</v>
      </c>
      <c r="J16178" s="5"/>
      <c r="K16178" s="2">
        <v>1025</v>
      </c>
      <c r="L16178" s="5"/>
      <c r="M16178" s="2">
        <f t="shared" si="252"/>
        <v>-213893.9299999967</v>
      </c>
      <c r="P16178"/>
    </row>
    <row r="16179" spans="1:16" hidden="1">
      <c r="A16179" t="s">
        <v>9606</v>
      </c>
      <c r="B16179" s="1">
        <v>42299</v>
      </c>
      <c r="C16179" t="s">
        <v>18</v>
      </c>
      <c r="D16179">
        <v>1</v>
      </c>
      <c r="E16179" t="s">
        <v>9608</v>
      </c>
      <c r="F16179" t="s">
        <v>13</v>
      </c>
      <c r="G16179" t="s">
        <v>4</v>
      </c>
      <c r="H16179" t="s">
        <v>18</v>
      </c>
      <c r="J16179" s="5"/>
      <c r="K16179" s="2">
        <v>12603.53</v>
      </c>
      <c r="L16179" s="5"/>
      <c r="M16179" s="2">
        <f t="shared" si="252"/>
        <v>-226497.4599999967</v>
      </c>
      <c r="P16179"/>
    </row>
    <row r="16180" spans="1:16" hidden="1">
      <c r="A16180" t="s">
        <v>9664</v>
      </c>
      <c r="B16180" s="1">
        <v>42299</v>
      </c>
      <c r="C16180" t="s">
        <v>11</v>
      </c>
      <c r="D16180">
        <v>1</v>
      </c>
      <c r="E16180" t="s">
        <v>9665</v>
      </c>
      <c r="F16180" t="s">
        <v>228</v>
      </c>
      <c r="G16180" t="s">
        <v>20</v>
      </c>
      <c r="H16180" t="s">
        <v>9666</v>
      </c>
      <c r="J16180" s="5"/>
      <c r="K16180" s="2">
        <v>95000</v>
      </c>
      <c r="L16180" s="5"/>
      <c r="M16180" s="2">
        <f t="shared" si="252"/>
        <v>-321497.4599999967</v>
      </c>
      <c r="P16180"/>
    </row>
    <row r="16181" spans="1:16" hidden="1">
      <c r="A16181" t="s">
        <v>9684</v>
      </c>
      <c r="B16181" s="1">
        <v>42299</v>
      </c>
      <c r="D16181">
        <v>1</v>
      </c>
      <c r="E16181" t="s">
        <v>9685</v>
      </c>
      <c r="F16181" t="s">
        <v>228</v>
      </c>
      <c r="G16181" t="s">
        <v>20</v>
      </c>
      <c r="H16181" t="s">
        <v>9001</v>
      </c>
      <c r="J16181" s="5"/>
      <c r="K16181" s="2">
        <v>6330</v>
      </c>
      <c r="L16181" s="5"/>
      <c r="M16181" s="2">
        <f t="shared" si="252"/>
        <v>-327827.4599999967</v>
      </c>
      <c r="P16181"/>
    </row>
    <row r="16182" spans="1:16" hidden="1">
      <c r="A16182" t="s">
        <v>9696</v>
      </c>
      <c r="B16182" s="1">
        <v>42299</v>
      </c>
      <c r="C16182" t="s">
        <v>11</v>
      </c>
      <c r="D16182">
        <v>1</v>
      </c>
      <c r="E16182" t="s">
        <v>9697</v>
      </c>
      <c r="F16182" t="s">
        <v>13</v>
      </c>
      <c r="G16182" t="s">
        <v>20</v>
      </c>
      <c r="H16182" t="s">
        <v>4084</v>
      </c>
      <c r="J16182" s="5"/>
      <c r="K16182" s="2">
        <v>7904.28</v>
      </c>
      <c r="L16182" s="5"/>
      <c r="M16182" s="2">
        <f t="shared" si="252"/>
        <v>-335731.73999999673</v>
      </c>
      <c r="P16182"/>
    </row>
    <row r="16183" spans="1:16" hidden="1">
      <c r="A16183" t="s">
        <v>9700</v>
      </c>
      <c r="B16183" s="1">
        <v>42299</v>
      </c>
      <c r="C16183" t="s">
        <v>6</v>
      </c>
      <c r="D16183">
        <v>1</v>
      </c>
      <c r="E16183" t="s">
        <v>9703</v>
      </c>
      <c r="F16183" t="s">
        <v>8</v>
      </c>
      <c r="G16183" t="s">
        <v>20</v>
      </c>
      <c r="H16183" t="s">
        <v>9704</v>
      </c>
      <c r="I16183" s="2">
        <v>2240</v>
      </c>
      <c r="J16183" s="5"/>
      <c r="L16183" s="5"/>
      <c r="M16183" s="2">
        <f t="shared" si="252"/>
        <v>-333491.73999999673</v>
      </c>
      <c r="P16183"/>
    </row>
    <row r="16184" spans="1:16" hidden="1">
      <c r="A16184" t="s">
        <v>9710</v>
      </c>
      <c r="B16184" s="1">
        <v>42299</v>
      </c>
      <c r="C16184" t="s">
        <v>6</v>
      </c>
      <c r="D16184">
        <v>1</v>
      </c>
      <c r="E16184" t="s">
        <v>9711</v>
      </c>
      <c r="F16184" t="s">
        <v>8</v>
      </c>
      <c r="G16184" t="s">
        <v>20</v>
      </c>
      <c r="H16184" t="s">
        <v>9704</v>
      </c>
      <c r="I16184" s="2">
        <v>580</v>
      </c>
      <c r="J16184" s="5"/>
      <c r="L16184" s="5"/>
      <c r="M16184" s="2">
        <f t="shared" si="252"/>
        <v>-332911.73999999673</v>
      </c>
      <c r="P16184"/>
    </row>
    <row r="16185" spans="1:16" hidden="1">
      <c r="A16185" t="s">
        <v>9719</v>
      </c>
      <c r="B16185" s="1">
        <v>42299</v>
      </c>
      <c r="C16185" t="s">
        <v>11</v>
      </c>
      <c r="D16185">
        <v>1</v>
      </c>
      <c r="E16185" t="s">
        <v>9721</v>
      </c>
      <c r="F16185" t="s">
        <v>13</v>
      </c>
      <c r="G16185" t="s">
        <v>20</v>
      </c>
      <c r="H16185" t="s">
        <v>2485</v>
      </c>
      <c r="J16185" s="5"/>
      <c r="K16185" s="2">
        <v>20508.259999999998</v>
      </c>
      <c r="L16185" s="5"/>
      <c r="M16185" s="2">
        <f t="shared" si="252"/>
        <v>-353419.99999999674</v>
      </c>
      <c r="P16185"/>
    </row>
    <row r="16186" spans="1:16" hidden="1">
      <c r="A16186" t="s">
        <v>9725</v>
      </c>
      <c r="B16186" s="1">
        <v>42299</v>
      </c>
      <c r="C16186" t="s">
        <v>11</v>
      </c>
      <c r="D16186">
        <v>1</v>
      </c>
      <c r="E16186" t="s">
        <v>9727</v>
      </c>
      <c r="F16186" t="s">
        <v>13</v>
      </c>
      <c r="G16186" t="s">
        <v>20</v>
      </c>
      <c r="H16186" t="s">
        <v>9728</v>
      </c>
      <c r="J16186" s="5"/>
      <c r="K16186" s="2">
        <v>4100.01</v>
      </c>
      <c r="L16186" s="5"/>
      <c r="M16186" s="2">
        <f t="shared" si="252"/>
        <v>-357520.00999999675</v>
      </c>
      <c r="P16186"/>
    </row>
    <row r="16187" spans="1:16" hidden="1">
      <c r="A16187" t="s">
        <v>9741</v>
      </c>
      <c r="B16187" s="1">
        <v>42299</v>
      </c>
      <c r="C16187" t="s">
        <v>18</v>
      </c>
      <c r="D16187">
        <v>1</v>
      </c>
      <c r="E16187" t="s">
        <v>9744</v>
      </c>
      <c r="F16187" t="s">
        <v>13</v>
      </c>
      <c r="G16187" t="s">
        <v>20</v>
      </c>
      <c r="H16187" t="s">
        <v>9666</v>
      </c>
      <c r="J16187" s="5"/>
      <c r="K16187" s="2">
        <v>55000</v>
      </c>
      <c r="L16187" s="5"/>
      <c r="M16187" s="2">
        <f t="shared" si="252"/>
        <v>-412520.00999999675</v>
      </c>
      <c r="P16187"/>
    </row>
    <row r="16188" spans="1:16" hidden="1">
      <c r="A16188" t="s">
        <v>9768</v>
      </c>
      <c r="B16188" s="1">
        <v>42299</v>
      </c>
      <c r="C16188" t="s">
        <v>9770</v>
      </c>
      <c r="D16188">
        <v>2</v>
      </c>
      <c r="E16188" t="s">
        <v>9771</v>
      </c>
      <c r="F16188" t="s">
        <v>78</v>
      </c>
      <c r="G16188" t="s">
        <v>20</v>
      </c>
      <c r="H16188" t="s">
        <v>9772</v>
      </c>
      <c r="J16188" s="5"/>
      <c r="K16188" s="2">
        <v>1025</v>
      </c>
      <c r="L16188" s="5"/>
      <c r="M16188" s="2">
        <f t="shared" si="252"/>
        <v>-413545.00999999675</v>
      </c>
      <c r="P16188"/>
    </row>
    <row r="16189" spans="1:16" hidden="1">
      <c r="A16189" t="s">
        <v>9783</v>
      </c>
      <c r="B16189" s="1">
        <v>42299</v>
      </c>
      <c r="C16189" t="s">
        <v>18</v>
      </c>
      <c r="D16189">
        <v>1</v>
      </c>
      <c r="E16189" t="s">
        <v>9785</v>
      </c>
      <c r="F16189" t="s">
        <v>13</v>
      </c>
      <c r="G16189" t="s">
        <v>20</v>
      </c>
      <c r="H16189" t="s">
        <v>18</v>
      </c>
      <c r="J16189" s="5"/>
      <c r="K16189" s="2">
        <v>6710</v>
      </c>
      <c r="L16189" s="5"/>
      <c r="M16189" s="2">
        <f t="shared" si="252"/>
        <v>-420255.00999999675</v>
      </c>
      <c r="P16189"/>
    </row>
    <row r="16190" spans="1:16" hidden="1">
      <c r="A16190" t="s">
        <v>9790</v>
      </c>
      <c r="B16190" s="1">
        <v>42299</v>
      </c>
      <c r="C16190" t="s">
        <v>195</v>
      </c>
      <c r="D16190">
        <v>1</v>
      </c>
      <c r="E16190" t="s">
        <v>9792</v>
      </c>
      <c r="F16190" t="s">
        <v>13</v>
      </c>
      <c r="G16190" t="s">
        <v>20</v>
      </c>
      <c r="H16190" t="s">
        <v>195</v>
      </c>
      <c r="J16190" s="5"/>
      <c r="K16190" s="2">
        <v>1025</v>
      </c>
      <c r="L16190" s="5"/>
      <c r="M16190" s="2">
        <f t="shared" si="252"/>
        <v>-421280.00999999675</v>
      </c>
      <c r="P16190"/>
    </row>
    <row r="16191" spans="1:16" hidden="1">
      <c r="A16191" t="s">
        <v>9799</v>
      </c>
      <c r="B16191" s="1">
        <v>42299</v>
      </c>
      <c r="C16191" t="s">
        <v>200</v>
      </c>
      <c r="D16191">
        <v>1</v>
      </c>
      <c r="E16191" t="s">
        <v>9800</v>
      </c>
      <c r="F16191" t="s">
        <v>16</v>
      </c>
      <c r="G16191" t="s">
        <v>20</v>
      </c>
      <c r="H16191" t="s">
        <v>200</v>
      </c>
      <c r="J16191" s="5"/>
      <c r="K16191" s="2">
        <v>2865</v>
      </c>
      <c r="L16191" s="5"/>
      <c r="M16191" s="2">
        <f t="shared" si="252"/>
        <v>-424145.00999999675</v>
      </c>
      <c r="P16191"/>
    </row>
    <row r="16192" spans="1:16" hidden="1">
      <c r="A16192" t="s">
        <v>30004</v>
      </c>
      <c r="B16192" s="1">
        <v>42299</v>
      </c>
      <c r="C16192" t="s">
        <v>30009</v>
      </c>
      <c r="D16192">
        <v>1</v>
      </c>
      <c r="E16192" t="s">
        <v>30010</v>
      </c>
      <c r="F16192" t="s">
        <v>13565</v>
      </c>
      <c r="G16192" t="s">
        <v>4</v>
      </c>
      <c r="H16192" t="s">
        <v>9409</v>
      </c>
      <c r="I16192" s="2">
        <v>30000</v>
      </c>
      <c r="J16192" s="5"/>
      <c r="L16192" s="5"/>
      <c r="M16192" s="2">
        <f t="shared" si="252"/>
        <v>-394145.00999999675</v>
      </c>
      <c r="P16192"/>
    </row>
    <row r="16193" spans="1:16" hidden="1">
      <c r="A16193" t="s">
        <v>30028</v>
      </c>
      <c r="B16193" s="1">
        <v>42299</v>
      </c>
      <c r="C16193" t="s">
        <v>29027</v>
      </c>
      <c r="D16193">
        <v>1</v>
      </c>
      <c r="E16193" t="s">
        <v>30035</v>
      </c>
      <c r="F16193" t="s">
        <v>13565</v>
      </c>
      <c r="G16193" t="s">
        <v>4</v>
      </c>
      <c r="H16193" t="s">
        <v>2612</v>
      </c>
      <c r="I16193" s="2">
        <v>91100</v>
      </c>
      <c r="J16193" s="5"/>
      <c r="L16193" s="5"/>
      <c r="M16193" s="2">
        <f t="shared" si="252"/>
        <v>-303045.00999999675</v>
      </c>
      <c r="P16193"/>
    </row>
    <row r="16194" spans="1:16" hidden="1">
      <c r="A16194" t="s">
        <v>30052</v>
      </c>
      <c r="B16194" s="1">
        <v>42299</v>
      </c>
      <c r="C16194" t="s">
        <v>1802</v>
      </c>
      <c r="D16194">
        <v>2</v>
      </c>
      <c r="E16194" t="s">
        <v>30056</v>
      </c>
      <c r="F16194" t="s">
        <v>13559</v>
      </c>
      <c r="G16194" t="s">
        <v>479</v>
      </c>
      <c r="H16194" t="s">
        <v>30057</v>
      </c>
      <c r="I16194" s="2">
        <v>224.34</v>
      </c>
      <c r="J16194" s="5"/>
      <c r="L16194" s="5"/>
      <c r="M16194" s="2">
        <f t="shared" si="252"/>
        <v>-302820.66999999672</v>
      </c>
      <c r="P16194"/>
    </row>
    <row r="16195" spans="1:16" hidden="1">
      <c r="A16195" t="s">
        <v>30069</v>
      </c>
      <c r="B16195" s="1">
        <v>42299</v>
      </c>
      <c r="C16195" t="s">
        <v>674</v>
      </c>
      <c r="D16195">
        <v>2</v>
      </c>
      <c r="E16195" t="s">
        <v>30074</v>
      </c>
      <c r="F16195" t="s">
        <v>13559</v>
      </c>
      <c r="G16195" t="s">
        <v>479</v>
      </c>
      <c r="H16195" t="s">
        <v>30075</v>
      </c>
      <c r="J16195" s="5"/>
      <c r="K16195" s="2">
        <v>2619.88</v>
      </c>
      <c r="L16195" s="5"/>
      <c r="M16195" s="2">
        <f t="shared" si="252"/>
        <v>-305440.54999999673</v>
      </c>
      <c r="P16195"/>
    </row>
    <row r="16196" spans="1:16" hidden="1">
      <c r="A16196" t="s">
        <v>30069</v>
      </c>
      <c r="B16196" s="1">
        <v>42299</v>
      </c>
      <c r="C16196" t="s">
        <v>674</v>
      </c>
      <c r="D16196">
        <v>2</v>
      </c>
      <c r="E16196" t="s">
        <v>30074</v>
      </c>
      <c r="F16196" t="s">
        <v>13559</v>
      </c>
      <c r="G16196" t="s">
        <v>479</v>
      </c>
      <c r="H16196" t="s">
        <v>30075</v>
      </c>
      <c r="I16196" s="2">
        <v>2619.88</v>
      </c>
      <c r="J16196" s="5"/>
      <c r="L16196" s="5"/>
      <c r="M16196" s="2">
        <f t="shared" si="252"/>
        <v>-302820.66999999672</v>
      </c>
      <c r="P16196"/>
    </row>
    <row r="16197" spans="1:16" hidden="1">
      <c r="A16197" t="s">
        <v>30087</v>
      </c>
      <c r="B16197" s="1">
        <v>42299</v>
      </c>
      <c r="C16197" t="s">
        <v>30092</v>
      </c>
      <c r="D16197">
        <v>2</v>
      </c>
      <c r="E16197" t="s">
        <v>30093</v>
      </c>
      <c r="F16197" t="s">
        <v>7054</v>
      </c>
      <c r="G16197" t="s">
        <v>4</v>
      </c>
      <c r="H16197" t="s">
        <v>771</v>
      </c>
      <c r="I16197" s="2">
        <v>1025</v>
      </c>
      <c r="J16197" s="5"/>
      <c r="L16197" s="5"/>
      <c r="M16197" s="2">
        <f t="shared" si="252"/>
        <v>-301795.66999999672</v>
      </c>
      <c r="P16197"/>
    </row>
    <row r="16198" spans="1:16" hidden="1">
      <c r="A16198" t="s">
        <v>30109</v>
      </c>
      <c r="B16198" s="1">
        <v>42299</v>
      </c>
      <c r="C16198" t="s">
        <v>6</v>
      </c>
      <c r="D16198">
        <v>1</v>
      </c>
      <c r="E16198" t="s">
        <v>30112</v>
      </c>
      <c r="F16198" t="s">
        <v>13565</v>
      </c>
      <c r="G16198" t="s">
        <v>4</v>
      </c>
      <c r="H16198" t="s">
        <v>30113</v>
      </c>
      <c r="I16198" s="2">
        <v>10000</v>
      </c>
      <c r="J16198" s="5"/>
      <c r="L16198" s="5"/>
      <c r="M16198" s="2">
        <f t="shared" si="252"/>
        <v>-291795.66999999672</v>
      </c>
      <c r="P16198"/>
    </row>
    <row r="16199" spans="1:16" hidden="1">
      <c r="A16199" t="s">
        <v>30130</v>
      </c>
      <c r="B16199" s="1">
        <v>42299</v>
      </c>
      <c r="C16199" t="s">
        <v>3261</v>
      </c>
      <c r="D16199">
        <v>2</v>
      </c>
      <c r="E16199" t="s">
        <v>30135</v>
      </c>
      <c r="F16199" t="s">
        <v>13559</v>
      </c>
      <c r="G16199" t="s">
        <v>479</v>
      </c>
      <c r="H16199" t="s">
        <v>8538</v>
      </c>
      <c r="I16199" s="2">
        <v>243.86</v>
      </c>
      <c r="J16199" s="5"/>
      <c r="L16199" s="5"/>
      <c r="M16199" s="2">
        <f t="shared" si="252"/>
        <v>-291551.80999999674</v>
      </c>
      <c r="P16199"/>
    </row>
    <row r="16200" spans="1:16" hidden="1">
      <c r="A16200" t="s">
        <v>30153</v>
      </c>
      <c r="B16200" s="1">
        <v>42299</v>
      </c>
      <c r="C16200" t="s">
        <v>30158</v>
      </c>
      <c r="D16200">
        <v>2</v>
      </c>
      <c r="E16200" t="s">
        <v>30159</v>
      </c>
      <c r="F16200" t="s">
        <v>7054</v>
      </c>
      <c r="G16200" t="s">
        <v>4</v>
      </c>
      <c r="H16200" t="s">
        <v>30160</v>
      </c>
      <c r="I16200" s="2">
        <v>1839.99</v>
      </c>
      <c r="J16200" s="5"/>
      <c r="L16200" s="5"/>
      <c r="M16200" s="2">
        <f t="shared" si="252"/>
        <v>-289711.81999999675</v>
      </c>
      <c r="P16200"/>
    </row>
    <row r="16201" spans="1:16" hidden="1">
      <c r="A16201" t="s">
        <v>30175</v>
      </c>
      <c r="B16201" s="1">
        <v>42299</v>
      </c>
      <c r="C16201" t="s">
        <v>30180</v>
      </c>
      <c r="D16201">
        <v>2</v>
      </c>
      <c r="E16201" t="s">
        <v>30181</v>
      </c>
      <c r="F16201" t="s">
        <v>7054</v>
      </c>
      <c r="G16201" t="s">
        <v>4</v>
      </c>
      <c r="H16201" t="s">
        <v>27456</v>
      </c>
      <c r="I16201" s="2">
        <v>1839.99</v>
      </c>
      <c r="J16201" s="5"/>
      <c r="L16201" s="5"/>
      <c r="M16201" s="2">
        <f t="shared" ref="M16201:M16264" si="253">+M16200+I16201-K16201</f>
        <v>-287871.82999999676</v>
      </c>
      <c r="P16201"/>
    </row>
    <row r="16202" spans="1:16" hidden="1">
      <c r="A16202" t="s">
        <v>30194</v>
      </c>
      <c r="B16202" s="1">
        <v>42299</v>
      </c>
      <c r="C16202" t="s">
        <v>30198</v>
      </c>
      <c r="D16202">
        <v>2</v>
      </c>
      <c r="E16202" t="s">
        <v>30199</v>
      </c>
      <c r="F16202" t="s">
        <v>7054</v>
      </c>
      <c r="G16202" t="s">
        <v>4</v>
      </c>
      <c r="H16202" t="s">
        <v>6975</v>
      </c>
      <c r="I16202" s="2">
        <v>1025</v>
      </c>
      <c r="J16202" s="5"/>
      <c r="L16202" s="5"/>
      <c r="M16202" s="2">
        <f t="shared" si="253"/>
        <v>-286846.82999999676</v>
      </c>
      <c r="P16202"/>
    </row>
    <row r="16203" spans="1:16" hidden="1">
      <c r="A16203" t="s">
        <v>30214</v>
      </c>
      <c r="B16203" s="1">
        <v>42299</v>
      </c>
      <c r="C16203" t="s">
        <v>30219</v>
      </c>
      <c r="D16203">
        <v>2</v>
      </c>
      <c r="E16203" t="s">
        <v>30220</v>
      </c>
      <c r="F16203" t="s">
        <v>7054</v>
      </c>
      <c r="G16203" t="s">
        <v>4</v>
      </c>
      <c r="H16203" t="s">
        <v>21340</v>
      </c>
      <c r="I16203" s="2">
        <v>1840</v>
      </c>
      <c r="J16203" s="5"/>
      <c r="L16203" s="5"/>
      <c r="M16203" s="2">
        <f t="shared" si="253"/>
        <v>-285006.82999999676</v>
      </c>
      <c r="P16203"/>
    </row>
    <row r="16204" spans="1:16" hidden="1">
      <c r="A16204" t="s">
        <v>30240</v>
      </c>
      <c r="B16204" s="1">
        <v>42299</v>
      </c>
      <c r="C16204" t="s">
        <v>30245</v>
      </c>
      <c r="D16204">
        <v>2</v>
      </c>
      <c r="E16204" t="s">
        <v>30246</v>
      </c>
      <c r="F16204" t="s">
        <v>7054</v>
      </c>
      <c r="G16204" t="s">
        <v>4</v>
      </c>
      <c r="H16204" t="s">
        <v>2263</v>
      </c>
      <c r="I16204" s="2">
        <v>1840</v>
      </c>
      <c r="J16204" s="5"/>
      <c r="L16204" s="5"/>
      <c r="M16204" s="2">
        <f t="shared" si="253"/>
        <v>-283166.82999999676</v>
      </c>
      <c r="P16204"/>
    </row>
    <row r="16205" spans="1:16" hidden="1">
      <c r="A16205" t="s">
        <v>30262</v>
      </c>
      <c r="B16205" s="1">
        <v>42299</v>
      </c>
      <c r="C16205" t="s">
        <v>30266</v>
      </c>
      <c r="D16205">
        <v>2</v>
      </c>
      <c r="E16205" t="s">
        <v>30267</v>
      </c>
      <c r="F16205" t="s">
        <v>13559</v>
      </c>
      <c r="G16205" t="s">
        <v>479</v>
      </c>
      <c r="H16205" t="s">
        <v>2890</v>
      </c>
      <c r="J16205" s="5"/>
      <c r="K16205" s="2">
        <v>1030.52</v>
      </c>
      <c r="L16205" s="5"/>
      <c r="M16205" s="2">
        <f t="shared" si="253"/>
        <v>-284197.34999999678</v>
      </c>
      <c r="P16205"/>
    </row>
    <row r="16206" spans="1:16" hidden="1">
      <c r="A16206" t="s">
        <v>30262</v>
      </c>
      <c r="B16206" s="1">
        <v>42299</v>
      </c>
      <c r="C16206" t="s">
        <v>30266</v>
      </c>
      <c r="D16206">
        <v>2</v>
      </c>
      <c r="E16206" t="s">
        <v>30267</v>
      </c>
      <c r="F16206" t="s">
        <v>13559</v>
      </c>
      <c r="G16206" t="s">
        <v>479</v>
      </c>
      <c r="H16206" t="s">
        <v>2890</v>
      </c>
      <c r="I16206" s="2">
        <v>1030.52</v>
      </c>
      <c r="J16206" s="5"/>
      <c r="L16206" s="5"/>
      <c r="M16206" s="2">
        <f t="shared" si="253"/>
        <v>-283166.82999999676</v>
      </c>
      <c r="P16206"/>
    </row>
    <row r="16207" spans="1:16" hidden="1">
      <c r="A16207" t="s">
        <v>30284</v>
      </c>
      <c r="B16207" s="1">
        <v>42299</v>
      </c>
      <c r="C16207" t="s">
        <v>30288</v>
      </c>
      <c r="D16207">
        <v>2</v>
      </c>
      <c r="E16207" t="s">
        <v>30289</v>
      </c>
      <c r="F16207" t="s">
        <v>7054</v>
      </c>
      <c r="G16207" t="s">
        <v>4</v>
      </c>
      <c r="H16207" t="s">
        <v>30290</v>
      </c>
      <c r="I16207" s="2">
        <v>1840</v>
      </c>
      <c r="J16207" s="5"/>
      <c r="L16207" s="5"/>
      <c r="M16207" s="2">
        <f t="shared" si="253"/>
        <v>-281326.82999999676</v>
      </c>
      <c r="P16207"/>
    </row>
    <row r="16208" spans="1:16" hidden="1">
      <c r="A16208" t="s">
        <v>30306</v>
      </c>
      <c r="B16208" s="1">
        <v>42299</v>
      </c>
      <c r="C16208" t="s">
        <v>30309</v>
      </c>
      <c r="D16208">
        <v>2</v>
      </c>
      <c r="E16208" t="s">
        <v>30310</v>
      </c>
      <c r="F16208" t="s">
        <v>7054</v>
      </c>
      <c r="G16208" t="s">
        <v>4</v>
      </c>
      <c r="H16208" t="s">
        <v>5719</v>
      </c>
      <c r="I16208" s="2">
        <v>2330</v>
      </c>
      <c r="J16208" s="5"/>
      <c r="L16208" s="5"/>
      <c r="M16208" s="2">
        <f t="shared" si="253"/>
        <v>-278996.82999999676</v>
      </c>
      <c r="P16208"/>
    </row>
    <row r="16209" spans="1:16" hidden="1">
      <c r="A16209" t="s">
        <v>30325</v>
      </c>
      <c r="B16209" s="1">
        <v>42299</v>
      </c>
      <c r="C16209" t="s">
        <v>30330</v>
      </c>
      <c r="D16209">
        <v>2</v>
      </c>
      <c r="E16209" t="s">
        <v>30331</v>
      </c>
      <c r="F16209" t="s">
        <v>7054</v>
      </c>
      <c r="G16209" t="s">
        <v>4</v>
      </c>
      <c r="H16209" t="s">
        <v>1351</v>
      </c>
      <c r="I16209" s="2">
        <v>1025</v>
      </c>
      <c r="J16209" s="5"/>
      <c r="L16209" s="5"/>
      <c r="M16209" s="2">
        <f t="shared" si="253"/>
        <v>-277971.82999999676</v>
      </c>
      <c r="P16209"/>
    </row>
    <row r="16210" spans="1:16" hidden="1">
      <c r="A16210" t="s">
        <v>30349</v>
      </c>
      <c r="B16210" s="1">
        <v>42299</v>
      </c>
      <c r="C16210" t="s">
        <v>4654</v>
      </c>
      <c r="D16210">
        <v>2</v>
      </c>
      <c r="E16210" t="s">
        <v>30354</v>
      </c>
      <c r="F16210" t="s">
        <v>13559</v>
      </c>
      <c r="G16210" t="s">
        <v>313</v>
      </c>
      <c r="H16210" t="s">
        <v>2485</v>
      </c>
      <c r="I16210" s="2">
        <v>20508.96</v>
      </c>
      <c r="J16210" s="5"/>
      <c r="L16210" s="5"/>
      <c r="M16210" s="2">
        <f t="shared" si="253"/>
        <v>-257462.86999999676</v>
      </c>
      <c r="P16210"/>
    </row>
    <row r="16211" spans="1:16" hidden="1">
      <c r="A16211" t="s">
        <v>30370</v>
      </c>
      <c r="B16211" s="1">
        <v>42299</v>
      </c>
      <c r="C16211" t="s">
        <v>30376</v>
      </c>
      <c r="D16211">
        <v>2</v>
      </c>
      <c r="E16211" t="s">
        <v>30377</v>
      </c>
      <c r="F16211" t="s">
        <v>7054</v>
      </c>
      <c r="G16211" t="s">
        <v>20</v>
      </c>
      <c r="H16211" t="s">
        <v>10025</v>
      </c>
      <c r="I16211" s="2">
        <v>1840</v>
      </c>
      <c r="J16211" s="5"/>
      <c r="L16211" s="5"/>
      <c r="M16211" s="2">
        <f t="shared" si="253"/>
        <v>-255622.86999999676</v>
      </c>
      <c r="P16211"/>
    </row>
    <row r="16212" spans="1:16" hidden="1">
      <c r="A16212" t="s">
        <v>30393</v>
      </c>
      <c r="B16212" s="1">
        <v>42299</v>
      </c>
      <c r="C16212" t="s">
        <v>30397</v>
      </c>
      <c r="D16212">
        <v>1</v>
      </c>
      <c r="E16212" t="s">
        <v>30398</v>
      </c>
      <c r="F16212" t="s">
        <v>13561</v>
      </c>
      <c r="G16212" t="s">
        <v>20</v>
      </c>
      <c r="H16212" t="s">
        <v>9666</v>
      </c>
      <c r="I16212" s="2">
        <v>95000</v>
      </c>
      <c r="J16212" s="5"/>
      <c r="L16212" s="5"/>
      <c r="M16212" s="2">
        <f t="shared" si="253"/>
        <v>-160622.86999999676</v>
      </c>
      <c r="P16212"/>
    </row>
    <row r="16213" spans="1:16" hidden="1">
      <c r="A16213" t="s">
        <v>30413</v>
      </c>
      <c r="B16213" s="1">
        <v>42299</v>
      </c>
      <c r="C16213" t="s">
        <v>30419</v>
      </c>
      <c r="D16213">
        <v>2</v>
      </c>
      <c r="E16213" t="s">
        <v>30420</v>
      </c>
      <c r="F16213" t="s">
        <v>7054</v>
      </c>
      <c r="G16213" t="s">
        <v>20</v>
      </c>
      <c r="H16213" t="s">
        <v>19569</v>
      </c>
      <c r="I16213" s="2">
        <v>6330</v>
      </c>
      <c r="J16213" s="5"/>
      <c r="L16213" s="5"/>
      <c r="M16213" s="2">
        <f t="shared" si="253"/>
        <v>-154292.86999999676</v>
      </c>
      <c r="P16213"/>
    </row>
    <row r="16214" spans="1:16" hidden="1">
      <c r="A16214" t="s">
        <v>30436</v>
      </c>
      <c r="B16214" s="1">
        <v>42299</v>
      </c>
      <c r="C16214" t="s">
        <v>30440</v>
      </c>
      <c r="D16214">
        <v>2</v>
      </c>
      <c r="E16214" t="s">
        <v>30441</v>
      </c>
      <c r="F16214" t="s">
        <v>7054</v>
      </c>
      <c r="G16214" t="s">
        <v>20</v>
      </c>
      <c r="H16214" t="s">
        <v>14039</v>
      </c>
      <c r="I16214" s="2">
        <v>7904.29</v>
      </c>
      <c r="J16214" s="5"/>
      <c r="L16214" s="5"/>
      <c r="M16214" s="2">
        <f t="shared" si="253"/>
        <v>-146388.57999999676</v>
      </c>
      <c r="P16214"/>
    </row>
    <row r="16215" spans="1:16" hidden="1">
      <c r="A16215" t="s">
        <v>30456</v>
      </c>
      <c r="B16215" s="1">
        <v>42299</v>
      </c>
      <c r="C16215" t="s">
        <v>30460</v>
      </c>
      <c r="D16215">
        <v>2</v>
      </c>
      <c r="E16215" t="s">
        <v>30461</v>
      </c>
      <c r="F16215" t="s">
        <v>7054</v>
      </c>
      <c r="G16215" t="s">
        <v>20</v>
      </c>
      <c r="H16215" t="s">
        <v>1321</v>
      </c>
      <c r="I16215" s="2">
        <v>4100.01</v>
      </c>
      <c r="J16215" s="5"/>
      <c r="L16215" s="5"/>
      <c r="M16215" s="2">
        <f t="shared" si="253"/>
        <v>-142288.56999999675</v>
      </c>
      <c r="P16215"/>
    </row>
    <row r="16216" spans="1:16" hidden="1">
      <c r="A16216" t="s">
        <v>30477</v>
      </c>
      <c r="B16216" s="1">
        <v>42299</v>
      </c>
      <c r="C16216" t="s">
        <v>30482</v>
      </c>
      <c r="D16216">
        <v>2</v>
      </c>
      <c r="E16216" t="s">
        <v>30483</v>
      </c>
      <c r="F16216" t="s">
        <v>7054</v>
      </c>
      <c r="G16216" t="s">
        <v>20</v>
      </c>
      <c r="H16216" t="s">
        <v>28231</v>
      </c>
      <c r="I16216" s="2">
        <v>1025</v>
      </c>
      <c r="J16216" s="5"/>
      <c r="L16216" s="5"/>
      <c r="M16216" s="2">
        <f t="shared" si="253"/>
        <v>-141263.56999999675</v>
      </c>
      <c r="P16216"/>
    </row>
    <row r="16217" spans="1:16" hidden="1">
      <c r="A16217" t="s">
        <v>30497</v>
      </c>
      <c r="B16217" s="1">
        <v>42299</v>
      </c>
      <c r="C16217" t="s">
        <v>30397</v>
      </c>
      <c r="D16217">
        <v>1</v>
      </c>
      <c r="E16217" t="s">
        <v>30502</v>
      </c>
      <c r="F16217" t="s">
        <v>13561</v>
      </c>
      <c r="G16217" t="s">
        <v>20</v>
      </c>
      <c r="H16217" t="s">
        <v>9666</v>
      </c>
      <c r="I16217" s="2">
        <v>55000</v>
      </c>
      <c r="J16217" s="5"/>
      <c r="L16217" s="5"/>
      <c r="M16217" s="2">
        <f t="shared" si="253"/>
        <v>-86263.569999996747</v>
      </c>
      <c r="P16217"/>
    </row>
    <row r="16218" spans="1:16" hidden="1">
      <c r="A16218" t="s">
        <v>30520</v>
      </c>
      <c r="B16218" s="1">
        <v>42299</v>
      </c>
      <c r="C16218" t="s">
        <v>30526</v>
      </c>
      <c r="D16218">
        <v>2</v>
      </c>
      <c r="E16218" t="s">
        <v>30527</v>
      </c>
      <c r="F16218" t="s">
        <v>7054</v>
      </c>
      <c r="G16218" t="s">
        <v>20</v>
      </c>
      <c r="H16218" t="s">
        <v>1810</v>
      </c>
      <c r="I16218" s="2">
        <v>1840</v>
      </c>
      <c r="J16218" s="5"/>
      <c r="L16218" s="5"/>
      <c r="M16218" s="2">
        <f t="shared" si="253"/>
        <v>-84423.569999996747</v>
      </c>
      <c r="P16218"/>
    </row>
    <row r="16219" spans="1:16" hidden="1">
      <c r="A16219" t="s">
        <v>30549</v>
      </c>
      <c r="B16219" s="1">
        <v>42299</v>
      </c>
      <c r="C16219" t="s">
        <v>30555</v>
      </c>
      <c r="D16219">
        <v>2</v>
      </c>
      <c r="E16219" t="s">
        <v>30556</v>
      </c>
      <c r="F16219" t="s">
        <v>7054</v>
      </c>
      <c r="G16219" t="s">
        <v>20</v>
      </c>
      <c r="H16219" t="s">
        <v>17176</v>
      </c>
      <c r="I16219" s="2">
        <v>1025</v>
      </c>
      <c r="J16219" s="5"/>
      <c r="L16219" s="5"/>
      <c r="M16219" s="2">
        <f t="shared" si="253"/>
        <v>-83398.569999996747</v>
      </c>
      <c r="P16219"/>
    </row>
    <row r="16220" spans="1:16" hidden="1">
      <c r="A16220" t="s">
        <v>30571</v>
      </c>
      <c r="B16220" s="1">
        <v>42299</v>
      </c>
      <c r="C16220" t="s">
        <v>30578</v>
      </c>
      <c r="D16220">
        <v>2</v>
      </c>
      <c r="E16220" t="s">
        <v>30579</v>
      </c>
      <c r="F16220" t="s">
        <v>7054</v>
      </c>
      <c r="G16220" t="s">
        <v>20</v>
      </c>
      <c r="H16220" t="s">
        <v>30580</v>
      </c>
      <c r="I16220" s="2">
        <v>1025</v>
      </c>
      <c r="J16220" s="5"/>
      <c r="L16220" s="5"/>
      <c r="M16220" s="2">
        <f t="shared" si="253"/>
        <v>-82373.569999996747</v>
      </c>
      <c r="P16220"/>
    </row>
    <row r="16221" spans="1:16" hidden="1">
      <c r="A16221" t="s">
        <v>30598</v>
      </c>
      <c r="B16221" s="1">
        <v>42299</v>
      </c>
      <c r="C16221" t="s">
        <v>9770</v>
      </c>
      <c r="D16221">
        <v>2</v>
      </c>
      <c r="E16221" t="s">
        <v>30605</v>
      </c>
      <c r="F16221" t="s">
        <v>7054</v>
      </c>
      <c r="G16221" t="s">
        <v>20</v>
      </c>
      <c r="H16221" t="s">
        <v>9772</v>
      </c>
      <c r="I16221" s="2">
        <v>1025</v>
      </c>
      <c r="J16221" s="5"/>
      <c r="L16221" s="5"/>
      <c r="M16221" s="2">
        <f t="shared" si="253"/>
        <v>-81348.569999996747</v>
      </c>
      <c r="P16221"/>
    </row>
    <row r="16222" spans="1:16" hidden="1">
      <c r="A16222" t="s">
        <v>30622</v>
      </c>
      <c r="B16222" s="1">
        <v>42299</v>
      </c>
      <c r="C16222" t="s">
        <v>9770</v>
      </c>
      <c r="D16222">
        <v>2</v>
      </c>
      <c r="E16222" t="s">
        <v>30625</v>
      </c>
      <c r="F16222" t="s">
        <v>7054</v>
      </c>
      <c r="G16222" t="s">
        <v>20</v>
      </c>
      <c r="H16222" t="s">
        <v>9772</v>
      </c>
      <c r="I16222" s="2">
        <v>1025</v>
      </c>
      <c r="J16222" s="5"/>
      <c r="L16222" s="5"/>
      <c r="M16222" s="2">
        <f t="shared" si="253"/>
        <v>-80323.569999996747</v>
      </c>
      <c r="P16222"/>
    </row>
    <row r="16223" spans="1:16" hidden="1">
      <c r="A16223" s="35" t="s">
        <v>9814</v>
      </c>
      <c r="B16223" s="36">
        <v>42300</v>
      </c>
      <c r="C16223" s="35" t="s">
        <v>437</v>
      </c>
      <c r="D16223" s="35">
        <v>1</v>
      </c>
      <c r="E16223" s="35" t="s">
        <v>9816</v>
      </c>
      <c r="F16223" s="35" t="s">
        <v>45</v>
      </c>
      <c r="G16223" s="35" t="s">
        <v>4</v>
      </c>
      <c r="H16223" s="35" t="s">
        <v>9817</v>
      </c>
      <c r="I16223" s="11"/>
      <c r="J16223" s="12"/>
      <c r="K16223" s="11">
        <v>188000</v>
      </c>
      <c r="L16223" s="12"/>
      <c r="M16223" s="2">
        <f t="shared" si="253"/>
        <v>-268323.56999999675</v>
      </c>
      <c r="P16223"/>
    </row>
    <row r="16224" spans="1:16" hidden="1">
      <c r="A16224" s="13" t="s">
        <v>9825</v>
      </c>
      <c r="B16224" s="14">
        <v>42300</v>
      </c>
      <c r="C16224" s="13" t="s">
        <v>6</v>
      </c>
      <c r="D16224" s="13">
        <v>1</v>
      </c>
      <c r="E16224" s="13" t="s">
        <v>9827</v>
      </c>
      <c r="F16224" s="13" t="s">
        <v>29</v>
      </c>
      <c r="G16224" s="13" t="s">
        <v>4</v>
      </c>
      <c r="H16224" s="13" t="s">
        <v>65</v>
      </c>
      <c r="I16224" s="15">
        <v>513.33000000000004</v>
      </c>
      <c r="J16224" s="16"/>
      <c r="K16224" s="15"/>
      <c r="L16224" s="16"/>
      <c r="M16224" s="2">
        <f t="shared" si="253"/>
        <v>-267810.23999999673</v>
      </c>
      <c r="P16224"/>
    </row>
    <row r="16225" spans="1:16" hidden="1">
      <c r="A16225" t="s">
        <v>9882</v>
      </c>
      <c r="B16225" s="1">
        <v>42300</v>
      </c>
      <c r="C16225" t="s">
        <v>18</v>
      </c>
      <c r="D16225">
        <v>1</v>
      </c>
      <c r="E16225" t="s">
        <v>9885</v>
      </c>
      <c r="F16225" t="s">
        <v>13</v>
      </c>
      <c r="G16225" t="s">
        <v>4</v>
      </c>
      <c r="H16225" t="s">
        <v>9886</v>
      </c>
      <c r="J16225" s="5"/>
      <c r="K16225" s="2">
        <v>115100</v>
      </c>
      <c r="L16225" s="5"/>
      <c r="M16225" s="2">
        <f t="shared" si="253"/>
        <v>-382910.23999999673</v>
      </c>
      <c r="P16225"/>
    </row>
    <row r="16226" spans="1:16" hidden="1">
      <c r="A16226" t="s">
        <v>9974</v>
      </c>
      <c r="B16226" s="1">
        <v>42300</v>
      </c>
      <c r="C16226" t="s">
        <v>1419</v>
      </c>
      <c r="D16226">
        <v>1</v>
      </c>
      <c r="E16226" t="s">
        <v>9975</v>
      </c>
      <c r="F16226" t="s">
        <v>16</v>
      </c>
      <c r="G16226" t="s">
        <v>4</v>
      </c>
      <c r="H16226" t="s">
        <v>208</v>
      </c>
      <c r="J16226" s="5"/>
      <c r="K16226" s="2">
        <v>1840</v>
      </c>
      <c r="L16226" s="5">
        <v>29</v>
      </c>
      <c r="M16226" s="2">
        <f t="shared" si="253"/>
        <v>-384750.23999999673</v>
      </c>
      <c r="N16226" s="25"/>
      <c r="P16226"/>
    </row>
    <row r="16227" spans="1:16" hidden="1">
      <c r="A16227" s="97" t="s">
        <v>9981</v>
      </c>
      <c r="B16227" s="98">
        <v>42300</v>
      </c>
      <c r="C16227" s="97" t="s">
        <v>9982</v>
      </c>
      <c r="D16227" s="97">
        <v>2</v>
      </c>
      <c r="E16227" s="97" t="s">
        <v>9983</v>
      </c>
      <c r="F16227" s="97" t="s">
        <v>211</v>
      </c>
      <c r="G16227" s="97" t="s">
        <v>212</v>
      </c>
      <c r="H16227" s="97" t="s">
        <v>213</v>
      </c>
      <c r="I16227" s="99"/>
      <c r="J16227" s="100"/>
      <c r="K16227" s="99">
        <v>7980</v>
      </c>
      <c r="L16227" s="5"/>
      <c r="M16227" s="2">
        <f t="shared" si="253"/>
        <v>-392730.23999999673</v>
      </c>
      <c r="N16227" s="25" t="s">
        <v>36434</v>
      </c>
      <c r="P16227" s="34" t="s">
        <v>36372</v>
      </c>
    </row>
    <row r="16228" spans="1:16" hidden="1">
      <c r="A16228" t="s">
        <v>9988</v>
      </c>
      <c r="B16228" s="1">
        <v>42300</v>
      </c>
      <c r="C16228" t="s">
        <v>1419</v>
      </c>
      <c r="D16228">
        <v>1</v>
      </c>
      <c r="E16228" t="s">
        <v>9989</v>
      </c>
      <c r="F16228" t="s">
        <v>13</v>
      </c>
      <c r="G16228" t="s">
        <v>4</v>
      </c>
      <c r="H16228" t="s">
        <v>3456</v>
      </c>
      <c r="J16228" s="5"/>
      <c r="K16228" s="2">
        <v>3030</v>
      </c>
      <c r="L16228" s="5"/>
      <c r="M16228" s="2">
        <f t="shared" si="253"/>
        <v>-395760.23999999673</v>
      </c>
      <c r="P16228"/>
    </row>
    <row r="16229" spans="1:16" hidden="1">
      <c r="A16229" t="s">
        <v>9992</v>
      </c>
      <c r="B16229" s="1">
        <v>42300</v>
      </c>
      <c r="C16229" t="s">
        <v>6</v>
      </c>
      <c r="D16229">
        <v>1</v>
      </c>
      <c r="E16229" t="s">
        <v>9993</v>
      </c>
      <c r="F16229" t="s">
        <v>29</v>
      </c>
      <c r="G16229" t="s">
        <v>4</v>
      </c>
      <c r="H16229" t="s">
        <v>9994</v>
      </c>
      <c r="I16229" s="2">
        <v>1200</v>
      </c>
      <c r="J16229" s="5"/>
      <c r="L16229" s="5"/>
      <c r="M16229" s="2">
        <f t="shared" si="253"/>
        <v>-394560.23999999673</v>
      </c>
      <c r="P16229"/>
    </row>
    <row r="16230" spans="1:16" hidden="1">
      <c r="A16230" t="s">
        <v>10013</v>
      </c>
      <c r="B16230" s="1">
        <v>42300</v>
      </c>
      <c r="C16230" t="s">
        <v>6</v>
      </c>
      <c r="D16230">
        <v>1</v>
      </c>
      <c r="E16230" t="s">
        <v>10014</v>
      </c>
      <c r="F16230" t="s">
        <v>8</v>
      </c>
      <c r="G16230" t="s">
        <v>4</v>
      </c>
      <c r="H16230" t="s">
        <v>5009</v>
      </c>
      <c r="I16230" s="2">
        <v>4100</v>
      </c>
      <c r="J16230" s="5"/>
      <c r="L16230" s="5"/>
      <c r="M16230" s="2">
        <f t="shared" si="253"/>
        <v>-390460.23999999673</v>
      </c>
      <c r="P16230"/>
    </row>
    <row r="16231" spans="1:16" hidden="1">
      <c r="A16231" t="s">
        <v>10021</v>
      </c>
      <c r="B16231" s="1">
        <v>42300</v>
      </c>
      <c r="C16231" t="s">
        <v>6</v>
      </c>
      <c r="D16231">
        <v>1</v>
      </c>
      <c r="E16231" t="s">
        <v>10022</v>
      </c>
      <c r="F16231" t="s">
        <v>29</v>
      </c>
      <c r="G16231" t="s">
        <v>4</v>
      </c>
      <c r="H16231" t="s">
        <v>10023</v>
      </c>
      <c r="I16231" s="2">
        <v>3067.76</v>
      </c>
      <c r="J16231" s="5"/>
      <c r="L16231" s="5"/>
      <c r="M16231" s="2">
        <f t="shared" si="253"/>
        <v>-387392.47999999672</v>
      </c>
      <c r="P16231"/>
    </row>
    <row r="16232" spans="1:16" hidden="1">
      <c r="A16232" t="s">
        <v>10060</v>
      </c>
      <c r="B16232" s="1">
        <v>42300</v>
      </c>
      <c r="C16232" t="s">
        <v>6</v>
      </c>
      <c r="D16232">
        <v>1</v>
      </c>
      <c r="E16232" t="s">
        <v>10061</v>
      </c>
      <c r="F16232" t="s">
        <v>29</v>
      </c>
      <c r="G16232" t="s">
        <v>4</v>
      </c>
      <c r="H16232" t="s">
        <v>2477</v>
      </c>
      <c r="I16232" s="2">
        <v>1908.07</v>
      </c>
      <c r="J16232" s="5"/>
      <c r="L16232" s="5"/>
      <c r="M16232" s="2">
        <f t="shared" si="253"/>
        <v>-385484.40999999671</v>
      </c>
      <c r="P16232"/>
    </row>
    <row r="16233" spans="1:16" hidden="1">
      <c r="A16233" t="s">
        <v>10131</v>
      </c>
      <c r="B16233" s="1">
        <v>42300</v>
      </c>
      <c r="C16233" t="s">
        <v>3690</v>
      </c>
      <c r="D16233">
        <v>1</v>
      </c>
      <c r="E16233" t="s">
        <v>10132</v>
      </c>
      <c r="F16233" t="s">
        <v>13</v>
      </c>
      <c r="G16233" t="s">
        <v>4</v>
      </c>
      <c r="H16233" t="s">
        <v>10133</v>
      </c>
      <c r="J16233" s="5"/>
      <c r="K16233" s="2">
        <v>2965.46</v>
      </c>
      <c r="L16233" s="5"/>
      <c r="M16233" s="2">
        <f t="shared" si="253"/>
        <v>-388449.86999999674</v>
      </c>
      <c r="P16233"/>
    </row>
    <row r="16234" spans="1:16" hidden="1">
      <c r="A16234" t="s">
        <v>10138</v>
      </c>
      <c r="B16234" s="1">
        <v>42300</v>
      </c>
      <c r="C16234" t="s">
        <v>6</v>
      </c>
      <c r="D16234">
        <v>1</v>
      </c>
      <c r="E16234" t="s">
        <v>10139</v>
      </c>
      <c r="F16234" t="s">
        <v>29</v>
      </c>
      <c r="G16234" t="s">
        <v>4</v>
      </c>
      <c r="H16234" t="s">
        <v>2295</v>
      </c>
      <c r="I16234" s="2">
        <v>6000</v>
      </c>
      <c r="J16234" s="5"/>
      <c r="L16234" s="5"/>
      <c r="M16234" s="2">
        <f t="shared" si="253"/>
        <v>-382449.86999999674</v>
      </c>
      <c r="P16234"/>
    </row>
    <row r="16235" spans="1:16" hidden="1">
      <c r="A16235" t="s">
        <v>10142</v>
      </c>
      <c r="B16235" s="1">
        <v>42300</v>
      </c>
      <c r="C16235" t="s">
        <v>195</v>
      </c>
      <c r="D16235">
        <v>1</v>
      </c>
      <c r="E16235" t="s">
        <v>10143</v>
      </c>
      <c r="F16235" t="s">
        <v>13</v>
      </c>
      <c r="G16235" t="s">
        <v>4</v>
      </c>
      <c r="H16235" t="s">
        <v>195</v>
      </c>
      <c r="J16235" s="5"/>
      <c r="K16235" s="2">
        <v>17922.169999999998</v>
      </c>
      <c r="L16235" s="5"/>
      <c r="M16235" s="2">
        <f t="shared" si="253"/>
        <v>-400372.03999999672</v>
      </c>
      <c r="P16235"/>
    </row>
    <row r="16236" spans="1:16" hidden="1">
      <c r="A16236" t="s">
        <v>10146</v>
      </c>
      <c r="B16236" s="1">
        <v>42300</v>
      </c>
      <c r="C16236" t="s">
        <v>200</v>
      </c>
      <c r="D16236">
        <v>1</v>
      </c>
      <c r="E16236" t="s">
        <v>10147</v>
      </c>
      <c r="F16236" t="s">
        <v>16</v>
      </c>
      <c r="G16236" t="s">
        <v>4</v>
      </c>
      <c r="H16236" t="s">
        <v>200</v>
      </c>
      <c r="J16236" s="5"/>
      <c r="K16236" s="2">
        <v>12000.83</v>
      </c>
      <c r="L16236" s="5"/>
      <c r="M16236" s="2">
        <f t="shared" si="253"/>
        <v>-412372.86999999674</v>
      </c>
      <c r="P16236"/>
    </row>
    <row r="16237" spans="1:16" hidden="1">
      <c r="A16237" t="s">
        <v>10150</v>
      </c>
      <c r="B16237" s="1">
        <v>42300</v>
      </c>
      <c r="C16237" t="s">
        <v>18</v>
      </c>
      <c r="D16237">
        <v>1</v>
      </c>
      <c r="E16237" t="s">
        <v>10151</v>
      </c>
      <c r="F16237" t="s">
        <v>13</v>
      </c>
      <c r="G16237" t="s">
        <v>4</v>
      </c>
      <c r="H16237" t="s">
        <v>18</v>
      </c>
      <c r="J16237" s="5"/>
      <c r="K16237" s="2">
        <v>5300</v>
      </c>
      <c r="L16237" s="5"/>
      <c r="M16237" s="2">
        <f t="shared" si="253"/>
        <v>-417672.86999999674</v>
      </c>
      <c r="P16237"/>
    </row>
    <row r="16238" spans="1:16" hidden="1">
      <c r="A16238" t="s">
        <v>10158</v>
      </c>
      <c r="B16238" s="1">
        <v>42300</v>
      </c>
      <c r="C16238" t="s">
        <v>5029</v>
      </c>
      <c r="D16238">
        <v>1</v>
      </c>
      <c r="E16238" t="s">
        <v>10159</v>
      </c>
      <c r="F16238" t="s">
        <v>13</v>
      </c>
      <c r="G16238" t="s">
        <v>4</v>
      </c>
      <c r="H16238" t="s">
        <v>10160</v>
      </c>
      <c r="J16238" s="5"/>
      <c r="K16238" s="2">
        <v>10000</v>
      </c>
      <c r="L16238" s="5"/>
      <c r="M16238" s="2">
        <f t="shared" si="253"/>
        <v>-427672.86999999674</v>
      </c>
      <c r="P16238"/>
    </row>
    <row r="16239" spans="1:16" hidden="1">
      <c r="A16239" t="s">
        <v>10170</v>
      </c>
      <c r="B16239" s="1">
        <v>42300</v>
      </c>
      <c r="C16239" t="s">
        <v>11</v>
      </c>
      <c r="D16239">
        <v>1</v>
      </c>
      <c r="E16239" t="s">
        <v>10173</v>
      </c>
      <c r="F16239" t="s">
        <v>13</v>
      </c>
      <c r="G16239" t="s">
        <v>20</v>
      </c>
      <c r="H16239" t="s">
        <v>10174</v>
      </c>
      <c r="J16239" s="5"/>
      <c r="K16239" s="2">
        <v>20000</v>
      </c>
      <c r="L16239" s="5"/>
      <c r="M16239" s="2">
        <f t="shared" si="253"/>
        <v>-447672.86999999674</v>
      </c>
      <c r="P16239"/>
    </row>
    <row r="16240" spans="1:16" hidden="1">
      <c r="A16240" t="s">
        <v>10239</v>
      </c>
      <c r="B16240" s="1">
        <v>42300</v>
      </c>
      <c r="C16240" t="s">
        <v>43</v>
      </c>
      <c r="D16240">
        <v>1</v>
      </c>
      <c r="E16240" t="s">
        <v>10240</v>
      </c>
      <c r="F16240" t="s">
        <v>67</v>
      </c>
      <c r="G16240" t="s">
        <v>20</v>
      </c>
      <c r="H16240" t="s">
        <v>966</v>
      </c>
      <c r="J16240" s="5"/>
      <c r="K16240" s="2">
        <v>16241.96</v>
      </c>
      <c r="L16240" s="5"/>
      <c r="M16240" s="2">
        <f t="shared" si="253"/>
        <v>-463914.82999999676</v>
      </c>
      <c r="P16240"/>
    </row>
    <row r="16241" spans="1:16" hidden="1">
      <c r="A16241" t="s">
        <v>10243</v>
      </c>
      <c r="B16241" s="1">
        <v>42300</v>
      </c>
      <c r="C16241" t="s">
        <v>11</v>
      </c>
      <c r="D16241">
        <v>1</v>
      </c>
      <c r="E16241" t="s">
        <v>10173</v>
      </c>
      <c r="F16241" t="s">
        <v>13</v>
      </c>
      <c r="G16241" t="s">
        <v>20</v>
      </c>
      <c r="H16241" t="s">
        <v>10244</v>
      </c>
      <c r="I16241" s="2">
        <v>20000</v>
      </c>
      <c r="J16241" s="5"/>
      <c r="L16241" s="5"/>
      <c r="M16241" s="2">
        <f t="shared" si="253"/>
        <v>-443914.82999999676</v>
      </c>
      <c r="P16241"/>
    </row>
    <row r="16242" spans="1:16" hidden="1">
      <c r="A16242" t="s">
        <v>10246</v>
      </c>
      <c r="B16242" s="1">
        <v>42300</v>
      </c>
      <c r="C16242" t="s">
        <v>11</v>
      </c>
      <c r="D16242">
        <v>1</v>
      </c>
      <c r="E16242" t="s">
        <v>10247</v>
      </c>
      <c r="F16242" t="s">
        <v>13</v>
      </c>
      <c r="G16242" t="s">
        <v>20</v>
      </c>
      <c r="H16242" t="s">
        <v>10248</v>
      </c>
      <c r="J16242" s="5"/>
      <c r="K16242" s="2">
        <v>20000</v>
      </c>
      <c r="L16242" s="5"/>
      <c r="M16242" s="2">
        <f t="shared" si="253"/>
        <v>-463914.82999999676</v>
      </c>
      <c r="P16242"/>
    </row>
    <row r="16243" spans="1:16" hidden="1">
      <c r="A16243" t="s">
        <v>10265</v>
      </c>
      <c r="B16243" s="1">
        <v>42300</v>
      </c>
      <c r="C16243" t="s">
        <v>11</v>
      </c>
      <c r="D16243">
        <v>1</v>
      </c>
      <c r="E16243" t="s">
        <v>10266</v>
      </c>
      <c r="F16243" t="s">
        <v>13</v>
      </c>
      <c r="G16243" t="s">
        <v>20</v>
      </c>
      <c r="H16243" t="s">
        <v>10267</v>
      </c>
      <c r="J16243" s="5"/>
      <c r="K16243" s="2">
        <v>1025</v>
      </c>
      <c r="L16243" s="5"/>
      <c r="M16243" s="2">
        <f t="shared" si="253"/>
        <v>-464939.82999999676</v>
      </c>
      <c r="P16243"/>
    </row>
    <row r="16244" spans="1:16" hidden="1">
      <c r="A16244" t="s">
        <v>10270</v>
      </c>
      <c r="B16244" s="1">
        <v>42300</v>
      </c>
      <c r="C16244" t="s">
        <v>11</v>
      </c>
      <c r="D16244">
        <v>1</v>
      </c>
      <c r="E16244" t="s">
        <v>10271</v>
      </c>
      <c r="F16244" t="s">
        <v>13</v>
      </c>
      <c r="G16244" t="s">
        <v>20</v>
      </c>
      <c r="H16244" t="s">
        <v>10272</v>
      </c>
      <c r="J16244" s="5"/>
      <c r="K16244" s="2">
        <v>1025</v>
      </c>
      <c r="L16244" s="5"/>
      <c r="M16244" s="2">
        <f t="shared" si="253"/>
        <v>-465964.82999999676</v>
      </c>
      <c r="P16244"/>
    </row>
    <row r="16245" spans="1:16" hidden="1">
      <c r="A16245" t="s">
        <v>10273</v>
      </c>
      <c r="B16245" s="1">
        <v>42300</v>
      </c>
      <c r="C16245" t="s">
        <v>11</v>
      </c>
      <c r="D16245">
        <v>1</v>
      </c>
      <c r="E16245" t="s">
        <v>10274</v>
      </c>
      <c r="F16245" t="s">
        <v>67</v>
      </c>
      <c r="G16245" t="s">
        <v>20</v>
      </c>
      <c r="H16245" t="s">
        <v>1736</v>
      </c>
      <c r="J16245" s="5"/>
      <c r="K16245" s="2">
        <v>313056</v>
      </c>
      <c r="L16245" s="5"/>
      <c r="M16245" s="2">
        <f t="shared" si="253"/>
        <v>-779020.82999999681</v>
      </c>
      <c r="P16245"/>
    </row>
    <row r="16246" spans="1:16" hidden="1">
      <c r="A16246" t="s">
        <v>10312</v>
      </c>
      <c r="B16246" s="1">
        <v>42300</v>
      </c>
      <c r="C16246" t="s">
        <v>6</v>
      </c>
      <c r="D16246">
        <v>1</v>
      </c>
      <c r="E16246" t="s">
        <v>10313</v>
      </c>
      <c r="F16246" t="s">
        <v>8</v>
      </c>
      <c r="G16246" t="s">
        <v>20</v>
      </c>
      <c r="H16246" t="s">
        <v>2119</v>
      </c>
      <c r="I16246" s="2">
        <v>4819.34</v>
      </c>
      <c r="J16246" s="5"/>
      <c r="L16246" s="5"/>
      <c r="M16246" s="2">
        <f t="shared" si="253"/>
        <v>-774201.48999999685</v>
      </c>
      <c r="P16246"/>
    </row>
    <row r="16247" spans="1:16" hidden="1">
      <c r="A16247" t="s">
        <v>10319</v>
      </c>
      <c r="B16247" s="1">
        <v>42300</v>
      </c>
      <c r="C16247" t="s">
        <v>18</v>
      </c>
      <c r="D16247">
        <v>1</v>
      </c>
      <c r="E16247" t="s">
        <v>10320</v>
      </c>
      <c r="F16247" t="s">
        <v>13</v>
      </c>
      <c r="G16247" t="s">
        <v>20</v>
      </c>
      <c r="H16247" t="s">
        <v>10321</v>
      </c>
      <c r="J16247" s="5"/>
      <c r="K16247" s="2">
        <v>110000</v>
      </c>
      <c r="L16247" s="5"/>
      <c r="M16247" s="2">
        <f t="shared" si="253"/>
        <v>-884201.48999999685</v>
      </c>
      <c r="P16247"/>
    </row>
    <row r="16248" spans="1:16" hidden="1">
      <c r="A16248" t="s">
        <v>10324</v>
      </c>
      <c r="B16248" s="1">
        <v>42300</v>
      </c>
      <c r="C16248" t="s">
        <v>18</v>
      </c>
      <c r="D16248">
        <v>1</v>
      </c>
      <c r="E16248" t="s">
        <v>10325</v>
      </c>
      <c r="F16248" t="s">
        <v>13</v>
      </c>
      <c r="G16248" t="s">
        <v>20</v>
      </c>
      <c r="H16248" t="s">
        <v>18</v>
      </c>
      <c r="J16248" s="5"/>
      <c r="K16248" s="2">
        <v>10328.65</v>
      </c>
      <c r="L16248" s="5"/>
      <c r="M16248" s="2">
        <f t="shared" si="253"/>
        <v>-894530.13999999687</v>
      </c>
      <c r="P16248"/>
    </row>
    <row r="16249" spans="1:16" hidden="1">
      <c r="A16249" t="s">
        <v>10328</v>
      </c>
      <c r="B16249" s="1">
        <v>42300</v>
      </c>
      <c r="C16249" t="s">
        <v>195</v>
      </c>
      <c r="D16249">
        <v>1</v>
      </c>
      <c r="E16249" t="s">
        <v>10329</v>
      </c>
      <c r="F16249" t="s">
        <v>13</v>
      </c>
      <c r="G16249" t="s">
        <v>20</v>
      </c>
      <c r="H16249" t="s">
        <v>195</v>
      </c>
      <c r="J16249" s="5"/>
      <c r="K16249" s="2">
        <v>14256.18</v>
      </c>
      <c r="L16249" s="5"/>
      <c r="M16249" s="2">
        <f t="shared" si="253"/>
        <v>-908786.31999999692</v>
      </c>
      <c r="P16249"/>
    </row>
    <row r="16250" spans="1:16" hidden="1">
      <c r="A16250" t="s">
        <v>10332</v>
      </c>
      <c r="B16250" s="1">
        <v>42300</v>
      </c>
      <c r="C16250" t="s">
        <v>200</v>
      </c>
      <c r="D16250">
        <v>1</v>
      </c>
      <c r="E16250" t="s">
        <v>10333</v>
      </c>
      <c r="F16250" t="s">
        <v>16</v>
      </c>
      <c r="G16250" t="s">
        <v>20</v>
      </c>
      <c r="H16250" t="s">
        <v>200</v>
      </c>
      <c r="J16250" s="5"/>
      <c r="K16250" s="2">
        <v>3249.01</v>
      </c>
      <c r="L16250" s="5"/>
      <c r="M16250" s="2">
        <f t="shared" si="253"/>
        <v>-912035.32999999693</v>
      </c>
      <c r="P16250"/>
    </row>
    <row r="16251" spans="1:16" hidden="1">
      <c r="A16251" t="s">
        <v>30645</v>
      </c>
      <c r="B16251" s="1">
        <v>42300</v>
      </c>
      <c r="C16251" t="s">
        <v>1802</v>
      </c>
      <c r="D16251">
        <v>2</v>
      </c>
      <c r="E16251" t="s">
        <v>30652</v>
      </c>
      <c r="F16251" t="s">
        <v>13559</v>
      </c>
      <c r="G16251" t="s">
        <v>479</v>
      </c>
      <c r="H16251" t="s">
        <v>6737</v>
      </c>
      <c r="J16251" s="5"/>
      <c r="K16251" s="2">
        <v>392.37</v>
      </c>
      <c r="L16251" s="5"/>
      <c r="M16251" s="2">
        <f t="shared" si="253"/>
        <v>-912427.69999999693</v>
      </c>
      <c r="P16251"/>
    </row>
    <row r="16252" spans="1:16" hidden="1">
      <c r="A16252" t="s">
        <v>30645</v>
      </c>
      <c r="B16252" s="1">
        <v>42300</v>
      </c>
      <c r="C16252" t="s">
        <v>1802</v>
      </c>
      <c r="D16252">
        <v>2</v>
      </c>
      <c r="E16252" t="s">
        <v>30652</v>
      </c>
      <c r="F16252" t="s">
        <v>13559</v>
      </c>
      <c r="G16252" t="s">
        <v>479</v>
      </c>
      <c r="H16252" t="s">
        <v>6737</v>
      </c>
      <c r="I16252" s="2">
        <v>392.37</v>
      </c>
      <c r="J16252" s="5"/>
      <c r="L16252" s="5"/>
      <c r="M16252" s="2">
        <f t="shared" si="253"/>
        <v>-912035.32999999693</v>
      </c>
      <c r="P16252"/>
    </row>
    <row r="16253" spans="1:16" hidden="1">
      <c r="A16253" t="s">
        <v>30666</v>
      </c>
      <c r="B16253" s="1">
        <v>42300</v>
      </c>
      <c r="C16253" t="s">
        <v>6</v>
      </c>
      <c r="D16253">
        <v>1</v>
      </c>
      <c r="E16253" t="s">
        <v>30672</v>
      </c>
      <c r="F16253" t="s">
        <v>13561</v>
      </c>
      <c r="G16253" t="s">
        <v>4</v>
      </c>
      <c r="H16253" t="s">
        <v>30673</v>
      </c>
      <c r="I16253" s="2">
        <v>188000</v>
      </c>
      <c r="J16253" s="5"/>
      <c r="L16253" s="5"/>
      <c r="M16253" s="2">
        <f t="shared" si="253"/>
        <v>-724035.32999999693</v>
      </c>
      <c r="P16253"/>
    </row>
    <row r="16254" spans="1:16" hidden="1">
      <c r="A16254" t="s">
        <v>30689</v>
      </c>
      <c r="B16254" s="1">
        <v>42300</v>
      </c>
      <c r="C16254" t="s">
        <v>30694</v>
      </c>
      <c r="D16254">
        <v>2</v>
      </c>
      <c r="E16254" t="s">
        <v>30695</v>
      </c>
      <c r="F16254" t="s">
        <v>7054</v>
      </c>
      <c r="G16254" t="s">
        <v>4</v>
      </c>
      <c r="H16254" t="s">
        <v>30696</v>
      </c>
      <c r="I16254" s="2">
        <v>4100</v>
      </c>
      <c r="J16254" s="5"/>
      <c r="L16254" s="5"/>
      <c r="M16254" s="2">
        <f t="shared" si="253"/>
        <v>-719935.32999999693</v>
      </c>
      <c r="P16254"/>
    </row>
    <row r="16255" spans="1:16" hidden="1">
      <c r="A16255" t="s">
        <v>30713</v>
      </c>
      <c r="B16255" s="1">
        <v>42300</v>
      </c>
      <c r="C16255" t="s">
        <v>6</v>
      </c>
      <c r="D16255">
        <v>1</v>
      </c>
      <c r="E16255" t="s">
        <v>30718</v>
      </c>
      <c r="F16255" t="s">
        <v>13561</v>
      </c>
      <c r="G16255" t="s">
        <v>4</v>
      </c>
      <c r="H16255" t="s">
        <v>30673</v>
      </c>
      <c r="I16255" s="2">
        <v>10000</v>
      </c>
      <c r="J16255" s="5"/>
      <c r="L16255" s="5"/>
      <c r="M16255" s="2">
        <f t="shared" si="253"/>
        <v>-709935.32999999693</v>
      </c>
      <c r="P16255"/>
    </row>
    <row r="16256" spans="1:16" hidden="1">
      <c r="A16256" t="s">
        <v>30739</v>
      </c>
      <c r="B16256" s="1">
        <v>42300</v>
      </c>
      <c r="C16256" t="s">
        <v>30742</v>
      </c>
      <c r="D16256">
        <v>1</v>
      </c>
      <c r="E16256" t="s">
        <v>30743</v>
      </c>
      <c r="F16256" t="s">
        <v>13565</v>
      </c>
      <c r="G16256" t="s">
        <v>4</v>
      </c>
      <c r="H16256" t="s">
        <v>625</v>
      </c>
      <c r="I16256" s="2">
        <v>115100</v>
      </c>
      <c r="J16256" s="5"/>
      <c r="L16256" s="5"/>
      <c r="M16256" s="2">
        <f t="shared" si="253"/>
        <v>-594835.32999999693</v>
      </c>
      <c r="P16256"/>
    </row>
    <row r="16257" spans="1:16" hidden="1">
      <c r="A16257" t="s">
        <v>30761</v>
      </c>
      <c r="B16257" s="1">
        <v>42300</v>
      </c>
      <c r="C16257" t="s">
        <v>30765</v>
      </c>
      <c r="D16257">
        <v>2</v>
      </c>
      <c r="E16257" t="s">
        <v>30766</v>
      </c>
      <c r="F16257" t="s">
        <v>7054</v>
      </c>
      <c r="G16257" t="s">
        <v>4</v>
      </c>
      <c r="H16257" t="s">
        <v>8369</v>
      </c>
      <c r="J16257" s="5"/>
      <c r="K16257" s="2">
        <v>670</v>
      </c>
      <c r="L16257" s="5"/>
      <c r="M16257" s="2">
        <f t="shared" si="253"/>
        <v>-595505.32999999693</v>
      </c>
      <c r="P16257"/>
    </row>
    <row r="16258" spans="1:16" hidden="1">
      <c r="A16258" t="s">
        <v>30761</v>
      </c>
      <c r="B16258" s="1">
        <v>42300</v>
      </c>
      <c r="C16258" t="s">
        <v>30765</v>
      </c>
      <c r="D16258">
        <v>2</v>
      </c>
      <c r="E16258" t="s">
        <v>30766</v>
      </c>
      <c r="F16258" t="s">
        <v>7054</v>
      </c>
      <c r="G16258" t="s">
        <v>4</v>
      </c>
      <c r="H16258" t="s">
        <v>8369</v>
      </c>
      <c r="I16258" s="2">
        <v>3635.46</v>
      </c>
      <c r="J16258" s="5"/>
      <c r="L16258" s="5"/>
      <c r="M16258" s="2">
        <f t="shared" si="253"/>
        <v>-591869.86999999697</v>
      </c>
      <c r="P16258"/>
    </row>
    <row r="16259" spans="1:16" hidden="1">
      <c r="A16259" t="s">
        <v>30784</v>
      </c>
      <c r="B16259" s="1">
        <v>42300</v>
      </c>
      <c r="C16259" t="s">
        <v>30787</v>
      </c>
      <c r="D16259">
        <v>2</v>
      </c>
      <c r="E16259" t="s">
        <v>30788</v>
      </c>
      <c r="F16259" t="s">
        <v>7054</v>
      </c>
      <c r="G16259" t="s">
        <v>4</v>
      </c>
      <c r="H16259" t="s">
        <v>30789</v>
      </c>
      <c r="I16259" s="2">
        <v>1025</v>
      </c>
      <c r="J16259" s="5"/>
      <c r="L16259" s="5"/>
      <c r="M16259" s="2">
        <f t="shared" si="253"/>
        <v>-590844.86999999697</v>
      </c>
      <c r="P16259"/>
    </row>
    <row r="16260" spans="1:16" hidden="1">
      <c r="A16260" t="s">
        <v>30807</v>
      </c>
      <c r="B16260" s="1">
        <v>42300</v>
      </c>
      <c r="C16260" t="s">
        <v>30810</v>
      </c>
      <c r="D16260">
        <v>2</v>
      </c>
      <c r="E16260" t="s">
        <v>30811</v>
      </c>
      <c r="F16260" t="s">
        <v>7054</v>
      </c>
      <c r="G16260" t="s">
        <v>4</v>
      </c>
      <c r="H16260" t="s">
        <v>5430</v>
      </c>
      <c r="I16260" s="2">
        <v>1840</v>
      </c>
      <c r="J16260" s="5">
        <v>29</v>
      </c>
      <c r="L16260" s="5"/>
      <c r="M16260" s="2">
        <f t="shared" si="253"/>
        <v>-589004.86999999697</v>
      </c>
      <c r="P16260"/>
    </row>
    <row r="16261" spans="1:16" hidden="1">
      <c r="A16261" t="s">
        <v>30825</v>
      </c>
      <c r="B16261" s="1">
        <v>42300</v>
      </c>
      <c r="C16261" t="s">
        <v>30830</v>
      </c>
      <c r="D16261">
        <v>2</v>
      </c>
      <c r="E16261" t="s">
        <v>30831</v>
      </c>
      <c r="F16261" t="s">
        <v>7054</v>
      </c>
      <c r="G16261" t="s">
        <v>4</v>
      </c>
      <c r="H16261" t="s">
        <v>20355</v>
      </c>
      <c r="I16261" s="2">
        <v>3029.99</v>
      </c>
      <c r="J16261" s="5"/>
      <c r="L16261" s="5"/>
      <c r="M16261" s="2">
        <f t="shared" si="253"/>
        <v>-585974.87999999698</v>
      </c>
      <c r="P16261"/>
    </row>
    <row r="16262" spans="1:16" hidden="1">
      <c r="A16262" t="s">
        <v>30846</v>
      </c>
      <c r="B16262" s="1">
        <v>42300</v>
      </c>
      <c r="C16262" t="s">
        <v>1802</v>
      </c>
      <c r="D16262">
        <v>2</v>
      </c>
      <c r="E16262" t="s">
        <v>30850</v>
      </c>
      <c r="F16262" t="s">
        <v>13559</v>
      </c>
      <c r="G16262" t="s">
        <v>479</v>
      </c>
      <c r="H16262" t="s">
        <v>7328</v>
      </c>
      <c r="J16262" s="5"/>
      <c r="K16262" s="2">
        <v>250</v>
      </c>
      <c r="L16262" s="5"/>
      <c r="M16262" s="2">
        <f t="shared" si="253"/>
        <v>-586224.87999999698</v>
      </c>
      <c r="P16262"/>
    </row>
    <row r="16263" spans="1:16" hidden="1">
      <c r="A16263" t="s">
        <v>30846</v>
      </c>
      <c r="B16263" s="1">
        <v>42300</v>
      </c>
      <c r="C16263" t="s">
        <v>1802</v>
      </c>
      <c r="D16263">
        <v>2</v>
      </c>
      <c r="E16263" t="s">
        <v>30850</v>
      </c>
      <c r="F16263" t="s">
        <v>13559</v>
      </c>
      <c r="G16263" t="s">
        <v>479</v>
      </c>
      <c r="H16263" t="s">
        <v>7328</v>
      </c>
      <c r="I16263" s="2">
        <v>529.23</v>
      </c>
      <c r="J16263" s="5"/>
      <c r="L16263" s="5"/>
      <c r="M16263" s="2">
        <f t="shared" si="253"/>
        <v>-585695.649999997</v>
      </c>
      <c r="P16263"/>
    </row>
    <row r="16264" spans="1:16" hidden="1">
      <c r="A16264" t="s">
        <v>30866</v>
      </c>
      <c r="B16264" s="1">
        <v>42300</v>
      </c>
      <c r="C16264" t="s">
        <v>6</v>
      </c>
      <c r="D16264">
        <v>1</v>
      </c>
      <c r="E16264" t="s">
        <v>30870</v>
      </c>
      <c r="F16264" t="s">
        <v>13565</v>
      </c>
      <c r="G16264" t="s">
        <v>4</v>
      </c>
      <c r="H16264" t="s">
        <v>30871</v>
      </c>
      <c r="I16264" s="2">
        <v>10000</v>
      </c>
      <c r="J16264" s="5"/>
      <c r="L16264" s="5"/>
      <c r="M16264" s="2">
        <f t="shared" si="253"/>
        <v>-575695.649999997</v>
      </c>
      <c r="P16264"/>
    </row>
    <row r="16265" spans="1:16" hidden="1">
      <c r="A16265" t="s">
        <v>30891</v>
      </c>
      <c r="B16265" s="1">
        <v>42300</v>
      </c>
      <c r="C16265" t="s">
        <v>674</v>
      </c>
      <c r="D16265">
        <v>2</v>
      </c>
      <c r="E16265" t="s">
        <v>30897</v>
      </c>
      <c r="F16265" t="s">
        <v>13559</v>
      </c>
      <c r="G16265" t="s">
        <v>479</v>
      </c>
      <c r="H16265" t="s">
        <v>6755</v>
      </c>
      <c r="I16265" s="2">
        <v>2007.61</v>
      </c>
      <c r="J16265" s="5"/>
      <c r="L16265" s="5"/>
      <c r="M16265" s="2">
        <f t="shared" ref="M16265:M16328" si="254">+M16264+I16265-K16265</f>
        <v>-573688.03999999701</v>
      </c>
      <c r="P16265"/>
    </row>
    <row r="16266" spans="1:16" hidden="1">
      <c r="A16266" t="s">
        <v>30912</v>
      </c>
      <c r="B16266" s="1">
        <v>42300</v>
      </c>
      <c r="C16266" t="s">
        <v>30916</v>
      </c>
      <c r="D16266">
        <v>2</v>
      </c>
      <c r="E16266" t="s">
        <v>30917</v>
      </c>
      <c r="F16266" t="s">
        <v>7054</v>
      </c>
      <c r="G16266" t="s">
        <v>4</v>
      </c>
      <c r="H16266" t="s">
        <v>30918</v>
      </c>
      <c r="I16266" s="2">
        <v>1025</v>
      </c>
      <c r="J16266" s="5"/>
      <c r="L16266" s="5"/>
      <c r="M16266" s="2">
        <f t="shared" si="254"/>
        <v>-572663.03999999701</v>
      </c>
      <c r="P16266"/>
    </row>
    <row r="16267" spans="1:16" hidden="1">
      <c r="A16267" t="s">
        <v>30934</v>
      </c>
      <c r="B16267" s="1">
        <v>42300</v>
      </c>
      <c r="C16267" t="s">
        <v>30938</v>
      </c>
      <c r="D16267">
        <v>2</v>
      </c>
      <c r="E16267" t="s">
        <v>30939</v>
      </c>
      <c r="F16267" t="s">
        <v>7054</v>
      </c>
      <c r="G16267" t="s">
        <v>20</v>
      </c>
      <c r="H16267" t="s">
        <v>30940</v>
      </c>
      <c r="I16267" s="2">
        <v>1025</v>
      </c>
      <c r="J16267" s="5"/>
      <c r="L16267" s="5"/>
      <c r="M16267" s="2">
        <f t="shared" si="254"/>
        <v>-571638.03999999701</v>
      </c>
      <c r="P16267"/>
    </row>
    <row r="16268" spans="1:16" hidden="1">
      <c r="A16268" t="s">
        <v>30956</v>
      </c>
      <c r="B16268" s="1">
        <v>42300</v>
      </c>
      <c r="C16268" t="s">
        <v>6</v>
      </c>
      <c r="D16268">
        <v>1</v>
      </c>
      <c r="E16268" t="s">
        <v>30962</v>
      </c>
      <c r="F16268" t="s">
        <v>13561</v>
      </c>
      <c r="G16268" t="s">
        <v>20</v>
      </c>
      <c r="H16268" t="s">
        <v>10248</v>
      </c>
      <c r="I16268" s="2">
        <v>20000</v>
      </c>
      <c r="J16268" s="5"/>
      <c r="L16268" s="5"/>
      <c r="M16268" s="2">
        <f t="shared" si="254"/>
        <v>-551638.03999999701</v>
      </c>
      <c r="P16268"/>
    </row>
    <row r="16269" spans="1:16" hidden="1">
      <c r="A16269" t="s">
        <v>30974</v>
      </c>
      <c r="B16269" s="1">
        <v>42300</v>
      </c>
      <c r="C16269" t="s">
        <v>30980</v>
      </c>
      <c r="D16269">
        <v>2</v>
      </c>
      <c r="E16269" t="s">
        <v>30981</v>
      </c>
      <c r="F16269" t="s">
        <v>7054</v>
      </c>
      <c r="G16269" t="s">
        <v>20</v>
      </c>
      <c r="H16269" t="s">
        <v>662</v>
      </c>
      <c r="J16269" s="5"/>
      <c r="K16269" s="2">
        <v>1270</v>
      </c>
      <c r="L16269" s="5"/>
      <c r="M16269" s="2">
        <f t="shared" si="254"/>
        <v>-552908.03999999701</v>
      </c>
      <c r="P16269"/>
    </row>
    <row r="16270" spans="1:16" hidden="1">
      <c r="A16270" t="s">
        <v>30974</v>
      </c>
      <c r="B16270" s="1">
        <v>42300</v>
      </c>
      <c r="C16270" t="s">
        <v>30980</v>
      </c>
      <c r="D16270">
        <v>2</v>
      </c>
      <c r="E16270" t="s">
        <v>30981</v>
      </c>
      <c r="F16270" t="s">
        <v>7054</v>
      </c>
      <c r="G16270" t="s">
        <v>20</v>
      </c>
      <c r="H16270" t="s">
        <v>662</v>
      </c>
      <c r="I16270" s="2">
        <v>3500</v>
      </c>
      <c r="J16270" s="5"/>
      <c r="L16270" s="5"/>
      <c r="M16270" s="2">
        <f t="shared" si="254"/>
        <v>-549408.03999999701</v>
      </c>
      <c r="P16270"/>
    </row>
    <row r="16271" spans="1:16" hidden="1">
      <c r="A16271" t="s">
        <v>31000</v>
      </c>
      <c r="B16271" s="1">
        <v>42300</v>
      </c>
      <c r="C16271" t="s">
        <v>31007</v>
      </c>
      <c r="D16271">
        <v>1</v>
      </c>
      <c r="E16271" t="s">
        <v>31008</v>
      </c>
      <c r="F16271" t="s">
        <v>13565</v>
      </c>
      <c r="G16271" t="s">
        <v>20</v>
      </c>
      <c r="H16271" t="s">
        <v>1736</v>
      </c>
      <c r="I16271" s="2">
        <v>313056</v>
      </c>
      <c r="J16271" s="5"/>
      <c r="L16271" s="5"/>
      <c r="M16271" s="2">
        <f t="shared" si="254"/>
        <v>-236352.03999999701</v>
      </c>
      <c r="P16271"/>
    </row>
    <row r="16272" spans="1:16" hidden="1">
      <c r="A16272" t="s">
        <v>31022</v>
      </c>
      <c r="B16272" s="1">
        <v>42300</v>
      </c>
      <c r="C16272" t="s">
        <v>31028</v>
      </c>
      <c r="D16272">
        <v>2</v>
      </c>
      <c r="E16272" t="s">
        <v>31029</v>
      </c>
      <c r="F16272" t="s">
        <v>7054</v>
      </c>
      <c r="G16272" t="s">
        <v>20</v>
      </c>
      <c r="H16272" t="s">
        <v>1444</v>
      </c>
      <c r="I16272" s="2">
        <v>1025</v>
      </c>
      <c r="J16272" s="5"/>
      <c r="L16272" s="5"/>
      <c r="M16272" s="2">
        <f t="shared" si="254"/>
        <v>-235327.03999999701</v>
      </c>
      <c r="P16272"/>
    </row>
    <row r="16273" spans="1:16" hidden="1">
      <c r="A16273" t="s">
        <v>31044</v>
      </c>
      <c r="B16273" s="1">
        <v>42300</v>
      </c>
      <c r="C16273" t="s">
        <v>31050</v>
      </c>
      <c r="D16273">
        <v>2</v>
      </c>
      <c r="E16273" t="s">
        <v>31051</v>
      </c>
      <c r="F16273" t="s">
        <v>7054</v>
      </c>
      <c r="G16273" t="s">
        <v>20</v>
      </c>
      <c r="H16273" t="s">
        <v>10020</v>
      </c>
      <c r="I16273" s="2">
        <v>1025</v>
      </c>
      <c r="J16273" s="5"/>
      <c r="L16273" s="5"/>
      <c r="M16273" s="2">
        <f t="shared" si="254"/>
        <v>-234302.03999999701</v>
      </c>
      <c r="P16273"/>
    </row>
    <row r="16274" spans="1:16" hidden="1">
      <c r="A16274" t="s">
        <v>31068</v>
      </c>
      <c r="B16274" s="1">
        <v>42300</v>
      </c>
      <c r="C16274" t="s">
        <v>31071</v>
      </c>
      <c r="D16274">
        <v>2</v>
      </c>
      <c r="E16274" t="s">
        <v>31072</v>
      </c>
      <c r="F16274" t="s">
        <v>7054</v>
      </c>
      <c r="G16274" t="s">
        <v>20</v>
      </c>
      <c r="H16274" t="s">
        <v>4920</v>
      </c>
      <c r="I16274" s="2">
        <v>1025</v>
      </c>
      <c r="J16274" s="5"/>
      <c r="L16274" s="5"/>
      <c r="M16274" s="2">
        <f t="shared" si="254"/>
        <v>-233277.03999999701</v>
      </c>
      <c r="P16274"/>
    </row>
    <row r="16275" spans="1:16" hidden="1">
      <c r="A16275" t="s">
        <v>31093</v>
      </c>
      <c r="B16275" s="1">
        <v>42300</v>
      </c>
      <c r="C16275" t="s">
        <v>31096</v>
      </c>
      <c r="D16275">
        <v>2</v>
      </c>
      <c r="E16275" t="s">
        <v>31097</v>
      </c>
      <c r="F16275" t="s">
        <v>7054</v>
      </c>
      <c r="G16275" t="s">
        <v>20</v>
      </c>
      <c r="H16275" t="s">
        <v>18237</v>
      </c>
      <c r="I16275" s="2">
        <v>1025</v>
      </c>
      <c r="J16275" s="5"/>
      <c r="L16275" s="5"/>
      <c r="M16275" s="2">
        <f t="shared" si="254"/>
        <v>-232252.03999999701</v>
      </c>
      <c r="P16275"/>
    </row>
    <row r="16276" spans="1:16" hidden="1">
      <c r="A16276" t="s">
        <v>31115</v>
      </c>
      <c r="B16276" s="1">
        <v>42300</v>
      </c>
      <c r="C16276" t="s">
        <v>31117</v>
      </c>
      <c r="D16276">
        <v>2</v>
      </c>
      <c r="E16276" t="s">
        <v>31118</v>
      </c>
      <c r="F16276" t="s">
        <v>7054</v>
      </c>
      <c r="G16276" t="s">
        <v>20</v>
      </c>
      <c r="H16276" t="s">
        <v>966</v>
      </c>
      <c r="J16276" s="5"/>
      <c r="K16276" s="2">
        <v>10366</v>
      </c>
      <c r="L16276" s="5"/>
      <c r="M16276" s="2">
        <f t="shared" si="254"/>
        <v>-242618.03999999701</v>
      </c>
      <c r="P16276"/>
    </row>
    <row r="16277" spans="1:16" hidden="1">
      <c r="A16277" t="s">
        <v>31115</v>
      </c>
      <c r="B16277" s="1">
        <v>42300</v>
      </c>
      <c r="C16277" t="s">
        <v>31117</v>
      </c>
      <c r="D16277">
        <v>2</v>
      </c>
      <c r="E16277" t="s">
        <v>31118</v>
      </c>
      <c r="F16277" t="s">
        <v>7054</v>
      </c>
      <c r="G16277" t="s">
        <v>20</v>
      </c>
      <c r="H16277" t="s">
        <v>966</v>
      </c>
      <c r="I16277" s="2">
        <v>26607.99</v>
      </c>
      <c r="J16277" s="5"/>
      <c r="L16277" s="5"/>
      <c r="M16277" s="2">
        <f t="shared" si="254"/>
        <v>-216010.04999999702</v>
      </c>
      <c r="P16277"/>
    </row>
    <row r="16278" spans="1:16" hidden="1">
      <c r="A16278" t="s">
        <v>31139</v>
      </c>
      <c r="B16278" s="1">
        <v>42300</v>
      </c>
      <c r="C16278" t="s">
        <v>1802</v>
      </c>
      <c r="D16278">
        <v>2</v>
      </c>
      <c r="E16278" t="s">
        <v>31141</v>
      </c>
      <c r="F16278" t="s">
        <v>13559</v>
      </c>
      <c r="G16278" t="s">
        <v>479</v>
      </c>
      <c r="H16278" t="s">
        <v>65</v>
      </c>
      <c r="J16278" s="5"/>
      <c r="K16278" s="2">
        <v>250.35</v>
      </c>
      <c r="L16278" s="5"/>
      <c r="M16278" s="2">
        <f t="shared" si="254"/>
        <v>-216260.39999999703</v>
      </c>
      <c r="P16278"/>
    </row>
    <row r="16279" spans="1:16" hidden="1">
      <c r="A16279" t="s">
        <v>31139</v>
      </c>
      <c r="B16279" s="1">
        <v>42300</v>
      </c>
      <c r="C16279" t="s">
        <v>1802</v>
      </c>
      <c r="D16279">
        <v>2</v>
      </c>
      <c r="E16279" t="s">
        <v>31141</v>
      </c>
      <c r="F16279" t="s">
        <v>13559</v>
      </c>
      <c r="G16279" t="s">
        <v>479</v>
      </c>
      <c r="H16279" t="s">
        <v>65</v>
      </c>
      <c r="I16279" s="2">
        <v>250.35</v>
      </c>
      <c r="J16279" s="5"/>
      <c r="L16279" s="5"/>
      <c r="M16279" s="2">
        <f t="shared" si="254"/>
        <v>-216010.04999999702</v>
      </c>
      <c r="P16279"/>
    </row>
    <row r="16280" spans="1:16" hidden="1">
      <c r="A16280" t="s">
        <v>31161</v>
      </c>
      <c r="B16280" s="1">
        <v>42300</v>
      </c>
      <c r="C16280" t="s">
        <v>6</v>
      </c>
      <c r="D16280">
        <v>1</v>
      </c>
      <c r="E16280" t="s">
        <v>30962</v>
      </c>
      <c r="F16280" t="s">
        <v>13561</v>
      </c>
      <c r="G16280" t="s">
        <v>20</v>
      </c>
      <c r="H16280" t="s">
        <v>31163</v>
      </c>
      <c r="J16280" s="5"/>
      <c r="K16280" s="2">
        <v>20000</v>
      </c>
      <c r="L16280" s="5"/>
      <c r="M16280" s="2">
        <f t="shared" si="254"/>
        <v>-236010.04999999702</v>
      </c>
      <c r="P16280"/>
    </row>
    <row r="16281" spans="1:16" hidden="1">
      <c r="A16281" t="s">
        <v>31186</v>
      </c>
      <c r="B16281" s="1">
        <v>42300</v>
      </c>
      <c r="C16281" t="s">
        <v>1802</v>
      </c>
      <c r="D16281">
        <v>2</v>
      </c>
      <c r="E16281" t="s">
        <v>31189</v>
      </c>
      <c r="F16281" t="s">
        <v>13559</v>
      </c>
      <c r="G16281" t="s">
        <v>479</v>
      </c>
      <c r="H16281" t="s">
        <v>3531</v>
      </c>
      <c r="J16281" s="5"/>
      <c r="K16281" s="2">
        <v>3500</v>
      </c>
      <c r="L16281" s="5"/>
      <c r="M16281" s="2">
        <f t="shared" si="254"/>
        <v>-239510.04999999702</v>
      </c>
      <c r="P16281"/>
    </row>
    <row r="16282" spans="1:16" hidden="1">
      <c r="A16282" t="s">
        <v>31186</v>
      </c>
      <c r="B16282" s="1">
        <v>42300</v>
      </c>
      <c r="C16282" t="s">
        <v>1802</v>
      </c>
      <c r="D16282">
        <v>2</v>
      </c>
      <c r="E16282" t="s">
        <v>31189</v>
      </c>
      <c r="F16282" t="s">
        <v>13559</v>
      </c>
      <c r="G16282" t="s">
        <v>479</v>
      </c>
      <c r="H16282" t="s">
        <v>3531</v>
      </c>
      <c r="I16282" s="2">
        <v>7008.23</v>
      </c>
      <c r="J16282" s="5"/>
      <c r="L16282" s="5"/>
      <c r="M16282" s="2">
        <f t="shared" si="254"/>
        <v>-232501.81999999701</v>
      </c>
      <c r="P16282"/>
    </row>
    <row r="16283" spans="1:16" hidden="1">
      <c r="A16283" t="s">
        <v>31209</v>
      </c>
      <c r="B16283" s="1">
        <v>42300</v>
      </c>
      <c r="C16283" t="s">
        <v>1802</v>
      </c>
      <c r="D16283">
        <v>2</v>
      </c>
      <c r="E16283" t="s">
        <v>31213</v>
      </c>
      <c r="F16283" t="s">
        <v>13559</v>
      </c>
      <c r="G16283" t="s">
        <v>479</v>
      </c>
      <c r="H16283" t="s">
        <v>668</v>
      </c>
      <c r="I16283" s="2">
        <v>293.22000000000003</v>
      </c>
      <c r="J16283" s="5"/>
      <c r="L16283" s="5"/>
      <c r="M16283" s="2">
        <f t="shared" si="254"/>
        <v>-232208.59999999701</v>
      </c>
      <c r="P16283"/>
    </row>
    <row r="16284" spans="1:16" hidden="1">
      <c r="A16284" t="s">
        <v>31231</v>
      </c>
      <c r="B16284" s="1">
        <v>42300</v>
      </c>
      <c r="C16284" t="s">
        <v>31234</v>
      </c>
      <c r="D16284">
        <v>2</v>
      </c>
      <c r="E16284" t="s">
        <v>31235</v>
      </c>
      <c r="F16284" t="s">
        <v>7054</v>
      </c>
      <c r="G16284" t="s">
        <v>20</v>
      </c>
      <c r="H16284" t="s">
        <v>26900</v>
      </c>
      <c r="I16284" s="2">
        <v>197.2</v>
      </c>
      <c r="J16284" s="5"/>
      <c r="L16284" s="5"/>
      <c r="M16284" s="2">
        <f t="shared" si="254"/>
        <v>-232011.399999997</v>
      </c>
      <c r="P16284"/>
    </row>
    <row r="16285" spans="1:16" hidden="1">
      <c r="A16285" t="s">
        <v>31255</v>
      </c>
      <c r="B16285" s="1">
        <v>42300</v>
      </c>
      <c r="C16285" t="s">
        <v>6</v>
      </c>
      <c r="D16285">
        <v>1</v>
      </c>
      <c r="E16285" t="s">
        <v>31258</v>
      </c>
      <c r="F16285" t="s">
        <v>13565</v>
      </c>
      <c r="G16285" t="s">
        <v>20</v>
      </c>
      <c r="H16285" t="s">
        <v>10248</v>
      </c>
      <c r="I16285" s="2">
        <v>20000</v>
      </c>
      <c r="J16285" s="5"/>
      <c r="L16285" s="5"/>
      <c r="M16285" s="2">
        <f t="shared" si="254"/>
        <v>-212011.399999997</v>
      </c>
      <c r="P16285"/>
    </row>
    <row r="16286" spans="1:16" hidden="1">
      <c r="A16286" t="s">
        <v>31276</v>
      </c>
      <c r="B16286" s="1">
        <v>42300</v>
      </c>
      <c r="C16286" t="s">
        <v>31280</v>
      </c>
      <c r="D16286">
        <v>2</v>
      </c>
      <c r="E16286" t="s">
        <v>31281</v>
      </c>
      <c r="F16286" t="s">
        <v>7054</v>
      </c>
      <c r="G16286" t="s">
        <v>20</v>
      </c>
      <c r="H16286" t="s">
        <v>5009</v>
      </c>
      <c r="J16286" s="5"/>
      <c r="K16286" s="2">
        <v>4100.01</v>
      </c>
      <c r="L16286" s="5"/>
      <c r="M16286" s="2">
        <f t="shared" si="254"/>
        <v>-216111.40999999701</v>
      </c>
      <c r="P16286"/>
    </row>
    <row r="16287" spans="1:16" hidden="1">
      <c r="A16287" t="s">
        <v>31276</v>
      </c>
      <c r="B16287" s="1">
        <v>42300</v>
      </c>
      <c r="C16287" t="s">
        <v>31280</v>
      </c>
      <c r="D16287">
        <v>2</v>
      </c>
      <c r="E16287" t="s">
        <v>31281</v>
      </c>
      <c r="F16287" t="s">
        <v>7054</v>
      </c>
      <c r="G16287" t="s">
        <v>20</v>
      </c>
      <c r="H16287" t="s">
        <v>5009</v>
      </c>
      <c r="I16287" s="2">
        <v>4100.01</v>
      </c>
      <c r="J16287" s="5"/>
      <c r="L16287" s="5"/>
      <c r="M16287" s="2">
        <f t="shared" si="254"/>
        <v>-212011.399999997</v>
      </c>
      <c r="P16287"/>
    </row>
    <row r="16288" spans="1:16" hidden="1">
      <c r="A16288" t="s">
        <v>31298</v>
      </c>
      <c r="B16288" s="1">
        <v>42300</v>
      </c>
      <c r="C16288" t="s">
        <v>31301</v>
      </c>
      <c r="D16288">
        <v>2</v>
      </c>
      <c r="E16288" t="s">
        <v>31302</v>
      </c>
      <c r="F16288" t="s">
        <v>7054</v>
      </c>
      <c r="G16288" t="s">
        <v>20</v>
      </c>
      <c r="H16288" t="s">
        <v>1162</v>
      </c>
      <c r="J16288" s="5"/>
      <c r="K16288" s="2">
        <v>953.17</v>
      </c>
      <c r="L16288" s="5"/>
      <c r="M16288" s="2">
        <f t="shared" si="254"/>
        <v>-212964.56999999701</v>
      </c>
      <c r="P16288"/>
    </row>
    <row r="16289" spans="1:16" hidden="1">
      <c r="A16289" t="s">
        <v>31298</v>
      </c>
      <c r="B16289" s="1">
        <v>42300</v>
      </c>
      <c r="C16289" t="s">
        <v>31301</v>
      </c>
      <c r="D16289">
        <v>2</v>
      </c>
      <c r="E16289" t="s">
        <v>31302</v>
      </c>
      <c r="F16289" t="s">
        <v>7054</v>
      </c>
      <c r="G16289" t="s">
        <v>20</v>
      </c>
      <c r="H16289" t="s">
        <v>1162</v>
      </c>
      <c r="I16289" s="2">
        <v>2290</v>
      </c>
      <c r="J16289" s="5"/>
      <c r="L16289" s="5"/>
      <c r="M16289" s="2">
        <f t="shared" si="254"/>
        <v>-210674.56999999701</v>
      </c>
      <c r="P16289"/>
    </row>
    <row r="16290" spans="1:16" hidden="1">
      <c r="A16290" t="s">
        <v>31323</v>
      </c>
      <c r="B16290" s="1">
        <v>42300</v>
      </c>
      <c r="C16290" t="s">
        <v>31325</v>
      </c>
      <c r="D16290">
        <v>2</v>
      </c>
      <c r="E16290" t="s">
        <v>31326</v>
      </c>
      <c r="F16290" t="s">
        <v>7054</v>
      </c>
      <c r="G16290" t="s">
        <v>20</v>
      </c>
      <c r="H16290" t="s">
        <v>1855</v>
      </c>
      <c r="I16290" s="2">
        <v>1025</v>
      </c>
      <c r="J16290" s="5"/>
      <c r="L16290" s="5"/>
      <c r="M16290" s="2">
        <f t="shared" si="254"/>
        <v>-209649.56999999701</v>
      </c>
      <c r="P16290"/>
    </row>
    <row r="16291" spans="1:16" hidden="1">
      <c r="A16291" t="s">
        <v>31343</v>
      </c>
      <c r="B16291" s="1">
        <v>42300</v>
      </c>
      <c r="C16291" t="s">
        <v>31346</v>
      </c>
      <c r="D16291">
        <v>2</v>
      </c>
      <c r="E16291" t="s">
        <v>31347</v>
      </c>
      <c r="F16291" t="s">
        <v>7054</v>
      </c>
      <c r="G16291" t="s">
        <v>20</v>
      </c>
      <c r="H16291" t="s">
        <v>5719</v>
      </c>
      <c r="J16291" s="5"/>
      <c r="K16291" s="2">
        <v>3630</v>
      </c>
      <c r="L16291" s="5"/>
      <c r="M16291" s="2">
        <f t="shared" si="254"/>
        <v>-213279.56999999701</v>
      </c>
      <c r="P16291"/>
    </row>
    <row r="16292" spans="1:16" hidden="1">
      <c r="A16292" t="s">
        <v>31343</v>
      </c>
      <c r="B16292" s="1">
        <v>42300</v>
      </c>
      <c r="C16292" t="s">
        <v>31346</v>
      </c>
      <c r="D16292">
        <v>2</v>
      </c>
      <c r="E16292" t="s">
        <v>31347</v>
      </c>
      <c r="F16292" t="s">
        <v>7054</v>
      </c>
      <c r="G16292" t="s">
        <v>20</v>
      </c>
      <c r="H16292" t="s">
        <v>5719</v>
      </c>
      <c r="I16292" s="2">
        <v>3630</v>
      </c>
      <c r="J16292" s="5"/>
      <c r="L16292" s="5"/>
      <c r="M16292" s="2">
        <f t="shared" si="254"/>
        <v>-209649.56999999701</v>
      </c>
      <c r="P16292"/>
    </row>
    <row r="16293" spans="1:16" hidden="1">
      <c r="A16293" t="s">
        <v>31360</v>
      </c>
      <c r="B16293" s="1">
        <v>42300</v>
      </c>
      <c r="C16293" t="s">
        <v>31364</v>
      </c>
      <c r="D16293">
        <v>2</v>
      </c>
      <c r="E16293" t="s">
        <v>31365</v>
      </c>
      <c r="F16293" t="s">
        <v>7054</v>
      </c>
      <c r="G16293" t="s">
        <v>20</v>
      </c>
      <c r="H16293" t="s">
        <v>31366</v>
      </c>
      <c r="I16293" s="2">
        <v>4100.01</v>
      </c>
      <c r="J16293" s="5"/>
      <c r="L16293" s="5"/>
      <c r="M16293" s="2">
        <f t="shared" si="254"/>
        <v>-205549.559999997</v>
      </c>
      <c r="P16293"/>
    </row>
    <row r="16294" spans="1:16" hidden="1">
      <c r="A16294" t="s">
        <v>31386</v>
      </c>
      <c r="B16294" s="1">
        <v>42300</v>
      </c>
      <c r="C16294" t="s">
        <v>31389</v>
      </c>
      <c r="D16294">
        <v>2</v>
      </c>
      <c r="E16294" t="s">
        <v>31390</v>
      </c>
      <c r="F16294" t="s">
        <v>7054</v>
      </c>
      <c r="G16294" t="s">
        <v>20</v>
      </c>
      <c r="H16294" t="s">
        <v>31391</v>
      </c>
      <c r="I16294" s="2">
        <v>2224.0100000000002</v>
      </c>
      <c r="J16294" s="5"/>
      <c r="L16294" s="5"/>
      <c r="M16294" s="2">
        <f t="shared" si="254"/>
        <v>-203325.54999999699</v>
      </c>
      <c r="P16294"/>
    </row>
    <row r="16295" spans="1:16" hidden="1">
      <c r="A16295" t="s">
        <v>31413</v>
      </c>
      <c r="B16295" s="1">
        <v>42300</v>
      </c>
      <c r="C16295" t="s">
        <v>31416</v>
      </c>
      <c r="D16295">
        <v>1</v>
      </c>
      <c r="E16295" t="s">
        <v>31417</v>
      </c>
      <c r="F16295" t="s">
        <v>13565</v>
      </c>
      <c r="G16295" t="s">
        <v>20</v>
      </c>
      <c r="H16295" t="s">
        <v>10321</v>
      </c>
      <c r="I16295" s="2">
        <v>110000</v>
      </c>
      <c r="J16295" s="5"/>
      <c r="L16295" s="5"/>
      <c r="M16295" s="2">
        <f t="shared" si="254"/>
        <v>-93325.549999996991</v>
      </c>
      <c r="P16295"/>
    </row>
    <row r="16296" spans="1:16" hidden="1">
      <c r="A16296" t="s">
        <v>31435</v>
      </c>
      <c r="B16296" s="1">
        <v>42300</v>
      </c>
      <c r="C16296" t="s">
        <v>31438</v>
      </c>
      <c r="D16296">
        <v>2</v>
      </c>
      <c r="E16296" t="s">
        <v>31439</v>
      </c>
      <c r="F16296" t="s">
        <v>7054</v>
      </c>
      <c r="G16296" t="s">
        <v>20</v>
      </c>
      <c r="H16296" t="s">
        <v>31440</v>
      </c>
      <c r="I16296" s="2">
        <v>1025</v>
      </c>
      <c r="J16296" s="5"/>
      <c r="L16296" s="5"/>
      <c r="M16296" s="2">
        <f t="shared" si="254"/>
        <v>-92300.549999996991</v>
      </c>
      <c r="P16296"/>
    </row>
    <row r="16297" spans="1:16" hidden="1">
      <c r="A16297" t="s">
        <v>31460</v>
      </c>
      <c r="B16297" s="1">
        <v>42300</v>
      </c>
      <c r="C16297" t="s">
        <v>18778</v>
      </c>
      <c r="D16297">
        <v>1</v>
      </c>
      <c r="E16297" t="s">
        <v>31464</v>
      </c>
      <c r="F16297" t="s">
        <v>13565</v>
      </c>
      <c r="G16297" t="s">
        <v>20</v>
      </c>
      <c r="H16297" t="s">
        <v>2778</v>
      </c>
      <c r="I16297" s="2">
        <v>4000</v>
      </c>
      <c r="J16297" s="5"/>
      <c r="L16297" s="5"/>
      <c r="M16297" s="2">
        <f t="shared" si="254"/>
        <v>-88300.549999996991</v>
      </c>
      <c r="N16297" s="26">
        <f>+M16222-M16297</f>
        <v>7976.9800000002433</v>
      </c>
      <c r="P16297"/>
    </row>
    <row r="16298" spans="1:16" hidden="1">
      <c r="A16298" s="35" t="s">
        <v>10348</v>
      </c>
      <c r="B16298" s="36">
        <v>42301</v>
      </c>
      <c r="C16298" s="35" t="s">
        <v>6</v>
      </c>
      <c r="D16298" s="35">
        <v>1</v>
      </c>
      <c r="E16298" s="35" t="s">
        <v>10349</v>
      </c>
      <c r="F16298" s="35" t="s">
        <v>29</v>
      </c>
      <c r="G16298" s="35" t="s">
        <v>20</v>
      </c>
      <c r="H16298" s="35" t="s">
        <v>10350</v>
      </c>
      <c r="I16298" s="11">
        <v>2000</v>
      </c>
      <c r="J16298" s="12"/>
      <c r="K16298" s="11"/>
      <c r="L16298" s="12"/>
      <c r="M16298" s="2">
        <f t="shared" si="254"/>
        <v>-86300.549999996991</v>
      </c>
      <c r="P16298"/>
    </row>
    <row r="16299" spans="1:16" hidden="1">
      <c r="A16299" t="s">
        <v>10363</v>
      </c>
      <c r="B16299" s="1">
        <v>42301</v>
      </c>
      <c r="C16299" t="s">
        <v>1</v>
      </c>
      <c r="D16299">
        <v>1</v>
      </c>
      <c r="E16299" t="s">
        <v>10364</v>
      </c>
      <c r="F16299" t="s">
        <v>13</v>
      </c>
      <c r="G16299" t="s">
        <v>20</v>
      </c>
      <c r="H16299" t="s">
        <v>10365</v>
      </c>
      <c r="J16299" s="5"/>
      <c r="K16299" s="2">
        <v>15000</v>
      </c>
      <c r="L16299" s="5"/>
      <c r="M16299" s="2">
        <f t="shared" si="254"/>
        <v>-101300.54999999699</v>
      </c>
      <c r="P16299"/>
    </row>
    <row r="16300" spans="1:16" hidden="1">
      <c r="A16300" t="s">
        <v>10369</v>
      </c>
      <c r="B16300" s="1">
        <v>42301</v>
      </c>
      <c r="C16300" t="s">
        <v>1</v>
      </c>
      <c r="D16300">
        <v>1</v>
      </c>
      <c r="E16300" t="s">
        <v>10371</v>
      </c>
      <c r="F16300" t="s">
        <v>13</v>
      </c>
      <c r="G16300" t="s">
        <v>20</v>
      </c>
      <c r="H16300" t="s">
        <v>9409</v>
      </c>
      <c r="J16300" s="5"/>
      <c r="K16300" s="2">
        <v>45000</v>
      </c>
      <c r="L16300" s="5"/>
      <c r="M16300" s="2">
        <f t="shared" si="254"/>
        <v>-146300.54999999699</v>
      </c>
      <c r="P16300"/>
    </row>
    <row r="16301" spans="1:16" hidden="1">
      <c r="A16301" t="s">
        <v>10441</v>
      </c>
      <c r="B16301" s="1">
        <v>42301</v>
      </c>
      <c r="C16301" t="s">
        <v>11</v>
      </c>
      <c r="D16301">
        <v>1</v>
      </c>
      <c r="E16301" t="s">
        <v>10442</v>
      </c>
      <c r="F16301" t="s">
        <v>13</v>
      </c>
      <c r="G16301" t="s">
        <v>20</v>
      </c>
      <c r="H16301" t="s">
        <v>10443</v>
      </c>
      <c r="J16301" s="5"/>
      <c r="K16301" s="2">
        <v>342.22</v>
      </c>
      <c r="L16301" s="5"/>
      <c r="M16301" s="2">
        <f t="shared" si="254"/>
        <v>-146642.76999999699</v>
      </c>
      <c r="P16301"/>
    </row>
    <row r="16302" spans="1:16" hidden="1">
      <c r="A16302" t="s">
        <v>10482</v>
      </c>
      <c r="B16302" s="1">
        <v>42301</v>
      </c>
      <c r="C16302" t="s">
        <v>1</v>
      </c>
      <c r="D16302">
        <v>1</v>
      </c>
      <c r="E16302" t="s">
        <v>10483</v>
      </c>
      <c r="F16302" t="s">
        <v>13</v>
      </c>
      <c r="G16302" t="s">
        <v>20</v>
      </c>
      <c r="H16302" t="s">
        <v>10484</v>
      </c>
      <c r="J16302" s="5"/>
      <c r="K16302" s="2">
        <v>2400</v>
      </c>
      <c r="L16302" s="5"/>
      <c r="M16302" s="2">
        <f t="shared" si="254"/>
        <v>-149042.76999999699</v>
      </c>
      <c r="P16302"/>
    </row>
    <row r="16303" spans="1:16" hidden="1">
      <c r="A16303" t="s">
        <v>10490</v>
      </c>
      <c r="B16303" s="1">
        <v>42301</v>
      </c>
      <c r="C16303" t="s">
        <v>6</v>
      </c>
      <c r="D16303">
        <v>1</v>
      </c>
      <c r="E16303" t="s">
        <v>10491</v>
      </c>
      <c r="F16303" t="s">
        <v>29</v>
      </c>
      <c r="G16303" t="s">
        <v>20</v>
      </c>
      <c r="H16303" t="s">
        <v>10492</v>
      </c>
      <c r="I16303" s="2">
        <v>450</v>
      </c>
      <c r="J16303" s="5"/>
      <c r="L16303" s="5"/>
      <c r="M16303" s="2">
        <f t="shared" si="254"/>
        <v>-148592.76999999699</v>
      </c>
      <c r="P16303"/>
    </row>
    <row r="16304" spans="1:16" hidden="1">
      <c r="A16304" t="s">
        <v>10513</v>
      </c>
      <c r="B16304" s="1">
        <v>42301</v>
      </c>
      <c r="C16304" t="s">
        <v>11</v>
      </c>
      <c r="D16304">
        <v>1</v>
      </c>
      <c r="E16304" t="s">
        <v>10514</v>
      </c>
      <c r="F16304" t="s">
        <v>16</v>
      </c>
      <c r="G16304" t="s">
        <v>20</v>
      </c>
      <c r="H16304" t="s">
        <v>208</v>
      </c>
      <c r="J16304" s="5"/>
      <c r="K16304" s="2">
        <v>3030</v>
      </c>
      <c r="L16304" s="5">
        <v>30</v>
      </c>
      <c r="M16304" s="2">
        <f t="shared" si="254"/>
        <v>-151622.76999999699</v>
      </c>
      <c r="P16304"/>
    </row>
    <row r="16305" spans="1:16" hidden="1">
      <c r="A16305" t="s">
        <v>10519</v>
      </c>
      <c r="B16305" s="1">
        <v>42301</v>
      </c>
      <c r="C16305" t="s">
        <v>43</v>
      </c>
      <c r="D16305">
        <v>1</v>
      </c>
      <c r="E16305" t="s">
        <v>10520</v>
      </c>
      <c r="F16305" t="s">
        <v>67</v>
      </c>
      <c r="G16305" t="s">
        <v>20</v>
      </c>
      <c r="H16305" t="s">
        <v>208</v>
      </c>
      <c r="J16305" s="5"/>
      <c r="K16305" s="2">
        <v>1840</v>
      </c>
      <c r="L16305" s="5">
        <v>30</v>
      </c>
      <c r="M16305" s="2">
        <f t="shared" si="254"/>
        <v>-153462.76999999699</v>
      </c>
      <c r="P16305"/>
    </row>
    <row r="16306" spans="1:16" hidden="1">
      <c r="A16306" t="s">
        <v>10535</v>
      </c>
      <c r="B16306" s="1">
        <v>42301</v>
      </c>
      <c r="C16306" t="s">
        <v>11</v>
      </c>
      <c r="D16306">
        <v>1</v>
      </c>
      <c r="E16306" t="s">
        <v>10536</v>
      </c>
      <c r="F16306" t="s">
        <v>16</v>
      </c>
      <c r="G16306" t="s">
        <v>20</v>
      </c>
      <c r="H16306" t="s">
        <v>7051</v>
      </c>
      <c r="J16306" s="5"/>
      <c r="K16306" s="2">
        <v>1216.3399999999999</v>
      </c>
      <c r="L16306" s="5"/>
      <c r="M16306" s="2">
        <f t="shared" si="254"/>
        <v>-154679.10999999699</v>
      </c>
      <c r="P16306"/>
    </row>
    <row r="16307" spans="1:16" hidden="1">
      <c r="A16307" t="s">
        <v>10562</v>
      </c>
      <c r="B16307" s="1">
        <v>42301</v>
      </c>
      <c r="C16307" t="s">
        <v>6</v>
      </c>
      <c r="D16307">
        <v>1</v>
      </c>
      <c r="E16307" t="s">
        <v>10563</v>
      </c>
      <c r="F16307" t="s">
        <v>29</v>
      </c>
      <c r="G16307" t="s">
        <v>20</v>
      </c>
      <c r="H16307" t="s">
        <v>10564</v>
      </c>
      <c r="I16307" s="2">
        <v>1000</v>
      </c>
      <c r="J16307" s="5"/>
      <c r="L16307" s="5"/>
      <c r="M16307" s="2">
        <f t="shared" si="254"/>
        <v>-153679.10999999699</v>
      </c>
      <c r="P16307"/>
    </row>
    <row r="16308" spans="1:16" hidden="1">
      <c r="A16308" t="s">
        <v>10624</v>
      </c>
      <c r="B16308" s="1">
        <v>42301</v>
      </c>
      <c r="C16308" t="s">
        <v>464</v>
      </c>
      <c r="D16308">
        <v>1</v>
      </c>
      <c r="E16308" t="s">
        <v>10625</v>
      </c>
      <c r="F16308" t="s">
        <v>29</v>
      </c>
      <c r="G16308" t="s">
        <v>20</v>
      </c>
      <c r="H16308" t="s">
        <v>9321</v>
      </c>
      <c r="I16308" s="2">
        <v>1025</v>
      </c>
      <c r="J16308" s="5"/>
      <c r="L16308" s="5"/>
      <c r="M16308" s="2">
        <f t="shared" si="254"/>
        <v>-152654.10999999699</v>
      </c>
      <c r="P16308"/>
    </row>
    <row r="16309" spans="1:16" hidden="1">
      <c r="A16309" t="s">
        <v>10723</v>
      </c>
      <c r="B16309" s="1">
        <v>42301</v>
      </c>
      <c r="C16309" t="s">
        <v>6</v>
      </c>
      <c r="D16309">
        <v>1</v>
      </c>
      <c r="E16309" t="s">
        <v>10724</v>
      </c>
      <c r="F16309" t="s">
        <v>8</v>
      </c>
      <c r="G16309" t="s">
        <v>20</v>
      </c>
      <c r="H16309" t="s">
        <v>10725</v>
      </c>
      <c r="I16309" s="2">
        <v>1025</v>
      </c>
      <c r="J16309" s="5"/>
      <c r="L16309" s="5"/>
      <c r="M16309" s="2">
        <f t="shared" si="254"/>
        <v>-151629.10999999699</v>
      </c>
      <c r="P16309"/>
    </row>
    <row r="16310" spans="1:16" hidden="1">
      <c r="A16310" t="s">
        <v>10729</v>
      </c>
      <c r="B16310" s="1">
        <v>42301</v>
      </c>
      <c r="C16310" t="s">
        <v>195</v>
      </c>
      <c r="D16310">
        <v>1</v>
      </c>
      <c r="E16310" t="s">
        <v>10732</v>
      </c>
      <c r="F16310" t="s">
        <v>13</v>
      </c>
      <c r="G16310" t="s">
        <v>20</v>
      </c>
      <c r="H16310" t="s">
        <v>195</v>
      </c>
      <c r="J16310" s="5"/>
      <c r="K16310" s="2">
        <v>23075</v>
      </c>
      <c r="L16310" s="5"/>
      <c r="M16310" s="2">
        <f t="shared" si="254"/>
        <v>-174704.10999999699</v>
      </c>
      <c r="P16310"/>
    </row>
    <row r="16311" spans="1:16" hidden="1">
      <c r="A16311" t="s">
        <v>10737</v>
      </c>
      <c r="B16311" s="1">
        <v>42301</v>
      </c>
      <c r="C16311" t="s">
        <v>200</v>
      </c>
      <c r="D16311">
        <v>1</v>
      </c>
      <c r="E16311" t="s">
        <v>10740</v>
      </c>
      <c r="F16311" t="s">
        <v>16</v>
      </c>
      <c r="G16311" t="s">
        <v>20</v>
      </c>
      <c r="H16311" t="s">
        <v>200</v>
      </c>
      <c r="J16311" s="5"/>
      <c r="K16311" s="2">
        <v>4965</v>
      </c>
      <c r="L16311" s="5"/>
      <c r="M16311" s="2">
        <f t="shared" si="254"/>
        <v>-179669.10999999699</v>
      </c>
      <c r="P16311"/>
    </row>
    <row r="16312" spans="1:16" hidden="1">
      <c r="A16312" t="s">
        <v>10744</v>
      </c>
      <c r="B16312" s="1">
        <v>42301</v>
      </c>
      <c r="C16312" t="s">
        <v>43</v>
      </c>
      <c r="D16312">
        <v>1</v>
      </c>
      <c r="E16312" t="s">
        <v>10747</v>
      </c>
      <c r="F16312" t="s">
        <v>13</v>
      </c>
      <c r="G16312" t="s">
        <v>20</v>
      </c>
      <c r="H16312" t="s">
        <v>745</v>
      </c>
      <c r="J16312" s="5"/>
      <c r="K16312" s="2">
        <v>5330</v>
      </c>
      <c r="L16312" s="5"/>
      <c r="M16312" s="2">
        <f t="shared" si="254"/>
        <v>-184999.10999999699</v>
      </c>
      <c r="P16312"/>
    </row>
    <row r="16313" spans="1:16" hidden="1">
      <c r="A16313" t="s">
        <v>10752</v>
      </c>
      <c r="B16313" s="1">
        <v>42301</v>
      </c>
      <c r="C16313" t="s">
        <v>43</v>
      </c>
      <c r="D16313">
        <v>1</v>
      </c>
      <c r="E16313" t="s">
        <v>10753</v>
      </c>
      <c r="F16313" t="s">
        <v>16</v>
      </c>
      <c r="G16313" t="s">
        <v>20</v>
      </c>
      <c r="H16313" t="s">
        <v>10754</v>
      </c>
      <c r="J16313" s="5"/>
      <c r="K16313" s="2">
        <v>126890</v>
      </c>
      <c r="L16313" s="5"/>
      <c r="M16313" s="2">
        <f t="shared" si="254"/>
        <v>-311889.10999999696</v>
      </c>
      <c r="P16313"/>
    </row>
    <row r="16314" spans="1:16" hidden="1">
      <c r="A16314" t="s">
        <v>10759</v>
      </c>
      <c r="B16314" s="1">
        <v>42301</v>
      </c>
      <c r="C16314" t="s">
        <v>43</v>
      </c>
      <c r="D16314">
        <v>1</v>
      </c>
      <c r="E16314" t="s">
        <v>10762</v>
      </c>
      <c r="F16314" t="s">
        <v>16</v>
      </c>
      <c r="G16314" t="s">
        <v>20</v>
      </c>
      <c r="H16314" t="s">
        <v>10754</v>
      </c>
      <c r="J16314" s="5"/>
      <c r="K16314" s="2">
        <v>44960</v>
      </c>
      <c r="L16314" s="5"/>
      <c r="M16314" s="2">
        <f t="shared" si="254"/>
        <v>-356849.10999999696</v>
      </c>
      <c r="P16314"/>
    </row>
    <row r="16315" spans="1:16" hidden="1">
      <c r="A16315" t="s">
        <v>10766</v>
      </c>
      <c r="B16315" s="1">
        <v>42301</v>
      </c>
      <c r="C16315" t="s">
        <v>18</v>
      </c>
      <c r="D16315">
        <v>1</v>
      </c>
      <c r="E16315" t="s">
        <v>10767</v>
      </c>
      <c r="F16315" t="s">
        <v>13</v>
      </c>
      <c r="G16315" t="s">
        <v>20</v>
      </c>
      <c r="H16315" t="s">
        <v>10754</v>
      </c>
      <c r="J16315" s="5"/>
      <c r="K16315" s="2">
        <v>118150</v>
      </c>
      <c r="L16315" s="5"/>
      <c r="M16315" s="2">
        <f t="shared" si="254"/>
        <v>-474999.10999999696</v>
      </c>
      <c r="P16315"/>
    </row>
    <row r="16316" spans="1:16" hidden="1">
      <c r="A16316" t="s">
        <v>10772</v>
      </c>
      <c r="B16316" s="1">
        <v>42301</v>
      </c>
      <c r="C16316" t="s">
        <v>11</v>
      </c>
      <c r="D16316">
        <v>1</v>
      </c>
      <c r="E16316" t="s">
        <v>10773</v>
      </c>
      <c r="F16316" t="s">
        <v>45</v>
      </c>
      <c r="G16316" t="s">
        <v>20</v>
      </c>
      <c r="H16316" t="s">
        <v>1010</v>
      </c>
      <c r="J16316" s="5"/>
      <c r="K16316" s="2">
        <v>1840</v>
      </c>
      <c r="L16316" s="5"/>
      <c r="M16316" s="2">
        <f t="shared" si="254"/>
        <v>-476839.10999999696</v>
      </c>
      <c r="P16316"/>
    </row>
    <row r="16317" spans="1:16" hidden="1">
      <c r="A16317" t="s">
        <v>10774</v>
      </c>
      <c r="B16317" s="1">
        <v>42301</v>
      </c>
      <c r="C16317" t="s">
        <v>18</v>
      </c>
      <c r="D16317">
        <v>1</v>
      </c>
      <c r="E16317" t="s">
        <v>10775</v>
      </c>
      <c r="F16317" t="s">
        <v>13</v>
      </c>
      <c r="G16317" t="s">
        <v>20</v>
      </c>
      <c r="H16317" t="s">
        <v>18</v>
      </c>
      <c r="J16317" s="5"/>
      <c r="K16317" s="2">
        <v>15280.43</v>
      </c>
      <c r="L16317" s="5"/>
      <c r="M16317" s="2">
        <f t="shared" si="254"/>
        <v>-492119.53999999695</v>
      </c>
      <c r="P16317"/>
    </row>
    <row r="16318" spans="1:16" hidden="1">
      <c r="A16318" t="s">
        <v>31483</v>
      </c>
      <c r="B16318" s="1">
        <v>42301</v>
      </c>
      <c r="C16318" t="s">
        <v>31488</v>
      </c>
      <c r="D16318">
        <v>1</v>
      </c>
      <c r="E16318" t="s">
        <v>31489</v>
      </c>
      <c r="F16318" t="s">
        <v>13565</v>
      </c>
      <c r="G16318" t="s">
        <v>20</v>
      </c>
      <c r="H16318" t="s">
        <v>9409</v>
      </c>
      <c r="I16318" s="2">
        <v>45000</v>
      </c>
      <c r="J16318" s="5"/>
      <c r="L16318" s="5"/>
      <c r="M16318" s="2">
        <f t="shared" si="254"/>
        <v>-447119.53999999695</v>
      </c>
      <c r="P16318"/>
    </row>
    <row r="16319" spans="1:16" hidden="1">
      <c r="A16319" t="s">
        <v>31500</v>
      </c>
      <c r="B16319" s="1">
        <v>42301</v>
      </c>
      <c r="C16319" t="s">
        <v>6</v>
      </c>
      <c r="D16319">
        <v>1</v>
      </c>
      <c r="E16319" t="s">
        <v>31504</v>
      </c>
      <c r="F16319" t="s">
        <v>13565</v>
      </c>
      <c r="G16319" t="s">
        <v>20</v>
      </c>
      <c r="H16319" t="s">
        <v>10365</v>
      </c>
      <c r="I16319" s="2">
        <v>15000</v>
      </c>
      <c r="J16319" s="5"/>
      <c r="L16319" s="5"/>
      <c r="M16319" s="2">
        <f t="shared" si="254"/>
        <v>-432119.53999999695</v>
      </c>
      <c r="P16319"/>
    </row>
    <row r="16320" spans="1:16" hidden="1">
      <c r="A16320" t="s">
        <v>31517</v>
      </c>
      <c r="B16320" s="1">
        <v>42301</v>
      </c>
      <c r="C16320" t="s">
        <v>30009</v>
      </c>
      <c r="D16320">
        <v>1</v>
      </c>
      <c r="E16320" t="s">
        <v>31521</v>
      </c>
      <c r="F16320" t="s">
        <v>13565</v>
      </c>
      <c r="G16320" t="s">
        <v>20</v>
      </c>
      <c r="H16320" t="s">
        <v>9409</v>
      </c>
      <c r="I16320" s="2">
        <v>45000</v>
      </c>
      <c r="J16320" s="5"/>
      <c r="L16320" s="5"/>
      <c r="M16320" s="2">
        <f t="shared" si="254"/>
        <v>-387119.53999999695</v>
      </c>
      <c r="P16320"/>
    </row>
    <row r="16321" spans="1:16" hidden="1">
      <c r="A16321" t="s">
        <v>31536</v>
      </c>
      <c r="B16321" s="1">
        <v>42301</v>
      </c>
      <c r="C16321" t="s">
        <v>1802</v>
      </c>
      <c r="D16321">
        <v>2</v>
      </c>
      <c r="E16321" t="s">
        <v>31539</v>
      </c>
      <c r="F16321" t="s">
        <v>13559</v>
      </c>
      <c r="G16321" t="s">
        <v>479</v>
      </c>
      <c r="H16321" t="s">
        <v>16575</v>
      </c>
      <c r="J16321" s="5"/>
      <c r="K16321" s="2">
        <v>75.03</v>
      </c>
      <c r="L16321" s="5"/>
      <c r="M16321" s="2">
        <f t="shared" si="254"/>
        <v>-387194.56999999698</v>
      </c>
      <c r="P16321"/>
    </row>
    <row r="16322" spans="1:16" hidden="1">
      <c r="A16322" t="s">
        <v>31536</v>
      </c>
      <c r="B16322" s="1">
        <v>42301</v>
      </c>
      <c r="C16322" t="s">
        <v>1802</v>
      </c>
      <c r="D16322">
        <v>2</v>
      </c>
      <c r="E16322" t="s">
        <v>31539</v>
      </c>
      <c r="F16322" t="s">
        <v>13559</v>
      </c>
      <c r="G16322" t="s">
        <v>479</v>
      </c>
      <c r="H16322" t="s">
        <v>16575</v>
      </c>
      <c r="I16322" s="2">
        <v>75.03</v>
      </c>
      <c r="J16322" s="5"/>
      <c r="L16322" s="5"/>
      <c r="M16322" s="2">
        <f t="shared" si="254"/>
        <v>-387119.53999999695</v>
      </c>
      <c r="P16322"/>
    </row>
    <row r="16323" spans="1:16" hidden="1">
      <c r="A16323" t="s">
        <v>31558</v>
      </c>
      <c r="B16323" s="1">
        <v>42301</v>
      </c>
      <c r="C16323" t="s">
        <v>31488</v>
      </c>
      <c r="D16323">
        <v>1</v>
      </c>
      <c r="E16323" t="s">
        <v>31489</v>
      </c>
      <c r="F16323" t="s">
        <v>13565</v>
      </c>
      <c r="G16323" t="s">
        <v>20</v>
      </c>
      <c r="H16323" t="s">
        <v>31562</v>
      </c>
      <c r="J16323" s="5"/>
      <c r="K16323" s="2">
        <v>45000</v>
      </c>
      <c r="L16323" s="5"/>
      <c r="M16323" s="2">
        <f t="shared" si="254"/>
        <v>-432119.53999999695</v>
      </c>
      <c r="P16323"/>
    </row>
    <row r="16324" spans="1:16" hidden="1">
      <c r="A16324" t="s">
        <v>31579</v>
      </c>
      <c r="B16324" s="1">
        <v>42301</v>
      </c>
      <c r="C16324" t="s">
        <v>1802</v>
      </c>
      <c r="D16324">
        <v>2</v>
      </c>
      <c r="E16324" t="s">
        <v>31584</v>
      </c>
      <c r="F16324" t="s">
        <v>13559</v>
      </c>
      <c r="G16324" t="s">
        <v>479</v>
      </c>
      <c r="H16324" t="s">
        <v>15866</v>
      </c>
      <c r="I16324" s="2">
        <v>96.66</v>
      </c>
      <c r="J16324" s="5"/>
      <c r="L16324" s="5"/>
      <c r="M16324" s="2">
        <f t="shared" si="254"/>
        <v>-432022.87999999698</v>
      </c>
      <c r="P16324"/>
    </row>
    <row r="16325" spans="1:16" hidden="1">
      <c r="A16325" t="s">
        <v>31601</v>
      </c>
      <c r="B16325" s="1">
        <v>42301</v>
      </c>
      <c r="C16325" t="s">
        <v>18682</v>
      </c>
      <c r="D16325">
        <v>2</v>
      </c>
      <c r="E16325" t="s">
        <v>31607</v>
      </c>
      <c r="F16325" t="s">
        <v>13559</v>
      </c>
      <c r="G16325" t="s">
        <v>479</v>
      </c>
      <c r="H16325" t="s">
        <v>31608</v>
      </c>
      <c r="I16325" s="2">
        <v>342.22</v>
      </c>
      <c r="J16325" s="5"/>
      <c r="L16325" s="5"/>
      <c r="M16325" s="2">
        <f t="shared" si="254"/>
        <v>-431680.65999999701</v>
      </c>
      <c r="P16325"/>
    </row>
    <row r="16326" spans="1:16" hidden="1">
      <c r="A16326" t="s">
        <v>31622</v>
      </c>
      <c r="B16326" s="1">
        <v>42301</v>
      </c>
      <c r="C16326" t="s">
        <v>26213</v>
      </c>
      <c r="D16326">
        <v>1</v>
      </c>
      <c r="E16326" t="s">
        <v>31628</v>
      </c>
      <c r="F16326" t="s">
        <v>13565</v>
      </c>
      <c r="G16326" t="s">
        <v>20</v>
      </c>
      <c r="H16326" t="s">
        <v>31629</v>
      </c>
      <c r="I16326" s="2">
        <v>5000</v>
      </c>
      <c r="J16326" s="5"/>
      <c r="L16326" s="5"/>
      <c r="M16326" s="2">
        <f t="shared" si="254"/>
        <v>-426680.65999999701</v>
      </c>
      <c r="P16326"/>
    </row>
    <row r="16327" spans="1:16" hidden="1">
      <c r="A16327" t="s">
        <v>31644</v>
      </c>
      <c r="B16327" s="1">
        <v>42301</v>
      </c>
      <c r="C16327" t="s">
        <v>31647</v>
      </c>
      <c r="D16327">
        <v>2</v>
      </c>
      <c r="E16327" t="s">
        <v>31648</v>
      </c>
      <c r="F16327" t="s">
        <v>7054</v>
      </c>
      <c r="G16327" t="s">
        <v>20</v>
      </c>
      <c r="H16327" t="s">
        <v>12863</v>
      </c>
      <c r="I16327" s="2">
        <v>1840</v>
      </c>
      <c r="J16327" s="5"/>
      <c r="L16327" s="5"/>
      <c r="M16327" s="2">
        <f t="shared" si="254"/>
        <v>-424840.65999999701</v>
      </c>
      <c r="P16327"/>
    </row>
    <row r="16328" spans="1:16" hidden="1">
      <c r="A16328" t="s">
        <v>31662</v>
      </c>
      <c r="B16328" s="1">
        <v>42301</v>
      </c>
      <c r="C16328" t="s">
        <v>31666</v>
      </c>
      <c r="D16328">
        <v>2</v>
      </c>
      <c r="E16328" t="s">
        <v>31667</v>
      </c>
      <c r="F16328" t="s">
        <v>7054</v>
      </c>
      <c r="G16328" t="s">
        <v>20</v>
      </c>
      <c r="H16328" t="s">
        <v>3585</v>
      </c>
      <c r="I16328" s="2">
        <v>1025</v>
      </c>
      <c r="J16328" s="5"/>
      <c r="L16328" s="5"/>
      <c r="M16328" s="2">
        <f t="shared" si="254"/>
        <v>-423815.65999999701</v>
      </c>
      <c r="P16328"/>
    </row>
    <row r="16329" spans="1:16" hidden="1">
      <c r="A16329" t="s">
        <v>31683</v>
      </c>
      <c r="B16329" s="1">
        <v>42301</v>
      </c>
      <c r="C16329" t="s">
        <v>6</v>
      </c>
      <c r="D16329">
        <v>1</v>
      </c>
      <c r="E16329" t="s">
        <v>31687</v>
      </c>
      <c r="F16329" t="s">
        <v>13561</v>
      </c>
      <c r="G16329" t="s">
        <v>20</v>
      </c>
      <c r="H16329" t="s">
        <v>11090</v>
      </c>
      <c r="I16329" s="2">
        <v>3000</v>
      </c>
      <c r="J16329" s="5"/>
      <c r="L16329" s="5"/>
      <c r="M16329" s="2">
        <f t="shared" ref="M16329:M16392" si="255">+M16328+I16329-K16329</f>
        <v>-420815.65999999701</v>
      </c>
      <c r="P16329"/>
    </row>
    <row r="16330" spans="1:16" hidden="1">
      <c r="A16330" t="s">
        <v>31705</v>
      </c>
      <c r="B16330" s="1">
        <v>42301</v>
      </c>
      <c r="C16330" t="s">
        <v>31708</v>
      </c>
      <c r="D16330">
        <v>2</v>
      </c>
      <c r="E16330" t="s">
        <v>31709</v>
      </c>
      <c r="F16330" t="s">
        <v>7054</v>
      </c>
      <c r="G16330" t="s">
        <v>20</v>
      </c>
      <c r="H16330" t="s">
        <v>10734</v>
      </c>
      <c r="I16330" s="2">
        <v>1025</v>
      </c>
      <c r="J16330" s="5"/>
      <c r="L16330" s="5"/>
      <c r="M16330" s="2">
        <f t="shared" si="255"/>
        <v>-419790.65999999701</v>
      </c>
      <c r="P16330"/>
    </row>
    <row r="16331" spans="1:16" hidden="1">
      <c r="A16331" t="s">
        <v>31723</v>
      </c>
      <c r="B16331" s="1">
        <v>42301</v>
      </c>
      <c r="C16331" t="s">
        <v>31725</v>
      </c>
      <c r="D16331">
        <v>1</v>
      </c>
      <c r="E16331" t="s">
        <v>31726</v>
      </c>
      <c r="F16331" t="s">
        <v>13565</v>
      </c>
      <c r="G16331" t="s">
        <v>20</v>
      </c>
      <c r="H16331" t="s">
        <v>10484</v>
      </c>
      <c r="I16331" s="2">
        <v>2400</v>
      </c>
      <c r="J16331" s="5"/>
      <c r="L16331" s="5"/>
      <c r="M16331" s="2">
        <f t="shared" si="255"/>
        <v>-417390.65999999701</v>
      </c>
      <c r="P16331"/>
    </row>
    <row r="16332" spans="1:16" hidden="1">
      <c r="A16332" t="s">
        <v>31750</v>
      </c>
      <c r="B16332" s="1">
        <v>42301</v>
      </c>
      <c r="C16332" t="s">
        <v>31754</v>
      </c>
      <c r="D16332">
        <v>2</v>
      </c>
      <c r="E16332" t="s">
        <v>31755</v>
      </c>
      <c r="F16332" t="s">
        <v>7054</v>
      </c>
      <c r="G16332" t="s">
        <v>20</v>
      </c>
      <c r="H16332" t="s">
        <v>8208</v>
      </c>
      <c r="I16332" s="2">
        <v>1025</v>
      </c>
      <c r="J16332" s="5"/>
      <c r="L16332" s="5"/>
      <c r="M16332" s="2">
        <f t="shared" si="255"/>
        <v>-416365.65999999701</v>
      </c>
      <c r="P16332"/>
    </row>
    <row r="16333" spans="1:16" hidden="1">
      <c r="A16333" t="s">
        <v>31774</v>
      </c>
      <c r="B16333" s="1">
        <v>42301</v>
      </c>
      <c r="C16333" t="s">
        <v>31776</v>
      </c>
      <c r="D16333">
        <v>2</v>
      </c>
      <c r="E16333" t="s">
        <v>31777</v>
      </c>
      <c r="F16333" t="s">
        <v>7054</v>
      </c>
      <c r="G16333" t="s">
        <v>20</v>
      </c>
      <c r="H16333" t="s">
        <v>5430</v>
      </c>
      <c r="I16333" s="2">
        <v>3030</v>
      </c>
      <c r="J16333" s="5">
        <v>30</v>
      </c>
      <c r="L16333" s="5"/>
      <c r="M16333" s="2">
        <f t="shared" si="255"/>
        <v>-413335.65999999701</v>
      </c>
      <c r="P16333"/>
    </row>
    <row r="16334" spans="1:16" hidden="1">
      <c r="A16334" t="s">
        <v>31798</v>
      </c>
      <c r="B16334" s="1">
        <v>42301</v>
      </c>
      <c r="C16334" t="s">
        <v>31801</v>
      </c>
      <c r="D16334">
        <v>2</v>
      </c>
      <c r="E16334" t="s">
        <v>31802</v>
      </c>
      <c r="F16334" t="s">
        <v>7054</v>
      </c>
      <c r="G16334" t="s">
        <v>20</v>
      </c>
      <c r="H16334" t="s">
        <v>5430</v>
      </c>
      <c r="I16334" s="2">
        <v>1840</v>
      </c>
      <c r="J16334" s="5">
        <v>30</v>
      </c>
      <c r="L16334" s="5"/>
      <c r="M16334" s="2">
        <f t="shared" si="255"/>
        <v>-411495.65999999701</v>
      </c>
      <c r="P16334"/>
    </row>
    <row r="16335" spans="1:16" hidden="1">
      <c r="A16335" t="s">
        <v>31821</v>
      </c>
      <c r="B16335" s="1">
        <v>42301</v>
      </c>
      <c r="C16335" t="s">
        <v>31824</v>
      </c>
      <c r="D16335">
        <v>2</v>
      </c>
      <c r="E16335" t="s">
        <v>31825</v>
      </c>
      <c r="F16335" t="s">
        <v>7054</v>
      </c>
      <c r="G16335" t="s">
        <v>20</v>
      </c>
      <c r="H16335" t="s">
        <v>564</v>
      </c>
      <c r="I16335" s="2">
        <v>1216.3399999999999</v>
      </c>
      <c r="J16335" s="5"/>
      <c r="L16335" s="5"/>
      <c r="M16335" s="2">
        <f t="shared" si="255"/>
        <v>-410279.31999999698</v>
      </c>
      <c r="P16335"/>
    </row>
    <row r="16336" spans="1:16" hidden="1">
      <c r="A16336" t="s">
        <v>31842</v>
      </c>
      <c r="B16336" s="1">
        <v>42301</v>
      </c>
      <c r="C16336" t="s">
        <v>1802</v>
      </c>
      <c r="D16336">
        <v>2</v>
      </c>
      <c r="E16336" t="s">
        <v>31844</v>
      </c>
      <c r="F16336" t="s">
        <v>13559</v>
      </c>
      <c r="G16336" t="s">
        <v>479</v>
      </c>
      <c r="H16336" t="s">
        <v>65</v>
      </c>
      <c r="I16336" s="2">
        <v>96.66</v>
      </c>
      <c r="J16336" s="5"/>
      <c r="L16336" s="5"/>
      <c r="M16336" s="2">
        <f t="shared" si="255"/>
        <v>-410182.65999999701</v>
      </c>
      <c r="P16336"/>
    </row>
    <row r="16337" spans="1:16" hidden="1">
      <c r="A16337" t="s">
        <v>31862</v>
      </c>
      <c r="B16337" s="1">
        <v>42301</v>
      </c>
      <c r="C16337" t="s">
        <v>31865</v>
      </c>
      <c r="D16337">
        <v>1</v>
      </c>
      <c r="E16337" t="s">
        <v>31866</v>
      </c>
      <c r="F16337" t="s">
        <v>13565</v>
      </c>
      <c r="G16337" t="s">
        <v>20</v>
      </c>
      <c r="H16337" t="s">
        <v>10754</v>
      </c>
      <c r="I16337" s="2">
        <v>118150</v>
      </c>
      <c r="J16337" s="5"/>
      <c r="L16337" s="5"/>
      <c r="M16337" s="2">
        <f t="shared" si="255"/>
        <v>-292032.65999999701</v>
      </c>
      <c r="P16337"/>
    </row>
    <row r="16338" spans="1:16" hidden="1">
      <c r="A16338" t="s">
        <v>31881</v>
      </c>
      <c r="B16338" s="1">
        <v>42301</v>
      </c>
      <c r="C16338" t="s">
        <v>31865</v>
      </c>
      <c r="D16338">
        <v>1</v>
      </c>
      <c r="E16338" t="s">
        <v>31883</v>
      </c>
      <c r="F16338" t="s">
        <v>13565</v>
      </c>
      <c r="G16338" t="s">
        <v>20</v>
      </c>
      <c r="H16338" t="s">
        <v>10754</v>
      </c>
      <c r="I16338" s="2">
        <v>126890</v>
      </c>
      <c r="J16338" s="5"/>
      <c r="L16338" s="5"/>
      <c r="M16338" s="2">
        <f t="shared" si="255"/>
        <v>-165142.65999999701</v>
      </c>
      <c r="P16338"/>
    </row>
    <row r="16339" spans="1:16" hidden="1">
      <c r="A16339" t="s">
        <v>31897</v>
      </c>
      <c r="B16339" s="1">
        <v>42301</v>
      </c>
      <c r="C16339" t="s">
        <v>31865</v>
      </c>
      <c r="D16339">
        <v>1</v>
      </c>
      <c r="E16339" t="s">
        <v>31898</v>
      </c>
      <c r="F16339" t="s">
        <v>13565</v>
      </c>
      <c r="G16339" t="s">
        <v>20</v>
      </c>
      <c r="H16339" t="s">
        <v>10754</v>
      </c>
      <c r="I16339" s="2">
        <v>44960</v>
      </c>
      <c r="J16339" s="5"/>
      <c r="L16339" s="5"/>
      <c r="M16339" s="2">
        <f t="shared" si="255"/>
        <v>-120182.65999999701</v>
      </c>
      <c r="P16339"/>
    </row>
    <row r="16340" spans="1:16" hidden="1">
      <c r="A16340" t="s">
        <v>31918</v>
      </c>
      <c r="B16340" s="1">
        <v>42301</v>
      </c>
      <c r="C16340" t="s">
        <v>31921</v>
      </c>
      <c r="D16340">
        <v>2</v>
      </c>
      <c r="E16340" t="s">
        <v>31922</v>
      </c>
      <c r="F16340" t="s">
        <v>7054</v>
      </c>
      <c r="G16340" t="s">
        <v>20</v>
      </c>
      <c r="H16340" t="s">
        <v>1794</v>
      </c>
      <c r="I16340" s="2">
        <v>200.01</v>
      </c>
      <c r="J16340" s="5"/>
      <c r="L16340" s="5"/>
      <c r="M16340" s="2">
        <f t="shared" si="255"/>
        <v>-119982.64999999701</v>
      </c>
      <c r="P16340"/>
    </row>
    <row r="16341" spans="1:16" hidden="1">
      <c r="A16341" t="s">
        <v>31941</v>
      </c>
      <c r="B16341" s="1">
        <v>42301</v>
      </c>
      <c r="C16341" t="s">
        <v>31943</v>
      </c>
      <c r="D16341">
        <v>2</v>
      </c>
      <c r="E16341" t="s">
        <v>31944</v>
      </c>
      <c r="F16341" t="s">
        <v>7054</v>
      </c>
      <c r="G16341" t="s">
        <v>20</v>
      </c>
      <c r="H16341" t="s">
        <v>745</v>
      </c>
      <c r="I16341" s="2">
        <v>5330</v>
      </c>
      <c r="J16341" s="5"/>
      <c r="L16341" s="5"/>
      <c r="M16341" s="2">
        <f t="shared" si="255"/>
        <v>-114652.64999999701</v>
      </c>
      <c r="P16341"/>
    </row>
    <row r="16342" spans="1:16" hidden="1">
      <c r="A16342" t="s">
        <v>31959</v>
      </c>
      <c r="B16342" s="1">
        <v>42301</v>
      </c>
      <c r="C16342" t="s">
        <v>31962</v>
      </c>
      <c r="D16342">
        <v>2</v>
      </c>
      <c r="E16342" t="s">
        <v>31963</v>
      </c>
      <c r="F16342" t="s">
        <v>7054</v>
      </c>
      <c r="G16342" t="s">
        <v>20</v>
      </c>
      <c r="H16342" t="s">
        <v>10749</v>
      </c>
      <c r="I16342" s="2">
        <v>1840</v>
      </c>
      <c r="J16342" s="5"/>
      <c r="L16342" s="5"/>
      <c r="M16342" s="2">
        <f t="shared" si="255"/>
        <v>-112812.64999999701</v>
      </c>
      <c r="P16342"/>
    </row>
    <row r="16343" spans="1:16" hidden="1">
      <c r="A16343" t="s">
        <v>31979</v>
      </c>
      <c r="B16343" s="1">
        <v>42301</v>
      </c>
      <c r="C16343" t="s">
        <v>1802</v>
      </c>
      <c r="D16343">
        <v>2</v>
      </c>
      <c r="E16343" t="s">
        <v>31983</v>
      </c>
      <c r="F16343" t="s">
        <v>13559</v>
      </c>
      <c r="G16343" t="s">
        <v>479</v>
      </c>
      <c r="H16343" t="s">
        <v>2637</v>
      </c>
      <c r="J16343" s="5"/>
      <c r="K16343" s="2">
        <v>243.86</v>
      </c>
      <c r="L16343" s="5"/>
      <c r="M16343" s="2">
        <f t="shared" si="255"/>
        <v>-113056.50999999701</v>
      </c>
      <c r="P16343"/>
    </row>
    <row r="16344" spans="1:16" hidden="1">
      <c r="A16344" t="s">
        <v>31979</v>
      </c>
      <c r="B16344" s="1">
        <v>42301</v>
      </c>
      <c r="C16344" t="s">
        <v>1802</v>
      </c>
      <c r="D16344">
        <v>2</v>
      </c>
      <c r="E16344" t="s">
        <v>31983</v>
      </c>
      <c r="F16344" t="s">
        <v>13559</v>
      </c>
      <c r="G16344" t="s">
        <v>479</v>
      </c>
      <c r="H16344" t="s">
        <v>2637</v>
      </c>
      <c r="I16344" s="2">
        <v>243.86</v>
      </c>
      <c r="J16344" s="5"/>
      <c r="L16344" s="5"/>
      <c r="M16344" s="2">
        <f t="shared" si="255"/>
        <v>-112812.64999999701</v>
      </c>
      <c r="P16344"/>
    </row>
    <row r="16345" spans="1:16" hidden="1">
      <c r="A16345" t="s">
        <v>32003</v>
      </c>
      <c r="B16345" s="1">
        <v>42301</v>
      </c>
      <c r="C16345" t="s">
        <v>32005</v>
      </c>
      <c r="D16345">
        <v>2</v>
      </c>
      <c r="E16345" t="s">
        <v>32006</v>
      </c>
      <c r="F16345" t="s">
        <v>7054</v>
      </c>
      <c r="G16345" t="s">
        <v>20</v>
      </c>
      <c r="H16345" t="s">
        <v>14920</v>
      </c>
      <c r="I16345" s="2">
        <v>3940.01</v>
      </c>
      <c r="J16345" s="5"/>
      <c r="L16345" s="5"/>
      <c r="M16345" s="2">
        <f t="shared" si="255"/>
        <v>-108872.63999999702</v>
      </c>
      <c r="P16345"/>
    </row>
    <row r="16346" spans="1:16" hidden="1">
      <c r="A16346" t="s">
        <v>32028</v>
      </c>
      <c r="B16346" s="1">
        <v>42301</v>
      </c>
      <c r="C16346" t="s">
        <v>32031</v>
      </c>
      <c r="D16346">
        <v>2</v>
      </c>
      <c r="E16346" t="s">
        <v>32032</v>
      </c>
      <c r="F16346" t="s">
        <v>7054</v>
      </c>
      <c r="G16346" t="s">
        <v>20</v>
      </c>
      <c r="H16346" t="s">
        <v>7038</v>
      </c>
      <c r="I16346" s="2">
        <v>1025</v>
      </c>
      <c r="J16346" s="5"/>
      <c r="L16346" s="5"/>
      <c r="M16346" s="2">
        <f t="shared" si="255"/>
        <v>-107847.63999999702</v>
      </c>
      <c r="P16346"/>
    </row>
    <row r="16347" spans="1:16" hidden="1">
      <c r="A16347" t="s">
        <v>32051</v>
      </c>
      <c r="B16347" s="1">
        <v>42301</v>
      </c>
      <c r="C16347" t="s">
        <v>32054</v>
      </c>
      <c r="D16347">
        <v>2</v>
      </c>
      <c r="E16347" t="s">
        <v>32055</v>
      </c>
      <c r="F16347" t="s">
        <v>7054</v>
      </c>
      <c r="G16347" t="s">
        <v>20</v>
      </c>
      <c r="H16347" t="s">
        <v>23939</v>
      </c>
      <c r="I16347" s="2">
        <v>3030</v>
      </c>
      <c r="J16347" s="5"/>
      <c r="L16347" s="5"/>
      <c r="M16347" s="2">
        <f t="shared" si="255"/>
        <v>-104817.63999999702</v>
      </c>
      <c r="P16347"/>
    </row>
    <row r="16348" spans="1:16" hidden="1">
      <c r="A16348" t="s">
        <v>32071</v>
      </c>
      <c r="B16348" s="1">
        <v>42301</v>
      </c>
      <c r="C16348" t="s">
        <v>1802</v>
      </c>
      <c r="D16348">
        <v>2</v>
      </c>
      <c r="E16348" t="s">
        <v>32074</v>
      </c>
      <c r="F16348" t="s">
        <v>13559</v>
      </c>
      <c r="G16348" t="s">
        <v>479</v>
      </c>
      <c r="H16348" t="s">
        <v>65</v>
      </c>
      <c r="I16348" s="2">
        <v>616.53</v>
      </c>
      <c r="J16348" s="5"/>
      <c r="L16348" s="5"/>
      <c r="M16348" s="2">
        <f t="shared" si="255"/>
        <v>-104201.10999999702</v>
      </c>
      <c r="P16348"/>
    </row>
    <row r="16349" spans="1:16" hidden="1">
      <c r="A16349" t="s">
        <v>32097</v>
      </c>
      <c r="B16349" s="1">
        <v>42301</v>
      </c>
      <c r="C16349" t="s">
        <v>3261</v>
      </c>
      <c r="D16349">
        <v>2</v>
      </c>
      <c r="E16349" t="s">
        <v>32100</v>
      </c>
      <c r="F16349" t="s">
        <v>13559</v>
      </c>
      <c r="G16349" t="s">
        <v>479</v>
      </c>
      <c r="H16349" t="s">
        <v>4449</v>
      </c>
      <c r="I16349" s="2">
        <v>563.48</v>
      </c>
      <c r="J16349" s="5"/>
      <c r="L16349" s="5"/>
      <c r="M16349" s="2">
        <f t="shared" si="255"/>
        <v>-103637.62999999702</v>
      </c>
      <c r="P16349"/>
    </row>
    <row r="16350" spans="1:16" hidden="1">
      <c r="A16350" t="s">
        <v>32116</v>
      </c>
      <c r="B16350" s="1">
        <v>42301</v>
      </c>
      <c r="C16350" t="s">
        <v>32119</v>
      </c>
      <c r="D16350">
        <v>2</v>
      </c>
      <c r="E16350" t="s">
        <v>32120</v>
      </c>
      <c r="F16350" t="s">
        <v>7054</v>
      </c>
      <c r="G16350" t="s">
        <v>20</v>
      </c>
      <c r="H16350" t="s">
        <v>20212</v>
      </c>
      <c r="I16350" s="2">
        <v>1840</v>
      </c>
      <c r="J16350" s="5"/>
      <c r="L16350" s="5"/>
      <c r="M16350" s="2">
        <f t="shared" si="255"/>
        <v>-101797.62999999702</v>
      </c>
      <c r="P16350"/>
    </row>
    <row r="16351" spans="1:16" hidden="1">
      <c r="A16351" t="s">
        <v>32139</v>
      </c>
      <c r="B16351" s="1">
        <v>42301</v>
      </c>
      <c r="C16351" t="s">
        <v>1802</v>
      </c>
      <c r="D16351">
        <v>2</v>
      </c>
      <c r="E16351" t="s">
        <v>32141</v>
      </c>
      <c r="F16351" t="s">
        <v>13559</v>
      </c>
      <c r="G16351" t="s">
        <v>479</v>
      </c>
      <c r="H16351" t="s">
        <v>65</v>
      </c>
      <c r="I16351" s="2">
        <v>287.08</v>
      </c>
      <c r="J16351" s="5"/>
      <c r="L16351" s="5"/>
      <c r="M16351" s="2">
        <f t="shared" si="255"/>
        <v>-101510.54999999702</v>
      </c>
      <c r="P16351"/>
    </row>
    <row r="16352" spans="1:16" hidden="1">
      <c r="A16352" t="s">
        <v>32159</v>
      </c>
      <c r="B16352" s="1">
        <v>42301</v>
      </c>
      <c r="C16352" t="s">
        <v>32162</v>
      </c>
      <c r="D16352">
        <v>2</v>
      </c>
      <c r="E16352" t="s">
        <v>32163</v>
      </c>
      <c r="F16352" t="s">
        <v>7054</v>
      </c>
      <c r="G16352" t="s">
        <v>20</v>
      </c>
      <c r="H16352" t="s">
        <v>6580</v>
      </c>
      <c r="I16352" s="2">
        <v>1840</v>
      </c>
      <c r="J16352" s="5"/>
      <c r="L16352" s="5"/>
      <c r="M16352" s="2">
        <f t="shared" si="255"/>
        <v>-99670.54999999702</v>
      </c>
      <c r="P16352"/>
    </row>
    <row r="16353" spans="1:16" hidden="1">
      <c r="A16353" t="s">
        <v>32179</v>
      </c>
      <c r="B16353" s="1">
        <v>42301</v>
      </c>
      <c r="C16353" t="s">
        <v>32181</v>
      </c>
      <c r="D16353">
        <v>2</v>
      </c>
      <c r="E16353" t="s">
        <v>32182</v>
      </c>
      <c r="F16353" t="s">
        <v>7054</v>
      </c>
      <c r="G16353" t="s">
        <v>20</v>
      </c>
      <c r="H16353" t="s">
        <v>16748</v>
      </c>
      <c r="I16353" s="2">
        <v>2990</v>
      </c>
      <c r="J16353" s="5"/>
      <c r="L16353" s="5"/>
      <c r="M16353" s="2">
        <f t="shared" si="255"/>
        <v>-96680.54999999702</v>
      </c>
      <c r="P16353"/>
    </row>
    <row r="16354" spans="1:16" hidden="1">
      <c r="A16354" t="s">
        <v>32195</v>
      </c>
      <c r="B16354" s="1">
        <v>42301</v>
      </c>
      <c r="C16354" t="s">
        <v>32198</v>
      </c>
      <c r="D16354">
        <v>2</v>
      </c>
      <c r="E16354" t="s">
        <v>32199</v>
      </c>
      <c r="F16354" t="s">
        <v>7054</v>
      </c>
      <c r="G16354" t="s">
        <v>20</v>
      </c>
      <c r="H16354" t="s">
        <v>20394</v>
      </c>
      <c r="I16354" s="2">
        <v>1840</v>
      </c>
      <c r="J16354" s="5"/>
      <c r="L16354" s="5"/>
      <c r="M16354" s="2">
        <f t="shared" si="255"/>
        <v>-94840.54999999702</v>
      </c>
      <c r="P16354"/>
    </row>
    <row r="16355" spans="1:16" hidden="1">
      <c r="A16355" t="s">
        <v>32216</v>
      </c>
      <c r="B16355" s="1">
        <v>42301</v>
      </c>
      <c r="C16355" t="s">
        <v>32219</v>
      </c>
      <c r="D16355">
        <v>2</v>
      </c>
      <c r="E16355" t="s">
        <v>32220</v>
      </c>
      <c r="F16355" t="s">
        <v>7054</v>
      </c>
      <c r="G16355" t="s">
        <v>20</v>
      </c>
      <c r="H16355" t="s">
        <v>7464</v>
      </c>
      <c r="I16355" s="2">
        <v>4100</v>
      </c>
      <c r="J16355" s="5"/>
      <c r="L16355" s="5"/>
      <c r="M16355" s="2">
        <f t="shared" si="255"/>
        <v>-90740.54999999702</v>
      </c>
      <c r="P16355"/>
    </row>
    <row r="16356" spans="1:16" hidden="1">
      <c r="A16356" t="s">
        <v>32238</v>
      </c>
      <c r="B16356" s="1">
        <v>42301</v>
      </c>
      <c r="C16356" t="s">
        <v>32241</v>
      </c>
      <c r="D16356">
        <v>2</v>
      </c>
      <c r="E16356" t="s">
        <v>32242</v>
      </c>
      <c r="F16356" t="s">
        <v>7054</v>
      </c>
      <c r="G16356" t="s">
        <v>20</v>
      </c>
      <c r="H16356" t="s">
        <v>15301</v>
      </c>
      <c r="I16356" s="2">
        <v>600</v>
      </c>
      <c r="J16356" s="5"/>
      <c r="L16356" s="5"/>
      <c r="M16356" s="2">
        <f t="shared" si="255"/>
        <v>-90140.54999999702</v>
      </c>
      <c r="P16356"/>
    </row>
    <row r="16357" spans="1:16" hidden="1">
      <c r="A16357" t="s">
        <v>32261</v>
      </c>
      <c r="B16357" s="1">
        <v>42301</v>
      </c>
      <c r="C16357" t="s">
        <v>32265</v>
      </c>
      <c r="D16357">
        <v>2</v>
      </c>
      <c r="E16357" t="s">
        <v>32266</v>
      </c>
      <c r="F16357" t="s">
        <v>7054</v>
      </c>
      <c r="G16357" t="s">
        <v>20</v>
      </c>
      <c r="H16357" t="s">
        <v>9321</v>
      </c>
      <c r="J16357" s="5"/>
      <c r="K16357" s="2">
        <v>1025</v>
      </c>
      <c r="L16357" s="5"/>
      <c r="M16357" s="2">
        <f t="shared" si="255"/>
        <v>-91165.54999999702</v>
      </c>
      <c r="P16357"/>
    </row>
    <row r="16358" spans="1:16" hidden="1">
      <c r="A16358" t="s">
        <v>32261</v>
      </c>
      <c r="B16358" s="1">
        <v>42301</v>
      </c>
      <c r="C16358" t="s">
        <v>32265</v>
      </c>
      <c r="D16358">
        <v>2</v>
      </c>
      <c r="E16358" t="s">
        <v>32266</v>
      </c>
      <c r="F16358" t="s">
        <v>7054</v>
      </c>
      <c r="G16358" t="s">
        <v>20</v>
      </c>
      <c r="H16358" t="s">
        <v>9321</v>
      </c>
      <c r="I16358" s="2">
        <v>1025</v>
      </c>
      <c r="J16358" s="5"/>
      <c r="L16358" s="5"/>
      <c r="M16358" s="2">
        <f t="shared" si="255"/>
        <v>-90140.54999999702</v>
      </c>
      <c r="P16358"/>
    </row>
    <row r="16359" spans="1:16" hidden="1">
      <c r="A16359" t="s">
        <v>32283</v>
      </c>
      <c r="B16359" s="1">
        <v>42301</v>
      </c>
      <c r="C16359" t="s">
        <v>32286</v>
      </c>
      <c r="D16359">
        <v>2</v>
      </c>
      <c r="E16359" t="s">
        <v>32287</v>
      </c>
      <c r="F16359" t="s">
        <v>7054</v>
      </c>
      <c r="G16359" t="s">
        <v>20</v>
      </c>
      <c r="H16359" t="s">
        <v>972</v>
      </c>
      <c r="I16359" s="2">
        <v>1840</v>
      </c>
      <c r="J16359" s="5"/>
      <c r="L16359" s="5"/>
      <c r="M16359" s="2">
        <f t="shared" si="255"/>
        <v>-88300.54999999702</v>
      </c>
      <c r="P16359"/>
    </row>
    <row r="16360" spans="1:16" hidden="1">
      <c r="A16360" s="35" t="s">
        <v>10776</v>
      </c>
      <c r="B16360" s="36">
        <v>42302</v>
      </c>
      <c r="C16360" s="35" t="s">
        <v>195</v>
      </c>
      <c r="D16360" s="35">
        <v>1</v>
      </c>
      <c r="E16360" s="35" t="s">
        <v>10781</v>
      </c>
      <c r="F16360" s="35" t="s">
        <v>13</v>
      </c>
      <c r="G16360" s="35" t="s">
        <v>4</v>
      </c>
      <c r="H16360" s="35" t="s">
        <v>195</v>
      </c>
      <c r="I16360" s="11"/>
      <c r="J16360" s="12"/>
      <c r="K16360" s="11">
        <v>20000</v>
      </c>
      <c r="L16360" s="12"/>
      <c r="M16360" s="2">
        <f t="shared" si="255"/>
        <v>-108300.54999999702</v>
      </c>
      <c r="P16360"/>
    </row>
    <row r="16361" spans="1:16" hidden="1">
      <c r="A16361" t="s">
        <v>10785</v>
      </c>
      <c r="B16361" s="1">
        <v>42302</v>
      </c>
      <c r="C16361" t="s">
        <v>18</v>
      </c>
      <c r="D16361">
        <v>1</v>
      </c>
      <c r="E16361" t="s">
        <v>10787</v>
      </c>
      <c r="F16361" t="s">
        <v>13</v>
      </c>
      <c r="G16361" t="s">
        <v>4</v>
      </c>
      <c r="H16361" t="s">
        <v>18</v>
      </c>
      <c r="J16361" s="5"/>
      <c r="K16361" s="2">
        <v>3000</v>
      </c>
      <c r="L16361" s="5"/>
      <c r="M16361" s="2">
        <f t="shared" si="255"/>
        <v>-111300.54999999702</v>
      </c>
      <c r="P16361"/>
    </row>
    <row r="16362" spans="1:16" hidden="1">
      <c r="A16362" t="s">
        <v>32304</v>
      </c>
      <c r="B16362" s="1">
        <v>42302</v>
      </c>
      <c r="C16362" t="s">
        <v>6</v>
      </c>
      <c r="D16362">
        <v>1</v>
      </c>
      <c r="E16362" t="s">
        <v>32309</v>
      </c>
      <c r="F16362" t="s">
        <v>13565</v>
      </c>
      <c r="G16362" t="s">
        <v>4</v>
      </c>
      <c r="H16362" t="s">
        <v>12975</v>
      </c>
      <c r="I16362" s="2">
        <v>20000</v>
      </c>
      <c r="J16362" s="5"/>
      <c r="L16362" s="5"/>
      <c r="M16362" s="2">
        <f t="shared" si="255"/>
        <v>-91300.54999999702</v>
      </c>
      <c r="P16362"/>
    </row>
    <row r="16363" spans="1:16" hidden="1">
      <c r="A16363" t="s">
        <v>32325</v>
      </c>
      <c r="B16363" s="1">
        <v>42302</v>
      </c>
      <c r="C16363" t="s">
        <v>6</v>
      </c>
      <c r="D16363">
        <v>1</v>
      </c>
      <c r="E16363" t="s">
        <v>32333</v>
      </c>
      <c r="F16363" t="s">
        <v>13565</v>
      </c>
      <c r="G16363" t="s">
        <v>4</v>
      </c>
      <c r="H16363" t="s">
        <v>32334</v>
      </c>
      <c r="I16363" s="2">
        <v>3000</v>
      </c>
      <c r="J16363" s="5"/>
      <c r="L16363" s="5"/>
      <c r="M16363" s="2">
        <f t="shared" si="255"/>
        <v>-88300.54999999702</v>
      </c>
      <c r="P16363"/>
    </row>
    <row r="16364" spans="1:16" hidden="1">
      <c r="A16364" t="s">
        <v>10804</v>
      </c>
      <c r="B16364" s="1">
        <v>42303</v>
      </c>
      <c r="C16364" t="s">
        <v>43</v>
      </c>
      <c r="D16364">
        <v>1</v>
      </c>
      <c r="E16364" t="s">
        <v>10807</v>
      </c>
      <c r="F16364" t="s">
        <v>13</v>
      </c>
      <c r="G16364" t="s">
        <v>20</v>
      </c>
      <c r="H16364" t="s">
        <v>4245</v>
      </c>
      <c r="J16364" s="5"/>
      <c r="K16364" s="2">
        <v>12894.55</v>
      </c>
      <c r="L16364" s="5"/>
      <c r="M16364" s="2">
        <f t="shared" si="255"/>
        <v>-101195.09999999702</v>
      </c>
      <c r="P16364"/>
    </row>
    <row r="16365" spans="1:16" hidden="1">
      <c r="A16365" t="s">
        <v>10821</v>
      </c>
      <c r="B16365" s="1">
        <v>42303</v>
      </c>
      <c r="C16365" t="s">
        <v>6</v>
      </c>
      <c r="D16365">
        <v>1</v>
      </c>
      <c r="E16365" t="s">
        <v>10826</v>
      </c>
      <c r="F16365" t="s">
        <v>8</v>
      </c>
      <c r="G16365" t="s">
        <v>20</v>
      </c>
      <c r="H16365" t="s">
        <v>10827</v>
      </c>
      <c r="I16365" s="2">
        <v>4000</v>
      </c>
      <c r="J16365" s="5"/>
      <c r="L16365" s="5"/>
      <c r="M16365" s="2">
        <f t="shared" si="255"/>
        <v>-97195.099999997023</v>
      </c>
      <c r="P16365"/>
    </row>
    <row r="16366" spans="1:16" hidden="1">
      <c r="A16366" t="s">
        <v>10859</v>
      </c>
      <c r="B16366" s="1">
        <v>42303</v>
      </c>
      <c r="C16366" t="s">
        <v>6</v>
      </c>
      <c r="D16366">
        <v>1</v>
      </c>
      <c r="E16366" t="s">
        <v>10864</v>
      </c>
      <c r="F16366" t="s">
        <v>29</v>
      </c>
      <c r="G16366" t="s">
        <v>20</v>
      </c>
      <c r="H16366" t="s">
        <v>10865</v>
      </c>
      <c r="I16366" s="2">
        <v>519.29999999999995</v>
      </c>
      <c r="J16366" s="5"/>
      <c r="L16366" s="5"/>
      <c r="M16366" s="2">
        <f t="shared" si="255"/>
        <v>-96675.79999999702</v>
      </c>
      <c r="P16366"/>
    </row>
    <row r="16367" spans="1:16" hidden="1">
      <c r="A16367" t="s">
        <v>11043</v>
      </c>
      <c r="B16367" s="1">
        <v>42303</v>
      </c>
      <c r="C16367" t="s">
        <v>18</v>
      </c>
      <c r="D16367">
        <v>1</v>
      </c>
      <c r="E16367" t="s">
        <v>11047</v>
      </c>
      <c r="F16367" t="s">
        <v>13</v>
      </c>
      <c r="G16367" t="s">
        <v>20</v>
      </c>
      <c r="H16367" t="s">
        <v>11048</v>
      </c>
      <c r="J16367" s="5"/>
      <c r="K16367" s="2">
        <v>60000</v>
      </c>
      <c r="L16367" s="5"/>
      <c r="M16367" s="2">
        <f t="shared" si="255"/>
        <v>-156675.79999999702</v>
      </c>
      <c r="P16367"/>
    </row>
    <row r="16368" spans="1:16" hidden="1">
      <c r="A16368" t="s">
        <v>11052</v>
      </c>
      <c r="B16368" s="1">
        <v>42303</v>
      </c>
      <c r="C16368" t="s">
        <v>11</v>
      </c>
      <c r="D16368">
        <v>1</v>
      </c>
      <c r="E16368" t="s">
        <v>11056</v>
      </c>
      <c r="F16368" t="s">
        <v>13</v>
      </c>
      <c r="G16368" t="s">
        <v>20</v>
      </c>
      <c r="H16368" t="s">
        <v>11057</v>
      </c>
      <c r="J16368" s="5"/>
      <c r="K16368" s="2">
        <v>1840</v>
      </c>
      <c r="L16368" s="5"/>
      <c r="M16368" s="2">
        <f t="shared" si="255"/>
        <v>-158515.79999999702</v>
      </c>
      <c r="P16368"/>
    </row>
    <row r="16369" spans="1:16" hidden="1">
      <c r="A16369" t="s">
        <v>11067</v>
      </c>
      <c r="B16369" s="1">
        <v>42303</v>
      </c>
      <c r="C16369" t="s">
        <v>6</v>
      </c>
      <c r="D16369">
        <v>1</v>
      </c>
      <c r="E16369" t="s">
        <v>11068</v>
      </c>
      <c r="F16369" t="s">
        <v>29</v>
      </c>
      <c r="G16369" t="s">
        <v>20</v>
      </c>
      <c r="H16369" t="s">
        <v>7668</v>
      </c>
      <c r="I16369" s="2">
        <v>2200</v>
      </c>
      <c r="J16369" s="5"/>
      <c r="L16369" s="5"/>
      <c r="M16369" s="2">
        <f t="shared" si="255"/>
        <v>-156315.79999999702</v>
      </c>
      <c r="P16369"/>
    </row>
    <row r="16370" spans="1:16" hidden="1">
      <c r="A16370" t="s">
        <v>11080</v>
      </c>
      <c r="B16370" s="1">
        <v>42303</v>
      </c>
      <c r="C16370" t="s">
        <v>7751</v>
      </c>
      <c r="D16370">
        <v>1</v>
      </c>
      <c r="E16370" t="s">
        <v>11081</v>
      </c>
      <c r="F16370" t="s">
        <v>29</v>
      </c>
      <c r="G16370" t="s">
        <v>20</v>
      </c>
      <c r="H16370" t="s">
        <v>65</v>
      </c>
      <c r="I16370" s="2">
        <v>5746.12</v>
      </c>
      <c r="J16370" s="5"/>
      <c r="L16370" s="5"/>
      <c r="M16370" s="2">
        <f t="shared" si="255"/>
        <v>-150569.67999999702</v>
      </c>
      <c r="P16370"/>
    </row>
    <row r="16371" spans="1:16" hidden="1">
      <c r="A16371" t="s">
        <v>11084</v>
      </c>
      <c r="B16371" s="1">
        <v>42303</v>
      </c>
      <c r="C16371" t="s">
        <v>6</v>
      </c>
      <c r="D16371">
        <v>1</v>
      </c>
      <c r="E16371" t="s">
        <v>11085</v>
      </c>
      <c r="F16371" t="s">
        <v>29</v>
      </c>
      <c r="G16371" t="s">
        <v>20</v>
      </c>
      <c r="H16371" t="s">
        <v>11086</v>
      </c>
      <c r="I16371" s="2">
        <v>2227.3000000000002</v>
      </c>
      <c r="J16371" s="5"/>
      <c r="L16371" s="5"/>
      <c r="M16371" s="2">
        <f t="shared" si="255"/>
        <v>-148342.37999999704</v>
      </c>
      <c r="P16371"/>
    </row>
    <row r="16372" spans="1:16" hidden="1">
      <c r="A16372" t="s">
        <v>11088</v>
      </c>
      <c r="B16372" s="1">
        <v>42303</v>
      </c>
      <c r="C16372" t="s">
        <v>43</v>
      </c>
      <c r="D16372">
        <v>1</v>
      </c>
      <c r="E16372" t="s">
        <v>11089</v>
      </c>
      <c r="F16372" t="s">
        <v>45</v>
      </c>
      <c r="G16372" t="s">
        <v>20</v>
      </c>
      <c r="H16372" t="s">
        <v>11090</v>
      </c>
      <c r="J16372" s="5"/>
      <c r="K16372" s="2">
        <v>155000</v>
      </c>
      <c r="L16372" s="5"/>
      <c r="M16372" s="2">
        <f t="shared" si="255"/>
        <v>-303342.37999999704</v>
      </c>
      <c r="P16372"/>
    </row>
    <row r="16373" spans="1:16" hidden="1">
      <c r="A16373" t="s">
        <v>11093</v>
      </c>
      <c r="B16373" s="1">
        <v>42303</v>
      </c>
      <c r="C16373" t="s">
        <v>6</v>
      </c>
      <c r="D16373">
        <v>1</v>
      </c>
      <c r="E16373" t="s">
        <v>11096</v>
      </c>
      <c r="F16373" t="s">
        <v>29</v>
      </c>
      <c r="G16373" t="s">
        <v>20</v>
      </c>
      <c r="H16373" t="s">
        <v>6958</v>
      </c>
      <c r="I16373" s="2">
        <v>580.14</v>
      </c>
      <c r="J16373" s="5"/>
      <c r="L16373" s="5"/>
      <c r="M16373" s="2">
        <f t="shared" si="255"/>
        <v>-302762.23999999702</v>
      </c>
      <c r="P16373"/>
    </row>
    <row r="16374" spans="1:16" hidden="1">
      <c r="A16374" t="s">
        <v>11118</v>
      </c>
      <c r="B16374" s="1">
        <v>42303</v>
      </c>
      <c r="C16374" t="s">
        <v>43</v>
      </c>
      <c r="D16374">
        <v>1</v>
      </c>
      <c r="E16374" t="s">
        <v>11119</v>
      </c>
      <c r="F16374" t="s">
        <v>16</v>
      </c>
      <c r="G16374" t="s">
        <v>20</v>
      </c>
      <c r="H16374" t="s">
        <v>11120</v>
      </c>
      <c r="J16374" s="5"/>
      <c r="K16374" s="2">
        <v>8609.02</v>
      </c>
      <c r="L16374" s="5"/>
      <c r="M16374" s="2">
        <f t="shared" si="255"/>
        <v>-311371.25999999704</v>
      </c>
      <c r="P16374"/>
    </row>
    <row r="16375" spans="1:16" hidden="1">
      <c r="A16375" t="s">
        <v>11123</v>
      </c>
      <c r="B16375" s="1">
        <v>42303</v>
      </c>
      <c r="C16375" t="s">
        <v>6</v>
      </c>
      <c r="D16375">
        <v>1</v>
      </c>
      <c r="E16375" t="s">
        <v>11124</v>
      </c>
      <c r="F16375" t="s">
        <v>29</v>
      </c>
      <c r="G16375" t="s">
        <v>20</v>
      </c>
      <c r="H16375" t="s">
        <v>11125</v>
      </c>
      <c r="I16375" s="2">
        <v>2619.88</v>
      </c>
      <c r="J16375" s="5"/>
      <c r="L16375" s="5"/>
      <c r="M16375" s="2">
        <f t="shared" si="255"/>
        <v>-308751.37999999704</v>
      </c>
      <c r="P16375"/>
    </row>
    <row r="16376" spans="1:16" hidden="1">
      <c r="A16376" t="s">
        <v>11218</v>
      </c>
      <c r="B16376" s="1">
        <v>42303</v>
      </c>
      <c r="C16376" t="s">
        <v>43</v>
      </c>
      <c r="D16376">
        <v>1</v>
      </c>
      <c r="E16376" t="s">
        <v>11219</v>
      </c>
      <c r="F16376" t="s">
        <v>13</v>
      </c>
      <c r="G16376" t="s">
        <v>20</v>
      </c>
      <c r="H16376" t="s">
        <v>9110</v>
      </c>
      <c r="J16376" s="5"/>
      <c r="K16376" s="2">
        <v>1840</v>
      </c>
      <c r="L16376" s="5"/>
      <c r="M16376" s="2">
        <f t="shared" si="255"/>
        <v>-310591.37999999704</v>
      </c>
      <c r="P16376"/>
    </row>
    <row r="16377" spans="1:16" hidden="1">
      <c r="A16377" t="s">
        <v>11230</v>
      </c>
      <c r="B16377" s="1">
        <v>42303</v>
      </c>
      <c r="C16377" t="s">
        <v>6</v>
      </c>
      <c r="D16377">
        <v>1</v>
      </c>
      <c r="E16377" t="s">
        <v>11231</v>
      </c>
      <c r="F16377" t="s">
        <v>29</v>
      </c>
      <c r="G16377" t="s">
        <v>20</v>
      </c>
      <c r="H16377" t="s">
        <v>1504</v>
      </c>
      <c r="I16377" s="2">
        <v>467.8</v>
      </c>
      <c r="J16377" s="5"/>
      <c r="L16377" s="5"/>
      <c r="M16377" s="2">
        <f t="shared" si="255"/>
        <v>-310123.57999999705</v>
      </c>
      <c r="P16377"/>
    </row>
    <row r="16378" spans="1:16" hidden="1">
      <c r="A16378" t="s">
        <v>11242</v>
      </c>
      <c r="B16378" s="1">
        <v>42303</v>
      </c>
      <c r="C16378" t="s">
        <v>195</v>
      </c>
      <c r="D16378">
        <v>1</v>
      </c>
      <c r="E16378" t="s">
        <v>11244</v>
      </c>
      <c r="F16378" t="s">
        <v>13</v>
      </c>
      <c r="G16378" t="s">
        <v>20</v>
      </c>
      <c r="H16378" t="s">
        <v>195</v>
      </c>
      <c r="J16378" s="5"/>
      <c r="K16378" s="2">
        <v>35306.65</v>
      </c>
      <c r="L16378" s="5"/>
      <c r="M16378" s="2">
        <f t="shared" si="255"/>
        <v>-345430.22999999707</v>
      </c>
      <c r="P16378"/>
    </row>
    <row r="16379" spans="1:16" hidden="1">
      <c r="A16379" t="s">
        <v>11245</v>
      </c>
      <c r="B16379" s="1">
        <v>42303</v>
      </c>
      <c r="C16379" t="s">
        <v>18</v>
      </c>
      <c r="D16379">
        <v>1</v>
      </c>
      <c r="E16379" t="s">
        <v>11247</v>
      </c>
      <c r="F16379" t="s">
        <v>13</v>
      </c>
      <c r="G16379" t="s">
        <v>20</v>
      </c>
      <c r="H16379" t="s">
        <v>18</v>
      </c>
      <c r="J16379" s="5"/>
      <c r="K16379" s="2">
        <v>37799.230000000003</v>
      </c>
      <c r="L16379" s="5"/>
      <c r="M16379" s="2">
        <f t="shared" si="255"/>
        <v>-383229.45999999705</v>
      </c>
      <c r="P16379"/>
    </row>
    <row r="16380" spans="1:16" hidden="1">
      <c r="A16380" t="s">
        <v>11252</v>
      </c>
      <c r="B16380" s="1">
        <v>42303</v>
      </c>
      <c r="C16380" t="s">
        <v>200</v>
      </c>
      <c r="D16380">
        <v>1</v>
      </c>
      <c r="E16380" t="s">
        <v>11253</v>
      </c>
      <c r="F16380" t="s">
        <v>16</v>
      </c>
      <c r="G16380" t="s">
        <v>20</v>
      </c>
      <c r="H16380" t="s">
        <v>200</v>
      </c>
      <c r="J16380" s="5"/>
      <c r="K16380" s="2">
        <v>5649.88</v>
      </c>
      <c r="L16380" s="5"/>
      <c r="M16380" s="2">
        <f t="shared" si="255"/>
        <v>-388879.33999999706</v>
      </c>
      <c r="P16380"/>
    </row>
    <row r="16381" spans="1:16" hidden="1">
      <c r="A16381" t="s">
        <v>11307</v>
      </c>
      <c r="B16381" s="1">
        <v>42303</v>
      </c>
      <c r="C16381" t="s">
        <v>6</v>
      </c>
      <c r="D16381">
        <v>1</v>
      </c>
      <c r="E16381" t="s">
        <v>11308</v>
      </c>
      <c r="F16381" t="s">
        <v>29</v>
      </c>
      <c r="G16381" t="s">
        <v>4</v>
      </c>
      <c r="H16381" t="s">
        <v>11309</v>
      </c>
      <c r="I16381" s="2">
        <v>236.39</v>
      </c>
      <c r="J16381" s="5"/>
      <c r="L16381" s="5"/>
      <c r="M16381" s="2">
        <f t="shared" si="255"/>
        <v>-388642.94999999704</v>
      </c>
      <c r="P16381"/>
    </row>
    <row r="16382" spans="1:16" hidden="1">
      <c r="A16382" t="s">
        <v>11326</v>
      </c>
      <c r="B16382" s="1">
        <v>42303</v>
      </c>
      <c r="C16382" t="s">
        <v>11327</v>
      </c>
      <c r="D16382">
        <v>2</v>
      </c>
      <c r="E16382" t="s">
        <v>11328</v>
      </c>
      <c r="F16382" t="s">
        <v>78</v>
      </c>
      <c r="G16382" t="s">
        <v>4</v>
      </c>
      <c r="H16382" t="s">
        <v>11329</v>
      </c>
      <c r="J16382" s="5"/>
      <c r="K16382" s="2">
        <v>4093.91</v>
      </c>
      <c r="L16382" s="5"/>
      <c r="M16382" s="2">
        <f t="shared" si="255"/>
        <v>-392736.85999999702</v>
      </c>
      <c r="P16382"/>
    </row>
    <row r="16383" spans="1:16" hidden="1">
      <c r="A16383" t="s">
        <v>11331</v>
      </c>
      <c r="B16383" s="1">
        <v>42303</v>
      </c>
      <c r="C16383" t="s">
        <v>1419</v>
      </c>
      <c r="D16383">
        <v>1</v>
      </c>
      <c r="E16383" t="s">
        <v>11332</v>
      </c>
      <c r="F16383" t="s">
        <v>13</v>
      </c>
      <c r="G16383" t="s">
        <v>4</v>
      </c>
      <c r="H16383" t="s">
        <v>10174</v>
      </c>
      <c r="J16383" s="5"/>
      <c r="K16383" s="2">
        <v>375000</v>
      </c>
      <c r="L16383" s="5"/>
      <c r="M16383" s="2">
        <f t="shared" si="255"/>
        <v>-767736.85999999708</v>
      </c>
      <c r="P16383"/>
    </row>
    <row r="16384" spans="1:16" hidden="1">
      <c r="A16384" t="s">
        <v>11337</v>
      </c>
      <c r="B16384" s="1">
        <v>42303</v>
      </c>
      <c r="C16384" t="s">
        <v>6</v>
      </c>
      <c r="D16384">
        <v>1</v>
      </c>
      <c r="E16384" t="s">
        <v>11338</v>
      </c>
      <c r="F16384" t="s">
        <v>29</v>
      </c>
      <c r="G16384" t="s">
        <v>4</v>
      </c>
      <c r="H16384" t="s">
        <v>11339</v>
      </c>
      <c r="I16384" s="2">
        <v>1422.94</v>
      </c>
      <c r="J16384" s="5"/>
      <c r="L16384" s="5"/>
      <c r="M16384" s="2">
        <f t="shared" si="255"/>
        <v>-766313.91999999713</v>
      </c>
      <c r="P16384"/>
    </row>
    <row r="16385" spans="1:16" hidden="1">
      <c r="A16385" t="s">
        <v>11345</v>
      </c>
      <c r="B16385" s="1">
        <v>42303</v>
      </c>
      <c r="C16385" t="s">
        <v>455</v>
      </c>
      <c r="D16385">
        <v>1</v>
      </c>
      <c r="E16385" t="s">
        <v>11346</v>
      </c>
      <c r="F16385" t="s">
        <v>16</v>
      </c>
      <c r="G16385" t="s">
        <v>4</v>
      </c>
      <c r="H16385" t="s">
        <v>455</v>
      </c>
      <c r="J16385" s="5"/>
      <c r="K16385" s="2">
        <v>14260.08</v>
      </c>
      <c r="L16385" s="5"/>
      <c r="M16385" s="2">
        <f t="shared" si="255"/>
        <v>-780573.99999999709</v>
      </c>
      <c r="P16385"/>
    </row>
    <row r="16386" spans="1:16" hidden="1">
      <c r="A16386" t="s">
        <v>11351</v>
      </c>
      <c r="B16386" s="1">
        <v>42303</v>
      </c>
      <c r="C16386" t="s">
        <v>195</v>
      </c>
      <c r="D16386">
        <v>1</v>
      </c>
      <c r="E16386" t="s">
        <v>11352</v>
      </c>
      <c r="F16386" t="s">
        <v>13</v>
      </c>
      <c r="G16386" t="s">
        <v>4</v>
      </c>
      <c r="H16386" t="s">
        <v>195</v>
      </c>
      <c r="J16386" s="5"/>
      <c r="K16386" s="2">
        <v>6620.01</v>
      </c>
      <c r="L16386" s="5"/>
      <c r="M16386" s="2">
        <f t="shared" si="255"/>
        <v>-787194.0099999971</v>
      </c>
      <c r="P16386"/>
    </row>
    <row r="16387" spans="1:16" hidden="1">
      <c r="A16387" t="s">
        <v>11354</v>
      </c>
      <c r="B16387" s="1">
        <v>42303</v>
      </c>
      <c r="C16387" t="s">
        <v>18</v>
      </c>
      <c r="D16387">
        <v>1</v>
      </c>
      <c r="E16387" t="s">
        <v>11355</v>
      </c>
      <c r="F16387" t="s">
        <v>13</v>
      </c>
      <c r="G16387" t="s">
        <v>4</v>
      </c>
      <c r="H16387" t="s">
        <v>18</v>
      </c>
      <c r="J16387" s="5"/>
      <c r="K16387" s="2">
        <v>21384.66</v>
      </c>
      <c r="L16387" s="5"/>
      <c r="M16387" s="2">
        <f t="shared" si="255"/>
        <v>-808578.66999999713</v>
      </c>
      <c r="P16387"/>
    </row>
    <row r="16388" spans="1:16" hidden="1">
      <c r="A16388" t="s">
        <v>32350</v>
      </c>
      <c r="B16388" s="1">
        <v>42303</v>
      </c>
      <c r="C16388" t="s">
        <v>21208</v>
      </c>
      <c r="D16388">
        <v>1</v>
      </c>
      <c r="E16388" t="s">
        <v>32358</v>
      </c>
      <c r="F16388" t="s">
        <v>13565</v>
      </c>
      <c r="G16388" t="s">
        <v>20</v>
      </c>
      <c r="H16388" t="s">
        <v>4245</v>
      </c>
      <c r="I16388" s="2">
        <v>12894.55</v>
      </c>
      <c r="J16388" s="5"/>
      <c r="L16388" s="5"/>
      <c r="M16388" s="2">
        <f t="shared" si="255"/>
        <v>-795684.11999999708</v>
      </c>
      <c r="P16388"/>
    </row>
    <row r="16389" spans="1:16" hidden="1">
      <c r="A16389" t="s">
        <v>32372</v>
      </c>
      <c r="B16389" s="1">
        <v>42303</v>
      </c>
      <c r="C16389" t="s">
        <v>6</v>
      </c>
      <c r="D16389">
        <v>1</v>
      </c>
      <c r="E16389" t="s">
        <v>32380</v>
      </c>
      <c r="F16389" t="s">
        <v>13610</v>
      </c>
      <c r="G16389" t="s">
        <v>20</v>
      </c>
      <c r="H16389" t="s">
        <v>15959</v>
      </c>
      <c r="I16389" s="2">
        <v>5695.54</v>
      </c>
      <c r="J16389" s="5"/>
      <c r="L16389" s="5"/>
      <c r="M16389" s="2">
        <f t="shared" si="255"/>
        <v>-789988.57999999705</v>
      </c>
      <c r="P16389"/>
    </row>
    <row r="16390" spans="1:16" hidden="1">
      <c r="A16390" t="s">
        <v>32392</v>
      </c>
      <c r="B16390" s="1">
        <v>42303</v>
      </c>
      <c r="C16390" t="s">
        <v>32399</v>
      </c>
      <c r="D16390">
        <v>2</v>
      </c>
      <c r="E16390" t="s">
        <v>32400</v>
      </c>
      <c r="F16390" t="s">
        <v>7054</v>
      </c>
      <c r="G16390" t="s">
        <v>20</v>
      </c>
      <c r="H16390" t="s">
        <v>9704</v>
      </c>
      <c r="J16390" s="5"/>
      <c r="K16390" s="2">
        <v>2240</v>
      </c>
      <c r="L16390" s="5"/>
      <c r="M16390" s="2">
        <f t="shared" si="255"/>
        <v>-792228.57999999705</v>
      </c>
      <c r="P16390"/>
    </row>
    <row r="16391" spans="1:16" hidden="1">
      <c r="A16391" t="s">
        <v>32392</v>
      </c>
      <c r="B16391" s="1">
        <v>42303</v>
      </c>
      <c r="C16391" t="s">
        <v>32399</v>
      </c>
      <c r="D16391">
        <v>2</v>
      </c>
      <c r="E16391" t="s">
        <v>32400</v>
      </c>
      <c r="F16391" t="s">
        <v>7054</v>
      </c>
      <c r="G16391" t="s">
        <v>20</v>
      </c>
      <c r="H16391" t="s">
        <v>9704</v>
      </c>
      <c r="I16391" s="2">
        <v>2239.9899999999998</v>
      </c>
      <c r="J16391" s="5"/>
      <c r="L16391" s="5"/>
      <c r="M16391" s="2">
        <f t="shared" si="255"/>
        <v>-789988.58999999706</v>
      </c>
      <c r="P16391"/>
    </row>
    <row r="16392" spans="1:16" hidden="1">
      <c r="A16392" t="s">
        <v>32410</v>
      </c>
      <c r="B16392" s="1">
        <v>42303</v>
      </c>
      <c r="C16392" t="s">
        <v>32418</v>
      </c>
      <c r="D16392">
        <v>2</v>
      </c>
      <c r="E16392" t="s">
        <v>32419</v>
      </c>
      <c r="F16392" t="s">
        <v>7054</v>
      </c>
      <c r="G16392" t="s">
        <v>20</v>
      </c>
      <c r="H16392" t="s">
        <v>32420</v>
      </c>
      <c r="I16392" s="2">
        <v>3030</v>
      </c>
      <c r="J16392" s="5"/>
      <c r="L16392" s="5"/>
      <c r="M16392" s="2">
        <f t="shared" si="255"/>
        <v>-786958.58999999706</v>
      </c>
      <c r="P16392"/>
    </row>
    <row r="16393" spans="1:16" hidden="1">
      <c r="A16393" t="s">
        <v>32433</v>
      </c>
      <c r="B16393" s="1">
        <v>42303</v>
      </c>
      <c r="C16393" t="s">
        <v>1802</v>
      </c>
      <c r="D16393">
        <v>2</v>
      </c>
      <c r="E16393" t="s">
        <v>32442</v>
      </c>
      <c r="F16393" t="s">
        <v>13559</v>
      </c>
      <c r="G16393" t="s">
        <v>479</v>
      </c>
      <c r="H16393" t="s">
        <v>5704</v>
      </c>
      <c r="I16393" s="2">
        <v>852.86</v>
      </c>
      <c r="J16393" s="5"/>
      <c r="L16393" s="5"/>
      <c r="M16393" s="2">
        <f t="shared" ref="M16393:M16456" si="256">+M16392+I16393-K16393</f>
        <v>-786105.72999999707</v>
      </c>
      <c r="P16393"/>
    </row>
    <row r="16394" spans="1:16" hidden="1">
      <c r="A16394" t="s">
        <v>32452</v>
      </c>
      <c r="B16394" s="1">
        <v>42303</v>
      </c>
      <c r="C16394" t="s">
        <v>6</v>
      </c>
      <c r="D16394">
        <v>1</v>
      </c>
      <c r="E16394" t="s">
        <v>32461</v>
      </c>
      <c r="F16394" t="s">
        <v>13565</v>
      </c>
      <c r="G16394" t="s">
        <v>20</v>
      </c>
      <c r="H16394" t="s">
        <v>23873</v>
      </c>
      <c r="I16394" s="2">
        <v>14700</v>
      </c>
      <c r="J16394" s="5"/>
      <c r="L16394" s="5"/>
      <c r="M16394" s="2">
        <f t="shared" si="256"/>
        <v>-771405.72999999707</v>
      </c>
      <c r="P16394"/>
    </row>
    <row r="16395" spans="1:16" hidden="1">
      <c r="A16395" t="s">
        <v>32473</v>
      </c>
      <c r="B16395" s="1">
        <v>42303</v>
      </c>
      <c r="C16395" t="s">
        <v>1802</v>
      </c>
      <c r="D16395">
        <v>2</v>
      </c>
      <c r="E16395" t="s">
        <v>32480</v>
      </c>
      <c r="F16395" t="s">
        <v>13559</v>
      </c>
      <c r="G16395" t="s">
        <v>479</v>
      </c>
      <c r="H16395" t="s">
        <v>3109</v>
      </c>
      <c r="I16395" s="2">
        <v>295.31</v>
      </c>
      <c r="J16395" s="5"/>
      <c r="L16395" s="5"/>
      <c r="M16395" s="2">
        <f t="shared" si="256"/>
        <v>-771110.41999999702</v>
      </c>
      <c r="P16395"/>
    </row>
    <row r="16396" spans="1:16" hidden="1">
      <c r="A16396" t="s">
        <v>32493</v>
      </c>
      <c r="B16396" s="1">
        <v>42303</v>
      </c>
      <c r="C16396" t="s">
        <v>32499</v>
      </c>
      <c r="D16396">
        <v>1</v>
      </c>
      <c r="E16396" t="s">
        <v>32500</v>
      </c>
      <c r="F16396" t="s">
        <v>13565</v>
      </c>
      <c r="G16396" t="s">
        <v>20</v>
      </c>
      <c r="H16396" t="s">
        <v>21295</v>
      </c>
      <c r="I16396" s="2">
        <v>23000</v>
      </c>
      <c r="J16396" s="5"/>
      <c r="L16396" s="5"/>
      <c r="M16396" s="2">
        <f t="shared" si="256"/>
        <v>-748110.41999999702</v>
      </c>
      <c r="P16396"/>
    </row>
    <row r="16397" spans="1:16" hidden="1">
      <c r="A16397" t="s">
        <v>32518</v>
      </c>
      <c r="B16397" s="1">
        <v>42303</v>
      </c>
      <c r="C16397" t="s">
        <v>32499</v>
      </c>
      <c r="D16397">
        <v>1</v>
      </c>
      <c r="E16397" t="s">
        <v>32523</v>
      </c>
      <c r="F16397" t="s">
        <v>13565</v>
      </c>
      <c r="G16397" t="s">
        <v>20</v>
      </c>
      <c r="H16397" t="s">
        <v>21295</v>
      </c>
      <c r="I16397" s="2">
        <v>6966.52</v>
      </c>
      <c r="J16397" s="5"/>
      <c r="L16397" s="5"/>
      <c r="M16397" s="2">
        <f t="shared" si="256"/>
        <v>-741143.899999997</v>
      </c>
      <c r="P16397"/>
    </row>
    <row r="16398" spans="1:16" hidden="1">
      <c r="A16398" t="s">
        <v>32538</v>
      </c>
      <c r="B16398" s="1">
        <v>42303</v>
      </c>
      <c r="C16398" t="s">
        <v>32544</v>
      </c>
      <c r="D16398">
        <v>2</v>
      </c>
      <c r="E16398" t="s">
        <v>32545</v>
      </c>
      <c r="F16398" t="s">
        <v>7054</v>
      </c>
      <c r="G16398" t="s">
        <v>20</v>
      </c>
      <c r="H16398" t="s">
        <v>14370</v>
      </c>
      <c r="I16398" s="2">
        <v>1025</v>
      </c>
      <c r="J16398" s="5"/>
      <c r="L16398" s="5"/>
      <c r="M16398" s="2">
        <f t="shared" si="256"/>
        <v>-740118.899999997</v>
      </c>
      <c r="P16398"/>
    </row>
    <row r="16399" spans="1:16" hidden="1">
      <c r="A16399" t="s">
        <v>32558</v>
      </c>
      <c r="B16399" s="1">
        <v>42303</v>
      </c>
      <c r="C16399" t="s">
        <v>6</v>
      </c>
      <c r="D16399">
        <v>1</v>
      </c>
      <c r="E16399" t="s">
        <v>32562</v>
      </c>
      <c r="F16399" t="s">
        <v>13565</v>
      </c>
      <c r="G16399" t="s">
        <v>20</v>
      </c>
      <c r="H16399" t="s">
        <v>11575</v>
      </c>
      <c r="I16399" s="2">
        <v>60000</v>
      </c>
      <c r="J16399" s="5"/>
      <c r="L16399" s="5"/>
      <c r="M16399" s="2">
        <f t="shared" si="256"/>
        <v>-680118.899999997</v>
      </c>
      <c r="P16399"/>
    </row>
    <row r="16400" spans="1:16" hidden="1">
      <c r="A16400" t="s">
        <v>32574</v>
      </c>
      <c r="B16400" s="1">
        <v>42303</v>
      </c>
      <c r="C16400" t="s">
        <v>32579</v>
      </c>
      <c r="D16400">
        <v>2</v>
      </c>
      <c r="E16400" t="s">
        <v>32580</v>
      </c>
      <c r="F16400" t="s">
        <v>7054</v>
      </c>
      <c r="G16400" t="s">
        <v>20</v>
      </c>
      <c r="H16400" t="s">
        <v>27664</v>
      </c>
      <c r="I16400" s="2">
        <v>2990</v>
      </c>
      <c r="J16400" s="5"/>
      <c r="L16400" s="5"/>
      <c r="M16400" s="2">
        <f t="shared" si="256"/>
        <v>-677128.899999997</v>
      </c>
      <c r="P16400"/>
    </row>
    <row r="16401" spans="1:16" hidden="1">
      <c r="A16401" t="s">
        <v>32595</v>
      </c>
      <c r="B16401" s="1">
        <v>42303</v>
      </c>
      <c r="C16401" t="s">
        <v>32599</v>
      </c>
      <c r="D16401">
        <v>2</v>
      </c>
      <c r="E16401" t="s">
        <v>32600</v>
      </c>
      <c r="F16401" t="s">
        <v>7054</v>
      </c>
      <c r="G16401" t="s">
        <v>20</v>
      </c>
      <c r="H16401" t="s">
        <v>10725</v>
      </c>
      <c r="J16401" s="5"/>
      <c r="K16401" s="2">
        <v>1025</v>
      </c>
      <c r="L16401" s="5"/>
      <c r="M16401" s="2">
        <f t="shared" si="256"/>
        <v>-678153.899999997</v>
      </c>
      <c r="P16401"/>
    </row>
    <row r="16402" spans="1:16" hidden="1">
      <c r="A16402" t="s">
        <v>32595</v>
      </c>
      <c r="B16402" s="1">
        <v>42303</v>
      </c>
      <c r="C16402" t="s">
        <v>32599</v>
      </c>
      <c r="D16402">
        <v>2</v>
      </c>
      <c r="E16402" t="s">
        <v>32600</v>
      </c>
      <c r="F16402" t="s">
        <v>7054</v>
      </c>
      <c r="G16402" t="s">
        <v>20</v>
      </c>
      <c r="H16402" t="s">
        <v>10725</v>
      </c>
      <c r="I16402" s="2">
        <v>1025</v>
      </c>
      <c r="J16402" s="5"/>
      <c r="L16402" s="5"/>
      <c r="M16402" s="2">
        <f t="shared" si="256"/>
        <v>-677128.899999997</v>
      </c>
      <c r="P16402"/>
    </row>
    <row r="16403" spans="1:16" hidden="1">
      <c r="A16403" t="s">
        <v>32619</v>
      </c>
      <c r="B16403" s="1">
        <v>42303</v>
      </c>
      <c r="C16403" t="s">
        <v>11431</v>
      </c>
      <c r="D16403">
        <v>2</v>
      </c>
      <c r="E16403" t="s">
        <v>32625</v>
      </c>
      <c r="F16403" t="s">
        <v>7054</v>
      </c>
      <c r="G16403" t="s">
        <v>20</v>
      </c>
      <c r="H16403" t="s">
        <v>8434</v>
      </c>
      <c r="I16403" s="2">
        <v>1839.99</v>
      </c>
      <c r="J16403" s="5"/>
      <c r="L16403" s="5"/>
      <c r="M16403" s="2">
        <f t="shared" si="256"/>
        <v>-675288.90999999701</v>
      </c>
      <c r="P16403"/>
    </row>
    <row r="16404" spans="1:16" hidden="1">
      <c r="A16404" t="s">
        <v>32642</v>
      </c>
      <c r="B16404" s="1">
        <v>42303</v>
      </c>
      <c r="C16404" t="s">
        <v>6</v>
      </c>
      <c r="D16404">
        <v>1</v>
      </c>
      <c r="E16404" t="s">
        <v>32649</v>
      </c>
      <c r="F16404" t="s">
        <v>13561</v>
      </c>
      <c r="G16404" t="s">
        <v>20</v>
      </c>
      <c r="H16404" t="s">
        <v>11090</v>
      </c>
      <c r="I16404" s="2">
        <v>155000</v>
      </c>
      <c r="J16404" s="5"/>
      <c r="L16404" s="5"/>
      <c r="M16404" s="2">
        <f t="shared" si="256"/>
        <v>-520288.90999999701</v>
      </c>
      <c r="P16404"/>
    </row>
    <row r="16405" spans="1:16" hidden="1">
      <c r="A16405" t="s">
        <v>32665</v>
      </c>
      <c r="B16405" s="1">
        <v>42303</v>
      </c>
      <c r="C16405" t="s">
        <v>32673</v>
      </c>
      <c r="D16405">
        <v>2</v>
      </c>
      <c r="E16405" t="s">
        <v>32674</v>
      </c>
      <c r="F16405" t="s">
        <v>7054</v>
      </c>
      <c r="G16405" t="s">
        <v>20</v>
      </c>
      <c r="H16405" t="s">
        <v>1556</v>
      </c>
      <c r="I16405" s="2">
        <v>1840</v>
      </c>
      <c r="J16405" s="5"/>
      <c r="L16405" s="5"/>
      <c r="M16405" s="2">
        <f t="shared" si="256"/>
        <v>-518448.90999999701</v>
      </c>
      <c r="P16405"/>
    </row>
    <row r="16406" spans="1:16" hidden="1">
      <c r="A16406" t="s">
        <v>32689</v>
      </c>
      <c r="B16406" s="1">
        <v>42303</v>
      </c>
      <c r="C16406" t="s">
        <v>32694</v>
      </c>
      <c r="D16406">
        <v>2</v>
      </c>
      <c r="E16406" t="s">
        <v>32695</v>
      </c>
      <c r="F16406" t="s">
        <v>7054</v>
      </c>
      <c r="G16406" t="s">
        <v>20</v>
      </c>
      <c r="H16406" t="s">
        <v>11014</v>
      </c>
      <c r="I16406" s="2">
        <v>8609.02</v>
      </c>
      <c r="J16406" s="5"/>
      <c r="L16406" s="5"/>
      <c r="M16406" s="2">
        <f t="shared" si="256"/>
        <v>-509839.88999999699</v>
      </c>
      <c r="P16406"/>
    </row>
    <row r="16407" spans="1:16" hidden="1">
      <c r="A16407" t="s">
        <v>32710</v>
      </c>
      <c r="B16407" s="1">
        <v>42303</v>
      </c>
      <c r="C16407" t="s">
        <v>32716</v>
      </c>
      <c r="D16407">
        <v>2</v>
      </c>
      <c r="E16407" t="s">
        <v>32717</v>
      </c>
      <c r="F16407" t="s">
        <v>7054</v>
      </c>
      <c r="G16407" t="s">
        <v>20</v>
      </c>
      <c r="H16407" t="s">
        <v>28380</v>
      </c>
      <c r="I16407" s="2">
        <v>1839.99</v>
      </c>
      <c r="J16407" s="5"/>
      <c r="L16407" s="5"/>
      <c r="M16407" s="2">
        <f t="shared" si="256"/>
        <v>-507999.899999997</v>
      </c>
      <c r="P16407"/>
    </row>
    <row r="16408" spans="1:16" hidden="1">
      <c r="A16408" t="s">
        <v>32734</v>
      </c>
      <c r="B16408" s="1">
        <v>42303</v>
      </c>
      <c r="C16408" t="s">
        <v>32741</v>
      </c>
      <c r="D16408">
        <v>2</v>
      </c>
      <c r="E16408" t="s">
        <v>32742</v>
      </c>
      <c r="F16408" t="s">
        <v>7054</v>
      </c>
      <c r="G16408" t="s">
        <v>4</v>
      </c>
      <c r="H16408" t="s">
        <v>6346</v>
      </c>
      <c r="I16408" s="2">
        <v>1025</v>
      </c>
      <c r="J16408" s="5"/>
      <c r="L16408" s="5"/>
      <c r="M16408" s="2">
        <f t="shared" si="256"/>
        <v>-506974.899999997</v>
      </c>
      <c r="P16408"/>
    </row>
    <row r="16409" spans="1:16" hidden="1">
      <c r="A16409" t="s">
        <v>32757</v>
      </c>
      <c r="B16409" s="1">
        <v>42303</v>
      </c>
      <c r="C16409" t="s">
        <v>32765</v>
      </c>
      <c r="D16409">
        <v>2</v>
      </c>
      <c r="E16409" t="s">
        <v>32766</v>
      </c>
      <c r="F16409" t="s">
        <v>7054</v>
      </c>
      <c r="G16409" t="s">
        <v>4</v>
      </c>
      <c r="H16409" t="s">
        <v>5514</v>
      </c>
      <c r="I16409" s="2">
        <v>1025</v>
      </c>
      <c r="J16409" s="5"/>
      <c r="L16409" s="5"/>
      <c r="M16409" s="2">
        <f t="shared" si="256"/>
        <v>-505949.899999997</v>
      </c>
      <c r="P16409"/>
    </row>
    <row r="16410" spans="1:16" hidden="1">
      <c r="A16410" t="s">
        <v>32779</v>
      </c>
      <c r="B16410" s="1">
        <v>42303</v>
      </c>
      <c r="C16410" t="s">
        <v>32785</v>
      </c>
      <c r="D16410">
        <v>2</v>
      </c>
      <c r="E16410" t="s">
        <v>32786</v>
      </c>
      <c r="F16410" t="s">
        <v>7054</v>
      </c>
      <c r="G16410" t="s">
        <v>4</v>
      </c>
      <c r="H16410" t="s">
        <v>3316</v>
      </c>
      <c r="I16410" s="2">
        <v>5230</v>
      </c>
      <c r="J16410" s="5"/>
      <c r="L16410" s="5"/>
      <c r="M16410" s="2">
        <f t="shared" si="256"/>
        <v>-500719.899999997</v>
      </c>
      <c r="P16410"/>
    </row>
    <row r="16411" spans="1:16" hidden="1">
      <c r="A16411" t="s">
        <v>32801</v>
      </c>
      <c r="B16411" s="1">
        <v>42303</v>
      </c>
      <c r="C16411" t="s">
        <v>6</v>
      </c>
      <c r="D16411">
        <v>1</v>
      </c>
      <c r="E16411" t="s">
        <v>32807</v>
      </c>
      <c r="F16411" t="s">
        <v>13565</v>
      </c>
      <c r="G16411" t="s">
        <v>4</v>
      </c>
      <c r="H16411" t="s">
        <v>11309</v>
      </c>
      <c r="I16411" s="2">
        <v>236.39</v>
      </c>
      <c r="J16411" s="5"/>
      <c r="L16411" s="5"/>
      <c r="M16411" s="2">
        <f t="shared" si="256"/>
        <v>-500483.50999999698</v>
      </c>
      <c r="P16411"/>
    </row>
    <row r="16412" spans="1:16" hidden="1">
      <c r="A16412" t="s">
        <v>32825</v>
      </c>
      <c r="B16412" s="1">
        <v>42303</v>
      </c>
      <c r="C16412" t="s">
        <v>6</v>
      </c>
      <c r="D16412">
        <v>1</v>
      </c>
      <c r="E16412" t="s">
        <v>32807</v>
      </c>
      <c r="F16412" t="s">
        <v>13565</v>
      </c>
      <c r="G16412" t="s">
        <v>4</v>
      </c>
      <c r="H16412" t="s">
        <v>32833</v>
      </c>
      <c r="J16412" s="5"/>
      <c r="K16412" s="2">
        <v>236.39</v>
      </c>
      <c r="L16412" s="5"/>
      <c r="M16412" s="2">
        <f t="shared" si="256"/>
        <v>-500719.899999997</v>
      </c>
      <c r="P16412"/>
    </row>
    <row r="16413" spans="1:16" hidden="1">
      <c r="A16413" t="s">
        <v>32851</v>
      </c>
      <c r="B16413" s="1">
        <v>42303</v>
      </c>
      <c r="C16413" t="s">
        <v>11327</v>
      </c>
      <c r="D16413">
        <v>2</v>
      </c>
      <c r="E16413" t="s">
        <v>32858</v>
      </c>
      <c r="F16413" t="s">
        <v>7054</v>
      </c>
      <c r="G16413" t="s">
        <v>4</v>
      </c>
      <c r="H16413" t="s">
        <v>11329</v>
      </c>
      <c r="I16413" s="2">
        <v>4093.91</v>
      </c>
      <c r="J16413" s="5"/>
      <c r="L16413" s="5"/>
      <c r="M16413" s="2">
        <f t="shared" si="256"/>
        <v>-496625.98999999702</v>
      </c>
      <c r="P16413"/>
    </row>
    <row r="16414" spans="1:16" hidden="1">
      <c r="A16414" t="s">
        <v>32872</v>
      </c>
      <c r="B16414" s="1">
        <v>42303</v>
      </c>
      <c r="C16414" t="s">
        <v>11327</v>
      </c>
      <c r="D16414">
        <v>2</v>
      </c>
      <c r="E16414" t="s">
        <v>32879</v>
      </c>
      <c r="F16414" t="s">
        <v>7054</v>
      </c>
      <c r="G16414" t="s">
        <v>4</v>
      </c>
      <c r="H16414" t="s">
        <v>32880</v>
      </c>
      <c r="I16414" s="2">
        <v>4093.91</v>
      </c>
      <c r="J16414" s="5"/>
      <c r="L16414" s="5"/>
      <c r="M16414" s="2">
        <f t="shared" si="256"/>
        <v>-492532.07999999705</v>
      </c>
      <c r="P16414"/>
    </row>
    <row r="16415" spans="1:16" hidden="1">
      <c r="A16415" t="s">
        <v>32896</v>
      </c>
      <c r="B16415" s="1">
        <v>42303</v>
      </c>
      <c r="C16415" t="s">
        <v>18859</v>
      </c>
      <c r="D16415">
        <v>1</v>
      </c>
      <c r="E16415" t="s">
        <v>32902</v>
      </c>
      <c r="F16415" t="s">
        <v>13561</v>
      </c>
      <c r="G16415" t="s">
        <v>4</v>
      </c>
      <c r="H16415" t="s">
        <v>10248</v>
      </c>
      <c r="I16415" s="2">
        <v>375000</v>
      </c>
      <c r="J16415" s="5"/>
      <c r="L16415" s="5"/>
      <c r="M16415" s="2">
        <f t="shared" si="256"/>
        <v>-117532.07999999705</v>
      </c>
      <c r="P16415"/>
    </row>
    <row r="16416" spans="1:16" hidden="1">
      <c r="A16416" t="s">
        <v>32918</v>
      </c>
      <c r="B16416" s="1">
        <v>42303</v>
      </c>
      <c r="C16416" t="s">
        <v>32925</v>
      </c>
      <c r="D16416">
        <v>2</v>
      </c>
      <c r="E16416" t="s">
        <v>32926</v>
      </c>
      <c r="F16416" t="s">
        <v>7054</v>
      </c>
      <c r="G16416" t="s">
        <v>4</v>
      </c>
      <c r="H16416" t="s">
        <v>4671</v>
      </c>
      <c r="I16416" s="2">
        <v>1840</v>
      </c>
      <c r="J16416" s="5"/>
      <c r="L16416" s="5"/>
      <c r="M16416" s="2">
        <f t="shared" si="256"/>
        <v>-115692.07999999705</v>
      </c>
      <c r="P16416"/>
    </row>
    <row r="16417" spans="1:16" hidden="1">
      <c r="A16417" t="s">
        <v>32940</v>
      </c>
      <c r="B16417" s="1">
        <v>42303</v>
      </c>
      <c r="C16417" t="s">
        <v>1802</v>
      </c>
      <c r="D16417">
        <v>2</v>
      </c>
      <c r="E16417" t="s">
        <v>32946</v>
      </c>
      <c r="F16417" t="s">
        <v>13559</v>
      </c>
      <c r="G16417" t="s">
        <v>479</v>
      </c>
      <c r="H16417" t="s">
        <v>5050</v>
      </c>
      <c r="I16417" s="2">
        <v>299.36</v>
      </c>
      <c r="J16417" s="5"/>
      <c r="L16417" s="5"/>
      <c r="M16417" s="2">
        <f t="shared" si="256"/>
        <v>-115392.71999999705</v>
      </c>
      <c r="P16417"/>
    </row>
    <row r="16418" spans="1:16" hidden="1">
      <c r="A16418" t="s">
        <v>32963</v>
      </c>
      <c r="B16418" s="1">
        <v>42303</v>
      </c>
      <c r="C16418" t="s">
        <v>32968</v>
      </c>
      <c r="D16418">
        <v>2</v>
      </c>
      <c r="E16418" t="s">
        <v>32969</v>
      </c>
      <c r="F16418" t="s">
        <v>7054</v>
      </c>
      <c r="G16418" t="s">
        <v>4</v>
      </c>
      <c r="H16418" t="s">
        <v>10141</v>
      </c>
      <c r="I16418" s="2">
        <v>1840</v>
      </c>
      <c r="J16418" s="5"/>
      <c r="L16418" s="5"/>
      <c r="M16418" s="2">
        <f t="shared" si="256"/>
        <v>-113552.71999999705</v>
      </c>
      <c r="P16418"/>
    </row>
    <row r="16419" spans="1:16" hidden="1">
      <c r="A16419" t="s">
        <v>32985</v>
      </c>
      <c r="B16419" s="1">
        <v>42303</v>
      </c>
      <c r="C16419" t="s">
        <v>32989</v>
      </c>
      <c r="D16419">
        <v>2</v>
      </c>
      <c r="E16419" t="s">
        <v>32990</v>
      </c>
      <c r="F16419" t="s">
        <v>7054</v>
      </c>
      <c r="G16419" t="s">
        <v>4</v>
      </c>
      <c r="H16419" t="s">
        <v>6713</v>
      </c>
      <c r="I16419" s="2">
        <v>4100.01</v>
      </c>
      <c r="J16419" s="5"/>
      <c r="L16419" s="5"/>
      <c r="M16419" s="2">
        <f t="shared" si="256"/>
        <v>-109452.70999999705</v>
      </c>
      <c r="P16419"/>
    </row>
    <row r="16420" spans="1:16" hidden="1">
      <c r="A16420" t="s">
        <v>33007</v>
      </c>
      <c r="B16420" s="1">
        <v>42303</v>
      </c>
      <c r="C16420" t="s">
        <v>33012</v>
      </c>
      <c r="D16420">
        <v>2</v>
      </c>
      <c r="E16420" t="s">
        <v>33013</v>
      </c>
      <c r="F16420" t="s">
        <v>7054</v>
      </c>
      <c r="G16420" t="s">
        <v>4</v>
      </c>
      <c r="H16420" t="s">
        <v>33014</v>
      </c>
      <c r="I16420" s="2">
        <v>1025</v>
      </c>
      <c r="J16420" s="5"/>
      <c r="L16420" s="5"/>
      <c r="M16420" s="2">
        <f t="shared" si="256"/>
        <v>-108427.70999999705</v>
      </c>
      <c r="P16420"/>
    </row>
    <row r="16421" spans="1:16" hidden="1">
      <c r="A16421" t="s">
        <v>33028</v>
      </c>
      <c r="B16421" s="1">
        <v>42303</v>
      </c>
      <c r="C16421" t="s">
        <v>33033</v>
      </c>
      <c r="D16421">
        <v>2</v>
      </c>
      <c r="E16421" t="s">
        <v>33034</v>
      </c>
      <c r="F16421" t="s">
        <v>7054</v>
      </c>
      <c r="G16421" t="s">
        <v>4</v>
      </c>
      <c r="H16421" t="s">
        <v>32535</v>
      </c>
      <c r="I16421" s="2">
        <v>1025</v>
      </c>
      <c r="J16421" s="5"/>
      <c r="L16421" s="5"/>
      <c r="M16421" s="2">
        <f t="shared" si="256"/>
        <v>-107402.70999999705</v>
      </c>
      <c r="P16421"/>
    </row>
    <row r="16422" spans="1:16" hidden="1">
      <c r="A16422" t="s">
        <v>33051</v>
      </c>
      <c r="B16422" s="1">
        <v>42303</v>
      </c>
      <c r="C16422" t="s">
        <v>33055</v>
      </c>
      <c r="D16422">
        <v>2</v>
      </c>
      <c r="E16422" t="s">
        <v>33056</v>
      </c>
      <c r="F16422" t="s">
        <v>7054</v>
      </c>
      <c r="G16422" t="s">
        <v>4</v>
      </c>
      <c r="H16422" t="s">
        <v>33057</v>
      </c>
      <c r="I16422" s="2">
        <v>1025</v>
      </c>
      <c r="J16422" s="5"/>
      <c r="L16422" s="5"/>
      <c r="M16422" s="2">
        <f t="shared" si="256"/>
        <v>-106377.70999999705</v>
      </c>
      <c r="P16422"/>
    </row>
    <row r="16423" spans="1:16" hidden="1">
      <c r="A16423" t="s">
        <v>33069</v>
      </c>
      <c r="B16423" s="1">
        <v>42303</v>
      </c>
      <c r="C16423" t="s">
        <v>33074</v>
      </c>
      <c r="D16423">
        <v>2</v>
      </c>
      <c r="E16423" t="s">
        <v>33075</v>
      </c>
      <c r="F16423" t="s">
        <v>7054</v>
      </c>
      <c r="G16423" t="s">
        <v>4</v>
      </c>
      <c r="H16423" t="s">
        <v>22526</v>
      </c>
      <c r="I16423" s="2">
        <v>470</v>
      </c>
      <c r="J16423" s="5"/>
      <c r="L16423" s="5"/>
      <c r="M16423" s="2">
        <f t="shared" si="256"/>
        <v>-105907.70999999705</v>
      </c>
      <c r="P16423"/>
    </row>
    <row r="16424" spans="1:16" hidden="1">
      <c r="A16424" t="s">
        <v>33089</v>
      </c>
      <c r="B16424" s="1">
        <v>42303</v>
      </c>
      <c r="C16424" t="s">
        <v>33092</v>
      </c>
      <c r="D16424">
        <v>2</v>
      </c>
      <c r="E16424" t="s">
        <v>33093</v>
      </c>
      <c r="F16424" t="s">
        <v>7054</v>
      </c>
      <c r="G16424" t="s">
        <v>4</v>
      </c>
      <c r="H16424" t="s">
        <v>11339</v>
      </c>
      <c r="I16424" s="2">
        <v>1025</v>
      </c>
      <c r="J16424" s="5"/>
      <c r="L16424" s="5"/>
      <c r="M16424" s="2">
        <f t="shared" si="256"/>
        <v>-104882.70999999705</v>
      </c>
      <c r="P16424"/>
    </row>
    <row r="16425" spans="1:16" hidden="1">
      <c r="A16425" t="s">
        <v>33109</v>
      </c>
      <c r="B16425" s="1">
        <v>42303</v>
      </c>
      <c r="C16425" t="s">
        <v>6</v>
      </c>
      <c r="D16425">
        <v>1</v>
      </c>
      <c r="E16425" t="s">
        <v>33114</v>
      </c>
      <c r="F16425" t="s">
        <v>13561</v>
      </c>
      <c r="G16425" t="s">
        <v>4</v>
      </c>
      <c r="H16425" t="s">
        <v>2326</v>
      </c>
      <c r="I16425" s="2">
        <v>10000</v>
      </c>
      <c r="J16425" s="5"/>
      <c r="L16425" s="5"/>
      <c r="M16425" s="2">
        <f t="shared" si="256"/>
        <v>-94882.709999997052</v>
      </c>
      <c r="P16425"/>
    </row>
    <row r="16426" spans="1:16" hidden="1">
      <c r="A16426" t="s">
        <v>33127</v>
      </c>
      <c r="B16426" s="1">
        <v>42303</v>
      </c>
      <c r="C16426" t="s">
        <v>6</v>
      </c>
      <c r="D16426">
        <v>1</v>
      </c>
      <c r="E16426" t="s">
        <v>33131</v>
      </c>
      <c r="F16426" t="s">
        <v>13610</v>
      </c>
      <c r="G16426" t="s">
        <v>4</v>
      </c>
      <c r="H16426" t="s">
        <v>8973</v>
      </c>
      <c r="I16426" s="2">
        <v>6582.14</v>
      </c>
      <c r="J16426" s="5"/>
      <c r="L16426" s="5"/>
      <c r="M16426" s="2">
        <f t="shared" si="256"/>
        <v>-88300.569999997053</v>
      </c>
      <c r="P16426"/>
    </row>
    <row r="16427" spans="1:16" hidden="1">
      <c r="A16427" s="35" t="s">
        <v>9296</v>
      </c>
      <c r="B16427" s="36">
        <v>42304</v>
      </c>
      <c r="C16427" s="35">
        <v>28626</v>
      </c>
      <c r="D16427" s="35">
        <v>1</v>
      </c>
      <c r="E16427" s="35" t="s">
        <v>9299</v>
      </c>
      <c r="F16427" s="35" t="s">
        <v>3342</v>
      </c>
      <c r="G16427" s="35" t="s">
        <v>52</v>
      </c>
      <c r="H16427" s="35" t="s">
        <v>9300</v>
      </c>
      <c r="I16427" s="11"/>
      <c r="J16427" s="12"/>
      <c r="K16427" s="11">
        <v>0</v>
      </c>
      <c r="L16427" s="12"/>
      <c r="M16427" s="2">
        <f t="shared" si="256"/>
        <v>-88300.569999997053</v>
      </c>
      <c r="P16427"/>
    </row>
    <row r="16428" spans="1:16" hidden="1">
      <c r="A16428" t="s">
        <v>11382</v>
      </c>
      <c r="B16428" s="1">
        <v>42304</v>
      </c>
      <c r="C16428" t="s">
        <v>11</v>
      </c>
      <c r="D16428">
        <v>1</v>
      </c>
      <c r="E16428" t="s">
        <v>11383</v>
      </c>
      <c r="F16428" t="s">
        <v>16</v>
      </c>
      <c r="G16428" t="s">
        <v>20</v>
      </c>
      <c r="H16428" t="s">
        <v>11384</v>
      </c>
      <c r="J16428" s="5"/>
      <c r="K16428" s="2">
        <v>329145.84999999998</v>
      </c>
      <c r="L16428" s="5"/>
      <c r="M16428" s="2">
        <f t="shared" si="256"/>
        <v>-417446.41999999702</v>
      </c>
      <c r="P16428"/>
    </row>
    <row r="16429" spans="1:16" hidden="1">
      <c r="A16429" t="s">
        <v>11387</v>
      </c>
      <c r="B16429" s="1">
        <v>42304</v>
      </c>
      <c r="C16429" t="s">
        <v>11389</v>
      </c>
      <c r="D16429">
        <v>2</v>
      </c>
      <c r="E16429" t="s">
        <v>11390</v>
      </c>
      <c r="F16429" t="s">
        <v>78</v>
      </c>
      <c r="G16429" t="s">
        <v>20</v>
      </c>
      <c r="H16429" t="s">
        <v>5524</v>
      </c>
      <c r="J16429" s="5"/>
      <c r="K16429" s="2">
        <v>1790</v>
      </c>
      <c r="L16429" s="5"/>
      <c r="M16429" s="2">
        <f t="shared" si="256"/>
        <v>-419236.41999999702</v>
      </c>
      <c r="P16429"/>
    </row>
    <row r="16430" spans="1:16" hidden="1">
      <c r="A16430" t="s">
        <v>11392</v>
      </c>
      <c r="B16430" s="1">
        <v>42304</v>
      </c>
      <c r="C16430" t="s">
        <v>43</v>
      </c>
      <c r="D16430">
        <v>1</v>
      </c>
      <c r="E16430" t="s">
        <v>11394</v>
      </c>
      <c r="F16430" t="s">
        <v>45</v>
      </c>
      <c r="G16430" t="s">
        <v>20</v>
      </c>
      <c r="H16430" t="s">
        <v>11395</v>
      </c>
      <c r="J16430" s="5"/>
      <c r="K16430" s="2">
        <v>50000</v>
      </c>
      <c r="L16430" s="5"/>
      <c r="M16430" s="2">
        <f t="shared" si="256"/>
        <v>-469236.41999999702</v>
      </c>
      <c r="P16430"/>
    </row>
    <row r="16431" spans="1:16" hidden="1">
      <c r="A16431" t="s">
        <v>11429</v>
      </c>
      <c r="B16431" s="1">
        <v>42304</v>
      </c>
      <c r="C16431" t="s">
        <v>11431</v>
      </c>
      <c r="D16431">
        <v>2</v>
      </c>
      <c r="E16431" t="s">
        <v>11432</v>
      </c>
      <c r="F16431" t="s">
        <v>78</v>
      </c>
      <c r="G16431" t="s">
        <v>20</v>
      </c>
      <c r="H16431" t="s">
        <v>8434</v>
      </c>
      <c r="J16431" s="5"/>
      <c r="K16431" s="2">
        <v>1839.99</v>
      </c>
      <c r="L16431" s="5"/>
      <c r="M16431" s="2">
        <f t="shared" si="256"/>
        <v>-471076.40999999701</v>
      </c>
      <c r="P16431"/>
    </row>
    <row r="16432" spans="1:16" hidden="1">
      <c r="A16432" t="s">
        <v>11442</v>
      </c>
      <c r="B16432" s="1">
        <v>42304</v>
      </c>
      <c r="C16432" t="s">
        <v>6</v>
      </c>
      <c r="D16432">
        <v>1</v>
      </c>
      <c r="E16432" t="s">
        <v>11444</v>
      </c>
      <c r="F16432" t="s">
        <v>29</v>
      </c>
      <c r="G16432" t="s">
        <v>20</v>
      </c>
      <c r="H16432" t="s">
        <v>2851</v>
      </c>
      <c r="I16432" s="2">
        <v>2723.45</v>
      </c>
      <c r="J16432" s="5"/>
      <c r="L16432" s="5"/>
      <c r="M16432" s="2">
        <f t="shared" si="256"/>
        <v>-468352.95999999699</v>
      </c>
      <c r="P16432"/>
    </row>
    <row r="16433" spans="1:16" hidden="1">
      <c r="A16433" t="s">
        <v>11445</v>
      </c>
      <c r="B16433" s="1">
        <v>42304</v>
      </c>
      <c r="C16433" t="s">
        <v>6</v>
      </c>
      <c r="D16433">
        <v>1</v>
      </c>
      <c r="E16433" t="s">
        <v>11447</v>
      </c>
      <c r="F16433" t="s">
        <v>29</v>
      </c>
      <c r="G16433" t="s">
        <v>20</v>
      </c>
      <c r="H16433" t="s">
        <v>11448</v>
      </c>
      <c r="I16433" s="2">
        <v>265.86</v>
      </c>
      <c r="J16433" s="5"/>
      <c r="L16433" s="5"/>
      <c r="M16433" s="2">
        <f t="shared" si="256"/>
        <v>-468087.09999999701</v>
      </c>
      <c r="P16433"/>
    </row>
    <row r="16434" spans="1:16" hidden="1">
      <c r="A16434" t="s">
        <v>11466</v>
      </c>
      <c r="B16434" s="1">
        <v>42304</v>
      </c>
      <c r="C16434" t="s">
        <v>11</v>
      </c>
      <c r="D16434">
        <v>1</v>
      </c>
      <c r="E16434" t="s">
        <v>11468</v>
      </c>
      <c r="F16434" t="s">
        <v>45</v>
      </c>
      <c r="G16434" t="s">
        <v>20</v>
      </c>
      <c r="H16434" t="s">
        <v>11469</v>
      </c>
      <c r="J16434" s="5"/>
      <c r="K16434" s="2">
        <v>1471</v>
      </c>
      <c r="L16434" s="5"/>
      <c r="M16434" s="2">
        <f t="shared" si="256"/>
        <v>-469558.09999999701</v>
      </c>
      <c r="P16434"/>
    </row>
    <row r="16435" spans="1:16" hidden="1">
      <c r="A16435" t="s">
        <v>11505</v>
      </c>
      <c r="B16435" s="1">
        <v>42304</v>
      </c>
      <c r="C16435" t="s">
        <v>6</v>
      </c>
      <c r="D16435">
        <v>1</v>
      </c>
      <c r="E16435" t="s">
        <v>11506</v>
      </c>
      <c r="F16435" t="s">
        <v>8</v>
      </c>
      <c r="G16435" t="s">
        <v>20</v>
      </c>
      <c r="H16435" t="s">
        <v>11507</v>
      </c>
      <c r="I16435" s="2">
        <v>3192.01</v>
      </c>
      <c r="J16435" s="5"/>
      <c r="L16435" s="5"/>
      <c r="M16435" s="2">
        <f t="shared" si="256"/>
        <v>-466366.089999997</v>
      </c>
      <c r="P16435"/>
    </row>
    <row r="16436" spans="1:16" hidden="1">
      <c r="A16436" t="s">
        <v>11536</v>
      </c>
      <c r="B16436" s="1">
        <v>42304</v>
      </c>
      <c r="C16436" t="s">
        <v>6</v>
      </c>
      <c r="D16436">
        <v>1</v>
      </c>
      <c r="E16436" t="s">
        <v>11538</v>
      </c>
      <c r="F16436" t="s">
        <v>29</v>
      </c>
      <c r="G16436" t="s">
        <v>20</v>
      </c>
      <c r="H16436" t="s">
        <v>65</v>
      </c>
      <c r="I16436" s="2">
        <v>50</v>
      </c>
      <c r="J16436" s="5"/>
      <c r="L16436" s="5"/>
      <c r="M16436" s="2">
        <f t="shared" si="256"/>
        <v>-466316.089999997</v>
      </c>
      <c r="P16436"/>
    </row>
    <row r="16437" spans="1:16" hidden="1">
      <c r="A16437" t="s">
        <v>11553</v>
      </c>
      <c r="B16437" s="1">
        <v>42304</v>
      </c>
      <c r="C16437" t="s">
        <v>6</v>
      </c>
      <c r="D16437">
        <v>1</v>
      </c>
      <c r="E16437" t="s">
        <v>11554</v>
      </c>
      <c r="F16437" t="s">
        <v>29</v>
      </c>
      <c r="G16437" t="s">
        <v>20</v>
      </c>
      <c r="H16437" t="s">
        <v>103</v>
      </c>
      <c r="I16437" s="2">
        <v>734.4</v>
      </c>
      <c r="J16437" s="5"/>
      <c r="L16437" s="5"/>
      <c r="M16437" s="2">
        <f t="shared" si="256"/>
        <v>-465581.68999999698</v>
      </c>
      <c r="P16437"/>
    </row>
    <row r="16438" spans="1:16" hidden="1">
      <c r="A16438" t="s">
        <v>11566</v>
      </c>
      <c r="B16438" s="1">
        <v>42304</v>
      </c>
      <c r="C16438" t="s">
        <v>11</v>
      </c>
      <c r="D16438">
        <v>1</v>
      </c>
      <c r="E16438" t="s">
        <v>11568</v>
      </c>
      <c r="F16438" t="s">
        <v>16</v>
      </c>
      <c r="G16438" t="s">
        <v>20</v>
      </c>
      <c r="H16438" t="s">
        <v>598</v>
      </c>
      <c r="J16438" s="5"/>
      <c r="K16438" s="2">
        <v>1025</v>
      </c>
      <c r="L16438" s="5"/>
      <c r="M16438" s="2">
        <f t="shared" si="256"/>
        <v>-466606.68999999698</v>
      </c>
      <c r="P16438"/>
    </row>
    <row r="16439" spans="1:16" hidden="1">
      <c r="A16439" t="s">
        <v>11572</v>
      </c>
      <c r="B16439" s="1">
        <v>42304</v>
      </c>
      <c r="C16439" t="s">
        <v>1</v>
      </c>
      <c r="D16439">
        <v>1</v>
      </c>
      <c r="E16439" t="s">
        <v>11574</v>
      </c>
      <c r="F16439" t="s">
        <v>13</v>
      </c>
      <c r="G16439" t="s">
        <v>20</v>
      </c>
      <c r="H16439" t="s">
        <v>11575</v>
      </c>
      <c r="J16439" s="5"/>
      <c r="K16439" s="2">
        <v>50650</v>
      </c>
      <c r="L16439" s="5"/>
      <c r="M16439" s="2">
        <f t="shared" si="256"/>
        <v>-517256.68999999698</v>
      </c>
      <c r="P16439"/>
    </row>
    <row r="16440" spans="1:16" hidden="1">
      <c r="A16440" t="s">
        <v>11577</v>
      </c>
      <c r="B16440" s="1">
        <v>42304</v>
      </c>
      <c r="C16440" t="s">
        <v>1</v>
      </c>
      <c r="D16440">
        <v>1</v>
      </c>
      <c r="E16440" t="s">
        <v>11579</v>
      </c>
      <c r="F16440" t="s">
        <v>13</v>
      </c>
      <c r="G16440" t="s">
        <v>20</v>
      </c>
      <c r="H16440" t="s">
        <v>11575</v>
      </c>
      <c r="J16440" s="5"/>
      <c r="K16440" s="2">
        <v>7550.3</v>
      </c>
      <c r="L16440" s="5"/>
      <c r="M16440" s="2">
        <f t="shared" si="256"/>
        <v>-524806.98999999696</v>
      </c>
      <c r="P16440"/>
    </row>
    <row r="16441" spans="1:16" hidden="1">
      <c r="A16441" t="s">
        <v>11582</v>
      </c>
      <c r="B16441" s="1">
        <v>42304</v>
      </c>
      <c r="C16441" t="s">
        <v>1</v>
      </c>
      <c r="D16441">
        <v>1</v>
      </c>
      <c r="E16441" t="s">
        <v>11583</v>
      </c>
      <c r="F16441" t="s">
        <v>13</v>
      </c>
      <c r="G16441" t="s">
        <v>20</v>
      </c>
      <c r="H16441" t="s">
        <v>11584</v>
      </c>
      <c r="J16441" s="5"/>
      <c r="K16441" s="2">
        <v>100000</v>
      </c>
      <c r="L16441" s="5"/>
      <c r="M16441" s="2">
        <f t="shared" si="256"/>
        <v>-624806.98999999696</v>
      </c>
      <c r="P16441"/>
    </row>
    <row r="16442" spans="1:16" hidden="1">
      <c r="A16442" t="s">
        <v>11587</v>
      </c>
      <c r="B16442" s="1">
        <v>42304</v>
      </c>
      <c r="C16442" t="s">
        <v>1</v>
      </c>
      <c r="D16442">
        <v>1</v>
      </c>
      <c r="E16442" t="s">
        <v>11588</v>
      </c>
      <c r="F16442" t="s">
        <v>228</v>
      </c>
      <c r="G16442" t="s">
        <v>20</v>
      </c>
      <c r="H16442" t="s">
        <v>11589</v>
      </c>
      <c r="J16442" s="5"/>
      <c r="K16442" s="2">
        <v>50000</v>
      </c>
      <c r="L16442" s="5"/>
      <c r="M16442" s="2">
        <f t="shared" si="256"/>
        <v>-674806.98999999696</v>
      </c>
      <c r="P16442"/>
    </row>
    <row r="16443" spans="1:16" hidden="1">
      <c r="A16443" t="s">
        <v>11596</v>
      </c>
      <c r="B16443" s="1">
        <v>42304</v>
      </c>
      <c r="C16443" t="s">
        <v>18</v>
      </c>
      <c r="D16443">
        <v>1</v>
      </c>
      <c r="E16443" t="s">
        <v>11597</v>
      </c>
      <c r="F16443" t="s">
        <v>13</v>
      </c>
      <c r="G16443" t="s">
        <v>20</v>
      </c>
      <c r="H16443" t="s">
        <v>18</v>
      </c>
      <c r="J16443" s="5"/>
      <c r="K16443" s="2">
        <v>11621.79</v>
      </c>
      <c r="L16443" s="5"/>
      <c r="M16443" s="2">
        <f t="shared" si="256"/>
        <v>-686428.779999997</v>
      </c>
      <c r="P16443"/>
    </row>
    <row r="16444" spans="1:16" hidden="1">
      <c r="A16444" t="s">
        <v>11603</v>
      </c>
      <c r="B16444" s="1">
        <v>42304</v>
      </c>
      <c r="C16444" t="s">
        <v>195</v>
      </c>
      <c r="D16444">
        <v>1</v>
      </c>
      <c r="E16444" t="s">
        <v>11604</v>
      </c>
      <c r="F16444" t="s">
        <v>13</v>
      </c>
      <c r="G16444" t="s">
        <v>20</v>
      </c>
      <c r="H16444" t="s">
        <v>195</v>
      </c>
      <c r="J16444" s="5"/>
      <c r="K16444" s="2">
        <v>13047.82</v>
      </c>
      <c r="L16444" s="5"/>
      <c r="M16444" s="2">
        <f t="shared" si="256"/>
        <v>-699476.59999999695</v>
      </c>
      <c r="P16444"/>
    </row>
    <row r="16445" spans="1:16" hidden="1">
      <c r="A16445" t="s">
        <v>11608</v>
      </c>
      <c r="B16445" s="1">
        <v>42304</v>
      </c>
      <c r="C16445" t="s">
        <v>200</v>
      </c>
      <c r="D16445">
        <v>1</v>
      </c>
      <c r="E16445" t="s">
        <v>11609</v>
      </c>
      <c r="F16445" t="s">
        <v>16</v>
      </c>
      <c r="G16445" t="s">
        <v>20</v>
      </c>
      <c r="H16445" t="s">
        <v>200</v>
      </c>
      <c r="J16445" s="5"/>
      <c r="K16445" s="2">
        <v>4000</v>
      </c>
      <c r="L16445" s="5"/>
      <c r="M16445" s="2">
        <f t="shared" si="256"/>
        <v>-703476.59999999695</v>
      </c>
      <c r="P16445"/>
    </row>
    <row r="16446" spans="1:16" hidden="1">
      <c r="A16446" t="s">
        <v>11619</v>
      </c>
      <c r="B16446" s="1">
        <v>42304</v>
      </c>
      <c r="C16446" t="s">
        <v>1419</v>
      </c>
      <c r="D16446">
        <v>1</v>
      </c>
      <c r="E16446" t="s">
        <v>11620</v>
      </c>
      <c r="F16446" t="s">
        <v>16</v>
      </c>
      <c r="G16446" t="s">
        <v>4</v>
      </c>
      <c r="H16446" t="s">
        <v>564</v>
      </c>
      <c r="J16446" s="5"/>
      <c r="K16446" s="2">
        <v>2600</v>
      </c>
      <c r="L16446" s="5"/>
      <c r="M16446" s="2">
        <f t="shared" si="256"/>
        <v>-706076.59999999695</v>
      </c>
      <c r="P16446"/>
    </row>
    <row r="16447" spans="1:16" hidden="1">
      <c r="A16447" t="s">
        <v>11699</v>
      </c>
      <c r="B16447" s="1">
        <v>42304</v>
      </c>
      <c r="C16447" t="s">
        <v>6</v>
      </c>
      <c r="D16447">
        <v>1</v>
      </c>
      <c r="E16447" t="s">
        <v>11700</v>
      </c>
      <c r="F16447" t="s">
        <v>29</v>
      </c>
      <c r="G16447" t="s">
        <v>4</v>
      </c>
      <c r="H16447" t="s">
        <v>65</v>
      </c>
      <c r="I16447" s="2">
        <v>265.47000000000003</v>
      </c>
      <c r="J16447" s="5"/>
      <c r="L16447" s="5"/>
      <c r="M16447" s="2">
        <f t="shared" si="256"/>
        <v>-705811.12999999698</v>
      </c>
      <c r="P16447"/>
    </row>
    <row r="16448" spans="1:16" hidden="1">
      <c r="A16448" t="s">
        <v>11790</v>
      </c>
      <c r="B16448" s="1">
        <v>42304</v>
      </c>
      <c r="C16448" t="s">
        <v>6</v>
      </c>
      <c r="D16448">
        <v>1</v>
      </c>
      <c r="E16448" t="s">
        <v>11793</v>
      </c>
      <c r="F16448" t="s">
        <v>29</v>
      </c>
      <c r="G16448" t="s">
        <v>4</v>
      </c>
      <c r="H16448" t="s">
        <v>65</v>
      </c>
      <c r="I16448" s="2">
        <v>376.67</v>
      </c>
      <c r="J16448" s="5"/>
      <c r="L16448" s="5"/>
      <c r="M16448" s="2">
        <f t="shared" si="256"/>
        <v>-705434.45999999694</v>
      </c>
      <c r="P16448"/>
    </row>
    <row r="16449" spans="1:16" hidden="1">
      <c r="A16449" t="s">
        <v>11802</v>
      </c>
      <c r="B16449" s="1">
        <v>42304</v>
      </c>
      <c r="C16449" t="s">
        <v>6</v>
      </c>
      <c r="D16449">
        <v>1</v>
      </c>
      <c r="E16449" t="s">
        <v>11803</v>
      </c>
      <c r="F16449" t="s">
        <v>29</v>
      </c>
      <c r="G16449" t="s">
        <v>4</v>
      </c>
      <c r="H16449" t="s">
        <v>1148</v>
      </c>
      <c r="I16449" s="2">
        <v>2802</v>
      </c>
      <c r="J16449" s="5"/>
      <c r="L16449" s="5"/>
      <c r="M16449" s="2">
        <f t="shared" si="256"/>
        <v>-702632.45999999694</v>
      </c>
      <c r="P16449"/>
    </row>
    <row r="16450" spans="1:16" hidden="1">
      <c r="A16450" t="s">
        <v>11813</v>
      </c>
      <c r="B16450" s="1">
        <v>42304</v>
      </c>
      <c r="C16450" t="s">
        <v>43</v>
      </c>
      <c r="D16450">
        <v>1</v>
      </c>
      <c r="E16450" t="s">
        <v>11816</v>
      </c>
      <c r="F16450" t="s">
        <v>16</v>
      </c>
      <c r="G16450" t="s">
        <v>4</v>
      </c>
      <c r="H16450" t="s">
        <v>8758</v>
      </c>
      <c r="J16450" s="5"/>
      <c r="K16450" s="2">
        <v>1025</v>
      </c>
      <c r="L16450" s="5"/>
      <c r="M16450" s="2">
        <f t="shared" si="256"/>
        <v>-703657.45999999694</v>
      </c>
      <c r="P16450"/>
    </row>
    <row r="16451" spans="1:16" hidden="1">
      <c r="A16451" t="s">
        <v>11851</v>
      </c>
      <c r="B16451" s="1">
        <v>42304</v>
      </c>
      <c r="C16451" t="s">
        <v>43</v>
      </c>
      <c r="D16451">
        <v>1</v>
      </c>
      <c r="E16451" t="s">
        <v>11853</v>
      </c>
      <c r="F16451" t="s">
        <v>3605</v>
      </c>
      <c r="G16451" t="s">
        <v>4</v>
      </c>
      <c r="H16451" t="s">
        <v>11854</v>
      </c>
      <c r="J16451" s="5"/>
      <c r="K16451" s="2">
        <v>125000</v>
      </c>
      <c r="L16451" s="5"/>
      <c r="M16451" s="2">
        <f t="shared" si="256"/>
        <v>-828657.45999999694</v>
      </c>
      <c r="P16451"/>
    </row>
    <row r="16452" spans="1:16" hidden="1">
      <c r="A16452" t="s">
        <v>11863</v>
      </c>
      <c r="B16452" s="1">
        <v>42304</v>
      </c>
      <c r="C16452" t="s">
        <v>43</v>
      </c>
      <c r="D16452">
        <v>1</v>
      </c>
      <c r="E16452" t="s">
        <v>11865</v>
      </c>
      <c r="F16452" t="s">
        <v>13</v>
      </c>
      <c r="G16452" t="s">
        <v>4</v>
      </c>
      <c r="H16452" t="s">
        <v>256</v>
      </c>
      <c r="J16452" s="5"/>
      <c r="K16452" s="2">
        <v>126568.96000000001</v>
      </c>
      <c r="L16452" s="5"/>
      <c r="M16452" s="2">
        <f t="shared" si="256"/>
        <v>-955226.4199999969</v>
      </c>
      <c r="P16452"/>
    </row>
    <row r="16453" spans="1:16" hidden="1">
      <c r="A16453" t="s">
        <v>11866</v>
      </c>
      <c r="B16453" s="1">
        <v>42304</v>
      </c>
      <c r="C16453" t="s">
        <v>43</v>
      </c>
      <c r="D16453">
        <v>1</v>
      </c>
      <c r="E16453" t="s">
        <v>11868</v>
      </c>
      <c r="F16453" t="s">
        <v>13</v>
      </c>
      <c r="G16453" t="s">
        <v>4</v>
      </c>
      <c r="H16453" t="s">
        <v>256</v>
      </c>
      <c r="J16453" s="5"/>
      <c r="K16453" s="2">
        <v>129130.99</v>
      </c>
      <c r="L16453" s="5"/>
      <c r="M16453" s="2">
        <f t="shared" si="256"/>
        <v>-1084357.4099999969</v>
      </c>
      <c r="P16453"/>
    </row>
    <row r="16454" spans="1:16" hidden="1">
      <c r="A16454" t="s">
        <v>11877</v>
      </c>
      <c r="B16454" s="1">
        <v>42304</v>
      </c>
      <c r="C16454" t="s">
        <v>43</v>
      </c>
      <c r="D16454">
        <v>1</v>
      </c>
      <c r="E16454" t="s">
        <v>11878</v>
      </c>
      <c r="F16454" t="s">
        <v>13</v>
      </c>
      <c r="G16454" t="s">
        <v>4</v>
      </c>
      <c r="H16454" t="s">
        <v>256</v>
      </c>
      <c r="J16454" s="5"/>
      <c r="K16454" s="2">
        <v>129130.99</v>
      </c>
      <c r="L16454" s="5"/>
      <c r="M16454" s="2">
        <f t="shared" si="256"/>
        <v>-1213488.3999999969</v>
      </c>
      <c r="P16454"/>
    </row>
    <row r="16455" spans="1:16" hidden="1">
      <c r="A16455" t="s">
        <v>11891</v>
      </c>
      <c r="B16455" s="1">
        <v>42304</v>
      </c>
      <c r="C16455" t="s">
        <v>1419</v>
      </c>
      <c r="D16455">
        <v>1</v>
      </c>
      <c r="E16455" t="s">
        <v>11894</v>
      </c>
      <c r="F16455" t="s">
        <v>45</v>
      </c>
      <c r="G16455" t="s">
        <v>4</v>
      </c>
      <c r="H16455" t="s">
        <v>1010</v>
      </c>
      <c r="J16455" s="5"/>
      <c r="K16455" s="2">
        <v>4093.37</v>
      </c>
      <c r="L16455" s="5"/>
      <c r="M16455" s="2">
        <f t="shared" si="256"/>
        <v>-1217581.769999997</v>
      </c>
      <c r="P16455"/>
    </row>
    <row r="16456" spans="1:16" hidden="1">
      <c r="A16456" t="s">
        <v>11908</v>
      </c>
      <c r="B16456" s="1">
        <v>42304</v>
      </c>
      <c r="C16456" t="s">
        <v>437</v>
      </c>
      <c r="D16456">
        <v>1</v>
      </c>
      <c r="E16456" t="s">
        <v>11909</v>
      </c>
      <c r="F16456" t="s">
        <v>13</v>
      </c>
      <c r="G16456" t="s">
        <v>4</v>
      </c>
      <c r="H16456" t="s">
        <v>5354</v>
      </c>
      <c r="J16456" s="5"/>
      <c r="K16456" s="2">
        <v>152999</v>
      </c>
      <c r="L16456" s="5"/>
      <c r="M16456" s="2">
        <f t="shared" si="256"/>
        <v>-1370580.769999997</v>
      </c>
      <c r="P16456"/>
    </row>
    <row r="16457" spans="1:16" hidden="1">
      <c r="A16457" t="s">
        <v>11914</v>
      </c>
      <c r="B16457" s="1">
        <v>42304</v>
      </c>
      <c r="C16457" t="s">
        <v>7388</v>
      </c>
      <c r="D16457">
        <v>1</v>
      </c>
      <c r="E16457" t="s">
        <v>11915</v>
      </c>
      <c r="F16457" t="s">
        <v>13</v>
      </c>
      <c r="G16457" t="s">
        <v>4</v>
      </c>
      <c r="H16457" t="s">
        <v>11916</v>
      </c>
      <c r="J16457" s="5"/>
      <c r="K16457" s="2">
        <v>80000</v>
      </c>
      <c r="L16457" s="5"/>
      <c r="M16457" s="2">
        <f t="shared" ref="M16457:M16520" si="257">+M16456+I16457-K16457</f>
        <v>-1450580.769999997</v>
      </c>
      <c r="P16457"/>
    </row>
    <row r="16458" spans="1:16" hidden="1">
      <c r="A16458" t="s">
        <v>11987</v>
      </c>
      <c r="B16458" s="1">
        <v>42304</v>
      </c>
      <c r="C16458" t="s">
        <v>6</v>
      </c>
      <c r="D16458">
        <v>1</v>
      </c>
      <c r="E16458" t="s">
        <v>11988</v>
      </c>
      <c r="F16458" t="s">
        <v>29</v>
      </c>
      <c r="G16458" t="s">
        <v>4</v>
      </c>
      <c r="H16458" t="s">
        <v>11989</v>
      </c>
      <c r="I16458" s="2">
        <v>181.06</v>
      </c>
      <c r="J16458" s="5"/>
      <c r="L16458" s="5"/>
      <c r="M16458" s="2">
        <f t="shared" si="257"/>
        <v>-1450399.7099999969</v>
      </c>
      <c r="P16458"/>
    </row>
    <row r="16459" spans="1:16" hidden="1">
      <c r="A16459" t="s">
        <v>12012</v>
      </c>
      <c r="B16459" s="1">
        <v>42304</v>
      </c>
      <c r="C16459" t="s">
        <v>18</v>
      </c>
      <c r="D16459">
        <v>1</v>
      </c>
      <c r="E16459" t="s">
        <v>12013</v>
      </c>
      <c r="F16459" t="s">
        <v>13</v>
      </c>
      <c r="G16459" t="s">
        <v>4</v>
      </c>
      <c r="H16459" t="s">
        <v>12014</v>
      </c>
      <c r="J16459" s="5"/>
      <c r="K16459" s="2">
        <v>20000</v>
      </c>
      <c r="L16459" s="5"/>
      <c r="M16459" s="2">
        <f t="shared" si="257"/>
        <v>-1470399.7099999969</v>
      </c>
      <c r="P16459"/>
    </row>
    <row r="16460" spans="1:16" hidden="1">
      <c r="A16460" t="s">
        <v>12071</v>
      </c>
      <c r="B16460" s="1">
        <v>42304</v>
      </c>
      <c r="C16460" t="s">
        <v>437</v>
      </c>
      <c r="D16460">
        <v>1</v>
      </c>
      <c r="E16460" t="s">
        <v>12074</v>
      </c>
      <c r="F16460" t="s">
        <v>16</v>
      </c>
      <c r="G16460" t="s">
        <v>4</v>
      </c>
      <c r="H16460" t="s">
        <v>12075</v>
      </c>
      <c r="J16460" s="5"/>
      <c r="K16460" s="2">
        <v>104883.12</v>
      </c>
      <c r="L16460" s="5"/>
      <c r="M16460" s="2">
        <f t="shared" si="257"/>
        <v>-1575282.8299999968</v>
      </c>
      <c r="P16460"/>
    </row>
    <row r="16461" spans="1:16" hidden="1">
      <c r="A16461" t="s">
        <v>12080</v>
      </c>
      <c r="B16461" s="1">
        <v>42304</v>
      </c>
      <c r="C16461" t="s">
        <v>202</v>
      </c>
      <c r="D16461">
        <v>1</v>
      </c>
      <c r="E16461" t="s">
        <v>12082</v>
      </c>
      <c r="F16461" t="s">
        <v>13</v>
      </c>
      <c r="G16461" t="s">
        <v>4</v>
      </c>
      <c r="H16461" t="s">
        <v>494</v>
      </c>
      <c r="J16461" s="5"/>
      <c r="K16461" s="2">
        <v>2423.1</v>
      </c>
      <c r="L16461" s="5"/>
      <c r="M16461" s="2">
        <f t="shared" si="257"/>
        <v>-1577705.9299999969</v>
      </c>
      <c r="P16461"/>
    </row>
    <row r="16462" spans="1:16" hidden="1">
      <c r="A16462" t="s">
        <v>12084</v>
      </c>
      <c r="B16462" s="1">
        <v>42304</v>
      </c>
      <c r="C16462" t="s">
        <v>195</v>
      </c>
      <c r="D16462">
        <v>1</v>
      </c>
      <c r="E16462" t="s">
        <v>12086</v>
      </c>
      <c r="F16462" t="s">
        <v>13</v>
      </c>
      <c r="G16462" t="s">
        <v>4</v>
      </c>
      <c r="H16462" t="s">
        <v>195</v>
      </c>
      <c r="J16462" s="5"/>
      <c r="K16462" s="2">
        <v>7981.95</v>
      </c>
      <c r="L16462" s="5"/>
      <c r="M16462" s="2">
        <f t="shared" si="257"/>
        <v>-1585687.8799999969</v>
      </c>
      <c r="P16462"/>
    </row>
    <row r="16463" spans="1:16" hidden="1">
      <c r="A16463" t="s">
        <v>12087</v>
      </c>
      <c r="B16463" s="1">
        <v>42304</v>
      </c>
      <c r="C16463" t="s">
        <v>18</v>
      </c>
      <c r="D16463">
        <v>1</v>
      </c>
      <c r="E16463" t="s">
        <v>12089</v>
      </c>
      <c r="F16463" t="s">
        <v>13</v>
      </c>
      <c r="G16463" t="s">
        <v>4</v>
      </c>
      <c r="H16463" t="s">
        <v>18</v>
      </c>
      <c r="J16463" s="5"/>
      <c r="K16463" s="2">
        <v>15344.86</v>
      </c>
      <c r="L16463" s="5"/>
      <c r="M16463" s="2">
        <f t="shared" si="257"/>
        <v>-1601032.739999997</v>
      </c>
      <c r="P16463"/>
    </row>
    <row r="16464" spans="1:16" hidden="1">
      <c r="A16464" t="s">
        <v>33143</v>
      </c>
      <c r="B16464" s="1">
        <v>42304</v>
      </c>
      <c r="C16464" t="s">
        <v>33149</v>
      </c>
      <c r="D16464">
        <v>2</v>
      </c>
      <c r="E16464" t="s">
        <v>33150</v>
      </c>
      <c r="F16464" t="s">
        <v>7054</v>
      </c>
      <c r="G16464" t="s">
        <v>20</v>
      </c>
      <c r="H16464" t="s">
        <v>4350</v>
      </c>
      <c r="I16464" s="2">
        <v>1025</v>
      </c>
      <c r="J16464" s="5"/>
      <c r="L16464" s="5"/>
      <c r="M16464" s="2">
        <f t="shared" si="257"/>
        <v>-1600007.739999997</v>
      </c>
      <c r="P16464"/>
    </row>
    <row r="16465" spans="1:16" hidden="1">
      <c r="A16465" t="s">
        <v>33162</v>
      </c>
      <c r="B16465" s="1">
        <v>42304</v>
      </c>
      <c r="C16465" t="s">
        <v>33167</v>
      </c>
      <c r="D16465">
        <v>1</v>
      </c>
      <c r="E16465" t="s">
        <v>33168</v>
      </c>
      <c r="F16465" t="s">
        <v>13565</v>
      </c>
      <c r="G16465" t="s">
        <v>20</v>
      </c>
      <c r="H16465" t="s">
        <v>17408</v>
      </c>
      <c r="I16465" s="2">
        <v>329145.84999999998</v>
      </c>
      <c r="J16465" s="5"/>
      <c r="L16465" s="5"/>
      <c r="M16465" s="2">
        <f t="shared" si="257"/>
        <v>-1270861.8899999969</v>
      </c>
      <c r="P16465"/>
    </row>
    <row r="16466" spans="1:16" hidden="1">
      <c r="A16466" t="s">
        <v>33177</v>
      </c>
      <c r="B16466" s="1">
        <v>42304</v>
      </c>
      <c r="C16466" t="s">
        <v>11389</v>
      </c>
      <c r="D16466">
        <v>2</v>
      </c>
      <c r="E16466" t="s">
        <v>33183</v>
      </c>
      <c r="F16466" t="s">
        <v>7054</v>
      </c>
      <c r="G16466" t="s">
        <v>20</v>
      </c>
      <c r="H16466" t="s">
        <v>31194</v>
      </c>
      <c r="I16466" s="2">
        <v>1790</v>
      </c>
      <c r="J16466" s="5"/>
      <c r="L16466" s="5"/>
      <c r="M16466" s="2">
        <f t="shared" si="257"/>
        <v>-1269071.8899999969</v>
      </c>
      <c r="P16466"/>
    </row>
    <row r="16467" spans="1:16" hidden="1">
      <c r="A16467" t="s">
        <v>33193</v>
      </c>
      <c r="B16467" s="1">
        <v>42304</v>
      </c>
      <c r="C16467" t="s">
        <v>6</v>
      </c>
      <c r="D16467">
        <v>1</v>
      </c>
      <c r="E16467" t="s">
        <v>33199</v>
      </c>
      <c r="F16467" t="s">
        <v>13565</v>
      </c>
      <c r="G16467" t="s">
        <v>20</v>
      </c>
      <c r="H16467" t="s">
        <v>11395</v>
      </c>
      <c r="I16467" s="2">
        <v>50000</v>
      </c>
      <c r="J16467" s="5"/>
      <c r="L16467" s="5"/>
      <c r="M16467" s="2">
        <f t="shared" si="257"/>
        <v>-1219071.8899999969</v>
      </c>
      <c r="P16467"/>
    </row>
    <row r="16468" spans="1:16" hidden="1">
      <c r="A16468" t="s">
        <v>33206</v>
      </c>
      <c r="B16468" s="1">
        <v>42304</v>
      </c>
      <c r="C16468" t="s">
        <v>11431</v>
      </c>
      <c r="D16468">
        <v>2</v>
      </c>
      <c r="E16468" t="s">
        <v>33212</v>
      </c>
      <c r="F16468" t="s">
        <v>7054</v>
      </c>
      <c r="G16468" t="s">
        <v>20</v>
      </c>
      <c r="H16468" t="s">
        <v>3383</v>
      </c>
      <c r="I16468" s="2">
        <v>1839.99</v>
      </c>
      <c r="J16468" s="5"/>
      <c r="L16468" s="5"/>
      <c r="M16468" s="2">
        <f t="shared" si="257"/>
        <v>-1217231.8999999969</v>
      </c>
      <c r="P16468"/>
    </row>
    <row r="16469" spans="1:16" hidden="1">
      <c r="A16469" t="s">
        <v>33224</v>
      </c>
      <c r="B16469" s="1">
        <v>42304</v>
      </c>
      <c r="C16469" t="s">
        <v>18</v>
      </c>
      <c r="D16469">
        <v>2</v>
      </c>
      <c r="E16469" t="s">
        <v>33232</v>
      </c>
      <c r="F16469" t="s">
        <v>13559</v>
      </c>
      <c r="G16469" t="s">
        <v>313</v>
      </c>
      <c r="H16469" t="s">
        <v>745</v>
      </c>
      <c r="I16469" s="2">
        <v>139.34</v>
      </c>
      <c r="J16469" s="5"/>
      <c r="L16469" s="5"/>
      <c r="M16469" s="2">
        <f t="shared" si="257"/>
        <v>-1217092.5599999968</v>
      </c>
      <c r="P16469"/>
    </row>
    <row r="16470" spans="1:16" hidden="1">
      <c r="A16470" t="s">
        <v>33244</v>
      </c>
      <c r="B16470" s="1">
        <v>42304</v>
      </c>
      <c r="C16470" t="s">
        <v>1802</v>
      </c>
      <c r="D16470">
        <v>2</v>
      </c>
      <c r="E16470" t="s">
        <v>33251</v>
      </c>
      <c r="F16470" t="s">
        <v>13559</v>
      </c>
      <c r="G16470" t="s">
        <v>479</v>
      </c>
      <c r="H16470" t="s">
        <v>11309</v>
      </c>
      <c r="J16470" s="5"/>
      <c r="K16470" s="2">
        <v>236.38</v>
      </c>
      <c r="L16470" s="5"/>
      <c r="M16470" s="2">
        <f t="shared" si="257"/>
        <v>-1217328.9399999967</v>
      </c>
      <c r="P16470"/>
    </row>
    <row r="16471" spans="1:16" hidden="1">
      <c r="A16471" t="s">
        <v>33244</v>
      </c>
      <c r="B16471" s="1">
        <v>42304</v>
      </c>
      <c r="C16471" t="s">
        <v>1802</v>
      </c>
      <c r="D16471">
        <v>2</v>
      </c>
      <c r="E16471" t="s">
        <v>33251</v>
      </c>
      <c r="F16471" t="s">
        <v>13559</v>
      </c>
      <c r="G16471" t="s">
        <v>479</v>
      </c>
      <c r="H16471" t="s">
        <v>11309</v>
      </c>
      <c r="I16471" s="2">
        <v>236.38</v>
      </c>
      <c r="J16471" s="5"/>
      <c r="L16471" s="5"/>
      <c r="M16471" s="2">
        <f t="shared" si="257"/>
        <v>-1217092.5599999968</v>
      </c>
      <c r="P16471"/>
    </row>
    <row r="16472" spans="1:16" hidden="1">
      <c r="A16472" t="s">
        <v>33262</v>
      </c>
      <c r="B16472" s="1">
        <v>42304</v>
      </c>
      <c r="C16472" t="s">
        <v>1802</v>
      </c>
      <c r="D16472">
        <v>2</v>
      </c>
      <c r="E16472" t="s">
        <v>33270</v>
      </c>
      <c r="F16472" t="s">
        <v>13559</v>
      </c>
      <c r="G16472" t="s">
        <v>479</v>
      </c>
      <c r="H16472" t="s">
        <v>11125</v>
      </c>
      <c r="J16472" s="5"/>
      <c r="K16472" s="2">
        <v>2619.88</v>
      </c>
      <c r="L16472" s="5"/>
      <c r="M16472" s="2">
        <f t="shared" si="257"/>
        <v>-1219712.4399999967</v>
      </c>
      <c r="P16472"/>
    </row>
    <row r="16473" spans="1:16" hidden="1">
      <c r="A16473" t="s">
        <v>33262</v>
      </c>
      <c r="B16473" s="1">
        <v>42304</v>
      </c>
      <c r="C16473" t="s">
        <v>1802</v>
      </c>
      <c r="D16473">
        <v>2</v>
      </c>
      <c r="E16473" t="s">
        <v>33270</v>
      </c>
      <c r="F16473" t="s">
        <v>13559</v>
      </c>
      <c r="G16473" t="s">
        <v>479</v>
      </c>
      <c r="H16473" t="s">
        <v>11125</v>
      </c>
      <c r="I16473" s="2">
        <v>2619.88</v>
      </c>
      <c r="J16473" s="5"/>
      <c r="L16473" s="5"/>
      <c r="M16473" s="2">
        <f t="shared" si="257"/>
        <v>-1217092.5599999968</v>
      </c>
      <c r="P16473"/>
    </row>
    <row r="16474" spans="1:16" hidden="1">
      <c r="A16474" t="s">
        <v>33280</v>
      </c>
      <c r="B16474" s="1">
        <v>42304</v>
      </c>
      <c r="C16474" t="s">
        <v>33290</v>
      </c>
      <c r="D16474">
        <v>2</v>
      </c>
      <c r="E16474" t="s">
        <v>33291</v>
      </c>
      <c r="F16474" t="s">
        <v>7054</v>
      </c>
      <c r="G16474" t="s">
        <v>20</v>
      </c>
      <c r="H16474" t="s">
        <v>2851</v>
      </c>
      <c r="I16474" s="2">
        <v>840.01</v>
      </c>
      <c r="J16474" s="5"/>
      <c r="L16474" s="5"/>
      <c r="M16474" s="2">
        <f t="shared" si="257"/>
        <v>-1216252.5499999968</v>
      </c>
      <c r="P16474"/>
    </row>
    <row r="16475" spans="1:16" hidden="1">
      <c r="A16475" t="s">
        <v>33302</v>
      </c>
      <c r="B16475" s="1">
        <v>42304</v>
      </c>
      <c r="C16475" t="s">
        <v>1802</v>
      </c>
      <c r="D16475">
        <v>2</v>
      </c>
      <c r="E16475" t="s">
        <v>33309</v>
      </c>
      <c r="F16475" t="s">
        <v>13559</v>
      </c>
      <c r="G16475" t="s">
        <v>479</v>
      </c>
      <c r="H16475" t="s">
        <v>11086</v>
      </c>
      <c r="J16475" s="5"/>
      <c r="K16475" s="2">
        <v>2227.33</v>
      </c>
      <c r="L16475" s="5"/>
      <c r="M16475" s="2">
        <f t="shared" si="257"/>
        <v>-1218479.8799999969</v>
      </c>
      <c r="P16475"/>
    </row>
    <row r="16476" spans="1:16" hidden="1">
      <c r="A16476" t="s">
        <v>33302</v>
      </c>
      <c r="B16476" s="1">
        <v>42304</v>
      </c>
      <c r="C16476" t="s">
        <v>1802</v>
      </c>
      <c r="D16476">
        <v>2</v>
      </c>
      <c r="E16476" t="s">
        <v>33309</v>
      </c>
      <c r="F16476" t="s">
        <v>13559</v>
      </c>
      <c r="G16476" t="s">
        <v>479</v>
      </c>
      <c r="H16476" t="s">
        <v>11086</v>
      </c>
      <c r="I16476" s="2">
        <v>2227.33</v>
      </c>
      <c r="J16476" s="5"/>
      <c r="L16476" s="5"/>
      <c r="M16476" s="2">
        <f t="shared" si="257"/>
        <v>-1216252.5499999968</v>
      </c>
      <c r="P16476"/>
    </row>
    <row r="16477" spans="1:16" hidden="1">
      <c r="A16477" t="s">
        <v>33318</v>
      </c>
      <c r="B16477" s="1">
        <v>42304</v>
      </c>
      <c r="C16477" t="s">
        <v>33326</v>
      </c>
      <c r="D16477">
        <v>1</v>
      </c>
      <c r="E16477" t="s">
        <v>33327</v>
      </c>
      <c r="F16477" t="s">
        <v>13565</v>
      </c>
      <c r="G16477" t="s">
        <v>20</v>
      </c>
      <c r="H16477" t="s">
        <v>33328</v>
      </c>
      <c r="I16477" s="2">
        <v>5000</v>
      </c>
      <c r="J16477" s="5"/>
      <c r="L16477" s="5"/>
      <c r="M16477" s="2">
        <f t="shared" si="257"/>
        <v>-1211252.5499999968</v>
      </c>
      <c r="P16477"/>
    </row>
    <row r="16478" spans="1:16" hidden="1">
      <c r="A16478" t="s">
        <v>33338</v>
      </c>
      <c r="B16478" s="1">
        <v>42304</v>
      </c>
      <c r="C16478" t="s">
        <v>674</v>
      </c>
      <c r="D16478">
        <v>2</v>
      </c>
      <c r="E16478" t="s">
        <v>33346</v>
      </c>
      <c r="F16478" t="s">
        <v>13559</v>
      </c>
      <c r="G16478" t="s">
        <v>479</v>
      </c>
      <c r="H16478" t="s">
        <v>10023</v>
      </c>
      <c r="J16478" s="5"/>
      <c r="K16478" s="2">
        <v>3067.76</v>
      </c>
      <c r="L16478" s="5"/>
      <c r="M16478" s="2">
        <f t="shared" si="257"/>
        <v>-1214320.3099999968</v>
      </c>
      <c r="P16478"/>
    </row>
    <row r="16479" spans="1:16" hidden="1">
      <c r="A16479" t="s">
        <v>33338</v>
      </c>
      <c r="B16479" s="1">
        <v>42304</v>
      </c>
      <c r="C16479" t="s">
        <v>674</v>
      </c>
      <c r="D16479">
        <v>2</v>
      </c>
      <c r="E16479" t="s">
        <v>33346</v>
      </c>
      <c r="F16479" t="s">
        <v>13559</v>
      </c>
      <c r="G16479" t="s">
        <v>479</v>
      </c>
      <c r="H16479" t="s">
        <v>10023</v>
      </c>
      <c r="I16479" s="2">
        <v>3067.76</v>
      </c>
      <c r="J16479" s="5"/>
      <c r="L16479" s="5"/>
      <c r="M16479" s="2">
        <f t="shared" si="257"/>
        <v>-1211252.5499999968</v>
      </c>
      <c r="P16479"/>
    </row>
    <row r="16480" spans="1:16" hidden="1">
      <c r="A16480" t="s">
        <v>33355</v>
      </c>
      <c r="B16480" s="1">
        <v>42304</v>
      </c>
      <c r="C16480" t="s">
        <v>33363</v>
      </c>
      <c r="D16480">
        <v>2</v>
      </c>
      <c r="E16480" t="s">
        <v>33364</v>
      </c>
      <c r="F16480" t="s">
        <v>7054</v>
      </c>
      <c r="G16480" t="s">
        <v>20</v>
      </c>
      <c r="H16480" t="s">
        <v>986</v>
      </c>
      <c r="I16480" s="2">
        <v>3030.01</v>
      </c>
      <c r="J16480" s="5"/>
      <c r="L16480" s="5"/>
      <c r="M16480" s="2">
        <f t="shared" si="257"/>
        <v>-1208222.5399999968</v>
      </c>
      <c r="P16480"/>
    </row>
    <row r="16481" spans="1:16" hidden="1">
      <c r="A16481" t="s">
        <v>33374</v>
      </c>
      <c r="B16481" s="1">
        <v>42304</v>
      </c>
      <c r="C16481" t="s">
        <v>674</v>
      </c>
      <c r="D16481">
        <v>2</v>
      </c>
      <c r="E16481" t="s">
        <v>33379</v>
      </c>
      <c r="F16481" t="s">
        <v>13559</v>
      </c>
      <c r="G16481" t="s">
        <v>479</v>
      </c>
      <c r="H16481" t="s">
        <v>33380</v>
      </c>
      <c r="I16481" s="2">
        <v>71.77</v>
      </c>
      <c r="J16481" s="5"/>
      <c r="L16481" s="5"/>
      <c r="M16481" s="2">
        <f t="shared" si="257"/>
        <v>-1208150.7699999968</v>
      </c>
      <c r="P16481"/>
    </row>
    <row r="16482" spans="1:16" hidden="1">
      <c r="A16482" t="s">
        <v>33391</v>
      </c>
      <c r="B16482" s="1">
        <v>42304</v>
      </c>
      <c r="C16482" t="s">
        <v>4654</v>
      </c>
      <c r="D16482">
        <v>2</v>
      </c>
      <c r="E16482" t="s">
        <v>33399</v>
      </c>
      <c r="F16482" t="s">
        <v>13559</v>
      </c>
      <c r="G16482" t="s">
        <v>313</v>
      </c>
      <c r="H16482" t="s">
        <v>46</v>
      </c>
      <c r="I16482" s="2">
        <v>1471.3</v>
      </c>
      <c r="J16482" s="5"/>
      <c r="L16482" s="5"/>
      <c r="M16482" s="2">
        <f t="shared" si="257"/>
        <v>-1206679.4699999967</v>
      </c>
      <c r="P16482"/>
    </row>
    <row r="16483" spans="1:16" hidden="1">
      <c r="A16483" t="s">
        <v>33410</v>
      </c>
      <c r="B16483" s="1">
        <v>42304</v>
      </c>
      <c r="C16483" t="s">
        <v>3261</v>
      </c>
      <c r="D16483">
        <v>2</v>
      </c>
      <c r="E16483" t="s">
        <v>33417</v>
      </c>
      <c r="F16483" t="s">
        <v>13559</v>
      </c>
      <c r="G16483" t="s">
        <v>479</v>
      </c>
      <c r="H16483" t="s">
        <v>65</v>
      </c>
      <c r="J16483" s="5"/>
      <c r="K16483" s="2">
        <v>513.33000000000004</v>
      </c>
      <c r="L16483" s="5"/>
      <c r="M16483" s="2">
        <f t="shared" si="257"/>
        <v>-1207192.7999999968</v>
      </c>
      <c r="P16483"/>
    </row>
    <row r="16484" spans="1:16" hidden="1">
      <c r="A16484" t="s">
        <v>33410</v>
      </c>
      <c r="B16484" s="1">
        <v>42304</v>
      </c>
      <c r="C16484" t="s">
        <v>3261</v>
      </c>
      <c r="D16484">
        <v>2</v>
      </c>
      <c r="E16484" t="s">
        <v>33417</v>
      </c>
      <c r="F16484" t="s">
        <v>13559</v>
      </c>
      <c r="G16484" t="s">
        <v>479</v>
      </c>
      <c r="H16484" t="s">
        <v>65</v>
      </c>
      <c r="I16484" s="2">
        <v>513.33000000000004</v>
      </c>
      <c r="J16484" s="5"/>
      <c r="L16484" s="5"/>
      <c r="M16484" s="2">
        <f t="shared" si="257"/>
        <v>-1206679.4699999967</v>
      </c>
      <c r="P16484"/>
    </row>
    <row r="16485" spans="1:16" hidden="1">
      <c r="A16485" t="s">
        <v>33428</v>
      </c>
      <c r="B16485" s="1">
        <v>42304</v>
      </c>
      <c r="C16485" t="s">
        <v>33432</v>
      </c>
      <c r="D16485">
        <v>2</v>
      </c>
      <c r="E16485" t="s">
        <v>33433</v>
      </c>
      <c r="F16485" t="s">
        <v>7054</v>
      </c>
      <c r="G16485" t="s">
        <v>20</v>
      </c>
      <c r="H16485" t="s">
        <v>17058</v>
      </c>
      <c r="I16485" s="2">
        <v>208.8</v>
      </c>
      <c r="J16485" s="5"/>
      <c r="L16485" s="5"/>
      <c r="M16485" s="2">
        <f t="shared" si="257"/>
        <v>-1206470.6699999967</v>
      </c>
      <c r="P16485"/>
    </row>
    <row r="16486" spans="1:16" hidden="1">
      <c r="A16486" t="s">
        <v>33443</v>
      </c>
      <c r="B16486" s="1">
        <v>42304</v>
      </c>
      <c r="C16486" t="s">
        <v>3261</v>
      </c>
      <c r="D16486">
        <v>2</v>
      </c>
      <c r="E16486" t="s">
        <v>33448</v>
      </c>
      <c r="F16486" t="s">
        <v>13559</v>
      </c>
      <c r="G16486" t="s">
        <v>479</v>
      </c>
      <c r="H16486" t="s">
        <v>33449</v>
      </c>
      <c r="I16486" s="2">
        <v>1035.28</v>
      </c>
      <c r="J16486" s="5"/>
      <c r="L16486" s="5"/>
      <c r="M16486" s="2">
        <f t="shared" si="257"/>
        <v>-1205435.3899999966</v>
      </c>
      <c r="P16486"/>
    </row>
    <row r="16487" spans="1:16" hidden="1">
      <c r="A16487" t="s">
        <v>33461</v>
      </c>
      <c r="B16487" s="1">
        <v>42304</v>
      </c>
      <c r="C16487" t="s">
        <v>6</v>
      </c>
      <c r="D16487">
        <v>1</v>
      </c>
      <c r="E16487" t="s">
        <v>33465</v>
      </c>
      <c r="F16487" t="s">
        <v>13565</v>
      </c>
      <c r="G16487" t="s">
        <v>20</v>
      </c>
      <c r="H16487" t="s">
        <v>11584</v>
      </c>
      <c r="I16487" s="2">
        <v>100000</v>
      </c>
      <c r="J16487" s="5"/>
      <c r="L16487" s="5"/>
      <c r="M16487" s="2">
        <f t="shared" si="257"/>
        <v>-1105435.3899999966</v>
      </c>
      <c r="P16487"/>
    </row>
    <row r="16488" spans="1:16" hidden="1">
      <c r="A16488" t="s">
        <v>33476</v>
      </c>
      <c r="B16488" s="1">
        <v>42304</v>
      </c>
      <c r="C16488" t="s">
        <v>6</v>
      </c>
      <c r="D16488">
        <v>1</v>
      </c>
      <c r="E16488" t="s">
        <v>33481</v>
      </c>
      <c r="F16488" t="s">
        <v>13565</v>
      </c>
      <c r="G16488" t="s">
        <v>20</v>
      </c>
      <c r="H16488" t="s">
        <v>11575</v>
      </c>
      <c r="I16488" s="2">
        <v>7550.3</v>
      </c>
      <c r="J16488" s="5"/>
      <c r="L16488" s="5"/>
      <c r="M16488" s="2">
        <f t="shared" si="257"/>
        <v>-1097885.0899999966</v>
      </c>
      <c r="P16488"/>
    </row>
    <row r="16489" spans="1:16" hidden="1">
      <c r="A16489" t="s">
        <v>33492</v>
      </c>
      <c r="B16489" s="1">
        <v>42304</v>
      </c>
      <c r="C16489" t="s">
        <v>6</v>
      </c>
      <c r="D16489">
        <v>1</v>
      </c>
      <c r="E16489" t="s">
        <v>33496</v>
      </c>
      <c r="F16489" t="s">
        <v>13565</v>
      </c>
      <c r="G16489" t="s">
        <v>20</v>
      </c>
      <c r="H16489" t="s">
        <v>11575</v>
      </c>
      <c r="I16489" s="2">
        <v>50650</v>
      </c>
      <c r="J16489" s="5"/>
      <c r="L16489" s="5"/>
      <c r="M16489" s="2">
        <f t="shared" si="257"/>
        <v>-1047235.0899999966</v>
      </c>
      <c r="P16489"/>
    </row>
    <row r="16490" spans="1:16" hidden="1">
      <c r="A16490" t="s">
        <v>33509</v>
      </c>
      <c r="B16490" s="1">
        <v>42304</v>
      </c>
      <c r="C16490" t="s">
        <v>18</v>
      </c>
      <c r="D16490">
        <v>2</v>
      </c>
      <c r="E16490" t="s">
        <v>33514</v>
      </c>
      <c r="F16490" t="s">
        <v>13559</v>
      </c>
      <c r="G16490" t="s">
        <v>313</v>
      </c>
      <c r="H16490" t="s">
        <v>65</v>
      </c>
      <c r="I16490" s="2">
        <v>469.3</v>
      </c>
      <c r="J16490" s="5"/>
      <c r="L16490" s="5"/>
      <c r="M16490" s="2">
        <f t="shared" si="257"/>
        <v>-1046765.7899999965</v>
      </c>
      <c r="P16490"/>
    </row>
    <row r="16491" spans="1:16" hidden="1">
      <c r="A16491" t="s">
        <v>33525</v>
      </c>
      <c r="B16491" s="1">
        <v>42304</v>
      </c>
      <c r="C16491" t="s">
        <v>33530</v>
      </c>
      <c r="D16491">
        <v>2</v>
      </c>
      <c r="E16491" t="s">
        <v>33531</v>
      </c>
      <c r="F16491" t="s">
        <v>7054</v>
      </c>
      <c r="G16491" t="s">
        <v>20</v>
      </c>
      <c r="H16491" t="s">
        <v>8323</v>
      </c>
      <c r="I16491" s="2">
        <v>1025</v>
      </c>
      <c r="J16491" s="5"/>
      <c r="L16491" s="5"/>
      <c r="M16491" s="2">
        <f t="shared" si="257"/>
        <v>-1045740.7899999965</v>
      </c>
      <c r="P16491"/>
    </row>
    <row r="16492" spans="1:16" hidden="1">
      <c r="A16492" t="s">
        <v>33541</v>
      </c>
      <c r="B16492" s="1">
        <v>42304</v>
      </c>
      <c r="C16492" t="s">
        <v>33545</v>
      </c>
      <c r="D16492">
        <v>2</v>
      </c>
      <c r="E16492" t="s">
        <v>33546</v>
      </c>
      <c r="F16492" t="s">
        <v>7054</v>
      </c>
      <c r="G16492" t="s">
        <v>20</v>
      </c>
      <c r="H16492" t="s">
        <v>33547</v>
      </c>
      <c r="I16492" s="2">
        <v>3940</v>
      </c>
      <c r="J16492" s="5"/>
      <c r="L16492" s="5"/>
      <c r="M16492" s="2">
        <f t="shared" si="257"/>
        <v>-1041800.7899999965</v>
      </c>
      <c r="P16492"/>
    </row>
    <row r="16493" spans="1:16" hidden="1">
      <c r="A16493" t="s">
        <v>33558</v>
      </c>
      <c r="B16493" s="1">
        <v>42304</v>
      </c>
      <c r="C16493" t="s">
        <v>33561</v>
      </c>
      <c r="D16493">
        <v>2</v>
      </c>
      <c r="E16493" t="s">
        <v>33562</v>
      </c>
      <c r="F16493" t="s">
        <v>13559</v>
      </c>
      <c r="G16493" t="s">
        <v>479</v>
      </c>
      <c r="H16493" t="s">
        <v>10350</v>
      </c>
      <c r="J16493" s="5"/>
      <c r="K16493" s="2">
        <v>2000</v>
      </c>
      <c r="L16493" s="5"/>
      <c r="M16493" s="2">
        <f t="shared" si="257"/>
        <v>-1043800.7899999965</v>
      </c>
      <c r="P16493"/>
    </row>
    <row r="16494" spans="1:16" hidden="1">
      <c r="A16494" t="s">
        <v>33558</v>
      </c>
      <c r="B16494" s="1">
        <v>42304</v>
      </c>
      <c r="C16494" t="s">
        <v>33561</v>
      </c>
      <c r="D16494">
        <v>2</v>
      </c>
      <c r="E16494" t="s">
        <v>33562</v>
      </c>
      <c r="F16494" t="s">
        <v>13559</v>
      </c>
      <c r="G16494" t="s">
        <v>479</v>
      </c>
      <c r="H16494" t="s">
        <v>10350</v>
      </c>
      <c r="I16494" s="2">
        <v>3944.39</v>
      </c>
      <c r="J16494" s="5"/>
      <c r="L16494" s="5"/>
      <c r="M16494" s="2">
        <f t="shared" si="257"/>
        <v>-1039856.3999999965</v>
      </c>
      <c r="P16494"/>
    </row>
    <row r="16495" spans="1:16" hidden="1">
      <c r="A16495" t="s">
        <v>33574</v>
      </c>
      <c r="B16495" s="1">
        <v>42304</v>
      </c>
      <c r="C16495" t="s">
        <v>6</v>
      </c>
      <c r="D16495">
        <v>1</v>
      </c>
      <c r="E16495" t="s">
        <v>33578</v>
      </c>
      <c r="F16495" t="s">
        <v>13565</v>
      </c>
      <c r="G16495" t="s">
        <v>20</v>
      </c>
      <c r="H16495" t="s">
        <v>33579</v>
      </c>
      <c r="I16495" s="2">
        <v>4000</v>
      </c>
      <c r="J16495" s="5"/>
      <c r="L16495" s="5"/>
      <c r="M16495" s="2">
        <f t="shared" si="257"/>
        <v>-1035856.3999999965</v>
      </c>
      <c r="P16495"/>
    </row>
    <row r="16496" spans="1:16" hidden="1">
      <c r="A16496" t="s">
        <v>33588</v>
      </c>
      <c r="B16496" s="1">
        <v>42304</v>
      </c>
      <c r="C16496" t="s">
        <v>6</v>
      </c>
      <c r="D16496">
        <v>1</v>
      </c>
      <c r="E16496" t="s">
        <v>33592</v>
      </c>
      <c r="F16496" t="s">
        <v>13565</v>
      </c>
      <c r="G16496" t="s">
        <v>20</v>
      </c>
      <c r="H16496" t="s">
        <v>11589</v>
      </c>
      <c r="I16496" s="2">
        <v>50000</v>
      </c>
      <c r="J16496" s="5"/>
      <c r="L16496" s="5"/>
      <c r="M16496" s="2">
        <f t="shared" si="257"/>
        <v>-985856.39999999653</v>
      </c>
      <c r="P16496"/>
    </row>
    <row r="16497" spans="1:16" hidden="1">
      <c r="A16497" t="s">
        <v>33603</v>
      </c>
      <c r="B16497" s="1">
        <v>42304</v>
      </c>
      <c r="C16497" t="s">
        <v>33607</v>
      </c>
      <c r="D16497">
        <v>2</v>
      </c>
      <c r="E16497" t="s">
        <v>33608</v>
      </c>
      <c r="F16497" t="s">
        <v>7054</v>
      </c>
      <c r="G16497" t="s">
        <v>4</v>
      </c>
      <c r="H16497" t="s">
        <v>564</v>
      </c>
      <c r="I16497" s="2">
        <v>2600</v>
      </c>
      <c r="J16497" s="5"/>
      <c r="L16497" s="5"/>
      <c r="M16497" s="2">
        <f t="shared" si="257"/>
        <v>-983256.39999999653</v>
      </c>
      <c r="P16497"/>
    </row>
    <row r="16498" spans="1:16" hidden="1">
      <c r="A16498" t="s">
        <v>33619</v>
      </c>
      <c r="B16498" s="1">
        <v>42304</v>
      </c>
      <c r="C16498" t="s">
        <v>1802</v>
      </c>
      <c r="D16498">
        <v>2</v>
      </c>
      <c r="E16498" t="s">
        <v>33623</v>
      </c>
      <c r="F16498" t="s">
        <v>13559</v>
      </c>
      <c r="G16498" t="s">
        <v>479</v>
      </c>
      <c r="H16498" t="s">
        <v>7668</v>
      </c>
      <c r="J16498" s="5"/>
      <c r="K16498" s="2">
        <v>2200</v>
      </c>
      <c r="L16498" s="5"/>
      <c r="M16498" s="2">
        <f t="shared" si="257"/>
        <v>-985456.39999999653</v>
      </c>
      <c r="P16498"/>
    </row>
    <row r="16499" spans="1:16" hidden="1">
      <c r="A16499" t="s">
        <v>33619</v>
      </c>
      <c r="B16499" s="1">
        <v>42304</v>
      </c>
      <c r="C16499" t="s">
        <v>1802</v>
      </c>
      <c r="D16499">
        <v>2</v>
      </c>
      <c r="E16499" t="s">
        <v>33623</v>
      </c>
      <c r="F16499" t="s">
        <v>13559</v>
      </c>
      <c r="G16499" t="s">
        <v>479</v>
      </c>
      <c r="H16499" t="s">
        <v>7668</v>
      </c>
      <c r="I16499" s="2">
        <v>4027.82</v>
      </c>
      <c r="J16499" s="5"/>
      <c r="L16499" s="5"/>
      <c r="M16499" s="2">
        <f t="shared" si="257"/>
        <v>-981428.57999999658</v>
      </c>
      <c r="P16499"/>
    </row>
    <row r="16500" spans="1:16" hidden="1">
      <c r="A16500" t="s">
        <v>33636</v>
      </c>
      <c r="B16500" s="1">
        <v>42304</v>
      </c>
      <c r="C16500" t="s">
        <v>1802</v>
      </c>
      <c r="D16500">
        <v>2</v>
      </c>
      <c r="E16500" t="s">
        <v>33641</v>
      </c>
      <c r="F16500" t="s">
        <v>13559</v>
      </c>
      <c r="G16500" t="s">
        <v>479</v>
      </c>
      <c r="H16500" t="s">
        <v>10564</v>
      </c>
      <c r="J16500" s="5"/>
      <c r="K16500" s="2">
        <v>1000</v>
      </c>
      <c r="L16500" s="5"/>
      <c r="M16500" s="2">
        <f t="shared" si="257"/>
        <v>-982428.57999999658</v>
      </c>
      <c r="P16500"/>
    </row>
    <row r="16501" spans="1:16" hidden="1">
      <c r="A16501" t="s">
        <v>33636</v>
      </c>
      <c r="B16501" s="1">
        <v>42304</v>
      </c>
      <c r="C16501" t="s">
        <v>1802</v>
      </c>
      <c r="D16501">
        <v>2</v>
      </c>
      <c r="E16501" t="s">
        <v>33641</v>
      </c>
      <c r="F16501" t="s">
        <v>13559</v>
      </c>
      <c r="G16501" t="s">
        <v>479</v>
      </c>
      <c r="H16501" t="s">
        <v>10564</v>
      </c>
      <c r="I16501" s="2">
        <v>1463.83</v>
      </c>
      <c r="J16501" s="5"/>
      <c r="L16501" s="5"/>
      <c r="M16501" s="2">
        <f t="shared" si="257"/>
        <v>-980964.74999999662</v>
      </c>
      <c r="P16501"/>
    </row>
    <row r="16502" spans="1:16" hidden="1">
      <c r="A16502" t="s">
        <v>33652</v>
      </c>
      <c r="B16502" s="1">
        <v>42304</v>
      </c>
      <c r="C16502" t="s">
        <v>33656</v>
      </c>
      <c r="D16502">
        <v>2</v>
      </c>
      <c r="E16502" t="s">
        <v>33657</v>
      </c>
      <c r="F16502" t="s">
        <v>7054</v>
      </c>
      <c r="G16502" t="s">
        <v>4</v>
      </c>
      <c r="H16502" t="s">
        <v>33658</v>
      </c>
      <c r="I16502" s="2">
        <v>470</v>
      </c>
      <c r="J16502" s="5"/>
      <c r="L16502" s="5"/>
      <c r="M16502" s="2">
        <f t="shared" si="257"/>
        <v>-980494.74999999662</v>
      </c>
      <c r="P16502"/>
    </row>
    <row r="16503" spans="1:16" hidden="1">
      <c r="A16503" t="s">
        <v>33671</v>
      </c>
      <c r="B16503" s="1">
        <v>42304</v>
      </c>
      <c r="C16503" t="s">
        <v>6</v>
      </c>
      <c r="D16503">
        <v>1</v>
      </c>
      <c r="E16503" t="s">
        <v>18927</v>
      </c>
      <c r="F16503" t="s">
        <v>13565</v>
      </c>
      <c r="G16503" t="s">
        <v>4</v>
      </c>
      <c r="H16503" t="s">
        <v>33677</v>
      </c>
      <c r="J16503" s="5"/>
      <c r="K16503" s="2">
        <v>519200</v>
      </c>
      <c r="L16503" s="5"/>
      <c r="M16503" s="2">
        <f t="shared" si="257"/>
        <v>-1499694.7499999967</v>
      </c>
      <c r="P16503"/>
    </row>
    <row r="16504" spans="1:16" hidden="1">
      <c r="A16504" t="s">
        <v>33685</v>
      </c>
      <c r="B16504" s="1">
        <v>42304</v>
      </c>
      <c r="C16504" t="s">
        <v>6</v>
      </c>
      <c r="D16504">
        <v>1</v>
      </c>
      <c r="E16504" t="s">
        <v>33690</v>
      </c>
      <c r="F16504" t="s">
        <v>13565</v>
      </c>
      <c r="G16504" t="s">
        <v>4</v>
      </c>
      <c r="H16504" t="s">
        <v>33691</v>
      </c>
      <c r="I16504" s="2">
        <v>519200</v>
      </c>
      <c r="J16504" s="5"/>
      <c r="L16504" s="5"/>
      <c r="M16504" s="2">
        <f t="shared" si="257"/>
        <v>-980494.74999999674</v>
      </c>
      <c r="P16504"/>
    </row>
    <row r="16505" spans="1:16" hidden="1">
      <c r="A16505" t="s">
        <v>33702</v>
      </c>
      <c r="B16505" s="1">
        <v>42304</v>
      </c>
      <c r="C16505" t="s">
        <v>33705</v>
      </c>
      <c r="D16505">
        <v>2</v>
      </c>
      <c r="E16505" t="s">
        <v>33706</v>
      </c>
      <c r="F16505" t="s">
        <v>7054</v>
      </c>
      <c r="G16505" t="s">
        <v>4</v>
      </c>
      <c r="H16505" t="s">
        <v>8989</v>
      </c>
      <c r="I16505" s="2">
        <v>1025</v>
      </c>
      <c r="J16505" s="5"/>
      <c r="L16505" s="5"/>
      <c r="M16505" s="2">
        <f t="shared" si="257"/>
        <v>-979469.74999999674</v>
      </c>
      <c r="P16505"/>
    </row>
    <row r="16506" spans="1:16" hidden="1">
      <c r="A16506" t="s">
        <v>33715</v>
      </c>
      <c r="B16506" s="1">
        <v>42304</v>
      </c>
      <c r="C16506" t="s">
        <v>33718</v>
      </c>
      <c r="D16506">
        <v>2</v>
      </c>
      <c r="E16506" t="s">
        <v>33719</v>
      </c>
      <c r="F16506" t="s">
        <v>7054</v>
      </c>
      <c r="G16506" t="s">
        <v>4</v>
      </c>
      <c r="H16506" t="s">
        <v>33720</v>
      </c>
      <c r="I16506" s="2">
        <v>4100</v>
      </c>
      <c r="J16506" s="5"/>
      <c r="L16506" s="5"/>
      <c r="M16506" s="2">
        <f t="shared" si="257"/>
        <v>-975369.74999999674</v>
      </c>
      <c r="P16506"/>
    </row>
    <row r="16507" spans="1:16" hidden="1">
      <c r="A16507" t="s">
        <v>33729</v>
      </c>
      <c r="B16507" s="1">
        <v>42304</v>
      </c>
      <c r="C16507" t="s">
        <v>33735</v>
      </c>
      <c r="D16507">
        <v>2</v>
      </c>
      <c r="E16507" t="s">
        <v>33736</v>
      </c>
      <c r="F16507" t="s">
        <v>7054</v>
      </c>
      <c r="G16507" t="s">
        <v>4</v>
      </c>
      <c r="H16507" t="s">
        <v>6193</v>
      </c>
      <c r="J16507" s="5"/>
      <c r="K16507" s="2">
        <v>1839.99</v>
      </c>
      <c r="L16507" s="5"/>
      <c r="M16507" s="2">
        <f t="shared" si="257"/>
        <v>-977209.73999999673</v>
      </c>
      <c r="P16507"/>
    </row>
    <row r="16508" spans="1:16" hidden="1">
      <c r="A16508" t="s">
        <v>33729</v>
      </c>
      <c r="B16508" s="1">
        <v>42304</v>
      </c>
      <c r="C16508" t="s">
        <v>33735</v>
      </c>
      <c r="D16508">
        <v>2</v>
      </c>
      <c r="E16508" t="s">
        <v>33736</v>
      </c>
      <c r="F16508" t="s">
        <v>7054</v>
      </c>
      <c r="G16508" t="s">
        <v>4</v>
      </c>
      <c r="H16508" t="s">
        <v>6193</v>
      </c>
      <c r="I16508" s="2">
        <v>1839.99</v>
      </c>
      <c r="J16508" s="5"/>
      <c r="L16508" s="5"/>
      <c r="M16508" s="2">
        <f t="shared" si="257"/>
        <v>-975369.74999999674</v>
      </c>
      <c r="P16508"/>
    </row>
    <row r="16509" spans="1:16" hidden="1">
      <c r="A16509" t="s">
        <v>33746</v>
      </c>
      <c r="B16509" s="1">
        <v>42304</v>
      </c>
      <c r="C16509" t="s">
        <v>33752</v>
      </c>
      <c r="D16509">
        <v>1</v>
      </c>
      <c r="E16509" t="s">
        <v>33753</v>
      </c>
      <c r="F16509" t="s">
        <v>13565</v>
      </c>
      <c r="G16509" t="s">
        <v>4</v>
      </c>
      <c r="H16509" t="s">
        <v>435</v>
      </c>
      <c r="I16509" s="2">
        <v>126568.96000000001</v>
      </c>
      <c r="J16509" s="5"/>
      <c r="L16509" s="5"/>
      <c r="M16509" s="2">
        <f t="shared" si="257"/>
        <v>-848800.78999999678</v>
      </c>
      <c r="P16509"/>
    </row>
    <row r="16510" spans="1:16" hidden="1">
      <c r="A16510" t="s">
        <v>33762</v>
      </c>
      <c r="B16510" s="1">
        <v>42304</v>
      </c>
      <c r="C16510" t="s">
        <v>33766</v>
      </c>
      <c r="D16510">
        <v>1</v>
      </c>
      <c r="E16510" t="s">
        <v>33767</v>
      </c>
      <c r="F16510" t="s">
        <v>13565</v>
      </c>
      <c r="G16510" t="s">
        <v>4</v>
      </c>
      <c r="H16510" t="s">
        <v>435</v>
      </c>
      <c r="I16510" s="2">
        <v>129130.99</v>
      </c>
      <c r="J16510" s="5"/>
      <c r="L16510" s="5"/>
      <c r="M16510" s="2">
        <f t="shared" si="257"/>
        <v>-719669.79999999679</v>
      </c>
      <c r="P16510"/>
    </row>
    <row r="16511" spans="1:16" hidden="1">
      <c r="A16511" t="s">
        <v>33776</v>
      </c>
      <c r="B16511" s="1">
        <v>42304</v>
      </c>
      <c r="C16511" t="s">
        <v>33781</v>
      </c>
      <c r="D16511">
        <v>1</v>
      </c>
      <c r="E16511" t="s">
        <v>33782</v>
      </c>
      <c r="F16511" t="s">
        <v>13565</v>
      </c>
      <c r="G16511" t="s">
        <v>4</v>
      </c>
      <c r="H16511" t="s">
        <v>435</v>
      </c>
      <c r="I16511" s="2">
        <v>129130.99</v>
      </c>
      <c r="J16511" s="5"/>
      <c r="L16511" s="5"/>
      <c r="M16511" s="2">
        <f t="shared" si="257"/>
        <v>-590538.8099999968</v>
      </c>
      <c r="P16511"/>
    </row>
    <row r="16512" spans="1:16" hidden="1">
      <c r="A16512" t="s">
        <v>33790</v>
      </c>
      <c r="B16512" s="1">
        <v>42304</v>
      </c>
      <c r="C16512" t="s">
        <v>33795</v>
      </c>
      <c r="D16512">
        <v>2</v>
      </c>
      <c r="E16512" t="s">
        <v>33796</v>
      </c>
      <c r="F16512" t="s">
        <v>7054</v>
      </c>
      <c r="G16512" t="s">
        <v>4</v>
      </c>
      <c r="H16512" t="s">
        <v>21981</v>
      </c>
      <c r="I16512" s="2">
        <v>2224.1</v>
      </c>
      <c r="J16512" s="5"/>
      <c r="L16512" s="5"/>
      <c r="M16512" s="2">
        <f t="shared" si="257"/>
        <v>-588314.70999999682</v>
      </c>
      <c r="P16512"/>
    </row>
    <row r="16513" spans="1:16" hidden="1">
      <c r="A16513" t="s">
        <v>33805</v>
      </c>
      <c r="B16513" s="1">
        <v>42304</v>
      </c>
      <c r="C16513" t="s">
        <v>33808</v>
      </c>
      <c r="D16513">
        <v>2</v>
      </c>
      <c r="E16513" t="s">
        <v>33809</v>
      </c>
      <c r="F16513" t="s">
        <v>7054</v>
      </c>
      <c r="G16513" t="s">
        <v>4</v>
      </c>
      <c r="H16513" t="s">
        <v>3109</v>
      </c>
      <c r="I16513" s="2">
        <v>1199</v>
      </c>
      <c r="J16513" s="5"/>
      <c r="L16513" s="5"/>
      <c r="M16513" s="2">
        <f t="shared" si="257"/>
        <v>-587115.70999999682</v>
      </c>
      <c r="P16513"/>
    </row>
    <row r="16514" spans="1:16" hidden="1">
      <c r="A16514" t="s">
        <v>33818</v>
      </c>
      <c r="B16514" s="1">
        <v>42304</v>
      </c>
      <c r="C16514" t="s">
        <v>33822</v>
      </c>
      <c r="D16514">
        <v>2</v>
      </c>
      <c r="E16514" t="s">
        <v>33823</v>
      </c>
      <c r="F16514" t="s">
        <v>7054</v>
      </c>
      <c r="G16514" t="s">
        <v>4</v>
      </c>
      <c r="H16514" t="s">
        <v>33628</v>
      </c>
      <c r="I16514" s="2">
        <v>1025</v>
      </c>
      <c r="J16514" s="5"/>
      <c r="L16514" s="5"/>
      <c r="M16514" s="2">
        <f t="shared" si="257"/>
        <v>-586090.70999999682</v>
      </c>
      <c r="P16514"/>
    </row>
    <row r="16515" spans="1:16" hidden="1">
      <c r="A16515" t="s">
        <v>33832</v>
      </c>
      <c r="B16515" s="1">
        <v>42304</v>
      </c>
      <c r="C16515" t="s">
        <v>1950</v>
      </c>
      <c r="D16515">
        <v>2</v>
      </c>
      <c r="E16515" t="s">
        <v>33837</v>
      </c>
      <c r="F16515" t="s">
        <v>7054</v>
      </c>
      <c r="G16515" t="s">
        <v>52</v>
      </c>
      <c r="H16515" t="s">
        <v>519</v>
      </c>
      <c r="J16515" s="5"/>
      <c r="K16515" s="2">
        <v>4100</v>
      </c>
      <c r="L16515" s="5"/>
      <c r="M16515" s="2">
        <f t="shared" si="257"/>
        <v>-590190.70999999682</v>
      </c>
      <c r="P16515"/>
    </row>
    <row r="16516" spans="1:16" hidden="1">
      <c r="A16516" t="s">
        <v>33832</v>
      </c>
      <c r="B16516" s="1">
        <v>42304</v>
      </c>
      <c r="C16516" t="s">
        <v>1950</v>
      </c>
      <c r="D16516">
        <v>2</v>
      </c>
      <c r="E16516" t="s">
        <v>33837</v>
      </c>
      <c r="F16516" t="s">
        <v>7054</v>
      </c>
      <c r="G16516" t="s">
        <v>52</v>
      </c>
      <c r="H16516" t="s">
        <v>519</v>
      </c>
      <c r="I16516" s="2">
        <v>4100</v>
      </c>
      <c r="J16516" s="5"/>
      <c r="L16516" s="5"/>
      <c r="M16516" s="2">
        <f t="shared" si="257"/>
        <v>-586090.70999999682</v>
      </c>
      <c r="P16516"/>
    </row>
    <row r="16517" spans="1:16" hidden="1">
      <c r="A16517" t="s">
        <v>33847</v>
      </c>
      <c r="B16517" s="1">
        <v>42304</v>
      </c>
      <c r="C16517" t="s">
        <v>6</v>
      </c>
      <c r="D16517">
        <v>1</v>
      </c>
      <c r="E16517" t="s">
        <v>33853</v>
      </c>
      <c r="F16517" t="s">
        <v>13565</v>
      </c>
      <c r="G16517" t="s">
        <v>4</v>
      </c>
      <c r="H16517" t="s">
        <v>8333</v>
      </c>
      <c r="I16517" s="2">
        <v>125000</v>
      </c>
      <c r="J16517" s="5"/>
      <c r="L16517" s="5"/>
      <c r="M16517" s="2">
        <f t="shared" si="257"/>
        <v>-461090.70999999682</v>
      </c>
      <c r="P16517"/>
    </row>
    <row r="16518" spans="1:16" hidden="1">
      <c r="A16518" t="s">
        <v>33863</v>
      </c>
      <c r="B16518" s="1">
        <v>42304</v>
      </c>
      <c r="C16518" t="s">
        <v>3261</v>
      </c>
      <c r="D16518">
        <v>2</v>
      </c>
      <c r="E16518" t="s">
        <v>33867</v>
      </c>
      <c r="F16518" t="s">
        <v>13559</v>
      </c>
      <c r="G16518" t="s">
        <v>479</v>
      </c>
      <c r="H16518" t="s">
        <v>1148</v>
      </c>
      <c r="I16518" s="2">
        <v>150</v>
      </c>
      <c r="J16518" s="5"/>
      <c r="L16518" s="5"/>
      <c r="M16518" s="2">
        <f t="shared" si="257"/>
        <v>-460940.70999999682</v>
      </c>
      <c r="P16518"/>
    </row>
    <row r="16519" spans="1:16" hidden="1">
      <c r="A16519" t="s">
        <v>33875</v>
      </c>
      <c r="B16519" s="1">
        <v>42304</v>
      </c>
      <c r="C16519" t="s">
        <v>33880</v>
      </c>
      <c r="D16519">
        <v>2</v>
      </c>
      <c r="E16519" t="s">
        <v>33881</v>
      </c>
      <c r="F16519" t="s">
        <v>7054</v>
      </c>
      <c r="G16519" t="s">
        <v>4</v>
      </c>
      <c r="H16519" t="s">
        <v>3461</v>
      </c>
      <c r="I16519" s="2">
        <v>1025</v>
      </c>
      <c r="J16519" s="5"/>
      <c r="L16519" s="5"/>
      <c r="M16519" s="2">
        <f t="shared" si="257"/>
        <v>-459915.70999999682</v>
      </c>
      <c r="P16519"/>
    </row>
    <row r="16520" spans="1:16" hidden="1">
      <c r="A16520" t="s">
        <v>33889</v>
      </c>
      <c r="B16520" s="1">
        <v>42304</v>
      </c>
      <c r="C16520" t="s">
        <v>33894</v>
      </c>
      <c r="D16520">
        <v>2</v>
      </c>
      <c r="E16520" t="s">
        <v>33895</v>
      </c>
      <c r="F16520" t="s">
        <v>7054</v>
      </c>
      <c r="G16520" t="s">
        <v>4</v>
      </c>
      <c r="H16520" t="s">
        <v>972</v>
      </c>
      <c r="I16520" s="2">
        <v>4093.37</v>
      </c>
      <c r="J16520" s="5"/>
      <c r="L16520" s="5"/>
      <c r="M16520" s="2">
        <f t="shared" si="257"/>
        <v>-455822.33999999682</v>
      </c>
      <c r="P16520"/>
    </row>
    <row r="16521" spans="1:16" hidden="1">
      <c r="A16521" t="s">
        <v>33903</v>
      </c>
      <c r="B16521" s="1">
        <v>42304</v>
      </c>
      <c r="C16521" t="s">
        <v>33908</v>
      </c>
      <c r="D16521">
        <v>2</v>
      </c>
      <c r="E16521" t="s">
        <v>33909</v>
      </c>
      <c r="F16521" t="s">
        <v>7054</v>
      </c>
      <c r="G16521" t="s">
        <v>4</v>
      </c>
      <c r="H16521" t="s">
        <v>33910</v>
      </c>
      <c r="I16521" s="2">
        <v>4820.01</v>
      </c>
      <c r="J16521" s="5"/>
      <c r="L16521" s="5"/>
      <c r="M16521" s="2">
        <f t="shared" ref="M16521:M16584" si="258">+M16520+I16521-K16521</f>
        <v>-451002.32999999681</v>
      </c>
      <c r="P16521"/>
    </row>
    <row r="16522" spans="1:16" hidden="1">
      <c r="A16522" t="s">
        <v>33919</v>
      </c>
      <c r="B16522" s="1">
        <v>42304</v>
      </c>
      <c r="C16522" t="s">
        <v>33924</v>
      </c>
      <c r="D16522">
        <v>2</v>
      </c>
      <c r="E16522" t="s">
        <v>33925</v>
      </c>
      <c r="F16522" t="s">
        <v>7054</v>
      </c>
      <c r="G16522" t="s">
        <v>4</v>
      </c>
      <c r="H16522" t="s">
        <v>5417</v>
      </c>
      <c r="I16522" s="2">
        <v>1139.96</v>
      </c>
      <c r="J16522" s="5"/>
      <c r="L16522" s="5"/>
      <c r="M16522" s="2">
        <f t="shared" si="258"/>
        <v>-449862.36999999679</v>
      </c>
      <c r="P16522"/>
    </row>
    <row r="16523" spans="1:16" hidden="1">
      <c r="A16523" t="s">
        <v>33935</v>
      </c>
      <c r="B16523" s="1">
        <v>42304</v>
      </c>
      <c r="C16523" t="s">
        <v>33939</v>
      </c>
      <c r="D16523">
        <v>2</v>
      </c>
      <c r="E16523" t="s">
        <v>33940</v>
      </c>
      <c r="F16523" t="s">
        <v>7054</v>
      </c>
      <c r="G16523" t="s">
        <v>4</v>
      </c>
      <c r="H16523" t="s">
        <v>2119</v>
      </c>
      <c r="J16523" s="5"/>
      <c r="K16523" s="2">
        <v>4819.34</v>
      </c>
      <c r="L16523" s="5"/>
      <c r="M16523" s="2">
        <f t="shared" si="258"/>
        <v>-454681.70999999682</v>
      </c>
      <c r="P16523"/>
    </row>
    <row r="16524" spans="1:16" hidden="1">
      <c r="A16524" t="s">
        <v>33935</v>
      </c>
      <c r="B16524" s="1">
        <v>42304</v>
      </c>
      <c r="C16524" t="s">
        <v>33939</v>
      </c>
      <c r="D16524">
        <v>2</v>
      </c>
      <c r="E16524" t="s">
        <v>33940</v>
      </c>
      <c r="F16524" t="s">
        <v>7054</v>
      </c>
      <c r="G16524" t="s">
        <v>4</v>
      </c>
      <c r="H16524" t="s">
        <v>2119</v>
      </c>
      <c r="I16524" s="2">
        <v>4819.3500000000004</v>
      </c>
      <c r="J16524" s="5"/>
      <c r="L16524" s="5"/>
      <c r="M16524" s="2">
        <f t="shared" si="258"/>
        <v>-449862.35999999684</v>
      </c>
      <c r="P16524"/>
    </row>
    <row r="16525" spans="1:16" hidden="1">
      <c r="A16525" t="s">
        <v>33948</v>
      </c>
      <c r="B16525" s="1">
        <v>42304</v>
      </c>
      <c r="C16525" t="s">
        <v>33951</v>
      </c>
      <c r="D16525">
        <v>2</v>
      </c>
      <c r="E16525" t="s">
        <v>33952</v>
      </c>
      <c r="F16525" t="s">
        <v>7054</v>
      </c>
      <c r="G16525" t="s">
        <v>4</v>
      </c>
      <c r="H16525" t="s">
        <v>8525</v>
      </c>
      <c r="I16525" s="2">
        <v>1839.99</v>
      </c>
      <c r="J16525" s="5"/>
      <c r="L16525" s="5"/>
      <c r="M16525" s="2">
        <f t="shared" si="258"/>
        <v>-448022.36999999685</v>
      </c>
      <c r="P16525"/>
    </row>
    <row r="16526" spans="1:16" hidden="1">
      <c r="A16526" t="s">
        <v>33959</v>
      </c>
      <c r="B16526" s="1">
        <v>42304</v>
      </c>
      <c r="C16526" t="s">
        <v>33964</v>
      </c>
      <c r="D16526">
        <v>1</v>
      </c>
      <c r="E16526" t="s">
        <v>33965</v>
      </c>
      <c r="F16526" t="s">
        <v>13565</v>
      </c>
      <c r="G16526" t="s">
        <v>4</v>
      </c>
      <c r="H16526" t="s">
        <v>33966</v>
      </c>
      <c r="I16526" s="2">
        <v>80000</v>
      </c>
      <c r="J16526" s="5"/>
      <c r="L16526" s="5"/>
      <c r="M16526" s="2">
        <f t="shared" si="258"/>
        <v>-368022.36999999685</v>
      </c>
      <c r="P16526"/>
    </row>
    <row r="16527" spans="1:16" hidden="1">
      <c r="A16527" t="s">
        <v>33974</v>
      </c>
      <c r="B16527" s="1">
        <v>42304</v>
      </c>
      <c r="C16527" t="s">
        <v>33978</v>
      </c>
      <c r="D16527">
        <v>1</v>
      </c>
      <c r="E16527" t="s">
        <v>33979</v>
      </c>
      <c r="F16527" t="s">
        <v>13565</v>
      </c>
      <c r="G16527" t="s">
        <v>4</v>
      </c>
      <c r="H16527" t="s">
        <v>22883</v>
      </c>
      <c r="I16527" s="2">
        <v>153000</v>
      </c>
      <c r="J16527" s="5"/>
      <c r="L16527" s="5"/>
      <c r="M16527" s="2">
        <f t="shared" si="258"/>
        <v>-215022.36999999685</v>
      </c>
      <c r="P16527"/>
    </row>
    <row r="16528" spans="1:16" hidden="1">
      <c r="A16528" t="s">
        <v>33988</v>
      </c>
      <c r="B16528" s="1">
        <v>42304</v>
      </c>
      <c r="C16528" t="s">
        <v>33993</v>
      </c>
      <c r="D16528">
        <v>2</v>
      </c>
      <c r="E16528" t="s">
        <v>33994</v>
      </c>
      <c r="F16528" t="s">
        <v>7054</v>
      </c>
      <c r="G16528" t="s">
        <v>4</v>
      </c>
      <c r="H16528" t="s">
        <v>33995</v>
      </c>
      <c r="I16528" s="2">
        <v>1840</v>
      </c>
      <c r="J16528" s="5"/>
      <c r="L16528" s="5"/>
      <c r="M16528" s="2">
        <f t="shared" si="258"/>
        <v>-213182.36999999685</v>
      </c>
      <c r="P16528"/>
    </row>
    <row r="16529" spans="1:16" hidden="1">
      <c r="A16529" t="s">
        <v>34003</v>
      </c>
      <c r="B16529" s="1">
        <v>42304</v>
      </c>
      <c r="C16529" t="s">
        <v>34006</v>
      </c>
      <c r="D16529">
        <v>1</v>
      </c>
      <c r="E16529" t="s">
        <v>34007</v>
      </c>
      <c r="F16529" t="s">
        <v>13565</v>
      </c>
      <c r="G16529" t="s">
        <v>4</v>
      </c>
      <c r="H16529" t="s">
        <v>34008</v>
      </c>
      <c r="I16529" s="2">
        <v>20000</v>
      </c>
      <c r="J16529" s="5"/>
      <c r="L16529" s="5"/>
      <c r="M16529" s="2">
        <f t="shared" si="258"/>
        <v>-193182.36999999685</v>
      </c>
      <c r="P16529"/>
    </row>
    <row r="16530" spans="1:16" hidden="1">
      <c r="A16530" t="s">
        <v>34015</v>
      </c>
      <c r="B16530" s="1">
        <v>42304</v>
      </c>
      <c r="C16530" t="s">
        <v>3568</v>
      </c>
      <c r="D16530">
        <v>2</v>
      </c>
      <c r="E16530" t="s">
        <v>34019</v>
      </c>
      <c r="F16530" t="s">
        <v>7054</v>
      </c>
      <c r="G16530" t="s">
        <v>52</v>
      </c>
      <c r="H16530" t="s">
        <v>3441</v>
      </c>
      <c r="J16530" s="5"/>
      <c r="K16530" s="2">
        <v>1025</v>
      </c>
      <c r="L16530" s="5"/>
      <c r="M16530" s="2">
        <f t="shared" si="258"/>
        <v>-194207.36999999685</v>
      </c>
      <c r="P16530"/>
    </row>
    <row r="16531" spans="1:16" hidden="1">
      <c r="A16531" t="s">
        <v>34015</v>
      </c>
      <c r="B16531" s="1">
        <v>42304</v>
      </c>
      <c r="C16531" t="s">
        <v>3568</v>
      </c>
      <c r="D16531">
        <v>2</v>
      </c>
      <c r="E16531" t="s">
        <v>34019</v>
      </c>
      <c r="F16531" t="s">
        <v>7054</v>
      </c>
      <c r="G16531" t="s">
        <v>52</v>
      </c>
      <c r="H16531" t="s">
        <v>3441</v>
      </c>
      <c r="I16531" s="2">
        <v>1025</v>
      </c>
      <c r="J16531" s="5"/>
      <c r="L16531" s="5"/>
      <c r="M16531" s="2">
        <f t="shared" si="258"/>
        <v>-193182.36999999685</v>
      </c>
      <c r="P16531"/>
    </row>
    <row r="16532" spans="1:16" hidden="1">
      <c r="A16532" t="s">
        <v>34028</v>
      </c>
      <c r="B16532" s="1">
        <v>42304</v>
      </c>
      <c r="C16532" t="s">
        <v>34031</v>
      </c>
      <c r="D16532">
        <v>1</v>
      </c>
      <c r="E16532" t="s">
        <v>34032</v>
      </c>
      <c r="F16532" t="s">
        <v>13565</v>
      </c>
      <c r="G16532" t="s">
        <v>4</v>
      </c>
      <c r="H16532" t="s">
        <v>34033</v>
      </c>
      <c r="I16532" s="2">
        <v>20318.259999999998</v>
      </c>
      <c r="J16532" s="5"/>
      <c r="L16532" s="5"/>
      <c r="M16532" s="2">
        <f t="shared" si="258"/>
        <v>-172864.10999999684</v>
      </c>
      <c r="P16532"/>
    </row>
    <row r="16533" spans="1:16" hidden="1">
      <c r="A16533" t="s">
        <v>34047</v>
      </c>
      <c r="B16533" s="1">
        <v>42304</v>
      </c>
      <c r="C16533" t="s">
        <v>34050</v>
      </c>
      <c r="D16533">
        <v>1</v>
      </c>
      <c r="E16533" t="s">
        <v>34051</v>
      </c>
      <c r="F16533" t="s">
        <v>13565</v>
      </c>
      <c r="G16533" t="s">
        <v>4</v>
      </c>
      <c r="H16533" t="s">
        <v>34033</v>
      </c>
      <c r="I16533" s="2">
        <v>20318.259999999998</v>
      </c>
      <c r="J16533" s="5"/>
      <c r="L16533" s="5"/>
      <c r="M16533" s="2">
        <f t="shared" si="258"/>
        <v>-152545.84999999683</v>
      </c>
      <c r="P16533"/>
    </row>
    <row r="16534" spans="1:16" hidden="1">
      <c r="A16534" t="s">
        <v>34064</v>
      </c>
      <c r="B16534" s="1">
        <v>42304</v>
      </c>
      <c r="C16534" t="s">
        <v>34066</v>
      </c>
      <c r="D16534">
        <v>1</v>
      </c>
      <c r="E16534" t="s">
        <v>34067</v>
      </c>
      <c r="F16534" t="s">
        <v>13565</v>
      </c>
      <c r="G16534" t="s">
        <v>4</v>
      </c>
      <c r="H16534" t="s">
        <v>34068</v>
      </c>
      <c r="I16534" s="2">
        <v>20318.259999999998</v>
      </c>
      <c r="J16534" s="5"/>
      <c r="L16534" s="5"/>
      <c r="M16534" s="2">
        <f t="shared" si="258"/>
        <v>-132227.58999999682</v>
      </c>
      <c r="P16534"/>
    </row>
    <row r="16535" spans="1:16" hidden="1">
      <c r="A16535" t="s">
        <v>34078</v>
      </c>
      <c r="B16535" s="1">
        <v>42304</v>
      </c>
      <c r="C16535" t="s">
        <v>34080</v>
      </c>
      <c r="D16535">
        <v>1</v>
      </c>
      <c r="E16535" t="s">
        <v>34081</v>
      </c>
      <c r="F16535" t="s">
        <v>13565</v>
      </c>
      <c r="G16535" t="s">
        <v>4</v>
      </c>
      <c r="H16535" t="s">
        <v>34033</v>
      </c>
      <c r="I16535" s="2">
        <v>20318.259999999998</v>
      </c>
      <c r="J16535" s="5"/>
      <c r="L16535" s="5"/>
      <c r="M16535" s="2">
        <f t="shared" si="258"/>
        <v>-111909.32999999683</v>
      </c>
      <c r="P16535"/>
    </row>
    <row r="16536" spans="1:16" hidden="1">
      <c r="A16536" t="s">
        <v>34089</v>
      </c>
      <c r="B16536" s="1">
        <v>42304</v>
      </c>
      <c r="C16536" t="s">
        <v>34091</v>
      </c>
      <c r="D16536">
        <v>1</v>
      </c>
      <c r="E16536" t="s">
        <v>34092</v>
      </c>
      <c r="F16536" t="s">
        <v>13565</v>
      </c>
      <c r="G16536" t="s">
        <v>4</v>
      </c>
      <c r="H16536" t="s">
        <v>34068</v>
      </c>
      <c r="I16536" s="2">
        <v>23610.080000000002</v>
      </c>
      <c r="J16536" s="5"/>
      <c r="L16536" s="5"/>
      <c r="M16536" s="2">
        <f t="shared" si="258"/>
        <v>-88299.249999996828</v>
      </c>
      <c r="P16536"/>
    </row>
    <row r="16537" spans="1:16" hidden="1">
      <c r="A16537" s="35" t="s">
        <v>12106</v>
      </c>
      <c r="B16537" s="36">
        <v>42305</v>
      </c>
      <c r="C16537" s="35" t="s">
        <v>6</v>
      </c>
      <c r="D16537" s="35">
        <v>1</v>
      </c>
      <c r="E16537" s="35" t="s">
        <v>12107</v>
      </c>
      <c r="F16537" s="35" t="s">
        <v>29</v>
      </c>
      <c r="G16537" s="35" t="s">
        <v>20</v>
      </c>
      <c r="H16537" s="35" t="s">
        <v>6101</v>
      </c>
      <c r="I16537" s="11">
        <v>500</v>
      </c>
      <c r="J16537" s="12"/>
      <c r="K16537" s="11"/>
      <c r="L16537" s="12"/>
      <c r="M16537" s="2">
        <f t="shared" si="258"/>
        <v>-87799.249999996828</v>
      </c>
      <c r="P16537"/>
    </row>
    <row r="16538" spans="1:16" hidden="1">
      <c r="A16538" t="s">
        <v>12108</v>
      </c>
      <c r="B16538" s="1">
        <v>42305</v>
      </c>
      <c r="C16538" t="s">
        <v>11</v>
      </c>
      <c r="D16538">
        <v>1</v>
      </c>
      <c r="E16538" t="s">
        <v>12111</v>
      </c>
      <c r="F16538" t="s">
        <v>13</v>
      </c>
      <c r="G16538" t="s">
        <v>20</v>
      </c>
      <c r="H16538" t="s">
        <v>5152</v>
      </c>
      <c r="J16538" s="5"/>
      <c r="K16538" s="2">
        <v>3030</v>
      </c>
      <c r="L16538" s="5"/>
      <c r="M16538" s="2">
        <f t="shared" si="258"/>
        <v>-90829.249999996828</v>
      </c>
      <c r="P16538"/>
    </row>
    <row r="16539" spans="1:16" hidden="1">
      <c r="A16539" t="s">
        <v>12144</v>
      </c>
      <c r="B16539" s="1">
        <v>42305</v>
      </c>
      <c r="C16539" t="s">
        <v>1</v>
      </c>
      <c r="D16539">
        <v>2</v>
      </c>
      <c r="E16539" t="s">
        <v>12145</v>
      </c>
      <c r="F16539" t="s">
        <v>3</v>
      </c>
      <c r="G16539" t="s">
        <v>20</v>
      </c>
      <c r="H16539" t="s">
        <v>5</v>
      </c>
      <c r="I16539" s="2">
        <v>125292.99</v>
      </c>
      <c r="J16539" s="5"/>
      <c r="L16539" s="5"/>
      <c r="M16539" s="2">
        <f t="shared" si="258"/>
        <v>34463.740000003178</v>
      </c>
      <c r="P16539"/>
    </row>
    <row r="16540" spans="1:16" hidden="1">
      <c r="A16540" t="s">
        <v>12148</v>
      </c>
      <c r="B16540" s="1">
        <v>42305</v>
      </c>
      <c r="C16540" t="s">
        <v>1</v>
      </c>
      <c r="D16540">
        <v>2</v>
      </c>
      <c r="E16540" t="s">
        <v>12149</v>
      </c>
      <c r="F16540" t="s">
        <v>13</v>
      </c>
      <c r="G16540" t="s">
        <v>20</v>
      </c>
      <c r="H16540" t="s">
        <v>24</v>
      </c>
      <c r="J16540" s="5"/>
      <c r="K16540" s="2">
        <v>125292.99</v>
      </c>
      <c r="L16540" s="5"/>
      <c r="M16540" s="2">
        <f t="shared" si="258"/>
        <v>-90829.249999996828</v>
      </c>
      <c r="P16540"/>
    </row>
    <row r="16541" spans="1:16" hidden="1">
      <c r="A16541" t="s">
        <v>12201</v>
      </c>
      <c r="B16541" s="1">
        <v>42305</v>
      </c>
      <c r="C16541" t="s">
        <v>18</v>
      </c>
      <c r="D16541">
        <v>1</v>
      </c>
      <c r="E16541" t="s">
        <v>12202</v>
      </c>
      <c r="F16541" t="s">
        <v>16</v>
      </c>
      <c r="G16541" t="s">
        <v>20</v>
      </c>
      <c r="H16541" t="s">
        <v>12203</v>
      </c>
      <c r="J16541" s="5"/>
      <c r="K16541" s="2">
        <v>50000</v>
      </c>
      <c r="L16541" s="5"/>
      <c r="M16541" s="2">
        <f t="shared" si="258"/>
        <v>-140829.24999999683</v>
      </c>
      <c r="P16541"/>
    </row>
    <row r="16542" spans="1:16" hidden="1">
      <c r="A16542" t="s">
        <v>12205</v>
      </c>
      <c r="B16542" s="1">
        <v>42305</v>
      </c>
      <c r="C16542" t="s">
        <v>6</v>
      </c>
      <c r="D16542">
        <v>1</v>
      </c>
      <c r="E16542" t="s">
        <v>12206</v>
      </c>
      <c r="F16542" t="s">
        <v>29</v>
      </c>
      <c r="G16542" t="s">
        <v>20</v>
      </c>
      <c r="H16542" t="s">
        <v>12207</v>
      </c>
      <c r="I16542" s="2">
        <v>1313.78</v>
      </c>
      <c r="J16542" s="5"/>
      <c r="L16542" s="5"/>
      <c r="M16542" s="2">
        <f t="shared" si="258"/>
        <v>-139515.46999999683</v>
      </c>
      <c r="P16542"/>
    </row>
    <row r="16543" spans="1:16" hidden="1">
      <c r="A16543" t="s">
        <v>12208</v>
      </c>
      <c r="B16543" s="1">
        <v>42305</v>
      </c>
      <c r="C16543" t="s">
        <v>11</v>
      </c>
      <c r="D16543">
        <v>1</v>
      </c>
      <c r="E16543" t="s">
        <v>12210</v>
      </c>
      <c r="F16543" t="s">
        <v>13</v>
      </c>
      <c r="G16543" t="s">
        <v>20</v>
      </c>
      <c r="H16543" t="s">
        <v>12211</v>
      </c>
      <c r="J16543" s="5"/>
      <c r="K16543" s="2">
        <v>20000</v>
      </c>
      <c r="L16543" s="5"/>
      <c r="M16543" s="2">
        <f t="shared" si="258"/>
        <v>-159515.46999999683</v>
      </c>
      <c r="P16543"/>
    </row>
    <row r="16544" spans="1:16" hidden="1">
      <c r="A16544" t="s">
        <v>12223</v>
      </c>
      <c r="B16544" s="1">
        <v>42305</v>
      </c>
      <c r="C16544" t="s">
        <v>18</v>
      </c>
      <c r="D16544">
        <v>1</v>
      </c>
      <c r="E16544" t="s">
        <v>12225</v>
      </c>
      <c r="F16544" t="s">
        <v>16</v>
      </c>
      <c r="G16544" t="s">
        <v>20</v>
      </c>
      <c r="H16544" t="s">
        <v>12226</v>
      </c>
      <c r="J16544" s="5"/>
      <c r="K16544" s="2">
        <v>20000</v>
      </c>
      <c r="L16544" s="5"/>
      <c r="M16544" s="2">
        <f t="shared" si="258"/>
        <v>-179515.46999999683</v>
      </c>
      <c r="P16544"/>
    </row>
    <row r="16545" spans="1:16" hidden="1">
      <c r="A16545" t="s">
        <v>12227</v>
      </c>
      <c r="B16545" s="1">
        <v>42305</v>
      </c>
      <c r="C16545" t="s">
        <v>6</v>
      </c>
      <c r="D16545">
        <v>1</v>
      </c>
      <c r="E16545" t="s">
        <v>12230</v>
      </c>
      <c r="F16545" t="s">
        <v>29</v>
      </c>
      <c r="G16545" t="s">
        <v>20</v>
      </c>
      <c r="H16545" t="s">
        <v>65</v>
      </c>
      <c r="I16545" s="2">
        <v>2179.39</v>
      </c>
      <c r="J16545" s="5"/>
      <c r="L16545" s="5"/>
      <c r="M16545" s="2">
        <f t="shared" si="258"/>
        <v>-177336.07999999681</v>
      </c>
      <c r="P16545"/>
    </row>
    <row r="16546" spans="1:16" hidden="1">
      <c r="A16546" t="s">
        <v>12234</v>
      </c>
      <c r="B16546" s="1">
        <v>42305</v>
      </c>
      <c r="C16546" t="s">
        <v>6</v>
      </c>
      <c r="D16546">
        <v>1</v>
      </c>
      <c r="E16546" t="s">
        <v>12235</v>
      </c>
      <c r="F16546" t="s">
        <v>29</v>
      </c>
      <c r="G16546" t="s">
        <v>20</v>
      </c>
      <c r="H16546" t="s">
        <v>65</v>
      </c>
      <c r="I16546" s="2">
        <v>200</v>
      </c>
      <c r="J16546" s="5"/>
      <c r="L16546" s="5"/>
      <c r="M16546" s="2">
        <f t="shared" si="258"/>
        <v>-177136.07999999681</v>
      </c>
      <c r="P16546"/>
    </row>
    <row r="16547" spans="1:16" hidden="1">
      <c r="A16547" t="s">
        <v>12240</v>
      </c>
      <c r="B16547" s="1">
        <v>42305</v>
      </c>
      <c r="C16547" t="s">
        <v>18</v>
      </c>
      <c r="D16547">
        <v>1</v>
      </c>
      <c r="E16547" t="s">
        <v>12241</v>
      </c>
      <c r="F16547" t="s">
        <v>16</v>
      </c>
      <c r="G16547" t="s">
        <v>20</v>
      </c>
      <c r="H16547" t="s">
        <v>18</v>
      </c>
      <c r="J16547" s="5"/>
      <c r="K16547" s="2">
        <v>13291.77</v>
      </c>
      <c r="L16547" s="5"/>
      <c r="M16547" s="2">
        <f t="shared" si="258"/>
        <v>-190427.8499999968</v>
      </c>
      <c r="P16547"/>
    </row>
    <row r="16548" spans="1:16" hidden="1">
      <c r="A16548" t="s">
        <v>12243</v>
      </c>
      <c r="B16548" s="1">
        <v>42305</v>
      </c>
      <c r="C16548" t="s">
        <v>195</v>
      </c>
      <c r="D16548">
        <v>1</v>
      </c>
      <c r="E16548" t="s">
        <v>12244</v>
      </c>
      <c r="F16548" t="s">
        <v>13</v>
      </c>
      <c r="G16548" t="s">
        <v>20</v>
      </c>
      <c r="H16548" t="s">
        <v>195</v>
      </c>
      <c r="J16548" s="5"/>
      <c r="K16548" s="2">
        <v>9705.02</v>
      </c>
      <c r="L16548" s="5"/>
      <c r="M16548" s="2">
        <f t="shared" si="258"/>
        <v>-200132.86999999679</v>
      </c>
      <c r="P16548"/>
    </row>
    <row r="16549" spans="1:16" hidden="1">
      <c r="A16549" t="s">
        <v>12248</v>
      </c>
      <c r="B16549" s="1">
        <v>42305</v>
      </c>
      <c r="C16549" t="s">
        <v>200</v>
      </c>
      <c r="D16549">
        <v>1</v>
      </c>
      <c r="E16549" t="s">
        <v>12249</v>
      </c>
      <c r="F16549" t="s">
        <v>16</v>
      </c>
      <c r="G16549" t="s">
        <v>20</v>
      </c>
      <c r="H16549" t="s">
        <v>200</v>
      </c>
      <c r="J16549" s="5"/>
      <c r="K16549" s="2">
        <v>1701.14</v>
      </c>
      <c r="L16549" s="5"/>
      <c r="M16549" s="2">
        <f t="shared" si="258"/>
        <v>-201834.00999999681</v>
      </c>
      <c r="P16549"/>
    </row>
    <row r="16550" spans="1:16" hidden="1">
      <c r="A16550" t="s">
        <v>12251</v>
      </c>
      <c r="B16550" s="1">
        <v>42305</v>
      </c>
      <c r="C16550" t="s">
        <v>240</v>
      </c>
      <c r="D16550">
        <v>1</v>
      </c>
      <c r="E16550" t="s">
        <v>12252</v>
      </c>
      <c r="F16550" t="s">
        <v>13</v>
      </c>
      <c r="G16550" t="s">
        <v>20</v>
      </c>
      <c r="H16550" t="s">
        <v>240</v>
      </c>
      <c r="J16550" s="5"/>
      <c r="K16550" s="2">
        <v>1025</v>
      </c>
      <c r="L16550" s="5"/>
      <c r="M16550" s="2">
        <f t="shared" si="258"/>
        <v>-202859.00999999681</v>
      </c>
      <c r="P16550"/>
    </row>
    <row r="16551" spans="1:16" hidden="1">
      <c r="A16551" t="s">
        <v>12309</v>
      </c>
      <c r="B16551" s="1">
        <v>42305</v>
      </c>
      <c r="C16551" t="s">
        <v>1419</v>
      </c>
      <c r="D16551">
        <v>1</v>
      </c>
      <c r="E16551" t="s">
        <v>12310</v>
      </c>
      <c r="F16551" t="s">
        <v>16</v>
      </c>
      <c r="G16551" t="s">
        <v>4</v>
      </c>
      <c r="H16551" t="s">
        <v>6285</v>
      </c>
      <c r="J16551" s="5"/>
      <c r="K16551" s="2">
        <v>1000.64</v>
      </c>
      <c r="L16551" s="5"/>
      <c r="M16551" s="2">
        <f t="shared" si="258"/>
        <v>-203859.64999999682</v>
      </c>
      <c r="P16551"/>
    </row>
    <row r="16552" spans="1:16" hidden="1">
      <c r="A16552" t="s">
        <v>12314</v>
      </c>
      <c r="B16552" s="1">
        <v>42305</v>
      </c>
      <c r="C16552" t="s">
        <v>43</v>
      </c>
      <c r="D16552">
        <v>1</v>
      </c>
      <c r="E16552" t="s">
        <v>12315</v>
      </c>
      <c r="F16552" t="s">
        <v>13</v>
      </c>
      <c r="G16552" t="s">
        <v>4</v>
      </c>
      <c r="H16552" t="s">
        <v>256</v>
      </c>
      <c r="J16552" s="5"/>
      <c r="K16552" s="2">
        <v>1025</v>
      </c>
      <c r="L16552" s="5"/>
      <c r="M16552" s="2">
        <f t="shared" si="258"/>
        <v>-204884.64999999682</v>
      </c>
      <c r="P16552"/>
    </row>
    <row r="16553" spans="1:16" hidden="1">
      <c r="A16553" t="s">
        <v>12325</v>
      </c>
      <c r="B16553" s="1">
        <v>42305</v>
      </c>
      <c r="C16553" t="s">
        <v>6</v>
      </c>
      <c r="D16553">
        <v>1</v>
      </c>
      <c r="E16553" t="s">
        <v>12326</v>
      </c>
      <c r="F16553" t="s">
        <v>29</v>
      </c>
      <c r="G16553" t="s">
        <v>4</v>
      </c>
      <c r="H16553" t="s">
        <v>10865</v>
      </c>
      <c r="I16553" s="2">
        <v>519.30999999999995</v>
      </c>
      <c r="J16553" s="5"/>
      <c r="L16553" s="5"/>
      <c r="M16553" s="2">
        <f t="shared" si="258"/>
        <v>-204365.33999999682</v>
      </c>
      <c r="P16553"/>
    </row>
    <row r="16554" spans="1:16" hidden="1">
      <c r="A16554" t="s">
        <v>12387</v>
      </c>
      <c r="B16554" s="1">
        <v>42305</v>
      </c>
      <c r="C16554" t="s">
        <v>18</v>
      </c>
      <c r="D16554">
        <v>1</v>
      </c>
      <c r="E16554" t="s">
        <v>12388</v>
      </c>
      <c r="F16554" t="s">
        <v>16</v>
      </c>
      <c r="G16554" t="s">
        <v>4</v>
      </c>
      <c r="H16554" t="s">
        <v>12389</v>
      </c>
      <c r="J16554" s="5"/>
      <c r="K16554" s="2">
        <v>120000</v>
      </c>
      <c r="L16554" s="5"/>
      <c r="M16554" s="2">
        <f t="shared" si="258"/>
        <v>-324365.33999999682</v>
      </c>
      <c r="P16554"/>
    </row>
    <row r="16555" spans="1:16" hidden="1">
      <c r="A16555" t="s">
        <v>12392</v>
      </c>
      <c r="B16555" s="1">
        <v>42305</v>
      </c>
      <c r="C16555" t="s">
        <v>1419</v>
      </c>
      <c r="D16555">
        <v>1</v>
      </c>
      <c r="E16555" t="s">
        <v>12393</v>
      </c>
      <c r="F16555" t="s">
        <v>228</v>
      </c>
      <c r="G16555" t="s">
        <v>4</v>
      </c>
      <c r="H16555" t="s">
        <v>2842</v>
      </c>
      <c r="J16555" s="5"/>
      <c r="K16555" s="2">
        <v>554.79999999999995</v>
      </c>
      <c r="L16555" s="5"/>
      <c r="M16555" s="2">
        <f t="shared" si="258"/>
        <v>-324920.13999999681</v>
      </c>
      <c r="P16555"/>
    </row>
    <row r="16556" spans="1:16" hidden="1">
      <c r="A16556" t="s">
        <v>12397</v>
      </c>
      <c r="B16556" s="1">
        <v>42305</v>
      </c>
      <c r="C16556" t="s">
        <v>6</v>
      </c>
      <c r="D16556">
        <v>1</v>
      </c>
      <c r="E16556" t="s">
        <v>12399</v>
      </c>
      <c r="F16556" t="s">
        <v>29</v>
      </c>
      <c r="G16556" t="s">
        <v>4</v>
      </c>
      <c r="H16556" t="s">
        <v>4449</v>
      </c>
      <c r="I16556" s="2">
        <v>1300</v>
      </c>
      <c r="J16556" s="5"/>
      <c r="L16556" s="5"/>
      <c r="M16556" s="2">
        <f t="shared" si="258"/>
        <v>-323620.13999999681</v>
      </c>
      <c r="P16556"/>
    </row>
    <row r="16557" spans="1:16" hidden="1">
      <c r="A16557" t="s">
        <v>12435</v>
      </c>
      <c r="B16557" s="1">
        <v>42305</v>
      </c>
      <c r="C16557" t="s">
        <v>6</v>
      </c>
      <c r="D16557">
        <v>1</v>
      </c>
      <c r="E16557" t="s">
        <v>12326</v>
      </c>
      <c r="F16557" t="s">
        <v>29</v>
      </c>
      <c r="G16557" t="s">
        <v>4</v>
      </c>
      <c r="H16557" t="s">
        <v>12436</v>
      </c>
      <c r="J16557" s="5"/>
      <c r="K16557" s="2">
        <v>519.30999999999995</v>
      </c>
      <c r="L16557" s="5"/>
      <c r="M16557" s="2">
        <f t="shared" si="258"/>
        <v>-324139.44999999681</v>
      </c>
      <c r="P16557"/>
    </row>
    <row r="16558" spans="1:16" hidden="1">
      <c r="A16558" t="s">
        <v>12440</v>
      </c>
      <c r="B16558" s="1">
        <v>42305</v>
      </c>
      <c r="C16558" t="s">
        <v>12441</v>
      </c>
      <c r="D16558">
        <v>1</v>
      </c>
      <c r="E16558" t="s">
        <v>12442</v>
      </c>
      <c r="F16558" t="s">
        <v>13</v>
      </c>
      <c r="G16558" t="s">
        <v>4</v>
      </c>
      <c r="H16558" t="s">
        <v>897</v>
      </c>
      <c r="J16558" s="5"/>
      <c r="K16558" s="2">
        <v>11012.18</v>
      </c>
      <c r="L16558" s="5"/>
      <c r="M16558" s="2">
        <f t="shared" si="258"/>
        <v>-335151.6299999968</v>
      </c>
      <c r="P16558"/>
    </row>
    <row r="16559" spans="1:16" hidden="1">
      <c r="A16559" t="s">
        <v>12443</v>
      </c>
      <c r="B16559" s="1">
        <v>42305</v>
      </c>
      <c r="C16559" t="s">
        <v>18</v>
      </c>
      <c r="D16559">
        <v>1</v>
      </c>
      <c r="E16559" t="s">
        <v>12444</v>
      </c>
      <c r="F16559" t="s">
        <v>13</v>
      </c>
      <c r="G16559" t="s">
        <v>4</v>
      </c>
      <c r="H16559" t="s">
        <v>326</v>
      </c>
      <c r="J16559" s="5"/>
      <c r="K16559" s="2">
        <v>12818.29</v>
      </c>
      <c r="L16559" s="5"/>
      <c r="M16559" s="2">
        <f t="shared" si="258"/>
        <v>-347969.91999999678</v>
      </c>
      <c r="P16559"/>
    </row>
    <row r="16560" spans="1:16" hidden="1">
      <c r="A16560" t="s">
        <v>34102</v>
      </c>
      <c r="B16560" s="1">
        <v>42305</v>
      </c>
      <c r="C16560" t="s">
        <v>3261</v>
      </c>
      <c r="D16560">
        <v>2</v>
      </c>
      <c r="E16560" t="s">
        <v>34108</v>
      </c>
      <c r="F16560" t="s">
        <v>13559</v>
      </c>
      <c r="G16560" t="s">
        <v>479</v>
      </c>
      <c r="H16560" t="s">
        <v>34109</v>
      </c>
      <c r="I16560" s="2">
        <v>358.85</v>
      </c>
      <c r="J16560" s="5"/>
      <c r="L16560" s="5"/>
      <c r="M16560" s="2">
        <f t="shared" si="258"/>
        <v>-347611.06999999681</v>
      </c>
      <c r="P16560"/>
    </row>
    <row r="16561" spans="1:16" hidden="1">
      <c r="A16561" t="s">
        <v>34114</v>
      </c>
      <c r="B16561" s="1">
        <v>42305</v>
      </c>
      <c r="C16561" t="s">
        <v>34121</v>
      </c>
      <c r="D16561">
        <v>2</v>
      </c>
      <c r="E16561" t="s">
        <v>34122</v>
      </c>
      <c r="F16561" t="s">
        <v>7054</v>
      </c>
      <c r="G16561" t="s">
        <v>20</v>
      </c>
      <c r="H16561" t="s">
        <v>5152</v>
      </c>
      <c r="I16561" s="2">
        <v>3030</v>
      </c>
      <c r="J16561" s="5"/>
      <c r="L16561" s="5"/>
      <c r="M16561" s="2">
        <f t="shared" si="258"/>
        <v>-344581.06999999681</v>
      </c>
      <c r="P16561"/>
    </row>
    <row r="16562" spans="1:16" hidden="1">
      <c r="A16562" t="s">
        <v>34129</v>
      </c>
      <c r="B16562" s="1">
        <v>42305</v>
      </c>
      <c r="C16562" t="s">
        <v>34134</v>
      </c>
      <c r="D16562">
        <v>2</v>
      </c>
      <c r="E16562" t="s">
        <v>34135</v>
      </c>
      <c r="F16562" t="s">
        <v>7054</v>
      </c>
      <c r="G16562" t="s">
        <v>20</v>
      </c>
      <c r="H16562" t="s">
        <v>11125</v>
      </c>
      <c r="I16562" s="2">
        <v>197.2</v>
      </c>
      <c r="J16562" s="5"/>
      <c r="L16562" s="5"/>
      <c r="M16562" s="2">
        <f t="shared" si="258"/>
        <v>-344383.86999999679</v>
      </c>
      <c r="P16562"/>
    </row>
    <row r="16563" spans="1:16" hidden="1">
      <c r="A16563" t="s">
        <v>34142</v>
      </c>
      <c r="B16563" s="1">
        <v>42305</v>
      </c>
      <c r="C16563" t="s">
        <v>34147</v>
      </c>
      <c r="D16563">
        <v>2</v>
      </c>
      <c r="E16563" t="s">
        <v>34148</v>
      </c>
      <c r="F16563" t="s">
        <v>7054</v>
      </c>
      <c r="G16563" t="s">
        <v>20</v>
      </c>
      <c r="H16563" t="s">
        <v>17461</v>
      </c>
      <c r="I16563" s="2">
        <v>400</v>
      </c>
      <c r="J16563" s="5"/>
      <c r="L16563" s="5"/>
      <c r="M16563" s="2">
        <f t="shared" si="258"/>
        <v>-343983.86999999679</v>
      </c>
      <c r="P16563"/>
    </row>
    <row r="16564" spans="1:16" hidden="1">
      <c r="A16564" t="s">
        <v>34155</v>
      </c>
      <c r="B16564" s="1">
        <v>42305</v>
      </c>
      <c r="C16564" t="s">
        <v>1802</v>
      </c>
      <c r="D16564">
        <v>2</v>
      </c>
      <c r="E16564" t="s">
        <v>34160</v>
      </c>
      <c r="F16564" t="s">
        <v>13559</v>
      </c>
      <c r="G16564" t="s">
        <v>479</v>
      </c>
      <c r="H16564" t="s">
        <v>9994</v>
      </c>
      <c r="J16564" s="5"/>
      <c r="K16564" s="2">
        <v>1200</v>
      </c>
      <c r="L16564" s="5"/>
      <c r="M16564" s="2">
        <f t="shared" si="258"/>
        <v>-345183.86999999679</v>
      </c>
      <c r="P16564"/>
    </row>
    <row r="16565" spans="1:16" hidden="1">
      <c r="A16565" t="s">
        <v>34155</v>
      </c>
      <c r="B16565" s="1">
        <v>42305</v>
      </c>
      <c r="C16565" t="s">
        <v>1802</v>
      </c>
      <c r="D16565">
        <v>2</v>
      </c>
      <c r="E16565" t="s">
        <v>34160</v>
      </c>
      <c r="F16565" t="s">
        <v>13559</v>
      </c>
      <c r="G16565" t="s">
        <v>479</v>
      </c>
      <c r="H16565" t="s">
        <v>9994</v>
      </c>
      <c r="I16565" s="2">
        <v>2088.9499999999998</v>
      </c>
      <c r="J16565" s="5"/>
      <c r="L16565" s="5"/>
      <c r="M16565" s="2">
        <f t="shared" si="258"/>
        <v>-343094.91999999678</v>
      </c>
      <c r="P16565"/>
    </row>
    <row r="16566" spans="1:16" hidden="1">
      <c r="A16566" t="s">
        <v>34169</v>
      </c>
      <c r="B16566" s="1">
        <v>42305</v>
      </c>
      <c r="C16566" t="s">
        <v>34172</v>
      </c>
      <c r="D16566">
        <v>2</v>
      </c>
      <c r="E16566" t="s">
        <v>34173</v>
      </c>
      <c r="F16566" t="s">
        <v>7054</v>
      </c>
      <c r="G16566" t="s">
        <v>20</v>
      </c>
      <c r="H16566" t="s">
        <v>20570</v>
      </c>
      <c r="I16566" s="2">
        <v>4100</v>
      </c>
      <c r="J16566" s="5"/>
      <c r="L16566" s="5"/>
      <c r="M16566" s="2">
        <f t="shared" si="258"/>
        <v>-338994.91999999678</v>
      </c>
      <c r="P16566"/>
    </row>
    <row r="16567" spans="1:16" hidden="1">
      <c r="A16567" t="s">
        <v>34180</v>
      </c>
      <c r="B16567" s="1">
        <v>42305</v>
      </c>
      <c r="C16567" t="s">
        <v>34184</v>
      </c>
      <c r="D16567">
        <v>2</v>
      </c>
      <c r="E16567" t="s">
        <v>34185</v>
      </c>
      <c r="F16567" t="s">
        <v>7054</v>
      </c>
      <c r="G16567" t="s">
        <v>20</v>
      </c>
      <c r="H16567" t="s">
        <v>7426</v>
      </c>
      <c r="I16567" s="2">
        <v>590</v>
      </c>
      <c r="J16567" s="5"/>
      <c r="L16567" s="5"/>
      <c r="M16567" s="2">
        <f t="shared" si="258"/>
        <v>-338404.91999999678</v>
      </c>
      <c r="P16567"/>
    </row>
    <row r="16568" spans="1:16" hidden="1">
      <c r="A16568" t="s">
        <v>34193</v>
      </c>
      <c r="B16568" s="1">
        <v>42305</v>
      </c>
      <c r="C16568" t="s">
        <v>6</v>
      </c>
      <c r="D16568">
        <v>1</v>
      </c>
      <c r="E16568" t="s">
        <v>34198</v>
      </c>
      <c r="F16568" t="s">
        <v>13565</v>
      </c>
      <c r="G16568" t="s">
        <v>20</v>
      </c>
      <c r="H16568" t="s">
        <v>12203</v>
      </c>
      <c r="I16568" s="2">
        <v>50000</v>
      </c>
      <c r="J16568" s="5"/>
      <c r="L16568" s="5"/>
      <c r="M16568" s="2">
        <f t="shared" si="258"/>
        <v>-288404.91999999678</v>
      </c>
      <c r="P16568"/>
    </row>
    <row r="16569" spans="1:16" hidden="1">
      <c r="A16569" t="s">
        <v>34207</v>
      </c>
      <c r="B16569" s="1">
        <v>42305</v>
      </c>
      <c r="C16569" t="s">
        <v>34211</v>
      </c>
      <c r="D16569">
        <v>2</v>
      </c>
      <c r="E16569" t="s">
        <v>34212</v>
      </c>
      <c r="F16569" t="s">
        <v>7054</v>
      </c>
      <c r="G16569" t="s">
        <v>20</v>
      </c>
      <c r="H16569" t="s">
        <v>12476</v>
      </c>
      <c r="I16569" s="2">
        <v>1025</v>
      </c>
      <c r="J16569" s="5"/>
      <c r="L16569" s="5"/>
      <c r="M16569" s="2">
        <f t="shared" si="258"/>
        <v>-287379.91999999678</v>
      </c>
      <c r="P16569"/>
    </row>
    <row r="16570" spans="1:16" hidden="1">
      <c r="A16570" t="s">
        <v>34219</v>
      </c>
      <c r="B16570" s="1">
        <v>42305</v>
      </c>
      <c r="C16570" t="s">
        <v>34223</v>
      </c>
      <c r="D16570">
        <v>2</v>
      </c>
      <c r="E16570" t="s">
        <v>34224</v>
      </c>
      <c r="F16570" t="s">
        <v>7054</v>
      </c>
      <c r="G16570" t="s">
        <v>20</v>
      </c>
      <c r="H16570" t="s">
        <v>3894</v>
      </c>
      <c r="I16570" s="2">
        <v>98.6</v>
      </c>
      <c r="J16570" s="5"/>
      <c r="L16570" s="5"/>
      <c r="M16570" s="2">
        <f t="shared" si="258"/>
        <v>-287281.31999999681</v>
      </c>
      <c r="P16570"/>
    </row>
    <row r="16571" spans="1:16" hidden="1">
      <c r="A16571" t="s">
        <v>34231</v>
      </c>
      <c r="B16571" s="1">
        <v>42305</v>
      </c>
      <c r="C16571" t="s">
        <v>34235</v>
      </c>
      <c r="D16571">
        <v>2</v>
      </c>
      <c r="E16571" t="s">
        <v>34236</v>
      </c>
      <c r="F16571" t="s">
        <v>7054</v>
      </c>
      <c r="G16571" t="s">
        <v>20</v>
      </c>
      <c r="H16571" t="s">
        <v>771</v>
      </c>
      <c r="I16571" s="2">
        <v>4580</v>
      </c>
      <c r="J16571" s="5"/>
      <c r="L16571" s="5"/>
      <c r="M16571" s="2">
        <f t="shared" si="258"/>
        <v>-282701.31999999681</v>
      </c>
      <c r="P16571"/>
    </row>
    <row r="16572" spans="1:16" hidden="1">
      <c r="A16572" t="s">
        <v>34246</v>
      </c>
      <c r="B16572" s="1">
        <v>42305</v>
      </c>
      <c r="C16572" t="s">
        <v>34251</v>
      </c>
      <c r="D16572">
        <v>2</v>
      </c>
      <c r="E16572" t="s">
        <v>34252</v>
      </c>
      <c r="F16572" t="s">
        <v>7054</v>
      </c>
      <c r="G16572" t="s">
        <v>20</v>
      </c>
      <c r="H16572" t="s">
        <v>10124</v>
      </c>
      <c r="I16572" s="2">
        <v>1840</v>
      </c>
      <c r="J16572" s="5"/>
      <c r="L16572" s="5"/>
      <c r="M16572" s="2">
        <f t="shared" si="258"/>
        <v>-280861.31999999681</v>
      </c>
      <c r="P16572"/>
    </row>
    <row r="16573" spans="1:16" hidden="1">
      <c r="A16573" t="s">
        <v>34261</v>
      </c>
      <c r="B16573" s="1">
        <v>42305</v>
      </c>
      <c r="C16573" t="s">
        <v>6</v>
      </c>
      <c r="D16573">
        <v>1</v>
      </c>
      <c r="E16573" t="s">
        <v>34265</v>
      </c>
      <c r="F16573" t="s">
        <v>13565</v>
      </c>
      <c r="G16573" t="s">
        <v>20</v>
      </c>
      <c r="H16573" t="s">
        <v>12211</v>
      </c>
      <c r="I16573" s="2">
        <v>20000</v>
      </c>
      <c r="J16573" s="5"/>
      <c r="L16573" s="5"/>
      <c r="M16573" s="2">
        <f t="shared" si="258"/>
        <v>-260861.31999999681</v>
      </c>
      <c r="P16573"/>
    </row>
    <row r="16574" spans="1:16" hidden="1">
      <c r="A16574" t="s">
        <v>34272</v>
      </c>
      <c r="B16574" s="1">
        <v>42305</v>
      </c>
      <c r="C16574" t="s">
        <v>34279</v>
      </c>
      <c r="D16574">
        <v>2</v>
      </c>
      <c r="E16574" t="s">
        <v>34280</v>
      </c>
      <c r="F16574" t="s">
        <v>13559</v>
      </c>
      <c r="G16574" t="s">
        <v>479</v>
      </c>
      <c r="H16574" t="s">
        <v>6958</v>
      </c>
      <c r="J16574" s="5"/>
      <c r="K16574" s="2">
        <v>580.14</v>
      </c>
      <c r="L16574" s="5"/>
      <c r="M16574" s="2">
        <f t="shared" si="258"/>
        <v>-261441.45999999682</v>
      </c>
      <c r="P16574"/>
    </row>
    <row r="16575" spans="1:16" hidden="1">
      <c r="A16575" t="s">
        <v>34272</v>
      </c>
      <c r="B16575" s="1">
        <v>42305</v>
      </c>
      <c r="C16575" t="s">
        <v>34279</v>
      </c>
      <c r="D16575">
        <v>2</v>
      </c>
      <c r="E16575" t="s">
        <v>34280</v>
      </c>
      <c r="F16575" t="s">
        <v>13559</v>
      </c>
      <c r="G16575" t="s">
        <v>479</v>
      </c>
      <c r="H16575" t="s">
        <v>6958</v>
      </c>
      <c r="I16575" s="2">
        <v>580.14</v>
      </c>
      <c r="J16575" s="5"/>
      <c r="L16575" s="5"/>
      <c r="M16575" s="2">
        <f t="shared" si="258"/>
        <v>-260861.31999999681</v>
      </c>
      <c r="P16575"/>
    </row>
    <row r="16576" spans="1:16" hidden="1">
      <c r="A16576" t="s">
        <v>34290</v>
      </c>
      <c r="B16576" s="1">
        <v>42305</v>
      </c>
      <c r="C16576" t="s">
        <v>34295</v>
      </c>
      <c r="D16576">
        <v>2</v>
      </c>
      <c r="E16576" t="s">
        <v>34296</v>
      </c>
      <c r="F16576" t="s">
        <v>7054</v>
      </c>
      <c r="G16576" t="s">
        <v>20</v>
      </c>
      <c r="H16576" t="s">
        <v>1117</v>
      </c>
      <c r="I16576" s="2">
        <v>1025</v>
      </c>
      <c r="J16576" s="5"/>
      <c r="L16576" s="5"/>
      <c r="M16576" s="2">
        <f t="shared" si="258"/>
        <v>-259836.31999999681</v>
      </c>
      <c r="P16576"/>
    </row>
    <row r="16577" spans="1:16" hidden="1">
      <c r="A16577" t="s">
        <v>34304</v>
      </c>
      <c r="B16577" s="1">
        <v>42305</v>
      </c>
      <c r="C16577" t="s">
        <v>6</v>
      </c>
      <c r="D16577">
        <v>1</v>
      </c>
      <c r="E16577" t="s">
        <v>34310</v>
      </c>
      <c r="F16577" t="s">
        <v>13561</v>
      </c>
      <c r="G16577" t="s">
        <v>20</v>
      </c>
      <c r="H16577" t="s">
        <v>12226</v>
      </c>
      <c r="I16577" s="2">
        <v>20000</v>
      </c>
      <c r="J16577" s="5"/>
      <c r="L16577" s="5"/>
      <c r="M16577" s="2">
        <f t="shared" si="258"/>
        <v>-239836.31999999681</v>
      </c>
      <c r="P16577"/>
    </row>
    <row r="16578" spans="1:16" hidden="1">
      <c r="A16578" t="s">
        <v>34320</v>
      </c>
      <c r="B16578" s="1">
        <v>42305</v>
      </c>
      <c r="C16578" t="s">
        <v>18</v>
      </c>
      <c r="D16578">
        <v>2</v>
      </c>
      <c r="E16578" t="s">
        <v>34324</v>
      </c>
      <c r="F16578" t="s">
        <v>13559</v>
      </c>
      <c r="G16578" t="s">
        <v>479</v>
      </c>
      <c r="H16578" t="s">
        <v>65</v>
      </c>
      <c r="I16578" s="2">
        <v>1301.1400000000001</v>
      </c>
      <c r="J16578" s="5"/>
      <c r="L16578" s="5"/>
      <c r="M16578" s="2">
        <f t="shared" si="258"/>
        <v>-238535.17999999679</v>
      </c>
      <c r="P16578"/>
    </row>
    <row r="16579" spans="1:16" hidden="1">
      <c r="A16579" t="s">
        <v>34331</v>
      </c>
      <c r="B16579" s="1">
        <v>42305</v>
      </c>
      <c r="C16579" t="s">
        <v>34336</v>
      </c>
      <c r="D16579">
        <v>2</v>
      </c>
      <c r="E16579" t="s">
        <v>34337</v>
      </c>
      <c r="F16579" t="s">
        <v>7054</v>
      </c>
      <c r="G16579" t="s">
        <v>20</v>
      </c>
      <c r="H16579" t="s">
        <v>3523</v>
      </c>
      <c r="J16579" s="5"/>
      <c r="K16579" s="2">
        <v>132</v>
      </c>
      <c r="L16579" s="5"/>
      <c r="M16579" s="2">
        <f t="shared" si="258"/>
        <v>-238667.17999999679</v>
      </c>
      <c r="P16579"/>
    </row>
    <row r="16580" spans="1:16" hidden="1">
      <c r="A16580" t="s">
        <v>34331</v>
      </c>
      <c r="B16580" s="1">
        <v>42305</v>
      </c>
      <c r="C16580" t="s">
        <v>34336</v>
      </c>
      <c r="D16580">
        <v>2</v>
      </c>
      <c r="E16580" t="s">
        <v>34337</v>
      </c>
      <c r="F16580" t="s">
        <v>7054</v>
      </c>
      <c r="G16580" t="s">
        <v>20</v>
      </c>
      <c r="H16580" t="s">
        <v>3523</v>
      </c>
      <c r="I16580" s="2">
        <v>132.4</v>
      </c>
      <c r="J16580" s="5"/>
      <c r="L16580" s="5"/>
      <c r="M16580" s="2">
        <f t="shared" si="258"/>
        <v>-238534.7799999968</v>
      </c>
      <c r="P16580"/>
    </row>
    <row r="16581" spans="1:16" hidden="1">
      <c r="A16581" t="s">
        <v>34345</v>
      </c>
      <c r="B16581" s="1">
        <v>42305</v>
      </c>
      <c r="C16581" t="s">
        <v>34349</v>
      </c>
      <c r="D16581">
        <v>2</v>
      </c>
      <c r="E16581" t="s">
        <v>34350</v>
      </c>
      <c r="F16581" t="s">
        <v>7054</v>
      </c>
      <c r="G16581" t="s">
        <v>20</v>
      </c>
      <c r="H16581" t="s">
        <v>14213</v>
      </c>
      <c r="I16581" s="2">
        <v>4100.0200000000004</v>
      </c>
      <c r="J16581" s="5"/>
      <c r="L16581" s="5"/>
      <c r="M16581" s="2">
        <f t="shared" si="258"/>
        <v>-234434.75999999681</v>
      </c>
      <c r="P16581"/>
    </row>
    <row r="16582" spans="1:16" hidden="1">
      <c r="A16582" t="s">
        <v>34358</v>
      </c>
      <c r="B16582" s="1">
        <v>42305</v>
      </c>
      <c r="C16582" t="s">
        <v>34364</v>
      </c>
      <c r="D16582">
        <v>2</v>
      </c>
      <c r="E16582" t="s">
        <v>34365</v>
      </c>
      <c r="F16582" t="s">
        <v>13559</v>
      </c>
      <c r="G16582" t="s">
        <v>479</v>
      </c>
      <c r="H16582" t="s">
        <v>1504</v>
      </c>
      <c r="J16582" s="5"/>
      <c r="K16582" s="2">
        <v>467.8</v>
      </c>
      <c r="L16582" s="5"/>
      <c r="M16582" s="2">
        <f t="shared" si="258"/>
        <v>-234902.5599999968</v>
      </c>
      <c r="P16582"/>
    </row>
    <row r="16583" spans="1:16" hidden="1">
      <c r="A16583" t="s">
        <v>34358</v>
      </c>
      <c r="B16583" s="1">
        <v>42305</v>
      </c>
      <c r="C16583" t="s">
        <v>34364</v>
      </c>
      <c r="D16583">
        <v>2</v>
      </c>
      <c r="E16583" t="s">
        <v>34365</v>
      </c>
      <c r="F16583" t="s">
        <v>13559</v>
      </c>
      <c r="G16583" t="s">
        <v>479</v>
      </c>
      <c r="H16583" t="s">
        <v>1504</v>
      </c>
      <c r="I16583" s="2">
        <v>467.8</v>
      </c>
      <c r="J16583" s="5"/>
      <c r="L16583" s="5"/>
      <c r="M16583" s="2">
        <f t="shared" si="258"/>
        <v>-234434.75999999681</v>
      </c>
      <c r="P16583"/>
    </row>
    <row r="16584" spans="1:16" hidden="1">
      <c r="A16584" t="s">
        <v>34371</v>
      </c>
      <c r="B16584" s="1">
        <v>42305</v>
      </c>
      <c r="C16584" t="s">
        <v>34376</v>
      </c>
      <c r="D16584">
        <v>2</v>
      </c>
      <c r="E16584" t="s">
        <v>34377</v>
      </c>
      <c r="F16584" t="s">
        <v>7054</v>
      </c>
      <c r="G16584" t="s">
        <v>20</v>
      </c>
      <c r="H16584" t="s">
        <v>32512</v>
      </c>
      <c r="I16584" s="2">
        <v>1025</v>
      </c>
      <c r="J16584" s="5"/>
      <c r="L16584" s="5"/>
      <c r="M16584" s="2">
        <f t="shared" si="258"/>
        <v>-233409.75999999681</v>
      </c>
      <c r="P16584"/>
    </row>
    <row r="16585" spans="1:16" hidden="1">
      <c r="A16585" t="s">
        <v>34384</v>
      </c>
      <c r="B16585" s="1">
        <v>42305</v>
      </c>
      <c r="C16585" t="s">
        <v>674</v>
      </c>
      <c r="D16585">
        <v>2</v>
      </c>
      <c r="E16585" t="s">
        <v>34389</v>
      </c>
      <c r="F16585" t="s">
        <v>13559</v>
      </c>
      <c r="G16585" t="s">
        <v>479</v>
      </c>
      <c r="H16585" t="s">
        <v>103</v>
      </c>
      <c r="J16585" s="5"/>
      <c r="K16585" s="2">
        <v>734.41</v>
      </c>
      <c r="L16585" s="5"/>
      <c r="M16585" s="2">
        <f t="shared" ref="M16585:M16648" si="259">+M16584+I16585-K16585</f>
        <v>-234144.16999999681</v>
      </c>
      <c r="P16585"/>
    </row>
    <row r="16586" spans="1:16" hidden="1">
      <c r="A16586" t="s">
        <v>34384</v>
      </c>
      <c r="B16586" s="1">
        <v>42305</v>
      </c>
      <c r="C16586" t="s">
        <v>674</v>
      </c>
      <c r="D16586">
        <v>2</v>
      </c>
      <c r="E16586" t="s">
        <v>34389</v>
      </c>
      <c r="F16586" t="s">
        <v>13559</v>
      </c>
      <c r="G16586" t="s">
        <v>479</v>
      </c>
      <c r="H16586" t="s">
        <v>103</v>
      </c>
      <c r="I16586" s="2">
        <v>734.41</v>
      </c>
      <c r="J16586" s="5"/>
      <c r="L16586" s="5"/>
      <c r="M16586" s="2">
        <f t="shared" si="259"/>
        <v>-233409.75999999681</v>
      </c>
      <c r="P16586"/>
    </row>
    <row r="16587" spans="1:16" hidden="1">
      <c r="A16587" t="s">
        <v>34397</v>
      </c>
      <c r="B16587" s="1">
        <v>42305</v>
      </c>
      <c r="C16587" t="s">
        <v>34401</v>
      </c>
      <c r="D16587">
        <v>2</v>
      </c>
      <c r="E16587" t="s">
        <v>34402</v>
      </c>
      <c r="F16587" t="s">
        <v>7054</v>
      </c>
      <c r="G16587" t="s">
        <v>4</v>
      </c>
      <c r="H16587" t="s">
        <v>34403</v>
      </c>
      <c r="I16587" s="2">
        <v>3030</v>
      </c>
      <c r="J16587" s="5"/>
      <c r="L16587" s="5"/>
      <c r="M16587" s="2">
        <f t="shared" si="259"/>
        <v>-230379.75999999681</v>
      </c>
      <c r="P16587"/>
    </row>
    <row r="16588" spans="1:16" hidden="1">
      <c r="A16588" t="s">
        <v>34412</v>
      </c>
      <c r="B16588" s="1">
        <v>42305</v>
      </c>
      <c r="C16588" t="s">
        <v>34417</v>
      </c>
      <c r="D16588">
        <v>2</v>
      </c>
      <c r="E16588" t="s">
        <v>34418</v>
      </c>
      <c r="F16588" t="s">
        <v>7054</v>
      </c>
      <c r="G16588" t="s">
        <v>4</v>
      </c>
      <c r="H16588" t="s">
        <v>1187</v>
      </c>
      <c r="I16588" s="2">
        <v>3030</v>
      </c>
      <c r="J16588" s="5"/>
      <c r="L16588" s="5"/>
      <c r="M16588" s="2">
        <f t="shared" si="259"/>
        <v>-227349.75999999681</v>
      </c>
      <c r="P16588"/>
    </row>
    <row r="16589" spans="1:16" hidden="1">
      <c r="A16589" t="s">
        <v>34428</v>
      </c>
      <c r="B16589" s="1">
        <v>42305</v>
      </c>
      <c r="C16589" t="s">
        <v>1419</v>
      </c>
      <c r="D16589">
        <v>2</v>
      </c>
      <c r="E16589" t="s">
        <v>34433</v>
      </c>
      <c r="F16589" t="s">
        <v>13559</v>
      </c>
      <c r="G16589" t="s">
        <v>479</v>
      </c>
      <c r="H16589" t="s">
        <v>24280</v>
      </c>
      <c r="I16589" s="2">
        <v>1000.64</v>
      </c>
      <c r="J16589" s="5"/>
      <c r="L16589" s="5"/>
      <c r="M16589" s="2">
        <f t="shared" si="259"/>
        <v>-226349.11999999679</v>
      </c>
      <c r="P16589"/>
    </row>
    <row r="16590" spans="1:16" hidden="1">
      <c r="A16590" t="s">
        <v>34443</v>
      </c>
      <c r="B16590" s="1">
        <v>42305</v>
      </c>
      <c r="C16590" t="s">
        <v>1802</v>
      </c>
      <c r="D16590">
        <v>2</v>
      </c>
      <c r="E16590" t="s">
        <v>34448</v>
      </c>
      <c r="F16590" t="s">
        <v>13559</v>
      </c>
      <c r="G16590" t="s">
        <v>479</v>
      </c>
      <c r="H16590" t="s">
        <v>11370</v>
      </c>
      <c r="I16590" s="2">
        <v>748.73</v>
      </c>
      <c r="J16590" s="5"/>
      <c r="L16590" s="5"/>
      <c r="M16590" s="2">
        <f t="shared" si="259"/>
        <v>-225600.38999999678</v>
      </c>
      <c r="P16590"/>
    </row>
    <row r="16591" spans="1:16" hidden="1">
      <c r="A16591" t="s">
        <v>34455</v>
      </c>
      <c r="B16591" s="1">
        <v>42305</v>
      </c>
      <c r="C16591" t="s">
        <v>34459</v>
      </c>
      <c r="D16591">
        <v>2</v>
      </c>
      <c r="E16591" t="s">
        <v>34460</v>
      </c>
      <c r="F16591" t="s">
        <v>7054</v>
      </c>
      <c r="G16591" t="s">
        <v>4</v>
      </c>
      <c r="H16591" t="s">
        <v>435</v>
      </c>
      <c r="I16591" s="2">
        <v>1025</v>
      </c>
      <c r="J16591" s="5"/>
      <c r="L16591" s="5"/>
      <c r="M16591" s="2">
        <f t="shared" si="259"/>
        <v>-224575.38999999678</v>
      </c>
      <c r="P16591"/>
    </row>
    <row r="16592" spans="1:16" hidden="1">
      <c r="A16592" t="s">
        <v>34466</v>
      </c>
      <c r="B16592" s="1">
        <v>42305</v>
      </c>
      <c r="C16592" t="s">
        <v>1802</v>
      </c>
      <c r="D16592">
        <v>2</v>
      </c>
      <c r="E16592" t="s">
        <v>34472</v>
      </c>
      <c r="F16592" t="s">
        <v>13559</v>
      </c>
      <c r="G16592" t="s">
        <v>479</v>
      </c>
      <c r="H16592" t="s">
        <v>11370</v>
      </c>
      <c r="I16592" s="2">
        <v>299.36</v>
      </c>
      <c r="J16592" s="5"/>
      <c r="L16592" s="5"/>
      <c r="M16592" s="2">
        <f t="shared" si="259"/>
        <v>-224276.0299999968</v>
      </c>
      <c r="P16592"/>
    </row>
    <row r="16593" spans="1:16" hidden="1">
      <c r="A16593" t="s">
        <v>34480</v>
      </c>
      <c r="B16593" s="1">
        <v>42305</v>
      </c>
      <c r="C16593" t="s">
        <v>34486</v>
      </c>
      <c r="D16593">
        <v>2</v>
      </c>
      <c r="E16593" t="s">
        <v>34487</v>
      </c>
      <c r="F16593" t="s">
        <v>13559</v>
      </c>
      <c r="G16593" t="s">
        <v>479</v>
      </c>
      <c r="H16593" t="s">
        <v>34488</v>
      </c>
      <c r="J16593" s="5"/>
      <c r="K16593" s="2">
        <v>265.48</v>
      </c>
      <c r="L16593" s="5"/>
      <c r="M16593" s="2">
        <f t="shared" si="259"/>
        <v>-224541.50999999681</v>
      </c>
      <c r="P16593"/>
    </row>
    <row r="16594" spans="1:16" hidden="1">
      <c r="A16594" t="s">
        <v>34480</v>
      </c>
      <c r="B16594" s="1">
        <v>42305</v>
      </c>
      <c r="C16594" t="s">
        <v>34486</v>
      </c>
      <c r="D16594">
        <v>2</v>
      </c>
      <c r="E16594" t="s">
        <v>34487</v>
      </c>
      <c r="F16594" t="s">
        <v>13559</v>
      </c>
      <c r="G16594" t="s">
        <v>479</v>
      </c>
      <c r="H16594" t="s">
        <v>34488</v>
      </c>
      <c r="I16594" s="2">
        <v>265.48</v>
      </c>
      <c r="J16594" s="5"/>
      <c r="L16594" s="5"/>
      <c r="M16594" s="2">
        <f t="shared" si="259"/>
        <v>-224276.0299999968</v>
      </c>
      <c r="P16594"/>
    </row>
    <row r="16595" spans="1:16" hidden="1">
      <c r="A16595" t="s">
        <v>34498</v>
      </c>
      <c r="B16595" s="1">
        <v>42305</v>
      </c>
      <c r="C16595" t="s">
        <v>34503</v>
      </c>
      <c r="D16595">
        <v>2</v>
      </c>
      <c r="E16595" t="s">
        <v>34504</v>
      </c>
      <c r="F16595" t="s">
        <v>7054</v>
      </c>
      <c r="G16595" t="s">
        <v>4</v>
      </c>
      <c r="H16595" t="s">
        <v>4185</v>
      </c>
      <c r="I16595" s="2">
        <v>1025</v>
      </c>
      <c r="J16595" s="5"/>
      <c r="L16595" s="5"/>
      <c r="M16595" s="2">
        <f t="shared" si="259"/>
        <v>-223251.0299999968</v>
      </c>
      <c r="P16595"/>
    </row>
    <row r="16596" spans="1:16" hidden="1">
      <c r="A16596" t="s">
        <v>34513</v>
      </c>
      <c r="B16596" s="1">
        <v>42305</v>
      </c>
      <c r="C16596" t="s">
        <v>4654</v>
      </c>
      <c r="D16596">
        <v>2</v>
      </c>
      <c r="E16596" t="s">
        <v>34517</v>
      </c>
      <c r="F16596" t="s">
        <v>13559</v>
      </c>
      <c r="G16596" t="s">
        <v>313</v>
      </c>
      <c r="H16596" t="s">
        <v>2079</v>
      </c>
      <c r="I16596" s="2">
        <v>554.79</v>
      </c>
      <c r="J16596" s="5"/>
      <c r="L16596" s="5"/>
      <c r="M16596" s="2">
        <f t="shared" si="259"/>
        <v>-222696.23999999679</v>
      </c>
      <c r="P16596"/>
    </row>
    <row r="16597" spans="1:16" hidden="1">
      <c r="A16597" t="s">
        <v>34527</v>
      </c>
      <c r="B16597" s="1">
        <v>42305</v>
      </c>
      <c r="C16597" t="s">
        <v>34531</v>
      </c>
      <c r="D16597">
        <v>1</v>
      </c>
      <c r="E16597" t="s">
        <v>34532</v>
      </c>
      <c r="F16597" t="s">
        <v>13565</v>
      </c>
      <c r="G16597" t="s">
        <v>4</v>
      </c>
      <c r="H16597" t="s">
        <v>34008</v>
      </c>
      <c r="I16597" s="2">
        <v>120000</v>
      </c>
      <c r="J16597" s="5"/>
      <c r="L16597" s="5"/>
      <c r="M16597" s="2">
        <f t="shared" si="259"/>
        <v>-102696.23999999679</v>
      </c>
      <c r="P16597"/>
    </row>
    <row r="16598" spans="1:16" hidden="1">
      <c r="A16598" t="s">
        <v>34540</v>
      </c>
      <c r="B16598" s="1">
        <v>42305</v>
      </c>
      <c r="C16598" t="s">
        <v>3261</v>
      </c>
      <c r="D16598">
        <v>2</v>
      </c>
      <c r="E16598" t="s">
        <v>34545</v>
      </c>
      <c r="F16598" t="s">
        <v>13559</v>
      </c>
      <c r="G16598" t="s">
        <v>479</v>
      </c>
      <c r="H16598" t="s">
        <v>11339</v>
      </c>
      <c r="J16598" s="5"/>
      <c r="K16598" s="2">
        <v>1022.93</v>
      </c>
      <c r="L16598" s="5"/>
      <c r="M16598" s="2">
        <f t="shared" si="259"/>
        <v>-103719.16999999678</v>
      </c>
      <c r="P16598"/>
    </row>
    <row r="16599" spans="1:16" hidden="1">
      <c r="A16599" t="s">
        <v>34540</v>
      </c>
      <c r="B16599" s="1">
        <v>42305</v>
      </c>
      <c r="C16599" t="s">
        <v>3261</v>
      </c>
      <c r="D16599">
        <v>2</v>
      </c>
      <c r="E16599" t="s">
        <v>34545</v>
      </c>
      <c r="F16599" t="s">
        <v>13559</v>
      </c>
      <c r="G16599" t="s">
        <v>479</v>
      </c>
      <c r="H16599" t="s">
        <v>11339</v>
      </c>
      <c r="I16599" s="2">
        <v>1022.93</v>
      </c>
      <c r="J16599" s="5"/>
      <c r="L16599" s="5"/>
      <c r="M16599" s="2">
        <f t="shared" si="259"/>
        <v>-102696.23999999679</v>
      </c>
      <c r="P16599"/>
    </row>
    <row r="16600" spans="1:16" hidden="1">
      <c r="A16600" t="s">
        <v>34554</v>
      </c>
      <c r="B16600" s="1">
        <v>42305</v>
      </c>
      <c r="C16600" t="s">
        <v>674</v>
      </c>
      <c r="D16600">
        <v>2</v>
      </c>
      <c r="E16600" t="s">
        <v>34559</v>
      </c>
      <c r="F16600" t="s">
        <v>13559</v>
      </c>
      <c r="G16600" t="s">
        <v>479</v>
      </c>
      <c r="H16600" t="s">
        <v>2851</v>
      </c>
      <c r="J16600" s="5"/>
      <c r="K16600" s="2">
        <v>2723.45</v>
      </c>
      <c r="L16600" s="5"/>
      <c r="M16600" s="2">
        <f t="shared" si="259"/>
        <v>-105419.68999999679</v>
      </c>
      <c r="P16600"/>
    </row>
    <row r="16601" spans="1:16" hidden="1">
      <c r="A16601" t="s">
        <v>34554</v>
      </c>
      <c r="B16601" s="1">
        <v>42305</v>
      </c>
      <c r="C16601" t="s">
        <v>674</v>
      </c>
      <c r="D16601">
        <v>2</v>
      </c>
      <c r="E16601" t="s">
        <v>34559</v>
      </c>
      <c r="F16601" t="s">
        <v>13559</v>
      </c>
      <c r="G16601" t="s">
        <v>479</v>
      </c>
      <c r="H16601" t="s">
        <v>2851</v>
      </c>
      <c r="I16601" s="2">
        <v>2723.45</v>
      </c>
      <c r="J16601" s="5"/>
      <c r="L16601" s="5"/>
      <c r="M16601" s="2">
        <f t="shared" si="259"/>
        <v>-102696.23999999679</v>
      </c>
      <c r="P16601"/>
    </row>
    <row r="16602" spans="1:16" hidden="1">
      <c r="A16602" t="s">
        <v>34567</v>
      </c>
      <c r="B16602" s="1">
        <v>42305</v>
      </c>
      <c r="C16602" t="s">
        <v>34573</v>
      </c>
      <c r="D16602">
        <v>2</v>
      </c>
      <c r="E16602" t="s">
        <v>34574</v>
      </c>
      <c r="F16602" t="s">
        <v>7054</v>
      </c>
      <c r="G16602" t="s">
        <v>4</v>
      </c>
      <c r="H16602" t="s">
        <v>2304</v>
      </c>
      <c r="I16602" s="2">
        <v>4100</v>
      </c>
      <c r="J16602" s="5"/>
      <c r="L16602" s="5"/>
      <c r="M16602" s="2">
        <f t="shared" si="259"/>
        <v>-98596.239999996789</v>
      </c>
      <c r="P16602"/>
    </row>
    <row r="16603" spans="1:16" hidden="1">
      <c r="A16603" t="s">
        <v>34583</v>
      </c>
      <c r="B16603" s="1">
        <v>42305</v>
      </c>
      <c r="C16603" t="s">
        <v>34586</v>
      </c>
      <c r="D16603">
        <v>2</v>
      </c>
      <c r="E16603" t="s">
        <v>34587</v>
      </c>
      <c r="F16603" t="s">
        <v>7054</v>
      </c>
      <c r="G16603" t="s">
        <v>4</v>
      </c>
      <c r="H16603" t="s">
        <v>1442</v>
      </c>
      <c r="I16603" s="2">
        <v>1025</v>
      </c>
      <c r="J16603" s="5"/>
      <c r="L16603" s="5"/>
      <c r="M16603" s="2">
        <f t="shared" si="259"/>
        <v>-97571.239999996789</v>
      </c>
      <c r="P16603"/>
    </row>
    <row r="16604" spans="1:16" hidden="1">
      <c r="A16604" t="s">
        <v>34594</v>
      </c>
      <c r="B16604" s="1">
        <v>42305</v>
      </c>
      <c r="C16604" t="s">
        <v>34598</v>
      </c>
      <c r="D16604">
        <v>2</v>
      </c>
      <c r="E16604" t="s">
        <v>34599</v>
      </c>
      <c r="F16604" t="s">
        <v>7054</v>
      </c>
      <c r="G16604" t="s">
        <v>4</v>
      </c>
      <c r="H16604" t="s">
        <v>809</v>
      </c>
      <c r="I16604" s="2">
        <v>1840</v>
      </c>
      <c r="J16604" s="5"/>
      <c r="L16604" s="5"/>
      <c r="M16604" s="2">
        <f t="shared" si="259"/>
        <v>-95731.239999996789</v>
      </c>
      <c r="P16604"/>
    </row>
    <row r="16605" spans="1:16" hidden="1">
      <c r="A16605" t="s">
        <v>34606</v>
      </c>
      <c r="B16605" s="1">
        <v>42305</v>
      </c>
      <c r="C16605" t="s">
        <v>34612</v>
      </c>
      <c r="D16605">
        <v>2</v>
      </c>
      <c r="E16605" t="s">
        <v>34613</v>
      </c>
      <c r="F16605" t="s">
        <v>7054</v>
      </c>
      <c r="G16605" t="s">
        <v>4</v>
      </c>
      <c r="H16605" t="s">
        <v>34614</v>
      </c>
      <c r="I16605" s="2">
        <v>1025</v>
      </c>
      <c r="J16605" s="5"/>
      <c r="L16605" s="5"/>
      <c r="M16605" s="2">
        <f t="shared" si="259"/>
        <v>-94706.239999996789</v>
      </c>
      <c r="P16605"/>
    </row>
    <row r="16606" spans="1:16" hidden="1">
      <c r="A16606" t="s">
        <v>34625</v>
      </c>
      <c r="B16606" s="1">
        <v>42305</v>
      </c>
      <c r="C16606" t="s">
        <v>15474</v>
      </c>
      <c r="D16606">
        <v>2</v>
      </c>
      <c r="E16606" t="s">
        <v>34629</v>
      </c>
      <c r="F16606" t="s">
        <v>13559</v>
      </c>
      <c r="G16606" t="s">
        <v>479</v>
      </c>
      <c r="H16606" t="s">
        <v>34630</v>
      </c>
      <c r="I16606" s="2">
        <v>762.17</v>
      </c>
      <c r="J16606" s="5"/>
      <c r="L16606" s="5"/>
      <c r="M16606" s="2">
        <f t="shared" si="259"/>
        <v>-93944.069999996791</v>
      </c>
      <c r="P16606"/>
    </row>
    <row r="16607" spans="1:16" hidden="1">
      <c r="A16607" t="s">
        <v>34638</v>
      </c>
      <c r="B16607" s="1">
        <v>42305</v>
      </c>
      <c r="C16607" t="s">
        <v>34641</v>
      </c>
      <c r="D16607">
        <v>2</v>
      </c>
      <c r="E16607" t="s">
        <v>34642</v>
      </c>
      <c r="F16607" t="s">
        <v>13559</v>
      </c>
      <c r="G16607" t="s">
        <v>313</v>
      </c>
      <c r="H16607" t="s">
        <v>34643</v>
      </c>
      <c r="J16607" s="5"/>
      <c r="K16607" s="2">
        <v>50</v>
      </c>
      <c r="L16607" s="5"/>
      <c r="M16607" s="2">
        <f t="shared" si="259"/>
        <v>-93994.069999996791</v>
      </c>
      <c r="P16607"/>
    </row>
    <row r="16608" spans="1:16" hidden="1">
      <c r="A16608" t="s">
        <v>34638</v>
      </c>
      <c r="B16608" s="1">
        <v>42305</v>
      </c>
      <c r="C16608" t="s">
        <v>34641</v>
      </c>
      <c r="D16608">
        <v>2</v>
      </c>
      <c r="E16608" t="s">
        <v>34642</v>
      </c>
      <c r="F16608" t="s">
        <v>13559</v>
      </c>
      <c r="G16608" t="s">
        <v>313</v>
      </c>
      <c r="H16608" t="s">
        <v>34643</v>
      </c>
      <c r="I16608" s="2">
        <v>120.2</v>
      </c>
      <c r="J16608" s="5"/>
      <c r="L16608" s="5"/>
      <c r="M16608" s="2">
        <f t="shared" si="259"/>
        <v>-93873.869999996794</v>
      </c>
      <c r="P16608"/>
    </row>
    <row r="16609" spans="1:16" hidden="1">
      <c r="A16609" t="s">
        <v>34655</v>
      </c>
      <c r="B16609" s="1">
        <v>42305</v>
      </c>
      <c r="C16609" t="s">
        <v>34658</v>
      </c>
      <c r="D16609">
        <v>2</v>
      </c>
      <c r="E16609" t="s">
        <v>34659</v>
      </c>
      <c r="F16609" t="s">
        <v>7054</v>
      </c>
      <c r="G16609" t="s">
        <v>4</v>
      </c>
      <c r="H16609" t="s">
        <v>34660</v>
      </c>
      <c r="I16609" s="2">
        <v>4100.01</v>
      </c>
      <c r="J16609" s="5"/>
      <c r="L16609" s="5"/>
      <c r="M16609" s="2">
        <f t="shared" si="259"/>
        <v>-89773.859999996799</v>
      </c>
      <c r="P16609"/>
    </row>
    <row r="16610" spans="1:16" hidden="1">
      <c r="A16610" t="s">
        <v>34669</v>
      </c>
      <c r="B16610" s="1">
        <v>42305</v>
      </c>
      <c r="C16610" t="s">
        <v>34672</v>
      </c>
      <c r="D16610">
        <v>2</v>
      </c>
      <c r="E16610" t="s">
        <v>34673</v>
      </c>
      <c r="F16610" t="s">
        <v>7054</v>
      </c>
      <c r="G16610" t="s">
        <v>4</v>
      </c>
      <c r="H16610" t="s">
        <v>6222</v>
      </c>
      <c r="I16610" s="2">
        <v>350.01</v>
      </c>
      <c r="J16610" s="5"/>
      <c r="L16610" s="5"/>
      <c r="M16610" s="2">
        <f t="shared" si="259"/>
        <v>-89423.849999996804</v>
      </c>
      <c r="P16610"/>
    </row>
    <row r="16611" spans="1:16" hidden="1">
      <c r="A16611" t="s">
        <v>34684</v>
      </c>
      <c r="B16611" s="1">
        <v>42305</v>
      </c>
      <c r="C16611" t="s">
        <v>34688</v>
      </c>
      <c r="D16611">
        <v>2</v>
      </c>
      <c r="E16611" t="s">
        <v>34689</v>
      </c>
      <c r="F16611" t="s">
        <v>7054</v>
      </c>
      <c r="G16611" t="s">
        <v>4</v>
      </c>
      <c r="H16611" t="s">
        <v>11339</v>
      </c>
      <c r="J16611" s="5"/>
      <c r="K16611" s="2">
        <v>400</v>
      </c>
      <c r="L16611" s="5"/>
      <c r="M16611" s="2">
        <f t="shared" si="259"/>
        <v>-89823.849999996804</v>
      </c>
      <c r="P16611"/>
    </row>
    <row r="16612" spans="1:16" hidden="1">
      <c r="A16612" t="s">
        <v>34684</v>
      </c>
      <c r="B16612" s="1">
        <v>42305</v>
      </c>
      <c r="C16612" t="s">
        <v>34688</v>
      </c>
      <c r="D16612">
        <v>2</v>
      </c>
      <c r="E16612" t="s">
        <v>34689</v>
      </c>
      <c r="F16612" t="s">
        <v>7054</v>
      </c>
      <c r="G16612" t="s">
        <v>4</v>
      </c>
      <c r="H16612" t="s">
        <v>11339</v>
      </c>
      <c r="I16612" s="2">
        <v>400</v>
      </c>
      <c r="J16612" s="5"/>
      <c r="L16612" s="5"/>
      <c r="M16612" s="2">
        <f t="shared" si="259"/>
        <v>-89423.849999996804</v>
      </c>
      <c r="P16612"/>
    </row>
    <row r="16613" spans="1:16" hidden="1">
      <c r="A16613" t="s">
        <v>34698</v>
      </c>
      <c r="B16613" s="1">
        <v>42305</v>
      </c>
      <c r="C16613" t="s">
        <v>34701</v>
      </c>
      <c r="D16613">
        <v>2</v>
      </c>
      <c r="E16613" t="s">
        <v>34702</v>
      </c>
      <c r="F16613" t="s">
        <v>7054</v>
      </c>
      <c r="G16613" t="s">
        <v>4</v>
      </c>
      <c r="H16613" t="s">
        <v>691</v>
      </c>
      <c r="I16613" s="2">
        <v>1125</v>
      </c>
      <c r="J16613" s="5"/>
      <c r="L16613" s="5"/>
      <c r="M16613" s="2">
        <f t="shared" si="259"/>
        <v>-88298.849999996804</v>
      </c>
      <c r="P16613"/>
    </row>
    <row r="16614" spans="1:16" hidden="1">
      <c r="A16614" s="35" t="s">
        <v>12445</v>
      </c>
      <c r="B16614" s="36">
        <v>42306</v>
      </c>
      <c r="C16614" s="35" t="s">
        <v>1</v>
      </c>
      <c r="D16614" s="35">
        <v>1</v>
      </c>
      <c r="E16614" s="35" t="s">
        <v>12446</v>
      </c>
      <c r="F16614" s="35" t="s">
        <v>16</v>
      </c>
      <c r="G16614" s="35" t="s">
        <v>20</v>
      </c>
      <c r="H16614" s="35" t="s">
        <v>11584</v>
      </c>
      <c r="I16614" s="11"/>
      <c r="J16614" s="12"/>
      <c r="K16614" s="11">
        <v>119800</v>
      </c>
      <c r="L16614" s="12"/>
      <c r="M16614" s="2">
        <f t="shared" si="259"/>
        <v>-208098.8499999968</v>
      </c>
      <c r="P16614"/>
    </row>
    <row r="16615" spans="1:16" hidden="1">
      <c r="A16615" t="s">
        <v>12546</v>
      </c>
      <c r="B16615" s="1">
        <v>42306</v>
      </c>
      <c r="C16615" t="s">
        <v>6</v>
      </c>
      <c r="D16615">
        <v>1</v>
      </c>
      <c r="E16615" t="s">
        <v>12547</v>
      </c>
      <c r="F16615" t="s">
        <v>29</v>
      </c>
      <c r="G16615" t="s">
        <v>20</v>
      </c>
      <c r="H16615" t="s">
        <v>11989</v>
      </c>
      <c r="I16615" s="2">
        <v>236.38</v>
      </c>
      <c r="J16615" s="5"/>
      <c r="L16615" s="5"/>
      <c r="M16615" s="2">
        <f t="shared" si="259"/>
        <v>-207862.4699999968</v>
      </c>
      <c r="P16615"/>
    </row>
    <row r="16616" spans="1:16" hidden="1">
      <c r="A16616" t="s">
        <v>12562</v>
      </c>
      <c r="B16616" s="1">
        <v>42306</v>
      </c>
      <c r="C16616" t="s">
        <v>932</v>
      </c>
      <c r="D16616">
        <v>1</v>
      </c>
      <c r="E16616" t="s">
        <v>12563</v>
      </c>
      <c r="F16616" t="s">
        <v>29</v>
      </c>
      <c r="G16616" t="s">
        <v>20</v>
      </c>
      <c r="H16616" t="s">
        <v>65</v>
      </c>
      <c r="I16616" s="2">
        <v>365.78</v>
      </c>
      <c r="J16616" s="5"/>
      <c r="L16616" s="5"/>
      <c r="M16616" s="2">
        <f t="shared" si="259"/>
        <v>-207496.6899999968</v>
      </c>
      <c r="P16616"/>
    </row>
    <row r="16617" spans="1:16" hidden="1">
      <c r="A16617" t="s">
        <v>12646</v>
      </c>
      <c r="B16617" s="1">
        <v>42306</v>
      </c>
      <c r="C16617" t="s">
        <v>11</v>
      </c>
      <c r="D16617">
        <v>1</v>
      </c>
      <c r="E16617" t="s">
        <v>12647</v>
      </c>
      <c r="F16617" t="s">
        <v>13</v>
      </c>
      <c r="G16617" t="s">
        <v>20</v>
      </c>
      <c r="H16617" t="s">
        <v>36</v>
      </c>
      <c r="J16617" s="5"/>
      <c r="K16617" s="2">
        <v>4100</v>
      </c>
      <c r="L16617" s="5"/>
      <c r="M16617" s="2">
        <f t="shared" si="259"/>
        <v>-211596.6899999968</v>
      </c>
      <c r="P16617"/>
    </row>
    <row r="16618" spans="1:16" hidden="1">
      <c r="A16618" t="s">
        <v>12650</v>
      </c>
      <c r="B16618" s="1">
        <v>42306</v>
      </c>
      <c r="C16618" t="s">
        <v>6</v>
      </c>
      <c r="D16618">
        <v>1</v>
      </c>
      <c r="E16618" t="s">
        <v>12651</v>
      </c>
      <c r="F16618" t="s">
        <v>29</v>
      </c>
      <c r="G16618" t="s">
        <v>20</v>
      </c>
      <c r="H16618" t="s">
        <v>65</v>
      </c>
      <c r="I16618" s="2">
        <v>500</v>
      </c>
      <c r="J16618" s="5"/>
      <c r="L16618" s="5"/>
      <c r="M16618" s="2">
        <f t="shared" si="259"/>
        <v>-211096.6899999968</v>
      </c>
      <c r="P16618"/>
    </row>
    <row r="16619" spans="1:16" hidden="1">
      <c r="A16619" t="s">
        <v>12667</v>
      </c>
      <c r="B16619" s="1">
        <v>42306</v>
      </c>
      <c r="C16619" t="s">
        <v>18</v>
      </c>
      <c r="D16619">
        <v>1</v>
      </c>
      <c r="E16619" t="s">
        <v>12670</v>
      </c>
      <c r="F16619" t="s">
        <v>16</v>
      </c>
      <c r="G16619" t="s">
        <v>20</v>
      </c>
      <c r="H16619" t="s">
        <v>12671</v>
      </c>
      <c r="J16619" s="5"/>
      <c r="K16619" s="2">
        <v>43620</v>
      </c>
      <c r="L16619" s="5"/>
      <c r="M16619" s="2">
        <f t="shared" si="259"/>
        <v>-254716.6899999968</v>
      </c>
      <c r="P16619"/>
    </row>
    <row r="16620" spans="1:16" hidden="1">
      <c r="A16620" t="s">
        <v>12677</v>
      </c>
      <c r="B16620" s="1">
        <v>42306</v>
      </c>
      <c r="C16620" t="s">
        <v>18</v>
      </c>
      <c r="D16620">
        <v>1</v>
      </c>
      <c r="E16620" t="s">
        <v>12680</v>
      </c>
      <c r="F16620" t="s">
        <v>16</v>
      </c>
      <c r="G16620" t="s">
        <v>20</v>
      </c>
      <c r="H16620" t="s">
        <v>12226</v>
      </c>
      <c r="J16620" s="5"/>
      <c r="K16620" s="2">
        <v>95000</v>
      </c>
      <c r="L16620" s="5"/>
      <c r="M16620" s="2">
        <f t="shared" si="259"/>
        <v>-349716.6899999968</v>
      </c>
      <c r="P16620"/>
    </row>
    <row r="16621" spans="1:16" hidden="1">
      <c r="A16621" t="s">
        <v>12708</v>
      </c>
      <c r="B16621" s="1">
        <v>42306</v>
      </c>
      <c r="C16621" t="s">
        <v>200</v>
      </c>
      <c r="D16621">
        <v>1</v>
      </c>
      <c r="E16621" t="s">
        <v>12709</v>
      </c>
      <c r="F16621" t="s">
        <v>16</v>
      </c>
      <c r="G16621" t="s">
        <v>20</v>
      </c>
      <c r="H16621" t="s">
        <v>200</v>
      </c>
      <c r="J16621" s="5"/>
      <c r="K16621" s="2">
        <v>16322.16</v>
      </c>
      <c r="L16621" s="5"/>
      <c r="M16621" s="2">
        <f t="shared" si="259"/>
        <v>-366038.84999999678</v>
      </c>
      <c r="P16621"/>
    </row>
    <row r="16622" spans="1:16" hidden="1">
      <c r="A16622" t="s">
        <v>12715</v>
      </c>
      <c r="B16622" s="1">
        <v>42306</v>
      </c>
      <c r="C16622" t="s">
        <v>18</v>
      </c>
      <c r="D16622">
        <v>1</v>
      </c>
      <c r="E16622" t="s">
        <v>12718</v>
      </c>
      <c r="F16622" t="s">
        <v>16</v>
      </c>
      <c r="G16622" t="s">
        <v>20</v>
      </c>
      <c r="H16622" t="s">
        <v>326</v>
      </c>
      <c r="J16622" s="5"/>
      <c r="K16622" s="2">
        <v>5673.39</v>
      </c>
      <c r="L16622" s="5"/>
      <c r="M16622" s="2">
        <f t="shared" si="259"/>
        <v>-371712.23999999679</v>
      </c>
      <c r="P16622"/>
    </row>
    <row r="16623" spans="1:16" hidden="1">
      <c r="A16623" t="s">
        <v>12721</v>
      </c>
      <c r="B16623" s="1">
        <v>42306</v>
      </c>
      <c r="C16623" t="s">
        <v>195</v>
      </c>
      <c r="D16623">
        <v>1</v>
      </c>
      <c r="E16623" t="s">
        <v>12722</v>
      </c>
      <c r="F16623" t="s">
        <v>13</v>
      </c>
      <c r="G16623" t="s">
        <v>20</v>
      </c>
      <c r="H16623" t="s">
        <v>195</v>
      </c>
      <c r="J16623" s="5"/>
      <c r="K16623" s="2">
        <v>1840</v>
      </c>
      <c r="L16623" s="5"/>
      <c r="M16623" s="2">
        <f t="shared" si="259"/>
        <v>-373552.23999999679</v>
      </c>
      <c r="P16623"/>
    </row>
    <row r="16624" spans="1:16" hidden="1">
      <c r="A16624" t="s">
        <v>12755</v>
      </c>
      <c r="B16624" s="1">
        <v>42306</v>
      </c>
      <c r="C16624" t="s">
        <v>11</v>
      </c>
      <c r="D16624">
        <v>1</v>
      </c>
      <c r="E16624" t="s">
        <v>12758</v>
      </c>
      <c r="F16624" t="s">
        <v>13</v>
      </c>
      <c r="G16624" t="s">
        <v>4</v>
      </c>
      <c r="H16624" t="s">
        <v>3446</v>
      </c>
      <c r="J16624" s="5"/>
      <c r="K16624" s="2">
        <v>1840</v>
      </c>
      <c r="L16624" s="5"/>
      <c r="M16624" s="2">
        <f t="shared" si="259"/>
        <v>-375392.23999999679</v>
      </c>
      <c r="P16624"/>
    </row>
    <row r="16625" spans="1:16" hidden="1">
      <c r="A16625" t="s">
        <v>12808</v>
      </c>
      <c r="B16625" s="1">
        <v>42306</v>
      </c>
      <c r="C16625" t="s">
        <v>11</v>
      </c>
      <c r="D16625">
        <v>1</v>
      </c>
      <c r="E16625" t="s">
        <v>12809</v>
      </c>
      <c r="F16625" t="s">
        <v>13</v>
      </c>
      <c r="G16625" t="s">
        <v>4</v>
      </c>
      <c r="H16625" t="s">
        <v>12810</v>
      </c>
      <c r="J16625" s="5"/>
      <c r="K16625" s="2">
        <v>2700.94</v>
      </c>
      <c r="L16625" s="5"/>
      <c r="M16625" s="2">
        <f t="shared" si="259"/>
        <v>-378093.17999999679</v>
      </c>
      <c r="P16625"/>
    </row>
    <row r="16626" spans="1:16" hidden="1">
      <c r="A16626" t="s">
        <v>12811</v>
      </c>
      <c r="B16626" s="1">
        <v>42306</v>
      </c>
      <c r="C16626" t="s">
        <v>11</v>
      </c>
      <c r="D16626">
        <v>1</v>
      </c>
      <c r="E16626" t="s">
        <v>12812</v>
      </c>
      <c r="F16626" t="s">
        <v>13</v>
      </c>
      <c r="G16626" t="s">
        <v>4</v>
      </c>
      <c r="H16626" t="s">
        <v>12813</v>
      </c>
      <c r="J16626" s="5"/>
      <c r="K16626" s="2">
        <v>2775.39</v>
      </c>
      <c r="L16626" s="5"/>
      <c r="M16626" s="2">
        <f t="shared" si="259"/>
        <v>-380868.56999999681</v>
      </c>
      <c r="P16626"/>
    </row>
    <row r="16627" spans="1:16" hidden="1">
      <c r="A16627" t="s">
        <v>12820</v>
      </c>
      <c r="B16627" s="1">
        <v>42306</v>
      </c>
      <c r="C16627" t="s">
        <v>6</v>
      </c>
      <c r="D16627">
        <v>1</v>
      </c>
      <c r="E16627" t="s">
        <v>12821</v>
      </c>
      <c r="F16627" t="s">
        <v>29</v>
      </c>
      <c r="G16627" t="s">
        <v>4</v>
      </c>
      <c r="H16627" t="s">
        <v>12822</v>
      </c>
      <c r="I16627" s="2">
        <v>1050</v>
      </c>
      <c r="J16627" s="5"/>
      <c r="L16627" s="5"/>
      <c r="M16627" s="2">
        <f t="shared" si="259"/>
        <v>-379818.56999999681</v>
      </c>
      <c r="P16627"/>
    </row>
    <row r="16628" spans="1:16" hidden="1">
      <c r="A16628" t="s">
        <v>12831</v>
      </c>
      <c r="B16628" s="1">
        <v>42306</v>
      </c>
      <c r="C16628" t="s">
        <v>11</v>
      </c>
      <c r="D16628">
        <v>1</v>
      </c>
      <c r="E16628" t="s">
        <v>12834</v>
      </c>
      <c r="F16628" t="s">
        <v>13</v>
      </c>
      <c r="G16628" t="s">
        <v>4</v>
      </c>
      <c r="H16628" t="s">
        <v>12835</v>
      </c>
      <c r="J16628" s="5"/>
      <c r="K16628" s="2">
        <v>7562.51</v>
      </c>
      <c r="L16628" s="5"/>
      <c r="M16628" s="2">
        <f t="shared" si="259"/>
        <v>-387381.07999999681</v>
      </c>
      <c r="P16628"/>
    </row>
    <row r="16629" spans="1:16" hidden="1">
      <c r="A16629" t="s">
        <v>12837</v>
      </c>
      <c r="B16629" s="1">
        <v>42306</v>
      </c>
      <c r="C16629" t="s">
        <v>12838</v>
      </c>
      <c r="D16629">
        <v>2</v>
      </c>
      <c r="E16629" t="s">
        <v>12839</v>
      </c>
      <c r="F16629" t="s">
        <v>78</v>
      </c>
      <c r="G16629" t="s">
        <v>4</v>
      </c>
      <c r="H16629" t="s">
        <v>2277</v>
      </c>
      <c r="J16629" s="5"/>
      <c r="K16629" s="2">
        <v>95.7</v>
      </c>
      <c r="L16629" s="5"/>
      <c r="M16629" s="2">
        <f t="shared" si="259"/>
        <v>-387476.77999999683</v>
      </c>
      <c r="P16629"/>
    </row>
    <row r="16630" spans="1:16" hidden="1">
      <c r="A16630" t="s">
        <v>12855</v>
      </c>
      <c r="B16630" s="1">
        <v>42306</v>
      </c>
      <c r="C16630" t="s">
        <v>200</v>
      </c>
      <c r="D16630">
        <v>1</v>
      </c>
      <c r="E16630" t="s">
        <v>12856</v>
      </c>
      <c r="F16630" t="s">
        <v>13</v>
      </c>
      <c r="G16630" t="s">
        <v>4</v>
      </c>
      <c r="H16630" t="s">
        <v>200</v>
      </c>
      <c r="J16630" s="5"/>
      <c r="K16630" s="2">
        <v>1773.73</v>
      </c>
      <c r="L16630" s="5"/>
      <c r="M16630" s="2">
        <f t="shared" si="259"/>
        <v>-389250.50999999681</v>
      </c>
      <c r="P16630"/>
    </row>
    <row r="16631" spans="1:16" hidden="1">
      <c r="A16631" t="s">
        <v>12860</v>
      </c>
      <c r="B16631" s="1">
        <v>42306</v>
      </c>
      <c r="C16631" t="s">
        <v>200</v>
      </c>
      <c r="D16631">
        <v>1</v>
      </c>
      <c r="E16631" t="s">
        <v>12856</v>
      </c>
      <c r="F16631" t="s">
        <v>13</v>
      </c>
      <c r="G16631" t="s">
        <v>4</v>
      </c>
      <c r="H16631" t="s">
        <v>1143</v>
      </c>
      <c r="I16631" s="2">
        <v>1773.73</v>
      </c>
      <c r="J16631" s="5"/>
      <c r="L16631" s="5"/>
      <c r="M16631" s="2">
        <f t="shared" si="259"/>
        <v>-387476.77999999683</v>
      </c>
      <c r="P16631"/>
    </row>
    <row r="16632" spans="1:16" hidden="1">
      <c r="A16632" t="s">
        <v>12864</v>
      </c>
      <c r="B16632" s="1">
        <v>42306</v>
      </c>
      <c r="C16632" t="s">
        <v>200</v>
      </c>
      <c r="D16632">
        <v>1</v>
      </c>
      <c r="E16632" t="s">
        <v>12865</v>
      </c>
      <c r="F16632" t="s">
        <v>16</v>
      </c>
      <c r="G16632" t="s">
        <v>4</v>
      </c>
      <c r="H16632" t="s">
        <v>200</v>
      </c>
      <c r="J16632" s="5"/>
      <c r="K16632" s="2">
        <v>1773.73</v>
      </c>
      <c r="L16632" s="5"/>
      <c r="M16632" s="2">
        <f t="shared" si="259"/>
        <v>-389250.50999999681</v>
      </c>
      <c r="P16632"/>
    </row>
    <row r="16633" spans="1:16" hidden="1">
      <c r="A16633" t="s">
        <v>12869</v>
      </c>
      <c r="B16633" s="1">
        <v>42306</v>
      </c>
      <c r="C16633" t="s">
        <v>195</v>
      </c>
      <c r="D16633">
        <v>1</v>
      </c>
      <c r="E16633" t="s">
        <v>12870</v>
      </c>
      <c r="F16633" t="s">
        <v>13</v>
      </c>
      <c r="G16633" t="s">
        <v>4</v>
      </c>
      <c r="H16633" t="s">
        <v>195</v>
      </c>
      <c r="J16633" s="5"/>
      <c r="K16633" s="2">
        <v>12093.11</v>
      </c>
      <c r="L16633" s="5"/>
      <c r="M16633" s="2">
        <f t="shared" si="259"/>
        <v>-401343.61999999679</v>
      </c>
      <c r="P16633"/>
    </row>
    <row r="16634" spans="1:16" hidden="1">
      <c r="A16634" t="s">
        <v>12873</v>
      </c>
      <c r="B16634" s="1">
        <v>42306</v>
      </c>
      <c r="C16634" t="s">
        <v>18</v>
      </c>
      <c r="D16634">
        <v>1</v>
      </c>
      <c r="E16634" t="s">
        <v>12874</v>
      </c>
      <c r="F16634" t="s">
        <v>13</v>
      </c>
      <c r="G16634" t="s">
        <v>4</v>
      </c>
      <c r="H16634" t="s">
        <v>18</v>
      </c>
      <c r="J16634" s="5"/>
      <c r="K16634" s="2">
        <v>12921.52</v>
      </c>
      <c r="L16634" s="5"/>
      <c r="M16634" s="2">
        <f t="shared" si="259"/>
        <v>-414265.13999999681</v>
      </c>
      <c r="P16634"/>
    </row>
    <row r="16635" spans="1:16" hidden="1">
      <c r="A16635" t="s">
        <v>12877</v>
      </c>
      <c r="B16635" s="1">
        <v>42306</v>
      </c>
      <c r="C16635" t="s">
        <v>18</v>
      </c>
      <c r="D16635">
        <v>1</v>
      </c>
      <c r="E16635" t="s">
        <v>12874</v>
      </c>
      <c r="F16635" t="s">
        <v>13</v>
      </c>
      <c r="G16635" t="s">
        <v>4</v>
      </c>
      <c r="H16635" t="s">
        <v>568</v>
      </c>
      <c r="I16635" s="2">
        <v>12921.52</v>
      </c>
      <c r="J16635" s="5"/>
      <c r="L16635" s="5"/>
      <c r="M16635" s="2">
        <f t="shared" si="259"/>
        <v>-401343.61999999679</v>
      </c>
      <c r="P16635"/>
    </row>
    <row r="16636" spans="1:16" hidden="1">
      <c r="A16636" t="s">
        <v>12880</v>
      </c>
      <c r="B16636" s="1">
        <v>42306</v>
      </c>
      <c r="C16636" t="s">
        <v>18</v>
      </c>
      <c r="D16636">
        <v>1</v>
      </c>
      <c r="E16636" t="s">
        <v>12881</v>
      </c>
      <c r="F16636" t="s">
        <v>13</v>
      </c>
      <c r="G16636" t="s">
        <v>4</v>
      </c>
      <c r="H16636" t="s">
        <v>18</v>
      </c>
      <c r="J16636" s="5"/>
      <c r="K16636" s="2">
        <v>13371.52</v>
      </c>
      <c r="L16636" s="5"/>
      <c r="M16636" s="2">
        <f t="shared" si="259"/>
        <v>-414715.13999999681</v>
      </c>
      <c r="P16636"/>
    </row>
    <row r="16637" spans="1:16" hidden="1">
      <c r="A16637" t="s">
        <v>34713</v>
      </c>
      <c r="B16637" s="1">
        <v>42306</v>
      </c>
      <c r="C16637" t="s">
        <v>6</v>
      </c>
      <c r="D16637">
        <v>1</v>
      </c>
      <c r="E16637" t="s">
        <v>34719</v>
      </c>
      <c r="F16637" t="s">
        <v>13565</v>
      </c>
      <c r="G16637" t="s">
        <v>20</v>
      </c>
      <c r="H16637" t="s">
        <v>11584</v>
      </c>
      <c r="I16637" s="2">
        <v>119800</v>
      </c>
      <c r="J16637" s="5"/>
      <c r="L16637" s="5"/>
      <c r="M16637" s="2">
        <f t="shared" si="259"/>
        <v>-294915.13999999681</v>
      </c>
      <c r="P16637"/>
    </row>
    <row r="16638" spans="1:16" hidden="1">
      <c r="A16638" t="s">
        <v>34725</v>
      </c>
      <c r="B16638" s="1">
        <v>42306</v>
      </c>
      <c r="C16638" t="s">
        <v>1802</v>
      </c>
      <c r="D16638">
        <v>2</v>
      </c>
      <c r="E16638" t="s">
        <v>34731</v>
      </c>
      <c r="F16638" t="s">
        <v>13559</v>
      </c>
      <c r="G16638" t="s">
        <v>479</v>
      </c>
      <c r="H16638" t="s">
        <v>34630</v>
      </c>
      <c r="I16638" s="2">
        <v>194.22</v>
      </c>
      <c r="J16638" s="5"/>
      <c r="L16638" s="5"/>
      <c r="M16638" s="2">
        <f t="shared" si="259"/>
        <v>-294720.91999999684</v>
      </c>
      <c r="P16638"/>
    </row>
    <row r="16639" spans="1:16" hidden="1">
      <c r="A16639" t="s">
        <v>34739</v>
      </c>
      <c r="B16639" s="1">
        <v>42306</v>
      </c>
      <c r="C16639" t="s">
        <v>34747</v>
      </c>
      <c r="D16639">
        <v>2</v>
      </c>
      <c r="E16639" t="s">
        <v>34748</v>
      </c>
      <c r="F16639" t="s">
        <v>7054</v>
      </c>
      <c r="G16639" t="s">
        <v>20</v>
      </c>
      <c r="H16639" t="s">
        <v>1855</v>
      </c>
      <c r="J16639" s="5"/>
      <c r="K16639" s="2">
        <v>600</v>
      </c>
      <c r="L16639" s="5"/>
      <c r="M16639" s="2">
        <f t="shared" si="259"/>
        <v>-295320.91999999684</v>
      </c>
      <c r="P16639"/>
    </row>
    <row r="16640" spans="1:16" hidden="1">
      <c r="A16640" t="s">
        <v>34739</v>
      </c>
      <c r="B16640" s="1">
        <v>42306</v>
      </c>
      <c r="C16640" t="s">
        <v>34747</v>
      </c>
      <c r="D16640">
        <v>2</v>
      </c>
      <c r="E16640" t="s">
        <v>34748</v>
      </c>
      <c r="F16640" t="s">
        <v>7054</v>
      </c>
      <c r="G16640" t="s">
        <v>20</v>
      </c>
      <c r="H16640" t="s">
        <v>1855</v>
      </c>
      <c r="I16640" s="2">
        <v>600.01</v>
      </c>
      <c r="J16640" s="5"/>
      <c r="L16640" s="5"/>
      <c r="M16640" s="2">
        <f t="shared" si="259"/>
        <v>-294720.90999999683</v>
      </c>
      <c r="P16640"/>
    </row>
    <row r="16641" spans="1:16" hidden="1">
      <c r="A16641" t="s">
        <v>34755</v>
      </c>
      <c r="B16641" s="1">
        <v>42306</v>
      </c>
      <c r="C16641" t="s">
        <v>1802</v>
      </c>
      <c r="D16641">
        <v>2</v>
      </c>
      <c r="E16641" t="s">
        <v>34763</v>
      </c>
      <c r="F16641" t="s">
        <v>13559</v>
      </c>
      <c r="G16641" t="s">
        <v>479</v>
      </c>
      <c r="H16641" t="s">
        <v>9391</v>
      </c>
      <c r="I16641" s="2">
        <v>988.37</v>
      </c>
      <c r="J16641" s="5"/>
      <c r="L16641" s="5"/>
      <c r="M16641" s="2">
        <f t="shared" si="259"/>
        <v>-293732.53999999684</v>
      </c>
      <c r="P16641"/>
    </row>
    <row r="16642" spans="1:16" hidden="1">
      <c r="A16642" t="s">
        <v>34769</v>
      </c>
      <c r="B16642" s="1">
        <v>42306</v>
      </c>
      <c r="C16642" t="s">
        <v>34776</v>
      </c>
      <c r="D16642">
        <v>2</v>
      </c>
      <c r="E16642" t="s">
        <v>34777</v>
      </c>
      <c r="F16642" t="s">
        <v>13559</v>
      </c>
      <c r="G16642" t="s">
        <v>313</v>
      </c>
      <c r="H16642" t="s">
        <v>2477</v>
      </c>
      <c r="J16642" s="5"/>
      <c r="K16642" s="2">
        <v>1908.07</v>
      </c>
      <c r="L16642" s="5"/>
      <c r="M16642" s="2">
        <f t="shared" si="259"/>
        <v>-295640.60999999684</v>
      </c>
      <c r="P16642"/>
    </row>
    <row r="16643" spans="1:16" hidden="1">
      <c r="A16643" t="s">
        <v>34769</v>
      </c>
      <c r="B16643" s="1">
        <v>42306</v>
      </c>
      <c r="C16643" t="s">
        <v>34776</v>
      </c>
      <c r="D16643">
        <v>2</v>
      </c>
      <c r="E16643" t="s">
        <v>34777</v>
      </c>
      <c r="F16643" t="s">
        <v>13559</v>
      </c>
      <c r="G16643" t="s">
        <v>313</v>
      </c>
      <c r="H16643" t="s">
        <v>2477</v>
      </c>
      <c r="I16643" s="2">
        <v>2157.12</v>
      </c>
      <c r="J16643" s="5"/>
      <c r="L16643" s="5"/>
      <c r="M16643" s="2">
        <f t="shared" si="259"/>
        <v>-293483.48999999685</v>
      </c>
      <c r="P16643"/>
    </row>
    <row r="16644" spans="1:16" hidden="1">
      <c r="A16644" t="s">
        <v>34783</v>
      </c>
      <c r="B16644" s="1">
        <v>42306</v>
      </c>
      <c r="C16644" t="s">
        <v>23019</v>
      </c>
      <c r="D16644">
        <v>1</v>
      </c>
      <c r="E16644" t="s">
        <v>34789</v>
      </c>
      <c r="F16644" t="s">
        <v>13565</v>
      </c>
      <c r="G16644" t="s">
        <v>20</v>
      </c>
      <c r="H16644" t="s">
        <v>23021</v>
      </c>
      <c r="I16644" s="2">
        <v>1000</v>
      </c>
      <c r="J16644" s="5"/>
      <c r="L16644" s="5"/>
      <c r="M16644" s="2">
        <f t="shared" si="259"/>
        <v>-292483.48999999685</v>
      </c>
      <c r="P16644"/>
    </row>
    <row r="16645" spans="1:16" hidden="1">
      <c r="A16645" t="s">
        <v>34797</v>
      </c>
      <c r="B16645" s="1">
        <v>42306</v>
      </c>
      <c r="C16645" t="s">
        <v>674</v>
      </c>
      <c r="D16645">
        <v>2</v>
      </c>
      <c r="E16645" t="s">
        <v>34803</v>
      </c>
      <c r="F16645" t="s">
        <v>13559</v>
      </c>
      <c r="G16645" t="s">
        <v>479</v>
      </c>
      <c r="H16645" t="s">
        <v>26634</v>
      </c>
      <c r="J16645" s="5"/>
      <c r="K16645" s="2">
        <v>9800</v>
      </c>
      <c r="L16645" s="5"/>
      <c r="M16645" s="2">
        <f t="shared" si="259"/>
        <v>-302283.48999999685</v>
      </c>
      <c r="P16645"/>
    </row>
    <row r="16646" spans="1:16" hidden="1">
      <c r="A16646" t="s">
        <v>34797</v>
      </c>
      <c r="B16646" s="1">
        <v>42306</v>
      </c>
      <c r="C16646" t="s">
        <v>674</v>
      </c>
      <c r="D16646">
        <v>2</v>
      </c>
      <c r="E16646" t="s">
        <v>34803</v>
      </c>
      <c r="F16646" t="s">
        <v>13559</v>
      </c>
      <c r="G16646" t="s">
        <v>479</v>
      </c>
      <c r="H16646" t="s">
        <v>26634</v>
      </c>
      <c r="I16646" s="2">
        <v>19581.72</v>
      </c>
      <c r="J16646" s="5"/>
      <c r="L16646" s="5"/>
      <c r="M16646" s="2">
        <f t="shared" si="259"/>
        <v>-282701.76999999688</v>
      </c>
      <c r="P16646"/>
    </row>
    <row r="16647" spans="1:16" hidden="1">
      <c r="A16647" t="s">
        <v>34808</v>
      </c>
      <c r="B16647" s="1">
        <v>42306</v>
      </c>
      <c r="C16647" t="s">
        <v>34815</v>
      </c>
      <c r="D16647">
        <v>2</v>
      </c>
      <c r="E16647" t="s">
        <v>34816</v>
      </c>
      <c r="F16647" t="s">
        <v>7054</v>
      </c>
      <c r="G16647" t="s">
        <v>20</v>
      </c>
      <c r="H16647" t="s">
        <v>14649</v>
      </c>
      <c r="I16647" s="2">
        <v>3625.02</v>
      </c>
      <c r="J16647" s="5"/>
      <c r="L16647" s="5"/>
      <c r="M16647" s="2">
        <f t="shared" si="259"/>
        <v>-279076.74999999686</v>
      </c>
      <c r="P16647"/>
    </row>
    <row r="16648" spans="1:16" hidden="1">
      <c r="A16648" t="s">
        <v>34820</v>
      </c>
      <c r="B16648" s="1">
        <v>42306</v>
      </c>
      <c r="C16648" t="s">
        <v>34825</v>
      </c>
      <c r="D16648">
        <v>2</v>
      </c>
      <c r="E16648" t="s">
        <v>34826</v>
      </c>
      <c r="F16648" t="s">
        <v>7054</v>
      </c>
      <c r="G16648" t="s">
        <v>20</v>
      </c>
      <c r="H16648" t="s">
        <v>36</v>
      </c>
      <c r="I16648" s="2">
        <v>4100.01</v>
      </c>
      <c r="J16648" s="5"/>
      <c r="L16648" s="5"/>
      <c r="M16648" s="2">
        <f t="shared" si="259"/>
        <v>-274976.73999999685</v>
      </c>
      <c r="P16648"/>
    </row>
    <row r="16649" spans="1:16" hidden="1">
      <c r="A16649" t="s">
        <v>34833</v>
      </c>
      <c r="B16649" s="1">
        <v>42306</v>
      </c>
      <c r="C16649" t="s">
        <v>34837</v>
      </c>
      <c r="D16649">
        <v>2</v>
      </c>
      <c r="E16649" t="s">
        <v>34838</v>
      </c>
      <c r="F16649" t="s">
        <v>7054</v>
      </c>
      <c r="G16649" t="s">
        <v>20</v>
      </c>
      <c r="H16649" t="s">
        <v>18241</v>
      </c>
      <c r="I16649" s="2">
        <v>3030</v>
      </c>
      <c r="J16649" s="5"/>
      <c r="L16649" s="5"/>
      <c r="M16649" s="2">
        <f t="shared" ref="M16649:M16712" si="260">+M16648+I16649-K16649</f>
        <v>-271946.73999999685</v>
      </c>
      <c r="P16649"/>
    </row>
    <row r="16650" spans="1:16" hidden="1">
      <c r="A16650" t="s">
        <v>34846</v>
      </c>
      <c r="B16650" s="1">
        <v>42306</v>
      </c>
      <c r="C16650" t="s">
        <v>34850</v>
      </c>
      <c r="D16650">
        <v>1</v>
      </c>
      <c r="E16650" t="s">
        <v>34851</v>
      </c>
      <c r="F16650" t="s">
        <v>13565</v>
      </c>
      <c r="G16650" t="s">
        <v>20</v>
      </c>
      <c r="H16650" t="s">
        <v>12671</v>
      </c>
      <c r="I16650" s="2">
        <v>43620</v>
      </c>
      <c r="J16650" s="5"/>
      <c r="L16650" s="5"/>
      <c r="M16650" s="2">
        <f t="shared" si="260"/>
        <v>-228326.73999999685</v>
      </c>
      <c r="P16650"/>
    </row>
    <row r="16651" spans="1:16" hidden="1">
      <c r="A16651" t="s">
        <v>34859</v>
      </c>
      <c r="B16651" s="1">
        <v>42306</v>
      </c>
      <c r="C16651" t="s">
        <v>34863</v>
      </c>
      <c r="D16651">
        <v>2</v>
      </c>
      <c r="E16651" t="s">
        <v>34864</v>
      </c>
      <c r="F16651" t="s">
        <v>7054</v>
      </c>
      <c r="G16651" t="s">
        <v>20</v>
      </c>
      <c r="H16651" t="s">
        <v>2477</v>
      </c>
      <c r="I16651" s="2">
        <v>2025.01</v>
      </c>
      <c r="J16651" s="5"/>
      <c r="L16651" s="5"/>
      <c r="M16651" s="2">
        <f t="shared" si="260"/>
        <v>-226301.72999999684</v>
      </c>
      <c r="P16651"/>
    </row>
    <row r="16652" spans="1:16" hidden="1">
      <c r="A16652" t="s">
        <v>34871</v>
      </c>
      <c r="B16652" s="1">
        <v>42306</v>
      </c>
      <c r="C16652" t="s">
        <v>34875</v>
      </c>
      <c r="D16652">
        <v>1</v>
      </c>
      <c r="E16652" t="s">
        <v>34876</v>
      </c>
      <c r="F16652" t="s">
        <v>13561</v>
      </c>
      <c r="G16652" t="s">
        <v>20</v>
      </c>
      <c r="H16652" t="s">
        <v>12226</v>
      </c>
      <c r="I16652" s="2">
        <v>95000</v>
      </c>
      <c r="J16652" s="5"/>
      <c r="L16652" s="5"/>
      <c r="M16652" s="2">
        <f t="shared" si="260"/>
        <v>-131301.72999999684</v>
      </c>
      <c r="P16652"/>
    </row>
    <row r="16653" spans="1:16" hidden="1">
      <c r="A16653" t="s">
        <v>34887</v>
      </c>
      <c r="B16653" s="1">
        <v>42306</v>
      </c>
      <c r="C16653" t="s">
        <v>4654</v>
      </c>
      <c r="D16653">
        <v>2</v>
      </c>
      <c r="E16653" t="s">
        <v>34892</v>
      </c>
      <c r="F16653" t="s">
        <v>13559</v>
      </c>
      <c r="G16653" t="s">
        <v>313</v>
      </c>
      <c r="H16653" t="s">
        <v>2743</v>
      </c>
      <c r="I16653" s="2">
        <v>2775.39</v>
      </c>
      <c r="J16653" s="5"/>
      <c r="L16653" s="5"/>
      <c r="M16653" s="2">
        <f t="shared" si="260"/>
        <v>-128526.33999999684</v>
      </c>
      <c r="P16653"/>
    </row>
    <row r="16654" spans="1:16" hidden="1">
      <c r="A16654" t="s">
        <v>34900</v>
      </c>
      <c r="B16654" s="1">
        <v>42306</v>
      </c>
      <c r="C16654" t="s">
        <v>4654</v>
      </c>
      <c r="D16654">
        <v>2</v>
      </c>
      <c r="E16654" t="s">
        <v>34904</v>
      </c>
      <c r="F16654" t="s">
        <v>13559</v>
      </c>
      <c r="G16654" t="s">
        <v>313</v>
      </c>
      <c r="H16654" t="s">
        <v>2743</v>
      </c>
      <c r="I16654" s="2">
        <v>2700.94</v>
      </c>
      <c r="J16654" s="5"/>
      <c r="L16654" s="5"/>
      <c r="M16654" s="2">
        <f t="shared" si="260"/>
        <v>-125825.39999999684</v>
      </c>
      <c r="P16654"/>
    </row>
    <row r="16655" spans="1:16" hidden="1">
      <c r="A16655" t="s">
        <v>34912</v>
      </c>
      <c r="B16655" s="1">
        <v>42306</v>
      </c>
      <c r="C16655" t="s">
        <v>34917</v>
      </c>
      <c r="D16655">
        <v>2</v>
      </c>
      <c r="E16655" t="s">
        <v>34918</v>
      </c>
      <c r="F16655" t="s">
        <v>7054</v>
      </c>
      <c r="G16655" t="s">
        <v>20</v>
      </c>
      <c r="H16655" t="s">
        <v>5613</v>
      </c>
      <c r="I16655" s="2">
        <v>1840</v>
      </c>
      <c r="J16655" s="5"/>
      <c r="L16655" s="5"/>
      <c r="M16655" s="2">
        <f t="shared" si="260"/>
        <v>-123985.39999999684</v>
      </c>
      <c r="P16655"/>
    </row>
    <row r="16656" spans="1:16" hidden="1">
      <c r="A16656" t="s">
        <v>34925</v>
      </c>
      <c r="B16656" s="1">
        <v>42306</v>
      </c>
      <c r="C16656" t="s">
        <v>1802</v>
      </c>
      <c r="D16656">
        <v>2</v>
      </c>
      <c r="E16656" t="s">
        <v>34930</v>
      </c>
      <c r="F16656" t="s">
        <v>13559</v>
      </c>
      <c r="G16656" t="s">
        <v>479</v>
      </c>
      <c r="H16656" t="s">
        <v>34931</v>
      </c>
      <c r="I16656" s="2">
        <v>585.71</v>
      </c>
      <c r="J16656" s="5"/>
      <c r="L16656" s="5"/>
      <c r="M16656" s="2">
        <f t="shared" si="260"/>
        <v>-123399.68999999683</v>
      </c>
      <c r="P16656"/>
    </row>
    <row r="16657" spans="1:16" hidden="1">
      <c r="A16657" t="s">
        <v>34938</v>
      </c>
      <c r="B16657" s="1">
        <v>42306</v>
      </c>
      <c r="C16657" t="s">
        <v>34941</v>
      </c>
      <c r="D16657">
        <v>2</v>
      </c>
      <c r="E16657" t="s">
        <v>34942</v>
      </c>
      <c r="F16657" t="s">
        <v>7054</v>
      </c>
      <c r="G16657" t="s">
        <v>4</v>
      </c>
      <c r="H16657" t="s">
        <v>2982</v>
      </c>
      <c r="I16657" s="2">
        <v>197.2</v>
      </c>
      <c r="J16657" s="5"/>
      <c r="L16657" s="5"/>
      <c r="M16657" s="2">
        <f t="shared" si="260"/>
        <v>-123202.48999999683</v>
      </c>
      <c r="P16657"/>
    </row>
    <row r="16658" spans="1:16" hidden="1">
      <c r="A16658" t="s">
        <v>34950</v>
      </c>
      <c r="B16658" s="1">
        <v>42306</v>
      </c>
      <c r="C16658" t="s">
        <v>34954</v>
      </c>
      <c r="D16658">
        <v>2</v>
      </c>
      <c r="E16658" t="s">
        <v>34955</v>
      </c>
      <c r="F16658" t="s">
        <v>13559</v>
      </c>
      <c r="G16658" t="s">
        <v>313</v>
      </c>
      <c r="H16658" t="s">
        <v>65</v>
      </c>
      <c r="J16658" s="5"/>
      <c r="K16658" s="2">
        <v>200</v>
      </c>
      <c r="L16658" s="5"/>
      <c r="M16658" s="2">
        <f t="shared" si="260"/>
        <v>-123402.48999999683</v>
      </c>
      <c r="P16658"/>
    </row>
    <row r="16659" spans="1:16" hidden="1">
      <c r="A16659" t="s">
        <v>34950</v>
      </c>
      <c r="B16659" s="1">
        <v>42306</v>
      </c>
      <c r="C16659" t="s">
        <v>34954</v>
      </c>
      <c r="D16659">
        <v>2</v>
      </c>
      <c r="E16659" t="s">
        <v>34955</v>
      </c>
      <c r="F16659" t="s">
        <v>13559</v>
      </c>
      <c r="G16659" t="s">
        <v>313</v>
      </c>
      <c r="H16659" t="s">
        <v>65</v>
      </c>
      <c r="I16659" s="2">
        <v>409.6</v>
      </c>
      <c r="J16659" s="5"/>
      <c r="L16659" s="5"/>
      <c r="M16659" s="2">
        <f t="shared" si="260"/>
        <v>-122992.88999999683</v>
      </c>
      <c r="P16659"/>
    </row>
    <row r="16660" spans="1:16" hidden="1">
      <c r="A16660" t="s">
        <v>34965</v>
      </c>
      <c r="B16660" s="1">
        <v>42306</v>
      </c>
      <c r="C16660" t="s">
        <v>34969</v>
      </c>
      <c r="D16660">
        <v>2</v>
      </c>
      <c r="E16660" t="s">
        <v>34970</v>
      </c>
      <c r="F16660" t="s">
        <v>7054</v>
      </c>
      <c r="G16660" t="s">
        <v>4</v>
      </c>
      <c r="H16660" t="s">
        <v>24823</v>
      </c>
      <c r="I16660" s="2">
        <v>1025</v>
      </c>
      <c r="J16660" s="5"/>
      <c r="L16660" s="5"/>
      <c r="M16660" s="2">
        <f t="shared" si="260"/>
        <v>-121967.88999999683</v>
      </c>
      <c r="P16660"/>
    </row>
    <row r="16661" spans="1:16" hidden="1">
      <c r="A16661" t="s">
        <v>34978</v>
      </c>
      <c r="B16661" s="1">
        <v>42306</v>
      </c>
      <c r="C16661" t="s">
        <v>34982</v>
      </c>
      <c r="D16661">
        <v>2</v>
      </c>
      <c r="E16661" t="s">
        <v>34983</v>
      </c>
      <c r="F16661" t="s">
        <v>7054</v>
      </c>
      <c r="G16661" t="s">
        <v>4</v>
      </c>
      <c r="H16661" t="s">
        <v>3446</v>
      </c>
      <c r="I16661" s="2">
        <v>1840</v>
      </c>
      <c r="J16661" s="5"/>
      <c r="L16661" s="5"/>
      <c r="M16661" s="2">
        <f t="shared" si="260"/>
        <v>-120127.88999999683</v>
      </c>
      <c r="P16661"/>
    </row>
    <row r="16662" spans="1:16" hidden="1">
      <c r="A16662" t="s">
        <v>34990</v>
      </c>
      <c r="B16662" s="1">
        <v>42306</v>
      </c>
      <c r="C16662" t="s">
        <v>34996</v>
      </c>
      <c r="D16662">
        <v>2</v>
      </c>
      <c r="E16662" t="s">
        <v>34997</v>
      </c>
      <c r="F16662" t="s">
        <v>7054</v>
      </c>
      <c r="G16662" t="s">
        <v>4</v>
      </c>
      <c r="H16662" t="s">
        <v>5367</v>
      </c>
      <c r="I16662" s="2">
        <v>4100</v>
      </c>
      <c r="J16662" s="5"/>
      <c r="L16662" s="5"/>
      <c r="M16662" s="2">
        <f t="shared" si="260"/>
        <v>-116027.88999999683</v>
      </c>
      <c r="P16662"/>
    </row>
    <row r="16663" spans="1:16" hidden="1">
      <c r="A16663" t="s">
        <v>35006</v>
      </c>
      <c r="B16663" s="1">
        <v>42306</v>
      </c>
      <c r="C16663" t="s">
        <v>1802</v>
      </c>
      <c r="D16663">
        <v>2</v>
      </c>
      <c r="E16663" t="s">
        <v>35011</v>
      </c>
      <c r="F16663" t="s">
        <v>13559</v>
      </c>
      <c r="G16663" t="s">
        <v>479</v>
      </c>
      <c r="H16663" t="s">
        <v>4914</v>
      </c>
      <c r="I16663" s="2">
        <v>748.73</v>
      </c>
      <c r="J16663" s="5"/>
      <c r="L16663" s="5"/>
      <c r="M16663" s="2">
        <f t="shared" si="260"/>
        <v>-115279.15999999683</v>
      </c>
      <c r="P16663"/>
    </row>
    <row r="16664" spans="1:16" hidden="1">
      <c r="A16664" t="s">
        <v>35021</v>
      </c>
      <c r="B16664" s="1">
        <v>42306</v>
      </c>
      <c r="C16664" t="s">
        <v>35027</v>
      </c>
      <c r="D16664">
        <v>2</v>
      </c>
      <c r="E16664" t="s">
        <v>35028</v>
      </c>
      <c r="F16664" t="s">
        <v>13559</v>
      </c>
      <c r="G16664" t="s">
        <v>313</v>
      </c>
      <c r="H16664" t="s">
        <v>65</v>
      </c>
      <c r="J16664" s="5"/>
      <c r="K16664" s="2">
        <v>419.11</v>
      </c>
      <c r="L16664" s="5"/>
      <c r="M16664" s="2">
        <f t="shared" si="260"/>
        <v>-115698.26999999683</v>
      </c>
      <c r="P16664"/>
    </row>
    <row r="16665" spans="1:16" hidden="1">
      <c r="A16665" t="s">
        <v>35021</v>
      </c>
      <c r="B16665" s="1">
        <v>42306</v>
      </c>
      <c r="C16665" t="s">
        <v>35027</v>
      </c>
      <c r="D16665">
        <v>2</v>
      </c>
      <c r="E16665" t="s">
        <v>35028</v>
      </c>
      <c r="F16665" t="s">
        <v>13559</v>
      </c>
      <c r="G16665" t="s">
        <v>313</v>
      </c>
      <c r="H16665" t="s">
        <v>65</v>
      </c>
      <c r="I16665" s="2">
        <v>419.11</v>
      </c>
      <c r="J16665" s="5"/>
      <c r="L16665" s="5"/>
      <c r="M16665" s="2">
        <f t="shared" si="260"/>
        <v>-115279.15999999683</v>
      </c>
      <c r="P16665"/>
    </row>
    <row r="16666" spans="1:16" hidden="1">
      <c r="A16666" t="s">
        <v>35036</v>
      </c>
      <c r="B16666" s="1">
        <v>42306</v>
      </c>
      <c r="C16666" t="s">
        <v>35041</v>
      </c>
      <c r="D16666">
        <v>2</v>
      </c>
      <c r="E16666" t="s">
        <v>35042</v>
      </c>
      <c r="F16666" t="s">
        <v>7054</v>
      </c>
      <c r="G16666" t="s">
        <v>4</v>
      </c>
      <c r="H16666" t="s">
        <v>15781</v>
      </c>
      <c r="I16666" s="2">
        <v>1839.99</v>
      </c>
      <c r="J16666" s="5"/>
      <c r="L16666" s="5"/>
      <c r="M16666" s="2">
        <f t="shared" si="260"/>
        <v>-113439.16999999683</v>
      </c>
      <c r="P16666"/>
    </row>
    <row r="16667" spans="1:16" hidden="1">
      <c r="A16667" t="s">
        <v>35050</v>
      </c>
      <c r="B16667" s="1">
        <v>42306</v>
      </c>
      <c r="C16667" t="s">
        <v>12838</v>
      </c>
      <c r="D16667">
        <v>2</v>
      </c>
      <c r="E16667" t="s">
        <v>35054</v>
      </c>
      <c r="F16667" t="s">
        <v>7054</v>
      </c>
      <c r="G16667" t="s">
        <v>4</v>
      </c>
      <c r="H16667" t="s">
        <v>2277</v>
      </c>
      <c r="I16667" s="2">
        <v>95.7</v>
      </c>
      <c r="J16667" s="5"/>
      <c r="L16667" s="5"/>
      <c r="M16667" s="2">
        <f t="shared" si="260"/>
        <v>-113343.46999999683</v>
      </c>
      <c r="P16667"/>
    </row>
    <row r="16668" spans="1:16" hidden="1">
      <c r="A16668" t="s">
        <v>35060</v>
      </c>
      <c r="B16668" s="1">
        <v>42306</v>
      </c>
      <c r="C16668" t="s">
        <v>35065</v>
      </c>
      <c r="D16668">
        <v>2</v>
      </c>
      <c r="E16668" t="s">
        <v>35066</v>
      </c>
      <c r="F16668" t="s">
        <v>7054</v>
      </c>
      <c r="G16668" t="s">
        <v>4</v>
      </c>
      <c r="H16668" t="s">
        <v>1693</v>
      </c>
      <c r="I16668" s="2">
        <v>1025</v>
      </c>
      <c r="J16668" s="5"/>
      <c r="L16668" s="5"/>
      <c r="M16668" s="2">
        <f t="shared" si="260"/>
        <v>-112318.46999999683</v>
      </c>
      <c r="P16668"/>
    </row>
    <row r="16669" spans="1:16" hidden="1">
      <c r="A16669" t="s">
        <v>35076</v>
      </c>
      <c r="B16669" s="1">
        <v>42306</v>
      </c>
      <c r="C16669" t="s">
        <v>35081</v>
      </c>
      <c r="D16669">
        <v>2</v>
      </c>
      <c r="E16669" t="s">
        <v>35082</v>
      </c>
      <c r="F16669" t="s">
        <v>13559</v>
      </c>
      <c r="G16669" t="s">
        <v>313</v>
      </c>
      <c r="H16669" t="s">
        <v>65</v>
      </c>
      <c r="J16669" s="5"/>
      <c r="K16669" s="2">
        <v>1161.68</v>
      </c>
      <c r="L16669" s="5"/>
      <c r="M16669" s="2">
        <f t="shared" si="260"/>
        <v>-113480.14999999682</v>
      </c>
      <c r="P16669"/>
    </row>
    <row r="16670" spans="1:16" hidden="1">
      <c r="A16670" t="s">
        <v>35076</v>
      </c>
      <c r="B16670" s="1">
        <v>42306</v>
      </c>
      <c r="C16670" t="s">
        <v>35081</v>
      </c>
      <c r="D16670">
        <v>2</v>
      </c>
      <c r="E16670" t="s">
        <v>35082</v>
      </c>
      <c r="F16670" t="s">
        <v>13559</v>
      </c>
      <c r="G16670" t="s">
        <v>313</v>
      </c>
      <c r="H16670" t="s">
        <v>65</v>
      </c>
      <c r="I16670" s="2">
        <v>1161.68</v>
      </c>
      <c r="J16670" s="5"/>
      <c r="L16670" s="5"/>
      <c r="M16670" s="2">
        <f t="shared" si="260"/>
        <v>-112318.46999999683</v>
      </c>
      <c r="P16670"/>
    </row>
    <row r="16671" spans="1:16" hidden="1">
      <c r="A16671" t="s">
        <v>35092</v>
      </c>
      <c r="B16671" s="1">
        <v>42306</v>
      </c>
      <c r="C16671" t="s">
        <v>35095</v>
      </c>
      <c r="D16671">
        <v>2</v>
      </c>
      <c r="E16671" t="s">
        <v>35096</v>
      </c>
      <c r="F16671" t="s">
        <v>7054</v>
      </c>
      <c r="G16671" t="s">
        <v>4</v>
      </c>
      <c r="H16671" t="s">
        <v>2304</v>
      </c>
      <c r="I16671" s="2">
        <v>1790</v>
      </c>
      <c r="J16671" s="5"/>
      <c r="L16671" s="5"/>
      <c r="M16671" s="2">
        <f t="shared" si="260"/>
        <v>-110528.46999999683</v>
      </c>
      <c r="P16671"/>
    </row>
    <row r="16672" spans="1:16" hidden="1">
      <c r="A16672" t="s">
        <v>35106</v>
      </c>
      <c r="B16672" s="1">
        <v>42306</v>
      </c>
      <c r="C16672" t="s">
        <v>18</v>
      </c>
      <c r="D16672">
        <v>2</v>
      </c>
      <c r="E16672" t="s">
        <v>35108</v>
      </c>
      <c r="F16672" t="s">
        <v>13559</v>
      </c>
      <c r="G16672" t="s">
        <v>479</v>
      </c>
      <c r="H16672" t="s">
        <v>33910</v>
      </c>
      <c r="I16672" s="2">
        <v>4896.92</v>
      </c>
      <c r="J16672" s="5"/>
      <c r="L16672" s="5"/>
      <c r="M16672" s="2">
        <f t="shared" si="260"/>
        <v>-105631.54999999683</v>
      </c>
      <c r="P16672"/>
    </row>
    <row r="16673" spans="1:16" hidden="1">
      <c r="A16673" t="s">
        <v>35117</v>
      </c>
      <c r="B16673" s="1">
        <v>42306</v>
      </c>
      <c r="C16673" t="s">
        <v>35121</v>
      </c>
      <c r="D16673">
        <v>2</v>
      </c>
      <c r="E16673" t="s">
        <v>35122</v>
      </c>
      <c r="F16673" t="s">
        <v>13559</v>
      </c>
      <c r="G16673" t="s">
        <v>479</v>
      </c>
      <c r="H16673" t="s">
        <v>6101</v>
      </c>
      <c r="J16673" s="5"/>
      <c r="K16673" s="2">
        <v>500</v>
      </c>
      <c r="L16673" s="5"/>
      <c r="M16673" s="2">
        <f t="shared" si="260"/>
        <v>-106131.54999999683</v>
      </c>
      <c r="P16673"/>
    </row>
    <row r="16674" spans="1:16" hidden="1">
      <c r="A16674" t="s">
        <v>35117</v>
      </c>
      <c r="B16674" s="1">
        <v>42306</v>
      </c>
      <c r="C16674" t="s">
        <v>35121</v>
      </c>
      <c r="D16674">
        <v>2</v>
      </c>
      <c r="E16674" t="s">
        <v>35122</v>
      </c>
      <c r="F16674" t="s">
        <v>13559</v>
      </c>
      <c r="G16674" t="s">
        <v>479</v>
      </c>
      <c r="H16674" t="s">
        <v>6101</v>
      </c>
      <c r="I16674" s="2">
        <v>1017.1</v>
      </c>
      <c r="J16674" s="5"/>
      <c r="L16674" s="5"/>
      <c r="M16674" s="2">
        <f t="shared" si="260"/>
        <v>-105114.44999999682</v>
      </c>
      <c r="P16674"/>
    </row>
    <row r="16675" spans="1:16" hidden="1">
      <c r="A16675" t="s">
        <v>35130</v>
      </c>
      <c r="B16675" s="1">
        <v>42306</v>
      </c>
      <c r="C16675" t="s">
        <v>35133</v>
      </c>
      <c r="D16675">
        <v>2</v>
      </c>
      <c r="E16675" t="s">
        <v>35134</v>
      </c>
      <c r="F16675" t="s">
        <v>13559</v>
      </c>
      <c r="G16675" t="s">
        <v>313</v>
      </c>
      <c r="H16675" t="s">
        <v>10398</v>
      </c>
      <c r="J16675" s="5"/>
      <c r="K16675" s="2">
        <v>3935.13</v>
      </c>
      <c r="L16675" s="5"/>
      <c r="M16675" s="2">
        <f t="shared" si="260"/>
        <v>-109049.57999999683</v>
      </c>
      <c r="P16675"/>
    </row>
    <row r="16676" spans="1:16" hidden="1">
      <c r="A16676" t="s">
        <v>35130</v>
      </c>
      <c r="B16676" s="1">
        <v>42306</v>
      </c>
      <c r="C16676" t="s">
        <v>35133</v>
      </c>
      <c r="D16676">
        <v>2</v>
      </c>
      <c r="E16676" t="s">
        <v>35134</v>
      </c>
      <c r="F16676" t="s">
        <v>13559</v>
      </c>
      <c r="G16676" t="s">
        <v>313</v>
      </c>
      <c r="H16676" t="s">
        <v>10398</v>
      </c>
      <c r="I16676" s="2">
        <v>3935.13</v>
      </c>
      <c r="J16676" s="5"/>
      <c r="L16676" s="5"/>
      <c r="M16676" s="2">
        <f t="shared" si="260"/>
        <v>-105114.44999999682</v>
      </c>
      <c r="P16676"/>
    </row>
    <row r="16677" spans="1:16" hidden="1">
      <c r="A16677" t="s">
        <v>35144</v>
      </c>
      <c r="B16677" s="1">
        <v>42306</v>
      </c>
      <c r="C16677" t="s">
        <v>35147</v>
      </c>
      <c r="D16677">
        <v>2</v>
      </c>
      <c r="E16677" t="s">
        <v>35148</v>
      </c>
      <c r="F16677" t="s">
        <v>13559</v>
      </c>
      <c r="G16677" t="s">
        <v>313</v>
      </c>
      <c r="H16677" t="s">
        <v>2982</v>
      </c>
      <c r="J16677" s="5"/>
      <c r="K16677" s="2">
        <v>2591.5700000000002</v>
      </c>
      <c r="L16677" s="5"/>
      <c r="M16677" s="2">
        <f t="shared" si="260"/>
        <v>-107706.01999999683</v>
      </c>
      <c r="P16677"/>
    </row>
    <row r="16678" spans="1:16" hidden="1">
      <c r="A16678" t="s">
        <v>35144</v>
      </c>
      <c r="B16678" s="1">
        <v>42306</v>
      </c>
      <c r="C16678" t="s">
        <v>35147</v>
      </c>
      <c r="D16678">
        <v>2</v>
      </c>
      <c r="E16678" t="s">
        <v>35148</v>
      </c>
      <c r="F16678" t="s">
        <v>13559</v>
      </c>
      <c r="G16678" t="s">
        <v>313</v>
      </c>
      <c r="H16678" t="s">
        <v>2982</v>
      </c>
      <c r="I16678" s="2">
        <v>2591.5700000000002</v>
      </c>
      <c r="J16678" s="5"/>
      <c r="L16678" s="5"/>
      <c r="M16678" s="2">
        <f t="shared" si="260"/>
        <v>-105114.44999999682</v>
      </c>
      <c r="P16678"/>
    </row>
    <row r="16679" spans="1:16" hidden="1">
      <c r="A16679" t="s">
        <v>35158</v>
      </c>
      <c r="B16679" s="1">
        <v>42306</v>
      </c>
      <c r="C16679" t="s">
        <v>35161</v>
      </c>
      <c r="D16679">
        <v>2</v>
      </c>
      <c r="E16679" t="s">
        <v>35162</v>
      </c>
      <c r="F16679" t="s">
        <v>7054</v>
      </c>
      <c r="G16679" t="s">
        <v>4</v>
      </c>
      <c r="H16679" t="s">
        <v>1035</v>
      </c>
      <c r="I16679" s="2">
        <v>3030</v>
      </c>
      <c r="J16679" s="5"/>
      <c r="L16679" s="5"/>
      <c r="M16679" s="2">
        <f t="shared" si="260"/>
        <v>-102084.44999999682</v>
      </c>
      <c r="P16679"/>
    </row>
    <row r="16680" spans="1:16" hidden="1">
      <c r="A16680" t="s">
        <v>35173</v>
      </c>
      <c r="B16680" s="1">
        <v>42306</v>
      </c>
      <c r="C16680" t="s">
        <v>35176</v>
      </c>
      <c r="D16680">
        <v>2</v>
      </c>
      <c r="E16680" t="s">
        <v>35177</v>
      </c>
      <c r="F16680" t="s">
        <v>7054</v>
      </c>
      <c r="G16680" t="s">
        <v>4</v>
      </c>
      <c r="H16680" t="s">
        <v>18817</v>
      </c>
      <c r="I16680" s="2">
        <v>1025</v>
      </c>
      <c r="J16680" s="5"/>
      <c r="L16680" s="5"/>
      <c r="M16680" s="2">
        <f t="shared" si="260"/>
        <v>-101059.44999999682</v>
      </c>
      <c r="P16680"/>
    </row>
    <row r="16681" spans="1:16" hidden="1">
      <c r="A16681" t="s">
        <v>35187</v>
      </c>
      <c r="B16681" s="1">
        <v>42306</v>
      </c>
      <c r="C16681" t="s">
        <v>35190</v>
      </c>
      <c r="D16681">
        <v>2</v>
      </c>
      <c r="E16681" t="s">
        <v>35191</v>
      </c>
      <c r="F16681" t="s">
        <v>7054</v>
      </c>
      <c r="G16681" t="s">
        <v>4</v>
      </c>
      <c r="H16681" t="s">
        <v>9196</v>
      </c>
      <c r="I16681" s="2">
        <v>7563.08</v>
      </c>
      <c r="J16681" s="5"/>
      <c r="L16681" s="5"/>
      <c r="M16681" s="2">
        <f t="shared" si="260"/>
        <v>-93496.369999996823</v>
      </c>
      <c r="P16681"/>
    </row>
    <row r="16682" spans="1:16" hidden="1">
      <c r="A16682" t="s">
        <v>35199</v>
      </c>
      <c r="B16682" s="1">
        <v>42306</v>
      </c>
      <c r="C16682" t="s">
        <v>35202</v>
      </c>
      <c r="D16682">
        <v>2</v>
      </c>
      <c r="E16682" t="s">
        <v>35203</v>
      </c>
      <c r="F16682" t="s">
        <v>7054</v>
      </c>
      <c r="G16682" t="s">
        <v>4</v>
      </c>
      <c r="H16682" t="s">
        <v>16272</v>
      </c>
      <c r="I16682" s="2">
        <v>3315</v>
      </c>
      <c r="J16682" s="5"/>
      <c r="L16682" s="5"/>
      <c r="M16682" s="2">
        <f t="shared" si="260"/>
        <v>-90181.369999996823</v>
      </c>
      <c r="P16682"/>
    </row>
    <row r="16683" spans="1:16" hidden="1">
      <c r="A16683" t="s">
        <v>35211</v>
      </c>
      <c r="B16683" s="1">
        <v>42306</v>
      </c>
      <c r="C16683" t="s">
        <v>35214</v>
      </c>
      <c r="D16683">
        <v>2</v>
      </c>
      <c r="E16683" t="s">
        <v>35215</v>
      </c>
      <c r="F16683" t="s">
        <v>7054</v>
      </c>
      <c r="G16683" t="s">
        <v>4</v>
      </c>
      <c r="H16683" t="s">
        <v>3043</v>
      </c>
      <c r="I16683" s="2">
        <v>1883.11</v>
      </c>
      <c r="J16683" s="5"/>
      <c r="L16683" s="5"/>
      <c r="M16683" s="2">
        <f t="shared" si="260"/>
        <v>-88298.259999996822</v>
      </c>
      <c r="P16683"/>
    </row>
    <row r="16684" spans="1:16" hidden="1">
      <c r="A16684" s="101" t="s">
        <v>12957</v>
      </c>
      <c r="B16684" s="102">
        <v>42307</v>
      </c>
      <c r="C16684" s="101" t="s">
        <v>12960</v>
      </c>
      <c r="D16684" s="101">
        <v>2</v>
      </c>
      <c r="E16684" s="101" t="s">
        <v>12961</v>
      </c>
      <c r="F16684" s="101" t="s">
        <v>211</v>
      </c>
      <c r="G16684" s="101" t="s">
        <v>212</v>
      </c>
      <c r="H16684" s="101" t="s">
        <v>213</v>
      </c>
      <c r="I16684" s="103"/>
      <c r="J16684" s="104"/>
      <c r="K16684" s="103">
        <v>8696.7000000000007</v>
      </c>
      <c r="L16684" s="12"/>
      <c r="M16684" s="2">
        <f t="shared" si="260"/>
        <v>-96994.95999999682</v>
      </c>
      <c r="N16684" s="25" t="s">
        <v>36434</v>
      </c>
      <c r="P16684" s="34" t="s">
        <v>36372</v>
      </c>
    </row>
    <row r="16685" spans="1:16" hidden="1">
      <c r="A16685" t="s">
        <v>12969</v>
      </c>
      <c r="B16685" s="1">
        <v>42307</v>
      </c>
      <c r="C16685" t="s">
        <v>1</v>
      </c>
      <c r="D16685">
        <v>1</v>
      </c>
      <c r="E16685" t="s">
        <v>12970</v>
      </c>
      <c r="F16685" t="s">
        <v>67</v>
      </c>
      <c r="G16685" t="s">
        <v>20</v>
      </c>
      <c r="H16685" t="s">
        <v>8333</v>
      </c>
      <c r="J16685" s="5"/>
      <c r="K16685" s="2">
        <v>180100</v>
      </c>
      <c r="L16685" s="5"/>
      <c r="M16685" s="2">
        <f t="shared" si="260"/>
        <v>-277094.95999999682</v>
      </c>
      <c r="P16685"/>
    </row>
    <row r="16686" spans="1:16" hidden="1">
      <c r="A16686" t="s">
        <v>12973</v>
      </c>
      <c r="B16686" s="1">
        <v>42307</v>
      </c>
      <c r="C16686" t="s">
        <v>1</v>
      </c>
      <c r="D16686">
        <v>1</v>
      </c>
      <c r="E16686" t="s">
        <v>12974</v>
      </c>
      <c r="F16686" t="s">
        <v>13</v>
      </c>
      <c r="G16686" t="s">
        <v>20</v>
      </c>
      <c r="H16686" t="s">
        <v>12975</v>
      </c>
      <c r="J16686" s="5"/>
      <c r="K16686" s="2">
        <v>60000</v>
      </c>
      <c r="L16686" s="5"/>
      <c r="M16686" s="2">
        <f t="shared" si="260"/>
        <v>-337094.95999999682</v>
      </c>
      <c r="P16686"/>
    </row>
    <row r="16687" spans="1:16" hidden="1">
      <c r="A16687" t="s">
        <v>12978</v>
      </c>
      <c r="B16687" s="1">
        <v>42307</v>
      </c>
      <c r="C16687" t="s">
        <v>43</v>
      </c>
      <c r="D16687">
        <v>1</v>
      </c>
      <c r="E16687" t="s">
        <v>12983</v>
      </c>
      <c r="F16687" t="s">
        <v>16</v>
      </c>
      <c r="G16687" t="s">
        <v>20</v>
      </c>
      <c r="H16687" t="s">
        <v>12984</v>
      </c>
      <c r="J16687" s="5"/>
      <c r="K16687" s="2">
        <v>160000</v>
      </c>
      <c r="L16687" s="5"/>
      <c r="M16687" s="2">
        <f t="shared" si="260"/>
        <v>-497094.95999999682</v>
      </c>
      <c r="P16687"/>
    </row>
    <row r="16688" spans="1:16" hidden="1">
      <c r="A16688" t="s">
        <v>13020</v>
      </c>
      <c r="B16688" s="1">
        <v>42307</v>
      </c>
      <c r="C16688" t="s">
        <v>18</v>
      </c>
      <c r="D16688">
        <v>1</v>
      </c>
      <c r="E16688" t="s">
        <v>13022</v>
      </c>
      <c r="F16688" t="s">
        <v>16</v>
      </c>
      <c r="G16688" t="s">
        <v>20</v>
      </c>
      <c r="H16688" t="s">
        <v>1857</v>
      </c>
      <c r="J16688" s="5"/>
      <c r="K16688" s="2">
        <v>50000</v>
      </c>
      <c r="L16688" s="5"/>
      <c r="M16688" s="2">
        <f t="shared" si="260"/>
        <v>-547094.95999999682</v>
      </c>
      <c r="P16688"/>
    </row>
    <row r="16689" spans="1:16" hidden="1">
      <c r="A16689" t="s">
        <v>13024</v>
      </c>
      <c r="B16689" s="1">
        <v>42307</v>
      </c>
      <c r="C16689" t="s">
        <v>18</v>
      </c>
      <c r="D16689">
        <v>1</v>
      </c>
      <c r="E16689" t="s">
        <v>13026</v>
      </c>
      <c r="F16689" t="s">
        <v>16</v>
      </c>
      <c r="G16689" t="s">
        <v>20</v>
      </c>
      <c r="H16689" t="s">
        <v>13027</v>
      </c>
      <c r="J16689" s="5"/>
      <c r="K16689" s="2">
        <v>100000</v>
      </c>
      <c r="L16689" s="5"/>
      <c r="M16689" s="2">
        <f t="shared" si="260"/>
        <v>-647094.95999999682</v>
      </c>
      <c r="P16689"/>
    </row>
    <row r="16690" spans="1:16" hidden="1">
      <c r="A16690" t="s">
        <v>13033</v>
      </c>
      <c r="B16690" s="1">
        <v>42307</v>
      </c>
      <c r="C16690" t="s">
        <v>1</v>
      </c>
      <c r="D16690">
        <v>1</v>
      </c>
      <c r="E16690" t="s">
        <v>13036</v>
      </c>
      <c r="F16690" t="s">
        <v>16</v>
      </c>
      <c r="G16690" t="s">
        <v>20</v>
      </c>
      <c r="H16690" t="s">
        <v>13037</v>
      </c>
      <c r="J16690" s="5"/>
      <c r="K16690" s="2">
        <v>90000</v>
      </c>
      <c r="L16690" s="5"/>
      <c r="M16690" s="2">
        <f t="shared" si="260"/>
        <v>-737094.95999999682</v>
      </c>
      <c r="P16690"/>
    </row>
    <row r="16691" spans="1:16" hidden="1">
      <c r="A16691" t="s">
        <v>13057</v>
      </c>
      <c r="B16691" s="1">
        <v>42307</v>
      </c>
      <c r="C16691" t="s">
        <v>18</v>
      </c>
      <c r="D16691">
        <v>1</v>
      </c>
      <c r="E16691" t="s">
        <v>13059</v>
      </c>
      <c r="F16691" t="s">
        <v>16</v>
      </c>
      <c r="G16691" t="s">
        <v>20</v>
      </c>
      <c r="H16691" t="s">
        <v>326</v>
      </c>
      <c r="J16691" s="5"/>
      <c r="K16691" s="2">
        <v>12035.38</v>
      </c>
      <c r="L16691" s="5"/>
      <c r="M16691" s="2">
        <f t="shared" si="260"/>
        <v>-749130.33999999682</v>
      </c>
      <c r="P16691"/>
    </row>
    <row r="16692" spans="1:16" hidden="1">
      <c r="A16692" t="s">
        <v>13060</v>
      </c>
      <c r="B16692" s="1">
        <v>42307</v>
      </c>
      <c r="C16692" t="s">
        <v>200</v>
      </c>
      <c r="D16692">
        <v>1</v>
      </c>
      <c r="E16692" t="s">
        <v>13063</v>
      </c>
      <c r="F16692" t="s">
        <v>16</v>
      </c>
      <c r="G16692" t="s">
        <v>20</v>
      </c>
      <c r="H16692" t="s">
        <v>200</v>
      </c>
      <c r="J16692" s="5"/>
      <c r="K16692" s="2">
        <v>36469.99</v>
      </c>
      <c r="L16692" s="5"/>
      <c r="M16692" s="2">
        <f t="shared" si="260"/>
        <v>-785600.32999999681</v>
      </c>
      <c r="P16692"/>
    </row>
    <row r="16693" spans="1:16" hidden="1">
      <c r="A16693" t="s">
        <v>13066</v>
      </c>
      <c r="B16693" s="1">
        <v>42307</v>
      </c>
      <c r="C16693" t="s">
        <v>6</v>
      </c>
      <c r="D16693">
        <v>1</v>
      </c>
      <c r="E16693" t="s">
        <v>13068</v>
      </c>
      <c r="F16693" t="s">
        <v>8</v>
      </c>
      <c r="G16693" t="s">
        <v>4</v>
      </c>
      <c r="H16693" t="s">
        <v>3409</v>
      </c>
      <c r="I16693" s="2">
        <v>1840</v>
      </c>
      <c r="J16693" s="5"/>
      <c r="L16693" s="5"/>
      <c r="M16693" s="2">
        <f t="shared" si="260"/>
        <v>-783760.32999999681</v>
      </c>
      <c r="P16693"/>
    </row>
    <row r="16694" spans="1:16" hidden="1">
      <c r="A16694" t="s">
        <v>13072</v>
      </c>
      <c r="B16694" s="1">
        <v>42307</v>
      </c>
      <c r="C16694" t="s">
        <v>1</v>
      </c>
      <c r="D16694">
        <v>1</v>
      </c>
      <c r="E16694" t="s">
        <v>13073</v>
      </c>
      <c r="F16694" t="s">
        <v>228</v>
      </c>
      <c r="G16694" t="s">
        <v>4</v>
      </c>
      <c r="H16694" t="s">
        <v>13074</v>
      </c>
      <c r="J16694" s="5"/>
      <c r="K16694" s="2">
        <v>177700</v>
      </c>
      <c r="L16694" s="5"/>
      <c r="M16694" s="2">
        <f t="shared" si="260"/>
        <v>-961460.32999999681</v>
      </c>
      <c r="P16694"/>
    </row>
    <row r="16695" spans="1:16" hidden="1">
      <c r="A16695" t="s">
        <v>13081</v>
      </c>
      <c r="B16695" s="1">
        <v>42307</v>
      </c>
      <c r="C16695" t="s">
        <v>1</v>
      </c>
      <c r="D16695">
        <v>1</v>
      </c>
      <c r="E16695" t="s">
        <v>13082</v>
      </c>
      <c r="F16695" t="s">
        <v>228</v>
      </c>
      <c r="G16695" t="s">
        <v>4</v>
      </c>
      <c r="H16695" t="s">
        <v>13083</v>
      </c>
      <c r="J16695" s="5"/>
      <c r="K16695" s="2">
        <v>8125.32</v>
      </c>
      <c r="L16695" s="5"/>
      <c r="M16695" s="2">
        <f t="shared" si="260"/>
        <v>-969585.64999999676</v>
      </c>
      <c r="P16695"/>
    </row>
    <row r="16696" spans="1:16" hidden="1">
      <c r="A16696" t="s">
        <v>13097</v>
      </c>
      <c r="B16696" s="1">
        <v>42307</v>
      </c>
      <c r="C16696" t="s">
        <v>6</v>
      </c>
      <c r="D16696">
        <v>1</v>
      </c>
      <c r="E16696" t="s">
        <v>13098</v>
      </c>
      <c r="F16696" t="s">
        <v>29</v>
      </c>
      <c r="G16696" t="s">
        <v>4</v>
      </c>
      <c r="H16696" t="s">
        <v>10016</v>
      </c>
      <c r="I16696" s="2">
        <v>1000</v>
      </c>
      <c r="J16696" s="5"/>
      <c r="L16696" s="5"/>
      <c r="M16696" s="2">
        <f t="shared" si="260"/>
        <v>-968585.64999999676</v>
      </c>
      <c r="P16696"/>
    </row>
    <row r="16697" spans="1:16" hidden="1">
      <c r="A16697" t="s">
        <v>13099</v>
      </c>
      <c r="B16697" s="1">
        <v>42307</v>
      </c>
      <c r="C16697" t="s">
        <v>6</v>
      </c>
      <c r="D16697">
        <v>1</v>
      </c>
      <c r="E16697" t="s">
        <v>13103</v>
      </c>
      <c r="F16697" t="s">
        <v>29</v>
      </c>
      <c r="G16697" t="s">
        <v>4</v>
      </c>
      <c r="H16697" t="s">
        <v>13104</v>
      </c>
      <c r="I16697" s="2">
        <v>500</v>
      </c>
      <c r="J16697" s="5"/>
      <c r="L16697" s="5"/>
      <c r="M16697" s="2">
        <f t="shared" si="260"/>
        <v>-968085.64999999676</v>
      </c>
      <c r="P16697"/>
    </row>
    <row r="16698" spans="1:16" hidden="1">
      <c r="A16698" t="s">
        <v>13108</v>
      </c>
      <c r="B16698" s="1">
        <v>42307</v>
      </c>
      <c r="C16698" t="s">
        <v>13111</v>
      </c>
      <c r="D16698">
        <v>2</v>
      </c>
      <c r="E16698" t="s">
        <v>13112</v>
      </c>
      <c r="F16698" t="s">
        <v>312</v>
      </c>
      <c r="G16698" t="s">
        <v>479</v>
      </c>
      <c r="H16698" t="s">
        <v>273</v>
      </c>
      <c r="J16698" s="5"/>
      <c r="K16698" s="2">
        <v>365.78</v>
      </c>
      <c r="L16698" s="5"/>
      <c r="M16698" s="2">
        <f t="shared" si="260"/>
        <v>-968451.42999999679</v>
      </c>
      <c r="P16698"/>
    </row>
    <row r="16699" spans="1:16" hidden="1">
      <c r="A16699" t="s">
        <v>13108</v>
      </c>
      <c r="B16699" s="1">
        <v>42307</v>
      </c>
      <c r="C16699" t="s">
        <v>13111</v>
      </c>
      <c r="D16699">
        <v>2</v>
      </c>
      <c r="E16699" t="s">
        <v>13112</v>
      </c>
      <c r="F16699" t="s">
        <v>312</v>
      </c>
      <c r="G16699" t="s">
        <v>479</v>
      </c>
      <c r="H16699" t="s">
        <v>273</v>
      </c>
      <c r="I16699" s="2">
        <v>365.78</v>
      </c>
      <c r="J16699" s="5"/>
      <c r="L16699" s="5"/>
      <c r="M16699" s="2">
        <f t="shared" si="260"/>
        <v>-968085.64999999676</v>
      </c>
      <c r="P16699"/>
    </row>
    <row r="16700" spans="1:16" hidden="1">
      <c r="A16700" t="s">
        <v>13113</v>
      </c>
      <c r="B16700" s="1">
        <v>42307</v>
      </c>
      <c r="C16700" t="s">
        <v>6</v>
      </c>
      <c r="D16700">
        <v>1</v>
      </c>
      <c r="E16700" t="s">
        <v>13115</v>
      </c>
      <c r="F16700" t="s">
        <v>29</v>
      </c>
      <c r="G16700" t="s">
        <v>4</v>
      </c>
      <c r="H16700" t="s">
        <v>13116</v>
      </c>
      <c r="I16700" s="2">
        <v>5534.43</v>
      </c>
      <c r="J16700" s="5"/>
      <c r="L16700" s="5"/>
      <c r="M16700" s="2">
        <f t="shared" si="260"/>
        <v>-962551.21999999671</v>
      </c>
      <c r="P16700"/>
    </row>
    <row r="16701" spans="1:16" hidden="1">
      <c r="A16701" t="s">
        <v>13123</v>
      </c>
      <c r="B16701" s="1">
        <v>42307</v>
      </c>
      <c r="C16701" t="s">
        <v>43</v>
      </c>
      <c r="D16701">
        <v>1</v>
      </c>
      <c r="E16701" t="s">
        <v>13125</v>
      </c>
      <c r="F16701" t="s">
        <v>13</v>
      </c>
      <c r="G16701" t="s">
        <v>4</v>
      </c>
      <c r="H16701" t="s">
        <v>13126</v>
      </c>
      <c r="J16701" s="5"/>
      <c r="K16701" s="2">
        <v>23860</v>
      </c>
      <c r="L16701" s="5"/>
      <c r="M16701" s="2">
        <f t="shared" si="260"/>
        <v>-986411.21999999671</v>
      </c>
      <c r="P16701"/>
    </row>
    <row r="16702" spans="1:16" hidden="1">
      <c r="A16702" t="s">
        <v>13130</v>
      </c>
      <c r="B16702" s="1">
        <v>42307</v>
      </c>
      <c r="C16702" t="s">
        <v>6</v>
      </c>
      <c r="D16702">
        <v>1</v>
      </c>
      <c r="E16702" t="s">
        <v>13132</v>
      </c>
      <c r="F16702" t="s">
        <v>29</v>
      </c>
      <c r="G16702" t="s">
        <v>4</v>
      </c>
      <c r="H16702" t="s">
        <v>13133</v>
      </c>
      <c r="I16702" s="2">
        <v>243.8</v>
      </c>
      <c r="J16702" s="5"/>
      <c r="L16702" s="5"/>
      <c r="M16702" s="2">
        <f t="shared" si="260"/>
        <v>-986167.41999999667</v>
      </c>
      <c r="P16702"/>
    </row>
    <row r="16703" spans="1:16" hidden="1">
      <c r="A16703" t="s">
        <v>13136</v>
      </c>
      <c r="B16703" s="1">
        <v>42307</v>
      </c>
      <c r="C16703" t="s">
        <v>18</v>
      </c>
      <c r="D16703">
        <v>1</v>
      </c>
      <c r="E16703" t="s">
        <v>13138</v>
      </c>
      <c r="F16703" t="s">
        <v>16</v>
      </c>
      <c r="G16703" t="s">
        <v>4</v>
      </c>
      <c r="H16703" t="s">
        <v>13139</v>
      </c>
      <c r="J16703" s="5"/>
      <c r="K16703" s="2">
        <v>59700</v>
      </c>
      <c r="L16703" s="5"/>
      <c r="M16703" s="2">
        <f t="shared" si="260"/>
        <v>-1045867.4199999967</v>
      </c>
      <c r="P16703"/>
    </row>
    <row r="16704" spans="1:16" hidden="1">
      <c r="A16704" t="s">
        <v>13140</v>
      </c>
      <c r="B16704" s="1">
        <v>42307</v>
      </c>
      <c r="C16704" t="s">
        <v>11</v>
      </c>
      <c r="D16704">
        <v>1</v>
      </c>
      <c r="E16704" t="s">
        <v>13142</v>
      </c>
      <c r="F16704" t="s">
        <v>13</v>
      </c>
      <c r="G16704" t="s">
        <v>4</v>
      </c>
      <c r="H16704" t="s">
        <v>13143</v>
      </c>
      <c r="J16704" s="5"/>
      <c r="K16704" s="2">
        <v>1840</v>
      </c>
      <c r="L16704" s="5"/>
      <c r="M16704" s="2">
        <f t="shared" si="260"/>
        <v>-1047707.4199999967</v>
      </c>
      <c r="P16704"/>
    </row>
    <row r="16705" spans="1:16" hidden="1">
      <c r="A16705" t="s">
        <v>13144</v>
      </c>
      <c r="B16705" s="1">
        <v>42307</v>
      </c>
      <c r="C16705" t="s">
        <v>11</v>
      </c>
      <c r="D16705">
        <v>1</v>
      </c>
      <c r="E16705" t="s">
        <v>13145</v>
      </c>
      <c r="F16705" t="s">
        <v>45</v>
      </c>
      <c r="G16705" t="s">
        <v>4</v>
      </c>
      <c r="H16705" t="s">
        <v>13146</v>
      </c>
      <c r="J16705" s="5"/>
      <c r="K16705" s="2">
        <v>12070.65</v>
      </c>
      <c r="L16705" s="5"/>
      <c r="M16705" s="2">
        <f t="shared" si="260"/>
        <v>-1059778.0699999966</v>
      </c>
      <c r="P16705"/>
    </row>
    <row r="16706" spans="1:16" hidden="1">
      <c r="A16706" t="s">
        <v>13147</v>
      </c>
      <c r="B16706" s="1">
        <v>42307</v>
      </c>
      <c r="C16706" t="s">
        <v>11</v>
      </c>
      <c r="D16706">
        <v>1</v>
      </c>
      <c r="E16706" t="s">
        <v>13148</v>
      </c>
      <c r="F16706" t="s">
        <v>45</v>
      </c>
      <c r="G16706" t="s">
        <v>4</v>
      </c>
      <c r="H16706" t="s">
        <v>13149</v>
      </c>
      <c r="J16706" s="5"/>
      <c r="K16706" s="2">
        <v>1691.59</v>
      </c>
      <c r="L16706" s="5"/>
      <c r="M16706" s="2">
        <f t="shared" si="260"/>
        <v>-1061469.6599999967</v>
      </c>
      <c r="P16706"/>
    </row>
    <row r="16707" spans="1:16" hidden="1">
      <c r="A16707" t="s">
        <v>13150</v>
      </c>
      <c r="B16707" s="1">
        <v>42307</v>
      </c>
      <c r="C16707" t="s">
        <v>18</v>
      </c>
      <c r="D16707">
        <v>1</v>
      </c>
      <c r="E16707" t="s">
        <v>13151</v>
      </c>
      <c r="F16707" t="s">
        <v>16</v>
      </c>
      <c r="G16707" t="s">
        <v>4</v>
      </c>
      <c r="H16707" t="s">
        <v>13152</v>
      </c>
      <c r="J16707" s="5"/>
      <c r="K16707" s="2">
        <v>197000</v>
      </c>
      <c r="L16707" s="5"/>
      <c r="M16707" s="2">
        <f t="shared" si="260"/>
        <v>-1258469.6599999967</v>
      </c>
      <c r="P16707"/>
    </row>
    <row r="16708" spans="1:16" hidden="1">
      <c r="A16708" t="s">
        <v>13153</v>
      </c>
      <c r="B16708" s="1">
        <v>42307</v>
      </c>
      <c r="C16708" t="s">
        <v>11</v>
      </c>
      <c r="D16708">
        <v>1</v>
      </c>
      <c r="E16708" t="s">
        <v>13154</v>
      </c>
      <c r="F16708" t="s">
        <v>16</v>
      </c>
      <c r="G16708" t="s">
        <v>4</v>
      </c>
      <c r="H16708" t="s">
        <v>13155</v>
      </c>
      <c r="J16708" s="5"/>
      <c r="K16708" s="2">
        <v>1326.6</v>
      </c>
      <c r="L16708" s="5"/>
      <c r="M16708" s="2">
        <f t="shared" si="260"/>
        <v>-1259796.2599999967</v>
      </c>
      <c r="P16708"/>
    </row>
    <row r="16709" spans="1:16" hidden="1">
      <c r="A16709" t="s">
        <v>13156</v>
      </c>
      <c r="B16709" s="1">
        <v>42307</v>
      </c>
      <c r="C16709" t="s">
        <v>948</v>
      </c>
      <c r="D16709">
        <v>2</v>
      </c>
      <c r="E16709" t="s">
        <v>13157</v>
      </c>
      <c r="F16709" t="s">
        <v>51</v>
      </c>
      <c r="G16709" t="s">
        <v>4</v>
      </c>
      <c r="H16709" t="s">
        <v>1674</v>
      </c>
      <c r="I16709" s="2">
        <v>172530.69</v>
      </c>
      <c r="J16709" s="5"/>
      <c r="L16709" s="5"/>
      <c r="M16709" s="2">
        <f t="shared" si="260"/>
        <v>-1087265.5699999968</v>
      </c>
      <c r="P16709"/>
    </row>
    <row r="16710" spans="1:16" hidden="1">
      <c r="A16710" t="s">
        <v>13158</v>
      </c>
      <c r="B16710" s="1">
        <v>42307</v>
      </c>
      <c r="C16710" t="s">
        <v>11</v>
      </c>
      <c r="D16710">
        <v>1</v>
      </c>
      <c r="E16710" t="s">
        <v>13159</v>
      </c>
      <c r="F16710" t="s">
        <v>13</v>
      </c>
      <c r="G16710" t="s">
        <v>4</v>
      </c>
      <c r="H16710" t="s">
        <v>1746</v>
      </c>
      <c r="J16710" s="5"/>
      <c r="K16710" s="2">
        <v>172530.69</v>
      </c>
      <c r="L16710" s="5"/>
      <c r="M16710" s="2">
        <f t="shared" si="260"/>
        <v>-1259796.2599999967</v>
      </c>
      <c r="P16710"/>
    </row>
    <row r="16711" spans="1:16" hidden="1">
      <c r="A16711" t="s">
        <v>13160</v>
      </c>
      <c r="B16711" s="1">
        <v>42307</v>
      </c>
      <c r="C16711" t="s">
        <v>195</v>
      </c>
      <c r="D16711">
        <v>1</v>
      </c>
      <c r="E16711" t="s">
        <v>13161</v>
      </c>
      <c r="F16711" t="s">
        <v>13</v>
      </c>
      <c r="G16711" t="s">
        <v>4</v>
      </c>
      <c r="H16711" t="s">
        <v>195</v>
      </c>
      <c r="J16711" s="5"/>
      <c r="K16711" s="2">
        <v>10505.55</v>
      </c>
      <c r="L16711" s="5"/>
      <c r="M16711" s="2">
        <f t="shared" si="260"/>
        <v>-1270301.8099999968</v>
      </c>
      <c r="P16711"/>
    </row>
    <row r="16712" spans="1:16" hidden="1">
      <c r="A16712" t="s">
        <v>13162</v>
      </c>
      <c r="B16712" s="1">
        <v>42307</v>
      </c>
      <c r="C16712" t="s">
        <v>200</v>
      </c>
      <c r="D16712">
        <v>1</v>
      </c>
      <c r="E16712" t="s">
        <v>13163</v>
      </c>
      <c r="F16712" t="s">
        <v>16</v>
      </c>
      <c r="G16712" t="s">
        <v>4</v>
      </c>
      <c r="H16712" t="s">
        <v>200</v>
      </c>
      <c r="J16712" s="5"/>
      <c r="K16712" s="2">
        <v>28209.43</v>
      </c>
      <c r="L16712" s="5"/>
      <c r="M16712" s="2">
        <f t="shared" si="260"/>
        <v>-1298511.2399999967</v>
      </c>
      <c r="P16712"/>
    </row>
    <row r="16713" spans="1:16" hidden="1">
      <c r="A16713" t="s">
        <v>13164</v>
      </c>
      <c r="B16713" s="1">
        <v>42307</v>
      </c>
      <c r="C16713" t="s">
        <v>18</v>
      </c>
      <c r="D16713">
        <v>1</v>
      </c>
      <c r="E16713" t="s">
        <v>13165</v>
      </c>
      <c r="F16713" t="s">
        <v>16</v>
      </c>
      <c r="G16713" t="s">
        <v>4</v>
      </c>
      <c r="H16713" t="s">
        <v>326</v>
      </c>
      <c r="J16713" s="5"/>
      <c r="K16713" s="2">
        <v>11687.34</v>
      </c>
      <c r="L16713" s="5"/>
      <c r="M16713" s="2">
        <f t="shared" ref="M16713:M16776" si="261">+M16712+I16713-K16713</f>
        <v>-1310198.5799999968</v>
      </c>
      <c r="P16713"/>
    </row>
    <row r="16714" spans="1:16" hidden="1">
      <c r="A16714" t="s">
        <v>35224</v>
      </c>
      <c r="B16714" s="1">
        <v>42307</v>
      </c>
      <c r="C16714" t="s">
        <v>35230</v>
      </c>
      <c r="D16714">
        <v>2</v>
      </c>
      <c r="E16714" t="s">
        <v>35231</v>
      </c>
      <c r="F16714" t="s">
        <v>7054</v>
      </c>
      <c r="G16714" t="s">
        <v>20</v>
      </c>
      <c r="H16714" t="s">
        <v>2704</v>
      </c>
      <c r="I16714" s="2">
        <v>1840</v>
      </c>
      <c r="J16714" s="5"/>
      <c r="L16714" s="5"/>
      <c r="M16714" s="2">
        <f t="shared" si="261"/>
        <v>-1308358.5799999968</v>
      </c>
      <c r="P16714"/>
    </row>
    <row r="16715" spans="1:16" hidden="1">
      <c r="A16715" t="s">
        <v>35237</v>
      </c>
      <c r="B16715" s="1">
        <v>42307</v>
      </c>
      <c r="C16715" t="s">
        <v>35244</v>
      </c>
      <c r="D16715">
        <v>1</v>
      </c>
      <c r="E16715" t="s">
        <v>35245</v>
      </c>
      <c r="F16715" t="s">
        <v>13565</v>
      </c>
      <c r="G16715" t="s">
        <v>20</v>
      </c>
      <c r="H16715" t="s">
        <v>12975</v>
      </c>
      <c r="I16715" s="2">
        <v>60000</v>
      </c>
      <c r="J16715" s="5"/>
      <c r="L16715" s="5"/>
      <c r="M16715" s="2">
        <f t="shared" si="261"/>
        <v>-1248358.5799999968</v>
      </c>
      <c r="P16715"/>
    </row>
    <row r="16716" spans="1:16" hidden="1">
      <c r="A16716" t="s">
        <v>35252</v>
      </c>
      <c r="B16716" s="1">
        <v>42307</v>
      </c>
      <c r="C16716" t="s">
        <v>15135</v>
      </c>
      <c r="D16716">
        <v>1</v>
      </c>
      <c r="E16716" t="s">
        <v>35256</v>
      </c>
      <c r="F16716" t="s">
        <v>13565</v>
      </c>
      <c r="G16716" t="s">
        <v>20</v>
      </c>
      <c r="H16716" t="s">
        <v>8333</v>
      </c>
      <c r="I16716" s="2">
        <v>180100</v>
      </c>
      <c r="J16716" s="5"/>
      <c r="L16716" s="5"/>
      <c r="M16716" s="2">
        <f t="shared" si="261"/>
        <v>-1068258.5799999968</v>
      </c>
      <c r="P16716"/>
    </row>
    <row r="16717" spans="1:16" hidden="1">
      <c r="A16717" t="s">
        <v>35262</v>
      </c>
      <c r="B16717" s="1">
        <v>42307</v>
      </c>
      <c r="C16717" t="s">
        <v>35268</v>
      </c>
      <c r="D16717">
        <v>1</v>
      </c>
      <c r="E16717" t="s">
        <v>35269</v>
      </c>
      <c r="F16717" t="s">
        <v>13565</v>
      </c>
      <c r="G16717" t="s">
        <v>20</v>
      </c>
      <c r="H16717" t="s">
        <v>35270</v>
      </c>
      <c r="I16717" s="2">
        <v>160000</v>
      </c>
      <c r="J16717" s="5"/>
      <c r="L16717" s="5"/>
      <c r="M16717" s="2">
        <f t="shared" si="261"/>
        <v>-908258.57999999681</v>
      </c>
      <c r="P16717"/>
    </row>
    <row r="16718" spans="1:16" hidden="1">
      <c r="A16718" t="s">
        <v>35275</v>
      </c>
      <c r="B16718" s="1">
        <v>42307</v>
      </c>
      <c r="C16718" t="s">
        <v>35281</v>
      </c>
      <c r="D16718">
        <v>2</v>
      </c>
      <c r="E16718" t="s">
        <v>35282</v>
      </c>
      <c r="F16718" t="s">
        <v>13559</v>
      </c>
      <c r="G16718" t="s">
        <v>313</v>
      </c>
      <c r="H16718" t="s">
        <v>35283</v>
      </c>
      <c r="J16718" s="5"/>
      <c r="K16718" s="2">
        <v>500</v>
      </c>
      <c r="L16718" s="5"/>
      <c r="M16718" s="2">
        <f t="shared" si="261"/>
        <v>-908758.57999999681</v>
      </c>
      <c r="P16718"/>
    </row>
    <row r="16719" spans="1:16" hidden="1">
      <c r="A16719" t="s">
        <v>35275</v>
      </c>
      <c r="B16719" s="1">
        <v>42307</v>
      </c>
      <c r="C16719" t="s">
        <v>35281</v>
      </c>
      <c r="D16719">
        <v>2</v>
      </c>
      <c r="E16719" t="s">
        <v>35282</v>
      </c>
      <c r="F16719" t="s">
        <v>13559</v>
      </c>
      <c r="G16719" t="s">
        <v>313</v>
      </c>
      <c r="H16719" t="s">
        <v>35283</v>
      </c>
      <c r="I16719" s="2">
        <v>1104.3800000000001</v>
      </c>
      <c r="J16719" s="5"/>
      <c r="L16719" s="5"/>
      <c r="M16719" s="2">
        <f t="shared" si="261"/>
        <v>-907654.19999999681</v>
      </c>
      <c r="P16719"/>
    </row>
    <row r="16720" spans="1:16" hidden="1">
      <c r="A16720" t="s">
        <v>35286</v>
      </c>
      <c r="B16720" s="1">
        <v>42307</v>
      </c>
      <c r="C16720" t="s">
        <v>35291</v>
      </c>
      <c r="D16720">
        <v>2</v>
      </c>
      <c r="E16720" t="s">
        <v>35292</v>
      </c>
      <c r="F16720" t="s">
        <v>7054</v>
      </c>
      <c r="G16720" t="s">
        <v>20</v>
      </c>
      <c r="H16720" t="s">
        <v>35293</v>
      </c>
      <c r="I16720" s="2">
        <v>1839.99</v>
      </c>
      <c r="J16720" s="5"/>
      <c r="L16720" s="5"/>
      <c r="M16720" s="2">
        <f t="shared" si="261"/>
        <v>-905814.20999999682</v>
      </c>
      <c r="P16720"/>
    </row>
    <row r="16721" spans="1:16" hidden="1">
      <c r="A16721" t="s">
        <v>35298</v>
      </c>
      <c r="B16721" s="1">
        <v>42307</v>
      </c>
      <c r="C16721" t="s">
        <v>15570</v>
      </c>
      <c r="D16721">
        <v>1</v>
      </c>
      <c r="E16721" t="s">
        <v>35302</v>
      </c>
      <c r="F16721" t="s">
        <v>13565</v>
      </c>
      <c r="G16721" t="s">
        <v>20</v>
      </c>
      <c r="H16721" t="s">
        <v>15572</v>
      </c>
      <c r="I16721" s="2">
        <v>30000</v>
      </c>
      <c r="J16721" s="5"/>
      <c r="L16721" s="5"/>
      <c r="M16721" s="2">
        <f t="shared" si="261"/>
        <v>-875814.20999999682</v>
      </c>
      <c r="P16721"/>
    </row>
    <row r="16722" spans="1:16" hidden="1">
      <c r="A16722" t="s">
        <v>35308</v>
      </c>
      <c r="B16722" s="1">
        <v>42307</v>
      </c>
      <c r="C16722" t="s">
        <v>35313</v>
      </c>
      <c r="D16722">
        <v>2</v>
      </c>
      <c r="E16722" t="s">
        <v>35314</v>
      </c>
      <c r="F16722" t="s">
        <v>7054</v>
      </c>
      <c r="G16722" t="s">
        <v>20</v>
      </c>
      <c r="H16722" t="s">
        <v>16498</v>
      </c>
      <c r="I16722" s="2">
        <v>1025</v>
      </c>
      <c r="J16722" s="5"/>
      <c r="L16722" s="5"/>
      <c r="M16722" s="2">
        <f t="shared" si="261"/>
        <v>-874789.20999999682</v>
      </c>
      <c r="P16722"/>
    </row>
    <row r="16723" spans="1:16" hidden="1">
      <c r="A16723" t="s">
        <v>35319</v>
      </c>
      <c r="B16723" s="1">
        <v>42307</v>
      </c>
      <c r="C16723" t="s">
        <v>35324</v>
      </c>
      <c r="D16723">
        <v>2</v>
      </c>
      <c r="E16723" t="s">
        <v>35325</v>
      </c>
      <c r="F16723" t="s">
        <v>7054</v>
      </c>
      <c r="G16723" t="s">
        <v>20</v>
      </c>
      <c r="H16723" t="s">
        <v>5063</v>
      </c>
      <c r="J16723" s="5"/>
      <c r="K16723" s="2">
        <v>8994.7999999999993</v>
      </c>
      <c r="L16723" s="5"/>
      <c r="M16723" s="2">
        <f t="shared" si="261"/>
        <v>-883784.00999999687</v>
      </c>
      <c r="P16723"/>
    </row>
    <row r="16724" spans="1:16" hidden="1">
      <c r="A16724" t="s">
        <v>35319</v>
      </c>
      <c r="B16724" s="1">
        <v>42307</v>
      </c>
      <c r="C16724" t="s">
        <v>35324</v>
      </c>
      <c r="D16724">
        <v>2</v>
      </c>
      <c r="E16724" t="s">
        <v>35325</v>
      </c>
      <c r="F16724" t="s">
        <v>7054</v>
      </c>
      <c r="G16724" t="s">
        <v>20</v>
      </c>
      <c r="H16724" t="s">
        <v>5063</v>
      </c>
      <c r="I16724" s="2">
        <v>8994.7199999999993</v>
      </c>
      <c r="J16724" s="5"/>
      <c r="L16724" s="5"/>
      <c r="M16724" s="2">
        <f t="shared" si="261"/>
        <v>-874789.28999999689</v>
      </c>
      <c r="P16724"/>
    </row>
    <row r="16725" spans="1:16" hidden="1">
      <c r="A16725" t="s">
        <v>35329</v>
      </c>
      <c r="B16725" s="1">
        <v>42307</v>
      </c>
      <c r="C16725" t="s">
        <v>1802</v>
      </c>
      <c r="D16725">
        <v>2</v>
      </c>
      <c r="E16725" t="s">
        <v>35334</v>
      </c>
      <c r="F16725" t="s">
        <v>13559</v>
      </c>
      <c r="G16725" t="s">
        <v>479</v>
      </c>
      <c r="H16725" t="s">
        <v>13083</v>
      </c>
      <c r="J16725" s="5"/>
      <c r="K16725" s="2">
        <v>200</v>
      </c>
      <c r="L16725" s="5"/>
      <c r="M16725" s="2">
        <f t="shared" si="261"/>
        <v>-874989.28999999689</v>
      </c>
      <c r="P16725"/>
    </row>
    <row r="16726" spans="1:16" hidden="1">
      <c r="A16726" t="s">
        <v>35329</v>
      </c>
      <c r="B16726" s="1">
        <v>42307</v>
      </c>
      <c r="C16726" t="s">
        <v>1802</v>
      </c>
      <c r="D16726">
        <v>2</v>
      </c>
      <c r="E16726" t="s">
        <v>35334</v>
      </c>
      <c r="F16726" t="s">
        <v>13559</v>
      </c>
      <c r="G16726" t="s">
        <v>479</v>
      </c>
      <c r="H16726" t="s">
        <v>13083</v>
      </c>
      <c r="I16726" s="2">
        <v>357.35</v>
      </c>
      <c r="J16726" s="5"/>
      <c r="L16726" s="5"/>
      <c r="M16726" s="2">
        <f t="shared" si="261"/>
        <v>-874631.93999999692</v>
      </c>
      <c r="P16726"/>
    </row>
    <row r="16727" spans="1:16" hidden="1">
      <c r="A16727" t="s">
        <v>35338</v>
      </c>
      <c r="B16727" s="1">
        <v>42307</v>
      </c>
      <c r="C16727" t="s">
        <v>35343</v>
      </c>
      <c r="D16727">
        <v>2</v>
      </c>
      <c r="E16727" t="s">
        <v>35344</v>
      </c>
      <c r="F16727" t="s">
        <v>7054</v>
      </c>
      <c r="G16727" t="s">
        <v>20</v>
      </c>
      <c r="H16727" t="s">
        <v>10023</v>
      </c>
      <c r="I16727" s="2">
        <v>1600</v>
      </c>
      <c r="J16727" s="5"/>
      <c r="L16727" s="5"/>
      <c r="M16727" s="2">
        <f t="shared" si="261"/>
        <v>-873031.93999999692</v>
      </c>
      <c r="P16727"/>
    </row>
    <row r="16728" spans="1:16" hidden="1">
      <c r="A16728" t="s">
        <v>35345</v>
      </c>
      <c r="B16728" s="1">
        <v>42307</v>
      </c>
      <c r="C16728" t="s">
        <v>35349</v>
      </c>
      <c r="D16728">
        <v>2</v>
      </c>
      <c r="E16728" t="s">
        <v>35350</v>
      </c>
      <c r="F16728" t="s">
        <v>13559</v>
      </c>
      <c r="G16728" t="s">
        <v>479</v>
      </c>
      <c r="H16728" t="s">
        <v>11989</v>
      </c>
      <c r="J16728" s="5"/>
      <c r="K16728" s="2">
        <v>181.06</v>
      </c>
      <c r="L16728" s="5"/>
      <c r="M16728" s="2">
        <f t="shared" si="261"/>
        <v>-873212.99999999697</v>
      </c>
      <c r="P16728"/>
    </row>
    <row r="16729" spans="1:16" hidden="1">
      <c r="A16729" t="s">
        <v>35345</v>
      </c>
      <c r="B16729" s="1">
        <v>42307</v>
      </c>
      <c r="C16729" t="s">
        <v>35349</v>
      </c>
      <c r="D16729">
        <v>2</v>
      </c>
      <c r="E16729" t="s">
        <v>35350</v>
      </c>
      <c r="F16729" t="s">
        <v>13559</v>
      </c>
      <c r="G16729" t="s">
        <v>479</v>
      </c>
      <c r="H16729" t="s">
        <v>11989</v>
      </c>
      <c r="I16729" s="2">
        <v>181.06</v>
      </c>
      <c r="J16729" s="5"/>
      <c r="L16729" s="5"/>
      <c r="M16729" s="2">
        <f t="shared" si="261"/>
        <v>-873031.93999999692</v>
      </c>
      <c r="P16729"/>
    </row>
    <row r="16730" spans="1:16" hidden="1">
      <c r="A16730" t="s">
        <v>35353</v>
      </c>
      <c r="B16730" s="1">
        <v>42307</v>
      </c>
      <c r="C16730" t="s">
        <v>6</v>
      </c>
      <c r="D16730">
        <v>1</v>
      </c>
      <c r="E16730" t="s">
        <v>35356</v>
      </c>
      <c r="F16730" t="s">
        <v>13565</v>
      </c>
      <c r="G16730" t="s">
        <v>20</v>
      </c>
      <c r="H16730" t="s">
        <v>1857</v>
      </c>
      <c r="I16730" s="2">
        <v>50000</v>
      </c>
      <c r="J16730" s="5"/>
      <c r="L16730" s="5"/>
      <c r="M16730" s="2">
        <f t="shared" si="261"/>
        <v>-823031.93999999692</v>
      </c>
      <c r="P16730"/>
    </row>
    <row r="16731" spans="1:16" hidden="1">
      <c r="A16731" t="s">
        <v>35359</v>
      </c>
      <c r="B16731" s="1">
        <v>42307</v>
      </c>
      <c r="C16731" t="s">
        <v>35364</v>
      </c>
      <c r="D16731">
        <v>2</v>
      </c>
      <c r="E16731" t="s">
        <v>35365</v>
      </c>
      <c r="F16731" t="s">
        <v>13559</v>
      </c>
      <c r="G16731" t="s">
        <v>479</v>
      </c>
      <c r="H16731" t="s">
        <v>8202</v>
      </c>
      <c r="J16731" s="5"/>
      <c r="K16731" s="2">
        <v>1239.75</v>
      </c>
      <c r="L16731" s="5"/>
      <c r="M16731" s="2">
        <f t="shared" si="261"/>
        <v>-824271.68999999692</v>
      </c>
      <c r="P16731"/>
    </row>
    <row r="16732" spans="1:16" hidden="1">
      <c r="A16732" t="s">
        <v>35359</v>
      </c>
      <c r="B16732" s="1">
        <v>42307</v>
      </c>
      <c r="C16732" t="s">
        <v>35364</v>
      </c>
      <c r="D16732">
        <v>2</v>
      </c>
      <c r="E16732" t="s">
        <v>35365</v>
      </c>
      <c r="F16732" t="s">
        <v>13559</v>
      </c>
      <c r="G16732" t="s">
        <v>479</v>
      </c>
      <c r="H16732" t="s">
        <v>8202</v>
      </c>
      <c r="I16732" s="2">
        <v>2356.15</v>
      </c>
      <c r="J16732" s="5"/>
      <c r="L16732" s="5"/>
      <c r="M16732" s="2">
        <f t="shared" si="261"/>
        <v>-821915.53999999689</v>
      </c>
      <c r="P16732"/>
    </row>
    <row r="16733" spans="1:16" hidden="1">
      <c r="A16733" t="s">
        <v>35368</v>
      </c>
      <c r="B16733" s="1">
        <v>42307</v>
      </c>
      <c r="C16733" t="s">
        <v>35372</v>
      </c>
      <c r="D16733">
        <v>2</v>
      </c>
      <c r="E16733" t="s">
        <v>35373</v>
      </c>
      <c r="F16733" t="s">
        <v>7054</v>
      </c>
      <c r="G16733" t="s">
        <v>20</v>
      </c>
      <c r="H16733" t="s">
        <v>16900</v>
      </c>
      <c r="I16733" s="2">
        <v>1025</v>
      </c>
      <c r="J16733" s="5"/>
      <c r="L16733" s="5"/>
      <c r="M16733" s="2">
        <f t="shared" si="261"/>
        <v>-820890.53999999689</v>
      </c>
      <c r="P16733"/>
    </row>
    <row r="16734" spans="1:16" hidden="1">
      <c r="A16734" t="s">
        <v>35376</v>
      </c>
      <c r="B16734" s="1">
        <v>42307</v>
      </c>
      <c r="C16734" t="s">
        <v>6</v>
      </c>
      <c r="D16734">
        <v>1</v>
      </c>
      <c r="E16734" t="s">
        <v>35380</v>
      </c>
      <c r="F16734" t="s">
        <v>13565</v>
      </c>
      <c r="G16734" t="s">
        <v>20</v>
      </c>
      <c r="H16734" t="s">
        <v>13027</v>
      </c>
      <c r="I16734" s="2">
        <v>100000</v>
      </c>
      <c r="J16734" s="5"/>
      <c r="L16734" s="5"/>
      <c r="M16734" s="2">
        <f t="shared" si="261"/>
        <v>-720890.53999999689</v>
      </c>
      <c r="P16734"/>
    </row>
    <row r="16735" spans="1:16" hidden="1">
      <c r="A16735" t="s">
        <v>35383</v>
      </c>
      <c r="B16735" s="1">
        <v>42307</v>
      </c>
      <c r="C16735" t="s">
        <v>34875</v>
      </c>
      <c r="D16735">
        <v>1</v>
      </c>
      <c r="E16735" t="s">
        <v>35388</v>
      </c>
      <c r="F16735" t="s">
        <v>13561</v>
      </c>
      <c r="G16735" t="s">
        <v>20</v>
      </c>
      <c r="H16735" t="s">
        <v>12226</v>
      </c>
      <c r="I16735" s="2">
        <v>90000</v>
      </c>
      <c r="J16735" s="5"/>
      <c r="L16735" s="5"/>
      <c r="M16735" s="2">
        <f t="shared" si="261"/>
        <v>-630890.53999999689</v>
      </c>
      <c r="P16735"/>
    </row>
    <row r="16736" spans="1:16" hidden="1">
      <c r="A16736" t="s">
        <v>35390</v>
      </c>
      <c r="B16736" s="1">
        <v>42307</v>
      </c>
      <c r="C16736" t="s">
        <v>35394</v>
      </c>
      <c r="D16736">
        <v>2</v>
      </c>
      <c r="E16736" t="s">
        <v>35395</v>
      </c>
      <c r="F16736" t="s">
        <v>7054</v>
      </c>
      <c r="G16736" t="s">
        <v>20</v>
      </c>
      <c r="H16736" t="s">
        <v>19464</v>
      </c>
      <c r="I16736" s="2">
        <v>3030</v>
      </c>
      <c r="J16736" s="5"/>
      <c r="L16736" s="5"/>
      <c r="M16736" s="2">
        <f t="shared" si="261"/>
        <v>-627860.53999999689</v>
      </c>
      <c r="P16736"/>
    </row>
    <row r="16737" spans="1:16" hidden="1">
      <c r="A16737" t="s">
        <v>35398</v>
      </c>
      <c r="B16737" s="1">
        <v>42307</v>
      </c>
      <c r="C16737" t="s">
        <v>35401</v>
      </c>
      <c r="D16737">
        <v>2</v>
      </c>
      <c r="E16737" t="s">
        <v>35402</v>
      </c>
      <c r="F16737" t="s">
        <v>7054</v>
      </c>
      <c r="G16737" t="s">
        <v>20</v>
      </c>
      <c r="H16737" t="s">
        <v>20570</v>
      </c>
      <c r="I16737" s="2">
        <v>6120.01</v>
      </c>
      <c r="J16737" s="5"/>
      <c r="L16737" s="5"/>
      <c r="M16737" s="2">
        <f t="shared" si="261"/>
        <v>-621740.52999999688</v>
      </c>
      <c r="P16737"/>
    </row>
    <row r="16738" spans="1:16" hidden="1">
      <c r="A16738" t="s">
        <v>35406</v>
      </c>
      <c r="B16738" s="1">
        <v>42307</v>
      </c>
      <c r="C16738" t="s">
        <v>1802</v>
      </c>
      <c r="D16738">
        <v>2</v>
      </c>
      <c r="E16738" t="s">
        <v>35410</v>
      </c>
      <c r="F16738" t="s">
        <v>13559</v>
      </c>
      <c r="G16738" t="s">
        <v>479</v>
      </c>
      <c r="H16738" t="s">
        <v>3920</v>
      </c>
      <c r="I16738" s="2">
        <v>751.62</v>
      </c>
      <c r="J16738" s="5"/>
      <c r="L16738" s="5"/>
      <c r="M16738" s="2">
        <f t="shared" si="261"/>
        <v>-620988.90999999689</v>
      </c>
      <c r="P16738"/>
    </row>
    <row r="16739" spans="1:16" hidden="1">
      <c r="A16739" t="s">
        <v>35415</v>
      </c>
      <c r="B16739" s="1">
        <v>42307</v>
      </c>
      <c r="C16739" t="s">
        <v>35419</v>
      </c>
      <c r="D16739">
        <v>2</v>
      </c>
      <c r="E16739" t="s">
        <v>35420</v>
      </c>
      <c r="F16739" t="s">
        <v>13559</v>
      </c>
      <c r="G16739" t="s">
        <v>313</v>
      </c>
      <c r="H16739" t="s">
        <v>12207</v>
      </c>
      <c r="J16739" s="5"/>
      <c r="K16739" s="2">
        <v>1313.78</v>
      </c>
      <c r="L16739" s="5"/>
      <c r="M16739" s="2">
        <f t="shared" si="261"/>
        <v>-622302.68999999692</v>
      </c>
      <c r="P16739"/>
    </row>
    <row r="16740" spans="1:16" hidden="1">
      <c r="A16740" t="s">
        <v>35415</v>
      </c>
      <c r="B16740" s="1">
        <v>42307</v>
      </c>
      <c r="C16740" t="s">
        <v>35419</v>
      </c>
      <c r="D16740">
        <v>2</v>
      </c>
      <c r="E16740" t="s">
        <v>35420</v>
      </c>
      <c r="F16740" t="s">
        <v>13559</v>
      </c>
      <c r="G16740" t="s">
        <v>313</v>
      </c>
      <c r="H16740" t="s">
        <v>12207</v>
      </c>
      <c r="I16740" s="2">
        <v>1313.78</v>
      </c>
      <c r="J16740" s="5"/>
      <c r="L16740" s="5"/>
      <c r="M16740" s="2">
        <f t="shared" si="261"/>
        <v>-620988.90999999689</v>
      </c>
      <c r="P16740"/>
    </row>
    <row r="16741" spans="1:16" hidden="1">
      <c r="A16741" t="s">
        <v>35423</v>
      </c>
      <c r="B16741" s="1">
        <v>42307</v>
      </c>
      <c r="C16741" t="s">
        <v>13753</v>
      </c>
      <c r="D16741">
        <v>1</v>
      </c>
      <c r="E16741" t="s">
        <v>35427</v>
      </c>
      <c r="F16741" t="s">
        <v>13565</v>
      </c>
      <c r="G16741" t="s">
        <v>4</v>
      </c>
      <c r="H16741" t="s">
        <v>13755</v>
      </c>
      <c r="I16741" s="2">
        <v>20000</v>
      </c>
      <c r="J16741" s="5"/>
      <c r="L16741" s="5"/>
      <c r="M16741" s="2">
        <f t="shared" si="261"/>
        <v>-600988.90999999689</v>
      </c>
      <c r="P16741"/>
    </row>
    <row r="16742" spans="1:16" hidden="1">
      <c r="A16742" t="s">
        <v>35429</v>
      </c>
      <c r="B16742" s="1">
        <v>42307</v>
      </c>
      <c r="C16742" t="s">
        <v>22385</v>
      </c>
      <c r="D16742">
        <v>1</v>
      </c>
      <c r="E16742" t="s">
        <v>35432</v>
      </c>
      <c r="F16742" t="s">
        <v>13565</v>
      </c>
      <c r="G16742" t="s">
        <v>4</v>
      </c>
      <c r="H16742" t="s">
        <v>5101</v>
      </c>
      <c r="I16742" s="2">
        <v>177700</v>
      </c>
      <c r="J16742" s="5"/>
      <c r="L16742" s="5"/>
      <c r="M16742" s="2">
        <f t="shared" si="261"/>
        <v>-423288.90999999689</v>
      </c>
      <c r="P16742"/>
    </row>
    <row r="16743" spans="1:16" hidden="1">
      <c r="A16743" t="s">
        <v>35435</v>
      </c>
      <c r="B16743" s="1">
        <v>42307</v>
      </c>
      <c r="C16743" t="s">
        <v>13111</v>
      </c>
      <c r="D16743">
        <v>2</v>
      </c>
      <c r="E16743" t="s">
        <v>35438</v>
      </c>
      <c r="F16743" t="s">
        <v>13559</v>
      </c>
      <c r="G16743" t="s">
        <v>479</v>
      </c>
      <c r="H16743" t="s">
        <v>273</v>
      </c>
      <c r="J16743" s="5"/>
      <c r="K16743" s="2">
        <v>365.78</v>
      </c>
      <c r="L16743" s="5"/>
      <c r="M16743" s="2">
        <f t="shared" si="261"/>
        <v>-423654.68999999692</v>
      </c>
      <c r="P16743"/>
    </row>
    <row r="16744" spans="1:16" hidden="1">
      <c r="A16744" t="s">
        <v>35435</v>
      </c>
      <c r="B16744" s="1">
        <v>42307</v>
      </c>
      <c r="C16744" t="s">
        <v>13111</v>
      </c>
      <c r="D16744">
        <v>2</v>
      </c>
      <c r="E16744" t="s">
        <v>35438</v>
      </c>
      <c r="F16744" t="s">
        <v>13559</v>
      </c>
      <c r="G16744" t="s">
        <v>479</v>
      </c>
      <c r="H16744" t="s">
        <v>273</v>
      </c>
      <c r="I16744" s="2">
        <v>365.78</v>
      </c>
      <c r="J16744" s="5"/>
      <c r="L16744" s="5"/>
      <c r="M16744" s="2">
        <f t="shared" si="261"/>
        <v>-423288.90999999689</v>
      </c>
      <c r="P16744"/>
    </row>
    <row r="16745" spans="1:16" hidden="1">
      <c r="A16745" t="s">
        <v>35440</v>
      </c>
      <c r="B16745" s="1">
        <v>42307</v>
      </c>
      <c r="C16745" t="s">
        <v>1802</v>
      </c>
      <c r="D16745">
        <v>2</v>
      </c>
      <c r="E16745" t="s">
        <v>35444</v>
      </c>
      <c r="F16745" t="s">
        <v>13559</v>
      </c>
      <c r="G16745" t="s">
        <v>479</v>
      </c>
      <c r="H16745" t="s">
        <v>13116</v>
      </c>
      <c r="I16745" s="2">
        <v>1650</v>
      </c>
      <c r="J16745" s="5"/>
      <c r="L16745" s="5"/>
      <c r="M16745" s="2">
        <f t="shared" si="261"/>
        <v>-421638.90999999689</v>
      </c>
      <c r="P16745"/>
    </row>
    <row r="16746" spans="1:16" hidden="1">
      <c r="A16746" t="s">
        <v>35448</v>
      </c>
      <c r="B16746" s="1">
        <v>42307</v>
      </c>
      <c r="C16746" t="s">
        <v>35452</v>
      </c>
      <c r="D16746">
        <v>2</v>
      </c>
      <c r="E16746" t="s">
        <v>35453</v>
      </c>
      <c r="F16746" t="s">
        <v>7054</v>
      </c>
      <c r="G16746" t="s">
        <v>4</v>
      </c>
      <c r="H16746" t="s">
        <v>35454</v>
      </c>
      <c r="I16746" s="2">
        <v>1025</v>
      </c>
      <c r="J16746" s="5"/>
      <c r="L16746" s="5"/>
      <c r="M16746" s="2">
        <f t="shared" si="261"/>
        <v>-420613.90999999689</v>
      </c>
      <c r="P16746"/>
    </row>
    <row r="16747" spans="1:16" hidden="1">
      <c r="A16747" t="s">
        <v>35458</v>
      </c>
      <c r="B16747" s="1">
        <v>42307</v>
      </c>
      <c r="C16747" t="s">
        <v>1419</v>
      </c>
      <c r="D16747">
        <v>2</v>
      </c>
      <c r="E16747" t="s">
        <v>35461</v>
      </c>
      <c r="F16747" t="s">
        <v>13559</v>
      </c>
      <c r="G16747" t="s">
        <v>479</v>
      </c>
      <c r="H16747" t="s">
        <v>13083</v>
      </c>
      <c r="I16747" s="2">
        <v>8125.32</v>
      </c>
      <c r="J16747" s="5"/>
      <c r="L16747" s="5"/>
      <c r="M16747" s="2">
        <f t="shared" si="261"/>
        <v>-412488.58999999688</v>
      </c>
      <c r="P16747"/>
    </row>
    <row r="16748" spans="1:16" hidden="1">
      <c r="A16748" t="s">
        <v>35463</v>
      </c>
      <c r="B16748" s="1">
        <v>42307</v>
      </c>
      <c r="C16748" t="s">
        <v>35466</v>
      </c>
      <c r="D16748">
        <v>2</v>
      </c>
      <c r="E16748" t="s">
        <v>35467</v>
      </c>
      <c r="F16748" t="s">
        <v>7054</v>
      </c>
      <c r="G16748" t="s">
        <v>4</v>
      </c>
      <c r="H16748" t="s">
        <v>5952</v>
      </c>
      <c r="I16748" s="2">
        <v>1025</v>
      </c>
      <c r="J16748" s="5"/>
      <c r="L16748" s="5"/>
      <c r="M16748" s="2">
        <f t="shared" si="261"/>
        <v>-411463.58999999688</v>
      </c>
      <c r="P16748"/>
    </row>
    <row r="16749" spans="1:16" hidden="1">
      <c r="A16749" t="s">
        <v>35469</v>
      </c>
      <c r="B16749" s="1">
        <v>42307</v>
      </c>
      <c r="C16749" t="s">
        <v>35472</v>
      </c>
      <c r="D16749">
        <v>2</v>
      </c>
      <c r="E16749" t="s">
        <v>35473</v>
      </c>
      <c r="F16749" t="s">
        <v>7054</v>
      </c>
      <c r="G16749" t="s">
        <v>4</v>
      </c>
      <c r="H16749" t="s">
        <v>35283</v>
      </c>
      <c r="I16749" s="2">
        <v>200.01</v>
      </c>
      <c r="J16749" s="5"/>
      <c r="L16749" s="5"/>
      <c r="M16749" s="2">
        <f t="shared" si="261"/>
        <v>-411263.57999999687</v>
      </c>
      <c r="P16749"/>
    </row>
    <row r="16750" spans="1:16" hidden="1">
      <c r="A16750" t="s">
        <v>35476</v>
      </c>
      <c r="B16750" s="1">
        <v>42307</v>
      </c>
      <c r="C16750" t="s">
        <v>35478</v>
      </c>
      <c r="D16750">
        <v>2</v>
      </c>
      <c r="E16750" t="s">
        <v>35479</v>
      </c>
      <c r="F16750" t="s">
        <v>13559</v>
      </c>
      <c r="G16750" t="s">
        <v>479</v>
      </c>
      <c r="H16750" t="s">
        <v>11448</v>
      </c>
      <c r="J16750" s="5"/>
      <c r="K16750" s="2">
        <v>265.86</v>
      </c>
      <c r="L16750" s="5"/>
      <c r="M16750" s="2">
        <f t="shared" si="261"/>
        <v>-411529.43999999686</v>
      </c>
      <c r="P16750"/>
    </row>
    <row r="16751" spans="1:16" hidden="1">
      <c r="A16751" t="s">
        <v>35476</v>
      </c>
      <c r="B16751" s="1">
        <v>42307</v>
      </c>
      <c r="C16751" t="s">
        <v>35478</v>
      </c>
      <c r="D16751">
        <v>2</v>
      </c>
      <c r="E16751" t="s">
        <v>35479</v>
      </c>
      <c r="F16751" t="s">
        <v>13559</v>
      </c>
      <c r="G16751" t="s">
        <v>479</v>
      </c>
      <c r="H16751" t="s">
        <v>11448</v>
      </c>
      <c r="I16751" s="2">
        <v>265.86</v>
      </c>
      <c r="J16751" s="5"/>
      <c r="L16751" s="5"/>
      <c r="M16751" s="2">
        <f t="shared" si="261"/>
        <v>-411263.57999999687</v>
      </c>
      <c r="P16751"/>
    </row>
    <row r="16752" spans="1:16" hidden="1">
      <c r="A16752" t="s">
        <v>35481</v>
      </c>
      <c r="B16752" s="1">
        <v>42307</v>
      </c>
      <c r="C16752" t="s">
        <v>35483</v>
      </c>
      <c r="D16752">
        <v>2</v>
      </c>
      <c r="E16752" t="s">
        <v>35484</v>
      </c>
      <c r="F16752" t="s">
        <v>7054</v>
      </c>
      <c r="G16752" t="s">
        <v>4</v>
      </c>
      <c r="H16752" t="s">
        <v>2304</v>
      </c>
      <c r="I16752" s="2">
        <v>66.41</v>
      </c>
      <c r="J16752" s="5"/>
      <c r="L16752" s="5"/>
      <c r="M16752" s="2">
        <f t="shared" si="261"/>
        <v>-411197.1699999969</v>
      </c>
      <c r="P16752"/>
    </row>
    <row r="16753" spans="1:16" hidden="1">
      <c r="A16753" t="s">
        <v>35486</v>
      </c>
      <c r="B16753" s="1">
        <v>42307</v>
      </c>
      <c r="C16753" t="s">
        <v>35489</v>
      </c>
      <c r="D16753">
        <v>2</v>
      </c>
      <c r="E16753" t="s">
        <v>35490</v>
      </c>
      <c r="F16753" t="s">
        <v>7054</v>
      </c>
      <c r="G16753" t="s">
        <v>4</v>
      </c>
      <c r="H16753" t="s">
        <v>30863</v>
      </c>
      <c r="I16753" s="2">
        <v>1840</v>
      </c>
      <c r="J16753" s="5"/>
      <c r="L16753" s="5"/>
      <c r="M16753" s="2">
        <f t="shared" si="261"/>
        <v>-409357.1699999969</v>
      </c>
      <c r="P16753"/>
    </row>
    <row r="16754" spans="1:16" hidden="1">
      <c r="A16754" t="s">
        <v>35492</v>
      </c>
      <c r="B16754" s="1">
        <v>42307</v>
      </c>
      <c r="C16754" t="s">
        <v>3261</v>
      </c>
      <c r="D16754">
        <v>2</v>
      </c>
      <c r="E16754" t="s">
        <v>35496</v>
      </c>
      <c r="F16754" t="s">
        <v>13559</v>
      </c>
      <c r="G16754" t="s">
        <v>479</v>
      </c>
      <c r="H16754" t="s">
        <v>35497</v>
      </c>
      <c r="J16754" s="5"/>
      <c r="K16754" s="2">
        <v>365.78</v>
      </c>
      <c r="L16754" s="5"/>
      <c r="M16754" s="2">
        <f t="shared" si="261"/>
        <v>-409722.94999999693</v>
      </c>
      <c r="P16754"/>
    </row>
    <row r="16755" spans="1:16" hidden="1">
      <c r="A16755" t="s">
        <v>35492</v>
      </c>
      <c r="B16755" s="1">
        <v>42307</v>
      </c>
      <c r="C16755" t="s">
        <v>3261</v>
      </c>
      <c r="D16755">
        <v>2</v>
      </c>
      <c r="E16755" t="s">
        <v>35496</v>
      </c>
      <c r="F16755" t="s">
        <v>13559</v>
      </c>
      <c r="G16755" t="s">
        <v>479</v>
      </c>
      <c r="H16755" t="s">
        <v>35497</v>
      </c>
      <c r="I16755" s="2">
        <v>365.78</v>
      </c>
      <c r="J16755" s="5"/>
      <c r="L16755" s="5"/>
      <c r="M16755" s="2">
        <f t="shared" si="261"/>
        <v>-409357.1699999969</v>
      </c>
      <c r="P16755"/>
    </row>
    <row r="16756" spans="1:16" hidden="1">
      <c r="A16756" t="s">
        <v>35499</v>
      </c>
      <c r="B16756" s="1">
        <v>42307</v>
      </c>
      <c r="C16756" t="s">
        <v>35503</v>
      </c>
      <c r="D16756">
        <v>1</v>
      </c>
      <c r="E16756" t="s">
        <v>35504</v>
      </c>
      <c r="F16756" t="s">
        <v>13565</v>
      </c>
      <c r="G16756" t="s">
        <v>4</v>
      </c>
      <c r="H16756" t="s">
        <v>35505</v>
      </c>
      <c r="I16756" s="2">
        <v>59700</v>
      </c>
      <c r="J16756" s="5"/>
      <c r="L16756" s="5"/>
      <c r="M16756" s="2">
        <f t="shared" si="261"/>
        <v>-349657.1699999969</v>
      </c>
      <c r="P16756"/>
    </row>
    <row r="16757" spans="1:16" hidden="1">
      <c r="A16757" t="s">
        <v>35508</v>
      </c>
      <c r="B16757" s="1">
        <v>42307</v>
      </c>
      <c r="C16757" t="s">
        <v>35513</v>
      </c>
      <c r="D16757">
        <v>2</v>
      </c>
      <c r="E16757" t="s">
        <v>35514</v>
      </c>
      <c r="F16757" t="s">
        <v>13559</v>
      </c>
      <c r="G16757" t="s">
        <v>479</v>
      </c>
      <c r="H16757" t="s">
        <v>65</v>
      </c>
      <c r="J16757" s="5"/>
      <c r="K16757" s="2">
        <v>500</v>
      </c>
      <c r="L16757" s="5"/>
      <c r="M16757" s="2">
        <f t="shared" si="261"/>
        <v>-350157.1699999969</v>
      </c>
      <c r="P16757"/>
    </row>
    <row r="16758" spans="1:16" hidden="1">
      <c r="A16758" t="s">
        <v>35508</v>
      </c>
      <c r="B16758" s="1">
        <v>42307</v>
      </c>
      <c r="C16758" t="s">
        <v>35513</v>
      </c>
      <c r="D16758">
        <v>2</v>
      </c>
      <c r="E16758" t="s">
        <v>35514</v>
      </c>
      <c r="F16758" t="s">
        <v>13559</v>
      </c>
      <c r="G16758" t="s">
        <v>479</v>
      </c>
      <c r="H16758" t="s">
        <v>65</v>
      </c>
      <c r="I16758" s="2">
        <v>677.94</v>
      </c>
      <c r="J16758" s="5"/>
      <c r="L16758" s="5"/>
      <c r="M16758" s="2">
        <f t="shared" si="261"/>
        <v>-349479.2299999969</v>
      </c>
      <c r="P16758"/>
    </row>
    <row r="16759" spans="1:16" hidden="1">
      <c r="A16759" t="s">
        <v>35517</v>
      </c>
      <c r="B16759" s="1">
        <v>42307</v>
      </c>
      <c r="C16759" t="s">
        <v>35520</v>
      </c>
      <c r="D16759">
        <v>2</v>
      </c>
      <c r="E16759" t="s">
        <v>35521</v>
      </c>
      <c r="F16759" t="s">
        <v>7054</v>
      </c>
      <c r="G16759" t="s">
        <v>4</v>
      </c>
      <c r="H16759" t="s">
        <v>3337</v>
      </c>
      <c r="I16759" s="2">
        <v>1451</v>
      </c>
      <c r="J16759" s="5"/>
      <c r="L16759" s="5"/>
      <c r="M16759" s="2">
        <f t="shared" si="261"/>
        <v>-348028.2299999969</v>
      </c>
      <c r="P16759"/>
    </row>
    <row r="16760" spans="1:16" hidden="1">
      <c r="A16760" t="s">
        <v>35523</v>
      </c>
      <c r="B16760" s="1">
        <v>42307</v>
      </c>
      <c r="C16760" t="s">
        <v>35527</v>
      </c>
      <c r="D16760">
        <v>2</v>
      </c>
      <c r="E16760" t="s">
        <v>35528</v>
      </c>
      <c r="F16760" t="s">
        <v>7054</v>
      </c>
      <c r="G16760" t="s">
        <v>4</v>
      </c>
      <c r="H16760" t="s">
        <v>3337</v>
      </c>
      <c r="I16760" s="2">
        <v>1525.01</v>
      </c>
      <c r="J16760" s="5"/>
      <c r="L16760" s="5"/>
      <c r="M16760" s="2">
        <f t="shared" si="261"/>
        <v>-346503.21999999689</v>
      </c>
      <c r="P16760"/>
    </row>
    <row r="16761" spans="1:16" hidden="1">
      <c r="A16761" t="s">
        <v>35529</v>
      </c>
      <c r="B16761" s="1">
        <v>42307</v>
      </c>
      <c r="C16761" t="s">
        <v>35531</v>
      </c>
      <c r="D16761">
        <v>2</v>
      </c>
      <c r="E16761" t="s">
        <v>35532</v>
      </c>
      <c r="F16761" t="s">
        <v>7054</v>
      </c>
      <c r="G16761" t="s">
        <v>4</v>
      </c>
      <c r="H16761" t="s">
        <v>3337</v>
      </c>
      <c r="I16761" s="2">
        <v>1524</v>
      </c>
      <c r="J16761" s="5"/>
      <c r="L16761" s="5"/>
      <c r="M16761" s="2">
        <f t="shared" si="261"/>
        <v>-344979.21999999689</v>
      </c>
      <c r="P16761"/>
    </row>
    <row r="16762" spans="1:16" hidden="1">
      <c r="A16762" t="s">
        <v>35534</v>
      </c>
      <c r="B16762" s="1">
        <v>42307</v>
      </c>
      <c r="C16762" t="s">
        <v>35537</v>
      </c>
      <c r="D16762">
        <v>2</v>
      </c>
      <c r="E16762" t="s">
        <v>35538</v>
      </c>
      <c r="F16762" t="s">
        <v>7054</v>
      </c>
      <c r="G16762" t="s">
        <v>4</v>
      </c>
      <c r="H16762" t="s">
        <v>28308</v>
      </c>
      <c r="I16762" s="2">
        <v>1025</v>
      </c>
      <c r="J16762" s="5"/>
      <c r="L16762" s="5"/>
      <c r="M16762" s="2">
        <f t="shared" si="261"/>
        <v>-343954.21999999689</v>
      </c>
      <c r="P16762"/>
    </row>
    <row r="16763" spans="1:16" hidden="1">
      <c r="A16763" t="s">
        <v>35541</v>
      </c>
      <c r="B16763" s="1">
        <v>42307</v>
      </c>
      <c r="C16763" t="s">
        <v>6</v>
      </c>
      <c r="D16763">
        <v>1</v>
      </c>
      <c r="E16763" t="s">
        <v>35543</v>
      </c>
      <c r="F16763" t="s">
        <v>13565</v>
      </c>
      <c r="G16763" t="s">
        <v>4</v>
      </c>
      <c r="H16763" t="s">
        <v>13126</v>
      </c>
      <c r="I16763" s="2">
        <v>23860</v>
      </c>
      <c r="J16763" s="5"/>
      <c r="L16763" s="5"/>
      <c r="M16763" s="2">
        <f t="shared" si="261"/>
        <v>-320094.21999999689</v>
      </c>
      <c r="P16763"/>
    </row>
    <row r="16764" spans="1:16" hidden="1">
      <c r="A16764" t="s">
        <v>35544</v>
      </c>
      <c r="B16764" s="1">
        <v>42307</v>
      </c>
      <c r="C16764" t="s">
        <v>6</v>
      </c>
      <c r="D16764">
        <v>1</v>
      </c>
      <c r="E16764" t="s">
        <v>35543</v>
      </c>
      <c r="F16764" t="s">
        <v>13565</v>
      </c>
      <c r="G16764" t="s">
        <v>4</v>
      </c>
      <c r="H16764" t="s">
        <v>35547</v>
      </c>
      <c r="J16764" s="5"/>
      <c r="K16764" s="2">
        <v>23860</v>
      </c>
      <c r="L16764" s="5"/>
      <c r="M16764" s="2">
        <f t="shared" si="261"/>
        <v>-343954.21999999689</v>
      </c>
      <c r="P16764"/>
    </row>
    <row r="16765" spans="1:16" hidden="1">
      <c r="A16765" t="s">
        <v>35548</v>
      </c>
      <c r="B16765" s="1">
        <v>42307</v>
      </c>
      <c r="C16765" t="s">
        <v>6</v>
      </c>
      <c r="D16765">
        <v>1</v>
      </c>
      <c r="E16765" t="s">
        <v>35551</v>
      </c>
      <c r="F16765" t="s">
        <v>13565</v>
      </c>
      <c r="G16765" t="s">
        <v>4</v>
      </c>
      <c r="H16765" t="s">
        <v>35552</v>
      </c>
      <c r="I16765" s="2">
        <v>23860</v>
      </c>
      <c r="J16765" s="5"/>
      <c r="L16765" s="5"/>
      <c r="M16765" s="2">
        <f t="shared" si="261"/>
        <v>-320094.21999999689</v>
      </c>
      <c r="P16765"/>
    </row>
    <row r="16766" spans="1:16" hidden="1">
      <c r="A16766" t="s">
        <v>35553</v>
      </c>
      <c r="B16766" s="1">
        <v>42307</v>
      </c>
      <c r="C16766" t="s">
        <v>35555</v>
      </c>
      <c r="D16766">
        <v>2</v>
      </c>
      <c r="E16766" t="s">
        <v>35556</v>
      </c>
      <c r="F16766" t="s">
        <v>7054</v>
      </c>
      <c r="G16766" t="s">
        <v>4</v>
      </c>
      <c r="H16766" t="s">
        <v>2851</v>
      </c>
      <c r="I16766" s="2">
        <v>2531</v>
      </c>
      <c r="J16766" s="5"/>
      <c r="L16766" s="5"/>
      <c r="M16766" s="2">
        <f t="shared" si="261"/>
        <v>-317563.21999999689</v>
      </c>
      <c r="P16766"/>
    </row>
    <row r="16767" spans="1:16" hidden="1">
      <c r="A16767" t="s">
        <v>35557</v>
      </c>
      <c r="B16767" s="1">
        <v>42307</v>
      </c>
      <c r="C16767" t="s">
        <v>1419</v>
      </c>
      <c r="D16767">
        <v>2</v>
      </c>
      <c r="E16767" t="s">
        <v>35559</v>
      </c>
      <c r="F16767" t="s">
        <v>13559</v>
      </c>
      <c r="G16767" t="s">
        <v>479</v>
      </c>
      <c r="H16767" t="s">
        <v>13155</v>
      </c>
      <c r="I16767" s="2">
        <v>1326.6</v>
      </c>
      <c r="J16767" s="5"/>
      <c r="L16767" s="5"/>
      <c r="M16767" s="2">
        <f t="shared" si="261"/>
        <v>-316236.61999999691</v>
      </c>
      <c r="P16767"/>
    </row>
    <row r="16768" spans="1:16" hidden="1">
      <c r="A16768" t="s">
        <v>35560</v>
      </c>
      <c r="B16768" s="1">
        <v>42307</v>
      </c>
      <c r="C16768" t="s">
        <v>1419</v>
      </c>
      <c r="D16768">
        <v>2</v>
      </c>
      <c r="E16768" t="s">
        <v>35562</v>
      </c>
      <c r="F16768" t="s">
        <v>13559</v>
      </c>
      <c r="G16768" t="s">
        <v>479</v>
      </c>
      <c r="H16768" t="s">
        <v>273</v>
      </c>
      <c r="I16768" s="2">
        <v>1491.59</v>
      </c>
      <c r="J16768" s="5"/>
      <c r="L16768" s="5"/>
      <c r="M16768" s="2">
        <f t="shared" si="261"/>
        <v>-314745.02999999688</v>
      </c>
      <c r="P16768"/>
    </row>
    <row r="16769" spans="1:16" hidden="1">
      <c r="A16769" t="s">
        <v>35563</v>
      </c>
      <c r="B16769" s="1">
        <v>42307</v>
      </c>
      <c r="C16769" t="s">
        <v>6</v>
      </c>
      <c r="D16769">
        <v>1</v>
      </c>
      <c r="E16769" t="s">
        <v>35565</v>
      </c>
      <c r="F16769" t="s">
        <v>13610</v>
      </c>
      <c r="G16769" t="s">
        <v>4</v>
      </c>
      <c r="H16769" t="s">
        <v>13133</v>
      </c>
      <c r="I16769" s="2">
        <v>6639.35</v>
      </c>
      <c r="J16769" s="5"/>
      <c r="L16769" s="5"/>
      <c r="M16769" s="2">
        <f t="shared" si="261"/>
        <v>-308105.67999999691</v>
      </c>
      <c r="P16769"/>
    </row>
    <row r="16770" spans="1:16" hidden="1">
      <c r="A16770" t="s">
        <v>35567</v>
      </c>
      <c r="B16770" s="1">
        <v>42307</v>
      </c>
      <c r="C16770" t="s">
        <v>1419</v>
      </c>
      <c r="D16770">
        <v>2</v>
      </c>
      <c r="E16770" t="s">
        <v>35569</v>
      </c>
      <c r="F16770" t="s">
        <v>13559</v>
      </c>
      <c r="G16770" t="s">
        <v>479</v>
      </c>
      <c r="H16770" t="s">
        <v>8918</v>
      </c>
      <c r="I16770" s="2">
        <v>12070.65</v>
      </c>
      <c r="J16770" s="5"/>
      <c r="L16770" s="5"/>
      <c r="M16770" s="2">
        <f t="shared" si="261"/>
        <v>-296035.02999999688</v>
      </c>
      <c r="P16770"/>
    </row>
    <row r="16771" spans="1:16" hidden="1">
      <c r="A16771" t="s">
        <v>35570</v>
      </c>
      <c r="B16771" s="1">
        <v>42307</v>
      </c>
      <c r="C16771" t="s">
        <v>13006</v>
      </c>
      <c r="D16771">
        <v>2</v>
      </c>
      <c r="E16771" t="s">
        <v>35572</v>
      </c>
      <c r="F16771" t="s">
        <v>7054</v>
      </c>
      <c r="G16771" t="s">
        <v>4</v>
      </c>
      <c r="H16771" t="s">
        <v>13004</v>
      </c>
      <c r="I16771" s="2">
        <v>1840</v>
      </c>
      <c r="J16771" s="5"/>
      <c r="L16771" s="5"/>
      <c r="M16771" s="2">
        <f t="shared" si="261"/>
        <v>-294195.02999999688</v>
      </c>
      <c r="P16771"/>
    </row>
    <row r="16772" spans="1:16" hidden="1">
      <c r="A16772" t="s">
        <v>35574</v>
      </c>
      <c r="B16772" s="1">
        <v>42307</v>
      </c>
      <c r="C16772" t="s">
        <v>35576</v>
      </c>
      <c r="D16772">
        <v>2</v>
      </c>
      <c r="E16772" t="s">
        <v>35577</v>
      </c>
      <c r="F16772" t="s">
        <v>7054</v>
      </c>
      <c r="G16772" t="s">
        <v>4</v>
      </c>
      <c r="H16772" t="s">
        <v>273</v>
      </c>
      <c r="I16772" s="2">
        <v>200.01</v>
      </c>
      <c r="J16772" s="5"/>
      <c r="L16772" s="5"/>
      <c r="M16772" s="2">
        <f t="shared" si="261"/>
        <v>-293995.01999999688</v>
      </c>
      <c r="P16772"/>
    </row>
    <row r="16773" spans="1:16" hidden="1">
      <c r="A16773" t="s">
        <v>35579</v>
      </c>
      <c r="B16773" s="1">
        <v>42307</v>
      </c>
      <c r="C16773" t="s">
        <v>19045</v>
      </c>
      <c r="D16773">
        <v>1</v>
      </c>
      <c r="E16773" t="s">
        <v>35582</v>
      </c>
      <c r="F16773" t="s">
        <v>13565</v>
      </c>
      <c r="G16773" t="s">
        <v>4</v>
      </c>
      <c r="H16773" t="s">
        <v>21282</v>
      </c>
      <c r="I16773" s="2">
        <v>197000</v>
      </c>
      <c r="J16773" s="5"/>
      <c r="L16773" s="5"/>
      <c r="M16773" s="2">
        <f t="shared" si="261"/>
        <v>-96995.019999996875</v>
      </c>
      <c r="N16773" s="26">
        <f>+M16683-M16773</f>
        <v>8696.760000000053</v>
      </c>
      <c r="P16773"/>
    </row>
    <row r="16774" spans="1:16" hidden="1">
      <c r="A16774" s="35" t="s">
        <v>13172</v>
      </c>
      <c r="B16774" s="36">
        <v>42308</v>
      </c>
      <c r="C16774" s="35" t="s">
        <v>6</v>
      </c>
      <c r="D16774" s="35">
        <v>1</v>
      </c>
      <c r="E16774" s="35" t="s">
        <v>13173</v>
      </c>
      <c r="F16774" s="35" t="s">
        <v>29</v>
      </c>
      <c r="G16774" s="35" t="s">
        <v>4</v>
      </c>
      <c r="H16774" s="35" t="s">
        <v>349</v>
      </c>
      <c r="I16774" s="11">
        <v>500</v>
      </c>
      <c r="J16774" s="12"/>
      <c r="K16774" s="11"/>
      <c r="L16774" s="12"/>
      <c r="M16774" s="2">
        <f t="shared" si="261"/>
        <v>-96495.019999996875</v>
      </c>
      <c r="P16774"/>
    </row>
    <row r="16775" spans="1:16" hidden="1">
      <c r="A16775" t="s">
        <v>13174</v>
      </c>
      <c r="B16775" s="1">
        <v>42308</v>
      </c>
      <c r="C16775" t="s">
        <v>18</v>
      </c>
      <c r="D16775">
        <v>1</v>
      </c>
      <c r="E16775" t="s">
        <v>13175</v>
      </c>
      <c r="F16775" t="s">
        <v>16</v>
      </c>
      <c r="G16775" t="s">
        <v>4</v>
      </c>
      <c r="H16775" t="s">
        <v>13176</v>
      </c>
      <c r="J16775" s="5"/>
      <c r="K16775" s="2">
        <v>27100</v>
      </c>
      <c r="L16775" s="5"/>
      <c r="M16775" s="2">
        <f t="shared" si="261"/>
        <v>-123595.01999999688</v>
      </c>
      <c r="P16775"/>
    </row>
    <row r="16776" spans="1:16" hidden="1">
      <c r="A16776" t="s">
        <v>13189</v>
      </c>
      <c r="B16776" s="1">
        <v>42308</v>
      </c>
      <c r="C16776" t="s">
        <v>1</v>
      </c>
      <c r="D16776">
        <v>1</v>
      </c>
      <c r="E16776" t="s">
        <v>13192</v>
      </c>
      <c r="F16776" t="s">
        <v>13</v>
      </c>
      <c r="G16776" t="s">
        <v>4</v>
      </c>
      <c r="H16776" t="s">
        <v>13193</v>
      </c>
      <c r="J16776" s="5"/>
      <c r="K16776" s="2">
        <v>100000</v>
      </c>
      <c r="L16776" s="5"/>
      <c r="M16776" s="2">
        <f t="shared" si="261"/>
        <v>-223595.01999999688</v>
      </c>
      <c r="P16776"/>
    </row>
    <row r="16777" spans="1:16" hidden="1">
      <c r="A16777" t="s">
        <v>13194</v>
      </c>
      <c r="B16777" s="1">
        <v>42308</v>
      </c>
      <c r="C16777" t="s">
        <v>18</v>
      </c>
      <c r="D16777">
        <v>1</v>
      </c>
      <c r="E16777" t="s">
        <v>13195</v>
      </c>
      <c r="F16777" t="s">
        <v>13</v>
      </c>
      <c r="G16777" t="s">
        <v>4</v>
      </c>
      <c r="H16777" t="s">
        <v>13196</v>
      </c>
      <c r="J16777" s="5"/>
      <c r="K16777" s="2">
        <v>70000</v>
      </c>
      <c r="L16777" s="5"/>
      <c r="M16777" s="2">
        <f t="shared" ref="M16777:M16840" si="262">+M16776+I16777-K16777</f>
        <v>-293595.01999999688</v>
      </c>
      <c r="P16777"/>
    </row>
    <row r="16778" spans="1:16" hidden="1">
      <c r="A16778" t="s">
        <v>13200</v>
      </c>
      <c r="B16778" s="1">
        <v>42308</v>
      </c>
      <c r="C16778" t="s">
        <v>43</v>
      </c>
      <c r="D16778">
        <v>1</v>
      </c>
      <c r="E16778" t="s">
        <v>13201</v>
      </c>
      <c r="F16778" t="s">
        <v>13</v>
      </c>
      <c r="G16778" t="s">
        <v>4</v>
      </c>
      <c r="H16778" t="s">
        <v>1258</v>
      </c>
      <c r="J16778" s="5"/>
      <c r="K16778" s="2">
        <v>420000</v>
      </c>
      <c r="L16778" s="5"/>
      <c r="M16778" s="2">
        <f t="shared" si="262"/>
        <v>-713595.01999999688</v>
      </c>
      <c r="P16778"/>
    </row>
    <row r="16779" spans="1:16" hidden="1">
      <c r="A16779" t="s">
        <v>13264</v>
      </c>
      <c r="B16779" s="1">
        <v>42308</v>
      </c>
      <c r="C16779" t="s">
        <v>11</v>
      </c>
      <c r="D16779">
        <v>1</v>
      </c>
      <c r="E16779" t="s">
        <v>13265</v>
      </c>
      <c r="F16779" t="s">
        <v>45</v>
      </c>
      <c r="G16779" t="s">
        <v>4</v>
      </c>
      <c r="H16779" t="s">
        <v>1010</v>
      </c>
      <c r="J16779" s="5"/>
      <c r="K16779" s="2">
        <v>1025</v>
      </c>
      <c r="L16779" s="5"/>
      <c r="M16779" s="2">
        <f t="shared" si="262"/>
        <v>-714620.01999999688</v>
      </c>
      <c r="P16779"/>
    </row>
    <row r="16780" spans="1:16" hidden="1">
      <c r="A16780" t="s">
        <v>13268</v>
      </c>
      <c r="B16780" s="1">
        <v>42308</v>
      </c>
      <c r="C16780" t="s">
        <v>4654</v>
      </c>
      <c r="D16780">
        <v>2</v>
      </c>
      <c r="E16780" t="s">
        <v>13269</v>
      </c>
      <c r="F16780" t="s">
        <v>312</v>
      </c>
      <c r="G16780" t="s">
        <v>313</v>
      </c>
      <c r="H16780" t="s">
        <v>5524</v>
      </c>
      <c r="J16780" s="5"/>
      <c r="K16780" s="2">
        <v>1989.55</v>
      </c>
      <c r="L16780" s="5"/>
      <c r="M16780" s="2">
        <f t="shared" si="262"/>
        <v>-716609.56999999692</v>
      </c>
      <c r="P16780"/>
    </row>
    <row r="16781" spans="1:16" hidden="1">
      <c r="A16781" t="s">
        <v>13272</v>
      </c>
      <c r="B16781" s="1">
        <v>42308</v>
      </c>
      <c r="C16781" t="s">
        <v>674</v>
      </c>
      <c r="D16781">
        <v>2</v>
      </c>
      <c r="E16781" t="s">
        <v>13273</v>
      </c>
      <c r="F16781" t="s">
        <v>312</v>
      </c>
      <c r="G16781" t="s">
        <v>479</v>
      </c>
      <c r="H16781" t="s">
        <v>65</v>
      </c>
      <c r="J16781" s="5"/>
      <c r="K16781" s="2">
        <v>600.11</v>
      </c>
      <c r="L16781" s="5"/>
      <c r="M16781" s="2">
        <f t="shared" si="262"/>
        <v>-717209.67999999691</v>
      </c>
      <c r="P16781"/>
    </row>
    <row r="16782" spans="1:16" hidden="1">
      <c r="A16782" t="s">
        <v>13280</v>
      </c>
      <c r="B16782" s="1">
        <v>42308</v>
      </c>
      <c r="C16782" t="s">
        <v>11</v>
      </c>
      <c r="D16782">
        <v>1</v>
      </c>
      <c r="E16782" t="s">
        <v>13281</v>
      </c>
      <c r="F16782" t="s">
        <v>13</v>
      </c>
      <c r="G16782" t="s">
        <v>4</v>
      </c>
      <c r="H16782" t="s">
        <v>3436</v>
      </c>
      <c r="J16782" s="5"/>
      <c r="K16782" s="2">
        <v>50000</v>
      </c>
      <c r="L16782" s="5"/>
      <c r="M16782" s="2">
        <f t="shared" si="262"/>
        <v>-767209.67999999691</v>
      </c>
      <c r="P16782"/>
    </row>
    <row r="16783" spans="1:16" hidden="1">
      <c r="A16783" t="s">
        <v>13282</v>
      </c>
      <c r="B16783" s="1">
        <v>42308</v>
      </c>
      <c r="C16783" t="s">
        <v>18</v>
      </c>
      <c r="D16783">
        <v>1</v>
      </c>
      <c r="E16783" t="s">
        <v>13285</v>
      </c>
      <c r="F16783" t="s">
        <v>13</v>
      </c>
      <c r="G16783" t="s">
        <v>4</v>
      </c>
      <c r="H16783" t="s">
        <v>12389</v>
      </c>
      <c r="J16783" s="5"/>
      <c r="K16783" s="2">
        <v>51100</v>
      </c>
      <c r="L16783" s="5"/>
      <c r="M16783" s="2">
        <f t="shared" si="262"/>
        <v>-818309.67999999691</v>
      </c>
      <c r="P16783"/>
    </row>
    <row r="16784" spans="1:16" hidden="1">
      <c r="A16784" t="s">
        <v>13286</v>
      </c>
      <c r="B16784" s="1">
        <v>42308</v>
      </c>
      <c r="C16784" t="s">
        <v>195</v>
      </c>
      <c r="D16784">
        <v>1</v>
      </c>
      <c r="E16784" t="s">
        <v>13289</v>
      </c>
      <c r="F16784" t="s">
        <v>13</v>
      </c>
      <c r="G16784" t="s">
        <v>4</v>
      </c>
      <c r="H16784" t="s">
        <v>195</v>
      </c>
      <c r="J16784" s="5"/>
      <c r="K16784" s="2">
        <v>12316.21</v>
      </c>
      <c r="L16784" s="5"/>
      <c r="M16784" s="2">
        <f t="shared" si="262"/>
        <v>-830625.88999999687</v>
      </c>
      <c r="P16784"/>
    </row>
    <row r="16785" spans="1:16" hidden="1">
      <c r="A16785" t="s">
        <v>13290</v>
      </c>
      <c r="B16785" s="1">
        <v>42308</v>
      </c>
      <c r="C16785" t="s">
        <v>200</v>
      </c>
      <c r="D16785">
        <v>1</v>
      </c>
      <c r="E16785" t="s">
        <v>13293</v>
      </c>
      <c r="F16785" t="s">
        <v>16</v>
      </c>
      <c r="G16785" t="s">
        <v>4</v>
      </c>
      <c r="H16785" t="s">
        <v>200</v>
      </c>
      <c r="J16785" s="5"/>
      <c r="K16785" s="2">
        <v>21958.54</v>
      </c>
      <c r="L16785" s="5"/>
      <c r="M16785" s="2">
        <f t="shared" si="262"/>
        <v>-852584.42999999691</v>
      </c>
      <c r="P16785"/>
    </row>
    <row r="16786" spans="1:16" hidden="1">
      <c r="A16786" t="s">
        <v>13294</v>
      </c>
      <c r="B16786" s="1">
        <v>42308</v>
      </c>
      <c r="C16786" t="s">
        <v>13297</v>
      </c>
      <c r="D16786">
        <v>2</v>
      </c>
      <c r="E16786" t="s">
        <v>13298</v>
      </c>
      <c r="F16786" t="s">
        <v>78</v>
      </c>
      <c r="G16786" t="s">
        <v>4</v>
      </c>
      <c r="H16786" t="s">
        <v>10865</v>
      </c>
      <c r="J16786" s="5"/>
      <c r="K16786" s="2">
        <v>5495.01</v>
      </c>
      <c r="L16786" s="5"/>
      <c r="M16786" s="2">
        <f t="shared" si="262"/>
        <v>-858079.43999999692</v>
      </c>
      <c r="P16786"/>
    </row>
    <row r="16787" spans="1:16" hidden="1">
      <c r="A16787" t="s">
        <v>13294</v>
      </c>
      <c r="B16787" s="1">
        <v>42308</v>
      </c>
      <c r="C16787" t="s">
        <v>13297</v>
      </c>
      <c r="D16787">
        <v>2</v>
      </c>
      <c r="E16787" t="s">
        <v>13298</v>
      </c>
      <c r="F16787" t="s">
        <v>78</v>
      </c>
      <c r="G16787" t="s">
        <v>4</v>
      </c>
      <c r="H16787" t="s">
        <v>10865</v>
      </c>
      <c r="I16787" s="2">
        <v>519.29999999999995</v>
      </c>
      <c r="J16787" s="5"/>
      <c r="L16787" s="5"/>
      <c r="M16787" s="2">
        <f t="shared" si="262"/>
        <v>-857560.13999999687</v>
      </c>
      <c r="P16787"/>
    </row>
    <row r="16788" spans="1:16" hidden="1">
      <c r="A16788" t="s">
        <v>13306</v>
      </c>
      <c r="B16788" s="1">
        <v>42308</v>
      </c>
      <c r="C16788" t="s">
        <v>18</v>
      </c>
      <c r="D16788">
        <v>1</v>
      </c>
      <c r="E16788" t="s">
        <v>13307</v>
      </c>
      <c r="F16788" t="s">
        <v>13</v>
      </c>
      <c r="G16788" t="s">
        <v>4</v>
      </c>
      <c r="H16788" t="s">
        <v>326</v>
      </c>
      <c r="J16788" s="5"/>
      <c r="K16788" s="2">
        <v>28853.81</v>
      </c>
      <c r="L16788" s="5"/>
      <c r="M16788" s="2">
        <f t="shared" si="262"/>
        <v>-886413.94999999693</v>
      </c>
      <c r="P16788"/>
    </row>
    <row r="16789" spans="1:16" hidden="1">
      <c r="A16789" t="s">
        <v>13397</v>
      </c>
      <c r="B16789" s="1">
        <v>42308</v>
      </c>
      <c r="C16789" t="s">
        <v>13398</v>
      </c>
      <c r="D16789">
        <v>2</v>
      </c>
      <c r="E16789" t="s">
        <v>13399</v>
      </c>
      <c r="F16789" t="s">
        <v>51</v>
      </c>
      <c r="G16789" t="s">
        <v>52</v>
      </c>
      <c r="H16789" t="s">
        <v>213</v>
      </c>
      <c r="I16789" s="2">
        <v>90891.44</v>
      </c>
      <c r="J16789" s="5"/>
      <c r="L16789" s="5"/>
      <c r="M16789" s="2">
        <f t="shared" si="262"/>
        <v>-795522.50999999698</v>
      </c>
      <c r="P16789"/>
    </row>
    <row r="16790" spans="1:16" hidden="1">
      <c r="A16790" t="s">
        <v>13402</v>
      </c>
      <c r="B16790" s="1">
        <v>42308</v>
      </c>
      <c r="C16790" t="s">
        <v>1744</v>
      </c>
      <c r="D16790">
        <v>2</v>
      </c>
      <c r="E16790" t="s">
        <v>13403</v>
      </c>
      <c r="F16790" t="s">
        <v>51</v>
      </c>
      <c r="G16790" t="s">
        <v>52</v>
      </c>
      <c r="H16790" t="s">
        <v>1674</v>
      </c>
      <c r="I16790" s="2">
        <v>7232.68</v>
      </c>
      <c r="J16790" s="5"/>
      <c r="L16790" s="5"/>
      <c r="M16790" s="2">
        <f t="shared" si="262"/>
        <v>-788289.82999999693</v>
      </c>
      <c r="P16790"/>
    </row>
    <row r="16791" spans="1:16" hidden="1">
      <c r="A16791" t="s">
        <v>13405</v>
      </c>
      <c r="B16791" s="1">
        <v>42308</v>
      </c>
      <c r="C16791" t="s">
        <v>1744</v>
      </c>
      <c r="D16791">
        <v>2</v>
      </c>
      <c r="E16791" t="s">
        <v>13406</v>
      </c>
      <c r="F16791" t="s">
        <v>13</v>
      </c>
      <c r="G16791" t="s">
        <v>52</v>
      </c>
      <c r="H16791" t="s">
        <v>13407</v>
      </c>
      <c r="J16791" s="5"/>
      <c r="K16791" s="2">
        <v>7232.68</v>
      </c>
      <c r="L16791" s="5"/>
      <c r="M16791" s="2">
        <f t="shared" si="262"/>
        <v>-795522.50999999698</v>
      </c>
      <c r="P16791"/>
    </row>
    <row r="16792" spans="1:16" hidden="1">
      <c r="A16792" t="s">
        <v>13408</v>
      </c>
      <c r="B16792" s="1">
        <v>42308</v>
      </c>
      <c r="C16792" t="s">
        <v>1</v>
      </c>
      <c r="D16792">
        <v>2</v>
      </c>
      <c r="E16792" t="s">
        <v>13409</v>
      </c>
      <c r="F16792" t="s">
        <v>51</v>
      </c>
      <c r="G16792" t="s">
        <v>52</v>
      </c>
      <c r="H16792" t="s">
        <v>13410</v>
      </c>
      <c r="I16792" s="2">
        <v>2088.65</v>
      </c>
      <c r="J16792" s="5"/>
      <c r="L16792" s="5"/>
      <c r="M16792" s="2">
        <f t="shared" si="262"/>
        <v>-793433.85999999696</v>
      </c>
      <c r="P16792"/>
    </row>
    <row r="16793" spans="1:16" hidden="1">
      <c r="A16793" t="s">
        <v>13411</v>
      </c>
      <c r="B16793" s="1">
        <v>42308</v>
      </c>
      <c r="C16793" t="s">
        <v>1744</v>
      </c>
      <c r="D16793">
        <v>2</v>
      </c>
      <c r="E16793" t="s">
        <v>13412</v>
      </c>
      <c r="F16793" t="s">
        <v>51</v>
      </c>
      <c r="G16793" t="s">
        <v>52</v>
      </c>
      <c r="H16793" t="s">
        <v>1987</v>
      </c>
      <c r="I16793" s="2">
        <v>19168.89</v>
      </c>
      <c r="J16793" s="5"/>
      <c r="L16793" s="5"/>
      <c r="M16793" s="2">
        <f t="shared" si="262"/>
        <v>-774264.96999999695</v>
      </c>
      <c r="P16793"/>
    </row>
    <row r="16794" spans="1:16" hidden="1">
      <c r="A16794" t="s">
        <v>13413</v>
      </c>
      <c r="B16794" s="1">
        <v>42308</v>
      </c>
      <c r="C16794" t="s">
        <v>1744</v>
      </c>
      <c r="D16794">
        <v>2</v>
      </c>
      <c r="E16794" t="s">
        <v>13414</v>
      </c>
      <c r="F16794" t="s">
        <v>13</v>
      </c>
      <c r="G16794" t="s">
        <v>52</v>
      </c>
      <c r="H16794" t="s">
        <v>1987</v>
      </c>
      <c r="J16794" s="5"/>
      <c r="K16794" s="2">
        <v>19168.89</v>
      </c>
      <c r="L16794" s="5"/>
      <c r="M16794" s="2">
        <f t="shared" si="262"/>
        <v>-793433.85999999696</v>
      </c>
      <c r="P16794"/>
    </row>
    <row r="16795" spans="1:16" hidden="1">
      <c r="A16795" t="s">
        <v>13415</v>
      </c>
      <c r="B16795" s="1">
        <v>42308</v>
      </c>
      <c r="C16795" t="s">
        <v>13398</v>
      </c>
      <c r="D16795">
        <v>1</v>
      </c>
      <c r="E16795" t="s">
        <v>13416</v>
      </c>
      <c r="F16795" t="s">
        <v>3342</v>
      </c>
      <c r="G16795" t="s">
        <v>52</v>
      </c>
      <c r="H16795" t="s">
        <v>13417</v>
      </c>
      <c r="J16795" s="5"/>
      <c r="K16795" s="2">
        <v>90891.44</v>
      </c>
      <c r="L16795" s="5"/>
      <c r="M16795" s="2">
        <f t="shared" si="262"/>
        <v>-884325.29999999702</v>
      </c>
      <c r="P16795"/>
    </row>
    <row r="16796" spans="1:16" hidden="1">
      <c r="A16796" t="s">
        <v>13419</v>
      </c>
      <c r="B16796" s="1">
        <v>42308</v>
      </c>
      <c r="C16796" t="s">
        <v>13420</v>
      </c>
      <c r="D16796">
        <v>1</v>
      </c>
      <c r="E16796" t="s">
        <v>13421</v>
      </c>
      <c r="F16796" t="s">
        <v>3342</v>
      </c>
      <c r="G16796" t="s">
        <v>52</v>
      </c>
      <c r="H16796" t="s">
        <v>13422</v>
      </c>
      <c r="J16796" s="5"/>
      <c r="K16796" s="2">
        <v>2088.65</v>
      </c>
      <c r="L16796" s="5"/>
      <c r="M16796" s="2">
        <f t="shared" si="262"/>
        <v>-886413.94999999704</v>
      </c>
      <c r="P16796"/>
    </row>
    <row r="16797" spans="1:16" hidden="1">
      <c r="A16797" t="s">
        <v>13503</v>
      </c>
      <c r="B16797" s="1">
        <v>42308</v>
      </c>
      <c r="C16797" t="s">
        <v>13504</v>
      </c>
      <c r="D16797">
        <v>2</v>
      </c>
      <c r="E16797" t="s">
        <v>13505</v>
      </c>
      <c r="F16797" t="s">
        <v>51</v>
      </c>
      <c r="G16797" t="s">
        <v>52</v>
      </c>
      <c r="H16797" t="s">
        <v>9387</v>
      </c>
      <c r="I16797" s="2">
        <v>456.18</v>
      </c>
      <c r="J16797" s="5"/>
      <c r="L16797" s="5"/>
      <c r="M16797" s="2">
        <f t="shared" si="262"/>
        <v>-885957.76999999699</v>
      </c>
      <c r="P16797"/>
    </row>
    <row r="16798" spans="1:16" hidden="1">
      <c r="A16798" t="s">
        <v>13506</v>
      </c>
      <c r="B16798" s="1">
        <v>42308</v>
      </c>
      <c r="C16798" t="s">
        <v>13504</v>
      </c>
      <c r="D16798">
        <v>2</v>
      </c>
      <c r="E16798" t="s">
        <v>13507</v>
      </c>
      <c r="F16798" t="s">
        <v>67</v>
      </c>
      <c r="G16798" t="s">
        <v>52</v>
      </c>
      <c r="H16798" t="s">
        <v>9387</v>
      </c>
      <c r="J16798" s="5"/>
      <c r="K16798" s="2">
        <v>456.18</v>
      </c>
      <c r="L16798" s="5"/>
      <c r="M16798" s="2">
        <f t="shared" si="262"/>
        <v>-886413.94999999704</v>
      </c>
      <c r="P16798"/>
    </row>
    <row r="16799" spans="1:16" hidden="1">
      <c r="A16799" t="s">
        <v>13508</v>
      </c>
      <c r="B16799" s="1">
        <v>42308</v>
      </c>
      <c r="C16799" t="s">
        <v>13509</v>
      </c>
      <c r="D16799">
        <v>2</v>
      </c>
      <c r="E16799" t="s">
        <v>13510</v>
      </c>
      <c r="F16799" t="s">
        <v>51</v>
      </c>
      <c r="G16799" t="s">
        <v>52</v>
      </c>
      <c r="H16799" t="s">
        <v>13511</v>
      </c>
      <c r="I16799" s="2">
        <v>1921.17</v>
      </c>
      <c r="J16799" s="5"/>
      <c r="L16799" s="5"/>
      <c r="M16799" s="2">
        <f t="shared" si="262"/>
        <v>-884492.779999997</v>
      </c>
      <c r="P16799"/>
    </row>
    <row r="16800" spans="1:16" hidden="1">
      <c r="A16800" t="s">
        <v>13512</v>
      </c>
      <c r="B16800" s="1">
        <v>42308</v>
      </c>
      <c r="C16800" t="s">
        <v>13509</v>
      </c>
      <c r="D16800">
        <v>2</v>
      </c>
      <c r="E16800" t="s">
        <v>13513</v>
      </c>
      <c r="F16800" t="s">
        <v>67</v>
      </c>
      <c r="G16800" t="s">
        <v>52</v>
      </c>
      <c r="H16800" t="s">
        <v>13511</v>
      </c>
      <c r="J16800" s="5"/>
      <c r="K16800" s="2">
        <v>1921.17</v>
      </c>
      <c r="L16800" s="5"/>
      <c r="M16800" s="2">
        <f t="shared" si="262"/>
        <v>-886413.94999999704</v>
      </c>
      <c r="P16800"/>
    </row>
    <row r="16801" spans="1:16" hidden="1">
      <c r="A16801" t="s">
        <v>13514</v>
      </c>
      <c r="B16801" s="1">
        <v>42308</v>
      </c>
      <c r="C16801" t="s">
        <v>13515</v>
      </c>
      <c r="D16801">
        <v>2</v>
      </c>
      <c r="E16801" t="s">
        <v>13516</v>
      </c>
      <c r="F16801" t="s">
        <v>51</v>
      </c>
      <c r="G16801" t="s">
        <v>52</v>
      </c>
      <c r="H16801" t="s">
        <v>13517</v>
      </c>
      <c r="I16801" s="2">
        <v>8182.54</v>
      </c>
      <c r="J16801" s="5"/>
      <c r="L16801" s="5"/>
      <c r="M16801" s="2">
        <f t="shared" si="262"/>
        <v>-878231.40999999701</v>
      </c>
      <c r="P16801"/>
    </row>
    <row r="16802" spans="1:16" hidden="1">
      <c r="A16802" t="s">
        <v>13518</v>
      </c>
      <c r="B16802" s="1">
        <v>42308</v>
      </c>
      <c r="C16802" t="s">
        <v>13515</v>
      </c>
      <c r="D16802">
        <v>2</v>
      </c>
      <c r="E16802" t="s">
        <v>13519</v>
      </c>
      <c r="F16802" t="s">
        <v>67</v>
      </c>
      <c r="G16802" t="s">
        <v>52</v>
      </c>
      <c r="H16802" t="s">
        <v>13520</v>
      </c>
      <c r="J16802" s="5"/>
      <c r="K16802" s="2">
        <v>8182.54</v>
      </c>
      <c r="L16802" s="5"/>
      <c r="M16802" s="2">
        <f t="shared" si="262"/>
        <v>-886413.94999999704</v>
      </c>
      <c r="P16802"/>
    </row>
    <row r="16803" spans="1:16" hidden="1">
      <c r="A16803" t="s">
        <v>13521</v>
      </c>
      <c r="B16803" s="1">
        <v>42308</v>
      </c>
      <c r="C16803" t="s">
        <v>13522</v>
      </c>
      <c r="D16803">
        <v>2</v>
      </c>
      <c r="E16803" t="s">
        <v>13523</v>
      </c>
      <c r="F16803" t="s">
        <v>51</v>
      </c>
      <c r="G16803" t="s">
        <v>52</v>
      </c>
      <c r="H16803" t="s">
        <v>13524</v>
      </c>
      <c r="I16803" s="2">
        <v>2009.7</v>
      </c>
      <c r="J16803" s="5"/>
      <c r="L16803" s="5"/>
      <c r="M16803" s="2">
        <f t="shared" si="262"/>
        <v>-884404.24999999709</v>
      </c>
      <c r="P16803"/>
    </row>
    <row r="16804" spans="1:16" hidden="1">
      <c r="A16804" t="s">
        <v>13525</v>
      </c>
      <c r="B16804" s="1">
        <v>42308</v>
      </c>
      <c r="C16804" t="s">
        <v>13522</v>
      </c>
      <c r="D16804">
        <v>2</v>
      </c>
      <c r="E16804" t="s">
        <v>13526</v>
      </c>
      <c r="F16804" t="s">
        <v>67</v>
      </c>
      <c r="G16804" t="s">
        <v>52</v>
      </c>
      <c r="H16804" t="s">
        <v>13524</v>
      </c>
      <c r="J16804" s="5"/>
      <c r="K16804" s="2">
        <v>2009.7</v>
      </c>
      <c r="L16804" s="5"/>
      <c r="M16804" s="2">
        <f t="shared" si="262"/>
        <v>-886413.94999999704</v>
      </c>
      <c r="P16804"/>
    </row>
    <row r="16805" spans="1:16" hidden="1">
      <c r="A16805" t="s">
        <v>13527</v>
      </c>
      <c r="B16805" s="1">
        <v>42308</v>
      </c>
      <c r="C16805" t="s">
        <v>13528</v>
      </c>
      <c r="D16805">
        <v>2</v>
      </c>
      <c r="E16805" t="s">
        <v>13529</v>
      </c>
      <c r="F16805" t="s">
        <v>51</v>
      </c>
      <c r="G16805" t="s">
        <v>52</v>
      </c>
      <c r="H16805" t="s">
        <v>5758</v>
      </c>
      <c r="I16805" s="2">
        <v>400</v>
      </c>
      <c r="J16805" s="5"/>
      <c r="L16805" s="5"/>
      <c r="M16805" s="2">
        <f t="shared" si="262"/>
        <v>-886013.94999999704</v>
      </c>
      <c r="P16805"/>
    </row>
    <row r="16806" spans="1:16" hidden="1">
      <c r="A16806" t="s">
        <v>13530</v>
      </c>
      <c r="B16806" s="1">
        <v>42308</v>
      </c>
      <c r="C16806" t="s">
        <v>13528</v>
      </c>
      <c r="D16806">
        <v>2</v>
      </c>
      <c r="E16806" t="s">
        <v>13531</v>
      </c>
      <c r="F16806" t="s">
        <v>67</v>
      </c>
      <c r="G16806" t="s">
        <v>52</v>
      </c>
      <c r="H16806" t="s">
        <v>13532</v>
      </c>
      <c r="J16806" s="5"/>
      <c r="K16806" s="2">
        <v>106.36</v>
      </c>
      <c r="L16806" s="5"/>
      <c r="M16806" s="2">
        <f t="shared" si="262"/>
        <v>-886120.30999999703</v>
      </c>
      <c r="P16806"/>
    </row>
    <row r="16807" spans="1:16" hidden="1">
      <c r="A16807" t="s">
        <v>13533</v>
      </c>
      <c r="B16807" s="1">
        <v>42308</v>
      </c>
      <c r="C16807" t="s">
        <v>13528</v>
      </c>
      <c r="D16807">
        <v>2</v>
      </c>
      <c r="E16807" t="s">
        <v>13534</v>
      </c>
      <c r="F16807" t="s">
        <v>13</v>
      </c>
      <c r="G16807" t="s">
        <v>52</v>
      </c>
      <c r="H16807" t="s">
        <v>13532</v>
      </c>
      <c r="J16807" s="5"/>
      <c r="K16807" s="2">
        <v>293.64</v>
      </c>
      <c r="L16807" s="5"/>
      <c r="M16807" s="2">
        <f t="shared" si="262"/>
        <v>-886413.94999999704</v>
      </c>
      <c r="P16807"/>
    </row>
    <row r="16808" spans="1:16" hidden="1">
      <c r="A16808" t="s">
        <v>13535</v>
      </c>
      <c r="B16808" s="1">
        <v>42308</v>
      </c>
      <c r="C16808" t="s">
        <v>13536</v>
      </c>
      <c r="D16808">
        <v>2</v>
      </c>
      <c r="E16808" t="s">
        <v>13537</v>
      </c>
      <c r="F16808" t="s">
        <v>13</v>
      </c>
      <c r="G16808" t="s">
        <v>52</v>
      </c>
      <c r="H16808" t="s">
        <v>13538</v>
      </c>
      <c r="J16808" s="5"/>
      <c r="K16808" s="2">
        <v>1542.46</v>
      </c>
      <c r="L16808" s="5"/>
      <c r="M16808" s="2">
        <f t="shared" si="262"/>
        <v>-887956.40999999701</v>
      </c>
      <c r="P16808"/>
    </row>
    <row r="16809" spans="1:16" hidden="1">
      <c r="A16809" t="s">
        <v>13539</v>
      </c>
      <c r="B16809" s="1">
        <v>42308</v>
      </c>
      <c r="C16809" t="s">
        <v>13540</v>
      </c>
      <c r="D16809">
        <v>2</v>
      </c>
      <c r="E16809" t="s">
        <v>13541</v>
      </c>
      <c r="F16809" t="s">
        <v>51</v>
      </c>
      <c r="G16809" t="s">
        <v>52</v>
      </c>
      <c r="H16809" t="s">
        <v>13542</v>
      </c>
      <c r="I16809" s="2">
        <v>682.15</v>
      </c>
      <c r="J16809" s="5"/>
      <c r="L16809" s="5"/>
      <c r="M16809" s="2">
        <f t="shared" si="262"/>
        <v>-887274.25999999698</v>
      </c>
      <c r="P16809"/>
    </row>
    <row r="16810" spans="1:16" hidden="1">
      <c r="A16810" t="s">
        <v>13543</v>
      </c>
      <c r="B16810" s="1">
        <v>42308</v>
      </c>
      <c r="C16810" t="s">
        <v>13544</v>
      </c>
      <c r="D16810">
        <v>2</v>
      </c>
      <c r="E16810" t="s">
        <v>13545</v>
      </c>
      <c r="F16810" t="s">
        <v>51</v>
      </c>
      <c r="G16810" t="s">
        <v>52</v>
      </c>
      <c r="H16810" t="s">
        <v>13546</v>
      </c>
      <c r="I16810" s="2">
        <v>201.9</v>
      </c>
      <c r="J16810" s="5"/>
      <c r="L16810" s="5"/>
      <c r="M16810" s="2">
        <f t="shared" si="262"/>
        <v>-887072.35999999696</v>
      </c>
      <c r="P16810"/>
    </row>
    <row r="16811" spans="1:16" hidden="1">
      <c r="A16811" t="s">
        <v>13547</v>
      </c>
      <c r="B16811" s="1">
        <v>42308</v>
      </c>
      <c r="C16811" t="s">
        <v>13548</v>
      </c>
      <c r="D16811">
        <v>2</v>
      </c>
      <c r="E16811" t="s">
        <v>13549</v>
      </c>
      <c r="F16811" t="s">
        <v>13</v>
      </c>
      <c r="G16811" t="s">
        <v>52</v>
      </c>
      <c r="H16811" t="s">
        <v>13550</v>
      </c>
      <c r="J16811" s="5"/>
      <c r="K16811" s="2">
        <v>403.8</v>
      </c>
      <c r="L16811" s="5"/>
      <c r="M16811" s="2">
        <f t="shared" si="262"/>
        <v>-887476.15999999701</v>
      </c>
      <c r="P16811"/>
    </row>
    <row r="16812" spans="1:16" hidden="1">
      <c r="A16812" t="s">
        <v>35583</v>
      </c>
      <c r="B16812" s="1">
        <v>42308</v>
      </c>
      <c r="C16812" t="s">
        <v>6</v>
      </c>
      <c r="D16812">
        <v>1</v>
      </c>
      <c r="E16812" t="s">
        <v>35585</v>
      </c>
      <c r="F16812" t="s">
        <v>13610</v>
      </c>
      <c r="G16812" t="s">
        <v>4</v>
      </c>
      <c r="H16812" t="s">
        <v>2538</v>
      </c>
      <c r="I16812" s="2">
        <v>6450.55</v>
      </c>
      <c r="J16812" s="5"/>
      <c r="L16812" s="5"/>
      <c r="M16812" s="2">
        <f t="shared" si="262"/>
        <v>-881025.60999999696</v>
      </c>
      <c r="P16812"/>
    </row>
    <row r="16813" spans="1:16" hidden="1">
      <c r="A16813" t="s">
        <v>35586</v>
      </c>
      <c r="B16813" s="1">
        <v>42308</v>
      </c>
      <c r="C16813" t="s">
        <v>1802</v>
      </c>
      <c r="D16813">
        <v>2</v>
      </c>
      <c r="E16813" t="s">
        <v>35588</v>
      </c>
      <c r="F16813" t="s">
        <v>13559</v>
      </c>
      <c r="G16813" t="s">
        <v>479</v>
      </c>
      <c r="H16813" t="s">
        <v>15798</v>
      </c>
      <c r="I16813" s="2">
        <v>481.37</v>
      </c>
      <c r="J16813" s="5"/>
      <c r="L16813" s="5"/>
      <c r="M16813" s="2">
        <f t="shared" si="262"/>
        <v>-880544.23999999696</v>
      </c>
      <c r="P16813"/>
    </row>
    <row r="16814" spans="1:16" hidden="1">
      <c r="A16814" t="s">
        <v>35589</v>
      </c>
      <c r="B16814" s="1">
        <v>42308</v>
      </c>
      <c r="C16814" t="s">
        <v>6</v>
      </c>
      <c r="D16814">
        <v>1</v>
      </c>
      <c r="E16814" t="s">
        <v>35591</v>
      </c>
      <c r="F16814" t="s">
        <v>13565</v>
      </c>
      <c r="G16814" t="s">
        <v>4</v>
      </c>
      <c r="H16814" t="s">
        <v>13176</v>
      </c>
      <c r="I16814" s="2">
        <v>420000</v>
      </c>
      <c r="J16814" s="5"/>
      <c r="L16814" s="5"/>
      <c r="M16814" s="2">
        <f t="shared" si="262"/>
        <v>-460544.23999999696</v>
      </c>
      <c r="P16814"/>
    </row>
    <row r="16815" spans="1:16" hidden="1">
      <c r="A16815" t="s">
        <v>35592</v>
      </c>
      <c r="B16815" s="1">
        <v>42308</v>
      </c>
      <c r="C16815" t="s">
        <v>6</v>
      </c>
      <c r="D16815">
        <v>1</v>
      </c>
      <c r="E16815" t="s">
        <v>35594</v>
      </c>
      <c r="F16815" t="s">
        <v>13565</v>
      </c>
      <c r="G16815" t="s">
        <v>4</v>
      </c>
      <c r="H16815" t="s">
        <v>13176</v>
      </c>
      <c r="I16815" s="2">
        <v>27100</v>
      </c>
      <c r="J16815" s="5"/>
      <c r="L16815" s="5"/>
      <c r="M16815" s="2">
        <f t="shared" si="262"/>
        <v>-433444.23999999696</v>
      </c>
      <c r="P16815"/>
    </row>
    <row r="16816" spans="1:16" hidden="1">
      <c r="A16816" t="s">
        <v>35595</v>
      </c>
      <c r="B16816" s="1">
        <v>42308</v>
      </c>
      <c r="C16816" t="s">
        <v>5029</v>
      </c>
      <c r="D16816">
        <v>2</v>
      </c>
      <c r="E16816" t="s">
        <v>35597</v>
      </c>
      <c r="F16816" t="s">
        <v>13559</v>
      </c>
      <c r="G16816" t="s">
        <v>479</v>
      </c>
      <c r="H16816" t="s">
        <v>65</v>
      </c>
      <c r="I16816" s="2">
        <v>750.82</v>
      </c>
      <c r="J16816" s="5"/>
      <c r="L16816" s="5"/>
      <c r="M16816" s="2">
        <f t="shared" si="262"/>
        <v>-432693.41999999696</v>
      </c>
      <c r="P16816"/>
    </row>
    <row r="16817" spans="1:16" hidden="1">
      <c r="A16817" t="s">
        <v>35598</v>
      </c>
      <c r="B16817" s="1">
        <v>42308</v>
      </c>
      <c r="C16817" t="s">
        <v>1802</v>
      </c>
      <c r="D16817">
        <v>2</v>
      </c>
      <c r="E16817" t="s">
        <v>35602</v>
      </c>
      <c r="F16817" t="s">
        <v>13559</v>
      </c>
      <c r="G16817" t="s">
        <v>479</v>
      </c>
      <c r="H16817" t="s">
        <v>14592</v>
      </c>
      <c r="I16817" s="2">
        <v>949.74</v>
      </c>
      <c r="J16817" s="5"/>
      <c r="L16817" s="5"/>
      <c r="M16817" s="2">
        <f t="shared" si="262"/>
        <v>-431743.67999999697</v>
      </c>
      <c r="P16817"/>
    </row>
    <row r="16818" spans="1:16" hidden="1">
      <c r="A16818" t="s">
        <v>35603</v>
      </c>
      <c r="B16818" s="1">
        <v>42308</v>
      </c>
      <c r="C16818" t="s">
        <v>35605</v>
      </c>
      <c r="D16818">
        <v>2</v>
      </c>
      <c r="E16818" t="s">
        <v>35606</v>
      </c>
      <c r="F16818" t="s">
        <v>7054</v>
      </c>
      <c r="G16818" t="s">
        <v>4</v>
      </c>
      <c r="H16818" t="s">
        <v>19692</v>
      </c>
      <c r="I16818" s="2">
        <v>470</v>
      </c>
      <c r="J16818" s="5"/>
      <c r="L16818" s="5"/>
      <c r="M16818" s="2">
        <f t="shared" si="262"/>
        <v>-431273.67999999697</v>
      </c>
      <c r="P16818"/>
    </row>
    <row r="16819" spans="1:16" hidden="1">
      <c r="A16819" t="s">
        <v>35607</v>
      </c>
      <c r="B16819" s="1">
        <v>42308</v>
      </c>
      <c r="C16819" t="s">
        <v>6</v>
      </c>
      <c r="D16819">
        <v>1</v>
      </c>
      <c r="E16819" t="s">
        <v>35609</v>
      </c>
      <c r="F16819" t="s">
        <v>13565</v>
      </c>
      <c r="G16819" t="s">
        <v>4</v>
      </c>
      <c r="H16819" t="s">
        <v>35610</v>
      </c>
      <c r="I16819" s="2">
        <v>70000</v>
      </c>
      <c r="J16819" s="5"/>
      <c r="L16819" s="5"/>
      <c r="M16819" s="2">
        <f t="shared" si="262"/>
        <v>-361273.67999999697</v>
      </c>
      <c r="P16819"/>
    </row>
    <row r="16820" spans="1:16" hidden="1">
      <c r="A16820" t="s">
        <v>35611</v>
      </c>
      <c r="B16820" s="1">
        <v>42308</v>
      </c>
      <c r="C16820" t="s">
        <v>1802</v>
      </c>
      <c r="D16820">
        <v>2</v>
      </c>
      <c r="E16820" t="s">
        <v>35613</v>
      </c>
      <c r="F16820" t="s">
        <v>13559</v>
      </c>
      <c r="G16820" t="s">
        <v>313</v>
      </c>
      <c r="H16820" t="s">
        <v>65</v>
      </c>
      <c r="I16820" s="2">
        <v>852.86</v>
      </c>
      <c r="J16820" s="5"/>
      <c r="L16820" s="5"/>
      <c r="M16820" s="2">
        <f t="shared" si="262"/>
        <v>-360420.81999999698</v>
      </c>
      <c r="P16820"/>
    </row>
    <row r="16821" spans="1:16" hidden="1">
      <c r="A16821" t="s">
        <v>35614</v>
      </c>
      <c r="B16821" s="1">
        <v>42308</v>
      </c>
      <c r="C16821" t="s">
        <v>6</v>
      </c>
      <c r="D16821">
        <v>1</v>
      </c>
      <c r="E16821" t="s">
        <v>35616</v>
      </c>
      <c r="F16821" t="s">
        <v>13565</v>
      </c>
      <c r="G16821" t="s">
        <v>4</v>
      </c>
      <c r="H16821" t="s">
        <v>13193</v>
      </c>
      <c r="I16821" s="2">
        <v>100000</v>
      </c>
      <c r="J16821" s="5"/>
      <c r="L16821" s="5"/>
      <c r="M16821" s="2">
        <f t="shared" si="262"/>
        <v>-260420.81999999698</v>
      </c>
      <c r="P16821"/>
    </row>
    <row r="16822" spans="1:16" hidden="1">
      <c r="A16822" t="s">
        <v>35617</v>
      </c>
      <c r="B16822" s="1">
        <v>42308</v>
      </c>
      <c r="C16822" t="s">
        <v>35619</v>
      </c>
      <c r="D16822">
        <v>2</v>
      </c>
      <c r="E16822" t="s">
        <v>35620</v>
      </c>
      <c r="F16822" t="s">
        <v>7054</v>
      </c>
      <c r="G16822" t="s">
        <v>4</v>
      </c>
      <c r="H16822" t="s">
        <v>13663</v>
      </c>
      <c r="I16822" s="2">
        <v>1840</v>
      </c>
      <c r="J16822" s="5"/>
      <c r="L16822" s="5"/>
      <c r="M16822" s="2">
        <f t="shared" si="262"/>
        <v>-258580.81999999698</v>
      </c>
      <c r="P16822"/>
    </row>
    <row r="16823" spans="1:16" hidden="1">
      <c r="A16823" t="s">
        <v>35621</v>
      </c>
      <c r="B16823" s="1">
        <v>42308</v>
      </c>
      <c r="C16823" t="s">
        <v>35625</v>
      </c>
      <c r="D16823">
        <v>2</v>
      </c>
      <c r="E16823" t="s">
        <v>35626</v>
      </c>
      <c r="F16823" t="s">
        <v>7054</v>
      </c>
      <c r="G16823" t="s">
        <v>4</v>
      </c>
      <c r="H16823" t="s">
        <v>2508</v>
      </c>
      <c r="I16823" s="2">
        <v>731.44</v>
      </c>
      <c r="J16823" s="5"/>
      <c r="L16823" s="5"/>
      <c r="M16823" s="2">
        <f t="shared" si="262"/>
        <v>-257849.37999999698</v>
      </c>
      <c r="P16823"/>
    </row>
    <row r="16824" spans="1:16" hidden="1">
      <c r="A16824" t="s">
        <v>35627</v>
      </c>
      <c r="B16824" s="1">
        <v>42308</v>
      </c>
      <c r="C16824" t="s">
        <v>35629</v>
      </c>
      <c r="D16824">
        <v>2</v>
      </c>
      <c r="E16824" t="s">
        <v>35630</v>
      </c>
      <c r="F16824" t="s">
        <v>7054</v>
      </c>
      <c r="G16824" t="s">
        <v>4</v>
      </c>
      <c r="H16824" t="s">
        <v>3729</v>
      </c>
      <c r="I16824" s="2">
        <v>1849.49</v>
      </c>
      <c r="J16824" s="5"/>
      <c r="L16824" s="5"/>
      <c r="M16824" s="2">
        <f t="shared" si="262"/>
        <v>-255999.88999999699</v>
      </c>
      <c r="P16824"/>
    </row>
    <row r="16825" spans="1:16" hidden="1">
      <c r="A16825" t="s">
        <v>35631</v>
      </c>
      <c r="B16825" s="1">
        <v>42308</v>
      </c>
      <c r="C16825" t="s">
        <v>1802</v>
      </c>
      <c r="D16825">
        <v>2</v>
      </c>
      <c r="E16825" t="s">
        <v>35633</v>
      </c>
      <c r="F16825" t="s">
        <v>13559</v>
      </c>
      <c r="G16825" t="s">
        <v>479</v>
      </c>
      <c r="H16825" t="s">
        <v>12801</v>
      </c>
      <c r="I16825" s="2">
        <v>300.06</v>
      </c>
      <c r="J16825" s="5"/>
      <c r="L16825" s="5"/>
      <c r="M16825" s="2">
        <f t="shared" si="262"/>
        <v>-255699.82999999699</v>
      </c>
      <c r="P16825"/>
    </row>
    <row r="16826" spans="1:16" hidden="1">
      <c r="A16826" t="s">
        <v>35634</v>
      </c>
      <c r="B16826" s="1">
        <v>42308</v>
      </c>
      <c r="C16826" t="s">
        <v>35636</v>
      </c>
      <c r="D16826">
        <v>2</v>
      </c>
      <c r="E16826" t="s">
        <v>35637</v>
      </c>
      <c r="F16826" t="s">
        <v>7054</v>
      </c>
      <c r="G16826" t="s">
        <v>4</v>
      </c>
      <c r="H16826" t="s">
        <v>35638</v>
      </c>
      <c r="J16826" s="5"/>
      <c r="K16826" s="2">
        <v>450</v>
      </c>
      <c r="L16826" s="5"/>
      <c r="M16826" s="2">
        <f t="shared" si="262"/>
        <v>-256149.82999999699</v>
      </c>
      <c r="P16826"/>
    </row>
    <row r="16827" spans="1:16" hidden="1">
      <c r="A16827" t="s">
        <v>35634</v>
      </c>
      <c r="B16827" s="1">
        <v>42308</v>
      </c>
      <c r="C16827" t="s">
        <v>35636</v>
      </c>
      <c r="D16827">
        <v>2</v>
      </c>
      <c r="E16827" t="s">
        <v>35637</v>
      </c>
      <c r="F16827" t="s">
        <v>7054</v>
      </c>
      <c r="G16827" t="s">
        <v>4</v>
      </c>
      <c r="H16827" t="s">
        <v>35638</v>
      </c>
      <c r="I16827" s="2">
        <v>3030</v>
      </c>
      <c r="J16827" s="5"/>
      <c r="L16827" s="5"/>
      <c r="M16827" s="2">
        <f t="shared" si="262"/>
        <v>-253119.82999999699</v>
      </c>
      <c r="P16827"/>
    </row>
    <row r="16828" spans="1:16" hidden="1">
      <c r="A16828" t="s">
        <v>35639</v>
      </c>
      <c r="B16828" s="1">
        <v>42308</v>
      </c>
      <c r="C16828" t="s">
        <v>1802</v>
      </c>
      <c r="D16828">
        <v>2</v>
      </c>
      <c r="E16828" t="s">
        <v>35641</v>
      </c>
      <c r="F16828" t="s">
        <v>13559</v>
      </c>
      <c r="G16828" t="s">
        <v>479</v>
      </c>
      <c r="H16828" t="s">
        <v>824</v>
      </c>
      <c r="I16828" s="2">
        <v>91.33</v>
      </c>
      <c r="J16828" s="5"/>
      <c r="L16828" s="5"/>
      <c r="M16828" s="2">
        <f t="shared" si="262"/>
        <v>-253028.499999997</v>
      </c>
      <c r="P16828"/>
    </row>
    <row r="16829" spans="1:16" hidden="1">
      <c r="A16829" t="s">
        <v>35642</v>
      </c>
      <c r="B16829" s="1">
        <v>42308</v>
      </c>
      <c r="C16829" t="s">
        <v>35644</v>
      </c>
      <c r="D16829">
        <v>2</v>
      </c>
      <c r="E16829" t="s">
        <v>35645</v>
      </c>
      <c r="F16829" t="s">
        <v>7054</v>
      </c>
      <c r="G16829" t="s">
        <v>4</v>
      </c>
      <c r="H16829" t="s">
        <v>972</v>
      </c>
      <c r="I16829" s="2">
        <v>1025</v>
      </c>
      <c r="J16829" s="5"/>
      <c r="L16829" s="5"/>
      <c r="M16829" s="2">
        <f t="shared" si="262"/>
        <v>-252003.499999997</v>
      </c>
      <c r="P16829"/>
    </row>
    <row r="16830" spans="1:16" hidden="1">
      <c r="A16830" t="s">
        <v>35646</v>
      </c>
      <c r="B16830" s="1">
        <v>42308</v>
      </c>
      <c r="C16830" t="s">
        <v>35649</v>
      </c>
      <c r="D16830">
        <v>2</v>
      </c>
      <c r="E16830" t="s">
        <v>35650</v>
      </c>
      <c r="F16830" t="s">
        <v>13559</v>
      </c>
      <c r="G16830" t="s">
        <v>313</v>
      </c>
      <c r="H16830" t="s">
        <v>10865</v>
      </c>
      <c r="J16830" s="5"/>
      <c r="K16830" s="2">
        <v>519.29999999999995</v>
      </c>
      <c r="L16830" s="5"/>
      <c r="M16830" s="2">
        <f t="shared" si="262"/>
        <v>-252522.79999999699</v>
      </c>
      <c r="P16830"/>
    </row>
    <row r="16831" spans="1:16" hidden="1">
      <c r="A16831" t="s">
        <v>35646</v>
      </c>
      <c r="B16831" s="1">
        <v>42308</v>
      </c>
      <c r="C16831" t="s">
        <v>35649</v>
      </c>
      <c r="D16831">
        <v>2</v>
      </c>
      <c r="E16831" t="s">
        <v>35650</v>
      </c>
      <c r="F16831" t="s">
        <v>13559</v>
      </c>
      <c r="G16831" t="s">
        <v>313</v>
      </c>
      <c r="H16831" t="s">
        <v>10865</v>
      </c>
      <c r="I16831" s="2">
        <v>965.27</v>
      </c>
      <c r="J16831" s="5"/>
      <c r="L16831" s="5"/>
      <c r="M16831" s="2">
        <f t="shared" si="262"/>
        <v>-251557.529999997</v>
      </c>
      <c r="P16831"/>
    </row>
    <row r="16832" spans="1:16" hidden="1">
      <c r="A16832" t="s">
        <v>35651</v>
      </c>
      <c r="B16832" s="1">
        <v>42308</v>
      </c>
      <c r="C16832" t="s">
        <v>6</v>
      </c>
      <c r="D16832">
        <v>1</v>
      </c>
      <c r="E16832" t="s">
        <v>35654</v>
      </c>
      <c r="F16832" t="s">
        <v>13610</v>
      </c>
      <c r="G16832" t="s">
        <v>4</v>
      </c>
      <c r="H16832" t="s">
        <v>35655</v>
      </c>
      <c r="I16832" s="2">
        <v>5847.29</v>
      </c>
      <c r="J16832" s="5"/>
      <c r="L16832" s="5"/>
      <c r="M16832" s="2">
        <f t="shared" si="262"/>
        <v>-245710.23999999699</v>
      </c>
      <c r="P16832"/>
    </row>
    <row r="16833" spans="1:16" hidden="1">
      <c r="A16833" t="s">
        <v>35656</v>
      </c>
      <c r="B16833" s="1">
        <v>42308</v>
      </c>
      <c r="C16833" t="s">
        <v>13297</v>
      </c>
      <c r="D16833">
        <v>2</v>
      </c>
      <c r="E16833" t="s">
        <v>35660</v>
      </c>
      <c r="F16833" t="s">
        <v>7054</v>
      </c>
      <c r="G16833" t="s">
        <v>4</v>
      </c>
      <c r="H16833" t="s">
        <v>10865</v>
      </c>
      <c r="J16833" s="5"/>
      <c r="K16833" s="2">
        <v>519.29999999999995</v>
      </c>
      <c r="L16833" s="5"/>
      <c r="M16833" s="2">
        <f t="shared" si="262"/>
        <v>-246229.53999999698</v>
      </c>
      <c r="P16833"/>
    </row>
    <row r="16834" spans="1:16" hidden="1">
      <c r="A16834" t="s">
        <v>35656</v>
      </c>
      <c r="B16834" s="1">
        <v>42308</v>
      </c>
      <c r="C16834" t="s">
        <v>13297</v>
      </c>
      <c r="D16834">
        <v>2</v>
      </c>
      <c r="E16834" t="s">
        <v>35660</v>
      </c>
      <c r="F16834" t="s">
        <v>7054</v>
      </c>
      <c r="G16834" t="s">
        <v>4</v>
      </c>
      <c r="H16834" t="s">
        <v>10865</v>
      </c>
      <c r="I16834" s="2">
        <v>5495.01</v>
      </c>
      <c r="J16834" s="5"/>
      <c r="L16834" s="5"/>
      <c r="M16834" s="2">
        <f t="shared" si="262"/>
        <v>-240734.52999999697</v>
      </c>
      <c r="P16834"/>
    </row>
    <row r="16835" spans="1:16" hidden="1">
      <c r="A16835" t="s">
        <v>35661</v>
      </c>
      <c r="B16835" s="1">
        <v>42308</v>
      </c>
      <c r="C16835" t="s">
        <v>34531</v>
      </c>
      <c r="D16835">
        <v>1</v>
      </c>
      <c r="E16835" t="s">
        <v>35665</v>
      </c>
      <c r="F16835" t="s">
        <v>13565</v>
      </c>
      <c r="G16835" t="s">
        <v>4</v>
      </c>
      <c r="H16835" t="s">
        <v>34008</v>
      </c>
      <c r="I16835" s="2">
        <v>51100</v>
      </c>
      <c r="J16835" s="5"/>
      <c r="L16835" s="5"/>
      <c r="M16835" s="2">
        <f t="shared" si="262"/>
        <v>-189634.52999999697</v>
      </c>
      <c r="P16835"/>
    </row>
    <row r="16836" spans="1:16" hidden="1">
      <c r="A16836" t="s">
        <v>35666</v>
      </c>
      <c r="B16836" s="1">
        <v>42308</v>
      </c>
      <c r="C16836" t="s">
        <v>35668</v>
      </c>
      <c r="D16836">
        <v>2</v>
      </c>
      <c r="E16836" t="s">
        <v>35669</v>
      </c>
      <c r="F16836" t="s">
        <v>7054</v>
      </c>
      <c r="G16836" t="s">
        <v>4</v>
      </c>
      <c r="H16836" t="s">
        <v>35670</v>
      </c>
      <c r="I16836" s="2">
        <v>1840</v>
      </c>
      <c r="J16836" s="5"/>
      <c r="L16836" s="5"/>
      <c r="M16836" s="2">
        <f t="shared" si="262"/>
        <v>-187794.52999999697</v>
      </c>
      <c r="P16836"/>
    </row>
    <row r="16837" spans="1:16" hidden="1">
      <c r="A16837" t="s">
        <v>35671</v>
      </c>
      <c r="B16837" s="1">
        <v>42308</v>
      </c>
      <c r="C16837" t="s">
        <v>35673</v>
      </c>
      <c r="D16837">
        <v>2</v>
      </c>
      <c r="E16837" t="s">
        <v>35674</v>
      </c>
      <c r="F16837" t="s">
        <v>7054</v>
      </c>
      <c r="G16837" t="s">
        <v>4</v>
      </c>
      <c r="H16837" t="s">
        <v>35675</v>
      </c>
      <c r="I16837" s="2">
        <v>3030</v>
      </c>
      <c r="J16837" s="5"/>
      <c r="L16837" s="5"/>
      <c r="M16837" s="2">
        <f t="shared" si="262"/>
        <v>-184764.52999999697</v>
      </c>
      <c r="P16837"/>
    </row>
    <row r="16838" spans="1:16" hidden="1">
      <c r="A16838" t="s">
        <v>35676</v>
      </c>
      <c r="B16838" s="1">
        <v>42308</v>
      </c>
      <c r="C16838" t="s">
        <v>35678</v>
      </c>
      <c r="D16838">
        <v>2</v>
      </c>
      <c r="E16838" t="s">
        <v>35679</v>
      </c>
      <c r="F16838" t="s">
        <v>7054</v>
      </c>
      <c r="G16838" t="s">
        <v>4</v>
      </c>
      <c r="H16838" t="s">
        <v>14745</v>
      </c>
      <c r="I16838" s="2">
        <v>4100.01</v>
      </c>
      <c r="J16838" s="5"/>
      <c r="L16838" s="5"/>
      <c r="M16838" s="2">
        <f t="shared" si="262"/>
        <v>-180664.51999999696</v>
      </c>
      <c r="P16838"/>
    </row>
    <row r="16839" spans="1:16" hidden="1">
      <c r="A16839" t="s">
        <v>35680</v>
      </c>
      <c r="B16839" s="1">
        <v>42308</v>
      </c>
      <c r="C16839" t="s">
        <v>674</v>
      </c>
      <c r="D16839">
        <v>2</v>
      </c>
      <c r="E16839" t="s">
        <v>35683</v>
      </c>
      <c r="F16839" t="s">
        <v>13559</v>
      </c>
      <c r="G16839" t="s">
        <v>479</v>
      </c>
      <c r="H16839" t="s">
        <v>65</v>
      </c>
      <c r="I16839" s="2">
        <v>600.11</v>
      </c>
      <c r="J16839" s="5"/>
      <c r="L16839" s="5"/>
      <c r="M16839" s="2">
        <f t="shared" si="262"/>
        <v>-180064.40999999698</v>
      </c>
      <c r="P16839"/>
    </row>
    <row r="16840" spans="1:16" hidden="1">
      <c r="A16840" t="s">
        <v>35684</v>
      </c>
      <c r="B16840" s="1">
        <v>42308</v>
      </c>
      <c r="C16840" t="s">
        <v>1802</v>
      </c>
      <c r="D16840">
        <v>2</v>
      </c>
      <c r="E16840" t="s">
        <v>35687</v>
      </c>
      <c r="F16840" t="s">
        <v>13559</v>
      </c>
      <c r="G16840" t="s">
        <v>479</v>
      </c>
      <c r="H16840" t="s">
        <v>65</v>
      </c>
      <c r="I16840" s="2">
        <v>16.66</v>
      </c>
      <c r="J16840" s="5"/>
      <c r="L16840" s="5"/>
      <c r="M16840" s="2">
        <f t="shared" si="262"/>
        <v>-180047.74999999697</v>
      </c>
      <c r="P16840"/>
    </row>
    <row r="16841" spans="1:16" hidden="1">
      <c r="A16841" t="s">
        <v>35688</v>
      </c>
      <c r="B16841" s="1">
        <v>42308</v>
      </c>
      <c r="C16841" t="s">
        <v>4654</v>
      </c>
      <c r="D16841">
        <v>2</v>
      </c>
      <c r="E16841" t="s">
        <v>35691</v>
      </c>
      <c r="F16841" t="s">
        <v>13559</v>
      </c>
      <c r="G16841" t="s">
        <v>313</v>
      </c>
      <c r="H16841" t="s">
        <v>31194</v>
      </c>
      <c r="I16841" s="2">
        <v>1989.55</v>
      </c>
      <c r="J16841" s="5"/>
      <c r="L16841" s="5"/>
      <c r="M16841" s="2">
        <f t="shared" ref="M16841:M16904" si="263">+M16840+I16841-K16841</f>
        <v>-178058.19999999698</v>
      </c>
      <c r="P16841"/>
    </row>
    <row r="16842" spans="1:16" hidden="1">
      <c r="A16842" t="s">
        <v>35692</v>
      </c>
      <c r="B16842" s="1">
        <v>42308</v>
      </c>
      <c r="C16842" t="s">
        <v>1802</v>
      </c>
      <c r="D16842">
        <v>2</v>
      </c>
      <c r="E16842" t="s">
        <v>35695</v>
      </c>
      <c r="F16842" t="s">
        <v>13559</v>
      </c>
      <c r="G16842" t="s">
        <v>479</v>
      </c>
      <c r="H16842" t="s">
        <v>65</v>
      </c>
      <c r="I16842" s="2">
        <v>143.54</v>
      </c>
      <c r="J16842" s="5"/>
      <c r="L16842" s="5"/>
      <c r="M16842" s="2">
        <f t="shared" si="263"/>
        <v>-177914.65999999698</v>
      </c>
      <c r="P16842"/>
    </row>
    <row r="16843" spans="1:16" hidden="1">
      <c r="A16843" t="s">
        <v>35696</v>
      </c>
      <c r="B16843" s="1">
        <v>42308</v>
      </c>
      <c r="C16843" t="s">
        <v>35699</v>
      </c>
      <c r="D16843">
        <v>1</v>
      </c>
      <c r="E16843" t="s">
        <v>35700</v>
      </c>
      <c r="F16843" t="s">
        <v>13565</v>
      </c>
      <c r="G16843" t="s">
        <v>4</v>
      </c>
      <c r="H16843" t="s">
        <v>28436</v>
      </c>
      <c r="I16843" s="2">
        <v>50000</v>
      </c>
      <c r="J16843" s="5"/>
      <c r="L16843" s="5"/>
      <c r="M16843" s="2">
        <f t="shared" si="263"/>
        <v>-127914.65999999698</v>
      </c>
      <c r="P16843"/>
    </row>
    <row r="16844" spans="1:16" hidden="1">
      <c r="A16844" t="s">
        <v>35701</v>
      </c>
      <c r="B16844" s="1">
        <v>42308</v>
      </c>
      <c r="C16844" t="s">
        <v>35704</v>
      </c>
      <c r="D16844">
        <v>2</v>
      </c>
      <c r="E16844" t="s">
        <v>35705</v>
      </c>
      <c r="F16844" t="s">
        <v>7054</v>
      </c>
      <c r="G16844" t="s">
        <v>4</v>
      </c>
      <c r="H16844" t="s">
        <v>35706</v>
      </c>
      <c r="I16844" s="2">
        <v>3030</v>
      </c>
      <c r="J16844" s="5"/>
      <c r="L16844" s="5"/>
      <c r="M16844" s="2">
        <f t="shared" si="263"/>
        <v>-124884.65999999698</v>
      </c>
      <c r="P16844"/>
    </row>
    <row r="16845" spans="1:16" hidden="1">
      <c r="A16845" t="s">
        <v>35707</v>
      </c>
      <c r="B16845" s="1">
        <v>42308</v>
      </c>
      <c r="C16845" t="s">
        <v>35710</v>
      </c>
      <c r="D16845">
        <v>2</v>
      </c>
      <c r="E16845" t="s">
        <v>35711</v>
      </c>
      <c r="F16845" t="s">
        <v>7054</v>
      </c>
      <c r="G16845" t="s">
        <v>4</v>
      </c>
      <c r="H16845" t="s">
        <v>26250</v>
      </c>
      <c r="I16845" s="2">
        <v>4698.01</v>
      </c>
      <c r="J16845" s="5"/>
      <c r="L16845" s="5"/>
      <c r="M16845" s="2">
        <f t="shared" si="263"/>
        <v>-120186.64999999698</v>
      </c>
      <c r="P16845"/>
    </row>
    <row r="16846" spans="1:16" hidden="1">
      <c r="A16846" t="s">
        <v>35712</v>
      </c>
      <c r="B16846" s="1">
        <v>42308</v>
      </c>
      <c r="C16846" t="s">
        <v>35714</v>
      </c>
      <c r="D16846">
        <v>2</v>
      </c>
      <c r="E16846" t="s">
        <v>35715</v>
      </c>
      <c r="F16846" t="s">
        <v>7054</v>
      </c>
      <c r="G16846" t="s">
        <v>4</v>
      </c>
      <c r="H16846" t="s">
        <v>21171</v>
      </c>
      <c r="I16846" s="2">
        <v>1025</v>
      </c>
      <c r="J16846" s="5"/>
      <c r="L16846" s="5"/>
      <c r="M16846" s="2">
        <f t="shared" si="263"/>
        <v>-119161.64999999698</v>
      </c>
      <c r="P16846"/>
    </row>
    <row r="16847" spans="1:16" hidden="1">
      <c r="A16847" t="s">
        <v>35716</v>
      </c>
      <c r="B16847" s="1">
        <v>42308</v>
      </c>
      <c r="C16847" t="s">
        <v>35719</v>
      </c>
      <c r="D16847">
        <v>2</v>
      </c>
      <c r="E16847" t="s">
        <v>35720</v>
      </c>
      <c r="F16847" t="s">
        <v>7054</v>
      </c>
      <c r="G16847" t="s">
        <v>4</v>
      </c>
      <c r="H16847" t="s">
        <v>35721</v>
      </c>
      <c r="I16847" s="2">
        <v>3030</v>
      </c>
      <c r="J16847" s="5"/>
      <c r="L16847" s="5"/>
      <c r="M16847" s="2">
        <f t="shared" si="263"/>
        <v>-116131.64999999698</v>
      </c>
      <c r="P16847"/>
    </row>
    <row r="16848" spans="1:16" hidden="1">
      <c r="A16848" t="s">
        <v>35722</v>
      </c>
      <c r="B16848" s="1">
        <v>42308</v>
      </c>
      <c r="C16848" t="s">
        <v>35725</v>
      </c>
      <c r="D16848">
        <v>2</v>
      </c>
      <c r="E16848" t="s">
        <v>35726</v>
      </c>
      <c r="F16848" t="s">
        <v>7054</v>
      </c>
      <c r="G16848" t="s">
        <v>4</v>
      </c>
      <c r="H16848" t="s">
        <v>1148</v>
      </c>
      <c r="J16848" s="5"/>
      <c r="K16848" s="2">
        <v>2802</v>
      </c>
      <c r="L16848" s="5"/>
      <c r="M16848" s="2">
        <f t="shared" si="263"/>
        <v>-118933.64999999698</v>
      </c>
      <c r="P16848"/>
    </row>
    <row r="16849" spans="1:16" hidden="1">
      <c r="A16849" t="s">
        <v>35722</v>
      </c>
      <c r="B16849" s="1">
        <v>42308</v>
      </c>
      <c r="C16849" t="s">
        <v>35725</v>
      </c>
      <c r="D16849">
        <v>2</v>
      </c>
      <c r="E16849" t="s">
        <v>35726</v>
      </c>
      <c r="F16849" t="s">
        <v>7054</v>
      </c>
      <c r="G16849" t="s">
        <v>4</v>
      </c>
      <c r="H16849" t="s">
        <v>1148</v>
      </c>
      <c r="I16849" s="2">
        <v>2802.03</v>
      </c>
      <c r="J16849" s="5"/>
      <c r="L16849" s="5"/>
      <c r="M16849" s="2">
        <f t="shared" si="263"/>
        <v>-116131.61999999698</v>
      </c>
      <c r="P16849"/>
    </row>
    <row r="16850" spans="1:16" hidden="1">
      <c r="A16850" t="s">
        <v>35727</v>
      </c>
      <c r="B16850" s="1">
        <v>42308</v>
      </c>
      <c r="C16850" t="s">
        <v>35729</v>
      </c>
      <c r="D16850">
        <v>2</v>
      </c>
      <c r="E16850" t="s">
        <v>35730</v>
      </c>
      <c r="F16850" t="s">
        <v>7054</v>
      </c>
      <c r="G16850" t="s">
        <v>4</v>
      </c>
      <c r="H16850" t="s">
        <v>20399</v>
      </c>
      <c r="I16850" s="2">
        <v>1025</v>
      </c>
      <c r="J16850" s="5"/>
      <c r="L16850" s="5"/>
      <c r="M16850" s="2">
        <f t="shared" si="263"/>
        <v>-115106.61999999698</v>
      </c>
      <c r="P16850"/>
    </row>
    <row r="16851" spans="1:16" hidden="1">
      <c r="A16851" t="s">
        <v>35731</v>
      </c>
      <c r="B16851" s="1">
        <v>42308</v>
      </c>
      <c r="C16851" t="s">
        <v>35734</v>
      </c>
      <c r="D16851">
        <v>2</v>
      </c>
      <c r="E16851" t="s">
        <v>35735</v>
      </c>
      <c r="F16851" t="s">
        <v>7054</v>
      </c>
      <c r="G16851" t="s">
        <v>4</v>
      </c>
      <c r="H16851" t="s">
        <v>35736</v>
      </c>
      <c r="I16851" s="2">
        <v>1840</v>
      </c>
      <c r="J16851" s="5"/>
      <c r="L16851" s="5"/>
      <c r="M16851" s="2">
        <f t="shared" si="263"/>
        <v>-113266.61999999698</v>
      </c>
      <c r="P16851"/>
    </row>
    <row r="16852" spans="1:16" hidden="1">
      <c r="A16852" t="s">
        <v>35737</v>
      </c>
      <c r="B16852" s="1">
        <v>42308</v>
      </c>
      <c r="C16852" t="s">
        <v>35739</v>
      </c>
      <c r="D16852">
        <v>2</v>
      </c>
      <c r="E16852" t="s">
        <v>35740</v>
      </c>
      <c r="F16852" t="s">
        <v>7054</v>
      </c>
      <c r="G16852" t="s">
        <v>4</v>
      </c>
      <c r="H16852" t="s">
        <v>20766</v>
      </c>
      <c r="I16852" s="2">
        <v>1025</v>
      </c>
      <c r="J16852" s="5"/>
      <c r="L16852" s="5"/>
      <c r="M16852" s="2">
        <f t="shared" si="263"/>
        <v>-112241.61999999698</v>
      </c>
      <c r="P16852"/>
    </row>
    <row r="16853" spans="1:16" hidden="1">
      <c r="A16853" t="s">
        <v>35741</v>
      </c>
      <c r="B16853" s="1">
        <v>42308</v>
      </c>
      <c r="C16853" t="s">
        <v>35743</v>
      </c>
      <c r="D16853">
        <v>2</v>
      </c>
      <c r="E16853" t="s">
        <v>35744</v>
      </c>
      <c r="F16853" t="s">
        <v>7054</v>
      </c>
      <c r="G16853" t="s">
        <v>4</v>
      </c>
      <c r="H16853" t="s">
        <v>24544</v>
      </c>
      <c r="I16853" s="2">
        <v>3029.99</v>
      </c>
      <c r="J16853" s="5"/>
      <c r="L16853" s="5"/>
      <c r="M16853" s="2">
        <f t="shared" si="263"/>
        <v>-109211.62999999698</v>
      </c>
      <c r="P16853"/>
    </row>
    <row r="16854" spans="1:16" hidden="1">
      <c r="A16854" t="s">
        <v>35745</v>
      </c>
      <c r="B16854" s="1">
        <v>42308</v>
      </c>
      <c r="C16854" t="s">
        <v>35747</v>
      </c>
      <c r="D16854">
        <v>2</v>
      </c>
      <c r="E16854" t="s">
        <v>35748</v>
      </c>
      <c r="F16854" t="s">
        <v>7054</v>
      </c>
      <c r="G16854" t="s">
        <v>4</v>
      </c>
      <c r="H16854" t="s">
        <v>25033</v>
      </c>
      <c r="I16854" s="2">
        <v>3255.01</v>
      </c>
      <c r="J16854" s="5"/>
      <c r="L16854" s="5"/>
      <c r="M16854" s="2">
        <f t="shared" si="263"/>
        <v>-105956.61999999698</v>
      </c>
      <c r="P16854"/>
    </row>
    <row r="16855" spans="1:16" hidden="1">
      <c r="A16855" t="s">
        <v>35749</v>
      </c>
      <c r="B16855" s="1">
        <v>42308</v>
      </c>
      <c r="C16855" t="s">
        <v>35752</v>
      </c>
      <c r="D16855">
        <v>2</v>
      </c>
      <c r="E16855" t="s">
        <v>35753</v>
      </c>
      <c r="F16855" t="s">
        <v>7054</v>
      </c>
      <c r="G16855" t="s">
        <v>4</v>
      </c>
      <c r="H16855" t="s">
        <v>20212</v>
      </c>
      <c r="I16855" s="2">
        <v>397.21</v>
      </c>
      <c r="J16855" s="5"/>
      <c r="L16855" s="5"/>
      <c r="M16855" s="2">
        <f t="shared" si="263"/>
        <v>-105559.40999999698</v>
      </c>
      <c r="P16855"/>
    </row>
    <row r="16856" spans="1:16" hidden="1">
      <c r="A16856" t="s">
        <v>35754</v>
      </c>
      <c r="B16856" s="1">
        <v>42308</v>
      </c>
      <c r="C16856" t="s">
        <v>35756</v>
      </c>
      <c r="D16856">
        <v>2</v>
      </c>
      <c r="E16856" t="s">
        <v>35757</v>
      </c>
      <c r="F16856" t="s">
        <v>7054</v>
      </c>
      <c r="G16856" t="s">
        <v>4</v>
      </c>
      <c r="H16856" t="s">
        <v>168</v>
      </c>
      <c r="I16856" s="2">
        <v>197.2</v>
      </c>
      <c r="J16856" s="5"/>
      <c r="L16856" s="5"/>
      <c r="M16856" s="2">
        <f t="shared" si="263"/>
        <v>-105362.20999999698</v>
      </c>
      <c r="P16856"/>
    </row>
    <row r="16857" spans="1:16" hidden="1">
      <c r="A16857" t="s">
        <v>35758</v>
      </c>
      <c r="B16857" s="1">
        <v>42308</v>
      </c>
      <c r="C16857" t="s">
        <v>35760</v>
      </c>
      <c r="D16857">
        <v>2</v>
      </c>
      <c r="E16857" t="s">
        <v>35761</v>
      </c>
      <c r="F16857" t="s">
        <v>7054</v>
      </c>
      <c r="G16857" t="s">
        <v>4</v>
      </c>
      <c r="H16857" t="s">
        <v>13764</v>
      </c>
      <c r="I16857" s="2">
        <v>1840</v>
      </c>
      <c r="J16857" s="5"/>
      <c r="L16857" s="5"/>
      <c r="M16857" s="2">
        <f t="shared" si="263"/>
        <v>-103522.20999999698</v>
      </c>
      <c r="P16857"/>
    </row>
    <row r="16858" spans="1:16" hidden="1">
      <c r="A16858" t="s">
        <v>35762</v>
      </c>
      <c r="B16858" s="1">
        <v>42308</v>
      </c>
      <c r="C16858" t="s">
        <v>13297</v>
      </c>
      <c r="D16858">
        <v>2</v>
      </c>
      <c r="E16858" t="s">
        <v>35766</v>
      </c>
      <c r="F16858" t="s">
        <v>7054</v>
      </c>
      <c r="G16858" t="s">
        <v>4</v>
      </c>
      <c r="H16858" t="s">
        <v>10865</v>
      </c>
      <c r="I16858" s="2">
        <v>5495.01</v>
      </c>
      <c r="J16858" s="5"/>
      <c r="L16858" s="5"/>
      <c r="M16858" s="2">
        <f t="shared" si="263"/>
        <v>-98027.199999996985</v>
      </c>
      <c r="P16858"/>
    </row>
    <row r="16859" spans="1:16" hidden="1">
      <c r="A16859" t="s">
        <v>35784</v>
      </c>
      <c r="B16859" s="1">
        <v>42308</v>
      </c>
      <c r="D16859">
        <v>2</v>
      </c>
      <c r="E16859" t="s">
        <v>35787</v>
      </c>
      <c r="F16859" t="s">
        <v>14391</v>
      </c>
      <c r="G16859" t="s">
        <v>52</v>
      </c>
      <c r="H16859" t="s">
        <v>13542</v>
      </c>
      <c r="I16859" s="2">
        <v>860.31</v>
      </c>
      <c r="J16859" s="5"/>
      <c r="L16859" s="5"/>
      <c r="M16859" s="2">
        <f t="shared" si="263"/>
        <v>-97166.889999996987</v>
      </c>
      <c r="P16859"/>
    </row>
    <row r="16860" spans="1:16" hidden="1">
      <c r="A16860" t="s">
        <v>35788</v>
      </c>
      <c r="B16860" s="1">
        <v>42308</v>
      </c>
      <c r="C16860" t="s">
        <v>35792</v>
      </c>
      <c r="D16860">
        <v>2</v>
      </c>
      <c r="E16860" t="s">
        <v>35793</v>
      </c>
      <c r="F16860" t="s">
        <v>14391</v>
      </c>
      <c r="G16860" t="s">
        <v>52</v>
      </c>
      <c r="H16860" t="s">
        <v>35794</v>
      </c>
      <c r="I16860" s="2">
        <v>201.9</v>
      </c>
      <c r="J16860" s="5"/>
      <c r="L16860" s="5"/>
      <c r="M16860" s="2">
        <f t="shared" si="263"/>
        <v>-96964.989999996993</v>
      </c>
      <c r="P16860"/>
    </row>
    <row r="16861" spans="1:16" hidden="1">
      <c r="A16861" s="35" t="s">
        <v>10</v>
      </c>
      <c r="B16861" s="36">
        <v>42309</v>
      </c>
      <c r="C16861" s="35" t="s">
        <v>18</v>
      </c>
      <c r="D16861" s="35">
        <v>1</v>
      </c>
      <c r="E16861" s="35" t="s">
        <v>19</v>
      </c>
      <c r="F16861" s="35" t="s">
        <v>16</v>
      </c>
      <c r="G16861" s="35" t="s">
        <v>20</v>
      </c>
      <c r="H16861" s="35" t="s">
        <v>21</v>
      </c>
      <c r="I16861" s="11"/>
      <c r="J16861" s="12"/>
      <c r="K16861" s="11">
        <v>20000</v>
      </c>
      <c r="L16861" s="12"/>
      <c r="M16861" s="2">
        <f t="shared" si="263"/>
        <v>-116964.98999999699</v>
      </c>
      <c r="P16861"/>
    </row>
    <row r="16862" spans="1:16" hidden="1">
      <c r="A16862" t="s">
        <v>13557</v>
      </c>
      <c r="B16862" s="1">
        <v>42309</v>
      </c>
      <c r="C16862" t="s">
        <v>6</v>
      </c>
      <c r="D16862">
        <v>1</v>
      </c>
      <c r="E16862" t="s">
        <v>13571</v>
      </c>
      <c r="F16862" t="s">
        <v>13561</v>
      </c>
      <c r="G16862" t="s">
        <v>20</v>
      </c>
      <c r="H16862" t="s">
        <v>763</v>
      </c>
      <c r="I16862" s="2">
        <v>20000</v>
      </c>
      <c r="J16862" s="5"/>
      <c r="L16862" s="5"/>
      <c r="M16862" s="2">
        <f t="shared" si="263"/>
        <v>-96964.989999996993</v>
      </c>
      <c r="P16862"/>
    </row>
    <row r="16863" spans="1:16" hidden="1">
      <c r="A16863" s="35" t="s">
        <v>75</v>
      </c>
      <c r="B16863" s="36">
        <v>42310</v>
      </c>
      <c r="C16863" s="35" t="s">
        <v>76</v>
      </c>
      <c r="D16863" s="35">
        <v>2</v>
      </c>
      <c r="E16863" s="35" t="s">
        <v>77</v>
      </c>
      <c r="F16863" s="35" t="s">
        <v>78</v>
      </c>
      <c r="G16863" s="35" t="s">
        <v>4</v>
      </c>
      <c r="H16863" s="35" t="s">
        <v>79</v>
      </c>
      <c r="I16863" s="11"/>
      <c r="J16863" s="12"/>
      <c r="K16863" s="11">
        <v>3504.48</v>
      </c>
      <c r="L16863" s="12"/>
      <c r="M16863" s="2">
        <f t="shared" si="263"/>
        <v>-100469.46999999699</v>
      </c>
      <c r="P16863"/>
    </row>
    <row r="16864" spans="1:16" hidden="1">
      <c r="A16864" t="s">
        <v>80</v>
      </c>
      <c r="B16864" s="1">
        <v>42310</v>
      </c>
      <c r="C16864" t="s">
        <v>43</v>
      </c>
      <c r="D16864">
        <v>1</v>
      </c>
      <c r="E16864" t="s">
        <v>81</v>
      </c>
      <c r="F16864" t="s">
        <v>67</v>
      </c>
      <c r="G16864" t="s">
        <v>4</v>
      </c>
      <c r="H16864" t="s">
        <v>82</v>
      </c>
      <c r="J16864" s="5"/>
      <c r="K16864" s="2">
        <v>3504.48</v>
      </c>
      <c r="L16864" s="5"/>
      <c r="M16864" s="2">
        <f t="shared" si="263"/>
        <v>-103973.94999999698</v>
      </c>
      <c r="P16864"/>
    </row>
    <row r="16865" spans="1:16" hidden="1">
      <c r="A16865" t="s">
        <v>132</v>
      </c>
      <c r="B16865" s="1">
        <v>42310</v>
      </c>
      <c r="C16865" t="s">
        <v>6</v>
      </c>
      <c r="D16865">
        <v>1</v>
      </c>
      <c r="E16865" t="s">
        <v>140</v>
      </c>
      <c r="F16865" t="s">
        <v>29</v>
      </c>
      <c r="G16865" t="s">
        <v>4</v>
      </c>
      <c r="H16865" t="s">
        <v>141</v>
      </c>
      <c r="I16865" s="2">
        <v>150</v>
      </c>
      <c r="J16865" s="5"/>
      <c r="L16865" s="5"/>
      <c r="M16865" s="2">
        <f t="shared" si="263"/>
        <v>-103823.94999999698</v>
      </c>
      <c r="P16865"/>
    </row>
    <row r="16866" spans="1:16" hidden="1">
      <c r="A16866" t="s">
        <v>151</v>
      </c>
      <c r="B16866" s="1">
        <v>42310</v>
      </c>
      <c r="C16866" t="s">
        <v>6</v>
      </c>
      <c r="D16866">
        <v>1</v>
      </c>
      <c r="E16866" t="s">
        <v>158</v>
      </c>
      <c r="F16866" t="s">
        <v>29</v>
      </c>
      <c r="G16866" t="s">
        <v>4</v>
      </c>
      <c r="H16866" t="s">
        <v>159</v>
      </c>
      <c r="I16866" s="2">
        <v>1885.1</v>
      </c>
      <c r="J16866" s="5"/>
      <c r="L16866" s="5"/>
      <c r="M16866" s="2">
        <f t="shared" si="263"/>
        <v>-101938.84999999698</v>
      </c>
      <c r="P16866"/>
    </row>
    <row r="16867" spans="1:16" hidden="1">
      <c r="A16867" t="s">
        <v>232</v>
      </c>
      <c r="B16867" s="1">
        <v>42310</v>
      </c>
      <c r="C16867" t="s">
        <v>18</v>
      </c>
      <c r="D16867">
        <v>1</v>
      </c>
      <c r="E16867" t="s">
        <v>242</v>
      </c>
      <c r="F16867" t="s">
        <v>13</v>
      </c>
      <c r="G16867" t="s">
        <v>4</v>
      </c>
      <c r="H16867" t="s">
        <v>243</v>
      </c>
      <c r="J16867" s="5"/>
      <c r="K16867" s="2">
        <v>95000</v>
      </c>
      <c r="L16867" s="5"/>
      <c r="M16867" s="2">
        <f t="shared" si="263"/>
        <v>-196938.84999999698</v>
      </c>
      <c r="P16867"/>
    </row>
    <row r="16868" spans="1:16" hidden="1">
      <c r="A16868" t="s">
        <v>254</v>
      </c>
      <c r="B16868" s="1">
        <v>42310</v>
      </c>
      <c r="C16868" t="s">
        <v>11</v>
      </c>
      <c r="D16868">
        <v>1</v>
      </c>
      <c r="E16868" t="s">
        <v>260</v>
      </c>
      <c r="F16868" t="s">
        <v>16</v>
      </c>
      <c r="G16868" t="s">
        <v>4</v>
      </c>
      <c r="H16868" t="s">
        <v>261</v>
      </c>
      <c r="J16868" s="5"/>
      <c r="K16868" s="2">
        <v>3680</v>
      </c>
      <c r="L16868" s="5"/>
      <c r="M16868" s="2">
        <f t="shared" si="263"/>
        <v>-200618.84999999698</v>
      </c>
      <c r="P16868"/>
    </row>
    <row r="16869" spans="1:16" hidden="1">
      <c r="A16869" t="s">
        <v>357</v>
      </c>
      <c r="B16869" s="1">
        <v>42310</v>
      </c>
      <c r="C16869" t="s">
        <v>18</v>
      </c>
      <c r="D16869">
        <v>1</v>
      </c>
      <c r="E16869" t="s">
        <v>360</v>
      </c>
      <c r="F16869" t="s">
        <v>13</v>
      </c>
      <c r="G16869" t="s">
        <v>4</v>
      </c>
      <c r="H16869" t="s">
        <v>361</v>
      </c>
      <c r="J16869" s="5"/>
      <c r="K16869" s="2">
        <v>40000</v>
      </c>
      <c r="L16869" s="5"/>
      <c r="M16869" s="2">
        <f t="shared" si="263"/>
        <v>-240618.84999999698</v>
      </c>
      <c r="P16869"/>
    </row>
    <row r="16870" spans="1:16" hidden="1">
      <c r="A16870" t="s">
        <v>362</v>
      </c>
      <c r="B16870" s="1">
        <v>42310</v>
      </c>
      <c r="C16870" t="s">
        <v>43</v>
      </c>
      <c r="D16870">
        <v>1</v>
      </c>
      <c r="E16870" t="s">
        <v>366</v>
      </c>
      <c r="F16870" t="s">
        <v>13</v>
      </c>
      <c r="G16870" t="s">
        <v>4</v>
      </c>
      <c r="H16870" t="s">
        <v>367</v>
      </c>
      <c r="J16870" s="5"/>
      <c r="K16870" s="2">
        <v>40325</v>
      </c>
      <c r="L16870" s="5"/>
      <c r="M16870" s="2">
        <f t="shared" si="263"/>
        <v>-280943.84999999695</v>
      </c>
      <c r="P16870"/>
    </row>
    <row r="16871" spans="1:16" hidden="1">
      <c r="A16871" t="s">
        <v>388</v>
      </c>
      <c r="B16871" s="1">
        <v>42310</v>
      </c>
      <c r="C16871" t="s">
        <v>200</v>
      </c>
      <c r="D16871">
        <v>1</v>
      </c>
      <c r="E16871" t="s">
        <v>390</v>
      </c>
      <c r="F16871" t="s">
        <v>16</v>
      </c>
      <c r="G16871" t="s">
        <v>4</v>
      </c>
      <c r="H16871" t="s">
        <v>200</v>
      </c>
      <c r="J16871" s="5"/>
      <c r="K16871" s="2">
        <v>6840</v>
      </c>
      <c r="L16871" s="5"/>
      <c r="M16871" s="2">
        <f t="shared" si="263"/>
        <v>-287783.84999999695</v>
      </c>
      <c r="P16871"/>
    </row>
    <row r="16872" spans="1:16" hidden="1">
      <c r="A16872" t="s">
        <v>395</v>
      </c>
      <c r="B16872" s="1">
        <v>42310</v>
      </c>
      <c r="C16872" t="s">
        <v>195</v>
      </c>
      <c r="D16872">
        <v>1</v>
      </c>
      <c r="E16872" t="s">
        <v>405</v>
      </c>
      <c r="F16872" t="s">
        <v>13</v>
      </c>
      <c r="G16872" t="s">
        <v>4</v>
      </c>
      <c r="H16872" t="s">
        <v>195</v>
      </c>
      <c r="J16872" s="5"/>
      <c r="K16872" s="2">
        <v>7975.1</v>
      </c>
      <c r="L16872" s="5"/>
      <c r="M16872" s="2">
        <f t="shared" si="263"/>
        <v>-295758.94999999693</v>
      </c>
      <c r="P16872"/>
    </row>
    <row r="16873" spans="1:16" hidden="1">
      <c r="A16873" t="s">
        <v>408</v>
      </c>
      <c r="B16873" s="1">
        <v>42310</v>
      </c>
      <c r="C16873" t="s">
        <v>18</v>
      </c>
      <c r="D16873">
        <v>1</v>
      </c>
      <c r="E16873" t="s">
        <v>418</v>
      </c>
      <c r="F16873" t="s">
        <v>13</v>
      </c>
      <c r="G16873" t="s">
        <v>4</v>
      </c>
      <c r="H16873" t="s">
        <v>18</v>
      </c>
      <c r="J16873" s="5"/>
      <c r="K16873" s="2">
        <v>5311.93</v>
      </c>
      <c r="L16873" s="5"/>
      <c r="M16873" s="2">
        <f t="shared" si="263"/>
        <v>-301070.87999999692</v>
      </c>
      <c r="P16873"/>
    </row>
    <row r="16874" spans="1:16" hidden="1">
      <c r="A16874" t="s">
        <v>485</v>
      </c>
      <c r="B16874" s="1">
        <v>42310</v>
      </c>
      <c r="C16874" t="s">
        <v>1</v>
      </c>
      <c r="D16874">
        <v>1</v>
      </c>
      <c r="E16874" t="s">
        <v>491</v>
      </c>
      <c r="F16874" t="s">
        <v>13</v>
      </c>
      <c r="G16874" t="s">
        <v>20</v>
      </c>
      <c r="H16874" t="s">
        <v>65</v>
      </c>
      <c r="J16874" s="5"/>
      <c r="K16874" s="2">
        <v>410.74</v>
      </c>
      <c r="L16874" s="5"/>
      <c r="M16874" s="2">
        <f t="shared" si="263"/>
        <v>-301481.61999999691</v>
      </c>
      <c r="P16874"/>
    </row>
    <row r="16875" spans="1:16" hidden="1">
      <c r="A16875" t="s">
        <v>492</v>
      </c>
      <c r="B16875" s="1">
        <v>42310</v>
      </c>
      <c r="C16875" t="s">
        <v>18</v>
      </c>
      <c r="D16875">
        <v>1</v>
      </c>
      <c r="E16875" t="s">
        <v>504</v>
      </c>
      <c r="F16875" t="s">
        <v>16</v>
      </c>
      <c r="G16875" t="s">
        <v>20</v>
      </c>
      <c r="H16875" t="s">
        <v>505</v>
      </c>
      <c r="J16875" s="5"/>
      <c r="K16875" s="2">
        <v>20000</v>
      </c>
      <c r="L16875" s="5"/>
      <c r="M16875" s="2">
        <f t="shared" si="263"/>
        <v>-321481.61999999691</v>
      </c>
      <c r="P16875"/>
    </row>
    <row r="16876" spans="1:16" hidden="1">
      <c r="A16876" t="s">
        <v>556</v>
      </c>
      <c r="B16876" s="1">
        <v>42310</v>
      </c>
      <c r="C16876" t="s">
        <v>11</v>
      </c>
      <c r="D16876">
        <v>1</v>
      </c>
      <c r="E16876" t="s">
        <v>563</v>
      </c>
      <c r="F16876" t="s">
        <v>16</v>
      </c>
      <c r="G16876" t="s">
        <v>20</v>
      </c>
      <c r="H16876" t="s">
        <v>564</v>
      </c>
      <c r="J16876" s="5"/>
      <c r="K16876" s="2">
        <v>1840</v>
      </c>
      <c r="L16876" s="5"/>
      <c r="M16876" s="2">
        <f t="shared" si="263"/>
        <v>-323321.61999999691</v>
      </c>
      <c r="P16876"/>
    </row>
    <row r="16877" spans="1:16" hidden="1">
      <c r="A16877" t="s">
        <v>584</v>
      </c>
      <c r="B16877" s="1">
        <v>42310</v>
      </c>
      <c r="C16877" t="s">
        <v>1</v>
      </c>
      <c r="D16877">
        <v>2</v>
      </c>
      <c r="E16877" t="s">
        <v>588</v>
      </c>
      <c r="F16877" t="s">
        <v>16</v>
      </c>
      <c r="G16877" t="s">
        <v>20</v>
      </c>
      <c r="H16877" t="s">
        <v>589</v>
      </c>
      <c r="J16877" s="5"/>
      <c r="K16877" s="2">
        <v>60877.19</v>
      </c>
      <c r="L16877" s="5"/>
      <c r="M16877" s="2">
        <f t="shared" si="263"/>
        <v>-384198.80999999691</v>
      </c>
      <c r="P16877"/>
    </row>
    <row r="16878" spans="1:16" hidden="1">
      <c r="A16878" t="s">
        <v>599</v>
      </c>
      <c r="B16878" s="1">
        <v>42310</v>
      </c>
      <c r="C16878" t="s">
        <v>18</v>
      </c>
      <c r="D16878">
        <v>1</v>
      </c>
      <c r="E16878" t="s">
        <v>606</v>
      </c>
      <c r="F16878" t="s">
        <v>16</v>
      </c>
      <c r="G16878" t="s">
        <v>20</v>
      </c>
      <c r="H16878" t="s">
        <v>326</v>
      </c>
      <c r="J16878" s="5"/>
      <c r="K16878" s="2">
        <v>6996.42</v>
      </c>
      <c r="L16878" s="5"/>
      <c r="M16878" s="2">
        <f t="shared" si="263"/>
        <v>-391195.2299999969</v>
      </c>
      <c r="P16878"/>
    </row>
    <row r="16879" spans="1:16" hidden="1">
      <c r="A16879" t="s">
        <v>611</v>
      </c>
      <c r="B16879" s="1">
        <v>42310</v>
      </c>
      <c r="C16879" t="s">
        <v>195</v>
      </c>
      <c r="D16879">
        <v>1</v>
      </c>
      <c r="E16879" t="s">
        <v>613</v>
      </c>
      <c r="F16879" t="s">
        <v>13</v>
      </c>
      <c r="G16879" t="s">
        <v>20</v>
      </c>
      <c r="H16879" t="s">
        <v>195</v>
      </c>
      <c r="J16879" s="5"/>
      <c r="K16879" s="2">
        <v>7230.01</v>
      </c>
      <c r="L16879" s="5"/>
      <c r="M16879" s="2">
        <f t="shared" si="263"/>
        <v>-398425.23999999691</v>
      </c>
      <c r="P16879"/>
    </row>
    <row r="16880" spans="1:16" hidden="1">
      <c r="A16880" t="s">
        <v>618</v>
      </c>
      <c r="B16880" s="1">
        <v>42310</v>
      </c>
      <c r="C16880" t="s">
        <v>200</v>
      </c>
      <c r="D16880">
        <v>1</v>
      </c>
      <c r="E16880" t="s">
        <v>622</v>
      </c>
      <c r="F16880" t="s">
        <v>16</v>
      </c>
      <c r="G16880" t="s">
        <v>20</v>
      </c>
      <c r="H16880" t="s">
        <v>200</v>
      </c>
      <c r="J16880" s="5"/>
      <c r="K16880" s="2">
        <v>3837.74</v>
      </c>
      <c r="L16880" s="5"/>
      <c r="M16880" s="2">
        <f t="shared" si="263"/>
        <v>-402262.9799999969</v>
      </c>
      <c r="P16880"/>
    </row>
    <row r="16881" spans="1:16" hidden="1">
      <c r="A16881" t="s">
        <v>13582</v>
      </c>
      <c r="B16881" s="1">
        <v>42310</v>
      </c>
      <c r="C16881" t="s">
        <v>76</v>
      </c>
      <c r="D16881">
        <v>2</v>
      </c>
      <c r="E16881" t="s">
        <v>13601</v>
      </c>
      <c r="F16881" t="s">
        <v>7054</v>
      </c>
      <c r="G16881" t="s">
        <v>4</v>
      </c>
      <c r="H16881" t="s">
        <v>79</v>
      </c>
      <c r="I16881" s="2">
        <v>3504.48</v>
      </c>
      <c r="J16881" s="5"/>
      <c r="L16881" s="5"/>
      <c r="M16881" s="2">
        <f t="shared" si="263"/>
        <v>-398758.49999999691</v>
      </c>
      <c r="P16881"/>
    </row>
    <row r="16882" spans="1:16" hidden="1">
      <c r="A16882" t="s">
        <v>13604</v>
      </c>
      <c r="B16882" s="1">
        <v>42310</v>
      </c>
      <c r="C16882" t="s">
        <v>76</v>
      </c>
      <c r="D16882">
        <v>2</v>
      </c>
      <c r="E16882" t="s">
        <v>13623</v>
      </c>
      <c r="F16882" t="s">
        <v>7054</v>
      </c>
      <c r="G16882" t="s">
        <v>4</v>
      </c>
      <c r="H16882" t="s">
        <v>13624</v>
      </c>
      <c r="I16882" s="2">
        <v>3504.48</v>
      </c>
      <c r="J16882" s="5"/>
      <c r="L16882" s="5"/>
      <c r="M16882" s="2">
        <f t="shared" si="263"/>
        <v>-395254.01999999693</v>
      </c>
      <c r="P16882"/>
    </row>
    <row r="16883" spans="1:16" hidden="1">
      <c r="A16883" t="s">
        <v>13628</v>
      </c>
      <c r="B16883" s="1">
        <v>42310</v>
      </c>
      <c r="C16883" t="s">
        <v>13649</v>
      </c>
      <c r="D16883">
        <v>2</v>
      </c>
      <c r="E16883" t="s">
        <v>13650</v>
      </c>
      <c r="F16883" t="s">
        <v>7054</v>
      </c>
      <c r="G16883" t="s">
        <v>4</v>
      </c>
      <c r="H16883" t="s">
        <v>8899</v>
      </c>
      <c r="I16883" s="2">
        <v>1025</v>
      </c>
      <c r="J16883" s="5"/>
      <c r="L16883" s="5"/>
      <c r="M16883" s="2">
        <f t="shared" si="263"/>
        <v>-394229.01999999693</v>
      </c>
      <c r="P16883"/>
    </row>
    <row r="16884" spans="1:16" hidden="1">
      <c r="A16884" t="s">
        <v>13653</v>
      </c>
      <c r="B16884" s="1">
        <v>42310</v>
      </c>
      <c r="C16884" t="s">
        <v>13677</v>
      </c>
      <c r="D16884">
        <v>2</v>
      </c>
      <c r="E16884" t="s">
        <v>13678</v>
      </c>
      <c r="F16884" t="s">
        <v>7054</v>
      </c>
      <c r="G16884" t="s">
        <v>4</v>
      </c>
      <c r="H16884" t="s">
        <v>13679</v>
      </c>
      <c r="I16884" s="2">
        <v>470</v>
      </c>
      <c r="J16884" s="5"/>
      <c r="L16884" s="5"/>
      <c r="M16884" s="2">
        <f t="shared" si="263"/>
        <v>-393759.01999999693</v>
      </c>
      <c r="P16884"/>
    </row>
    <row r="16885" spans="1:16" hidden="1">
      <c r="A16885" t="s">
        <v>13681</v>
      </c>
      <c r="B16885" s="1">
        <v>42310</v>
      </c>
      <c r="C16885" t="s">
        <v>13702</v>
      </c>
      <c r="D16885">
        <v>2</v>
      </c>
      <c r="E16885" t="s">
        <v>13703</v>
      </c>
      <c r="F16885" t="s">
        <v>7054</v>
      </c>
      <c r="G16885" t="s">
        <v>4</v>
      </c>
      <c r="H16885" t="s">
        <v>10507</v>
      </c>
      <c r="I16885" s="2">
        <v>1025</v>
      </c>
      <c r="J16885" s="5"/>
      <c r="L16885" s="5"/>
      <c r="M16885" s="2">
        <f t="shared" si="263"/>
        <v>-392734.01999999693</v>
      </c>
      <c r="P16885"/>
    </row>
    <row r="16886" spans="1:16" hidden="1">
      <c r="A16886" t="s">
        <v>13707</v>
      </c>
      <c r="B16886" s="1">
        <v>42310</v>
      </c>
      <c r="C16886" t="s">
        <v>13728</v>
      </c>
      <c r="D16886">
        <v>2</v>
      </c>
      <c r="E16886" t="s">
        <v>13729</v>
      </c>
      <c r="F16886" t="s">
        <v>7054</v>
      </c>
      <c r="G16886" t="s">
        <v>4</v>
      </c>
      <c r="H16886" t="s">
        <v>13730</v>
      </c>
      <c r="I16886" s="2">
        <v>1840</v>
      </c>
      <c r="J16886" s="5"/>
      <c r="L16886" s="5"/>
      <c r="M16886" s="2">
        <f t="shared" si="263"/>
        <v>-390894.01999999693</v>
      </c>
      <c r="P16886"/>
    </row>
    <row r="16887" spans="1:16" hidden="1">
      <c r="A16887" t="s">
        <v>13733</v>
      </c>
      <c r="B16887" s="1">
        <v>42310</v>
      </c>
      <c r="C16887" t="s">
        <v>13753</v>
      </c>
      <c r="D16887">
        <v>1</v>
      </c>
      <c r="E16887" t="s">
        <v>13754</v>
      </c>
      <c r="F16887" t="s">
        <v>13565</v>
      </c>
      <c r="G16887" t="s">
        <v>4</v>
      </c>
      <c r="H16887" t="s">
        <v>13755</v>
      </c>
      <c r="I16887" s="2">
        <v>100000</v>
      </c>
      <c r="J16887" s="5"/>
      <c r="L16887" s="5"/>
      <c r="M16887" s="2">
        <f t="shared" si="263"/>
        <v>-290894.01999999693</v>
      </c>
      <c r="P16887"/>
    </row>
    <row r="16888" spans="1:16" hidden="1">
      <c r="A16888" t="s">
        <v>13761</v>
      </c>
      <c r="B16888" s="1">
        <v>42310</v>
      </c>
      <c r="C16888" t="s">
        <v>13778</v>
      </c>
      <c r="D16888">
        <v>2</v>
      </c>
      <c r="E16888" t="s">
        <v>13779</v>
      </c>
      <c r="F16888" t="s">
        <v>7054</v>
      </c>
      <c r="G16888" t="s">
        <v>4</v>
      </c>
      <c r="H16888" t="s">
        <v>13780</v>
      </c>
      <c r="I16888" s="2">
        <v>1840</v>
      </c>
      <c r="J16888" s="5"/>
      <c r="L16888" s="5"/>
      <c r="M16888" s="2">
        <f t="shared" si="263"/>
        <v>-289054.01999999693</v>
      </c>
      <c r="P16888"/>
    </row>
    <row r="16889" spans="1:16" hidden="1">
      <c r="A16889" t="s">
        <v>13786</v>
      </c>
      <c r="B16889" s="1">
        <v>42310</v>
      </c>
      <c r="C16889" t="s">
        <v>13803</v>
      </c>
      <c r="D16889">
        <v>2</v>
      </c>
      <c r="E16889" t="s">
        <v>13804</v>
      </c>
      <c r="F16889" t="s">
        <v>7054</v>
      </c>
      <c r="G16889" t="s">
        <v>4</v>
      </c>
      <c r="H16889" t="s">
        <v>9912</v>
      </c>
      <c r="I16889" s="2">
        <v>3680</v>
      </c>
      <c r="J16889" s="5"/>
      <c r="L16889" s="5"/>
      <c r="M16889" s="2">
        <f t="shared" si="263"/>
        <v>-285374.01999999693</v>
      </c>
      <c r="P16889"/>
    </row>
    <row r="16890" spans="1:16" hidden="1">
      <c r="A16890" t="s">
        <v>13808</v>
      </c>
      <c r="B16890" s="1">
        <v>42310</v>
      </c>
      <c r="C16890" t="s">
        <v>13829</v>
      </c>
      <c r="D16890">
        <v>2</v>
      </c>
      <c r="E16890" t="s">
        <v>13830</v>
      </c>
      <c r="F16890" t="s">
        <v>7054</v>
      </c>
      <c r="G16890" t="s">
        <v>4</v>
      </c>
      <c r="H16890" t="s">
        <v>11507</v>
      </c>
      <c r="J16890" s="5"/>
      <c r="K16890" s="2">
        <v>1515.01</v>
      </c>
      <c r="L16890" s="5"/>
      <c r="M16890" s="2">
        <f t="shared" si="263"/>
        <v>-286889.02999999694</v>
      </c>
      <c r="P16890"/>
    </row>
    <row r="16891" spans="1:16" hidden="1">
      <c r="A16891" t="s">
        <v>13808</v>
      </c>
      <c r="B16891" s="1">
        <v>42310</v>
      </c>
      <c r="C16891" t="s">
        <v>13829</v>
      </c>
      <c r="D16891">
        <v>2</v>
      </c>
      <c r="E16891" t="s">
        <v>13830</v>
      </c>
      <c r="F16891" t="s">
        <v>7054</v>
      </c>
      <c r="G16891" t="s">
        <v>4</v>
      </c>
      <c r="H16891" t="s">
        <v>11507</v>
      </c>
      <c r="I16891" s="2">
        <v>1515.01</v>
      </c>
      <c r="J16891" s="5"/>
      <c r="L16891" s="5"/>
      <c r="M16891" s="2">
        <f t="shared" si="263"/>
        <v>-285374.01999999693</v>
      </c>
      <c r="P16891"/>
    </row>
    <row r="16892" spans="1:16" hidden="1">
      <c r="A16892" t="s">
        <v>13835</v>
      </c>
      <c r="B16892" s="1">
        <v>42310</v>
      </c>
      <c r="C16892" t="s">
        <v>13855</v>
      </c>
      <c r="D16892">
        <v>2</v>
      </c>
      <c r="E16892" t="s">
        <v>13856</v>
      </c>
      <c r="F16892" t="s">
        <v>7054</v>
      </c>
      <c r="G16892" t="s">
        <v>4</v>
      </c>
      <c r="H16892" t="s">
        <v>11507</v>
      </c>
      <c r="J16892" s="5"/>
      <c r="K16892" s="2">
        <v>1677.01</v>
      </c>
      <c r="L16892" s="5"/>
      <c r="M16892" s="2">
        <f t="shared" si="263"/>
        <v>-287051.02999999694</v>
      </c>
      <c r="P16892"/>
    </row>
    <row r="16893" spans="1:16" hidden="1">
      <c r="A16893" t="s">
        <v>13835</v>
      </c>
      <c r="B16893" s="1">
        <v>42310</v>
      </c>
      <c r="C16893" t="s">
        <v>13855</v>
      </c>
      <c r="D16893">
        <v>2</v>
      </c>
      <c r="E16893" t="s">
        <v>13856</v>
      </c>
      <c r="F16893" t="s">
        <v>7054</v>
      </c>
      <c r="G16893" t="s">
        <v>4</v>
      </c>
      <c r="H16893" t="s">
        <v>11507</v>
      </c>
      <c r="I16893" s="2">
        <v>1677.01</v>
      </c>
      <c r="J16893" s="5"/>
      <c r="L16893" s="5"/>
      <c r="M16893" s="2">
        <f t="shared" si="263"/>
        <v>-285374.01999999693</v>
      </c>
      <c r="P16893"/>
    </row>
    <row r="16894" spans="1:16" hidden="1">
      <c r="A16894" t="s">
        <v>13861</v>
      </c>
      <c r="B16894" s="1">
        <v>42310</v>
      </c>
      <c r="C16894" t="s">
        <v>18</v>
      </c>
      <c r="D16894">
        <v>2</v>
      </c>
      <c r="E16894" t="s">
        <v>13881</v>
      </c>
      <c r="F16894" t="s">
        <v>13559</v>
      </c>
      <c r="G16894" t="s">
        <v>479</v>
      </c>
      <c r="H16894" t="s">
        <v>13882</v>
      </c>
      <c r="I16894" s="2">
        <v>121.93</v>
      </c>
      <c r="J16894" s="5"/>
      <c r="L16894" s="5"/>
      <c r="M16894" s="2">
        <f t="shared" si="263"/>
        <v>-285252.08999999694</v>
      </c>
      <c r="P16894"/>
    </row>
    <row r="16895" spans="1:16" hidden="1">
      <c r="A16895" t="s">
        <v>13887</v>
      </c>
      <c r="B16895" s="1">
        <v>42310</v>
      </c>
      <c r="C16895" t="s">
        <v>6</v>
      </c>
      <c r="D16895">
        <v>1</v>
      </c>
      <c r="E16895" t="s">
        <v>13909</v>
      </c>
      <c r="F16895" t="s">
        <v>13565</v>
      </c>
      <c r="G16895" t="s">
        <v>4</v>
      </c>
      <c r="H16895" t="s">
        <v>13126</v>
      </c>
      <c r="I16895" s="2">
        <v>20</v>
      </c>
      <c r="J16895" s="5"/>
      <c r="L16895" s="5"/>
      <c r="M16895" s="2">
        <f t="shared" si="263"/>
        <v>-285232.08999999694</v>
      </c>
      <c r="P16895"/>
    </row>
    <row r="16896" spans="1:16" hidden="1">
      <c r="A16896" t="s">
        <v>13912</v>
      </c>
      <c r="B16896" s="1">
        <v>42310</v>
      </c>
      <c r="C16896" t="s">
        <v>13932</v>
      </c>
      <c r="D16896">
        <v>2</v>
      </c>
      <c r="E16896" t="s">
        <v>13933</v>
      </c>
      <c r="F16896" t="s">
        <v>7054</v>
      </c>
      <c r="G16896" t="s">
        <v>4</v>
      </c>
      <c r="H16896" t="s">
        <v>5043</v>
      </c>
      <c r="I16896" s="2">
        <v>1025</v>
      </c>
      <c r="J16896" s="5"/>
      <c r="L16896" s="5"/>
      <c r="M16896" s="2">
        <f t="shared" si="263"/>
        <v>-284207.08999999694</v>
      </c>
      <c r="P16896"/>
    </row>
    <row r="16897" spans="1:16" hidden="1">
      <c r="A16897" t="s">
        <v>13937</v>
      </c>
      <c r="B16897" s="1">
        <v>42310</v>
      </c>
      <c r="C16897" t="s">
        <v>13956</v>
      </c>
      <c r="D16897">
        <v>2</v>
      </c>
      <c r="E16897" t="s">
        <v>13957</v>
      </c>
      <c r="F16897" t="s">
        <v>7054</v>
      </c>
      <c r="G16897" t="s">
        <v>4</v>
      </c>
      <c r="H16897" t="s">
        <v>1117</v>
      </c>
      <c r="I16897" s="2">
        <v>2200</v>
      </c>
      <c r="J16897" s="5"/>
      <c r="L16897" s="5"/>
      <c r="M16897" s="2">
        <f t="shared" si="263"/>
        <v>-282007.08999999694</v>
      </c>
      <c r="P16897"/>
    </row>
    <row r="16898" spans="1:16" hidden="1">
      <c r="A16898" t="s">
        <v>13961</v>
      </c>
      <c r="B16898" s="1">
        <v>42310</v>
      </c>
      <c r="C16898" t="s">
        <v>13981</v>
      </c>
      <c r="D16898">
        <v>2</v>
      </c>
      <c r="E16898" t="s">
        <v>13982</v>
      </c>
      <c r="F16898" t="s">
        <v>7054</v>
      </c>
      <c r="G16898" t="s">
        <v>4</v>
      </c>
      <c r="H16898" t="s">
        <v>3409</v>
      </c>
      <c r="J16898" s="5"/>
      <c r="K16898" s="65">
        <v>1840</v>
      </c>
      <c r="L16898" s="5"/>
      <c r="M16898" s="2">
        <f t="shared" si="263"/>
        <v>-283847.08999999694</v>
      </c>
      <c r="P16898"/>
    </row>
    <row r="16899" spans="1:16" hidden="1">
      <c r="A16899" t="s">
        <v>13961</v>
      </c>
      <c r="B16899" s="1">
        <v>42310</v>
      </c>
      <c r="C16899" t="s">
        <v>13981</v>
      </c>
      <c r="D16899">
        <v>2</v>
      </c>
      <c r="E16899" t="s">
        <v>13982</v>
      </c>
      <c r="F16899" t="s">
        <v>7054</v>
      </c>
      <c r="G16899" t="s">
        <v>4</v>
      </c>
      <c r="H16899" t="s">
        <v>3409</v>
      </c>
      <c r="I16899" s="2">
        <v>1840</v>
      </c>
      <c r="J16899" s="5"/>
      <c r="L16899" s="5"/>
      <c r="M16899" s="2">
        <f t="shared" si="263"/>
        <v>-282007.08999999694</v>
      </c>
      <c r="P16899"/>
    </row>
    <row r="16900" spans="1:16" hidden="1">
      <c r="A16900" t="s">
        <v>13987</v>
      </c>
      <c r="B16900" s="1">
        <v>42310</v>
      </c>
      <c r="C16900" t="s">
        <v>14009</v>
      </c>
      <c r="D16900">
        <v>1</v>
      </c>
      <c r="E16900" t="s">
        <v>14010</v>
      </c>
      <c r="F16900" t="s">
        <v>13565</v>
      </c>
      <c r="G16900" t="s">
        <v>4</v>
      </c>
      <c r="H16900" t="s">
        <v>14011</v>
      </c>
      <c r="I16900" s="2">
        <v>2500</v>
      </c>
      <c r="J16900" s="5"/>
      <c r="L16900" s="5"/>
      <c r="M16900" s="2">
        <f t="shared" si="263"/>
        <v>-279507.08999999694</v>
      </c>
      <c r="P16900"/>
    </row>
    <row r="16901" spans="1:16" hidden="1">
      <c r="A16901" t="s">
        <v>14017</v>
      </c>
      <c r="B16901" s="1">
        <v>42310</v>
      </c>
      <c r="C16901" t="s">
        <v>14035</v>
      </c>
      <c r="D16901">
        <v>2</v>
      </c>
      <c r="E16901" t="s">
        <v>14036</v>
      </c>
      <c r="F16901" t="s">
        <v>7054</v>
      </c>
      <c r="G16901" t="s">
        <v>4</v>
      </c>
      <c r="H16901" t="s">
        <v>2774</v>
      </c>
      <c r="I16901" s="2">
        <v>1025</v>
      </c>
      <c r="J16901" s="5"/>
      <c r="L16901" s="5"/>
      <c r="M16901" s="2">
        <f t="shared" si="263"/>
        <v>-278482.08999999694</v>
      </c>
      <c r="P16901"/>
    </row>
    <row r="16902" spans="1:16" hidden="1">
      <c r="A16902" t="s">
        <v>14042</v>
      </c>
      <c r="B16902" s="1">
        <v>42310</v>
      </c>
      <c r="C16902" t="s">
        <v>14062</v>
      </c>
      <c r="D16902">
        <v>1</v>
      </c>
      <c r="E16902" t="s">
        <v>14063</v>
      </c>
      <c r="F16902" t="s">
        <v>13565</v>
      </c>
      <c r="G16902" t="s">
        <v>4</v>
      </c>
      <c r="H16902" t="s">
        <v>361</v>
      </c>
      <c r="I16902" s="2">
        <v>80325</v>
      </c>
      <c r="J16902" s="5"/>
      <c r="L16902" s="5"/>
      <c r="M16902" s="2">
        <f t="shared" si="263"/>
        <v>-198157.08999999694</v>
      </c>
      <c r="P16902"/>
    </row>
    <row r="16903" spans="1:16" hidden="1">
      <c r="A16903" t="s">
        <v>14069</v>
      </c>
      <c r="B16903" s="1">
        <v>42310</v>
      </c>
      <c r="C16903" t="s">
        <v>13111</v>
      </c>
      <c r="D16903">
        <v>2</v>
      </c>
      <c r="E16903" t="s">
        <v>14090</v>
      </c>
      <c r="F16903" t="s">
        <v>13559</v>
      </c>
      <c r="G16903" t="s">
        <v>479</v>
      </c>
      <c r="H16903" t="s">
        <v>65</v>
      </c>
      <c r="J16903" s="5"/>
      <c r="K16903" s="2">
        <v>376.68</v>
      </c>
      <c r="L16903" s="5"/>
      <c r="M16903" s="2">
        <f t="shared" si="263"/>
        <v>-198533.76999999693</v>
      </c>
      <c r="P16903"/>
    </row>
    <row r="16904" spans="1:16" hidden="1">
      <c r="A16904" t="s">
        <v>14069</v>
      </c>
      <c r="B16904" s="1">
        <v>42310</v>
      </c>
      <c r="C16904" t="s">
        <v>13111</v>
      </c>
      <c r="D16904">
        <v>2</v>
      </c>
      <c r="E16904" t="s">
        <v>14090</v>
      </c>
      <c r="F16904" t="s">
        <v>13559</v>
      </c>
      <c r="G16904" t="s">
        <v>479</v>
      </c>
      <c r="H16904" t="s">
        <v>65</v>
      </c>
      <c r="I16904" s="2">
        <v>376.68</v>
      </c>
      <c r="J16904" s="5"/>
      <c r="L16904" s="5"/>
      <c r="M16904" s="2">
        <f t="shared" si="263"/>
        <v>-198157.08999999694</v>
      </c>
      <c r="P16904"/>
    </row>
    <row r="16905" spans="1:16" hidden="1">
      <c r="A16905" t="s">
        <v>14095</v>
      </c>
      <c r="B16905" s="1">
        <v>42310</v>
      </c>
      <c r="C16905" t="s">
        <v>1</v>
      </c>
      <c r="D16905">
        <v>2</v>
      </c>
      <c r="E16905" t="s">
        <v>14112</v>
      </c>
      <c r="F16905" t="s">
        <v>13559</v>
      </c>
      <c r="G16905" t="s">
        <v>479</v>
      </c>
      <c r="H16905" t="s">
        <v>65</v>
      </c>
      <c r="I16905" s="2">
        <v>410.74</v>
      </c>
      <c r="J16905" s="5"/>
      <c r="L16905" s="5"/>
      <c r="M16905" s="2">
        <f t="shared" ref="M16905:M16968" si="264">+M16904+I16905-K16905</f>
        <v>-197746.34999999695</v>
      </c>
      <c r="P16905"/>
    </row>
    <row r="16906" spans="1:16" hidden="1">
      <c r="A16906" t="s">
        <v>14117</v>
      </c>
      <c r="B16906" s="1">
        <v>42310</v>
      </c>
      <c r="C16906" t="s">
        <v>14134</v>
      </c>
      <c r="D16906">
        <v>2</v>
      </c>
      <c r="E16906" t="s">
        <v>14135</v>
      </c>
      <c r="F16906" t="s">
        <v>7054</v>
      </c>
      <c r="G16906" t="s">
        <v>20</v>
      </c>
      <c r="H16906" t="s">
        <v>14136</v>
      </c>
      <c r="I16906" s="2">
        <v>1840</v>
      </c>
      <c r="J16906" s="5"/>
      <c r="L16906" s="5"/>
      <c r="M16906" s="2">
        <f t="shared" si="264"/>
        <v>-195906.34999999695</v>
      </c>
      <c r="P16906"/>
    </row>
    <row r="16907" spans="1:16" hidden="1">
      <c r="A16907" t="s">
        <v>14141</v>
      </c>
      <c r="B16907" s="1">
        <v>42310</v>
      </c>
      <c r="C16907" t="s">
        <v>14160</v>
      </c>
      <c r="D16907">
        <v>2</v>
      </c>
      <c r="E16907" t="s">
        <v>14161</v>
      </c>
      <c r="F16907" t="s">
        <v>7054</v>
      </c>
      <c r="G16907" t="s">
        <v>20</v>
      </c>
      <c r="H16907" t="s">
        <v>2315</v>
      </c>
      <c r="I16907" s="2">
        <v>1025</v>
      </c>
      <c r="J16907" s="5"/>
      <c r="L16907" s="5"/>
      <c r="M16907" s="2">
        <f t="shared" si="264"/>
        <v>-194881.34999999695</v>
      </c>
      <c r="P16907"/>
    </row>
    <row r="16908" spans="1:16" hidden="1">
      <c r="A16908" t="s">
        <v>14169</v>
      </c>
      <c r="B16908" s="1">
        <v>42310</v>
      </c>
      <c r="C16908" t="s">
        <v>14184</v>
      </c>
      <c r="D16908">
        <v>2</v>
      </c>
      <c r="E16908" t="s">
        <v>14185</v>
      </c>
      <c r="F16908" t="s">
        <v>7054</v>
      </c>
      <c r="G16908" t="s">
        <v>20</v>
      </c>
      <c r="H16908" t="s">
        <v>14186</v>
      </c>
      <c r="I16908" s="2">
        <v>2105.0100000000002</v>
      </c>
      <c r="J16908" s="5"/>
      <c r="L16908" s="5"/>
      <c r="M16908" s="2">
        <f t="shared" si="264"/>
        <v>-192776.33999999694</v>
      </c>
      <c r="P16908"/>
    </row>
    <row r="16909" spans="1:16" hidden="1">
      <c r="A16909" t="s">
        <v>14192</v>
      </c>
      <c r="B16909" s="1">
        <v>42310</v>
      </c>
      <c r="C16909" t="s">
        <v>14210</v>
      </c>
      <c r="D16909">
        <v>1</v>
      </c>
      <c r="E16909" t="s">
        <v>14211</v>
      </c>
      <c r="F16909" t="s">
        <v>13565</v>
      </c>
      <c r="G16909" t="s">
        <v>20</v>
      </c>
      <c r="H16909" t="s">
        <v>505</v>
      </c>
      <c r="I16909" s="2">
        <v>20000</v>
      </c>
      <c r="J16909" s="5"/>
      <c r="L16909" s="5"/>
      <c r="M16909" s="2">
        <f t="shared" si="264"/>
        <v>-172776.33999999694</v>
      </c>
      <c r="P16909"/>
    </row>
    <row r="16910" spans="1:16" hidden="1">
      <c r="A16910" t="s">
        <v>14217</v>
      </c>
      <c r="B16910" s="1">
        <v>42310</v>
      </c>
      <c r="C16910" t="s">
        <v>14238</v>
      </c>
      <c r="D16910">
        <v>2</v>
      </c>
      <c r="E16910" t="s">
        <v>14239</v>
      </c>
      <c r="F16910" t="s">
        <v>7054</v>
      </c>
      <c r="G16910" t="s">
        <v>20</v>
      </c>
      <c r="H16910" t="s">
        <v>14240</v>
      </c>
      <c r="I16910" s="2">
        <v>4106.97</v>
      </c>
      <c r="J16910" s="5"/>
      <c r="L16910" s="5"/>
      <c r="M16910" s="2">
        <f t="shared" si="264"/>
        <v>-168669.36999999694</v>
      </c>
      <c r="P16910"/>
    </row>
    <row r="16911" spans="1:16" hidden="1">
      <c r="A16911" t="s">
        <v>14246</v>
      </c>
      <c r="B16911" s="1">
        <v>42310</v>
      </c>
      <c r="C16911" t="s">
        <v>1802</v>
      </c>
      <c r="D16911">
        <v>2</v>
      </c>
      <c r="E16911" t="s">
        <v>14263</v>
      </c>
      <c r="F16911" t="s">
        <v>13559</v>
      </c>
      <c r="G16911" t="s">
        <v>479</v>
      </c>
      <c r="H16911" t="s">
        <v>14264</v>
      </c>
      <c r="I16911" s="2">
        <v>1608.08</v>
      </c>
      <c r="J16911" s="5"/>
      <c r="L16911" s="5"/>
      <c r="M16911" s="2">
        <f t="shared" si="264"/>
        <v>-167061.28999999695</v>
      </c>
      <c r="P16911"/>
    </row>
    <row r="16912" spans="1:16" hidden="1">
      <c r="A16912" t="s">
        <v>14270</v>
      </c>
      <c r="B16912" s="1">
        <v>42310</v>
      </c>
      <c r="C16912" t="s">
        <v>14288</v>
      </c>
      <c r="D16912">
        <v>2</v>
      </c>
      <c r="E16912" t="s">
        <v>14289</v>
      </c>
      <c r="F16912" t="s">
        <v>7054</v>
      </c>
      <c r="G16912" t="s">
        <v>20</v>
      </c>
      <c r="H16912" t="s">
        <v>14290</v>
      </c>
      <c r="I16912" s="2">
        <v>1840</v>
      </c>
      <c r="J16912" s="5"/>
      <c r="L16912" s="5"/>
      <c r="M16912" s="2">
        <f t="shared" si="264"/>
        <v>-165221.28999999695</v>
      </c>
      <c r="P16912"/>
    </row>
    <row r="16913" spans="1:16" hidden="1">
      <c r="A16913" t="s">
        <v>14297</v>
      </c>
      <c r="B16913" s="1">
        <v>42310</v>
      </c>
      <c r="C16913" t="s">
        <v>1802</v>
      </c>
      <c r="D16913">
        <v>2</v>
      </c>
      <c r="E16913" t="s">
        <v>14314</v>
      </c>
      <c r="F16913" t="s">
        <v>13559</v>
      </c>
      <c r="G16913" t="s">
        <v>479</v>
      </c>
      <c r="H16913" t="s">
        <v>10016</v>
      </c>
      <c r="J16913" s="5"/>
      <c r="K16913" s="2">
        <v>1000</v>
      </c>
      <c r="L16913" s="5"/>
      <c r="M16913" s="2">
        <f t="shared" si="264"/>
        <v>-166221.28999999695</v>
      </c>
      <c r="P16913"/>
    </row>
    <row r="16914" spans="1:16" hidden="1">
      <c r="A16914" t="s">
        <v>14297</v>
      </c>
      <c r="B16914" s="1">
        <v>42310</v>
      </c>
      <c r="C16914" t="s">
        <v>1802</v>
      </c>
      <c r="D16914">
        <v>2</v>
      </c>
      <c r="E16914" t="s">
        <v>14314</v>
      </c>
      <c r="F16914" t="s">
        <v>13559</v>
      </c>
      <c r="G16914" t="s">
        <v>479</v>
      </c>
      <c r="H16914" t="s">
        <v>10016</v>
      </c>
      <c r="I16914" s="2">
        <v>1674.37</v>
      </c>
      <c r="J16914" s="5"/>
      <c r="L16914" s="5"/>
      <c r="M16914" s="2">
        <f t="shared" si="264"/>
        <v>-164546.91999999696</v>
      </c>
      <c r="P16914"/>
    </row>
    <row r="16915" spans="1:16" hidden="1">
      <c r="A16915" t="s">
        <v>14321</v>
      </c>
      <c r="B16915" s="1">
        <v>42310</v>
      </c>
      <c r="C16915" t="s">
        <v>14333</v>
      </c>
      <c r="D16915">
        <v>2</v>
      </c>
      <c r="E16915" t="s">
        <v>14334</v>
      </c>
      <c r="F16915" t="s">
        <v>7054</v>
      </c>
      <c r="G16915" t="s">
        <v>20</v>
      </c>
      <c r="H16915" t="s">
        <v>14335</v>
      </c>
      <c r="I16915" s="2">
        <v>1839.99</v>
      </c>
      <c r="J16915" s="5"/>
      <c r="L16915" s="5"/>
      <c r="M16915" s="2">
        <f t="shared" si="264"/>
        <v>-162706.92999999697</v>
      </c>
      <c r="P16915"/>
    </row>
    <row r="16916" spans="1:16" hidden="1">
      <c r="A16916" t="s">
        <v>14343</v>
      </c>
      <c r="B16916" s="1">
        <v>42310</v>
      </c>
      <c r="C16916" t="s">
        <v>14361</v>
      </c>
      <c r="D16916">
        <v>2</v>
      </c>
      <c r="E16916" t="s">
        <v>14362</v>
      </c>
      <c r="F16916" t="s">
        <v>7054</v>
      </c>
      <c r="G16916" t="s">
        <v>20</v>
      </c>
      <c r="H16916" t="s">
        <v>564</v>
      </c>
      <c r="I16916" s="2">
        <v>1840</v>
      </c>
      <c r="J16916" s="5"/>
      <c r="L16916" s="5"/>
      <c r="M16916" s="2">
        <f t="shared" si="264"/>
        <v>-160866.92999999697</v>
      </c>
      <c r="P16916"/>
    </row>
    <row r="16917" spans="1:16" hidden="1">
      <c r="A16917" t="s">
        <v>14371</v>
      </c>
      <c r="B16917" s="1">
        <v>42310</v>
      </c>
      <c r="C16917" t="s">
        <v>1</v>
      </c>
      <c r="D16917">
        <v>2</v>
      </c>
      <c r="E16917" t="s">
        <v>14390</v>
      </c>
      <c r="F16917" t="s">
        <v>14391</v>
      </c>
      <c r="G16917" t="s">
        <v>20</v>
      </c>
      <c r="H16917" t="s">
        <v>24</v>
      </c>
      <c r="I16917" s="2">
        <v>60877.19</v>
      </c>
      <c r="J16917" s="5"/>
      <c r="L16917" s="5"/>
      <c r="M16917" s="2">
        <f t="shared" si="264"/>
        <v>-99989.739999996964</v>
      </c>
      <c r="P16917"/>
    </row>
    <row r="16918" spans="1:16" hidden="1">
      <c r="A16918" t="s">
        <v>14398</v>
      </c>
      <c r="B16918" s="1">
        <v>42310</v>
      </c>
      <c r="C16918" t="s">
        <v>14411</v>
      </c>
      <c r="D16918">
        <v>2</v>
      </c>
      <c r="E16918" t="s">
        <v>14412</v>
      </c>
      <c r="F16918" t="s">
        <v>7054</v>
      </c>
      <c r="G16918" t="s">
        <v>20</v>
      </c>
      <c r="H16918" t="s">
        <v>234</v>
      </c>
      <c r="I16918" s="2">
        <v>1025</v>
      </c>
      <c r="J16918" s="5"/>
      <c r="L16918" s="5"/>
      <c r="M16918" s="2">
        <f t="shared" si="264"/>
        <v>-98964.739999996964</v>
      </c>
      <c r="P16918"/>
    </row>
    <row r="16919" spans="1:16" hidden="1">
      <c r="A16919" t="s">
        <v>14421</v>
      </c>
      <c r="B16919" s="1">
        <v>42310</v>
      </c>
      <c r="C16919" t="s">
        <v>14436</v>
      </c>
      <c r="D16919">
        <v>2</v>
      </c>
      <c r="E16919" t="s">
        <v>14437</v>
      </c>
      <c r="F16919" t="s">
        <v>7054</v>
      </c>
      <c r="G16919" t="s">
        <v>20</v>
      </c>
      <c r="H16919" t="s">
        <v>13116</v>
      </c>
      <c r="I16919" s="2">
        <v>1997.75</v>
      </c>
      <c r="J16919" s="5"/>
      <c r="L16919" s="5"/>
      <c r="M16919" s="2">
        <f t="shared" si="264"/>
        <v>-96966.989999996964</v>
      </c>
      <c r="P16919"/>
    </row>
    <row r="16920" spans="1:16" hidden="1">
      <c r="A16920" t="s">
        <v>641</v>
      </c>
      <c r="B16920" s="1">
        <v>42311</v>
      </c>
      <c r="C16920" t="s">
        <v>6</v>
      </c>
      <c r="D16920">
        <v>1</v>
      </c>
      <c r="E16920" t="s">
        <v>646</v>
      </c>
      <c r="F16920" t="s">
        <v>29</v>
      </c>
      <c r="G16920" t="s">
        <v>4</v>
      </c>
      <c r="H16920" t="s">
        <v>647</v>
      </c>
      <c r="I16920" s="2">
        <v>2638.26</v>
      </c>
      <c r="J16920" s="5"/>
      <c r="L16920" s="5"/>
      <c r="M16920" s="2">
        <f t="shared" si="264"/>
        <v>-94328.729999996969</v>
      </c>
      <c r="P16920"/>
    </row>
    <row r="16921" spans="1:16" hidden="1">
      <c r="A16921" t="s">
        <v>709</v>
      </c>
      <c r="B16921" s="1">
        <v>42311</v>
      </c>
      <c r="C16921" t="s">
        <v>43</v>
      </c>
      <c r="D16921">
        <v>1</v>
      </c>
      <c r="E16921" t="s">
        <v>712</v>
      </c>
      <c r="F16921" t="s">
        <v>16</v>
      </c>
      <c r="G16921" t="s">
        <v>4</v>
      </c>
      <c r="H16921" t="s">
        <v>713</v>
      </c>
      <c r="J16921" s="5"/>
      <c r="K16921" s="2">
        <v>1025</v>
      </c>
      <c r="L16921" s="5"/>
      <c r="M16921" s="2">
        <f t="shared" si="264"/>
        <v>-95353.729999996969</v>
      </c>
      <c r="P16921"/>
    </row>
    <row r="16922" spans="1:16" hidden="1">
      <c r="A16922" t="s">
        <v>753</v>
      </c>
      <c r="B16922" s="1">
        <v>42311</v>
      </c>
      <c r="C16922" t="s">
        <v>43</v>
      </c>
      <c r="D16922">
        <v>1</v>
      </c>
      <c r="E16922" t="s">
        <v>762</v>
      </c>
      <c r="F16922" t="s">
        <v>13</v>
      </c>
      <c r="G16922" t="s">
        <v>4</v>
      </c>
      <c r="H16922" t="s">
        <v>763</v>
      </c>
      <c r="J16922" s="5"/>
      <c r="K16922" s="2">
        <v>42696</v>
      </c>
      <c r="L16922" s="5"/>
      <c r="M16922" s="2">
        <f t="shared" si="264"/>
        <v>-138049.72999999695</v>
      </c>
      <c r="P16922"/>
    </row>
    <row r="16923" spans="1:16" hidden="1">
      <c r="A16923" t="s">
        <v>766</v>
      </c>
      <c r="B16923" s="1">
        <v>42311</v>
      </c>
      <c r="C16923" t="s">
        <v>18</v>
      </c>
      <c r="D16923">
        <v>1</v>
      </c>
      <c r="E16923" t="s">
        <v>774</v>
      </c>
      <c r="F16923" t="s">
        <v>13</v>
      </c>
      <c r="G16923" t="s">
        <v>4</v>
      </c>
      <c r="H16923" t="s">
        <v>763</v>
      </c>
      <c r="J16923" s="5"/>
      <c r="K16923" s="2">
        <v>61304</v>
      </c>
      <c r="L16923" s="5"/>
      <c r="M16923" s="2">
        <f t="shared" si="264"/>
        <v>-199353.72999999695</v>
      </c>
      <c r="P16923"/>
    </row>
    <row r="16924" spans="1:16" hidden="1">
      <c r="A16924" t="s">
        <v>775</v>
      </c>
      <c r="B16924" s="1">
        <v>42311</v>
      </c>
      <c r="C16924" t="s">
        <v>6</v>
      </c>
      <c r="D16924">
        <v>1</v>
      </c>
      <c r="E16924" t="s">
        <v>783</v>
      </c>
      <c r="F16924" t="s">
        <v>29</v>
      </c>
      <c r="G16924" t="s">
        <v>4</v>
      </c>
      <c r="H16924" t="s">
        <v>784</v>
      </c>
      <c r="I16924" s="2">
        <v>198.31</v>
      </c>
      <c r="J16924" s="5"/>
      <c r="L16924" s="5"/>
      <c r="M16924" s="2">
        <f t="shared" si="264"/>
        <v>-199155.41999999696</v>
      </c>
      <c r="P16924"/>
    </row>
    <row r="16925" spans="1:16" hidden="1">
      <c r="A16925" t="s">
        <v>896</v>
      </c>
      <c r="B16925" s="1">
        <v>42311</v>
      </c>
      <c r="C16925" t="s">
        <v>200</v>
      </c>
      <c r="D16925">
        <v>1</v>
      </c>
      <c r="E16925" t="s">
        <v>902</v>
      </c>
      <c r="F16925" t="s">
        <v>16</v>
      </c>
      <c r="G16925" t="s">
        <v>4</v>
      </c>
      <c r="H16925" t="s">
        <v>200</v>
      </c>
      <c r="J16925" s="5"/>
      <c r="K16925" s="2">
        <v>286.08999999999997</v>
      </c>
      <c r="L16925" s="5"/>
      <c r="M16925" s="2">
        <f t="shared" si="264"/>
        <v>-199441.50999999695</v>
      </c>
      <c r="P16925"/>
    </row>
    <row r="16926" spans="1:16" hidden="1">
      <c r="A16926" t="s">
        <v>903</v>
      </c>
      <c r="B16926" s="1">
        <v>42311</v>
      </c>
      <c r="C16926" t="s">
        <v>195</v>
      </c>
      <c r="D16926">
        <v>1</v>
      </c>
      <c r="E16926" t="s">
        <v>905</v>
      </c>
      <c r="F16926" t="s">
        <v>13</v>
      </c>
      <c r="G16926" t="s">
        <v>4</v>
      </c>
      <c r="H16926" t="s">
        <v>195</v>
      </c>
      <c r="J16926" s="5"/>
      <c r="K16926" s="2">
        <v>7208.27</v>
      </c>
      <c r="L16926" s="5"/>
      <c r="M16926" s="2">
        <f t="shared" si="264"/>
        <v>-206649.77999999694</v>
      </c>
      <c r="P16926"/>
    </row>
    <row r="16927" spans="1:16" hidden="1">
      <c r="A16927" t="s">
        <v>906</v>
      </c>
      <c r="B16927" s="1">
        <v>42311</v>
      </c>
      <c r="C16927" t="s">
        <v>18</v>
      </c>
      <c r="D16927">
        <v>1</v>
      </c>
      <c r="E16927" t="s">
        <v>912</v>
      </c>
      <c r="F16927" t="s">
        <v>13</v>
      </c>
      <c r="G16927" t="s">
        <v>4</v>
      </c>
      <c r="H16927" t="s">
        <v>18</v>
      </c>
      <c r="J16927" s="5"/>
      <c r="K16927" s="2">
        <v>5547.65</v>
      </c>
      <c r="L16927" s="5"/>
      <c r="M16927" s="2">
        <f t="shared" si="264"/>
        <v>-212197.42999999694</v>
      </c>
      <c r="P16927"/>
    </row>
    <row r="16928" spans="1:16" hidden="1">
      <c r="A16928" t="s">
        <v>992</v>
      </c>
      <c r="B16928" s="1">
        <v>42311</v>
      </c>
      <c r="C16928" t="s">
        <v>11</v>
      </c>
      <c r="D16928">
        <v>1</v>
      </c>
      <c r="E16928" t="s">
        <v>995</v>
      </c>
      <c r="F16928" t="s">
        <v>13</v>
      </c>
      <c r="G16928" t="s">
        <v>20</v>
      </c>
      <c r="H16928" t="s">
        <v>14</v>
      </c>
      <c r="J16928" s="5"/>
      <c r="K16928" s="2">
        <v>1025</v>
      </c>
      <c r="L16928" s="5"/>
      <c r="M16928" s="2">
        <f t="shared" si="264"/>
        <v>-213222.42999999694</v>
      </c>
      <c r="P16928"/>
    </row>
    <row r="16929" spans="1:16" hidden="1">
      <c r="A16929" t="s">
        <v>998</v>
      </c>
      <c r="B16929" s="1">
        <v>42311</v>
      </c>
      <c r="C16929" t="s">
        <v>11</v>
      </c>
      <c r="D16929">
        <v>1</v>
      </c>
      <c r="E16929" t="s">
        <v>1003</v>
      </c>
      <c r="F16929" t="s">
        <v>13</v>
      </c>
      <c r="G16929" t="s">
        <v>20</v>
      </c>
      <c r="H16929" t="s">
        <v>1004</v>
      </c>
      <c r="J16929" s="5"/>
      <c r="K16929" s="2">
        <v>2865</v>
      </c>
      <c r="L16929" s="5"/>
      <c r="M16929" s="2">
        <f t="shared" si="264"/>
        <v>-216087.42999999694</v>
      </c>
      <c r="P16929"/>
    </row>
    <row r="16930" spans="1:16" hidden="1">
      <c r="A16930" t="s">
        <v>1056</v>
      </c>
      <c r="B16930" s="1">
        <v>42311</v>
      </c>
      <c r="C16930" t="s">
        <v>18</v>
      </c>
      <c r="D16930">
        <v>1</v>
      </c>
      <c r="E16930" t="s">
        <v>1058</v>
      </c>
      <c r="F16930" t="s">
        <v>13</v>
      </c>
      <c r="G16930" t="s">
        <v>20</v>
      </c>
      <c r="H16930" t="s">
        <v>18</v>
      </c>
      <c r="J16930" s="5"/>
      <c r="K16930" s="2">
        <v>11832.02</v>
      </c>
      <c r="L16930" s="5"/>
      <c r="M16930" s="2">
        <f t="shared" si="264"/>
        <v>-227919.44999999693</v>
      </c>
      <c r="P16930"/>
    </row>
    <row r="16931" spans="1:16" hidden="1">
      <c r="A16931" t="s">
        <v>1063</v>
      </c>
      <c r="B16931" s="1">
        <v>42311</v>
      </c>
      <c r="C16931" t="s">
        <v>195</v>
      </c>
      <c r="D16931">
        <v>1</v>
      </c>
      <c r="E16931" t="s">
        <v>1071</v>
      </c>
      <c r="F16931" t="s">
        <v>13</v>
      </c>
      <c r="G16931" t="s">
        <v>20</v>
      </c>
      <c r="H16931" t="s">
        <v>195</v>
      </c>
      <c r="J16931" s="5"/>
      <c r="K16931" s="2">
        <v>5894.99</v>
      </c>
      <c r="L16931" s="5"/>
      <c r="M16931" s="2">
        <f t="shared" si="264"/>
        <v>-233814.43999999692</v>
      </c>
      <c r="P16931"/>
    </row>
    <row r="16932" spans="1:16" hidden="1">
      <c r="A16932" t="s">
        <v>1075</v>
      </c>
      <c r="B16932" s="1">
        <v>42311</v>
      </c>
      <c r="C16932" t="s">
        <v>200</v>
      </c>
      <c r="D16932">
        <v>1</v>
      </c>
      <c r="E16932" t="s">
        <v>1077</v>
      </c>
      <c r="F16932" t="s">
        <v>16</v>
      </c>
      <c r="G16932" t="s">
        <v>20</v>
      </c>
      <c r="H16932" t="s">
        <v>200</v>
      </c>
      <c r="J16932" s="5"/>
      <c r="K16932" s="2">
        <v>14798.46</v>
      </c>
      <c r="L16932" s="5"/>
      <c r="M16932" s="2">
        <f t="shared" si="264"/>
        <v>-248612.89999999691</v>
      </c>
      <c r="P16932"/>
    </row>
    <row r="16933" spans="1:16" hidden="1">
      <c r="A16933" t="s">
        <v>14449</v>
      </c>
      <c r="B16933" s="1">
        <v>42311</v>
      </c>
      <c r="C16933" t="s">
        <v>14471</v>
      </c>
      <c r="D16933">
        <v>2</v>
      </c>
      <c r="E16933" t="s">
        <v>14472</v>
      </c>
      <c r="F16933" t="s">
        <v>7054</v>
      </c>
      <c r="G16933" t="s">
        <v>4</v>
      </c>
      <c r="H16933" t="s">
        <v>713</v>
      </c>
      <c r="I16933" s="2">
        <v>1025</v>
      </c>
      <c r="J16933" s="5"/>
      <c r="L16933" s="5"/>
      <c r="M16933" s="2">
        <f t="shared" si="264"/>
        <v>-247587.89999999691</v>
      </c>
      <c r="P16933"/>
    </row>
    <row r="16934" spans="1:16" hidden="1">
      <c r="A16934" t="s">
        <v>14477</v>
      </c>
      <c r="B16934" s="1">
        <v>42311</v>
      </c>
      <c r="C16934" t="s">
        <v>14496</v>
      </c>
      <c r="D16934">
        <v>1</v>
      </c>
      <c r="E16934" t="s">
        <v>14497</v>
      </c>
      <c r="F16934" t="s">
        <v>13565</v>
      </c>
      <c r="G16934" t="s">
        <v>4</v>
      </c>
      <c r="H16934" t="s">
        <v>763</v>
      </c>
      <c r="I16934" s="2">
        <v>42696</v>
      </c>
      <c r="J16934" s="5"/>
      <c r="L16934" s="5"/>
      <c r="M16934" s="2">
        <f t="shared" si="264"/>
        <v>-204891.89999999691</v>
      </c>
      <c r="P16934"/>
    </row>
    <row r="16935" spans="1:16" hidden="1">
      <c r="A16935" t="s">
        <v>14501</v>
      </c>
      <c r="B16935" s="1">
        <v>42311</v>
      </c>
      <c r="C16935" t="s">
        <v>14496</v>
      </c>
      <c r="D16935">
        <v>1</v>
      </c>
      <c r="E16935" t="s">
        <v>14523</v>
      </c>
      <c r="F16935" t="s">
        <v>13561</v>
      </c>
      <c r="G16935" t="s">
        <v>4</v>
      </c>
      <c r="H16935" t="s">
        <v>763</v>
      </c>
      <c r="I16935" s="2">
        <v>61304</v>
      </c>
      <c r="J16935" s="5"/>
      <c r="L16935" s="5"/>
      <c r="M16935" s="2">
        <f t="shared" si="264"/>
        <v>-143587.89999999691</v>
      </c>
      <c r="P16935"/>
    </row>
    <row r="16936" spans="1:16" hidden="1">
      <c r="A16936" t="s">
        <v>14528</v>
      </c>
      <c r="B16936" s="1">
        <v>42311</v>
      </c>
      <c r="C16936" t="s">
        <v>3261</v>
      </c>
      <c r="D16936">
        <v>2</v>
      </c>
      <c r="E16936" t="s">
        <v>14544</v>
      </c>
      <c r="F16936" t="s">
        <v>13559</v>
      </c>
      <c r="G16936" t="s">
        <v>479</v>
      </c>
      <c r="H16936" t="s">
        <v>65</v>
      </c>
      <c r="J16936" s="5"/>
      <c r="K16936" s="2">
        <v>2179.4</v>
      </c>
      <c r="L16936" s="5"/>
      <c r="M16936" s="2">
        <f t="shared" si="264"/>
        <v>-145767.2999999969</v>
      </c>
      <c r="P16936"/>
    </row>
    <row r="16937" spans="1:16" hidden="1">
      <c r="A16937" t="s">
        <v>14528</v>
      </c>
      <c r="B16937" s="1">
        <v>42311</v>
      </c>
      <c r="C16937" t="s">
        <v>3261</v>
      </c>
      <c r="D16937">
        <v>2</v>
      </c>
      <c r="E16937" t="s">
        <v>14544</v>
      </c>
      <c r="F16937" t="s">
        <v>13559</v>
      </c>
      <c r="G16937" t="s">
        <v>479</v>
      </c>
      <c r="H16937" t="s">
        <v>65</v>
      </c>
      <c r="I16937" s="2">
        <v>2179.4</v>
      </c>
      <c r="J16937" s="5"/>
      <c r="L16937" s="5"/>
      <c r="M16937" s="2">
        <f t="shared" si="264"/>
        <v>-143587.89999999691</v>
      </c>
      <c r="P16937"/>
    </row>
    <row r="16938" spans="1:16" hidden="1">
      <c r="A16938" t="s">
        <v>14548</v>
      </c>
      <c r="B16938" s="1">
        <v>42311</v>
      </c>
      <c r="C16938" t="s">
        <v>14563</v>
      </c>
      <c r="D16938">
        <v>2</v>
      </c>
      <c r="E16938" t="s">
        <v>14564</v>
      </c>
      <c r="F16938" t="s">
        <v>7054</v>
      </c>
      <c r="G16938" t="s">
        <v>4</v>
      </c>
      <c r="H16938" t="s">
        <v>14565</v>
      </c>
      <c r="I16938" s="2">
        <v>1025</v>
      </c>
      <c r="J16938" s="5"/>
      <c r="L16938" s="5"/>
      <c r="M16938" s="2">
        <f t="shared" si="264"/>
        <v>-142562.89999999691</v>
      </c>
      <c r="P16938"/>
    </row>
    <row r="16939" spans="1:16" hidden="1">
      <c r="A16939" t="s">
        <v>14572</v>
      </c>
      <c r="B16939" s="1">
        <v>42311</v>
      </c>
      <c r="C16939" t="s">
        <v>1802</v>
      </c>
      <c r="D16939">
        <v>2</v>
      </c>
      <c r="E16939" t="s">
        <v>14591</v>
      </c>
      <c r="F16939" t="s">
        <v>13559</v>
      </c>
      <c r="G16939" t="s">
        <v>479</v>
      </c>
      <c r="H16939" t="s">
        <v>14592</v>
      </c>
      <c r="I16939" s="2">
        <v>224.34</v>
      </c>
      <c r="J16939" s="5"/>
      <c r="L16939" s="5"/>
      <c r="M16939" s="2">
        <f t="shared" si="264"/>
        <v>-142338.55999999691</v>
      </c>
      <c r="P16939"/>
    </row>
    <row r="16940" spans="1:16" hidden="1">
      <c r="A16940" t="s">
        <v>14596</v>
      </c>
      <c r="B16940" s="1">
        <v>42311</v>
      </c>
      <c r="C16940" t="s">
        <v>14612</v>
      </c>
      <c r="D16940">
        <v>2</v>
      </c>
      <c r="E16940" t="s">
        <v>14613</v>
      </c>
      <c r="F16940" t="s">
        <v>7054</v>
      </c>
      <c r="G16940" t="s">
        <v>4</v>
      </c>
      <c r="H16940" t="s">
        <v>14614</v>
      </c>
      <c r="I16940" s="2">
        <v>1025</v>
      </c>
      <c r="J16940" s="5"/>
      <c r="L16940" s="5"/>
      <c r="M16940" s="2">
        <f t="shared" si="264"/>
        <v>-141313.55999999691</v>
      </c>
      <c r="P16940"/>
    </row>
    <row r="16941" spans="1:16" hidden="1">
      <c r="A16941" t="s">
        <v>14618</v>
      </c>
      <c r="B16941" s="1">
        <v>42311</v>
      </c>
      <c r="C16941" t="s">
        <v>14637</v>
      </c>
      <c r="D16941">
        <v>2</v>
      </c>
      <c r="E16941" t="s">
        <v>14638</v>
      </c>
      <c r="F16941" t="s">
        <v>7054</v>
      </c>
      <c r="G16941" t="s">
        <v>4</v>
      </c>
      <c r="H16941" t="s">
        <v>2853</v>
      </c>
      <c r="I16941" s="2">
        <v>109.5</v>
      </c>
      <c r="J16941" s="5"/>
      <c r="L16941" s="5"/>
      <c r="M16941" s="2">
        <f t="shared" si="264"/>
        <v>-141204.05999999691</v>
      </c>
      <c r="P16941"/>
    </row>
    <row r="16942" spans="1:16" hidden="1">
      <c r="A16942" t="s">
        <v>14643</v>
      </c>
      <c r="B16942" s="1">
        <v>42311</v>
      </c>
      <c r="C16942" t="s">
        <v>14661</v>
      </c>
      <c r="D16942">
        <v>2</v>
      </c>
      <c r="E16942" t="s">
        <v>14662</v>
      </c>
      <c r="F16942" t="s">
        <v>7054</v>
      </c>
      <c r="G16942" t="s">
        <v>4</v>
      </c>
      <c r="H16942" t="s">
        <v>3571</v>
      </c>
      <c r="I16942" s="2">
        <v>470</v>
      </c>
      <c r="J16942" s="5"/>
      <c r="L16942" s="5"/>
      <c r="M16942" s="2">
        <f t="shared" si="264"/>
        <v>-140734.05999999691</v>
      </c>
      <c r="P16942"/>
    </row>
    <row r="16943" spans="1:16" hidden="1">
      <c r="A16943" t="s">
        <v>14667</v>
      </c>
      <c r="B16943" s="1">
        <v>42311</v>
      </c>
      <c r="C16943" t="s">
        <v>14684</v>
      </c>
      <c r="D16943">
        <v>2</v>
      </c>
      <c r="E16943" t="s">
        <v>14685</v>
      </c>
      <c r="F16943" t="s">
        <v>7054</v>
      </c>
      <c r="G16943" t="s">
        <v>4</v>
      </c>
      <c r="H16943" t="s">
        <v>5909</v>
      </c>
      <c r="I16943" s="2">
        <v>1025</v>
      </c>
      <c r="J16943" s="5"/>
      <c r="L16943" s="5"/>
      <c r="M16943" s="2">
        <f t="shared" si="264"/>
        <v>-139709.05999999691</v>
      </c>
      <c r="P16943"/>
    </row>
    <row r="16944" spans="1:16" hidden="1">
      <c r="A16944" t="s">
        <v>14690</v>
      </c>
      <c r="B16944" s="1">
        <v>42311</v>
      </c>
      <c r="C16944" t="s">
        <v>14709</v>
      </c>
      <c r="D16944">
        <v>2</v>
      </c>
      <c r="E16944" t="s">
        <v>14710</v>
      </c>
      <c r="F16944" t="s">
        <v>7054</v>
      </c>
      <c r="G16944" t="s">
        <v>4</v>
      </c>
      <c r="H16944" t="s">
        <v>14711</v>
      </c>
      <c r="I16944" s="2">
        <v>4100.01</v>
      </c>
      <c r="J16944" s="5"/>
      <c r="L16944" s="5"/>
      <c r="M16944" s="2">
        <f t="shared" si="264"/>
        <v>-135609.0499999969</v>
      </c>
      <c r="P16944"/>
    </row>
    <row r="16945" spans="1:16" hidden="1">
      <c r="A16945" t="s">
        <v>14717</v>
      </c>
      <c r="B16945" s="1">
        <v>42311</v>
      </c>
      <c r="C16945" t="s">
        <v>14737</v>
      </c>
      <c r="D16945">
        <v>2</v>
      </c>
      <c r="E16945" t="s">
        <v>14738</v>
      </c>
      <c r="F16945" t="s">
        <v>7054</v>
      </c>
      <c r="G16945" t="s">
        <v>4</v>
      </c>
      <c r="H16945" t="s">
        <v>14739</v>
      </c>
      <c r="I16945" s="2">
        <v>1025</v>
      </c>
      <c r="J16945" s="5"/>
      <c r="L16945" s="5"/>
      <c r="M16945" s="2">
        <f t="shared" si="264"/>
        <v>-134584.0499999969</v>
      </c>
      <c r="P16945"/>
    </row>
    <row r="16946" spans="1:16" hidden="1">
      <c r="A16946" t="s">
        <v>14746</v>
      </c>
      <c r="B16946" s="1">
        <v>42311</v>
      </c>
      <c r="C16946" t="s">
        <v>14765</v>
      </c>
      <c r="D16946">
        <v>2</v>
      </c>
      <c r="E16946" t="s">
        <v>14766</v>
      </c>
      <c r="F16946" t="s">
        <v>7054</v>
      </c>
      <c r="G16946" t="s">
        <v>4</v>
      </c>
      <c r="H16946" t="s">
        <v>6394</v>
      </c>
      <c r="J16946" s="5"/>
      <c r="K16946" s="2">
        <v>1025</v>
      </c>
      <c r="L16946" s="5"/>
      <c r="M16946" s="2">
        <f t="shared" si="264"/>
        <v>-135609.0499999969</v>
      </c>
      <c r="P16946"/>
    </row>
    <row r="16947" spans="1:16" hidden="1">
      <c r="A16947" t="s">
        <v>14746</v>
      </c>
      <c r="B16947" s="1">
        <v>42311</v>
      </c>
      <c r="C16947" t="s">
        <v>14765</v>
      </c>
      <c r="D16947">
        <v>2</v>
      </c>
      <c r="E16947" t="s">
        <v>14766</v>
      </c>
      <c r="F16947" t="s">
        <v>7054</v>
      </c>
      <c r="G16947" t="s">
        <v>4</v>
      </c>
      <c r="H16947" t="s">
        <v>6394</v>
      </c>
      <c r="I16947" s="2">
        <v>1025</v>
      </c>
      <c r="J16947" s="5"/>
      <c r="L16947" s="5"/>
      <c r="M16947" s="2">
        <f t="shared" si="264"/>
        <v>-134584.0499999969</v>
      </c>
      <c r="P16947"/>
    </row>
    <row r="16948" spans="1:16" hidden="1">
      <c r="A16948" t="s">
        <v>14770</v>
      </c>
      <c r="B16948" s="1">
        <v>42311</v>
      </c>
      <c r="C16948" t="s">
        <v>14787</v>
      </c>
      <c r="D16948">
        <v>2</v>
      </c>
      <c r="E16948" t="s">
        <v>14788</v>
      </c>
      <c r="F16948" t="s">
        <v>7054</v>
      </c>
      <c r="G16948" t="s">
        <v>4</v>
      </c>
      <c r="H16948" t="s">
        <v>2116</v>
      </c>
      <c r="J16948" s="5"/>
      <c r="K16948" s="2">
        <v>1025</v>
      </c>
      <c r="L16948" s="5"/>
      <c r="M16948" s="2">
        <f t="shared" si="264"/>
        <v>-135609.0499999969</v>
      </c>
      <c r="P16948"/>
    </row>
    <row r="16949" spans="1:16" hidden="1">
      <c r="A16949" t="s">
        <v>14770</v>
      </c>
      <c r="B16949" s="1">
        <v>42311</v>
      </c>
      <c r="C16949" t="s">
        <v>14787</v>
      </c>
      <c r="D16949">
        <v>2</v>
      </c>
      <c r="E16949" t="s">
        <v>14788</v>
      </c>
      <c r="F16949" t="s">
        <v>7054</v>
      </c>
      <c r="G16949" t="s">
        <v>4</v>
      </c>
      <c r="H16949" t="s">
        <v>2116</v>
      </c>
      <c r="I16949" s="2">
        <v>1025</v>
      </c>
      <c r="J16949" s="5"/>
      <c r="L16949" s="5"/>
      <c r="M16949" s="2">
        <f t="shared" si="264"/>
        <v>-134584.0499999969</v>
      </c>
      <c r="P16949"/>
    </row>
    <row r="16950" spans="1:16" hidden="1">
      <c r="A16950" t="s">
        <v>14793</v>
      </c>
      <c r="B16950" s="1">
        <v>42311</v>
      </c>
      <c r="C16950" t="s">
        <v>14808</v>
      </c>
      <c r="D16950">
        <v>2</v>
      </c>
      <c r="E16950" t="s">
        <v>14809</v>
      </c>
      <c r="F16950" t="s">
        <v>7054</v>
      </c>
      <c r="G16950" t="s">
        <v>4</v>
      </c>
      <c r="H16950" t="s">
        <v>6623</v>
      </c>
      <c r="J16950" s="5"/>
      <c r="K16950" s="65">
        <v>1840</v>
      </c>
      <c r="L16950" s="5"/>
      <c r="M16950" s="2">
        <f t="shared" si="264"/>
        <v>-136424.0499999969</v>
      </c>
      <c r="P16950"/>
    </row>
    <row r="16951" spans="1:16" hidden="1">
      <c r="A16951" t="s">
        <v>14793</v>
      </c>
      <c r="B16951" s="1">
        <v>42311</v>
      </c>
      <c r="C16951" t="s">
        <v>14808</v>
      </c>
      <c r="D16951">
        <v>2</v>
      </c>
      <c r="E16951" t="s">
        <v>14809</v>
      </c>
      <c r="F16951" t="s">
        <v>7054</v>
      </c>
      <c r="G16951" t="s">
        <v>4</v>
      </c>
      <c r="H16951" t="s">
        <v>6623</v>
      </c>
      <c r="I16951" s="2">
        <v>1840</v>
      </c>
      <c r="J16951" s="5"/>
      <c r="L16951" s="5"/>
      <c r="M16951" s="2">
        <f t="shared" si="264"/>
        <v>-134584.0499999969</v>
      </c>
      <c r="P16951"/>
    </row>
    <row r="16952" spans="1:16" hidden="1">
      <c r="A16952" t="s">
        <v>14814</v>
      </c>
      <c r="B16952" s="1">
        <v>42311</v>
      </c>
      <c r="C16952" t="s">
        <v>4274</v>
      </c>
      <c r="D16952">
        <v>2</v>
      </c>
      <c r="E16952" t="s">
        <v>14831</v>
      </c>
      <c r="F16952" t="s">
        <v>7054</v>
      </c>
      <c r="G16952" t="s">
        <v>4</v>
      </c>
      <c r="H16952" t="s">
        <v>6619</v>
      </c>
      <c r="J16952" s="5"/>
      <c r="K16952" s="2">
        <v>1699.99</v>
      </c>
      <c r="L16952" s="5"/>
      <c r="M16952" s="2">
        <f t="shared" si="264"/>
        <v>-136284.03999999689</v>
      </c>
      <c r="P16952"/>
    </row>
    <row r="16953" spans="1:16" hidden="1">
      <c r="A16953" t="s">
        <v>14814</v>
      </c>
      <c r="B16953" s="1">
        <v>42311</v>
      </c>
      <c r="C16953" t="s">
        <v>4274</v>
      </c>
      <c r="D16953">
        <v>2</v>
      </c>
      <c r="E16953" t="s">
        <v>14831</v>
      </c>
      <c r="F16953" t="s">
        <v>7054</v>
      </c>
      <c r="G16953" t="s">
        <v>4</v>
      </c>
      <c r="H16953" t="s">
        <v>6619</v>
      </c>
      <c r="I16953" s="2">
        <v>1699.99</v>
      </c>
      <c r="J16953" s="5"/>
      <c r="L16953" s="5"/>
      <c r="M16953" s="2">
        <f t="shared" si="264"/>
        <v>-134584.0499999969</v>
      </c>
      <c r="P16953"/>
    </row>
    <row r="16954" spans="1:16" hidden="1">
      <c r="A16954" t="s">
        <v>14836</v>
      </c>
      <c r="B16954" s="1">
        <v>42311</v>
      </c>
      <c r="C16954" t="s">
        <v>14854</v>
      </c>
      <c r="D16954">
        <v>2</v>
      </c>
      <c r="E16954" t="s">
        <v>14855</v>
      </c>
      <c r="F16954" t="s">
        <v>7054</v>
      </c>
      <c r="G16954" t="s">
        <v>4</v>
      </c>
      <c r="H16954" t="s">
        <v>3585</v>
      </c>
      <c r="I16954" s="2">
        <v>1025</v>
      </c>
      <c r="J16954" s="5"/>
      <c r="L16954" s="5"/>
      <c r="M16954" s="2">
        <f t="shared" si="264"/>
        <v>-133559.0499999969</v>
      </c>
      <c r="P16954"/>
    </row>
    <row r="16955" spans="1:16" hidden="1">
      <c r="A16955" t="s">
        <v>14862</v>
      </c>
      <c r="B16955" s="1">
        <v>42311</v>
      </c>
      <c r="C16955" t="s">
        <v>14883</v>
      </c>
      <c r="D16955">
        <v>2</v>
      </c>
      <c r="E16955" t="s">
        <v>14884</v>
      </c>
      <c r="F16955" t="s">
        <v>7054</v>
      </c>
      <c r="G16955" t="s">
        <v>4</v>
      </c>
      <c r="H16955" t="s">
        <v>474</v>
      </c>
      <c r="J16955" s="5"/>
      <c r="K16955" s="2">
        <v>965</v>
      </c>
      <c r="L16955" s="5"/>
      <c r="M16955" s="2">
        <f t="shared" si="264"/>
        <v>-134524.0499999969</v>
      </c>
      <c r="P16955"/>
    </row>
    <row r="16956" spans="1:16" hidden="1">
      <c r="A16956" t="s">
        <v>14862</v>
      </c>
      <c r="B16956" s="1">
        <v>42311</v>
      </c>
      <c r="C16956" t="s">
        <v>14883</v>
      </c>
      <c r="D16956">
        <v>2</v>
      </c>
      <c r="E16956" t="s">
        <v>14884</v>
      </c>
      <c r="F16956" t="s">
        <v>7054</v>
      </c>
      <c r="G16956" t="s">
        <v>4</v>
      </c>
      <c r="H16956" t="s">
        <v>474</v>
      </c>
      <c r="I16956" s="2">
        <v>1141.5899999999999</v>
      </c>
      <c r="J16956" s="5"/>
      <c r="L16956" s="5"/>
      <c r="M16956" s="2">
        <f t="shared" si="264"/>
        <v>-133382.45999999691</v>
      </c>
      <c r="P16956"/>
    </row>
    <row r="16957" spans="1:16" hidden="1">
      <c r="A16957" t="s">
        <v>14890</v>
      </c>
      <c r="B16957" s="1">
        <v>42311</v>
      </c>
      <c r="C16957" t="s">
        <v>14911</v>
      </c>
      <c r="D16957">
        <v>2</v>
      </c>
      <c r="E16957" t="s">
        <v>14912</v>
      </c>
      <c r="F16957" t="s">
        <v>7054</v>
      </c>
      <c r="G16957" t="s">
        <v>20</v>
      </c>
      <c r="H16957" t="s">
        <v>14649</v>
      </c>
      <c r="I16957" s="2">
        <v>5995.99</v>
      </c>
      <c r="J16957" s="5"/>
      <c r="L16957" s="5"/>
      <c r="M16957" s="2">
        <f t="shared" si="264"/>
        <v>-127386.4699999969</v>
      </c>
      <c r="P16957"/>
    </row>
    <row r="16958" spans="1:16" hidden="1">
      <c r="A16958" t="s">
        <v>14917</v>
      </c>
      <c r="B16958" s="1">
        <v>42311</v>
      </c>
      <c r="C16958" t="s">
        <v>14939</v>
      </c>
      <c r="D16958">
        <v>2</v>
      </c>
      <c r="E16958" t="s">
        <v>14940</v>
      </c>
      <c r="F16958" t="s">
        <v>7054</v>
      </c>
      <c r="G16958" t="s">
        <v>20</v>
      </c>
      <c r="H16958" t="s">
        <v>14941</v>
      </c>
      <c r="I16958" s="2">
        <v>200.01</v>
      </c>
      <c r="J16958" s="5"/>
      <c r="L16958" s="5"/>
      <c r="M16958" s="2">
        <f t="shared" si="264"/>
        <v>-127186.45999999691</v>
      </c>
      <c r="P16958"/>
    </row>
    <row r="16959" spans="1:16" hidden="1">
      <c r="A16959" t="s">
        <v>14945</v>
      </c>
      <c r="B16959" s="1">
        <v>42311</v>
      </c>
      <c r="C16959" t="s">
        <v>14967</v>
      </c>
      <c r="D16959">
        <v>2</v>
      </c>
      <c r="E16959" t="s">
        <v>14968</v>
      </c>
      <c r="F16959" t="s">
        <v>7054</v>
      </c>
      <c r="G16959" t="s">
        <v>20</v>
      </c>
      <c r="H16959" t="s">
        <v>14711</v>
      </c>
      <c r="I16959" s="2">
        <v>1025</v>
      </c>
      <c r="J16959" s="5"/>
      <c r="L16959" s="5"/>
      <c r="M16959" s="2">
        <f t="shared" si="264"/>
        <v>-126161.45999999691</v>
      </c>
      <c r="P16959"/>
    </row>
    <row r="16960" spans="1:16" hidden="1">
      <c r="A16960" t="s">
        <v>14972</v>
      </c>
      <c r="B16960" s="1">
        <v>42311</v>
      </c>
      <c r="C16960" t="s">
        <v>14993</v>
      </c>
      <c r="D16960">
        <v>2</v>
      </c>
      <c r="E16960" t="s">
        <v>14994</v>
      </c>
      <c r="F16960" t="s">
        <v>7054</v>
      </c>
      <c r="G16960" t="s">
        <v>20</v>
      </c>
      <c r="H16960" t="s">
        <v>14711</v>
      </c>
      <c r="I16960" s="2">
        <v>3030</v>
      </c>
      <c r="J16960" s="5"/>
      <c r="L16960" s="5"/>
      <c r="M16960" s="2">
        <f t="shared" si="264"/>
        <v>-123131.45999999691</v>
      </c>
      <c r="P16960"/>
    </row>
    <row r="16961" spans="1:16" hidden="1">
      <c r="A16961" t="s">
        <v>15000</v>
      </c>
      <c r="B16961" s="1">
        <v>42311</v>
      </c>
      <c r="C16961" t="s">
        <v>15017</v>
      </c>
      <c r="D16961">
        <v>2</v>
      </c>
      <c r="E16961" t="s">
        <v>15018</v>
      </c>
      <c r="F16961" t="s">
        <v>7054</v>
      </c>
      <c r="G16961" t="s">
        <v>20</v>
      </c>
      <c r="H16961" t="s">
        <v>7317</v>
      </c>
      <c r="J16961" s="5"/>
      <c r="K16961" s="2">
        <v>1850</v>
      </c>
      <c r="L16961" s="5"/>
      <c r="M16961" s="2">
        <f t="shared" si="264"/>
        <v>-124981.45999999691</v>
      </c>
      <c r="P16961"/>
    </row>
    <row r="16962" spans="1:16" hidden="1">
      <c r="A16962" t="s">
        <v>15000</v>
      </c>
      <c r="B16962" s="1">
        <v>42311</v>
      </c>
      <c r="C16962" t="s">
        <v>15017</v>
      </c>
      <c r="D16962">
        <v>2</v>
      </c>
      <c r="E16962" t="s">
        <v>15018</v>
      </c>
      <c r="F16962" t="s">
        <v>7054</v>
      </c>
      <c r="G16962" t="s">
        <v>20</v>
      </c>
      <c r="H16962" t="s">
        <v>7317</v>
      </c>
      <c r="I16962" s="2">
        <v>1849.49</v>
      </c>
      <c r="J16962" s="5"/>
      <c r="L16962" s="5"/>
      <c r="M16962" s="2">
        <f t="shared" si="264"/>
        <v>-123131.9699999969</v>
      </c>
      <c r="P16962"/>
    </row>
    <row r="16963" spans="1:16" hidden="1">
      <c r="A16963" t="s">
        <v>15023</v>
      </c>
      <c r="B16963" s="1">
        <v>42311</v>
      </c>
      <c r="C16963" t="s">
        <v>1802</v>
      </c>
      <c r="D16963">
        <v>2</v>
      </c>
      <c r="E16963" t="s">
        <v>15040</v>
      </c>
      <c r="F16963" t="s">
        <v>13559</v>
      </c>
      <c r="G16963" t="s">
        <v>479</v>
      </c>
      <c r="H16963" t="s">
        <v>65</v>
      </c>
      <c r="I16963" s="2">
        <v>438.85</v>
      </c>
      <c r="J16963" s="5"/>
      <c r="L16963" s="5"/>
      <c r="M16963" s="2">
        <f t="shared" si="264"/>
        <v>-122693.1199999969</v>
      </c>
      <c r="P16963"/>
    </row>
    <row r="16964" spans="1:16" hidden="1">
      <c r="A16964" t="s">
        <v>15045</v>
      </c>
      <c r="B16964" s="1">
        <v>42311</v>
      </c>
      <c r="C16964" t="s">
        <v>15066</v>
      </c>
      <c r="D16964">
        <v>2</v>
      </c>
      <c r="E16964" t="s">
        <v>15067</v>
      </c>
      <c r="F16964" t="s">
        <v>7054</v>
      </c>
      <c r="G16964" t="s">
        <v>20</v>
      </c>
      <c r="H16964" t="s">
        <v>4788</v>
      </c>
      <c r="I16964" s="2">
        <v>1839.99</v>
      </c>
      <c r="J16964" s="5"/>
      <c r="L16964" s="5"/>
      <c r="M16964" s="2">
        <f t="shared" si="264"/>
        <v>-120853.12999999689</v>
      </c>
      <c r="P16964"/>
    </row>
    <row r="16965" spans="1:16" hidden="1">
      <c r="A16965" t="s">
        <v>15073</v>
      </c>
      <c r="B16965" s="1">
        <v>42311</v>
      </c>
      <c r="C16965" t="s">
        <v>15086</v>
      </c>
      <c r="D16965">
        <v>2</v>
      </c>
      <c r="E16965" t="s">
        <v>15087</v>
      </c>
      <c r="F16965" t="s">
        <v>7054</v>
      </c>
      <c r="G16965" t="s">
        <v>20</v>
      </c>
      <c r="H16965" t="s">
        <v>4920</v>
      </c>
      <c r="I16965" s="2">
        <v>2990</v>
      </c>
      <c r="J16965" s="5"/>
      <c r="L16965" s="5"/>
      <c r="M16965" s="2">
        <f t="shared" si="264"/>
        <v>-117863.12999999689</v>
      </c>
      <c r="P16965"/>
    </row>
    <row r="16966" spans="1:16" hidden="1">
      <c r="A16966" t="s">
        <v>15093</v>
      </c>
      <c r="B16966" s="1">
        <v>42311</v>
      </c>
      <c r="C16966" t="s">
        <v>1802</v>
      </c>
      <c r="D16966">
        <v>2</v>
      </c>
      <c r="E16966" t="s">
        <v>15111</v>
      </c>
      <c r="F16966" t="s">
        <v>13559</v>
      </c>
      <c r="G16966" t="s">
        <v>479</v>
      </c>
      <c r="H16966" t="s">
        <v>13104</v>
      </c>
      <c r="J16966" s="5"/>
      <c r="K16966" s="2">
        <v>500</v>
      </c>
      <c r="L16966" s="5"/>
      <c r="M16966" s="2">
        <f t="shared" si="264"/>
        <v>-118363.12999999689</v>
      </c>
      <c r="P16966"/>
    </row>
    <row r="16967" spans="1:16" hidden="1">
      <c r="A16967" t="s">
        <v>15093</v>
      </c>
      <c r="B16967" s="1">
        <v>42311</v>
      </c>
      <c r="C16967" t="s">
        <v>1802</v>
      </c>
      <c r="D16967">
        <v>2</v>
      </c>
      <c r="E16967" t="s">
        <v>15111</v>
      </c>
      <c r="F16967" t="s">
        <v>13559</v>
      </c>
      <c r="G16967" t="s">
        <v>479</v>
      </c>
      <c r="H16967" t="s">
        <v>13104</v>
      </c>
      <c r="I16967" s="2">
        <v>720.43</v>
      </c>
      <c r="J16967" s="5"/>
      <c r="L16967" s="5"/>
      <c r="M16967" s="2">
        <f t="shared" si="264"/>
        <v>-117642.6999999969</v>
      </c>
      <c r="P16967"/>
    </row>
    <row r="16968" spans="1:16" hidden="1">
      <c r="A16968" t="s">
        <v>15116</v>
      </c>
      <c r="B16968" s="1">
        <v>42311</v>
      </c>
      <c r="C16968" t="s">
        <v>15135</v>
      </c>
      <c r="D16968">
        <v>1</v>
      </c>
      <c r="E16968" t="s">
        <v>15136</v>
      </c>
      <c r="F16968" t="s">
        <v>13610</v>
      </c>
      <c r="G16968" t="s">
        <v>20</v>
      </c>
      <c r="H16968" t="s">
        <v>8333</v>
      </c>
      <c r="I16968" s="2">
        <v>11808.46</v>
      </c>
      <c r="J16968" s="5"/>
      <c r="L16968" s="5"/>
      <c r="M16968" s="2">
        <f t="shared" si="264"/>
        <v>-105834.23999999691</v>
      </c>
      <c r="P16968"/>
    </row>
    <row r="16969" spans="1:16" hidden="1">
      <c r="A16969" t="s">
        <v>15141</v>
      </c>
      <c r="B16969" s="1">
        <v>42311</v>
      </c>
      <c r="C16969" t="s">
        <v>15161</v>
      </c>
      <c r="D16969">
        <v>2</v>
      </c>
      <c r="E16969" t="s">
        <v>15162</v>
      </c>
      <c r="F16969" t="s">
        <v>7054</v>
      </c>
      <c r="G16969" t="s">
        <v>20</v>
      </c>
      <c r="H16969" t="s">
        <v>15163</v>
      </c>
      <c r="I16969" s="2">
        <v>2059.3200000000002</v>
      </c>
      <c r="J16969" s="5"/>
      <c r="L16969" s="5"/>
      <c r="M16969" s="2">
        <f t="shared" ref="M16969:M17032" si="265">+M16968+I16969-K16969</f>
        <v>-103774.9199999969</v>
      </c>
      <c r="P16969"/>
    </row>
    <row r="16970" spans="1:16" hidden="1">
      <c r="A16970" t="s">
        <v>15168</v>
      </c>
      <c r="B16970" s="1">
        <v>42311</v>
      </c>
      <c r="C16970" t="s">
        <v>15184</v>
      </c>
      <c r="D16970">
        <v>2</v>
      </c>
      <c r="E16970" t="s">
        <v>15185</v>
      </c>
      <c r="F16970" t="s">
        <v>7054</v>
      </c>
      <c r="G16970" t="s">
        <v>20</v>
      </c>
      <c r="H16970" t="s">
        <v>41</v>
      </c>
      <c r="I16970" s="2">
        <v>1840</v>
      </c>
      <c r="J16970" s="5"/>
      <c r="L16970" s="5"/>
      <c r="M16970" s="2">
        <f t="shared" si="265"/>
        <v>-101934.9199999969</v>
      </c>
      <c r="P16970"/>
    </row>
    <row r="16971" spans="1:16" hidden="1">
      <c r="A16971" t="s">
        <v>15189</v>
      </c>
      <c r="B16971" s="1">
        <v>42311</v>
      </c>
      <c r="C16971" t="s">
        <v>15211</v>
      </c>
      <c r="D16971">
        <v>2</v>
      </c>
      <c r="E16971" t="s">
        <v>15212</v>
      </c>
      <c r="F16971" t="s">
        <v>7054</v>
      </c>
      <c r="G16971" t="s">
        <v>20</v>
      </c>
      <c r="H16971" t="s">
        <v>14</v>
      </c>
      <c r="I16971" s="2">
        <v>1025</v>
      </c>
      <c r="J16971" s="5"/>
      <c r="L16971" s="5"/>
      <c r="M16971" s="2">
        <f t="shared" si="265"/>
        <v>-100909.9199999969</v>
      </c>
      <c r="P16971"/>
    </row>
    <row r="16972" spans="1:16" hidden="1">
      <c r="A16972" t="s">
        <v>15217</v>
      </c>
      <c r="B16972" s="1">
        <v>42311</v>
      </c>
      <c r="C16972" t="s">
        <v>1802</v>
      </c>
      <c r="D16972">
        <v>2</v>
      </c>
      <c r="E16972" t="s">
        <v>15233</v>
      </c>
      <c r="F16972" t="s">
        <v>13559</v>
      </c>
      <c r="G16972" t="s">
        <v>479</v>
      </c>
      <c r="H16972" t="s">
        <v>65</v>
      </c>
      <c r="I16972" s="2">
        <v>1077.42</v>
      </c>
      <c r="J16972" s="5"/>
      <c r="L16972" s="5"/>
      <c r="M16972" s="2">
        <f t="shared" si="265"/>
        <v>-99832.4999999969</v>
      </c>
      <c r="P16972"/>
    </row>
    <row r="16973" spans="1:16" hidden="1">
      <c r="A16973" t="s">
        <v>15239</v>
      </c>
      <c r="B16973" s="1">
        <v>42311</v>
      </c>
      <c r="C16973" t="s">
        <v>15252</v>
      </c>
      <c r="D16973">
        <v>2</v>
      </c>
      <c r="E16973" t="s">
        <v>15253</v>
      </c>
      <c r="F16973" t="s">
        <v>7054</v>
      </c>
      <c r="G16973" t="s">
        <v>20</v>
      </c>
      <c r="H16973" t="s">
        <v>9702</v>
      </c>
      <c r="I16973" s="2">
        <v>2864.99</v>
      </c>
      <c r="J16973" s="5"/>
      <c r="L16973" s="5"/>
      <c r="M16973" s="2">
        <f t="shared" si="265"/>
        <v>-96967.509999996895</v>
      </c>
      <c r="P16973"/>
    </row>
    <row r="16974" spans="1:16" hidden="1">
      <c r="A16974" s="35" t="s">
        <v>1126</v>
      </c>
      <c r="B16974" s="36">
        <v>42312</v>
      </c>
      <c r="C16974" s="35" t="s">
        <v>18</v>
      </c>
      <c r="D16974" s="35">
        <v>1</v>
      </c>
      <c r="E16974" s="35" t="s">
        <v>1133</v>
      </c>
      <c r="F16974" s="35" t="s">
        <v>13</v>
      </c>
      <c r="G16974" s="35" t="s">
        <v>4</v>
      </c>
      <c r="H16974" s="35" t="s">
        <v>1134</v>
      </c>
      <c r="I16974" s="11"/>
      <c r="J16974" s="12"/>
      <c r="K16974" s="11">
        <v>19247.82</v>
      </c>
      <c r="L16974" s="12"/>
      <c r="M16974" s="2">
        <f t="shared" si="265"/>
        <v>-116215.3299999969</v>
      </c>
      <c r="P16974"/>
    </row>
    <row r="16975" spans="1:16" hidden="1">
      <c r="A16975" s="13" t="s">
        <v>1150</v>
      </c>
      <c r="B16975" s="14">
        <v>42312</v>
      </c>
      <c r="C16975" s="13" t="s">
        <v>6</v>
      </c>
      <c r="D16975" s="13">
        <v>1</v>
      </c>
      <c r="E16975" s="13" t="s">
        <v>1155</v>
      </c>
      <c r="F16975" s="13" t="s">
        <v>29</v>
      </c>
      <c r="G16975" s="13" t="s">
        <v>4</v>
      </c>
      <c r="H16975" s="13" t="s">
        <v>1156</v>
      </c>
      <c r="I16975" s="15">
        <v>4113.05</v>
      </c>
      <c r="J16975" s="16"/>
      <c r="K16975" s="15"/>
      <c r="L16975" s="16"/>
      <c r="M16975" s="2">
        <f t="shared" si="265"/>
        <v>-112102.2799999969</v>
      </c>
      <c r="P16975"/>
    </row>
    <row r="16976" spans="1:16" hidden="1">
      <c r="A16976" t="s">
        <v>1170</v>
      </c>
      <c r="B16976" s="1">
        <v>42312</v>
      </c>
      <c r="C16976" t="s">
        <v>11</v>
      </c>
      <c r="D16976">
        <v>1</v>
      </c>
      <c r="E16976" t="s">
        <v>1174</v>
      </c>
      <c r="F16976" t="s">
        <v>16</v>
      </c>
      <c r="G16976" t="s">
        <v>4</v>
      </c>
      <c r="H16976" t="s">
        <v>1175</v>
      </c>
      <c r="J16976" s="5"/>
      <c r="K16976" s="2">
        <v>1325</v>
      </c>
      <c r="L16976" s="5"/>
      <c r="M16976" s="2">
        <f t="shared" si="265"/>
        <v>-113427.2799999969</v>
      </c>
      <c r="P16976"/>
    </row>
    <row r="16977" spans="1:16" hidden="1">
      <c r="A16977" t="s">
        <v>1221</v>
      </c>
      <c r="B16977" s="1">
        <v>42312</v>
      </c>
      <c r="C16977" t="s">
        <v>11</v>
      </c>
      <c r="D16977">
        <v>1</v>
      </c>
      <c r="E16977" t="s">
        <v>1225</v>
      </c>
      <c r="F16977" t="s">
        <v>13</v>
      </c>
      <c r="G16977" t="s">
        <v>4</v>
      </c>
      <c r="H16977" t="s">
        <v>1226</v>
      </c>
      <c r="J16977" s="5"/>
      <c r="K16977" s="2">
        <v>10961</v>
      </c>
      <c r="L16977" s="5"/>
      <c r="M16977" s="2">
        <f t="shared" si="265"/>
        <v>-124388.2799999969</v>
      </c>
      <c r="P16977"/>
    </row>
    <row r="16978" spans="1:16" hidden="1">
      <c r="A16978" t="s">
        <v>1298</v>
      </c>
      <c r="B16978" s="1">
        <v>42312</v>
      </c>
      <c r="C16978" t="s">
        <v>6</v>
      </c>
      <c r="D16978">
        <v>1</v>
      </c>
      <c r="E16978" t="s">
        <v>1300</v>
      </c>
      <c r="F16978" t="s">
        <v>29</v>
      </c>
      <c r="G16978" t="s">
        <v>4</v>
      </c>
      <c r="H16978" t="s">
        <v>1051</v>
      </c>
      <c r="I16978" s="2">
        <v>2500</v>
      </c>
      <c r="J16978" s="5"/>
      <c r="L16978" s="5"/>
      <c r="M16978" s="2">
        <f t="shared" si="265"/>
        <v>-121888.2799999969</v>
      </c>
      <c r="P16978"/>
    </row>
    <row r="16979" spans="1:16" hidden="1">
      <c r="A16979" t="s">
        <v>1316</v>
      </c>
      <c r="B16979" s="1">
        <v>42312</v>
      </c>
      <c r="C16979" t="s">
        <v>11</v>
      </c>
      <c r="D16979">
        <v>1</v>
      </c>
      <c r="E16979" t="s">
        <v>1324</v>
      </c>
      <c r="F16979" t="s">
        <v>13</v>
      </c>
      <c r="G16979" t="s">
        <v>4</v>
      </c>
      <c r="H16979" t="s">
        <v>1325</v>
      </c>
      <c r="J16979" s="5"/>
      <c r="K16979" s="2">
        <v>3625</v>
      </c>
      <c r="L16979" s="5"/>
      <c r="M16979" s="2">
        <f t="shared" si="265"/>
        <v>-125513.2799999969</v>
      </c>
      <c r="P16979"/>
    </row>
    <row r="16980" spans="1:16" hidden="1">
      <c r="A16980" t="s">
        <v>1336</v>
      </c>
      <c r="B16980" s="1">
        <v>42312</v>
      </c>
      <c r="C16980" t="s">
        <v>674</v>
      </c>
      <c r="D16980">
        <v>2</v>
      </c>
      <c r="E16980" t="s">
        <v>1338</v>
      </c>
      <c r="F16980" t="s">
        <v>312</v>
      </c>
      <c r="G16980" t="s">
        <v>479</v>
      </c>
      <c r="H16980" t="s">
        <v>1339</v>
      </c>
      <c r="J16980" s="5"/>
      <c r="K16980" s="2">
        <v>4146.12</v>
      </c>
      <c r="L16980" s="5"/>
      <c r="M16980" s="2">
        <f t="shared" si="265"/>
        <v>-129659.39999999689</v>
      </c>
      <c r="P16980"/>
    </row>
    <row r="16981" spans="1:16" hidden="1">
      <c r="A16981" t="s">
        <v>1336</v>
      </c>
      <c r="B16981" s="1">
        <v>42312</v>
      </c>
      <c r="C16981" t="s">
        <v>674</v>
      </c>
      <c r="D16981">
        <v>2</v>
      </c>
      <c r="E16981" t="s">
        <v>1338</v>
      </c>
      <c r="F16981" t="s">
        <v>312</v>
      </c>
      <c r="G16981" t="s">
        <v>479</v>
      </c>
      <c r="H16981" t="s">
        <v>1339</v>
      </c>
      <c r="I16981" s="2">
        <v>4146.12</v>
      </c>
      <c r="J16981" s="5"/>
      <c r="L16981" s="5"/>
      <c r="M16981" s="2">
        <f t="shared" si="265"/>
        <v>-125513.2799999969</v>
      </c>
      <c r="P16981"/>
    </row>
    <row r="16982" spans="1:16" hidden="1">
      <c r="A16982" t="s">
        <v>1344</v>
      </c>
      <c r="B16982" s="1">
        <v>42312</v>
      </c>
      <c r="C16982" t="s">
        <v>674</v>
      </c>
      <c r="D16982">
        <v>2</v>
      </c>
      <c r="E16982" t="s">
        <v>1349</v>
      </c>
      <c r="F16982" t="s">
        <v>312</v>
      </c>
      <c r="G16982" t="s">
        <v>313</v>
      </c>
      <c r="H16982" t="s">
        <v>159</v>
      </c>
      <c r="J16982" s="5"/>
      <c r="K16982" s="2">
        <v>1885.1</v>
      </c>
      <c r="L16982" s="5"/>
      <c r="M16982" s="2">
        <f t="shared" si="265"/>
        <v>-127398.37999999691</v>
      </c>
      <c r="P16982"/>
    </row>
    <row r="16983" spans="1:16" hidden="1">
      <c r="A16983" t="s">
        <v>1352</v>
      </c>
      <c r="B16983" s="1">
        <v>42312</v>
      </c>
      <c r="C16983" t="s">
        <v>200</v>
      </c>
      <c r="D16983">
        <v>1</v>
      </c>
      <c r="E16983" t="s">
        <v>1356</v>
      </c>
      <c r="F16983" t="s">
        <v>16</v>
      </c>
      <c r="G16983" t="s">
        <v>4</v>
      </c>
      <c r="H16983" t="s">
        <v>200</v>
      </c>
      <c r="J16983" s="5"/>
      <c r="K16983" s="2">
        <v>24345.200000000001</v>
      </c>
      <c r="L16983" s="5"/>
      <c r="M16983" s="2">
        <f t="shared" si="265"/>
        <v>-151743.5799999969</v>
      </c>
      <c r="P16983"/>
    </row>
    <row r="16984" spans="1:16" hidden="1">
      <c r="A16984" t="s">
        <v>1359</v>
      </c>
      <c r="B16984" s="1">
        <v>42312</v>
      </c>
      <c r="C16984" t="s">
        <v>18</v>
      </c>
      <c r="D16984">
        <v>1</v>
      </c>
      <c r="E16984" t="s">
        <v>1363</v>
      </c>
      <c r="F16984" t="s">
        <v>13</v>
      </c>
      <c r="G16984" t="s">
        <v>4</v>
      </c>
      <c r="H16984" t="s">
        <v>18</v>
      </c>
      <c r="J16984" s="5"/>
      <c r="K16984" s="2">
        <v>14471.7</v>
      </c>
      <c r="L16984" s="5"/>
      <c r="M16984" s="2">
        <f t="shared" si="265"/>
        <v>-166215.27999999691</v>
      </c>
      <c r="P16984"/>
    </row>
    <row r="16985" spans="1:16" hidden="1">
      <c r="A16985" t="s">
        <v>1381</v>
      </c>
      <c r="B16985" s="1">
        <v>42312</v>
      </c>
      <c r="D16985">
        <v>1</v>
      </c>
      <c r="E16985" t="s">
        <v>1385</v>
      </c>
      <c r="F16985" t="s">
        <v>29</v>
      </c>
      <c r="G16985" t="s">
        <v>20</v>
      </c>
      <c r="H16985" t="s">
        <v>1386</v>
      </c>
      <c r="I16985" s="2">
        <v>1336.19</v>
      </c>
      <c r="J16985" s="5"/>
      <c r="L16985" s="5"/>
      <c r="M16985" s="2">
        <f t="shared" si="265"/>
        <v>-164879.08999999691</v>
      </c>
      <c r="P16985"/>
    </row>
    <row r="16986" spans="1:16" hidden="1">
      <c r="A16986" t="s">
        <v>1405</v>
      </c>
      <c r="B16986" s="1">
        <v>42312</v>
      </c>
      <c r="C16986" t="s">
        <v>6</v>
      </c>
      <c r="D16986">
        <v>1</v>
      </c>
      <c r="E16986" t="s">
        <v>1407</v>
      </c>
      <c r="F16986" t="s">
        <v>29</v>
      </c>
      <c r="G16986" t="s">
        <v>20</v>
      </c>
      <c r="H16986" t="s">
        <v>1408</v>
      </c>
      <c r="I16986" s="2">
        <v>137.24</v>
      </c>
      <c r="J16986" s="5"/>
      <c r="L16986" s="5"/>
      <c r="M16986" s="2">
        <f t="shared" si="265"/>
        <v>-164741.84999999692</v>
      </c>
      <c r="P16986"/>
    </row>
    <row r="16987" spans="1:16" hidden="1">
      <c r="A16987" t="s">
        <v>1429</v>
      </c>
      <c r="B16987" s="1">
        <v>42312</v>
      </c>
      <c r="C16987" t="s">
        <v>11</v>
      </c>
      <c r="D16987">
        <v>1</v>
      </c>
      <c r="E16987" t="s">
        <v>1432</v>
      </c>
      <c r="F16987" t="s">
        <v>13</v>
      </c>
      <c r="G16987" t="s">
        <v>20</v>
      </c>
      <c r="H16987" t="s">
        <v>1433</v>
      </c>
      <c r="J16987" s="5"/>
      <c r="K16987" s="2">
        <v>4100</v>
      </c>
      <c r="L16987" s="5"/>
      <c r="M16987" s="2">
        <f t="shared" si="265"/>
        <v>-168841.84999999692</v>
      </c>
      <c r="P16987"/>
    </row>
    <row r="16988" spans="1:16" hidden="1">
      <c r="A16988" t="s">
        <v>1435</v>
      </c>
      <c r="B16988" s="1">
        <v>42312</v>
      </c>
      <c r="C16988" t="s">
        <v>6</v>
      </c>
      <c r="D16988">
        <v>1</v>
      </c>
      <c r="E16988" t="s">
        <v>1445</v>
      </c>
      <c r="F16988" t="s">
        <v>29</v>
      </c>
      <c r="G16988" t="s">
        <v>20</v>
      </c>
      <c r="H16988" t="s">
        <v>1446</v>
      </c>
      <c r="I16988" s="2">
        <v>140.13999999999999</v>
      </c>
      <c r="J16988" s="5"/>
      <c r="L16988" s="5"/>
      <c r="M16988" s="2">
        <f t="shared" si="265"/>
        <v>-168701.70999999691</v>
      </c>
      <c r="P16988"/>
    </row>
    <row r="16989" spans="1:16" hidden="1">
      <c r="A16989" t="s">
        <v>1491</v>
      </c>
      <c r="B16989" s="1">
        <v>42312</v>
      </c>
      <c r="C16989" t="s">
        <v>6</v>
      </c>
      <c r="D16989">
        <v>1</v>
      </c>
      <c r="E16989" t="s">
        <v>1493</v>
      </c>
      <c r="F16989" t="s">
        <v>29</v>
      </c>
      <c r="G16989" t="s">
        <v>20</v>
      </c>
      <c r="H16989" t="s">
        <v>65</v>
      </c>
      <c r="I16989" s="2">
        <v>5000</v>
      </c>
      <c r="J16989" s="5"/>
      <c r="L16989" s="5"/>
      <c r="M16989" s="2">
        <f t="shared" si="265"/>
        <v>-163701.70999999691</v>
      </c>
      <c r="P16989"/>
    </row>
    <row r="16990" spans="1:16" hidden="1">
      <c r="A16990" t="s">
        <v>1523</v>
      </c>
      <c r="B16990" s="1">
        <v>42312</v>
      </c>
      <c r="C16990" t="s">
        <v>18</v>
      </c>
      <c r="D16990">
        <v>1</v>
      </c>
      <c r="E16990" t="s">
        <v>1527</v>
      </c>
      <c r="F16990" t="s">
        <v>13</v>
      </c>
      <c r="G16990" t="s">
        <v>20</v>
      </c>
      <c r="H16990" t="s">
        <v>18</v>
      </c>
      <c r="J16990" s="5"/>
      <c r="K16990" s="2">
        <v>24137.23</v>
      </c>
      <c r="L16990" s="5"/>
      <c r="M16990" s="2">
        <f t="shared" si="265"/>
        <v>-187838.93999999692</v>
      </c>
      <c r="P16990"/>
    </row>
    <row r="16991" spans="1:16" hidden="1">
      <c r="A16991" t="s">
        <v>1530</v>
      </c>
      <c r="B16991" s="1">
        <v>42312</v>
      </c>
      <c r="C16991" t="s">
        <v>195</v>
      </c>
      <c r="D16991">
        <v>1</v>
      </c>
      <c r="E16991" t="s">
        <v>1531</v>
      </c>
      <c r="F16991" t="s">
        <v>13</v>
      </c>
      <c r="G16991" t="s">
        <v>20</v>
      </c>
      <c r="H16991" t="s">
        <v>195</v>
      </c>
      <c r="J16991" s="5"/>
      <c r="K16991" s="2">
        <v>12071.92</v>
      </c>
      <c r="L16991" s="5"/>
      <c r="M16991" s="2">
        <f t="shared" si="265"/>
        <v>-199910.85999999693</v>
      </c>
      <c r="P16991"/>
    </row>
    <row r="16992" spans="1:16" hidden="1">
      <c r="A16992" t="s">
        <v>1532</v>
      </c>
      <c r="B16992" s="1">
        <v>42312</v>
      </c>
      <c r="C16992" t="s">
        <v>200</v>
      </c>
      <c r="D16992">
        <v>1</v>
      </c>
      <c r="E16992" t="s">
        <v>1535</v>
      </c>
      <c r="F16992" t="s">
        <v>16</v>
      </c>
      <c r="G16992" t="s">
        <v>20</v>
      </c>
      <c r="H16992" t="s">
        <v>200</v>
      </c>
      <c r="J16992" s="5"/>
      <c r="K16992" s="2">
        <v>137.24</v>
      </c>
      <c r="L16992" s="5"/>
      <c r="M16992" s="2">
        <f t="shared" si="265"/>
        <v>-200048.09999999692</v>
      </c>
      <c r="P16992"/>
    </row>
    <row r="16993" spans="1:16" hidden="1">
      <c r="A16993" t="s">
        <v>15261</v>
      </c>
      <c r="B16993" s="1">
        <v>42312</v>
      </c>
      <c r="C16993" t="s">
        <v>6</v>
      </c>
      <c r="D16993">
        <v>1</v>
      </c>
      <c r="E16993" t="s">
        <v>15281</v>
      </c>
      <c r="F16993" t="s">
        <v>14703</v>
      </c>
      <c r="G16993" t="s">
        <v>4</v>
      </c>
      <c r="H16993" t="s">
        <v>15282</v>
      </c>
      <c r="I16993" s="2">
        <v>175</v>
      </c>
      <c r="J16993" s="5"/>
      <c r="L16993" s="5"/>
      <c r="M16993" s="2">
        <f t="shared" si="265"/>
        <v>-199873.09999999692</v>
      </c>
      <c r="P16993"/>
    </row>
    <row r="16994" spans="1:16" hidden="1">
      <c r="A16994" t="s">
        <v>15286</v>
      </c>
      <c r="B16994" s="1">
        <v>42312</v>
      </c>
      <c r="C16994" t="s">
        <v>15307</v>
      </c>
      <c r="D16994">
        <v>1</v>
      </c>
      <c r="E16994" t="s">
        <v>15308</v>
      </c>
      <c r="F16994" t="s">
        <v>13610</v>
      </c>
      <c r="G16994" t="s">
        <v>4</v>
      </c>
      <c r="H16994" t="s">
        <v>1134</v>
      </c>
      <c r="I16994" s="2">
        <v>19247.82</v>
      </c>
      <c r="J16994" s="5"/>
      <c r="L16994" s="5"/>
      <c r="M16994" s="2">
        <f t="shared" si="265"/>
        <v>-180625.27999999691</v>
      </c>
      <c r="P16994"/>
    </row>
    <row r="16995" spans="1:16" hidden="1">
      <c r="A16995" t="s">
        <v>15313</v>
      </c>
      <c r="B16995" s="1">
        <v>42312</v>
      </c>
      <c r="C16995" t="s">
        <v>15330</v>
      </c>
      <c r="D16995">
        <v>2</v>
      </c>
      <c r="E16995" t="s">
        <v>15331</v>
      </c>
      <c r="F16995" t="s">
        <v>7054</v>
      </c>
      <c r="G16995" t="s">
        <v>4</v>
      </c>
      <c r="H16995" t="s">
        <v>1506</v>
      </c>
      <c r="I16995" s="2">
        <v>1840</v>
      </c>
      <c r="J16995" s="5"/>
      <c r="L16995" s="5"/>
      <c r="M16995" s="2">
        <f t="shared" si="265"/>
        <v>-178785.27999999691</v>
      </c>
      <c r="P16995"/>
    </row>
    <row r="16996" spans="1:16" hidden="1">
      <c r="A16996" t="s">
        <v>15336</v>
      </c>
      <c r="B16996" s="1">
        <v>42312</v>
      </c>
      <c r="C16996" t="s">
        <v>15351</v>
      </c>
      <c r="D16996">
        <v>2</v>
      </c>
      <c r="E16996" t="s">
        <v>15352</v>
      </c>
      <c r="F16996" t="s">
        <v>7054</v>
      </c>
      <c r="G16996" t="s">
        <v>4</v>
      </c>
      <c r="H16996" t="s">
        <v>15353</v>
      </c>
      <c r="I16996" s="2">
        <v>1325</v>
      </c>
      <c r="J16996" s="5"/>
      <c r="L16996" s="5"/>
      <c r="M16996" s="2">
        <f t="shared" si="265"/>
        <v>-177460.27999999691</v>
      </c>
      <c r="P16996"/>
    </row>
    <row r="16997" spans="1:16" hidden="1">
      <c r="A16997" t="s">
        <v>15360</v>
      </c>
      <c r="B16997" s="1">
        <v>42312</v>
      </c>
      <c r="C16997" t="s">
        <v>6</v>
      </c>
      <c r="D16997">
        <v>1</v>
      </c>
      <c r="E16997" t="s">
        <v>15379</v>
      </c>
      <c r="F16997" t="s">
        <v>13565</v>
      </c>
      <c r="G16997" t="s">
        <v>4</v>
      </c>
      <c r="H16997" t="s">
        <v>1226</v>
      </c>
      <c r="I16997" s="2">
        <v>10961</v>
      </c>
      <c r="J16997" s="5"/>
      <c r="L16997" s="5"/>
      <c r="M16997" s="2">
        <f t="shared" si="265"/>
        <v>-166499.27999999691</v>
      </c>
      <c r="P16997"/>
    </row>
    <row r="16998" spans="1:16" hidden="1">
      <c r="A16998" t="s">
        <v>15383</v>
      </c>
      <c r="B16998" s="1">
        <v>42312</v>
      </c>
      <c r="C16998" t="s">
        <v>674</v>
      </c>
      <c r="D16998">
        <v>2</v>
      </c>
      <c r="E16998" t="s">
        <v>15399</v>
      </c>
      <c r="F16998" t="s">
        <v>13559</v>
      </c>
      <c r="G16998" t="s">
        <v>479</v>
      </c>
      <c r="H16998" t="s">
        <v>1339</v>
      </c>
      <c r="J16998" s="5"/>
      <c r="K16998" s="2">
        <v>4146.12</v>
      </c>
      <c r="L16998" s="5"/>
      <c r="M16998" s="2">
        <f t="shared" si="265"/>
        <v>-170645.39999999691</v>
      </c>
      <c r="P16998"/>
    </row>
    <row r="16999" spans="1:16" hidden="1">
      <c r="A16999" t="s">
        <v>15383</v>
      </c>
      <c r="B16999" s="1">
        <v>42312</v>
      </c>
      <c r="C16999" t="s">
        <v>674</v>
      </c>
      <c r="D16999">
        <v>2</v>
      </c>
      <c r="E16999" t="s">
        <v>15399</v>
      </c>
      <c r="F16999" t="s">
        <v>13559</v>
      </c>
      <c r="G16999" t="s">
        <v>479</v>
      </c>
      <c r="H16999" t="s">
        <v>1339</v>
      </c>
      <c r="I16999" s="2">
        <v>4146.12</v>
      </c>
      <c r="J16999" s="5"/>
      <c r="L16999" s="5"/>
      <c r="M16999" s="2">
        <f t="shared" si="265"/>
        <v>-166499.27999999691</v>
      </c>
      <c r="P16999"/>
    </row>
    <row r="17000" spans="1:16" hidden="1">
      <c r="A17000" t="s">
        <v>15404</v>
      </c>
      <c r="B17000" s="1">
        <v>42312</v>
      </c>
      <c r="C17000" t="s">
        <v>1802</v>
      </c>
      <c r="D17000">
        <v>2</v>
      </c>
      <c r="E17000" t="s">
        <v>15426</v>
      </c>
      <c r="F17000" t="s">
        <v>13559</v>
      </c>
      <c r="G17000" t="s">
        <v>479</v>
      </c>
      <c r="H17000" t="s">
        <v>65</v>
      </c>
      <c r="I17000" s="2">
        <v>779.8</v>
      </c>
      <c r="J17000" s="5"/>
      <c r="L17000" s="5"/>
      <c r="M17000" s="2">
        <f t="shared" si="265"/>
        <v>-165719.47999999693</v>
      </c>
      <c r="P17000"/>
    </row>
    <row r="17001" spans="1:16" hidden="1">
      <c r="A17001" t="s">
        <v>15431</v>
      </c>
      <c r="B17001" s="1">
        <v>42312</v>
      </c>
      <c r="C17001" t="s">
        <v>15450</v>
      </c>
      <c r="D17001">
        <v>2</v>
      </c>
      <c r="E17001" t="s">
        <v>15451</v>
      </c>
      <c r="F17001" t="s">
        <v>7054</v>
      </c>
      <c r="G17001" t="s">
        <v>4</v>
      </c>
      <c r="H17001" t="s">
        <v>2967</v>
      </c>
      <c r="I17001" s="2">
        <v>3625</v>
      </c>
      <c r="J17001" s="5"/>
      <c r="L17001" s="5"/>
      <c r="M17001" s="2">
        <f t="shared" si="265"/>
        <v>-162094.47999999693</v>
      </c>
      <c r="P17001"/>
    </row>
    <row r="17002" spans="1:16" hidden="1">
      <c r="A17002" t="s">
        <v>15458</v>
      </c>
      <c r="B17002" s="1">
        <v>42312</v>
      </c>
      <c r="C17002" t="s">
        <v>15474</v>
      </c>
      <c r="D17002">
        <v>2</v>
      </c>
      <c r="E17002" t="s">
        <v>15475</v>
      </c>
      <c r="F17002" t="s">
        <v>13559</v>
      </c>
      <c r="G17002" t="s">
        <v>479</v>
      </c>
      <c r="H17002" t="s">
        <v>1408</v>
      </c>
      <c r="J17002" s="5"/>
      <c r="K17002" s="2">
        <v>4146.12</v>
      </c>
      <c r="L17002" s="5"/>
      <c r="M17002" s="2">
        <f t="shared" si="265"/>
        <v>-166240.59999999692</v>
      </c>
      <c r="P17002"/>
    </row>
    <row r="17003" spans="1:16" hidden="1">
      <c r="A17003" t="s">
        <v>15458</v>
      </c>
      <c r="B17003" s="1">
        <v>42312</v>
      </c>
      <c r="C17003" t="s">
        <v>15474</v>
      </c>
      <c r="D17003">
        <v>2</v>
      </c>
      <c r="E17003" t="s">
        <v>15475</v>
      </c>
      <c r="F17003" t="s">
        <v>13559</v>
      </c>
      <c r="G17003" t="s">
        <v>479</v>
      </c>
      <c r="H17003" t="s">
        <v>1408</v>
      </c>
      <c r="I17003" s="2">
        <v>4146.12</v>
      </c>
      <c r="J17003" s="5"/>
      <c r="L17003" s="5"/>
      <c r="M17003" s="2">
        <f t="shared" si="265"/>
        <v>-162094.47999999693</v>
      </c>
      <c r="P17003"/>
    </row>
    <row r="17004" spans="1:16" hidden="1">
      <c r="A17004" t="s">
        <v>15486</v>
      </c>
      <c r="B17004" s="1">
        <v>42312</v>
      </c>
      <c r="C17004" t="s">
        <v>674</v>
      </c>
      <c r="D17004">
        <v>2</v>
      </c>
      <c r="E17004" t="s">
        <v>15501</v>
      </c>
      <c r="F17004" t="s">
        <v>13559</v>
      </c>
      <c r="G17004" t="s">
        <v>313</v>
      </c>
      <c r="H17004" t="s">
        <v>159</v>
      </c>
      <c r="I17004" s="2">
        <v>1885.1</v>
      </c>
      <c r="J17004" s="5"/>
      <c r="L17004" s="5"/>
      <c r="M17004" s="2">
        <f t="shared" si="265"/>
        <v>-160209.37999999692</v>
      </c>
      <c r="P17004"/>
    </row>
    <row r="17005" spans="1:16" hidden="1">
      <c r="A17005" t="s">
        <v>15508</v>
      </c>
      <c r="B17005" s="1">
        <v>42312</v>
      </c>
      <c r="C17005" t="s">
        <v>15524</v>
      </c>
      <c r="D17005">
        <v>2</v>
      </c>
      <c r="E17005" t="s">
        <v>15525</v>
      </c>
      <c r="F17005" t="s">
        <v>7054</v>
      </c>
      <c r="G17005" t="s">
        <v>4</v>
      </c>
      <c r="H17005" t="s">
        <v>1408</v>
      </c>
      <c r="J17005" s="5"/>
      <c r="K17005" s="2">
        <v>1600</v>
      </c>
      <c r="L17005" s="5"/>
      <c r="M17005" s="2">
        <f t="shared" si="265"/>
        <v>-161809.37999999692</v>
      </c>
      <c r="P17005"/>
    </row>
    <row r="17006" spans="1:16" hidden="1">
      <c r="A17006" t="s">
        <v>15508</v>
      </c>
      <c r="B17006" s="1">
        <v>42312</v>
      </c>
      <c r="C17006" t="s">
        <v>15524</v>
      </c>
      <c r="D17006">
        <v>2</v>
      </c>
      <c r="E17006" t="s">
        <v>15525</v>
      </c>
      <c r="F17006" t="s">
        <v>7054</v>
      </c>
      <c r="G17006" t="s">
        <v>4</v>
      </c>
      <c r="H17006" t="s">
        <v>1408</v>
      </c>
      <c r="I17006" s="2">
        <v>4105.41</v>
      </c>
      <c r="J17006" s="5"/>
      <c r="L17006" s="5"/>
      <c r="M17006" s="2">
        <f t="shared" si="265"/>
        <v>-157703.96999999692</v>
      </c>
      <c r="P17006"/>
    </row>
    <row r="17007" spans="1:16" hidden="1">
      <c r="A17007" t="s">
        <v>15535</v>
      </c>
      <c r="B17007" s="1">
        <v>42312</v>
      </c>
      <c r="C17007" t="s">
        <v>1802</v>
      </c>
      <c r="D17007">
        <v>2</v>
      </c>
      <c r="E17007" t="s">
        <v>15549</v>
      </c>
      <c r="F17007" t="s">
        <v>13559</v>
      </c>
      <c r="G17007" t="s">
        <v>313</v>
      </c>
      <c r="H17007" t="s">
        <v>2473</v>
      </c>
      <c r="I17007" s="2">
        <v>1788.84</v>
      </c>
      <c r="J17007" s="5"/>
      <c r="L17007" s="5"/>
      <c r="M17007" s="2">
        <f t="shared" si="265"/>
        <v>-155915.12999999692</v>
      </c>
      <c r="P17007"/>
    </row>
    <row r="17008" spans="1:16" hidden="1">
      <c r="A17008" t="s">
        <v>15557</v>
      </c>
      <c r="B17008" s="1">
        <v>42312</v>
      </c>
      <c r="C17008" t="s">
        <v>15570</v>
      </c>
      <c r="D17008">
        <v>1</v>
      </c>
      <c r="E17008" t="s">
        <v>15571</v>
      </c>
      <c r="F17008" t="s">
        <v>13565</v>
      </c>
      <c r="G17008" t="s">
        <v>4</v>
      </c>
      <c r="H17008" t="s">
        <v>15572</v>
      </c>
      <c r="I17008" s="2">
        <v>20000</v>
      </c>
      <c r="J17008" s="5"/>
      <c r="L17008" s="5"/>
      <c r="M17008" s="2">
        <f t="shared" si="265"/>
        <v>-135915.12999999692</v>
      </c>
      <c r="P17008"/>
    </row>
    <row r="17009" spans="1:16" hidden="1">
      <c r="A17009" t="s">
        <v>15580</v>
      </c>
      <c r="B17009" s="1">
        <v>42312</v>
      </c>
      <c r="C17009" t="s">
        <v>15593</v>
      </c>
      <c r="D17009">
        <v>2</v>
      </c>
      <c r="E17009" t="s">
        <v>15594</v>
      </c>
      <c r="F17009" t="s">
        <v>7054</v>
      </c>
      <c r="G17009" t="s">
        <v>4</v>
      </c>
      <c r="H17009" t="s">
        <v>15595</v>
      </c>
      <c r="I17009" s="2">
        <v>1839.99</v>
      </c>
      <c r="J17009" s="5"/>
      <c r="L17009" s="5"/>
      <c r="M17009" s="2">
        <f t="shared" si="265"/>
        <v>-134075.13999999693</v>
      </c>
      <c r="P17009"/>
    </row>
    <row r="17010" spans="1:16" hidden="1">
      <c r="A17010" t="s">
        <v>15603</v>
      </c>
      <c r="B17010" s="1">
        <v>42312</v>
      </c>
      <c r="C17010" t="s">
        <v>15621</v>
      </c>
      <c r="D17010">
        <v>2</v>
      </c>
      <c r="E17010" t="s">
        <v>15622</v>
      </c>
      <c r="F17010" t="s">
        <v>7054</v>
      </c>
      <c r="G17010" t="s">
        <v>4</v>
      </c>
      <c r="H17010" t="s">
        <v>1873</v>
      </c>
      <c r="I17010" s="2">
        <v>1025</v>
      </c>
      <c r="J17010" s="5"/>
      <c r="L17010" s="5"/>
      <c r="M17010" s="2">
        <f t="shared" si="265"/>
        <v>-133050.13999999693</v>
      </c>
      <c r="P17010"/>
    </row>
    <row r="17011" spans="1:16" hidden="1">
      <c r="A17011" t="s">
        <v>15630</v>
      </c>
      <c r="B17011" s="1">
        <v>42312</v>
      </c>
      <c r="C17011" t="s">
        <v>15645</v>
      </c>
      <c r="D17011">
        <v>2</v>
      </c>
      <c r="E17011" t="s">
        <v>15646</v>
      </c>
      <c r="F17011" t="s">
        <v>7054</v>
      </c>
      <c r="G17011" t="s">
        <v>4</v>
      </c>
      <c r="H17011" t="s">
        <v>2389</v>
      </c>
      <c r="I17011" s="2">
        <v>1225.01</v>
      </c>
      <c r="J17011" s="5"/>
      <c r="L17011" s="5"/>
      <c r="M17011" s="2">
        <f t="shared" si="265"/>
        <v>-131825.12999999692</v>
      </c>
      <c r="P17011"/>
    </row>
    <row r="17012" spans="1:16" hidden="1">
      <c r="A17012" t="s">
        <v>15656</v>
      </c>
      <c r="B17012" s="1">
        <v>42312</v>
      </c>
      <c r="C17012" t="s">
        <v>15671</v>
      </c>
      <c r="D17012">
        <v>2</v>
      </c>
      <c r="E17012" t="s">
        <v>15672</v>
      </c>
      <c r="F17012" t="s">
        <v>7054</v>
      </c>
      <c r="G17012" t="s">
        <v>4</v>
      </c>
      <c r="H17012" t="s">
        <v>488</v>
      </c>
      <c r="I17012" s="2">
        <v>1025</v>
      </c>
      <c r="J17012" s="5"/>
      <c r="L17012" s="5"/>
      <c r="M17012" s="2">
        <f t="shared" si="265"/>
        <v>-130800.12999999692</v>
      </c>
      <c r="P17012"/>
    </row>
    <row r="17013" spans="1:16" hidden="1">
      <c r="A17013" t="s">
        <v>15682</v>
      </c>
      <c r="B17013" s="1">
        <v>42312</v>
      </c>
      <c r="C17013" t="s">
        <v>15697</v>
      </c>
      <c r="D17013">
        <v>2</v>
      </c>
      <c r="E17013" t="s">
        <v>15698</v>
      </c>
      <c r="F17013" t="s">
        <v>13559</v>
      </c>
      <c r="G17013" t="s">
        <v>313</v>
      </c>
      <c r="H17013" t="s">
        <v>159</v>
      </c>
      <c r="J17013" s="5"/>
      <c r="K17013" s="2">
        <v>1885.1</v>
      </c>
      <c r="L17013" s="5"/>
      <c r="M17013" s="2">
        <f t="shared" si="265"/>
        <v>-132685.22999999693</v>
      </c>
      <c r="P17013"/>
    </row>
    <row r="17014" spans="1:16" hidden="1">
      <c r="A17014" t="s">
        <v>15682</v>
      </c>
      <c r="B17014" s="1">
        <v>42312</v>
      </c>
      <c r="C17014" t="s">
        <v>15697</v>
      </c>
      <c r="D17014">
        <v>2</v>
      </c>
      <c r="E17014" t="s">
        <v>15698</v>
      </c>
      <c r="F17014" t="s">
        <v>13559</v>
      </c>
      <c r="G17014" t="s">
        <v>313</v>
      </c>
      <c r="H17014" t="s">
        <v>159</v>
      </c>
      <c r="I17014" s="2">
        <v>1885.1</v>
      </c>
      <c r="J17014" s="5"/>
      <c r="L17014" s="5"/>
      <c r="M17014" s="2">
        <f t="shared" si="265"/>
        <v>-130800.12999999692</v>
      </c>
      <c r="P17014"/>
    </row>
    <row r="17015" spans="1:16" hidden="1">
      <c r="A17015" t="s">
        <v>15707</v>
      </c>
      <c r="B17015" s="1">
        <v>42312</v>
      </c>
      <c r="C17015" t="s">
        <v>15723</v>
      </c>
      <c r="D17015">
        <v>2</v>
      </c>
      <c r="E17015" t="s">
        <v>15724</v>
      </c>
      <c r="F17015" t="s">
        <v>13559</v>
      </c>
      <c r="G17015" t="s">
        <v>479</v>
      </c>
      <c r="H17015" t="s">
        <v>15725</v>
      </c>
      <c r="J17015" s="5"/>
      <c r="K17015" s="2">
        <v>2638.26</v>
      </c>
      <c r="L17015" s="5"/>
      <c r="M17015" s="2">
        <f t="shared" si="265"/>
        <v>-133438.38999999693</v>
      </c>
      <c r="P17015"/>
    </row>
    <row r="17016" spans="1:16" hidden="1">
      <c r="A17016" t="s">
        <v>15707</v>
      </c>
      <c r="B17016" s="1">
        <v>42312</v>
      </c>
      <c r="C17016" t="s">
        <v>15723</v>
      </c>
      <c r="D17016">
        <v>2</v>
      </c>
      <c r="E17016" t="s">
        <v>15724</v>
      </c>
      <c r="F17016" t="s">
        <v>13559</v>
      </c>
      <c r="G17016" t="s">
        <v>479</v>
      </c>
      <c r="H17016" t="s">
        <v>15725</v>
      </c>
      <c r="I17016" s="2">
        <v>2638.26</v>
      </c>
      <c r="J17016" s="5"/>
      <c r="L17016" s="5"/>
      <c r="M17016" s="2">
        <f t="shared" si="265"/>
        <v>-130800.12999999693</v>
      </c>
      <c r="P17016"/>
    </row>
    <row r="17017" spans="1:16" hidden="1">
      <c r="A17017" t="s">
        <v>15734</v>
      </c>
      <c r="B17017" s="1">
        <v>42312</v>
      </c>
      <c r="C17017" t="s">
        <v>15747</v>
      </c>
      <c r="D17017">
        <v>2</v>
      </c>
      <c r="E17017" t="s">
        <v>15748</v>
      </c>
      <c r="F17017" t="s">
        <v>7054</v>
      </c>
      <c r="G17017" t="s">
        <v>20</v>
      </c>
      <c r="H17017" t="s">
        <v>15749</v>
      </c>
      <c r="I17017" s="2">
        <v>2990</v>
      </c>
      <c r="J17017" s="5"/>
      <c r="L17017" s="5"/>
      <c r="M17017" s="2">
        <f t="shared" si="265"/>
        <v>-127810.12999999693</v>
      </c>
      <c r="P17017"/>
    </row>
    <row r="17018" spans="1:16" hidden="1">
      <c r="A17018" t="s">
        <v>15758</v>
      </c>
      <c r="B17018" s="1">
        <v>42312</v>
      </c>
      <c r="C17018" t="s">
        <v>15773</v>
      </c>
      <c r="D17018">
        <v>2</v>
      </c>
      <c r="E17018" t="s">
        <v>15774</v>
      </c>
      <c r="F17018" t="s">
        <v>7054</v>
      </c>
      <c r="G17018" t="s">
        <v>20</v>
      </c>
      <c r="H17018" t="s">
        <v>15775</v>
      </c>
      <c r="I17018" s="2">
        <v>4100</v>
      </c>
      <c r="J17018" s="5"/>
      <c r="L17018" s="5"/>
      <c r="M17018" s="2">
        <f t="shared" si="265"/>
        <v>-123710.12999999693</v>
      </c>
      <c r="P17018"/>
    </row>
    <row r="17019" spans="1:16" hidden="1">
      <c r="A17019" t="s">
        <v>15784</v>
      </c>
      <c r="B17019" s="1">
        <v>42312</v>
      </c>
      <c r="C17019" t="s">
        <v>15800</v>
      </c>
      <c r="D17019">
        <v>2</v>
      </c>
      <c r="E17019" t="s">
        <v>15801</v>
      </c>
      <c r="F17019" t="s">
        <v>7054</v>
      </c>
      <c r="G17019" t="s">
        <v>20</v>
      </c>
      <c r="H17019" t="s">
        <v>15802</v>
      </c>
      <c r="I17019" s="2">
        <v>1025</v>
      </c>
      <c r="J17019" s="5"/>
      <c r="L17019" s="5"/>
      <c r="M17019" s="2">
        <f t="shared" si="265"/>
        <v>-122685.12999999693</v>
      </c>
      <c r="P17019"/>
    </row>
    <row r="17020" spans="1:16" hidden="1">
      <c r="A17020" t="s">
        <v>15810</v>
      </c>
      <c r="B17020" s="1">
        <v>42312</v>
      </c>
      <c r="C17020" t="s">
        <v>15826</v>
      </c>
      <c r="D17020">
        <v>2</v>
      </c>
      <c r="E17020" t="s">
        <v>15827</v>
      </c>
      <c r="F17020" t="s">
        <v>7054</v>
      </c>
      <c r="G17020" t="s">
        <v>20</v>
      </c>
      <c r="H17020" t="s">
        <v>277</v>
      </c>
      <c r="I17020" s="2">
        <v>4100</v>
      </c>
      <c r="J17020" s="5"/>
      <c r="L17020" s="5"/>
      <c r="M17020" s="2">
        <f t="shared" si="265"/>
        <v>-118585.12999999693</v>
      </c>
      <c r="P17020"/>
    </row>
    <row r="17021" spans="1:16" hidden="1">
      <c r="A17021" t="s">
        <v>15835</v>
      </c>
      <c r="B17021" s="1">
        <v>42312</v>
      </c>
      <c r="C17021" t="s">
        <v>1802</v>
      </c>
      <c r="D17021">
        <v>2</v>
      </c>
      <c r="E17021" t="s">
        <v>15849</v>
      </c>
      <c r="F17021" t="s">
        <v>13559</v>
      </c>
      <c r="G17021" t="s">
        <v>479</v>
      </c>
      <c r="H17021" t="s">
        <v>9505</v>
      </c>
      <c r="I17021" s="2">
        <v>472.96</v>
      </c>
      <c r="J17021" s="5"/>
      <c r="L17021" s="5"/>
      <c r="M17021" s="2">
        <f t="shared" si="265"/>
        <v>-118112.16999999693</v>
      </c>
      <c r="P17021"/>
    </row>
    <row r="17022" spans="1:16" hidden="1">
      <c r="A17022" t="s">
        <v>15858</v>
      </c>
      <c r="B17022" s="1">
        <v>42312</v>
      </c>
      <c r="C17022" t="s">
        <v>1802</v>
      </c>
      <c r="D17022">
        <v>2</v>
      </c>
      <c r="E17022" t="s">
        <v>15872</v>
      </c>
      <c r="F17022" t="s">
        <v>13559</v>
      </c>
      <c r="G17022" t="s">
        <v>479</v>
      </c>
      <c r="H17022" t="s">
        <v>65</v>
      </c>
      <c r="I17022" s="2">
        <v>455.51</v>
      </c>
      <c r="J17022" s="5"/>
      <c r="L17022" s="5"/>
      <c r="M17022" s="2">
        <f t="shared" si="265"/>
        <v>-117656.65999999693</v>
      </c>
      <c r="P17022"/>
    </row>
    <row r="17023" spans="1:16" hidden="1">
      <c r="A17023" t="s">
        <v>15880</v>
      </c>
      <c r="B17023" s="1">
        <v>42312</v>
      </c>
      <c r="C17023" t="s">
        <v>15892</v>
      </c>
      <c r="D17023">
        <v>2</v>
      </c>
      <c r="E17023" t="s">
        <v>15893</v>
      </c>
      <c r="F17023" t="s">
        <v>7054</v>
      </c>
      <c r="G17023" t="s">
        <v>20</v>
      </c>
      <c r="H17023" t="s">
        <v>1433</v>
      </c>
      <c r="I17023" s="2">
        <v>4100.01</v>
      </c>
      <c r="J17023" s="5"/>
      <c r="L17023" s="5"/>
      <c r="M17023" s="2">
        <f t="shared" si="265"/>
        <v>-113556.64999999694</v>
      </c>
      <c r="P17023"/>
    </row>
    <row r="17024" spans="1:16" hidden="1">
      <c r="A17024" t="s">
        <v>15903</v>
      </c>
      <c r="B17024" s="1">
        <v>42312</v>
      </c>
      <c r="C17024" t="s">
        <v>1802</v>
      </c>
      <c r="D17024">
        <v>2</v>
      </c>
      <c r="E17024" t="s">
        <v>15915</v>
      </c>
      <c r="F17024" t="s">
        <v>13559</v>
      </c>
      <c r="G17024" t="s">
        <v>479</v>
      </c>
      <c r="H17024" t="s">
        <v>14264</v>
      </c>
      <c r="I17024" s="2">
        <v>924.68</v>
      </c>
      <c r="J17024" s="5"/>
      <c r="L17024" s="5"/>
      <c r="M17024" s="2">
        <f t="shared" si="265"/>
        <v>-112631.96999999695</v>
      </c>
      <c r="P17024"/>
    </row>
    <row r="17025" spans="1:16" hidden="1">
      <c r="A17025" t="s">
        <v>15923</v>
      </c>
      <c r="B17025" s="1">
        <v>42312</v>
      </c>
      <c r="C17025" t="s">
        <v>15938</v>
      </c>
      <c r="D17025">
        <v>2</v>
      </c>
      <c r="E17025" t="s">
        <v>15939</v>
      </c>
      <c r="F17025" t="s">
        <v>7054</v>
      </c>
      <c r="G17025" t="s">
        <v>20</v>
      </c>
      <c r="H17025" t="s">
        <v>4449</v>
      </c>
      <c r="J17025" s="5"/>
      <c r="K17025" s="2">
        <v>1300</v>
      </c>
      <c r="L17025" s="5"/>
      <c r="M17025" s="2">
        <f t="shared" si="265"/>
        <v>-113931.96999999695</v>
      </c>
      <c r="P17025"/>
    </row>
    <row r="17026" spans="1:16" hidden="1">
      <c r="A17026" t="s">
        <v>15923</v>
      </c>
      <c r="B17026" s="1">
        <v>42312</v>
      </c>
      <c r="C17026" t="s">
        <v>15938</v>
      </c>
      <c r="D17026">
        <v>2</v>
      </c>
      <c r="E17026" t="s">
        <v>15939</v>
      </c>
      <c r="F17026" t="s">
        <v>7054</v>
      </c>
      <c r="G17026" t="s">
        <v>20</v>
      </c>
      <c r="H17026" t="s">
        <v>4449</v>
      </c>
      <c r="I17026" s="2">
        <v>2358.02</v>
      </c>
      <c r="J17026" s="5"/>
      <c r="L17026" s="5"/>
      <c r="M17026" s="2">
        <f t="shared" si="265"/>
        <v>-111573.94999999694</v>
      </c>
      <c r="P17026"/>
    </row>
    <row r="17027" spans="1:16" hidden="1">
      <c r="A17027" t="s">
        <v>15947</v>
      </c>
      <c r="B17027" s="1">
        <v>42312</v>
      </c>
      <c r="C17027" t="s">
        <v>15964</v>
      </c>
      <c r="D17027">
        <v>2</v>
      </c>
      <c r="E17027" t="s">
        <v>15965</v>
      </c>
      <c r="F17027" t="s">
        <v>7054</v>
      </c>
      <c r="G17027" t="s">
        <v>20</v>
      </c>
      <c r="H17027" t="s">
        <v>11822</v>
      </c>
      <c r="I17027" s="2">
        <v>1375.01</v>
      </c>
      <c r="J17027" s="5"/>
      <c r="L17027" s="5"/>
      <c r="M17027" s="2">
        <f t="shared" si="265"/>
        <v>-110198.93999999695</v>
      </c>
      <c r="P17027"/>
    </row>
    <row r="17028" spans="1:16" hidden="1">
      <c r="A17028" t="s">
        <v>15978</v>
      </c>
      <c r="B17028" s="1">
        <v>42312</v>
      </c>
      <c r="C17028" t="s">
        <v>15992</v>
      </c>
      <c r="D17028">
        <v>2</v>
      </c>
      <c r="E17028" t="s">
        <v>15993</v>
      </c>
      <c r="F17028" t="s">
        <v>7054</v>
      </c>
      <c r="G17028" t="s">
        <v>20</v>
      </c>
      <c r="H17028" t="s">
        <v>15994</v>
      </c>
      <c r="I17028" s="2">
        <v>2535.73</v>
      </c>
      <c r="J17028" s="5"/>
      <c r="L17028" s="5"/>
      <c r="M17028" s="2">
        <f t="shared" si="265"/>
        <v>-107663.20999999695</v>
      </c>
      <c r="P17028"/>
    </row>
    <row r="17029" spans="1:16" hidden="1">
      <c r="A17029" t="s">
        <v>16007</v>
      </c>
      <c r="B17029" s="1">
        <v>42312</v>
      </c>
      <c r="C17029" t="s">
        <v>16018</v>
      </c>
      <c r="D17029">
        <v>2</v>
      </c>
      <c r="E17029" t="s">
        <v>16019</v>
      </c>
      <c r="F17029" t="s">
        <v>7054</v>
      </c>
      <c r="G17029" t="s">
        <v>20</v>
      </c>
      <c r="H17029" t="s">
        <v>5206</v>
      </c>
      <c r="I17029" s="2">
        <v>695.92</v>
      </c>
      <c r="J17029" s="5"/>
      <c r="L17029" s="5"/>
      <c r="M17029" s="2">
        <f t="shared" si="265"/>
        <v>-106967.28999999695</v>
      </c>
      <c r="P17029"/>
    </row>
    <row r="17030" spans="1:16" hidden="1">
      <c r="A17030" t="s">
        <v>16029</v>
      </c>
      <c r="B17030" s="1">
        <v>42312</v>
      </c>
      <c r="C17030" t="s">
        <v>16046</v>
      </c>
      <c r="D17030">
        <v>1</v>
      </c>
      <c r="E17030" t="s">
        <v>16047</v>
      </c>
      <c r="F17030" t="s">
        <v>13561</v>
      </c>
      <c r="G17030" t="s">
        <v>20</v>
      </c>
      <c r="H17030" t="s">
        <v>16048</v>
      </c>
      <c r="I17030" s="2">
        <v>10000</v>
      </c>
      <c r="J17030" s="5"/>
      <c r="L17030" s="5"/>
      <c r="M17030" s="2">
        <f t="shared" si="265"/>
        <v>-96967.289999996952</v>
      </c>
      <c r="P17030"/>
    </row>
    <row r="17031" spans="1:16" hidden="1">
      <c r="A17031" s="35" t="s">
        <v>1663</v>
      </c>
      <c r="B17031" s="36">
        <v>42313</v>
      </c>
      <c r="C17031" s="35" t="s">
        <v>6</v>
      </c>
      <c r="D17031" s="35">
        <v>1</v>
      </c>
      <c r="E17031" s="35" t="s">
        <v>1664</v>
      </c>
      <c r="F17031" s="35" t="s">
        <v>29</v>
      </c>
      <c r="G17031" s="35" t="s">
        <v>4</v>
      </c>
      <c r="H17031" s="35" t="s">
        <v>1665</v>
      </c>
      <c r="I17031" s="11">
        <v>146.22</v>
      </c>
      <c r="J17031" s="12"/>
      <c r="K17031" s="11"/>
      <c r="L17031" s="12"/>
      <c r="M17031" s="2">
        <f t="shared" si="265"/>
        <v>-96821.069999996951</v>
      </c>
      <c r="P17031"/>
    </row>
    <row r="17032" spans="1:16" hidden="1">
      <c r="A17032" t="s">
        <v>1669</v>
      </c>
      <c r="B17032" s="1">
        <v>42313</v>
      </c>
      <c r="C17032" t="s">
        <v>948</v>
      </c>
      <c r="D17032">
        <v>2</v>
      </c>
      <c r="E17032" t="s">
        <v>1673</v>
      </c>
      <c r="F17032" t="s">
        <v>51</v>
      </c>
      <c r="G17032" t="s">
        <v>4</v>
      </c>
      <c r="H17032" t="s">
        <v>1674</v>
      </c>
      <c r="I17032" s="2">
        <v>217786.29</v>
      </c>
      <c r="J17032" s="5"/>
      <c r="L17032" s="5"/>
      <c r="M17032" s="2">
        <f t="shared" si="265"/>
        <v>120965.22000000306</v>
      </c>
      <c r="P17032"/>
    </row>
    <row r="17033" spans="1:16" hidden="1">
      <c r="A17033" t="s">
        <v>1678</v>
      </c>
      <c r="B17033" s="1">
        <v>42313</v>
      </c>
      <c r="C17033" t="s">
        <v>948</v>
      </c>
      <c r="D17033">
        <v>2</v>
      </c>
      <c r="E17033" t="s">
        <v>1681</v>
      </c>
      <c r="F17033" t="s">
        <v>51</v>
      </c>
      <c r="G17033" t="s">
        <v>4</v>
      </c>
      <c r="H17033" t="s">
        <v>1682</v>
      </c>
      <c r="I17033" s="2">
        <v>710.99</v>
      </c>
      <c r="J17033" s="5"/>
      <c r="L17033" s="5"/>
      <c r="M17033" s="2">
        <f t="shared" ref="M17033:M17096" si="266">+M17032+I17033-K17033</f>
        <v>121676.21000000306</v>
      </c>
      <c r="P17033"/>
    </row>
    <row r="17034" spans="1:16" hidden="1">
      <c r="A17034" t="s">
        <v>1683</v>
      </c>
      <c r="B17034" s="1">
        <v>42313</v>
      </c>
      <c r="C17034" t="s">
        <v>948</v>
      </c>
      <c r="D17034">
        <v>2</v>
      </c>
      <c r="E17034" t="s">
        <v>1691</v>
      </c>
      <c r="F17034" t="s">
        <v>51</v>
      </c>
      <c r="G17034" t="s">
        <v>4</v>
      </c>
      <c r="H17034" t="s">
        <v>213</v>
      </c>
      <c r="I17034" s="2">
        <v>3437.81</v>
      </c>
      <c r="J17034" s="5"/>
      <c r="L17034" s="5"/>
      <c r="M17034" s="2">
        <f t="shared" si="266"/>
        <v>125114.02000000306</v>
      </c>
      <c r="P17034"/>
    </row>
    <row r="17035" spans="1:16" hidden="1">
      <c r="A17035" t="s">
        <v>1695</v>
      </c>
      <c r="B17035" s="1">
        <v>42313</v>
      </c>
      <c r="C17035" t="s">
        <v>948</v>
      </c>
      <c r="D17035">
        <v>2</v>
      </c>
      <c r="E17035" t="s">
        <v>1701</v>
      </c>
      <c r="F17035" t="s">
        <v>51</v>
      </c>
      <c r="G17035" t="s">
        <v>4</v>
      </c>
      <c r="H17035" t="s">
        <v>1702</v>
      </c>
      <c r="I17035" s="2">
        <v>194.68</v>
      </c>
      <c r="J17035" s="5"/>
      <c r="L17035" s="5"/>
      <c r="M17035" s="2">
        <f t="shared" si="266"/>
        <v>125308.70000000305</v>
      </c>
      <c r="P17035"/>
    </row>
    <row r="17036" spans="1:16" hidden="1">
      <c r="A17036" t="s">
        <v>1740</v>
      </c>
      <c r="B17036" s="1">
        <v>42313</v>
      </c>
      <c r="C17036" t="s">
        <v>1744</v>
      </c>
      <c r="D17036">
        <v>1</v>
      </c>
      <c r="E17036" t="s">
        <v>1745</v>
      </c>
      <c r="F17036" t="s">
        <v>13</v>
      </c>
      <c r="G17036" t="s">
        <v>4</v>
      </c>
      <c r="H17036" t="s">
        <v>1746</v>
      </c>
      <c r="J17036" s="5"/>
      <c r="K17036" s="2">
        <v>217786.29</v>
      </c>
      <c r="L17036" s="5"/>
      <c r="M17036" s="2">
        <f t="shared" si="266"/>
        <v>-92477.589999996955</v>
      </c>
      <c r="P17036"/>
    </row>
    <row r="17037" spans="1:16" hidden="1">
      <c r="A17037" t="s">
        <v>1753</v>
      </c>
      <c r="B17037" s="1">
        <v>42313</v>
      </c>
      <c r="C17037" t="s">
        <v>1744</v>
      </c>
      <c r="D17037">
        <v>1</v>
      </c>
      <c r="E17037" t="s">
        <v>1759</v>
      </c>
      <c r="F17037" t="s">
        <v>13</v>
      </c>
      <c r="G17037" t="s">
        <v>4</v>
      </c>
      <c r="H17037" t="s">
        <v>1760</v>
      </c>
      <c r="J17037" s="5"/>
      <c r="K17037" s="2">
        <v>710.99</v>
      </c>
      <c r="L17037" s="5"/>
      <c r="M17037" s="2">
        <f t="shared" si="266"/>
        <v>-93188.57999999696</v>
      </c>
      <c r="P17037"/>
    </row>
    <row r="17038" spans="1:16" hidden="1">
      <c r="A17038" t="s">
        <v>1766</v>
      </c>
      <c r="B17038" s="1">
        <v>42313</v>
      </c>
      <c r="C17038" t="s">
        <v>1744</v>
      </c>
      <c r="D17038">
        <v>1</v>
      </c>
      <c r="E17038" t="s">
        <v>1771</v>
      </c>
      <c r="F17038" t="s">
        <v>13</v>
      </c>
      <c r="G17038" t="s">
        <v>4</v>
      </c>
      <c r="H17038" t="s">
        <v>1772</v>
      </c>
      <c r="J17038" s="5"/>
      <c r="K17038" s="2">
        <v>3437.81</v>
      </c>
      <c r="L17038" s="5"/>
      <c r="M17038" s="2">
        <f t="shared" si="266"/>
        <v>-96626.389999996958</v>
      </c>
      <c r="P17038"/>
    </row>
    <row r="17039" spans="1:16" hidden="1">
      <c r="A17039" t="s">
        <v>1775</v>
      </c>
      <c r="B17039" s="1">
        <v>42313</v>
      </c>
      <c r="C17039" t="s">
        <v>6</v>
      </c>
      <c r="D17039">
        <v>1</v>
      </c>
      <c r="E17039" t="s">
        <v>1779</v>
      </c>
      <c r="F17039" t="s">
        <v>29</v>
      </c>
      <c r="G17039" t="s">
        <v>4</v>
      </c>
      <c r="H17039" t="s">
        <v>1780</v>
      </c>
      <c r="I17039" s="2">
        <v>568.46</v>
      </c>
      <c r="J17039" s="5"/>
      <c r="L17039" s="5"/>
      <c r="M17039" s="2">
        <f t="shared" si="266"/>
        <v>-96057.929999996952</v>
      </c>
      <c r="P17039"/>
    </row>
    <row r="17040" spans="1:16" hidden="1">
      <c r="A17040" t="s">
        <v>1781</v>
      </c>
      <c r="B17040" s="1">
        <v>42313</v>
      </c>
      <c r="C17040" t="s">
        <v>1744</v>
      </c>
      <c r="D17040">
        <v>1</v>
      </c>
      <c r="E17040" t="s">
        <v>1785</v>
      </c>
      <c r="F17040" t="s">
        <v>13</v>
      </c>
      <c r="G17040" t="s">
        <v>4</v>
      </c>
      <c r="H17040" t="s">
        <v>1786</v>
      </c>
      <c r="J17040" s="5"/>
      <c r="K17040" s="2">
        <v>194.68</v>
      </c>
      <c r="L17040" s="5"/>
      <c r="M17040" s="2">
        <f t="shared" si="266"/>
        <v>-96252.609999996945</v>
      </c>
      <c r="P17040"/>
    </row>
    <row r="17041" spans="1:16" hidden="1">
      <c r="A17041" t="s">
        <v>1805</v>
      </c>
      <c r="B17041" s="1">
        <v>42313</v>
      </c>
      <c r="C17041" t="s">
        <v>11</v>
      </c>
      <c r="D17041">
        <v>1</v>
      </c>
      <c r="E17041" t="s">
        <v>1809</v>
      </c>
      <c r="F17041" t="s">
        <v>13</v>
      </c>
      <c r="G17041" t="s">
        <v>4</v>
      </c>
      <c r="H17041" t="s">
        <v>1810</v>
      </c>
      <c r="J17041" s="5"/>
      <c r="K17041" s="2">
        <v>20000</v>
      </c>
      <c r="L17041" s="5"/>
      <c r="M17041" s="2">
        <f t="shared" si="266"/>
        <v>-116252.60999999694</v>
      </c>
      <c r="P17041"/>
    </row>
    <row r="17042" spans="1:16" hidden="1">
      <c r="A17042" t="s">
        <v>1859</v>
      </c>
      <c r="B17042" s="1">
        <v>42313</v>
      </c>
      <c r="C17042" t="s">
        <v>6</v>
      </c>
      <c r="D17042">
        <v>1</v>
      </c>
      <c r="E17042" t="s">
        <v>1862</v>
      </c>
      <c r="F17042" t="s">
        <v>29</v>
      </c>
      <c r="G17042" t="s">
        <v>4</v>
      </c>
      <c r="H17042" t="s">
        <v>1863</v>
      </c>
      <c r="I17042" s="2">
        <v>1103.04</v>
      </c>
      <c r="J17042" s="5"/>
      <c r="L17042" s="5"/>
      <c r="M17042" s="2">
        <f t="shared" si="266"/>
        <v>-115149.56999999695</v>
      </c>
      <c r="P17042"/>
    </row>
    <row r="17043" spans="1:16" hidden="1">
      <c r="A17043" t="s">
        <v>1867</v>
      </c>
      <c r="B17043" s="1">
        <v>42313</v>
      </c>
      <c r="C17043" t="s">
        <v>6</v>
      </c>
      <c r="D17043">
        <v>1</v>
      </c>
      <c r="E17043" t="s">
        <v>1872</v>
      </c>
      <c r="F17043" t="s">
        <v>29</v>
      </c>
      <c r="G17043" t="s">
        <v>4</v>
      </c>
      <c r="H17043" t="s">
        <v>1873</v>
      </c>
      <c r="I17043" s="2">
        <v>8687.42</v>
      </c>
      <c r="J17043" s="5"/>
      <c r="L17043" s="5"/>
      <c r="M17043" s="2">
        <f t="shared" si="266"/>
        <v>-106462.14999999695</v>
      </c>
      <c r="P17043"/>
    </row>
    <row r="17044" spans="1:16" hidden="1">
      <c r="A17044" t="s">
        <v>1893</v>
      </c>
      <c r="B17044" s="1">
        <v>42313</v>
      </c>
      <c r="C17044" t="s">
        <v>200</v>
      </c>
      <c r="D17044">
        <v>1</v>
      </c>
      <c r="E17044" t="s">
        <v>1898</v>
      </c>
      <c r="F17044" t="s">
        <v>16</v>
      </c>
      <c r="G17044" t="s">
        <v>4</v>
      </c>
      <c r="H17044" t="s">
        <v>200</v>
      </c>
      <c r="J17044" s="5"/>
      <c r="K17044" s="2">
        <v>17787.419999999998</v>
      </c>
      <c r="L17044" s="5"/>
      <c r="M17044" s="2">
        <f t="shared" si="266"/>
        <v>-124249.56999999695</v>
      </c>
      <c r="P17044"/>
    </row>
    <row r="17045" spans="1:16" hidden="1">
      <c r="A17045" t="s">
        <v>1900</v>
      </c>
      <c r="B17045" s="1">
        <v>42313</v>
      </c>
      <c r="C17045" t="s">
        <v>195</v>
      </c>
      <c r="D17045">
        <v>1</v>
      </c>
      <c r="E17045" t="s">
        <v>1904</v>
      </c>
      <c r="F17045" t="s">
        <v>13</v>
      </c>
      <c r="G17045" t="s">
        <v>4</v>
      </c>
      <c r="H17045" t="s">
        <v>195</v>
      </c>
      <c r="J17045" s="5"/>
      <c r="K17045" s="2">
        <v>45493.5</v>
      </c>
      <c r="L17045" s="5"/>
      <c r="M17045" s="2">
        <f t="shared" si="266"/>
        <v>-169743.06999999695</v>
      </c>
      <c r="P17045"/>
    </row>
    <row r="17046" spans="1:16" hidden="1">
      <c r="A17046" t="s">
        <v>1906</v>
      </c>
      <c r="B17046" s="1">
        <v>42313</v>
      </c>
      <c r="C17046" t="s">
        <v>18</v>
      </c>
      <c r="D17046">
        <v>1</v>
      </c>
      <c r="E17046" t="s">
        <v>1912</v>
      </c>
      <c r="F17046" t="s">
        <v>13</v>
      </c>
      <c r="G17046" t="s">
        <v>4</v>
      </c>
      <c r="H17046" t="s">
        <v>18</v>
      </c>
      <c r="J17046" s="5"/>
      <c r="K17046" s="2">
        <v>10011.51</v>
      </c>
      <c r="L17046" s="5"/>
      <c r="M17046" s="2">
        <f t="shared" si="266"/>
        <v>-179754.57999999696</v>
      </c>
      <c r="P17046"/>
    </row>
    <row r="17047" spans="1:16" hidden="1">
      <c r="A17047" t="s">
        <v>1913</v>
      </c>
      <c r="B17047" s="1">
        <v>42313</v>
      </c>
      <c r="C17047" t="s">
        <v>11</v>
      </c>
      <c r="D17047">
        <v>1</v>
      </c>
      <c r="E17047" t="s">
        <v>1919</v>
      </c>
      <c r="F17047" t="s">
        <v>13</v>
      </c>
      <c r="G17047" t="s">
        <v>20</v>
      </c>
      <c r="H17047" t="s">
        <v>1920</v>
      </c>
      <c r="J17047" s="5"/>
      <c r="K17047" s="2">
        <v>263711.46999999997</v>
      </c>
      <c r="L17047" s="5"/>
      <c r="M17047" s="2">
        <f t="shared" si="266"/>
        <v>-443466.0499999969</v>
      </c>
      <c r="P17047"/>
    </row>
    <row r="17048" spans="1:16" hidden="1">
      <c r="A17048" t="s">
        <v>1955</v>
      </c>
      <c r="B17048" s="1">
        <v>42313</v>
      </c>
      <c r="C17048" t="s">
        <v>6</v>
      </c>
      <c r="D17048">
        <v>1</v>
      </c>
      <c r="E17048" t="s">
        <v>1959</v>
      </c>
      <c r="F17048" t="s">
        <v>29</v>
      </c>
      <c r="G17048" t="s">
        <v>20</v>
      </c>
      <c r="H17048" t="s">
        <v>1051</v>
      </c>
      <c r="I17048" s="2">
        <v>1000</v>
      </c>
      <c r="J17048" s="5">
        <v>1</v>
      </c>
      <c r="L17048" s="5"/>
      <c r="M17048" s="2">
        <f t="shared" si="266"/>
        <v>-442466.0499999969</v>
      </c>
      <c r="P17048"/>
    </row>
    <row r="17049" spans="1:16" hidden="1">
      <c r="A17049" t="s">
        <v>1961</v>
      </c>
      <c r="B17049" s="1">
        <v>42313</v>
      </c>
      <c r="C17049" t="s">
        <v>6</v>
      </c>
      <c r="D17049">
        <v>1</v>
      </c>
      <c r="E17049" t="s">
        <v>1965</v>
      </c>
      <c r="F17049" t="s">
        <v>29</v>
      </c>
      <c r="G17049" t="s">
        <v>20</v>
      </c>
      <c r="H17049" t="s">
        <v>1966</v>
      </c>
      <c r="I17049" s="2">
        <v>3000</v>
      </c>
      <c r="J17049" s="5">
        <v>1</v>
      </c>
      <c r="L17049" s="5"/>
      <c r="M17049" s="2">
        <f t="shared" si="266"/>
        <v>-439466.0499999969</v>
      </c>
      <c r="P17049"/>
    </row>
    <row r="17050" spans="1:16" hidden="1">
      <c r="A17050" t="s">
        <v>1994</v>
      </c>
      <c r="B17050" s="1">
        <v>42313</v>
      </c>
      <c r="C17050" t="s">
        <v>1</v>
      </c>
      <c r="D17050">
        <v>1</v>
      </c>
      <c r="E17050" t="s">
        <v>1997</v>
      </c>
      <c r="F17050" t="s">
        <v>13</v>
      </c>
      <c r="G17050" t="s">
        <v>20</v>
      </c>
      <c r="H17050" t="s">
        <v>1998</v>
      </c>
      <c r="J17050" s="5"/>
      <c r="K17050" s="2">
        <v>480600</v>
      </c>
      <c r="L17050" s="5"/>
      <c r="M17050" s="2">
        <f t="shared" si="266"/>
        <v>-920066.0499999969</v>
      </c>
      <c r="P17050"/>
    </row>
    <row r="17051" spans="1:16" hidden="1">
      <c r="A17051" t="s">
        <v>2010</v>
      </c>
      <c r="B17051" s="1">
        <v>42313</v>
      </c>
      <c r="C17051" t="s">
        <v>6</v>
      </c>
      <c r="D17051">
        <v>1</v>
      </c>
      <c r="E17051" t="s">
        <v>2015</v>
      </c>
      <c r="F17051" t="s">
        <v>29</v>
      </c>
      <c r="G17051" t="s">
        <v>20</v>
      </c>
      <c r="H17051" t="s">
        <v>2016</v>
      </c>
      <c r="I17051" s="2">
        <v>2500</v>
      </c>
      <c r="J17051" s="5">
        <v>1</v>
      </c>
      <c r="L17051" s="5"/>
      <c r="M17051" s="2">
        <f t="shared" si="266"/>
        <v>-917566.0499999969</v>
      </c>
      <c r="P17051"/>
    </row>
    <row r="17052" spans="1:16" hidden="1">
      <c r="A17052" t="s">
        <v>2036</v>
      </c>
      <c r="B17052" s="1">
        <v>42313</v>
      </c>
      <c r="C17052" t="s">
        <v>1</v>
      </c>
      <c r="D17052">
        <v>1</v>
      </c>
      <c r="E17052" t="s">
        <v>2037</v>
      </c>
      <c r="F17052" t="s">
        <v>13</v>
      </c>
      <c r="G17052" t="s">
        <v>20</v>
      </c>
      <c r="H17052" t="s">
        <v>2038</v>
      </c>
      <c r="J17052" s="5"/>
      <c r="K17052" s="2">
        <v>145000</v>
      </c>
      <c r="L17052" s="5"/>
      <c r="M17052" s="2">
        <f t="shared" si="266"/>
        <v>-1062566.049999997</v>
      </c>
      <c r="P17052"/>
    </row>
    <row r="17053" spans="1:16" hidden="1">
      <c r="A17053" t="s">
        <v>2042</v>
      </c>
      <c r="B17053" s="1">
        <v>42313</v>
      </c>
      <c r="C17053" t="s">
        <v>11</v>
      </c>
      <c r="D17053">
        <v>1</v>
      </c>
      <c r="E17053" t="s">
        <v>2046</v>
      </c>
      <c r="F17053" t="s">
        <v>45</v>
      </c>
      <c r="G17053" t="s">
        <v>20</v>
      </c>
      <c r="H17053" t="s">
        <v>2047</v>
      </c>
      <c r="J17053" s="5"/>
      <c r="K17053" s="2">
        <v>1840</v>
      </c>
      <c r="L17053" s="5">
        <v>2</v>
      </c>
      <c r="M17053" s="2">
        <f t="shared" si="266"/>
        <v>-1064406.049999997</v>
      </c>
      <c r="P17053"/>
    </row>
    <row r="17054" spans="1:16" hidden="1">
      <c r="A17054" t="s">
        <v>2068</v>
      </c>
      <c r="B17054" s="1">
        <v>42313</v>
      </c>
      <c r="C17054" t="s">
        <v>195</v>
      </c>
      <c r="D17054">
        <v>1</v>
      </c>
      <c r="E17054" t="s">
        <v>2071</v>
      </c>
      <c r="F17054" t="s">
        <v>13</v>
      </c>
      <c r="G17054" t="s">
        <v>20</v>
      </c>
      <c r="H17054" t="s">
        <v>195</v>
      </c>
      <c r="J17054" s="5"/>
      <c r="K17054" s="2">
        <v>11450</v>
      </c>
      <c r="L17054" s="5">
        <v>3</v>
      </c>
      <c r="M17054" s="2">
        <f t="shared" si="266"/>
        <v>-1075856.049999997</v>
      </c>
      <c r="P17054"/>
    </row>
    <row r="17055" spans="1:16" hidden="1">
      <c r="A17055" t="s">
        <v>2076</v>
      </c>
      <c r="B17055" s="1">
        <v>42313</v>
      </c>
      <c r="C17055" t="s">
        <v>18</v>
      </c>
      <c r="D17055">
        <v>1</v>
      </c>
      <c r="E17055" t="s">
        <v>2077</v>
      </c>
      <c r="F17055" t="s">
        <v>13</v>
      </c>
      <c r="G17055" t="s">
        <v>20</v>
      </c>
      <c r="H17055" t="s">
        <v>326</v>
      </c>
      <c r="J17055" s="5"/>
      <c r="K17055" s="2">
        <v>9455</v>
      </c>
      <c r="L17055" s="5"/>
      <c r="M17055" s="2">
        <f t="shared" si="266"/>
        <v>-1085311.049999997</v>
      </c>
      <c r="P17055"/>
    </row>
    <row r="17056" spans="1:16" hidden="1">
      <c r="A17056" t="s">
        <v>2080</v>
      </c>
      <c r="B17056" s="1">
        <v>42313</v>
      </c>
      <c r="C17056" t="s">
        <v>240</v>
      </c>
      <c r="D17056">
        <v>1</v>
      </c>
      <c r="E17056" t="s">
        <v>2081</v>
      </c>
      <c r="F17056" t="s">
        <v>13</v>
      </c>
      <c r="G17056" t="s">
        <v>20</v>
      </c>
      <c r="H17056" t="s">
        <v>240</v>
      </c>
      <c r="J17056" s="5"/>
      <c r="K17056" s="2">
        <v>1840</v>
      </c>
      <c r="L17056" s="5">
        <v>1</v>
      </c>
      <c r="M17056" s="2">
        <f t="shared" si="266"/>
        <v>-1087151.049999997</v>
      </c>
      <c r="P17056"/>
    </row>
    <row r="17057" spans="1:16" hidden="1">
      <c r="A17057" t="s">
        <v>2082</v>
      </c>
      <c r="B17057" s="1">
        <v>42313</v>
      </c>
      <c r="C17057" t="s">
        <v>200</v>
      </c>
      <c r="D17057">
        <v>1</v>
      </c>
      <c r="E17057" t="s">
        <v>2086</v>
      </c>
      <c r="F17057" t="s">
        <v>16</v>
      </c>
      <c r="G17057" t="s">
        <v>20</v>
      </c>
      <c r="H17057" t="s">
        <v>200</v>
      </c>
      <c r="J17057" s="5"/>
      <c r="K17057" s="2">
        <v>4015</v>
      </c>
      <c r="L17057" s="5"/>
      <c r="M17057" s="2">
        <f t="shared" si="266"/>
        <v>-1091166.049999997</v>
      </c>
      <c r="P17057"/>
    </row>
    <row r="17058" spans="1:16" hidden="1">
      <c r="A17058" s="97" t="s">
        <v>11690</v>
      </c>
      <c r="B17058" s="98">
        <v>42313</v>
      </c>
      <c r="C17058" s="97" t="s">
        <v>11</v>
      </c>
      <c r="D17058" s="97">
        <v>1</v>
      </c>
      <c r="E17058" s="97" t="s">
        <v>11691</v>
      </c>
      <c r="F17058" s="97" t="s">
        <v>16</v>
      </c>
      <c r="G17058" s="97" t="s">
        <v>20</v>
      </c>
      <c r="H17058" s="97" t="s">
        <v>9624</v>
      </c>
      <c r="I17058" s="99"/>
      <c r="J17058" s="100"/>
      <c r="K17058" s="99">
        <v>1840</v>
      </c>
      <c r="L17058" s="5"/>
      <c r="M17058" s="2">
        <f t="shared" si="266"/>
        <v>-1093006.049999997</v>
      </c>
      <c r="N17058" s="25" t="s">
        <v>36435</v>
      </c>
      <c r="P17058" s="34" t="s">
        <v>36372</v>
      </c>
    </row>
    <row r="17059" spans="1:16" hidden="1">
      <c r="A17059" t="s">
        <v>16058</v>
      </c>
      <c r="B17059" s="1">
        <v>42313</v>
      </c>
      <c r="C17059" t="s">
        <v>1802</v>
      </c>
      <c r="D17059">
        <v>2</v>
      </c>
      <c r="E17059" t="s">
        <v>16075</v>
      </c>
      <c r="F17059" t="s">
        <v>13559</v>
      </c>
      <c r="G17059" t="s">
        <v>479</v>
      </c>
      <c r="H17059" t="s">
        <v>1804</v>
      </c>
      <c r="I17059" s="2">
        <v>160.01</v>
      </c>
      <c r="J17059" s="5"/>
      <c r="L17059" s="5"/>
      <c r="M17059" s="2">
        <f t="shared" si="266"/>
        <v>-1092846.039999997</v>
      </c>
      <c r="P17059"/>
    </row>
    <row r="17060" spans="1:16" hidden="1">
      <c r="A17060" t="s">
        <v>16080</v>
      </c>
      <c r="B17060" s="1">
        <v>42313</v>
      </c>
      <c r="C17060" t="s">
        <v>1802</v>
      </c>
      <c r="D17060">
        <v>2</v>
      </c>
      <c r="E17060" t="s">
        <v>16098</v>
      </c>
      <c r="F17060" t="s">
        <v>13559</v>
      </c>
      <c r="G17060" t="s">
        <v>479</v>
      </c>
      <c r="H17060" t="s">
        <v>3109</v>
      </c>
      <c r="I17060" s="2">
        <v>223.54</v>
      </c>
      <c r="J17060" s="5"/>
      <c r="L17060" s="5"/>
      <c r="M17060" s="2">
        <f t="shared" si="266"/>
        <v>-1092622.499999997</v>
      </c>
      <c r="P17060"/>
    </row>
    <row r="17061" spans="1:16" hidden="1">
      <c r="A17061" t="s">
        <v>16104</v>
      </c>
      <c r="B17061" s="1">
        <v>42313</v>
      </c>
      <c r="C17061" t="s">
        <v>6</v>
      </c>
      <c r="D17061">
        <v>1</v>
      </c>
      <c r="E17061" t="s">
        <v>16119</v>
      </c>
      <c r="F17061" t="s">
        <v>13565</v>
      </c>
      <c r="G17061" t="s">
        <v>4</v>
      </c>
      <c r="H17061" t="s">
        <v>16120</v>
      </c>
      <c r="I17061" s="2">
        <v>5000</v>
      </c>
      <c r="J17061" s="5"/>
      <c r="L17061" s="5"/>
      <c r="M17061" s="2">
        <f t="shared" si="266"/>
        <v>-1087622.499999997</v>
      </c>
      <c r="P17061"/>
    </row>
    <row r="17062" spans="1:16" hidden="1">
      <c r="A17062" t="s">
        <v>16127</v>
      </c>
      <c r="B17062" s="1">
        <v>42313</v>
      </c>
      <c r="C17062" t="s">
        <v>1802</v>
      </c>
      <c r="D17062">
        <v>2</v>
      </c>
      <c r="E17062" t="s">
        <v>16145</v>
      </c>
      <c r="F17062" t="s">
        <v>13559</v>
      </c>
      <c r="G17062" t="s">
        <v>479</v>
      </c>
      <c r="H17062" t="s">
        <v>784</v>
      </c>
      <c r="J17062" s="5"/>
      <c r="K17062" s="2">
        <v>198.31</v>
      </c>
      <c r="L17062" s="5"/>
      <c r="M17062" s="2">
        <f t="shared" si="266"/>
        <v>-1087820.809999997</v>
      </c>
      <c r="P17062"/>
    </row>
    <row r="17063" spans="1:16" hidden="1">
      <c r="A17063" t="s">
        <v>16127</v>
      </c>
      <c r="B17063" s="1">
        <v>42313</v>
      </c>
      <c r="C17063" t="s">
        <v>1802</v>
      </c>
      <c r="D17063">
        <v>2</v>
      </c>
      <c r="E17063" t="s">
        <v>16145</v>
      </c>
      <c r="F17063" t="s">
        <v>13559</v>
      </c>
      <c r="G17063" t="s">
        <v>479</v>
      </c>
      <c r="H17063" t="s">
        <v>784</v>
      </c>
      <c r="I17063" s="2">
        <v>198.31</v>
      </c>
      <c r="J17063" s="5"/>
      <c r="L17063" s="5"/>
      <c r="M17063" s="2">
        <f t="shared" si="266"/>
        <v>-1087622.499999997</v>
      </c>
      <c r="P17063"/>
    </row>
    <row r="17064" spans="1:16" hidden="1">
      <c r="A17064" t="s">
        <v>16151</v>
      </c>
      <c r="B17064" s="1">
        <v>42313</v>
      </c>
      <c r="C17064" t="s">
        <v>6</v>
      </c>
      <c r="D17064">
        <v>1</v>
      </c>
      <c r="E17064" t="s">
        <v>16167</v>
      </c>
      <c r="F17064" t="s">
        <v>13565</v>
      </c>
      <c r="G17064" t="s">
        <v>4</v>
      </c>
      <c r="H17064" t="s">
        <v>10507</v>
      </c>
      <c r="I17064" s="2">
        <v>20000</v>
      </c>
      <c r="J17064" s="5"/>
      <c r="L17064" s="5"/>
      <c r="M17064" s="2">
        <f t="shared" si="266"/>
        <v>-1067622.499999997</v>
      </c>
      <c r="P17064"/>
    </row>
    <row r="17065" spans="1:16" hidden="1">
      <c r="A17065" t="s">
        <v>16174</v>
      </c>
      <c r="B17065" s="1">
        <v>42313</v>
      </c>
      <c r="C17065" t="s">
        <v>16192</v>
      </c>
      <c r="D17065">
        <v>2</v>
      </c>
      <c r="E17065" t="s">
        <v>16193</v>
      </c>
      <c r="F17065" t="s">
        <v>7054</v>
      </c>
      <c r="G17065" t="s">
        <v>4</v>
      </c>
      <c r="H17065" t="s">
        <v>16194</v>
      </c>
      <c r="I17065" s="2">
        <v>1025</v>
      </c>
      <c r="J17065" s="5"/>
      <c r="L17065" s="5"/>
      <c r="M17065" s="2">
        <f t="shared" si="266"/>
        <v>-1066597.499999997</v>
      </c>
      <c r="P17065"/>
    </row>
    <row r="17066" spans="1:16" hidden="1">
      <c r="A17066" t="s">
        <v>16200</v>
      </c>
      <c r="B17066" s="1">
        <v>42313</v>
      </c>
      <c r="C17066" t="s">
        <v>6</v>
      </c>
      <c r="D17066">
        <v>1</v>
      </c>
      <c r="E17066" t="s">
        <v>16216</v>
      </c>
      <c r="F17066" t="s">
        <v>13610</v>
      </c>
      <c r="G17066" t="s">
        <v>4</v>
      </c>
      <c r="H17066" t="s">
        <v>16217</v>
      </c>
      <c r="I17066" s="2">
        <v>9060.4599999999991</v>
      </c>
      <c r="J17066" s="5"/>
      <c r="L17066" s="5"/>
      <c r="M17066" s="2">
        <f t="shared" si="266"/>
        <v>-1057537.039999997</v>
      </c>
      <c r="P17066"/>
    </row>
    <row r="17067" spans="1:16" hidden="1">
      <c r="A17067" t="s">
        <v>16224</v>
      </c>
      <c r="B17067" s="1">
        <v>42313</v>
      </c>
      <c r="C17067" t="s">
        <v>16244</v>
      </c>
      <c r="D17067">
        <v>2</v>
      </c>
      <c r="E17067" t="s">
        <v>16245</v>
      </c>
      <c r="F17067" t="s">
        <v>7054</v>
      </c>
      <c r="G17067" t="s">
        <v>4</v>
      </c>
      <c r="H17067" t="s">
        <v>15454</v>
      </c>
      <c r="I17067" s="2">
        <v>1025</v>
      </c>
      <c r="J17067" s="5"/>
      <c r="L17067" s="5"/>
      <c r="M17067" s="2">
        <f t="shared" si="266"/>
        <v>-1056512.039999997</v>
      </c>
      <c r="P17067"/>
    </row>
    <row r="17068" spans="1:16" hidden="1">
      <c r="A17068" t="s">
        <v>16253</v>
      </c>
      <c r="B17068" s="1">
        <v>42313</v>
      </c>
      <c r="C17068" t="s">
        <v>16270</v>
      </c>
      <c r="D17068">
        <v>2</v>
      </c>
      <c r="E17068" t="s">
        <v>16271</v>
      </c>
      <c r="F17068" t="s">
        <v>7054</v>
      </c>
      <c r="G17068" t="s">
        <v>4</v>
      </c>
      <c r="H17068" t="s">
        <v>16272</v>
      </c>
      <c r="J17068" s="5"/>
      <c r="K17068" s="2">
        <v>1050</v>
      </c>
      <c r="L17068" s="5"/>
      <c r="M17068" s="2">
        <f t="shared" si="266"/>
        <v>-1057562.039999997</v>
      </c>
      <c r="P17068"/>
    </row>
    <row r="17069" spans="1:16" hidden="1">
      <c r="A17069" t="s">
        <v>16253</v>
      </c>
      <c r="B17069" s="1">
        <v>42313</v>
      </c>
      <c r="C17069" t="s">
        <v>16270</v>
      </c>
      <c r="D17069">
        <v>2</v>
      </c>
      <c r="E17069" t="s">
        <v>16271</v>
      </c>
      <c r="F17069" t="s">
        <v>7054</v>
      </c>
      <c r="G17069" t="s">
        <v>4</v>
      </c>
      <c r="H17069" t="s">
        <v>16272</v>
      </c>
      <c r="I17069" s="2">
        <v>1450.41</v>
      </c>
      <c r="J17069" s="5"/>
      <c r="L17069" s="5"/>
      <c r="M17069" s="2">
        <f t="shared" si="266"/>
        <v>-1056111.6299999971</v>
      </c>
      <c r="P17069"/>
    </row>
    <row r="17070" spans="1:16" hidden="1">
      <c r="A17070" t="s">
        <v>16280</v>
      </c>
      <c r="B17070" s="1">
        <v>42313</v>
      </c>
      <c r="C17070" t="s">
        <v>15570</v>
      </c>
      <c r="D17070">
        <v>1</v>
      </c>
      <c r="E17070" t="s">
        <v>16298</v>
      </c>
      <c r="F17070" t="s">
        <v>13565</v>
      </c>
      <c r="G17070" t="s">
        <v>4</v>
      </c>
      <c r="H17070" t="s">
        <v>15572</v>
      </c>
      <c r="I17070" s="2">
        <v>20000</v>
      </c>
      <c r="J17070" s="5"/>
      <c r="L17070" s="5"/>
      <c r="M17070" s="2">
        <f t="shared" si="266"/>
        <v>-1036111.6299999971</v>
      </c>
      <c r="P17070"/>
    </row>
    <row r="17071" spans="1:16" hidden="1">
      <c r="A17071" t="s">
        <v>16303</v>
      </c>
      <c r="B17071" s="1">
        <v>42313</v>
      </c>
      <c r="C17071" t="s">
        <v>16321</v>
      </c>
      <c r="D17071">
        <v>2</v>
      </c>
      <c r="E17071" t="s">
        <v>16322</v>
      </c>
      <c r="F17071" t="s">
        <v>7054</v>
      </c>
      <c r="G17071" t="s">
        <v>4</v>
      </c>
      <c r="H17071" t="s">
        <v>7603</v>
      </c>
      <c r="I17071" s="2">
        <v>1025</v>
      </c>
      <c r="J17071" s="5"/>
      <c r="L17071" s="5"/>
      <c r="M17071" s="2">
        <f t="shared" si="266"/>
        <v>-1035086.6299999971</v>
      </c>
      <c r="P17071"/>
    </row>
    <row r="17072" spans="1:16" hidden="1">
      <c r="A17072" t="s">
        <v>16329</v>
      </c>
      <c r="B17072" s="1">
        <v>42313</v>
      </c>
      <c r="C17072" t="s">
        <v>16345</v>
      </c>
      <c r="D17072">
        <v>2</v>
      </c>
      <c r="E17072" t="s">
        <v>16346</v>
      </c>
      <c r="F17072" t="s">
        <v>7054</v>
      </c>
      <c r="G17072" t="s">
        <v>4</v>
      </c>
      <c r="H17072" t="s">
        <v>16347</v>
      </c>
      <c r="I17072" s="2">
        <v>1025</v>
      </c>
      <c r="J17072" s="5"/>
      <c r="L17072" s="5"/>
      <c r="M17072" s="2">
        <f t="shared" si="266"/>
        <v>-1034061.6299999971</v>
      </c>
      <c r="P17072"/>
    </row>
    <row r="17073" spans="1:16" hidden="1">
      <c r="A17073" t="s">
        <v>16354</v>
      </c>
      <c r="B17073" s="1">
        <v>42313</v>
      </c>
      <c r="C17073" t="s">
        <v>16370</v>
      </c>
      <c r="D17073">
        <v>2</v>
      </c>
      <c r="E17073" t="s">
        <v>16371</v>
      </c>
      <c r="F17073" t="s">
        <v>7054</v>
      </c>
      <c r="G17073" t="s">
        <v>4</v>
      </c>
      <c r="H17073" t="s">
        <v>15076</v>
      </c>
      <c r="I17073" s="2">
        <v>1025</v>
      </c>
      <c r="J17073" s="5"/>
      <c r="L17073" s="5"/>
      <c r="M17073" s="2">
        <f t="shared" si="266"/>
        <v>-1033036.6299999971</v>
      </c>
      <c r="P17073"/>
    </row>
    <row r="17074" spans="1:16" hidden="1">
      <c r="A17074" t="s">
        <v>16376</v>
      </c>
      <c r="B17074" s="1">
        <v>42313</v>
      </c>
      <c r="C17074" t="s">
        <v>16395</v>
      </c>
      <c r="D17074">
        <v>2</v>
      </c>
      <c r="E17074" t="s">
        <v>16396</v>
      </c>
      <c r="F17074" t="s">
        <v>7054</v>
      </c>
      <c r="G17074" t="s">
        <v>4</v>
      </c>
      <c r="H17074" t="s">
        <v>16397</v>
      </c>
      <c r="I17074" s="2">
        <v>6462.87</v>
      </c>
      <c r="J17074" s="5"/>
      <c r="L17074" s="5"/>
      <c r="M17074" s="2">
        <f t="shared" si="266"/>
        <v>-1026573.7599999971</v>
      </c>
      <c r="P17074"/>
    </row>
    <row r="17075" spans="1:16" hidden="1">
      <c r="A17075" t="s">
        <v>16404</v>
      </c>
      <c r="B17075" s="1">
        <v>42313</v>
      </c>
      <c r="C17075" t="s">
        <v>16421</v>
      </c>
      <c r="D17075">
        <v>1</v>
      </c>
      <c r="E17075" t="s">
        <v>16422</v>
      </c>
      <c r="F17075" t="s">
        <v>13565</v>
      </c>
      <c r="G17075" t="s">
        <v>4</v>
      </c>
      <c r="H17075" t="s">
        <v>16423</v>
      </c>
      <c r="I17075" s="2">
        <v>6000</v>
      </c>
      <c r="J17075" s="5"/>
      <c r="L17075" s="5"/>
      <c r="M17075" s="2">
        <f t="shared" si="266"/>
        <v>-1020573.7599999971</v>
      </c>
      <c r="P17075"/>
    </row>
    <row r="17076" spans="1:16" hidden="1">
      <c r="A17076" t="s">
        <v>16429</v>
      </c>
      <c r="B17076" s="1">
        <v>42313</v>
      </c>
      <c r="C17076" t="s">
        <v>16446</v>
      </c>
      <c r="D17076">
        <v>2</v>
      </c>
      <c r="E17076" t="s">
        <v>16447</v>
      </c>
      <c r="F17076" t="s">
        <v>7054</v>
      </c>
      <c r="G17076" t="s">
        <v>4</v>
      </c>
      <c r="H17076" t="s">
        <v>16448</v>
      </c>
      <c r="I17076" s="2">
        <v>1025</v>
      </c>
      <c r="J17076" s="5"/>
      <c r="L17076" s="5"/>
      <c r="M17076" s="2">
        <f t="shared" si="266"/>
        <v>-1019548.7599999971</v>
      </c>
      <c r="P17076"/>
    </row>
    <row r="17077" spans="1:16" hidden="1">
      <c r="A17077" t="s">
        <v>16453</v>
      </c>
      <c r="B17077" s="1">
        <v>42313</v>
      </c>
      <c r="C17077" t="s">
        <v>16471</v>
      </c>
      <c r="D17077">
        <v>2</v>
      </c>
      <c r="E17077" t="s">
        <v>16472</v>
      </c>
      <c r="F17077" t="s">
        <v>7054</v>
      </c>
      <c r="G17077" t="s">
        <v>4</v>
      </c>
      <c r="H17077" t="s">
        <v>16473</v>
      </c>
      <c r="I17077" s="2">
        <v>5230</v>
      </c>
      <c r="J17077" s="5"/>
      <c r="L17077" s="5"/>
      <c r="M17077" s="2">
        <f t="shared" si="266"/>
        <v>-1014318.7599999971</v>
      </c>
      <c r="P17077"/>
    </row>
    <row r="17078" spans="1:16" hidden="1">
      <c r="A17078" t="s">
        <v>16480</v>
      </c>
      <c r="B17078" s="1">
        <v>42313</v>
      </c>
      <c r="C17078" t="s">
        <v>16499</v>
      </c>
      <c r="D17078">
        <v>2</v>
      </c>
      <c r="E17078" t="s">
        <v>16500</v>
      </c>
      <c r="F17078" t="s">
        <v>7054</v>
      </c>
      <c r="G17078" t="s">
        <v>4</v>
      </c>
      <c r="H17078" t="s">
        <v>16501</v>
      </c>
      <c r="I17078" s="2">
        <v>4100</v>
      </c>
      <c r="J17078" s="5"/>
      <c r="L17078" s="5"/>
      <c r="M17078" s="2">
        <f t="shared" si="266"/>
        <v>-1010218.7599999971</v>
      </c>
      <c r="P17078"/>
    </row>
    <row r="17079" spans="1:16" hidden="1">
      <c r="A17079" t="s">
        <v>16507</v>
      </c>
      <c r="B17079" s="1">
        <v>42313</v>
      </c>
      <c r="C17079" t="s">
        <v>16523</v>
      </c>
      <c r="D17079">
        <v>1</v>
      </c>
      <c r="E17079" t="s">
        <v>16524</v>
      </c>
      <c r="F17079" t="s">
        <v>13565</v>
      </c>
      <c r="G17079" t="s">
        <v>20</v>
      </c>
      <c r="H17079" t="s">
        <v>16525</v>
      </c>
      <c r="I17079" s="2">
        <v>263711.46999999997</v>
      </c>
      <c r="J17079" s="5"/>
      <c r="L17079" s="5"/>
      <c r="M17079" s="2">
        <f t="shared" si="266"/>
        <v>-746507.28999999713</v>
      </c>
      <c r="P17079"/>
    </row>
    <row r="17080" spans="1:16" hidden="1">
      <c r="A17080" t="s">
        <v>16534</v>
      </c>
      <c r="B17080" s="1">
        <v>42313</v>
      </c>
      <c r="C17080" t="s">
        <v>16552</v>
      </c>
      <c r="D17080">
        <v>2</v>
      </c>
      <c r="E17080" t="s">
        <v>16553</v>
      </c>
      <c r="F17080" t="s">
        <v>7054</v>
      </c>
      <c r="G17080" t="s">
        <v>20</v>
      </c>
      <c r="H17080" t="s">
        <v>16554</v>
      </c>
      <c r="I17080" s="2">
        <v>3030</v>
      </c>
      <c r="J17080" s="5"/>
      <c r="L17080" s="5"/>
      <c r="M17080" s="2">
        <f t="shared" si="266"/>
        <v>-743477.28999999713</v>
      </c>
      <c r="P17080"/>
    </row>
    <row r="17081" spans="1:16" hidden="1">
      <c r="A17081" t="s">
        <v>16563</v>
      </c>
      <c r="B17081" s="1">
        <v>42313</v>
      </c>
      <c r="C17081" t="s">
        <v>1802</v>
      </c>
      <c r="D17081">
        <v>2</v>
      </c>
      <c r="E17081" t="s">
        <v>16577</v>
      </c>
      <c r="F17081" t="s">
        <v>13559</v>
      </c>
      <c r="G17081" t="s">
        <v>479</v>
      </c>
      <c r="H17081" t="s">
        <v>65</v>
      </c>
      <c r="J17081" s="5"/>
      <c r="K17081" s="2">
        <v>140.16999999999999</v>
      </c>
      <c r="L17081" s="5"/>
      <c r="M17081" s="2">
        <f t="shared" si="266"/>
        <v>-743617.45999999717</v>
      </c>
      <c r="P17081"/>
    </row>
    <row r="17082" spans="1:16" hidden="1">
      <c r="A17082" t="s">
        <v>16563</v>
      </c>
      <c r="B17082" s="1">
        <v>42313</v>
      </c>
      <c r="C17082" t="s">
        <v>1802</v>
      </c>
      <c r="D17082">
        <v>2</v>
      </c>
      <c r="E17082" t="s">
        <v>16577</v>
      </c>
      <c r="F17082" t="s">
        <v>13559</v>
      </c>
      <c r="G17082" t="s">
        <v>479</v>
      </c>
      <c r="H17082" t="s">
        <v>65</v>
      </c>
      <c r="I17082" s="2">
        <v>140.16999999999999</v>
      </c>
      <c r="J17082" s="5"/>
      <c r="L17082" s="5"/>
      <c r="M17082" s="2">
        <f t="shared" si="266"/>
        <v>-743477.28999999713</v>
      </c>
      <c r="P17082"/>
    </row>
    <row r="17083" spans="1:16" hidden="1">
      <c r="A17083" t="s">
        <v>16586</v>
      </c>
      <c r="B17083" s="1">
        <v>42313</v>
      </c>
      <c r="C17083" t="s">
        <v>1802</v>
      </c>
      <c r="D17083">
        <v>2</v>
      </c>
      <c r="E17083" t="s">
        <v>16598</v>
      </c>
      <c r="F17083" t="s">
        <v>13559</v>
      </c>
      <c r="G17083" t="s">
        <v>479</v>
      </c>
      <c r="H17083" t="s">
        <v>65</v>
      </c>
      <c r="J17083" s="5"/>
      <c r="K17083" s="2">
        <v>2500</v>
      </c>
      <c r="L17083" s="5" t="s">
        <v>36436</v>
      </c>
      <c r="M17083" s="2">
        <f t="shared" si="266"/>
        <v>-745977.28999999713</v>
      </c>
      <c r="P17083"/>
    </row>
    <row r="17084" spans="1:16" hidden="1">
      <c r="A17084" t="s">
        <v>16586</v>
      </c>
      <c r="B17084" s="1">
        <v>42313</v>
      </c>
      <c r="C17084" t="s">
        <v>1802</v>
      </c>
      <c r="D17084">
        <v>2</v>
      </c>
      <c r="E17084" t="s">
        <v>16598</v>
      </c>
      <c r="F17084" t="s">
        <v>13559</v>
      </c>
      <c r="G17084" t="s">
        <v>479</v>
      </c>
      <c r="H17084" t="s">
        <v>65</v>
      </c>
      <c r="I17084" s="2">
        <v>5350.04</v>
      </c>
      <c r="J17084" s="5" t="s">
        <v>36436</v>
      </c>
      <c r="L17084" s="5"/>
      <c r="M17084" s="2">
        <f t="shared" si="266"/>
        <v>-740627.24999999709</v>
      </c>
      <c r="N17084" s="3">
        <f>+I17084-K17083</f>
        <v>2850.04</v>
      </c>
      <c r="P17084"/>
    </row>
    <row r="17085" spans="1:16" hidden="1">
      <c r="A17085" s="56" t="s">
        <v>16609</v>
      </c>
      <c r="B17085" s="64">
        <v>42313</v>
      </c>
      <c r="C17085" s="56" t="s">
        <v>16619</v>
      </c>
      <c r="D17085" s="56">
        <v>2</v>
      </c>
      <c r="E17085" s="56" t="s">
        <v>16620</v>
      </c>
      <c r="F17085" s="56" t="s">
        <v>7054</v>
      </c>
      <c r="G17085" s="56" t="s">
        <v>20</v>
      </c>
      <c r="H17085" s="56" t="s">
        <v>144</v>
      </c>
      <c r="I17085" s="17">
        <v>1025</v>
      </c>
      <c r="J17085" s="5"/>
      <c r="L17085" s="5"/>
      <c r="M17085" s="2">
        <f t="shared" si="266"/>
        <v>-739602.24999999709</v>
      </c>
      <c r="P17085"/>
    </row>
    <row r="17086" spans="1:16" hidden="1">
      <c r="A17086" s="56" t="s">
        <v>16633</v>
      </c>
      <c r="B17086" s="64">
        <v>42313</v>
      </c>
      <c r="C17086" s="56" t="s">
        <v>16644</v>
      </c>
      <c r="D17086" s="56">
        <v>2</v>
      </c>
      <c r="E17086" s="56" t="s">
        <v>16645</v>
      </c>
      <c r="F17086" s="56" t="s">
        <v>7054</v>
      </c>
      <c r="G17086" s="56" t="s">
        <v>20</v>
      </c>
      <c r="H17086" s="56" t="s">
        <v>8771</v>
      </c>
      <c r="I17086" s="17">
        <v>1840</v>
      </c>
      <c r="J17086" s="5">
        <v>3</v>
      </c>
      <c r="L17086" s="5"/>
      <c r="M17086" s="2">
        <f t="shared" si="266"/>
        <v>-737762.24999999709</v>
      </c>
      <c r="P17086"/>
    </row>
    <row r="17087" spans="1:16" hidden="1">
      <c r="A17087" t="s">
        <v>16662</v>
      </c>
      <c r="B17087" s="1">
        <v>42313</v>
      </c>
      <c r="C17087" t="s">
        <v>16675</v>
      </c>
      <c r="D17087">
        <v>2</v>
      </c>
      <c r="E17087" t="s">
        <v>16676</v>
      </c>
      <c r="F17087" t="s">
        <v>7054</v>
      </c>
      <c r="G17087" t="s">
        <v>20</v>
      </c>
      <c r="H17087" t="s">
        <v>16677</v>
      </c>
      <c r="I17087" s="2">
        <v>1025</v>
      </c>
      <c r="J17087" s="5"/>
      <c r="L17087" s="5"/>
      <c r="M17087" s="2">
        <f t="shared" si="266"/>
        <v>-736737.24999999709</v>
      </c>
      <c r="P17087"/>
    </row>
    <row r="17088" spans="1:16" hidden="1">
      <c r="A17088" t="s">
        <v>16688</v>
      </c>
      <c r="B17088" s="1">
        <v>42313</v>
      </c>
      <c r="C17088" t="s">
        <v>16697</v>
      </c>
      <c r="D17088">
        <v>1</v>
      </c>
      <c r="E17088" t="s">
        <v>16698</v>
      </c>
      <c r="F17088" t="s">
        <v>13565</v>
      </c>
      <c r="G17088" t="s">
        <v>20</v>
      </c>
      <c r="H17088" t="s">
        <v>16217</v>
      </c>
      <c r="I17088" s="2">
        <v>480600</v>
      </c>
      <c r="J17088" s="5"/>
      <c r="L17088" s="5"/>
      <c r="M17088" s="2">
        <f t="shared" si="266"/>
        <v>-256137.24999999709</v>
      </c>
      <c r="P17088"/>
    </row>
    <row r="17089" spans="1:16" hidden="1">
      <c r="A17089" t="s">
        <v>16711</v>
      </c>
      <c r="B17089" s="1">
        <v>42313</v>
      </c>
      <c r="C17089" t="s">
        <v>16721</v>
      </c>
      <c r="D17089">
        <v>2</v>
      </c>
      <c r="E17089" t="s">
        <v>16722</v>
      </c>
      <c r="F17089" t="s">
        <v>7054</v>
      </c>
      <c r="G17089" t="s">
        <v>20</v>
      </c>
      <c r="H17089" t="s">
        <v>15756</v>
      </c>
      <c r="I17089" s="2">
        <v>1025</v>
      </c>
      <c r="J17089" s="5"/>
      <c r="L17089" s="5"/>
      <c r="M17089" s="2">
        <f t="shared" si="266"/>
        <v>-255112.24999999709</v>
      </c>
      <c r="P17089"/>
    </row>
    <row r="17090" spans="1:16" hidden="1">
      <c r="A17090" t="s">
        <v>16732</v>
      </c>
      <c r="B17090" s="1">
        <v>42313</v>
      </c>
      <c r="C17090" t="s">
        <v>16742</v>
      </c>
      <c r="D17090">
        <v>2</v>
      </c>
      <c r="E17090" t="s">
        <v>16743</v>
      </c>
      <c r="F17090" t="s">
        <v>7054</v>
      </c>
      <c r="G17090" t="s">
        <v>20</v>
      </c>
      <c r="H17090" t="s">
        <v>2656</v>
      </c>
      <c r="I17090" s="2">
        <v>1840</v>
      </c>
      <c r="J17090" s="5">
        <v>2</v>
      </c>
      <c r="L17090" s="5"/>
      <c r="M17090" s="2">
        <f t="shared" si="266"/>
        <v>-253272.24999999709</v>
      </c>
      <c r="P17090"/>
    </row>
    <row r="17091" spans="1:16" hidden="1">
      <c r="A17091" t="s">
        <v>16759</v>
      </c>
      <c r="B17091" s="1">
        <v>42313</v>
      </c>
      <c r="C17091" t="s">
        <v>16773</v>
      </c>
      <c r="D17091">
        <v>1</v>
      </c>
      <c r="E17091" t="s">
        <v>16774</v>
      </c>
      <c r="F17091" t="s">
        <v>13565</v>
      </c>
      <c r="G17091" t="s">
        <v>20</v>
      </c>
      <c r="H17091" t="s">
        <v>1857</v>
      </c>
      <c r="I17091" s="2">
        <v>145000</v>
      </c>
      <c r="J17091" s="5"/>
      <c r="L17091" s="5"/>
      <c r="M17091" s="2">
        <f t="shared" si="266"/>
        <v>-108272.24999999709</v>
      </c>
      <c r="P17091"/>
    </row>
    <row r="17092" spans="1:16" hidden="1">
      <c r="A17092" t="s">
        <v>16786</v>
      </c>
      <c r="B17092" s="1">
        <v>42313</v>
      </c>
      <c r="C17092" t="s">
        <v>16800</v>
      </c>
      <c r="D17092">
        <v>2</v>
      </c>
      <c r="E17092" t="s">
        <v>16801</v>
      </c>
      <c r="F17092" t="s">
        <v>7054</v>
      </c>
      <c r="G17092" t="s">
        <v>20</v>
      </c>
      <c r="H17092" t="s">
        <v>4023</v>
      </c>
      <c r="I17092" s="2">
        <v>3630</v>
      </c>
      <c r="J17092" s="5"/>
      <c r="L17092" s="5"/>
      <c r="M17092" s="2">
        <f t="shared" si="266"/>
        <v>-104642.24999999709</v>
      </c>
      <c r="P17092"/>
    </row>
    <row r="17093" spans="1:16" hidden="1">
      <c r="A17093" t="s">
        <v>16814</v>
      </c>
      <c r="B17093" s="1">
        <v>42313</v>
      </c>
      <c r="C17093" t="s">
        <v>16773</v>
      </c>
      <c r="D17093">
        <v>1</v>
      </c>
      <c r="E17093" t="s">
        <v>16826</v>
      </c>
      <c r="F17093" t="s">
        <v>13565</v>
      </c>
      <c r="G17093" t="s">
        <v>20</v>
      </c>
      <c r="H17093" t="s">
        <v>1857</v>
      </c>
      <c r="I17093" s="2">
        <v>900</v>
      </c>
      <c r="J17093" s="5"/>
      <c r="L17093" s="5"/>
      <c r="M17093" s="2">
        <f t="shared" si="266"/>
        <v>-103742.24999999709</v>
      </c>
      <c r="P17093"/>
    </row>
    <row r="17094" spans="1:16" hidden="1">
      <c r="A17094" t="s">
        <v>16837</v>
      </c>
      <c r="B17094" s="1">
        <v>42313</v>
      </c>
      <c r="C17094" t="s">
        <v>16846</v>
      </c>
      <c r="D17094">
        <v>2</v>
      </c>
      <c r="E17094" t="s">
        <v>16847</v>
      </c>
      <c r="F17094" t="s">
        <v>7054</v>
      </c>
      <c r="G17094" t="s">
        <v>20</v>
      </c>
      <c r="H17094" t="s">
        <v>16848</v>
      </c>
      <c r="I17094" s="2">
        <v>2990</v>
      </c>
      <c r="J17094" s="5"/>
      <c r="L17094" s="5"/>
      <c r="M17094" s="2">
        <f t="shared" si="266"/>
        <v>-100752.24999999709</v>
      </c>
      <c r="P17094"/>
    </row>
    <row r="17095" spans="1:16" hidden="1">
      <c r="A17095" t="s">
        <v>16858</v>
      </c>
      <c r="B17095" s="1">
        <v>42313</v>
      </c>
      <c r="C17095" t="s">
        <v>1802</v>
      </c>
      <c r="D17095">
        <v>2</v>
      </c>
      <c r="E17095" t="s">
        <v>16869</v>
      </c>
      <c r="F17095" t="s">
        <v>13559</v>
      </c>
      <c r="G17095" t="s">
        <v>479</v>
      </c>
      <c r="H17095" t="s">
        <v>65</v>
      </c>
      <c r="J17095" s="5"/>
      <c r="K17095" s="2">
        <v>5000</v>
      </c>
      <c r="L17095" s="5">
        <v>1</v>
      </c>
      <c r="M17095" s="2">
        <f t="shared" si="266"/>
        <v>-105752.24999999709</v>
      </c>
      <c r="P17095"/>
    </row>
    <row r="17096" spans="1:16" hidden="1">
      <c r="A17096" t="s">
        <v>16858</v>
      </c>
      <c r="B17096" s="1">
        <v>42313</v>
      </c>
      <c r="C17096" t="s">
        <v>1802</v>
      </c>
      <c r="D17096">
        <v>2</v>
      </c>
      <c r="E17096" t="s">
        <v>16869</v>
      </c>
      <c r="F17096" t="s">
        <v>13559</v>
      </c>
      <c r="G17096" t="s">
        <v>479</v>
      </c>
      <c r="H17096" t="s">
        <v>65</v>
      </c>
      <c r="I17096" s="2">
        <v>5103.6899999999996</v>
      </c>
      <c r="J17096" s="5">
        <v>1</v>
      </c>
      <c r="L17096" s="5"/>
      <c r="M17096" s="2">
        <f t="shared" si="266"/>
        <v>-100648.55999999709</v>
      </c>
      <c r="P17096"/>
    </row>
    <row r="17097" spans="1:16" hidden="1">
      <c r="A17097" t="s">
        <v>16880</v>
      </c>
      <c r="B17097" s="1">
        <v>42313</v>
      </c>
      <c r="C17097" t="s">
        <v>16890</v>
      </c>
      <c r="D17097">
        <v>2</v>
      </c>
      <c r="E17097" t="s">
        <v>16891</v>
      </c>
      <c r="F17097" t="s">
        <v>7054</v>
      </c>
      <c r="G17097" t="s">
        <v>20</v>
      </c>
      <c r="H17097" t="s">
        <v>12476</v>
      </c>
      <c r="I17097" s="2">
        <v>1840</v>
      </c>
      <c r="J17097" s="5">
        <v>1</v>
      </c>
      <c r="L17097" s="5"/>
      <c r="M17097" s="2">
        <f t="shared" ref="M17097:M17160" si="267">+M17096+I17097-K17097</f>
        <v>-98808.559999997087</v>
      </c>
      <c r="N17097" s="26">
        <f>+M17030-M17097</f>
        <v>1841.270000000135</v>
      </c>
      <c r="P17097"/>
    </row>
    <row r="17098" spans="1:16" hidden="1">
      <c r="A17098" s="35" t="s">
        <v>2128</v>
      </c>
      <c r="B17098" s="36">
        <v>42314</v>
      </c>
      <c r="C17098" s="35" t="s">
        <v>11</v>
      </c>
      <c r="D17098" s="35">
        <v>1</v>
      </c>
      <c r="E17098" s="35" t="s">
        <v>2131</v>
      </c>
      <c r="F17098" s="35" t="s">
        <v>16</v>
      </c>
      <c r="G17098" s="35" t="s">
        <v>4</v>
      </c>
      <c r="H17098" s="35" t="s">
        <v>2132</v>
      </c>
      <c r="I17098" s="11"/>
      <c r="J17098" s="12"/>
      <c r="K17098" s="11">
        <v>4100</v>
      </c>
      <c r="L17098" s="12">
        <v>8</v>
      </c>
      <c r="M17098" s="2">
        <f t="shared" si="267"/>
        <v>-102908.55999999709</v>
      </c>
      <c r="P17098"/>
    </row>
    <row r="17099" spans="1:16" hidden="1">
      <c r="A17099" t="s">
        <v>2221</v>
      </c>
      <c r="B17099" s="1">
        <v>42314</v>
      </c>
      <c r="C17099" t="s">
        <v>200</v>
      </c>
      <c r="D17099">
        <v>1</v>
      </c>
      <c r="E17099" t="s">
        <v>2228</v>
      </c>
      <c r="F17099" t="s">
        <v>16</v>
      </c>
      <c r="G17099" t="s">
        <v>4</v>
      </c>
      <c r="H17099" t="s">
        <v>200</v>
      </c>
      <c r="J17099" s="5"/>
      <c r="K17099" s="2">
        <v>63490</v>
      </c>
      <c r="L17099" s="5">
        <v>7</v>
      </c>
      <c r="M17099" s="2">
        <f t="shared" si="267"/>
        <v>-166398.55999999709</v>
      </c>
      <c r="P17099"/>
    </row>
    <row r="17100" spans="1:16" hidden="1">
      <c r="A17100" t="s">
        <v>2231</v>
      </c>
      <c r="B17100" s="1">
        <v>42314</v>
      </c>
      <c r="C17100" t="s">
        <v>195</v>
      </c>
      <c r="D17100">
        <v>1</v>
      </c>
      <c r="E17100" t="s">
        <v>2234</v>
      </c>
      <c r="F17100" t="s">
        <v>13</v>
      </c>
      <c r="G17100" t="s">
        <v>4</v>
      </c>
      <c r="H17100" t="s">
        <v>195</v>
      </c>
      <c r="J17100" s="5"/>
      <c r="K17100" s="2">
        <v>51554.99</v>
      </c>
      <c r="L17100" s="5">
        <v>6</v>
      </c>
      <c r="M17100" s="2">
        <f t="shared" si="267"/>
        <v>-217953.54999999708</v>
      </c>
      <c r="P17100"/>
    </row>
    <row r="17101" spans="1:16" hidden="1">
      <c r="A17101" t="s">
        <v>2238</v>
      </c>
      <c r="B17101" s="1">
        <v>42314</v>
      </c>
      <c r="C17101" t="s">
        <v>18</v>
      </c>
      <c r="D17101">
        <v>1</v>
      </c>
      <c r="E17101" t="s">
        <v>2241</v>
      </c>
      <c r="F17101" t="s">
        <v>13</v>
      </c>
      <c r="G17101" t="s">
        <v>4</v>
      </c>
      <c r="H17101" t="s">
        <v>18</v>
      </c>
      <c r="J17101" s="5"/>
      <c r="K17101" s="2">
        <v>10026.84</v>
      </c>
      <c r="L17101" s="5">
        <v>5</v>
      </c>
      <c r="M17101" s="2">
        <f t="shared" si="267"/>
        <v>-227980.38999999707</v>
      </c>
      <c r="P17101"/>
    </row>
    <row r="17102" spans="1:16" hidden="1">
      <c r="A17102" t="s">
        <v>2274</v>
      </c>
      <c r="B17102" s="1">
        <v>42314</v>
      </c>
      <c r="C17102" t="s">
        <v>43</v>
      </c>
      <c r="D17102">
        <v>1</v>
      </c>
      <c r="E17102" t="s">
        <v>2278</v>
      </c>
      <c r="F17102" t="s">
        <v>13</v>
      </c>
      <c r="G17102" t="s">
        <v>20</v>
      </c>
      <c r="H17102" t="s">
        <v>2279</v>
      </c>
      <c r="J17102" s="5"/>
      <c r="K17102" s="2">
        <v>1025</v>
      </c>
      <c r="L17102" s="5">
        <v>4</v>
      </c>
      <c r="M17102" s="2">
        <f t="shared" si="267"/>
        <v>-229005.38999999707</v>
      </c>
      <c r="P17102"/>
    </row>
    <row r="17103" spans="1:16" hidden="1">
      <c r="A17103" t="s">
        <v>2309</v>
      </c>
      <c r="B17103" s="1">
        <v>42314</v>
      </c>
      <c r="C17103" t="s">
        <v>43</v>
      </c>
      <c r="D17103">
        <v>1</v>
      </c>
      <c r="E17103" t="s">
        <v>2317</v>
      </c>
      <c r="F17103" t="s">
        <v>13</v>
      </c>
      <c r="G17103" t="s">
        <v>20</v>
      </c>
      <c r="H17103" t="s">
        <v>2318</v>
      </c>
      <c r="J17103" s="5"/>
      <c r="K17103" s="2">
        <v>20000</v>
      </c>
      <c r="L17103" s="5">
        <v>4</v>
      </c>
      <c r="M17103" s="2">
        <f t="shared" si="267"/>
        <v>-249005.38999999707</v>
      </c>
      <c r="P17103"/>
    </row>
    <row r="17104" spans="1:16" hidden="1">
      <c r="A17104" t="s">
        <v>2324</v>
      </c>
      <c r="B17104" s="1">
        <v>42314</v>
      </c>
      <c r="C17104" t="s">
        <v>43</v>
      </c>
      <c r="D17104">
        <v>1</v>
      </c>
      <c r="E17104" t="s">
        <v>2332</v>
      </c>
      <c r="F17104" t="s">
        <v>13</v>
      </c>
      <c r="G17104" t="s">
        <v>20</v>
      </c>
      <c r="H17104" t="s">
        <v>2318</v>
      </c>
      <c r="J17104" s="5"/>
      <c r="K17104" s="2">
        <v>20000</v>
      </c>
      <c r="L17104" s="5">
        <v>4</v>
      </c>
      <c r="M17104" s="2">
        <f t="shared" si="267"/>
        <v>-269005.3899999971</v>
      </c>
      <c r="P17104"/>
    </row>
    <row r="17105" spans="1:16" hidden="1">
      <c r="A17105" t="s">
        <v>2336</v>
      </c>
      <c r="B17105" s="1">
        <v>42314</v>
      </c>
      <c r="C17105" t="s">
        <v>43</v>
      </c>
      <c r="D17105">
        <v>1</v>
      </c>
      <c r="E17105" t="s">
        <v>2341</v>
      </c>
      <c r="F17105" t="s">
        <v>13</v>
      </c>
      <c r="G17105" t="s">
        <v>20</v>
      </c>
      <c r="H17105" t="s">
        <v>2342</v>
      </c>
      <c r="J17105" s="5"/>
      <c r="K17105" s="2">
        <v>20000</v>
      </c>
      <c r="L17105" s="5">
        <v>4</v>
      </c>
      <c r="M17105" s="2">
        <f t="shared" si="267"/>
        <v>-289005.3899999971</v>
      </c>
      <c r="P17105"/>
    </row>
    <row r="17106" spans="1:16" hidden="1">
      <c r="A17106" t="s">
        <v>2348</v>
      </c>
      <c r="B17106" s="1">
        <v>42314</v>
      </c>
      <c r="C17106" t="s">
        <v>1</v>
      </c>
      <c r="D17106">
        <v>1</v>
      </c>
      <c r="E17106" t="s">
        <v>2354</v>
      </c>
      <c r="F17106" t="s">
        <v>13</v>
      </c>
      <c r="G17106" t="s">
        <v>20</v>
      </c>
      <c r="H17106" t="s">
        <v>2355</v>
      </c>
      <c r="J17106" s="5"/>
      <c r="K17106" s="2">
        <v>217000</v>
      </c>
      <c r="L17106" s="5">
        <v>4</v>
      </c>
      <c r="M17106" s="2">
        <f t="shared" si="267"/>
        <v>-506005.3899999971</v>
      </c>
      <c r="P17106"/>
    </row>
    <row r="17107" spans="1:16" hidden="1">
      <c r="A17107" t="s">
        <v>2365</v>
      </c>
      <c r="B17107" s="1">
        <v>42314</v>
      </c>
      <c r="C17107" t="s">
        <v>11</v>
      </c>
      <c r="D17107">
        <v>1</v>
      </c>
      <c r="E17107" t="s">
        <v>2370</v>
      </c>
      <c r="F17107" t="s">
        <v>45</v>
      </c>
      <c r="G17107" t="s">
        <v>20</v>
      </c>
      <c r="H17107" t="s">
        <v>2371</v>
      </c>
      <c r="J17107" s="5"/>
      <c r="K17107" s="2">
        <v>1840</v>
      </c>
      <c r="L17107" s="5">
        <v>4</v>
      </c>
      <c r="M17107" s="2">
        <f t="shared" si="267"/>
        <v>-507845.3899999971</v>
      </c>
      <c r="P17107"/>
    </row>
    <row r="17108" spans="1:16" hidden="1">
      <c r="A17108" t="s">
        <v>2373</v>
      </c>
      <c r="B17108" s="1">
        <v>42314</v>
      </c>
      <c r="C17108" t="s">
        <v>43</v>
      </c>
      <c r="D17108">
        <v>1</v>
      </c>
      <c r="E17108" t="s">
        <v>2379</v>
      </c>
      <c r="F17108" t="s">
        <v>16</v>
      </c>
      <c r="G17108" t="s">
        <v>20</v>
      </c>
      <c r="H17108" t="s">
        <v>2380</v>
      </c>
      <c r="J17108" s="5"/>
      <c r="K17108" s="2">
        <v>4100</v>
      </c>
      <c r="L17108" s="5">
        <v>4</v>
      </c>
      <c r="M17108" s="2">
        <f t="shared" si="267"/>
        <v>-511945.3899999971</v>
      </c>
      <c r="P17108"/>
    </row>
    <row r="17109" spans="1:16" hidden="1">
      <c r="A17109" t="s">
        <v>2383</v>
      </c>
      <c r="B17109" s="1">
        <v>42314</v>
      </c>
      <c r="C17109" t="s">
        <v>6</v>
      </c>
      <c r="D17109">
        <v>1</v>
      </c>
      <c r="E17109" t="s">
        <v>2391</v>
      </c>
      <c r="F17109" t="s">
        <v>29</v>
      </c>
      <c r="G17109" t="s">
        <v>20</v>
      </c>
      <c r="H17109" t="s">
        <v>2392</v>
      </c>
      <c r="I17109" s="2">
        <v>431.8</v>
      </c>
      <c r="J17109" s="5">
        <v>2</v>
      </c>
      <c r="L17109" s="5"/>
      <c r="M17109" s="2">
        <f t="shared" si="267"/>
        <v>-511513.58999999712</v>
      </c>
      <c r="P17109"/>
    </row>
    <row r="17110" spans="1:16" hidden="1">
      <c r="A17110" t="s">
        <v>2442</v>
      </c>
      <c r="B17110" s="1">
        <v>42314</v>
      </c>
      <c r="C17110" t="s">
        <v>43</v>
      </c>
      <c r="D17110">
        <v>1</v>
      </c>
      <c r="E17110" t="s">
        <v>2445</v>
      </c>
      <c r="F17110" t="s">
        <v>67</v>
      </c>
      <c r="G17110" t="s">
        <v>20</v>
      </c>
      <c r="H17110" t="s">
        <v>2446</v>
      </c>
      <c r="J17110" s="5"/>
      <c r="K17110" s="2">
        <v>4100.0200000000004</v>
      </c>
      <c r="L17110" s="5">
        <v>4</v>
      </c>
      <c r="M17110" s="2">
        <f t="shared" si="267"/>
        <v>-515613.60999999713</v>
      </c>
      <c r="P17110"/>
    </row>
    <row r="17111" spans="1:16" hidden="1">
      <c r="A17111" t="s">
        <v>2463</v>
      </c>
      <c r="B17111" s="1">
        <v>42314</v>
      </c>
      <c r="C17111" t="s">
        <v>195</v>
      </c>
      <c r="D17111">
        <v>1</v>
      </c>
      <c r="E17111" t="s">
        <v>2464</v>
      </c>
      <c r="F17111" t="s">
        <v>13</v>
      </c>
      <c r="G17111" t="s">
        <v>20</v>
      </c>
      <c r="H17111" t="s">
        <v>195</v>
      </c>
      <c r="J17111" s="5"/>
      <c r="K17111" s="2">
        <v>28018.09</v>
      </c>
      <c r="L17111" s="5">
        <v>2</v>
      </c>
      <c r="M17111" s="2">
        <f t="shared" si="267"/>
        <v>-543631.69999999716</v>
      </c>
      <c r="P17111"/>
    </row>
    <row r="17112" spans="1:16" hidden="1">
      <c r="A17112" t="s">
        <v>2469</v>
      </c>
      <c r="B17112" s="1">
        <v>42314</v>
      </c>
      <c r="C17112" t="s">
        <v>200</v>
      </c>
      <c r="D17112">
        <v>1</v>
      </c>
      <c r="E17112" t="s">
        <v>2470</v>
      </c>
      <c r="F17112" t="s">
        <v>16</v>
      </c>
      <c r="G17112" t="s">
        <v>20</v>
      </c>
      <c r="H17112" t="s">
        <v>200</v>
      </c>
      <c r="J17112" s="5"/>
      <c r="K17112" s="2">
        <v>2165.02</v>
      </c>
      <c r="L17112" s="5">
        <v>3</v>
      </c>
      <c r="M17112" s="2">
        <f t="shared" si="267"/>
        <v>-545796.71999999718</v>
      </c>
      <c r="P17112"/>
    </row>
    <row r="17113" spans="1:16" hidden="1">
      <c r="A17113" t="s">
        <v>2478</v>
      </c>
      <c r="B17113" s="1">
        <v>42314</v>
      </c>
      <c r="C17113" t="s">
        <v>18</v>
      </c>
      <c r="D17113">
        <v>1</v>
      </c>
      <c r="E17113" t="s">
        <v>2480</v>
      </c>
      <c r="F17113" t="s">
        <v>13</v>
      </c>
      <c r="G17113" t="s">
        <v>20</v>
      </c>
      <c r="H17113" t="s">
        <v>18</v>
      </c>
      <c r="J17113" s="5"/>
      <c r="K17113" s="2">
        <v>6017.6</v>
      </c>
      <c r="L17113" s="5">
        <v>1</v>
      </c>
      <c r="M17113" s="2">
        <f t="shared" si="267"/>
        <v>-551814.31999999715</v>
      </c>
      <c r="P17113"/>
    </row>
    <row r="17114" spans="1:16" hidden="1">
      <c r="A17114" t="s">
        <v>16905</v>
      </c>
      <c r="B17114" s="1">
        <v>42314</v>
      </c>
      <c r="C17114" t="s">
        <v>674</v>
      </c>
      <c r="D17114">
        <v>2</v>
      </c>
      <c r="E17114" t="s">
        <v>16923</v>
      </c>
      <c r="F17114" t="s">
        <v>13559</v>
      </c>
      <c r="G17114" t="s">
        <v>479</v>
      </c>
      <c r="H17114" t="s">
        <v>16924</v>
      </c>
      <c r="I17114" s="2">
        <v>299.36</v>
      </c>
      <c r="J17114" s="5">
        <v>6</v>
      </c>
      <c r="L17114" s="5"/>
      <c r="M17114" s="2">
        <f t="shared" si="267"/>
        <v>-551514.95999999717</v>
      </c>
      <c r="P17114"/>
    </row>
    <row r="17115" spans="1:16" hidden="1">
      <c r="A17115" t="s">
        <v>16927</v>
      </c>
      <c r="B17115" s="1">
        <v>42314</v>
      </c>
      <c r="C17115" t="s">
        <v>16948</v>
      </c>
      <c r="D17115">
        <v>2</v>
      </c>
      <c r="E17115" t="s">
        <v>16949</v>
      </c>
      <c r="F17115" t="s">
        <v>7054</v>
      </c>
      <c r="G17115" t="s">
        <v>4</v>
      </c>
      <c r="H17115" t="s">
        <v>15344</v>
      </c>
      <c r="I17115" s="2">
        <v>1865.01</v>
      </c>
      <c r="J17115" s="5">
        <v>6</v>
      </c>
      <c r="L17115" s="5"/>
      <c r="M17115" s="2">
        <f t="shared" si="267"/>
        <v>-549649.94999999716</v>
      </c>
      <c r="P17115"/>
    </row>
    <row r="17116" spans="1:16" hidden="1">
      <c r="A17116" t="s">
        <v>16952</v>
      </c>
      <c r="B17116" s="1">
        <v>42314</v>
      </c>
      <c r="C17116" t="s">
        <v>16969</v>
      </c>
      <c r="D17116">
        <v>2</v>
      </c>
      <c r="E17116" t="s">
        <v>16970</v>
      </c>
      <c r="F17116" t="s">
        <v>7054</v>
      </c>
      <c r="G17116" t="s">
        <v>4</v>
      </c>
      <c r="H17116" t="s">
        <v>8507</v>
      </c>
      <c r="I17116" s="2">
        <v>4100</v>
      </c>
      <c r="J17116" s="5">
        <v>8</v>
      </c>
      <c r="L17116" s="5"/>
      <c r="M17116" s="2">
        <f t="shared" si="267"/>
        <v>-545549.94999999716</v>
      </c>
      <c r="P17116"/>
    </row>
    <row r="17117" spans="1:16" hidden="1">
      <c r="A17117" t="s">
        <v>16974</v>
      </c>
      <c r="B17117" s="1">
        <v>42314</v>
      </c>
      <c r="C17117" t="s">
        <v>16994</v>
      </c>
      <c r="D17117">
        <v>2</v>
      </c>
      <c r="E17117" t="s">
        <v>16995</v>
      </c>
      <c r="F17117" t="s">
        <v>7054</v>
      </c>
      <c r="G17117" t="s">
        <v>4</v>
      </c>
      <c r="H17117" t="s">
        <v>7852</v>
      </c>
      <c r="J17117" s="5"/>
      <c r="K17117" s="2">
        <v>600</v>
      </c>
      <c r="L17117" s="5">
        <v>5</v>
      </c>
      <c r="M17117" s="2">
        <f t="shared" si="267"/>
        <v>-546149.94999999716</v>
      </c>
      <c r="P17117"/>
    </row>
    <row r="17118" spans="1:16" hidden="1">
      <c r="A17118" t="s">
        <v>16974</v>
      </c>
      <c r="B17118" s="1">
        <v>42314</v>
      </c>
      <c r="C17118" t="s">
        <v>16994</v>
      </c>
      <c r="D17118">
        <v>2</v>
      </c>
      <c r="E17118" t="s">
        <v>16995</v>
      </c>
      <c r="F17118" t="s">
        <v>7054</v>
      </c>
      <c r="G17118" t="s">
        <v>4</v>
      </c>
      <c r="H17118" t="s">
        <v>7852</v>
      </c>
      <c r="I17118" s="2">
        <v>1025</v>
      </c>
      <c r="J17118" s="5">
        <v>5</v>
      </c>
      <c r="L17118" s="5"/>
      <c r="M17118" s="2">
        <f t="shared" si="267"/>
        <v>-545124.94999999716</v>
      </c>
      <c r="P17118"/>
    </row>
    <row r="17119" spans="1:16" hidden="1">
      <c r="A17119" t="s">
        <v>16998</v>
      </c>
      <c r="B17119" s="1">
        <v>42314</v>
      </c>
      <c r="C17119" t="s">
        <v>3261</v>
      </c>
      <c r="D17119">
        <v>2</v>
      </c>
      <c r="E17119" t="s">
        <v>17018</v>
      </c>
      <c r="F17119" t="s">
        <v>13559</v>
      </c>
      <c r="G17119" t="s">
        <v>479</v>
      </c>
      <c r="H17119" t="s">
        <v>17019</v>
      </c>
      <c r="I17119" s="2">
        <v>797.16</v>
      </c>
      <c r="J17119" s="5">
        <v>5</v>
      </c>
      <c r="L17119" s="5"/>
      <c r="M17119" s="2">
        <f t="shared" si="267"/>
        <v>-544327.78999999713</v>
      </c>
      <c r="P17119"/>
    </row>
    <row r="17120" spans="1:16" hidden="1">
      <c r="A17120" t="s">
        <v>17022</v>
      </c>
      <c r="B17120" s="1">
        <v>42314</v>
      </c>
      <c r="C17120" t="s">
        <v>3261</v>
      </c>
      <c r="D17120">
        <v>2</v>
      </c>
      <c r="E17120" t="s">
        <v>17039</v>
      </c>
      <c r="F17120" t="s">
        <v>13559</v>
      </c>
      <c r="G17120" t="s">
        <v>479</v>
      </c>
      <c r="H17120" t="s">
        <v>1408</v>
      </c>
      <c r="J17120" s="5"/>
      <c r="K17120" s="2">
        <v>137.24</v>
      </c>
      <c r="L17120" s="5" t="s">
        <v>36333</v>
      </c>
      <c r="M17120" s="2">
        <f t="shared" si="267"/>
        <v>-544465.02999999712</v>
      </c>
      <c r="P17120"/>
    </row>
    <row r="17121" spans="1:16" hidden="1">
      <c r="A17121" t="s">
        <v>17022</v>
      </c>
      <c r="B17121" s="1">
        <v>42314</v>
      </c>
      <c r="C17121" t="s">
        <v>3261</v>
      </c>
      <c r="D17121">
        <v>2</v>
      </c>
      <c r="E17121" t="s">
        <v>17039</v>
      </c>
      <c r="F17121" t="s">
        <v>13559</v>
      </c>
      <c r="G17121" t="s">
        <v>479</v>
      </c>
      <c r="H17121" t="s">
        <v>1408</v>
      </c>
      <c r="I17121" s="2">
        <v>137.24</v>
      </c>
      <c r="J17121" s="5" t="s">
        <v>36333</v>
      </c>
      <c r="L17121" s="5"/>
      <c r="M17121" s="2">
        <f t="shared" si="267"/>
        <v>-544327.78999999713</v>
      </c>
      <c r="P17121"/>
    </row>
    <row r="17122" spans="1:16" hidden="1">
      <c r="A17122" t="s">
        <v>17043</v>
      </c>
      <c r="B17122" s="1">
        <v>42314</v>
      </c>
      <c r="C17122" t="s">
        <v>3261</v>
      </c>
      <c r="D17122">
        <v>2</v>
      </c>
      <c r="E17122" t="s">
        <v>17064</v>
      </c>
      <c r="F17122" t="s">
        <v>13559</v>
      </c>
      <c r="G17122" t="s">
        <v>479</v>
      </c>
      <c r="H17122" t="s">
        <v>65</v>
      </c>
      <c r="I17122" s="2">
        <v>96.66</v>
      </c>
      <c r="J17122" s="5">
        <v>5</v>
      </c>
      <c r="L17122" s="5"/>
      <c r="M17122" s="2">
        <f t="shared" si="267"/>
        <v>-544231.12999999709</v>
      </c>
      <c r="P17122"/>
    </row>
    <row r="17123" spans="1:16" hidden="1">
      <c r="A17123" t="s">
        <v>17067</v>
      </c>
      <c r="B17123" s="1">
        <v>42314</v>
      </c>
      <c r="C17123" t="s">
        <v>17083</v>
      </c>
      <c r="D17123">
        <v>2</v>
      </c>
      <c r="E17123" t="s">
        <v>17084</v>
      </c>
      <c r="F17123" t="s">
        <v>7054</v>
      </c>
      <c r="G17123" t="s">
        <v>4</v>
      </c>
      <c r="H17123" t="s">
        <v>6873</v>
      </c>
      <c r="I17123" s="2">
        <v>6610.9</v>
      </c>
      <c r="J17123" s="5">
        <v>5</v>
      </c>
      <c r="L17123" s="5"/>
      <c r="M17123" s="2">
        <f t="shared" si="267"/>
        <v>-537620.22999999707</v>
      </c>
      <c r="P17123"/>
    </row>
    <row r="17124" spans="1:16" hidden="1">
      <c r="A17124" t="s">
        <v>17087</v>
      </c>
      <c r="B17124" s="1">
        <v>42314</v>
      </c>
      <c r="C17124" t="s">
        <v>1802</v>
      </c>
      <c r="D17124">
        <v>2</v>
      </c>
      <c r="E17124" t="s">
        <v>17107</v>
      </c>
      <c r="F17124" t="s">
        <v>13559</v>
      </c>
      <c r="G17124" t="s">
        <v>479</v>
      </c>
      <c r="H17124" t="s">
        <v>2743</v>
      </c>
      <c r="I17124" s="2">
        <v>3328.55</v>
      </c>
      <c r="J17124" s="5">
        <v>6</v>
      </c>
      <c r="L17124" s="5"/>
      <c r="M17124" s="2">
        <f t="shared" si="267"/>
        <v>-534291.67999999702</v>
      </c>
      <c r="P17124"/>
    </row>
    <row r="17125" spans="1:16" hidden="1">
      <c r="A17125" t="s">
        <v>17111</v>
      </c>
      <c r="B17125" s="1">
        <v>42314</v>
      </c>
      <c r="C17125" t="s">
        <v>1802</v>
      </c>
      <c r="D17125">
        <v>2</v>
      </c>
      <c r="E17125" t="s">
        <v>17130</v>
      </c>
      <c r="F17125" t="s">
        <v>13559</v>
      </c>
      <c r="G17125" t="s">
        <v>479</v>
      </c>
      <c r="H17125" t="s">
        <v>17131</v>
      </c>
      <c r="I17125" s="2">
        <v>455.51</v>
      </c>
      <c r="J17125" s="5">
        <v>6</v>
      </c>
      <c r="L17125" s="5"/>
      <c r="M17125" s="2">
        <f t="shared" si="267"/>
        <v>-533836.16999999702</v>
      </c>
      <c r="P17125"/>
    </row>
    <row r="17126" spans="1:16" hidden="1">
      <c r="A17126" t="s">
        <v>17137</v>
      </c>
      <c r="B17126" s="1">
        <v>42314</v>
      </c>
      <c r="C17126" t="s">
        <v>6</v>
      </c>
      <c r="D17126">
        <v>1</v>
      </c>
      <c r="E17126" t="s">
        <v>17154</v>
      </c>
      <c r="F17126" t="s">
        <v>13565</v>
      </c>
      <c r="G17126" t="s">
        <v>4</v>
      </c>
      <c r="H17126" t="s">
        <v>17155</v>
      </c>
      <c r="I17126" s="2">
        <v>2000</v>
      </c>
      <c r="J17126" s="5">
        <v>5</v>
      </c>
      <c r="L17126" s="5"/>
      <c r="M17126" s="2">
        <f t="shared" si="267"/>
        <v>-531836.16999999702</v>
      </c>
      <c r="P17126"/>
    </row>
    <row r="17127" spans="1:16" hidden="1">
      <c r="A17127" t="s">
        <v>17159</v>
      </c>
      <c r="B17127" s="1">
        <v>42314</v>
      </c>
      <c r="C17127" t="s">
        <v>17177</v>
      </c>
      <c r="D17127">
        <v>1</v>
      </c>
      <c r="E17127" t="s">
        <v>17178</v>
      </c>
      <c r="F17127" t="s">
        <v>13565</v>
      </c>
      <c r="G17127" t="s">
        <v>4</v>
      </c>
      <c r="H17127" t="s">
        <v>17179</v>
      </c>
      <c r="I17127" s="2">
        <v>20000</v>
      </c>
      <c r="J17127" s="5">
        <v>6</v>
      </c>
      <c r="L17127" s="5"/>
      <c r="M17127" s="2">
        <f t="shared" si="267"/>
        <v>-511836.16999999702</v>
      </c>
      <c r="P17127"/>
    </row>
    <row r="17128" spans="1:16" hidden="1">
      <c r="A17128" t="s">
        <v>17186</v>
      </c>
      <c r="B17128" s="48">
        <v>42314</v>
      </c>
      <c r="C17128" s="47" t="s">
        <v>4654</v>
      </c>
      <c r="D17128" s="47">
        <v>2</v>
      </c>
      <c r="E17128" s="47" t="s">
        <v>17206</v>
      </c>
      <c r="F17128" s="47" t="s">
        <v>13559</v>
      </c>
      <c r="G17128" s="47" t="s">
        <v>313</v>
      </c>
      <c r="H17128" s="47" t="s">
        <v>4626</v>
      </c>
      <c r="I17128" s="49">
        <v>2580.65</v>
      </c>
      <c r="J17128" s="5"/>
      <c r="L17128" s="5"/>
      <c r="M17128" s="2">
        <f t="shared" si="267"/>
        <v>-509255.51999999699</v>
      </c>
      <c r="N17128" s="25" t="s">
        <v>36475</v>
      </c>
      <c r="P17128"/>
    </row>
    <row r="17129" spans="1:16" hidden="1">
      <c r="A17129" t="s">
        <v>17213</v>
      </c>
      <c r="B17129" s="48">
        <v>42314</v>
      </c>
      <c r="C17129" s="47" t="s">
        <v>4654</v>
      </c>
      <c r="D17129" s="47">
        <v>2</v>
      </c>
      <c r="E17129" s="47" t="s">
        <v>17225</v>
      </c>
      <c r="F17129" s="47" t="s">
        <v>13559</v>
      </c>
      <c r="G17129" s="47" t="s">
        <v>313</v>
      </c>
      <c r="H17129" s="47" t="s">
        <v>2497</v>
      </c>
      <c r="I17129" s="49">
        <v>7334.29</v>
      </c>
      <c r="J17129" s="5"/>
      <c r="L17129" s="5"/>
      <c r="M17129" s="2">
        <f t="shared" si="267"/>
        <v>-501921.22999999701</v>
      </c>
      <c r="N17129" s="25" t="s">
        <v>36475</v>
      </c>
      <c r="P17129"/>
    </row>
    <row r="17130" spans="1:16" hidden="1">
      <c r="A17130" t="s">
        <v>17234</v>
      </c>
      <c r="B17130" s="1">
        <v>42314</v>
      </c>
      <c r="C17130" t="s">
        <v>16773</v>
      </c>
      <c r="D17130">
        <v>1</v>
      </c>
      <c r="E17130" t="s">
        <v>17252</v>
      </c>
      <c r="F17130" t="s">
        <v>13610</v>
      </c>
      <c r="G17130" t="s">
        <v>4</v>
      </c>
      <c r="H17130" t="s">
        <v>1857</v>
      </c>
      <c r="I17130" s="2">
        <v>21081.57</v>
      </c>
      <c r="J17130" s="5">
        <v>6</v>
      </c>
      <c r="L17130" s="5"/>
      <c r="M17130" s="2">
        <f t="shared" si="267"/>
        <v>-480839.65999999701</v>
      </c>
      <c r="P17130"/>
    </row>
    <row r="17131" spans="1:16" hidden="1">
      <c r="A17131" t="s">
        <v>17259</v>
      </c>
      <c r="B17131" s="1">
        <v>42314</v>
      </c>
      <c r="C17131" t="s">
        <v>17270</v>
      </c>
      <c r="D17131">
        <v>2</v>
      </c>
      <c r="E17131" t="s">
        <v>17271</v>
      </c>
      <c r="F17131" t="s">
        <v>7054</v>
      </c>
      <c r="G17131" t="s">
        <v>4</v>
      </c>
      <c r="H17131" t="s">
        <v>17272</v>
      </c>
      <c r="I17131" s="2">
        <v>3030</v>
      </c>
      <c r="J17131" s="5">
        <v>5</v>
      </c>
      <c r="L17131" s="5"/>
      <c r="M17131" s="2">
        <f t="shared" si="267"/>
        <v>-477809.65999999701</v>
      </c>
      <c r="N17131">
        <v>3000</v>
      </c>
      <c r="P17131"/>
    </row>
    <row r="17132" spans="1:16" hidden="1">
      <c r="A17132" t="s">
        <v>17280</v>
      </c>
      <c r="B17132" s="1">
        <v>42314</v>
      </c>
      <c r="C17132" t="s">
        <v>5029</v>
      </c>
      <c r="D17132">
        <v>2</v>
      </c>
      <c r="E17132" t="s">
        <v>17295</v>
      </c>
      <c r="F17132" t="s">
        <v>13559</v>
      </c>
      <c r="G17132" t="s">
        <v>479</v>
      </c>
      <c r="H17132" t="s">
        <v>11989</v>
      </c>
      <c r="J17132" s="5"/>
      <c r="K17132" s="2">
        <v>236.38</v>
      </c>
      <c r="L17132" s="5" t="s">
        <v>36333</v>
      </c>
      <c r="M17132" s="2">
        <f t="shared" si="267"/>
        <v>-478046.03999999701</v>
      </c>
      <c r="P17132"/>
    </row>
    <row r="17133" spans="1:16" hidden="1">
      <c r="A17133" t="s">
        <v>17280</v>
      </c>
      <c r="B17133" s="1">
        <v>42314</v>
      </c>
      <c r="C17133" t="s">
        <v>5029</v>
      </c>
      <c r="D17133">
        <v>2</v>
      </c>
      <c r="E17133" t="s">
        <v>17295</v>
      </c>
      <c r="F17133" t="s">
        <v>13559</v>
      </c>
      <c r="G17133" t="s">
        <v>479</v>
      </c>
      <c r="H17133" t="s">
        <v>11989</v>
      </c>
      <c r="I17133" s="2">
        <v>236.38</v>
      </c>
      <c r="J17133" s="5" t="s">
        <v>36333</v>
      </c>
      <c r="L17133" s="5"/>
      <c r="M17133" s="2">
        <f t="shared" si="267"/>
        <v>-477809.65999999701</v>
      </c>
      <c r="P17133"/>
    </row>
    <row r="17134" spans="1:16" hidden="1">
      <c r="A17134" t="s">
        <v>17304</v>
      </c>
      <c r="B17134" s="1">
        <v>42314</v>
      </c>
      <c r="C17134" t="s">
        <v>17318</v>
      </c>
      <c r="D17134">
        <v>2</v>
      </c>
      <c r="E17134" t="s">
        <v>17319</v>
      </c>
      <c r="F17134" t="s">
        <v>7054</v>
      </c>
      <c r="G17134" t="s">
        <v>4</v>
      </c>
      <c r="H17134" t="s">
        <v>17320</v>
      </c>
      <c r="I17134" s="2">
        <v>1840</v>
      </c>
      <c r="J17134" s="5">
        <v>7</v>
      </c>
      <c r="L17134" s="5"/>
      <c r="M17134" s="2">
        <f t="shared" si="267"/>
        <v>-475969.65999999701</v>
      </c>
      <c r="P17134"/>
    </row>
    <row r="17135" spans="1:16" hidden="1">
      <c r="A17135" t="s">
        <v>17328</v>
      </c>
      <c r="B17135" s="1">
        <v>42314</v>
      </c>
      <c r="C17135" t="s">
        <v>18</v>
      </c>
      <c r="D17135">
        <v>2</v>
      </c>
      <c r="E17135" t="s">
        <v>17337</v>
      </c>
      <c r="F17135" t="s">
        <v>13559</v>
      </c>
      <c r="G17135" t="s">
        <v>479</v>
      </c>
      <c r="H17135" t="s">
        <v>65</v>
      </c>
      <c r="I17135" s="2">
        <v>64.12</v>
      </c>
      <c r="J17135" s="5">
        <v>5</v>
      </c>
      <c r="L17135" s="5"/>
      <c r="M17135" s="2">
        <f t="shared" si="267"/>
        <v>-475905.53999999701</v>
      </c>
      <c r="P17135"/>
    </row>
    <row r="17136" spans="1:16" hidden="1">
      <c r="A17136" t="s">
        <v>17348</v>
      </c>
      <c r="B17136" s="1">
        <v>42314</v>
      </c>
      <c r="C17136" t="s">
        <v>17361</v>
      </c>
      <c r="D17136">
        <v>1</v>
      </c>
      <c r="E17136" t="s">
        <v>17362</v>
      </c>
      <c r="F17136" t="s">
        <v>13565</v>
      </c>
      <c r="G17136" t="s">
        <v>4</v>
      </c>
      <c r="H17136" t="s">
        <v>17363</v>
      </c>
      <c r="I17136" s="2">
        <v>5000</v>
      </c>
      <c r="J17136" s="5">
        <v>7</v>
      </c>
      <c r="L17136" s="5"/>
      <c r="M17136" s="2">
        <f t="shared" si="267"/>
        <v>-470905.53999999701</v>
      </c>
      <c r="P17136"/>
    </row>
    <row r="17137" spans="1:16" hidden="1">
      <c r="A17137" t="s">
        <v>17373</v>
      </c>
      <c r="B17137" s="1">
        <v>42314</v>
      </c>
      <c r="C17137" t="s">
        <v>17385</v>
      </c>
      <c r="D17137">
        <v>1</v>
      </c>
      <c r="E17137" t="s">
        <v>17386</v>
      </c>
      <c r="F17137" t="s">
        <v>13565</v>
      </c>
      <c r="G17137" t="s">
        <v>4</v>
      </c>
      <c r="H17137" t="s">
        <v>17387</v>
      </c>
      <c r="I17137" s="2">
        <v>55000</v>
      </c>
      <c r="J17137" s="5">
        <v>7</v>
      </c>
      <c r="L17137" s="5"/>
      <c r="M17137" s="2">
        <f t="shared" si="267"/>
        <v>-415905.53999999701</v>
      </c>
      <c r="P17137"/>
    </row>
    <row r="17138" spans="1:16" hidden="1">
      <c r="A17138" t="s">
        <v>17400</v>
      </c>
      <c r="B17138" s="1">
        <v>42314</v>
      </c>
      <c r="C17138" t="s">
        <v>6</v>
      </c>
      <c r="D17138">
        <v>1</v>
      </c>
      <c r="E17138" t="s">
        <v>17413</v>
      </c>
      <c r="F17138" t="s">
        <v>14703</v>
      </c>
      <c r="G17138" t="s">
        <v>4</v>
      </c>
      <c r="H17138" t="s">
        <v>2637</v>
      </c>
      <c r="I17138" s="2">
        <v>1650</v>
      </c>
      <c r="J17138" s="5">
        <v>7</v>
      </c>
      <c r="L17138" s="5"/>
      <c r="M17138" s="2">
        <f t="shared" si="267"/>
        <v>-414255.53999999701</v>
      </c>
      <c r="P17138"/>
    </row>
    <row r="17139" spans="1:16" hidden="1">
      <c r="A17139" t="s">
        <v>17425</v>
      </c>
      <c r="B17139" s="1">
        <v>42314</v>
      </c>
      <c r="C17139" t="s">
        <v>17438</v>
      </c>
      <c r="D17139">
        <v>2</v>
      </c>
      <c r="E17139" t="s">
        <v>17439</v>
      </c>
      <c r="F17139" t="s">
        <v>7054</v>
      </c>
      <c r="G17139" t="s">
        <v>4</v>
      </c>
      <c r="H17139" t="s">
        <v>11283</v>
      </c>
      <c r="I17139" s="2">
        <v>1524.99</v>
      </c>
      <c r="J17139" s="5">
        <v>6</v>
      </c>
      <c r="L17139" s="5"/>
      <c r="M17139" s="2">
        <f t="shared" si="267"/>
        <v>-412730.54999999702</v>
      </c>
      <c r="P17139"/>
    </row>
    <row r="17140" spans="1:16" hidden="1">
      <c r="A17140" t="s">
        <v>17449</v>
      </c>
      <c r="B17140" s="1">
        <v>42314</v>
      </c>
      <c r="C17140" t="s">
        <v>1802</v>
      </c>
      <c r="D17140">
        <v>2</v>
      </c>
      <c r="E17140" t="s">
        <v>17467</v>
      </c>
      <c r="F17140" t="s">
        <v>13559</v>
      </c>
      <c r="G17140" t="s">
        <v>479</v>
      </c>
      <c r="H17140" t="s">
        <v>1051</v>
      </c>
      <c r="J17140" s="5"/>
      <c r="K17140" s="2">
        <v>1000</v>
      </c>
      <c r="L17140" s="5">
        <v>1</v>
      </c>
      <c r="M17140" s="2">
        <f t="shared" si="267"/>
        <v>-413730.54999999702</v>
      </c>
      <c r="P17140"/>
    </row>
    <row r="17141" spans="1:16" hidden="1">
      <c r="A17141" t="s">
        <v>17449</v>
      </c>
      <c r="B17141" s="1">
        <v>42314</v>
      </c>
      <c r="C17141" t="s">
        <v>1802</v>
      </c>
      <c r="D17141">
        <v>2</v>
      </c>
      <c r="E17141" t="s">
        <v>17467</v>
      </c>
      <c r="F17141" t="s">
        <v>13559</v>
      </c>
      <c r="G17141" t="s">
        <v>479</v>
      </c>
      <c r="H17141" t="s">
        <v>1051</v>
      </c>
      <c r="I17141" s="2">
        <v>2172.39</v>
      </c>
      <c r="J17141" s="5">
        <v>1</v>
      </c>
      <c r="L17141" s="5"/>
      <c r="M17141" s="2">
        <f t="shared" si="267"/>
        <v>-411558.15999999701</v>
      </c>
      <c r="P17141"/>
    </row>
    <row r="17142" spans="1:16" hidden="1">
      <c r="A17142" t="s">
        <v>17478</v>
      </c>
      <c r="B17142" s="1">
        <v>42314</v>
      </c>
      <c r="C17142" t="s">
        <v>1802</v>
      </c>
      <c r="D17142">
        <v>2</v>
      </c>
      <c r="E17142" t="s">
        <v>17491</v>
      </c>
      <c r="F17142" t="s">
        <v>13559</v>
      </c>
      <c r="G17142" t="s">
        <v>479</v>
      </c>
      <c r="H17142" t="s">
        <v>1966</v>
      </c>
      <c r="J17142" s="5"/>
      <c r="K17142" s="2">
        <v>3000</v>
      </c>
      <c r="L17142" s="5">
        <v>1</v>
      </c>
      <c r="M17142" s="2">
        <f t="shared" si="267"/>
        <v>-414558.15999999701</v>
      </c>
      <c r="P17142"/>
    </row>
    <row r="17143" spans="1:16" hidden="1">
      <c r="A17143" t="s">
        <v>17478</v>
      </c>
      <c r="B17143" s="1">
        <v>42314</v>
      </c>
      <c r="C17143" t="s">
        <v>1802</v>
      </c>
      <c r="D17143">
        <v>2</v>
      </c>
      <c r="E17143" t="s">
        <v>17491</v>
      </c>
      <c r="F17143" t="s">
        <v>13559</v>
      </c>
      <c r="G17143" t="s">
        <v>479</v>
      </c>
      <c r="H17143" t="s">
        <v>1966</v>
      </c>
      <c r="I17143" s="2">
        <v>3046.32</v>
      </c>
      <c r="J17143" s="5">
        <v>1</v>
      </c>
      <c r="L17143" s="5"/>
      <c r="M17143" s="2">
        <f t="shared" si="267"/>
        <v>-411511.839999997</v>
      </c>
      <c r="P17143"/>
    </row>
    <row r="17144" spans="1:16" hidden="1">
      <c r="A17144" t="s">
        <v>17507</v>
      </c>
      <c r="B17144" s="1">
        <v>42314</v>
      </c>
      <c r="C17144" t="s">
        <v>17517</v>
      </c>
      <c r="D17144">
        <v>2</v>
      </c>
      <c r="E17144" t="s">
        <v>17518</v>
      </c>
      <c r="F17144" t="s">
        <v>7054</v>
      </c>
      <c r="G17144" t="s">
        <v>20</v>
      </c>
      <c r="H17144" t="s">
        <v>17519</v>
      </c>
      <c r="I17144" s="2">
        <v>1140.02</v>
      </c>
      <c r="J17144" s="5">
        <v>3</v>
      </c>
      <c r="L17144" s="5"/>
      <c r="M17144" s="2">
        <f t="shared" si="267"/>
        <v>-410371.81999999698</v>
      </c>
      <c r="P17144"/>
    </row>
    <row r="17145" spans="1:16" hidden="1">
      <c r="A17145" t="s">
        <v>17530</v>
      </c>
      <c r="B17145" s="1">
        <v>42314</v>
      </c>
      <c r="C17145" t="s">
        <v>17541</v>
      </c>
      <c r="D17145">
        <v>2</v>
      </c>
      <c r="E17145" t="s">
        <v>17542</v>
      </c>
      <c r="F17145" t="s">
        <v>7054</v>
      </c>
      <c r="G17145" t="s">
        <v>20</v>
      </c>
      <c r="H17145" t="s">
        <v>1633</v>
      </c>
      <c r="I17145" s="2">
        <v>1025</v>
      </c>
      <c r="J17145" s="5">
        <v>4</v>
      </c>
      <c r="L17145" s="5"/>
      <c r="M17145" s="2">
        <f t="shared" si="267"/>
        <v>-409346.81999999698</v>
      </c>
      <c r="P17145"/>
    </row>
    <row r="17146" spans="1:16" hidden="1">
      <c r="A17146" t="s">
        <v>17557</v>
      </c>
      <c r="B17146" s="1">
        <v>42314</v>
      </c>
      <c r="C17146" t="s">
        <v>17570</v>
      </c>
      <c r="D17146">
        <v>2</v>
      </c>
      <c r="E17146" t="s">
        <v>17571</v>
      </c>
      <c r="F17146" t="s">
        <v>7054</v>
      </c>
      <c r="G17146" t="s">
        <v>20</v>
      </c>
      <c r="H17146" t="s">
        <v>564</v>
      </c>
      <c r="I17146" s="2">
        <v>1840</v>
      </c>
      <c r="J17146" s="5">
        <v>4</v>
      </c>
      <c r="L17146" s="5"/>
      <c r="M17146" s="2">
        <f t="shared" si="267"/>
        <v>-407506.81999999698</v>
      </c>
      <c r="P17146"/>
    </row>
    <row r="17147" spans="1:16" hidden="1">
      <c r="A17147" t="s">
        <v>17586</v>
      </c>
      <c r="B17147" s="1">
        <v>42314</v>
      </c>
      <c r="C17147" t="s">
        <v>17599</v>
      </c>
      <c r="D17147">
        <v>1</v>
      </c>
      <c r="E17147" t="s">
        <v>17600</v>
      </c>
      <c r="F17147" t="s">
        <v>13565</v>
      </c>
      <c r="G17147" t="s">
        <v>20</v>
      </c>
      <c r="H17147" t="s">
        <v>17601</v>
      </c>
      <c r="I17147" s="2">
        <v>20000</v>
      </c>
      <c r="J17147" s="5">
        <v>4</v>
      </c>
      <c r="L17147" s="5"/>
      <c r="M17147" s="2">
        <f t="shared" si="267"/>
        <v>-387506.81999999698</v>
      </c>
      <c r="P17147"/>
    </row>
    <row r="17148" spans="1:16" hidden="1">
      <c r="A17148" t="s">
        <v>17615</v>
      </c>
      <c r="B17148" s="1">
        <v>42314</v>
      </c>
      <c r="C17148" t="s">
        <v>17627</v>
      </c>
      <c r="D17148">
        <v>1</v>
      </c>
      <c r="E17148" t="s">
        <v>17628</v>
      </c>
      <c r="F17148" t="s">
        <v>13565</v>
      </c>
      <c r="G17148" t="s">
        <v>20</v>
      </c>
      <c r="H17148" t="s">
        <v>17601</v>
      </c>
      <c r="I17148" s="2">
        <v>20000</v>
      </c>
      <c r="J17148" s="5">
        <v>4</v>
      </c>
      <c r="L17148" s="5"/>
      <c r="M17148" s="2">
        <f t="shared" si="267"/>
        <v>-367506.81999999698</v>
      </c>
      <c r="P17148"/>
    </row>
    <row r="17149" spans="1:16" hidden="1">
      <c r="A17149" t="s">
        <v>17642</v>
      </c>
      <c r="B17149" s="1">
        <v>42314</v>
      </c>
      <c r="C17149" t="s">
        <v>1802</v>
      </c>
      <c r="D17149">
        <v>2</v>
      </c>
      <c r="E17149" t="s">
        <v>17651</v>
      </c>
      <c r="F17149" t="s">
        <v>13559</v>
      </c>
      <c r="G17149" t="s">
        <v>479</v>
      </c>
      <c r="H17149" t="s">
        <v>16288</v>
      </c>
      <c r="I17149" s="2">
        <v>153.88999999999999</v>
      </c>
      <c r="J17149" s="5">
        <v>1</v>
      </c>
      <c r="L17149" s="5"/>
      <c r="M17149" s="2">
        <f t="shared" si="267"/>
        <v>-367352.92999999697</v>
      </c>
      <c r="P17149"/>
    </row>
    <row r="17150" spans="1:16" hidden="1">
      <c r="A17150" t="s">
        <v>17665</v>
      </c>
      <c r="B17150" s="1">
        <v>42314</v>
      </c>
      <c r="C17150" t="s">
        <v>17674</v>
      </c>
      <c r="D17150">
        <v>1</v>
      </c>
      <c r="E17150" t="s">
        <v>17675</v>
      </c>
      <c r="F17150" t="s">
        <v>13565</v>
      </c>
      <c r="G17150" t="s">
        <v>20</v>
      </c>
      <c r="H17150" t="s">
        <v>17601</v>
      </c>
      <c r="I17150" s="2">
        <v>20000</v>
      </c>
      <c r="J17150" s="5">
        <v>4</v>
      </c>
      <c r="L17150" s="5"/>
      <c r="M17150" s="2">
        <f t="shared" si="267"/>
        <v>-347352.92999999697</v>
      </c>
      <c r="P17150"/>
    </row>
    <row r="17151" spans="1:16" hidden="1">
      <c r="A17151" t="s">
        <v>17690</v>
      </c>
      <c r="B17151" s="1">
        <v>42314</v>
      </c>
      <c r="C17151" t="s">
        <v>674</v>
      </c>
      <c r="D17151">
        <v>2</v>
      </c>
      <c r="E17151" t="s">
        <v>17699</v>
      </c>
      <c r="F17151" t="s">
        <v>13559</v>
      </c>
      <c r="G17151" t="s">
        <v>479</v>
      </c>
      <c r="H17151" t="s">
        <v>6755</v>
      </c>
      <c r="I17151" s="2">
        <v>771.34</v>
      </c>
      <c r="J17151" s="5">
        <v>2</v>
      </c>
      <c r="L17151" s="5"/>
      <c r="M17151" s="2">
        <f t="shared" si="267"/>
        <v>-346581.58999999694</v>
      </c>
      <c r="P17151"/>
    </row>
    <row r="17152" spans="1:16" hidden="1">
      <c r="A17152" t="s">
        <v>17714</v>
      </c>
      <c r="B17152" s="1">
        <v>42314</v>
      </c>
      <c r="C17152" t="s">
        <v>17723</v>
      </c>
      <c r="D17152">
        <v>2</v>
      </c>
      <c r="E17152" t="s">
        <v>17724</v>
      </c>
      <c r="F17152" t="s">
        <v>7054</v>
      </c>
      <c r="G17152" t="s">
        <v>20</v>
      </c>
      <c r="H17152" t="s">
        <v>17725</v>
      </c>
      <c r="I17152" s="2">
        <v>1025</v>
      </c>
      <c r="J17152" s="5">
        <v>3</v>
      </c>
      <c r="L17152" s="5"/>
      <c r="M17152" s="2">
        <f t="shared" si="267"/>
        <v>-345556.58999999694</v>
      </c>
      <c r="P17152"/>
    </row>
    <row r="17153" spans="1:16" hidden="1">
      <c r="A17153" t="s">
        <v>17742</v>
      </c>
      <c r="B17153" s="1">
        <v>42314</v>
      </c>
      <c r="C17153" t="s">
        <v>17750</v>
      </c>
      <c r="D17153">
        <v>2</v>
      </c>
      <c r="E17153" t="s">
        <v>17751</v>
      </c>
      <c r="F17153" t="s">
        <v>7054</v>
      </c>
      <c r="G17153" t="s">
        <v>20</v>
      </c>
      <c r="H17153" t="s">
        <v>4433</v>
      </c>
      <c r="I17153" s="2">
        <v>1025</v>
      </c>
      <c r="J17153" s="5">
        <v>1</v>
      </c>
      <c r="L17153" s="5"/>
      <c r="M17153" s="2">
        <f t="shared" si="267"/>
        <v>-344531.58999999694</v>
      </c>
      <c r="P17153"/>
    </row>
    <row r="17154" spans="1:16" hidden="1">
      <c r="A17154" t="s">
        <v>17766</v>
      </c>
      <c r="B17154" s="1">
        <v>42314</v>
      </c>
      <c r="C17154" t="s">
        <v>17774</v>
      </c>
      <c r="D17154">
        <v>2</v>
      </c>
      <c r="E17154" t="s">
        <v>17775</v>
      </c>
      <c r="F17154" t="s">
        <v>7054</v>
      </c>
      <c r="G17154" t="s">
        <v>20</v>
      </c>
      <c r="H17154" t="s">
        <v>17477</v>
      </c>
      <c r="I17154" s="2">
        <v>2989.99</v>
      </c>
      <c r="J17154" s="5">
        <v>2</v>
      </c>
      <c r="L17154" s="5"/>
      <c r="M17154" s="2">
        <f t="shared" si="267"/>
        <v>-341541.59999999695</v>
      </c>
      <c r="P17154"/>
    </row>
    <row r="17155" spans="1:16" hidden="1">
      <c r="A17155" t="s">
        <v>17788</v>
      </c>
      <c r="B17155" s="1">
        <v>42314</v>
      </c>
      <c r="C17155" t="s">
        <v>17794</v>
      </c>
      <c r="D17155">
        <v>2</v>
      </c>
      <c r="E17155" t="s">
        <v>17795</v>
      </c>
      <c r="F17155" t="s">
        <v>7054</v>
      </c>
      <c r="G17155" t="s">
        <v>20</v>
      </c>
      <c r="H17155" t="s">
        <v>16806</v>
      </c>
      <c r="I17155" s="2">
        <v>4100</v>
      </c>
      <c r="J17155" s="5">
        <v>4</v>
      </c>
      <c r="L17155" s="5"/>
      <c r="M17155" s="2">
        <f t="shared" si="267"/>
        <v>-337441.59999999695</v>
      </c>
      <c r="P17155"/>
    </row>
    <row r="17156" spans="1:16" hidden="1">
      <c r="A17156" t="s">
        <v>17807</v>
      </c>
      <c r="B17156" s="1">
        <v>42314</v>
      </c>
      <c r="C17156" t="s">
        <v>17815</v>
      </c>
      <c r="D17156">
        <v>1</v>
      </c>
      <c r="E17156" t="s">
        <v>17816</v>
      </c>
      <c r="F17156" t="s">
        <v>13565</v>
      </c>
      <c r="G17156" t="s">
        <v>20</v>
      </c>
      <c r="H17156" t="s">
        <v>2355</v>
      </c>
      <c r="I17156" s="2">
        <v>217000</v>
      </c>
      <c r="J17156" s="5">
        <v>4</v>
      </c>
      <c r="L17156" s="5"/>
      <c r="M17156" s="2">
        <f t="shared" si="267"/>
        <v>-120441.59999999695</v>
      </c>
      <c r="P17156"/>
    </row>
    <row r="17157" spans="1:16" hidden="1">
      <c r="A17157" t="s">
        <v>17830</v>
      </c>
      <c r="B17157" s="1">
        <v>42314</v>
      </c>
      <c r="C17157" t="s">
        <v>17839</v>
      </c>
      <c r="D17157">
        <v>2</v>
      </c>
      <c r="E17157" t="s">
        <v>17840</v>
      </c>
      <c r="F17157" t="s">
        <v>7054</v>
      </c>
      <c r="G17157" t="s">
        <v>20</v>
      </c>
      <c r="H17157" t="s">
        <v>1751</v>
      </c>
      <c r="I17157" s="2">
        <v>3030</v>
      </c>
      <c r="J17157" s="5">
        <v>1</v>
      </c>
      <c r="L17157" s="5"/>
      <c r="M17157" s="2">
        <f t="shared" si="267"/>
        <v>-117411.59999999695</v>
      </c>
      <c r="P17157"/>
    </row>
    <row r="17158" spans="1:16" hidden="1">
      <c r="A17158" t="s">
        <v>17853</v>
      </c>
      <c r="B17158" s="1">
        <v>42314</v>
      </c>
      <c r="C17158" t="s">
        <v>2843</v>
      </c>
      <c r="D17158">
        <v>2</v>
      </c>
      <c r="E17158" t="s">
        <v>17861</v>
      </c>
      <c r="F17158" t="s">
        <v>7054</v>
      </c>
      <c r="G17158" t="s">
        <v>20</v>
      </c>
      <c r="H17158" t="s">
        <v>2845</v>
      </c>
      <c r="I17158" s="2">
        <v>4100.0200000000004</v>
      </c>
      <c r="J17158" s="5">
        <v>4</v>
      </c>
      <c r="L17158" s="5"/>
      <c r="M17158" s="2">
        <f t="shared" si="267"/>
        <v>-113311.57999999695</v>
      </c>
      <c r="P17158"/>
    </row>
    <row r="17159" spans="1:16" hidden="1">
      <c r="A17159" t="s">
        <v>17880</v>
      </c>
      <c r="B17159" s="1">
        <v>42314</v>
      </c>
      <c r="C17159" t="s">
        <v>17887</v>
      </c>
      <c r="D17159">
        <v>2</v>
      </c>
      <c r="E17159" t="s">
        <v>17888</v>
      </c>
      <c r="F17159" t="s">
        <v>7054</v>
      </c>
      <c r="G17159" t="s">
        <v>20</v>
      </c>
      <c r="H17159" t="s">
        <v>16003</v>
      </c>
      <c r="I17159" s="2">
        <v>1025</v>
      </c>
      <c r="J17159" s="5">
        <v>2</v>
      </c>
      <c r="L17159" s="5"/>
      <c r="M17159" s="2">
        <f t="shared" si="267"/>
        <v>-112286.57999999695</v>
      </c>
      <c r="P17159"/>
    </row>
    <row r="17160" spans="1:16" hidden="1">
      <c r="A17160" t="s">
        <v>17902</v>
      </c>
      <c r="B17160" s="1">
        <v>42314</v>
      </c>
      <c r="C17160" t="s">
        <v>17910</v>
      </c>
      <c r="D17160">
        <v>2</v>
      </c>
      <c r="E17160" t="s">
        <v>17911</v>
      </c>
      <c r="F17160" t="s">
        <v>7054</v>
      </c>
      <c r="G17160" t="s">
        <v>20</v>
      </c>
      <c r="H17160" t="s">
        <v>17912</v>
      </c>
      <c r="I17160" s="2">
        <v>590</v>
      </c>
      <c r="J17160" s="5">
        <v>1</v>
      </c>
      <c r="L17160" s="5"/>
      <c r="M17160" s="2">
        <f t="shared" si="267"/>
        <v>-111696.57999999695</v>
      </c>
      <c r="P17160"/>
    </row>
    <row r="17161" spans="1:16" hidden="1">
      <c r="A17161" t="s">
        <v>17928</v>
      </c>
      <c r="B17161" s="1">
        <v>42314</v>
      </c>
      <c r="C17161" t="s">
        <v>17936</v>
      </c>
      <c r="D17161">
        <v>1</v>
      </c>
      <c r="E17161" t="s">
        <v>17937</v>
      </c>
      <c r="F17161" t="s">
        <v>13565</v>
      </c>
      <c r="G17161" t="s">
        <v>20</v>
      </c>
      <c r="H17161" t="s">
        <v>17938</v>
      </c>
      <c r="I17161" s="2">
        <v>20000</v>
      </c>
      <c r="J17161" s="5">
        <v>2</v>
      </c>
      <c r="L17161" s="5"/>
      <c r="M17161" s="2">
        <f t="shared" ref="M17161:M17224" si="268">+M17160+I17161-K17161</f>
        <v>-91696.579999996946</v>
      </c>
      <c r="P17161"/>
    </row>
    <row r="17162" spans="1:16" hidden="1">
      <c r="A17162" t="s">
        <v>17953</v>
      </c>
      <c r="B17162" s="1">
        <v>42314</v>
      </c>
      <c r="C17162" t="s">
        <v>17958</v>
      </c>
      <c r="D17162">
        <v>2</v>
      </c>
      <c r="E17162" t="s">
        <v>17959</v>
      </c>
      <c r="F17162" t="s">
        <v>7054</v>
      </c>
      <c r="G17162" t="s">
        <v>20</v>
      </c>
      <c r="H17162" t="s">
        <v>2295</v>
      </c>
      <c r="I17162" s="2">
        <v>2799.96</v>
      </c>
      <c r="J17162" s="5">
        <v>2</v>
      </c>
      <c r="L17162" s="5"/>
      <c r="M17162" s="2">
        <f t="shared" si="268"/>
        <v>-88896.619999996939</v>
      </c>
      <c r="N17162" s="26">
        <f>+M17097-M17162</f>
        <v>-9911.9400000001478</v>
      </c>
      <c r="O17162" s="3">
        <f>+I17128+I17129</f>
        <v>9914.94</v>
      </c>
      <c r="P17162"/>
    </row>
    <row r="17163" spans="1:16" hidden="1">
      <c r="A17163" t="s">
        <v>2492</v>
      </c>
      <c r="B17163" s="81">
        <v>42315</v>
      </c>
      <c r="C17163" s="80" t="s">
        <v>11</v>
      </c>
      <c r="D17163" s="80">
        <v>1</v>
      </c>
      <c r="E17163" s="80" t="s">
        <v>2496</v>
      </c>
      <c r="F17163" s="80" t="s">
        <v>13</v>
      </c>
      <c r="G17163" s="80" t="s">
        <v>20</v>
      </c>
      <c r="H17163" s="80" t="s">
        <v>2497</v>
      </c>
      <c r="I17163" s="82"/>
      <c r="J17163" s="83"/>
      <c r="K17163" s="82">
        <v>7334.28</v>
      </c>
      <c r="L17163" s="12"/>
      <c r="M17163" s="2">
        <f t="shared" si="268"/>
        <v>-96230.899999996938</v>
      </c>
      <c r="N17163" s="25" t="s">
        <v>36437</v>
      </c>
      <c r="P17163"/>
    </row>
    <row r="17164" spans="1:16" hidden="1">
      <c r="A17164" t="s">
        <v>2503</v>
      </c>
      <c r="B17164" s="48">
        <v>42315</v>
      </c>
      <c r="C17164" s="47" t="s">
        <v>11</v>
      </c>
      <c r="D17164" s="47">
        <v>1</v>
      </c>
      <c r="E17164" s="47" t="s">
        <v>2509</v>
      </c>
      <c r="F17164" s="47" t="s">
        <v>13</v>
      </c>
      <c r="G17164" s="47" t="s">
        <v>20</v>
      </c>
      <c r="H17164" s="47" t="s">
        <v>2510</v>
      </c>
      <c r="I17164" s="49"/>
      <c r="J17164" s="50"/>
      <c r="K17164" s="49">
        <v>2580.65</v>
      </c>
      <c r="L17164" s="5"/>
      <c r="M17164" s="2">
        <f t="shared" si="268"/>
        <v>-98811.549999996932</v>
      </c>
      <c r="N17164" s="25" t="s">
        <v>36437</v>
      </c>
      <c r="P17164"/>
    </row>
    <row r="17165" spans="1:16" hidden="1">
      <c r="A17165" t="s">
        <v>2548</v>
      </c>
      <c r="B17165" s="1">
        <v>42315</v>
      </c>
      <c r="C17165" t="s">
        <v>6</v>
      </c>
      <c r="D17165">
        <v>1</v>
      </c>
      <c r="E17165" t="s">
        <v>2555</v>
      </c>
      <c r="F17165" t="s">
        <v>29</v>
      </c>
      <c r="G17165" t="s">
        <v>20</v>
      </c>
      <c r="H17165" t="s">
        <v>65</v>
      </c>
      <c r="I17165" s="2">
        <v>1383.88</v>
      </c>
      <c r="J17165" s="5"/>
      <c r="L17165" s="5"/>
      <c r="M17165" s="2">
        <f t="shared" si="268"/>
        <v>-97427.669999996928</v>
      </c>
      <c r="P17165"/>
    </row>
    <row r="17166" spans="1:16" hidden="1">
      <c r="A17166" t="s">
        <v>2597</v>
      </c>
      <c r="B17166" s="1">
        <v>42315</v>
      </c>
      <c r="C17166" t="s">
        <v>6</v>
      </c>
      <c r="D17166">
        <v>1</v>
      </c>
      <c r="E17166" t="s">
        <v>2601</v>
      </c>
      <c r="F17166" t="s">
        <v>29</v>
      </c>
      <c r="G17166" t="s">
        <v>20</v>
      </c>
      <c r="H17166" t="s">
        <v>65</v>
      </c>
      <c r="I17166" s="2">
        <v>1065.73</v>
      </c>
      <c r="J17166" s="5"/>
      <c r="L17166" s="5"/>
      <c r="M17166" s="2">
        <f t="shared" si="268"/>
        <v>-96361.939999996932</v>
      </c>
      <c r="P17166"/>
    </row>
    <row r="17167" spans="1:16" hidden="1">
      <c r="A17167" t="s">
        <v>2632</v>
      </c>
      <c r="B17167" s="1">
        <v>42315</v>
      </c>
      <c r="C17167" t="s">
        <v>18</v>
      </c>
      <c r="D17167">
        <v>1</v>
      </c>
      <c r="E17167" t="s">
        <v>2636</v>
      </c>
      <c r="F17167" t="s">
        <v>13</v>
      </c>
      <c r="G17167" t="s">
        <v>20</v>
      </c>
      <c r="H17167" t="s">
        <v>2637</v>
      </c>
      <c r="J17167" s="5"/>
      <c r="K17167" s="2">
        <v>60000</v>
      </c>
      <c r="L17167" s="5"/>
      <c r="M17167" s="2">
        <f t="shared" si="268"/>
        <v>-156361.93999999692</v>
      </c>
      <c r="P17167"/>
    </row>
    <row r="17168" spans="1:16" hidden="1">
      <c r="A17168" t="s">
        <v>2646</v>
      </c>
      <c r="B17168" s="1">
        <v>42315</v>
      </c>
      <c r="C17168" t="s">
        <v>2648</v>
      </c>
      <c r="D17168">
        <v>2</v>
      </c>
      <c r="E17168" t="s">
        <v>2649</v>
      </c>
      <c r="F17168" t="s">
        <v>78</v>
      </c>
      <c r="G17168" t="s">
        <v>20</v>
      </c>
      <c r="H17168" t="s">
        <v>2650</v>
      </c>
      <c r="J17168" s="5"/>
      <c r="K17168" s="2">
        <v>3260.02</v>
      </c>
      <c r="L17168" s="5"/>
      <c r="M17168" s="2">
        <f t="shared" si="268"/>
        <v>-159621.95999999691</v>
      </c>
      <c r="P17168"/>
    </row>
    <row r="17169" spans="1:16" hidden="1">
      <c r="A17169" t="s">
        <v>2651</v>
      </c>
      <c r="B17169" s="1">
        <v>42315</v>
      </c>
      <c r="C17169" t="s">
        <v>11</v>
      </c>
      <c r="D17169">
        <v>1</v>
      </c>
      <c r="E17169" t="s">
        <v>2659</v>
      </c>
      <c r="F17169" t="s">
        <v>16</v>
      </c>
      <c r="G17169" t="s">
        <v>20</v>
      </c>
      <c r="H17169" t="s">
        <v>2660</v>
      </c>
      <c r="J17169" s="5"/>
      <c r="K17169" s="2">
        <v>761.01</v>
      </c>
      <c r="L17169" s="5"/>
      <c r="M17169" s="2">
        <f t="shared" si="268"/>
        <v>-160382.96999999692</v>
      </c>
      <c r="P17169"/>
    </row>
    <row r="17170" spans="1:16" hidden="1">
      <c r="A17170" t="s">
        <v>2670</v>
      </c>
      <c r="B17170" s="1">
        <v>42315</v>
      </c>
      <c r="C17170" t="s">
        <v>18</v>
      </c>
      <c r="D17170">
        <v>2</v>
      </c>
      <c r="E17170" t="s">
        <v>2675</v>
      </c>
      <c r="F17170" t="s">
        <v>312</v>
      </c>
      <c r="G17170" t="s">
        <v>479</v>
      </c>
      <c r="H17170" t="s">
        <v>65</v>
      </c>
      <c r="J17170" s="5"/>
      <c r="K17170" s="2">
        <v>64.12</v>
      </c>
      <c r="L17170" s="5"/>
      <c r="M17170" s="2">
        <f t="shared" si="268"/>
        <v>-160447.08999999691</v>
      </c>
      <c r="P17170"/>
    </row>
    <row r="17171" spans="1:16" hidden="1">
      <c r="A17171" t="s">
        <v>2677</v>
      </c>
      <c r="B17171" s="1">
        <v>42315</v>
      </c>
      <c r="C17171" t="s">
        <v>6</v>
      </c>
      <c r="D17171">
        <v>1</v>
      </c>
      <c r="E17171" t="s">
        <v>2682</v>
      </c>
      <c r="F17171" t="s">
        <v>8</v>
      </c>
      <c r="G17171" t="s">
        <v>20</v>
      </c>
      <c r="H17171" t="s">
        <v>2683</v>
      </c>
      <c r="I17171" s="2">
        <v>2262.9299999999998</v>
      </c>
      <c r="J17171" s="5"/>
      <c r="L17171" s="5"/>
      <c r="M17171" s="2">
        <f t="shared" si="268"/>
        <v>-158184.15999999692</v>
      </c>
      <c r="P17171"/>
    </row>
    <row r="17172" spans="1:16" hidden="1">
      <c r="A17172" t="s">
        <v>2689</v>
      </c>
      <c r="B17172" s="1">
        <v>42315</v>
      </c>
      <c r="C17172" t="s">
        <v>6</v>
      </c>
      <c r="D17172">
        <v>1</v>
      </c>
      <c r="E17172" t="s">
        <v>2698</v>
      </c>
      <c r="F17172" t="s">
        <v>29</v>
      </c>
      <c r="G17172" t="s">
        <v>20</v>
      </c>
      <c r="H17172" t="s">
        <v>2699</v>
      </c>
      <c r="I17172" s="2">
        <v>1500</v>
      </c>
      <c r="J17172" s="5"/>
      <c r="L17172" s="5"/>
      <c r="M17172" s="2">
        <f t="shared" si="268"/>
        <v>-156684.15999999692</v>
      </c>
      <c r="P17172"/>
    </row>
    <row r="17173" spans="1:16" hidden="1">
      <c r="A17173" t="s">
        <v>2705</v>
      </c>
      <c r="B17173" s="1">
        <v>42315</v>
      </c>
      <c r="C17173" t="s">
        <v>18</v>
      </c>
      <c r="D17173">
        <v>1</v>
      </c>
      <c r="E17173" t="s">
        <v>2710</v>
      </c>
      <c r="F17173" t="s">
        <v>13</v>
      </c>
      <c r="G17173" t="s">
        <v>20</v>
      </c>
      <c r="H17173" t="s">
        <v>2711</v>
      </c>
      <c r="J17173" s="5"/>
      <c r="K17173" s="2">
        <v>20000</v>
      </c>
      <c r="L17173" s="5"/>
      <c r="M17173" s="2">
        <f t="shared" si="268"/>
        <v>-176684.15999999692</v>
      </c>
      <c r="P17173"/>
    </row>
    <row r="17174" spans="1:16" hidden="1">
      <c r="A17174" t="s">
        <v>2717</v>
      </c>
      <c r="B17174" s="1">
        <v>42315</v>
      </c>
      <c r="C17174" t="s">
        <v>195</v>
      </c>
      <c r="D17174">
        <v>1</v>
      </c>
      <c r="E17174" t="s">
        <v>2722</v>
      </c>
      <c r="F17174" t="s">
        <v>13</v>
      </c>
      <c r="G17174" t="s">
        <v>20</v>
      </c>
      <c r="H17174" t="s">
        <v>195</v>
      </c>
      <c r="J17174" s="5"/>
      <c r="K17174" s="2">
        <v>39663.24</v>
      </c>
      <c r="L17174" s="5"/>
      <c r="M17174" s="2">
        <f t="shared" si="268"/>
        <v>-216347.39999999691</v>
      </c>
      <c r="P17174"/>
    </row>
    <row r="17175" spans="1:16" hidden="1">
      <c r="A17175" t="s">
        <v>2726</v>
      </c>
      <c r="B17175" s="1">
        <v>42315</v>
      </c>
      <c r="C17175" t="s">
        <v>200</v>
      </c>
      <c r="D17175">
        <v>1</v>
      </c>
      <c r="E17175" t="s">
        <v>2727</v>
      </c>
      <c r="F17175" t="s">
        <v>16</v>
      </c>
      <c r="G17175" t="s">
        <v>20</v>
      </c>
      <c r="H17175" t="s">
        <v>200</v>
      </c>
      <c r="J17175" s="5"/>
      <c r="K17175" s="2">
        <v>35579.19</v>
      </c>
      <c r="L17175" s="5"/>
      <c r="M17175" s="2">
        <f t="shared" si="268"/>
        <v>-251926.58999999691</v>
      </c>
      <c r="P17175"/>
    </row>
    <row r="17176" spans="1:16" hidden="1">
      <c r="A17176" t="s">
        <v>2728</v>
      </c>
      <c r="B17176" s="1">
        <v>42315</v>
      </c>
      <c r="C17176" t="s">
        <v>18</v>
      </c>
      <c r="D17176">
        <v>1</v>
      </c>
      <c r="E17176" t="s">
        <v>2730</v>
      </c>
      <c r="F17176" t="s">
        <v>13</v>
      </c>
      <c r="G17176" t="s">
        <v>20</v>
      </c>
      <c r="H17176" t="s">
        <v>18</v>
      </c>
      <c r="J17176" s="5"/>
      <c r="K17176" s="2">
        <v>10161.66</v>
      </c>
      <c r="L17176" s="5"/>
      <c r="M17176" s="2">
        <f t="shared" si="268"/>
        <v>-262088.24999999691</v>
      </c>
      <c r="P17176"/>
    </row>
    <row r="17177" spans="1:16" hidden="1">
      <c r="A17177" t="s">
        <v>17976</v>
      </c>
      <c r="B17177" s="1">
        <v>42315</v>
      </c>
      <c r="C17177" t="s">
        <v>1802</v>
      </c>
      <c r="D17177">
        <v>2</v>
      </c>
      <c r="E17177" t="s">
        <v>17990</v>
      </c>
      <c r="F17177" t="s">
        <v>13559</v>
      </c>
      <c r="G17177" t="s">
        <v>313</v>
      </c>
      <c r="H17177" t="s">
        <v>1386</v>
      </c>
      <c r="J17177" s="5"/>
      <c r="K17177" s="2">
        <v>1336.19</v>
      </c>
      <c r="L17177" s="5"/>
      <c r="M17177" s="2">
        <f t="shared" si="268"/>
        <v>-263424.43999999692</v>
      </c>
      <c r="P17177"/>
    </row>
    <row r="17178" spans="1:16" hidden="1">
      <c r="A17178" t="s">
        <v>17976</v>
      </c>
      <c r="B17178" s="1">
        <v>42315</v>
      </c>
      <c r="C17178" t="s">
        <v>1802</v>
      </c>
      <c r="D17178">
        <v>2</v>
      </c>
      <c r="E17178" t="s">
        <v>17990</v>
      </c>
      <c r="F17178" t="s">
        <v>13559</v>
      </c>
      <c r="G17178" t="s">
        <v>313</v>
      </c>
      <c r="H17178" t="s">
        <v>1386</v>
      </c>
      <c r="I17178" s="2">
        <v>1336.19</v>
      </c>
      <c r="J17178" s="5"/>
      <c r="L17178" s="5"/>
      <c r="M17178" s="2">
        <f t="shared" si="268"/>
        <v>-262088.24999999691</v>
      </c>
      <c r="P17178"/>
    </row>
    <row r="17179" spans="1:16" hidden="1">
      <c r="A17179" t="s">
        <v>17994</v>
      </c>
      <c r="B17179" s="1">
        <v>42315</v>
      </c>
      <c r="C17179" t="s">
        <v>1419</v>
      </c>
      <c r="D17179">
        <v>2</v>
      </c>
      <c r="E17179" t="s">
        <v>18011</v>
      </c>
      <c r="F17179" t="s">
        <v>13559</v>
      </c>
      <c r="G17179" t="s">
        <v>479</v>
      </c>
      <c r="H17179" t="s">
        <v>168</v>
      </c>
      <c r="I17179" s="2">
        <v>761.01</v>
      </c>
      <c r="J17179" s="5"/>
      <c r="L17179" s="5"/>
      <c r="M17179" s="2">
        <f t="shared" si="268"/>
        <v>-261327.23999999691</v>
      </c>
      <c r="P17179"/>
    </row>
    <row r="17180" spans="1:16" hidden="1">
      <c r="A17180" t="s">
        <v>18016</v>
      </c>
      <c r="B17180" s="1">
        <v>42315</v>
      </c>
      <c r="C17180" t="s">
        <v>674</v>
      </c>
      <c r="D17180">
        <v>2</v>
      </c>
      <c r="E17180" t="s">
        <v>18034</v>
      </c>
      <c r="F17180" t="s">
        <v>13559</v>
      </c>
      <c r="G17180" t="s">
        <v>479</v>
      </c>
      <c r="H17180" t="s">
        <v>18035</v>
      </c>
      <c r="I17180" s="2">
        <v>1485.24</v>
      </c>
      <c r="J17180" s="5"/>
      <c r="L17180" s="5"/>
      <c r="M17180" s="2">
        <f t="shared" si="268"/>
        <v>-259841.99999999691</v>
      </c>
      <c r="P17180"/>
    </row>
    <row r="17181" spans="1:16" hidden="1">
      <c r="A17181" t="s">
        <v>18043</v>
      </c>
      <c r="B17181" s="1">
        <v>42315</v>
      </c>
      <c r="C17181" t="s">
        <v>18060</v>
      </c>
      <c r="D17181">
        <v>1</v>
      </c>
      <c r="E17181" t="s">
        <v>18061</v>
      </c>
      <c r="F17181" t="s">
        <v>13565</v>
      </c>
      <c r="G17181" t="s">
        <v>20</v>
      </c>
      <c r="H17181" t="s">
        <v>2637</v>
      </c>
      <c r="I17181" s="2">
        <v>65000</v>
      </c>
      <c r="J17181" s="5"/>
      <c r="L17181" s="5"/>
      <c r="M17181" s="2">
        <f t="shared" si="268"/>
        <v>-194841.99999999691</v>
      </c>
      <c r="P17181"/>
    </row>
    <row r="17182" spans="1:16" hidden="1">
      <c r="A17182" t="s">
        <v>18066</v>
      </c>
      <c r="B17182" s="1">
        <v>42315</v>
      </c>
      <c r="C17182" t="s">
        <v>18081</v>
      </c>
      <c r="D17182">
        <v>2</v>
      </c>
      <c r="E17182" t="s">
        <v>18082</v>
      </c>
      <c r="F17182" t="s">
        <v>7054</v>
      </c>
      <c r="G17182" t="s">
        <v>20</v>
      </c>
      <c r="H17182" t="s">
        <v>583</v>
      </c>
      <c r="I17182" s="2">
        <v>1025</v>
      </c>
      <c r="J17182" s="5"/>
      <c r="L17182" s="5"/>
      <c r="M17182" s="2">
        <f t="shared" si="268"/>
        <v>-193816.99999999691</v>
      </c>
      <c r="P17182"/>
    </row>
    <row r="17183" spans="1:16" hidden="1">
      <c r="A17183" t="s">
        <v>18088</v>
      </c>
      <c r="B17183" s="1">
        <v>42315</v>
      </c>
      <c r="C17183" t="s">
        <v>1802</v>
      </c>
      <c r="D17183">
        <v>2</v>
      </c>
      <c r="E17183" t="s">
        <v>18105</v>
      </c>
      <c r="F17183" t="s">
        <v>13559</v>
      </c>
      <c r="G17183" t="s">
        <v>479</v>
      </c>
      <c r="H17183" t="s">
        <v>349</v>
      </c>
      <c r="J17183" s="5"/>
      <c r="K17183" s="2">
        <v>500</v>
      </c>
      <c r="L17183" s="5"/>
      <c r="M17183" s="2">
        <f t="shared" si="268"/>
        <v>-194316.99999999691</v>
      </c>
      <c r="P17183"/>
    </row>
    <row r="17184" spans="1:16" hidden="1">
      <c r="A17184" t="s">
        <v>18088</v>
      </c>
      <c r="B17184" s="1">
        <v>42315</v>
      </c>
      <c r="C17184" t="s">
        <v>1802</v>
      </c>
      <c r="D17184">
        <v>2</v>
      </c>
      <c r="E17184" t="s">
        <v>18105</v>
      </c>
      <c r="F17184" t="s">
        <v>13559</v>
      </c>
      <c r="G17184" t="s">
        <v>479</v>
      </c>
      <c r="H17184" t="s">
        <v>349</v>
      </c>
      <c r="I17184" s="2">
        <v>542.04</v>
      </c>
      <c r="J17184" s="5"/>
      <c r="L17184" s="5"/>
      <c r="M17184" s="2">
        <f t="shared" si="268"/>
        <v>-193774.95999999691</v>
      </c>
      <c r="P17184"/>
    </row>
    <row r="17185" spans="1:16" hidden="1">
      <c r="A17185" t="s">
        <v>18112</v>
      </c>
      <c r="B17185" s="1">
        <v>42315</v>
      </c>
      <c r="C17185" t="s">
        <v>1802</v>
      </c>
      <c r="D17185">
        <v>2</v>
      </c>
      <c r="E17185" t="s">
        <v>18125</v>
      </c>
      <c r="F17185" t="s">
        <v>13559</v>
      </c>
      <c r="G17185" t="s">
        <v>479</v>
      </c>
      <c r="H17185" t="s">
        <v>18126</v>
      </c>
      <c r="I17185" s="2">
        <v>2176.3200000000002</v>
      </c>
      <c r="J17185" s="5"/>
      <c r="L17185" s="5"/>
      <c r="M17185" s="2">
        <f t="shared" si="268"/>
        <v>-191598.6399999969</v>
      </c>
      <c r="P17185"/>
    </row>
    <row r="17186" spans="1:16" hidden="1">
      <c r="A17186" t="s">
        <v>18133</v>
      </c>
      <c r="B17186" s="1">
        <v>42315</v>
      </c>
      <c r="C17186" t="s">
        <v>2648</v>
      </c>
      <c r="D17186">
        <v>2</v>
      </c>
      <c r="E17186" t="s">
        <v>18145</v>
      </c>
      <c r="F17186" t="s">
        <v>7054</v>
      </c>
      <c r="G17186" t="s">
        <v>20</v>
      </c>
      <c r="H17186" t="s">
        <v>2650</v>
      </c>
      <c r="I17186" s="2">
        <v>3260.02</v>
      </c>
      <c r="J17186" s="5"/>
      <c r="L17186" s="5"/>
      <c r="M17186" s="2">
        <f t="shared" si="268"/>
        <v>-188338.61999999691</v>
      </c>
      <c r="P17186"/>
    </row>
    <row r="17187" spans="1:16" hidden="1">
      <c r="A17187" t="s">
        <v>18155</v>
      </c>
      <c r="B17187" s="1">
        <v>42315</v>
      </c>
      <c r="C17187" t="s">
        <v>2648</v>
      </c>
      <c r="D17187">
        <v>2</v>
      </c>
      <c r="E17187" t="s">
        <v>18165</v>
      </c>
      <c r="F17187" t="s">
        <v>7054</v>
      </c>
      <c r="G17187" t="s">
        <v>20</v>
      </c>
      <c r="H17187" t="s">
        <v>2650</v>
      </c>
      <c r="I17187" s="2">
        <v>3260.02</v>
      </c>
      <c r="J17187" s="5"/>
      <c r="L17187" s="5"/>
      <c r="M17187" s="2">
        <f t="shared" si="268"/>
        <v>-185078.59999999692</v>
      </c>
      <c r="P17187"/>
    </row>
    <row r="17188" spans="1:16" hidden="1">
      <c r="A17188" t="s">
        <v>18176</v>
      </c>
      <c r="B17188" s="1">
        <v>42315</v>
      </c>
      <c r="C17188" t="s">
        <v>18189</v>
      </c>
      <c r="D17188">
        <v>2</v>
      </c>
      <c r="E17188" t="s">
        <v>18190</v>
      </c>
      <c r="F17188" t="s">
        <v>7054</v>
      </c>
      <c r="G17188" t="s">
        <v>20</v>
      </c>
      <c r="H17188" t="s">
        <v>1138</v>
      </c>
      <c r="I17188" s="2">
        <v>1025</v>
      </c>
      <c r="J17188" s="5"/>
      <c r="L17188" s="5"/>
      <c r="M17188" s="2">
        <f t="shared" si="268"/>
        <v>-184053.59999999692</v>
      </c>
      <c r="P17188"/>
    </row>
    <row r="17189" spans="1:16" hidden="1">
      <c r="A17189" t="s">
        <v>18199</v>
      </c>
      <c r="B17189" s="1">
        <v>42315</v>
      </c>
      <c r="C17189" t="s">
        <v>3261</v>
      </c>
      <c r="D17189">
        <v>2</v>
      </c>
      <c r="E17189" t="s">
        <v>18206</v>
      </c>
      <c r="F17189" t="s">
        <v>13559</v>
      </c>
      <c r="G17189" t="s">
        <v>479</v>
      </c>
      <c r="H17189" t="s">
        <v>1495</v>
      </c>
      <c r="I17189" s="2">
        <v>367.08</v>
      </c>
      <c r="J17189" s="5"/>
      <c r="L17189" s="5"/>
      <c r="M17189" s="2">
        <f t="shared" si="268"/>
        <v>-183686.51999999693</v>
      </c>
      <c r="P17189"/>
    </row>
    <row r="17190" spans="1:16" hidden="1">
      <c r="A17190" t="s">
        <v>18217</v>
      </c>
      <c r="B17190" s="1">
        <v>42315</v>
      </c>
      <c r="C17190" t="s">
        <v>18229</v>
      </c>
      <c r="D17190">
        <v>2</v>
      </c>
      <c r="E17190" t="s">
        <v>18230</v>
      </c>
      <c r="F17190" t="s">
        <v>7054</v>
      </c>
      <c r="G17190" t="s">
        <v>20</v>
      </c>
      <c r="H17190" t="s">
        <v>11453</v>
      </c>
      <c r="I17190" s="2">
        <v>1025</v>
      </c>
      <c r="J17190" s="5"/>
      <c r="L17190" s="5"/>
      <c r="M17190" s="2">
        <f t="shared" si="268"/>
        <v>-182661.51999999693</v>
      </c>
      <c r="P17190"/>
    </row>
    <row r="17191" spans="1:16" hidden="1">
      <c r="A17191" t="s">
        <v>18242</v>
      </c>
      <c r="B17191" s="1">
        <v>42315</v>
      </c>
      <c r="C17191" t="s">
        <v>18251</v>
      </c>
      <c r="D17191">
        <v>2</v>
      </c>
      <c r="E17191" t="s">
        <v>18252</v>
      </c>
      <c r="F17191" t="s">
        <v>7054</v>
      </c>
      <c r="G17191" t="s">
        <v>20</v>
      </c>
      <c r="H17191" t="s">
        <v>168</v>
      </c>
      <c r="I17191" s="2">
        <v>800.01</v>
      </c>
      <c r="J17191" s="5"/>
      <c r="L17191" s="5"/>
      <c r="M17191" s="2">
        <f t="shared" si="268"/>
        <v>-181861.50999999692</v>
      </c>
      <c r="P17191"/>
    </row>
    <row r="17192" spans="1:16" hidden="1">
      <c r="A17192" t="s">
        <v>18264</v>
      </c>
      <c r="B17192" s="1">
        <v>42315</v>
      </c>
      <c r="C17192" t="s">
        <v>18273</v>
      </c>
      <c r="D17192">
        <v>2</v>
      </c>
      <c r="E17192" t="s">
        <v>18274</v>
      </c>
      <c r="F17192" t="s">
        <v>7054</v>
      </c>
      <c r="G17192" t="s">
        <v>20</v>
      </c>
      <c r="H17192" t="s">
        <v>7800</v>
      </c>
      <c r="I17192" s="2">
        <v>414.15</v>
      </c>
      <c r="J17192" s="5"/>
      <c r="L17192" s="5"/>
      <c r="M17192" s="2">
        <f t="shared" si="268"/>
        <v>-181447.35999999693</v>
      </c>
      <c r="P17192"/>
    </row>
    <row r="17193" spans="1:16" hidden="1">
      <c r="A17193" t="s">
        <v>18282</v>
      </c>
      <c r="B17193" s="1">
        <v>42315</v>
      </c>
      <c r="C17193" t="s">
        <v>3261</v>
      </c>
      <c r="D17193">
        <v>2</v>
      </c>
      <c r="E17193" t="s">
        <v>18293</v>
      </c>
      <c r="F17193" t="s">
        <v>13559</v>
      </c>
      <c r="G17193" t="s">
        <v>479</v>
      </c>
      <c r="H17193" t="s">
        <v>18294</v>
      </c>
      <c r="I17193" s="2">
        <v>64.12</v>
      </c>
      <c r="J17193" s="5"/>
      <c r="L17193" s="5"/>
      <c r="M17193" s="2">
        <f t="shared" si="268"/>
        <v>-181383.23999999693</v>
      </c>
      <c r="P17193"/>
    </row>
    <row r="17194" spans="1:16" hidden="1">
      <c r="A17194" t="s">
        <v>18308</v>
      </c>
      <c r="B17194" s="1">
        <v>42315</v>
      </c>
      <c r="C17194" t="s">
        <v>1802</v>
      </c>
      <c r="D17194">
        <v>2</v>
      </c>
      <c r="E17194" t="s">
        <v>18318</v>
      </c>
      <c r="F17194" t="s">
        <v>13559</v>
      </c>
      <c r="G17194" t="s">
        <v>479</v>
      </c>
      <c r="H17194" t="s">
        <v>2683</v>
      </c>
      <c r="I17194" s="2">
        <v>150</v>
      </c>
      <c r="J17194" s="5"/>
      <c r="L17194" s="5"/>
      <c r="M17194" s="2">
        <f t="shared" si="268"/>
        <v>-181233.23999999693</v>
      </c>
      <c r="P17194"/>
    </row>
    <row r="17195" spans="1:16" hidden="1">
      <c r="A17195" t="s">
        <v>18332</v>
      </c>
      <c r="B17195" s="1">
        <v>42315</v>
      </c>
      <c r="C17195" t="s">
        <v>17177</v>
      </c>
      <c r="D17195">
        <v>1</v>
      </c>
      <c r="E17195" t="s">
        <v>18338</v>
      </c>
      <c r="F17195" t="s">
        <v>13565</v>
      </c>
      <c r="G17195" t="s">
        <v>20</v>
      </c>
      <c r="H17195" t="s">
        <v>2711</v>
      </c>
      <c r="I17195" s="2">
        <v>40000</v>
      </c>
      <c r="J17195" s="5"/>
      <c r="L17195" s="5"/>
      <c r="M17195" s="2">
        <f t="shared" si="268"/>
        <v>-141233.23999999693</v>
      </c>
      <c r="P17195"/>
    </row>
    <row r="17196" spans="1:16" hidden="1">
      <c r="A17196" t="s">
        <v>18350</v>
      </c>
      <c r="B17196" s="1">
        <v>42315</v>
      </c>
      <c r="C17196" t="s">
        <v>18358</v>
      </c>
      <c r="D17196">
        <v>2</v>
      </c>
      <c r="E17196" t="s">
        <v>18359</v>
      </c>
      <c r="F17196" t="s">
        <v>7054</v>
      </c>
      <c r="G17196" t="s">
        <v>20</v>
      </c>
      <c r="H17196" t="s">
        <v>17614</v>
      </c>
      <c r="I17196" s="2">
        <v>1025</v>
      </c>
      <c r="J17196" s="5"/>
      <c r="L17196" s="5"/>
      <c r="M17196" s="2">
        <f t="shared" si="268"/>
        <v>-140208.23999999693</v>
      </c>
      <c r="P17196"/>
    </row>
    <row r="17197" spans="1:16" hidden="1">
      <c r="A17197" t="s">
        <v>18372</v>
      </c>
      <c r="B17197" s="1">
        <v>42315</v>
      </c>
      <c r="C17197" t="s">
        <v>6</v>
      </c>
      <c r="D17197">
        <v>1</v>
      </c>
      <c r="E17197" t="s">
        <v>18381</v>
      </c>
      <c r="F17197" t="s">
        <v>13610</v>
      </c>
      <c r="G17197" t="s">
        <v>20</v>
      </c>
      <c r="H17197" t="s">
        <v>2355</v>
      </c>
      <c r="I17197" s="2">
        <v>6636.68</v>
      </c>
      <c r="J17197" s="5"/>
      <c r="L17197" s="5"/>
      <c r="M17197" s="2">
        <f t="shared" si="268"/>
        <v>-133571.55999999694</v>
      </c>
      <c r="P17197"/>
    </row>
    <row r="17198" spans="1:16" hidden="1">
      <c r="A17198" t="s">
        <v>18395</v>
      </c>
      <c r="B17198" s="1">
        <v>42315</v>
      </c>
      <c r="C17198" t="s">
        <v>18406</v>
      </c>
      <c r="D17198">
        <v>2</v>
      </c>
      <c r="E17198" t="s">
        <v>18407</v>
      </c>
      <c r="F17198" t="s">
        <v>7054</v>
      </c>
      <c r="G17198" t="s">
        <v>20</v>
      </c>
      <c r="H17198" t="s">
        <v>18408</v>
      </c>
      <c r="I17198" s="2">
        <v>1025</v>
      </c>
      <c r="J17198" s="5"/>
      <c r="L17198" s="5"/>
      <c r="M17198" s="2">
        <f t="shared" si="268"/>
        <v>-132546.55999999694</v>
      </c>
      <c r="P17198"/>
    </row>
    <row r="17199" spans="1:16" hidden="1">
      <c r="A17199" t="s">
        <v>18423</v>
      </c>
      <c r="B17199" s="1">
        <v>42315</v>
      </c>
      <c r="C17199" t="s">
        <v>18434</v>
      </c>
      <c r="D17199">
        <v>1</v>
      </c>
      <c r="E17199" t="s">
        <v>18435</v>
      </c>
      <c r="F17199" t="s">
        <v>13561</v>
      </c>
      <c r="G17199" t="s">
        <v>20</v>
      </c>
      <c r="H17199" t="s">
        <v>18436</v>
      </c>
      <c r="I17199" s="2">
        <v>20000</v>
      </c>
      <c r="J17199" s="5"/>
      <c r="L17199" s="5"/>
      <c r="M17199" s="2">
        <f t="shared" si="268"/>
        <v>-112546.55999999694</v>
      </c>
      <c r="P17199"/>
    </row>
    <row r="17200" spans="1:16" hidden="1">
      <c r="A17200" t="s">
        <v>18452</v>
      </c>
      <c r="B17200" s="1">
        <v>42315</v>
      </c>
      <c r="C17200" t="s">
        <v>18462</v>
      </c>
      <c r="D17200">
        <v>2</v>
      </c>
      <c r="E17200" t="s">
        <v>18463</v>
      </c>
      <c r="F17200" t="s">
        <v>7054</v>
      </c>
      <c r="G17200" t="s">
        <v>20</v>
      </c>
      <c r="H17200" t="s">
        <v>18464</v>
      </c>
      <c r="I17200" s="2">
        <v>1025</v>
      </c>
      <c r="J17200" s="5"/>
      <c r="L17200" s="5"/>
      <c r="M17200" s="2">
        <f t="shared" si="268"/>
        <v>-111521.55999999694</v>
      </c>
      <c r="P17200"/>
    </row>
    <row r="17201" spans="1:16" hidden="1">
      <c r="A17201" t="s">
        <v>18479</v>
      </c>
      <c r="B17201" s="1">
        <v>42315</v>
      </c>
      <c r="C17201" t="s">
        <v>18486</v>
      </c>
      <c r="D17201">
        <v>2</v>
      </c>
      <c r="E17201" t="s">
        <v>18487</v>
      </c>
      <c r="F17201" t="s">
        <v>7054</v>
      </c>
      <c r="G17201" t="s">
        <v>20</v>
      </c>
      <c r="H17201" t="s">
        <v>8821</v>
      </c>
      <c r="I17201" s="2">
        <v>3030.01</v>
      </c>
      <c r="J17201" s="5"/>
      <c r="L17201" s="5"/>
      <c r="M17201" s="2">
        <f t="shared" si="268"/>
        <v>-108491.54999999695</v>
      </c>
      <c r="P17201"/>
    </row>
    <row r="17202" spans="1:16" hidden="1">
      <c r="A17202" t="s">
        <v>18499</v>
      </c>
      <c r="B17202" s="1">
        <v>42315</v>
      </c>
      <c r="C17202" t="s">
        <v>18509</v>
      </c>
      <c r="D17202">
        <v>2</v>
      </c>
      <c r="E17202" t="s">
        <v>18510</v>
      </c>
      <c r="F17202" t="s">
        <v>7054</v>
      </c>
      <c r="G17202" t="s">
        <v>20</v>
      </c>
      <c r="H17202" t="s">
        <v>18511</v>
      </c>
      <c r="I17202" s="2">
        <v>1840</v>
      </c>
      <c r="J17202" s="5"/>
      <c r="L17202" s="5"/>
      <c r="M17202" s="2">
        <f t="shared" si="268"/>
        <v>-106651.54999999695</v>
      </c>
      <c r="P17202"/>
    </row>
    <row r="17203" spans="1:16" hidden="1">
      <c r="A17203" t="s">
        <v>18522</v>
      </c>
      <c r="B17203" s="1">
        <v>42315</v>
      </c>
      <c r="C17203" t="s">
        <v>18531</v>
      </c>
      <c r="D17203">
        <v>2</v>
      </c>
      <c r="E17203" t="s">
        <v>18532</v>
      </c>
      <c r="F17203" t="s">
        <v>7054</v>
      </c>
      <c r="G17203" t="s">
        <v>20</v>
      </c>
      <c r="H17203" t="s">
        <v>4770</v>
      </c>
      <c r="I17203" s="2">
        <v>1840</v>
      </c>
      <c r="J17203" s="5"/>
      <c r="L17203" s="5"/>
      <c r="M17203" s="2">
        <f t="shared" si="268"/>
        <v>-104811.54999999695</v>
      </c>
      <c r="P17203"/>
    </row>
    <row r="17204" spans="1:16" hidden="1">
      <c r="A17204" t="s">
        <v>18544</v>
      </c>
      <c r="B17204" s="1">
        <v>42315</v>
      </c>
      <c r="C17204" t="s">
        <v>18554</v>
      </c>
      <c r="D17204">
        <v>1</v>
      </c>
      <c r="E17204" t="s">
        <v>18555</v>
      </c>
      <c r="F17204" t="s">
        <v>13565</v>
      </c>
      <c r="G17204" t="s">
        <v>20</v>
      </c>
      <c r="H17204" t="s">
        <v>18556</v>
      </c>
      <c r="I17204" s="2">
        <v>5000</v>
      </c>
      <c r="J17204" s="5"/>
      <c r="L17204" s="5"/>
      <c r="M17204" s="2">
        <f t="shared" si="268"/>
        <v>-99811.549999996947</v>
      </c>
      <c r="P17204"/>
    </row>
    <row r="17205" spans="1:16" hidden="1">
      <c r="A17205" t="s">
        <v>18568</v>
      </c>
      <c r="B17205" s="1">
        <v>42315</v>
      </c>
      <c r="C17205" t="s">
        <v>6</v>
      </c>
      <c r="D17205">
        <v>1</v>
      </c>
      <c r="E17205" t="s">
        <v>18580</v>
      </c>
      <c r="F17205" t="s">
        <v>13565</v>
      </c>
      <c r="G17205" t="s">
        <v>20</v>
      </c>
      <c r="H17205" t="s">
        <v>18581</v>
      </c>
      <c r="I17205" s="2">
        <v>1000</v>
      </c>
      <c r="J17205" s="5"/>
      <c r="L17205" s="5"/>
      <c r="M17205" s="2">
        <f t="shared" si="268"/>
        <v>-98811.549999996947</v>
      </c>
      <c r="N17205" s="3">
        <f>+M17162-M17205</f>
        <v>9914.9300000000076</v>
      </c>
      <c r="P17205"/>
    </row>
    <row r="17206" spans="1:16" hidden="1">
      <c r="A17206" t="s">
        <v>2733</v>
      </c>
      <c r="B17206" s="36">
        <v>42316</v>
      </c>
      <c r="C17206" s="35" t="s">
        <v>200</v>
      </c>
      <c r="D17206" s="35">
        <v>1</v>
      </c>
      <c r="E17206" s="35" t="s">
        <v>2736</v>
      </c>
      <c r="F17206" s="35" t="s">
        <v>16</v>
      </c>
      <c r="G17206" s="35" t="s">
        <v>4</v>
      </c>
      <c r="H17206" s="35" t="s">
        <v>200</v>
      </c>
      <c r="I17206" s="11"/>
      <c r="J17206" s="12"/>
      <c r="K17206" s="11">
        <v>1000</v>
      </c>
      <c r="L17206" s="12"/>
      <c r="M17206" s="2">
        <f t="shared" si="268"/>
        <v>-99811.549999996947</v>
      </c>
      <c r="P17206"/>
    </row>
    <row r="17207" spans="1:16" hidden="1">
      <c r="A17207" t="s">
        <v>18597</v>
      </c>
      <c r="B17207" s="1">
        <v>42316</v>
      </c>
      <c r="C17207" t="s">
        <v>6</v>
      </c>
      <c r="D17207">
        <v>1</v>
      </c>
      <c r="E17207" t="s">
        <v>18610</v>
      </c>
      <c r="F17207" t="s">
        <v>13565</v>
      </c>
      <c r="G17207" t="s">
        <v>4</v>
      </c>
      <c r="H17207" t="s">
        <v>18611</v>
      </c>
      <c r="I17207" s="2">
        <v>1000</v>
      </c>
      <c r="J17207" s="5"/>
      <c r="L17207" s="5"/>
      <c r="M17207" s="2">
        <f t="shared" si="268"/>
        <v>-98811.549999996947</v>
      </c>
      <c r="P17207"/>
    </row>
    <row r="17208" spans="1:16" hidden="1">
      <c r="A17208" t="s">
        <v>2771</v>
      </c>
      <c r="B17208" s="36">
        <v>42317</v>
      </c>
      <c r="C17208" s="35" t="s">
        <v>18</v>
      </c>
      <c r="D17208" s="35">
        <v>1</v>
      </c>
      <c r="E17208" s="35" t="s">
        <v>2777</v>
      </c>
      <c r="F17208" s="35" t="s">
        <v>13</v>
      </c>
      <c r="G17208" s="35" t="s">
        <v>20</v>
      </c>
      <c r="H17208" s="35" t="s">
        <v>2778</v>
      </c>
      <c r="I17208" s="11"/>
      <c r="J17208" s="12"/>
      <c r="K17208" s="11">
        <v>45000</v>
      </c>
      <c r="L17208" s="12"/>
      <c r="M17208" s="2">
        <f t="shared" si="268"/>
        <v>-143811.54999999696</v>
      </c>
      <c r="P17208"/>
    </row>
    <row r="17209" spans="1:16" hidden="1">
      <c r="A17209" t="s">
        <v>2781</v>
      </c>
      <c r="B17209" s="1">
        <v>42317</v>
      </c>
      <c r="C17209" t="s">
        <v>6</v>
      </c>
      <c r="D17209">
        <v>1</v>
      </c>
      <c r="E17209" t="s">
        <v>2783</v>
      </c>
      <c r="F17209" t="s">
        <v>29</v>
      </c>
      <c r="G17209" t="s">
        <v>20</v>
      </c>
      <c r="H17209" t="s">
        <v>2784</v>
      </c>
      <c r="I17209" s="2">
        <v>356.96</v>
      </c>
      <c r="J17209" s="5"/>
      <c r="L17209" s="5"/>
      <c r="M17209" s="2">
        <f t="shared" si="268"/>
        <v>-143454.58999999697</v>
      </c>
      <c r="P17209"/>
    </row>
    <row r="17210" spans="1:16" hidden="1">
      <c r="A17210" t="s">
        <v>2801</v>
      </c>
      <c r="B17210" s="1">
        <v>42317</v>
      </c>
      <c r="C17210" t="s">
        <v>18</v>
      </c>
      <c r="D17210">
        <v>1</v>
      </c>
      <c r="E17210" t="s">
        <v>2807</v>
      </c>
      <c r="F17210" t="s">
        <v>13</v>
      </c>
      <c r="G17210" t="s">
        <v>20</v>
      </c>
      <c r="H17210" t="s">
        <v>2808</v>
      </c>
      <c r="J17210" s="5"/>
      <c r="K17210" s="2">
        <v>205000</v>
      </c>
      <c r="L17210" s="5"/>
      <c r="M17210" s="2">
        <f t="shared" si="268"/>
        <v>-348454.58999999694</v>
      </c>
      <c r="P17210"/>
    </row>
    <row r="17211" spans="1:16" hidden="1">
      <c r="A17211" t="s">
        <v>2820</v>
      </c>
      <c r="B17211" s="1">
        <v>42317</v>
      </c>
      <c r="C17211" t="s">
        <v>11</v>
      </c>
      <c r="D17211">
        <v>1</v>
      </c>
      <c r="E17211" t="s">
        <v>2826</v>
      </c>
      <c r="F17211" t="s">
        <v>13</v>
      </c>
      <c r="G17211" t="s">
        <v>20</v>
      </c>
      <c r="H17211" t="s">
        <v>2827</v>
      </c>
      <c r="J17211" s="5"/>
      <c r="K17211" s="2">
        <v>10000</v>
      </c>
      <c r="L17211" s="5"/>
      <c r="M17211" s="2">
        <f t="shared" si="268"/>
        <v>-358454.58999999694</v>
      </c>
      <c r="P17211"/>
    </row>
    <row r="17212" spans="1:16" hidden="1">
      <c r="A17212" t="s">
        <v>2837</v>
      </c>
      <c r="B17212" s="1">
        <v>42317</v>
      </c>
      <c r="C17212" t="s">
        <v>2843</v>
      </c>
      <c r="D17212">
        <v>2</v>
      </c>
      <c r="E17212" t="s">
        <v>2844</v>
      </c>
      <c r="F17212" t="s">
        <v>78</v>
      </c>
      <c r="G17212" t="s">
        <v>20</v>
      </c>
      <c r="H17212" t="s">
        <v>2845</v>
      </c>
      <c r="J17212" s="5"/>
      <c r="K17212" s="2">
        <v>4100.0200000000004</v>
      </c>
      <c r="L17212" s="5"/>
      <c r="M17212" s="2">
        <f t="shared" si="268"/>
        <v>-362554.60999999696</v>
      </c>
      <c r="P17212"/>
    </row>
    <row r="17213" spans="1:16" hidden="1">
      <c r="A17213" t="s">
        <v>2915</v>
      </c>
      <c r="B17213" s="1">
        <v>42317</v>
      </c>
      <c r="C17213" t="s">
        <v>18</v>
      </c>
      <c r="D17213">
        <v>1</v>
      </c>
      <c r="E17213" t="s">
        <v>2928</v>
      </c>
      <c r="F17213" t="s">
        <v>13</v>
      </c>
      <c r="G17213" t="s">
        <v>20</v>
      </c>
      <c r="H17213" t="s">
        <v>18</v>
      </c>
      <c r="J17213" s="5"/>
      <c r="K17213" s="2">
        <v>15386.96</v>
      </c>
      <c r="L17213" s="5"/>
      <c r="M17213" s="2">
        <f t="shared" si="268"/>
        <v>-377941.56999999698</v>
      </c>
      <c r="P17213"/>
    </row>
    <row r="17214" spans="1:16" hidden="1">
      <c r="A17214" t="s">
        <v>2931</v>
      </c>
      <c r="B17214" s="1">
        <v>42317</v>
      </c>
      <c r="C17214" t="s">
        <v>200</v>
      </c>
      <c r="D17214">
        <v>1</v>
      </c>
      <c r="E17214" t="s">
        <v>2936</v>
      </c>
      <c r="F17214" t="s">
        <v>16</v>
      </c>
      <c r="G17214" t="s">
        <v>20</v>
      </c>
      <c r="H17214" t="s">
        <v>200</v>
      </c>
      <c r="J17214" s="5"/>
      <c r="K17214" s="2">
        <v>20377.2</v>
      </c>
      <c r="L17214" s="5"/>
      <c r="M17214" s="2">
        <f t="shared" si="268"/>
        <v>-398318.76999999699</v>
      </c>
      <c r="P17214"/>
    </row>
    <row r="17215" spans="1:16" hidden="1">
      <c r="A17215" t="s">
        <v>2937</v>
      </c>
      <c r="B17215" s="1">
        <v>42317</v>
      </c>
      <c r="C17215" t="s">
        <v>195</v>
      </c>
      <c r="D17215">
        <v>1</v>
      </c>
      <c r="E17215" t="s">
        <v>2940</v>
      </c>
      <c r="F17215" t="s">
        <v>13</v>
      </c>
      <c r="G17215" t="s">
        <v>20</v>
      </c>
      <c r="H17215" t="s">
        <v>195</v>
      </c>
      <c r="J17215" s="5"/>
      <c r="K17215" s="2">
        <v>1840</v>
      </c>
      <c r="L17215" s="5"/>
      <c r="M17215" s="2">
        <f t="shared" si="268"/>
        <v>-400158.76999999699</v>
      </c>
      <c r="P17215"/>
    </row>
    <row r="17216" spans="1:16" hidden="1">
      <c r="A17216" t="s">
        <v>2954</v>
      </c>
      <c r="B17216" s="1">
        <v>42317</v>
      </c>
      <c r="C17216" t="s">
        <v>11</v>
      </c>
      <c r="D17216">
        <v>1</v>
      </c>
      <c r="E17216" t="s">
        <v>2959</v>
      </c>
      <c r="F17216" t="s">
        <v>13</v>
      </c>
      <c r="G17216" t="s">
        <v>4</v>
      </c>
      <c r="H17216" t="s">
        <v>2960</v>
      </c>
      <c r="J17216" s="5"/>
      <c r="K17216" s="2">
        <v>9000</v>
      </c>
      <c r="L17216" s="5"/>
      <c r="M17216" s="2">
        <f t="shared" si="268"/>
        <v>-409158.76999999699</v>
      </c>
      <c r="P17216"/>
    </row>
    <row r="17217" spans="1:16" hidden="1">
      <c r="A17217" t="s">
        <v>2961</v>
      </c>
      <c r="B17217" s="1">
        <v>42317</v>
      </c>
      <c r="C17217" t="s">
        <v>11</v>
      </c>
      <c r="D17217">
        <v>1</v>
      </c>
      <c r="E17217" t="s">
        <v>2963</v>
      </c>
      <c r="F17217" t="s">
        <v>13</v>
      </c>
      <c r="G17217" t="s">
        <v>4</v>
      </c>
      <c r="H17217" t="s">
        <v>2964</v>
      </c>
      <c r="J17217" s="5"/>
      <c r="K17217" s="2">
        <v>10000</v>
      </c>
      <c r="L17217" s="5"/>
      <c r="M17217" s="2">
        <f t="shared" si="268"/>
        <v>-419158.76999999699</v>
      </c>
      <c r="P17217"/>
    </row>
    <row r="17218" spans="1:16" hidden="1">
      <c r="A17218" t="s">
        <v>2965</v>
      </c>
      <c r="B17218" s="1">
        <v>42317</v>
      </c>
      <c r="C17218" t="s">
        <v>6</v>
      </c>
      <c r="D17218">
        <v>1</v>
      </c>
      <c r="E17218" t="s">
        <v>2970</v>
      </c>
      <c r="F17218" t="s">
        <v>29</v>
      </c>
      <c r="G17218" t="s">
        <v>4</v>
      </c>
      <c r="H17218" t="s">
        <v>2016</v>
      </c>
      <c r="I17218" s="2">
        <v>4608.8100000000004</v>
      </c>
      <c r="J17218" s="5"/>
      <c r="L17218" s="5"/>
      <c r="M17218" s="2">
        <f t="shared" si="268"/>
        <v>-414549.95999999699</v>
      </c>
      <c r="P17218"/>
    </row>
    <row r="17219" spans="1:16" hidden="1">
      <c r="A17219" t="s">
        <v>2980</v>
      </c>
      <c r="B17219" s="1">
        <v>42317</v>
      </c>
      <c r="C17219" t="s">
        <v>11</v>
      </c>
      <c r="D17219">
        <v>1</v>
      </c>
      <c r="E17219" t="s">
        <v>2987</v>
      </c>
      <c r="F17219" t="s">
        <v>67</v>
      </c>
      <c r="G17219" t="s">
        <v>4</v>
      </c>
      <c r="H17219" t="s">
        <v>2988</v>
      </c>
      <c r="J17219" s="5"/>
      <c r="K17219" s="2">
        <v>145100</v>
      </c>
      <c r="L17219" s="5"/>
      <c r="M17219" s="2">
        <f t="shared" si="268"/>
        <v>-559649.95999999694</v>
      </c>
      <c r="P17219"/>
    </row>
    <row r="17220" spans="1:16" hidden="1">
      <c r="A17220" t="s">
        <v>3012</v>
      </c>
      <c r="B17220" s="1">
        <v>42317</v>
      </c>
      <c r="C17220" t="s">
        <v>11</v>
      </c>
      <c r="D17220">
        <v>1</v>
      </c>
      <c r="E17220" t="s">
        <v>3021</v>
      </c>
      <c r="F17220" t="s">
        <v>16</v>
      </c>
      <c r="G17220" t="s">
        <v>4</v>
      </c>
      <c r="H17220" t="s">
        <v>208</v>
      </c>
      <c r="J17220" s="5"/>
      <c r="K17220" s="2">
        <v>1840</v>
      </c>
      <c r="L17220" s="5">
        <v>31</v>
      </c>
      <c r="M17220" s="2">
        <f t="shared" si="268"/>
        <v>-561489.95999999694</v>
      </c>
      <c r="P17220"/>
    </row>
    <row r="17221" spans="1:16" hidden="1">
      <c r="A17221" t="s">
        <v>3023</v>
      </c>
      <c r="B17221" s="1">
        <v>42317</v>
      </c>
      <c r="C17221" t="s">
        <v>11</v>
      </c>
      <c r="D17221">
        <v>2</v>
      </c>
      <c r="E17221" t="s">
        <v>3034</v>
      </c>
      <c r="F17221" t="s">
        <v>16</v>
      </c>
      <c r="G17221" t="s">
        <v>4</v>
      </c>
      <c r="H17221" t="s">
        <v>564</v>
      </c>
      <c r="J17221" s="5"/>
      <c r="K17221" s="2">
        <v>4100</v>
      </c>
      <c r="L17221" s="5"/>
      <c r="M17221" s="2">
        <f t="shared" si="268"/>
        <v>-565589.95999999694</v>
      </c>
      <c r="P17221"/>
    </row>
    <row r="17222" spans="1:16" hidden="1">
      <c r="A17222" t="s">
        <v>3105</v>
      </c>
      <c r="B17222" s="1">
        <v>42317</v>
      </c>
      <c r="C17222" t="s">
        <v>6</v>
      </c>
      <c r="D17222">
        <v>1</v>
      </c>
      <c r="E17222" t="s">
        <v>3108</v>
      </c>
      <c r="F17222" t="s">
        <v>29</v>
      </c>
      <c r="G17222" t="s">
        <v>4</v>
      </c>
      <c r="H17222" t="s">
        <v>3109</v>
      </c>
      <c r="I17222" s="2">
        <v>143.54</v>
      </c>
      <c r="J17222" s="5"/>
      <c r="L17222" s="5"/>
      <c r="M17222" s="2">
        <f t="shared" si="268"/>
        <v>-565446.4199999969</v>
      </c>
      <c r="P17222"/>
    </row>
    <row r="17223" spans="1:16" hidden="1">
      <c r="A17223" t="s">
        <v>3112</v>
      </c>
      <c r="B17223" s="1">
        <v>42317</v>
      </c>
      <c r="C17223" t="s">
        <v>11</v>
      </c>
      <c r="D17223">
        <v>2</v>
      </c>
      <c r="E17223" t="s">
        <v>3115</v>
      </c>
      <c r="F17223" t="s">
        <v>13</v>
      </c>
      <c r="G17223" t="s">
        <v>4</v>
      </c>
      <c r="H17223" t="s">
        <v>3116</v>
      </c>
      <c r="J17223" s="5"/>
      <c r="K17223" s="2">
        <v>20000</v>
      </c>
      <c r="L17223" s="5"/>
      <c r="M17223" s="2">
        <f t="shared" si="268"/>
        <v>-585446.4199999969</v>
      </c>
      <c r="P17223"/>
    </row>
    <row r="17224" spans="1:16" hidden="1">
      <c r="A17224" t="s">
        <v>3128</v>
      </c>
      <c r="B17224" s="1">
        <v>42317</v>
      </c>
      <c r="C17224" t="s">
        <v>1</v>
      </c>
      <c r="D17224">
        <v>2</v>
      </c>
      <c r="E17224" t="s">
        <v>3135</v>
      </c>
      <c r="F17224" t="s">
        <v>13</v>
      </c>
      <c r="G17224" t="s">
        <v>4</v>
      </c>
      <c r="H17224" t="s">
        <v>2988</v>
      </c>
      <c r="J17224" s="5"/>
      <c r="K17224" s="2">
        <v>100000</v>
      </c>
      <c r="L17224" s="5"/>
      <c r="M17224" s="2">
        <f t="shared" si="268"/>
        <v>-685446.4199999969</v>
      </c>
      <c r="P17224"/>
    </row>
    <row r="17225" spans="1:16" hidden="1">
      <c r="A17225" t="s">
        <v>3136</v>
      </c>
      <c r="B17225" s="1">
        <v>42317</v>
      </c>
      <c r="C17225" t="s">
        <v>354</v>
      </c>
      <c r="D17225">
        <v>2</v>
      </c>
      <c r="E17225" t="s">
        <v>3140</v>
      </c>
      <c r="F17225" t="s">
        <v>13</v>
      </c>
      <c r="G17225" t="s">
        <v>4</v>
      </c>
      <c r="H17225" t="s">
        <v>3141</v>
      </c>
      <c r="J17225" s="5"/>
      <c r="K17225" s="2">
        <v>215000</v>
      </c>
      <c r="L17225" s="5"/>
      <c r="M17225" s="2">
        <f t="shared" ref="M17225:M17288" si="269">+M17224+I17225-K17225</f>
        <v>-900446.4199999969</v>
      </c>
      <c r="P17225"/>
    </row>
    <row r="17226" spans="1:16" hidden="1">
      <c r="A17226" t="s">
        <v>3142</v>
      </c>
      <c r="B17226" s="1">
        <v>42317</v>
      </c>
      <c r="C17226" t="s">
        <v>6</v>
      </c>
      <c r="D17226">
        <v>1</v>
      </c>
      <c r="E17226" t="s">
        <v>3147</v>
      </c>
      <c r="F17226" t="s">
        <v>29</v>
      </c>
      <c r="G17226" t="s">
        <v>4</v>
      </c>
      <c r="H17226" t="s">
        <v>2699</v>
      </c>
      <c r="I17226" s="2">
        <v>1447.37</v>
      </c>
      <c r="J17226" s="5"/>
      <c r="L17226" s="5"/>
      <c r="M17226" s="2">
        <f t="shared" si="269"/>
        <v>-898999.0499999969</v>
      </c>
      <c r="P17226"/>
    </row>
    <row r="17227" spans="1:16" hidden="1">
      <c r="A17227" t="s">
        <v>3172</v>
      </c>
      <c r="B17227" s="1">
        <v>42317</v>
      </c>
      <c r="C17227" t="s">
        <v>200</v>
      </c>
      <c r="D17227">
        <v>2</v>
      </c>
      <c r="E17227" t="s">
        <v>3177</v>
      </c>
      <c r="F17227" t="s">
        <v>16</v>
      </c>
      <c r="G17227" t="s">
        <v>4</v>
      </c>
      <c r="H17227" t="s">
        <v>200</v>
      </c>
      <c r="J17227" s="5"/>
      <c r="K17227" s="2">
        <v>1025</v>
      </c>
      <c r="L17227" s="5"/>
      <c r="M17227" s="2">
        <f t="shared" si="269"/>
        <v>-900024.0499999969</v>
      </c>
      <c r="P17227"/>
    </row>
    <row r="17228" spans="1:16" hidden="1">
      <c r="A17228" t="s">
        <v>3178</v>
      </c>
      <c r="B17228" s="1">
        <v>42317</v>
      </c>
      <c r="C17228" t="s">
        <v>195</v>
      </c>
      <c r="D17228">
        <v>2</v>
      </c>
      <c r="E17228" t="s">
        <v>3183</v>
      </c>
      <c r="F17228" t="s">
        <v>13</v>
      </c>
      <c r="G17228" t="s">
        <v>4</v>
      </c>
      <c r="H17228" t="s">
        <v>195</v>
      </c>
      <c r="J17228" s="5"/>
      <c r="K17228" s="2">
        <v>39051.21</v>
      </c>
      <c r="L17228" s="5"/>
      <c r="M17228" s="2">
        <f t="shared" si="269"/>
        <v>-939075.25999999687</v>
      </c>
      <c r="P17228"/>
    </row>
    <row r="17229" spans="1:16" hidden="1">
      <c r="A17229" t="s">
        <v>3186</v>
      </c>
      <c r="B17229" s="1">
        <v>42317</v>
      </c>
      <c r="D17229">
        <v>2</v>
      </c>
      <c r="E17229" t="s">
        <v>3189</v>
      </c>
      <c r="F17229" t="s">
        <v>13</v>
      </c>
      <c r="G17229" t="s">
        <v>4</v>
      </c>
      <c r="H17229" t="s">
        <v>18</v>
      </c>
      <c r="J17229" s="5"/>
      <c r="K17229" s="2">
        <v>19924.900000000001</v>
      </c>
      <c r="L17229" s="5"/>
      <c r="M17229" s="2">
        <f t="shared" si="269"/>
        <v>-959000.15999999689</v>
      </c>
      <c r="P17229"/>
    </row>
    <row r="17230" spans="1:16" hidden="1">
      <c r="A17230" t="s">
        <v>18620</v>
      </c>
      <c r="B17230" s="1">
        <v>42317</v>
      </c>
      <c r="C17230" t="s">
        <v>6</v>
      </c>
      <c r="D17230">
        <v>1</v>
      </c>
      <c r="E17230" t="s">
        <v>18640</v>
      </c>
      <c r="F17230" t="s">
        <v>14703</v>
      </c>
      <c r="G17230" t="s">
        <v>20</v>
      </c>
      <c r="H17230" t="s">
        <v>8861</v>
      </c>
      <c r="I17230" s="2">
        <v>180</v>
      </c>
      <c r="J17230" s="5"/>
      <c r="L17230" s="5"/>
      <c r="M17230" s="2">
        <f t="shared" si="269"/>
        <v>-958820.15999999689</v>
      </c>
      <c r="P17230"/>
    </row>
    <row r="17231" spans="1:16" hidden="1">
      <c r="A17231" t="s">
        <v>18641</v>
      </c>
      <c r="B17231" s="1">
        <v>42317</v>
      </c>
      <c r="C17231" t="s">
        <v>674</v>
      </c>
      <c r="D17231">
        <v>2</v>
      </c>
      <c r="E17231" t="s">
        <v>18664</v>
      </c>
      <c r="F17231" t="s">
        <v>13559</v>
      </c>
      <c r="G17231" t="s">
        <v>479</v>
      </c>
      <c r="H17231" t="s">
        <v>1863</v>
      </c>
      <c r="J17231" s="5"/>
      <c r="K17231" s="2">
        <v>1103.04</v>
      </c>
      <c r="L17231" s="5"/>
      <c r="M17231" s="2">
        <f t="shared" si="269"/>
        <v>-959923.19999999693</v>
      </c>
      <c r="P17231"/>
    </row>
    <row r="17232" spans="1:16" hidden="1">
      <c r="A17232" t="s">
        <v>18641</v>
      </c>
      <c r="B17232" s="1">
        <v>42317</v>
      </c>
      <c r="C17232" t="s">
        <v>674</v>
      </c>
      <c r="D17232">
        <v>2</v>
      </c>
      <c r="E17232" t="s">
        <v>18664</v>
      </c>
      <c r="F17232" t="s">
        <v>13559</v>
      </c>
      <c r="G17232" t="s">
        <v>479</v>
      </c>
      <c r="H17232" t="s">
        <v>1863</v>
      </c>
      <c r="I17232" s="2">
        <v>1103.04</v>
      </c>
      <c r="J17232" s="5"/>
      <c r="L17232" s="5"/>
      <c r="M17232" s="2">
        <f t="shared" si="269"/>
        <v>-958820.15999999689</v>
      </c>
      <c r="P17232"/>
    </row>
    <row r="17233" spans="1:16" hidden="1">
      <c r="A17233" t="s">
        <v>18665</v>
      </c>
      <c r="B17233" s="1">
        <v>42317</v>
      </c>
      <c r="C17233" t="s">
        <v>1802</v>
      </c>
      <c r="D17233">
        <v>2</v>
      </c>
      <c r="E17233" t="s">
        <v>18684</v>
      </c>
      <c r="F17233" t="s">
        <v>13559</v>
      </c>
      <c r="G17233" t="s">
        <v>479</v>
      </c>
      <c r="H17233" t="s">
        <v>1780</v>
      </c>
      <c r="J17233" s="5"/>
      <c r="K17233" s="2">
        <v>568.46</v>
      </c>
      <c r="L17233" s="5"/>
      <c r="M17233" s="2">
        <f t="shared" si="269"/>
        <v>-959388.61999999685</v>
      </c>
      <c r="P17233"/>
    </row>
    <row r="17234" spans="1:16" hidden="1">
      <c r="A17234" t="s">
        <v>18665</v>
      </c>
      <c r="B17234" s="1">
        <v>42317</v>
      </c>
      <c r="C17234" t="s">
        <v>1802</v>
      </c>
      <c r="D17234">
        <v>2</v>
      </c>
      <c r="E17234" t="s">
        <v>18684</v>
      </c>
      <c r="F17234" t="s">
        <v>13559</v>
      </c>
      <c r="G17234" t="s">
        <v>479</v>
      </c>
      <c r="H17234" t="s">
        <v>1780</v>
      </c>
      <c r="I17234" s="2">
        <v>568.46</v>
      </c>
      <c r="J17234" s="5"/>
      <c r="L17234" s="5"/>
      <c r="M17234" s="2">
        <f t="shared" si="269"/>
        <v>-958820.15999999689</v>
      </c>
      <c r="P17234"/>
    </row>
    <row r="17235" spans="1:16" hidden="1">
      <c r="A17235" t="s">
        <v>18685</v>
      </c>
      <c r="B17235" s="1">
        <v>42317</v>
      </c>
      <c r="C17235" t="s">
        <v>1802</v>
      </c>
      <c r="D17235">
        <v>2</v>
      </c>
      <c r="E17235" t="s">
        <v>18703</v>
      </c>
      <c r="F17235" t="s">
        <v>13559</v>
      </c>
      <c r="G17235" t="s">
        <v>479</v>
      </c>
      <c r="H17235" t="s">
        <v>1665</v>
      </c>
      <c r="J17235" s="5"/>
      <c r="K17235" s="2">
        <v>146.22999999999999</v>
      </c>
      <c r="L17235" s="5"/>
      <c r="M17235" s="2">
        <f t="shared" si="269"/>
        <v>-958966.38999999687</v>
      </c>
      <c r="P17235"/>
    </row>
    <row r="17236" spans="1:16" hidden="1">
      <c r="A17236" t="s">
        <v>18685</v>
      </c>
      <c r="B17236" s="1">
        <v>42317</v>
      </c>
      <c r="C17236" t="s">
        <v>1802</v>
      </c>
      <c r="D17236">
        <v>2</v>
      </c>
      <c r="E17236" t="s">
        <v>18703</v>
      </c>
      <c r="F17236" t="s">
        <v>13559</v>
      </c>
      <c r="G17236" t="s">
        <v>479</v>
      </c>
      <c r="H17236" t="s">
        <v>1665</v>
      </c>
      <c r="I17236" s="2">
        <v>146.22999999999999</v>
      </c>
      <c r="J17236" s="5"/>
      <c r="L17236" s="5"/>
      <c r="M17236" s="2">
        <f t="shared" si="269"/>
        <v>-958820.15999999689</v>
      </c>
      <c r="P17236"/>
    </row>
    <row r="17237" spans="1:16" hidden="1">
      <c r="A17237" t="s">
        <v>18704</v>
      </c>
      <c r="B17237" s="1">
        <v>42317</v>
      </c>
      <c r="C17237" t="s">
        <v>18434</v>
      </c>
      <c r="D17237">
        <v>1</v>
      </c>
      <c r="E17237" t="s">
        <v>18729</v>
      </c>
      <c r="F17237" t="s">
        <v>13561</v>
      </c>
      <c r="G17237" t="s">
        <v>20</v>
      </c>
      <c r="H17237" t="s">
        <v>18436</v>
      </c>
      <c r="I17237" s="2">
        <v>205000</v>
      </c>
      <c r="J17237" s="5"/>
      <c r="L17237" s="5"/>
      <c r="M17237" s="2">
        <f t="shared" si="269"/>
        <v>-753820.15999999689</v>
      </c>
      <c r="P17237"/>
    </row>
    <row r="17238" spans="1:16" hidden="1">
      <c r="A17238" t="s">
        <v>18730</v>
      </c>
      <c r="B17238" s="1">
        <v>42317</v>
      </c>
      <c r="C17238" t="s">
        <v>18434</v>
      </c>
      <c r="D17238">
        <v>1</v>
      </c>
      <c r="E17238" t="s">
        <v>18753</v>
      </c>
      <c r="F17238" t="s">
        <v>13561</v>
      </c>
      <c r="G17238" t="s">
        <v>20</v>
      </c>
      <c r="H17238" t="s">
        <v>18436</v>
      </c>
      <c r="I17238" s="2">
        <v>20000</v>
      </c>
      <c r="J17238" s="5"/>
      <c r="L17238" s="5"/>
      <c r="M17238" s="2">
        <f t="shared" si="269"/>
        <v>-733820.15999999689</v>
      </c>
      <c r="P17238"/>
    </row>
    <row r="17239" spans="1:16" hidden="1">
      <c r="A17239" t="s">
        <v>18754</v>
      </c>
      <c r="B17239" s="1">
        <v>42317</v>
      </c>
      <c r="C17239" t="s">
        <v>18778</v>
      </c>
      <c r="D17239">
        <v>1</v>
      </c>
      <c r="E17239" t="s">
        <v>18779</v>
      </c>
      <c r="F17239" t="s">
        <v>13565</v>
      </c>
      <c r="G17239" t="s">
        <v>20</v>
      </c>
      <c r="H17239" t="s">
        <v>2778</v>
      </c>
      <c r="I17239" s="2">
        <v>45000</v>
      </c>
      <c r="J17239" s="5"/>
      <c r="L17239" s="5"/>
      <c r="M17239" s="2">
        <f t="shared" si="269"/>
        <v>-688820.15999999689</v>
      </c>
      <c r="P17239"/>
    </row>
    <row r="17240" spans="1:16" hidden="1">
      <c r="A17240" t="s">
        <v>18780</v>
      </c>
      <c r="B17240" s="1">
        <v>42317</v>
      </c>
      <c r="C17240" t="s">
        <v>18801</v>
      </c>
      <c r="D17240">
        <v>1</v>
      </c>
      <c r="E17240" t="s">
        <v>18802</v>
      </c>
      <c r="F17240" t="s">
        <v>13561</v>
      </c>
      <c r="G17240" t="s">
        <v>20</v>
      </c>
      <c r="H17240" t="s">
        <v>2827</v>
      </c>
      <c r="I17240" s="2">
        <v>10000</v>
      </c>
      <c r="J17240" s="5"/>
      <c r="L17240" s="5"/>
      <c r="M17240" s="2">
        <f t="shared" si="269"/>
        <v>-678820.15999999689</v>
      </c>
      <c r="P17240"/>
    </row>
    <row r="17241" spans="1:16" hidden="1">
      <c r="A17241" t="s">
        <v>18803</v>
      </c>
      <c r="B17241" s="1">
        <v>42317</v>
      </c>
      <c r="C17241" t="s">
        <v>18828</v>
      </c>
      <c r="D17241">
        <v>1</v>
      </c>
      <c r="E17241" t="s">
        <v>18829</v>
      </c>
      <c r="F17241" t="s">
        <v>13565</v>
      </c>
      <c r="G17241" t="s">
        <v>20</v>
      </c>
      <c r="H17241" t="s">
        <v>16423</v>
      </c>
      <c r="I17241" s="2">
        <v>12000</v>
      </c>
      <c r="J17241" s="5"/>
      <c r="L17241" s="5"/>
      <c r="M17241" s="2">
        <f t="shared" si="269"/>
        <v>-666820.15999999689</v>
      </c>
      <c r="P17241"/>
    </row>
    <row r="17242" spans="1:16" hidden="1">
      <c r="A17242" t="s">
        <v>18830</v>
      </c>
      <c r="B17242" s="1">
        <v>42317</v>
      </c>
      <c r="C17242" t="s">
        <v>18853</v>
      </c>
      <c r="D17242">
        <v>2</v>
      </c>
      <c r="E17242" t="s">
        <v>18854</v>
      </c>
      <c r="F17242" t="s">
        <v>7054</v>
      </c>
      <c r="G17242" t="s">
        <v>20</v>
      </c>
      <c r="H17242" t="s">
        <v>1339</v>
      </c>
      <c r="I17242" s="2">
        <v>197.2</v>
      </c>
      <c r="J17242" s="5"/>
      <c r="L17242" s="5"/>
      <c r="M17242" s="2">
        <f t="shared" si="269"/>
        <v>-666622.95999999694</v>
      </c>
      <c r="P17242"/>
    </row>
    <row r="17243" spans="1:16" hidden="1">
      <c r="A17243" t="s">
        <v>18855</v>
      </c>
      <c r="B17243" s="1">
        <v>42317</v>
      </c>
      <c r="C17243" t="s">
        <v>18873</v>
      </c>
      <c r="D17243">
        <v>2</v>
      </c>
      <c r="E17243" t="s">
        <v>18874</v>
      </c>
      <c r="F17243" t="s">
        <v>7054</v>
      </c>
      <c r="G17243" t="s">
        <v>20</v>
      </c>
      <c r="H17243" t="s">
        <v>18875</v>
      </c>
      <c r="I17243" s="2">
        <v>3030</v>
      </c>
      <c r="J17243" s="5"/>
      <c r="L17243" s="5"/>
      <c r="M17243" s="2">
        <f t="shared" si="269"/>
        <v>-663592.95999999694</v>
      </c>
      <c r="P17243"/>
    </row>
    <row r="17244" spans="1:16" hidden="1">
      <c r="A17244" t="s">
        <v>18876</v>
      </c>
      <c r="B17244" s="1">
        <v>42317</v>
      </c>
      <c r="C17244" t="s">
        <v>2843</v>
      </c>
      <c r="D17244">
        <v>2</v>
      </c>
      <c r="E17244" t="s">
        <v>18899</v>
      </c>
      <c r="F17244" t="s">
        <v>7054</v>
      </c>
      <c r="G17244" t="s">
        <v>20</v>
      </c>
      <c r="H17244" t="s">
        <v>673</v>
      </c>
      <c r="I17244" s="2">
        <v>4100.0200000000004</v>
      </c>
      <c r="J17244" s="5"/>
      <c r="L17244" s="5"/>
      <c r="M17244" s="2">
        <f t="shared" si="269"/>
        <v>-659492.93999999692</v>
      </c>
      <c r="P17244"/>
    </row>
    <row r="17245" spans="1:16" hidden="1">
      <c r="A17245" t="s">
        <v>18900</v>
      </c>
      <c r="B17245" s="1">
        <v>42317</v>
      </c>
      <c r="C17245" t="s">
        <v>18921</v>
      </c>
      <c r="D17245">
        <v>2</v>
      </c>
      <c r="E17245" t="s">
        <v>18922</v>
      </c>
      <c r="F17245" t="s">
        <v>7054</v>
      </c>
      <c r="G17245" t="s">
        <v>20</v>
      </c>
      <c r="H17245" t="s">
        <v>18923</v>
      </c>
      <c r="I17245" s="2">
        <v>1840</v>
      </c>
      <c r="J17245" s="5"/>
      <c r="L17245" s="5"/>
      <c r="M17245" s="2">
        <f t="shared" si="269"/>
        <v>-657652.93999999692</v>
      </c>
      <c r="P17245"/>
    </row>
    <row r="17246" spans="1:16" hidden="1">
      <c r="A17246" t="s">
        <v>18924</v>
      </c>
      <c r="B17246" s="1">
        <v>42317</v>
      </c>
      <c r="C17246" t="s">
        <v>18946</v>
      </c>
      <c r="D17246">
        <v>1</v>
      </c>
      <c r="E17246" t="s">
        <v>18947</v>
      </c>
      <c r="F17246" t="s">
        <v>13565</v>
      </c>
      <c r="G17246" t="s">
        <v>4</v>
      </c>
      <c r="H17246" t="s">
        <v>2960</v>
      </c>
      <c r="I17246" s="2">
        <v>9000</v>
      </c>
      <c r="J17246" s="5"/>
      <c r="L17246" s="5"/>
      <c r="M17246" s="2">
        <f t="shared" si="269"/>
        <v>-648652.93999999692</v>
      </c>
      <c r="P17246"/>
    </row>
    <row r="17247" spans="1:16" hidden="1">
      <c r="A17247" t="s">
        <v>18948</v>
      </c>
      <c r="B17247" s="1">
        <v>42317</v>
      </c>
      <c r="C17247" t="s">
        <v>18970</v>
      </c>
      <c r="D17247">
        <v>1</v>
      </c>
      <c r="E17247" t="s">
        <v>18971</v>
      </c>
      <c r="F17247" t="s">
        <v>13565</v>
      </c>
      <c r="G17247" t="s">
        <v>4</v>
      </c>
      <c r="H17247" t="s">
        <v>2964</v>
      </c>
      <c r="I17247" s="2">
        <v>10000</v>
      </c>
      <c r="J17247" s="5"/>
      <c r="L17247" s="5"/>
      <c r="M17247" s="2">
        <f t="shared" si="269"/>
        <v>-638652.93999999692</v>
      </c>
      <c r="P17247"/>
    </row>
    <row r="17248" spans="1:16" hidden="1">
      <c r="A17248" t="s">
        <v>18972</v>
      </c>
      <c r="B17248" s="1">
        <v>42317</v>
      </c>
      <c r="C17248" t="s">
        <v>18993</v>
      </c>
      <c r="D17248">
        <v>2</v>
      </c>
      <c r="E17248" t="s">
        <v>18994</v>
      </c>
      <c r="F17248" t="s">
        <v>7054</v>
      </c>
      <c r="G17248" t="s">
        <v>4</v>
      </c>
      <c r="H17248" t="s">
        <v>14889</v>
      </c>
      <c r="I17248" s="2">
        <v>1840</v>
      </c>
      <c r="J17248" s="5"/>
      <c r="L17248" s="5"/>
      <c r="M17248" s="2">
        <f t="shared" si="269"/>
        <v>-636812.93999999692</v>
      </c>
      <c r="P17248"/>
    </row>
    <row r="17249" spans="1:16" hidden="1">
      <c r="A17249" t="s">
        <v>18995</v>
      </c>
      <c r="B17249" s="1">
        <v>42317</v>
      </c>
      <c r="C17249" t="s">
        <v>19021</v>
      </c>
      <c r="D17249">
        <v>2</v>
      </c>
      <c r="E17249" t="s">
        <v>19022</v>
      </c>
      <c r="F17249" t="s">
        <v>7054</v>
      </c>
      <c r="G17249" t="s">
        <v>4</v>
      </c>
      <c r="H17249" t="s">
        <v>2016</v>
      </c>
      <c r="I17249" s="2">
        <v>2000.01</v>
      </c>
      <c r="J17249" s="5"/>
      <c r="L17249" s="5"/>
      <c r="M17249" s="2">
        <f t="shared" si="269"/>
        <v>-634812.92999999691</v>
      </c>
      <c r="P17249"/>
    </row>
    <row r="17250" spans="1:16" hidden="1">
      <c r="A17250" t="s">
        <v>19023</v>
      </c>
      <c r="B17250" s="1">
        <v>42317</v>
      </c>
      <c r="C17250" t="s">
        <v>19045</v>
      </c>
      <c r="D17250">
        <v>1</v>
      </c>
      <c r="E17250" t="s">
        <v>19046</v>
      </c>
      <c r="F17250" t="s">
        <v>13565</v>
      </c>
      <c r="G17250" t="s">
        <v>4</v>
      </c>
      <c r="H17250" t="s">
        <v>2988</v>
      </c>
      <c r="I17250" s="2">
        <v>145100</v>
      </c>
      <c r="J17250" s="5"/>
      <c r="L17250" s="5"/>
      <c r="M17250" s="2">
        <f t="shared" si="269"/>
        <v>-489712.92999999691</v>
      </c>
      <c r="P17250"/>
    </row>
    <row r="17251" spans="1:16" hidden="1">
      <c r="A17251" t="s">
        <v>19050</v>
      </c>
      <c r="B17251" s="1">
        <v>42317</v>
      </c>
      <c r="C17251" t="s">
        <v>19068</v>
      </c>
      <c r="D17251">
        <v>2</v>
      </c>
      <c r="E17251" t="s">
        <v>19069</v>
      </c>
      <c r="F17251" t="s">
        <v>7054</v>
      </c>
      <c r="G17251" t="s">
        <v>4</v>
      </c>
      <c r="H17251" t="s">
        <v>5430</v>
      </c>
      <c r="I17251" s="2">
        <v>1840</v>
      </c>
      <c r="J17251" s="5">
        <v>31</v>
      </c>
      <c r="L17251" s="5"/>
      <c r="M17251" s="2">
        <f t="shared" si="269"/>
        <v>-487872.92999999691</v>
      </c>
      <c r="P17251"/>
    </row>
    <row r="17252" spans="1:16" hidden="1">
      <c r="A17252" t="s">
        <v>19072</v>
      </c>
      <c r="B17252" s="1">
        <v>42317</v>
      </c>
      <c r="C17252" t="s">
        <v>19093</v>
      </c>
      <c r="D17252">
        <v>2</v>
      </c>
      <c r="E17252" t="s">
        <v>19094</v>
      </c>
      <c r="F17252" t="s">
        <v>7054</v>
      </c>
      <c r="G17252" t="s">
        <v>4</v>
      </c>
      <c r="H17252" t="s">
        <v>564</v>
      </c>
      <c r="I17252" s="2">
        <v>4100.01</v>
      </c>
      <c r="J17252" s="5"/>
      <c r="L17252" s="5"/>
      <c r="M17252" s="2">
        <f t="shared" si="269"/>
        <v>-483772.9199999969</v>
      </c>
      <c r="P17252"/>
    </row>
    <row r="17253" spans="1:16" hidden="1">
      <c r="A17253" t="s">
        <v>19097</v>
      </c>
      <c r="B17253" s="1">
        <v>42317</v>
      </c>
      <c r="C17253" t="s">
        <v>19116</v>
      </c>
      <c r="D17253">
        <v>2</v>
      </c>
      <c r="E17253" t="s">
        <v>19117</v>
      </c>
      <c r="F17253" t="s">
        <v>7054</v>
      </c>
      <c r="G17253" t="s">
        <v>4</v>
      </c>
      <c r="H17253" t="s">
        <v>19118</v>
      </c>
      <c r="I17253" s="2">
        <v>1840</v>
      </c>
      <c r="J17253" s="5"/>
      <c r="L17253" s="5"/>
      <c r="M17253" s="2">
        <f t="shared" si="269"/>
        <v>-481932.9199999969</v>
      </c>
      <c r="P17253"/>
    </row>
    <row r="17254" spans="1:16" hidden="1">
      <c r="A17254" t="s">
        <v>19120</v>
      </c>
      <c r="B17254" s="1">
        <v>42317</v>
      </c>
      <c r="C17254" t="s">
        <v>19137</v>
      </c>
      <c r="D17254">
        <v>2</v>
      </c>
      <c r="E17254" t="s">
        <v>19138</v>
      </c>
      <c r="F17254" t="s">
        <v>7054</v>
      </c>
      <c r="G17254" t="s">
        <v>4</v>
      </c>
      <c r="H17254" t="s">
        <v>19139</v>
      </c>
      <c r="I17254" s="2">
        <v>1025</v>
      </c>
      <c r="J17254" s="5"/>
      <c r="L17254" s="5"/>
      <c r="M17254" s="2">
        <f t="shared" si="269"/>
        <v>-480907.9199999969</v>
      </c>
      <c r="P17254"/>
    </row>
    <row r="17255" spans="1:16" hidden="1">
      <c r="A17255" t="s">
        <v>19144</v>
      </c>
      <c r="B17255" s="1">
        <v>42317</v>
      </c>
      <c r="C17255" t="s">
        <v>19167</v>
      </c>
      <c r="D17255">
        <v>2</v>
      </c>
      <c r="E17255" t="s">
        <v>19168</v>
      </c>
      <c r="F17255" t="s">
        <v>7054</v>
      </c>
      <c r="G17255" t="s">
        <v>4</v>
      </c>
      <c r="H17255" t="s">
        <v>2683</v>
      </c>
      <c r="J17255" s="5"/>
      <c r="K17255" s="2">
        <v>2262.9299999999998</v>
      </c>
      <c r="L17255" s="5"/>
      <c r="M17255" s="2">
        <f t="shared" si="269"/>
        <v>-483170.84999999689</v>
      </c>
      <c r="P17255"/>
    </row>
    <row r="17256" spans="1:16" hidden="1">
      <c r="A17256" t="s">
        <v>19144</v>
      </c>
      <c r="B17256" s="1">
        <v>42317</v>
      </c>
      <c r="C17256" t="s">
        <v>19167</v>
      </c>
      <c r="D17256">
        <v>2</v>
      </c>
      <c r="E17256" t="s">
        <v>19168</v>
      </c>
      <c r="F17256" t="s">
        <v>7054</v>
      </c>
      <c r="G17256" t="s">
        <v>4</v>
      </c>
      <c r="H17256" t="s">
        <v>2683</v>
      </c>
      <c r="I17256" s="2">
        <v>2262.92</v>
      </c>
      <c r="J17256" s="5"/>
      <c r="L17256" s="5"/>
      <c r="M17256" s="2">
        <f t="shared" si="269"/>
        <v>-480907.92999999691</v>
      </c>
      <c r="P17256"/>
    </row>
    <row r="17257" spans="1:16" hidden="1">
      <c r="A17257" t="s">
        <v>19174</v>
      </c>
      <c r="B17257" s="1">
        <v>42317</v>
      </c>
      <c r="C17257" t="s">
        <v>19190</v>
      </c>
      <c r="D17257">
        <v>2</v>
      </c>
      <c r="E17257" t="s">
        <v>19191</v>
      </c>
      <c r="F17257" t="s">
        <v>7054</v>
      </c>
      <c r="G17257" t="s">
        <v>4</v>
      </c>
      <c r="H17257" t="s">
        <v>19192</v>
      </c>
      <c r="I17257" s="2">
        <v>4100.0200000000004</v>
      </c>
      <c r="J17257" s="5"/>
      <c r="L17257" s="5"/>
      <c r="M17257" s="2">
        <f t="shared" si="269"/>
        <v>-476807.90999999689</v>
      </c>
      <c r="P17257"/>
    </row>
    <row r="17258" spans="1:16" hidden="1">
      <c r="A17258" t="s">
        <v>19197</v>
      </c>
      <c r="B17258" s="1">
        <v>42317</v>
      </c>
      <c r="C17258" t="s">
        <v>19219</v>
      </c>
      <c r="D17258">
        <v>2</v>
      </c>
      <c r="E17258" t="s">
        <v>19220</v>
      </c>
      <c r="F17258" t="s">
        <v>7054</v>
      </c>
      <c r="G17258" t="s">
        <v>4</v>
      </c>
      <c r="H17258" t="s">
        <v>8861</v>
      </c>
      <c r="I17258" s="2">
        <v>1025</v>
      </c>
      <c r="J17258" s="5"/>
      <c r="L17258" s="5"/>
      <c r="M17258" s="2">
        <f t="shared" si="269"/>
        <v>-475782.90999999689</v>
      </c>
      <c r="P17258"/>
    </row>
    <row r="17259" spans="1:16" hidden="1">
      <c r="A17259" t="s">
        <v>19223</v>
      </c>
      <c r="B17259" s="1">
        <v>42317</v>
      </c>
      <c r="C17259" t="s">
        <v>19235</v>
      </c>
      <c r="D17259">
        <v>1</v>
      </c>
      <c r="E17259" t="s">
        <v>19236</v>
      </c>
      <c r="F17259" t="s">
        <v>13561</v>
      </c>
      <c r="G17259" t="s">
        <v>4</v>
      </c>
      <c r="H17259" t="s">
        <v>19237</v>
      </c>
      <c r="I17259" s="2">
        <v>5000</v>
      </c>
      <c r="J17259" s="5"/>
      <c r="L17259" s="5"/>
      <c r="M17259" s="2">
        <f t="shared" si="269"/>
        <v>-470782.90999999689</v>
      </c>
      <c r="P17259"/>
    </row>
    <row r="17260" spans="1:16" hidden="1">
      <c r="A17260" t="s">
        <v>19243</v>
      </c>
      <c r="B17260" s="1">
        <v>42317</v>
      </c>
      <c r="C17260" t="s">
        <v>19262</v>
      </c>
      <c r="D17260">
        <v>1</v>
      </c>
      <c r="E17260" t="s">
        <v>19263</v>
      </c>
      <c r="F17260" t="s">
        <v>13565</v>
      </c>
      <c r="G17260" t="s">
        <v>4</v>
      </c>
      <c r="H17260" t="s">
        <v>19264</v>
      </c>
      <c r="I17260" s="2">
        <v>20000</v>
      </c>
      <c r="J17260" s="5"/>
      <c r="L17260" s="5"/>
      <c r="M17260" s="2">
        <f t="shared" si="269"/>
        <v>-450782.90999999689</v>
      </c>
      <c r="P17260"/>
    </row>
    <row r="17261" spans="1:16" hidden="1">
      <c r="A17261" t="s">
        <v>19270</v>
      </c>
      <c r="B17261" s="1">
        <v>42317</v>
      </c>
      <c r="C17261" t="s">
        <v>19285</v>
      </c>
      <c r="D17261">
        <v>2</v>
      </c>
      <c r="E17261" t="s">
        <v>19286</v>
      </c>
      <c r="F17261" t="s">
        <v>7054</v>
      </c>
      <c r="G17261" t="s">
        <v>4</v>
      </c>
      <c r="H17261" t="s">
        <v>19287</v>
      </c>
      <c r="I17261" s="2">
        <v>3030.01</v>
      </c>
      <c r="J17261" s="5"/>
      <c r="L17261" s="5"/>
      <c r="M17261" s="2">
        <f t="shared" si="269"/>
        <v>-447752.89999999688</v>
      </c>
      <c r="P17261"/>
    </row>
    <row r="17262" spans="1:16" hidden="1">
      <c r="A17262" t="s">
        <v>19293</v>
      </c>
      <c r="B17262" s="1">
        <v>42317</v>
      </c>
      <c r="C17262" t="s">
        <v>19045</v>
      </c>
      <c r="D17262">
        <v>1</v>
      </c>
      <c r="E17262" t="s">
        <v>19308</v>
      </c>
      <c r="F17262" t="s">
        <v>13565</v>
      </c>
      <c r="G17262" t="s">
        <v>4</v>
      </c>
      <c r="H17262" t="s">
        <v>2988</v>
      </c>
      <c r="I17262" s="2">
        <v>100000</v>
      </c>
      <c r="J17262" s="5"/>
      <c r="L17262" s="5"/>
      <c r="M17262" s="2">
        <f t="shared" si="269"/>
        <v>-347752.89999999688</v>
      </c>
      <c r="P17262"/>
    </row>
    <row r="17263" spans="1:16" hidden="1">
      <c r="A17263" t="s">
        <v>19315</v>
      </c>
      <c r="B17263" s="1">
        <v>42317</v>
      </c>
      <c r="C17263" t="s">
        <v>19326</v>
      </c>
      <c r="D17263">
        <v>1</v>
      </c>
      <c r="E17263" t="s">
        <v>19327</v>
      </c>
      <c r="F17263" t="s">
        <v>13561</v>
      </c>
      <c r="G17263" t="s">
        <v>4</v>
      </c>
      <c r="H17263" t="s">
        <v>19328</v>
      </c>
      <c r="I17263" s="2">
        <v>215000</v>
      </c>
      <c r="J17263" s="5"/>
      <c r="L17263" s="5"/>
      <c r="M17263" s="2">
        <f t="shared" si="269"/>
        <v>-132752.89999999688</v>
      </c>
      <c r="P17263"/>
    </row>
    <row r="17264" spans="1:16" hidden="1">
      <c r="A17264" t="s">
        <v>19337</v>
      </c>
      <c r="B17264" s="1">
        <v>42317</v>
      </c>
      <c r="C17264" t="s">
        <v>19353</v>
      </c>
      <c r="D17264">
        <v>2</v>
      </c>
      <c r="E17264" t="s">
        <v>19354</v>
      </c>
      <c r="F17264" t="s">
        <v>7054</v>
      </c>
      <c r="G17264" t="s">
        <v>4</v>
      </c>
      <c r="H17264" t="s">
        <v>1404</v>
      </c>
      <c r="I17264" s="2">
        <v>3225</v>
      </c>
      <c r="J17264" s="5"/>
      <c r="L17264" s="5"/>
      <c r="M17264" s="2">
        <f t="shared" si="269"/>
        <v>-129527.89999999688</v>
      </c>
      <c r="P17264"/>
    </row>
    <row r="17265" spans="1:16" hidden="1">
      <c r="A17265" t="s">
        <v>19364</v>
      </c>
      <c r="B17265" s="1">
        <v>42317</v>
      </c>
      <c r="C17265" t="s">
        <v>19376</v>
      </c>
      <c r="D17265">
        <v>2</v>
      </c>
      <c r="E17265" t="s">
        <v>19377</v>
      </c>
      <c r="F17265" t="s">
        <v>7054</v>
      </c>
      <c r="G17265" t="s">
        <v>4</v>
      </c>
      <c r="H17265" t="s">
        <v>19378</v>
      </c>
      <c r="I17265" s="2">
        <v>4246.34</v>
      </c>
      <c r="J17265" s="5"/>
      <c r="L17265" s="5"/>
      <c r="M17265" s="2">
        <f t="shared" si="269"/>
        <v>-125281.55999999688</v>
      </c>
      <c r="P17265"/>
    </row>
    <row r="17266" spans="1:16" hidden="1">
      <c r="A17266" t="s">
        <v>19385</v>
      </c>
      <c r="B17266" s="1">
        <v>42317</v>
      </c>
      <c r="C17266" t="s">
        <v>19396</v>
      </c>
      <c r="D17266">
        <v>2</v>
      </c>
      <c r="E17266" t="s">
        <v>19397</v>
      </c>
      <c r="F17266" t="s">
        <v>7054</v>
      </c>
      <c r="G17266" t="s">
        <v>4</v>
      </c>
      <c r="H17266" t="s">
        <v>2699</v>
      </c>
      <c r="I17266" s="2">
        <v>1225.01</v>
      </c>
      <c r="J17266" s="5"/>
      <c r="L17266" s="5"/>
      <c r="M17266" s="2">
        <f t="shared" si="269"/>
        <v>-124056.54999999689</v>
      </c>
      <c r="P17266"/>
    </row>
    <row r="17267" spans="1:16" hidden="1">
      <c r="A17267" t="s">
        <v>19403</v>
      </c>
      <c r="B17267" s="1">
        <v>42317</v>
      </c>
      <c r="C17267" t="s">
        <v>19411</v>
      </c>
      <c r="D17267">
        <v>2</v>
      </c>
      <c r="E17267" t="s">
        <v>19412</v>
      </c>
      <c r="F17267" t="s">
        <v>7054</v>
      </c>
      <c r="G17267" t="s">
        <v>4</v>
      </c>
      <c r="H17267" t="s">
        <v>19413</v>
      </c>
      <c r="I17267" s="2">
        <v>1025</v>
      </c>
      <c r="J17267" s="5"/>
      <c r="L17267" s="5"/>
      <c r="M17267" s="2">
        <f t="shared" si="269"/>
        <v>-123031.54999999689</v>
      </c>
      <c r="P17267"/>
    </row>
    <row r="17268" spans="1:16" hidden="1">
      <c r="A17268" t="s">
        <v>19419</v>
      </c>
      <c r="B17268" s="1">
        <v>42317</v>
      </c>
      <c r="C17268" t="s">
        <v>19431</v>
      </c>
      <c r="D17268">
        <v>2</v>
      </c>
      <c r="E17268" t="s">
        <v>19432</v>
      </c>
      <c r="F17268" t="s">
        <v>7054</v>
      </c>
      <c r="G17268" t="s">
        <v>4</v>
      </c>
      <c r="H17268" t="s">
        <v>6093</v>
      </c>
      <c r="I17268" s="2">
        <v>600.01</v>
      </c>
      <c r="J17268" s="5"/>
      <c r="L17268" s="5"/>
      <c r="M17268" s="2">
        <f t="shared" si="269"/>
        <v>-122431.53999999689</v>
      </c>
      <c r="P17268"/>
    </row>
    <row r="17269" spans="1:16" hidden="1">
      <c r="A17269" t="s">
        <v>19440</v>
      </c>
      <c r="B17269" s="1">
        <v>42317</v>
      </c>
      <c r="C17269" t="s">
        <v>14210</v>
      </c>
      <c r="D17269">
        <v>1</v>
      </c>
      <c r="E17269" t="s">
        <v>19455</v>
      </c>
      <c r="F17269" t="s">
        <v>13565</v>
      </c>
      <c r="G17269" t="s">
        <v>4</v>
      </c>
      <c r="H17269" t="s">
        <v>505</v>
      </c>
      <c r="I17269" s="2">
        <v>20000</v>
      </c>
      <c r="J17269" s="5"/>
      <c r="L17269" s="5"/>
      <c r="M17269" s="2">
        <f t="shared" si="269"/>
        <v>-102431.53999999689</v>
      </c>
      <c r="P17269"/>
    </row>
    <row r="17270" spans="1:16" hidden="1">
      <c r="A17270" t="s">
        <v>19465</v>
      </c>
      <c r="B17270" s="1">
        <v>42317</v>
      </c>
      <c r="C17270" t="s">
        <v>19481</v>
      </c>
      <c r="D17270">
        <v>1</v>
      </c>
      <c r="E17270" t="s">
        <v>19482</v>
      </c>
      <c r="F17270" t="s">
        <v>13565</v>
      </c>
      <c r="G17270" t="s">
        <v>4</v>
      </c>
      <c r="H17270" t="s">
        <v>19483</v>
      </c>
      <c r="I17270" s="2">
        <v>3620</v>
      </c>
      <c r="J17270" s="5"/>
      <c r="L17270" s="5"/>
      <c r="M17270" s="2">
        <f t="shared" si="269"/>
        <v>-98811.539999996894</v>
      </c>
      <c r="P17270"/>
    </row>
    <row r="17271" spans="1:16" hidden="1">
      <c r="A17271" t="s">
        <v>3280</v>
      </c>
      <c r="B17271" s="36">
        <v>42318</v>
      </c>
      <c r="C17271" s="35" t="s">
        <v>6</v>
      </c>
      <c r="D17271" s="35">
        <v>1</v>
      </c>
      <c r="E17271" s="35" t="s">
        <v>3286</v>
      </c>
      <c r="F17271" s="35" t="s">
        <v>29</v>
      </c>
      <c r="G17271" s="35" t="s">
        <v>20</v>
      </c>
      <c r="H17271" s="35" t="s">
        <v>3287</v>
      </c>
      <c r="I17271" s="11">
        <v>250</v>
      </c>
      <c r="J17271" s="12"/>
      <c r="K17271" s="11"/>
      <c r="L17271" s="12"/>
      <c r="M17271" s="2">
        <f t="shared" si="269"/>
        <v>-98561.539999996894</v>
      </c>
      <c r="P17271"/>
    </row>
    <row r="17272" spans="1:16" hidden="1">
      <c r="A17272" t="s">
        <v>3305</v>
      </c>
      <c r="B17272" s="1">
        <v>42318</v>
      </c>
      <c r="C17272" t="s">
        <v>6</v>
      </c>
      <c r="D17272">
        <v>1</v>
      </c>
      <c r="E17272" t="s">
        <v>3308</v>
      </c>
      <c r="F17272" t="s">
        <v>29</v>
      </c>
      <c r="G17272" t="s">
        <v>20</v>
      </c>
      <c r="H17272" t="s">
        <v>3309</v>
      </c>
      <c r="I17272" s="2">
        <v>295.87</v>
      </c>
      <c r="J17272" s="5"/>
      <c r="L17272" s="5"/>
      <c r="M17272" s="2">
        <f t="shared" si="269"/>
        <v>-98265.669999996899</v>
      </c>
      <c r="P17272"/>
    </row>
    <row r="17273" spans="1:16" hidden="1">
      <c r="A17273" t="s">
        <v>3349</v>
      </c>
      <c r="B17273" s="1">
        <v>42318</v>
      </c>
      <c r="C17273" t="s">
        <v>6</v>
      </c>
      <c r="D17273">
        <v>1</v>
      </c>
      <c r="E17273" t="s">
        <v>3354</v>
      </c>
      <c r="F17273" t="s">
        <v>29</v>
      </c>
      <c r="G17273" t="s">
        <v>20</v>
      </c>
      <c r="H17273" t="s">
        <v>65</v>
      </c>
      <c r="I17273" s="2">
        <v>250</v>
      </c>
      <c r="J17273" s="5"/>
      <c r="L17273" s="5"/>
      <c r="M17273" s="2">
        <f t="shared" si="269"/>
        <v>-98015.669999996899</v>
      </c>
      <c r="P17273"/>
    </row>
    <row r="17274" spans="1:16" hidden="1">
      <c r="A17274" t="s">
        <v>3355</v>
      </c>
      <c r="B17274" s="1">
        <v>42318</v>
      </c>
      <c r="C17274" t="s">
        <v>1</v>
      </c>
      <c r="D17274">
        <v>1</v>
      </c>
      <c r="E17274" t="s">
        <v>3359</v>
      </c>
      <c r="F17274" t="s">
        <v>67</v>
      </c>
      <c r="G17274" t="s">
        <v>20</v>
      </c>
      <c r="H17274" t="s">
        <v>3360</v>
      </c>
      <c r="J17274" s="5"/>
      <c r="K17274" s="2">
        <v>140000</v>
      </c>
      <c r="L17274" s="5"/>
      <c r="M17274" s="2">
        <f t="shared" si="269"/>
        <v>-238015.6699999969</v>
      </c>
      <c r="P17274"/>
    </row>
    <row r="17275" spans="1:16" hidden="1">
      <c r="A17275" t="s">
        <v>3374</v>
      </c>
      <c r="B17275" s="1">
        <v>42318</v>
      </c>
      <c r="C17275" t="s">
        <v>11</v>
      </c>
      <c r="D17275">
        <v>1</v>
      </c>
      <c r="E17275" t="s">
        <v>3382</v>
      </c>
      <c r="F17275" t="s">
        <v>13</v>
      </c>
      <c r="G17275" t="s">
        <v>20</v>
      </c>
      <c r="H17275" t="s">
        <v>3383</v>
      </c>
      <c r="J17275" s="5"/>
      <c r="K17275" s="2">
        <v>3160</v>
      </c>
      <c r="L17275" s="5"/>
      <c r="M17275" s="2">
        <f t="shared" si="269"/>
        <v>-241175.6699999969</v>
      </c>
      <c r="P17275"/>
    </row>
    <row r="17276" spans="1:16" hidden="1">
      <c r="A17276" t="s">
        <v>3412</v>
      </c>
      <c r="B17276" s="1">
        <v>42318</v>
      </c>
      <c r="C17276" t="s">
        <v>11</v>
      </c>
      <c r="D17276">
        <v>1</v>
      </c>
      <c r="E17276" t="s">
        <v>3421</v>
      </c>
      <c r="F17276" t="s">
        <v>13</v>
      </c>
      <c r="G17276" t="s">
        <v>20</v>
      </c>
      <c r="H17276" t="s">
        <v>3422</v>
      </c>
      <c r="J17276" s="5"/>
      <c r="K17276" s="2">
        <v>100000</v>
      </c>
      <c r="L17276" s="5"/>
      <c r="M17276" s="2">
        <f t="shared" si="269"/>
        <v>-341175.6699999969</v>
      </c>
      <c r="P17276"/>
    </row>
    <row r="17277" spans="1:16" hidden="1">
      <c r="A17277" t="s">
        <v>3423</v>
      </c>
      <c r="B17277" s="1">
        <v>42318</v>
      </c>
      <c r="C17277" t="s">
        <v>43</v>
      </c>
      <c r="D17277">
        <v>1</v>
      </c>
      <c r="E17277" t="s">
        <v>3426</v>
      </c>
      <c r="F17277" t="s">
        <v>13</v>
      </c>
      <c r="G17277" t="s">
        <v>20</v>
      </c>
      <c r="H17277" t="s">
        <v>3427</v>
      </c>
      <c r="J17277" s="5"/>
      <c r="K17277" s="2">
        <v>326100</v>
      </c>
      <c r="L17277" s="5"/>
      <c r="M17277" s="2">
        <f t="shared" si="269"/>
        <v>-667275.6699999969</v>
      </c>
      <c r="P17277"/>
    </row>
    <row r="17278" spans="1:16" hidden="1">
      <c r="A17278" t="s">
        <v>3431</v>
      </c>
      <c r="B17278" s="1">
        <v>42318</v>
      </c>
      <c r="C17278" t="s">
        <v>11</v>
      </c>
      <c r="D17278">
        <v>1</v>
      </c>
      <c r="E17278" t="s">
        <v>3435</v>
      </c>
      <c r="F17278" t="s">
        <v>13</v>
      </c>
      <c r="G17278" t="s">
        <v>20</v>
      </c>
      <c r="H17278" t="s">
        <v>3436</v>
      </c>
      <c r="J17278" s="5"/>
      <c r="K17278" s="2">
        <v>50000</v>
      </c>
      <c r="L17278" s="5"/>
      <c r="M17278" s="2">
        <f t="shared" si="269"/>
        <v>-717275.6699999969</v>
      </c>
      <c r="P17278"/>
    </row>
    <row r="17279" spans="1:16" hidden="1">
      <c r="A17279" t="s">
        <v>3477</v>
      </c>
      <c r="B17279" s="1">
        <v>42318</v>
      </c>
      <c r="C17279" t="s">
        <v>18</v>
      </c>
      <c r="D17279">
        <v>1</v>
      </c>
      <c r="E17279" t="s">
        <v>3480</v>
      </c>
      <c r="F17279" t="s">
        <v>13</v>
      </c>
      <c r="G17279" t="s">
        <v>20</v>
      </c>
      <c r="H17279" t="s">
        <v>18</v>
      </c>
      <c r="J17279" s="5"/>
      <c r="K17279" s="2">
        <v>3829.09</v>
      </c>
      <c r="L17279" s="5"/>
      <c r="M17279" s="2">
        <f t="shared" si="269"/>
        <v>-721104.75999999687</v>
      </c>
      <c r="P17279"/>
    </row>
    <row r="17280" spans="1:16" hidden="1">
      <c r="A17280" t="s">
        <v>3483</v>
      </c>
      <c r="B17280" s="1">
        <v>42318</v>
      </c>
      <c r="C17280" t="s">
        <v>195</v>
      </c>
      <c r="D17280">
        <v>1</v>
      </c>
      <c r="E17280" t="s">
        <v>3488</v>
      </c>
      <c r="F17280" t="s">
        <v>13</v>
      </c>
      <c r="G17280" t="s">
        <v>20</v>
      </c>
      <c r="H17280" t="s">
        <v>195</v>
      </c>
      <c r="J17280" s="5"/>
      <c r="K17280" s="2">
        <v>9654.01</v>
      </c>
      <c r="L17280" s="5"/>
      <c r="M17280" s="2">
        <f t="shared" si="269"/>
        <v>-730758.76999999688</v>
      </c>
      <c r="P17280"/>
    </row>
    <row r="17281" spans="1:16" hidden="1">
      <c r="A17281" t="s">
        <v>3491</v>
      </c>
      <c r="B17281" s="1">
        <v>42318</v>
      </c>
      <c r="C17281" t="s">
        <v>200</v>
      </c>
      <c r="D17281">
        <v>1</v>
      </c>
      <c r="E17281" t="s">
        <v>3494</v>
      </c>
      <c r="F17281" t="s">
        <v>16</v>
      </c>
      <c r="G17281" t="s">
        <v>20</v>
      </c>
      <c r="H17281" t="s">
        <v>200</v>
      </c>
      <c r="J17281" s="5"/>
      <c r="K17281" s="2">
        <v>1025</v>
      </c>
      <c r="L17281" s="5"/>
      <c r="M17281" s="2">
        <f t="shared" si="269"/>
        <v>-731783.76999999688</v>
      </c>
      <c r="P17281"/>
    </row>
    <row r="17282" spans="1:16" hidden="1">
      <c r="A17282" t="s">
        <v>3496</v>
      </c>
      <c r="B17282" s="1">
        <v>42318</v>
      </c>
      <c r="C17282" t="s">
        <v>240</v>
      </c>
      <c r="D17282">
        <v>1</v>
      </c>
      <c r="E17282" t="s">
        <v>3499</v>
      </c>
      <c r="F17282" t="s">
        <v>13</v>
      </c>
      <c r="G17282" t="s">
        <v>20</v>
      </c>
      <c r="H17282" t="s">
        <v>240</v>
      </c>
      <c r="J17282" s="5"/>
      <c r="K17282" s="2">
        <v>9215</v>
      </c>
      <c r="L17282" s="5"/>
      <c r="M17282" s="2">
        <f t="shared" si="269"/>
        <v>-740998.76999999688</v>
      </c>
      <c r="P17282"/>
    </row>
    <row r="17283" spans="1:16" hidden="1">
      <c r="A17283" t="s">
        <v>3548</v>
      </c>
      <c r="B17283" s="1">
        <v>42318</v>
      </c>
      <c r="C17283" t="s">
        <v>1</v>
      </c>
      <c r="D17283">
        <v>1</v>
      </c>
      <c r="E17283" t="s">
        <v>3554</v>
      </c>
      <c r="F17283" t="s">
        <v>13</v>
      </c>
      <c r="G17283" t="s">
        <v>4</v>
      </c>
      <c r="H17283" t="s">
        <v>3555</v>
      </c>
      <c r="J17283" s="5"/>
      <c r="K17283" s="2">
        <v>49800</v>
      </c>
      <c r="L17283" s="5"/>
      <c r="M17283" s="2">
        <f t="shared" si="269"/>
        <v>-790798.76999999688</v>
      </c>
      <c r="P17283"/>
    </row>
    <row r="17284" spans="1:16" hidden="1">
      <c r="A17284" t="s">
        <v>3561</v>
      </c>
      <c r="B17284" s="1">
        <v>42318</v>
      </c>
      <c r="C17284" t="s">
        <v>1</v>
      </c>
      <c r="D17284">
        <v>1</v>
      </c>
      <c r="E17284" t="s">
        <v>3565</v>
      </c>
      <c r="F17284" t="s">
        <v>13</v>
      </c>
      <c r="G17284" t="s">
        <v>4</v>
      </c>
      <c r="H17284" t="s">
        <v>3566</v>
      </c>
      <c r="J17284" s="5"/>
      <c r="K17284" s="2">
        <v>200000</v>
      </c>
      <c r="L17284" s="5"/>
      <c r="M17284" s="2">
        <f t="shared" si="269"/>
        <v>-990798.76999999688</v>
      </c>
      <c r="P17284"/>
    </row>
    <row r="17285" spans="1:16" hidden="1">
      <c r="A17285" t="s">
        <v>3572</v>
      </c>
      <c r="B17285" s="1">
        <v>42318</v>
      </c>
      <c r="C17285" t="s">
        <v>1</v>
      </c>
      <c r="D17285">
        <v>1</v>
      </c>
      <c r="E17285" t="s">
        <v>3578</v>
      </c>
      <c r="F17285" t="s">
        <v>13</v>
      </c>
      <c r="G17285" t="s">
        <v>4</v>
      </c>
      <c r="H17285" t="s">
        <v>3579</v>
      </c>
      <c r="J17285" s="5"/>
      <c r="K17285" s="2">
        <v>90000</v>
      </c>
      <c r="L17285" s="5"/>
      <c r="M17285" s="2">
        <f t="shared" si="269"/>
        <v>-1080798.7699999968</v>
      </c>
      <c r="P17285"/>
    </row>
    <row r="17286" spans="1:16" hidden="1">
      <c r="A17286" t="s">
        <v>3615</v>
      </c>
      <c r="B17286" s="1">
        <v>42318</v>
      </c>
      <c r="C17286" t="s">
        <v>18</v>
      </c>
      <c r="D17286">
        <v>1</v>
      </c>
      <c r="E17286" t="s">
        <v>3625</v>
      </c>
      <c r="F17286" t="s">
        <v>13</v>
      </c>
      <c r="G17286" t="s">
        <v>4</v>
      </c>
      <c r="H17286" t="s">
        <v>3626</v>
      </c>
      <c r="J17286" s="5"/>
      <c r="K17286" s="2">
        <v>19000</v>
      </c>
      <c r="L17286" s="5"/>
      <c r="M17286" s="2">
        <f t="shared" si="269"/>
        <v>-1099798.7699999968</v>
      </c>
      <c r="P17286"/>
    </row>
    <row r="17287" spans="1:16" hidden="1">
      <c r="A17287" t="s">
        <v>3635</v>
      </c>
      <c r="B17287" s="1">
        <v>42318</v>
      </c>
      <c r="C17287" t="s">
        <v>11</v>
      </c>
      <c r="D17287">
        <v>1</v>
      </c>
      <c r="E17287" t="s">
        <v>3642</v>
      </c>
      <c r="F17287" t="s">
        <v>16</v>
      </c>
      <c r="G17287" t="s">
        <v>4</v>
      </c>
      <c r="H17287" t="s">
        <v>3643</v>
      </c>
      <c r="J17287" s="5"/>
      <c r="K17287" s="2">
        <v>37176.67</v>
      </c>
      <c r="L17287" s="5"/>
      <c r="M17287" s="2">
        <f t="shared" si="269"/>
        <v>-1136975.4399999967</v>
      </c>
      <c r="P17287"/>
    </row>
    <row r="17288" spans="1:16" hidden="1">
      <c r="A17288" t="s">
        <v>3667</v>
      </c>
      <c r="B17288" s="1">
        <v>42318</v>
      </c>
      <c r="C17288" t="s">
        <v>6</v>
      </c>
      <c r="D17288">
        <v>1</v>
      </c>
      <c r="E17288" t="s">
        <v>3674</v>
      </c>
      <c r="F17288" t="s">
        <v>8</v>
      </c>
      <c r="G17288" t="s">
        <v>4</v>
      </c>
      <c r="H17288" t="s">
        <v>3675</v>
      </c>
      <c r="I17288" s="2">
        <v>6079.92</v>
      </c>
      <c r="J17288" s="5"/>
      <c r="L17288" s="5"/>
      <c r="M17288" s="2">
        <f t="shared" si="269"/>
        <v>-1130895.5199999968</v>
      </c>
      <c r="P17288"/>
    </row>
    <row r="17289" spans="1:16" hidden="1">
      <c r="A17289" t="s">
        <v>3697</v>
      </c>
      <c r="B17289" s="1">
        <v>42318</v>
      </c>
      <c r="C17289" t="s">
        <v>6</v>
      </c>
      <c r="D17289">
        <v>1</v>
      </c>
      <c r="E17289" t="s">
        <v>3703</v>
      </c>
      <c r="F17289" t="s">
        <v>29</v>
      </c>
      <c r="G17289" t="s">
        <v>4</v>
      </c>
      <c r="H17289" t="s">
        <v>3704</v>
      </c>
      <c r="I17289" s="2">
        <v>957</v>
      </c>
      <c r="J17289" s="5"/>
      <c r="L17289" s="5"/>
      <c r="M17289" s="2">
        <f t="shared" ref="M17289:M17352" si="270">+M17288+I17289-K17289</f>
        <v>-1129938.5199999968</v>
      </c>
      <c r="P17289"/>
    </row>
    <row r="17290" spans="1:16" hidden="1">
      <c r="A17290" t="s">
        <v>3725</v>
      </c>
      <c r="B17290" s="1">
        <v>42318</v>
      </c>
      <c r="C17290" t="s">
        <v>674</v>
      </c>
      <c r="D17290">
        <v>1</v>
      </c>
      <c r="E17290" t="s">
        <v>3733</v>
      </c>
      <c r="F17290" t="s">
        <v>13</v>
      </c>
      <c r="G17290" t="s">
        <v>4</v>
      </c>
      <c r="H17290" t="s">
        <v>3116</v>
      </c>
      <c r="J17290" s="5"/>
      <c r="K17290" s="2">
        <v>30000</v>
      </c>
      <c r="L17290" s="5"/>
      <c r="M17290" s="2">
        <f t="shared" si="270"/>
        <v>-1159938.5199999968</v>
      </c>
      <c r="P17290"/>
    </row>
    <row r="17291" spans="1:16" hidden="1">
      <c r="A17291" t="s">
        <v>3736</v>
      </c>
      <c r="B17291" s="1">
        <v>42318</v>
      </c>
      <c r="C17291" t="s">
        <v>674</v>
      </c>
      <c r="D17291">
        <v>1</v>
      </c>
      <c r="E17291" t="s">
        <v>3741</v>
      </c>
      <c r="F17291" t="s">
        <v>13</v>
      </c>
      <c r="G17291" t="s">
        <v>4</v>
      </c>
      <c r="H17291" t="s">
        <v>3742</v>
      </c>
      <c r="J17291" s="5"/>
      <c r="K17291" s="2">
        <v>10000</v>
      </c>
      <c r="L17291" s="5"/>
      <c r="M17291" s="2">
        <f t="shared" si="270"/>
        <v>-1169938.5199999968</v>
      </c>
      <c r="P17291"/>
    </row>
    <row r="17292" spans="1:16" hidden="1">
      <c r="A17292" t="s">
        <v>3747</v>
      </c>
      <c r="B17292" s="1">
        <v>42318</v>
      </c>
      <c r="D17292">
        <v>2</v>
      </c>
      <c r="E17292" t="s">
        <v>3752</v>
      </c>
      <c r="F17292" t="s">
        <v>3</v>
      </c>
      <c r="G17292" t="s">
        <v>4</v>
      </c>
      <c r="H17292" t="s">
        <v>5</v>
      </c>
      <c r="I17292" s="2">
        <v>33969.870000000003</v>
      </c>
      <c r="J17292" s="5"/>
      <c r="L17292" s="5"/>
      <c r="M17292" s="2">
        <f t="shared" si="270"/>
        <v>-1135968.6499999966</v>
      </c>
      <c r="P17292"/>
    </row>
    <row r="17293" spans="1:16" hidden="1">
      <c r="A17293" t="s">
        <v>3754</v>
      </c>
      <c r="B17293" s="1">
        <v>42318</v>
      </c>
      <c r="C17293" t="s">
        <v>1</v>
      </c>
      <c r="D17293">
        <v>1</v>
      </c>
      <c r="E17293" t="s">
        <v>3757</v>
      </c>
      <c r="F17293" t="s">
        <v>13</v>
      </c>
      <c r="G17293" t="s">
        <v>4</v>
      </c>
      <c r="H17293" t="s">
        <v>3307</v>
      </c>
      <c r="J17293" s="5"/>
      <c r="K17293" s="2">
        <v>33969.870000000003</v>
      </c>
      <c r="L17293" s="5"/>
      <c r="M17293" s="2">
        <f t="shared" si="270"/>
        <v>-1169938.5199999968</v>
      </c>
      <c r="P17293"/>
    </row>
    <row r="17294" spans="1:16" hidden="1">
      <c r="A17294" t="s">
        <v>3822</v>
      </c>
      <c r="B17294" s="1">
        <v>42318</v>
      </c>
      <c r="C17294" t="s">
        <v>200</v>
      </c>
      <c r="D17294">
        <v>1</v>
      </c>
      <c r="E17294" t="s">
        <v>3824</v>
      </c>
      <c r="F17294" t="s">
        <v>16</v>
      </c>
      <c r="G17294" t="s">
        <v>4</v>
      </c>
      <c r="H17294" t="s">
        <v>200</v>
      </c>
      <c r="J17294" s="5"/>
      <c r="K17294" s="2">
        <v>2840</v>
      </c>
      <c r="L17294" s="5"/>
      <c r="M17294" s="2">
        <f t="shared" si="270"/>
        <v>-1172778.5199999968</v>
      </c>
      <c r="P17294"/>
    </row>
    <row r="17295" spans="1:16" hidden="1">
      <c r="A17295" t="s">
        <v>3827</v>
      </c>
      <c r="B17295" s="1">
        <v>42318</v>
      </c>
      <c r="C17295" t="s">
        <v>195</v>
      </c>
      <c r="D17295">
        <v>1</v>
      </c>
      <c r="E17295" t="s">
        <v>3830</v>
      </c>
      <c r="F17295" t="s">
        <v>13</v>
      </c>
      <c r="G17295" t="s">
        <v>4</v>
      </c>
      <c r="H17295" t="s">
        <v>195</v>
      </c>
      <c r="J17295" s="5"/>
      <c r="K17295" s="2">
        <v>21952.52</v>
      </c>
      <c r="L17295" s="5"/>
      <c r="M17295" s="2">
        <f t="shared" si="270"/>
        <v>-1194731.0399999968</v>
      </c>
      <c r="P17295"/>
    </row>
    <row r="17296" spans="1:16" hidden="1">
      <c r="A17296" t="s">
        <v>3831</v>
      </c>
      <c r="B17296" s="1">
        <v>42318</v>
      </c>
      <c r="C17296" t="s">
        <v>18</v>
      </c>
      <c r="D17296">
        <v>1</v>
      </c>
      <c r="E17296" t="s">
        <v>3833</v>
      </c>
      <c r="F17296" t="s">
        <v>13</v>
      </c>
      <c r="G17296" t="s">
        <v>4</v>
      </c>
      <c r="H17296" t="s">
        <v>18</v>
      </c>
      <c r="J17296" s="5"/>
      <c r="K17296" s="2">
        <v>6051.37</v>
      </c>
      <c r="L17296" s="5"/>
      <c r="M17296" s="2">
        <f t="shared" si="270"/>
        <v>-1200782.4099999969</v>
      </c>
      <c r="P17296"/>
    </row>
    <row r="17297" spans="1:16" hidden="1">
      <c r="A17297" t="s">
        <v>19491</v>
      </c>
      <c r="B17297" s="1">
        <v>42318</v>
      </c>
      <c r="C17297" t="s">
        <v>19515</v>
      </c>
      <c r="D17297">
        <v>2</v>
      </c>
      <c r="E17297" t="s">
        <v>19516</v>
      </c>
      <c r="F17297" t="s">
        <v>7054</v>
      </c>
      <c r="G17297" t="s">
        <v>20</v>
      </c>
      <c r="H17297" t="s">
        <v>1863</v>
      </c>
      <c r="I17297" s="2">
        <v>100</v>
      </c>
      <c r="J17297" s="5"/>
      <c r="L17297" s="5"/>
      <c r="M17297" s="2">
        <f t="shared" si="270"/>
        <v>-1200682.4099999969</v>
      </c>
      <c r="P17297"/>
    </row>
    <row r="17298" spans="1:16" hidden="1">
      <c r="A17298" t="s">
        <v>19517</v>
      </c>
      <c r="B17298" s="1">
        <v>42318</v>
      </c>
      <c r="C17298" t="s">
        <v>19538</v>
      </c>
      <c r="D17298">
        <v>2</v>
      </c>
      <c r="E17298" t="s">
        <v>19539</v>
      </c>
      <c r="F17298" t="s">
        <v>7054</v>
      </c>
      <c r="G17298" t="s">
        <v>20</v>
      </c>
      <c r="H17298" t="s">
        <v>19540</v>
      </c>
      <c r="I17298" s="2">
        <v>590</v>
      </c>
      <c r="J17298" s="5"/>
      <c r="L17298" s="5"/>
      <c r="M17298" s="2">
        <f t="shared" si="270"/>
        <v>-1200092.4099999969</v>
      </c>
      <c r="P17298"/>
    </row>
    <row r="17299" spans="1:16" hidden="1">
      <c r="A17299" t="s">
        <v>19541</v>
      </c>
      <c r="B17299" s="1">
        <v>42318</v>
      </c>
      <c r="C17299" t="s">
        <v>19563</v>
      </c>
      <c r="D17299">
        <v>2</v>
      </c>
      <c r="E17299" t="s">
        <v>19564</v>
      </c>
      <c r="F17299" t="s">
        <v>7054</v>
      </c>
      <c r="G17299" t="s">
        <v>20</v>
      </c>
      <c r="H17299" t="s">
        <v>19565</v>
      </c>
      <c r="I17299" s="2">
        <v>1025</v>
      </c>
      <c r="J17299" s="5"/>
      <c r="L17299" s="5"/>
      <c r="M17299" s="2">
        <f t="shared" si="270"/>
        <v>-1199067.4099999969</v>
      </c>
      <c r="P17299"/>
    </row>
    <row r="17300" spans="1:16" hidden="1">
      <c r="A17300" t="s">
        <v>19566</v>
      </c>
      <c r="B17300" s="1">
        <v>42318</v>
      </c>
      <c r="C17300" t="s">
        <v>19588</v>
      </c>
      <c r="D17300">
        <v>1</v>
      </c>
      <c r="E17300" t="s">
        <v>19589</v>
      </c>
      <c r="F17300" t="s">
        <v>13565</v>
      </c>
      <c r="G17300" t="s">
        <v>20</v>
      </c>
      <c r="H17300" t="s">
        <v>19590</v>
      </c>
      <c r="I17300" s="2">
        <v>140000</v>
      </c>
      <c r="J17300" s="5"/>
      <c r="L17300" s="5"/>
      <c r="M17300" s="2">
        <f t="shared" si="270"/>
        <v>-1059067.4099999969</v>
      </c>
      <c r="P17300"/>
    </row>
    <row r="17301" spans="1:16" hidden="1">
      <c r="A17301" t="s">
        <v>19591</v>
      </c>
      <c r="B17301" s="1">
        <v>42318</v>
      </c>
      <c r="C17301" t="s">
        <v>19615</v>
      </c>
      <c r="D17301">
        <v>2</v>
      </c>
      <c r="E17301" t="s">
        <v>19616</v>
      </c>
      <c r="F17301" t="s">
        <v>7054</v>
      </c>
      <c r="G17301" t="s">
        <v>20</v>
      </c>
      <c r="H17301" t="s">
        <v>3383</v>
      </c>
      <c r="I17301" s="2">
        <v>3160</v>
      </c>
      <c r="J17301" s="5"/>
      <c r="L17301" s="5"/>
      <c r="M17301" s="2">
        <f t="shared" si="270"/>
        <v>-1055907.4099999969</v>
      </c>
      <c r="P17301"/>
    </row>
    <row r="17302" spans="1:16" hidden="1">
      <c r="A17302" t="s">
        <v>19617</v>
      </c>
      <c r="B17302" s="1">
        <v>42318</v>
      </c>
      <c r="C17302" t="s">
        <v>19638</v>
      </c>
      <c r="D17302">
        <v>1</v>
      </c>
      <c r="E17302" t="s">
        <v>19639</v>
      </c>
      <c r="F17302" t="s">
        <v>13565</v>
      </c>
      <c r="G17302" t="s">
        <v>20</v>
      </c>
      <c r="H17302" t="s">
        <v>3388</v>
      </c>
      <c r="I17302" s="2">
        <v>9215</v>
      </c>
      <c r="J17302" s="5"/>
      <c r="L17302" s="5"/>
      <c r="M17302" s="2">
        <f t="shared" si="270"/>
        <v>-1046692.4099999969</v>
      </c>
      <c r="P17302"/>
    </row>
    <row r="17303" spans="1:16" hidden="1">
      <c r="A17303" t="s">
        <v>19640</v>
      </c>
      <c r="B17303" s="1">
        <v>42318</v>
      </c>
      <c r="C17303" t="s">
        <v>19660</v>
      </c>
      <c r="D17303">
        <v>2</v>
      </c>
      <c r="E17303" t="s">
        <v>19661</v>
      </c>
      <c r="F17303" t="s">
        <v>7054</v>
      </c>
      <c r="G17303" t="s">
        <v>20</v>
      </c>
      <c r="H17303" t="s">
        <v>14858</v>
      </c>
      <c r="I17303" s="2">
        <v>1025</v>
      </c>
      <c r="J17303" s="5"/>
      <c r="L17303" s="5"/>
      <c r="M17303" s="2">
        <f t="shared" si="270"/>
        <v>-1045667.4099999969</v>
      </c>
      <c r="P17303"/>
    </row>
    <row r="17304" spans="1:16" hidden="1">
      <c r="A17304" t="s">
        <v>19662</v>
      </c>
      <c r="B17304" s="1">
        <v>42318</v>
      </c>
      <c r="C17304" t="s">
        <v>19262</v>
      </c>
      <c r="D17304">
        <v>1</v>
      </c>
      <c r="E17304" t="s">
        <v>19686</v>
      </c>
      <c r="F17304" t="s">
        <v>13565</v>
      </c>
      <c r="G17304" t="s">
        <v>20</v>
      </c>
      <c r="H17304" t="s">
        <v>3116</v>
      </c>
      <c r="I17304" s="2">
        <v>100000</v>
      </c>
      <c r="J17304" s="5"/>
      <c r="L17304" s="5"/>
      <c r="M17304" s="2">
        <f t="shared" si="270"/>
        <v>-945667.40999999689</v>
      </c>
      <c r="P17304"/>
    </row>
    <row r="17305" spans="1:16" hidden="1">
      <c r="A17305" t="s">
        <v>19687</v>
      </c>
      <c r="B17305" s="1">
        <v>42318</v>
      </c>
      <c r="C17305" t="s">
        <v>19707</v>
      </c>
      <c r="D17305">
        <v>2</v>
      </c>
      <c r="E17305" t="s">
        <v>19708</v>
      </c>
      <c r="F17305" t="s">
        <v>7054</v>
      </c>
      <c r="G17305" t="s">
        <v>20</v>
      </c>
      <c r="H17305" t="s">
        <v>17405</v>
      </c>
      <c r="I17305" s="2">
        <v>2425.0100000000002</v>
      </c>
      <c r="J17305" s="5"/>
      <c r="L17305" s="5"/>
      <c r="M17305" s="2">
        <f t="shared" si="270"/>
        <v>-943242.39999999688</v>
      </c>
      <c r="P17305"/>
    </row>
    <row r="17306" spans="1:16" hidden="1">
      <c r="A17306" t="s">
        <v>19709</v>
      </c>
      <c r="B17306" s="1">
        <v>42318</v>
      </c>
      <c r="C17306" t="s">
        <v>1802</v>
      </c>
      <c r="D17306">
        <v>2</v>
      </c>
      <c r="E17306" t="s">
        <v>19729</v>
      </c>
      <c r="F17306" t="s">
        <v>13559</v>
      </c>
      <c r="G17306" t="s">
        <v>479</v>
      </c>
      <c r="H17306" t="s">
        <v>668</v>
      </c>
      <c r="I17306" s="2">
        <v>293.22000000000003</v>
      </c>
      <c r="J17306" s="5"/>
      <c r="L17306" s="5"/>
      <c r="M17306" s="2">
        <f t="shared" si="270"/>
        <v>-942949.17999999691</v>
      </c>
      <c r="P17306"/>
    </row>
    <row r="17307" spans="1:16" hidden="1">
      <c r="A17307" t="s">
        <v>19730</v>
      </c>
      <c r="B17307" s="1">
        <v>42318</v>
      </c>
      <c r="C17307" t="s">
        <v>19755</v>
      </c>
      <c r="D17307">
        <v>2</v>
      </c>
      <c r="E17307" t="s">
        <v>19756</v>
      </c>
      <c r="F17307" t="s">
        <v>7054</v>
      </c>
      <c r="G17307" t="s">
        <v>20</v>
      </c>
      <c r="H17307" t="s">
        <v>19757</v>
      </c>
      <c r="I17307" s="2">
        <v>1025</v>
      </c>
      <c r="J17307" s="5"/>
      <c r="L17307" s="5"/>
      <c r="M17307" s="2">
        <f t="shared" si="270"/>
        <v>-941924.17999999691</v>
      </c>
      <c r="P17307"/>
    </row>
    <row r="17308" spans="1:16" hidden="1">
      <c r="A17308" t="s">
        <v>19758</v>
      </c>
      <c r="B17308" s="1">
        <v>42318</v>
      </c>
      <c r="C17308" t="s">
        <v>19781</v>
      </c>
      <c r="D17308">
        <v>1</v>
      </c>
      <c r="E17308" t="s">
        <v>19782</v>
      </c>
      <c r="F17308" t="s">
        <v>13565</v>
      </c>
      <c r="G17308" t="s">
        <v>20</v>
      </c>
      <c r="H17308" t="s">
        <v>3436</v>
      </c>
      <c r="I17308" s="2">
        <v>50000</v>
      </c>
      <c r="J17308" s="5"/>
      <c r="L17308" s="5"/>
      <c r="M17308" s="2">
        <f t="shared" si="270"/>
        <v>-891924.17999999691</v>
      </c>
      <c r="P17308"/>
    </row>
    <row r="17309" spans="1:16" hidden="1">
      <c r="A17309" t="s">
        <v>19783</v>
      </c>
      <c r="B17309" s="1">
        <v>42318</v>
      </c>
      <c r="C17309" t="s">
        <v>19803</v>
      </c>
      <c r="D17309">
        <v>1</v>
      </c>
      <c r="E17309" t="s">
        <v>19804</v>
      </c>
      <c r="F17309" t="s">
        <v>13565</v>
      </c>
      <c r="G17309" t="s">
        <v>20</v>
      </c>
      <c r="H17309" t="s">
        <v>3427</v>
      </c>
      <c r="I17309" s="2">
        <v>326100</v>
      </c>
      <c r="J17309" s="5"/>
      <c r="L17309" s="5"/>
      <c r="M17309" s="2">
        <f t="shared" si="270"/>
        <v>-565824.17999999691</v>
      </c>
      <c r="P17309"/>
    </row>
    <row r="17310" spans="1:16" hidden="1">
      <c r="A17310" t="s">
        <v>19807</v>
      </c>
      <c r="B17310" s="1">
        <v>42318</v>
      </c>
      <c r="C17310" t="s">
        <v>19825</v>
      </c>
      <c r="D17310">
        <v>2</v>
      </c>
      <c r="E17310" t="s">
        <v>19826</v>
      </c>
      <c r="F17310" t="s">
        <v>7054</v>
      </c>
      <c r="G17310" t="s">
        <v>20</v>
      </c>
      <c r="H17310" t="s">
        <v>2693</v>
      </c>
      <c r="I17310" s="2">
        <v>6204</v>
      </c>
      <c r="J17310" s="5"/>
      <c r="L17310" s="5"/>
      <c r="M17310" s="2">
        <f t="shared" si="270"/>
        <v>-559620.17999999691</v>
      </c>
      <c r="P17310"/>
    </row>
    <row r="17311" spans="1:16" hidden="1">
      <c r="A17311" t="s">
        <v>19828</v>
      </c>
      <c r="B17311" s="1">
        <v>42318</v>
      </c>
      <c r="C17311" t="s">
        <v>19847</v>
      </c>
      <c r="D17311">
        <v>2</v>
      </c>
      <c r="E17311" t="s">
        <v>19848</v>
      </c>
      <c r="F17311" t="s">
        <v>7054</v>
      </c>
      <c r="G17311" t="s">
        <v>20</v>
      </c>
      <c r="H17311" t="s">
        <v>19849</v>
      </c>
      <c r="I17311" s="2">
        <v>1025</v>
      </c>
      <c r="J17311" s="5"/>
      <c r="L17311" s="5"/>
      <c r="M17311" s="2">
        <f t="shared" si="270"/>
        <v>-558595.17999999691</v>
      </c>
      <c r="P17311"/>
    </row>
    <row r="17312" spans="1:16" hidden="1">
      <c r="A17312" t="s">
        <v>19852</v>
      </c>
      <c r="B17312" s="1">
        <v>42318</v>
      </c>
      <c r="C17312" t="s">
        <v>19869</v>
      </c>
      <c r="D17312">
        <v>2</v>
      </c>
      <c r="E17312" t="s">
        <v>19870</v>
      </c>
      <c r="F17312" t="s">
        <v>7054</v>
      </c>
      <c r="G17312" t="s">
        <v>4</v>
      </c>
      <c r="H17312" t="s">
        <v>8149</v>
      </c>
      <c r="I17312" s="2">
        <v>1025</v>
      </c>
      <c r="J17312" s="5"/>
      <c r="L17312" s="5"/>
      <c r="M17312" s="2">
        <f t="shared" si="270"/>
        <v>-557570.17999999691</v>
      </c>
      <c r="P17312"/>
    </row>
    <row r="17313" spans="1:16" hidden="1">
      <c r="A17313" t="s">
        <v>19873</v>
      </c>
      <c r="B17313" s="1">
        <v>42318</v>
      </c>
      <c r="C17313" t="s">
        <v>5029</v>
      </c>
      <c r="D17313">
        <v>2</v>
      </c>
      <c r="E17313" t="s">
        <v>19890</v>
      </c>
      <c r="F17313" t="s">
        <v>13559</v>
      </c>
      <c r="G17313" t="s">
        <v>479</v>
      </c>
      <c r="H17313" t="s">
        <v>2743</v>
      </c>
      <c r="I17313" s="2">
        <v>1687.38</v>
      </c>
      <c r="J17313" s="5"/>
      <c r="L17313" s="5"/>
      <c r="M17313" s="2">
        <f t="shared" si="270"/>
        <v>-555882.7999999969</v>
      </c>
      <c r="P17313"/>
    </row>
    <row r="17314" spans="1:16" hidden="1">
      <c r="A17314" t="s">
        <v>19894</v>
      </c>
      <c r="B17314" s="1">
        <v>42318</v>
      </c>
      <c r="C17314" t="s">
        <v>6</v>
      </c>
      <c r="D17314">
        <v>1</v>
      </c>
      <c r="E17314" t="s">
        <v>19914</v>
      </c>
      <c r="F17314" t="s">
        <v>13565</v>
      </c>
      <c r="G17314" t="s">
        <v>4</v>
      </c>
      <c r="H17314" t="s">
        <v>3067</v>
      </c>
      <c r="I17314" s="2">
        <v>860.82</v>
      </c>
      <c r="J17314" s="5"/>
      <c r="L17314" s="5"/>
      <c r="M17314" s="2">
        <f t="shared" si="270"/>
        <v>-555021.97999999695</v>
      </c>
      <c r="P17314"/>
    </row>
    <row r="17315" spans="1:16" hidden="1">
      <c r="A17315" t="s">
        <v>19918</v>
      </c>
      <c r="B17315" s="1">
        <v>42318</v>
      </c>
      <c r="C17315" t="s">
        <v>19937</v>
      </c>
      <c r="D17315">
        <v>2</v>
      </c>
      <c r="E17315" t="s">
        <v>19938</v>
      </c>
      <c r="F17315" t="s">
        <v>7054</v>
      </c>
      <c r="G17315" t="s">
        <v>4</v>
      </c>
      <c r="H17315" t="s">
        <v>19939</v>
      </c>
      <c r="I17315" s="2">
        <v>1025</v>
      </c>
      <c r="J17315" s="5"/>
      <c r="L17315" s="5"/>
      <c r="M17315" s="2">
        <f t="shared" si="270"/>
        <v>-553996.97999999695</v>
      </c>
      <c r="P17315"/>
    </row>
    <row r="17316" spans="1:16" hidden="1">
      <c r="A17316" t="s">
        <v>19942</v>
      </c>
      <c r="B17316" s="1">
        <v>42318</v>
      </c>
      <c r="C17316" t="s">
        <v>19759</v>
      </c>
      <c r="D17316">
        <v>1</v>
      </c>
      <c r="E17316" t="s">
        <v>19961</v>
      </c>
      <c r="F17316" t="s">
        <v>13565</v>
      </c>
      <c r="G17316" t="s">
        <v>4</v>
      </c>
      <c r="H17316" t="s">
        <v>19761</v>
      </c>
      <c r="I17316" s="2">
        <v>10000</v>
      </c>
      <c r="J17316" s="5"/>
      <c r="L17316" s="5"/>
      <c r="M17316" s="2">
        <f t="shared" si="270"/>
        <v>-543996.97999999695</v>
      </c>
      <c r="P17316"/>
    </row>
    <row r="17317" spans="1:16" hidden="1">
      <c r="A17317" t="s">
        <v>19963</v>
      </c>
      <c r="B17317" s="1">
        <v>42318</v>
      </c>
      <c r="C17317" t="s">
        <v>19982</v>
      </c>
      <c r="D17317">
        <v>2</v>
      </c>
      <c r="E17317" t="s">
        <v>19983</v>
      </c>
      <c r="F17317" t="s">
        <v>7054</v>
      </c>
      <c r="G17317" t="s">
        <v>4</v>
      </c>
      <c r="H17317" t="s">
        <v>19984</v>
      </c>
      <c r="I17317" s="2">
        <v>1025</v>
      </c>
      <c r="J17317" s="5"/>
      <c r="L17317" s="5"/>
      <c r="M17317" s="2">
        <f t="shared" si="270"/>
        <v>-542971.97999999695</v>
      </c>
      <c r="P17317"/>
    </row>
    <row r="17318" spans="1:16" hidden="1">
      <c r="A17318" t="s">
        <v>19987</v>
      </c>
      <c r="B17318" s="1">
        <v>42318</v>
      </c>
      <c r="C17318" t="s">
        <v>1802</v>
      </c>
      <c r="D17318">
        <v>2</v>
      </c>
      <c r="E17318" t="s">
        <v>20003</v>
      </c>
      <c r="F17318" t="s">
        <v>13559</v>
      </c>
      <c r="G17318" t="s">
        <v>479</v>
      </c>
      <c r="H17318" t="s">
        <v>19939</v>
      </c>
      <c r="I17318" s="2">
        <v>884.87</v>
      </c>
      <c r="J17318" s="5"/>
      <c r="L17318" s="5"/>
      <c r="M17318" s="2">
        <f t="shared" si="270"/>
        <v>-542087.10999999696</v>
      </c>
      <c r="P17318"/>
    </row>
    <row r="17319" spans="1:16" hidden="1">
      <c r="A17319" t="s">
        <v>20007</v>
      </c>
      <c r="B17319" s="1">
        <v>42318</v>
      </c>
      <c r="D17319">
        <v>2</v>
      </c>
      <c r="E17319" t="s">
        <v>20023</v>
      </c>
      <c r="F17319" t="s">
        <v>13559</v>
      </c>
      <c r="G17319" t="s">
        <v>479</v>
      </c>
      <c r="H17319" t="s">
        <v>65</v>
      </c>
      <c r="I17319" s="2">
        <v>150</v>
      </c>
      <c r="J17319" s="5"/>
      <c r="L17319" s="5"/>
      <c r="M17319" s="2">
        <f t="shared" si="270"/>
        <v>-541937.10999999696</v>
      </c>
      <c r="P17319"/>
    </row>
    <row r="17320" spans="1:16" hidden="1">
      <c r="A17320" t="s">
        <v>20027</v>
      </c>
      <c r="B17320" s="1">
        <v>42318</v>
      </c>
      <c r="C17320" t="s">
        <v>20045</v>
      </c>
      <c r="D17320">
        <v>2</v>
      </c>
      <c r="E17320" t="s">
        <v>20046</v>
      </c>
      <c r="F17320" t="s">
        <v>7054</v>
      </c>
      <c r="G17320" t="s">
        <v>4</v>
      </c>
      <c r="H17320" t="s">
        <v>20047</v>
      </c>
      <c r="I17320" s="2">
        <v>1840</v>
      </c>
      <c r="J17320" s="5"/>
      <c r="L17320" s="5"/>
      <c r="M17320" s="2">
        <f t="shared" si="270"/>
        <v>-540097.10999999696</v>
      </c>
      <c r="P17320"/>
    </row>
    <row r="17321" spans="1:16" hidden="1">
      <c r="A17321" t="s">
        <v>20052</v>
      </c>
      <c r="B17321" s="1">
        <v>42318</v>
      </c>
      <c r="C17321" t="s">
        <v>20072</v>
      </c>
      <c r="D17321">
        <v>2</v>
      </c>
      <c r="E17321" t="s">
        <v>20073</v>
      </c>
      <c r="F17321" t="s">
        <v>7054</v>
      </c>
      <c r="G17321" t="s">
        <v>4</v>
      </c>
      <c r="H17321" t="s">
        <v>3114</v>
      </c>
      <c r="I17321" s="2">
        <v>394.4</v>
      </c>
      <c r="J17321" s="5"/>
      <c r="L17321" s="5"/>
      <c r="M17321" s="2">
        <f t="shared" si="270"/>
        <v>-539702.70999999694</v>
      </c>
      <c r="P17321"/>
    </row>
    <row r="17322" spans="1:16" hidden="1">
      <c r="A17322" t="s">
        <v>20078</v>
      </c>
      <c r="B17322" s="1">
        <v>42318</v>
      </c>
      <c r="C17322" t="s">
        <v>20096</v>
      </c>
      <c r="D17322">
        <v>2</v>
      </c>
      <c r="E17322" t="s">
        <v>20097</v>
      </c>
      <c r="F17322" t="s">
        <v>7054</v>
      </c>
      <c r="G17322" t="s">
        <v>4</v>
      </c>
      <c r="H17322" t="s">
        <v>2138</v>
      </c>
      <c r="I17322" s="2">
        <v>1840</v>
      </c>
      <c r="J17322" s="5"/>
      <c r="L17322" s="5"/>
      <c r="M17322" s="2">
        <f t="shared" si="270"/>
        <v>-537862.70999999694</v>
      </c>
      <c r="P17322"/>
    </row>
    <row r="17323" spans="1:16" hidden="1">
      <c r="A17323" t="s">
        <v>20101</v>
      </c>
      <c r="B17323" s="1">
        <v>42318</v>
      </c>
      <c r="C17323" t="s">
        <v>20119</v>
      </c>
      <c r="D17323">
        <v>2</v>
      </c>
      <c r="E17323" t="s">
        <v>20120</v>
      </c>
      <c r="F17323" t="s">
        <v>7054</v>
      </c>
      <c r="G17323" t="s">
        <v>4</v>
      </c>
      <c r="H17323" t="s">
        <v>14424</v>
      </c>
      <c r="I17323" s="2">
        <v>1025</v>
      </c>
      <c r="J17323" s="5"/>
      <c r="L17323" s="5"/>
      <c r="M17323" s="2">
        <f t="shared" si="270"/>
        <v>-536837.70999999694</v>
      </c>
      <c r="P17323"/>
    </row>
    <row r="17324" spans="1:16" hidden="1">
      <c r="A17324" t="s">
        <v>20125</v>
      </c>
      <c r="B17324" s="1">
        <v>42318</v>
      </c>
      <c r="C17324" t="s">
        <v>20146</v>
      </c>
      <c r="D17324">
        <v>1</v>
      </c>
      <c r="E17324" t="s">
        <v>20147</v>
      </c>
      <c r="F17324" t="s">
        <v>13565</v>
      </c>
      <c r="G17324" t="s">
        <v>4</v>
      </c>
      <c r="H17324" t="s">
        <v>17938</v>
      </c>
      <c r="I17324" s="2">
        <v>49800</v>
      </c>
      <c r="J17324" s="5"/>
      <c r="L17324" s="5"/>
      <c r="M17324" s="2">
        <f t="shared" si="270"/>
        <v>-487037.70999999694</v>
      </c>
      <c r="P17324"/>
    </row>
    <row r="17325" spans="1:16" hidden="1">
      <c r="A17325" t="s">
        <v>20152</v>
      </c>
      <c r="B17325" s="1">
        <v>42318</v>
      </c>
      <c r="C17325" t="s">
        <v>20172</v>
      </c>
      <c r="D17325">
        <v>2</v>
      </c>
      <c r="E17325" t="s">
        <v>20173</v>
      </c>
      <c r="F17325" t="s">
        <v>7054</v>
      </c>
      <c r="G17325" t="s">
        <v>4</v>
      </c>
      <c r="H17325" t="s">
        <v>16347</v>
      </c>
      <c r="I17325" s="2">
        <v>1840</v>
      </c>
      <c r="J17325" s="5"/>
      <c r="L17325" s="5"/>
      <c r="M17325" s="2">
        <f t="shared" si="270"/>
        <v>-485197.70999999694</v>
      </c>
      <c r="P17325"/>
    </row>
    <row r="17326" spans="1:16" hidden="1">
      <c r="A17326" t="s">
        <v>20177</v>
      </c>
      <c r="B17326" s="1">
        <v>42318</v>
      </c>
      <c r="C17326" t="s">
        <v>19235</v>
      </c>
      <c r="D17326">
        <v>1</v>
      </c>
      <c r="E17326" t="s">
        <v>20197</v>
      </c>
      <c r="F17326" t="s">
        <v>13561</v>
      </c>
      <c r="G17326" t="s">
        <v>4</v>
      </c>
      <c r="H17326" t="s">
        <v>20198</v>
      </c>
      <c r="I17326" s="2">
        <v>200000</v>
      </c>
      <c r="J17326" s="5"/>
      <c r="L17326" s="5"/>
      <c r="M17326" s="2">
        <f t="shared" si="270"/>
        <v>-285197.70999999694</v>
      </c>
      <c r="P17326"/>
    </row>
    <row r="17327" spans="1:16" hidden="1">
      <c r="A17327" t="s">
        <v>20202</v>
      </c>
      <c r="B17327" s="1">
        <v>42318</v>
      </c>
      <c r="C17327" t="s">
        <v>20221</v>
      </c>
      <c r="D17327">
        <v>2</v>
      </c>
      <c r="E17327" t="s">
        <v>20222</v>
      </c>
      <c r="F17327" t="s">
        <v>7054</v>
      </c>
      <c r="G17327" t="s">
        <v>4</v>
      </c>
      <c r="H17327" t="s">
        <v>19013</v>
      </c>
      <c r="I17327" s="2">
        <v>1134.5</v>
      </c>
      <c r="J17327" s="5"/>
      <c r="L17327" s="5"/>
      <c r="M17327" s="2">
        <f t="shared" si="270"/>
        <v>-284063.20999999694</v>
      </c>
      <c r="P17327"/>
    </row>
    <row r="17328" spans="1:16" hidden="1">
      <c r="A17328" t="s">
        <v>20228</v>
      </c>
      <c r="B17328" s="1">
        <v>42318</v>
      </c>
      <c r="C17328" t="s">
        <v>20245</v>
      </c>
      <c r="D17328">
        <v>2</v>
      </c>
      <c r="E17328" t="s">
        <v>20246</v>
      </c>
      <c r="F17328" t="s">
        <v>7054</v>
      </c>
      <c r="G17328" t="s">
        <v>4</v>
      </c>
      <c r="H17328" t="s">
        <v>1873</v>
      </c>
      <c r="J17328" s="5"/>
      <c r="K17328" s="2">
        <v>8687.42</v>
      </c>
      <c r="L17328" s="5"/>
      <c r="M17328" s="2">
        <f t="shared" si="270"/>
        <v>-292750.62999999692</v>
      </c>
      <c r="P17328"/>
    </row>
    <row r="17329" spans="1:16" hidden="1">
      <c r="A17329" t="s">
        <v>20228</v>
      </c>
      <c r="B17329" s="1">
        <v>42318</v>
      </c>
      <c r="C17329" t="s">
        <v>20245</v>
      </c>
      <c r="D17329">
        <v>2</v>
      </c>
      <c r="E17329" t="s">
        <v>20246</v>
      </c>
      <c r="F17329" t="s">
        <v>7054</v>
      </c>
      <c r="G17329" t="s">
        <v>4</v>
      </c>
      <c r="H17329" t="s">
        <v>1873</v>
      </c>
      <c r="I17329" s="2">
        <v>8687.4500000000007</v>
      </c>
      <c r="J17329" s="5"/>
      <c r="L17329" s="5"/>
      <c r="M17329" s="2">
        <f t="shared" si="270"/>
        <v>-284063.17999999691</v>
      </c>
      <c r="P17329"/>
    </row>
    <row r="17330" spans="1:16" hidden="1">
      <c r="A17330" t="s">
        <v>20250</v>
      </c>
      <c r="B17330" s="1">
        <v>42318</v>
      </c>
      <c r="C17330" t="s">
        <v>18970</v>
      </c>
      <c r="D17330">
        <v>1</v>
      </c>
      <c r="E17330" t="s">
        <v>20265</v>
      </c>
      <c r="F17330" t="s">
        <v>13565</v>
      </c>
      <c r="G17330" t="s">
        <v>4</v>
      </c>
      <c r="H17330" t="s">
        <v>20266</v>
      </c>
      <c r="I17330" s="2">
        <v>90000</v>
      </c>
      <c r="J17330" s="5"/>
      <c r="L17330" s="5"/>
      <c r="M17330" s="2">
        <f t="shared" si="270"/>
        <v>-194063.17999999691</v>
      </c>
      <c r="P17330"/>
    </row>
    <row r="17331" spans="1:16" hidden="1">
      <c r="A17331" t="s">
        <v>20275</v>
      </c>
      <c r="B17331" s="1">
        <v>42318</v>
      </c>
      <c r="C17331" t="s">
        <v>20286</v>
      </c>
      <c r="D17331">
        <v>2</v>
      </c>
      <c r="E17331" t="s">
        <v>20287</v>
      </c>
      <c r="F17331" t="s">
        <v>7054</v>
      </c>
      <c r="G17331" t="s">
        <v>4</v>
      </c>
      <c r="H17331" t="s">
        <v>20288</v>
      </c>
      <c r="I17331" s="2">
        <v>1025</v>
      </c>
      <c r="J17331" s="5"/>
      <c r="L17331" s="5"/>
      <c r="M17331" s="2">
        <f t="shared" si="270"/>
        <v>-193038.17999999691</v>
      </c>
      <c r="P17331"/>
    </row>
    <row r="17332" spans="1:16" hidden="1">
      <c r="A17332" t="s">
        <v>20300</v>
      </c>
      <c r="B17332" s="1">
        <v>42318</v>
      </c>
      <c r="C17332" t="s">
        <v>20311</v>
      </c>
      <c r="D17332">
        <v>1</v>
      </c>
      <c r="E17332" t="s">
        <v>20312</v>
      </c>
      <c r="F17332" t="s">
        <v>13565</v>
      </c>
      <c r="G17332" t="s">
        <v>4</v>
      </c>
      <c r="H17332" t="s">
        <v>13755</v>
      </c>
      <c r="I17332" s="2">
        <v>20000</v>
      </c>
      <c r="J17332" s="5"/>
      <c r="L17332" s="5"/>
      <c r="M17332" s="2">
        <f t="shared" si="270"/>
        <v>-173038.17999999691</v>
      </c>
      <c r="P17332"/>
    </row>
    <row r="17333" spans="1:16" hidden="1">
      <c r="A17333" t="s">
        <v>20325</v>
      </c>
      <c r="B17333" s="1">
        <v>42318</v>
      </c>
      <c r="C17333" t="s">
        <v>19262</v>
      </c>
      <c r="D17333">
        <v>1</v>
      </c>
      <c r="E17333" t="s">
        <v>20336</v>
      </c>
      <c r="F17333" t="s">
        <v>13565</v>
      </c>
      <c r="G17333" t="s">
        <v>4</v>
      </c>
      <c r="H17333" t="s">
        <v>3116</v>
      </c>
      <c r="I17333" s="2">
        <v>30000</v>
      </c>
      <c r="J17333" s="5"/>
      <c r="L17333" s="5"/>
      <c r="M17333" s="2">
        <f t="shared" si="270"/>
        <v>-143038.17999999691</v>
      </c>
      <c r="P17333"/>
    </row>
    <row r="17334" spans="1:16" hidden="1">
      <c r="A17334" t="s">
        <v>20348</v>
      </c>
      <c r="B17334" s="1">
        <v>42318</v>
      </c>
      <c r="C17334" t="s">
        <v>20357</v>
      </c>
      <c r="D17334">
        <v>2</v>
      </c>
      <c r="E17334" t="s">
        <v>20358</v>
      </c>
      <c r="F17334" t="s">
        <v>7054</v>
      </c>
      <c r="G17334" t="s">
        <v>4</v>
      </c>
      <c r="H17334" t="s">
        <v>3643</v>
      </c>
      <c r="I17334" s="2">
        <v>37176.67</v>
      </c>
      <c r="J17334" s="5"/>
      <c r="L17334" s="5"/>
      <c r="M17334" s="2">
        <f t="shared" si="270"/>
        <v>-105861.50999999691</v>
      </c>
      <c r="P17334"/>
    </row>
    <row r="17335" spans="1:16" hidden="1">
      <c r="A17335" t="s">
        <v>20370</v>
      </c>
      <c r="B17335" s="1">
        <v>42318</v>
      </c>
      <c r="C17335" t="s">
        <v>20384</v>
      </c>
      <c r="D17335">
        <v>2</v>
      </c>
      <c r="E17335" t="s">
        <v>20385</v>
      </c>
      <c r="F17335" t="s">
        <v>7054</v>
      </c>
      <c r="G17335" t="s">
        <v>4</v>
      </c>
      <c r="H17335" t="s">
        <v>6526</v>
      </c>
      <c r="I17335" s="2">
        <v>400</v>
      </c>
      <c r="J17335" s="5"/>
      <c r="L17335" s="5"/>
      <c r="M17335" s="2">
        <f t="shared" si="270"/>
        <v>-105461.50999999691</v>
      </c>
      <c r="P17335"/>
    </row>
    <row r="17336" spans="1:16" hidden="1">
      <c r="A17336" t="s">
        <v>20402</v>
      </c>
      <c r="B17336" s="1">
        <v>42318</v>
      </c>
      <c r="C17336" t="s">
        <v>20411</v>
      </c>
      <c r="D17336">
        <v>2</v>
      </c>
      <c r="E17336" t="s">
        <v>20412</v>
      </c>
      <c r="F17336" t="s">
        <v>7054</v>
      </c>
      <c r="G17336" t="s">
        <v>4</v>
      </c>
      <c r="H17336" t="s">
        <v>5919</v>
      </c>
      <c r="I17336" s="2">
        <v>1025</v>
      </c>
      <c r="J17336" s="5"/>
      <c r="L17336" s="5"/>
      <c r="M17336" s="2">
        <f t="shared" si="270"/>
        <v>-104436.50999999691</v>
      </c>
      <c r="P17336"/>
    </row>
    <row r="17337" spans="1:16" hidden="1">
      <c r="A17337" t="s">
        <v>20425</v>
      </c>
      <c r="B17337" s="1">
        <v>42318</v>
      </c>
      <c r="C17337" t="s">
        <v>20433</v>
      </c>
      <c r="D17337">
        <v>2</v>
      </c>
      <c r="E17337" t="s">
        <v>20434</v>
      </c>
      <c r="F17337" t="s">
        <v>7054</v>
      </c>
      <c r="G17337" t="s">
        <v>4</v>
      </c>
      <c r="H17337" t="s">
        <v>273</v>
      </c>
      <c r="J17337" s="5"/>
      <c r="K17337" s="2">
        <v>400</v>
      </c>
      <c r="L17337" s="5"/>
      <c r="M17337" s="2">
        <f t="shared" si="270"/>
        <v>-104836.50999999691</v>
      </c>
      <c r="P17337"/>
    </row>
    <row r="17338" spans="1:16" hidden="1">
      <c r="A17338" t="s">
        <v>20425</v>
      </c>
      <c r="B17338" s="1">
        <v>42318</v>
      </c>
      <c r="C17338" t="s">
        <v>20433</v>
      </c>
      <c r="D17338">
        <v>2</v>
      </c>
      <c r="E17338" t="s">
        <v>20434</v>
      </c>
      <c r="F17338" t="s">
        <v>7054</v>
      </c>
      <c r="G17338" t="s">
        <v>4</v>
      </c>
      <c r="H17338" t="s">
        <v>273</v>
      </c>
      <c r="I17338" s="2">
        <v>1025</v>
      </c>
      <c r="J17338" s="5"/>
      <c r="L17338" s="5"/>
      <c r="M17338" s="2">
        <f t="shared" si="270"/>
        <v>-103811.50999999691</v>
      </c>
      <c r="P17338"/>
    </row>
    <row r="17339" spans="1:16" hidden="1">
      <c r="A17339" t="s">
        <v>20445</v>
      </c>
      <c r="B17339" s="1">
        <v>42318</v>
      </c>
      <c r="C17339" t="s">
        <v>20456</v>
      </c>
      <c r="D17339">
        <v>1</v>
      </c>
      <c r="E17339" t="s">
        <v>20457</v>
      </c>
      <c r="F17339" t="s">
        <v>13565</v>
      </c>
      <c r="G17339" t="s">
        <v>4</v>
      </c>
      <c r="H17339" t="s">
        <v>20458</v>
      </c>
      <c r="I17339" s="2">
        <v>5000</v>
      </c>
      <c r="J17339" s="5"/>
      <c r="L17339" s="5"/>
      <c r="M17339" s="2">
        <f t="shared" si="270"/>
        <v>-98811.50999999691</v>
      </c>
      <c r="P17339"/>
    </row>
    <row r="17340" spans="1:16" hidden="1">
      <c r="A17340" t="s">
        <v>3847</v>
      </c>
      <c r="B17340" s="36">
        <v>42319</v>
      </c>
      <c r="C17340" s="35" t="s">
        <v>6</v>
      </c>
      <c r="D17340" s="35">
        <v>1</v>
      </c>
      <c r="E17340" s="35" t="s">
        <v>3849</v>
      </c>
      <c r="F17340" s="35" t="s">
        <v>29</v>
      </c>
      <c r="G17340" s="35" t="s">
        <v>20</v>
      </c>
      <c r="H17340" s="35" t="s">
        <v>3850</v>
      </c>
      <c r="I17340" s="11">
        <v>2312.69</v>
      </c>
      <c r="J17340" s="12"/>
      <c r="K17340" s="11"/>
      <c r="L17340" s="12"/>
      <c r="M17340" s="2">
        <f t="shared" si="270"/>
        <v>-96498.819999996907</v>
      </c>
      <c r="P17340"/>
    </row>
    <row r="17341" spans="1:16" hidden="1">
      <c r="A17341" t="s">
        <v>3917</v>
      </c>
      <c r="B17341" s="1">
        <v>42319</v>
      </c>
      <c r="C17341" t="s">
        <v>6</v>
      </c>
      <c r="D17341">
        <v>1</v>
      </c>
      <c r="E17341" t="s">
        <v>3924</v>
      </c>
      <c r="F17341" t="s">
        <v>29</v>
      </c>
      <c r="G17341" t="s">
        <v>20</v>
      </c>
      <c r="H17341" t="s">
        <v>3905</v>
      </c>
      <c r="I17341" s="2">
        <v>1650</v>
      </c>
      <c r="J17341" s="5"/>
      <c r="L17341" s="5"/>
      <c r="M17341" s="2">
        <f t="shared" si="270"/>
        <v>-94848.819999996907</v>
      </c>
      <c r="P17341"/>
    </row>
    <row r="17342" spans="1:16" hidden="1">
      <c r="A17342" t="s">
        <v>3943</v>
      </c>
      <c r="B17342" s="1">
        <v>42319</v>
      </c>
      <c r="C17342" t="s">
        <v>6</v>
      </c>
      <c r="D17342">
        <v>1</v>
      </c>
      <c r="E17342" t="s">
        <v>3949</v>
      </c>
      <c r="F17342" t="s">
        <v>29</v>
      </c>
      <c r="G17342" t="s">
        <v>20</v>
      </c>
      <c r="H17342" t="s">
        <v>3950</v>
      </c>
      <c r="I17342" s="2">
        <v>127.28</v>
      </c>
      <c r="J17342" s="5"/>
      <c r="L17342" s="5"/>
      <c r="M17342" s="2">
        <f t="shared" si="270"/>
        <v>-94721.539999996909</v>
      </c>
      <c r="P17342"/>
    </row>
    <row r="17343" spans="1:16" hidden="1">
      <c r="A17343" t="s">
        <v>3952</v>
      </c>
      <c r="B17343" s="1">
        <v>42319</v>
      </c>
      <c r="C17343" t="s">
        <v>6</v>
      </c>
      <c r="D17343">
        <v>1</v>
      </c>
      <c r="E17343" t="s">
        <v>3958</v>
      </c>
      <c r="F17343" t="s">
        <v>29</v>
      </c>
      <c r="G17343" t="s">
        <v>20</v>
      </c>
      <c r="H17343" t="s">
        <v>784</v>
      </c>
      <c r="I17343" s="2">
        <v>77.52</v>
      </c>
      <c r="J17343" s="5"/>
      <c r="L17343" s="5"/>
      <c r="M17343" s="2">
        <f t="shared" si="270"/>
        <v>-94644.019999996905</v>
      </c>
      <c r="P17343"/>
    </row>
    <row r="17344" spans="1:16" hidden="1">
      <c r="A17344" t="s">
        <v>3975</v>
      </c>
      <c r="B17344" s="1">
        <v>42319</v>
      </c>
      <c r="C17344" t="s">
        <v>6</v>
      </c>
      <c r="D17344">
        <v>1</v>
      </c>
      <c r="E17344" t="s">
        <v>3979</v>
      </c>
      <c r="F17344" t="s">
        <v>29</v>
      </c>
      <c r="G17344" t="s">
        <v>20</v>
      </c>
      <c r="H17344" t="s">
        <v>3980</v>
      </c>
      <c r="I17344" s="2">
        <v>509</v>
      </c>
      <c r="J17344" s="5"/>
      <c r="L17344" s="5"/>
      <c r="M17344" s="2">
        <f t="shared" si="270"/>
        <v>-94135.019999996905</v>
      </c>
      <c r="P17344"/>
    </row>
    <row r="17345" spans="1:16" hidden="1">
      <c r="A17345" t="s">
        <v>4029</v>
      </c>
      <c r="B17345" s="1">
        <v>42319</v>
      </c>
      <c r="C17345" t="s">
        <v>43</v>
      </c>
      <c r="D17345">
        <v>1</v>
      </c>
      <c r="E17345" t="s">
        <v>4036</v>
      </c>
      <c r="F17345" t="s">
        <v>228</v>
      </c>
      <c r="G17345" t="s">
        <v>20</v>
      </c>
      <c r="H17345" t="s">
        <v>4037</v>
      </c>
      <c r="J17345" s="5"/>
      <c r="K17345" s="2">
        <v>40000</v>
      </c>
      <c r="L17345" s="5"/>
      <c r="M17345" s="2">
        <f t="shared" si="270"/>
        <v>-134135.0199999969</v>
      </c>
      <c r="P17345"/>
    </row>
    <row r="17346" spans="1:16" hidden="1">
      <c r="A17346" t="s">
        <v>4046</v>
      </c>
      <c r="B17346" s="1">
        <v>42319</v>
      </c>
      <c r="C17346" t="s">
        <v>6</v>
      </c>
      <c r="D17346">
        <v>1</v>
      </c>
      <c r="E17346" t="s">
        <v>4053</v>
      </c>
      <c r="F17346" t="s">
        <v>29</v>
      </c>
      <c r="G17346" t="s">
        <v>20</v>
      </c>
      <c r="H17346" t="s">
        <v>4054</v>
      </c>
      <c r="I17346" s="2">
        <v>600</v>
      </c>
      <c r="J17346" s="5"/>
      <c r="L17346" s="5"/>
      <c r="M17346" s="2">
        <f t="shared" si="270"/>
        <v>-133535.0199999969</v>
      </c>
      <c r="P17346"/>
    </row>
    <row r="17347" spans="1:16" hidden="1">
      <c r="A17347" t="s">
        <v>4062</v>
      </c>
      <c r="B17347" s="1">
        <v>42319</v>
      </c>
      <c r="C17347" t="s">
        <v>18</v>
      </c>
      <c r="D17347">
        <v>1</v>
      </c>
      <c r="E17347" t="s">
        <v>4065</v>
      </c>
      <c r="F17347" t="s">
        <v>13</v>
      </c>
      <c r="G17347" t="s">
        <v>20</v>
      </c>
      <c r="H17347" t="s">
        <v>4066</v>
      </c>
      <c r="J17347" s="5"/>
      <c r="K17347" s="2">
        <v>20000</v>
      </c>
      <c r="L17347" s="5"/>
      <c r="M17347" s="2">
        <f t="shared" si="270"/>
        <v>-153535.0199999969</v>
      </c>
      <c r="P17347"/>
    </row>
    <row r="17348" spans="1:16" hidden="1">
      <c r="A17348" t="s">
        <v>4068</v>
      </c>
      <c r="B17348" s="1">
        <v>42319</v>
      </c>
      <c r="C17348" t="s">
        <v>43</v>
      </c>
      <c r="D17348">
        <v>1</v>
      </c>
      <c r="E17348" t="s">
        <v>4069</v>
      </c>
      <c r="F17348" t="s">
        <v>13</v>
      </c>
      <c r="G17348" t="s">
        <v>20</v>
      </c>
      <c r="H17348" t="s">
        <v>4070</v>
      </c>
      <c r="J17348" s="5"/>
      <c r="K17348" s="2">
        <v>1025</v>
      </c>
      <c r="L17348" s="5"/>
      <c r="M17348" s="2">
        <f t="shared" si="270"/>
        <v>-154560.0199999969</v>
      </c>
      <c r="P17348"/>
    </row>
    <row r="17349" spans="1:16" hidden="1">
      <c r="A17349" t="s">
        <v>4092</v>
      </c>
      <c r="B17349" s="1">
        <v>42319</v>
      </c>
      <c r="C17349" t="s">
        <v>18</v>
      </c>
      <c r="D17349">
        <v>1</v>
      </c>
      <c r="E17349" t="s">
        <v>4099</v>
      </c>
      <c r="F17349" t="s">
        <v>13</v>
      </c>
      <c r="G17349" t="s">
        <v>20</v>
      </c>
      <c r="H17349" t="s">
        <v>18</v>
      </c>
      <c r="J17349" s="5"/>
      <c r="K17349" s="2">
        <v>8084.62</v>
      </c>
      <c r="L17349" s="5"/>
      <c r="M17349" s="2">
        <f t="shared" si="270"/>
        <v>-162644.6399999969</v>
      </c>
      <c r="P17349"/>
    </row>
    <row r="17350" spans="1:16" hidden="1">
      <c r="A17350" t="s">
        <v>4102</v>
      </c>
      <c r="B17350" s="1">
        <v>42319</v>
      </c>
      <c r="C17350" t="s">
        <v>195</v>
      </c>
      <c r="D17350">
        <v>1</v>
      </c>
      <c r="E17350" t="s">
        <v>4107</v>
      </c>
      <c r="F17350" t="s">
        <v>13</v>
      </c>
      <c r="G17350" t="s">
        <v>20</v>
      </c>
      <c r="H17350" t="s">
        <v>195</v>
      </c>
      <c r="J17350" s="5"/>
      <c r="K17350" s="2">
        <v>1152.28</v>
      </c>
      <c r="L17350" s="5"/>
      <c r="M17350" s="2">
        <f t="shared" si="270"/>
        <v>-163796.9199999969</v>
      </c>
      <c r="P17350"/>
    </row>
    <row r="17351" spans="1:16" hidden="1">
      <c r="A17351" t="s">
        <v>4108</v>
      </c>
      <c r="B17351" s="1">
        <v>42319</v>
      </c>
      <c r="C17351" t="s">
        <v>200</v>
      </c>
      <c r="D17351">
        <v>1</v>
      </c>
      <c r="E17351" t="s">
        <v>4117</v>
      </c>
      <c r="F17351" t="s">
        <v>16</v>
      </c>
      <c r="G17351" t="s">
        <v>20</v>
      </c>
      <c r="H17351" t="s">
        <v>200</v>
      </c>
      <c r="J17351" s="5"/>
      <c r="K17351" s="2">
        <v>2675</v>
      </c>
      <c r="L17351" s="5"/>
      <c r="M17351" s="2">
        <f t="shared" si="270"/>
        <v>-166471.9199999969</v>
      </c>
      <c r="P17351"/>
    </row>
    <row r="17352" spans="1:16" hidden="1">
      <c r="A17352" t="s">
        <v>4129</v>
      </c>
      <c r="B17352" s="1">
        <v>42319</v>
      </c>
      <c r="C17352" t="s">
        <v>240</v>
      </c>
      <c r="D17352">
        <v>1</v>
      </c>
      <c r="E17352" t="s">
        <v>4132</v>
      </c>
      <c r="F17352" t="s">
        <v>13</v>
      </c>
      <c r="G17352" t="s">
        <v>20</v>
      </c>
      <c r="H17352" t="s">
        <v>240</v>
      </c>
      <c r="J17352" s="5"/>
      <c r="K17352" s="2">
        <v>2312.69</v>
      </c>
      <c r="L17352" s="5"/>
      <c r="M17352" s="2">
        <f t="shared" si="270"/>
        <v>-168784.6099999969</v>
      </c>
      <c r="P17352"/>
    </row>
    <row r="17353" spans="1:16" hidden="1">
      <c r="A17353" t="s">
        <v>4152</v>
      </c>
      <c r="B17353" s="1">
        <v>42319</v>
      </c>
      <c r="C17353" t="s">
        <v>11</v>
      </c>
      <c r="D17353">
        <v>1</v>
      </c>
      <c r="E17353" t="s">
        <v>4153</v>
      </c>
      <c r="F17353" t="s">
        <v>45</v>
      </c>
      <c r="G17353" t="s">
        <v>4</v>
      </c>
      <c r="H17353" t="s">
        <v>4154</v>
      </c>
      <c r="J17353" s="5"/>
      <c r="K17353" s="2">
        <v>5730</v>
      </c>
      <c r="L17353" s="5"/>
      <c r="M17353" s="2">
        <f t="shared" ref="M17353:M17416" si="271">+M17352+I17353-K17353</f>
        <v>-174514.6099999969</v>
      </c>
      <c r="P17353"/>
    </row>
    <row r="17354" spans="1:16" hidden="1">
      <c r="A17354" t="s">
        <v>4155</v>
      </c>
      <c r="B17354" s="1">
        <v>42319</v>
      </c>
      <c r="C17354" t="s">
        <v>43</v>
      </c>
      <c r="D17354">
        <v>1</v>
      </c>
      <c r="E17354" t="s">
        <v>4156</v>
      </c>
      <c r="F17354" t="s">
        <v>13</v>
      </c>
      <c r="G17354" t="s">
        <v>4</v>
      </c>
      <c r="H17354" t="s">
        <v>4157</v>
      </c>
      <c r="J17354" s="5"/>
      <c r="K17354" s="2">
        <v>2160</v>
      </c>
      <c r="L17354" s="5"/>
      <c r="M17354" s="2">
        <f t="shared" si="271"/>
        <v>-176674.6099999969</v>
      </c>
      <c r="P17354"/>
    </row>
    <row r="17355" spans="1:16" hidden="1">
      <c r="A17355" t="s">
        <v>4165</v>
      </c>
      <c r="B17355" s="1">
        <v>42319</v>
      </c>
      <c r="C17355" t="s">
        <v>1</v>
      </c>
      <c r="D17355">
        <v>1</v>
      </c>
      <c r="E17355" t="s">
        <v>4169</v>
      </c>
      <c r="F17355" t="s">
        <v>16</v>
      </c>
      <c r="G17355" t="s">
        <v>4</v>
      </c>
      <c r="H17355" t="s">
        <v>4170</v>
      </c>
      <c r="J17355" s="5"/>
      <c r="K17355" s="2">
        <v>20000</v>
      </c>
      <c r="L17355" s="5"/>
      <c r="M17355" s="2">
        <f t="shared" si="271"/>
        <v>-196674.6099999969</v>
      </c>
      <c r="P17355"/>
    </row>
    <row r="17356" spans="1:16" hidden="1">
      <c r="A17356" t="s">
        <v>4177</v>
      </c>
      <c r="B17356" s="1">
        <v>42319</v>
      </c>
      <c r="C17356" t="s">
        <v>6</v>
      </c>
      <c r="D17356">
        <v>1</v>
      </c>
      <c r="E17356" t="s">
        <v>4182</v>
      </c>
      <c r="F17356" t="s">
        <v>29</v>
      </c>
      <c r="G17356" t="s">
        <v>4</v>
      </c>
      <c r="H17356" t="s">
        <v>4183</v>
      </c>
      <c r="I17356" s="2">
        <v>775.94</v>
      </c>
      <c r="J17356" s="5"/>
      <c r="L17356" s="5"/>
      <c r="M17356" s="2">
        <f t="shared" si="271"/>
        <v>-195898.6699999969</v>
      </c>
      <c r="P17356"/>
    </row>
    <row r="17357" spans="1:16" hidden="1">
      <c r="A17357" t="s">
        <v>4243</v>
      </c>
      <c r="B17357" s="1">
        <v>42319</v>
      </c>
      <c r="C17357" t="s">
        <v>1</v>
      </c>
      <c r="D17357">
        <v>1</v>
      </c>
      <c r="E17357" t="s">
        <v>4244</v>
      </c>
      <c r="F17357" t="s">
        <v>13</v>
      </c>
      <c r="G17357" t="s">
        <v>4</v>
      </c>
      <c r="H17357" t="s">
        <v>4245</v>
      </c>
      <c r="J17357" s="5"/>
      <c r="K17357" s="2">
        <v>61000</v>
      </c>
      <c r="L17357" s="5"/>
      <c r="M17357" s="2">
        <f t="shared" si="271"/>
        <v>-256898.6699999969</v>
      </c>
      <c r="P17357"/>
    </row>
    <row r="17358" spans="1:16" hidden="1">
      <c r="A17358" t="s">
        <v>4246</v>
      </c>
      <c r="B17358" s="1">
        <v>42319</v>
      </c>
      <c r="C17358" t="s">
        <v>43</v>
      </c>
      <c r="D17358">
        <v>1</v>
      </c>
      <c r="E17358" t="s">
        <v>4250</v>
      </c>
      <c r="F17358" t="s">
        <v>13</v>
      </c>
      <c r="G17358" t="s">
        <v>4</v>
      </c>
      <c r="H17358" t="s">
        <v>4251</v>
      </c>
      <c r="J17358" s="5"/>
      <c r="K17358" s="2">
        <v>4100</v>
      </c>
      <c r="L17358" s="5"/>
      <c r="M17358" s="2">
        <f t="shared" si="271"/>
        <v>-260998.6699999969</v>
      </c>
      <c r="P17358"/>
    </row>
    <row r="17359" spans="1:16" hidden="1">
      <c r="A17359" t="s">
        <v>4256</v>
      </c>
      <c r="B17359" s="1">
        <v>42319</v>
      </c>
      <c r="C17359" t="s">
        <v>200</v>
      </c>
      <c r="D17359">
        <v>1</v>
      </c>
      <c r="E17359" t="s">
        <v>4262</v>
      </c>
      <c r="F17359" t="s">
        <v>16</v>
      </c>
      <c r="G17359" t="s">
        <v>4</v>
      </c>
      <c r="H17359" t="s">
        <v>200</v>
      </c>
      <c r="J17359" s="5"/>
      <c r="K17359" s="2">
        <v>377.49</v>
      </c>
      <c r="L17359" s="5"/>
      <c r="M17359" s="2">
        <f t="shared" si="271"/>
        <v>-261376.15999999689</v>
      </c>
      <c r="P17359"/>
    </row>
    <row r="17360" spans="1:16" hidden="1">
      <c r="A17360" t="s">
        <v>4265</v>
      </c>
      <c r="B17360" s="1">
        <v>42319</v>
      </c>
      <c r="C17360" t="s">
        <v>195</v>
      </c>
      <c r="D17360">
        <v>1</v>
      </c>
      <c r="E17360" t="s">
        <v>4266</v>
      </c>
      <c r="F17360" t="s">
        <v>13</v>
      </c>
      <c r="G17360" t="s">
        <v>4</v>
      </c>
      <c r="H17360" t="s">
        <v>195</v>
      </c>
      <c r="J17360" s="5"/>
      <c r="K17360" s="2">
        <v>1025</v>
      </c>
      <c r="L17360" s="5"/>
      <c r="M17360" s="2">
        <f t="shared" si="271"/>
        <v>-262401.15999999689</v>
      </c>
      <c r="P17360"/>
    </row>
    <row r="17361" spans="1:16" hidden="1">
      <c r="A17361" t="s">
        <v>4269</v>
      </c>
      <c r="B17361" s="1">
        <v>42319</v>
      </c>
      <c r="C17361" t="s">
        <v>18</v>
      </c>
      <c r="D17361">
        <v>1</v>
      </c>
      <c r="E17361" t="s">
        <v>4273</v>
      </c>
      <c r="F17361" t="s">
        <v>13</v>
      </c>
      <c r="G17361" t="s">
        <v>4</v>
      </c>
      <c r="H17361" t="s">
        <v>18</v>
      </c>
      <c r="J17361" s="5"/>
      <c r="K17361" s="2">
        <v>8400.64</v>
      </c>
      <c r="L17361" s="5"/>
      <c r="M17361" s="2">
        <f t="shared" si="271"/>
        <v>-270801.7999999969</v>
      </c>
      <c r="P17361"/>
    </row>
    <row r="17362" spans="1:16" hidden="1">
      <c r="A17362" t="s">
        <v>20472</v>
      </c>
      <c r="B17362" s="1">
        <v>42319</v>
      </c>
      <c r="C17362" t="s">
        <v>1802</v>
      </c>
      <c r="D17362">
        <v>2</v>
      </c>
      <c r="E17362" t="s">
        <v>20490</v>
      </c>
      <c r="F17362" t="s">
        <v>13559</v>
      </c>
      <c r="G17362" t="s">
        <v>479</v>
      </c>
      <c r="H17362" t="s">
        <v>3704</v>
      </c>
      <c r="J17362" s="5"/>
      <c r="K17362" s="2">
        <v>957</v>
      </c>
      <c r="L17362" s="5"/>
      <c r="M17362" s="2">
        <f t="shared" si="271"/>
        <v>-271758.7999999969</v>
      </c>
      <c r="P17362"/>
    </row>
    <row r="17363" spans="1:16" hidden="1">
      <c r="A17363" t="s">
        <v>20472</v>
      </c>
      <c r="B17363" s="1">
        <v>42319</v>
      </c>
      <c r="C17363" t="s">
        <v>1802</v>
      </c>
      <c r="D17363">
        <v>2</v>
      </c>
      <c r="E17363" t="s">
        <v>20490</v>
      </c>
      <c r="F17363" t="s">
        <v>13559</v>
      </c>
      <c r="G17363" t="s">
        <v>479</v>
      </c>
      <c r="H17363" t="s">
        <v>3704</v>
      </c>
      <c r="I17363" s="2">
        <v>957</v>
      </c>
      <c r="J17363" s="5"/>
      <c r="L17363" s="5"/>
      <c r="M17363" s="2">
        <f t="shared" si="271"/>
        <v>-270801.7999999969</v>
      </c>
      <c r="P17363"/>
    </row>
    <row r="17364" spans="1:16" hidden="1">
      <c r="A17364" t="s">
        <v>20491</v>
      </c>
      <c r="B17364" s="1">
        <v>42319</v>
      </c>
      <c r="C17364" t="s">
        <v>1802</v>
      </c>
      <c r="D17364">
        <v>2</v>
      </c>
      <c r="E17364" t="s">
        <v>20510</v>
      </c>
      <c r="F17364" t="s">
        <v>13559</v>
      </c>
      <c r="G17364" t="s">
        <v>479</v>
      </c>
      <c r="H17364" t="s">
        <v>65</v>
      </c>
      <c r="J17364" s="5"/>
      <c r="K17364" s="2">
        <v>295.87</v>
      </c>
      <c r="L17364" s="5"/>
      <c r="M17364" s="2">
        <f t="shared" si="271"/>
        <v>-271097.6699999969</v>
      </c>
      <c r="P17364"/>
    </row>
    <row r="17365" spans="1:16" hidden="1">
      <c r="A17365" t="s">
        <v>20491</v>
      </c>
      <c r="B17365" s="1">
        <v>42319</v>
      </c>
      <c r="C17365" t="s">
        <v>1802</v>
      </c>
      <c r="D17365">
        <v>2</v>
      </c>
      <c r="E17365" t="s">
        <v>20510</v>
      </c>
      <c r="F17365" t="s">
        <v>13559</v>
      </c>
      <c r="G17365" t="s">
        <v>479</v>
      </c>
      <c r="H17365" t="s">
        <v>65</v>
      </c>
      <c r="I17365" s="2">
        <v>295.87</v>
      </c>
      <c r="J17365" s="5"/>
      <c r="L17365" s="5"/>
      <c r="M17365" s="2">
        <f t="shared" si="271"/>
        <v>-270801.7999999969</v>
      </c>
      <c r="P17365"/>
    </row>
    <row r="17366" spans="1:16" hidden="1">
      <c r="A17366" t="s">
        <v>20511</v>
      </c>
      <c r="B17366" s="1">
        <v>42319</v>
      </c>
      <c r="C17366" t="s">
        <v>20532</v>
      </c>
      <c r="D17366">
        <v>2</v>
      </c>
      <c r="E17366" t="s">
        <v>20533</v>
      </c>
      <c r="F17366" t="s">
        <v>7054</v>
      </c>
      <c r="G17366" t="s">
        <v>20</v>
      </c>
      <c r="H17366" t="s">
        <v>20534</v>
      </c>
      <c r="I17366" s="2">
        <v>840</v>
      </c>
      <c r="J17366" s="5"/>
      <c r="L17366" s="5"/>
      <c r="M17366" s="2">
        <f t="shared" si="271"/>
        <v>-269961.7999999969</v>
      </c>
      <c r="P17366"/>
    </row>
    <row r="17367" spans="1:16" hidden="1">
      <c r="A17367" t="s">
        <v>20537</v>
      </c>
      <c r="B17367" s="1">
        <v>42319</v>
      </c>
      <c r="C17367" t="s">
        <v>1802</v>
      </c>
      <c r="D17367">
        <v>2</v>
      </c>
      <c r="E17367" t="s">
        <v>20560</v>
      </c>
      <c r="F17367" t="s">
        <v>13559</v>
      </c>
      <c r="G17367" t="s">
        <v>479</v>
      </c>
      <c r="H17367" t="s">
        <v>20561</v>
      </c>
      <c r="J17367" s="5"/>
      <c r="K17367" s="2">
        <v>1383.88</v>
      </c>
      <c r="L17367" s="5"/>
      <c r="M17367" s="2">
        <f t="shared" si="271"/>
        <v>-271345.67999999691</v>
      </c>
      <c r="P17367"/>
    </row>
    <row r="17368" spans="1:16" hidden="1">
      <c r="A17368" t="s">
        <v>20537</v>
      </c>
      <c r="B17368" s="1">
        <v>42319</v>
      </c>
      <c r="C17368" t="s">
        <v>1802</v>
      </c>
      <c r="D17368">
        <v>2</v>
      </c>
      <c r="E17368" t="s">
        <v>20560</v>
      </c>
      <c r="F17368" t="s">
        <v>13559</v>
      </c>
      <c r="G17368" t="s">
        <v>479</v>
      </c>
      <c r="H17368" t="s">
        <v>20561</v>
      </c>
      <c r="I17368" s="2">
        <v>1383.88</v>
      </c>
      <c r="J17368" s="5"/>
      <c r="L17368" s="5"/>
      <c r="M17368" s="2">
        <f t="shared" si="271"/>
        <v>-269961.7999999969</v>
      </c>
      <c r="P17368"/>
    </row>
    <row r="17369" spans="1:16" hidden="1">
      <c r="A17369" t="s">
        <v>20564</v>
      </c>
      <c r="B17369" s="1">
        <v>42319</v>
      </c>
      <c r="C17369" t="s">
        <v>5029</v>
      </c>
      <c r="D17369">
        <v>2</v>
      </c>
      <c r="E17369" t="s">
        <v>20584</v>
      </c>
      <c r="F17369" t="s">
        <v>13559</v>
      </c>
      <c r="G17369" t="s">
        <v>479</v>
      </c>
      <c r="H17369" t="s">
        <v>2699</v>
      </c>
      <c r="J17369" s="5"/>
      <c r="K17369" s="2">
        <v>2947.37</v>
      </c>
      <c r="L17369" s="5"/>
      <c r="M17369" s="2">
        <f t="shared" si="271"/>
        <v>-272909.1699999969</v>
      </c>
      <c r="P17369"/>
    </row>
    <row r="17370" spans="1:16" hidden="1">
      <c r="A17370" t="s">
        <v>20564</v>
      </c>
      <c r="B17370" s="1">
        <v>42319</v>
      </c>
      <c r="C17370" t="s">
        <v>5029</v>
      </c>
      <c r="D17370">
        <v>2</v>
      </c>
      <c r="E17370" t="s">
        <v>20584</v>
      </c>
      <c r="F17370" t="s">
        <v>13559</v>
      </c>
      <c r="G17370" t="s">
        <v>479</v>
      </c>
      <c r="H17370" t="s">
        <v>2699</v>
      </c>
      <c r="I17370" s="2">
        <v>2947.37</v>
      </c>
      <c r="J17370" s="5"/>
      <c r="L17370" s="5"/>
      <c r="M17370" s="2">
        <f t="shared" si="271"/>
        <v>-269961.7999999969</v>
      </c>
      <c r="P17370"/>
    </row>
    <row r="17371" spans="1:16" hidden="1">
      <c r="A17371" t="s">
        <v>20586</v>
      </c>
      <c r="B17371" s="1">
        <v>42319</v>
      </c>
      <c r="C17371" t="s">
        <v>20605</v>
      </c>
      <c r="D17371">
        <v>2</v>
      </c>
      <c r="E17371" t="s">
        <v>20606</v>
      </c>
      <c r="F17371" t="s">
        <v>7054</v>
      </c>
      <c r="G17371" t="s">
        <v>20</v>
      </c>
      <c r="H17371" t="s">
        <v>17494</v>
      </c>
      <c r="I17371" s="2">
        <v>1025</v>
      </c>
      <c r="J17371" s="5"/>
      <c r="L17371" s="5"/>
      <c r="M17371" s="2">
        <f t="shared" si="271"/>
        <v>-268936.7999999969</v>
      </c>
      <c r="P17371"/>
    </row>
    <row r="17372" spans="1:16" hidden="1">
      <c r="A17372" t="s">
        <v>20610</v>
      </c>
      <c r="B17372" s="1">
        <v>42319</v>
      </c>
      <c r="C17372" t="s">
        <v>1802</v>
      </c>
      <c r="D17372">
        <v>2</v>
      </c>
      <c r="E17372" t="s">
        <v>20632</v>
      </c>
      <c r="F17372" t="s">
        <v>13559</v>
      </c>
      <c r="G17372" t="s">
        <v>479</v>
      </c>
      <c r="H17372" t="s">
        <v>2016</v>
      </c>
      <c r="J17372" s="5"/>
      <c r="K17372" s="2">
        <v>7108.8</v>
      </c>
      <c r="L17372" s="5"/>
      <c r="M17372" s="2">
        <f t="shared" si="271"/>
        <v>-276045.59999999689</v>
      </c>
      <c r="P17372"/>
    </row>
    <row r="17373" spans="1:16" hidden="1">
      <c r="A17373" t="s">
        <v>20610</v>
      </c>
      <c r="B17373" s="1">
        <v>42319</v>
      </c>
      <c r="C17373" t="s">
        <v>1802</v>
      </c>
      <c r="D17373">
        <v>2</v>
      </c>
      <c r="E17373" t="s">
        <v>20632</v>
      </c>
      <c r="F17373" t="s">
        <v>13559</v>
      </c>
      <c r="G17373" t="s">
        <v>479</v>
      </c>
      <c r="H17373" t="s">
        <v>2016</v>
      </c>
      <c r="I17373" s="2">
        <v>7108.8</v>
      </c>
      <c r="J17373" s="5"/>
      <c r="L17373" s="5"/>
      <c r="M17373" s="2">
        <f t="shared" si="271"/>
        <v>-268936.7999999969</v>
      </c>
      <c r="P17373"/>
    </row>
    <row r="17374" spans="1:16" hidden="1">
      <c r="A17374" t="s">
        <v>20636</v>
      </c>
      <c r="B17374" s="1">
        <v>42319</v>
      </c>
      <c r="C17374" t="s">
        <v>20654</v>
      </c>
      <c r="D17374">
        <v>1</v>
      </c>
      <c r="E17374" t="s">
        <v>20655</v>
      </c>
      <c r="F17374" t="s">
        <v>13565</v>
      </c>
      <c r="G17374" t="s">
        <v>20</v>
      </c>
      <c r="H17374" t="s">
        <v>20656</v>
      </c>
      <c r="I17374" s="2">
        <v>40000</v>
      </c>
      <c r="J17374" s="5"/>
      <c r="L17374" s="5"/>
      <c r="M17374" s="2">
        <f t="shared" si="271"/>
        <v>-228936.7999999969</v>
      </c>
      <c r="P17374"/>
    </row>
    <row r="17375" spans="1:16" hidden="1">
      <c r="A17375" t="s">
        <v>20658</v>
      </c>
      <c r="B17375" s="1">
        <v>42319</v>
      </c>
      <c r="C17375" t="s">
        <v>1802</v>
      </c>
      <c r="D17375">
        <v>2</v>
      </c>
      <c r="E17375" t="s">
        <v>20679</v>
      </c>
      <c r="F17375" t="s">
        <v>13559</v>
      </c>
      <c r="G17375" t="s">
        <v>479</v>
      </c>
      <c r="H17375" t="s">
        <v>4054</v>
      </c>
      <c r="J17375" s="5"/>
      <c r="K17375" s="2">
        <v>1065.73</v>
      </c>
      <c r="L17375" s="5"/>
      <c r="M17375" s="2">
        <f t="shared" si="271"/>
        <v>-230002.52999999691</v>
      </c>
      <c r="P17375"/>
    </row>
    <row r="17376" spans="1:16" hidden="1">
      <c r="A17376" t="s">
        <v>20658</v>
      </c>
      <c r="B17376" s="1">
        <v>42319</v>
      </c>
      <c r="C17376" t="s">
        <v>1802</v>
      </c>
      <c r="D17376">
        <v>2</v>
      </c>
      <c r="E17376" t="s">
        <v>20679</v>
      </c>
      <c r="F17376" t="s">
        <v>13559</v>
      </c>
      <c r="G17376" t="s">
        <v>479</v>
      </c>
      <c r="H17376" t="s">
        <v>4054</v>
      </c>
      <c r="I17376" s="2">
        <v>1065.73</v>
      </c>
      <c r="J17376" s="5"/>
      <c r="L17376" s="5"/>
      <c r="M17376" s="2">
        <f t="shared" si="271"/>
        <v>-228936.7999999969</v>
      </c>
      <c r="P17376"/>
    </row>
    <row r="17377" spans="1:16" hidden="1">
      <c r="A17377" t="s">
        <v>20681</v>
      </c>
      <c r="B17377" s="1">
        <v>42319</v>
      </c>
      <c r="C17377" t="s">
        <v>20699</v>
      </c>
      <c r="D17377">
        <v>2</v>
      </c>
      <c r="E17377" t="s">
        <v>20700</v>
      </c>
      <c r="F17377" t="s">
        <v>7054</v>
      </c>
      <c r="G17377" t="s">
        <v>20</v>
      </c>
      <c r="H17377" t="s">
        <v>4054</v>
      </c>
      <c r="I17377" s="2">
        <v>1840</v>
      </c>
      <c r="J17377" s="5"/>
      <c r="L17377" s="5"/>
      <c r="M17377" s="2">
        <f t="shared" si="271"/>
        <v>-227096.7999999969</v>
      </c>
      <c r="P17377"/>
    </row>
    <row r="17378" spans="1:16" hidden="1">
      <c r="A17378" t="s">
        <v>20704</v>
      </c>
      <c r="B17378" s="1">
        <v>42319</v>
      </c>
      <c r="C17378" t="s">
        <v>20722</v>
      </c>
      <c r="D17378">
        <v>2</v>
      </c>
      <c r="E17378" t="s">
        <v>20723</v>
      </c>
      <c r="F17378" t="s">
        <v>7054</v>
      </c>
      <c r="G17378" t="s">
        <v>20</v>
      </c>
      <c r="H17378" t="s">
        <v>20724</v>
      </c>
      <c r="I17378" s="2">
        <v>1025</v>
      </c>
      <c r="J17378" s="5"/>
      <c r="L17378" s="5"/>
      <c r="M17378" s="2">
        <f t="shared" si="271"/>
        <v>-226071.7999999969</v>
      </c>
      <c r="P17378"/>
    </row>
    <row r="17379" spans="1:16" hidden="1">
      <c r="A17379" t="s">
        <v>20729</v>
      </c>
      <c r="B17379" s="1">
        <v>42319</v>
      </c>
      <c r="C17379" t="s">
        <v>20746</v>
      </c>
      <c r="D17379">
        <v>2</v>
      </c>
      <c r="E17379" t="s">
        <v>20747</v>
      </c>
      <c r="F17379" t="s">
        <v>7054</v>
      </c>
      <c r="G17379" t="s">
        <v>20</v>
      </c>
      <c r="H17379" t="s">
        <v>20748</v>
      </c>
      <c r="I17379" s="2">
        <v>1025</v>
      </c>
      <c r="J17379" s="5"/>
      <c r="L17379" s="5"/>
      <c r="M17379" s="2">
        <f t="shared" si="271"/>
        <v>-225046.7999999969</v>
      </c>
      <c r="P17379"/>
    </row>
    <row r="17380" spans="1:16" hidden="1">
      <c r="A17380" t="s">
        <v>20753</v>
      </c>
      <c r="B17380" s="1">
        <v>42319</v>
      </c>
      <c r="C17380" t="s">
        <v>20773</v>
      </c>
      <c r="D17380">
        <v>1</v>
      </c>
      <c r="E17380" t="s">
        <v>20774</v>
      </c>
      <c r="F17380" t="s">
        <v>13565</v>
      </c>
      <c r="G17380" t="s">
        <v>20</v>
      </c>
      <c r="H17380" t="s">
        <v>20775</v>
      </c>
      <c r="I17380" s="2">
        <v>20000</v>
      </c>
      <c r="J17380" s="5"/>
      <c r="L17380" s="5"/>
      <c r="M17380" s="2">
        <f t="shared" si="271"/>
        <v>-205046.7999999969</v>
      </c>
      <c r="P17380"/>
    </row>
    <row r="17381" spans="1:16" hidden="1">
      <c r="A17381" t="s">
        <v>20780</v>
      </c>
      <c r="B17381" s="1">
        <v>42319</v>
      </c>
      <c r="C17381" t="s">
        <v>20797</v>
      </c>
      <c r="D17381">
        <v>2</v>
      </c>
      <c r="E17381" t="s">
        <v>20798</v>
      </c>
      <c r="F17381" t="s">
        <v>7054</v>
      </c>
      <c r="G17381" t="s">
        <v>20</v>
      </c>
      <c r="H17381" t="s">
        <v>20799</v>
      </c>
      <c r="I17381" s="2">
        <v>1025</v>
      </c>
      <c r="J17381" s="5"/>
      <c r="L17381" s="5"/>
      <c r="M17381" s="2">
        <f t="shared" si="271"/>
        <v>-204021.7999999969</v>
      </c>
      <c r="P17381"/>
    </row>
    <row r="17382" spans="1:16" hidden="1">
      <c r="A17382" t="s">
        <v>20804</v>
      </c>
      <c r="B17382" s="1">
        <v>42319</v>
      </c>
      <c r="C17382" t="s">
        <v>18</v>
      </c>
      <c r="D17382">
        <v>2</v>
      </c>
      <c r="E17382" t="s">
        <v>20824</v>
      </c>
      <c r="F17382" t="s">
        <v>13559</v>
      </c>
      <c r="G17382" t="s">
        <v>479</v>
      </c>
      <c r="H17382" t="s">
        <v>65</v>
      </c>
      <c r="I17382" s="2">
        <v>91.33</v>
      </c>
      <c r="J17382" s="5"/>
      <c r="L17382" s="5"/>
      <c r="M17382" s="2">
        <f t="shared" si="271"/>
        <v>-203930.46999999692</v>
      </c>
      <c r="P17382"/>
    </row>
    <row r="17383" spans="1:16" hidden="1">
      <c r="A17383" t="s">
        <v>20827</v>
      </c>
      <c r="B17383" s="1">
        <v>42319</v>
      </c>
      <c r="C17383" t="s">
        <v>20842</v>
      </c>
      <c r="D17383">
        <v>2</v>
      </c>
      <c r="E17383" t="s">
        <v>20843</v>
      </c>
      <c r="F17383" t="s">
        <v>7054</v>
      </c>
      <c r="G17383" t="s">
        <v>20</v>
      </c>
      <c r="H17383" t="s">
        <v>2858</v>
      </c>
      <c r="I17383" s="2">
        <v>1025</v>
      </c>
      <c r="J17383" s="5"/>
      <c r="L17383" s="5"/>
      <c r="M17383" s="2">
        <f t="shared" si="271"/>
        <v>-202905.46999999692</v>
      </c>
      <c r="P17383"/>
    </row>
    <row r="17384" spans="1:16" hidden="1">
      <c r="A17384" t="s">
        <v>20850</v>
      </c>
      <c r="B17384" s="1">
        <v>42319</v>
      </c>
      <c r="C17384" t="s">
        <v>20866</v>
      </c>
      <c r="D17384">
        <v>2</v>
      </c>
      <c r="E17384" t="s">
        <v>20867</v>
      </c>
      <c r="F17384" t="s">
        <v>7054</v>
      </c>
      <c r="G17384" t="s">
        <v>20</v>
      </c>
      <c r="H17384" t="s">
        <v>20868</v>
      </c>
      <c r="I17384" s="2">
        <v>1840</v>
      </c>
      <c r="J17384" s="5"/>
      <c r="L17384" s="5"/>
      <c r="M17384" s="2">
        <f t="shared" si="271"/>
        <v>-201065.46999999692</v>
      </c>
      <c r="P17384"/>
    </row>
    <row r="17385" spans="1:16" hidden="1">
      <c r="A17385" t="s">
        <v>20876</v>
      </c>
      <c r="B17385" s="1">
        <v>42319</v>
      </c>
      <c r="C17385" t="s">
        <v>18</v>
      </c>
      <c r="D17385">
        <v>2</v>
      </c>
      <c r="E17385" t="s">
        <v>20892</v>
      </c>
      <c r="F17385" t="s">
        <v>13559</v>
      </c>
      <c r="G17385" t="s">
        <v>479</v>
      </c>
      <c r="H17385" t="s">
        <v>3436</v>
      </c>
      <c r="I17385" s="2">
        <v>236.77</v>
      </c>
      <c r="J17385" s="5"/>
      <c r="L17385" s="5"/>
      <c r="M17385" s="2">
        <f t="shared" si="271"/>
        <v>-200828.69999999693</v>
      </c>
      <c r="P17385"/>
    </row>
    <row r="17386" spans="1:16" hidden="1">
      <c r="A17386" t="s">
        <v>20901</v>
      </c>
      <c r="B17386" s="1">
        <v>42319</v>
      </c>
      <c r="C17386" t="s">
        <v>5029</v>
      </c>
      <c r="D17386">
        <v>2</v>
      </c>
      <c r="E17386" t="s">
        <v>20915</v>
      </c>
      <c r="F17386" t="s">
        <v>13559</v>
      </c>
      <c r="G17386" t="s">
        <v>479</v>
      </c>
      <c r="H17386" t="s">
        <v>2392</v>
      </c>
      <c r="J17386" s="5"/>
      <c r="K17386" s="2">
        <v>431.8</v>
      </c>
      <c r="L17386" s="5"/>
      <c r="M17386" s="2">
        <f t="shared" si="271"/>
        <v>-201260.49999999691</v>
      </c>
      <c r="P17386"/>
    </row>
    <row r="17387" spans="1:16" hidden="1">
      <c r="A17387" t="s">
        <v>20901</v>
      </c>
      <c r="B17387" s="1">
        <v>42319</v>
      </c>
      <c r="C17387" t="s">
        <v>5029</v>
      </c>
      <c r="D17387">
        <v>2</v>
      </c>
      <c r="E17387" t="s">
        <v>20915</v>
      </c>
      <c r="F17387" t="s">
        <v>13559</v>
      </c>
      <c r="G17387" t="s">
        <v>479</v>
      </c>
      <c r="H17387" t="s">
        <v>2392</v>
      </c>
      <c r="I17387" s="2">
        <v>431.8</v>
      </c>
      <c r="J17387" s="5"/>
      <c r="L17387" s="5"/>
      <c r="M17387" s="2">
        <f t="shared" si="271"/>
        <v>-200828.69999999693</v>
      </c>
      <c r="P17387"/>
    </row>
    <row r="17388" spans="1:16" hidden="1">
      <c r="A17388" t="s">
        <v>20923</v>
      </c>
      <c r="B17388" s="1">
        <v>42319</v>
      </c>
      <c r="C17388" t="s">
        <v>20939</v>
      </c>
      <c r="D17388">
        <v>2</v>
      </c>
      <c r="E17388" t="s">
        <v>20940</v>
      </c>
      <c r="F17388" t="s">
        <v>7054</v>
      </c>
      <c r="G17388" t="s">
        <v>4</v>
      </c>
      <c r="H17388" t="s">
        <v>1633</v>
      </c>
      <c r="I17388" s="2">
        <v>2160</v>
      </c>
      <c r="J17388" s="5"/>
      <c r="L17388" s="5"/>
      <c r="M17388" s="2">
        <f t="shared" si="271"/>
        <v>-198668.69999999693</v>
      </c>
      <c r="P17388"/>
    </row>
    <row r="17389" spans="1:16" hidden="1">
      <c r="A17389" t="s">
        <v>20950</v>
      </c>
      <c r="B17389" s="1">
        <v>42319</v>
      </c>
      <c r="C17389" t="s">
        <v>20962</v>
      </c>
      <c r="D17389">
        <v>2</v>
      </c>
      <c r="E17389" t="s">
        <v>20963</v>
      </c>
      <c r="F17389" t="s">
        <v>7054</v>
      </c>
      <c r="G17389" t="s">
        <v>4</v>
      </c>
      <c r="H17389" t="s">
        <v>13116</v>
      </c>
      <c r="I17389" s="2">
        <v>377.49</v>
      </c>
      <c r="J17389" s="5"/>
      <c r="L17389" s="5"/>
      <c r="M17389" s="2">
        <f t="shared" si="271"/>
        <v>-198291.20999999694</v>
      </c>
      <c r="P17389"/>
    </row>
    <row r="17390" spans="1:16" hidden="1">
      <c r="A17390" t="s">
        <v>20970</v>
      </c>
      <c r="B17390" s="1">
        <v>42319</v>
      </c>
      <c r="C17390" t="s">
        <v>20984</v>
      </c>
      <c r="D17390">
        <v>2</v>
      </c>
      <c r="E17390" t="s">
        <v>20985</v>
      </c>
      <c r="F17390" t="s">
        <v>7054</v>
      </c>
      <c r="G17390" t="s">
        <v>4</v>
      </c>
      <c r="H17390" t="s">
        <v>20674</v>
      </c>
      <c r="I17390" s="2">
        <v>5730.01</v>
      </c>
      <c r="J17390" s="5"/>
      <c r="L17390" s="5"/>
      <c r="M17390" s="2">
        <f t="shared" si="271"/>
        <v>-192561.19999999693</v>
      </c>
      <c r="P17390"/>
    </row>
    <row r="17391" spans="1:16" hidden="1">
      <c r="A17391" t="s">
        <v>20994</v>
      </c>
      <c r="B17391" s="1">
        <v>42319</v>
      </c>
      <c r="C17391" t="s">
        <v>21009</v>
      </c>
      <c r="D17391">
        <v>2</v>
      </c>
      <c r="E17391" t="s">
        <v>21010</v>
      </c>
      <c r="F17391" t="s">
        <v>7054</v>
      </c>
      <c r="G17391" t="s">
        <v>4</v>
      </c>
      <c r="H17391" t="s">
        <v>21011</v>
      </c>
      <c r="I17391" s="2">
        <v>1025</v>
      </c>
      <c r="J17391" s="5"/>
      <c r="L17391" s="5"/>
      <c r="M17391" s="2">
        <f t="shared" si="271"/>
        <v>-191536.19999999693</v>
      </c>
      <c r="P17391"/>
    </row>
    <row r="17392" spans="1:16" hidden="1">
      <c r="A17392" t="s">
        <v>21019</v>
      </c>
      <c r="B17392" s="1">
        <v>42319</v>
      </c>
      <c r="C17392" t="s">
        <v>15789</v>
      </c>
      <c r="D17392">
        <v>1</v>
      </c>
      <c r="E17392" t="s">
        <v>21030</v>
      </c>
      <c r="F17392" t="s">
        <v>13561</v>
      </c>
      <c r="G17392" t="s">
        <v>4</v>
      </c>
      <c r="H17392" t="s">
        <v>11532</v>
      </c>
      <c r="I17392" s="2">
        <v>20000</v>
      </c>
      <c r="J17392" s="5"/>
      <c r="L17392" s="5"/>
      <c r="M17392" s="2">
        <f t="shared" si="271"/>
        <v>-171536.19999999693</v>
      </c>
      <c r="P17392"/>
    </row>
    <row r="17393" spans="1:16" hidden="1">
      <c r="A17393" t="s">
        <v>21039</v>
      </c>
      <c r="B17393" s="1">
        <v>42319</v>
      </c>
      <c r="C17393" t="s">
        <v>21054</v>
      </c>
      <c r="D17393">
        <v>2</v>
      </c>
      <c r="E17393" t="s">
        <v>21055</v>
      </c>
      <c r="F17393" t="s">
        <v>7054</v>
      </c>
      <c r="G17393" t="s">
        <v>4</v>
      </c>
      <c r="H17393" t="s">
        <v>3675</v>
      </c>
      <c r="J17393" s="5"/>
      <c r="K17393" s="2">
        <v>6079</v>
      </c>
      <c r="L17393" s="5"/>
      <c r="M17393" s="2">
        <f t="shared" si="271"/>
        <v>-177615.19999999693</v>
      </c>
      <c r="P17393"/>
    </row>
    <row r="17394" spans="1:16" hidden="1">
      <c r="A17394" t="s">
        <v>21039</v>
      </c>
      <c r="B17394" s="1">
        <v>42319</v>
      </c>
      <c r="C17394" t="s">
        <v>21054</v>
      </c>
      <c r="D17394">
        <v>2</v>
      </c>
      <c r="E17394" t="s">
        <v>21055</v>
      </c>
      <c r="F17394" t="s">
        <v>7054</v>
      </c>
      <c r="G17394" t="s">
        <v>4</v>
      </c>
      <c r="H17394" t="s">
        <v>3675</v>
      </c>
      <c r="I17394" s="2">
        <v>6078.95</v>
      </c>
      <c r="J17394" s="5"/>
      <c r="L17394" s="5"/>
      <c r="M17394" s="2">
        <f t="shared" si="271"/>
        <v>-171536.24999999691</v>
      </c>
      <c r="P17394"/>
    </row>
    <row r="17395" spans="1:16" hidden="1">
      <c r="A17395" t="s">
        <v>21062</v>
      </c>
      <c r="B17395" s="1">
        <v>42319</v>
      </c>
      <c r="C17395" t="s">
        <v>21075</v>
      </c>
      <c r="D17395">
        <v>2</v>
      </c>
      <c r="E17395" t="s">
        <v>21076</v>
      </c>
      <c r="F17395" t="s">
        <v>7054</v>
      </c>
      <c r="G17395" t="s">
        <v>4</v>
      </c>
      <c r="H17395" t="s">
        <v>15160</v>
      </c>
      <c r="I17395" s="2">
        <v>1999.99</v>
      </c>
      <c r="J17395" s="5"/>
      <c r="L17395" s="5"/>
      <c r="M17395" s="2">
        <f t="shared" si="271"/>
        <v>-169536.25999999692</v>
      </c>
      <c r="P17395"/>
    </row>
    <row r="17396" spans="1:16" hidden="1">
      <c r="A17396" t="s">
        <v>21086</v>
      </c>
      <c r="B17396" s="1">
        <v>42319</v>
      </c>
      <c r="C17396" t="s">
        <v>1802</v>
      </c>
      <c r="D17396">
        <v>2</v>
      </c>
      <c r="E17396" t="s">
        <v>21097</v>
      </c>
      <c r="F17396" t="s">
        <v>13559</v>
      </c>
      <c r="G17396" t="s">
        <v>479</v>
      </c>
      <c r="H17396" t="s">
        <v>2784</v>
      </c>
      <c r="J17396" s="5"/>
      <c r="K17396" s="2">
        <v>356.97</v>
      </c>
      <c r="L17396" s="5"/>
      <c r="M17396" s="2">
        <f t="shared" si="271"/>
        <v>-169893.22999999693</v>
      </c>
      <c r="P17396"/>
    </row>
    <row r="17397" spans="1:16" hidden="1">
      <c r="A17397" t="s">
        <v>21086</v>
      </c>
      <c r="B17397" s="1">
        <v>42319</v>
      </c>
      <c r="C17397" t="s">
        <v>1802</v>
      </c>
      <c r="D17397">
        <v>2</v>
      </c>
      <c r="E17397" t="s">
        <v>21097</v>
      </c>
      <c r="F17397" t="s">
        <v>13559</v>
      </c>
      <c r="G17397" t="s">
        <v>479</v>
      </c>
      <c r="H17397" t="s">
        <v>2784</v>
      </c>
      <c r="I17397" s="2">
        <v>356.97</v>
      </c>
      <c r="J17397" s="5"/>
      <c r="L17397" s="5"/>
      <c r="M17397" s="2">
        <f t="shared" si="271"/>
        <v>-169536.25999999692</v>
      </c>
      <c r="P17397"/>
    </row>
    <row r="17398" spans="1:16" hidden="1">
      <c r="A17398" t="s">
        <v>21105</v>
      </c>
      <c r="B17398" s="1">
        <v>42319</v>
      </c>
      <c r="C17398" t="s">
        <v>1802</v>
      </c>
      <c r="D17398">
        <v>2</v>
      </c>
      <c r="E17398" t="s">
        <v>21115</v>
      </c>
      <c r="F17398" t="s">
        <v>13559</v>
      </c>
      <c r="G17398" t="s">
        <v>479</v>
      </c>
      <c r="H17398" t="s">
        <v>1097</v>
      </c>
      <c r="J17398" s="5"/>
      <c r="K17398" s="2">
        <v>171.89</v>
      </c>
      <c r="L17398" s="5"/>
      <c r="M17398" s="2">
        <f t="shared" si="271"/>
        <v>-169708.14999999694</v>
      </c>
      <c r="P17398"/>
    </row>
    <row r="17399" spans="1:16" hidden="1">
      <c r="A17399" t="s">
        <v>21105</v>
      </c>
      <c r="B17399" s="1">
        <v>42319</v>
      </c>
      <c r="C17399" t="s">
        <v>1802</v>
      </c>
      <c r="D17399">
        <v>2</v>
      </c>
      <c r="E17399" t="s">
        <v>21115</v>
      </c>
      <c r="F17399" t="s">
        <v>13559</v>
      </c>
      <c r="G17399" t="s">
        <v>479</v>
      </c>
      <c r="H17399" t="s">
        <v>1097</v>
      </c>
      <c r="I17399" s="2">
        <v>171.89</v>
      </c>
      <c r="J17399" s="5"/>
      <c r="L17399" s="5"/>
      <c r="M17399" s="2">
        <f t="shared" si="271"/>
        <v>-169536.25999999692</v>
      </c>
      <c r="P17399"/>
    </row>
    <row r="17400" spans="1:16" hidden="1">
      <c r="A17400" t="s">
        <v>21125</v>
      </c>
      <c r="B17400" s="1">
        <v>42319</v>
      </c>
      <c r="C17400" t="s">
        <v>5029</v>
      </c>
      <c r="D17400">
        <v>2</v>
      </c>
      <c r="E17400" t="s">
        <v>21137</v>
      </c>
      <c r="F17400" t="s">
        <v>13559</v>
      </c>
      <c r="G17400" t="s">
        <v>479</v>
      </c>
      <c r="H17400" t="s">
        <v>13133</v>
      </c>
      <c r="J17400" s="5"/>
      <c r="K17400" s="2">
        <v>243.86</v>
      </c>
      <c r="L17400" s="5"/>
      <c r="M17400" s="2">
        <f t="shared" si="271"/>
        <v>-169780.11999999691</v>
      </c>
      <c r="P17400"/>
    </row>
    <row r="17401" spans="1:16" hidden="1">
      <c r="A17401" t="s">
        <v>21125</v>
      </c>
      <c r="B17401" s="1">
        <v>42319</v>
      </c>
      <c r="C17401" t="s">
        <v>5029</v>
      </c>
      <c r="D17401">
        <v>2</v>
      </c>
      <c r="E17401" t="s">
        <v>21137</v>
      </c>
      <c r="F17401" t="s">
        <v>13559</v>
      </c>
      <c r="G17401" t="s">
        <v>479</v>
      </c>
      <c r="H17401" t="s">
        <v>13133</v>
      </c>
      <c r="I17401" s="2">
        <v>243.86</v>
      </c>
      <c r="J17401" s="5"/>
      <c r="L17401" s="5"/>
      <c r="M17401" s="2">
        <f t="shared" si="271"/>
        <v>-169536.25999999692</v>
      </c>
      <c r="P17401"/>
    </row>
    <row r="17402" spans="1:16" hidden="1">
      <c r="A17402" t="s">
        <v>21147</v>
      </c>
      <c r="B17402" s="1">
        <v>42319</v>
      </c>
      <c r="C17402" t="s">
        <v>21157</v>
      </c>
      <c r="D17402">
        <v>2</v>
      </c>
      <c r="E17402" t="s">
        <v>21158</v>
      </c>
      <c r="F17402" t="s">
        <v>7054</v>
      </c>
      <c r="G17402" t="s">
        <v>4</v>
      </c>
      <c r="H17402" t="s">
        <v>4745</v>
      </c>
      <c r="I17402" s="2">
        <v>394.4</v>
      </c>
      <c r="J17402" s="5"/>
      <c r="L17402" s="5"/>
      <c r="M17402" s="2">
        <f t="shared" si="271"/>
        <v>-169141.85999999693</v>
      </c>
      <c r="P17402"/>
    </row>
    <row r="17403" spans="1:16" hidden="1">
      <c r="A17403" t="s">
        <v>21172</v>
      </c>
      <c r="B17403" s="1">
        <v>42319</v>
      </c>
      <c r="C17403" t="s">
        <v>1802</v>
      </c>
      <c r="D17403">
        <v>2</v>
      </c>
      <c r="E17403" t="s">
        <v>21187</v>
      </c>
      <c r="F17403" t="s">
        <v>13559</v>
      </c>
      <c r="G17403" t="s">
        <v>479</v>
      </c>
      <c r="H17403" t="s">
        <v>2784</v>
      </c>
      <c r="I17403" s="2">
        <v>1130.03</v>
      </c>
      <c r="J17403" s="5"/>
      <c r="L17403" s="5"/>
      <c r="M17403" s="2">
        <f t="shared" si="271"/>
        <v>-168011.82999999693</v>
      </c>
      <c r="P17403"/>
    </row>
    <row r="17404" spans="1:16" hidden="1">
      <c r="A17404" t="s">
        <v>21198</v>
      </c>
      <c r="B17404" s="1">
        <v>42319</v>
      </c>
      <c r="C17404" t="s">
        <v>21208</v>
      </c>
      <c r="D17404">
        <v>1</v>
      </c>
      <c r="E17404" t="s">
        <v>21209</v>
      </c>
      <c r="F17404" t="s">
        <v>13565</v>
      </c>
      <c r="G17404" t="s">
        <v>4</v>
      </c>
      <c r="H17404" t="s">
        <v>4245</v>
      </c>
      <c r="I17404" s="2">
        <v>61000</v>
      </c>
      <c r="J17404" s="5"/>
      <c r="L17404" s="5"/>
      <c r="M17404" s="2">
        <f t="shared" si="271"/>
        <v>-107011.82999999693</v>
      </c>
      <c r="P17404"/>
    </row>
    <row r="17405" spans="1:16" hidden="1">
      <c r="A17405" t="s">
        <v>21219</v>
      </c>
      <c r="B17405" s="1">
        <v>42319</v>
      </c>
      <c r="C17405" t="s">
        <v>4836</v>
      </c>
      <c r="D17405">
        <v>2</v>
      </c>
      <c r="E17405" t="s">
        <v>21230</v>
      </c>
      <c r="F17405" t="s">
        <v>7054</v>
      </c>
      <c r="G17405" t="s">
        <v>4</v>
      </c>
      <c r="H17405" t="s">
        <v>4251</v>
      </c>
      <c r="I17405" s="2">
        <v>4100.01</v>
      </c>
      <c r="J17405" s="5"/>
      <c r="L17405" s="5"/>
      <c r="M17405" s="2">
        <f t="shared" si="271"/>
        <v>-102911.81999999694</v>
      </c>
      <c r="P17405"/>
    </row>
    <row r="17406" spans="1:16" hidden="1">
      <c r="A17406" t="s">
        <v>21242</v>
      </c>
      <c r="B17406" s="1">
        <v>42319</v>
      </c>
      <c r="C17406" t="s">
        <v>21256</v>
      </c>
      <c r="D17406">
        <v>2</v>
      </c>
      <c r="E17406" t="s">
        <v>21257</v>
      </c>
      <c r="F17406" t="s">
        <v>7054</v>
      </c>
      <c r="G17406" t="s">
        <v>4</v>
      </c>
      <c r="H17406" t="s">
        <v>3287</v>
      </c>
      <c r="I17406" s="2">
        <v>600.01</v>
      </c>
      <c r="J17406" s="5"/>
      <c r="L17406" s="5"/>
      <c r="M17406" s="2">
        <f t="shared" si="271"/>
        <v>-102311.80999999694</v>
      </c>
      <c r="P17406"/>
    </row>
    <row r="17407" spans="1:16" hidden="1">
      <c r="A17407" t="s">
        <v>21267</v>
      </c>
      <c r="B17407" s="1">
        <v>42319</v>
      </c>
      <c r="C17407" t="s">
        <v>19045</v>
      </c>
      <c r="D17407">
        <v>1</v>
      </c>
      <c r="E17407" t="s">
        <v>21281</v>
      </c>
      <c r="F17407" t="s">
        <v>13565</v>
      </c>
      <c r="G17407" t="s">
        <v>4</v>
      </c>
      <c r="H17407" t="s">
        <v>21282</v>
      </c>
      <c r="I17407" s="2">
        <v>3500</v>
      </c>
      <c r="J17407" s="5"/>
      <c r="L17407" s="5"/>
      <c r="M17407" s="2">
        <f t="shared" si="271"/>
        <v>-98811.809999996942</v>
      </c>
      <c r="P17407"/>
    </row>
    <row r="17408" spans="1:16" hidden="1">
      <c r="A17408" t="s">
        <v>4323</v>
      </c>
      <c r="B17408" s="36">
        <v>42320</v>
      </c>
      <c r="C17408" s="35" t="s">
        <v>6</v>
      </c>
      <c r="D17408" s="35">
        <v>1</v>
      </c>
      <c r="E17408" s="35" t="s">
        <v>4326</v>
      </c>
      <c r="F17408" s="35" t="s">
        <v>29</v>
      </c>
      <c r="G17408" s="35" t="s">
        <v>20</v>
      </c>
      <c r="H17408" s="35" t="s">
        <v>691</v>
      </c>
      <c r="I17408" s="11">
        <v>1100</v>
      </c>
      <c r="J17408" s="12"/>
      <c r="K17408" s="11"/>
      <c r="L17408" s="12"/>
      <c r="M17408" s="2">
        <f t="shared" si="271"/>
        <v>-97711.809999996942</v>
      </c>
      <c r="P17408"/>
    </row>
    <row r="17409" spans="1:16" hidden="1">
      <c r="A17409" t="s">
        <v>4344</v>
      </c>
      <c r="B17409" s="1">
        <v>42320</v>
      </c>
      <c r="C17409" t="s">
        <v>6</v>
      </c>
      <c r="D17409">
        <v>1</v>
      </c>
      <c r="E17409" t="s">
        <v>4353</v>
      </c>
      <c r="F17409" t="s">
        <v>29</v>
      </c>
      <c r="G17409" t="s">
        <v>20</v>
      </c>
      <c r="H17409" t="s">
        <v>2768</v>
      </c>
      <c r="I17409" s="2">
        <v>458.79</v>
      </c>
      <c r="J17409" s="5"/>
      <c r="L17409" s="5"/>
      <c r="M17409" s="2">
        <f t="shared" si="271"/>
        <v>-97253.019999996948</v>
      </c>
      <c r="P17409"/>
    </row>
    <row r="17410" spans="1:16" hidden="1">
      <c r="A17410" t="s">
        <v>4373</v>
      </c>
      <c r="B17410" s="1">
        <v>42320</v>
      </c>
      <c r="C17410" t="s">
        <v>6</v>
      </c>
      <c r="D17410">
        <v>1</v>
      </c>
      <c r="E17410" t="s">
        <v>4378</v>
      </c>
      <c r="F17410" t="s">
        <v>29</v>
      </c>
      <c r="G17410" t="s">
        <v>20</v>
      </c>
      <c r="H17410" t="s">
        <v>4379</v>
      </c>
      <c r="I17410" s="2">
        <v>4504.0200000000004</v>
      </c>
      <c r="J17410" s="5"/>
      <c r="L17410" s="5"/>
      <c r="M17410" s="2">
        <f t="shared" si="271"/>
        <v>-92748.999999996944</v>
      </c>
      <c r="P17410"/>
    </row>
    <row r="17411" spans="1:16" hidden="1">
      <c r="A17411" t="s">
        <v>4381</v>
      </c>
      <c r="B17411" s="1">
        <v>42320</v>
      </c>
      <c r="C17411" t="s">
        <v>6</v>
      </c>
      <c r="D17411">
        <v>1</v>
      </c>
      <c r="E17411" t="s">
        <v>4385</v>
      </c>
      <c r="F17411" t="s">
        <v>29</v>
      </c>
      <c r="G17411" t="s">
        <v>20</v>
      </c>
      <c r="H17411" t="s">
        <v>65</v>
      </c>
      <c r="I17411" s="2">
        <v>100</v>
      </c>
      <c r="J17411" s="5"/>
      <c r="L17411" s="5"/>
      <c r="M17411" s="2">
        <f t="shared" si="271"/>
        <v>-92648.999999996944</v>
      </c>
      <c r="P17411"/>
    </row>
    <row r="17412" spans="1:16" hidden="1">
      <c r="A17412" t="s">
        <v>4489</v>
      </c>
      <c r="B17412" s="1">
        <v>42320</v>
      </c>
      <c r="C17412" t="s">
        <v>6</v>
      </c>
      <c r="D17412">
        <v>1</v>
      </c>
      <c r="E17412" t="s">
        <v>4492</v>
      </c>
      <c r="F17412" t="s">
        <v>29</v>
      </c>
      <c r="G17412" t="s">
        <v>20</v>
      </c>
      <c r="H17412" t="s">
        <v>4493</v>
      </c>
      <c r="I17412" s="2">
        <v>2000</v>
      </c>
      <c r="J17412" s="5"/>
      <c r="L17412" s="5"/>
      <c r="M17412" s="2">
        <f t="shared" si="271"/>
        <v>-90648.999999996944</v>
      </c>
      <c r="P17412"/>
    </row>
    <row r="17413" spans="1:16" hidden="1">
      <c r="A17413" t="s">
        <v>4505</v>
      </c>
      <c r="B17413" s="1">
        <v>42320</v>
      </c>
      <c r="C17413" t="s">
        <v>43</v>
      </c>
      <c r="D17413">
        <v>1</v>
      </c>
      <c r="E17413" t="s">
        <v>4509</v>
      </c>
      <c r="F17413" t="s">
        <v>13</v>
      </c>
      <c r="G17413" t="s">
        <v>20</v>
      </c>
      <c r="H17413" t="s">
        <v>4066</v>
      </c>
      <c r="J17413" s="5"/>
      <c r="K17413" s="2">
        <v>218800</v>
      </c>
      <c r="L17413" s="5"/>
      <c r="M17413" s="2">
        <f t="shared" si="271"/>
        <v>-309448.99999999697</v>
      </c>
      <c r="P17413"/>
    </row>
    <row r="17414" spans="1:16" hidden="1">
      <c r="A17414" t="s">
        <v>4513</v>
      </c>
      <c r="B17414" s="1">
        <v>42320</v>
      </c>
      <c r="C17414" t="s">
        <v>1</v>
      </c>
      <c r="D17414">
        <v>1</v>
      </c>
      <c r="E17414" t="s">
        <v>4515</v>
      </c>
      <c r="F17414" t="s">
        <v>16</v>
      </c>
      <c r="G17414" t="s">
        <v>20</v>
      </c>
      <c r="H17414" t="s">
        <v>4516</v>
      </c>
      <c r="J17414" s="5"/>
      <c r="K17414" s="2">
        <v>32000</v>
      </c>
      <c r="L17414" s="5"/>
      <c r="M17414" s="2">
        <f t="shared" si="271"/>
        <v>-341448.99999999697</v>
      </c>
      <c r="P17414"/>
    </row>
    <row r="17415" spans="1:16" hidden="1">
      <c r="A17415" t="s">
        <v>4518</v>
      </c>
      <c r="B17415" s="1">
        <v>42320</v>
      </c>
      <c r="C17415" t="s">
        <v>43</v>
      </c>
      <c r="D17415">
        <v>1</v>
      </c>
      <c r="E17415" t="s">
        <v>4525</v>
      </c>
      <c r="F17415" t="s">
        <v>16</v>
      </c>
      <c r="G17415" t="s">
        <v>20</v>
      </c>
      <c r="H17415" t="s">
        <v>1751</v>
      </c>
      <c r="J17415" s="5"/>
      <c r="K17415" s="2">
        <v>50000</v>
      </c>
      <c r="L17415" s="5"/>
      <c r="M17415" s="2">
        <f t="shared" si="271"/>
        <v>-391448.99999999697</v>
      </c>
      <c r="P17415"/>
    </row>
    <row r="17416" spans="1:16" hidden="1">
      <c r="A17416" t="s">
        <v>4532</v>
      </c>
      <c r="B17416" s="1">
        <v>42320</v>
      </c>
      <c r="C17416" t="s">
        <v>18</v>
      </c>
      <c r="D17416">
        <v>1</v>
      </c>
      <c r="E17416" t="s">
        <v>4537</v>
      </c>
      <c r="F17416" t="s">
        <v>13</v>
      </c>
      <c r="G17416" t="s">
        <v>20</v>
      </c>
      <c r="H17416" t="s">
        <v>751</v>
      </c>
      <c r="J17416" s="5"/>
      <c r="K17416" s="2">
        <v>100000</v>
      </c>
      <c r="L17416" s="5"/>
      <c r="M17416" s="2">
        <f t="shared" si="271"/>
        <v>-491448.99999999697</v>
      </c>
      <c r="P17416"/>
    </row>
    <row r="17417" spans="1:16" hidden="1">
      <c r="A17417" t="s">
        <v>4540</v>
      </c>
      <c r="B17417" s="1">
        <v>42320</v>
      </c>
      <c r="C17417" t="s">
        <v>11</v>
      </c>
      <c r="D17417">
        <v>1</v>
      </c>
      <c r="E17417" t="s">
        <v>4548</v>
      </c>
      <c r="F17417" t="s">
        <v>13</v>
      </c>
      <c r="G17417" t="s">
        <v>20</v>
      </c>
      <c r="H17417" t="s">
        <v>4549</v>
      </c>
      <c r="J17417" s="5"/>
      <c r="K17417" s="2">
        <v>1839.99</v>
      </c>
      <c r="L17417" s="5"/>
      <c r="M17417" s="2">
        <f t="shared" ref="M17417:M17480" si="272">+M17416+I17417-K17417</f>
        <v>-493288.98999999696</v>
      </c>
      <c r="P17417"/>
    </row>
    <row r="17418" spans="1:16" hidden="1">
      <c r="A17418" t="s">
        <v>4553</v>
      </c>
      <c r="B17418" s="1">
        <v>42320</v>
      </c>
      <c r="C17418" t="s">
        <v>6</v>
      </c>
      <c r="D17418">
        <v>1</v>
      </c>
      <c r="E17418" t="s">
        <v>4560</v>
      </c>
      <c r="F17418" t="s">
        <v>29</v>
      </c>
      <c r="G17418" t="s">
        <v>20</v>
      </c>
      <c r="H17418" t="s">
        <v>4561</v>
      </c>
      <c r="I17418" s="2">
        <v>603.29</v>
      </c>
      <c r="J17418" s="5"/>
      <c r="L17418" s="5"/>
      <c r="M17418" s="2">
        <f t="shared" si="272"/>
        <v>-492685.69999999698</v>
      </c>
      <c r="P17418"/>
    </row>
    <row r="17419" spans="1:16" hidden="1">
      <c r="A17419" t="s">
        <v>4585</v>
      </c>
      <c r="B17419" s="1">
        <v>42320</v>
      </c>
      <c r="C17419" t="s">
        <v>11</v>
      </c>
      <c r="D17419">
        <v>1</v>
      </c>
      <c r="E17419" t="s">
        <v>4590</v>
      </c>
      <c r="F17419" t="s">
        <v>16</v>
      </c>
      <c r="G17419" t="s">
        <v>20</v>
      </c>
      <c r="H17419" t="s">
        <v>4591</v>
      </c>
      <c r="J17419" s="5"/>
      <c r="K17419" s="2">
        <v>3940</v>
      </c>
      <c r="L17419" s="5"/>
      <c r="M17419" s="2">
        <f t="shared" si="272"/>
        <v>-496625.69999999698</v>
      </c>
      <c r="P17419"/>
    </row>
    <row r="17420" spans="1:16" hidden="1">
      <c r="A17420" t="s">
        <v>4667</v>
      </c>
      <c r="B17420" s="1">
        <v>42320</v>
      </c>
      <c r="C17420" t="s">
        <v>6</v>
      </c>
      <c r="D17420">
        <v>1</v>
      </c>
      <c r="E17420" t="s">
        <v>4672</v>
      </c>
      <c r="F17420" t="s">
        <v>29</v>
      </c>
      <c r="G17420" t="s">
        <v>20</v>
      </c>
      <c r="H17420" t="s">
        <v>4673</v>
      </c>
      <c r="I17420" s="2">
        <v>2800</v>
      </c>
      <c r="J17420" s="5"/>
      <c r="L17420" s="5"/>
      <c r="M17420" s="2">
        <f t="shared" si="272"/>
        <v>-493825.69999999698</v>
      </c>
      <c r="P17420"/>
    </row>
    <row r="17421" spans="1:16" hidden="1">
      <c r="A17421" t="s">
        <v>4676</v>
      </c>
      <c r="B17421" s="1">
        <v>42320</v>
      </c>
      <c r="C17421" t="s">
        <v>18</v>
      </c>
      <c r="D17421">
        <v>1</v>
      </c>
      <c r="E17421" t="s">
        <v>4683</v>
      </c>
      <c r="F17421" t="s">
        <v>13</v>
      </c>
      <c r="G17421" t="s">
        <v>20</v>
      </c>
      <c r="H17421" t="s">
        <v>18</v>
      </c>
      <c r="J17421" s="5"/>
      <c r="K17421" s="2">
        <v>22454.38</v>
      </c>
      <c r="L17421" s="5"/>
      <c r="M17421" s="2">
        <f t="shared" si="272"/>
        <v>-516280.07999999699</v>
      </c>
      <c r="P17421"/>
    </row>
    <row r="17422" spans="1:16" hidden="1">
      <c r="A17422" t="s">
        <v>4684</v>
      </c>
      <c r="B17422" s="1">
        <v>42320</v>
      </c>
      <c r="C17422" t="s">
        <v>195</v>
      </c>
      <c r="D17422">
        <v>1</v>
      </c>
      <c r="E17422" t="s">
        <v>4688</v>
      </c>
      <c r="F17422" t="s">
        <v>13</v>
      </c>
      <c r="G17422" t="s">
        <v>20</v>
      </c>
      <c r="H17422" t="s">
        <v>195</v>
      </c>
      <c r="J17422" s="5"/>
      <c r="K17422" s="2">
        <v>34008.32</v>
      </c>
      <c r="L17422" s="5"/>
      <c r="M17422" s="2">
        <f t="shared" si="272"/>
        <v>-550288.399999997</v>
      </c>
      <c r="P17422"/>
    </row>
    <row r="17423" spans="1:16" hidden="1">
      <c r="A17423" t="s">
        <v>4696</v>
      </c>
      <c r="B17423" s="1">
        <v>42320</v>
      </c>
      <c r="C17423" t="s">
        <v>200</v>
      </c>
      <c r="D17423">
        <v>1</v>
      </c>
      <c r="E17423" t="s">
        <v>4699</v>
      </c>
      <c r="F17423" t="s">
        <v>16</v>
      </c>
      <c r="G17423" t="s">
        <v>20</v>
      </c>
      <c r="H17423" t="s">
        <v>200</v>
      </c>
      <c r="J17423" s="5"/>
      <c r="K17423" s="2">
        <v>6840</v>
      </c>
      <c r="L17423" s="5"/>
      <c r="M17423" s="2">
        <f t="shared" si="272"/>
        <v>-557128.399999997</v>
      </c>
      <c r="P17423"/>
    </row>
    <row r="17424" spans="1:16" hidden="1">
      <c r="A17424" t="s">
        <v>4719</v>
      </c>
      <c r="B17424" s="1">
        <v>42320</v>
      </c>
      <c r="C17424" t="s">
        <v>6</v>
      </c>
      <c r="D17424">
        <v>1</v>
      </c>
      <c r="E17424" t="s">
        <v>4725</v>
      </c>
      <c r="F17424" t="s">
        <v>29</v>
      </c>
      <c r="G17424" t="s">
        <v>4</v>
      </c>
      <c r="H17424" t="s">
        <v>4726</v>
      </c>
      <c r="I17424" s="2">
        <v>662.82</v>
      </c>
      <c r="J17424" s="5"/>
      <c r="L17424" s="5"/>
      <c r="M17424" s="2">
        <f t="shared" si="272"/>
        <v>-556465.57999999705</v>
      </c>
      <c r="P17424"/>
    </row>
    <row r="17425" spans="1:16" hidden="1">
      <c r="A17425" t="s">
        <v>4727</v>
      </c>
      <c r="B17425" s="1">
        <v>42320</v>
      </c>
      <c r="C17425" t="s">
        <v>18</v>
      </c>
      <c r="D17425">
        <v>1</v>
      </c>
      <c r="E17425" t="s">
        <v>4731</v>
      </c>
      <c r="F17425" t="s">
        <v>13</v>
      </c>
      <c r="G17425" t="s">
        <v>4</v>
      </c>
      <c r="H17425" t="s">
        <v>4732</v>
      </c>
      <c r="J17425" s="5"/>
      <c r="K17425" s="2">
        <v>10000</v>
      </c>
      <c r="L17425" s="5"/>
      <c r="M17425" s="2">
        <f t="shared" si="272"/>
        <v>-566465.57999999705</v>
      </c>
      <c r="P17425"/>
    </row>
    <row r="17426" spans="1:16" hidden="1">
      <c r="A17426" t="s">
        <v>4734</v>
      </c>
      <c r="B17426" s="1">
        <v>42320</v>
      </c>
      <c r="C17426" t="s">
        <v>6</v>
      </c>
      <c r="D17426">
        <v>1</v>
      </c>
      <c r="E17426" t="s">
        <v>4738</v>
      </c>
      <c r="F17426" t="s">
        <v>29</v>
      </c>
      <c r="G17426" t="s">
        <v>4</v>
      </c>
      <c r="H17426" t="s">
        <v>1051</v>
      </c>
      <c r="I17426" s="2">
        <v>1000</v>
      </c>
      <c r="J17426" s="5"/>
      <c r="L17426" s="5"/>
      <c r="M17426" s="2">
        <f t="shared" si="272"/>
        <v>-565465.57999999705</v>
      </c>
      <c r="P17426"/>
    </row>
    <row r="17427" spans="1:16" hidden="1">
      <c r="A17427" t="s">
        <v>4746</v>
      </c>
      <c r="B17427" s="1">
        <v>42320</v>
      </c>
      <c r="C17427" t="s">
        <v>1</v>
      </c>
      <c r="D17427">
        <v>1</v>
      </c>
      <c r="E17427" t="s">
        <v>4748</v>
      </c>
      <c r="F17427" t="s">
        <v>16</v>
      </c>
      <c r="G17427" t="s">
        <v>4</v>
      </c>
      <c r="H17427" t="s">
        <v>3067</v>
      </c>
      <c r="J17427" s="5"/>
      <c r="K17427" s="2">
        <v>500</v>
      </c>
      <c r="L17427" s="5"/>
      <c r="M17427" s="2">
        <f t="shared" si="272"/>
        <v>-565965.57999999705</v>
      </c>
      <c r="P17427"/>
    </row>
    <row r="17428" spans="1:16" hidden="1">
      <c r="A17428" t="s">
        <v>4777</v>
      </c>
      <c r="B17428" s="1">
        <v>42320</v>
      </c>
      <c r="C17428" t="s">
        <v>1</v>
      </c>
      <c r="D17428">
        <v>1</v>
      </c>
      <c r="E17428" t="s">
        <v>4780</v>
      </c>
      <c r="F17428" t="s">
        <v>228</v>
      </c>
      <c r="G17428" t="s">
        <v>4</v>
      </c>
      <c r="H17428" t="s">
        <v>4781</v>
      </c>
      <c r="J17428" s="5"/>
      <c r="K17428" s="2">
        <v>25773.22</v>
      </c>
      <c r="L17428" s="5"/>
      <c r="M17428" s="2">
        <f t="shared" si="272"/>
        <v>-591738.79999999702</v>
      </c>
      <c r="P17428"/>
    </row>
    <row r="17429" spans="1:16" hidden="1">
      <c r="A17429" t="s">
        <v>4813</v>
      </c>
      <c r="B17429" s="1">
        <v>42320</v>
      </c>
      <c r="C17429" t="s">
        <v>1</v>
      </c>
      <c r="D17429">
        <v>1</v>
      </c>
      <c r="E17429" t="s">
        <v>4819</v>
      </c>
      <c r="F17429" t="s">
        <v>16</v>
      </c>
      <c r="G17429" t="s">
        <v>4</v>
      </c>
      <c r="H17429" t="s">
        <v>4820</v>
      </c>
      <c r="J17429" s="5"/>
      <c r="K17429" s="2">
        <v>670</v>
      </c>
      <c r="L17429" s="5"/>
      <c r="M17429" s="2">
        <f t="shared" si="272"/>
        <v>-592408.79999999702</v>
      </c>
      <c r="P17429"/>
    </row>
    <row r="17430" spans="1:16" hidden="1">
      <c r="A17430" t="s">
        <v>4827</v>
      </c>
      <c r="B17430" s="1">
        <v>42320</v>
      </c>
      <c r="C17430" t="s">
        <v>11</v>
      </c>
      <c r="D17430">
        <v>1</v>
      </c>
      <c r="E17430" t="s">
        <v>4829</v>
      </c>
      <c r="F17430" t="s">
        <v>67</v>
      </c>
      <c r="G17430" t="s">
        <v>4</v>
      </c>
      <c r="H17430" t="s">
        <v>4830</v>
      </c>
      <c r="J17430" s="5"/>
      <c r="K17430" s="2">
        <v>100000</v>
      </c>
      <c r="L17430" s="5"/>
      <c r="M17430" s="2">
        <f t="shared" si="272"/>
        <v>-692408.79999999702</v>
      </c>
      <c r="P17430"/>
    </row>
    <row r="17431" spans="1:16" hidden="1">
      <c r="A17431" t="s">
        <v>4832</v>
      </c>
      <c r="B17431" s="1">
        <v>42320</v>
      </c>
      <c r="C17431" t="s">
        <v>43</v>
      </c>
      <c r="D17431">
        <v>1</v>
      </c>
      <c r="E17431" t="s">
        <v>4250</v>
      </c>
      <c r="F17431" t="s">
        <v>13</v>
      </c>
      <c r="G17431" t="s">
        <v>4</v>
      </c>
      <c r="H17431" t="s">
        <v>4834</v>
      </c>
      <c r="I17431" s="2">
        <v>4100</v>
      </c>
      <c r="J17431" s="5"/>
      <c r="L17431" s="5"/>
      <c r="M17431" s="2">
        <f t="shared" si="272"/>
        <v>-688308.79999999702</v>
      </c>
      <c r="P17431"/>
    </row>
    <row r="17432" spans="1:16" hidden="1">
      <c r="A17432" t="s">
        <v>4835</v>
      </c>
      <c r="B17432" s="1">
        <v>42320</v>
      </c>
      <c r="C17432" t="s">
        <v>4836</v>
      </c>
      <c r="D17432">
        <v>2</v>
      </c>
      <c r="E17432" t="s">
        <v>4837</v>
      </c>
      <c r="F17432" t="s">
        <v>78</v>
      </c>
      <c r="G17432" t="s">
        <v>4</v>
      </c>
      <c r="H17432" t="s">
        <v>4251</v>
      </c>
      <c r="J17432" s="5"/>
      <c r="K17432" s="2">
        <v>4100.01</v>
      </c>
      <c r="L17432" s="5"/>
      <c r="M17432" s="2">
        <f t="shared" si="272"/>
        <v>-692408.80999999703</v>
      </c>
      <c r="P17432"/>
    </row>
    <row r="17433" spans="1:16" hidden="1">
      <c r="A17433" t="s">
        <v>4847</v>
      </c>
      <c r="B17433" s="1">
        <v>42320</v>
      </c>
      <c r="C17433" t="s">
        <v>200</v>
      </c>
      <c r="D17433">
        <v>1</v>
      </c>
      <c r="E17433" t="s">
        <v>4849</v>
      </c>
      <c r="F17433" t="s">
        <v>16</v>
      </c>
      <c r="G17433" t="s">
        <v>4</v>
      </c>
      <c r="H17433" t="s">
        <v>200</v>
      </c>
      <c r="J17433" s="5"/>
      <c r="K17433" s="2">
        <v>2091.61</v>
      </c>
      <c r="L17433" s="5"/>
      <c r="M17433" s="2">
        <f t="shared" si="272"/>
        <v>-694500.41999999702</v>
      </c>
      <c r="P17433"/>
    </row>
    <row r="17434" spans="1:16" hidden="1">
      <c r="A17434" t="s">
        <v>4850</v>
      </c>
      <c r="B17434" s="1">
        <v>42320</v>
      </c>
      <c r="C17434" t="s">
        <v>195</v>
      </c>
      <c r="D17434">
        <v>1</v>
      </c>
      <c r="E17434" t="s">
        <v>4852</v>
      </c>
      <c r="F17434" t="s">
        <v>13</v>
      </c>
      <c r="G17434" t="s">
        <v>4</v>
      </c>
      <c r="H17434" t="s">
        <v>195</v>
      </c>
      <c r="J17434" s="5"/>
      <c r="K17434" s="2">
        <v>16210.36</v>
      </c>
      <c r="L17434" s="5"/>
      <c r="M17434" s="2">
        <f t="shared" si="272"/>
        <v>-710710.779999997</v>
      </c>
      <c r="P17434"/>
    </row>
    <row r="17435" spans="1:16" hidden="1">
      <c r="A17435" t="s">
        <v>4854</v>
      </c>
      <c r="B17435" s="1">
        <v>42320</v>
      </c>
      <c r="C17435" t="s">
        <v>18</v>
      </c>
      <c r="D17435">
        <v>1</v>
      </c>
      <c r="E17435" t="s">
        <v>4855</v>
      </c>
      <c r="F17435" t="s">
        <v>13</v>
      </c>
      <c r="G17435" t="s">
        <v>4</v>
      </c>
      <c r="H17435" t="s">
        <v>18</v>
      </c>
      <c r="J17435" s="5"/>
      <c r="K17435" s="2">
        <v>9425.0400000000009</v>
      </c>
      <c r="L17435" s="5"/>
      <c r="M17435" s="2">
        <f t="shared" si="272"/>
        <v>-720135.81999999704</v>
      </c>
      <c r="P17435"/>
    </row>
    <row r="17436" spans="1:16" hidden="1">
      <c r="A17436" t="s">
        <v>21292</v>
      </c>
      <c r="B17436" s="1">
        <v>42320</v>
      </c>
      <c r="C17436" t="s">
        <v>1802</v>
      </c>
      <c r="D17436">
        <v>2</v>
      </c>
      <c r="E17436" t="s">
        <v>21309</v>
      </c>
      <c r="F17436" t="s">
        <v>13559</v>
      </c>
      <c r="G17436" t="s">
        <v>479</v>
      </c>
      <c r="H17436" t="s">
        <v>14526</v>
      </c>
      <c r="I17436" s="2">
        <v>599.04999999999995</v>
      </c>
      <c r="J17436" s="5"/>
      <c r="L17436" s="5"/>
      <c r="M17436" s="2">
        <f t="shared" si="272"/>
        <v>-719536.76999999699</v>
      </c>
      <c r="P17436"/>
    </row>
    <row r="17437" spans="1:16" hidden="1">
      <c r="A17437" t="s">
        <v>21317</v>
      </c>
      <c r="B17437" s="1">
        <v>42320</v>
      </c>
      <c r="C17437" t="s">
        <v>21332</v>
      </c>
      <c r="D17437">
        <v>2</v>
      </c>
      <c r="E17437" t="s">
        <v>21333</v>
      </c>
      <c r="F17437" t="s">
        <v>7054</v>
      </c>
      <c r="G17437" t="s">
        <v>20</v>
      </c>
      <c r="H17437" t="s">
        <v>21334</v>
      </c>
      <c r="I17437" s="2">
        <v>2815</v>
      </c>
      <c r="J17437" s="5"/>
      <c r="L17437" s="5"/>
      <c r="M17437" s="2">
        <f t="shared" si="272"/>
        <v>-716721.76999999699</v>
      </c>
      <c r="P17437"/>
    </row>
    <row r="17438" spans="1:16" hidden="1">
      <c r="A17438" t="s">
        <v>21343</v>
      </c>
      <c r="B17438" s="1">
        <v>42320</v>
      </c>
      <c r="C17438" t="s">
        <v>21360</v>
      </c>
      <c r="D17438">
        <v>1</v>
      </c>
      <c r="E17438" t="s">
        <v>21361</v>
      </c>
      <c r="F17438" t="s">
        <v>13561</v>
      </c>
      <c r="G17438" t="s">
        <v>20</v>
      </c>
      <c r="H17438" t="s">
        <v>21362</v>
      </c>
      <c r="I17438" s="2">
        <v>10000</v>
      </c>
      <c r="J17438" s="5"/>
      <c r="L17438" s="5"/>
      <c r="M17438" s="2">
        <f t="shared" si="272"/>
        <v>-706721.76999999699</v>
      </c>
      <c r="P17438"/>
    </row>
    <row r="17439" spans="1:16" hidden="1">
      <c r="A17439" t="s">
        <v>21369</v>
      </c>
      <c r="B17439" s="1">
        <v>42320</v>
      </c>
      <c r="C17439" t="s">
        <v>1802</v>
      </c>
      <c r="D17439">
        <v>2</v>
      </c>
      <c r="E17439" t="s">
        <v>21386</v>
      </c>
      <c r="F17439" t="s">
        <v>13559</v>
      </c>
      <c r="G17439" t="s">
        <v>479</v>
      </c>
      <c r="H17439" t="s">
        <v>10410</v>
      </c>
      <c r="I17439" s="2">
        <v>599.04999999999995</v>
      </c>
      <c r="J17439" s="5"/>
      <c r="L17439" s="5"/>
      <c r="M17439" s="2">
        <f t="shared" si="272"/>
        <v>-706122.71999999695</v>
      </c>
      <c r="P17439"/>
    </row>
    <row r="17440" spans="1:16" hidden="1">
      <c r="A17440" t="s">
        <v>21391</v>
      </c>
      <c r="B17440" s="1">
        <v>42320</v>
      </c>
      <c r="C17440" t="s">
        <v>1802</v>
      </c>
      <c r="D17440">
        <v>2</v>
      </c>
      <c r="E17440" t="s">
        <v>21408</v>
      </c>
      <c r="F17440" t="s">
        <v>13559</v>
      </c>
      <c r="G17440" t="s">
        <v>479</v>
      </c>
      <c r="H17440" t="s">
        <v>2768</v>
      </c>
      <c r="I17440" s="2">
        <v>363.09</v>
      </c>
      <c r="J17440" s="5"/>
      <c r="L17440" s="5"/>
      <c r="M17440" s="2">
        <f t="shared" si="272"/>
        <v>-705759.62999999698</v>
      </c>
      <c r="P17440"/>
    </row>
    <row r="17441" spans="1:16" hidden="1">
      <c r="A17441" t="s">
        <v>21414</v>
      </c>
      <c r="B17441" s="1">
        <v>42320</v>
      </c>
      <c r="C17441" t="s">
        <v>21426</v>
      </c>
      <c r="D17441">
        <v>2</v>
      </c>
      <c r="E17441" t="s">
        <v>21427</v>
      </c>
      <c r="F17441" t="s">
        <v>7054</v>
      </c>
      <c r="G17441" t="s">
        <v>20</v>
      </c>
      <c r="H17441" t="s">
        <v>13864</v>
      </c>
      <c r="I17441" s="2">
        <v>3940</v>
      </c>
      <c r="J17441" s="5"/>
      <c r="L17441" s="5"/>
      <c r="M17441" s="2">
        <f t="shared" si="272"/>
        <v>-701819.62999999698</v>
      </c>
      <c r="P17441"/>
    </row>
    <row r="17442" spans="1:16" hidden="1">
      <c r="A17442" t="s">
        <v>21435</v>
      </c>
      <c r="B17442" s="1">
        <v>42320</v>
      </c>
      <c r="C17442" t="s">
        <v>21448</v>
      </c>
      <c r="D17442">
        <v>2</v>
      </c>
      <c r="E17442" t="s">
        <v>21449</v>
      </c>
      <c r="F17442" t="s">
        <v>7054</v>
      </c>
      <c r="G17442" t="s">
        <v>20</v>
      </c>
      <c r="H17442" t="s">
        <v>21450</v>
      </c>
      <c r="I17442" s="2">
        <v>1840</v>
      </c>
      <c r="J17442" s="5"/>
      <c r="L17442" s="5"/>
      <c r="M17442" s="2">
        <f t="shared" si="272"/>
        <v>-699979.62999999698</v>
      </c>
      <c r="P17442"/>
    </row>
    <row r="17443" spans="1:16" hidden="1">
      <c r="A17443" t="s">
        <v>21458</v>
      </c>
      <c r="B17443" s="1">
        <v>42320</v>
      </c>
      <c r="C17443" t="s">
        <v>21475</v>
      </c>
      <c r="D17443">
        <v>2</v>
      </c>
      <c r="E17443" t="s">
        <v>21476</v>
      </c>
      <c r="F17443" t="s">
        <v>7054</v>
      </c>
      <c r="G17443" t="s">
        <v>20</v>
      </c>
      <c r="H17443" t="s">
        <v>14876</v>
      </c>
      <c r="I17443" s="2">
        <v>1840</v>
      </c>
      <c r="J17443" s="5"/>
      <c r="L17443" s="5"/>
      <c r="M17443" s="2">
        <f t="shared" si="272"/>
        <v>-698139.62999999698</v>
      </c>
      <c r="P17443"/>
    </row>
    <row r="17444" spans="1:16" hidden="1">
      <c r="A17444" t="s">
        <v>21481</v>
      </c>
      <c r="B17444" s="1">
        <v>42320</v>
      </c>
      <c r="C17444" t="s">
        <v>6</v>
      </c>
      <c r="D17444">
        <v>1</v>
      </c>
      <c r="E17444" t="s">
        <v>21498</v>
      </c>
      <c r="F17444" t="s">
        <v>13565</v>
      </c>
      <c r="G17444" t="s">
        <v>20</v>
      </c>
      <c r="H17444" t="s">
        <v>751</v>
      </c>
      <c r="I17444" s="2">
        <v>100000</v>
      </c>
      <c r="J17444" s="5"/>
      <c r="L17444" s="5"/>
      <c r="M17444" s="2">
        <f t="shared" si="272"/>
        <v>-598139.62999999698</v>
      </c>
      <c r="P17444"/>
    </row>
    <row r="17445" spans="1:16" hidden="1">
      <c r="A17445" t="s">
        <v>21505</v>
      </c>
      <c r="B17445" s="1">
        <v>42320</v>
      </c>
      <c r="C17445" t="s">
        <v>21523</v>
      </c>
      <c r="D17445">
        <v>1</v>
      </c>
      <c r="E17445" t="s">
        <v>21524</v>
      </c>
      <c r="F17445" t="s">
        <v>13565</v>
      </c>
      <c r="G17445" t="s">
        <v>20</v>
      </c>
      <c r="H17445" t="s">
        <v>21525</v>
      </c>
      <c r="I17445" s="2">
        <v>50000</v>
      </c>
      <c r="J17445" s="5"/>
      <c r="L17445" s="5"/>
      <c r="M17445" s="2">
        <f t="shared" si="272"/>
        <v>-548139.62999999698</v>
      </c>
      <c r="P17445"/>
    </row>
    <row r="17446" spans="1:16" hidden="1">
      <c r="A17446" t="s">
        <v>21532</v>
      </c>
      <c r="B17446" s="1">
        <v>42320</v>
      </c>
      <c r="C17446" t="s">
        <v>16697</v>
      </c>
      <c r="D17446">
        <v>1</v>
      </c>
      <c r="E17446" t="s">
        <v>21545</v>
      </c>
      <c r="F17446" t="s">
        <v>13565</v>
      </c>
      <c r="G17446" t="s">
        <v>20</v>
      </c>
      <c r="H17446" t="s">
        <v>16217</v>
      </c>
      <c r="I17446" s="2">
        <v>10961</v>
      </c>
      <c r="J17446" s="5"/>
      <c r="L17446" s="5"/>
      <c r="M17446" s="2">
        <f t="shared" si="272"/>
        <v>-537178.62999999698</v>
      </c>
      <c r="P17446"/>
    </row>
    <row r="17447" spans="1:16" hidden="1">
      <c r="A17447" t="s">
        <v>21550</v>
      </c>
      <c r="B17447" s="1">
        <v>42320</v>
      </c>
      <c r="C17447" t="s">
        <v>16697</v>
      </c>
      <c r="D17447">
        <v>1</v>
      </c>
      <c r="E17447" t="s">
        <v>21565</v>
      </c>
      <c r="F17447" t="s">
        <v>13565</v>
      </c>
      <c r="G17447" t="s">
        <v>20</v>
      </c>
      <c r="H17447" t="s">
        <v>16217</v>
      </c>
      <c r="I17447" s="2">
        <v>2200</v>
      </c>
      <c r="J17447" s="5"/>
      <c r="L17447" s="5"/>
      <c r="M17447" s="2">
        <f t="shared" si="272"/>
        <v>-534978.62999999698</v>
      </c>
      <c r="P17447"/>
    </row>
    <row r="17448" spans="1:16" hidden="1">
      <c r="A17448" t="s">
        <v>21571</v>
      </c>
      <c r="B17448" s="1">
        <v>42320</v>
      </c>
      <c r="C17448" t="s">
        <v>21589</v>
      </c>
      <c r="D17448">
        <v>1</v>
      </c>
      <c r="E17448" t="s">
        <v>21590</v>
      </c>
      <c r="F17448" t="s">
        <v>13565</v>
      </c>
      <c r="G17448" t="s">
        <v>20</v>
      </c>
      <c r="H17448" t="s">
        <v>4516</v>
      </c>
      <c r="I17448" s="2">
        <v>32000</v>
      </c>
      <c r="J17448" s="5"/>
      <c r="L17448" s="5"/>
      <c r="M17448" s="2">
        <f t="shared" si="272"/>
        <v>-502978.62999999698</v>
      </c>
      <c r="P17448"/>
    </row>
    <row r="17449" spans="1:16" hidden="1">
      <c r="A17449" t="s">
        <v>21596</v>
      </c>
      <c r="B17449" s="1">
        <v>42320</v>
      </c>
      <c r="C17449" t="s">
        <v>20773</v>
      </c>
      <c r="D17449">
        <v>1</v>
      </c>
      <c r="E17449" t="s">
        <v>21609</v>
      </c>
      <c r="F17449" t="s">
        <v>13565</v>
      </c>
      <c r="G17449" t="s">
        <v>20</v>
      </c>
      <c r="H17449" t="s">
        <v>4066</v>
      </c>
      <c r="I17449" s="2">
        <v>218800</v>
      </c>
      <c r="J17449" s="5"/>
      <c r="L17449" s="5"/>
      <c r="M17449" s="2">
        <f t="shared" si="272"/>
        <v>-284178.62999999698</v>
      </c>
      <c r="P17449"/>
    </row>
    <row r="17450" spans="1:16" hidden="1">
      <c r="A17450" t="s">
        <v>21616</v>
      </c>
      <c r="B17450" s="1">
        <v>42320</v>
      </c>
      <c r="C17450" t="s">
        <v>21630</v>
      </c>
      <c r="D17450">
        <v>2</v>
      </c>
      <c r="E17450" t="s">
        <v>21631</v>
      </c>
      <c r="F17450" t="s">
        <v>7054</v>
      </c>
      <c r="G17450" t="s">
        <v>20</v>
      </c>
      <c r="H17450" t="s">
        <v>258</v>
      </c>
      <c r="I17450" s="2">
        <v>4100.01</v>
      </c>
      <c r="J17450" s="5"/>
      <c r="L17450" s="5"/>
      <c r="M17450" s="2">
        <f t="shared" si="272"/>
        <v>-280078.61999999697</v>
      </c>
      <c r="P17450"/>
    </row>
    <row r="17451" spans="1:16" hidden="1">
      <c r="A17451" t="s">
        <v>21642</v>
      </c>
      <c r="B17451" s="1">
        <v>42320</v>
      </c>
      <c r="C17451" t="s">
        <v>21658</v>
      </c>
      <c r="D17451">
        <v>2</v>
      </c>
      <c r="E17451" t="s">
        <v>21659</v>
      </c>
      <c r="F17451" t="s">
        <v>7054</v>
      </c>
      <c r="G17451" t="s">
        <v>20</v>
      </c>
      <c r="H17451" t="s">
        <v>19991</v>
      </c>
      <c r="I17451" s="2">
        <v>394.4</v>
      </c>
      <c r="J17451" s="5"/>
      <c r="L17451" s="5"/>
      <c r="M17451" s="2">
        <f t="shared" si="272"/>
        <v>-279684.21999999695</v>
      </c>
      <c r="P17451"/>
    </row>
    <row r="17452" spans="1:16" hidden="1">
      <c r="A17452" t="s">
        <v>21667</v>
      </c>
      <c r="B17452" s="1">
        <v>42320</v>
      </c>
      <c r="C17452" t="s">
        <v>21679</v>
      </c>
      <c r="D17452">
        <v>2</v>
      </c>
      <c r="E17452" t="s">
        <v>21680</v>
      </c>
      <c r="F17452" t="s">
        <v>7054</v>
      </c>
      <c r="G17452" t="s">
        <v>20</v>
      </c>
      <c r="H17452" t="s">
        <v>21681</v>
      </c>
      <c r="I17452" s="2">
        <v>1025</v>
      </c>
      <c r="J17452" s="5"/>
      <c r="L17452" s="5"/>
      <c r="M17452" s="2">
        <f t="shared" si="272"/>
        <v>-278659.21999999695</v>
      </c>
      <c r="P17452"/>
    </row>
    <row r="17453" spans="1:16" hidden="1">
      <c r="A17453" t="s">
        <v>21692</v>
      </c>
      <c r="B17453" s="1">
        <v>42320</v>
      </c>
      <c r="C17453" t="s">
        <v>21707</v>
      </c>
      <c r="D17453">
        <v>2</v>
      </c>
      <c r="E17453" t="s">
        <v>21708</v>
      </c>
      <c r="F17453" t="s">
        <v>7054</v>
      </c>
      <c r="G17453" t="s">
        <v>20</v>
      </c>
      <c r="H17453" t="s">
        <v>8923</v>
      </c>
      <c r="I17453" s="2">
        <v>1839.99</v>
      </c>
      <c r="J17453" s="5"/>
      <c r="L17453" s="5"/>
      <c r="M17453" s="2">
        <f t="shared" si="272"/>
        <v>-276819.22999999695</v>
      </c>
      <c r="P17453"/>
    </row>
    <row r="17454" spans="1:16" hidden="1">
      <c r="A17454" t="s">
        <v>21717</v>
      </c>
      <c r="B17454" s="1">
        <v>42320</v>
      </c>
      <c r="C17454" t="s">
        <v>21731</v>
      </c>
      <c r="D17454">
        <v>1</v>
      </c>
      <c r="E17454" t="s">
        <v>21732</v>
      </c>
      <c r="F17454" t="s">
        <v>13565</v>
      </c>
      <c r="G17454" t="s">
        <v>20</v>
      </c>
      <c r="H17454" t="s">
        <v>21733</v>
      </c>
      <c r="I17454" s="2">
        <v>5000</v>
      </c>
      <c r="J17454" s="5"/>
      <c r="L17454" s="5"/>
      <c r="M17454" s="2">
        <f t="shared" si="272"/>
        <v>-271819.22999999695</v>
      </c>
      <c r="P17454"/>
    </row>
    <row r="17455" spans="1:16" hidden="1">
      <c r="A17455" t="s">
        <v>21741</v>
      </c>
      <c r="B17455" s="1">
        <v>42320</v>
      </c>
      <c r="C17455" t="s">
        <v>6</v>
      </c>
      <c r="D17455">
        <v>1</v>
      </c>
      <c r="E17455" t="s">
        <v>21755</v>
      </c>
      <c r="F17455" t="s">
        <v>13565</v>
      </c>
      <c r="G17455" t="s">
        <v>20</v>
      </c>
      <c r="H17455" t="s">
        <v>12896</v>
      </c>
      <c r="I17455" s="2">
        <v>5000</v>
      </c>
      <c r="J17455" s="5"/>
      <c r="L17455" s="5"/>
      <c r="M17455" s="2">
        <f t="shared" si="272"/>
        <v>-266819.22999999695</v>
      </c>
      <c r="P17455"/>
    </row>
    <row r="17456" spans="1:16" hidden="1">
      <c r="A17456" t="s">
        <v>21762</v>
      </c>
      <c r="B17456" s="1">
        <v>42320</v>
      </c>
      <c r="C17456" t="s">
        <v>21776</v>
      </c>
      <c r="D17456">
        <v>1</v>
      </c>
      <c r="E17456" t="s">
        <v>21777</v>
      </c>
      <c r="F17456" t="s">
        <v>13565</v>
      </c>
      <c r="G17456" t="s">
        <v>20</v>
      </c>
      <c r="H17456" t="s">
        <v>21778</v>
      </c>
      <c r="I17456" s="2">
        <v>5000</v>
      </c>
      <c r="J17456" s="5"/>
      <c r="L17456" s="5"/>
      <c r="M17456" s="2">
        <f t="shared" si="272"/>
        <v>-261819.22999999695</v>
      </c>
      <c r="P17456"/>
    </row>
    <row r="17457" spans="1:16" hidden="1">
      <c r="A17457" t="s">
        <v>21789</v>
      </c>
      <c r="B17457" s="1">
        <v>42320</v>
      </c>
      <c r="C17457" t="s">
        <v>21799</v>
      </c>
      <c r="D17457">
        <v>1</v>
      </c>
      <c r="E17457" t="s">
        <v>21800</v>
      </c>
      <c r="F17457" t="s">
        <v>13565</v>
      </c>
      <c r="G17457" t="s">
        <v>4</v>
      </c>
      <c r="H17457" t="s">
        <v>21801</v>
      </c>
      <c r="I17457" s="2">
        <v>5000</v>
      </c>
      <c r="J17457" s="5"/>
      <c r="L17457" s="5"/>
      <c r="M17457" s="2">
        <f t="shared" si="272"/>
        <v>-256819.22999999695</v>
      </c>
      <c r="P17457"/>
    </row>
    <row r="17458" spans="1:16" hidden="1">
      <c r="A17458" t="s">
        <v>21812</v>
      </c>
      <c r="B17458" s="1">
        <v>42320</v>
      </c>
      <c r="C17458" t="s">
        <v>674</v>
      </c>
      <c r="D17458">
        <v>2</v>
      </c>
      <c r="E17458" t="s">
        <v>21822</v>
      </c>
      <c r="F17458" t="s">
        <v>13559</v>
      </c>
      <c r="G17458" t="s">
        <v>479</v>
      </c>
      <c r="H17458" t="s">
        <v>3067</v>
      </c>
      <c r="J17458" s="5"/>
      <c r="K17458" s="2">
        <v>860.82</v>
      </c>
      <c r="L17458" s="5"/>
      <c r="M17458" s="2">
        <f t="shared" si="272"/>
        <v>-257680.04999999696</v>
      </c>
      <c r="P17458"/>
    </row>
    <row r="17459" spans="1:16" hidden="1">
      <c r="A17459" t="s">
        <v>21812</v>
      </c>
      <c r="B17459" s="1">
        <v>42320</v>
      </c>
      <c r="C17459" t="s">
        <v>674</v>
      </c>
      <c r="D17459">
        <v>2</v>
      </c>
      <c r="E17459" t="s">
        <v>21822</v>
      </c>
      <c r="F17459" t="s">
        <v>13559</v>
      </c>
      <c r="G17459" t="s">
        <v>479</v>
      </c>
      <c r="H17459" t="s">
        <v>3067</v>
      </c>
      <c r="I17459" s="2">
        <v>860.82</v>
      </c>
      <c r="J17459" s="5"/>
      <c r="L17459" s="5"/>
      <c r="M17459" s="2">
        <f t="shared" si="272"/>
        <v>-256819.22999999695</v>
      </c>
      <c r="P17459"/>
    </row>
    <row r="17460" spans="1:16" hidden="1">
      <c r="A17460" t="s">
        <v>21831</v>
      </c>
      <c r="B17460" s="1">
        <v>42320</v>
      </c>
      <c r="C17460" t="s">
        <v>21844</v>
      </c>
      <c r="D17460">
        <v>1</v>
      </c>
      <c r="E17460" t="s">
        <v>21845</v>
      </c>
      <c r="F17460" t="s">
        <v>13565</v>
      </c>
      <c r="G17460" t="s">
        <v>4</v>
      </c>
      <c r="H17460" t="s">
        <v>21846</v>
      </c>
      <c r="I17460" s="2">
        <v>10000</v>
      </c>
      <c r="J17460" s="5"/>
      <c r="L17460" s="5"/>
      <c r="M17460" s="2">
        <f t="shared" si="272"/>
        <v>-246819.22999999695</v>
      </c>
      <c r="P17460"/>
    </row>
    <row r="17461" spans="1:16" hidden="1">
      <c r="A17461" t="s">
        <v>21853</v>
      </c>
      <c r="B17461" s="1">
        <v>42320</v>
      </c>
      <c r="C17461" t="s">
        <v>674</v>
      </c>
      <c r="D17461">
        <v>2</v>
      </c>
      <c r="E17461" t="s">
        <v>21866</v>
      </c>
      <c r="F17461" t="s">
        <v>13559</v>
      </c>
      <c r="G17461" t="s">
        <v>479</v>
      </c>
      <c r="H17461" t="s">
        <v>3067</v>
      </c>
      <c r="I17461" s="2">
        <v>1566.61</v>
      </c>
      <c r="J17461" s="5"/>
      <c r="L17461" s="5"/>
      <c r="M17461" s="2">
        <f t="shared" si="272"/>
        <v>-245252.61999999697</v>
      </c>
      <c r="P17461"/>
    </row>
    <row r="17462" spans="1:16" hidden="1">
      <c r="A17462" t="s">
        <v>21875</v>
      </c>
      <c r="B17462" s="1">
        <v>42320</v>
      </c>
      <c r="C17462" t="s">
        <v>21890</v>
      </c>
      <c r="D17462">
        <v>2</v>
      </c>
      <c r="E17462" t="s">
        <v>21891</v>
      </c>
      <c r="F17462" t="s">
        <v>7054</v>
      </c>
      <c r="G17462" t="s">
        <v>4</v>
      </c>
      <c r="H17462" t="s">
        <v>21892</v>
      </c>
      <c r="I17462" s="2">
        <v>2990</v>
      </c>
      <c r="J17462" s="5"/>
      <c r="L17462" s="5"/>
      <c r="M17462" s="2">
        <f t="shared" si="272"/>
        <v>-242262.61999999697</v>
      </c>
      <c r="P17462"/>
    </row>
    <row r="17463" spans="1:16" hidden="1">
      <c r="A17463" t="s">
        <v>21902</v>
      </c>
      <c r="B17463" s="1">
        <v>42320</v>
      </c>
      <c r="C17463" t="s">
        <v>21914</v>
      </c>
      <c r="D17463">
        <v>2</v>
      </c>
      <c r="E17463" t="s">
        <v>21915</v>
      </c>
      <c r="F17463" t="s">
        <v>7054</v>
      </c>
      <c r="G17463" t="s">
        <v>4</v>
      </c>
      <c r="H17463" t="s">
        <v>2277</v>
      </c>
      <c r="I17463" s="2">
        <v>1025</v>
      </c>
      <c r="J17463" s="5"/>
      <c r="L17463" s="5"/>
      <c r="M17463" s="2">
        <f t="shared" si="272"/>
        <v>-241237.61999999697</v>
      </c>
      <c r="P17463"/>
    </row>
    <row r="17464" spans="1:16" hidden="1">
      <c r="A17464" t="s">
        <v>21924</v>
      </c>
      <c r="B17464" s="1">
        <v>42320</v>
      </c>
      <c r="C17464" t="s">
        <v>3261</v>
      </c>
      <c r="D17464">
        <v>2</v>
      </c>
      <c r="E17464" t="s">
        <v>21937</v>
      </c>
      <c r="F17464" t="s">
        <v>13559</v>
      </c>
      <c r="G17464" t="s">
        <v>479</v>
      </c>
      <c r="H17464" t="s">
        <v>21938</v>
      </c>
      <c r="I17464" s="2">
        <v>474.29</v>
      </c>
      <c r="J17464" s="5"/>
      <c r="L17464" s="5"/>
      <c r="M17464" s="2">
        <f t="shared" si="272"/>
        <v>-240763.32999999696</v>
      </c>
      <c r="P17464"/>
    </row>
    <row r="17465" spans="1:16" hidden="1">
      <c r="A17465" t="s">
        <v>21947</v>
      </c>
      <c r="B17465" s="1">
        <v>42320</v>
      </c>
      <c r="C17465" t="s">
        <v>6</v>
      </c>
      <c r="D17465">
        <v>1</v>
      </c>
      <c r="E17465" t="s">
        <v>21958</v>
      </c>
      <c r="F17465" t="s">
        <v>13565</v>
      </c>
      <c r="G17465" t="s">
        <v>4</v>
      </c>
      <c r="H17465" t="s">
        <v>4781</v>
      </c>
      <c r="I17465" s="2">
        <v>25773.22</v>
      </c>
      <c r="J17465" s="5"/>
      <c r="L17465" s="5"/>
      <c r="M17465" s="2">
        <f t="shared" si="272"/>
        <v>-214990.10999999696</v>
      </c>
      <c r="P17465"/>
    </row>
    <row r="17466" spans="1:16" hidden="1">
      <c r="A17466" t="s">
        <v>21965</v>
      </c>
      <c r="B17466" s="1">
        <v>42320</v>
      </c>
      <c r="C17466" t="s">
        <v>21975</v>
      </c>
      <c r="D17466">
        <v>2</v>
      </c>
      <c r="E17466" t="s">
        <v>21976</v>
      </c>
      <c r="F17466" t="s">
        <v>7054</v>
      </c>
      <c r="G17466" t="s">
        <v>4</v>
      </c>
      <c r="H17466" t="s">
        <v>4673</v>
      </c>
      <c r="I17466" s="2">
        <v>1025</v>
      </c>
      <c r="J17466" s="5"/>
      <c r="L17466" s="5"/>
      <c r="M17466" s="2">
        <f t="shared" si="272"/>
        <v>-213965.10999999696</v>
      </c>
      <c r="P17466"/>
    </row>
    <row r="17467" spans="1:16" hidden="1">
      <c r="A17467" t="s">
        <v>21989</v>
      </c>
      <c r="B17467" s="1">
        <v>42320</v>
      </c>
      <c r="C17467" t="s">
        <v>22004</v>
      </c>
      <c r="D17467">
        <v>2</v>
      </c>
      <c r="E17467" t="s">
        <v>22005</v>
      </c>
      <c r="F17467" t="s">
        <v>7054</v>
      </c>
      <c r="G17467" t="s">
        <v>4</v>
      </c>
      <c r="H17467" t="s">
        <v>7155</v>
      </c>
      <c r="I17467" s="2">
        <v>1025</v>
      </c>
      <c r="J17467" s="5"/>
      <c r="L17467" s="5"/>
      <c r="M17467" s="2">
        <f t="shared" si="272"/>
        <v>-212940.10999999696</v>
      </c>
      <c r="P17467"/>
    </row>
    <row r="17468" spans="1:16" hidden="1">
      <c r="A17468" t="s">
        <v>22012</v>
      </c>
      <c r="B17468" s="1">
        <v>42320</v>
      </c>
      <c r="C17468" t="s">
        <v>3261</v>
      </c>
      <c r="D17468">
        <v>2</v>
      </c>
      <c r="E17468" t="s">
        <v>22026</v>
      </c>
      <c r="F17468" t="s">
        <v>13559</v>
      </c>
      <c r="G17468" t="s">
        <v>479</v>
      </c>
      <c r="H17468" t="s">
        <v>65</v>
      </c>
      <c r="I17468" s="2">
        <v>358.85</v>
      </c>
      <c r="J17468" s="5"/>
      <c r="L17468" s="5"/>
      <c r="M17468" s="2">
        <f t="shared" si="272"/>
        <v>-212581.25999999695</v>
      </c>
      <c r="P17468"/>
    </row>
    <row r="17469" spans="1:16" hidden="1">
      <c r="A17469" t="s">
        <v>22035</v>
      </c>
      <c r="B17469" s="1">
        <v>42320</v>
      </c>
      <c r="C17469" t="s">
        <v>22047</v>
      </c>
      <c r="D17469">
        <v>2</v>
      </c>
      <c r="E17469" t="s">
        <v>22048</v>
      </c>
      <c r="F17469" t="s">
        <v>7054</v>
      </c>
      <c r="G17469" t="s">
        <v>4</v>
      </c>
      <c r="H17469" t="s">
        <v>22049</v>
      </c>
      <c r="I17469" s="2">
        <v>6273.33</v>
      </c>
      <c r="J17469" s="5"/>
      <c r="L17469" s="5"/>
      <c r="M17469" s="2">
        <f t="shared" si="272"/>
        <v>-206307.92999999697</v>
      </c>
      <c r="P17469"/>
    </row>
    <row r="17470" spans="1:16" hidden="1">
      <c r="A17470" t="s">
        <v>22060</v>
      </c>
      <c r="B17470" s="1">
        <v>42320</v>
      </c>
      <c r="C17470" t="s">
        <v>22074</v>
      </c>
      <c r="D17470">
        <v>2</v>
      </c>
      <c r="E17470" t="s">
        <v>22075</v>
      </c>
      <c r="F17470" t="s">
        <v>7054</v>
      </c>
      <c r="G17470" t="s">
        <v>4</v>
      </c>
      <c r="H17470" t="s">
        <v>4820</v>
      </c>
      <c r="I17470" s="2">
        <v>2230.0100000000002</v>
      </c>
      <c r="J17470" s="5"/>
      <c r="L17470" s="5"/>
      <c r="M17470" s="2">
        <f t="shared" si="272"/>
        <v>-204077.91999999696</v>
      </c>
      <c r="P17470"/>
    </row>
    <row r="17471" spans="1:16" hidden="1">
      <c r="A17471" t="s">
        <v>22085</v>
      </c>
      <c r="B17471" s="1">
        <v>42320</v>
      </c>
      <c r="C17471" t="s">
        <v>22098</v>
      </c>
      <c r="D17471">
        <v>2</v>
      </c>
      <c r="E17471" t="s">
        <v>22099</v>
      </c>
      <c r="F17471" t="s">
        <v>7054</v>
      </c>
      <c r="G17471" t="s">
        <v>4</v>
      </c>
      <c r="H17471" t="s">
        <v>5579</v>
      </c>
      <c r="I17471" s="2">
        <v>3912.03</v>
      </c>
      <c r="J17471" s="5"/>
      <c r="L17471" s="5"/>
      <c r="M17471" s="2">
        <f t="shared" si="272"/>
        <v>-200165.88999999696</v>
      </c>
      <c r="P17471"/>
    </row>
    <row r="17472" spans="1:16" hidden="1">
      <c r="A17472" t="s">
        <v>22108</v>
      </c>
      <c r="B17472" s="1">
        <v>42320</v>
      </c>
      <c r="C17472" t="s">
        <v>22119</v>
      </c>
      <c r="D17472">
        <v>1</v>
      </c>
      <c r="E17472" t="s">
        <v>22120</v>
      </c>
      <c r="F17472" t="s">
        <v>13565</v>
      </c>
      <c r="G17472" t="s">
        <v>4</v>
      </c>
      <c r="H17472" t="s">
        <v>22121</v>
      </c>
      <c r="I17472" s="2">
        <v>100000</v>
      </c>
      <c r="J17472" s="5"/>
      <c r="L17472" s="5"/>
      <c r="M17472" s="2">
        <f t="shared" si="272"/>
        <v>-100165.88999999696</v>
      </c>
      <c r="P17472"/>
    </row>
    <row r="17473" spans="1:16" hidden="1">
      <c r="A17473" t="s">
        <v>22132</v>
      </c>
      <c r="B17473" s="1">
        <v>42320</v>
      </c>
      <c r="C17473" t="s">
        <v>22149</v>
      </c>
      <c r="D17473">
        <v>2</v>
      </c>
      <c r="E17473" t="s">
        <v>22150</v>
      </c>
      <c r="F17473" t="s">
        <v>13559</v>
      </c>
      <c r="G17473" t="s">
        <v>313</v>
      </c>
      <c r="H17473" t="s">
        <v>1321</v>
      </c>
      <c r="J17473" s="5"/>
      <c r="K17473" s="2">
        <v>775.94</v>
      </c>
      <c r="L17473" s="5"/>
      <c r="M17473" s="2">
        <f t="shared" si="272"/>
        <v>-100941.82999999696</v>
      </c>
      <c r="P17473"/>
    </row>
    <row r="17474" spans="1:16" hidden="1">
      <c r="A17474" t="s">
        <v>22132</v>
      </c>
      <c r="B17474" s="1">
        <v>42320</v>
      </c>
      <c r="C17474" t="s">
        <v>22149</v>
      </c>
      <c r="D17474">
        <v>2</v>
      </c>
      <c r="E17474" t="s">
        <v>22150</v>
      </c>
      <c r="F17474" t="s">
        <v>13559</v>
      </c>
      <c r="G17474" t="s">
        <v>313</v>
      </c>
      <c r="H17474" t="s">
        <v>1321</v>
      </c>
      <c r="I17474" s="2">
        <v>775.94</v>
      </c>
      <c r="J17474" s="5"/>
      <c r="L17474" s="5"/>
      <c r="M17474" s="2">
        <f t="shared" si="272"/>
        <v>-100165.88999999696</v>
      </c>
      <c r="P17474"/>
    </row>
    <row r="17475" spans="1:16" hidden="1">
      <c r="A17475" t="s">
        <v>22158</v>
      </c>
      <c r="B17475" s="1">
        <v>42320</v>
      </c>
      <c r="C17475" t="s">
        <v>22168</v>
      </c>
      <c r="D17475">
        <v>2</v>
      </c>
      <c r="E17475" t="s">
        <v>22169</v>
      </c>
      <c r="F17475" t="s">
        <v>7054</v>
      </c>
      <c r="G17475" t="s">
        <v>4</v>
      </c>
      <c r="H17475" t="s">
        <v>1321</v>
      </c>
      <c r="I17475" s="2">
        <v>1354.07</v>
      </c>
      <c r="J17475" s="5"/>
      <c r="L17475" s="5"/>
      <c r="M17475" s="2">
        <f t="shared" si="272"/>
        <v>-98811.819999996951</v>
      </c>
      <c r="P17475"/>
    </row>
    <row r="17476" spans="1:16" hidden="1">
      <c r="A17476" t="s">
        <v>4910</v>
      </c>
      <c r="B17476" s="36">
        <v>42321</v>
      </c>
      <c r="C17476" s="35" t="s">
        <v>6</v>
      </c>
      <c r="D17476" s="35">
        <v>1</v>
      </c>
      <c r="E17476" s="35" t="s">
        <v>4913</v>
      </c>
      <c r="F17476" s="35" t="s">
        <v>29</v>
      </c>
      <c r="G17476" s="35" t="s">
        <v>20</v>
      </c>
      <c r="H17476" s="35" t="s">
        <v>4914</v>
      </c>
      <c r="I17476" s="11">
        <v>147.57</v>
      </c>
      <c r="J17476" s="12"/>
      <c r="K17476" s="11"/>
      <c r="L17476" s="12"/>
      <c r="M17476" s="2">
        <f t="shared" si="272"/>
        <v>-98664.249999996944</v>
      </c>
      <c r="P17476"/>
    </row>
    <row r="17477" spans="1:16" hidden="1">
      <c r="A17477" t="s">
        <v>4925</v>
      </c>
      <c r="B17477" s="1">
        <v>42321</v>
      </c>
      <c r="C17477" t="s">
        <v>6</v>
      </c>
      <c r="D17477">
        <v>1</v>
      </c>
      <c r="E17477" t="s">
        <v>4929</v>
      </c>
      <c r="F17477" t="s">
        <v>29</v>
      </c>
      <c r="G17477" t="s">
        <v>20</v>
      </c>
      <c r="H17477" t="s">
        <v>4930</v>
      </c>
      <c r="I17477" s="2">
        <v>600</v>
      </c>
      <c r="J17477" s="5"/>
      <c r="L17477" s="5"/>
      <c r="M17477" s="2">
        <f t="shared" si="272"/>
        <v>-98064.249999996944</v>
      </c>
      <c r="P17477"/>
    </row>
    <row r="17478" spans="1:16" hidden="1">
      <c r="A17478" t="s">
        <v>4972</v>
      </c>
      <c r="B17478" s="1">
        <v>42321</v>
      </c>
      <c r="C17478" t="s">
        <v>18</v>
      </c>
      <c r="D17478">
        <v>1</v>
      </c>
      <c r="E17478" t="s">
        <v>4980</v>
      </c>
      <c r="F17478" t="s">
        <v>13</v>
      </c>
      <c r="G17478" t="s">
        <v>20</v>
      </c>
      <c r="H17478" t="s">
        <v>4981</v>
      </c>
      <c r="J17478" s="5"/>
      <c r="K17478" s="2">
        <v>40000</v>
      </c>
      <c r="L17478" s="5"/>
      <c r="M17478" s="2">
        <f t="shared" si="272"/>
        <v>-138064.24999999694</v>
      </c>
      <c r="P17478"/>
    </row>
    <row r="17479" spans="1:16" hidden="1">
      <c r="A17479" t="s">
        <v>4987</v>
      </c>
      <c r="B17479" s="1">
        <v>42321</v>
      </c>
      <c r="C17479" t="s">
        <v>18</v>
      </c>
      <c r="D17479">
        <v>1</v>
      </c>
      <c r="E17479" t="s">
        <v>4990</v>
      </c>
      <c r="F17479" t="s">
        <v>13</v>
      </c>
      <c r="G17479" t="s">
        <v>20</v>
      </c>
      <c r="H17479" t="s">
        <v>221</v>
      </c>
      <c r="J17479" s="5"/>
      <c r="K17479" s="2">
        <v>50000</v>
      </c>
      <c r="L17479" s="5"/>
      <c r="M17479" s="2">
        <f t="shared" si="272"/>
        <v>-188064.24999999694</v>
      </c>
      <c r="P17479"/>
    </row>
    <row r="17480" spans="1:16" hidden="1">
      <c r="A17480" t="s">
        <v>4991</v>
      </c>
      <c r="B17480" s="1">
        <v>42321</v>
      </c>
      <c r="C17480" t="s">
        <v>11</v>
      </c>
      <c r="D17480">
        <v>1</v>
      </c>
      <c r="E17480" t="s">
        <v>4997</v>
      </c>
      <c r="F17480" t="s">
        <v>67</v>
      </c>
      <c r="G17480" t="s">
        <v>20</v>
      </c>
      <c r="H17480" t="s">
        <v>4998</v>
      </c>
      <c r="J17480" s="5"/>
      <c r="K17480" s="2">
        <v>3856.21</v>
      </c>
      <c r="L17480" s="5"/>
      <c r="M17480" s="2">
        <f t="shared" si="272"/>
        <v>-191920.45999999694</v>
      </c>
      <c r="P17480"/>
    </row>
    <row r="17481" spans="1:16" hidden="1">
      <c r="A17481" t="s">
        <v>4999</v>
      </c>
      <c r="B17481" s="1">
        <v>42321</v>
      </c>
      <c r="C17481" t="s">
        <v>11</v>
      </c>
      <c r="D17481">
        <v>1</v>
      </c>
      <c r="E17481" t="s">
        <v>5004</v>
      </c>
      <c r="F17481" t="s">
        <v>16</v>
      </c>
      <c r="G17481" t="s">
        <v>20</v>
      </c>
      <c r="H17481" t="s">
        <v>208</v>
      </c>
      <c r="J17481" s="5"/>
      <c r="K17481" s="2">
        <v>2479.31</v>
      </c>
      <c r="L17481" s="5">
        <v>32</v>
      </c>
      <c r="M17481" s="2">
        <f t="shared" ref="M17481:M17544" si="273">+M17480+I17481-K17481</f>
        <v>-194399.76999999693</v>
      </c>
      <c r="P17481"/>
    </row>
    <row r="17482" spans="1:16" hidden="1">
      <c r="A17482" t="s">
        <v>5010</v>
      </c>
      <c r="B17482" s="1">
        <v>42321</v>
      </c>
      <c r="C17482" t="s">
        <v>11</v>
      </c>
      <c r="D17482">
        <v>1</v>
      </c>
      <c r="E17482" t="s">
        <v>5012</v>
      </c>
      <c r="F17482" t="s">
        <v>228</v>
      </c>
      <c r="G17482" t="s">
        <v>20</v>
      </c>
      <c r="H17482" t="s">
        <v>2550</v>
      </c>
      <c r="J17482" s="5"/>
      <c r="K17482" s="2">
        <v>1840</v>
      </c>
      <c r="L17482" s="5"/>
      <c r="M17482" s="2">
        <f t="shared" si="273"/>
        <v>-196239.76999999693</v>
      </c>
      <c r="P17482"/>
    </row>
    <row r="17483" spans="1:16" hidden="1">
      <c r="A17483" t="s">
        <v>5095</v>
      </c>
      <c r="B17483" s="1">
        <v>42321</v>
      </c>
      <c r="C17483" t="s">
        <v>5099</v>
      </c>
      <c r="D17483">
        <v>1</v>
      </c>
      <c r="E17483" t="s">
        <v>5100</v>
      </c>
      <c r="F17483" t="s">
        <v>13</v>
      </c>
      <c r="G17483" t="s">
        <v>20</v>
      </c>
      <c r="H17483" t="s">
        <v>5101</v>
      </c>
      <c r="J17483" s="5"/>
      <c r="K17483" s="2">
        <v>7141.44</v>
      </c>
      <c r="L17483" s="5"/>
      <c r="M17483" s="2">
        <f t="shared" si="273"/>
        <v>-203381.20999999694</v>
      </c>
      <c r="P17483"/>
    </row>
    <row r="17484" spans="1:16" hidden="1">
      <c r="A17484" t="s">
        <v>5105</v>
      </c>
      <c r="B17484" s="1">
        <v>42321</v>
      </c>
      <c r="C17484" t="s">
        <v>1</v>
      </c>
      <c r="D17484">
        <v>1</v>
      </c>
      <c r="E17484" t="s">
        <v>5109</v>
      </c>
      <c r="F17484" t="s">
        <v>16</v>
      </c>
      <c r="G17484" t="s">
        <v>20</v>
      </c>
      <c r="H17484" t="s">
        <v>5110</v>
      </c>
      <c r="J17484" s="5"/>
      <c r="K17484" s="2">
        <v>10000</v>
      </c>
      <c r="L17484" s="5"/>
      <c r="M17484" s="2">
        <f t="shared" si="273"/>
        <v>-213381.20999999694</v>
      </c>
      <c r="P17484"/>
    </row>
    <row r="17485" spans="1:16" hidden="1">
      <c r="A17485" t="s">
        <v>5172</v>
      </c>
      <c r="B17485" s="1">
        <v>42321</v>
      </c>
      <c r="C17485" t="s">
        <v>18</v>
      </c>
      <c r="D17485">
        <v>1</v>
      </c>
      <c r="E17485" t="s">
        <v>5175</v>
      </c>
      <c r="F17485" t="s">
        <v>13</v>
      </c>
      <c r="G17485" t="s">
        <v>20</v>
      </c>
      <c r="H17485" t="s">
        <v>18</v>
      </c>
      <c r="J17485" s="5"/>
      <c r="K17485" s="2">
        <v>5433.19</v>
      </c>
      <c r="L17485" s="5"/>
      <c r="M17485" s="2">
        <f t="shared" si="273"/>
        <v>-218814.39999999694</v>
      </c>
      <c r="P17485"/>
    </row>
    <row r="17486" spans="1:16" hidden="1">
      <c r="A17486" t="s">
        <v>5180</v>
      </c>
      <c r="B17486" s="1">
        <v>42321</v>
      </c>
      <c r="C17486" t="s">
        <v>195</v>
      </c>
      <c r="D17486">
        <v>1</v>
      </c>
      <c r="E17486" t="s">
        <v>5185</v>
      </c>
      <c r="F17486" t="s">
        <v>13</v>
      </c>
      <c r="G17486" t="s">
        <v>20</v>
      </c>
      <c r="H17486" t="s">
        <v>195</v>
      </c>
      <c r="J17486" s="5"/>
      <c r="K17486" s="2">
        <v>6550.01</v>
      </c>
      <c r="L17486" s="5"/>
      <c r="M17486" s="2">
        <f t="shared" si="273"/>
        <v>-225364.40999999695</v>
      </c>
      <c r="P17486"/>
    </row>
    <row r="17487" spans="1:16" hidden="1">
      <c r="A17487" t="s">
        <v>5186</v>
      </c>
      <c r="B17487" s="1">
        <v>42321</v>
      </c>
      <c r="C17487" t="s">
        <v>200</v>
      </c>
      <c r="D17487">
        <v>1</v>
      </c>
      <c r="E17487" t="s">
        <v>5187</v>
      </c>
      <c r="F17487" t="s">
        <v>16</v>
      </c>
      <c r="G17487" t="s">
        <v>20</v>
      </c>
      <c r="H17487" t="s">
        <v>200</v>
      </c>
      <c r="J17487" s="5"/>
      <c r="K17487" s="2">
        <v>585</v>
      </c>
      <c r="L17487" s="5"/>
      <c r="M17487" s="2">
        <f t="shared" si="273"/>
        <v>-225949.40999999695</v>
      </c>
      <c r="P17487"/>
    </row>
    <row r="17488" spans="1:16" hidden="1">
      <c r="A17488" t="s">
        <v>5214</v>
      </c>
      <c r="B17488" s="1">
        <v>42321</v>
      </c>
      <c r="C17488" t="s">
        <v>1744</v>
      </c>
      <c r="D17488">
        <v>2</v>
      </c>
      <c r="E17488" t="s">
        <v>5215</v>
      </c>
      <c r="F17488" t="s">
        <v>13</v>
      </c>
      <c r="G17488" t="s">
        <v>52</v>
      </c>
      <c r="H17488" t="s">
        <v>5216</v>
      </c>
      <c r="J17488" s="5"/>
      <c r="K17488" s="2">
        <v>7232.68</v>
      </c>
      <c r="L17488" s="5"/>
      <c r="M17488" s="2">
        <f t="shared" si="273"/>
        <v>-233182.08999999694</v>
      </c>
      <c r="P17488"/>
    </row>
    <row r="17489" spans="1:16" hidden="1">
      <c r="A17489" t="s">
        <v>5235</v>
      </c>
      <c r="B17489" s="1">
        <v>42321</v>
      </c>
      <c r="C17489" t="s">
        <v>1744</v>
      </c>
      <c r="D17489">
        <v>2</v>
      </c>
      <c r="E17489" t="s">
        <v>5215</v>
      </c>
      <c r="F17489" t="s">
        <v>13</v>
      </c>
      <c r="G17489" t="s">
        <v>52</v>
      </c>
      <c r="H17489" t="s">
        <v>5236</v>
      </c>
      <c r="I17489" s="2">
        <v>7232.68</v>
      </c>
      <c r="J17489" s="5"/>
      <c r="L17489" s="5"/>
      <c r="M17489" s="2">
        <f t="shared" si="273"/>
        <v>-225949.40999999695</v>
      </c>
      <c r="P17489"/>
    </row>
    <row r="17490" spans="1:16" hidden="1">
      <c r="A17490" t="s">
        <v>5268</v>
      </c>
      <c r="B17490" s="1">
        <v>42321</v>
      </c>
      <c r="C17490" t="s">
        <v>6</v>
      </c>
      <c r="D17490">
        <v>1</v>
      </c>
      <c r="E17490" t="s">
        <v>5271</v>
      </c>
      <c r="F17490" t="s">
        <v>29</v>
      </c>
      <c r="G17490" t="s">
        <v>4</v>
      </c>
      <c r="H17490" t="s">
        <v>5272</v>
      </c>
      <c r="I17490" s="2">
        <v>962.93</v>
      </c>
      <c r="J17490" s="5"/>
      <c r="L17490" s="5"/>
      <c r="M17490" s="2">
        <f t="shared" si="273"/>
        <v>-224986.47999999695</v>
      </c>
      <c r="P17490"/>
    </row>
    <row r="17491" spans="1:16" hidden="1">
      <c r="A17491" t="s">
        <v>5275</v>
      </c>
      <c r="B17491" s="1">
        <v>42321</v>
      </c>
      <c r="C17491" t="s">
        <v>6</v>
      </c>
      <c r="D17491">
        <v>1</v>
      </c>
      <c r="E17491" t="s">
        <v>5279</v>
      </c>
      <c r="F17491" t="s">
        <v>29</v>
      </c>
      <c r="G17491" t="s">
        <v>4</v>
      </c>
      <c r="H17491" t="s">
        <v>5280</v>
      </c>
      <c r="I17491" s="2">
        <v>500</v>
      </c>
      <c r="J17491" s="5"/>
      <c r="L17491" s="5"/>
      <c r="M17491" s="2">
        <f t="shared" si="273"/>
        <v>-224486.47999999695</v>
      </c>
      <c r="P17491"/>
    </row>
    <row r="17492" spans="1:16" hidden="1">
      <c r="A17492" t="s">
        <v>5329</v>
      </c>
      <c r="B17492" s="1">
        <v>42321</v>
      </c>
      <c r="C17492" t="s">
        <v>18</v>
      </c>
      <c r="D17492">
        <v>1</v>
      </c>
      <c r="E17492" t="s">
        <v>5331</v>
      </c>
      <c r="F17492" t="s">
        <v>13</v>
      </c>
      <c r="G17492" t="s">
        <v>4</v>
      </c>
      <c r="H17492" t="s">
        <v>5332</v>
      </c>
      <c r="J17492" s="5"/>
      <c r="K17492" s="2">
        <v>110000</v>
      </c>
      <c r="L17492" s="5"/>
      <c r="M17492" s="2">
        <f t="shared" si="273"/>
        <v>-334486.47999999695</v>
      </c>
      <c r="P17492"/>
    </row>
    <row r="17493" spans="1:16" hidden="1">
      <c r="A17493" t="s">
        <v>5339</v>
      </c>
      <c r="B17493" s="1">
        <v>42321</v>
      </c>
      <c r="C17493" t="s">
        <v>43</v>
      </c>
      <c r="D17493">
        <v>1</v>
      </c>
      <c r="E17493" t="s">
        <v>5341</v>
      </c>
      <c r="F17493" t="s">
        <v>1439</v>
      </c>
      <c r="G17493" t="s">
        <v>4</v>
      </c>
      <c r="H17493" t="s">
        <v>5342</v>
      </c>
      <c r="J17493" s="5"/>
      <c r="K17493" s="2">
        <v>90000</v>
      </c>
      <c r="L17493" s="5"/>
      <c r="M17493" s="2">
        <f t="shared" si="273"/>
        <v>-424486.47999999695</v>
      </c>
      <c r="P17493"/>
    </row>
    <row r="17494" spans="1:16" hidden="1">
      <c r="A17494" t="s">
        <v>5344</v>
      </c>
      <c r="B17494" s="1">
        <v>42321</v>
      </c>
      <c r="C17494" t="s">
        <v>18</v>
      </c>
      <c r="D17494">
        <v>1</v>
      </c>
      <c r="E17494" t="s">
        <v>5346</v>
      </c>
      <c r="F17494" t="s">
        <v>13</v>
      </c>
      <c r="G17494" t="s">
        <v>4</v>
      </c>
      <c r="H17494" t="s">
        <v>5347</v>
      </c>
      <c r="J17494" s="5"/>
      <c r="K17494" s="2">
        <v>50000</v>
      </c>
      <c r="L17494" s="5"/>
      <c r="M17494" s="2">
        <f t="shared" si="273"/>
        <v>-474486.47999999695</v>
      </c>
      <c r="P17494"/>
    </row>
    <row r="17495" spans="1:16" hidden="1">
      <c r="A17495" t="s">
        <v>5351</v>
      </c>
      <c r="B17495" s="1">
        <v>42321</v>
      </c>
      <c r="C17495" t="s">
        <v>18</v>
      </c>
      <c r="D17495">
        <v>1</v>
      </c>
      <c r="E17495" t="s">
        <v>5353</v>
      </c>
      <c r="F17495" t="s">
        <v>13</v>
      </c>
      <c r="G17495" t="s">
        <v>4</v>
      </c>
      <c r="H17495" t="s">
        <v>5354</v>
      </c>
      <c r="J17495" s="5"/>
      <c r="K17495" s="2">
        <v>34764.06</v>
      </c>
      <c r="L17495" s="5"/>
      <c r="M17495" s="2">
        <f t="shared" si="273"/>
        <v>-509250.53999999695</v>
      </c>
      <c r="P17495"/>
    </row>
    <row r="17496" spans="1:16" hidden="1">
      <c r="A17496" t="s">
        <v>5374</v>
      </c>
      <c r="B17496" s="1">
        <v>42321</v>
      </c>
      <c r="C17496" t="s">
        <v>43</v>
      </c>
      <c r="D17496">
        <v>1</v>
      </c>
      <c r="E17496" t="s">
        <v>5375</v>
      </c>
      <c r="F17496" t="s">
        <v>13</v>
      </c>
      <c r="G17496" t="s">
        <v>4</v>
      </c>
      <c r="H17496" t="s">
        <v>335</v>
      </c>
      <c r="J17496" s="5"/>
      <c r="K17496" s="2">
        <v>50000</v>
      </c>
      <c r="L17496" s="5"/>
      <c r="M17496" s="2">
        <f t="shared" si="273"/>
        <v>-559250.53999999701</v>
      </c>
      <c r="P17496"/>
    </row>
    <row r="17497" spans="1:16" hidden="1">
      <c r="A17497" t="s">
        <v>5376</v>
      </c>
      <c r="B17497" s="1">
        <v>42321</v>
      </c>
      <c r="C17497" t="s">
        <v>43</v>
      </c>
      <c r="D17497">
        <v>1</v>
      </c>
      <c r="E17497" t="s">
        <v>5375</v>
      </c>
      <c r="F17497" t="s">
        <v>13</v>
      </c>
      <c r="G17497" t="s">
        <v>4</v>
      </c>
      <c r="H17497" t="s">
        <v>5377</v>
      </c>
      <c r="I17497" s="2">
        <v>50000</v>
      </c>
      <c r="J17497" s="5"/>
      <c r="L17497" s="5"/>
      <c r="M17497" s="2">
        <f t="shared" si="273"/>
        <v>-509250.53999999701</v>
      </c>
      <c r="P17497"/>
    </row>
    <row r="17498" spans="1:16" hidden="1">
      <c r="A17498" t="s">
        <v>5379</v>
      </c>
      <c r="B17498" s="1">
        <v>42321</v>
      </c>
      <c r="C17498" t="s">
        <v>43</v>
      </c>
      <c r="D17498">
        <v>1</v>
      </c>
      <c r="E17498" t="s">
        <v>5380</v>
      </c>
      <c r="F17498" t="s">
        <v>228</v>
      </c>
      <c r="G17498" t="s">
        <v>4</v>
      </c>
      <c r="H17498" t="s">
        <v>5381</v>
      </c>
      <c r="J17498" s="5"/>
      <c r="K17498" s="2">
        <v>50000</v>
      </c>
      <c r="L17498" s="5"/>
      <c r="M17498" s="2">
        <f t="shared" si="273"/>
        <v>-559250.53999999701</v>
      </c>
      <c r="P17498"/>
    </row>
    <row r="17499" spans="1:16" hidden="1">
      <c r="A17499" t="s">
        <v>5623</v>
      </c>
      <c r="B17499" s="1">
        <v>42321</v>
      </c>
      <c r="C17499" t="s">
        <v>195</v>
      </c>
      <c r="D17499">
        <v>1</v>
      </c>
      <c r="E17499" t="s">
        <v>5626</v>
      </c>
      <c r="F17499" t="s">
        <v>13</v>
      </c>
      <c r="G17499" t="s">
        <v>4</v>
      </c>
      <c r="H17499" t="s">
        <v>195</v>
      </c>
      <c r="J17499" s="5"/>
      <c r="K17499" s="2">
        <v>15628.01</v>
      </c>
      <c r="L17499" s="5"/>
      <c r="M17499" s="2">
        <f t="shared" si="273"/>
        <v>-574878.54999999702</v>
      </c>
      <c r="P17499"/>
    </row>
    <row r="17500" spans="1:16" hidden="1">
      <c r="A17500" t="s">
        <v>5632</v>
      </c>
      <c r="B17500" s="1">
        <v>42321</v>
      </c>
      <c r="C17500" t="s">
        <v>200</v>
      </c>
      <c r="D17500">
        <v>1</v>
      </c>
      <c r="E17500" t="s">
        <v>5634</v>
      </c>
      <c r="F17500" t="s">
        <v>16</v>
      </c>
      <c r="G17500" t="s">
        <v>4</v>
      </c>
      <c r="H17500" t="s">
        <v>200</v>
      </c>
      <c r="J17500" s="5"/>
      <c r="K17500" s="2">
        <v>12549.99</v>
      </c>
      <c r="L17500" s="5"/>
      <c r="M17500" s="2">
        <f t="shared" si="273"/>
        <v>-587428.53999999701</v>
      </c>
      <c r="P17500"/>
    </row>
    <row r="17501" spans="1:16" hidden="1">
      <c r="A17501" t="s">
        <v>5639</v>
      </c>
      <c r="B17501" s="1">
        <v>42321</v>
      </c>
      <c r="C17501" t="s">
        <v>18</v>
      </c>
      <c r="D17501">
        <v>1</v>
      </c>
      <c r="E17501" t="s">
        <v>5642</v>
      </c>
      <c r="F17501" t="s">
        <v>13</v>
      </c>
      <c r="G17501" t="s">
        <v>4</v>
      </c>
      <c r="H17501" t="s">
        <v>18</v>
      </c>
      <c r="J17501" s="5"/>
      <c r="K17501" s="2">
        <v>15009.62</v>
      </c>
      <c r="L17501" s="5"/>
      <c r="M17501" s="2">
        <f t="shared" si="273"/>
        <v>-602438.15999999701</v>
      </c>
      <c r="P17501"/>
    </row>
    <row r="17502" spans="1:16" hidden="1">
      <c r="A17502" t="s">
        <v>22178</v>
      </c>
      <c r="B17502" s="1">
        <v>42321</v>
      </c>
      <c r="C17502" t="s">
        <v>22191</v>
      </c>
      <c r="D17502">
        <v>2</v>
      </c>
      <c r="E17502" t="s">
        <v>22192</v>
      </c>
      <c r="F17502" t="s">
        <v>7054</v>
      </c>
      <c r="G17502" t="s">
        <v>20</v>
      </c>
      <c r="H17502" t="s">
        <v>3314</v>
      </c>
      <c r="I17502" s="2">
        <v>200.01</v>
      </c>
      <c r="J17502" s="5"/>
      <c r="L17502" s="5"/>
      <c r="M17502" s="2">
        <f t="shared" si="273"/>
        <v>-602238.149999997</v>
      </c>
      <c r="P17502"/>
    </row>
    <row r="17503" spans="1:16" hidden="1">
      <c r="A17503" t="s">
        <v>22201</v>
      </c>
      <c r="B17503" s="1">
        <v>42321</v>
      </c>
      <c r="C17503" t="s">
        <v>22216</v>
      </c>
      <c r="D17503">
        <v>2</v>
      </c>
      <c r="E17503" t="s">
        <v>22217</v>
      </c>
      <c r="F17503" t="s">
        <v>7054</v>
      </c>
      <c r="G17503" t="s">
        <v>20</v>
      </c>
      <c r="H17503" t="s">
        <v>5430</v>
      </c>
      <c r="I17503" s="2">
        <v>2479.31</v>
      </c>
      <c r="J17503" s="5">
        <v>32</v>
      </c>
      <c r="L17503" s="5"/>
      <c r="M17503" s="2">
        <f t="shared" si="273"/>
        <v>-599758.83999999694</v>
      </c>
      <c r="P17503"/>
    </row>
    <row r="17504" spans="1:16" hidden="1">
      <c r="A17504" t="s">
        <v>22223</v>
      </c>
      <c r="B17504" s="1">
        <v>42321</v>
      </c>
      <c r="C17504" t="s">
        <v>6</v>
      </c>
      <c r="D17504">
        <v>1</v>
      </c>
      <c r="E17504" t="s">
        <v>22241</v>
      </c>
      <c r="F17504" t="s">
        <v>13565</v>
      </c>
      <c r="G17504" t="s">
        <v>20</v>
      </c>
      <c r="H17504" t="s">
        <v>221</v>
      </c>
      <c r="I17504" s="2">
        <v>50000</v>
      </c>
      <c r="J17504" s="5"/>
      <c r="L17504" s="5"/>
      <c r="M17504" s="2">
        <f t="shared" si="273"/>
        <v>-549758.83999999694</v>
      </c>
      <c r="P17504"/>
    </row>
    <row r="17505" spans="1:16" hidden="1">
      <c r="A17505" t="s">
        <v>22247</v>
      </c>
      <c r="B17505" s="1">
        <v>42321</v>
      </c>
      <c r="C17505" t="s">
        <v>22265</v>
      </c>
      <c r="D17505">
        <v>2</v>
      </c>
      <c r="E17505" t="s">
        <v>22266</v>
      </c>
      <c r="F17505" t="s">
        <v>7054</v>
      </c>
      <c r="G17505" t="s">
        <v>20</v>
      </c>
      <c r="H17505" t="s">
        <v>1265</v>
      </c>
      <c r="I17505" s="2">
        <v>1840</v>
      </c>
      <c r="J17505" s="5"/>
      <c r="L17505" s="5"/>
      <c r="M17505" s="2">
        <f t="shared" si="273"/>
        <v>-547918.83999999694</v>
      </c>
      <c r="P17505"/>
    </row>
    <row r="17506" spans="1:16" hidden="1">
      <c r="A17506" t="s">
        <v>22271</v>
      </c>
      <c r="B17506" s="1">
        <v>42321</v>
      </c>
      <c r="C17506" t="s">
        <v>16046</v>
      </c>
      <c r="D17506">
        <v>1</v>
      </c>
      <c r="E17506" t="s">
        <v>22286</v>
      </c>
      <c r="F17506" t="s">
        <v>13561</v>
      </c>
      <c r="G17506" t="s">
        <v>20</v>
      </c>
      <c r="H17506" t="s">
        <v>16048</v>
      </c>
      <c r="I17506" s="2">
        <v>40000</v>
      </c>
      <c r="J17506" s="5"/>
      <c r="L17506" s="5"/>
      <c r="M17506" s="2">
        <f t="shared" si="273"/>
        <v>-507918.83999999694</v>
      </c>
      <c r="P17506"/>
    </row>
    <row r="17507" spans="1:16" hidden="1">
      <c r="A17507" t="s">
        <v>22294</v>
      </c>
      <c r="B17507" s="1">
        <v>42321</v>
      </c>
      <c r="C17507" t="s">
        <v>22313</v>
      </c>
      <c r="D17507">
        <v>2</v>
      </c>
      <c r="E17507" t="s">
        <v>22314</v>
      </c>
      <c r="F17507" t="s">
        <v>7054</v>
      </c>
      <c r="G17507" t="s">
        <v>20</v>
      </c>
      <c r="H17507" t="s">
        <v>2550</v>
      </c>
      <c r="I17507" s="2">
        <v>1840</v>
      </c>
      <c r="J17507" s="5"/>
      <c r="L17507" s="5"/>
      <c r="M17507" s="2">
        <f t="shared" si="273"/>
        <v>-506078.83999999694</v>
      </c>
      <c r="P17507"/>
    </row>
    <row r="17508" spans="1:16" hidden="1">
      <c r="A17508" t="s">
        <v>22321</v>
      </c>
      <c r="B17508" s="1">
        <v>42321</v>
      </c>
      <c r="C17508" t="s">
        <v>22337</v>
      </c>
      <c r="D17508">
        <v>2</v>
      </c>
      <c r="E17508" t="s">
        <v>22338</v>
      </c>
      <c r="F17508" t="s">
        <v>7054</v>
      </c>
      <c r="G17508" t="s">
        <v>20</v>
      </c>
      <c r="H17508" t="s">
        <v>4998</v>
      </c>
      <c r="I17508" s="2">
        <v>3856.21</v>
      </c>
      <c r="J17508" s="5"/>
      <c r="L17508" s="5"/>
      <c r="M17508" s="2">
        <f t="shared" si="273"/>
        <v>-502222.62999999692</v>
      </c>
      <c r="P17508"/>
    </row>
    <row r="17509" spans="1:16" hidden="1">
      <c r="A17509" t="s">
        <v>22345</v>
      </c>
      <c r="B17509" s="1">
        <v>42321</v>
      </c>
      <c r="C17509" t="s">
        <v>22358</v>
      </c>
      <c r="D17509">
        <v>2</v>
      </c>
      <c r="E17509" t="s">
        <v>22359</v>
      </c>
      <c r="F17509" t="s">
        <v>7054</v>
      </c>
      <c r="G17509" t="s">
        <v>20</v>
      </c>
      <c r="H17509" t="s">
        <v>4054</v>
      </c>
      <c r="J17509" s="5"/>
      <c r="K17509" s="2">
        <v>600</v>
      </c>
      <c r="L17509" s="5"/>
      <c r="M17509" s="2">
        <f t="shared" si="273"/>
        <v>-502822.62999999692</v>
      </c>
      <c r="P17509"/>
    </row>
    <row r="17510" spans="1:16" hidden="1">
      <c r="A17510" t="s">
        <v>22345</v>
      </c>
      <c r="B17510" s="1">
        <v>42321</v>
      </c>
      <c r="C17510" t="s">
        <v>22358</v>
      </c>
      <c r="D17510">
        <v>2</v>
      </c>
      <c r="E17510" t="s">
        <v>22359</v>
      </c>
      <c r="F17510" t="s">
        <v>7054</v>
      </c>
      <c r="G17510" t="s">
        <v>20</v>
      </c>
      <c r="H17510" t="s">
        <v>4054</v>
      </c>
      <c r="I17510" s="2">
        <v>600</v>
      </c>
      <c r="J17510" s="5"/>
      <c r="L17510" s="5"/>
      <c r="M17510" s="2">
        <f t="shared" si="273"/>
        <v>-502222.62999999692</v>
      </c>
      <c r="P17510"/>
    </row>
    <row r="17511" spans="1:16" hidden="1">
      <c r="A17511" t="s">
        <v>22367</v>
      </c>
      <c r="B17511" s="1">
        <v>42321</v>
      </c>
      <c r="C17511" t="s">
        <v>22385</v>
      </c>
      <c r="D17511">
        <v>1</v>
      </c>
      <c r="E17511" t="s">
        <v>22386</v>
      </c>
      <c r="F17511" t="s">
        <v>13565</v>
      </c>
      <c r="G17511" t="s">
        <v>20</v>
      </c>
      <c r="H17511" t="s">
        <v>5101</v>
      </c>
      <c r="I17511" s="2">
        <v>7141.44</v>
      </c>
      <c r="J17511" s="5"/>
      <c r="L17511" s="5"/>
      <c r="M17511" s="2">
        <f t="shared" si="273"/>
        <v>-495081.18999999692</v>
      </c>
      <c r="P17511"/>
    </row>
    <row r="17512" spans="1:16" hidden="1">
      <c r="A17512" t="s">
        <v>22395</v>
      </c>
      <c r="B17512" s="1">
        <v>42321</v>
      </c>
      <c r="C17512" t="s">
        <v>4836</v>
      </c>
      <c r="D17512">
        <v>2</v>
      </c>
      <c r="E17512" t="s">
        <v>22410</v>
      </c>
      <c r="F17512" t="s">
        <v>7054</v>
      </c>
      <c r="G17512" t="s">
        <v>20</v>
      </c>
      <c r="H17512" t="s">
        <v>22411</v>
      </c>
      <c r="I17512" s="2">
        <v>4100.01</v>
      </c>
      <c r="J17512" s="5"/>
      <c r="L17512" s="5"/>
      <c r="M17512" s="2">
        <f t="shared" si="273"/>
        <v>-490981.17999999691</v>
      </c>
      <c r="P17512"/>
    </row>
    <row r="17513" spans="1:16" hidden="1">
      <c r="A17513" t="s">
        <v>22419</v>
      </c>
      <c r="B17513" s="1">
        <v>42321</v>
      </c>
      <c r="C17513" t="s">
        <v>22432</v>
      </c>
      <c r="D17513">
        <v>1</v>
      </c>
      <c r="E17513" t="s">
        <v>22433</v>
      </c>
      <c r="F17513" t="s">
        <v>13561</v>
      </c>
      <c r="G17513" t="s">
        <v>20</v>
      </c>
      <c r="H17513" t="s">
        <v>5110</v>
      </c>
      <c r="I17513" s="2">
        <v>10000</v>
      </c>
      <c r="J17513" s="5"/>
      <c r="L17513" s="5"/>
      <c r="M17513" s="2">
        <f t="shared" si="273"/>
        <v>-480981.17999999691</v>
      </c>
      <c r="P17513"/>
    </row>
    <row r="17514" spans="1:16" hidden="1">
      <c r="A17514" t="s">
        <v>22442</v>
      </c>
      <c r="B17514" s="1">
        <v>42321</v>
      </c>
      <c r="C17514" t="s">
        <v>22453</v>
      </c>
      <c r="D17514">
        <v>2</v>
      </c>
      <c r="E17514" t="s">
        <v>22454</v>
      </c>
      <c r="F17514" t="s">
        <v>7054</v>
      </c>
      <c r="G17514" t="s">
        <v>20</v>
      </c>
      <c r="H17514" t="s">
        <v>21829</v>
      </c>
      <c r="I17514" s="2">
        <v>1025</v>
      </c>
      <c r="J17514" s="5"/>
      <c r="L17514" s="5"/>
      <c r="M17514" s="2">
        <f t="shared" si="273"/>
        <v>-479956.17999999691</v>
      </c>
      <c r="P17514"/>
    </row>
    <row r="17515" spans="1:16" hidden="1">
      <c r="A17515" t="s">
        <v>22462</v>
      </c>
      <c r="B17515" s="1">
        <v>42321</v>
      </c>
      <c r="C17515" t="s">
        <v>18</v>
      </c>
      <c r="D17515">
        <v>2</v>
      </c>
      <c r="E17515" t="s">
        <v>22478</v>
      </c>
      <c r="F17515" t="s">
        <v>13559</v>
      </c>
      <c r="G17515" t="s">
        <v>313</v>
      </c>
      <c r="H17515" t="s">
        <v>638</v>
      </c>
      <c r="I17515" s="2">
        <v>1346.63</v>
      </c>
      <c r="J17515" s="5"/>
      <c r="L17515" s="5"/>
      <c r="M17515" s="2">
        <f t="shared" si="273"/>
        <v>-478609.5499999969</v>
      </c>
      <c r="P17515"/>
    </row>
    <row r="17516" spans="1:16" hidden="1">
      <c r="A17516" t="s">
        <v>22486</v>
      </c>
      <c r="B17516" s="1">
        <v>42321</v>
      </c>
      <c r="C17516" t="s">
        <v>22502</v>
      </c>
      <c r="D17516">
        <v>2</v>
      </c>
      <c r="E17516" t="s">
        <v>22503</v>
      </c>
      <c r="F17516" t="s">
        <v>7054</v>
      </c>
      <c r="G17516" t="s">
        <v>20</v>
      </c>
      <c r="H17516" t="s">
        <v>17191</v>
      </c>
      <c r="I17516" s="2">
        <v>585</v>
      </c>
      <c r="J17516" s="5"/>
      <c r="L17516" s="5"/>
      <c r="M17516" s="2">
        <f t="shared" si="273"/>
        <v>-478024.5499999969</v>
      </c>
      <c r="P17516"/>
    </row>
    <row r="17517" spans="1:16" hidden="1">
      <c r="A17517" t="s">
        <v>22513</v>
      </c>
      <c r="B17517" s="1">
        <v>42321</v>
      </c>
      <c r="C17517" t="s">
        <v>22527</v>
      </c>
      <c r="D17517">
        <v>2</v>
      </c>
      <c r="E17517" t="s">
        <v>22528</v>
      </c>
      <c r="F17517" t="s">
        <v>7054</v>
      </c>
      <c r="G17517" t="s">
        <v>20</v>
      </c>
      <c r="H17517" t="s">
        <v>739</v>
      </c>
      <c r="I17517" s="2">
        <v>1425</v>
      </c>
      <c r="J17517" s="5"/>
      <c r="L17517" s="5"/>
      <c r="M17517" s="2">
        <f t="shared" si="273"/>
        <v>-476599.5499999969</v>
      </c>
      <c r="P17517"/>
    </row>
    <row r="17518" spans="1:16" hidden="1">
      <c r="A17518" t="s">
        <v>22536</v>
      </c>
      <c r="B17518" s="1">
        <v>42321</v>
      </c>
      <c r="C17518" t="s">
        <v>22549</v>
      </c>
      <c r="D17518">
        <v>2</v>
      </c>
      <c r="E17518" t="s">
        <v>22550</v>
      </c>
      <c r="F17518" t="s">
        <v>7054</v>
      </c>
      <c r="G17518" t="s">
        <v>20</v>
      </c>
      <c r="H17518" t="s">
        <v>177</v>
      </c>
      <c r="I17518" s="2">
        <v>1025</v>
      </c>
      <c r="J17518" s="5"/>
      <c r="L17518" s="5"/>
      <c r="M17518" s="2">
        <f t="shared" si="273"/>
        <v>-475574.5499999969</v>
      </c>
      <c r="P17518"/>
    </row>
    <row r="17519" spans="1:16" hidden="1">
      <c r="A17519" t="s">
        <v>22561</v>
      </c>
      <c r="B17519" s="1">
        <v>42321</v>
      </c>
      <c r="C17519" t="s">
        <v>18</v>
      </c>
      <c r="D17519">
        <v>2</v>
      </c>
      <c r="E17519" t="s">
        <v>22579</v>
      </c>
      <c r="F17519" t="s">
        <v>13559</v>
      </c>
      <c r="G17519" t="s">
        <v>479</v>
      </c>
      <c r="H17519" t="s">
        <v>65</v>
      </c>
      <c r="I17519" s="2">
        <v>273.98</v>
      </c>
      <c r="J17519" s="5"/>
      <c r="L17519" s="5"/>
      <c r="M17519" s="2">
        <f t="shared" si="273"/>
        <v>-475300.56999999692</v>
      </c>
      <c r="P17519"/>
    </row>
    <row r="17520" spans="1:16" hidden="1">
      <c r="A17520" t="s">
        <v>22589</v>
      </c>
      <c r="B17520" s="1">
        <v>42321</v>
      </c>
      <c r="C17520" t="s">
        <v>1802</v>
      </c>
      <c r="D17520">
        <v>2</v>
      </c>
      <c r="E17520" t="s">
        <v>22604</v>
      </c>
      <c r="F17520" t="s">
        <v>13559</v>
      </c>
      <c r="G17520" t="s">
        <v>479</v>
      </c>
      <c r="H17520" t="s">
        <v>65</v>
      </c>
      <c r="I17520" s="2">
        <v>1207.01</v>
      </c>
      <c r="J17520" s="5"/>
      <c r="L17520" s="5"/>
      <c r="M17520" s="2">
        <f t="shared" si="273"/>
        <v>-474093.55999999691</v>
      </c>
      <c r="P17520"/>
    </row>
    <row r="17521" spans="1:16" hidden="1">
      <c r="A17521" t="s">
        <v>22613</v>
      </c>
      <c r="B17521" s="1">
        <v>42321</v>
      </c>
      <c r="C17521" t="s">
        <v>22626</v>
      </c>
      <c r="D17521">
        <v>1</v>
      </c>
      <c r="E17521" t="s">
        <v>22627</v>
      </c>
      <c r="F17521" t="s">
        <v>13561</v>
      </c>
      <c r="G17521" t="s">
        <v>4</v>
      </c>
      <c r="H17521" t="s">
        <v>11718</v>
      </c>
      <c r="I17521" s="2">
        <v>5000</v>
      </c>
      <c r="J17521" s="5"/>
      <c r="L17521" s="5"/>
      <c r="M17521" s="2">
        <f t="shared" si="273"/>
        <v>-469093.55999999691</v>
      </c>
      <c r="P17521"/>
    </row>
    <row r="17522" spans="1:16" hidden="1">
      <c r="A17522" t="s">
        <v>22636</v>
      </c>
      <c r="B17522" s="1">
        <v>42321</v>
      </c>
      <c r="C17522" t="s">
        <v>1802</v>
      </c>
      <c r="D17522">
        <v>2</v>
      </c>
      <c r="E17522" t="s">
        <v>22654</v>
      </c>
      <c r="F17522" t="s">
        <v>13559</v>
      </c>
      <c r="G17522" t="s">
        <v>479</v>
      </c>
      <c r="H17522" t="s">
        <v>1051</v>
      </c>
      <c r="J17522" s="5"/>
      <c r="K17522" s="2">
        <v>1000</v>
      </c>
      <c r="L17522" s="5"/>
      <c r="M17522" s="2">
        <f t="shared" si="273"/>
        <v>-470093.55999999691</v>
      </c>
      <c r="P17522"/>
    </row>
    <row r="17523" spans="1:16" hidden="1">
      <c r="A17523" t="s">
        <v>22636</v>
      </c>
      <c r="B17523" s="1">
        <v>42321</v>
      </c>
      <c r="C17523" t="s">
        <v>1802</v>
      </c>
      <c r="D17523">
        <v>2</v>
      </c>
      <c r="E17523" t="s">
        <v>22654</v>
      </c>
      <c r="F17523" t="s">
        <v>13559</v>
      </c>
      <c r="G17523" t="s">
        <v>479</v>
      </c>
      <c r="H17523" t="s">
        <v>1051</v>
      </c>
      <c r="I17523" s="2">
        <v>1988.08</v>
      </c>
      <c r="J17523" s="5"/>
      <c r="L17523" s="5"/>
      <c r="M17523" s="2">
        <f t="shared" si="273"/>
        <v>-468105.4799999969</v>
      </c>
      <c r="P17523"/>
    </row>
    <row r="17524" spans="1:16" hidden="1">
      <c r="A17524" t="s">
        <v>22664</v>
      </c>
      <c r="B17524" s="1">
        <v>42321</v>
      </c>
      <c r="C17524" t="s">
        <v>22674</v>
      </c>
      <c r="D17524">
        <v>2</v>
      </c>
      <c r="E17524" t="s">
        <v>22675</v>
      </c>
      <c r="F17524" t="s">
        <v>7054</v>
      </c>
      <c r="G17524" t="s">
        <v>4</v>
      </c>
      <c r="H17524" t="s">
        <v>19324</v>
      </c>
      <c r="I17524" s="2">
        <v>1840</v>
      </c>
      <c r="J17524" s="5"/>
      <c r="L17524" s="5"/>
      <c r="M17524" s="2">
        <f t="shared" si="273"/>
        <v>-466265.4799999969</v>
      </c>
      <c r="P17524"/>
    </row>
    <row r="17525" spans="1:16" hidden="1">
      <c r="A17525" t="s">
        <v>22691</v>
      </c>
      <c r="B17525" s="1">
        <v>42321</v>
      </c>
      <c r="C17525" t="s">
        <v>1802</v>
      </c>
      <c r="D17525">
        <v>2</v>
      </c>
      <c r="E17525" t="s">
        <v>22701</v>
      </c>
      <c r="F17525" t="s">
        <v>13559</v>
      </c>
      <c r="G17525" t="s">
        <v>479</v>
      </c>
      <c r="H17525" t="s">
        <v>22702</v>
      </c>
      <c r="J17525" s="5"/>
      <c r="K17525" s="2">
        <v>2000</v>
      </c>
      <c r="L17525" s="5"/>
      <c r="M17525" s="2">
        <f t="shared" si="273"/>
        <v>-468265.4799999969</v>
      </c>
      <c r="P17525"/>
    </row>
    <row r="17526" spans="1:16" hidden="1">
      <c r="A17526" t="s">
        <v>22691</v>
      </c>
      <c r="B17526" s="1">
        <v>42321</v>
      </c>
      <c r="C17526" t="s">
        <v>1802</v>
      </c>
      <c r="D17526">
        <v>2</v>
      </c>
      <c r="E17526" t="s">
        <v>22701</v>
      </c>
      <c r="F17526" t="s">
        <v>13559</v>
      </c>
      <c r="G17526" t="s">
        <v>479</v>
      </c>
      <c r="H17526" t="s">
        <v>22702</v>
      </c>
      <c r="I17526" s="2">
        <v>3675.08</v>
      </c>
      <c r="J17526" s="5"/>
      <c r="L17526" s="5"/>
      <c r="M17526" s="2">
        <f t="shared" si="273"/>
        <v>-464590.39999999688</v>
      </c>
      <c r="P17526"/>
    </row>
    <row r="17527" spans="1:16" hidden="1">
      <c r="A17527" t="s">
        <v>22713</v>
      </c>
      <c r="B17527" s="1">
        <v>42321</v>
      </c>
      <c r="C17527" t="s">
        <v>22722</v>
      </c>
      <c r="D17527">
        <v>2</v>
      </c>
      <c r="E17527" t="s">
        <v>22723</v>
      </c>
      <c r="F17527" t="s">
        <v>7054</v>
      </c>
      <c r="G17527" t="s">
        <v>4</v>
      </c>
      <c r="H17527" t="s">
        <v>22724</v>
      </c>
      <c r="I17527" s="2">
        <v>1025</v>
      </c>
      <c r="J17527" s="5"/>
      <c r="L17527" s="5"/>
      <c r="M17527" s="2">
        <f t="shared" si="273"/>
        <v>-463565.39999999688</v>
      </c>
      <c r="P17527"/>
    </row>
    <row r="17528" spans="1:16" hidden="1">
      <c r="A17528" t="s">
        <v>22735</v>
      </c>
      <c r="B17528" s="1">
        <v>42321</v>
      </c>
      <c r="C17528" t="s">
        <v>22743</v>
      </c>
      <c r="D17528">
        <v>2</v>
      </c>
      <c r="E17528" t="s">
        <v>22744</v>
      </c>
      <c r="F17528" t="s">
        <v>7054</v>
      </c>
      <c r="G17528" t="s">
        <v>4</v>
      </c>
      <c r="H17528" t="s">
        <v>22745</v>
      </c>
      <c r="I17528" s="2">
        <v>1524.99</v>
      </c>
      <c r="J17528" s="5"/>
      <c r="L17528" s="5"/>
      <c r="M17528" s="2">
        <f t="shared" si="273"/>
        <v>-462040.40999999689</v>
      </c>
      <c r="P17528"/>
    </row>
    <row r="17529" spans="1:16" hidden="1">
      <c r="A17529" t="s">
        <v>22756</v>
      </c>
      <c r="B17529" s="1">
        <v>42321</v>
      </c>
      <c r="C17529" t="s">
        <v>22766</v>
      </c>
      <c r="D17529">
        <v>1</v>
      </c>
      <c r="E17529" t="s">
        <v>22767</v>
      </c>
      <c r="F17529" t="s">
        <v>13561</v>
      </c>
      <c r="G17529" t="s">
        <v>4</v>
      </c>
      <c r="H17529" t="s">
        <v>2170</v>
      </c>
      <c r="I17529" s="2">
        <v>1500</v>
      </c>
      <c r="J17529" s="5"/>
      <c r="L17529" s="5"/>
      <c r="M17529" s="2">
        <f t="shared" si="273"/>
        <v>-460540.40999999689</v>
      </c>
      <c r="P17529"/>
    </row>
    <row r="17530" spans="1:16" hidden="1">
      <c r="A17530" t="s">
        <v>22776</v>
      </c>
      <c r="B17530" s="1">
        <v>42321</v>
      </c>
      <c r="C17530" t="s">
        <v>22788</v>
      </c>
      <c r="D17530">
        <v>1</v>
      </c>
      <c r="E17530" t="s">
        <v>22789</v>
      </c>
      <c r="F17530" t="s">
        <v>13565</v>
      </c>
      <c r="G17530" t="s">
        <v>4</v>
      </c>
      <c r="H17530" t="s">
        <v>22790</v>
      </c>
      <c r="I17530" s="2">
        <v>5000</v>
      </c>
      <c r="J17530" s="5"/>
      <c r="L17530" s="5"/>
      <c r="M17530" s="2">
        <f t="shared" si="273"/>
        <v>-455540.40999999689</v>
      </c>
      <c r="P17530"/>
    </row>
    <row r="17531" spans="1:16" hidden="1">
      <c r="A17531" t="s">
        <v>22800</v>
      </c>
      <c r="B17531" s="1">
        <v>42321</v>
      </c>
      <c r="C17531" t="s">
        <v>6</v>
      </c>
      <c r="D17531">
        <v>1</v>
      </c>
      <c r="E17531" t="s">
        <v>22811</v>
      </c>
      <c r="F17531" t="s">
        <v>13565</v>
      </c>
      <c r="G17531" t="s">
        <v>4</v>
      </c>
      <c r="H17531" t="s">
        <v>5332</v>
      </c>
      <c r="I17531" s="2">
        <v>200000</v>
      </c>
      <c r="J17531" s="5"/>
      <c r="L17531" s="5"/>
      <c r="M17531" s="2">
        <f t="shared" si="273"/>
        <v>-255540.40999999689</v>
      </c>
      <c r="P17531"/>
    </row>
    <row r="17532" spans="1:16" hidden="1">
      <c r="A17532" t="s">
        <v>22826</v>
      </c>
      <c r="B17532" s="1">
        <v>42321</v>
      </c>
      <c r="C17532" t="s">
        <v>6</v>
      </c>
      <c r="D17532">
        <v>1</v>
      </c>
      <c r="E17532" t="s">
        <v>22837</v>
      </c>
      <c r="F17532" t="s">
        <v>13565</v>
      </c>
      <c r="G17532" t="s">
        <v>4</v>
      </c>
      <c r="H17532" t="s">
        <v>5332</v>
      </c>
      <c r="I17532" s="2">
        <v>50000</v>
      </c>
      <c r="J17532" s="5"/>
      <c r="L17532" s="5"/>
      <c r="M17532" s="2">
        <f t="shared" si="273"/>
        <v>-205540.40999999689</v>
      </c>
      <c r="P17532"/>
    </row>
    <row r="17533" spans="1:16" hidden="1">
      <c r="A17533" t="s">
        <v>22849</v>
      </c>
      <c r="B17533" s="1">
        <v>42321</v>
      </c>
      <c r="C17533" t="s">
        <v>22859</v>
      </c>
      <c r="D17533">
        <v>2</v>
      </c>
      <c r="E17533" t="s">
        <v>22860</v>
      </c>
      <c r="F17533" t="s">
        <v>7054</v>
      </c>
      <c r="G17533" t="s">
        <v>4</v>
      </c>
      <c r="H17533" t="s">
        <v>22402</v>
      </c>
      <c r="I17533" s="2">
        <v>2990</v>
      </c>
      <c r="J17533" s="5"/>
      <c r="L17533" s="5"/>
      <c r="M17533" s="2">
        <f t="shared" si="273"/>
        <v>-202550.40999999689</v>
      </c>
      <c r="P17533"/>
    </row>
    <row r="17534" spans="1:16" hidden="1">
      <c r="A17534" t="s">
        <v>22873</v>
      </c>
      <c r="B17534" s="1">
        <v>42321</v>
      </c>
      <c r="C17534" t="s">
        <v>6</v>
      </c>
      <c r="D17534">
        <v>1</v>
      </c>
      <c r="E17534" t="s">
        <v>22882</v>
      </c>
      <c r="F17534" t="s">
        <v>13610</v>
      </c>
      <c r="G17534" t="s">
        <v>4</v>
      </c>
      <c r="H17534" t="s">
        <v>22883</v>
      </c>
      <c r="I17534" s="2">
        <v>34764.06</v>
      </c>
      <c r="J17534" s="5"/>
      <c r="L17534" s="5"/>
      <c r="M17534" s="2">
        <f t="shared" si="273"/>
        <v>-167786.34999999689</v>
      </c>
      <c r="P17534"/>
    </row>
    <row r="17535" spans="1:16" hidden="1">
      <c r="A17535" t="s">
        <v>22896</v>
      </c>
      <c r="B17535" s="1">
        <v>42321</v>
      </c>
      <c r="C17535" t="s">
        <v>6</v>
      </c>
      <c r="D17535">
        <v>1</v>
      </c>
      <c r="E17535" t="s">
        <v>22906</v>
      </c>
      <c r="F17535" t="s">
        <v>13565</v>
      </c>
      <c r="G17535" t="s">
        <v>4</v>
      </c>
      <c r="H17535" t="s">
        <v>335</v>
      </c>
      <c r="I17535" s="2">
        <v>50000</v>
      </c>
      <c r="J17535" s="5"/>
      <c r="L17535" s="5"/>
      <c r="M17535" s="2">
        <f t="shared" si="273"/>
        <v>-117786.34999999689</v>
      </c>
      <c r="P17535"/>
    </row>
    <row r="17536" spans="1:16" hidden="1">
      <c r="A17536" t="s">
        <v>22918</v>
      </c>
      <c r="B17536" s="1">
        <v>42321</v>
      </c>
      <c r="C17536" t="s">
        <v>22927</v>
      </c>
      <c r="D17536">
        <v>2</v>
      </c>
      <c r="E17536" t="s">
        <v>22928</v>
      </c>
      <c r="F17536" t="s">
        <v>7054</v>
      </c>
      <c r="G17536" t="s">
        <v>4</v>
      </c>
      <c r="H17536" t="s">
        <v>16347</v>
      </c>
      <c r="I17536" s="2">
        <v>1025</v>
      </c>
      <c r="J17536" s="5"/>
      <c r="L17536" s="5"/>
      <c r="M17536" s="2">
        <f t="shared" si="273"/>
        <v>-116761.34999999689</v>
      </c>
      <c r="P17536"/>
    </row>
    <row r="17537" spans="1:16" hidden="1">
      <c r="A17537" t="s">
        <v>22939</v>
      </c>
      <c r="B17537" s="1">
        <v>42321</v>
      </c>
      <c r="C17537" t="s">
        <v>22950</v>
      </c>
      <c r="D17537">
        <v>2</v>
      </c>
      <c r="E17537" t="s">
        <v>22951</v>
      </c>
      <c r="F17537" t="s">
        <v>7054</v>
      </c>
      <c r="G17537" t="s">
        <v>4</v>
      </c>
      <c r="H17537" t="s">
        <v>4379</v>
      </c>
      <c r="I17537" s="2">
        <v>400</v>
      </c>
      <c r="J17537" s="5"/>
      <c r="L17537" s="5"/>
      <c r="M17537" s="2">
        <f t="shared" si="273"/>
        <v>-116361.34999999689</v>
      </c>
      <c r="P17537"/>
    </row>
    <row r="17538" spans="1:16" hidden="1">
      <c r="A17538" t="s">
        <v>22963</v>
      </c>
      <c r="B17538" s="1">
        <v>42321</v>
      </c>
      <c r="C17538" t="s">
        <v>22971</v>
      </c>
      <c r="D17538">
        <v>2</v>
      </c>
      <c r="E17538" t="s">
        <v>22972</v>
      </c>
      <c r="F17538" t="s">
        <v>7054</v>
      </c>
      <c r="G17538" t="s">
        <v>4</v>
      </c>
      <c r="H17538" t="s">
        <v>6619</v>
      </c>
      <c r="I17538" s="2">
        <v>5709.53</v>
      </c>
      <c r="J17538" s="5"/>
      <c r="L17538" s="5"/>
      <c r="M17538" s="2">
        <f t="shared" si="273"/>
        <v>-110651.81999999689</v>
      </c>
      <c r="P17538"/>
    </row>
    <row r="17539" spans="1:16" hidden="1">
      <c r="A17539" t="s">
        <v>22983</v>
      </c>
      <c r="B17539" s="1">
        <v>42321</v>
      </c>
      <c r="C17539" t="s">
        <v>22996</v>
      </c>
      <c r="D17539">
        <v>2</v>
      </c>
      <c r="E17539" t="s">
        <v>22997</v>
      </c>
      <c r="F17539" t="s">
        <v>7054</v>
      </c>
      <c r="G17539" t="s">
        <v>4</v>
      </c>
      <c r="H17539" t="s">
        <v>22998</v>
      </c>
      <c r="I17539" s="2">
        <v>1840</v>
      </c>
      <c r="J17539" s="5"/>
      <c r="L17539" s="5"/>
      <c r="M17539" s="2">
        <f t="shared" si="273"/>
        <v>-108811.81999999689</v>
      </c>
      <c r="P17539"/>
    </row>
    <row r="17540" spans="1:16" hidden="1">
      <c r="A17540" t="s">
        <v>23009</v>
      </c>
      <c r="B17540" s="1">
        <v>42321</v>
      </c>
      <c r="C17540" t="s">
        <v>23019</v>
      </c>
      <c r="D17540">
        <v>1</v>
      </c>
      <c r="E17540" t="s">
        <v>23020</v>
      </c>
      <c r="F17540" t="s">
        <v>13565</v>
      </c>
      <c r="G17540" t="s">
        <v>4</v>
      </c>
      <c r="H17540" t="s">
        <v>23021</v>
      </c>
      <c r="I17540" s="2">
        <v>10000</v>
      </c>
      <c r="J17540" s="5"/>
      <c r="L17540" s="5"/>
      <c r="M17540" s="2">
        <f t="shared" si="273"/>
        <v>-98811.819999996893</v>
      </c>
      <c r="P17540"/>
    </row>
    <row r="17541" spans="1:16" hidden="1">
      <c r="A17541" t="s">
        <v>5680</v>
      </c>
      <c r="B17541" s="36">
        <v>42322</v>
      </c>
      <c r="C17541" s="35" t="s">
        <v>6</v>
      </c>
      <c r="D17541" s="35">
        <v>1</v>
      </c>
      <c r="E17541" s="35" t="s">
        <v>5684</v>
      </c>
      <c r="F17541" s="35" t="s">
        <v>8</v>
      </c>
      <c r="G17541" s="35" t="s">
        <v>4</v>
      </c>
      <c r="H17541" s="35" t="s">
        <v>3850</v>
      </c>
      <c r="I17541" s="11">
        <v>1025</v>
      </c>
      <c r="J17541" s="12"/>
      <c r="K17541" s="11"/>
      <c r="L17541" s="12"/>
      <c r="M17541" s="2">
        <f t="shared" si="273"/>
        <v>-97786.819999996893</v>
      </c>
      <c r="P17541"/>
    </row>
    <row r="17542" spans="1:16" hidden="1">
      <c r="A17542" t="s">
        <v>5696</v>
      </c>
      <c r="B17542" s="1">
        <v>42322</v>
      </c>
      <c r="C17542" t="s">
        <v>6</v>
      </c>
      <c r="D17542">
        <v>1</v>
      </c>
      <c r="E17542" t="s">
        <v>5700</v>
      </c>
      <c r="F17542" t="s">
        <v>29</v>
      </c>
      <c r="G17542" t="s">
        <v>4</v>
      </c>
      <c r="H17542" t="s">
        <v>2085</v>
      </c>
      <c r="I17542" s="2">
        <v>500</v>
      </c>
      <c r="J17542" s="5"/>
      <c r="L17542" s="5"/>
      <c r="M17542" s="2">
        <f t="shared" si="273"/>
        <v>-97286.819999996893</v>
      </c>
      <c r="P17542"/>
    </row>
    <row r="17543" spans="1:16" hidden="1">
      <c r="A17543" t="s">
        <v>5717</v>
      </c>
      <c r="B17543" s="1">
        <v>42322</v>
      </c>
      <c r="C17543" t="s">
        <v>6</v>
      </c>
      <c r="D17543">
        <v>1</v>
      </c>
      <c r="E17543" t="s">
        <v>5720</v>
      </c>
      <c r="F17543" t="s">
        <v>29</v>
      </c>
      <c r="G17543" t="s">
        <v>4</v>
      </c>
      <c r="H17543" t="s">
        <v>1804</v>
      </c>
      <c r="I17543" s="2">
        <v>183.95</v>
      </c>
      <c r="J17543" s="5"/>
      <c r="L17543" s="5"/>
      <c r="M17543" s="2">
        <f t="shared" si="273"/>
        <v>-97102.869999996896</v>
      </c>
      <c r="P17543"/>
    </row>
    <row r="17544" spans="1:16" hidden="1">
      <c r="A17544" t="s">
        <v>5724</v>
      </c>
      <c r="B17544" s="1">
        <v>42322</v>
      </c>
      <c r="C17544" t="s">
        <v>5727</v>
      </c>
      <c r="D17544">
        <v>2</v>
      </c>
      <c r="E17544" t="s">
        <v>5728</v>
      </c>
      <c r="F17544" t="s">
        <v>51</v>
      </c>
      <c r="G17544" t="s">
        <v>4</v>
      </c>
      <c r="H17544" t="s">
        <v>1674</v>
      </c>
      <c r="I17544" s="2">
        <v>15147.31</v>
      </c>
      <c r="J17544" s="5"/>
      <c r="L17544" s="5"/>
      <c r="M17544" s="2">
        <f t="shared" si="273"/>
        <v>-81955.559999996898</v>
      </c>
      <c r="P17544"/>
    </row>
    <row r="17545" spans="1:16" hidden="1">
      <c r="A17545" t="s">
        <v>5808</v>
      </c>
      <c r="B17545" s="1">
        <v>42322</v>
      </c>
      <c r="C17545" t="s">
        <v>11</v>
      </c>
      <c r="D17545">
        <v>1</v>
      </c>
      <c r="E17545" t="s">
        <v>5814</v>
      </c>
      <c r="F17545" t="s">
        <v>228</v>
      </c>
      <c r="G17545" t="s">
        <v>4</v>
      </c>
      <c r="H17545" t="s">
        <v>2988</v>
      </c>
      <c r="J17545" s="5"/>
      <c r="K17545" s="2">
        <v>22804.1</v>
      </c>
      <c r="L17545" s="5"/>
      <c r="M17545" s="2">
        <f t="shared" ref="M17545:M17608" si="274">+M17544+I17545-K17545</f>
        <v>-104759.65999999689</v>
      </c>
      <c r="P17545"/>
    </row>
    <row r="17546" spans="1:16" hidden="1">
      <c r="A17546" t="s">
        <v>5821</v>
      </c>
      <c r="B17546" s="1">
        <v>42322</v>
      </c>
      <c r="C17546" t="s">
        <v>5029</v>
      </c>
      <c r="D17546">
        <v>1</v>
      </c>
      <c r="E17546" t="s">
        <v>5825</v>
      </c>
      <c r="F17546" t="s">
        <v>13</v>
      </c>
      <c r="G17546" t="s">
        <v>4</v>
      </c>
      <c r="H17546" t="s">
        <v>5826</v>
      </c>
      <c r="J17546" s="5"/>
      <c r="K17546" s="2">
        <v>20000</v>
      </c>
      <c r="L17546" s="5"/>
      <c r="M17546" s="2">
        <f t="shared" si="274"/>
        <v>-124759.65999999689</v>
      </c>
      <c r="P17546"/>
    </row>
    <row r="17547" spans="1:16" hidden="1">
      <c r="A17547" t="s">
        <v>5838</v>
      </c>
      <c r="B17547" s="1">
        <v>42322</v>
      </c>
      <c r="C17547" t="s">
        <v>18</v>
      </c>
      <c r="D17547">
        <v>1</v>
      </c>
      <c r="E17547" t="s">
        <v>5840</v>
      </c>
      <c r="F17547" t="s">
        <v>13</v>
      </c>
      <c r="G17547" t="s">
        <v>4</v>
      </c>
      <c r="H17547" t="s">
        <v>5841</v>
      </c>
      <c r="J17547" s="5"/>
      <c r="K17547" s="2">
        <v>40000</v>
      </c>
      <c r="L17547" s="5"/>
      <c r="M17547" s="2">
        <f t="shared" si="274"/>
        <v>-164759.65999999689</v>
      </c>
      <c r="P17547"/>
    </row>
    <row r="17548" spans="1:16" hidden="1">
      <c r="A17548" t="s">
        <v>5855</v>
      </c>
      <c r="B17548" s="1">
        <v>42322</v>
      </c>
      <c r="C17548" t="s">
        <v>11</v>
      </c>
      <c r="D17548">
        <v>1</v>
      </c>
      <c r="E17548" t="s">
        <v>5857</v>
      </c>
      <c r="F17548" t="s">
        <v>13</v>
      </c>
      <c r="G17548" t="s">
        <v>4</v>
      </c>
      <c r="H17548" t="s">
        <v>2112</v>
      </c>
      <c r="J17548" s="5"/>
      <c r="K17548" s="2">
        <v>3384.4</v>
      </c>
      <c r="L17548" s="5"/>
      <c r="M17548" s="2">
        <f t="shared" si="274"/>
        <v>-168144.05999999688</v>
      </c>
      <c r="P17548"/>
    </row>
    <row r="17549" spans="1:16" hidden="1">
      <c r="A17549" t="s">
        <v>5859</v>
      </c>
      <c r="B17549" s="1">
        <v>42322</v>
      </c>
      <c r="C17549" t="s">
        <v>1744</v>
      </c>
      <c r="D17549">
        <v>1</v>
      </c>
      <c r="E17549" t="s">
        <v>5862</v>
      </c>
      <c r="F17549" t="s">
        <v>13</v>
      </c>
      <c r="G17549" t="s">
        <v>4</v>
      </c>
      <c r="H17549" t="s">
        <v>1746</v>
      </c>
      <c r="J17549" s="5"/>
      <c r="K17549" s="2">
        <v>15147.31</v>
      </c>
      <c r="L17549" s="5"/>
      <c r="M17549" s="2">
        <f t="shared" si="274"/>
        <v>-183291.36999999688</v>
      </c>
      <c r="P17549"/>
    </row>
    <row r="17550" spans="1:16" hidden="1">
      <c r="A17550" t="s">
        <v>5895</v>
      </c>
      <c r="B17550" s="1">
        <v>42322</v>
      </c>
      <c r="C17550" t="s">
        <v>5029</v>
      </c>
      <c r="D17550">
        <v>2</v>
      </c>
      <c r="E17550" t="s">
        <v>5897</v>
      </c>
      <c r="F17550" t="s">
        <v>312</v>
      </c>
      <c r="G17550" t="s">
        <v>479</v>
      </c>
      <c r="H17550" t="s">
        <v>4561</v>
      </c>
      <c r="J17550" s="5"/>
      <c r="K17550" s="2">
        <v>603.29</v>
      </c>
      <c r="L17550" s="5"/>
      <c r="M17550" s="2">
        <f t="shared" si="274"/>
        <v>-183894.65999999689</v>
      </c>
      <c r="P17550"/>
    </row>
    <row r="17551" spans="1:16" hidden="1">
      <c r="A17551" t="s">
        <v>5895</v>
      </c>
      <c r="B17551" s="1">
        <v>42322</v>
      </c>
      <c r="C17551" t="s">
        <v>5029</v>
      </c>
      <c r="D17551">
        <v>2</v>
      </c>
      <c r="E17551" t="s">
        <v>5897</v>
      </c>
      <c r="F17551" t="s">
        <v>312</v>
      </c>
      <c r="G17551" t="s">
        <v>479</v>
      </c>
      <c r="H17551" t="s">
        <v>4561</v>
      </c>
      <c r="I17551" s="2">
        <v>603.29</v>
      </c>
      <c r="J17551" s="5"/>
      <c r="L17551" s="5"/>
      <c r="M17551" s="2">
        <f t="shared" si="274"/>
        <v>-183291.36999999688</v>
      </c>
      <c r="P17551"/>
    </row>
    <row r="17552" spans="1:16" hidden="1">
      <c r="A17552" t="s">
        <v>5900</v>
      </c>
      <c r="B17552" s="1">
        <v>42322</v>
      </c>
      <c r="C17552" t="s">
        <v>674</v>
      </c>
      <c r="D17552">
        <v>2</v>
      </c>
      <c r="E17552" t="s">
        <v>5902</v>
      </c>
      <c r="F17552" t="s">
        <v>312</v>
      </c>
      <c r="G17552" t="s">
        <v>479</v>
      </c>
      <c r="H17552" t="s">
        <v>3850</v>
      </c>
      <c r="J17552" s="5"/>
      <c r="K17552" s="2">
        <v>2312.69</v>
      </c>
      <c r="L17552" s="5"/>
      <c r="M17552" s="2">
        <f t="shared" si="274"/>
        <v>-185604.05999999688</v>
      </c>
      <c r="P17552"/>
    </row>
    <row r="17553" spans="1:16" hidden="1">
      <c r="A17553" t="s">
        <v>5900</v>
      </c>
      <c r="B17553" s="1">
        <v>42322</v>
      </c>
      <c r="C17553" t="s">
        <v>674</v>
      </c>
      <c r="D17553">
        <v>2</v>
      </c>
      <c r="E17553" t="s">
        <v>5902</v>
      </c>
      <c r="F17553" t="s">
        <v>312</v>
      </c>
      <c r="G17553" t="s">
        <v>479</v>
      </c>
      <c r="H17553" t="s">
        <v>3850</v>
      </c>
      <c r="I17553" s="2">
        <v>2312.69</v>
      </c>
      <c r="J17553" s="5"/>
      <c r="L17553" s="5"/>
      <c r="M17553" s="2">
        <f t="shared" si="274"/>
        <v>-183291.36999999688</v>
      </c>
      <c r="P17553"/>
    </row>
    <row r="17554" spans="1:16" hidden="1">
      <c r="A17554" t="s">
        <v>5914</v>
      </c>
      <c r="B17554" s="1">
        <v>42322</v>
      </c>
      <c r="C17554" t="s">
        <v>11</v>
      </c>
      <c r="D17554">
        <v>1</v>
      </c>
      <c r="E17554" t="s">
        <v>5916</v>
      </c>
      <c r="F17554" t="s">
        <v>13</v>
      </c>
      <c r="G17554" t="s">
        <v>4</v>
      </c>
      <c r="H17554" t="s">
        <v>5917</v>
      </c>
      <c r="J17554" s="5"/>
      <c r="K17554" s="2">
        <v>3469.31</v>
      </c>
      <c r="L17554" s="5"/>
      <c r="M17554" s="2">
        <f t="shared" si="274"/>
        <v>-186760.67999999688</v>
      </c>
      <c r="P17554"/>
    </row>
    <row r="17555" spans="1:16" hidden="1">
      <c r="A17555" t="s">
        <v>5931</v>
      </c>
      <c r="B17555" s="1">
        <v>42322</v>
      </c>
      <c r="C17555" t="s">
        <v>18</v>
      </c>
      <c r="D17555">
        <v>1</v>
      </c>
      <c r="E17555" t="s">
        <v>5933</v>
      </c>
      <c r="F17555" t="s">
        <v>13</v>
      </c>
      <c r="G17555" t="s">
        <v>4</v>
      </c>
      <c r="H17555" t="s">
        <v>5934</v>
      </c>
      <c r="J17555" s="5"/>
      <c r="K17555" s="2">
        <v>20000</v>
      </c>
      <c r="L17555" s="5"/>
      <c r="M17555" s="2">
        <f t="shared" si="274"/>
        <v>-206760.67999999688</v>
      </c>
      <c r="P17555"/>
    </row>
    <row r="17556" spans="1:16" hidden="1">
      <c r="A17556" t="s">
        <v>5960</v>
      </c>
      <c r="B17556" s="1">
        <v>42322</v>
      </c>
      <c r="C17556" t="s">
        <v>6</v>
      </c>
      <c r="D17556">
        <v>1</v>
      </c>
      <c r="E17556" t="s">
        <v>5961</v>
      </c>
      <c r="F17556" t="s">
        <v>29</v>
      </c>
      <c r="G17556" t="s">
        <v>4</v>
      </c>
      <c r="H17556" t="s">
        <v>1156</v>
      </c>
      <c r="I17556" s="2">
        <v>2915.4</v>
      </c>
      <c r="J17556" s="5"/>
      <c r="L17556" s="5"/>
      <c r="M17556" s="2">
        <f t="shared" si="274"/>
        <v>-203845.27999999688</v>
      </c>
      <c r="P17556"/>
    </row>
    <row r="17557" spans="1:16" hidden="1">
      <c r="A17557" t="s">
        <v>6075</v>
      </c>
      <c r="B17557" s="1">
        <v>42322</v>
      </c>
      <c r="C17557" t="s">
        <v>6</v>
      </c>
      <c r="D17557">
        <v>1</v>
      </c>
      <c r="E17557" t="s">
        <v>6078</v>
      </c>
      <c r="F17557" t="s">
        <v>29</v>
      </c>
      <c r="G17557" t="s">
        <v>4</v>
      </c>
      <c r="H17557" t="s">
        <v>6079</v>
      </c>
      <c r="I17557" s="2">
        <v>137.24</v>
      </c>
      <c r="J17557" s="5"/>
      <c r="L17557" s="5"/>
      <c r="M17557" s="2">
        <f t="shared" si="274"/>
        <v>-203708.03999999689</v>
      </c>
      <c r="P17557"/>
    </row>
    <row r="17558" spans="1:16" hidden="1">
      <c r="A17558" t="s">
        <v>6086</v>
      </c>
      <c r="B17558" s="1">
        <v>42322</v>
      </c>
      <c r="C17558" t="s">
        <v>6</v>
      </c>
      <c r="D17558">
        <v>1</v>
      </c>
      <c r="E17558" t="s">
        <v>6090</v>
      </c>
      <c r="F17558" t="s">
        <v>29</v>
      </c>
      <c r="G17558" t="s">
        <v>4</v>
      </c>
      <c r="H17558" t="s">
        <v>6091</v>
      </c>
      <c r="I17558" s="2">
        <v>90</v>
      </c>
      <c r="J17558" s="5"/>
      <c r="L17558" s="5"/>
      <c r="M17558" s="2">
        <f t="shared" si="274"/>
        <v>-203618.03999999689</v>
      </c>
      <c r="P17558"/>
    </row>
    <row r="17559" spans="1:16" hidden="1">
      <c r="A17559" t="s">
        <v>6104</v>
      </c>
      <c r="B17559" s="1">
        <v>42322</v>
      </c>
      <c r="C17559" t="s">
        <v>43</v>
      </c>
      <c r="D17559">
        <v>1</v>
      </c>
      <c r="E17559" t="s">
        <v>6106</v>
      </c>
      <c r="F17559" t="s">
        <v>13</v>
      </c>
      <c r="G17559" t="s">
        <v>4</v>
      </c>
      <c r="H17559" t="s">
        <v>691</v>
      </c>
      <c r="J17559" s="5"/>
      <c r="K17559" s="2">
        <v>1205.2</v>
      </c>
      <c r="L17559" s="5"/>
      <c r="M17559" s="2">
        <f t="shared" si="274"/>
        <v>-204823.23999999691</v>
      </c>
      <c r="P17559"/>
    </row>
    <row r="17560" spans="1:16" hidden="1">
      <c r="A17560" t="s">
        <v>6117</v>
      </c>
      <c r="B17560" s="1">
        <v>42322</v>
      </c>
      <c r="C17560" t="s">
        <v>6120</v>
      </c>
      <c r="D17560">
        <v>1</v>
      </c>
      <c r="E17560" t="s">
        <v>6121</v>
      </c>
      <c r="F17560" t="s">
        <v>16</v>
      </c>
      <c r="G17560" t="s">
        <v>4</v>
      </c>
      <c r="H17560" t="s">
        <v>6120</v>
      </c>
      <c r="J17560" s="5"/>
      <c r="K17560" s="2">
        <v>56571.360000000001</v>
      </c>
      <c r="L17560" s="5"/>
      <c r="M17560" s="2">
        <f t="shared" si="274"/>
        <v>-261394.59999999689</v>
      </c>
      <c r="P17560"/>
    </row>
    <row r="17561" spans="1:16" hidden="1">
      <c r="A17561" t="s">
        <v>6129</v>
      </c>
      <c r="B17561" s="1">
        <v>42322</v>
      </c>
      <c r="C17561" t="s">
        <v>195</v>
      </c>
      <c r="D17561">
        <v>1</v>
      </c>
      <c r="E17561" t="s">
        <v>6130</v>
      </c>
      <c r="F17561" t="s">
        <v>13</v>
      </c>
      <c r="G17561" t="s">
        <v>4</v>
      </c>
      <c r="H17561" t="s">
        <v>195</v>
      </c>
      <c r="J17561" s="5"/>
      <c r="K17561" s="2">
        <v>58039.28</v>
      </c>
      <c r="L17561" s="5"/>
      <c r="M17561" s="2">
        <f t="shared" si="274"/>
        <v>-319433.87999999686</v>
      </c>
      <c r="P17561"/>
    </row>
    <row r="17562" spans="1:16" hidden="1">
      <c r="A17562" t="s">
        <v>6135</v>
      </c>
      <c r="B17562" s="1">
        <v>42322</v>
      </c>
      <c r="C17562" t="s">
        <v>1558</v>
      </c>
      <c r="D17562">
        <v>1</v>
      </c>
      <c r="E17562" t="s">
        <v>6137</v>
      </c>
      <c r="F17562" t="s">
        <v>13</v>
      </c>
      <c r="G17562" t="s">
        <v>4</v>
      </c>
      <c r="H17562" t="s">
        <v>1558</v>
      </c>
      <c r="J17562" s="5"/>
      <c r="K17562" s="2">
        <v>3568.86</v>
      </c>
      <c r="L17562" s="5"/>
      <c r="M17562" s="2">
        <f t="shared" si="274"/>
        <v>-323002.73999999685</v>
      </c>
      <c r="P17562"/>
    </row>
    <row r="17563" spans="1:16" hidden="1">
      <c r="A17563" t="s">
        <v>6142</v>
      </c>
      <c r="B17563" s="1">
        <v>42322</v>
      </c>
      <c r="C17563" t="s">
        <v>18</v>
      </c>
      <c r="D17563">
        <v>1</v>
      </c>
      <c r="E17563" t="s">
        <v>6143</v>
      </c>
      <c r="F17563" t="s">
        <v>13</v>
      </c>
      <c r="G17563" t="s">
        <v>4</v>
      </c>
      <c r="H17563" t="s">
        <v>18</v>
      </c>
      <c r="J17563" s="5"/>
      <c r="K17563" s="2">
        <v>18435.669999999998</v>
      </c>
      <c r="L17563" s="5"/>
      <c r="M17563" s="2">
        <f t="shared" si="274"/>
        <v>-341438.40999999683</v>
      </c>
      <c r="P17563"/>
    </row>
    <row r="17564" spans="1:16" hidden="1">
      <c r="A17564" t="s">
        <v>23033</v>
      </c>
      <c r="B17564" s="1">
        <v>42322</v>
      </c>
      <c r="C17564" t="s">
        <v>23051</v>
      </c>
      <c r="D17564">
        <v>1</v>
      </c>
      <c r="E17564" t="s">
        <v>23052</v>
      </c>
      <c r="F17564" t="s">
        <v>13561</v>
      </c>
      <c r="G17564" t="s">
        <v>4</v>
      </c>
      <c r="H17564" t="s">
        <v>23053</v>
      </c>
      <c r="I17564" s="2">
        <v>2000</v>
      </c>
      <c r="J17564" s="5"/>
      <c r="L17564" s="5"/>
      <c r="M17564" s="2">
        <f t="shared" si="274"/>
        <v>-339438.40999999683</v>
      </c>
      <c r="P17564"/>
    </row>
    <row r="17565" spans="1:16" hidden="1">
      <c r="A17565" t="s">
        <v>23060</v>
      </c>
      <c r="B17565" s="1">
        <v>42322</v>
      </c>
      <c r="C17565" t="s">
        <v>6</v>
      </c>
      <c r="D17565">
        <v>1</v>
      </c>
      <c r="E17565" t="s">
        <v>23080</v>
      </c>
      <c r="F17565" t="s">
        <v>13610</v>
      </c>
      <c r="G17565" t="s">
        <v>4</v>
      </c>
      <c r="H17565" t="s">
        <v>2988</v>
      </c>
      <c r="I17565" s="2">
        <v>22804.1</v>
      </c>
      <c r="J17565" s="5"/>
      <c r="L17565" s="5"/>
      <c r="M17565" s="2">
        <f t="shared" si="274"/>
        <v>-316634.30999999685</v>
      </c>
      <c r="P17565"/>
    </row>
    <row r="17566" spans="1:16" hidden="1">
      <c r="A17566" t="s">
        <v>23087</v>
      </c>
      <c r="B17566" s="1">
        <v>42322</v>
      </c>
      <c r="C17566" t="s">
        <v>23102</v>
      </c>
      <c r="D17566">
        <v>1</v>
      </c>
      <c r="E17566" t="s">
        <v>23103</v>
      </c>
      <c r="F17566" t="s">
        <v>13565</v>
      </c>
      <c r="G17566" t="s">
        <v>4</v>
      </c>
      <c r="H17566" t="s">
        <v>5826</v>
      </c>
      <c r="I17566" s="2">
        <v>20000</v>
      </c>
      <c r="J17566" s="5"/>
      <c r="L17566" s="5"/>
      <c r="M17566" s="2">
        <f t="shared" si="274"/>
        <v>-296634.30999999685</v>
      </c>
      <c r="P17566"/>
    </row>
    <row r="17567" spans="1:16" hidden="1">
      <c r="A17567" t="s">
        <v>23110</v>
      </c>
      <c r="B17567" s="1">
        <v>42322</v>
      </c>
      <c r="C17567" t="s">
        <v>23102</v>
      </c>
      <c r="D17567">
        <v>1</v>
      </c>
      <c r="E17567" t="s">
        <v>23130</v>
      </c>
      <c r="F17567" t="s">
        <v>13565</v>
      </c>
      <c r="G17567" t="s">
        <v>4</v>
      </c>
      <c r="H17567" t="s">
        <v>5826</v>
      </c>
      <c r="I17567" s="2">
        <v>20180</v>
      </c>
      <c r="J17567" s="5"/>
      <c r="L17567" s="5"/>
      <c r="M17567" s="2">
        <f t="shared" si="274"/>
        <v>-276454.30999999685</v>
      </c>
      <c r="P17567"/>
    </row>
    <row r="17568" spans="1:16" hidden="1">
      <c r="A17568" t="s">
        <v>23135</v>
      </c>
      <c r="B17568" s="1">
        <v>42322</v>
      </c>
      <c r="C17568" t="s">
        <v>23150</v>
      </c>
      <c r="D17568">
        <v>2</v>
      </c>
      <c r="E17568" t="s">
        <v>23151</v>
      </c>
      <c r="F17568" t="s">
        <v>7054</v>
      </c>
      <c r="G17568" t="s">
        <v>4</v>
      </c>
      <c r="H17568" t="s">
        <v>23152</v>
      </c>
      <c r="I17568" s="2">
        <v>590</v>
      </c>
      <c r="J17568" s="5"/>
      <c r="L17568" s="5"/>
      <c r="M17568" s="2">
        <f t="shared" si="274"/>
        <v>-275864.30999999685</v>
      </c>
      <c r="P17568"/>
    </row>
    <row r="17569" spans="1:16" hidden="1">
      <c r="A17569" t="s">
        <v>23161</v>
      </c>
      <c r="B17569" s="1">
        <v>42322</v>
      </c>
      <c r="C17569" t="s">
        <v>23176</v>
      </c>
      <c r="D17569">
        <v>1</v>
      </c>
      <c r="E17569" t="s">
        <v>23177</v>
      </c>
      <c r="F17569" t="s">
        <v>13565</v>
      </c>
      <c r="G17569" t="s">
        <v>4</v>
      </c>
      <c r="H17569" t="s">
        <v>4732</v>
      </c>
      <c r="I17569" s="2">
        <v>40000</v>
      </c>
      <c r="J17569" s="5"/>
      <c r="L17569" s="5"/>
      <c r="M17569" s="2">
        <f t="shared" si="274"/>
        <v>-235864.30999999685</v>
      </c>
      <c r="P17569"/>
    </row>
    <row r="17570" spans="1:16" hidden="1">
      <c r="A17570" t="s">
        <v>23182</v>
      </c>
      <c r="B17570" s="1">
        <v>42322</v>
      </c>
      <c r="C17570" t="s">
        <v>674</v>
      </c>
      <c r="D17570">
        <v>2</v>
      </c>
      <c r="E17570" t="s">
        <v>23196</v>
      </c>
      <c r="F17570" t="s">
        <v>13559</v>
      </c>
      <c r="G17570" t="s">
        <v>479</v>
      </c>
      <c r="H17570" t="s">
        <v>3850</v>
      </c>
      <c r="J17570" s="5"/>
      <c r="K17570" s="2">
        <v>2312.69</v>
      </c>
      <c r="L17570" s="5"/>
      <c r="M17570" s="2">
        <f t="shared" si="274"/>
        <v>-238176.99999999686</v>
      </c>
      <c r="P17570"/>
    </row>
    <row r="17571" spans="1:16" hidden="1">
      <c r="A17571" t="s">
        <v>23182</v>
      </c>
      <c r="B17571" s="1">
        <v>42322</v>
      </c>
      <c r="C17571" t="s">
        <v>674</v>
      </c>
      <c r="D17571">
        <v>2</v>
      </c>
      <c r="E17571" t="s">
        <v>23196</v>
      </c>
      <c r="F17571" t="s">
        <v>13559</v>
      </c>
      <c r="G17571" t="s">
        <v>479</v>
      </c>
      <c r="H17571" t="s">
        <v>3850</v>
      </c>
      <c r="I17571" s="2">
        <v>2312.69</v>
      </c>
      <c r="J17571" s="5"/>
      <c r="L17571" s="5"/>
      <c r="M17571" s="2">
        <f t="shared" si="274"/>
        <v>-235864.30999999685</v>
      </c>
      <c r="P17571"/>
    </row>
    <row r="17572" spans="1:16" hidden="1">
      <c r="A17572" t="s">
        <v>23203</v>
      </c>
      <c r="B17572" s="1">
        <v>42322</v>
      </c>
      <c r="C17572" t="s">
        <v>23220</v>
      </c>
      <c r="D17572">
        <v>2</v>
      </c>
      <c r="E17572" t="s">
        <v>23221</v>
      </c>
      <c r="F17572" t="s">
        <v>7054</v>
      </c>
      <c r="G17572" t="s">
        <v>4</v>
      </c>
      <c r="H17572" t="s">
        <v>23222</v>
      </c>
      <c r="J17572" s="5"/>
      <c r="K17572" s="2">
        <v>1025</v>
      </c>
      <c r="L17572" s="5"/>
      <c r="M17572" s="2">
        <f t="shared" si="274"/>
        <v>-236889.30999999685</v>
      </c>
      <c r="P17572"/>
    </row>
    <row r="17573" spans="1:16" hidden="1">
      <c r="A17573" t="s">
        <v>23203</v>
      </c>
      <c r="B17573" s="1">
        <v>42322</v>
      </c>
      <c r="C17573" t="s">
        <v>23220</v>
      </c>
      <c r="D17573">
        <v>2</v>
      </c>
      <c r="E17573" t="s">
        <v>23221</v>
      </c>
      <c r="F17573" t="s">
        <v>7054</v>
      </c>
      <c r="G17573" t="s">
        <v>4</v>
      </c>
      <c r="H17573" t="s">
        <v>23222</v>
      </c>
      <c r="I17573" s="2">
        <v>1025</v>
      </c>
      <c r="J17573" s="5"/>
      <c r="L17573" s="5"/>
      <c r="M17573" s="2">
        <f t="shared" si="274"/>
        <v>-235864.30999999685</v>
      </c>
      <c r="P17573"/>
    </row>
    <row r="17574" spans="1:16" hidden="1">
      <c r="A17574" t="s">
        <v>23229</v>
      </c>
      <c r="B17574" s="1">
        <v>42322</v>
      </c>
      <c r="C17574" t="s">
        <v>5029</v>
      </c>
      <c r="D17574">
        <v>2</v>
      </c>
      <c r="E17574" t="s">
        <v>23244</v>
      </c>
      <c r="F17574" t="s">
        <v>13559</v>
      </c>
      <c r="G17574" t="s">
        <v>479</v>
      </c>
      <c r="H17574" t="s">
        <v>4561</v>
      </c>
      <c r="J17574" s="5"/>
      <c r="K17574" s="2">
        <v>603.29</v>
      </c>
      <c r="L17574" s="5"/>
      <c r="M17574" s="2">
        <f t="shared" si="274"/>
        <v>-236467.59999999686</v>
      </c>
      <c r="P17574"/>
    </row>
    <row r="17575" spans="1:16" hidden="1">
      <c r="A17575" t="s">
        <v>23229</v>
      </c>
      <c r="B17575" s="1">
        <v>42322</v>
      </c>
      <c r="C17575" t="s">
        <v>5029</v>
      </c>
      <c r="D17575">
        <v>2</v>
      </c>
      <c r="E17575" t="s">
        <v>23244</v>
      </c>
      <c r="F17575" t="s">
        <v>13559</v>
      </c>
      <c r="G17575" t="s">
        <v>479</v>
      </c>
      <c r="H17575" t="s">
        <v>4561</v>
      </c>
      <c r="I17575" s="2">
        <v>603.29</v>
      </c>
      <c r="J17575" s="5"/>
      <c r="L17575" s="5"/>
      <c r="M17575" s="2">
        <f t="shared" si="274"/>
        <v>-235864.30999999685</v>
      </c>
      <c r="P17575"/>
    </row>
    <row r="17576" spans="1:16" hidden="1">
      <c r="A17576" t="s">
        <v>23251</v>
      </c>
      <c r="B17576" s="1">
        <v>42322</v>
      </c>
      <c r="C17576" t="s">
        <v>23261</v>
      </c>
      <c r="D17576">
        <v>2</v>
      </c>
      <c r="E17576" t="s">
        <v>23262</v>
      </c>
      <c r="F17576" t="s">
        <v>7054</v>
      </c>
      <c r="G17576" t="s">
        <v>4</v>
      </c>
      <c r="H17576" t="s">
        <v>23263</v>
      </c>
      <c r="I17576" s="2">
        <v>1025</v>
      </c>
      <c r="J17576" s="5"/>
      <c r="L17576" s="5"/>
      <c r="M17576" s="2">
        <f t="shared" si="274"/>
        <v>-234839.30999999685</v>
      </c>
      <c r="P17576"/>
    </row>
    <row r="17577" spans="1:16" hidden="1">
      <c r="A17577" t="s">
        <v>23273</v>
      </c>
      <c r="B17577" s="1">
        <v>42322</v>
      </c>
      <c r="C17577" t="s">
        <v>23285</v>
      </c>
      <c r="D17577">
        <v>1</v>
      </c>
      <c r="E17577" t="s">
        <v>23286</v>
      </c>
      <c r="F17577" t="s">
        <v>13565</v>
      </c>
      <c r="G17577" t="s">
        <v>4</v>
      </c>
      <c r="H17577" t="s">
        <v>2236</v>
      </c>
      <c r="I17577" s="2">
        <v>33000</v>
      </c>
      <c r="J17577" s="5"/>
      <c r="L17577" s="5"/>
      <c r="M17577" s="2">
        <f t="shared" si="274"/>
        <v>-201839.30999999685</v>
      </c>
      <c r="P17577"/>
    </row>
    <row r="17578" spans="1:16" hidden="1">
      <c r="A17578" t="s">
        <v>23292</v>
      </c>
      <c r="B17578" s="1">
        <v>42322</v>
      </c>
      <c r="C17578" t="s">
        <v>23303</v>
      </c>
      <c r="D17578">
        <v>2</v>
      </c>
      <c r="E17578" t="s">
        <v>23304</v>
      </c>
      <c r="F17578" t="s">
        <v>7054</v>
      </c>
      <c r="G17578" t="s">
        <v>4</v>
      </c>
      <c r="H17578" t="s">
        <v>7494</v>
      </c>
      <c r="I17578" s="2">
        <v>3402.85</v>
      </c>
      <c r="J17578" s="5"/>
      <c r="L17578" s="5"/>
      <c r="M17578" s="2">
        <f t="shared" si="274"/>
        <v>-198436.45999999685</v>
      </c>
      <c r="P17578"/>
    </row>
    <row r="17579" spans="1:16" hidden="1">
      <c r="A17579" t="s">
        <v>23314</v>
      </c>
      <c r="B17579" s="1">
        <v>42322</v>
      </c>
      <c r="C17579" t="s">
        <v>23322</v>
      </c>
      <c r="D17579">
        <v>2</v>
      </c>
      <c r="E17579" t="s">
        <v>23323</v>
      </c>
      <c r="F17579" t="s">
        <v>7054</v>
      </c>
      <c r="G17579" t="s">
        <v>4</v>
      </c>
      <c r="H17579" t="s">
        <v>23324</v>
      </c>
      <c r="I17579" s="2">
        <v>1840</v>
      </c>
      <c r="J17579" s="5"/>
      <c r="L17579" s="5"/>
      <c r="M17579" s="2">
        <f t="shared" si="274"/>
        <v>-196596.45999999685</v>
      </c>
      <c r="P17579"/>
    </row>
    <row r="17580" spans="1:16" hidden="1">
      <c r="A17580" t="s">
        <v>23338</v>
      </c>
      <c r="B17580" s="1">
        <v>42322</v>
      </c>
      <c r="C17580" t="s">
        <v>21360</v>
      </c>
      <c r="D17580">
        <v>1</v>
      </c>
      <c r="E17580" t="s">
        <v>23348</v>
      </c>
      <c r="F17580" t="s">
        <v>13561</v>
      </c>
      <c r="G17580" t="s">
        <v>4</v>
      </c>
      <c r="H17580" t="s">
        <v>21362</v>
      </c>
      <c r="I17580" s="2">
        <v>20000</v>
      </c>
      <c r="J17580" s="5"/>
      <c r="L17580" s="5"/>
      <c r="M17580" s="2">
        <f t="shared" si="274"/>
        <v>-176596.45999999685</v>
      </c>
      <c r="P17580"/>
    </row>
    <row r="17581" spans="1:16" hidden="1">
      <c r="A17581" t="s">
        <v>23357</v>
      </c>
      <c r="B17581" s="1">
        <v>42322</v>
      </c>
      <c r="C17581" t="s">
        <v>23367</v>
      </c>
      <c r="D17581">
        <v>1</v>
      </c>
      <c r="E17581" t="s">
        <v>23368</v>
      </c>
      <c r="F17581" t="s">
        <v>13565</v>
      </c>
      <c r="G17581" t="s">
        <v>4</v>
      </c>
      <c r="H17581" t="s">
        <v>23369</v>
      </c>
      <c r="I17581" s="2">
        <v>11696</v>
      </c>
      <c r="J17581" s="5"/>
      <c r="L17581" s="5"/>
      <c r="M17581" s="2">
        <f t="shared" si="274"/>
        <v>-164900.45999999685</v>
      </c>
      <c r="P17581"/>
    </row>
    <row r="17582" spans="1:16" hidden="1">
      <c r="A17582" t="s">
        <v>23376</v>
      </c>
      <c r="B17582" s="1">
        <v>42322</v>
      </c>
      <c r="C17582" t="s">
        <v>5727</v>
      </c>
      <c r="D17582">
        <v>2</v>
      </c>
      <c r="E17582" t="s">
        <v>23385</v>
      </c>
      <c r="F17582" t="s">
        <v>13559</v>
      </c>
      <c r="G17582" t="s">
        <v>479</v>
      </c>
      <c r="H17582" t="s">
        <v>7191</v>
      </c>
      <c r="I17582" s="2">
        <v>3469.32</v>
      </c>
      <c r="J17582" s="5"/>
      <c r="L17582" s="5"/>
      <c r="M17582" s="2">
        <f t="shared" si="274"/>
        <v>-161431.13999999684</v>
      </c>
      <c r="P17582"/>
    </row>
    <row r="17583" spans="1:16" hidden="1">
      <c r="A17583" t="s">
        <v>23396</v>
      </c>
      <c r="B17583" s="1">
        <v>42322</v>
      </c>
      <c r="C17583" t="s">
        <v>23404</v>
      </c>
      <c r="D17583">
        <v>2</v>
      </c>
      <c r="E17583" t="s">
        <v>23405</v>
      </c>
      <c r="F17583" t="s">
        <v>7054</v>
      </c>
      <c r="G17583" t="s">
        <v>4</v>
      </c>
      <c r="H17583" t="s">
        <v>23406</v>
      </c>
      <c r="I17583" s="2">
        <v>4468.13</v>
      </c>
      <c r="J17583" s="5"/>
      <c r="L17583" s="5"/>
      <c r="M17583" s="2">
        <f t="shared" si="274"/>
        <v>-156963.00999999684</v>
      </c>
      <c r="P17583"/>
    </row>
    <row r="17584" spans="1:16" hidden="1">
      <c r="A17584" t="s">
        <v>23414</v>
      </c>
      <c r="B17584" s="1">
        <v>42322</v>
      </c>
      <c r="C17584" t="s">
        <v>5029</v>
      </c>
      <c r="D17584">
        <v>2</v>
      </c>
      <c r="E17584" t="s">
        <v>23422</v>
      </c>
      <c r="F17584" t="s">
        <v>13559</v>
      </c>
      <c r="G17584" t="s">
        <v>479</v>
      </c>
      <c r="H17584" t="s">
        <v>4379</v>
      </c>
      <c r="J17584" s="5"/>
      <c r="K17584" s="2">
        <v>4504.0200000000004</v>
      </c>
      <c r="L17584" s="5"/>
      <c r="M17584" s="2">
        <f t="shared" si="274"/>
        <v>-161467.02999999683</v>
      </c>
      <c r="P17584"/>
    </row>
    <row r="17585" spans="1:16" hidden="1">
      <c r="A17585" t="s">
        <v>23414</v>
      </c>
      <c r="B17585" s="1">
        <v>42322</v>
      </c>
      <c r="C17585" t="s">
        <v>5029</v>
      </c>
      <c r="D17585">
        <v>2</v>
      </c>
      <c r="E17585" t="s">
        <v>23422</v>
      </c>
      <c r="F17585" t="s">
        <v>13559</v>
      </c>
      <c r="G17585" t="s">
        <v>479</v>
      </c>
      <c r="H17585" t="s">
        <v>4379</v>
      </c>
      <c r="I17585" s="2">
        <v>4504.0200000000004</v>
      </c>
      <c r="J17585" s="5"/>
      <c r="L17585" s="5"/>
      <c r="M17585" s="2">
        <f t="shared" si="274"/>
        <v>-156963.00999999684</v>
      </c>
      <c r="P17585"/>
    </row>
    <row r="17586" spans="1:16" hidden="1">
      <c r="A17586" t="s">
        <v>23433</v>
      </c>
      <c r="B17586" s="1">
        <v>42322</v>
      </c>
      <c r="C17586" t="s">
        <v>3261</v>
      </c>
      <c r="D17586">
        <v>2</v>
      </c>
      <c r="E17586" t="s">
        <v>23438</v>
      </c>
      <c r="F17586" t="s">
        <v>13559</v>
      </c>
      <c r="G17586" t="s">
        <v>479</v>
      </c>
      <c r="H17586" t="s">
        <v>4726</v>
      </c>
      <c r="J17586" s="5"/>
      <c r="K17586" s="2">
        <v>662.82</v>
      </c>
      <c r="L17586" s="5"/>
      <c r="M17586" s="2">
        <f t="shared" si="274"/>
        <v>-157625.82999999684</v>
      </c>
      <c r="P17586"/>
    </row>
    <row r="17587" spans="1:16" hidden="1">
      <c r="A17587" t="s">
        <v>23433</v>
      </c>
      <c r="B17587" s="1">
        <v>42322</v>
      </c>
      <c r="C17587" t="s">
        <v>3261</v>
      </c>
      <c r="D17587">
        <v>2</v>
      </c>
      <c r="E17587" t="s">
        <v>23438</v>
      </c>
      <c r="F17587" t="s">
        <v>13559</v>
      </c>
      <c r="G17587" t="s">
        <v>479</v>
      </c>
      <c r="H17587" t="s">
        <v>4726</v>
      </c>
      <c r="I17587" s="2">
        <v>662.82</v>
      </c>
      <c r="J17587" s="5"/>
      <c r="L17587" s="5"/>
      <c r="M17587" s="2">
        <f t="shared" si="274"/>
        <v>-156963.00999999684</v>
      </c>
      <c r="P17587"/>
    </row>
    <row r="17588" spans="1:16" hidden="1">
      <c r="A17588" t="s">
        <v>23448</v>
      </c>
      <c r="B17588" s="1">
        <v>42322</v>
      </c>
      <c r="C17588" t="s">
        <v>674</v>
      </c>
      <c r="D17588">
        <v>2</v>
      </c>
      <c r="E17588" t="s">
        <v>23458</v>
      </c>
      <c r="F17588" t="s">
        <v>13559</v>
      </c>
      <c r="G17588" t="s">
        <v>479</v>
      </c>
      <c r="H17588" t="s">
        <v>23222</v>
      </c>
      <c r="J17588" s="5"/>
      <c r="K17588" s="2">
        <v>2312.69</v>
      </c>
      <c r="L17588" s="5"/>
      <c r="M17588" s="2">
        <f t="shared" si="274"/>
        <v>-159275.69999999684</v>
      </c>
      <c r="P17588"/>
    </row>
    <row r="17589" spans="1:16" hidden="1">
      <c r="A17589" t="s">
        <v>23448</v>
      </c>
      <c r="B17589" s="1">
        <v>42322</v>
      </c>
      <c r="C17589" t="s">
        <v>674</v>
      </c>
      <c r="D17589">
        <v>2</v>
      </c>
      <c r="E17589" t="s">
        <v>23458</v>
      </c>
      <c r="F17589" t="s">
        <v>13559</v>
      </c>
      <c r="G17589" t="s">
        <v>479</v>
      </c>
      <c r="H17589" t="s">
        <v>23222</v>
      </c>
      <c r="I17589" s="2">
        <v>2312.69</v>
      </c>
      <c r="J17589" s="5"/>
      <c r="L17589" s="5"/>
      <c r="M17589" s="2">
        <f t="shared" si="274"/>
        <v>-156963.00999999684</v>
      </c>
      <c r="P17589"/>
    </row>
    <row r="17590" spans="1:16" hidden="1">
      <c r="A17590" t="s">
        <v>23470</v>
      </c>
      <c r="B17590" s="1">
        <v>42322</v>
      </c>
      <c r="C17590" t="s">
        <v>23482</v>
      </c>
      <c r="D17590">
        <v>2</v>
      </c>
      <c r="E17590" t="s">
        <v>23483</v>
      </c>
      <c r="F17590" t="s">
        <v>7054</v>
      </c>
      <c r="G17590" t="s">
        <v>4</v>
      </c>
      <c r="H17590" t="s">
        <v>11428</v>
      </c>
      <c r="I17590" s="2">
        <v>2543.86</v>
      </c>
      <c r="J17590" s="5"/>
      <c r="L17590" s="5"/>
      <c r="M17590" s="2">
        <f t="shared" si="274"/>
        <v>-154419.14999999685</v>
      </c>
      <c r="P17590"/>
    </row>
    <row r="17591" spans="1:16" hidden="1">
      <c r="A17591" t="s">
        <v>23496</v>
      </c>
      <c r="B17591" s="1">
        <v>42322</v>
      </c>
      <c r="C17591" t="s">
        <v>23505</v>
      </c>
      <c r="D17591">
        <v>2</v>
      </c>
      <c r="E17591" t="s">
        <v>23506</v>
      </c>
      <c r="F17591" t="s">
        <v>7054</v>
      </c>
      <c r="G17591" t="s">
        <v>4</v>
      </c>
      <c r="H17591" t="s">
        <v>22078</v>
      </c>
      <c r="I17591" s="2">
        <v>4204.72</v>
      </c>
      <c r="J17591" s="5"/>
      <c r="L17591" s="5"/>
      <c r="M17591" s="2">
        <f t="shared" si="274"/>
        <v>-150214.42999999685</v>
      </c>
      <c r="P17591"/>
    </row>
    <row r="17592" spans="1:16" hidden="1">
      <c r="A17592" t="s">
        <v>23518</v>
      </c>
      <c r="B17592" s="1">
        <v>42322</v>
      </c>
      <c r="C17592" t="s">
        <v>23527</v>
      </c>
      <c r="D17592">
        <v>1</v>
      </c>
      <c r="E17592" t="s">
        <v>23528</v>
      </c>
      <c r="F17592" t="s">
        <v>13565</v>
      </c>
      <c r="G17592" t="s">
        <v>4</v>
      </c>
      <c r="H17592" t="s">
        <v>23529</v>
      </c>
      <c r="I17592" s="2">
        <v>20000</v>
      </c>
      <c r="J17592" s="5"/>
      <c r="L17592" s="5"/>
      <c r="M17592" s="2">
        <f t="shared" si="274"/>
        <v>-130214.42999999685</v>
      </c>
      <c r="P17592"/>
    </row>
    <row r="17593" spans="1:16" hidden="1">
      <c r="A17593" t="s">
        <v>23538</v>
      </c>
      <c r="B17593" s="1">
        <v>42322</v>
      </c>
      <c r="C17593" t="s">
        <v>23547</v>
      </c>
      <c r="D17593">
        <v>2</v>
      </c>
      <c r="E17593" t="s">
        <v>23548</v>
      </c>
      <c r="F17593" t="s">
        <v>7054</v>
      </c>
      <c r="G17593" t="s">
        <v>4</v>
      </c>
      <c r="H17593" t="s">
        <v>1327</v>
      </c>
      <c r="I17593" s="2">
        <v>1025</v>
      </c>
      <c r="J17593" s="5"/>
      <c r="L17593" s="5"/>
      <c r="M17593" s="2">
        <f t="shared" si="274"/>
        <v>-129189.42999999685</v>
      </c>
      <c r="P17593"/>
    </row>
    <row r="17594" spans="1:16" hidden="1">
      <c r="A17594" t="s">
        <v>23557</v>
      </c>
      <c r="B17594" s="1">
        <v>42322</v>
      </c>
      <c r="C17594" t="s">
        <v>23565</v>
      </c>
      <c r="D17594">
        <v>2</v>
      </c>
      <c r="E17594" t="s">
        <v>23566</v>
      </c>
      <c r="F17594" t="s">
        <v>7054</v>
      </c>
      <c r="G17594" t="s">
        <v>4</v>
      </c>
      <c r="H17594" t="s">
        <v>1156</v>
      </c>
      <c r="J17594" s="5"/>
      <c r="K17594" s="2">
        <v>4113.05</v>
      </c>
      <c r="L17594" s="5"/>
      <c r="M17594" s="2">
        <f t="shared" si="274"/>
        <v>-133302.47999999684</v>
      </c>
      <c r="P17594"/>
    </row>
    <row r="17595" spans="1:16" hidden="1">
      <c r="A17595" t="s">
        <v>23557</v>
      </c>
      <c r="B17595" s="1">
        <v>42322</v>
      </c>
      <c r="C17595" t="s">
        <v>23565</v>
      </c>
      <c r="D17595">
        <v>2</v>
      </c>
      <c r="E17595" t="s">
        <v>23566</v>
      </c>
      <c r="F17595" t="s">
        <v>7054</v>
      </c>
      <c r="G17595" t="s">
        <v>4</v>
      </c>
      <c r="H17595" t="s">
        <v>1156</v>
      </c>
      <c r="I17595" s="2">
        <v>6844.41</v>
      </c>
      <c r="J17595" s="5"/>
      <c r="L17595" s="5"/>
      <c r="M17595" s="2">
        <f t="shared" si="274"/>
        <v>-126458.06999999683</v>
      </c>
      <c r="P17595"/>
    </row>
    <row r="17596" spans="1:16" hidden="1">
      <c r="A17596" t="s">
        <v>23580</v>
      </c>
      <c r="B17596" s="1">
        <v>42322</v>
      </c>
      <c r="C17596" t="s">
        <v>23588</v>
      </c>
      <c r="D17596">
        <v>2</v>
      </c>
      <c r="E17596" t="s">
        <v>23589</v>
      </c>
      <c r="F17596" t="s">
        <v>7054</v>
      </c>
      <c r="G17596" t="s">
        <v>4</v>
      </c>
      <c r="H17596" t="s">
        <v>3614</v>
      </c>
      <c r="I17596" s="2">
        <v>5700.01</v>
      </c>
      <c r="J17596" s="5"/>
      <c r="L17596" s="5"/>
      <c r="M17596" s="2">
        <f t="shared" si="274"/>
        <v>-120758.05999999684</v>
      </c>
      <c r="P17596"/>
    </row>
    <row r="17597" spans="1:16" hidden="1">
      <c r="A17597" t="s">
        <v>23600</v>
      </c>
      <c r="B17597" s="1">
        <v>42322</v>
      </c>
      <c r="C17597" t="s">
        <v>23607</v>
      </c>
      <c r="D17597">
        <v>2</v>
      </c>
      <c r="E17597" t="s">
        <v>23608</v>
      </c>
      <c r="F17597" t="s">
        <v>7054</v>
      </c>
      <c r="G17597" t="s">
        <v>4</v>
      </c>
      <c r="H17597" t="s">
        <v>15273</v>
      </c>
      <c r="I17597" s="2">
        <v>3005.32</v>
      </c>
      <c r="J17597" s="5"/>
      <c r="L17597" s="5"/>
      <c r="M17597" s="2">
        <f t="shared" si="274"/>
        <v>-117752.73999999683</v>
      </c>
      <c r="P17597"/>
    </row>
    <row r="17598" spans="1:16" hidden="1">
      <c r="A17598" t="s">
        <v>23618</v>
      </c>
      <c r="B17598" s="1">
        <v>42322</v>
      </c>
      <c r="C17598" t="s">
        <v>23625</v>
      </c>
      <c r="D17598">
        <v>2</v>
      </c>
      <c r="E17598" t="s">
        <v>23626</v>
      </c>
      <c r="F17598" t="s">
        <v>7054</v>
      </c>
      <c r="G17598" t="s">
        <v>4</v>
      </c>
      <c r="H17598" t="s">
        <v>18777</v>
      </c>
      <c r="I17598" s="2">
        <v>590</v>
      </c>
      <c r="J17598" s="5"/>
      <c r="L17598" s="5"/>
      <c r="M17598" s="2">
        <f t="shared" si="274"/>
        <v>-117162.73999999683</v>
      </c>
      <c r="P17598"/>
    </row>
    <row r="17599" spans="1:16" hidden="1">
      <c r="A17599" t="s">
        <v>23636</v>
      </c>
      <c r="B17599" s="1">
        <v>42322</v>
      </c>
      <c r="C17599" t="s">
        <v>23644</v>
      </c>
      <c r="D17599">
        <v>2</v>
      </c>
      <c r="E17599" t="s">
        <v>23645</v>
      </c>
      <c r="F17599" t="s">
        <v>7054</v>
      </c>
      <c r="G17599" t="s">
        <v>4</v>
      </c>
      <c r="H17599" t="s">
        <v>23646</v>
      </c>
      <c r="I17599" s="2">
        <v>1025</v>
      </c>
      <c r="J17599" s="5"/>
      <c r="L17599" s="5"/>
      <c r="M17599" s="2">
        <f t="shared" si="274"/>
        <v>-116137.73999999683</v>
      </c>
      <c r="P17599"/>
    </row>
    <row r="17600" spans="1:16" hidden="1">
      <c r="A17600" t="s">
        <v>23658</v>
      </c>
      <c r="B17600" s="1">
        <v>42322</v>
      </c>
      <c r="C17600" t="s">
        <v>23666</v>
      </c>
      <c r="D17600">
        <v>2</v>
      </c>
      <c r="E17600" t="s">
        <v>23667</v>
      </c>
      <c r="F17600" t="s">
        <v>7054</v>
      </c>
      <c r="G17600" t="s">
        <v>4</v>
      </c>
      <c r="H17600" t="s">
        <v>10505</v>
      </c>
      <c r="I17600" s="2">
        <v>1025</v>
      </c>
      <c r="J17600" s="5"/>
      <c r="L17600" s="5"/>
      <c r="M17600" s="2">
        <f t="shared" si="274"/>
        <v>-115112.73999999683</v>
      </c>
      <c r="P17600"/>
    </row>
    <row r="17601" spans="1:16" hidden="1">
      <c r="A17601" t="s">
        <v>23682</v>
      </c>
      <c r="B17601" s="1">
        <v>42322</v>
      </c>
      <c r="C17601" t="s">
        <v>23689</v>
      </c>
      <c r="D17601">
        <v>2</v>
      </c>
      <c r="E17601" t="s">
        <v>23690</v>
      </c>
      <c r="F17601" t="s">
        <v>7054</v>
      </c>
      <c r="G17601" t="s">
        <v>4</v>
      </c>
      <c r="H17601" t="s">
        <v>14489</v>
      </c>
      <c r="I17601" s="2">
        <v>1840</v>
      </c>
      <c r="J17601" s="5"/>
      <c r="L17601" s="5"/>
      <c r="M17601" s="2">
        <f t="shared" si="274"/>
        <v>-113272.73999999683</v>
      </c>
      <c r="P17601"/>
    </row>
    <row r="17602" spans="1:16" hidden="1">
      <c r="A17602" t="s">
        <v>23709</v>
      </c>
      <c r="B17602" s="1">
        <v>42322</v>
      </c>
      <c r="C17602" t="s">
        <v>23719</v>
      </c>
      <c r="D17602">
        <v>2</v>
      </c>
      <c r="E17602" t="s">
        <v>23720</v>
      </c>
      <c r="F17602" t="s">
        <v>7054</v>
      </c>
      <c r="G17602" t="s">
        <v>4</v>
      </c>
      <c r="H17602" t="s">
        <v>23721</v>
      </c>
      <c r="I17602" s="2">
        <v>1025</v>
      </c>
      <c r="J17602" s="5"/>
      <c r="L17602" s="5"/>
      <c r="M17602" s="2">
        <f t="shared" si="274"/>
        <v>-112247.73999999683</v>
      </c>
      <c r="P17602"/>
    </row>
    <row r="17603" spans="1:16" hidden="1">
      <c r="A17603" t="s">
        <v>23735</v>
      </c>
      <c r="B17603" s="1">
        <v>42322</v>
      </c>
      <c r="C17603" t="s">
        <v>23741</v>
      </c>
      <c r="D17603">
        <v>2</v>
      </c>
      <c r="E17603" t="s">
        <v>23742</v>
      </c>
      <c r="F17603" t="s">
        <v>7054</v>
      </c>
      <c r="G17603" t="s">
        <v>4</v>
      </c>
      <c r="H17603" t="s">
        <v>691</v>
      </c>
      <c r="J17603" s="5"/>
      <c r="K17603" s="2">
        <v>1100</v>
      </c>
      <c r="L17603" s="5"/>
      <c r="M17603" s="2">
        <f t="shared" si="274"/>
        <v>-113347.73999999683</v>
      </c>
      <c r="P17603"/>
    </row>
    <row r="17604" spans="1:16" hidden="1">
      <c r="A17604" t="s">
        <v>23735</v>
      </c>
      <c r="B17604" s="1">
        <v>42322</v>
      </c>
      <c r="C17604" t="s">
        <v>23741</v>
      </c>
      <c r="D17604">
        <v>2</v>
      </c>
      <c r="E17604" t="s">
        <v>23742</v>
      </c>
      <c r="F17604" t="s">
        <v>7054</v>
      </c>
      <c r="G17604" t="s">
        <v>4</v>
      </c>
      <c r="H17604" t="s">
        <v>691</v>
      </c>
      <c r="I17604" s="2">
        <v>2305.1999999999998</v>
      </c>
      <c r="J17604" s="5"/>
      <c r="L17604" s="5"/>
      <c r="M17604" s="2">
        <f t="shared" si="274"/>
        <v>-111042.53999999684</v>
      </c>
      <c r="P17604"/>
    </row>
    <row r="17605" spans="1:16" hidden="1">
      <c r="A17605" t="s">
        <v>23754</v>
      </c>
      <c r="B17605" s="1">
        <v>42322</v>
      </c>
      <c r="C17605" t="s">
        <v>23763</v>
      </c>
      <c r="D17605">
        <v>2</v>
      </c>
      <c r="E17605" t="s">
        <v>23764</v>
      </c>
      <c r="F17605" t="s">
        <v>7054</v>
      </c>
      <c r="G17605" t="s">
        <v>4</v>
      </c>
      <c r="H17605" t="s">
        <v>21706</v>
      </c>
      <c r="I17605" s="2">
        <v>1025</v>
      </c>
      <c r="J17605" s="5"/>
      <c r="L17605" s="5"/>
      <c r="M17605" s="2">
        <f t="shared" si="274"/>
        <v>-110017.53999999684</v>
      </c>
      <c r="P17605"/>
    </row>
    <row r="17606" spans="1:16" hidden="1">
      <c r="A17606" t="s">
        <v>23775</v>
      </c>
      <c r="B17606" s="1">
        <v>42322</v>
      </c>
      <c r="C17606" t="s">
        <v>1802</v>
      </c>
      <c r="D17606">
        <v>2</v>
      </c>
      <c r="E17606" t="s">
        <v>23784</v>
      </c>
      <c r="F17606" t="s">
        <v>13559</v>
      </c>
      <c r="G17606" t="s">
        <v>479</v>
      </c>
      <c r="H17606" t="s">
        <v>65</v>
      </c>
      <c r="I17606" s="2">
        <v>143.54</v>
      </c>
      <c r="J17606" s="5"/>
      <c r="L17606" s="5"/>
      <c r="M17606" s="2">
        <f t="shared" si="274"/>
        <v>-109873.99999999684</v>
      </c>
      <c r="P17606"/>
    </row>
    <row r="17607" spans="1:16" hidden="1">
      <c r="A17607" t="s">
        <v>23797</v>
      </c>
      <c r="B17607" s="1">
        <v>42322</v>
      </c>
      <c r="C17607" t="s">
        <v>23805</v>
      </c>
      <c r="D17607">
        <v>2</v>
      </c>
      <c r="E17607" t="s">
        <v>23806</v>
      </c>
      <c r="F17607" t="s">
        <v>7054</v>
      </c>
      <c r="G17607" t="s">
        <v>4</v>
      </c>
      <c r="H17607" t="s">
        <v>6079</v>
      </c>
      <c r="I17607" s="2">
        <v>1840</v>
      </c>
      <c r="J17607" s="5"/>
      <c r="L17607" s="5"/>
      <c r="M17607" s="2">
        <f t="shared" si="274"/>
        <v>-108033.99999999684</v>
      </c>
      <c r="P17607"/>
    </row>
    <row r="17608" spans="1:16" hidden="1">
      <c r="A17608" t="s">
        <v>23817</v>
      </c>
      <c r="B17608" s="1">
        <v>42322</v>
      </c>
      <c r="C17608" t="s">
        <v>23826</v>
      </c>
      <c r="D17608">
        <v>2</v>
      </c>
      <c r="E17608" t="s">
        <v>23827</v>
      </c>
      <c r="F17608" t="s">
        <v>7054</v>
      </c>
      <c r="G17608" t="s">
        <v>4</v>
      </c>
      <c r="H17608" t="s">
        <v>23828</v>
      </c>
      <c r="I17608" s="2">
        <v>1025</v>
      </c>
      <c r="J17608" s="5"/>
      <c r="L17608" s="5"/>
      <c r="M17608" s="2">
        <f t="shared" si="274"/>
        <v>-107008.99999999684</v>
      </c>
      <c r="P17608"/>
    </row>
    <row r="17609" spans="1:16" hidden="1">
      <c r="A17609" t="s">
        <v>23841</v>
      </c>
      <c r="B17609" s="1">
        <v>42322</v>
      </c>
      <c r="C17609" t="s">
        <v>23850</v>
      </c>
      <c r="D17609">
        <v>2</v>
      </c>
      <c r="E17609" t="s">
        <v>23851</v>
      </c>
      <c r="F17609" t="s">
        <v>7054</v>
      </c>
      <c r="G17609" t="s">
        <v>4</v>
      </c>
      <c r="H17609" t="s">
        <v>21326</v>
      </c>
      <c r="I17609" s="2">
        <v>197.2</v>
      </c>
      <c r="J17609" s="5"/>
      <c r="L17609" s="5"/>
      <c r="M17609" s="2">
        <f t="shared" ref="M17609:M17672" si="275">+M17608+I17609-K17609</f>
        <v>-106811.79999999685</v>
      </c>
      <c r="P17609"/>
    </row>
    <row r="17610" spans="1:16" hidden="1">
      <c r="A17610" t="s">
        <v>23864</v>
      </c>
      <c r="B17610" s="1">
        <v>42322</v>
      </c>
      <c r="C17610" t="s">
        <v>23874</v>
      </c>
      <c r="D17610">
        <v>1</v>
      </c>
      <c r="E17610" t="s">
        <v>23875</v>
      </c>
      <c r="F17610" t="s">
        <v>13565</v>
      </c>
      <c r="G17610" t="s">
        <v>4</v>
      </c>
      <c r="H17610" t="s">
        <v>23876</v>
      </c>
      <c r="I17610" s="2">
        <v>3000</v>
      </c>
      <c r="J17610" s="5"/>
      <c r="L17610" s="5"/>
      <c r="M17610" s="2">
        <f t="shared" si="275"/>
        <v>-103811.79999999685</v>
      </c>
      <c r="P17610"/>
    </row>
    <row r="17611" spans="1:16" hidden="1">
      <c r="A17611" t="s">
        <v>23891</v>
      </c>
      <c r="B17611" s="1">
        <v>42322</v>
      </c>
      <c r="C17611" t="s">
        <v>23899</v>
      </c>
      <c r="D17611">
        <v>1</v>
      </c>
      <c r="E17611" t="s">
        <v>23900</v>
      </c>
      <c r="F17611" t="s">
        <v>13565</v>
      </c>
      <c r="G17611" t="s">
        <v>4</v>
      </c>
      <c r="H17611" t="s">
        <v>23901</v>
      </c>
      <c r="I17611" s="2">
        <v>5000</v>
      </c>
      <c r="J17611" s="5"/>
      <c r="L17611" s="5"/>
      <c r="M17611" s="2">
        <f t="shared" si="275"/>
        <v>-98811.799999996845</v>
      </c>
      <c r="P17611"/>
    </row>
    <row r="17612" spans="1:16" hidden="1">
      <c r="A17612" s="35" t="s">
        <v>6149</v>
      </c>
      <c r="B17612" s="36">
        <v>42323</v>
      </c>
      <c r="C17612" s="35" t="s">
        <v>6154</v>
      </c>
      <c r="D17612" s="35">
        <v>1</v>
      </c>
      <c r="E17612" s="35" t="s">
        <v>6155</v>
      </c>
      <c r="F17612" s="35" t="s">
        <v>13</v>
      </c>
      <c r="G17612" s="35" t="s">
        <v>20</v>
      </c>
      <c r="H17612" s="35" t="s">
        <v>6156</v>
      </c>
      <c r="I17612" s="11"/>
      <c r="J17612" s="12"/>
      <c r="K17612" s="11">
        <v>15000</v>
      </c>
      <c r="L17612" s="12"/>
      <c r="M17612" s="2">
        <f t="shared" si="275"/>
        <v>-113811.79999999685</v>
      </c>
      <c r="P17612"/>
    </row>
    <row r="17613" spans="1:16" hidden="1">
      <c r="A17613" t="s">
        <v>6161</v>
      </c>
      <c r="B17613" s="1">
        <v>42323</v>
      </c>
      <c r="C17613" t="s">
        <v>18</v>
      </c>
      <c r="D17613">
        <v>1</v>
      </c>
      <c r="E17613" t="s">
        <v>6162</v>
      </c>
      <c r="F17613" t="s">
        <v>13</v>
      </c>
      <c r="G17613" t="s">
        <v>20</v>
      </c>
      <c r="H17613" t="s">
        <v>18</v>
      </c>
      <c r="J17613" s="5"/>
      <c r="K17613" s="2">
        <v>6000</v>
      </c>
      <c r="L17613" s="5"/>
      <c r="M17613" s="2">
        <f t="shared" si="275"/>
        <v>-119811.79999999685</v>
      </c>
      <c r="P17613"/>
    </row>
    <row r="17614" spans="1:16" hidden="1">
      <c r="A17614" t="s">
        <v>6167</v>
      </c>
      <c r="B17614" s="1">
        <v>42323</v>
      </c>
      <c r="C17614" t="s">
        <v>200</v>
      </c>
      <c r="D17614">
        <v>1</v>
      </c>
      <c r="E17614" t="s">
        <v>6168</v>
      </c>
      <c r="F17614" t="s">
        <v>16</v>
      </c>
      <c r="G17614" t="s">
        <v>20</v>
      </c>
      <c r="H17614" t="s">
        <v>200</v>
      </c>
      <c r="J17614" s="5"/>
      <c r="K17614" s="2">
        <v>20000</v>
      </c>
      <c r="L17614" s="5"/>
      <c r="M17614" s="2">
        <f t="shared" si="275"/>
        <v>-139811.79999999685</v>
      </c>
      <c r="P17614"/>
    </row>
    <row r="17615" spans="1:16" hidden="1">
      <c r="A17615" t="s">
        <v>23915</v>
      </c>
      <c r="B17615" s="1">
        <v>42323</v>
      </c>
      <c r="C17615" t="s">
        <v>6</v>
      </c>
      <c r="D17615">
        <v>1</v>
      </c>
      <c r="E17615" t="s">
        <v>23927</v>
      </c>
      <c r="F17615" t="s">
        <v>13565</v>
      </c>
      <c r="G17615" t="s">
        <v>20</v>
      </c>
      <c r="H17615" t="s">
        <v>6156</v>
      </c>
      <c r="I17615" s="2">
        <v>15000</v>
      </c>
      <c r="J17615" s="5"/>
      <c r="L17615" s="5"/>
      <c r="M17615" s="2">
        <f t="shared" si="275"/>
        <v>-124811.79999999685</v>
      </c>
      <c r="P17615"/>
    </row>
    <row r="17616" spans="1:16" hidden="1">
      <c r="A17616" t="s">
        <v>23934</v>
      </c>
      <c r="B17616" s="1">
        <v>42323</v>
      </c>
      <c r="C17616" t="s">
        <v>23949</v>
      </c>
      <c r="D17616">
        <v>1</v>
      </c>
      <c r="E17616" t="s">
        <v>23950</v>
      </c>
      <c r="F17616" t="s">
        <v>13565</v>
      </c>
      <c r="G17616" t="s">
        <v>20</v>
      </c>
      <c r="H17616" t="s">
        <v>15306</v>
      </c>
      <c r="I17616" s="2">
        <v>20000</v>
      </c>
      <c r="J17616" s="5"/>
      <c r="L17616" s="5"/>
      <c r="M17616" s="2">
        <f t="shared" si="275"/>
        <v>-104811.79999999685</v>
      </c>
      <c r="P17616"/>
    </row>
    <row r="17617" spans="1:16" hidden="1">
      <c r="A17617" t="s">
        <v>23957</v>
      </c>
      <c r="B17617" s="1">
        <v>42323</v>
      </c>
      <c r="C17617" t="s">
        <v>23972</v>
      </c>
      <c r="D17617">
        <v>1</v>
      </c>
      <c r="E17617" t="s">
        <v>23973</v>
      </c>
      <c r="F17617" t="s">
        <v>13565</v>
      </c>
      <c r="G17617" t="s">
        <v>20</v>
      </c>
      <c r="H17617" t="s">
        <v>23974</v>
      </c>
      <c r="I17617" s="2">
        <v>3000</v>
      </c>
      <c r="J17617" s="5"/>
      <c r="L17617" s="5"/>
      <c r="M17617" s="2">
        <f t="shared" si="275"/>
        <v>-101811.79999999685</v>
      </c>
      <c r="P17617"/>
    </row>
    <row r="17618" spans="1:16" hidden="1">
      <c r="A17618" t="s">
        <v>23983</v>
      </c>
      <c r="B17618" s="1">
        <v>42323</v>
      </c>
      <c r="C17618" t="s">
        <v>23972</v>
      </c>
      <c r="D17618">
        <v>1</v>
      </c>
      <c r="E17618" t="s">
        <v>23997</v>
      </c>
      <c r="F17618" t="s">
        <v>13565</v>
      </c>
      <c r="G17618" t="s">
        <v>20</v>
      </c>
      <c r="H17618" t="s">
        <v>6682</v>
      </c>
      <c r="I17618" s="2">
        <v>3000</v>
      </c>
      <c r="J17618" s="5"/>
      <c r="L17618" s="5"/>
      <c r="M17618" s="2">
        <f t="shared" si="275"/>
        <v>-98811.799999996845</v>
      </c>
      <c r="P17618"/>
    </row>
    <row r="17619" spans="1:16" hidden="1">
      <c r="A17619" t="s">
        <v>24003</v>
      </c>
      <c r="B17619" s="1">
        <v>42323</v>
      </c>
      <c r="C17619" t="s">
        <v>23972</v>
      </c>
      <c r="D17619">
        <v>1</v>
      </c>
      <c r="E17619" t="s">
        <v>23973</v>
      </c>
      <c r="F17619" t="s">
        <v>13565</v>
      </c>
      <c r="G17619" t="s">
        <v>20</v>
      </c>
      <c r="H17619" t="s">
        <v>24015</v>
      </c>
      <c r="J17619" s="5"/>
      <c r="K17619" s="2">
        <v>3000</v>
      </c>
      <c r="L17619" s="5"/>
      <c r="M17619" s="2">
        <f t="shared" si="275"/>
        <v>-101811.79999999685</v>
      </c>
      <c r="P17619"/>
    </row>
    <row r="17620" spans="1:16" hidden="1">
      <c r="A17620" t="s">
        <v>24025</v>
      </c>
      <c r="B17620" s="1">
        <v>42323</v>
      </c>
      <c r="C17620" t="s">
        <v>24042</v>
      </c>
      <c r="D17620">
        <v>1</v>
      </c>
      <c r="E17620" t="s">
        <v>24043</v>
      </c>
      <c r="F17620" t="s">
        <v>13565</v>
      </c>
      <c r="G17620" t="s">
        <v>20</v>
      </c>
      <c r="H17620" t="s">
        <v>24044</v>
      </c>
      <c r="I17620" s="2">
        <v>3000</v>
      </c>
      <c r="J17620" s="5"/>
      <c r="L17620" s="5"/>
      <c r="M17620" s="2">
        <f t="shared" si="275"/>
        <v>-98811.799999996845</v>
      </c>
      <c r="P17620"/>
    </row>
    <row r="17621" spans="1:16" hidden="1">
      <c r="A17621" s="35" t="s">
        <v>6171</v>
      </c>
      <c r="B17621" s="36">
        <v>42324</v>
      </c>
      <c r="C17621" s="35" t="s">
        <v>18</v>
      </c>
      <c r="D17621" s="35">
        <v>1</v>
      </c>
      <c r="E17621" s="35" t="s">
        <v>6175</v>
      </c>
      <c r="F17621" s="35" t="s">
        <v>13</v>
      </c>
      <c r="G17621" s="35" t="s">
        <v>20</v>
      </c>
      <c r="H17621" s="35" t="s">
        <v>6176</v>
      </c>
      <c r="I17621" s="11"/>
      <c r="J17621" s="12"/>
      <c r="K17621" s="11">
        <v>17720</v>
      </c>
      <c r="L17621" s="12"/>
      <c r="M17621" s="2">
        <f t="shared" si="275"/>
        <v>-116531.79999999685</v>
      </c>
      <c r="P17621"/>
    </row>
    <row r="17622" spans="1:16" hidden="1">
      <c r="A17622" t="s">
        <v>6181</v>
      </c>
      <c r="B17622" s="1">
        <v>42324</v>
      </c>
      <c r="C17622" t="s">
        <v>43</v>
      </c>
      <c r="D17622">
        <v>1</v>
      </c>
      <c r="E17622" t="s">
        <v>6182</v>
      </c>
      <c r="F17622" t="s">
        <v>16</v>
      </c>
      <c r="G17622" t="s">
        <v>20</v>
      </c>
      <c r="H17622" t="s">
        <v>6183</v>
      </c>
      <c r="J17622" s="5"/>
      <c r="K17622" s="2">
        <v>20000</v>
      </c>
      <c r="L17622" s="5"/>
      <c r="M17622" s="2">
        <f t="shared" si="275"/>
        <v>-136531.79999999685</v>
      </c>
      <c r="P17622"/>
    </row>
    <row r="17623" spans="1:16" hidden="1">
      <c r="A17623" t="s">
        <v>6186</v>
      </c>
      <c r="B17623" s="1">
        <v>42324</v>
      </c>
      <c r="C17623" t="s">
        <v>6189</v>
      </c>
      <c r="D17623">
        <v>1</v>
      </c>
      <c r="E17623" t="s">
        <v>6190</v>
      </c>
      <c r="F17623" t="s">
        <v>13</v>
      </c>
      <c r="G17623" t="s">
        <v>20</v>
      </c>
      <c r="H17623" t="s">
        <v>6191</v>
      </c>
      <c r="J17623" s="5"/>
      <c r="K17623" s="2">
        <v>15000</v>
      </c>
      <c r="L17623" s="5"/>
      <c r="M17623" s="2">
        <f t="shared" si="275"/>
        <v>-151531.79999999685</v>
      </c>
      <c r="P17623"/>
    </row>
    <row r="17624" spans="1:16" hidden="1">
      <c r="A17624" t="s">
        <v>6194</v>
      </c>
      <c r="B17624" s="1">
        <v>42324</v>
      </c>
      <c r="C17624" t="s">
        <v>18</v>
      </c>
      <c r="D17624">
        <v>1</v>
      </c>
      <c r="E17624" t="s">
        <v>6197</v>
      </c>
      <c r="F17624" t="s">
        <v>13</v>
      </c>
      <c r="G17624" t="s">
        <v>20</v>
      </c>
      <c r="H17624" t="s">
        <v>6198</v>
      </c>
      <c r="J17624" s="5"/>
      <c r="K17624" s="2">
        <v>45000</v>
      </c>
      <c r="L17624" s="5"/>
      <c r="M17624" s="2">
        <f t="shared" si="275"/>
        <v>-196531.79999999685</v>
      </c>
      <c r="P17624"/>
    </row>
    <row r="17625" spans="1:16" hidden="1">
      <c r="A17625" t="s">
        <v>6202</v>
      </c>
      <c r="B17625" s="1">
        <v>42324</v>
      </c>
      <c r="C17625" t="s">
        <v>195</v>
      </c>
      <c r="D17625">
        <v>1</v>
      </c>
      <c r="E17625" t="s">
        <v>6207</v>
      </c>
      <c r="F17625" t="s">
        <v>13</v>
      </c>
      <c r="G17625" t="s">
        <v>20</v>
      </c>
      <c r="H17625" t="s">
        <v>195</v>
      </c>
      <c r="J17625" s="5"/>
      <c r="K17625" s="2">
        <v>36100</v>
      </c>
      <c r="L17625" s="5"/>
      <c r="M17625" s="2">
        <f t="shared" si="275"/>
        <v>-232631.79999999685</v>
      </c>
      <c r="P17625"/>
    </row>
    <row r="17626" spans="1:16" hidden="1">
      <c r="A17626" t="s">
        <v>6211</v>
      </c>
      <c r="B17626" s="1">
        <v>42324</v>
      </c>
      <c r="C17626" t="s">
        <v>43</v>
      </c>
      <c r="D17626">
        <v>1</v>
      </c>
      <c r="E17626" t="s">
        <v>6214</v>
      </c>
      <c r="F17626" t="s">
        <v>13</v>
      </c>
      <c r="G17626" t="s">
        <v>20</v>
      </c>
      <c r="H17626" t="s">
        <v>6215</v>
      </c>
      <c r="J17626" s="5"/>
      <c r="K17626" s="2">
        <v>20000</v>
      </c>
      <c r="L17626" s="5"/>
      <c r="M17626" s="2">
        <f t="shared" si="275"/>
        <v>-252631.79999999685</v>
      </c>
      <c r="P17626"/>
    </row>
    <row r="17627" spans="1:16" hidden="1">
      <c r="A17627" t="s">
        <v>6217</v>
      </c>
      <c r="B17627" s="1">
        <v>42324</v>
      </c>
      <c r="C17627" t="s">
        <v>6220</v>
      </c>
      <c r="D17627">
        <v>1</v>
      </c>
      <c r="E17627" t="s">
        <v>6221</v>
      </c>
      <c r="F17627" t="s">
        <v>13</v>
      </c>
      <c r="G17627" t="s">
        <v>20</v>
      </c>
      <c r="H17627" t="s">
        <v>6222</v>
      </c>
      <c r="J17627" s="5"/>
      <c r="K17627" s="2">
        <v>20000</v>
      </c>
      <c r="L17627" s="5"/>
      <c r="M17627" s="2">
        <f t="shared" si="275"/>
        <v>-272631.79999999685</v>
      </c>
      <c r="P17627"/>
    </row>
    <row r="17628" spans="1:16" hidden="1">
      <c r="A17628" t="s">
        <v>6223</v>
      </c>
      <c r="B17628" s="1">
        <v>42324</v>
      </c>
      <c r="C17628" t="s">
        <v>18</v>
      </c>
      <c r="D17628">
        <v>1</v>
      </c>
      <c r="E17628" t="s">
        <v>6225</v>
      </c>
      <c r="F17628" t="s">
        <v>13</v>
      </c>
      <c r="G17628" t="s">
        <v>20</v>
      </c>
      <c r="H17628" t="s">
        <v>18</v>
      </c>
      <c r="J17628" s="5"/>
      <c r="K17628" s="2">
        <v>8391.94</v>
      </c>
      <c r="L17628" s="5"/>
      <c r="M17628" s="2">
        <f t="shared" si="275"/>
        <v>-281023.73999999685</v>
      </c>
      <c r="P17628"/>
    </row>
    <row r="17629" spans="1:16" hidden="1">
      <c r="A17629" t="s">
        <v>6226</v>
      </c>
      <c r="B17629" s="1">
        <v>42324</v>
      </c>
      <c r="C17629" t="s">
        <v>195</v>
      </c>
      <c r="D17629">
        <v>1</v>
      </c>
      <c r="E17629" t="s">
        <v>6231</v>
      </c>
      <c r="F17629" t="s">
        <v>13</v>
      </c>
      <c r="G17629" t="s">
        <v>20</v>
      </c>
      <c r="H17629" t="s">
        <v>195</v>
      </c>
      <c r="J17629" s="5"/>
      <c r="K17629" s="2">
        <v>20000</v>
      </c>
      <c r="L17629" s="5"/>
      <c r="M17629" s="2">
        <f t="shared" si="275"/>
        <v>-301023.73999999685</v>
      </c>
      <c r="P17629"/>
    </row>
    <row r="17630" spans="1:16" hidden="1">
      <c r="A17630" t="s">
        <v>24050</v>
      </c>
      <c r="B17630" s="1">
        <v>42324</v>
      </c>
      <c r="C17630" t="s">
        <v>13753</v>
      </c>
      <c r="D17630">
        <v>1</v>
      </c>
      <c r="E17630" t="s">
        <v>24067</v>
      </c>
      <c r="F17630" t="s">
        <v>13565</v>
      </c>
      <c r="G17630" t="s">
        <v>20</v>
      </c>
      <c r="H17630" t="s">
        <v>24068</v>
      </c>
      <c r="I17630" s="2">
        <v>11100</v>
      </c>
      <c r="J17630" s="5"/>
      <c r="L17630" s="5"/>
      <c r="M17630" s="2">
        <f t="shared" si="275"/>
        <v>-289923.73999999685</v>
      </c>
      <c r="P17630"/>
    </row>
    <row r="17631" spans="1:16" hidden="1">
      <c r="A17631" t="s">
        <v>24076</v>
      </c>
      <c r="B17631" s="1">
        <v>42324</v>
      </c>
      <c r="C17631" t="s">
        <v>6</v>
      </c>
      <c r="D17631">
        <v>1</v>
      </c>
      <c r="E17631" t="s">
        <v>24092</v>
      </c>
      <c r="F17631" t="s">
        <v>13610</v>
      </c>
      <c r="G17631" t="s">
        <v>20</v>
      </c>
      <c r="H17631" t="s">
        <v>12389</v>
      </c>
      <c r="I17631" s="2">
        <v>6391.94</v>
      </c>
      <c r="J17631" s="5"/>
      <c r="L17631" s="5"/>
      <c r="M17631" s="2">
        <f t="shared" si="275"/>
        <v>-283531.79999999685</v>
      </c>
      <c r="P17631"/>
    </row>
    <row r="17632" spans="1:16" hidden="1">
      <c r="A17632" t="s">
        <v>24098</v>
      </c>
      <c r="B17632" s="1">
        <v>42324</v>
      </c>
      <c r="C17632" t="s">
        <v>24118</v>
      </c>
      <c r="D17632">
        <v>1</v>
      </c>
      <c r="E17632" t="s">
        <v>24119</v>
      </c>
      <c r="F17632" t="s">
        <v>13561</v>
      </c>
      <c r="G17632" t="s">
        <v>20</v>
      </c>
      <c r="H17632" t="s">
        <v>6799</v>
      </c>
      <c r="I17632" s="2">
        <v>20000</v>
      </c>
      <c r="J17632" s="5"/>
      <c r="L17632" s="5"/>
      <c r="M17632" s="2">
        <f t="shared" si="275"/>
        <v>-263531.79999999685</v>
      </c>
      <c r="P17632"/>
    </row>
    <row r="17633" spans="1:16" hidden="1">
      <c r="A17633" t="s">
        <v>24122</v>
      </c>
      <c r="B17633" s="1">
        <v>42324</v>
      </c>
      <c r="C17633" t="s">
        <v>23874</v>
      </c>
      <c r="D17633">
        <v>1</v>
      </c>
      <c r="E17633" t="s">
        <v>24138</v>
      </c>
      <c r="F17633" t="s">
        <v>13565</v>
      </c>
      <c r="G17633" t="s">
        <v>20</v>
      </c>
      <c r="H17633" t="s">
        <v>23876</v>
      </c>
      <c r="I17633" s="2">
        <v>17720</v>
      </c>
      <c r="J17633" s="5"/>
      <c r="L17633" s="5"/>
      <c r="M17633" s="2">
        <f t="shared" si="275"/>
        <v>-245811.79999999685</v>
      </c>
      <c r="P17633"/>
    </row>
    <row r="17634" spans="1:16" hidden="1">
      <c r="A17634" t="s">
        <v>24145</v>
      </c>
      <c r="B17634" s="1">
        <v>42324</v>
      </c>
      <c r="C17634" t="s">
        <v>24162</v>
      </c>
      <c r="D17634">
        <v>1</v>
      </c>
      <c r="E17634" t="s">
        <v>24163</v>
      </c>
      <c r="F17634" t="s">
        <v>13565</v>
      </c>
      <c r="G17634" t="s">
        <v>20</v>
      </c>
      <c r="H17634" t="s">
        <v>9674</v>
      </c>
      <c r="I17634" s="2">
        <v>5000</v>
      </c>
      <c r="J17634" s="5"/>
      <c r="L17634" s="5"/>
      <c r="M17634" s="2">
        <f t="shared" si="275"/>
        <v>-240811.79999999685</v>
      </c>
      <c r="P17634"/>
    </row>
    <row r="17635" spans="1:16" hidden="1">
      <c r="A17635" t="s">
        <v>24169</v>
      </c>
      <c r="B17635" s="1">
        <v>42324</v>
      </c>
      <c r="C17635" t="s">
        <v>6</v>
      </c>
      <c r="D17635">
        <v>1</v>
      </c>
      <c r="E17635" t="s">
        <v>24185</v>
      </c>
      <c r="F17635" t="s">
        <v>13561</v>
      </c>
      <c r="G17635" t="s">
        <v>20</v>
      </c>
      <c r="H17635" t="s">
        <v>4384</v>
      </c>
      <c r="I17635" s="2">
        <v>2000</v>
      </c>
      <c r="J17635" s="5"/>
      <c r="L17635" s="5"/>
      <c r="M17635" s="2">
        <f t="shared" si="275"/>
        <v>-238811.79999999685</v>
      </c>
      <c r="P17635"/>
    </row>
    <row r="17636" spans="1:16" hidden="1">
      <c r="A17636" t="s">
        <v>24190</v>
      </c>
      <c r="B17636" s="1">
        <v>42324</v>
      </c>
      <c r="C17636" t="s">
        <v>24206</v>
      </c>
      <c r="D17636">
        <v>1</v>
      </c>
      <c r="E17636" t="s">
        <v>24207</v>
      </c>
      <c r="F17636" t="s">
        <v>13565</v>
      </c>
      <c r="G17636" t="s">
        <v>20</v>
      </c>
      <c r="H17636" t="s">
        <v>24208</v>
      </c>
      <c r="I17636" s="2">
        <v>20000</v>
      </c>
      <c r="J17636" s="5"/>
      <c r="L17636" s="5"/>
      <c r="M17636" s="2">
        <f t="shared" si="275"/>
        <v>-218811.79999999685</v>
      </c>
      <c r="P17636"/>
    </row>
    <row r="17637" spans="1:16" hidden="1">
      <c r="A17637" t="s">
        <v>24211</v>
      </c>
      <c r="B17637" s="1">
        <v>42324</v>
      </c>
      <c r="C17637" t="s">
        <v>24225</v>
      </c>
      <c r="D17637">
        <v>1</v>
      </c>
      <c r="E17637" t="s">
        <v>24226</v>
      </c>
      <c r="F17637" t="s">
        <v>13565</v>
      </c>
      <c r="G17637" t="s">
        <v>20</v>
      </c>
      <c r="H17637" t="s">
        <v>17363</v>
      </c>
      <c r="I17637" s="2">
        <v>15000</v>
      </c>
      <c r="J17637" s="5"/>
      <c r="L17637" s="5"/>
      <c r="M17637" s="2">
        <f t="shared" si="275"/>
        <v>-203811.79999999685</v>
      </c>
      <c r="P17637"/>
    </row>
    <row r="17638" spans="1:16" hidden="1">
      <c r="A17638" t="s">
        <v>24232</v>
      </c>
      <c r="B17638" s="1">
        <v>42324</v>
      </c>
      <c r="C17638" t="s">
        <v>24249</v>
      </c>
      <c r="D17638">
        <v>1</v>
      </c>
      <c r="E17638" t="s">
        <v>24250</v>
      </c>
      <c r="F17638" t="s">
        <v>13565</v>
      </c>
      <c r="G17638" t="s">
        <v>20</v>
      </c>
      <c r="H17638" t="s">
        <v>24251</v>
      </c>
      <c r="I17638" s="2">
        <v>45000</v>
      </c>
      <c r="J17638" s="5"/>
      <c r="L17638" s="5"/>
      <c r="M17638" s="2">
        <f t="shared" si="275"/>
        <v>-158811.79999999685</v>
      </c>
      <c r="P17638"/>
    </row>
    <row r="17639" spans="1:16" hidden="1">
      <c r="A17639" t="s">
        <v>24255</v>
      </c>
      <c r="B17639" s="1">
        <v>42324</v>
      </c>
      <c r="C17639" t="s">
        <v>24274</v>
      </c>
      <c r="D17639">
        <v>1</v>
      </c>
      <c r="E17639" t="s">
        <v>24275</v>
      </c>
      <c r="F17639" t="s">
        <v>13565</v>
      </c>
      <c r="G17639" t="s">
        <v>20</v>
      </c>
      <c r="H17639" t="s">
        <v>24276</v>
      </c>
      <c r="I17639" s="2">
        <v>20000</v>
      </c>
      <c r="J17639" s="5"/>
      <c r="L17639" s="5"/>
      <c r="M17639" s="2">
        <f t="shared" si="275"/>
        <v>-138811.79999999685</v>
      </c>
      <c r="P17639"/>
    </row>
    <row r="17640" spans="1:16" hidden="1">
      <c r="A17640" t="s">
        <v>24283</v>
      </c>
      <c r="B17640" s="1">
        <v>42324</v>
      </c>
      <c r="C17640" t="s">
        <v>24297</v>
      </c>
      <c r="D17640">
        <v>1</v>
      </c>
      <c r="E17640" t="s">
        <v>24298</v>
      </c>
      <c r="F17640" t="s">
        <v>13565</v>
      </c>
      <c r="G17640" t="s">
        <v>20</v>
      </c>
      <c r="H17640" t="s">
        <v>24251</v>
      </c>
      <c r="I17640" s="2">
        <v>20000</v>
      </c>
      <c r="J17640" s="5"/>
      <c r="L17640" s="5"/>
      <c r="M17640" s="2">
        <f t="shared" si="275"/>
        <v>-118811.79999999685</v>
      </c>
      <c r="P17640"/>
    </row>
    <row r="17641" spans="1:16" hidden="1">
      <c r="A17641" t="s">
        <v>24305</v>
      </c>
      <c r="B17641" s="1">
        <v>42324</v>
      </c>
      <c r="C17641" t="s">
        <v>24319</v>
      </c>
      <c r="D17641">
        <v>1</v>
      </c>
      <c r="E17641" t="s">
        <v>24320</v>
      </c>
      <c r="F17641" t="s">
        <v>13565</v>
      </c>
      <c r="G17641" t="s">
        <v>20</v>
      </c>
      <c r="H17641" t="s">
        <v>24321</v>
      </c>
      <c r="I17641" s="2">
        <v>20000</v>
      </c>
      <c r="J17641" s="5"/>
      <c r="L17641" s="5"/>
      <c r="M17641" s="2">
        <f t="shared" si="275"/>
        <v>-98811.799999996845</v>
      </c>
      <c r="P17641"/>
    </row>
    <row r="17642" spans="1:16" hidden="1">
      <c r="A17642" s="35" t="s">
        <v>6236</v>
      </c>
      <c r="B17642" s="36">
        <v>42325</v>
      </c>
      <c r="C17642" s="35" t="s">
        <v>6</v>
      </c>
      <c r="D17642" s="35">
        <v>1</v>
      </c>
      <c r="E17642" s="35" t="s">
        <v>6241</v>
      </c>
      <c r="F17642" s="35" t="s">
        <v>29</v>
      </c>
      <c r="G17642" s="35" t="s">
        <v>4</v>
      </c>
      <c r="H17642" s="35" t="s">
        <v>6242</v>
      </c>
      <c r="I17642" s="11">
        <v>500</v>
      </c>
      <c r="J17642" s="12"/>
      <c r="K17642" s="11"/>
      <c r="L17642" s="12"/>
      <c r="M17642" s="2">
        <f t="shared" si="275"/>
        <v>-98311.799999996845</v>
      </c>
      <c r="P17642"/>
    </row>
    <row r="17643" spans="1:16" hidden="1">
      <c r="A17643" s="13" t="s">
        <v>6245</v>
      </c>
      <c r="B17643" s="14">
        <v>42325</v>
      </c>
      <c r="C17643" s="13" t="s">
        <v>6</v>
      </c>
      <c r="D17643" s="13">
        <v>1</v>
      </c>
      <c r="E17643" s="13" t="s">
        <v>6249</v>
      </c>
      <c r="F17643" s="13" t="s">
        <v>29</v>
      </c>
      <c r="G17643" s="13" t="s">
        <v>4</v>
      </c>
      <c r="H17643" s="13" t="s">
        <v>5171</v>
      </c>
      <c r="I17643" s="15">
        <v>257.06</v>
      </c>
      <c r="J17643" s="16"/>
      <c r="K17643" s="15"/>
      <c r="L17643" s="16"/>
      <c r="M17643" s="2">
        <f t="shared" si="275"/>
        <v>-98054.739999996847</v>
      </c>
      <c r="P17643"/>
    </row>
    <row r="17644" spans="1:16" hidden="1">
      <c r="A17644" t="s">
        <v>6327</v>
      </c>
      <c r="B17644" s="1">
        <v>42325</v>
      </c>
      <c r="C17644" t="s">
        <v>43</v>
      </c>
      <c r="D17644">
        <v>1</v>
      </c>
      <c r="E17644" t="s">
        <v>6331</v>
      </c>
      <c r="F17644" t="s">
        <v>13</v>
      </c>
      <c r="G17644" t="s">
        <v>4</v>
      </c>
      <c r="H17644" t="s">
        <v>6332</v>
      </c>
      <c r="J17644" s="5"/>
      <c r="K17644" s="2">
        <v>218100</v>
      </c>
      <c r="L17644" s="5"/>
      <c r="M17644" s="2">
        <f t="shared" si="275"/>
        <v>-316154.73999999685</v>
      </c>
      <c r="P17644"/>
    </row>
    <row r="17645" spans="1:16" hidden="1">
      <c r="A17645" t="s">
        <v>6343</v>
      </c>
      <c r="B17645" s="1">
        <v>42325</v>
      </c>
      <c r="C17645" t="s">
        <v>6</v>
      </c>
      <c r="D17645">
        <v>1</v>
      </c>
      <c r="E17645" t="s">
        <v>6345</v>
      </c>
      <c r="F17645" t="s">
        <v>29</v>
      </c>
      <c r="G17645" t="s">
        <v>4</v>
      </c>
      <c r="H17645" t="s">
        <v>6346</v>
      </c>
      <c r="I17645" s="2">
        <v>155.41</v>
      </c>
      <c r="J17645" s="5"/>
      <c r="L17645" s="5"/>
      <c r="M17645" s="2">
        <f t="shared" si="275"/>
        <v>-315999.32999999687</v>
      </c>
      <c r="P17645"/>
    </row>
    <row r="17646" spans="1:16" hidden="1">
      <c r="A17646" t="s">
        <v>6397</v>
      </c>
      <c r="B17646" s="1">
        <v>42325</v>
      </c>
      <c r="C17646" t="s">
        <v>1</v>
      </c>
      <c r="D17646">
        <v>1</v>
      </c>
      <c r="E17646" t="s">
        <v>6403</v>
      </c>
      <c r="F17646" t="s">
        <v>16</v>
      </c>
      <c r="G17646" t="s">
        <v>4</v>
      </c>
      <c r="H17646" t="s">
        <v>3626</v>
      </c>
      <c r="J17646" s="5"/>
      <c r="K17646" s="2">
        <v>175000</v>
      </c>
      <c r="L17646" s="5"/>
      <c r="M17646" s="2">
        <f t="shared" si="275"/>
        <v>-490999.32999999687</v>
      </c>
      <c r="P17646"/>
    </row>
    <row r="17647" spans="1:16" hidden="1">
      <c r="A17647" t="s">
        <v>6432</v>
      </c>
      <c r="B17647" s="1">
        <v>42325</v>
      </c>
      <c r="C17647" t="s">
        <v>6</v>
      </c>
      <c r="D17647">
        <v>1</v>
      </c>
      <c r="E17647" t="s">
        <v>6434</v>
      </c>
      <c r="F17647" t="s">
        <v>29</v>
      </c>
      <c r="G17647" t="s">
        <v>4</v>
      </c>
      <c r="H17647" t="s">
        <v>6435</v>
      </c>
      <c r="I17647" s="2">
        <v>500</v>
      </c>
      <c r="J17647" s="5"/>
      <c r="L17647" s="5"/>
      <c r="M17647" s="2">
        <f t="shared" si="275"/>
        <v>-490499.32999999687</v>
      </c>
      <c r="P17647"/>
    </row>
    <row r="17648" spans="1:16" hidden="1">
      <c r="A17648" t="s">
        <v>6436</v>
      </c>
      <c r="B17648" s="1">
        <v>42325</v>
      </c>
      <c r="C17648" t="s">
        <v>11</v>
      </c>
      <c r="D17648">
        <v>1</v>
      </c>
      <c r="E17648" t="s">
        <v>6440</v>
      </c>
      <c r="F17648" t="s">
        <v>13</v>
      </c>
      <c r="G17648" t="s">
        <v>4</v>
      </c>
      <c r="H17648" t="s">
        <v>3294</v>
      </c>
      <c r="J17648" s="5"/>
      <c r="K17648" s="2">
        <v>1300</v>
      </c>
      <c r="L17648" s="5"/>
      <c r="M17648" s="2">
        <f t="shared" si="275"/>
        <v>-491799.32999999687</v>
      </c>
      <c r="P17648"/>
    </row>
    <row r="17649" spans="1:16" hidden="1">
      <c r="A17649" t="s">
        <v>6447</v>
      </c>
      <c r="B17649" s="1">
        <v>42325</v>
      </c>
      <c r="C17649" t="s">
        <v>6454</v>
      </c>
      <c r="D17649">
        <v>2</v>
      </c>
      <c r="E17649" t="s">
        <v>6455</v>
      </c>
      <c r="F17649" t="s">
        <v>78</v>
      </c>
      <c r="G17649" t="s">
        <v>4</v>
      </c>
      <c r="H17649" t="s">
        <v>6456</v>
      </c>
      <c r="J17649" s="5"/>
      <c r="K17649" s="2">
        <v>1025</v>
      </c>
      <c r="L17649" s="5"/>
      <c r="M17649" s="2">
        <f t="shared" si="275"/>
        <v>-492824.32999999687</v>
      </c>
      <c r="P17649"/>
    </row>
    <row r="17650" spans="1:16" hidden="1">
      <c r="A17650" t="s">
        <v>6506</v>
      </c>
      <c r="B17650" s="1">
        <v>42325</v>
      </c>
      <c r="C17650" t="s">
        <v>11</v>
      </c>
      <c r="D17650">
        <v>1</v>
      </c>
      <c r="E17650" t="s">
        <v>6511</v>
      </c>
      <c r="F17650" t="s">
        <v>13</v>
      </c>
      <c r="G17650" t="s">
        <v>4</v>
      </c>
      <c r="H17650" t="s">
        <v>6512</v>
      </c>
      <c r="J17650" s="5"/>
      <c r="K17650" s="2">
        <v>4123.92</v>
      </c>
      <c r="L17650" s="5"/>
      <c r="M17650" s="2">
        <f t="shared" si="275"/>
        <v>-496948.24999999686</v>
      </c>
      <c r="P17650"/>
    </row>
    <row r="17651" spans="1:16" hidden="1">
      <c r="A17651" t="s">
        <v>6524</v>
      </c>
      <c r="B17651" s="1">
        <v>42325</v>
      </c>
      <c r="C17651" t="s">
        <v>6</v>
      </c>
      <c r="D17651">
        <v>1</v>
      </c>
      <c r="E17651" t="s">
        <v>6529</v>
      </c>
      <c r="F17651" t="s">
        <v>29</v>
      </c>
      <c r="G17651" t="s">
        <v>4</v>
      </c>
      <c r="H17651" t="s">
        <v>65</v>
      </c>
      <c r="I17651" s="2">
        <v>1685.73</v>
      </c>
      <c r="J17651" s="5"/>
      <c r="L17651" s="5"/>
      <c r="M17651" s="2">
        <f t="shared" si="275"/>
        <v>-495262.51999999688</v>
      </c>
      <c r="P17651"/>
    </row>
    <row r="17652" spans="1:16" hidden="1">
      <c r="A17652" t="s">
        <v>6530</v>
      </c>
      <c r="B17652" s="1">
        <v>42325</v>
      </c>
      <c r="C17652" t="s">
        <v>195</v>
      </c>
      <c r="D17652">
        <v>1</v>
      </c>
      <c r="E17652" t="s">
        <v>6534</v>
      </c>
      <c r="F17652" t="s">
        <v>13</v>
      </c>
      <c r="G17652" t="s">
        <v>4</v>
      </c>
      <c r="H17652" t="s">
        <v>195</v>
      </c>
      <c r="J17652" s="5"/>
      <c r="K17652" s="2">
        <v>16750.22</v>
      </c>
      <c r="L17652" s="5"/>
      <c r="M17652" s="2">
        <f t="shared" si="275"/>
        <v>-512012.73999999685</v>
      </c>
      <c r="P17652"/>
    </row>
    <row r="17653" spans="1:16" hidden="1">
      <c r="A17653" t="s">
        <v>6537</v>
      </c>
      <c r="B17653" s="1">
        <v>42325</v>
      </c>
      <c r="C17653" t="s">
        <v>18</v>
      </c>
      <c r="D17653">
        <v>1</v>
      </c>
      <c r="E17653" t="s">
        <v>6543</v>
      </c>
      <c r="F17653" t="s">
        <v>13</v>
      </c>
      <c r="G17653" t="s">
        <v>4</v>
      </c>
      <c r="H17653" t="s">
        <v>18</v>
      </c>
      <c r="J17653" s="5"/>
      <c r="K17653" s="2">
        <v>3859.18</v>
      </c>
      <c r="L17653" s="5"/>
      <c r="M17653" s="2">
        <f t="shared" si="275"/>
        <v>-515871.91999999684</v>
      </c>
      <c r="P17653"/>
    </row>
    <row r="17654" spans="1:16" hidden="1">
      <c r="A17654" t="s">
        <v>6582</v>
      </c>
      <c r="B17654" s="1">
        <v>42325</v>
      </c>
      <c r="C17654" t="s">
        <v>18</v>
      </c>
      <c r="D17654">
        <v>1</v>
      </c>
      <c r="E17654" t="s">
        <v>6584</v>
      </c>
      <c r="F17654" t="s">
        <v>13</v>
      </c>
      <c r="G17654" t="s">
        <v>20</v>
      </c>
      <c r="H17654" t="s">
        <v>6585</v>
      </c>
      <c r="J17654" s="5"/>
      <c r="K17654" s="2">
        <v>105000</v>
      </c>
      <c r="L17654" s="5"/>
      <c r="M17654" s="2">
        <f t="shared" si="275"/>
        <v>-620871.9199999969</v>
      </c>
      <c r="P17654"/>
    </row>
    <row r="17655" spans="1:16" hidden="1">
      <c r="A17655" t="s">
        <v>6637</v>
      </c>
      <c r="B17655" s="1">
        <v>42325</v>
      </c>
      <c r="C17655" t="s">
        <v>18</v>
      </c>
      <c r="D17655">
        <v>1</v>
      </c>
      <c r="E17655" t="s">
        <v>6641</v>
      </c>
      <c r="F17655" t="s">
        <v>13</v>
      </c>
      <c r="G17655" t="s">
        <v>20</v>
      </c>
      <c r="H17655" t="s">
        <v>6642</v>
      </c>
      <c r="J17655" s="5"/>
      <c r="K17655" s="2">
        <v>30000</v>
      </c>
      <c r="L17655" s="5"/>
      <c r="M17655" s="2">
        <f t="shared" si="275"/>
        <v>-650871.9199999969</v>
      </c>
      <c r="P17655"/>
    </row>
    <row r="17656" spans="1:16" hidden="1">
      <c r="A17656" t="s">
        <v>6646</v>
      </c>
      <c r="B17656" s="1">
        <v>42325</v>
      </c>
      <c r="C17656" t="s">
        <v>6649</v>
      </c>
      <c r="D17656">
        <v>1</v>
      </c>
      <c r="E17656" t="s">
        <v>6650</v>
      </c>
      <c r="F17656" t="s">
        <v>13</v>
      </c>
      <c r="G17656" t="s">
        <v>20</v>
      </c>
      <c r="H17656" t="s">
        <v>6651</v>
      </c>
      <c r="J17656" s="5"/>
      <c r="K17656" s="2">
        <v>1000</v>
      </c>
      <c r="L17656" s="5"/>
      <c r="M17656" s="2">
        <f t="shared" si="275"/>
        <v>-651871.9199999969</v>
      </c>
      <c r="P17656"/>
    </row>
    <row r="17657" spans="1:16" hidden="1">
      <c r="A17657" t="s">
        <v>6680</v>
      </c>
      <c r="B17657" s="1">
        <v>42325</v>
      </c>
      <c r="C17657" t="s">
        <v>11</v>
      </c>
      <c r="D17657">
        <v>1</v>
      </c>
      <c r="E17657" t="s">
        <v>6681</v>
      </c>
      <c r="F17657" t="s">
        <v>13</v>
      </c>
      <c r="G17657" t="s">
        <v>20</v>
      </c>
      <c r="H17657" t="s">
        <v>6682</v>
      </c>
      <c r="J17657" s="5"/>
      <c r="K17657" s="2">
        <v>222000</v>
      </c>
      <c r="L17657" s="5"/>
      <c r="M17657" s="2">
        <f t="shared" si="275"/>
        <v>-873871.9199999969</v>
      </c>
      <c r="P17657"/>
    </row>
    <row r="17658" spans="1:16" hidden="1">
      <c r="A17658" t="s">
        <v>6708</v>
      </c>
      <c r="B17658" s="1">
        <v>42325</v>
      </c>
      <c r="C17658" t="s">
        <v>6</v>
      </c>
      <c r="D17658">
        <v>1</v>
      </c>
      <c r="E17658" t="s">
        <v>6712</v>
      </c>
      <c r="F17658" t="s">
        <v>8</v>
      </c>
      <c r="G17658" t="s">
        <v>20</v>
      </c>
      <c r="H17658" t="s">
        <v>6713</v>
      </c>
      <c r="I17658" s="2">
        <v>638</v>
      </c>
      <c r="J17658" s="5"/>
      <c r="L17658" s="5"/>
      <c r="M17658" s="2">
        <f t="shared" si="275"/>
        <v>-873233.9199999969</v>
      </c>
      <c r="P17658"/>
    </row>
    <row r="17659" spans="1:16" hidden="1">
      <c r="A17659" t="s">
        <v>6726</v>
      </c>
      <c r="B17659" s="1">
        <v>42325</v>
      </c>
      <c r="C17659" t="s">
        <v>6</v>
      </c>
      <c r="D17659">
        <v>1</v>
      </c>
      <c r="E17659" t="s">
        <v>6728</v>
      </c>
      <c r="F17659" t="s">
        <v>29</v>
      </c>
      <c r="G17659" t="s">
        <v>20</v>
      </c>
      <c r="H17659" t="s">
        <v>6729</v>
      </c>
      <c r="I17659" s="2">
        <v>120.58</v>
      </c>
      <c r="J17659" s="5"/>
      <c r="L17659" s="5"/>
      <c r="M17659" s="2">
        <f t="shared" si="275"/>
        <v>-873113.33999999694</v>
      </c>
      <c r="P17659"/>
    </row>
    <row r="17660" spans="1:16" hidden="1">
      <c r="A17660" t="s">
        <v>6789</v>
      </c>
      <c r="B17660" s="1">
        <v>42325</v>
      </c>
      <c r="C17660" t="s">
        <v>1</v>
      </c>
      <c r="D17660">
        <v>1</v>
      </c>
      <c r="E17660" t="s">
        <v>6791</v>
      </c>
      <c r="F17660" t="s">
        <v>13</v>
      </c>
      <c r="G17660" t="s">
        <v>20</v>
      </c>
      <c r="H17660" t="s">
        <v>6792</v>
      </c>
      <c r="J17660" s="5"/>
      <c r="K17660" s="2">
        <v>120000</v>
      </c>
      <c r="L17660" s="5"/>
      <c r="M17660" s="2">
        <f t="shared" si="275"/>
        <v>-993113.33999999694</v>
      </c>
      <c r="P17660"/>
    </row>
    <row r="17661" spans="1:16" hidden="1">
      <c r="A17661" t="s">
        <v>6795</v>
      </c>
      <c r="B17661" s="1">
        <v>42325</v>
      </c>
      <c r="C17661" t="s">
        <v>18</v>
      </c>
      <c r="D17661">
        <v>1</v>
      </c>
      <c r="E17661" t="s">
        <v>6798</v>
      </c>
      <c r="F17661" t="s">
        <v>13</v>
      </c>
      <c r="G17661" t="s">
        <v>20</v>
      </c>
      <c r="H17661" t="s">
        <v>6799</v>
      </c>
      <c r="J17661" s="5"/>
      <c r="K17661" s="2">
        <v>113000</v>
      </c>
      <c r="L17661" s="5"/>
      <c r="M17661" s="2">
        <f t="shared" si="275"/>
        <v>-1106113.3399999971</v>
      </c>
      <c r="P17661"/>
    </row>
    <row r="17662" spans="1:16" hidden="1">
      <c r="A17662" t="s">
        <v>6801</v>
      </c>
      <c r="B17662" s="1">
        <v>42325</v>
      </c>
      <c r="C17662" t="s">
        <v>18</v>
      </c>
      <c r="D17662">
        <v>1</v>
      </c>
      <c r="E17662" t="s">
        <v>6804</v>
      </c>
      <c r="F17662" t="s">
        <v>13</v>
      </c>
      <c r="G17662" t="s">
        <v>20</v>
      </c>
      <c r="H17662" t="s">
        <v>6805</v>
      </c>
      <c r="J17662" s="5"/>
      <c r="K17662" s="2">
        <v>165000</v>
      </c>
      <c r="L17662" s="5"/>
      <c r="M17662" s="2">
        <f t="shared" si="275"/>
        <v>-1271113.3399999971</v>
      </c>
      <c r="P17662"/>
    </row>
    <row r="17663" spans="1:16" hidden="1">
      <c r="A17663" t="s">
        <v>6809</v>
      </c>
      <c r="B17663" s="1">
        <v>42325</v>
      </c>
      <c r="C17663" t="s">
        <v>1</v>
      </c>
      <c r="D17663">
        <v>1</v>
      </c>
      <c r="E17663" t="s">
        <v>6812</v>
      </c>
      <c r="F17663" t="s">
        <v>16</v>
      </c>
      <c r="G17663" t="s">
        <v>20</v>
      </c>
      <c r="H17663" t="s">
        <v>6222</v>
      </c>
      <c r="J17663" s="5"/>
      <c r="K17663" s="2">
        <v>35000</v>
      </c>
      <c r="L17663" s="5"/>
      <c r="M17663" s="2">
        <f t="shared" si="275"/>
        <v>-1306113.3399999971</v>
      </c>
      <c r="P17663"/>
    </row>
    <row r="17664" spans="1:16" hidden="1">
      <c r="A17664" t="s">
        <v>6816</v>
      </c>
      <c r="B17664" s="1">
        <v>42325</v>
      </c>
      <c r="C17664" t="s">
        <v>1</v>
      </c>
      <c r="D17664">
        <v>1</v>
      </c>
      <c r="E17664" t="s">
        <v>6822</v>
      </c>
      <c r="F17664" t="s">
        <v>13</v>
      </c>
      <c r="G17664" t="s">
        <v>20</v>
      </c>
      <c r="H17664" t="s">
        <v>6823</v>
      </c>
      <c r="J17664" s="5"/>
      <c r="K17664" s="2">
        <v>150000</v>
      </c>
      <c r="L17664" s="5"/>
      <c r="M17664" s="2">
        <f t="shared" si="275"/>
        <v>-1456113.3399999971</v>
      </c>
      <c r="P17664"/>
    </row>
    <row r="17665" spans="1:16" hidden="1">
      <c r="A17665" t="s">
        <v>6824</v>
      </c>
      <c r="B17665" s="1">
        <v>42325</v>
      </c>
      <c r="C17665" t="s">
        <v>354</v>
      </c>
      <c r="D17665">
        <v>1</v>
      </c>
      <c r="E17665" t="s">
        <v>6827</v>
      </c>
      <c r="F17665" t="s">
        <v>13</v>
      </c>
      <c r="G17665" t="s">
        <v>20</v>
      </c>
      <c r="H17665" t="s">
        <v>6828</v>
      </c>
      <c r="J17665" s="5"/>
      <c r="K17665" s="2">
        <v>2990</v>
      </c>
      <c r="L17665" s="5"/>
      <c r="M17665" s="2">
        <f t="shared" si="275"/>
        <v>-1459103.3399999971</v>
      </c>
      <c r="P17665"/>
    </row>
    <row r="17666" spans="1:16" hidden="1">
      <c r="A17666" t="s">
        <v>6832</v>
      </c>
      <c r="B17666" s="1">
        <v>42325</v>
      </c>
      <c r="C17666" t="s">
        <v>11</v>
      </c>
      <c r="D17666">
        <v>1</v>
      </c>
      <c r="E17666" t="s">
        <v>6835</v>
      </c>
      <c r="F17666" t="s">
        <v>228</v>
      </c>
      <c r="G17666" t="s">
        <v>20</v>
      </c>
      <c r="H17666" t="s">
        <v>6836</v>
      </c>
      <c r="J17666" s="5"/>
      <c r="K17666" s="2">
        <v>3468.4</v>
      </c>
      <c r="L17666" s="5"/>
      <c r="M17666" s="2">
        <f t="shared" si="275"/>
        <v>-1462571.739999997</v>
      </c>
      <c r="P17666"/>
    </row>
    <row r="17667" spans="1:16" hidden="1">
      <c r="A17667" t="s">
        <v>6838</v>
      </c>
      <c r="B17667" s="1">
        <v>42325</v>
      </c>
      <c r="C17667" t="s">
        <v>11</v>
      </c>
      <c r="D17667">
        <v>1</v>
      </c>
      <c r="E17667" t="s">
        <v>6842</v>
      </c>
      <c r="F17667" t="s">
        <v>16</v>
      </c>
      <c r="G17667" t="s">
        <v>20</v>
      </c>
      <c r="H17667" t="s">
        <v>6843</v>
      </c>
      <c r="J17667" s="5"/>
      <c r="K17667" s="2">
        <v>1025</v>
      </c>
      <c r="L17667" s="5"/>
      <c r="M17667" s="2">
        <f t="shared" si="275"/>
        <v>-1463596.739999997</v>
      </c>
      <c r="P17667"/>
    </row>
    <row r="17668" spans="1:16" hidden="1">
      <c r="A17668" t="s">
        <v>6844</v>
      </c>
      <c r="B17668" s="1">
        <v>42325</v>
      </c>
      <c r="C17668" t="s">
        <v>18</v>
      </c>
      <c r="D17668">
        <v>1</v>
      </c>
      <c r="E17668" t="s">
        <v>6848</v>
      </c>
      <c r="F17668" t="s">
        <v>13</v>
      </c>
      <c r="G17668" t="s">
        <v>20</v>
      </c>
      <c r="H17668" t="s">
        <v>18</v>
      </c>
      <c r="J17668" s="5"/>
      <c r="K17668" s="2">
        <v>36433.379999999997</v>
      </c>
      <c r="L17668" s="5"/>
      <c r="M17668" s="2">
        <f t="shared" si="275"/>
        <v>-1500030.1199999969</v>
      </c>
      <c r="P17668"/>
    </row>
    <row r="17669" spans="1:16" hidden="1">
      <c r="A17669" t="s">
        <v>6849</v>
      </c>
      <c r="B17669" s="1">
        <v>42325</v>
      </c>
      <c r="C17669" t="s">
        <v>195</v>
      </c>
      <c r="D17669">
        <v>1</v>
      </c>
      <c r="E17669" t="s">
        <v>6854</v>
      </c>
      <c r="F17669" t="s">
        <v>13</v>
      </c>
      <c r="G17669" t="s">
        <v>20</v>
      </c>
      <c r="H17669" t="s">
        <v>195</v>
      </c>
      <c r="J17669" s="5"/>
      <c r="K17669" s="2">
        <v>21663</v>
      </c>
      <c r="L17669" s="5"/>
      <c r="M17669" s="2">
        <f t="shared" si="275"/>
        <v>-1521693.1199999969</v>
      </c>
      <c r="P17669"/>
    </row>
    <row r="17670" spans="1:16" hidden="1">
      <c r="A17670" t="s">
        <v>6856</v>
      </c>
      <c r="B17670" s="1">
        <v>42325</v>
      </c>
      <c r="C17670" t="s">
        <v>200</v>
      </c>
      <c r="D17670">
        <v>1</v>
      </c>
      <c r="E17670" t="s">
        <v>6861</v>
      </c>
      <c r="F17670" t="s">
        <v>16</v>
      </c>
      <c r="G17670" t="s">
        <v>20</v>
      </c>
      <c r="H17670" t="s">
        <v>200</v>
      </c>
      <c r="J17670" s="5"/>
      <c r="K17670" s="2">
        <v>6575.38</v>
      </c>
      <c r="L17670" s="5"/>
      <c r="M17670" s="2">
        <f t="shared" si="275"/>
        <v>-1528268.4999999967</v>
      </c>
      <c r="P17670"/>
    </row>
    <row r="17671" spans="1:16" hidden="1">
      <c r="A17671" t="s">
        <v>24327</v>
      </c>
      <c r="B17671" s="1">
        <v>42325</v>
      </c>
      <c r="C17671" t="s">
        <v>24347</v>
      </c>
      <c r="D17671">
        <v>1</v>
      </c>
      <c r="E17671" t="s">
        <v>24348</v>
      </c>
      <c r="F17671" t="s">
        <v>13565</v>
      </c>
      <c r="G17671" t="s">
        <v>4</v>
      </c>
      <c r="H17671" t="s">
        <v>6332</v>
      </c>
      <c r="I17671" s="2">
        <v>218100</v>
      </c>
      <c r="J17671" s="5"/>
      <c r="L17671" s="5"/>
      <c r="M17671" s="2">
        <f t="shared" si="275"/>
        <v>-1310168.4999999967</v>
      </c>
      <c r="P17671"/>
    </row>
    <row r="17672" spans="1:16" hidden="1">
      <c r="A17672" t="s">
        <v>24351</v>
      </c>
      <c r="B17672" s="1">
        <v>42325</v>
      </c>
      <c r="C17672" t="s">
        <v>24371</v>
      </c>
      <c r="D17672">
        <v>2</v>
      </c>
      <c r="E17672" t="s">
        <v>24372</v>
      </c>
      <c r="F17672" t="s">
        <v>7054</v>
      </c>
      <c r="G17672" t="s">
        <v>4</v>
      </c>
      <c r="H17672" t="s">
        <v>24373</v>
      </c>
      <c r="I17672" s="2">
        <v>1849.49</v>
      </c>
      <c r="J17672" s="5"/>
      <c r="L17672" s="5"/>
      <c r="M17672" s="2">
        <f t="shared" si="275"/>
        <v>-1308319.0099999967</v>
      </c>
      <c r="P17672"/>
    </row>
    <row r="17673" spans="1:16" hidden="1">
      <c r="A17673" t="s">
        <v>24376</v>
      </c>
      <c r="B17673" s="1">
        <v>42325</v>
      </c>
      <c r="C17673" t="s">
        <v>1802</v>
      </c>
      <c r="D17673">
        <v>2</v>
      </c>
      <c r="E17673" t="s">
        <v>24395</v>
      </c>
      <c r="F17673" t="s">
        <v>13559</v>
      </c>
      <c r="G17673" t="s">
        <v>479</v>
      </c>
      <c r="H17673" t="s">
        <v>19534</v>
      </c>
      <c r="I17673" s="2">
        <v>510.09</v>
      </c>
      <c r="J17673" s="5"/>
      <c r="L17673" s="5"/>
      <c r="M17673" s="2">
        <f t="shared" ref="M17673:M17736" si="276">+M17672+I17673-K17673</f>
        <v>-1307808.9199999967</v>
      </c>
      <c r="P17673"/>
    </row>
    <row r="17674" spans="1:16" hidden="1">
      <c r="A17674" t="s">
        <v>24398</v>
      </c>
      <c r="B17674" s="1">
        <v>42325</v>
      </c>
      <c r="C17674" t="s">
        <v>24417</v>
      </c>
      <c r="D17674">
        <v>2</v>
      </c>
      <c r="E17674" t="s">
        <v>24418</v>
      </c>
      <c r="F17674" t="s">
        <v>7054</v>
      </c>
      <c r="G17674" t="s">
        <v>4</v>
      </c>
      <c r="H17674" t="s">
        <v>3585</v>
      </c>
      <c r="I17674" s="2">
        <v>2990</v>
      </c>
      <c r="J17674" s="5"/>
      <c r="L17674" s="5"/>
      <c r="M17674" s="2">
        <f t="shared" si="276"/>
        <v>-1304818.9199999967</v>
      </c>
      <c r="P17674"/>
    </row>
    <row r="17675" spans="1:16" hidden="1">
      <c r="A17675" t="s">
        <v>24419</v>
      </c>
      <c r="B17675" s="1">
        <v>42325</v>
      </c>
      <c r="C17675" t="s">
        <v>24437</v>
      </c>
      <c r="D17675">
        <v>1</v>
      </c>
      <c r="E17675" t="s">
        <v>24438</v>
      </c>
      <c r="F17675" t="s">
        <v>13565</v>
      </c>
      <c r="G17675" t="s">
        <v>4</v>
      </c>
      <c r="H17675" t="s">
        <v>8879</v>
      </c>
      <c r="I17675" s="2">
        <v>8000</v>
      </c>
      <c r="J17675" s="5"/>
      <c r="L17675" s="5"/>
      <c r="M17675" s="2">
        <f t="shared" si="276"/>
        <v>-1296818.9199999967</v>
      </c>
      <c r="P17675"/>
    </row>
    <row r="17676" spans="1:16" hidden="1">
      <c r="A17676" t="s">
        <v>24439</v>
      </c>
      <c r="B17676" s="1">
        <v>42325</v>
      </c>
      <c r="C17676" t="s">
        <v>6</v>
      </c>
      <c r="D17676">
        <v>1</v>
      </c>
      <c r="E17676" t="s">
        <v>24457</v>
      </c>
      <c r="F17676" t="s">
        <v>14703</v>
      </c>
      <c r="G17676" t="s">
        <v>4</v>
      </c>
      <c r="H17676" t="s">
        <v>17718</v>
      </c>
      <c r="I17676" s="2">
        <v>175</v>
      </c>
      <c r="J17676" s="5"/>
      <c r="L17676" s="5"/>
      <c r="M17676" s="2">
        <f t="shared" si="276"/>
        <v>-1296643.9199999967</v>
      </c>
      <c r="P17676"/>
    </row>
    <row r="17677" spans="1:16" hidden="1">
      <c r="A17677" t="s">
        <v>24459</v>
      </c>
      <c r="B17677" s="1">
        <v>42325</v>
      </c>
      <c r="C17677" t="s">
        <v>1802</v>
      </c>
      <c r="D17677">
        <v>2</v>
      </c>
      <c r="E17677" t="s">
        <v>24478</v>
      </c>
      <c r="F17677" t="s">
        <v>13559</v>
      </c>
      <c r="G17677" t="s">
        <v>479</v>
      </c>
      <c r="H17677" t="s">
        <v>6091</v>
      </c>
      <c r="J17677" s="5"/>
      <c r="K17677" s="2">
        <v>90</v>
      </c>
      <c r="L17677" s="5"/>
      <c r="M17677" s="2">
        <f t="shared" si="276"/>
        <v>-1296733.9199999967</v>
      </c>
      <c r="P17677"/>
    </row>
    <row r="17678" spans="1:16" hidden="1">
      <c r="A17678" t="s">
        <v>24459</v>
      </c>
      <c r="B17678" s="1">
        <v>42325</v>
      </c>
      <c r="C17678" t="s">
        <v>1802</v>
      </c>
      <c r="D17678">
        <v>2</v>
      </c>
      <c r="E17678" t="s">
        <v>24478</v>
      </c>
      <c r="F17678" t="s">
        <v>13559</v>
      </c>
      <c r="G17678" t="s">
        <v>479</v>
      </c>
      <c r="H17678" t="s">
        <v>6091</v>
      </c>
      <c r="I17678" s="2">
        <v>94.6</v>
      </c>
      <c r="J17678" s="5"/>
      <c r="L17678" s="5"/>
      <c r="M17678" s="2">
        <f t="shared" si="276"/>
        <v>-1296639.3199999966</v>
      </c>
      <c r="P17678"/>
    </row>
    <row r="17679" spans="1:16" hidden="1">
      <c r="A17679" t="s">
        <v>24480</v>
      </c>
      <c r="B17679" s="1">
        <v>42325</v>
      </c>
      <c r="C17679" t="s">
        <v>20311</v>
      </c>
      <c r="D17679">
        <v>1</v>
      </c>
      <c r="E17679" t="s">
        <v>24504</v>
      </c>
      <c r="F17679" t="s">
        <v>13565</v>
      </c>
      <c r="G17679" t="s">
        <v>4</v>
      </c>
      <c r="H17679" t="s">
        <v>3626</v>
      </c>
      <c r="I17679" s="2">
        <v>175000</v>
      </c>
      <c r="J17679" s="5"/>
      <c r="L17679" s="5"/>
      <c r="M17679" s="2">
        <f t="shared" si="276"/>
        <v>-1121639.3199999966</v>
      </c>
      <c r="P17679"/>
    </row>
    <row r="17680" spans="1:16" hidden="1">
      <c r="A17680" t="s">
        <v>24506</v>
      </c>
      <c r="B17680" s="1">
        <v>42325</v>
      </c>
      <c r="C17680" t="s">
        <v>1802</v>
      </c>
      <c r="D17680">
        <v>2</v>
      </c>
      <c r="E17680" t="s">
        <v>24528</v>
      </c>
      <c r="F17680" t="s">
        <v>13559</v>
      </c>
      <c r="G17680" t="s">
        <v>479</v>
      </c>
      <c r="H17680" t="s">
        <v>3019</v>
      </c>
      <c r="I17680" s="2">
        <v>907.02</v>
      </c>
      <c r="J17680" s="5"/>
      <c r="L17680" s="5"/>
      <c r="M17680" s="2">
        <f t="shared" si="276"/>
        <v>-1120732.2999999966</v>
      </c>
      <c r="P17680"/>
    </row>
    <row r="17681" spans="1:16" hidden="1">
      <c r="A17681" t="s">
        <v>24532</v>
      </c>
      <c r="B17681" s="1">
        <v>42325</v>
      </c>
      <c r="C17681" t="s">
        <v>4654</v>
      </c>
      <c r="D17681">
        <v>2</v>
      </c>
      <c r="E17681" t="s">
        <v>24554</v>
      </c>
      <c r="F17681" t="s">
        <v>13559</v>
      </c>
      <c r="G17681" t="s">
        <v>313</v>
      </c>
      <c r="H17681" t="s">
        <v>3294</v>
      </c>
      <c r="I17681" s="2">
        <v>1299.99</v>
      </c>
      <c r="J17681" s="5"/>
      <c r="L17681" s="5"/>
      <c r="M17681" s="2">
        <f t="shared" si="276"/>
        <v>-1119432.3099999966</v>
      </c>
      <c r="P17681"/>
    </row>
    <row r="17682" spans="1:16" hidden="1">
      <c r="A17682" t="s">
        <v>24556</v>
      </c>
      <c r="B17682" s="1">
        <v>42325</v>
      </c>
      <c r="C17682" t="s">
        <v>4654</v>
      </c>
      <c r="D17682">
        <v>2</v>
      </c>
      <c r="E17682" t="s">
        <v>24576</v>
      </c>
      <c r="F17682" t="s">
        <v>13559</v>
      </c>
      <c r="G17682" t="s">
        <v>313</v>
      </c>
      <c r="H17682" t="s">
        <v>6512</v>
      </c>
      <c r="I17682" s="2">
        <v>4123.92</v>
      </c>
      <c r="J17682" s="5"/>
      <c r="L17682" s="5"/>
      <c r="M17682" s="2">
        <f t="shared" si="276"/>
        <v>-1115308.3899999966</v>
      </c>
      <c r="P17682"/>
    </row>
    <row r="17683" spans="1:16" hidden="1">
      <c r="A17683" t="s">
        <v>24578</v>
      </c>
      <c r="B17683" s="1">
        <v>42325</v>
      </c>
      <c r="C17683" t="s">
        <v>6454</v>
      </c>
      <c r="D17683">
        <v>2</v>
      </c>
      <c r="E17683" t="s">
        <v>24593</v>
      </c>
      <c r="F17683" t="s">
        <v>7054</v>
      </c>
      <c r="G17683" t="s">
        <v>4</v>
      </c>
      <c r="H17683" t="s">
        <v>6456</v>
      </c>
      <c r="I17683" s="2">
        <v>1025</v>
      </c>
      <c r="J17683" s="5"/>
      <c r="L17683" s="5"/>
      <c r="M17683" s="2">
        <f t="shared" si="276"/>
        <v>-1114283.3899999966</v>
      </c>
      <c r="P17683"/>
    </row>
    <row r="17684" spans="1:16" hidden="1">
      <c r="A17684" t="s">
        <v>24595</v>
      </c>
      <c r="B17684" s="1">
        <v>42325</v>
      </c>
      <c r="C17684" t="s">
        <v>6454</v>
      </c>
      <c r="D17684">
        <v>2</v>
      </c>
      <c r="E17684" t="s">
        <v>24614</v>
      </c>
      <c r="F17684" t="s">
        <v>7054</v>
      </c>
      <c r="G17684" t="s">
        <v>4</v>
      </c>
      <c r="H17684" t="s">
        <v>6456</v>
      </c>
      <c r="I17684" s="2">
        <v>1025</v>
      </c>
      <c r="J17684" s="5"/>
      <c r="L17684" s="5"/>
      <c r="M17684" s="2">
        <f t="shared" si="276"/>
        <v>-1113258.3899999966</v>
      </c>
      <c r="P17684"/>
    </row>
    <row r="17685" spans="1:16" hidden="1">
      <c r="A17685" t="s">
        <v>24616</v>
      </c>
      <c r="B17685" s="1">
        <v>42325</v>
      </c>
      <c r="C17685" t="s">
        <v>24635</v>
      </c>
      <c r="D17685">
        <v>2</v>
      </c>
      <c r="E17685" t="s">
        <v>24636</v>
      </c>
      <c r="F17685" t="s">
        <v>7054</v>
      </c>
      <c r="G17685" t="s">
        <v>4</v>
      </c>
      <c r="H17685" t="s">
        <v>594</v>
      </c>
      <c r="I17685" s="2">
        <v>1025</v>
      </c>
      <c r="J17685" s="5"/>
      <c r="L17685" s="5"/>
      <c r="M17685" s="2">
        <f t="shared" si="276"/>
        <v>-1112233.3899999966</v>
      </c>
      <c r="P17685"/>
    </row>
    <row r="17686" spans="1:16" hidden="1">
      <c r="A17686" t="s">
        <v>24638</v>
      </c>
      <c r="B17686" s="1">
        <v>42325</v>
      </c>
      <c r="C17686" t="s">
        <v>24658</v>
      </c>
      <c r="D17686">
        <v>2</v>
      </c>
      <c r="E17686" t="s">
        <v>24659</v>
      </c>
      <c r="F17686" t="s">
        <v>7054</v>
      </c>
      <c r="G17686" t="s">
        <v>4</v>
      </c>
      <c r="H17686" t="s">
        <v>24660</v>
      </c>
      <c r="I17686" s="2">
        <v>1025</v>
      </c>
      <c r="J17686" s="5"/>
      <c r="L17686" s="5"/>
      <c r="M17686" s="2">
        <f t="shared" si="276"/>
        <v>-1111208.3899999966</v>
      </c>
      <c r="P17686"/>
    </row>
    <row r="17687" spans="1:16" hidden="1">
      <c r="A17687" t="s">
        <v>24662</v>
      </c>
      <c r="B17687" s="1">
        <v>42325</v>
      </c>
      <c r="C17687" t="s">
        <v>24685</v>
      </c>
      <c r="D17687">
        <v>2</v>
      </c>
      <c r="E17687" t="s">
        <v>24686</v>
      </c>
      <c r="F17687" t="s">
        <v>13559</v>
      </c>
      <c r="G17687" t="s">
        <v>479</v>
      </c>
      <c r="H17687" t="s">
        <v>3950</v>
      </c>
      <c r="J17687" s="5"/>
      <c r="K17687" s="2">
        <v>127.29</v>
      </c>
      <c r="L17687" s="5"/>
      <c r="M17687" s="2">
        <f t="shared" si="276"/>
        <v>-1111335.6799999967</v>
      </c>
      <c r="P17687"/>
    </row>
    <row r="17688" spans="1:16" hidden="1">
      <c r="A17688" t="s">
        <v>24662</v>
      </c>
      <c r="B17688" s="1">
        <v>42325</v>
      </c>
      <c r="C17688" t="s">
        <v>24685</v>
      </c>
      <c r="D17688">
        <v>2</v>
      </c>
      <c r="E17688" t="s">
        <v>24686</v>
      </c>
      <c r="F17688" t="s">
        <v>13559</v>
      </c>
      <c r="G17688" t="s">
        <v>479</v>
      </c>
      <c r="H17688" t="s">
        <v>3950</v>
      </c>
      <c r="I17688" s="2">
        <v>127.29</v>
      </c>
      <c r="J17688" s="5"/>
      <c r="L17688" s="5"/>
      <c r="M17688" s="2">
        <f t="shared" si="276"/>
        <v>-1111208.3899999966</v>
      </c>
      <c r="P17688"/>
    </row>
    <row r="17689" spans="1:16" hidden="1">
      <c r="A17689" t="s">
        <v>24689</v>
      </c>
      <c r="B17689" s="1">
        <v>42325</v>
      </c>
      <c r="C17689" t="s">
        <v>24709</v>
      </c>
      <c r="D17689">
        <v>1</v>
      </c>
      <c r="E17689" t="s">
        <v>24710</v>
      </c>
      <c r="F17689" t="s">
        <v>13565</v>
      </c>
      <c r="G17689" t="s">
        <v>20</v>
      </c>
      <c r="H17689" t="s">
        <v>6585</v>
      </c>
      <c r="I17689" s="2">
        <v>105000</v>
      </c>
      <c r="J17689" s="5"/>
      <c r="L17689" s="5"/>
      <c r="M17689" s="2">
        <f t="shared" si="276"/>
        <v>-1006208.3899999966</v>
      </c>
      <c r="P17689"/>
    </row>
    <row r="17690" spans="1:16" hidden="1">
      <c r="A17690" t="s">
        <v>24712</v>
      </c>
      <c r="B17690" s="1">
        <v>42325</v>
      </c>
      <c r="C17690" t="s">
        <v>24729</v>
      </c>
      <c r="D17690">
        <v>1</v>
      </c>
      <c r="E17690" t="s">
        <v>24730</v>
      </c>
      <c r="F17690" t="s">
        <v>13565</v>
      </c>
      <c r="G17690" t="s">
        <v>20</v>
      </c>
      <c r="H17690" t="s">
        <v>24731</v>
      </c>
      <c r="I17690" s="2">
        <v>30000</v>
      </c>
      <c r="J17690" s="5"/>
      <c r="L17690" s="5"/>
      <c r="M17690" s="2">
        <f t="shared" si="276"/>
        <v>-976208.38999999664</v>
      </c>
      <c r="P17690"/>
    </row>
    <row r="17691" spans="1:16" hidden="1">
      <c r="A17691" t="s">
        <v>24733</v>
      </c>
      <c r="B17691" s="1">
        <v>42325</v>
      </c>
      <c r="C17691" t="s">
        <v>6</v>
      </c>
      <c r="D17691">
        <v>1</v>
      </c>
      <c r="E17691" t="s">
        <v>24748</v>
      </c>
      <c r="F17691" t="s">
        <v>13610</v>
      </c>
      <c r="G17691" t="s">
        <v>20</v>
      </c>
      <c r="H17691" t="s">
        <v>24373</v>
      </c>
      <c r="I17691" s="2">
        <v>6575.38</v>
      </c>
      <c r="J17691" s="5"/>
      <c r="L17691" s="5"/>
      <c r="M17691" s="2">
        <f t="shared" si="276"/>
        <v>-969633.00999999663</v>
      </c>
      <c r="P17691"/>
    </row>
    <row r="17692" spans="1:16" hidden="1">
      <c r="A17692" t="s">
        <v>24752</v>
      </c>
      <c r="B17692" s="1">
        <v>42325</v>
      </c>
      <c r="C17692" t="s">
        <v>24766</v>
      </c>
      <c r="D17692">
        <v>2</v>
      </c>
      <c r="E17692" t="s">
        <v>24767</v>
      </c>
      <c r="F17692" t="s">
        <v>7054</v>
      </c>
      <c r="G17692" t="s">
        <v>20</v>
      </c>
      <c r="H17692" t="s">
        <v>24768</v>
      </c>
      <c r="I17692" s="2">
        <v>9349.77</v>
      </c>
      <c r="J17692" s="5"/>
      <c r="L17692" s="5"/>
      <c r="M17692" s="2">
        <f t="shared" si="276"/>
        <v>-960283.23999999661</v>
      </c>
      <c r="P17692"/>
    </row>
    <row r="17693" spans="1:16" hidden="1">
      <c r="A17693" t="s">
        <v>24773</v>
      </c>
      <c r="B17693" s="1">
        <v>42325</v>
      </c>
      <c r="C17693" t="s">
        <v>3261</v>
      </c>
      <c r="D17693">
        <v>2</v>
      </c>
      <c r="E17693" t="s">
        <v>24790</v>
      </c>
      <c r="F17693" t="s">
        <v>13559</v>
      </c>
      <c r="G17693" t="s">
        <v>479</v>
      </c>
      <c r="H17693" t="s">
        <v>7309</v>
      </c>
      <c r="I17693" s="2">
        <v>1711.29</v>
      </c>
      <c r="J17693" s="5"/>
      <c r="L17693" s="5"/>
      <c r="M17693" s="2">
        <f t="shared" si="276"/>
        <v>-958571.94999999658</v>
      </c>
      <c r="P17693"/>
    </row>
    <row r="17694" spans="1:16" hidden="1">
      <c r="A17694" t="s">
        <v>24798</v>
      </c>
      <c r="B17694" s="1">
        <v>42325</v>
      </c>
      <c r="C17694" t="s">
        <v>24815</v>
      </c>
      <c r="D17694">
        <v>1</v>
      </c>
      <c r="E17694" t="s">
        <v>24816</v>
      </c>
      <c r="F17694" t="s">
        <v>13565</v>
      </c>
      <c r="G17694" t="s">
        <v>20</v>
      </c>
      <c r="H17694" t="s">
        <v>24817</v>
      </c>
      <c r="I17694" s="2">
        <v>1000</v>
      </c>
      <c r="J17694" s="5"/>
      <c r="L17694" s="5"/>
      <c r="M17694" s="2">
        <f t="shared" si="276"/>
        <v>-957571.94999999658</v>
      </c>
      <c r="P17694"/>
    </row>
    <row r="17695" spans="1:16" hidden="1">
      <c r="A17695" t="s">
        <v>24824</v>
      </c>
      <c r="B17695" s="1">
        <v>42325</v>
      </c>
      <c r="C17695" t="s">
        <v>1802</v>
      </c>
      <c r="D17695">
        <v>2</v>
      </c>
      <c r="E17695" t="s">
        <v>24841</v>
      </c>
      <c r="F17695" t="s">
        <v>13559</v>
      </c>
      <c r="G17695" t="s">
        <v>479</v>
      </c>
      <c r="H17695" t="s">
        <v>4930</v>
      </c>
      <c r="J17695" s="5"/>
      <c r="K17695" s="2">
        <v>600</v>
      </c>
      <c r="L17695" s="5"/>
      <c r="M17695" s="2">
        <f t="shared" si="276"/>
        <v>-958171.94999999658</v>
      </c>
      <c r="P17695"/>
    </row>
    <row r="17696" spans="1:16" hidden="1">
      <c r="A17696" t="s">
        <v>24824</v>
      </c>
      <c r="B17696" s="1">
        <v>42325</v>
      </c>
      <c r="C17696" t="s">
        <v>1802</v>
      </c>
      <c r="D17696">
        <v>2</v>
      </c>
      <c r="E17696" t="s">
        <v>24841</v>
      </c>
      <c r="F17696" t="s">
        <v>13559</v>
      </c>
      <c r="G17696" t="s">
        <v>479</v>
      </c>
      <c r="H17696" t="s">
        <v>4930</v>
      </c>
      <c r="I17696" s="2">
        <v>1292.3399999999999</v>
      </c>
      <c r="J17696" s="5"/>
      <c r="L17696" s="5"/>
      <c r="M17696" s="2">
        <f t="shared" si="276"/>
        <v>-956879.60999999661</v>
      </c>
      <c r="P17696"/>
    </row>
    <row r="17697" spans="1:16" hidden="1">
      <c r="A17697" t="s">
        <v>24846</v>
      </c>
      <c r="B17697" s="1">
        <v>42325</v>
      </c>
      <c r="C17697" t="s">
        <v>24860</v>
      </c>
      <c r="D17697">
        <v>2</v>
      </c>
      <c r="E17697" t="s">
        <v>24861</v>
      </c>
      <c r="F17697" t="s">
        <v>7054</v>
      </c>
      <c r="G17697" t="s">
        <v>20</v>
      </c>
      <c r="H17697" t="s">
        <v>23814</v>
      </c>
      <c r="I17697" s="2">
        <v>1840</v>
      </c>
      <c r="J17697" s="5"/>
      <c r="L17697" s="5"/>
      <c r="M17697" s="2">
        <f t="shared" si="276"/>
        <v>-955039.60999999661</v>
      </c>
      <c r="P17697"/>
    </row>
    <row r="17698" spans="1:16" hidden="1">
      <c r="A17698" t="s">
        <v>24869</v>
      </c>
      <c r="B17698" s="1">
        <v>42325</v>
      </c>
      <c r="C17698" t="s">
        <v>24887</v>
      </c>
      <c r="D17698">
        <v>2</v>
      </c>
      <c r="E17698" t="s">
        <v>24888</v>
      </c>
      <c r="F17698" t="s">
        <v>7054</v>
      </c>
      <c r="G17698" t="s">
        <v>20</v>
      </c>
      <c r="H17698" t="s">
        <v>23814</v>
      </c>
      <c r="I17698" s="2">
        <v>1025</v>
      </c>
      <c r="J17698" s="5"/>
      <c r="L17698" s="5"/>
      <c r="M17698" s="2">
        <f t="shared" si="276"/>
        <v>-954014.60999999661</v>
      </c>
      <c r="P17698"/>
    </row>
    <row r="17699" spans="1:16" hidden="1">
      <c r="A17699" t="s">
        <v>24898</v>
      </c>
      <c r="B17699" s="1">
        <v>42325</v>
      </c>
      <c r="C17699" t="s">
        <v>23972</v>
      </c>
      <c r="D17699">
        <v>1</v>
      </c>
      <c r="E17699" t="s">
        <v>24911</v>
      </c>
      <c r="F17699" t="s">
        <v>13565</v>
      </c>
      <c r="G17699" t="s">
        <v>20</v>
      </c>
      <c r="H17699" t="s">
        <v>6682</v>
      </c>
      <c r="I17699" s="2">
        <v>222000</v>
      </c>
      <c r="J17699" s="5"/>
      <c r="L17699" s="5"/>
      <c r="M17699" s="2">
        <f t="shared" si="276"/>
        <v>-732014.60999999661</v>
      </c>
      <c r="P17699"/>
    </row>
    <row r="17700" spans="1:16" hidden="1">
      <c r="A17700" t="s">
        <v>24920</v>
      </c>
      <c r="B17700" s="1">
        <v>42325</v>
      </c>
      <c r="C17700" t="s">
        <v>24932</v>
      </c>
      <c r="D17700">
        <v>1</v>
      </c>
      <c r="E17700" t="s">
        <v>24933</v>
      </c>
      <c r="F17700" t="s">
        <v>13561</v>
      </c>
      <c r="G17700" t="s">
        <v>20</v>
      </c>
      <c r="H17700" t="s">
        <v>9774</v>
      </c>
      <c r="I17700" s="2">
        <v>10000</v>
      </c>
      <c r="J17700" s="5"/>
      <c r="L17700" s="5"/>
      <c r="M17700" s="2">
        <f t="shared" si="276"/>
        <v>-722014.60999999661</v>
      </c>
      <c r="P17700"/>
    </row>
    <row r="17701" spans="1:16" hidden="1">
      <c r="A17701" t="s">
        <v>24941</v>
      </c>
      <c r="B17701" s="1">
        <v>42325</v>
      </c>
      <c r="C17701" t="s">
        <v>24955</v>
      </c>
      <c r="D17701">
        <v>2</v>
      </c>
      <c r="E17701" t="s">
        <v>24956</v>
      </c>
      <c r="F17701" t="s">
        <v>7054</v>
      </c>
      <c r="G17701" t="s">
        <v>20</v>
      </c>
      <c r="H17701" t="s">
        <v>24957</v>
      </c>
      <c r="I17701" s="2">
        <v>4429.99</v>
      </c>
      <c r="J17701" s="5"/>
      <c r="L17701" s="5"/>
      <c r="M17701" s="2">
        <f t="shared" si="276"/>
        <v>-717584.61999999662</v>
      </c>
      <c r="P17701"/>
    </row>
    <row r="17702" spans="1:16" hidden="1">
      <c r="A17702" t="s">
        <v>24967</v>
      </c>
      <c r="B17702" s="1">
        <v>42325</v>
      </c>
      <c r="C17702" t="s">
        <v>24977</v>
      </c>
      <c r="D17702">
        <v>2</v>
      </c>
      <c r="E17702" t="s">
        <v>24978</v>
      </c>
      <c r="F17702" t="s">
        <v>7054</v>
      </c>
      <c r="G17702" t="s">
        <v>20</v>
      </c>
      <c r="H17702" t="s">
        <v>14727</v>
      </c>
      <c r="I17702" s="2">
        <v>2990</v>
      </c>
      <c r="J17702" s="5"/>
      <c r="L17702" s="5"/>
      <c r="M17702" s="2">
        <f t="shared" si="276"/>
        <v>-714594.61999999662</v>
      </c>
      <c r="P17702"/>
    </row>
    <row r="17703" spans="1:16" hidden="1">
      <c r="A17703" t="s">
        <v>24989</v>
      </c>
      <c r="B17703" s="1">
        <v>42325</v>
      </c>
      <c r="C17703" t="s">
        <v>25002</v>
      </c>
      <c r="D17703">
        <v>2</v>
      </c>
      <c r="E17703" t="s">
        <v>25003</v>
      </c>
      <c r="F17703" t="s">
        <v>7054</v>
      </c>
      <c r="G17703" t="s">
        <v>20</v>
      </c>
      <c r="H17703" t="s">
        <v>13617</v>
      </c>
      <c r="I17703" s="2">
        <v>2990</v>
      </c>
      <c r="J17703" s="5"/>
      <c r="L17703" s="5"/>
      <c r="M17703" s="2">
        <f t="shared" si="276"/>
        <v>-711604.61999999662</v>
      </c>
      <c r="P17703"/>
    </row>
    <row r="17704" spans="1:16" hidden="1">
      <c r="A17704" t="s">
        <v>25012</v>
      </c>
      <c r="B17704" s="1">
        <v>42325</v>
      </c>
      <c r="C17704" t="s">
        <v>25027</v>
      </c>
      <c r="D17704">
        <v>2</v>
      </c>
      <c r="E17704" t="s">
        <v>25028</v>
      </c>
      <c r="F17704" t="s">
        <v>7054</v>
      </c>
      <c r="G17704" t="s">
        <v>20</v>
      </c>
      <c r="H17704" t="s">
        <v>8507</v>
      </c>
      <c r="I17704" s="2">
        <v>1025</v>
      </c>
      <c r="J17704" s="5"/>
      <c r="L17704" s="5"/>
      <c r="M17704" s="2">
        <f t="shared" si="276"/>
        <v>-710579.61999999662</v>
      </c>
      <c r="P17704"/>
    </row>
    <row r="17705" spans="1:16" hidden="1">
      <c r="A17705" t="s">
        <v>25038</v>
      </c>
      <c r="B17705" s="1">
        <v>42325</v>
      </c>
      <c r="C17705" t="s">
        <v>25052</v>
      </c>
      <c r="D17705">
        <v>2</v>
      </c>
      <c r="E17705" t="s">
        <v>25053</v>
      </c>
      <c r="F17705" t="s">
        <v>7054</v>
      </c>
      <c r="G17705" t="s">
        <v>20</v>
      </c>
      <c r="H17705" t="s">
        <v>10880</v>
      </c>
      <c r="I17705" s="2">
        <v>3468.4</v>
      </c>
      <c r="J17705" s="5"/>
      <c r="L17705" s="5"/>
      <c r="M17705" s="2">
        <f t="shared" si="276"/>
        <v>-707111.2199999966</v>
      </c>
      <c r="P17705"/>
    </row>
    <row r="17706" spans="1:16" hidden="1">
      <c r="A17706" t="s">
        <v>25062</v>
      </c>
      <c r="B17706" s="1">
        <v>42325</v>
      </c>
      <c r="C17706" t="s">
        <v>25074</v>
      </c>
      <c r="D17706">
        <v>2</v>
      </c>
      <c r="E17706" t="s">
        <v>25075</v>
      </c>
      <c r="F17706" t="s">
        <v>7054</v>
      </c>
      <c r="G17706" t="s">
        <v>20</v>
      </c>
      <c r="H17706" t="s">
        <v>6729</v>
      </c>
      <c r="I17706" s="2">
        <v>1840</v>
      </c>
      <c r="J17706" s="5"/>
      <c r="L17706" s="5"/>
      <c r="M17706" s="2">
        <f t="shared" si="276"/>
        <v>-705271.2199999966</v>
      </c>
      <c r="P17706"/>
    </row>
    <row r="17707" spans="1:16" hidden="1">
      <c r="A17707" t="s">
        <v>25084</v>
      </c>
      <c r="B17707" s="1">
        <v>42325</v>
      </c>
      <c r="C17707" t="s">
        <v>25097</v>
      </c>
      <c r="D17707">
        <v>1</v>
      </c>
      <c r="E17707" t="s">
        <v>25098</v>
      </c>
      <c r="F17707" t="s">
        <v>13565</v>
      </c>
      <c r="G17707" t="s">
        <v>20</v>
      </c>
      <c r="H17707" t="s">
        <v>1751</v>
      </c>
      <c r="I17707" s="2">
        <v>150000</v>
      </c>
      <c r="J17707" s="5"/>
      <c r="L17707" s="5"/>
      <c r="M17707" s="2">
        <f t="shared" si="276"/>
        <v>-555271.2199999966</v>
      </c>
      <c r="P17707"/>
    </row>
    <row r="17708" spans="1:16" hidden="1">
      <c r="A17708" t="s">
        <v>25106</v>
      </c>
      <c r="B17708" s="1">
        <v>42325</v>
      </c>
      <c r="C17708" t="s">
        <v>24297</v>
      </c>
      <c r="D17708">
        <v>1</v>
      </c>
      <c r="E17708" t="s">
        <v>25116</v>
      </c>
      <c r="F17708" t="s">
        <v>13565</v>
      </c>
      <c r="G17708" t="s">
        <v>20</v>
      </c>
      <c r="H17708" t="s">
        <v>6222</v>
      </c>
      <c r="I17708" s="2">
        <v>35000</v>
      </c>
      <c r="J17708" s="5"/>
      <c r="L17708" s="5"/>
      <c r="M17708" s="2">
        <f t="shared" si="276"/>
        <v>-520271.2199999966</v>
      </c>
      <c r="P17708"/>
    </row>
    <row r="17709" spans="1:16" hidden="1">
      <c r="A17709" t="s">
        <v>25127</v>
      </c>
      <c r="B17709" s="1">
        <v>42325</v>
      </c>
      <c r="C17709" t="s">
        <v>25141</v>
      </c>
      <c r="D17709">
        <v>2</v>
      </c>
      <c r="E17709" t="s">
        <v>25142</v>
      </c>
      <c r="F17709" t="s">
        <v>7054</v>
      </c>
      <c r="G17709" t="s">
        <v>20</v>
      </c>
      <c r="H17709" t="s">
        <v>3786</v>
      </c>
      <c r="I17709" s="2">
        <v>1840</v>
      </c>
      <c r="J17709" s="5"/>
      <c r="L17709" s="5"/>
      <c r="M17709" s="2">
        <f t="shared" si="276"/>
        <v>-518431.2199999966</v>
      </c>
      <c r="P17709"/>
    </row>
    <row r="17710" spans="1:16" hidden="1">
      <c r="A17710" t="s">
        <v>25152</v>
      </c>
      <c r="B17710" s="1">
        <v>42325</v>
      </c>
      <c r="C17710" t="s">
        <v>25167</v>
      </c>
      <c r="D17710">
        <v>1</v>
      </c>
      <c r="E17710" t="s">
        <v>25168</v>
      </c>
      <c r="F17710" t="s">
        <v>13565</v>
      </c>
      <c r="G17710" t="s">
        <v>20</v>
      </c>
      <c r="H17710" t="s">
        <v>6805</v>
      </c>
      <c r="I17710" s="2">
        <v>165000</v>
      </c>
      <c r="J17710" s="5"/>
      <c r="L17710" s="5"/>
      <c r="M17710" s="2">
        <f t="shared" si="276"/>
        <v>-353431.2199999966</v>
      </c>
      <c r="P17710"/>
    </row>
    <row r="17711" spans="1:16" hidden="1">
      <c r="A17711" t="s">
        <v>25177</v>
      </c>
      <c r="B17711" s="1">
        <v>42325</v>
      </c>
      <c r="C17711" t="s">
        <v>25190</v>
      </c>
      <c r="D17711">
        <v>2</v>
      </c>
      <c r="E17711" t="s">
        <v>25191</v>
      </c>
      <c r="F17711" t="s">
        <v>7054</v>
      </c>
      <c r="G17711" t="s">
        <v>20</v>
      </c>
      <c r="H17711" t="s">
        <v>5272</v>
      </c>
      <c r="I17711" s="2">
        <v>594.41</v>
      </c>
      <c r="J17711" s="5"/>
      <c r="L17711" s="5"/>
      <c r="M17711" s="2">
        <f t="shared" si="276"/>
        <v>-352836.80999999662</v>
      </c>
      <c r="P17711"/>
    </row>
    <row r="17712" spans="1:16" hidden="1">
      <c r="A17712" t="s">
        <v>25199</v>
      </c>
      <c r="B17712" s="1">
        <v>42325</v>
      </c>
      <c r="C17712" t="s">
        <v>25212</v>
      </c>
      <c r="D17712">
        <v>2</v>
      </c>
      <c r="E17712" t="s">
        <v>25213</v>
      </c>
      <c r="F17712" t="s">
        <v>7054</v>
      </c>
      <c r="G17712" t="s">
        <v>20</v>
      </c>
      <c r="H17712" t="s">
        <v>13880</v>
      </c>
      <c r="I17712" s="2">
        <v>1025</v>
      </c>
      <c r="J17712" s="5"/>
      <c r="L17712" s="5"/>
      <c r="M17712" s="2">
        <f t="shared" si="276"/>
        <v>-351811.80999999662</v>
      </c>
      <c r="P17712"/>
    </row>
    <row r="17713" spans="1:16" hidden="1">
      <c r="A17713" t="s">
        <v>25226</v>
      </c>
      <c r="B17713" s="1">
        <v>42325</v>
      </c>
      <c r="C17713" t="s">
        <v>24118</v>
      </c>
      <c r="D17713">
        <v>1</v>
      </c>
      <c r="E17713" t="s">
        <v>25243</v>
      </c>
      <c r="F17713" t="s">
        <v>13561</v>
      </c>
      <c r="G17713" t="s">
        <v>20</v>
      </c>
      <c r="H17713" t="s">
        <v>6799</v>
      </c>
      <c r="I17713" s="2">
        <v>20000</v>
      </c>
      <c r="J17713" s="5"/>
      <c r="L17713" s="5"/>
      <c r="M17713" s="2">
        <f t="shared" si="276"/>
        <v>-331811.80999999662</v>
      </c>
      <c r="P17713"/>
    </row>
    <row r="17714" spans="1:16" hidden="1">
      <c r="A17714" t="s">
        <v>25252</v>
      </c>
      <c r="B17714" s="1">
        <v>42325</v>
      </c>
      <c r="C17714" t="s">
        <v>24118</v>
      </c>
      <c r="D17714">
        <v>1</v>
      </c>
      <c r="E17714" t="s">
        <v>25267</v>
      </c>
      <c r="F17714" t="s">
        <v>13561</v>
      </c>
      <c r="G17714" t="s">
        <v>20</v>
      </c>
      <c r="H17714" t="s">
        <v>6799</v>
      </c>
      <c r="I17714" s="2">
        <v>113000</v>
      </c>
      <c r="J17714" s="5"/>
      <c r="L17714" s="5"/>
      <c r="M17714" s="2">
        <f t="shared" si="276"/>
        <v>-218811.80999999662</v>
      </c>
      <c r="P17714"/>
    </row>
    <row r="17715" spans="1:16" hidden="1">
      <c r="A17715" t="s">
        <v>25274</v>
      </c>
      <c r="B17715" s="1">
        <v>42325</v>
      </c>
      <c r="C17715" t="s">
        <v>25292</v>
      </c>
      <c r="D17715">
        <v>1</v>
      </c>
      <c r="E17715" t="s">
        <v>25293</v>
      </c>
      <c r="F17715" t="s">
        <v>13565</v>
      </c>
      <c r="G17715" t="s">
        <v>20</v>
      </c>
      <c r="H17715" t="s">
        <v>25294</v>
      </c>
      <c r="I17715" s="2">
        <v>120000</v>
      </c>
      <c r="J17715" s="5"/>
      <c r="L17715" s="5"/>
      <c r="M17715" s="2">
        <f t="shared" si="276"/>
        <v>-98811.809999996622</v>
      </c>
      <c r="P17715"/>
    </row>
    <row r="17716" spans="1:16" hidden="1">
      <c r="A17716" s="35" t="s">
        <v>7003</v>
      </c>
      <c r="B17716" s="36">
        <v>42326</v>
      </c>
      <c r="C17716" s="35" t="s">
        <v>1802</v>
      </c>
      <c r="D17716" s="35">
        <v>2</v>
      </c>
      <c r="E17716" s="35" t="s">
        <v>7008</v>
      </c>
      <c r="F17716" s="35" t="s">
        <v>312</v>
      </c>
      <c r="G17716" s="35" t="s">
        <v>479</v>
      </c>
      <c r="H17716" s="35" t="s">
        <v>5171</v>
      </c>
      <c r="I17716" s="11"/>
      <c r="J17716" s="12"/>
      <c r="K17716" s="11">
        <v>257.06</v>
      </c>
      <c r="L17716" s="12"/>
      <c r="M17716" s="2">
        <f t="shared" si="276"/>
        <v>-99068.869999996619</v>
      </c>
      <c r="P17716"/>
    </row>
    <row r="17717" spans="1:16" hidden="1">
      <c r="A17717" s="105" t="s">
        <v>7047</v>
      </c>
      <c r="B17717" s="106">
        <v>42326</v>
      </c>
      <c r="C17717" s="105" t="s">
        <v>7052</v>
      </c>
      <c r="D17717" s="105">
        <v>2</v>
      </c>
      <c r="E17717" s="105" t="s">
        <v>7053</v>
      </c>
      <c r="F17717" s="105" t="s">
        <v>7054</v>
      </c>
      <c r="G17717" s="105" t="s">
        <v>212</v>
      </c>
      <c r="H17717" s="105" t="s">
        <v>7055</v>
      </c>
      <c r="I17717" s="107"/>
      <c r="J17717" s="108"/>
      <c r="K17717" s="107">
        <v>638</v>
      </c>
      <c r="L17717" s="16"/>
      <c r="M17717" s="2">
        <f t="shared" si="276"/>
        <v>-99706.869999996619</v>
      </c>
      <c r="N17717" s="25" t="s">
        <v>36456</v>
      </c>
      <c r="P17717" s="34" t="s">
        <v>36372</v>
      </c>
    </row>
    <row r="17718" spans="1:16" hidden="1">
      <c r="A17718" t="s">
        <v>7100</v>
      </c>
      <c r="B17718" s="1">
        <v>42326</v>
      </c>
      <c r="C17718" t="s">
        <v>1744</v>
      </c>
      <c r="D17718">
        <v>2</v>
      </c>
      <c r="E17718" t="s">
        <v>7103</v>
      </c>
      <c r="F17718" t="s">
        <v>51</v>
      </c>
      <c r="G17718" t="s">
        <v>4</v>
      </c>
      <c r="H17718" t="s">
        <v>1682</v>
      </c>
      <c r="I17718" s="2">
        <v>3163.56</v>
      </c>
      <c r="J17718" s="5"/>
      <c r="L17718" s="5"/>
      <c r="M17718" s="2">
        <f t="shared" si="276"/>
        <v>-96543.309999996622</v>
      </c>
      <c r="P17718"/>
    </row>
    <row r="17719" spans="1:16" hidden="1">
      <c r="A17719" t="s">
        <v>7108</v>
      </c>
      <c r="B17719" s="1">
        <v>42326</v>
      </c>
      <c r="C17719" t="s">
        <v>1744</v>
      </c>
      <c r="D17719">
        <v>1</v>
      </c>
      <c r="E17719" t="s">
        <v>7113</v>
      </c>
      <c r="F17719" t="s">
        <v>13</v>
      </c>
      <c r="G17719" t="s">
        <v>4</v>
      </c>
      <c r="H17719" t="s">
        <v>4249</v>
      </c>
      <c r="J17719" s="5"/>
      <c r="K17719" s="2">
        <v>3163.56</v>
      </c>
      <c r="L17719" s="5"/>
      <c r="M17719" s="2">
        <f t="shared" si="276"/>
        <v>-99706.869999996619</v>
      </c>
      <c r="P17719"/>
    </row>
    <row r="17720" spans="1:16" hidden="1">
      <c r="A17720" t="s">
        <v>7119</v>
      </c>
      <c r="B17720" s="1">
        <v>42326</v>
      </c>
      <c r="C17720" t="s">
        <v>18</v>
      </c>
      <c r="D17720">
        <v>1</v>
      </c>
      <c r="E17720" t="s">
        <v>7124</v>
      </c>
      <c r="F17720" t="s">
        <v>13</v>
      </c>
      <c r="G17720" t="s">
        <v>4</v>
      </c>
      <c r="H17720" t="s">
        <v>5354</v>
      </c>
      <c r="J17720" s="5"/>
      <c r="K17720" s="2">
        <v>14297</v>
      </c>
      <c r="L17720" s="5"/>
      <c r="M17720" s="2">
        <f t="shared" si="276"/>
        <v>-114003.86999999662</v>
      </c>
      <c r="P17720"/>
    </row>
    <row r="17721" spans="1:16" hidden="1">
      <c r="A17721" t="s">
        <v>7131</v>
      </c>
      <c r="B17721" s="1">
        <v>42326</v>
      </c>
      <c r="C17721" t="s">
        <v>11</v>
      </c>
      <c r="D17721">
        <v>1</v>
      </c>
      <c r="E17721" t="s">
        <v>7133</v>
      </c>
      <c r="F17721" t="s">
        <v>228</v>
      </c>
      <c r="G17721" t="s">
        <v>4</v>
      </c>
      <c r="H17721" t="s">
        <v>1516</v>
      </c>
      <c r="J17721" s="5"/>
      <c r="K17721" s="2">
        <v>67461.72</v>
      </c>
      <c r="L17721" s="5"/>
      <c r="M17721" s="2">
        <f t="shared" si="276"/>
        <v>-181465.58999999662</v>
      </c>
      <c r="P17721"/>
    </row>
    <row r="17722" spans="1:16" hidden="1">
      <c r="A17722" t="s">
        <v>7141</v>
      </c>
      <c r="B17722" s="1">
        <v>42326</v>
      </c>
      <c r="C17722" t="s">
        <v>1744</v>
      </c>
      <c r="D17722">
        <v>1</v>
      </c>
      <c r="E17722" t="s">
        <v>7144</v>
      </c>
      <c r="F17722" t="s">
        <v>13</v>
      </c>
      <c r="G17722" t="s">
        <v>4</v>
      </c>
      <c r="H17722" t="s">
        <v>7145</v>
      </c>
      <c r="J17722" s="5"/>
      <c r="K17722" s="2">
        <v>21802.55</v>
      </c>
      <c r="L17722" s="5"/>
      <c r="M17722" s="2">
        <f t="shared" si="276"/>
        <v>-203268.13999999661</v>
      </c>
      <c r="P17722"/>
    </row>
    <row r="17723" spans="1:16" hidden="1">
      <c r="A17723" t="s">
        <v>7148</v>
      </c>
      <c r="B17723" s="1">
        <v>42326</v>
      </c>
      <c r="C17723" t="s">
        <v>11</v>
      </c>
      <c r="D17723">
        <v>1</v>
      </c>
      <c r="E17723" t="s">
        <v>7153</v>
      </c>
      <c r="F17723" t="s">
        <v>16</v>
      </c>
      <c r="G17723" t="s">
        <v>4</v>
      </c>
      <c r="H17723" t="s">
        <v>5978</v>
      </c>
      <c r="J17723" s="5"/>
      <c r="K17723" s="2">
        <v>11997.56</v>
      </c>
      <c r="L17723" s="5"/>
      <c r="M17723" s="2">
        <f t="shared" si="276"/>
        <v>-215265.69999999661</v>
      </c>
      <c r="P17723"/>
    </row>
    <row r="17724" spans="1:16" hidden="1">
      <c r="A17724" t="s">
        <v>7180</v>
      </c>
      <c r="B17724" s="1">
        <v>42326</v>
      </c>
      <c r="C17724" t="s">
        <v>43</v>
      </c>
      <c r="D17724">
        <v>1</v>
      </c>
      <c r="E17724" t="s">
        <v>7183</v>
      </c>
      <c r="F17724" t="s">
        <v>67</v>
      </c>
      <c r="G17724" t="s">
        <v>4</v>
      </c>
      <c r="H17724" t="s">
        <v>6536</v>
      </c>
      <c r="J17724" s="5"/>
      <c r="K17724" s="65">
        <v>1840</v>
      </c>
      <c r="L17724" s="5"/>
      <c r="M17724" s="2">
        <f t="shared" si="276"/>
        <v>-217105.69999999661</v>
      </c>
      <c r="P17724"/>
    </row>
    <row r="17725" spans="1:16" hidden="1">
      <c r="A17725" t="s">
        <v>7193</v>
      </c>
      <c r="B17725" s="1">
        <v>42326</v>
      </c>
      <c r="C17725" t="s">
        <v>18</v>
      </c>
      <c r="D17725">
        <v>1</v>
      </c>
      <c r="E17725" t="s">
        <v>7196</v>
      </c>
      <c r="F17725" t="s">
        <v>13</v>
      </c>
      <c r="G17725" t="s">
        <v>4</v>
      </c>
      <c r="H17725" t="s">
        <v>6183</v>
      </c>
      <c r="J17725" s="5"/>
      <c r="K17725" s="2">
        <v>80000</v>
      </c>
      <c r="L17725" s="5"/>
      <c r="M17725" s="2">
        <f t="shared" si="276"/>
        <v>-297105.69999999658</v>
      </c>
      <c r="P17725"/>
    </row>
    <row r="17726" spans="1:16" hidden="1">
      <c r="A17726" t="s">
        <v>7208</v>
      </c>
      <c r="B17726" s="1">
        <v>42326</v>
      </c>
      <c r="C17726" t="s">
        <v>6</v>
      </c>
      <c r="D17726">
        <v>1</v>
      </c>
      <c r="E17726" t="s">
        <v>7211</v>
      </c>
      <c r="F17726" t="s">
        <v>29</v>
      </c>
      <c r="G17726" t="s">
        <v>4</v>
      </c>
      <c r="H17726" t="s">
        <v>1156</v>
      </c>
      <c r="I17726" s="2">
        <v>770.58</v>
      </c>
      <c r="J17726" s="5"/>
      <c r="L17726" s="5"/>
      <c r="M17726" s="2">
        <f t="shared" si="276"/>
        <v>-296335.11999999656</v>
      </c>
      <c r="P17726"/>
    </row>
    <row r="17727" spans="1:16" hidden="1">
      <c r="A17727" t="s">
        <v>7216</v>
      </c>
      <c r="B17727" s="1">
        <v>42326</v>
      </c>
      <c r="C17727" t="s">
        <v>6602</v>
      </c>
      <c r="D17727">
        <v>1</v>
      </c>
      <c r="E17727" t="s">
        <v>7217</v>
      </c>
      <c r="F17727" t="s">
        <v>16</v>
      </c>
      <c r="G17727" t="s">
        <v>4</v>
      </c>
      <c r="H17727" t="s">
        <v>6602</v>
      </c>
      <c r="J17727" s="5"/>
      <c r="K17727" s="2">
        <v>20000</v>
      </c>
      <c r="L17727" s="5"/>
      <c r="M17727" s="2">
        <f t="shared" si="276"/>
        <v>-316335.11999999656</v>
      </c>
      <c r="P17727"/>
    </row>
    <row r="17728" spans="1:16" hidden="1">
      <c r="A17728" t="s">
        <v>7219</v>
      </c>
      <c r="B17728" s="1">
        <v>42326</v>
      </c>
      <c r="C17728" t="s">
        <v>195</v>
      </c>
      <c r="D17728">
        <v>1</v>
      </c>
      <c r="E17728" t="s">
        <v>7220</v>
      </c>
      <c r="F17728" t="s">
        <v>13</v>
      </c>
      <c r="G17728" t="s">
        <v>4</v>
      </c>
      <c r="H17728" t="s">
        <v>195</v>
      </c>
      <c r="J17728" s="5"/>
      <c r="K17728" s="2">
        <v>4728.17</v>
      </c>
      <c r="L17728" s="5"/>
      <c r="M17728" s="2">
        <f t="shared" si="276"/>
        <v>-321063.28999999654</v>
      </c>
      <c r="P17728"/>
    </row>
    <row r="17729" spans="1:16" hidden="1">
      <c r="A17729" t="s">
        <v>7223</v>
      </c>
      <c r="B17729" s="1">
        <v>42326</v>
      </c>
      <c r="C17729" t="s">
        <v>18</v>
      </c>
      <c r="D17729">
        <v>1</v>
      </c>
      <c r="E17729" t="s">
        <v>7224</v>
      </c>
      <c r="F17729" t="s">
        <v>13</v>
      </c>
      <c r="G17729" t="s">
        <v>4</v>
      </c>
      <c r="H17729" t="s">
        <v>18</v>
      </c>
      <c r="J17729" s="5"/>
      <c r="K17729" s="2">
        <v>13558.05</v>
      </c>
      <c r="L17729" s="5"/>
      <c r="M17729" s="2">
        <f t="shared" si="276"/>
        <v>-334621.33999999653</v>
      </c>
      <c r="P17729"/>
    </row>
    <row r="17730" spans="1:16" hidden="1">
      <c r="A17730" t="s">
        <v>7227</v>
      </c>
      <c r="B17730" s="1">
        <v>42326</v>
      </c>
      <c r="C17730" t="s">
        <v>6</v>
      </c>
      <c r="D17730">
        <v>1</v>
      </c>
      <c r="E17730" t="s">
        <v>7228</v>
      </c>
      <c r="F17730" t="s">
        <v>29</v>
      </c>
      <c r="G17730" t="s">
        <v>20</v>
      </c>
      <c r="H17730" t="s">
        <v>7229</v>
      </c>
      <c r="I17730" s="2">
        <v>1736.58</v>
      </c>
      <c r="J17730" s="5">
        <v>2</v>
      </c>
      <c r="L17730" s="5"/>
      <c r="M17730" s="2">
        <f t="shared" si="276"/>
        <v>-332884.75999999652</v>
      </c>
      <c r="P17730"/>
    </row>
    <row r="17731" spans="1:16" hidden="1">
      <c r="A17731" t="s">
        <v>7255</v>
      </c>
      <c r="B17731" s="1">
        <v>42326</v>
      </c>
      <c r="C17731" t="s">
        <v>1802</v>
      </c>
      <c r="D17731">
        <v>2</v>
      </c>
      <c r="E17731" t="s">
        <v>7258</v>
      </c>
      <c r="F17731" t="s">
        <v>312</v>
      </c>
      <c r="G17731" t="s">
        <v>479</v>
      </c>
      <c r="H17731" t="s">
        <v>6435</v>
      </c>
      <c r="J17731" s="5"/>
      <c r="K17731" s="2">
        <v>929.44</v>
      </c>
      <c r="L17731" s="5"/>
      <c r="M17731" s="2">
        <f t="shared" si="276"/>
        <v>-333814.19999999652</v>
      </c>
      <c r="P17731"/>
    </row>
    <row r="17732" spans="1:16" hidden="1">
      <c r="A17732" t="s">
        <v>7255</v>
      </c>
      <c r="B17732" s="1">
        <v>42326</v>
      </c>
      <c r="C17732" t="s">
        <v>1802</v>
      </c>
      <c r="D17732">
        <v>2</v>
      </c>
      <c r="E17732" t="s">
        <v>7258</v>
      </c>
      <c r="F17732" t="s">
        <v>312</v>
      </c>
      <c r="G17732" t="s">
        <v>479</v>
      </c>
      <c r="H17732" t="s">
        <v>6435</v>
      </c>
      <c r="I17732" s="2">
        <v>500</v>
      </c>
      <c r="J17732" s="5"/>
      <c r="L17732" s="5"/>
      <c r="M17732" s="2">
        <f t="shared" si="276"/>
        <v>-333314.19999999652</v>
      </c>
      <c r="P17732"/>
    </row>
    <row r="17733" spans="1:16" hidden="1">
      <c r="A17733" t="s">
        <v>7261</v>
      </c>
      <c r="B17733" s="1">
        <v>42326</v>
      </c>
      <c r="C17733" t="s">
        <v>1</v>
      </c>
      <c r="D17733">
        <v>1</v>
      </c>
      <c r="E17733" t="s">
        <v>7262</v>
      </c>
      <c r="F17733" t="s">
        <v>16</v>
      </c>
      <c r="G17733" t="s">
        <v>20</v>
      </c>
      <c r="H17733" t="s">
        <v>5110</v>
      </c>
      <c r="J17733" s="5"/>
      <c r="K17733" s="2">
        <v>60000</v>
      </c>
      <c r="L17733" s="5">
        <v>4</v>
      </c>
      <c r="M17733" s="2">
        <f t="shared" si="276"/>
        <v>-393314.19999999652</v>
      </c>
      <c r="P17733"/>
    </row>
    <row r="17734" spans="1:16" hidden="1">
      <c r="A17734" t="s">
        <v>7293</v>
      </c>
      <c r="B17734" s="1">
        <v>42326</v>
      </c>
      <c r="C17734" t="s">
        <v>11</v>
      </c>
      <c r="D17734">
        <v>1</v>
      </c>
      <c r="E17734" t="s">
        <v>7296</v>
      </c>
      <c r="F17734" t="s">
        <v>13</v>
      </c>
      <c r="G17734" t="s">
        <v>20</v>
      </c>
      <c r="H17734" t="s">
        <v>14</v>
      </c>
      <c r="J17734" s="5"/>
      <c r="K17734" s="2">
        <v>1840</v>
      </c>
      <c r="L17734" s="5">
        <v>4</v>
      </c>
      <c r="M17734" s="2">
        <f t="shared" si="276"/>
        <v>-395154.19999999652</v>
      </c>
      <c r="P17734"/>
    </row>
    <row r="17735" spans="1:16" hidden="1">
      <c r="A17735" t="s">
        <v>7310</v>
      </c>
      <c r="B17735" s="1">
        <v>42326</v>
      </c>
      <c r="C17735" t="s">
        <v>11</v>
      </c>
      <c r="D17735">
        <v>1</v>
      </c>
      <c r="E17735" t="s">
        <v>7313</v>
      </c>
      <c r="F17735" t="s">
        <v>16</v>
      </c>
      <c r="G17735" t="s">
        <v>20</v>
      </c>
      <c r="H17735" t="s">
        <v>598</v>
      </c>
      <c r="J17735" s="5"/>
      <c r="K17735" s="2">
        <v>1025</v>
      </c>
      <c r="L17735" s="5">
        <v>4</v>
      </c>
      <c r="M17735" s="2">
        <f t="shared" si="276"/>
        <v>-396179.19999999652</v>
      </c>
      <c r="P17735"/>
    </row>
    <row r="17736" spans="1:16" hidden="1">
      <c r="A17736" t="s">
        <v>7384</v>
      </c>
      <c r="B17736" s="1">
        <v>42326</v>
      </c>
      <c r="C17736" t="s">
        <v>18</v>
      </c>
      <c r="D17736">
        <v>1</v>
      </c>
      <c r="E17736" t="s">
        <v>7386</v>
      </c>
      <c r="F17736" t="s">
        <v>13</v>
      </c>
      <c r="G17736" t="s">
        <v>20</v>
      </c>
      <c r="H17736" t="s">
        <v>7387</v>
      </c>
      <c r="J17736" s="5"/>
      <c r="K17736" s="2">
        <v>60000</v>
      </c>
      <c r="L17736" s="5">
        <v>4</v>
      </c>
      <c r="M17736" s="2">
        <f t="shared" si="276"/>
        <v>-456179.19999999652</v>
      </c>
      <c r="P17736"/>
    </row>
    <row r="17737" spans="1:16" hidden="1">
      <c r="A17737" t="s">
        <v>7391</v>
      </c>
      <c r="B17737" s="1">
        <v>42326</v>
      </c>
      <c r="C17737" t="s">
        <v>11</v>
      </c>
      <c r="D17737" s="47">
        <v>1</v>
      </c>
      <c r="E17737" s="47" t="s">
        <v>7392</v>
      </c>
      <c r="F17737" s="47" t="s">
        <v>45</v>
      </c>
      <c r="G17737" s="47" t="s">
        <v>20</v>
      </c>
      <c r="H17737" s="47" t="s">
        <v>7393</v>
      </c>
      <c r="I17737" s="49"/>
      <c r="J17737" s="50"/>
      <c r="K17737" s="49">
        <v>638</v>
      </c>
      <c r="L17737" s="5"/>
      <c r="M17737" s="2">
        <f t="shared" ref="M17737:M17800" si="277">+M17736+I17737-K17737</f>
        <v>-456817.19999999652</v>
      </c>
      <c r="P17737"/>
    </row>
    <row r="17738" spans="1:16" hidden="1">
      <c r="A17738" t="s">
        <v>7394</v>
      </c>
      <c r="B17738" s="1">
        <v>42326</v>
      </c>
      <c r="C17738" t="s">
        <v>18</v>
      </c>
      <c r="D17738">
        <v>1</v>
      </c>
      <c r="E17738" t="s">
        <v>7397</v>
      </c>
      <c r="F17738" t="s">
        <v>13</v>
      </c>
      <c r="G17738" t="s">
        <v>20</v>
      </c>
      <c r="H17738" t="s">
        <v>18</v>
      </c>
      <c r="J17738" s="5"/>
      <c r="K17738" s="2">
        <v>8403.8700000000008</v>
      </c>
      <c r="L17738" s="5">
        <v>1</v>
      </c>
      <c r="M17738" s="2">
        <f t="shared" si="277"/>
        <v>-465221.06999999651</v>
      </c>
      <c r="P17738"/>
    </row>
    <row r="17739" spans="1:16" hidden="1">
      <c r="A17739" t="s">
        <v>7398</v>
      </c>
      <c r="B17739" s="1">
        <v>42326</v>
      </c>
      <c r="C17739" t="s">
        <v>200</v>
      </c>
      <c r="D17739">
        <v>1</v>
      </c>
      <c r="E17739" t="s">
        <v>7399</v>
      </c>
      <c r="F17739" t="s">
        <v>16</v>
      </c>
      <c r="G17739" t="s">
        <v>20</v>
      </c>
      <c r="H17739" t="s">
        <v>200</v>
      </c>
      <c r="J17739" s="5"/>
      <c r="K17739" s="2">
        <v>1840</v>
      </c>
      <c r="L17739" s="5">
        <v>3</v>
      </c>
      <c r="M17739" s="2">
        <f t="shared" si="277"/>
        <v>-467061.06999999651</v>
      </c>
      <c r="P17739"/>
    </row>
    <row r="17740" spans="1:16" hidden="1">
      <c r="A17740" t="s">
        <v>7400</v>
      </c>
      <c r="B17740" s="1">
        <v>42326</v>
      </c>
      <c r="C17740" t="s">
        <v>195</v>
      </c>
      <c r="D17740">
        <v>1</v>
      </c>
      <c r="E17740" t="s">
        <v>7401</v>
      </c>
      <c r="F17740" t="s">
        <v>13</v>
      </c>
      <c r="G17740" t="s">
        <v>20</v>
      </c>
      <c r="H17740" t="s">
        <v>195</v>
      </c>
      <c r="J17740" s="5"/>
      <c r="K17740" s="2">
        <v>2206.58</v>
      </c>
      <c r="L17740" s="5">
        <v>2</v>
      </c>
      <c r="M17740" s="2">
        <f t="shared" si="277"/>
        <v>-469267.64999999653</v>
      </c>
      <c r="P17740"/>
    </row>
    <row r="17741" spans="1:16" hidden="1">
      <c r="A17741" t="s">
        <v>25304</v>
      </c>
      <c r="B17741" s="1">
        <v>42326</v>
      </c>
      <c r="C17741" t="s">
        <v>19759</v>
      </c>
      <c r="D17741">
        <v>1</v>
      </c>
      <c r="E17741" t="s">
        <v>25321</v>
      </c>
      <c r="F17741" t="s">
        <v>13565</v>
      </c>
      <c r="G17741" t="s">
        <v>4</v>
      </c>
      <c r="H17741" t="s">
        <v>19761</v>
      </c>
      <c r="I17741" s="2">
        <v>9000</v>
      </c>
      <c r="J17741" s="5"/>
      <c r="L17741" s="5"/>
      <c r="M17741" s="2">
        <f t="shared" si="277"/>
        <v>-460267.64999999653</v>
      </c>
      <c r="P17741"/>
    </row>
    <row r="17742" spans="1:16" hidden="1">
      <c r="A17742" t="s">
        <v>25324</v>
      </c>
      <c r="B17742" s="1">
        <v>42326</v>
      </c>
      <c r="C17742" t="s">
        <v>25342</v>
      </c>
      <c r="D17742">
        <v>2</v>
      </c>
      <c r="E17742" t="s">
        <v>25343</v>
      </c>
      <c r="F17742" t="s">
        <v>7054</v>
      </c>
      <c r="G17742" t="s">
        <v>4</v>
      </c>
      <c r="H17742" t="s">
        <v>5524</v>
      </c>
      <c r="J17742" s="5"/>
      <c r="K17742" s="2">
        <v>150</v>
      </c>
      <c r="L17742" s="5"/>
      <c r="M17742" s="2">
        <f t="shared" si="277"/>
        <v>-460417.64999999653</v>
      </c>
      <c r="P17742"/>
    </row>
    <row r="17743" spans="1:16" hidden="1">
      <c r="A17743" t="s">
        <v>25324</v>
      </c>
      <c r="B17743" s="1">
        <v>42326</v>
      </c>
      <c r="C17743" t="s">
        <v>25342</v>
      </c>
      <c r="D17743">
        <v>2</v>
      </c>
      <c r="E17743" t="s">
        <v>25343</v>
      </c>
      <c r="F17743" t="s">
        <v>7054</v>
      </c>
      <c r="G17743" t="s">
        <v>4</v>
      </c>
      <c r="H17743" t="s">
        <v>5524</v>
      </c>
      <c r="I17743" s="2">
        <v>149.9</v>
      </c>
      <c r="J17743" s="5"/>
      <c r="L17743" s="5"/>
      <c r="M17743" s="2">
        <f t="shared" si="277"/>
        <v>-460267.74999999651</v>
      </c>
      <c r="P17743"/>
    </row>
    <row r="17744" spans="1:16" hidden="1">
      <c r="A17744" t="s">
        <v>25347</v>
      </c>
      <c r="B17744" s="1">
        <v>42326</v>
      </c>
      <c r="C17744" t="s">
        <v>1802</v>
      </c>
      <c r="D17744">
        <v>2</v>
      </c>
      <c r="E17744" t="s">
        <v>25363</v>
      </c>
      <c r="F17744" t="s">
        <v>13559</v>
      </c>
      <c r="G17744" t="s">
        <v>479</v>
      </c>
      <c r="H17744" t="s">
        <v>594</v>
      </c>
      <c r="I17744" s="2">
        <v>1301.1400000000001</v>
      </c>
      <c r="J17744" s="5"/>
      <c r="L17744" s="5"/>
      <c r="M17744" s="2">
        <f t="shared" si="277"/>
        <v>-458966.60999999649</v>
      </c>
      <c r="P17744"/>
    </row>
    <row r="17745" spans="1:16" hidden="1">
      <c r="A17745" t="s">
        <v>25366</v>
      </c>
      <c r="B17745" s="1">
        <v>42326</v>
      </c>
      <c r="C17745" t="s">
        <v>3261</v>
      </c>
      <c r="D17745">
        <v>2</v>
      </c>
      <c r="E17745" t="s">
        <v>25384</v>
      </c>
      <c r="F17745" t="s">
        <v>13559</v>
      </c>
      <c r="G17745" t="s">
        <v>479</v>
      </c>
      <c r="H17745" t="s">
        <v>784</v>
      </c>
      <c r="J17745" s="5"/>
      <c r="K17745" s="2">
        <v>77.52</v>
      </c>
      <c r="L17745" s="5"/>
      <c r="M17745" s="2">
        <f t="shared" si="277"/>
        <v>-459044.12999999651</v>
      </c>
      <c r="P17745"/>
    </row>
    <row r="17746" spans="1:16" hidden="1">
      <c r="A17746" t="s">
        <v>25366</v>
      </c>
      <c r="B17746" s="1">
        <v>42326</v>
      </c>
      <c r="C17746" t="s">
        <v>3261</v>
      </c>
      <c r="D17746">
        <v>2</v>
      </c>
      <c r="E17746" t="s">
        <v>25384</v>
      </c>
      <c r="F17746" t="s">
        <v>13559</v>
      </c>
      <c r="G17746" t="s">
        <v>479</v>
      </c>
      <c r="H17746" t="s">
        <v>784</v>
      </c>
      <c r="I17746" s="2">
        <v>77.52</v>
      </c>
      <c r="J17746" s="5"/>
      <c r="L17746" s="5"/>
      <c r="M17746" s="2">
        <f t="shared" si="277"/>
        <v>-458966.60999999649</v>
      </c>
      <c r="P17746"/>
    </row>
    <row r="17747" spans="1:16" hidden="1">
      <c r="A17747" t="s">
        <v>25385</v>
      </c>
      <c r="B17747" s="1">
        <v>42326</v>
      </c>
      <c r="C17747" t="s">
        <v>674</v>
      </c>
      <c r="D17747">
        <v>2</v>
      </c>
      <c r="E17747" t="s">
        <v>25407</v>
      </c>
      <c r="F17747" t="s">
        <v>13559</v>
      </c>
      <c r="G17747" t="s">
        <v>479</v>
      </c>
      <c r="H17747" t="s">
        <v>5272</v>
      </c>
      <c r="J17747" s="5"/>
      <c r="K17747" s="2">
        <v>962.94</v>
      </c>
      <c r="L17747" s="5"/>
      <c r="M17747" s="2">
        <f t="shared" si="277"/>
        <v>-459929.5499999965</v>
      </c>
      <c r="P17747"/>
    </row>
    <row r="17748" spans="1:16" hidden="1">
      <c r="A17748" t="s">
        <v>25385</v>
      </c>
      <c r="B17748" s="1">
        <v>42326</v>
      </c>
      <c r="C17748" t="s">
        <v>674</v>
      </c>
      <c r="D17748">
        <v>2</v>
      </c>
      <c r="E17748" t="s">
        <v>25407</v>
      </c>
      <c r="F17748" t="s">
        <v>13559</v>
      </c>
      <c r="G17748" t="s">
        <v>479</v>
      </c>
      <c r="H17748" t="s">
        <v>5272</v>
      </c>
      <c r="I17748" s="2">
        <v>962.94</v>
      </c>
      <c r="J17748" s="5"/>
      <c r="L17748" s="5"/>
      <c r="M17748" s="2">
        <f t="shared" si="277"/>
        <v>-458966.60999999649</v>
      </c>
      <c r="P17748"/>
    </row>
    <row r="17749" spans="1:16" hidden="1">
      <c r="A17749" t="s">
        <v>25410</v>
      </c>
      <c r="B17749" s="1">
        <v>42326</v>
      </c>
      <c r="C17749" t="s">
        <v>1802</v>
      </c>
      <c r="D17749">
        <v>2</v>
      </c>
      <c r="E17749" t="s">
        <v>25426</v>
      </c>
      <c r="F17749" t="s">
        <v>13559</v>
      </c>
      <c r="G17749" t="s">
        <v>479</v>
      </c>
      <c r="H17749" t="s">
        <v>1804</v>
      </c>
      <c r="J17749" s="5"/>
      <c r="K17749" s="2">
        <v>183.95</v>
      </c>
      <c r="L17749" s="5"/>
      <c r="M17749" s="2">
        <f t="shared" si="277"/>
        <v>-459150.55999999651</v>
      </c>
      <c r="P17749"/>
    </row>
    <row r="17750" spans="1:16" hidden="1">
      <c r="A17750" t="s">
        <v>25410</v>
      </c>
      <c r="B17750" s="1">
        <v>42326</v>
      </c>
      <c r="C17750" t="s">
        <v>1802</v>
      </c>
      <c r="D17750">
        <v>2</v>
      </c>
      <c r="E17750" t="s">
        <v>25426</v>
      </c>
      <c r="F17750" t="s">
        <v>13559</v>
      </c>
      <c r="G17750" t="s">
        <v>479</v>
      </c>
      <c r="H17750" t="s">
        <v>1804</v>
      </c>
      <c r="I17750" s="2">
        <v>183.95</v>
      </c>
      <c r="J17750" s="5"/>
      <c r="L17750" s="5"/>
      <c r="M17750" s="2">
        <f t="shared" si="277"/>
        <v>-458966.60999999649</v>
      </c>
      <c r="P17750"/>
    </row>
    <row r="17751" spans="1:16" hidden="1">
      <c r="A17751" t="s">
        <v>25434</v>
      </c>
      <c r="B17751" s="1">
        <v>42326</v>
      </c>
      <c r="C17751" t="s">
        <v>1802</v>
      </c>
      <c r="D17751">
        <v>2</v>
      </c>
      <c r="E17751" t="s">
        <v>25451</v>
      </c>
      <c r="F17751" t="s">
        <v>13559</v>
      </c>
      <c r="G17751" t="s">
        <v>479</v>
      </c>
      <c r="H17751" t="s">
        <v>2768</v>
      </c>
      <c r="J17751" s="5"/>
      <c r="K17751" s="2">
        <v>458.79</v>
      </c>
      <c r="L17751" s="5"/>
      <c r="M17751" s="2">
        <f t="shared" si="277"/>
        <v>-459425.39999999647</v>
      </c>
      <c r="P17751"/>
    </row>
    <row r="17752" spans="1:16" hidden="1">
      <c r="A17752" t="s">
        <v>25434</v>
      </c>
      <c r="B17752" s="1">
        <v>42326</v>
      </c>
      <c r="C17752" t="s">
        <v>1802</v>
      </c>
      <c r="D17752">
        <v>2</v>
      </c>
      <c r="E17752" t="s">
        <v>25451</v>
      </c>
      <c r="F17752" t="s">
        <v>13559</v>
      </c>
      <c r="G17752" t="s">
        <v>479</v>
      </c>
      <c r="H17752" t="s">
        <v>2768</v>
      </c>
      <c r="I17752" s="2">
        <v>458.79</v>
      </c>
      <c r="J17752" s="5"/>
      <c r="L17752" s="5"/>
      <c r="M17752" s="2">
        <f t="shared" si="277"/>
        <v>-458966.60999999649</v>
      </c>
      <c r="P17752"/>
    </row>
    <row r="17753" spans="1:16" hidden="1">
      <c r="A17753" t="s">
        <v>25460</v>
      </c>
      <c r="B17753" s="1">
        <v>42326</v>
      </c>
      <c r="C17753" t="s">
        <v>674</v>
      </c>
      <c r="D17753">
        <v>2</v>
      </c>
      <c r="E17753" t="s">
        <v>25474</v>
      </c>
      <c r="F17753" t="s">
        <v>13559</v>
      </c>
      <c r="G17753" t="s">
        <v>479</v>
      </c>
      <c r="H17753" t="s">
        <v>6079</v>
      </c>
      <c r="J17753" s="5"/>
      <c r="K17753" s="2">
        <v>137.24</v>
      </c>
      <c r="L17753" s="5"/>
      <c r="M17753" s="2">
        <f t="shared" si="277"/>
        <v>-459103.84999999648</v>
      </c>
      <c r="P17753"/>
    </row>
    <row r="17754" spans="1:16" hidden="1">
      <c r="A17754" t="s">
        <v>25460</v>
      </c>
      <c r="B17754" s="1">
        <v>42326</v>
      </c>
      <c r="C17754" t="s">
        <v>674</v>
      </c>
      <c r="D17754">
        <v>2</v>
      </c>
      <c r="E17754" t="s">
        <v>25474</v>
      </c>
      <c r="F17754" t="s">
        <v>13559</v>
      </c>
      <c r="G17754" t="s">
        <v>479</v>
      </c>
      <c r="H17754" t="s">
        <v>6079</v>
      </c>
      <c r="I17754" s="2">
        <v>137.24</v>
      </c>
      <c r="J17754" s="5"/>
      <c r="L17754" s="5"/>
      <c r="M17754" s="2">
        <f t="shared" si="277"/>
        <v>-458966.60999999649</v>
      </c>
      <c r="P17754"/>
    </row>
    <row r="17755" spans="1:16" hidden="1">
      <c r="A17755" t="s">
        <v>25481</v>
      </c>
      <c r="B17755" s="1">
        <v>42326</v>
      </c>
      <c r="C17755" t="s">
        <v>1802</v>
      </c>
      <c r="D17755">
        <v>2</v>
      </c>
      <c r="E17755" t="s">
        <v>25496</v>
      </c>
      <c r="F17755" t="s">
        <v>13559</v>
      </c>
      <c r="G17755" t="s">
        <v>479</v>
      </c>
      <c r="H17755" t="s">
        <v>4914</v>
      </c>
      <c r="J17755" s="5"/>
      <c r="K17755" s="2">
        <v>147.58000000000001</v>
      </c>
      <c r="L17755" s="5"/>
      <c r="M17755" s="2">
        <f t="shared" si="277"/>
        <v>-459114.18999999651</v>
      </c>
      <c r="P17755"/>
    </row>
    <row r="17756" spans="1:16" hidden="1">
      <c r="A17756" t="s">
        <v>25481</v>
      </c>
      <c r="B17756" s="1">
        <v>42326</v>
      </c>
      <c r="C17756" t="s">
        <v>1802</v>
      </c>
      <c r="D17756">
        <v>2</v>
      </c>
      <c r="E17756" t="s">
        <v>25496</v>
      </c>
      <c r="F17756" t="s">
        <v>13559</v>
      </c>
      <c r="G17756" t="s">
        <v>479</v>
      </c>
      <c r="H17756" t="s">
        <v>4914</v>
      </c>
      <c r="I17756" s="2">
        <v>147.58000000000001</v>
      </c>
      <c r="J17756" s="5"/>
      <c r="L17756" s="5"/>
      <c r="M17756" s="2">
        <f t="shared" si="277"/>
        <v>-458966.60999999649</v>
      </c>
      <c r="P17756"/>
    </row>
    <row r="17757" spans="1:16" hidden="1">
      <c r="A17757" t="s">
        <v>25501</v>
      </c>
      <c r="B17757" s="1">
        <v>42326</v>
      </c>
      <c r="C17757" t="s">
        <v>1802</v>
      </c>
      <c r="D17757">
        <v>2</v>
      </c>
      <c r="E17757" t="s">
        <v>25516</v>
      </c>
      <c r="F17757" t="s">
        <v>13559</v>
      </c>
      <c r="G17757" t="s">
        <v>479</v>
      </c>
      <c r="H17757" t="s">
        <v>5171</v>
      </c>
      <c r="I17757" s="2">
        <v>257.06</v>
      </c>
      <c r="J17757" s="5"/>
      <c r="L17757" s="5"/>
      <c r="M17757" s="2">
        <f t="shared" si="277"/>
        <v>-458709.5499999965</v>
      </c>
      <c r="P17757"/>
    </row>
    <row r="17758" spans="1:16" hidden="1">
      <c r="A17758" t="s">
        <v>25522</v>
      </c>
      <c r="B17758" s="1">
        <v>42326</v>
      </c>
      <c r="C17758" t="s">
        <v>1802</v>
      </c>
      <c r="D17758">
        <v>2</v>
      </c>
      <c r="E17758" t="s">
        <v>25537</v>
      </c>
      <c r="F17758" t="s">
        <v>13559</v>
      </c>
      <c r="G17758" t="s">
        <v>479</v>
      </c>
      <c r="H17758" t="s">
        <v>5171</v>
      </c>
      <c r="J17758" s="5"/>
      <c r="K17758" s="2">
        <v>257.06</v>
      </c>
      <c r="L17758" s="5"/>
      <c r="M17758" s="2">
        <f t="shared" si="277"/>
        <v>-458966.60999999649</v>
      </c>
      <c r="P17758"/>
    </row>
    <row r="17759" spans="1:16" hidden="1">
      <c r="A17759" t="s">
        <v>25522</v>
      </c>
      <c r="B17759" s="1">
        <v>42326</v>
      </c>
      <c r="C17759" t="s">
        <v>1802</v>
      </c>
      <c r="D17759">
        <v>2</v>
      </c>
      <c r="E17759" t="s">
        <v>25537</v>
      </c>
      <c r="F17759" t="s">
        <v>13559</v>
      </c>
      <c r="G17759" t="s">
        <v>479</v>
      </c>
      <c r="H17759" t="s">
        <v>5171</v>
      </c>
      <c r="I17759" s="2">
        <v>257.06</v>
      </c>
      <c r="J17759" s="5"/>
      <c r="L17759" s="5"/>
      <c r="M17759" s="2">
        <f t="shared" si="277"/>
        <v>-458709.5499999965</v>
      </c>
      <c r="P17759"/>
    </row>
    <row r="17760" spans="1:16" hidden="1">
      <c r="A17760" t="s">
        <v>25543</v>
      </c>
      <c r="B17760" s="1">
        <v>42326</v>
      </c>
      <c r="C17760" t="s">
        <v>1802</v>
      </c>
      <c r="D17760">
        <v>2</v>
      </c>
      <c r="E17760" t="s">
        <v>25557</v>
      </c>
      <c r="F17760" t="s">
        <v>13559</v>
      </c>
      <c r="G17760" t="s">
        <v>479</v>
      </c>
      <c r="H17760" t="s">
        <v>6346</v>
      </c>
      <c r="J17760" s="5"/>
      <c r="K17760" s="2">
        <v>155.41999999999999</v>
      </c>
      <c r="L17760" s="5"/>
      <c r="M17760" s="2">
        <f t="shared" si="277"/>
        <v>-458864.96999999648</v>
      </c>
      <c r="P17760"/>
    </row>
    <row r="17761" spans="1:16" hidden="1">
      <c r="A17761" t="s">
        <v>25543</v>
      </c>
      <c r="B17761" s="1">
        <v>42326</v>
      </c>
      <c r="C17761" t="s">
        <v>1802</v>
      </c>
      <c r="D17761">
        <v>2</v>
      </c>
      <c r="E17761" t="s">
        <v>25557</v>
      </c>
      <c r="F17761" t="s">
        <v>13559</v>
      </c>
      <c r="G17761" t="s">
        <v>479</v>
      </c>
      <c r="H17761" t="s">
        <v>6346</v>
      </c>
      <c r="I17761" s="2">
        <v>155.41999999999999</v>
      </c>
      <c r="J17761" s="5"/>
      <c r="L17761" s="5"/>
      <c r="M17761" s="2">
        <f t="shared" si="277"/>
        <v>-458709.5499999965</v>
      </c>
      <c r="P17761"/>
    </row>
    <row r="17762" spans="1:16" hidden="1">
      <c r="A17762" t="s">
        <v>25564</v>
      </c>
      <c r="B17762" s="1">
        <v>42326</v>
      </c>
      <c r="C17762" t="s">
        <v>25577</v>
      </c>
      <c r="D17762">
        <v>2</v>
      </c>
      <c r="E17762" t="s">
        <v>25578</v>
      </c>
      <c r="F17762" t="s">
        <v>7054</v>
      </c>
      <c r="G17762" t="s">
        <v>4</v>
      </c>
      <c r="H17762" t="s">
        <v>3942</v>
      </c>
      <c r="I17762" s="2">
        <v>1025</v>
      </c>
      <c r="J17762" s="5"/>
      <c r="L17762" s="5"/>
      <c r="M17762" s="2">
        <f t="shared" si="277"/>
        <v>-457684.5499999965</v>
      </c>
      <c r="P17762"/>
    </row>
    <row r="17763" spans="1:16" hidden="1">
      <c r="A17763" t="s">
        <v>25582</v>
      </c>
      <c r="B17763" s="1">
        <v>42326</v>
      </c>
      <c r="C17763" t="s">
        <v>1802</v>
      </c>
      <c r="D17763">
        <v>2</v>
      </c>
      <c r="E17763" t="s">
        <v>25595</v>
      </c>
      <c r="F17763" t="s">
        <v>13559</v>
      </c>
      <c r="G17763" t="s">
        <v>479</v>
      </c>
      <c r="H17763" t="s">
        <v>6729</v>
      </c>
      <c r="J17763" s="5"/>
      <c r="K17763" s="2">
        <v>120.58</v>
      </c>
      <c r="L17763" s="5"/>
      <c r="M17763" s="2">
        <f t="shared" si="277"/>
        <v>-457805.12999999651</v>
      </c>
      <c r="P17763"/>
    </row>
    <row r="17764" spans="1:16" hidden="1">
      <c r="A17764" t="s">
        <v>25582</v>
      </c>
      <c r="B17764" s="1">
        <v>42326</v>
      </c>
      <c r="C17764" t="s">
        <v>1802</v>
      </c>
      <c r="D17764">
        <v>2</v>
      </c>
      <c r="E17764" t="s">
        <v>25595</v>
      </c>
      <c r="F17764" t="s">
        <v>13559</v>
      </c>
      <c r="G17764" t="s">
        <v>479</v>
      </c>
      <c r="H17764" t="s">
        <v>6729</v>
      </c>
      <c r="I17764" s="2">
        <v>120.58</v>
      </c>
      <c r="J17764" s="5"/>
      <c r="L17764" s="5"/>
      <c r="M17764" s="2">
        <f t="shared" si="277"/>
        <v>-457684.5499999965</v>
      </c>
      <c r="P17764"/>
    </row>
    <row r="17765" spans="1:16" hidden="1">
      <c r="A17765" t="s">
        <v>25604</v>
      </c>
      <c r="B17765" s="1">
        <v>42326</v>
      </c>
      <c r="C17765" t="s">
        <v>1802</v>
      </c>
      <c r="D17765">
        <v>2</v>
      </c>
      <c r="E17765" t="s">
        <v>25616</v>
      </c>
      <c r="F17765" t="s">
        <v>13559</v>
      </c>
      <c r="G17765" t="s">
        <v>479</v>
      </c>
      <c r="H17765" t="s">
        <v>25617</v>
      </c>
      <c r="I17765" s="2">
        <v>66.41</v>
      </c>
      <c r="J17765" s="5"/>
      <c r="L17765" s="5"/>
      <c r="M17765" s="2">
        <f t="shared" si="277"/>
        <v>-457618.13999999652</v>
      </c>
      <c r="P17765"/>
    </row>
    <row r="17766" spans="1:16" hidden="1">
      <c r="A17766" t="s">
        <v>25628</v>
      </c>
      <c r="B17766" s="1">
        <v>42326</v>
      </c>
      <c r="C17766" t="s">
        <v>1802</v>
      </c>
      <c r="D17766">
        <v>2</v>
      </c>
      <c r="E17766" t="s">
        <v>25641</v>
      </c>
      <c r="F17766" t="s">
        <v>13559</v>
      </c>
      <c r="G17766" t="s">
        <v>479</v>
      </c>
      <c r="H17766" t="s">
        <v>6729</v>
      </c>
      <c r="J17766" s="5"/>
      <c r="K17766" s="2">
        <v>1685.74</v>
      </c>
      <c r="L17766" s="5"/>
      <c r="M17766" s="2">
        <f t="shared" si="277"/>
        <v>-459303.87999999651</v>
      </c>
      <c r="P17766"/>
    </row>
    <row r="17767" spans="1:16" hidden="1">
      <c r="A17767" t="s">
        <v>25628</v>
      </c>
      <c r="B17767" s="1">
        <v>42326</v>
      </c>
      <c r="C17767" t="s">
        <v>1802</v>
      </c>
      <c r="D17767">
        <v>2</v>
      </c>
      <c r="E17767" t="s">
        <v>25641</v>
      </c>
      <c r="F17767" t="s">
        <v>13559</v>
      </c>
      <c r="G17767" t="s">
        <v>479</v>
      </c>
      <c r="H17767" t="s">
        <v>6729</v>
      </c>
      <c r="I17767" s="2">
        <v>1685.74</v>
      </c>
      <c r="J17767" s="5"/>
      <c r="L17767" s="5"/>
      <c r="M17767" s="2">
        <f t="shared" si="277"/>
        <v>-457618.13999999652</v>
      </c>
      <c r="P17767"/>
    </row>
    <row r="17768" spans="1:16" hidden="1">
      <c r="A17768" t="s">
        <v>25649</v>
      </c>
      <c r="B17768" s="1">
        <v>42326</v>
      </c>
      <c r="C17768" t="s">
        <v>18</v>
      </c>
      <c r="D17768">
        <v>2</v>
      </c>
      <c r="E17768" t="s">
        <v>25660</v>
      </c>
      <c r="F17768" t="s">
        <v>13559</v>
      </c>
      <c r="G17768" t="s">
        <v>479</v>
      </c>
      <c r="H17768" t="s">
        <v>19534</v>
      </c>
      <c r="I17768" s="2">
        <v>251.5</v>
      </c>
      <c r="J17768" s="5"/>
      <c r="L17768" s="5"/>
      <c r="M17768" s="2">
        <f t="shared" si="277"/>
        <v>-457366.63999999652</v>
      </c>
      <c r="P17768"/>
    </row>
    <row r="17769" spans="1:16" hidden="1">
      <c r="A17769" t="s">
        <v>25667</v>
      </c>
      <c r="B17769" s="1">
        <v>42326</v>
      </c>
      <c r="C17769" t="s">
        <v>6</v>
      </c>
      <c r="D17769">
        <v>1</v>
      </c>
      <c r="E17769" t="s">
        <v>25681</v>
      </c>
      <c r="F17769" t="s">
        <v>13565</v>
      </c>
      <c r="G17769" t="s">
        <v>4</v>
      </c>
      <c r="H17769" t="s">
        <v>9123</v>
      </c>
      <c r="I17769" s="2">
        <v>20000</v>
      </c>
      <c r="J17769" s="5"/>
      <c r="L17769" s="5"/>
      <c r="M17769" s="2">
        <f t="shared" si="277"/>
        <v>-437366.63999999652</v>
      </c>
      <c r="P17769"/>
    </row>
    <row r="17770" spans="1:16" hidden="1">
      <c r="A17770" t="s">
        <v>25688</v>
      </c>
      <c r="B17770" s="1">
        <v>42326</v>
      </c>
      <c r="C17770" t="s">
        <v>25699</v>
      </c>
      <c r="D17770">
        <v>2</v>
      </c>
      <c r="E17770" t="s">
        <v>25700</v>
      </c>
      <c r="F17770" t="s">
        <v>7054</v>
      </c>
      <c r="G17770" t="s">
        <v>4</v>
      </c>
      <c r="H17770" t="s">
        <v>594</v>
      </c>
      <c r="I17770" s="2">
        <v>1025</v>
      </c>
      <c r="J17770" s="5"/>
      <c r="L17770" s="5"/>
      <c r="M17770" s="2">
        <f t="shared" si="277"/>
        <v>-436341.63999999652</v>
      </c>
      <c r="P17770"/>
    </row>
    <row r="17771" spans="1:16" hidden="1">
      <c r="A17771" t="s">
        <v>25708</v>
      </c>
      <c r="B17771" s="1">
        <v>42326</v>
      </c>
      <c r="C17771" t="s">
        <v>25720</v>
      </c>
      <c r="D17771">
        <v>1</v>
      </c>
      <c r="E17771" t="s">
        <v>25721</v>
      </c>
      <c r="F17771" t="s">
        <v>13565</v>
      </c>
      <c r="G17771" t="s">
        <v>4</v>
      </c>
      <c r="H17771" t="s">
        <v>22883</v>
      </c>
      <c r="I17771" s="2">
        <v>14297</v>
      </c>
      <c r="J17771" s="5"/>
      <c r="L17771" s="5"/>
      <c r="M17771" s="2">
        <f t="shared" si="277"/>
        <v>-422044.63999999652</v>
      </c>
      <c r="P17771"/>
    </row>
    <row r="17772" spans="1:16" hidden="1">
      <c r="A17772" t="s">
        <v>25728</v>
      </c>
      <c r="B17772" s="1">
        <v>42326</v>
      </c>
      <c r="C17772" t="s">
        <v>25741</v>
      </c>
      <c r="D17772">
        <v>1</v>
      </c>
      <c r="E17772" t="s">
        <v>25742</v>
      </c>
      <c r="F17772" t="s">
        <v>13565</v>
      </c>
      <c r="G17772" t="s">
        <v>4</v>
      </c>
      <c r="H17772" t="s">
        <v>25743</v>
      </c>
      <c r="I17772" s="2">
        <v>67461.72</v>
      </c>
      <c r="J17772" s="5"/>
      <c r="L17772" s="5"/>
      <c r="M17772" s="2">
        <f t="shared" si="277"/>
        <v>-354582.91999999655</v>
      </c>
      <c r="P17772"/>
    </row>
    <row r="17773" spans="1:16" hidden="1">
      <c r="A17773" t="s">
        <v>25751</v>
      </c>
      <c r="B17773" s="1">
        <v>42326</v>
      </c>
      <c r="C17773" t="s">
        <v>6</v>
      </c>
      <c r="D17773">
        <v>1</v>
      </c>
      <c r="E17773" t="s">
        <v>25764</v>
      </c>
      <c r="F17773" t="s">
        <v>13565</v>
      </c>
      <c r="G17773" t="s">
        <v>4</v>
      </c>
      <c r="H17773" t="s">
        <v>25765</v>
      </c>
      <c r="I17773" s="2">
        <v>3215.14</v>
      </c>
      <c r="J17773" s="5"/>
      <c r="L17773" s="5"/>
      <c r="M17773" s="2">
        <f t="shared" si="277"/>
        <v>-351367.77999999654</v>
      </c>
      <c r="P17773"/>
    </row>
    <row r="17774" spans="1:16" hidden="1">
      <c r="A17774" t="s">
        <v>25772</v>
      </c>
      <c r="B17774" s="1">
        <v>42326</v>
      </c>
      <c r="C17774" t="s">
        <v>1744</v>
      </c>
      <c r="D17774">
        <v>2</v>
      </c>
      <c r="E17774" t="s">
        <v>25786</v>
      </c>
      <c r="F17774" t="s">
        <v>14391</v>
      </c>
      <c r="G17774" t="s">
        <v>4</v>
      </c>
      <c r="H17774" t="s">
        <v>7145</v>
      </c>
      <c r="I17774" s="2">
        <v>21802.07</v>
      </c>
      <c r="J17774" s="5"/>
      <c r="L17774" s="5"/>
      <c r="M17774" s="2">
        <f t="shared" si="277"/>
        <v>-329565.70999999653</v>
      </c>
      <c r="P17774"/>
    </row>
    <row r="17775" spans="1:16" hidden="1">
      <c r="A17775" t="s">
        <v>25795</v>
      </c>
      <c r="B17775" s="1">
        <v>42326</v>
      </c>
      <c r="C17775" t="s">
        <v>25811</v>
      </c>
      <c r="D17775">
        <v>1</v>
      </c>
      <c r="E17775" t="s">
        <v>25812</v>
      </c>
      <c r="F17775" t="s">
        <v>13565</v>
      </c>
      <c r="G17775" t="s">
        <v>4</v>
      </c>
      <c r="H17775" t="s">
        <v>6697</v>
      </c>
      <c r="I17775" s="2">
        <v>11997.56</v>
      </c>
      <c r="J17775" s="5"/>
      <c r="L17775" s="5"/>
      <c r="M17775" s="2">
        <f t="shared" si="277"/>
        <v>-317568.14999999653</v>
      </c>
      <c r="P17775"/>
    </row>
    <row r="17776" spans="1:16" hidden="1">
      <c r="A17776" t="s">
        <v>25819</v>
      </c>
      <c r="B17776" s="1">
        <v>42326</v>
      </c>
      <c r="C17776" t="s">
        <v>6</v>
      </c>
      <c r="D17776">
        <v>1</v>
      </c>
      <c r="E17776" t="s">
        <v>25834</v>
      </c>
      <c r="F17776" t="s">
        <v>13565</v>
      </c>
      <c r="G17776" t="s">
        <v>4</v>
      </c>
      <c r="H17776" t="s">
        <v>10233</v>
      </c>
      <c r="I17776" s="2">
        <v>1431.83</v>
      </c>
      <c r="J17776" s="5"/>
      <c r="L17776" s="5"/>
      <c r="M17776" s="2">
        <f t="shared" si="277"/>
        <v>-316136.31999999651</v>
      </c>
      <c r="P17776"/>
    </row>
    <row r="17777" spans="1:16" hidden="1">
      <c r="A17777" t="s">
        <v>25842</v>
      </c>
      <c r="B17777" s="1">
        <v>42326</v>
      </c>
      <c r="C17777" t="s">
        <v>25860</v>
      </c>
      <c r="D17777">
        <v>2</v>
      </c>
      <c r="E17777" t="s">
        <v>25861</v>
      </c>
      <c r="F17777" t="s">
        <v>7054</v>
      </c>
      <c r="G17777" t="s">
        <v>4</v>
      </c>
      <c r="H17777" t="s">
        <v>8525</v>
      </c>
      <c r="I17777" s="2">
        <v>1840</v>
      </c>
      <c r="J17777" s="5"/>
      <c r="L17777" s="5"/>
      <c r="M17777" s="2">
        <f t="shared" si="277"/>
        <v>-314296.31999999651</v>
      </c>
      <c r="P17777"/>
    </row>
    <row r="17778" spans="1:16" hidden="1">
      <c r="A17778" t="s">
        <v>25870</v>
      </c>
      <c r="B17778" s="1">
        <v>42326</v>
      </c>
      <c r="C17778" t="s">
        <v>24206</v>
      </c>
      <c r="D17778">
        <v>1</v>
      </c>
      <c r="E17778" t="s">
        <v>25882</v>
      </c>
      <c r="F17778" t="s">
        <v>13565</v>
      </c>
      <c r="G17778" t="s">
        <v>4</v>
      </c>
      <c r="H17778" t="s">
        <v>24208</v>
      </c>
      <c r="I17778" s="2">
        <v>80000</v>
      </c>
      <c r="J17778" s="5"/>
      <c r="L17778" s="5"/>
      <c r="M17778" s="2">
        <f t="shared" si="277"/>
        <v>-234296.31999999651</v>
      </c>
      <c r="P17778"/>
    </row>
    <row r="17779" spans="1:16" hidden="1">
      <c r="A17779" t="s">
        <v>25890</v>
      </c>
      <c r="B17779" s="1">
        <v>42326</v>
      </c>
      <c r="C17779" t="s">
        <v>25903</v>
      </c>
      <c r="D17779">
        <v>2</v>
      </c>
      <c r="E17779" t="s">
        <v>25904</v>
      </c>
      <c r="F17779" t="s">
        <v>7054</v>
      </c>
      <c r="G17779" t="s">
        <v>4</v>
      </c>
      <c r="H17779" t="s">
        <v>1156</v>
      </c>
      <c r="J17779" s="5"/>
      <c r="K17779" s="2">
        <v>2915.4</v>
      </c>
      <c r="L17779" s="5"/>
      <c r="M17779" s="2">
        <f t="shared" si="277"/>
        <v>-237211.71999999651</v>
      </c>
      <c r="P17779"/>
    </row>
    <row r="17780" spans="1:16" hidden="1">
      <c r="A17780" t="s">
        <v>25890</v>
      </c>
      <c r="B17780" s="1">
        <v>42326</v>
      </c>
      <c r="C17780" t="s">
        <v>25903</v>
      </c>
      <c r="D17780">
        <v>2</v>
      </c>
      <c r="E17780" t="s">
        <v>25904</v>
      </c>
      <c r="F17780" t="s">
        <v>7054</v>
      </c>
      <c r="G17780" t="s">
        <v>4</v>
      </c>
      <c r="H17780" t="s">
        <v>1156</v>
      </c>
      <c r="I17780" s="2">
        <v>3115.01</v>
      </c>
      <c r="J17780" s="5"/>
      <c r="L17780" s="5"/>
      <c r="M17780" s="2">
        <f t="shared" si="277"/>
        <v>-234096.7099999965</v>
      </c>
      <c r="P17780"/>
    </row>
    <row r="17781" spans="1:16" hidden="1">
      <c r="A17781" t="s">
        <v>25914</v>
      </c>
      <c r="B17781" s="1">
        <v>42326</v>
      </c>
      <c r="C17781" t="s">
        <v>25926</v>
      </c>
      <c r="D17781">
        <v>2</v>
      </c>
      <c r="E17781" t="s">
        <v>25927</v>
      </c>
      <c r="F17781" t="s">
        <v>7054</v>
      </c>
      <c r="G17781" t="s">
        <v>20</v>
      </c>
      <c r="H17781" t="s">
        <v>275</v>
      </c>
      <c r="I17781" s="2">
        <v>470</v>
      </c>
      <c r="J17781" s="5">
        <v>2</v>
      </c>
      <c r="L17781" s="5"/>
      <c r="M17781" s="2">
        <f t="shared" si="277"/>
        <v>-233626.7099999965</v>
      </c>
      <c r="P17781"/>
    </row>
    <row r="17782" spans="1:16" hidden="1">
      <c r="A17782" t="s">
        <v>25934</v>
      </c>
      <c r="B17782" s="1">
        <v>42326</v>
      </c>
      <c r="C17782" t="s">
        <v>25950</v>
      </c>
      <c r="D17782">
        <v>2</v>
      </c>
      <c r="E17782" t="s">
        <v>25951</v>
      </c>
      <c r="F17782" t="s">
        <v>7054</v>
      </c>
      <c r="G17782" t="s">
        <v>20</v>
      </c>
      <c r="H17782" t="s">
        <v>16250</v>
      </c>
      <c r="I17782" s="2">
        <v>2990</v>
      </c>
      <c r="J17782" s="5">
        <v>1</v>
      </c>
      <c r="L17782" s="5"/>
      <c r="M17782" s="2">
        <f t="shared" si="277"/>
        <v>-230636.7099999965</v>
      </c>
      <c r="P17782"/>
    </row>
    <row r="17783" spans="1:16" hidden="1">
      <c r="A17783" t="s">
        <v>25957</v>
      </c>
      <c r="B17783" s="1">
        <v>42326</v>
      </c>
      <c r="C17783" t="s">
        <v>22432</v>
      </c>
      <c r="D17783">
        <v>1</v>
      </c>
      <c r="E17783" t="s">
        <v>25971</v>
      </c>
      <c r="F17783" t="s">
        <v>13561</v>
      </c>
      <c r="G17783" t="s">
        <v>20</v>
      </c>
      <c r="H17783" t="s">
        <v>5110</v>
      </c>
      <c r="I17783" s="2">
        <v>60000</v>
      </c>
      <c r="J17783" s="5">
        <v>4</v>
      </c>
      <c r="L17783" s="5"/>
      <c r="M17783" s="2">
        <f t="shared" si="277"/>
        <v>-170636.7099999965</v>
      </c>
      <c r="P17783"/>
    </row>
    <row r="17784" spans="1:16" hidden="1">
      <c r="A17784" t="s">
        <v>25979</v>
      </c>
      <c r="B17784" s="1">
        <v>42326</v>
      </c>
      <c r="C17784" t="s">
        <v>1802</v>
      </c>
      <c r="D17784">
        <v>2</v>
      </c>
      <c r="E17784" t="s">
        <v>25989</v>
      </c>
      <c r="F17784" t="s">
        <v>13559</v>
      </c>
      <c r="G17784" t="s">
        <v>479</v>
      </c>
      <c r="H17784" t="s">
        <v>6435</v>
      </c>
      <c r="J17784" s="5"/>
      <c r="K17784" s="2">
        <v>500</v>
      </c>
      <c r="L17784" s="5"/>
      <c r="M17784" s="2">
        <f t="shared" si="277"/>
        <v>-171136.7099999965</v>
      </c>
      <c r="P17784"/>
    </row>
    <row r="17785" spans="1:16" hidden="1">
      <c r="A17785" t="s">
        <v>25979</v>
      </c>
      <c r="B17785" s="1">
        <v>42326</v>
      </c>
      <c r="C17785" t="s">
        <v>1802</v>
      </c>
      <c r="D17785">
        <v>2</v>
      </c>
      <c r="E17785" t="s">
        <v>25989</v>
      </c>
      <c r="F17785" t="s">
        <v>13559</v>
      </c>
      <c r="G17785" t="s">
        <v>479</v>
      </c>
      <c r="H17785" t="s">
        <v>6435</v>
      </c>
      <c r="I17785" s="2">
        <v>929.44</v>
      </c>
      <c r="J17785" s="5"/>
      <c r="L17785" s="5"/>
      <c r="M17785" s="2">
        <f t="shared" si="277"/>
        <v>-170207.2699999965</v>
      </c>
      <c r="P17785"/>
    </row>
    <row r="17786" spans="1:16" hidden="1">
      <c r="A17786" t="s">
        <v>25998</v>
      </c>
      <c r="B17786" s="1">
        <v>42326</v>
      </c>
      <c r="C17786" t="s">
        <v>3261</v>
      </c>
      <c r="D17786">
        <v>2</v>
      </c>
      <c r="E17786" t="s">
        <v>26011</v>
      </c>
      <c r="F17786" t="s">
        <v>13559</v>
      </c>
      <c r="G17786" t="s">
        <v>479</v>
      </c>
      <c r="H17786" t="s">
        <v>26012</v>
      </c>
      <c r="J17786" s="5"/>
      <c r="K17786" s="2">
        <v>500</v>
      </c>
      <c r="L17786" s="5">
        <v>1</v>
      </c>
      <c r="M17786" s="2">
        <f t="shared" si="277"/>
        <v>-170707.2699999965</v>
      </c>
      <c r="P17786"/>
    </row>
    <row r="17787" spans="1:16" hidden="1">
      <c r="A17787" t="s">
        <v>25998</v>
      </c>
      <c r="B17787" s="1">
        <v>42326</v>
      </c>
      <c r="C17787" t="s">
        <v>3261</v>
      </c>
      <c r="D17787">
        <v>2</v>
      </c>
      <c r="E17787" t="s">
        <v>26011</v>
      </c>
      <c r="F17787" t="s">
        <v>13559</v>
      </c>
      <c r="G17787" t="s">
        <v>479</v>
      </c>
      <c r="H17787" t="s">
        <v>26012</v>
      </c>
      <c r="I17787" s="2">
        <v>929.44</v>
      </c>
      <c r="J17787" s="5">
        <v>1</v>
      </c>
      <c r="L17787" s="5"/>
      <c r="M17787" s="2">
        <f t="shared" si="277"/>
        <v>-169777.82999999649</v>
      </c>
      <c r="P17787"/>
    </row>
    <row r="17788" spans="1:16" hidden="1">
      <c r="A17788" t="s">
        <v>26021</v>
      </c>
      <c r="B17788" s="1">
        <v>42326</v>
      </c>
      <c r="C17788" t="s">
        <v>26034</v>
      </c>
      <c r="D17788">
        <v>2</v>
      </c>
      <c r="E17788" t="s">
        <v>26035</v>
      </c>
      <c r="F17788" t="s">
        <v>7054</v>
      </c>
      <c r="G17788" t="s">
        <v>20</v>
      </c>
      <c r="H17788" t="s">
        <v>14</v>
      </c>
      <c r="I17788" s="2">
        <v>1840</v>
      </c>
      <c r="J17788" s="5">
        <v>4</v>
      </c>
      <c r="L17788" s="5"/>
      <c r="M17788" s="2">
        <f t="shared" si="277"/>
        <v>-167937.82999999649</v>
      </c>
      <c r="P17788"/>
    </row>
    <row r="17789" spans="1:16" hidden="1">
      <c r="A17789" t="s">
        <v>26046</v>
      </c>
      <c r="B17789" s="1">
        <v>42326</v>
      </c>
      <c r="C17789" t="s">
        <v>26056</v>
      </c>
      <c r="D17789">
        <v>2</v>
      </c>
      <c r="E17789" t="s">
        <v>26057</v>
      </c>
      <c r="F17789" t="s">
        <v>7054</v>
      </c>
      <c r="G17789" t="s">
        <v>20</v>
      </c>
      <c r="H17789" t="s">
        <v>14235</v>
      </c>
      <c r="I17789" s="2">
        <v>1025</v>
      </c>
      <c r="J17789" s="5">
        <v>4</v>
      </c>
      <c r="L17789" s="5"/>
      <c r="M17789" s="2">
        <f t="shared" si="277"/>
        <v>-166912.82999999649</v>
      </c>
      <c r="P17789"/>
    </row>
    <row r="17790" spans="1:16" hidden="1">
      <c r="A17790" t="s">
        <v>26067</v>
      </c>
      <c r="B17790" s="1">
        <v>42326</v>
      </c>
      <c r="C17790" t="s">
        <v>3261</v>
      </c>
      <c r="D17790">
        <v>2</v>
      </c>
      <c r="E17790" t="s">
        <v>26081</v>
      </c>
      <c r="F17790" t="s">
        <v>13559</v>
      </c>
      <c r="G17790" t="s">
        <v>313</v>
      </c>
      <c r="H17790" t="s">
        <v>26082</v>
      </c>
      <c r="J17790" s="5"/>
      <c r="K17790" s="2">
        <v>500</v>
      </c>
      <c r="L17790" s="5">
        <v>1</v>
      </c>
      <c r="M17790" s="2">
        <f t="shared" si="277"/>
        <v>-167412.82999999649</v>
      </c>
      <c r="P17790"/>
    </row>
    <row r="17791" spans="1:16" hidden="1">
      <c r="A17791" t="s">
        <v>26067</v>
      </c>
      <c r="B17791" s="1">
        <v>42326</v>
      </c>
      <c r="C17791" t="s">
        <v>3261</v>
      </c>
      <c r="D17791">
        <v>2</v>
      </c>
      <c r="E17791" t="s">
        <v>26081</v>
      </c>
      <c r="F17791" t="s">
        <v>13559</v>
      </c>
      <c r="G17791" t="s">
        <v>313</v>
      </c>
      <c r="H17791" t="s">
        <v>26082</v>
      </c>
      <c r="I17791" s="2">
        <v>1094.43</v>
      </c>
      <c r="J17791" s="5">
        <v>1</v>
      </c>
      <c r="L17791" s="5"/>
      <c r="M17791" s="2">
        <f t="shared" si="277"/>
        <v>-166318.3999999965</v>
      </c>
      <c r="P17791"/>
    </row>
    <row r="17792" spans="1:16" hidden="1">
      <c r="A17792" t="s">
        <v>26090</v>
      </c>
      <c r="B17792" s="1">
        <v>42326</v>
      </c>
      <c r="C17792" t="s">
        <v>1802</v>
      </c>
      <c r="D17792">
        <v>2</v>
      </c>
      <c r="E17792" t="s">
        <v>26103</v>
      </c>
      <c r="F17792" t="s">
        <v>13559</v>
      </c>
      <c r="G17792" t="s">
        <v>479</v>
      </c>
      <c r="H17792" t="s">
        <v>3980</v>
      </c>
      <c r="J17792" s="5"/>
      <c r="K17792" s="2">
        <v>509</v>
      </c>
      <c r="L17792" s="5">
        <v>1</v>
      </c>
      <c r="M17792" s="2">
        <f t="shared" si="277"/>
        <v>-166827.3999999965</v>
      </c>
      <c r="P17792"/>
    </row>
    <row r="17793" spans="1:16" hidden="1">
      <c r="A17793" t="s">
        <v>26090</v>
      </c>
      <c r="B17793" s="1">
        <v>42326</v>
      </c>
      <c r="C17793" t="s">
        <v>1802</v>
      </c>
      <c r="D17793">
        <v>2</v>
      </c>
      <c r="E17793" t="s">
        <v>26103</v>
      </c>
      <c r="F17793" t="s">
        <v>13559</v>
      </c>
      <c r="G17793" t="s">
        <v>479</v>
      </c>
      <c r="H17793" t="s">
        <v>3980</v>
      </c>
      <c r="I17793" s="2">
        <v>1009.1</v>
      </c>
      <c r="J17793" s="5">
        <v>1</v>
      </c>
      <c r="L17793" s="5"/>
      <c r="M17793" s="2">
        <f t="shared" si="277"/>
        <v>-165818.2999999965</v>
      </c>
      <c r="P17793"/>
    </row>
    <row r="17794" spans="1:16" hidden="1">
      <c r="A17794" t="s">
        <v>26111</v>
      </c>
      <c r="B17794" s="1">
        <v>42326</v>
      </c>
      <c r="C17794" t="s">
        <v>26119</v>
      </c>
      <c r="D17794">
        <v>2</v>
      </c>
      <c r="E17794" t="s">
        <v>26120</v>
      </c>
      <c r="F17794" t="s">
        <v>7054</v>
      </c>
      <c r="G17794" t="s">
        <v>20</v>
      </c>
      <c r="H17794" t="s">
        <v>26121</v>
      </c>
      <c r="I17794" s="2">
        <v>1025</v>
      </c>
      <c r="J17794" s="5">
        <v>1</v>
      </c>
      <c r="L17794" s="5"/>
      <c r="M17794" s="2">
        <f t="shared" si="277"/>
        <v>-164793.2999999965</v>
      </c>
      <c r="P17794"/>
    </row>
    <row r="17795" spans="1:16" hidden="1">
      <c r="A17795" t="s">
        <v>26132</v>
      </c>
      <c r="B17795" s="1">
        <v>42326</v>
      </c>
      <c r="C17795" t="s">
        <v>26143</v>
      </c>
      <c r="D17795">
        <v>2</v>
      </c>
      <c r="E17795" t="s">
        <v>26144</v>
      </c>
      <c r="F17795" t="s">
        <v>7054</v>
      </c>
      <c r="G17795" t="s">
        <v>20</v>
      </c>
      <c r="H17795" t="s">
        <v>26145</v>
      </c>
      <c r="I17795" s="2">
        <v>1025</v>
      </c>
      <c r="J17795" s="5">
        <v>1</v>
      </c>
      <c r="L17795" s="5"/>
      <c r="M17795" s="2">
        <f t="shared" si="277"/>
        <v>-163768.2999999965</v>
      </c>
      <c r="P17795"/>
    </row>
    <row r="17796" spans="1:16" hidden="1">
      <c r="A17796" t="s">
        <v>26156</v>
      </c>
      <c r="B17796" s="1">
        <v>42326</v>
      </c>
      <c r="C17796" t="s">
        <v>26167</v>
      </c>
      <c r="D17796">
        <v>2</v>
      </c>
      <c r="E17796" t="s">
        <v>26168</v>
      </c>
      <c r="F17796" t="s">
        <v>7054</v>
      </c>
      <c r="G17796" t="s">
        <v>20</v>
      </c>
      <c r="H17796" t="s">
        <v>532</v>
      </c>
      <c r="I17796" s="2">
        <v>1840</v>
      </c>
      <c r="J17796" s="5">
        <v>1</v>
      </c>
      <c r="L17796" s="5"/>
      <c r="M17796" s="2">
        <f t="shared" si="277"/>
        <v>-161928.2999999965</v>
      </c>
      <c r="P17796"/>
    </row>
    <row r="17797" spans="1:16" hidden="1">
      <c r="A17797" t="s">
        <v>26178</v>
      </c>
      <c r="B17797" s="1">
        <v>42326</v>
      </c>
      <c r="C17797" t="s">
        <v>26191</v>
      </c>
      <c r="D17797">
        <v>2</v>
      </c>
      <c r="E17797" t="s">
        <v>26192</v>
      </c>
      <c r="F17797" t="s">
        <v>7054</v>
      </c>
      <c r="G17797" t="s">
        <v>20</v>
      </c>
      <c r="H17797" t="s">
        <v>26193</v>
      </c>
      <c r="I17797" s="2">
        <v>1840</v>
      </c>
      <c r="J17797" s="5">
        <v>3</v>
      </c>
      <c r="L17797" s="5"/>
      <c r="M17797" s="2">
        <f t="shared" si="277"/>
        <v>-160088.2999999965</v>
      </c>
      <c r="O17797" s="3">
        <f>+N17798-O17798</f>
        <v>0.48999999987427145</v>
      </c>
      <c r="P17797"/>
    </row>
    <row r="17798" spans="1:16" hidden="1">
      <c r="A17798" t="s">
        <v>26203</v>
      </c>
      <c r="B17798" s="1">
        <v>42326</v>
      </c>
      <c r="C17798" t="s">
        <v>26213</v>
      </c>
      <c r="D17798">
        <v>1</v>
      </c>
      <c r="E17798" t="s">
        <v>26214</v>
      </c>
      <c r="F17798" t="s">
        <v>13565</v>
      </c>
      <c r="G17798" t="s">
        <v>20</v>
      </c>
      <c r="H17798" t="s">
        <v>7387</v>
      </c>
      <c r="I17798" s="2">
        <v>60000</v>
      </c>
      <c r="J17798" s="5">
        <v>4</v>
      </c>
      <c r="L17798" s="5"/>
      <c r="M17798" s="2">
        <f t="shared" si="277"/>
        <v>-100088.2999999965</v>
      </c>
      <c r="N17798" s="26">
        <f>+M17715-M17798</f>
        <v>1276.4899999998743</v>
      </c>
      <c r="O17798" s="26">
        <f>+K17737+K17717</f>
        <v>1276</v>
      </c>
      <c r="P17798"/>
    </row>
    <row r="17799" spans="1:16" hidden="1">
      <c r="A17799" s="35" t="s">
        <v>7492</v>
      </c>
      <c r="B17799" s="36">
        <v>42327</v>
      </c>
      <c r="C17799" s="35" t="s">
        <v>43</v>
      </c>
      <c r="D17799" s="35">
        <v>1</v>
      </c>
      <c r="E17799" s="35" t="s">
        <v>7495</v>
      </c>
      <c r="F17799" s="35" t="s">
        <v>13</v>
      </c>
      <c r="G17799" s="35" t="s">
        <v>4</v>
      </c>
      <c r="H17799" s="35" t="s">
        <v>7496</v>
      </c>
      <c r="I17799" s="11"/>
      <c r="J17799" s="12"/>
      <c r="K17799" s="11">
        <v>2990</v>
      </c>
      <c r="L17799" s="12"/>
      <c r="M17799" s="2">
        <f t="shared" si="277"/>
        <v>-103078.2999999965</v>
      </c>
      <c r="P17799"/>
    </row>
    <row r="17800" spans="1:16" hidden="1">
      <c r="A17800" t="s">
        <v>7497</v>
      </c>
      <c r="B17800" s="1">
        <v>42327</v>
      </c>
      <c r="C17800" t="s">
        <v>43</v>
      </c>
      <c r="D17800">
        <v>1</v>
      </c>
      <c r="E17800" t="s">
        <v>7495</v>
      </c>
      <c r="F17800" t="s">
        <v>13</v>
      </c>
      <c r="G17800" t="s">
        <v>4</v>
      </c>
      <c r="H17800" t="s">
        <v>7500</v>
      </c>
      <c r="I17800" s="2">
        <v>2990</v>
      </c>
      <c r="J17800" s="5"/>
      <c r="L17800" s="5"/>
      <c r="M17800" s="2">
        <f t="shared" si="277"/>
        <v>-100088.2999999965</v>
      </c>
      <c r="P17800"/>
    </row>
    <row r="17801" spans="1:16" hidden="1">
      <c r="A17801" t="s">
        <v>7502</v>
      </c>
      <c r="B17801" s="1">
        <v>42327</v>
      </c>
      <c r="C17801" t="s">
        <v>43</v>
      </c>
      <c r="D17801">
        <v>1</v>
      </c>
      <c r="E17801" t="s">
        <v>7505</v>
      </c>
      <c r="F17801" t="s">
        <v>16</v>
      </c>
      <c r="G17801" t="s">
        <v>4</v>
      </c>
      <c r="H17801" t="s">
        <v>7496</v>
      </c>
      <c r="J17801" s="5"/>
      <c r="K17801" s="2">
        <v>2990</v>
      </c>
      <c r="L17801" s="5"/>
      <c r="M17801" s="2">
        <f t="shared" ref="M17801:M17864" si="278">+M17800+I17801-K17801</f>
        <v>-103078.2999999965</v>
      </c>
      <c r="P17801"/>
    </row>
    <row r="17802" spans="1:16" hidden="1">
      <c r="A17802" t="s">
        <v>7507</v>
      </c>
      <c r="B17802" s="1">
        <v>42327</v>
      </c>
      <c r="C17802" t="s">
        <v>18</v>
      </c>
      <c r="D17802">
        <v>1</v>
      </c>
      <c r="E17802" t="s">
        <v>7508</v>
      </c>
      <c r="F17802" t="s">
        <v>13</v>
      </c>
      <c r="G17802" t="s">
        <v>4</v>
      </c>
      <c r="H17802" t="s">
        <v>751</v>
      </c>
      <c r="J17802" s="5"/>
      <c r="K17802" s="2">
        <v>60000</v>
      </c>
      <c r="L17802" s="5"/>
      <c r="M17802" s="2">
        <f t="shared" si="278"/>
        <v>-163078.2999999965</v>
      </c>
      <c r="P17802"/>
    </row>
    <row r="17803" spans="1:16" hidden="1">
      <c r="A17803" t="s">
        <v>7511</v>
      </c>
      <c r="B17803" s="1">
        <v>42327</v>
      </c>
      <c r="C17803" t="s">
        <v>11</v>
      </c>
      <c r="D17803">
        <v>1</v>
      </c>
      <c r="E17803" t="s">
        <v>7514</v>
      </c>
      <c r="F17803" t="s">
        <v>13</v>
      </c>
      <c r="G17803" t="s">
        <v>4</v>
      </c>
      <c r="H17803" t="s">
        <v>2096</v>
      </c>
      <c r="J17803" s="5"/>
      <c r="K17803" s="2">
        <v>1025</v>
      </c>
      <c r="L17803" s="5"/>
      <c r="M17803" s="2">
        <f t="shared" si="278"/>
        <v>-164103.2999999965</v>
      </c>
      <c r="P17803"/>
    </row>
    <row r="17804" spans="1:16" hidden="1">
      <c r="A17804" t="s">
        <v>7516</v>
      </c>
      <c r="B17804" s="1">
        <v>42327</v>
      </c>
      <c r="C17804" t="s">
        <v>11</v>
      </c>
      <c r="D17804">
        <v>1</v>
      </c>
      <c r="E17804" t="s">
        <v>7518</v>
      </c>
      <c r="F17804" t="s">
        <v>13</v>
      </c>
      <c r="G17804" t="s">
        <v>4</v>
      </c>
      <c r="H17804" t="s">
        <v>7519</v>
      </c>
      <c r="J17804" s="5"/>
      <c r="K17804" s="2">
        <v>753.06</v>
      </c>
      <c r="L17804" s="5"/>
      <c r="M17804" s="2">
        <f t="shared" si="278"/>
        <v>-164856.35999999649</v>
      </c>
      <c r="P17804"/>
    </row>
    <row r="17805" spans="1:16" hidden="1">
      <c r="A17805" t="s">
        <v>7556</v>
      </c>
      <c r="B17805" s="1">
        <v>42327</v>
      </c>
      <c r="C17805" t="s">
        <v>6</v>
      </c>
      <c r="D17805">
        <v>1</v>
      </c>
      <c r="E17805" t="s">
        <v>7559</v>
      </c>
      <c r="F17805" t="s">
        <v>29</v>
      </c>
      <c r="G17805" t="s">
        <v>4</v>
      </c>
      <c r="H17805" t="s">
        <v>7560</v>
      </c>
      <c r="I17805" s="2">
        <v>1495.79</v>
      </c>
      <c r="J17805" s="5"/>
      <c r="L17805" s="5"/>
      <c r="M17805" s="2">
        <f t="shared" si="278"/>
        <v>-163360.56999999649</v>
      </c>
      <c r="P17805"/>
    </row>
    <row r="17806" spans="1:16" hidden="1">
      <c r="A17806" t="s">
        <v>7566</v>
      </c>
      <c r="B17806" s="1">
        <v>42327</v>
      </c>
      <c r="C17806" t="s">
        <v>7569</v>
      </c>
      <c r="D17806">
        <v>2</v>
      </c>
      <c r="E17806" t="s">
        <v>7570</v>
      </c>
      <c r="F17806" t="s">
        <v>78</v>
      </c>
      <c r="G17806" t="s">
        <v>4</v>
      </c>
      <c r="H17806" t="s">
        <v>2830</v>
      </c>
      <c r="J17806" s="5"/>
      <c r="K17806" s="2">
        <v>1778.16</v>
      </c>
      <c r="L17806" s="5"/>
      <c r="M17806" s="2">
        <f t="shared" si="278"/>
        <v>-165138.72999999649</v>
      </c>
      <c r="P17806"/>
    </row>
    <row r="17807" spans="1:16" hidden="1">
      <c r="A17807" t="s">
        <v>7598</v>
      </c>
      <c r="B17807" s="1">
        <v>42327</v>
      </c>
      <c r="C17807" t="s">
        <v>6</v>
      </c>
      <c r="D17807">
        <v>1</v>
      </c>
      <c r="E17807" t="s">
        <v>7602</v>
      </c>
      <c r="F17807" t="s">
        <v>29</v>
      </c>
      <c r="G17807" t="s">
        <v>4</v>
      </c>
      <c r="H17807" t="s">
        <v>7603</v>
      </c>
      <c r="I17807" s="2">
        <v>200</v>
      </c>
      <c r="J17807" s="5"/>
      <c r="L17807" s="5"/>
      <c r="M17807" s="2">
        <f t="shared" si="278"/>
        <v>-164938.72999999649</v>
      </c>
      <c r="P17807"/>
    </row>
    <row r="17808" spans="1:16" hidden="1">
      <c r="A17808" t="s">
        <v>7638</v>
      </c>
      <c r="B17808" s="1">
        <v>42327</v>
      </c>
      <c r="C17808" t="s">
        <v>18</v>
      </c>
      <c r="D17808">
        <v>1</v>
      </c>
      <c r="E17808" t="s">
        <v>7640</v>
      </c>
      <c r="F17808" t="s">
        <v>13</v>
      </c>
      <c r="G17808" t="s">
        <v>4</v>
      </c>
      <c r="H17808" t="s">
        <v>2774</v>
      </c>
      <c r="J17808" s="5"/>
      <c r="K17808" s="2">
        <v>45000</v>
      </c>
      <c r="L17808" s="5"/>
      <c r="M17808" s="2">
        <f t="shared" si="278"/>
        <v>-209938.72999999649</v>
      </c>
      <c r="P17808"/>
    </row>
    <row r="17809" spans="1:16" hidden="1">
      <c r="A17809" t="s">
        <v>7645</v>
      </c>
      <c r="B17809" s="1">
        <v>42327</v>
      </c>
      <c r="C17809" t="s">
        <v>43</v>
      </c>
      <c r="D17809">
        <v>1</v>
      </c>
      <c r="E17809" t="s">
        <v>7647</v>
      </c>
      <c r="F17809" t="s">
        <v>16</v>
      </c>
      <c r="G17809" t="s">
        <v>4</v>
      </c>
      <c r="H17809" t="s">
        <v>7648</v>
      </c>
      <c r="J17809" s="5"/>
      <c r="K17809" s="2">
        <v>82000</v>
      </c>
      <c r="L17809" s="5"/>
      <c r="M17809" s="2">
        <f t="shared" si="278"/>
        <v>-291938.72999999649</v>
      </c>
      <c r="P17809"/>
    </row>
    <row r="17810" spans="1:16" hidden="1">
      <c r="A17810" t="s">
        <v>7673</v>
      </c>
      <c r="B17810" s="1">
        <v>42327</v>
      </c>
      <c r="C17810" t="s">
        <v>11</v>
      </c>
      <c r="D17810">
        <v>1</v>
      </c>
      <c r="E17810" t="s">
        <v>7674</v>
      </c>
      <c r="F17810" t="s">
        <v>228</v>
      </c>
      <c r="G17810" t="s">
        <v>4</v>
      </c>
      <c r="H17810" t="s">
        <v>1516</v>
      </c>
      <c r="J17810" s="5"/>
      <c r="K17810" s="2">
        <v>3520.26</v>
      </c>
      <c r="L17810" s="5"/>
      <c r="M17810" s="2">
        <f t="shared" si="278"/>
        <v>-295458.9899999965</v>
      </c>
      <c r="P17810"/>
    </row>
    <row r="17811" spans="1:16" hidden="1">
      <c r="A17811" t="s">
        <v>7681</v>
      </c>
      <c r="B17811" s="1">
        <v>42327</v>
      </c>
      <c r="C17811" t="s">
        <v>11</v>
      </c>
      <c r="D17811">
        <v>1</v>
      </c>
      <c r="E17811" t="s">
        <v>7683</v>
      </c>
      <c r="F17811" t="s">
        <v>228</v>
      </c>
      <c r="G17811" t="s">
        <v>4</v>
      </c>
      <c r="H17811" t="s">
        <v>1516</v>
      </c>
      <c r="J17811" s="5"/>
      <c r="K17811" s="2">
        <v>2800</v>
      </c>
      <c r="L17811" s="5"/>
      <c r="M17811" s="2">
        <f t="shared" si="278"/>
        <v>-298258.9899999965</v>
      </c>
      <c r="P17811"/>
    </row>
    <row r="17812" spans="1:16" hidden="1">
      <c r="A17812" t="s">
        <v>7753</v>
      </c>
      <c r="B17812" s="1">
        <v>42327</v>
      </c>
      <c r="C17812" t="s">
        <v>6</v>
      </c>
      <c r="D17812">
        <v>1</v>
      </c>
      <c r="E17812" t="s">
        <v>7755</v>
      </c>
      <c r="F17812" t="s">
        <v>29</v>
      </c>
      <c r="G17812" t="s">
        <v>4</v>
      </c>
      <c r="H17812" t="s">
        <v>7756</v>
      </c>
      <c r="I17812" s="2">
        <v>1494.45</v>
      </c>
      <c r="J17812" s="5"/>
      <c r="L17812" s="5"/>
      <c r="M17812" s="2">
        <f t="shared" si="278"/>
        <v>-296764.53999999649</v>
      </c>
      <c r="P17812"/>
    </row>
    <row r="17813" spans="1:16" hidden="1">
      <c r="A17813" t="s">
        <v>7776</v>
      </c>
      <c r="B17813" s="1">
        <v>42327</v>
      </c>
      <c r="C17813" t="s">
        <v>6</v>
      </c>
      <c r="D17813">
        <v>1</v>
      </c>
      <c r="E17813" t="s">
        <v>7777</v>
      </c>
      <c r="F17813" t="s">
        <v>29</v>
      </c>
      <c r="G17813" t="s">
        <v>4</v>
      </c>
      <c r="H17813" t="s">
        <v>4914</v>
      </c>
      <c r="I17813" s="2">
        <v>280.79000000000002</v>
      </c>
      <c r="J17813" s="5"/>
      <c r="L17813" s="5"/>
      <c r="M17813" s="2">
        <f t="shared" si="278"/>
        <v>-296483.74999999651</v>
      </c>
      <c r="P17813"/>
    </row>
    <row r="17814" spans="1:16" hidden="1">
      <c r="A17814" t="s">
        <v>7783</v>
      </c>
      <c r="B17814" s="1">
        <v>42327</v>
      </c>
      <c r="C17814" t="s">
        <v>18</v>
      </c>
      <c r="D17814">
        <v>1</v>
      </c>
      <c r="E17814" t="s">
        <v>7785</v>
      </c>
      <c r="F17814" t="s">
        <v>13</v>
      </c>
      <c r="G17814" t="s">
        <v>4</v>
      </c>
      <c r="H17814" t="s">
        <v>7786</v>
      </c>
      <c r="J17814" s="5"/>
      <c r="K17814" s="2">
        <v>30000</v>
      </c>
      <c r="L17814" s="5"/>
      <c r="M17814" s="2">
        <f t="shared" si="278"/>
        <v>-326483.74999999651</v>
      </c>
      <c r="P17814"/>
    </row>
    <row r="17815" spans="1:16" hidden="1">
      <c r="A17815" t="s">
        <v>7795</v>
      </c>
      <c r="B17815" s="1">
        <v>42327</v>
      </c>
      <c r="C17815" t="s">
        <v>200</v>
      </c>
      <c r="D17815">
        <v>1</v>
      </c>
      <c r="E17815" t="s">
        <v>7798</v>
      </c>
      <c r="F17815" t="s">
        <v>16</v>
      </c>
      <c r="G17815" t="s">
        <v>4</v>
      </c>
      <c r="H17815" t="s">
        <v>200</v>
      </c>
      <c r="J17815" s="5"/>
      <c r="K17815" s="2">
        <v>12620.77</v>
      </c>
      <c r="L17815" s="5"/>
      <c r="M17815" s="2">
        <f t="shared" si="278"/>
        <v>-339104.51999999653</v>
      </c>
      <c r="P17815"/>
    </row>
    <row r="17816" spans="1:16" hidden="1">
      <c r="A17816" t="s">
        <v>7802</v>
      </c>
      <c r="B17816" s="1">
        <v>42327</v>
      </c>
      <c r="C17816" t="s">
        <v>195</v>
      </c>
      <c r="D17816">
        <v>1</v>
      </c>
      <c r="E17816" t="s">
        <v>7805</v>
      </c>
      <c r="F17816" t="s">
        <v>13</v>
      </c>
      <c r="G17816" t="s">
        <v>4</v>
      </c>
      <c r="H17816" t="s">
        <v>195</v>
      </c>
      <c r="J17816" s="5"/>
      <c r="K17816" s="2">
        <v>30601.27</v>
      </c>
      <c r="L17816" s="5"/>
      <c r="M17816" s="2">
        <f t="shared" si="278"/>
        <v>-369705.78999999654</v>
      </c>
      <c r="P17816"/>
    </row>
    <row r="17817" spans="1:16" hidden="1">
      <c r="A17817" t="s">
        <v>7810</v>
      </c>
      <c r="B17817" s="1">
        <v>42327</v>
      </c>
      <c r="C17817" t="s">
        <v>18</v>
      </c>
      <c r="D17817">
        <v>1</v>
      </c>
      <c r="E17817" t="s">
        <v>7813</v>
      </c>
      <c r="F17817" t="s">
        <v>13</v>
      </c>
      <c r="G17817" t="s">
        <v>4</v>
      </c>
      <c r="H17817" t="s">
        <v>18</v>
      </c>
      <c r="J17817" s="5"/>
      <c r="K17817" s="2">
        <v>16843.73</v>
      </c>
      <c r="L17817" s="5"/>
      <c r="M17817" s="2">
        <f t="shared" si="278"/>
        <v>-386549.51999999653</v>
      </c>
      <c r="P17817"/>
    </row>
    <row r="17818" spans="1:16" hidden="1">
      <c r="A17818" t="s">
        <v>7829</v>
      </c>
      <c r="B17818" s="1">
        <v>42327</v>
      </c>
      <c r="C17818" t="s">
        <v>11</v>
      </c>
      <c r="D17818">
        <v>1</v>
      </c>
      <c r="E17818" t="s">
        <v>7830</v>
      </c>
      <c r="F17818" t="s">
        <v>13</v>
      </c>
      <c r="G17818" t="s">
        <v>20</v>
      </c>
      <c r="H17818" t="s">
        <v>3677</v>
      </c>
      <c r="J17818" s="5"/>
      <c r="K17818" s="2">
        <v>61000</v>
      </c>
      <c r="L17818" s="5"/>
      <c r="M17818" s="2">
        <f t="shared" si="278"/>
        <v>-447549.51999999653</v>
      </c>
      <c r="P17818"/>
    </row>
    <row r="17819" spans="1:16" hidden="1">
      <c r="A17819" t="s">
        <v>7847</v>
      </c>
      <c r="B17819" s="1">
        <v>42327</v>
      </c>
      <c r="C17819" t="s">
        <v>43</v>
      </c>
      <c r="D17819">
        <v>1</v>
      </c>
      <c r="E17819" t="s">
        <v>7848</v>
      </c>
      <c r="F17819" t="s">
        <v>16</v>
      </c>
      <c r="G17819" t="s">
        <v>20</v>
      </c>
      <c r="H17819" t="s">
        <v>7849</v>
      </c>
      <c r="J17819" s="5"/>
      <c r="K17819" s="2">
        <v>90000</v>
      </c>
      <c r="L17819" s="5"/>
      <c r="M17819" s="2">
        <f t="shared" si="278"/>
        <v>-537549.51999999653</v>
      </c>
      <c r="P17819"/>
    </row>
    <row r="17820" spans="1:16" hidden="1">
      <c r="A17820" t="s">
        <v>7932</v>
      </c>
      <c r="B17820" s="1">
        <v>42327</v>
      </c>
      <c r="C17820" t="s">
        <v>1</v>
      </c>
      <c r="D17820">
        <v>1</v>
      </c>
      <c r="E17820" t="s">
        <v>7933</v>
      </c>
      <c r="F17820" t="s">
        <v>13</v>
      </c>
      <c r="G17820" t="s">
        <v>20</v>
      </c>
      <c r="H17820" t="s">
        <v>7934</v>
      </c>
      <c r="J17820" s="5"/>
      <c r="K17820" s="2">
        <v>133000</v>
      </c>
      <c r="L17820" s="5"/>
      <c r="M17820" s="2">
        <f t="shared" si="278"/>
        <v>-670549.51999999653</v>
      </c>
      <c r="P17820"/>
    </row>
    <row r="17821" spans="1:16" hidden="1">
      <c r="A17821" t="s">
        <v>7949</v>
      </c>
      <c r="B17821" s="1">
        <v>42327</v>
      </c>
      <c r="C17821" t="s">
        <v>43</v>
      </c>
      <c r="D17821">
        <v>1</v>
      </c>
      <c r="E17821" t="s">
        <v>7951</v>
      </c>
      <c r="F17821" t="s">
        <v>13</v>
      </c>
      <c r="G17821" t="s">
        <v>20</v>
      </c>
      <c r="H17821" t="s">
        <v>7952</v>
      </c>
      <c r="J17821" s="5"/>
      <c r="K17821" s="2">
        <v>1790</v>
      </c>
      <c r="L17821" s="5"/>
      <c r="M17821" s="2">
        <f t="shared" si="278"/>
        <v>-672339.51999999653</v>
      </c>
      <c r="P17821"/>
    </row>
    <row r="17822" spans="1:16" hidden="1">
      <c r="A17822" t="s">
        <v>7980</v>
      </c>
      <c r="B17822" s="1">
        <v>42327</v>
      </c>
      <c r="C17822" t="s">
        <v>18</v>
      </c>
      <c r="D17822">
        <v>1</v>
      </c>
      <c r="E17822" t="s">
        <v>7982</v>
      </c>
      <c r="F17822" t="s">
        <v>13</v>
      </c>
      <c r="G17822" t="s">
        <v>20</v>
      </c>
      <c r="H17822" t="s">
        <v>18</v>
      </c>
      <c r="J17822" s="5"/>
      <c r="K17822" s="2">
        <v>11964.3</v>
      </c>
      <c r="L17822" s="5"/>
      <c r="M17822" s="2">
        <f t="shared" si="278"/>
        <v>-684303.81999999657</v>
      </c>
      <c r="P17822"/>
    </row>
    <row r="17823" spans="1:16" hidden="1">
      <c r="A17823" t="s">
        <v>7986</v>
      </c>
      <c r="B17823" s="1">
        <v>42327</v>
      </c>
      <c r="C17823" t="s">
        <v>195</v>
      </c>
      <c r="D17823">
        <v>1</v>
      </c>
      <c r="E17823" t="s">
        <v>7987</v>
      </c>
      <c r="F17823" t="s">
        <v>13</v>
      </c>
      <c r="G17823" t="s">
        <v>20</v>
      </c>
      <c r="H17823" t="s">
        <v>195</v>
      </c>
      <c r="J17823" s="5"/>
      <c r="K17823" s="2">
        <v>2050</v>
      </c>
      <c r="L17823" s="5"/>
      <c r="M17823" s="2">
        <f t="shared" si="278"/>
        <v>-686353.81999999657</v>
      </c>
      <c r="P17823"/>
    </row>
    <row r="17824" spans="1:16" hidden="1">
      <c r="A17824" t="s">
        <v>7988</v>
      </c>
      <c r="B17824" s="1">
        <v>42327</v>
      </c>
      <c r="C17824" t="s">
        <v>200</v>
      </c>
      <c r="D17824">
        <v>1</v>
      </c>
      <c r="E17824" t="s">
        <v>7990</v>
      </c>
      <c r="F17824" t="s">
        <v>16</v>
      </c>
      <c r="G17824" t="s">
        <v>20</v>
      </c>
      <c r="H17824" t="s">
        <v>200</v>
      </c>
      <c r="J17824" s="5"/>
      <c r="K17824" s="2">
        <v>1025</v>
      </c>
      <c r="L17824" s="5"/>
      <c r="M17824" s="2">
        <f t="shared" si="278"/>
        <v>-687378.81999999657</v>
      </c>
      <c r="P17824"/>
    </row>
    <row r="17825" spans="1:16" hidden="1">
      <c r="A17825" t="s">
        <v>7994</v>
      </c>
      <c r="B17825" s="1">
        <v>42327</v>
      </c>
      <c r="C17825" t="s">
        <v>43</v>
      </c>
      <c r="D17825">
        <v>1</v>
      </c>
      <c r="E17825" t="s">
        <v>7997</v>
      </c>
      <c r="F17825" t="s">
        <v>228</v>
      </c>
      <c r="G17825" t="s">
        <v>20</v>
      </c>
      <c r="H17825" t="s">
        <v>7998</v>
      </c>
      <c r="J17825" s="5"/>
      <c r="K17825" s="2">
        <v>326100</v>
      </c>
      <c r="L17825" s="5"/>
      <c r="M17825" s="2">
        <f t="shared" si="278"/>
        <v>-1013478.8199999966</v>
      </c>
      <c r="P17825"/>
    </row>
    <row r="17826" spans="1:16" hidden="1">
      <c r="A17826" t="s">
        <v>26224</v>
      </c>
      <c r="B17826" s="1">
        <v>42327</v>
      </c>
      <c r="C17826" t="s">
        <v>26238</v>
      </c>
      <c r="D17826">
        <v>2</v>
      </c>
      <c r="E17826" t="s">
        <v>26239</v>
      </c>
      <c r="F17826" t="s">
        <v>7054</v>
      </c>
      <c r="G17826" t="s">
        <v>4</v>
      </c>
      <c r="H17826" t="s">
        <v>20727</v>
      </c>
      <c r="I17826" s="2">
        <v>3030</v>
      </c>
      <c r="J17826" s="5"/>
      <c r="L17826" s="5"/>
      <c r="M17826" s="2">
        <f t="shared" si="278"/>
        <v>-1010448.8199999966</v>
      </c>
      <c r="P17826"/>
    </row>
    <row r="17827" spans="1:16" hidden="1">
      <c r="A17827" t="s">
        <v>26253</v>
      </c>
      <c r="B17827" s="1">
        <v>42327</v>
      </c>
      <c r="C17827" t="s">
        <v>26264</v>
      </c>
      <c r="D17827">
        <v>2</v>
      </c>
      <c r="E17827" t="s">
        <v>26265</v>
      </c>
      <c r="F17827" t="s">
        <v>7054</v>
      </c>
      <c r="G17827" t="s">
        <v>4</v>
      </c>
      <c r="H17827" t="s">
        <v>26266</v>
      </c>
      <c r="I17827" s="2">
        <v>2990</v>
      </c>
      <c r="J17827" s="5"/>
      <c r="L17827" s="5"/>
      <c r="M17827" s="2">
        <f t="shared" si="278"/>
        <v>-1007458.8199999966</v>
      </c>
      <c r="P17827"/>
    </row>
    <row r="17828" spans="1:16" hidden="1">
      <c r="A17828" t="s">
        <v>26275</v>
      </c>
      <c r="B17828" s="1">
        <v>42327</v>
      </c>
      <c r="C17828" t="s">
        <v>6</v>
      </c>
      <c r="D17828">
        <v>1</v>
      </c>
      <c r="E17828" t="s">
        <v>26289</v>
      </c>
      <c r="F17828" t="s">
        <v>13565</v>
      </c>
      <c r="G17828" t="s">
        <v>4</v>
      </c>
      <c r="H17828" t="s">
        <v>751</v>
      </c>
      <c r="I17828" s="2">
        <v>60000</v>
      </c>
      <c r="J17828" s="5"/>
      <c r="L17828" s="5"/>
      <c r="M17828" s="2">
        <f t="shared" si="278"/>
        <v>-947458.81999999657</v>
      </c>
      <c r="P17828"/>
    </row>
    <row r="17829" spans="1:16" hidden="1">
      <c r="A17829" t="s">
        <v>26297</v>
      </c>
      <c r="B17829" s="1">
        <v>42327</v>
      </c>
      <c r="C17829" t="s">
        <v>7569</v>
      </c>
      <c r="D17829">
        <v>2</v>
      </c>
      <c r="E17829" t="s">
        <v>26311</v>
      </c>
      <c r="F17829" t="s">
        <v>7054</v>
      </c>
      <c r="G17829" t="s">
        <v>4</v>
      </c>
      <c r="H17829" t="s">
        <v>2830</v>
      </c>
      <c r="I17829" s="2">
        <v>1778.16</v>
      </c>
      <c r="J17829" s="5"/>
      <c r="L17829" s="5"/>
      <c r="M17829" s="2">
        <f t="shared" si="278"/>
        <v>-945680.65999999654</v>
      </c>
      <c r="P17829"/>
    </row>
    <row r="17830" spans="1:16" hidden="1">
      <c r="A17830" t="s">
        <v>26322</v>
      </c>
      <c r="B17830" s="1">
        <v>42327</v>
      </c>
      <c r="C17830" t="s">
        <v>7569</v>
      </c>
      <c r="D17830">
        <v>2</v>
      </c>
      <c r="E17830" t="s">
        <v>26332</v>
      </c>
      <c r="F17830" t="s">
        <v>7054</v>
      </c>
      <c r="G17830" t="s">
        <v>4</v>
      </c>
      <c r="H17830" t="s">
        <v>14776</v>
      </c>
      <c r="I17830" s="2">
        <v>1778.16</v>
      </c>
      <c r="J17830" s="5"/>
      <c r="L17830" s="5"/>
      <c r="M17830" s="2">
        <f t="shared" si="278"/>
        <v>-943902.49999999651</v>
      </c>
      <c r="P17830"/>
    </row>
    <row r="17831" spans="1:16" hidden="1">
      <c r="A17831" t="s">
        <v>26343</v>
      </c>
      <c r="B17831" s="1">
        <v>42327</v>
      </c>
      <c r="C17831" t="s">
        <v>26356</v>
      </c>
      <c r="D17831">
        <v>2</v>
      </c>
      <c r="E17831" t="s">
        <v>26357</v>
      </c>
      <c r="F17831" t="s">
        <v>7054</v>
      </c>
      <c r="G17831" t="s">
        <v>4</v>
      </c>
      <c r="H17831" t="s">
        <v>7603</v>
      </c>
      <c r="J17831" s="5"/>
      <c r="K17831" s="2">
        <v>603.29</v>
      </c>
      <c r="L17831" s="5"/>
      <c r="M17831" s="2">
        <f t="shared" si="278"/>
        <v>-944505.78999999654</v>
      </c>
      <c r="P17831"/>
    </row>
    <row r="17832" spans="1:16" hidden="1">
      <c r="A17832" t="s">
        <v>26343</v>
      </c>
      <c r="B17832" s="1">
        <v>42327</v>
      </c>
      <c r="C17832" t="s">
        <v>26356</v>
      </c>
      <c r="D17832">
        <v>2</v>
      </c>
      <c r="E17832" t="s">
        <v>26357</v>
      </c>
      <c r="F17832" t="s">
        <v>7054</v>
      </c>
      <c r="G17832" t="s">
        <v>4</v>
      </c>
      <c r="H17832" t="s">
        <v>7603</v>
      </c>
      <c r="I17832" s="2">
        <v>1025</v>
      </c>
      <c r="J17832" s="5"/>
      <c r="L17832" s="5"/>
      <c r="M17832" s="2">
        <f t="shared" si="278"/>
        <v>-943480.78999999654</v>
      </c>
      <c r="P17832"/>
    </row>
    <row r="17833" spans="1:16" hidden="1">
      <c r="A17833" t="s">
        <v>26368</v>
      </c>
      <c r="B17833" s="1">
        <v>42327</v>
      </c>
      <c r="C17833" t="s">
        <v>6</v>
      </c>
      <c r="D17833">
        <v>1</v>
      </c>
      <c r="E17833" t="s">
        <v>26380</v>
      </c>
      <c r="F17833" t="s">
        <v>13610</v>
      </c>
      <c r="G17833" t="s">
        <v>4</v>
      </c>
      <c r="H17833" t="s">
        <v>5625</v>
      </c>
      <c r="I17833" s="2">
        <v>12339.08</v>
      </c>
      <c r="J17833" s="5"/>
      <c r="L17833" s="5"/>
      <c r="M17833" s="2">
        <f t="shared" si="278"/>
        <v>-931141.70999999659</v>
      </c>
      <c r="P17833"/>
    </row>
    <row r="17834" spans="1:16" hidden="1">
      <c r="A17834" t="s">
        <v>26390</v>
      </c>
      <c r="B17834" s="1">
        <v>42327</v>
      </c>
      <c r="C17834" t="s">
        <v>6</v>
      </c>
      <c r="D17834">
        <v>1</v>
      </c>
      <c r="E17834" t="s">
        <v>26406</v>
      </c>
      <c r="F17834" t="s">
        <v>13610</v>
      </c>
      <c r="G17834" t="s">
        <v>4</v>
      </c>
      <c r="H17834" t="s">
        <v>5625</v>
      </c>
      <c r="I17834" s="2">
        <v>12339.98</v>
      </c>
      <c r="J17834" s="5"/>
      <c r="L17834" s="5"/>
      <c r="M17834" s="2">
        <f t="shared" si="278"/>
        <v>-918801.72999999661</v>
      </c>
      <c r="P17834"/>
    </row>
    <row r="17835" spans="1:16" hidden="1">
      <c r="A17835" t="s">
        <v>26416</v>
      </c>
      <c r="B17835" s="1">
        <v>42327</v>
      </c>
      <c r="C17835" t="s">
        <v>6</v>
      </c>
      <c r="D17835">
        <v>1</v>
      </c>
      <c r="E17835" t="s">
        <v>26406</v>
      </c>
      <c r="F17835" t="s">
        <v>13610</v>
      </c>
      <c r="G17835" t="s">
        <v>4</v>
      </c>
      <c r="H17835" t="s">
        <v>26426</v>
      </c>
      <c r="J17835" s="5"/>
      <c r="K17835" s="2">
        <v>12339.98</v>
      </c>
      <c r="L17835" s="5"/>
      <c r="M17835" s="2">
        <f t="shared" si="278"/>
        <v>-931141.70999999659</v>
      </c>
      <c r="P17835"/>
    </row>
    <row r="17836" spans="1:16" hidden="1">
      <c r="A17836" t="s">
        <v>26434</v>
      </c>
      <c r="B17836" s="1">
        <v>42327</v>
      </c>
      <c r="C17836" t="s">
        <v>1802</v>
      </c>
      <c r="D17836">
        <v>2</v>
      </c>
      <c r="E17836" t="s">
        <v>26447</v>
      </c>
      <c r="F17836" t="s">
        <v>13559</v>
      </c>
      <c r="G17836" t="s">
        <v>313</v>
      </c>
      <c r="H17836" t="s">
        <v>7603</v>
      </c>
      <c r="I17836" s="2">
        <v>806.18</v>
      </c>
      <c r="J17836" s="5"/>
      <c r="L17836" s="5"/>
      <c r="M17836" s="2">
        <f t="shared" si="278"/>
        <v>-930335.52999999654</v>
      </c>
      <c r="P17836"/>
    </row>
    <row r="17837" spans="1:16" hidden="1">
      <c r="A17837" t="s">
        <v>26456</v>
      </c>
      <c r="B17837" s="1">
        <v>42327</v>
      </c>
      <c r="C17837" t="s">
        <v>6</v>
      </c>
      <c r="D17837">
        <v>1</v>
      </c>
      <c r="E17837" t="s">
        <v>26468</v>
      </c>
      <c r="F17837" t="s">
        <v>13565</v>
      </c>
      <c r="G17837" t="s">
        <v>4</v>
      </c>
      <c r="H17837" t="s">
        <v>2774</v>
      </c>
      <c r="I17837" s="2">
        <v>45000</v>
      </c>
      <c r="J17837" s="5"/>
      <c r="L17837" s="5"/>
      <c r="M17837" s="2">
        <f t="shared" si="278"/>
        <v>-885335.52999999654</v>
      </c>
      <c r="P17837"/>
    </row>
    <row r="17838" spans="1:16" hidden="1">
      <c r="A17838" t="s">
        <v>26476</v>
      </c>
      <c r="B17838" s="1">
        <v>42327</v>
      </c>
      <c r="C17838" t="s">
        <v>1802</v>
      </c>
      <c r="D17838">
        <v>2</v>
      </c>
      <c r="E17838" t="s">
        <v>26488</v>
      </c>
      <c r="F17838" t="s">
        <v>13559</v>
      </c>
      <c r="G17838" t="s">
        <v>479</v>
      </c>
      <c r="H17838" t="s">
        <v>12848</v>
      </c>
      <c r="I17838" s="2">
        <v>721.94</v>
      </c>
      <c r="J17838" s="5"/>
      <c r="L17838" s="5"/>
      <c r="M17838" s="2">
        <f t="shared" si="278"/>
        <v>-884613.58999999659</v>
      </c>
      <c r="P17838"/>
    </row>
    <row r="17839" spans="1:16" hidden="1">
      <c r="A17839" t="s">
        <v>26498</v>
      </c>
      <c r="B17839" s="1">
        <v>42327</v>
      </c>
      <c r="C17839" t="s">
        <v>26508</v>
      </c>
      <c r="D17839">
        <v>2</v>
      </c>
      <c r="E17839" t="s">
        <v>26509</v>
      </c>
      <c r="F17839" t="s">
        <v>7054</v>
      </c>
      <c r="G17839" t="s">
        <v>4</v>
      </c>
      <c r="H17839" t="s">
        <v>4783</v>
      </c>
      <c r="I17839" s="2">
        <v>1025</v>
      </c>
      <c r="J17839" s="5"/>
      <c r="L17839" s="5"/>
      <c r="M17839" s="2">
        <f t="shared" si="278"/>
        <v>-883588.58999999659</v>
      </c>
      <c r="P17839"/>
    </row>
    <row r="17840" spans="1:16" hidden="1">
      <c r="A17840" t="s">
        <v>26516</v>
      </c>
      <c r="B17840" s="1">
        <v>42327</v>
      </c>
      <c r="C17840" t="s">
        <v>26530</v>
      </c>
      <c r="D17840">
        <v>2</v>
      </c>
      <c r="E17840" t="s">
        <v>26531</v>
      </c>
      <c r="F17840" t="s">
        <v>7054</v>
      </c>
      <c r="G17840" t="s">
        <v>4</v>
      </c>
      <c r="H17840" t="s">
        <v>2277</v>
      </c>
      <c r="I17840" s="2">
        <v>1839.99</v>
      </c>
      <c r="J17840" s="5"/>
      <c r="L17840" s="5"/>
      <c r="M17840" s="2">
        <f t="shared" si="278"/>
        <v>-881748.5999999966</v>
      </c>
      <c r="P17840"/>
    </row>
    <row r="17841" spans="1:16" hidden="1">
      <c r="A17841" t="s">
        <v>26543</v>
      </c>
      <c r="B17841" s="1">
        <v>42327</v>
      </c>
      <c r="C17841">
        <v>195</v>
      </c>
      <c r="D17841">
        <v>1</v>
      </c>
      <c r="E17841" t="s">
        <v>26555</v>
      </c>
      <c r="F17841" t="s">
        <v>13565</v>
      </c>
      <c r="G17841" t="s">
        <v>4</v>
      </c>
      <c r="H17841" t="s">
        <v>26556</v>
      </c>
      <c r="I17841" s="2">
        <v>82000</v>
      </c>
      <c r="J17841" s="5"/>
      <c r="L17841" s="5"/>
      <c r="M17841" s="2">
        <f t="shared" si="278"/>
        <v>-799748.5999999966</v>
      </c>
      <c r="P17841"/>
    </row>
    <row r="17842" spans="1:16" hidden="1">
      <c r="A17842" t="s">
        <v>26566</v>
      </c>
      <c r="B17842" s="1">
        <v>42327</v>
      </c>
      <c r="C17842" t="s">
        <v>1802</v>
      </c>
      <c r="D17842">
        <v>2</v>
      </c>
      <c r="E17842" t="s">
        <v>26579</v>
      </c>
      <c r="F17842" t="s">
        <v>13559</v>
      </c>
      <c r="G17842" t="s">
        <v>313</v>
      </c>
      <c r="H17842" t="s">
        <v>65</v>
      </c>
      <c r="I17842" s="2">
        <v>358.85</v>
      </c>
      <c r="J17842" s="5"/>
      <c r="L17842" s="5"/>
      <c r="M17842" s="2">
        <f t="shared" si="278"/>
        <v>-799389.74999999662</v>
      </c>
      <c r="P17842"/>
    </row>
    <row r="17843" spans="1:16" hidden="1">
      <c r="A17843" t="s">
        <v>26587</v>
      </c>
      <c r="B17843" s="1">
        <v>42327</v>
      </c>
      <c r="C17843" t="s">
        <v>26600</v>
      </c>
      <c r="D17843">
        <v>2</v>
      </c>
      <c r="E17843" t="s">
        <v>26601</v>
      </c>
      <c r="F17843" t="s">
        <v>7054</v>
      </c>
      <c r="G17843" t="s">
        <v>4</v>
      </c>
      <c r="H17843" t="s">
        <v>974</v>
      </c>
      <c r="I17843" s="2">
        <v>4100</v>
      </c>
      <c r="J17843" s="5"/>
      <c r="L17843" s="5"/>
      <c r="M17843" s="2">
        <f t="shared" si="278"/>
        <v>-795289.74999999662</v>
      </c>
      <c r="P17843"/>
    </row>
    <row r="17844" spans="1:16" hidden="1">
      <c r="A17844" t="s">
        <v>26611</v>
      </c>
      <c r="B17844" s="1">
        <v>42327</v>
      </c>
      <c r="C17844" t="s">
        <v>26626</v>
      </c>
      <c r="D17844">
        <v>2</v>
      </c>
      <c r="E17844" t="s">
        <v>26627</v>
      </c>
      <c r="F17844" t="s">
        <v>7054</v>
      </c>
      <c r="G17844" t="s">
        <v>4</v>
      </c>
      <c r="H17844" t="s">
        <v>26628</v>
      </c>
      <c r="I17844" s="2">
        <v>200.01</v>
      </c>
      <c r="J17844" s="5"/>
      <c r="L17844" s="5"/>
      <c r="M17844" s="2">
        <f t="shared" si="278"/>
        <v>-795089.73999999661</v>
      </c>
      <c r="P17844"/>
    </row>
    <row r="17845" spans="1:16" hidden="1">
      <c r="A17845" t="s">
        <v>26637</v>
      </c>
      <c r="B17845" s="1">
        <v>42327</v>
      </c>
      <c r="C17845" t="s">
        <v>26647</v>
      </c>
      <c r="D17845">
        <v>2</v>
      </c>
      <c r="E17845" t="s">
        <v>26648</v>
      </c>
      <c r="F17845" t="s">
        <v>7054</v>
      </c>
      <c r="G17845" t="s">
        <v>4</v>
      </c>
      <c r="H17845" t="s">
        <v>5171</v>
      </c>
      <c r="I17845" s="2">
        <v>1225.01</v>
      </c>
      <c r="J17845" s="5"/>
      <c r="L17845" s="5"/>
      <c r="M17845" s="2">
        <f t="shared" si="278"/>
        <v>-793864.72999999661</v>
      </c>
      <c r="P17845"/>
    </row>
    <row r="17846" spans="1:16" hidden="1">
      <c r="A17846" t="s">
        <v>26660</v>
      </c>
      <c r="B17846" s="1">
        <v>42327</v>
      </c>
      <c r="C17846" t="s">
        <v>26670</v>
      </c>
      <c r="D17846">
        <v>1</v>
      </c>
      <c r="E17846" t="s">
        <v>26671</v>
      </c>
      <c r="F17846" t="s">
        <v>13565</v>
      </c>
      <c r="G17846" t="s">
        <v>4</v>
      </c>
      <c r="H17846" t="s">
        <v>1516</v>
      </c>
      <c r="I17846" s="2">
        <v>3520.26</v>
      </c>
      <c r="J17846" s="5"/>
      <c r="L17846" s="5"/>
      <c r="M17846" s="2">
        <f t="shared" si="278"/>
        <v>-790344.4699999966</v>
      </c>
      <c r="P17846"/>
    </row>
    <row r="17847" spans="1:16" hidden="1">
      <c r="A17847" t="s">
        <v>26679</v>
      </c>
      <c r="B17847" s="1">
        <v>42327</v>
      </c>
      <c r="C17847" t="s">
        <v>26670</v>
      </c>
      <c r="D17847">
        <v>1</v>
      </c>
      <c r="E17847" t="s">
        <v>26690</v>
      </c>
      <c r="F17847" t="s">
        <v>13565</v>
      </c>
      <c r="G17847" t="s">
        <v>4</v>
      </c>
      <c r="H17847" t="s">
        <v>1516</v>
      </c>
      <c r="I17847" s="2">
        <v>2800</v>
      </c>
      <c r="J17847" s="5"/>
      <c r="L17847" s="5"/>
      <c r="M17847" s="2">
        <f t="shared" si="278"/>
        <v>-787544.4699999966</v>
      </c>
      <c r="P17847"/>
    </row>
    <row r="17848" spans="1:16" hidden="1">
      <c r="A17848" t="s">
        <v>26701</v>
      </c>
      <c r="B17848" s="1">
        <v>42327</v>
      </c>
      <c r="C17848" t="s">
        <v>26716</v>
      </c>
      <c r="D17848">
        <v>1</v>
      </c>
      <c r="E17848" t="s">
        <v>26717</v>
      </c>
      <c r="F17848" t="s">
        <v>13565</v>
      </c>
      <c r="G17848" t="s">
        <v>4</v>
      </c>
      <c r="H17848" t="s">
        <v>19171</v>
      </c>
      <c r="I17848" s="2">
        <v>9000</v>
      </c>
      <c r="J17848" s="5"/>
      <c r="L17848" s="5"/>
      <c r="M17848" s="2">
        <f t="shared" si="278"/>
        <v>-778544.4699999966</v>
      </c>
      <c r="P17848"/>
    </row>
    <row r="17849" spans="1:16" hidden="1">
      <c r="A17849" t="s">
        <v>26727</v>
      </c>
      <c r="B17849" s="1">
        <v>42327</v>
      </c>
      <c r="C17849" t="s">
        <v>26738</v>
      </c>
      <c r="D17849">
        <v>2</v>
      </c>
      <c r="E17849" t="s">
        <v>26739</v>
      </c>
      <c r="F17849" t="s">
        <v>13559</v>
      </c>
      <c r="G17849" t="s">
        <v>313</v>
      </c>
      <c r="H17849" t="s">
        <v>65</v>
      </c>
      <c r="J17849" s="5"/>
      <c r="K17849" s="2">
        <v>99.99</v>
      </c>
      <c r="L17849" s="5"/>
      <c r="M17849" s="2">
        <f t="shared" si="278"/>
        <v>-778644.45999999659</v>
      </c>
      <c r="P17849"/>
    </row>
    <row r="17850" spans="1:16" hidden="1">
      <c r="A17850" t="s">
        <v>26727</v>
      </c>
      <c r="B17850" s="1">
        <v>42327</v>
      </c>
      <c r="C17850" t="s">
        <v>26738</v>
      </c>
      <c r="D17850">
        <v>2</v>
      </c>
      <c r="E17850" t="s">
        <v>26739</v>
      </c>
      <c r="F17850" t="s">
        <v>13559</v>
      </c>
      <c r="G17850" t="s">
        <v>313</v>
      </c>
      <c r="H17850" t="s">
        <v>65</v>
      </c>
      <c r="I17850" s="2">
        <v>99.99</v>
      </c>
      <c r="J17850" s="5"/>
      <c r="L17850" s="5"/>
      <c r="M17850" s="2">
        <f t="shared" si="278"/>
        <v>-778544.4699999966</v>
      </c>
      <c r="P17850"/>
    </row>
    <row r="17851" spans="1:16" hidden="1">
      <c r="A17851" t="s">
        <v>26750</v>
      </c>
      <c r="B17851" s="1">
        <v>42327</v>
      </c>
      <c r="C17851" t="s">
        <v>26764</v>
      </c>
      <c r="D17851">
        <v>2</v>
      </c>
      <c r="E17851" t="s">
        <v>26765</v>
      </c>
      <c r="F17851" t="s">
        <v>7054</v>
      </c>
      <c r="G17851" t="s">
        <v>4</v>
      </c>
      <c r="H17851" t="s">
        <v>1789</v>
      </c>
      <c r="I17851" s="2">
        <v>1025</v>
      </c>
      <c r="J17851" s="5"/>
      <c r="L17851" s="5"/>
      <c r="M17851" s="2">
        <f t="shared" si="278"/>
        <v>-777519.4699999966</v>
      </c>
      <c r="P17851"/>
    </row>
    <row r="17852" spans="1:16" hidden="1">
      <c r="A17852" t="s">
        <v>26777</v>
      </c>
      <c r="B17852" s="1">
        <v>42327</v>
      </c>
      <c r="C17852" t="s">
        <v>18</v>
      </c>
      <c r="D17852">
        <v>2</v>
      </c>
      <c r="E17852" t="s">
        <v>26789</v>
      </c>
      <c r="F17852" t="s">
        <v>13559</v>
      </c>
      <c r="G17852" t="s">
        <v>479</v>
      </c>
      <c r="H17852" t="s">
        <v>65</v>
      </c>
      <c r="I17852" s="2">
        <v>80.010000000000005</v>
      </c>
      <c r="J17852" s="5"/>
      <c r="L17852" s="5"/>
      <c r="M17852" s="2">
        <f t="shared" si="278"/>
        <v>-777439.45999999659</v>
      </c>
      <c r="P17852"/>
    </row>
    <row r="17853" spans="1:16" hidden="1">
      <c r="A17853" t="s">
        <v>26796</v>
      </c>
      <c r="B17853" s="1">
        <v>42327</v>
      </c>
      <c r="C17853" t="s">
        <v>25435</v>
      </c>
      <c r="D17853">
        <v>1</v>
      </c>
      <c r="E17853" t="s">
        <v>26807</v>
      </c>
      <c r="F17853" t="s">
        <v>13565</v>
      </c>
      <c r="G17853" t="s">
        <v>4</v>
      </c>
      <c r="H17853" t="s">
        <v>25437</v>
      </c>
      <c r="I17853" s="2">
        <v>5000</v>
      </c>
      <c r="J17853" s="5"/>
      <c r="L17853" s="5"/>
      <c r="M17853" s="2">
        <f t="shared" si="278"/>
        <v>-772439.45999999659</v>
      </c>
      <c r="P17853"/>
    </row>
    <row r="17854" spans="1:16" hidden="1">
      <c r="A17854" t="s">
        <v>26815</v>
      </c>
      <c r="B17854" s="1">
        <v>42327</v>
      </c>
      <c r="C17854" t="s">
        <v>26824</v>
      </c>
      <c r="D17854">
        <v>2</v>
      </c>
      <c r="E17854" t="s">
        <v>26825</v>
      </c>
      <c r="F17854" t="s">
        <v>13559</v>
      </c>
      <c r="G17854" t="s">
        <v>313</v>
      </c>
      <c r="H17854" t="s">
        <v>65</v>
      </c>
      <c r="J17854" s="5"/>
      <c r="K17854" s="2">
        <v>250</v>
      </c>
      <c r="L17854" s="5"/>
      <c r="M17854" s="2">
        <f t="shared" si="278"/>
        <v>-772689.45999999659</v>
      </c>
      <c r="P17854"/>
    </row>
    <row r="17855" spans="1:16" hidden="1">
      <c r="A17855" t="s">
        <v>26815</v>
      </c>
      <c r="B17855" s="1">
        <v>42327</v>
      </c>
      <c r="C17855" t="s">
        <v>26824</v>
      </c>
      <c r="D17855">
        <v>2</v>
      </c>
      <c r="E17855" t="s">
        <v>26825</v>
      </c>
      <c r="F17855" t="s">
        <v>13559</v>
      </c>
      <c r="G17855" t="s">
        <v>313</v>
      </c>
      <c r="H17855" t="s">
        <v>65</v>
      </c>
      <c r="I17855" s="2">
        <v>250</v>
      </c>
      <c r="J17855" s="5"/>
      <c r="L17855" s="5"/>
      <c r="M17855" s="2">
        <f t="shared" si="278"/>
        <v>-772439.45999999659</v>
      </c>
      <c r="P17855"/>
    </row>
    <row r="17856" spans="1:16" hidden="1">
      <c r="A17856" t="s">
        <v>26835</v>
      </c>
      <c r="B17856" s="1">
        <v>42327</v>
      </c>
      <c r="C17856" t="s">
        <v>26846</v>
      </c>
      <c r="D17856">
        <v>2</v>
      </c>
      <c r="E17856" t="s">
        <v>26847</v>
      </c>
      <c r="F17856" t="s">
        <v>13559</v>
      </c>
      <c r="G17856" t="s">
        <v>313</v>
      </c>
      <c r="H17856" t="s">
        <v>65</v>
      </c>
      <c r="J17856" s="5"/>
      <c r="K17856" s="2">
        <v>143.54</v>
      </c>
      <c r="L17856" s="5"/>
      <c r="M17856" s="2">
        <f t="shared" si="278"/>
        <v>-772582.99999999662</v>
      </c>
      <c r="P17856"/>
    </row>
    <row r="17857" spans="1:16" hidden="1">
      <c r="A17857" t="s">
        <v>26835</v>
      </c>
      <c r="B17857" s="1">
        <v>42327</v>
      </c>
      <c r="C17857" t="s">
        <v>26846</v>
      </c>
      <c r="D17857">
        <v>2</v>
      </c>
      <c r="E17857" t="s">
        <v>26847</v>
      </c>
      <c r="F17857" t="s">
        <v>13559</v>
      </c>
      <c r="G17857" t="s">
        <v>313</v>
      </c>
      <c r="H17857" t="s">
        <v>65</v>
      </c>
      <c r="I17857" s="2">
        <v>143.54</v>
      </c>
      <c r="J17857" s="5"/>
      <c r="L17857" s="5"/>
      <c r="M17857" s="2">
        <f t="shared" si="278"/>
        <v>-772439.45999999659</v>
      </c>
      <c r="P17857"/>
    </row>
    <row r="17858" spans="1:16" hidden="1">
      <c r="A17858" t="s">
        <v>26855</v>
      </c>
      <c r="B17858" s="1">
        <v>42327</v>
      </c>
      <c r="C17858" t="s">
        <v>6</v>
      </c>
      <c r="D17858">
        <v>1</v>
      </c>
      <c r="E17858" t="s">
        <v>26863</v>
      </c>
      <c r="F17858" t="s">
        <v>13610</v>
      </c>
      <c r="G17858" t="s">
        <v>4</v>
      </c>
      <c r="H17858" t="s">
        <v>4066</v>
      </c>
      <c r="I17858" s="2">
        <v>11857.83</v>
      </c>
      <c r="J17858" s="5"/>
      <c r="L17858" s="5"/>
      <c r="M17858" s="2">
        <f t="shared" si="278"/>
        <v>-760581.62999999663</v>
      </c>
      <c r="P17858"/>
    </row>
    <row r="17859" spans="1:16" hidden="1">
      <c r="A17859" t="s">
        <v>26869</v>
      </c>
      <c r="B17859" s="1">
        <v>42327</v>
      </c>
      <c r="C17859" t="s">
        <v>26875</v>
      </c>
      <c r="D17859">
        <v>2</v>
      </c>
      <c r="E17859" t="s">
        <v>26876</v>
      </c>
      <c r="F17859" t="s">
        <v>13559</v>
      </c>
      <c r="G17859" t="s">
        <v>313</v>
      </c>
      <c r="H17859" t="s">
        <v>65</v>
      </c>
      <c r="J17859" s="5"/>
      <c r="K17859" s="2">
        <v>180</v>
      </c>
      <c r="L17859" s="5"/>
      <c r="M17859" s="2">
        <f t="shared" si="278"/>
        <v>-760761.62999999663</v>
      </c>
      <c r="P17859"/>
    </row>
    <row r="17860" spans="1:16" hidden="1">
      <c r="A17860" t="s">
        <v>26869</v>
      </c>
      <c r="B17860" s="1">
        <v>42327</v>
      </c>
      <c r="C17860" t="s">
        <v>26875</v>
      </c>
      <c r="D17860">
        <v>2</v>
      </c>
      <c r="E17860" t="s">
        <v>26876</v>
      </c>
      <c r="F17860" t="s">
        <v>13559</v>
      </c>
      <c r="G17860" t="s">
        <v>313</v>
      </c>
      <c r="H17860" t="s">
        <v>65</v>
      </c>
      <c r="I17860" s="2">
        <v>180</v>
      </c>
      <c r="J17860" s="5"/>
      <c r="L17860" s="5"/>
      <c r="M17860" s="2">
        <f t="shared" si="278"/>
        <v>-760581.62999999663</v>
      </c>
      <c r="P17860"/>
    </row>
    <row r="17861" spans="1:16" hidden="1">
      <c r="A17861" t="s">
        <v>26883</v>
      </c>
      <c r="B17861" s="1">
        <v>42327</v>
      </c>
      <c r="C17861" t="s">
        <v>26895</v>
      </c>
      <c r="D17861">
        <v>2</v>
      </c>
      <c r="E17861" t="s">
        <v>26896</v>
      </c>
      <c r="F17861" t="s">
        <v>7054</v>
      </c>
      <c r="G17861" t="s">
        <v>4</v>
      </c>
      <c r="H17861" t="s">
        <v>14155</v>
      </c>
      <c r="I17861" s="2">
        <v>1840</v>
      </c>
      <c r="J17861" s="5"/>
      <c r="L17861" s="5"/>
      <c r="M17861" s="2">
        <f t="shared" si="278"/>
        <v>-758741.62999999663</v>
      </c>
      <c r="P17861"/>
    </row>
    <row r="17862" spans="1:16" hidden="1">
      <c r="A17862" t="s">
        <v>26903</v>
      </c>
      <c r="B17862" s="1">
        <v>42327</v>
      </c>
      <c r="C17862" t="s">
        <v>6</v>
      </c>
      <c r="D17862">
        <v>1</v>
      </c>
      <c r="E17862" t="s">
        <v>26914</v>
      </c>
      <c r="F17862" t="s">
        <v>13565</v>
      </c>
      <c r="G17862" t="s">
        <v>4</v>
      </c>
      <c r="H17862" t="s">
        <v>7786</v>
      </c>
      <c r="I17862" s="2">
        <v>30000</v>
      </c>
      <c r="J17862" s="5"/>
      <c r="L17862" s="5"/>
      <c r="M17862" s="2">
        <f t="shared" si="278"/>
        <v>-728741.62999999663</v>
      </c>
      <c r="P17862"/>
    </row>
    <row r="17863" spans="1:16" hidden="1">
      <c r="A17863" t="s">
        <v>26923</v>
      </c>
      <c r="B17863" s="1">
        <v>42327</v>
      </c>
      <c r="C17863" t="s">
        <v>1802</v>
      </c>
      <c r="D17863">
        <v>2</v>
      </c>
      <c r="E17863" t="s">
        <v>26934</v>
      </c>
      <c r="F17863" t="s">
        <v>13559</v>
      </c>
      <c r="G17863" t="s">
        <v>479</v>
      </c>
      <c r="H17863" t="s">
        <v>1509</v>
      </c>
      <c r="I17863" s="2">
        <v>446.73</v>
      </c>
      <c r="J17863" s="5"/>
      <c r="L17863" s="5"/>
      <c r="M17863" s="2">
        <f t="shared" si="278"/>
        <v>-728294.89999999665</v>
      </c>
      <c r="P17863"/>
    </row>
    <row r="17864" spans="1:16" hidden="1">
      <c r="A17864" t="s">
        <v>26944</v>
      </c>
      <c r="B17864" s="1">
        <v>42327</v>
      </c>
      <c r="C17864" t="s">
        <v>1802</v>
      </c>
      <c r="D17864">
        <v>2</v>
      </c>
      <c r="E17864" t="s">
        <v>26957</v>
      </c>
      <c r="F17864" t="s">
        <v>13559</v>
      </c>
      <c r="G17864" t="s">
        <v>479</v>
      </c>
      <c r="H17864" t="s">
        <v>1509</v>
      </c>
      <c r="I17864" s="2">
        <v>251.5</v>
      </c>
      <c r="J17864" s="5"/>
      <c r="L17864" s="5"/>
      <c r="M17864" s="2">
        <f t="shared" si="278"/>
        <v>-728043.39999999665</v>
      </c>
      <c r="P17864"/>
    </row>
    <row r="17865" spans="1:16" hidden="1">
      <c r="A17865" t="s">
        <v>26967</v>
      </c>
      <c r="B17865" s="1">
        <v>42327</v>
      </c>
      <c r="C17865" t="s">
        <v>26979</v>
      </c>
      <c r="D17865">
        <v>2</v>
      </c>
      <c r="E17865" t="s">
        <v>26980</v>
      </c>
      <c r="F17865" t="s">
        <v>7054</v>
      </c>
      <c r="G17865" t="s">
        <v>4</v>
      </c>
      <c r="H17865" t="s">
        <v>15620</v>
      </c>
      <c r="I17865" s="2">
        <v>1025</v>
      </c>
      <c r="J17865" s="5"/>
      <c r="L17865" s="5"/>
      <c r="M17865" s="2">
        <f t="shared" ref="M17865:M17928" si="279">+M17864+I17865-K17865</f>
        <v>-727018.39999999665</v>
      </c>
      <c r="P17865"/>
    </row>
    <row r="17866" spans="1:16" hidden="1">
      <c r="A17866" t="s">
        <v>26988</v>
      </c>
      <c r="B17866" s="1">
        <v>42327</v>
      </c>
      <c r="C17866" t="s">
        <v>27001</v>
      </c>
      <c r="D17866">
        <v>1</v>
      </c>
      <c r="E17866" t="s">
        <v>27002</v>
      </c>
      <c r="F17866" t="s">
        <v>13565</v>
      </c>
      <c r="G17866" t="s">
        <v>20</v>
      </c>
      <c r="H17866" t="s">
        <v>3677</v>
      </c>
      <c r="I17866" s="2">
        <v>61000</v>
      </c>
      <c r="J17866" s="5"/>
      <c r="L17866" s="5"/>
      <c r="M17866" s="2">
        <f t="shared" si="279"/>
        <v>-666018.39999999665</v>
      </c>
      <c r="P17866"/>
    </row>
    <row r="17867" spans="1:16" hidden="1">
      <c r="A17867" t="s">
        <v>27015</v>
      </c>
      <c r="B17867" s="1">
        <v>42327</v>
      </c>
      <c r="C17867" t="s">
        <v>6</v>
      </c>
      <c r="D17867">
        <v>1</v>
      </c>
      <c r="E17867" t="s">
        <v>27028</v>
      </c>
      <c r="F17867" t="s">
        <v>13565</v>
      </c>
      <c r="G17867" t="s">
        <v>20</v>
      </c>
      <c r="H17867" t="s">
        <v>751</v>
      </c>
      <c r="I17867" s="2">
        <v>90000</v>
      </c>
      <c r="J17867" s="5"/>
      <c r="L17867" s="5"/>
      <c r="M17867" s="2">
        <f t="shared" si="279"/>
        <v>-576018.39999999665</v>
      </c>
      <c r="P17867"/>
    </row>
    <row r="17868" spans="1:16" hidden="1">
      <c r="A17868" t="s">
        <v>27039</v>
      </c>
      <c r="B17868" s="1">
        <v>42327</v>
      </c>
      <c r="C17868" t="s">
        <v>1802</v>
      </c>
      <c r="D17868">
        <v>2</v>
      </c>
      <c r="E17868" t="s">
        <v>27050</v>
      </c>
      <c r="F17868" t="s">
        <v>13559</v>
      </c>
      <c r="G17868" t="s">
        <v>479</v>
      </c>
      <c r="H17868" t="s">
        <v>65</v>
      </c>
      <c r="I17868" s="2">
        <v>849.98</v>
      </c>
      <c r="J17868" s="5"/>
      <c r="L17868" s="5"/>
      <c r="M17868" s="2">
        <f t="shared" si="279"/>
        <v>-575168.41999999667</v>
      </c>
      <c r="P17868"/>
    </row>
    <row r="17869" spans="1:16" hidden="1">
      <c r="A17869" t="s">
        <v>27061</v>
      </c>
      <c r="B17869" s="1">
        <v>42327</v>
      </c>
      <c r="C17869" t="s">
        <v>27072</v>
      </c>
      <c r="D17869">
        <v>2</v>
      </c>
      <c r="E17869" t="s">
        <v>27073</v>
      </c>
      <c r="F17869" t="s">
        <v>13559</v>
      </c>
      <c r="G17869" t="s">
        <v>313</v>
      </c>
      <c r="H17869" t="s">
        <v>65</v>
      </c>
      <c r="J17869" s="5"/>
      <c r="K17869" s="2">
        <v>1441.87</v>
      </c>
      <c r="L17869" s="5"/>
      <c r="M17869" s="2">
        <f t="shared" si="279"/>
        <v>-576610.28999999666</v>
      </c>
      <c r="P17869"/>
    </row>
    <row r="17870" spans="1:16" hidden="1">
      <c r="A17870" t="s">
        <v>27061</v>
      </c>
      <c r="B17870" s="1">
        <v>42327</v>
      </c>
      <c r="C17870" t="s">
        <v>27072</v>
      </c>
      <c r="D17870">
        <v>2</v>
      </c>
      <c r="E17870" t="s">
        <v>27073</v>
      </c>
      <c r="F17870" t="s">
        <v>13559</v>
      </c>
      <c r="G17870" t="s">
        <v>313</v>
      </c>
      <c r="H17870" t="s">
        <v>65</v>
      </c>
      <c r="I17870" s="2">
        <v>1441.87</v>
      </c>
      <c r="J17870" s="5"/>
      <c r="L17870" s="5"/>
      <c r="M17870" s="2">
        <f t="shared" si="279"/>
        <v>-575168.41999999667</v>
      </c>
      <c r="P17870"/>
    </row>
    <row r="17871" spans="1:16" hidden="1">
      <c r="A17871" t="s">
        <v>27083</v>
      </c>
      <c r="B17871" s="1">
        <v>42327</v>
      </c>
      <c r="C17871" t="s">
        <v>27094</v>
      </c>
      <c r="D17871">
        <v>2</v>
      </c>
      <c r="E17871" t="s">
        <v>27095</v>
      </c>
      <c r="F17871" t="s">
        <v>13559</v>
      </c>
      <c r="G17871" t="s">
        <v>313</v>
      </c>
      <c r="H17871" t="s">
        <v>65</v>
      </c>
      <c r="J17871" s="5"/>
      <c r="K17871" s="2">
        <v>700</v>
      </c>
      <c r="L17871" s="5"/>
      <c r="M17871" s="2">
        <f t="shared" si="279"/>
        <v>-575868.41999999667</v>
      </c>
      <c r="P17871"/>
    </row>
    <row r="17872" spans="1:16" hidden="1">
      <c r="A17872" t="s">
        <v>27083</v>
      </c>
      <c r="B17872" s="1">
        <v>42327</v>
      </c>
      <c r="C17872" t="s">
        <v>27094</v>
      </c>
      <c r="D17872">
        <v>2</v>
      </c>
      <c r="E17872" t="s">
        <v>27095</v>
      </c>
      <c r="F17872" t="s">
        <v>13559</v>
      </c>
      <c r="G17872" t="s">
        <v>313</v>
      </c>
      <c r="H17872" t="s">
        <v>65</v>
      </c>
      <c r="I17872" s="2">
        <v>700</v>
      </c>
      <c r="J17872" s="5"/>
      <c r="L17872" s="5"/>
      <c r="M17872" s="2">
        <f t="shared" si="279"/>
        <v>-575168.41999999667</v>
      </c>
      <c r="P17872"/>
    </row>
    <row r="17873" spans="1:16" hidden="1">
      <c r="A17873" t="s">
        <v>27104</v>
      </c>
      <c r="B17873" s="1">
        <v>42327</v>
      </c>
      <c r="C17873" t="s">
        <v>27117</v>
      </c>
      <c r="D17873">
        <v>2</v>
      </c>
      <c r="E17873" t="s">
        <v>27118</v>
      </c>
      <c r="F17873" t="s">
        <v>13559</v>
      </c>
      <c r="G17873" t="s">
        <v>313</v>
      </c>
      <c r="H17873" t="s">
        <v>65</v>
      </c>
      <c r="J17873" s="5"/>
      <c r="K17873" s="2">
        <v>348</v>
      </c>
      <c r="L17873" s="5"/>
      <c r="M17873" s="2">
        <f t="shared" si="279"/>
        <v>-575516.41999999667</v>
      </c>
      <c r="P17873"/>
    </row>
    <row r="17874" spans="1:16" hidden="1">
      <c r="A17874" t="s">
        <v>27104</v>
      </c>
      <c r="B17874" s="1">
        <v>42327</v>
      </c>
      <c r="C17874" t="s">
        <v>27117</v>
      </c>
      <c r="D17874">
        <v>2</v>
      </c>
      <c r="E17874" t="s">
        <v>27118</v>
      </c>
      <c r="F17874" t="s">
        <v>13559</v>
      </c>
      <c r="G17874" t="s">
        <v>313</v>
      </c>
      <c r="H17874" t="s">
        <v>65</v>
      </c>
      <c r="I17874" s="2">
        <v>348</v>
      </c>
      <c r="J17874" s="5"/>
      <c r="L17874" s="5"/>
      <c r="M17874" s="2">
        <f t="shared" si="279"/>
        <v>-575168.41999999667</v>
      </c>
      <c r="P17874"/>
    </row>
    <row r="17875" spans="1:16" hidden="1">
      <c r="A17875" t="s">
        <v>27127</v>
      </c>
      <c r="B17875" s="1">
        <v>42327</v>
      </c>
      <c r="C17875" t="s">
        <v>27117</v>
      </c>
      <c r="D17875">
        <v>2</v>
      </c>
      <c r="E17875" t="s">
        <v>27140</v>
      </c>
      <c r="F17875" t="s">
        <v>13559</v>
      </c>
      <c r="G17875" t="s">
        <v>313</v>
      </c>
      <c r="H17875" t="s">
        <v>8970</v>
      </c>
      <c r="J17875" s="5"/>
      <c r="K17875" s="2">
        <v>412.5</v>
      </c>
      <c r="L17875" s="5"/>
      <c r="M17875" s="2">
        <f t="shared" si="279"/>
        <v>-575580.91999999667</v>
      </c>
      <c r="P17875"/>
    </row>
    <row r="17876" spans="1:16" hidden="1">
      <c r="A17876" t="s">
        <v>27127</v>
      </c>
      <c r="B17876" s="1">
        <v>42327</v>
      </c>
      <c r="C17876" t="s">
        <v>27117</v>
      </c>
      <c r="D17876">
        <v>2</v>
      </c>
      <c r="E17876" t="s">
        <v>27140</v>
      </c>
      <c r="F17876" t="s">
        <v>13559</v>
      </c>
      <c r="G17876" t="s">
        <v>313</v>
      </c>
      <c r="H17876" t="s">
        <v>8970</v>
      </c>
      <c r="I17876" s="2">
        <v>412.5</v>
      </c>
      <c r="J17876" s="5"/>
      <c r="L17876" s="5"/>
      <c r="M17876" s="2">
        <f t="shared" si="279"/>
        <v>-575168.41999999667</v>
      </c>
      <c r="P17876"/>
    </row>
    <row r="17877" spans="1:16" hidden="1">
      <c r="A17877" t="s">
        <v>27149</v>
      </c>
      <c r="B17877" s="1">
        <v>42327</v>
      </c>
      <c r="C17877" t="s">
        <v>27162</v>
      </c>
      <c r="D17877">
        <v>2</v>
      </c>
      <c r="E17877" t="s">
        <v>27163</v>
      </c>
      <c r="F17877" t="s">
        <v>13559</v>
      </c>
      <c r="G17877" t="s">
        <v>313</v>
      </c>
      <c r="H17877" t="s">
        <v>65</v>
      </c>
      <c r="J17877" s="5"/>
      <c r="K17877" s="2">
        <v>348</v>
      </c>
      <c r="L17877" s="5"/>
      <c r="M17877" s="2">
        <f t="shared" si="279"/>
        <v>-575516.41999999667</v>
      </c>
      <c r="P17877"/>
    </row>
    <row r="17878" spans="1:16" hidden="1">
      <c r="A17878" t="s">
        <v>27149</v>
      </c>
      <c r="B17878" s="1">
        <v>42327</v>
      </c>
      <c r="C17878" t="s">
        <v>27162</v>
      </c>
      <c r="D17878">
        <v>2</v>
      </c>
      <c r="E17878" t="s">
        <v>27163</v>
      </c>
      <c r="F17878" t="s">
        <v>13559</v>
      </c>
      <c r="G17878" t="s">
        <v>313</v>
      </c>
      <c r="H17878" t="s">
        <v>65</v>
      </c>
      <c r="I17878" s="2">
        <v>348</v>
      </c>
      <c r="J17878" s="5"/>
      <c r="L17878" s="5"/>
      <c r="M17878" s="2">
        <f t="shared" si="279"/>
        <v>-575168.41999999667</v>
      </c>
      <c r="P17878"/>
    </row>
    <row r="17879" spans="1:16" hidden="1">
      <c r="A17879" t="s">
        <v>27177</v>
      </c>
      <c r="B17879" s="1">
        <v>42327</v>
      </c>
      <c r="C17879" t="s">
        <v>27189</v>
      </c>
      <c r="D17879">
        <v>2</v>
      </c>
      <c r="E17879" t="s">
        <v>27190</v>
      </c>
      <c r="F17879" t="s">
        <v>13559</v>
      </c>
      <c r="G17879" t="s">
        <v>313</v>
      </c>
      <c r="H17879" t="s">
        <v>65</v>
      </c>
      <c r="J17879" s="5"/>
      <c r="K17879" s="2">
        <v>199.94</v>
      </c>
      <c r="L17879" s="5"/>
      <c r="M17879" s="2">
        <f t="shared" si="279"/>
        <v>-575368.35999999661</v>
      </c>
      <c r="P17879"/>
    </row>
    <row r="17880" spans="1:16" hidden="1">
      <c r="A17880" t="s">
        <v>27177</v>
      </c>
      <c r="B17880" s="1">
        <v>42327</v>
      </c>
      <c r="C17880" t="s">
        <v>27189</v>
      </c>
      <c r="D17880">
        <v>2</v>
      </c>
      <c r="E17880" t="s">
        <v>27190</v>
      </c>
      <c r="F17880" t="s">
        <v>13559</v>
      </c>
      <c r="G17880" t="s">
        <v>313</v>
      </c>
      <c r="H17880" t="s">
        <v>65</v>
      </c>
      <c r="I17880" s="2">
        <v>199.94</v>
      </c>
      <c r="J17880" s="5"/>
      <c r="L17880" s="5"/>
      <c r="M17880" s="2">
        <f t="shared" si="279"/>
        <v>-575168.41999999667</v>
      </c>
      <c r="P17880"/>
    </row>
    <row r="17881" spans="1:16" hidden="1">
      <c r="A17881" t="s">
        <v>27200</v>
      </c>
      <c r="B17881" s="1">
        <v>42327</v>
      </c>
      <c r="C17881" t="s">
        <v>27212</v>
      </c>
      <c r="D17881">
        <v>2</v>
      </c>
      <c r="E17881" t="s">
        <v>27213</v>
      </c>
      <c r="F17881" t="s">
        <v>7054</v>
      </c>
      <c r="G17881" t="s">
        <v>20</v>
      </c>
      <c r="H17881" t="s">
        <v>16156</v>
      </c>
      <c r="I17881" s="2">
        <v>4100.01</v>
      </c>
      <c r="J17881" s="5"/>
      <c r="L17881" s="5"/>
      <c r="M17881" s="2">
        <f t="shared" si="279"/>
        <v>-571068.40999999666</v>
      </c>
      <c r="P17881"/>
    </row>
    <row r="17882" spans="1:16" hidden="1">
      <c r="A17882" t="s">
        <v>27222</v>
      </c>
      <c r="B17882" s="1">
        <v>42327</v>
      </c>
      <c r="C17882" t="s">
        <v>27234</v>
      </c>
      <c r="D17882">
        <v>1</v>
      </c>
      <c r="E17882" t="s">
        <v>27235</v>
      </c>
      <c r="F17882" t="s">
        <v>13561</v>
      </c>
      <c r="G17882" t="s">
        <v>20</v>
      </c>
      <c r="H17882" t="s">
        <v>23053</v>
      </c>
      <c r="I17882" s="2">
        <v>133000</v>
      </c>
      <c r="J17882" s="5"/>
      <c r="L17882" s="5"/>
      <c r="M17882" s="2">
        <f t="shared" si="279"/>
        <v>-438068.40999999666</v>
      </c>
      <c r="P17882"/>
    </row>
    <row r="17883" spans="1:16" hidden="1">
      <c r="A17883" t="s">
        <v>27245</v>
      </c>
      <c r="B17883" s="1">
        <v>42327</v>
      </c>
      <c r="C17883" t="s">
        <v>27258</v>
      </c>
      <c r="D17883">
        <v>2</v>
      </c>
      <c r="E17883" t="s">
        <v>27259</v>
      </c>
      <c r="F17883" t="s">
        <v>7054</v>
      </c>
      <c r="G17883" t="s">
        <v>20</v>
      </c>
      <c r="H17883" t="s">
        <v>16575</v>
      </c>
      <c r="I17883" s="2">
        <v>1025</v>
      </c>
      <c r="J17883" s="5"/>
      <c r="L17883" s="5"/>
      <c r="M17883" s="2">
        <f t="shared" si="279"/>
        <v>-437043.40999999666</v>
      </c>
      <c r="P17883"/>
    </row>
    <row r="17884" spans="1:16" hidden="1">
      <c r="A17884" t="s">
        <v>27267</v>
      </c>
      <c r="B17884" s="1">
        <v>42327</v>
      </c>
      <c r="C17884" t="s">
        <v>27277</v>
      </c>
      <c r="D17884">
        <v>2</v>
      </c>
      <c r="E17884" t="s">
        <v>27278</v>
      </c>
      <c r="F17884" t="s">
        <v>7054</v>
      </c>
      <c r="G17884" t="s">
        <v>20</v>
      </c>
      <c r="H17884" t="s">
        <v>3319</v>
      </c>
      <c r="I17884" s="2">
        <v>1840</v>
      </c>
      <c r="J17884" s="5"/>
      <c r="L17884" s="5"/>
      <c r="M17884" s="2">
        <f t="shared" si="279"/>
        <v>-435203.40999999666</v>
      </c>
      <c r="P17884"/>
    </row>
    <row r="17885" spans="1:16" hidden="1">
      <c r="A17885" t="s">
        <v>27292</v>
      </c>
      <c r="B17885" s="1">
        <v>42327</v>
      </c>
      <c r="C17885" t="s">
        <v>27302</v>
      </c>
      <c r="D17885">
        <v>2</v>
      </c>
      <c r="E17885" t="s">
        <v>27303</v>
      </c>
      <c r="F17885" t="s">
        <v>7054</v>
      </c>
      <c r="G17885" t="s">
        <v>20</v>
      </c>
      <c r="H17885" t="s">
        <v>99</v>
      </c>
      <c r="I17885" s="2">
        <v>1025</v>
      </c>
      <c r="J17885" s="5"/>
      <c r="L17885" s="5"/>
      <c r="M17885" s="2">
        <f t="shared" si="279"/>
        <v>-434178.40999999666</v>
      </c>
      <c r="P17885"/>
    </row>
    <row r="17886" spans="1:16" hidden="1">
      <c r="A17886" t="s">
        <v>27314</v>
      </c>
      <c r="B17886" s="1">
        <v>42327</v>
      </c>
      <c r="C17886" t="s">
        <v>27324</v>
      </c>
      <c r="D17886">
        <v>2</v>
      </c>
      <c r="E17886" t="s">
        <v>27325</v>
      </c>
      <c r="F17886" t="s">
        <v>7054</v>
      </c>
      <c r="G17886" t="s">
        <v>20</v>
      </c>
      <c r="H17886" t="s">
        <v>20724</v>
      </c>
      <c r="I17886" s="2">
        <v>1790</v>
      </c>
      <c r="J17886" s="5"/>
      <c r="L17886" s="5"/>
      <c r="M17886" s="2">
        <f t="shared" si="279"/>
        <v>-432388.40999999666</v>
      </c>
      <c r="P17886"/>
    </row>
    <row r="17887" spans="1:16" hidden="1">
      <c r="A17887" t="s">
        <v>27336</v>
      </c>
      <c r="B17887" s="1">
        <v>42327</v>
      </c>
      <c r="C17887" t="s">
        <v>27347</v>
      </c>
      <c r="D17887">
        <v>2</v>
      </c>
      <c r="E17887" t="s">
        <v>27348</v>
      </c>
      <c r="F17887" t="s">
        <v>7054</v>
      </c>
      <c r="G17887" t="s">
        <v>20</v>
      </c>
      <c r="H17887" t="s">
        <v>9467</v>
      </c>
      <c r="I17887" s="2">
        <v>1025</v>
      </c>
      <c r="J17887" s="5"/>
      <c r="L17887" s="5"/>
      <c r="M17887" s="2">
        <f t="shared" si="279"/>
        <v>-431363.40999999666</v>
      </c>
      <c r="P17887"/>
    </row>
    <row r="17888" spans="1:16" hidden="1">
      <c r="A17888" t="s">
        <v>27357</v>
      </c>
      <c r="B17888" s="1">
        <v>42327</v>
      </c>
      <c r="C17888" t="s">
        <v>27369</v>
      </c>
      <c r="D17888">
        <v>2</v>
      </c>
      <c r="E17888" t="s">
        <v>27370</v>
      </c>
      <c r="F17888" t="s">
        <v>7054</v>
      </c>
      <c r="G17888" t="s">
        <v>20</v>
      </c>
      <c r="H17888" t="s">
        <v>8138</v>
      </c>
      <c r="I17888" s="2">
        <v>4100.01</v>
      </c>
      <c r="J17888" s="5"/>
      <c r="L17888" s="5"/>
      <c r="M17888" s="2">
        <f t="shared" si="279"/>
        <v>-427263.39999999665</v>
      </c>
      <c r="P17888"/>
    </row>
    <row r="17889" spans="1:16" hidden="1">
      <c r="A17889" t="s">
        <v>27384</v>
      </c>
      <c r="B17889" s="1">
        <v>42327</v>
      </c>
      <c r="C17889" t="s">
        <v>27391</v>
      </c>
      <c r="D17889">
        <v>2</v>
      </c>
      <c r="E17889" t="s">
        <v>27392</v>
      </c>
      <c r="F17889" t="s">
        <v>13559</v>
      </c>
      <c r="G17889" t="s">
        <v>313</v>
      </c>
      <c r="H17889" t="s">
        <v>13116</v>
      </c>
      <c r="J17889" s="5"/>
      <c r="K17889" s="2">
        <v>5534.43</v>
      </c>
      <c r="L17889" s="5"/>
      <c r="M17889" s="2">
        <f t="shared" si="279"/>
        <v>-432797.82999999664</v>
      </c>
      <c r="P17889"/>
    </row>
    <row r="17890" spans="1:16" hidden="1">
      <c r="A17890" t="s">
        <v>27384</v>
      </c>
      <c r="B17890" s="1">
        <v>42327</v>
      </c>
      <c r="C17890" t="s">
        <v>27391</v>
      </c>
      <c r="D17890">
        <v>2</v>
      </c>
      <c r="E17890" t="s">
        <v>27392</v>
      </c>
      <c r="F17890" t="s">
        <v>13559</v>
      </c>
      <c r="G17890" t="s">
        <v>313</v>
      </c>
      <c r="H17890" t="s">
        <v>13116</v>
      </c>
      <c r="I17890" s="2">
        <v>5534.43</v>
      </c>
      <c r="J17890" s="5"/>
      <c r="L17890" s="5"/>
      <c r="M17890" s="2">
        <f t="shared" si="279"/>
        <v>-427263.39999999665</v>
      </c>
      <c r="P17890"/>
    </row>
    <row r="17891" spans="1:16" hidden="1">
      <c r="A17891" t="s">
        <v>27405</v>
      </c>
      <c r="B17891" s="1">
        <v>42327</v>
      </c>
      <c r="C17891" t="s">
        <v>27413</v>
      </c>
      <c r="D17891">
        <v>2</v>
      </c>
      <c r="E17891" t="s">
        <v>27414</v>
      </c>
      <c r="F17891" t="s">
        <v>7054</v>
      </c>
      <c r="G17891" t="s">
        <v>20</v>
      </c>
      <c r="H17891" t="s">
        <v>27415</v>
      </c>
      <c r="I17891" s="2">
        <v>1025</v>
      </c>
      <c r="J17891" s="5"/>
      <c r="L17891" s="5"/>
      <c r="M17891" s="2">
        <f t="shared" si="279"/>
        <v>-426238.39999999665</v>
      </c>
      <c r="P17891"/>
    </row>
    <row r="17892" spans="1:16" hidden="1">
      <c r="A17892" t="s">
        <v>27432</v>
      </c>
      <c r="B17892" s="1">
        <v>42327</v>
      </c>
      <c r="C17892" t="s">
        <v>27441</v>
      </c>
      <c r="D17892">
        <v>2</v>
      </c>
      <c r="E17892" t="s">
        <v>27442</v>
      </c>
      <c r="F17892" t="s">
        <v>7054</v>
      </c>
      <c r="G17892" t="s">
        <v>20</v>
      </c>
      <c r="H17892" t="s">
        <v>5206</v>
      </c>
      <c r="I17892" s="2">
        <v>49.3</v>
      </c>
      <c r="J17892" s="5"/>
      <c r="L17892" s="5"/>
      <c r="M17892" s="2">
        <f t="shared" si="279"/>
        <v>-426189.09999999666</v>
      </c>
      <c r="P17892"/>
    </row>
    <row r="17893" spans="1:16" hidden="1">
      <c r="A17893" t="s">
        <v>27458</v>
      </c>
      <c r="B17893" s="1">
        <v>42327</v>
      </c>
      <c r="C17893" t="s">
        <v>27467</v>
      </c>
      <c r="D17893">
        <v>1</v>
      </c>
      <c r="E17893" t="s">
        <v>27468</v>
      </c>
      <c r="F17893" t="s">
        <v>13565</v>
      </c>
      <c r="G17893" t="s">
        <v>20</v>
      </c>
      <c r="H17893" t="s">
        <v>7998</v>
      </c>
      <c r="I17893" s="2">
        <v>326100</v>
      </c>
      <c r="J17893" s="5"/>
      <c r="L17893" s="5"/>
      <c r="M17893" s="2">
        <f t="shared" si="279"/>
        <v>-100089.09999999666</v>
      </c>
      <c r="P17893"/>
    </row>
    <row r="17894" spans="1:16" hidden="1">
      <c r="A17894" s="35" t="s">
        <v>8067</v>
      </c>
      <c r="B17894" s="36">
        <v>42328</v>
      </c>
      <c r="C17894" s="35" t="s">
        <v>43</v>
      </c>
      <c r="D17894" s="35">
        <v>1</v>
      </c>
      <c r="E17894" s="35" t="s">
        <v>8068</v>
      </c>
      <c r="F17894" s="35" t="s">
        <v>13</v>
      </c>
      <c r="G17894" s="35" t="s">
        <v>4</v>
      </c>
      <c r="H17894" s="35" t="s">
        <v>6215</v>
      </c>
      <c r="I17894" s="11"/>
      <c r="J17894" s="12"/>
      <c r="K17894" s="11">
        <v>55000</v>
      </c>
      <c r="L17894" s="12"/>
      <c r="M17894" s="2">
        <f t="shared" si="279"/>
        <v>-155089.09999999666</v>
      </c>
      <c r="P17894"/>
    </row>
    <row r="17895" spans="1:16" hidden="1">
      <c r="A17895" t="s">
        <v>8085</v>
      </c>
      <c r="B17895" s="1">
        <v>42328</v>
      </c>
      <c r="C17895" t="s">
        <v>6</v>
      </c>
      <c r="D17895">
        <v>1</v>
      </c>
      <c r="E17895" t="s">
        <v>8086</v>
      </c>
      <c r="F17895" t="s">
        <v>29</v>
      </c>
      <c r="G17895" t="s">
        <v>4</v>
      </c>
      <c r="H17895" t="s">
        <v>8087</v>
      </c>
      <c r="I17895" s="2">
        <v>2364.9299999999998</v>
      </c>
      <c r="J17895" s="5"/>
      <c r="L17895" s="5"/>
      <c r="M17895" s="2">
        <f t="shared" si="279"/>
        <v>-152724.16999999667</v>
      </c>
      <c r="P17895"/>
    </row>
    <row r="17896" spans="1:16" hidden="1">
      <c r="A17896" t="s">
        <v>8098</v>
      </c>
      <c r="B17896" s="1">
        <v>42328</v>
      </c>
      <c r="C17896" t="s">
        <v>11</v>
      </c>
      <c r="D17896">
        <v>1</v>
      </c>
      <c r="E17896" t="s">
        <v>8099</v>
      </c>
      <c r="F17896" t="s">
        <v>45</v>
      </c>
      <c r="G17896" t="s">
        <v>4</v>
      </c>
      <c r="H17896" t="s">
        <v>1270</v>
      </c>
      <c r="J17896" s="5"/>
      <c r="K17896" s="2">
        <v>40000</v>
      </c>
      <c r="L17896" s="5"/>
      <c r="M17896" s="2">
        <f t="shared" si="279"/>
        <v>-192724.16999999667</v>
      </c>
      <c r="P17896"/>
    </row>
    <row r="17897" spans="1:16" hidden="1">
      <c r="A17897" t="s">
        <v>8136</v>
      </c>
      <c r="B17897" s="1">
        <v>42328</v>
      </c>
      <c r="C17897" t="s">
        <v>6</v>
      </c>
      <c r="D17897">
        <v>1</v>
      </c>
      <c r="E17897" t="s">
        <v>8137</v>
      </c>
      <c r="F17897" t="s">
        <v>29</v>
      </c>
      <c r="G17897" t="s">
        <v>4</v>
      </c>
      <c r="H17897" t="s">
        <v>8138</v>
      </c>
      <c r="I17897" s="2">
        <v>3629.52</v>
      </c>
      <c r="J17897" s="5"/>
      <c r="L17897" s="5"/>
      <c r="M17897" s="2">
        <f t="shared" si="279"/>
        <v>-189094.64999999668</v>
      </c>
      <c r="P17897"/>
    </row>
    <row r="17898" spans="1:16" hidden="1">
      <c r="A17898" t="s">
        <v>8161</v>
      </c>
      <c r="B17898" s="1">
        <v>42328</v>
      </c>
      <c r="C17898" t="s">
        <v>6</v>
      </c>
      <c r="D17898">
        <v>1</v>
      </c>
      <c r="E17898" t="s">
        <v>8163</v>
      </c>
      <c r="F17898" t="s">
        <v>29</v>
      </c>
      <c r="G17898" t="s">
        <v>4</v>
      </c>
      <c r="H17898" t="s">
        <v>8164</v>
      </c>
      <c r="I17898" s="2">
        <v>273.51</v>
      </c>
      <c r="J17898" s="5"/>
      <c r="L17898" s="5"/>
      <c r="M17898" s="2">
        <f t="shared" si="279"/>
        <v>-188821.13999999667</v>
      </c>
      <c r="P17898"/>
    </row>
    <row r="17899" spans="1:16" hidden="1">
      <c r="A17899" t="s">
        <v>8458</v>
      </c>
      <c r="B17899" s="1">
        <v>42328</v>
      </c>
      <c r="C17899" t="s">
        <v>18</v>
      </c>
      <c r="D17899">
        <v>1</v>
      </c>
      <c r="E17899" t="s">
        <v>8459</v>
      </c>
      <c r="F17899" t="s">
        <v>13</v>
      </c>
      <c r="G17899" t="s">
        <v>4</v>
      </c>
      <c r="H17899" t="s">
        <v>8460</v>
      </c>
      <c r="J17899" s="5"/>
      <c r="K17899" s="2">
        <v>100000</v>
      </c>
      <c r="L17899" s="5"/>
      <c r="M17899" s="2">
        <f t="shared" si="279"/>
        <v>-288821.13999999664</v>
      </c>
      <c r="P17899"/>
    </row>
    <row r="17900" spans="1:16" hidden="1">
      <c r="A17900" t="s">
        <v>8462</v>
      </c>
      <c r="B17900" s="1">
        <v>42328</v>
      </c>
      <c r="C17900" t="s">
        <v>43</v>
      </c>
      <c r="D17900">
        <v>1</v>
      </c>
      <c r="E17900" t="s">
        <v>8463</v>
      </c>
      <c r="F17900" t="s">
        <v>13</v>
      </c>
      <c r="G17900" t="s">
        <v>4</v>
      </c>
      <c r="H17900" t="s">
        <v>8464</v>
      </c>
      <c r="J17900" s="5"/>
      <c r="K17900" s="2">
        <v>1025</v>
      </c>
      <c r="L17900" s="5"/>
      <c r="M17900" s="2">
        <f t="shared" si="279"/>
        <v>-289846.13999999664</v>
      </c>
      <c r="P17900"/>
    </row>
    <row r="17901" spans="1:16" hidden="1">
      <c r="A17901" t="s">
        <v>8475</v>
      </c>
      <c r="B17901" s="1">
        <v>42328</v>
      </c>
      <c r="C17901" t="s">
        <v>6</v>
      </c>
      <c r="D17901">
        <v>1</v>
      </c>
      <c r="E17901" t="s">
        <v>8476</v>
      </c>
      <c r="F17901" t="s">
        <v>29</v>
      </c>
      <c r="G17901" t="s">
        <v>4</v>
      </c>
      <c r="H17901" t="s">
        <v>2138</v>
      </c>
      <c r="I17901" s="2">
        <v>280.20999999999998</v>
      </c>
      <c r="J17901" s="5"/>
      <c r="L17901" s="5"/>
      <c r="M17901" s="2">
        <f t="shared" si="279"/>
        <v>-289565.92999999662</v>
      </c>
      <c r="P17901"/>
    </row>
    <row r="17902" spans="1:16" hidden="1">
      <c r="A17902" t="s">
        <v>8486</v>
      </c>
      <c r="B17902" s="1">
        <v>42328</v>
      </c>
      <c r="C17902" t="s">
        <v>1</v>
      </c>
      <c r="D17902">
        <v>1</v>
      </c>
      <c r="E17902" t="s">
        <v>8487</v>
      </c>
      <c r="F17902" t="s">
        <v>13</v>
      </c>
      <c r="G17902" t="s">
        <v>4</v>
      </c>
      <c r="H17902" t="s">
        <v>2297</v>
      </c>
      <c r="J17902" s="5"/>
      <c r="K17902" s="65">
        <v>1833.99</v>
      </c>
      <c r="L17902" s="5"/>
      <c r="M17902" s="2">
        <f t="shared" si="279"/>
        <v>-291399.91999999661</v>
      </c>
      <c r="P17902"/>
    </row>
    <row r="17903" spans="1:16" hidden="1">
      <c r="A17903" t="s">
        <v>8492</v>
      </c>
      <c r="B17903" s="1">
        <v>42328</v>
      </c>
      <c r="C17903" t="s">
        <v>1</v>
      </c>
      <c r="D17903">
        <v>1</v>
      </c>
      <c r="E17903" t="s">
        <v>8493</v>
      </c>
      <c r="F17903" t="s">
        <v>16</v>
      </c>
      <c r="G17903" t="s">
        <v>4</v>
      </c>
      <c r="H17903" t="s">
        <v>2297</v>
      </c>
      <c r="J17903" s="5"/>
      <c r="K17903" s="2">
        <v>9759.1</v>
      </c>
      <c r="L17903" s="5"/>
      <c r="M17903" s="2">
        <f t="shared" si="279"/>
        <v>-301159.01999999658</v>
      </c>
      <c r="P17903"/>
    </row>
    <row r="17904" spans="1:16" hidden="1">
      <c r="A17904" t="s">
        <v>8501</v>
      </c>
      <c r="B17904" s="1">
        <v>42328</v>
      </c>
      <c r="C17904" t="s">
        <v>200</v>
      </c>
      <c r="D17904">
        <v>1</v>
      </c>
      <c r="E17904" t="s">
        <v>8502</v>
      </c>
      <c r="F17904" t="s">
        <v>16</v>
      </c>
      <c r="G17904" t="s">
        <v>4</v>
      </c>
      <c r="H17904" t="s">
        <v>200</v>
      </c>
      <c r="J17904" s="5"/>
      <c r="K17904" s="2">
        <v>33055</v>
      </c>
      <c r="L17904" s="5"/>
      <c r="M17904" s="2">
        <f t="shared" si="279"/>
        <v>-334214.01999999658</v>
      </c>
      <c r="P17904"/>
    </row>
    <row r="17905" spans="1:16" hidden="1">
      <c r="A17905" t="s">
        <v>8504</v>
      </c>
      <c r="B17905" s="1">
        <v>42328</v>
      </c>
      <c r="C17905" t="s">
        <v>195</v>
      </c>
      <c r="D17905">
        <v>1</v>
      </c>
      <c r="E17905" t="s">
        <v>8505</v>
      </c>
      <c r="F17905" t="s">
        <v>13</v>
      </c>
      <c r="G17905" t="s">
        <v>4</v>
      </c>
      <c r="H17905" t="s">
        <v>195</v>
      </c>
      <c r="J17905" s="5"/>
      <c r="K17905" s="2">
        <v>22268.69</v>
      </c>
      <c r="L17905" s="5"/>
      <c r="M17905" s="2">
        <f t="shared" si="279"/>
        <v>-356482.70999999659</v>
      </c>
      <c r="P17905"/>
    </row>
    <row r="17906" spans="1:16" hidden="1">
      <c r="A17906" t="s">
        <v>8508</v>
      </c>
      <c r="B17906" s="1">
        <v>42328</v>
      </c>
      <c r="C17906" t="s">
        <v>18</v>
      </c>
      <c r="D17906">
        <v>1</v>
      </c>
      <c r="E17906" t="s">
        <v>8509</v>
      </c>
      <c r="F17906" t="s">
        <v>13</v>
      </c>
      <c r="G17906" t="s">
        <v>4</v>
      </c>
      <c r="H17906" t="s">
        <v>18</v>
      </c>
      <c r="J17906" s="5"/>
      <c r="K17906" s="2">
        <v>26001.8</v>
      </c>
      <c r="L17906" s="5"/>
      <c r="M17906" s="2">
        <f t="shared" si="279"/>
        <v>-382484.50999999658</v>
      </c>
      <c r="P17906"/>
    </row>
    <row r="17907" spans="1:16" hidden="1">
      <c r="A17907" t="s">
        <v>8514</v>
      </c>
      <c r="B17907" s="1">
        <v>42328</v>
      </c>
      <c r="C17907" t="s">
        <v>1802</v>
      </c>
      <c r="D17907">
        <v>2</v>
      </c>
      <c r="E17907" t="s">
        <v>8515</v>
      </c>
      <c r="F17907" t="s">
        <v>312</v>
      </c>
      <c r="G17907" t="s">
        <v>479</v>
      </c>
      <c r="H17907" t="s">
        <v>65</v>
      </c>
      <c r="J17907" s="5"/>
      <c r="K17907" s="2">
        <v>224.34</v>
      </c>
      <c r="L17907" s="5"/>
      <c r="M17907" s="2">
        <f t="shared" si="279"/>
        <v>-382708.8499999966</v>
      </c>
      <c r="P17907"/>
    </row>
    <row r="17908" spans="1:16" hidden="1">
      <c r="A17908" t="s">
        <v>8531</v>
      </c>
      <c r="B17908" s="1">
        <v>42328</v>
      </c>
      <c r="C17908" t="s">
        <v>6</v>
      </c>
      <c r="D17908">
        <v>1</v>
      </c>
      <c r="E17908" t="s">
        <v>8532</v>
      </c>
      <c r="F17908" t="s">
        <v>29</v>
      </c>
      <c r="G17908" t="s">
        <v>20</v>
      </c>
      <c r="H17908" t="s">
        <v>7756</v>
      </c>
      <c r="I17908" s="2">
        <v>136.09</v>
      </c>
      <c r="J17908" s="5"/>
      <c r="L17908" s="5"/>
      <c r="M17908" s="2">
        <f t="shared" si="279"/>
        <v>-382572.75999999658</v>
      </c>
      <c r="P17908"/>
    </row>
    <row r="17909" spans="1:16" hidden="1">
      <c r="A17909" t="s">
        <v>8558</v>
      </c>
      <c r="B17909" s="1">
        <v>42328</v>
      </c>
      <c r="C17909" t="s">
        <v>1</v>
      </c>
      <c r="D17909">
        <v>1</v>
      </c>
      <c r="E17909" t="s">
        <v>8559</v>
      </c>
      <c r="F17909" t="s">
        <v>16</v>
      </c>
      <c r="G17909" t="s">
        <v>20</v>
      </c>
      <c r="H17909" t="s">
        <v>2170</v>
      </c>
      <c r="J17909" s="5"/>
      <c r="K17909" s="2">
        <v>68500</v>
      </c>
      <c r="L17909" s="5"/>
      <c r="M17909" s="2">
        <f t="shared" si="279"/>
        <v>-451072.75999999658</v>
      </c>
      <c r="P17909"/>
    </row>
    <row r="17910" spans="1:16" hidden="1">
      <c r="A17910" t="s">
        <v>8575</v>
      </c>
      <c r="B17910" s="1">
        <v>42328</v>
      </c>
      <c r="C17910" t="s">
        <v>11</v>
      </c>
      <c r="D17910">
        <v>1</v>
      </c>
      <c r="E17910" t="s">
        <v>8576</v>
      </c>
      <c r="F17910" t="s">
        <v>16</v>
      </c>
      <c r="G17910" t="s">
        <v>20</v>
      </c>
      <c r="H17910" t="s">
        <v>8577</v>
      </c>
      <c r="J17910" s="5"/>
      <c r="K17910" s="2">
        <v>3029.99</v>
      </c>
      <c r="L17910" s="5"/>
      <c r="M17910" s="2">
        <f t="shared" si="279"/>
        <v>-454102.74999999657</v>
      </c>
      <c r="P17910"/>
    </row>
    <row r="17911" spans="1:16" hidden="1">
      <c r="A17911" t="s">
        <v>8600</v>
      </c>
      <c r="B17911" s="1">
        <v>42328</v>
      </c>
      <c r="C17911" t="s">
        <v>11</v>
      </c>
      <c r="D17911">
        <v>1</v>
      </c>
      <c r="E17911" t="s">
        <v>8601</v>
      </c>
      <c r="F17911" t="s">
        <v>16</v>
      </c>
      <c r="G17911" t="s">
        <v>20</v>
      </c>
      <c r="H17911" t="s">
        <v>8602</v>
      </c>
      <c r="J17911" s="5"/>
      <c r="K17911" s="2">
        <v>1025</v>
      </c>
      <c r="L17911" s="5"/>
      <c r="M17911" s="2">
        <f t="shared" si="279"/>
        <v>-455127.74999999657</v>
      </c>
      <c r="P17911"/>
    </row>
    <row r="17912" spans="1:16" hidden="1">
      <c r="A17912" t="s">
        <v>8618</v>
      </c>
      <c r="B17912" s="1">
        <v>42328</v>
      </c>
      <c r="C17912" t="s">
        <v>6</v>
      </c>
      <c r="D17912">
        <v>1</v>
      </c>
      <c r="E17912" t="s">
        <v>8620</v>
      </c>
      <c r="F17912" t="s">
        <v>29</v>
      </c>
      <c r="G17912" t="s">
        <v>20</v>
      </c>
      <c r="H17912" t="s">
        <v>8621</v>
      </c>
      <c r="I17912" s="2">
        <v>1562.94</v>
      </c>
      <c r="J17912" s="5"/>
      <c r="L17912" s="5"/>
      <c r="M17912" s="2">
        <f t="shared" si="279"/>
        <v>-453564.80999999656</v>
      </c>
      <c r="P17912"/>
    </row>
    <row r="17913" spans="1:16" hidden="1">
      <c r="A17913" t="s">
        <v>8626</v>
      </c>
      <c r="B17913" s="1">
        <v>42328</v>
      </c>
      <c r="C17913" t="s">
        <v>6</v>
      </c>
      <c r="D17913">
        <v>1</v>
      </c>
      <c r="E17913" t="s">
        <v>8627</v>
      </c>
      <c r="F17913" t="s">
        <v>29</v>
      </c>
      <c r="G17913" t="s">
        <v>20</v>
      </c>
      <c r="H17913" t="s">
        <v>8621</v>
      </c>
      <c r="I17913" s="2">
        <v>962.94</v>
      </c>
      <c r="J17913" s="5"/>
      <c r="L17913" s="5"/>
      <c r="M17913" s="2">
        <f t="shared" si="279"/>
        <v>-452601.86999999656</v>
      </c>
      <c r="P17913"/>
    </row>
    <row r="17914" spans="1:16" hidden="1">
      <c r="A17914" t="s">
        <v>8633</v>
      </c>
      <c r="B17914" s="1">
        <v>42328</v>
      </c>
      <c r="C17914" t="s">
        <v>6</v>
      </c>
      <c r="D17914">
        <v>1</v>
      </c>
      <c r="E17914" t="s">
        <v>8620</v>
      </c>
      <c r="F17914" t="s">
        <v>29</v>
      </c>
      <c r="G17914" t="s">
        <v>20</v>
      </c>
      <c r="H17914" t="s">
        <v>8634</v>
      </c>
      <c r="J17914" s="5"/>
      <c r="K17914" s="2">
        <v>1562.94</v>
      </c>
      <c r="L17914" s="5"/>
      <c r="M17914" s="2">
        <f t="shared" si="279"/>
        <v>-454164.80999999656</v>
      </c>
      <c r="P17914"/>
    </row>
    <row r="17915" spans="1:16" hidden="1">
      <c r="A17915" t="s">
        <v>8641</v>
      </c>
      <c r="B17915" s="1">
        <v>42328</v>
      </c>
      <c r="C17915" t="s">
        <v>43</v>
      </c>
      <c r="D17915">
        <v>1</v>
      </c>
      <c r="E17915" t="s">
        <v>8642</v>
      </c>
      <c r="F17915" t="s">
        <v>13</v>
      </c>
      <c r="G17915" t="s">
        <v>20</v>
      </c>
      <c r="H17915" t="s">
        <v>8643</v>
      </c>
      <c r="J17915" s="5"/>
      <c r="K17915" s="2">
        <v>2624.08</v>
      </c>
      <c r="L17915" s="5"/>
      <c r="M17915" s="2">
        <f t="shared" si="279"/>
        <v>-456788.88999999658</v>
      </c>
      <c r="P17915"/>
    </row>
    <row r="17916" spans="1:16" hidden="1">
      <c r="A17916" t="s">
        <v>8652</v>
      </c>
      <c r="B17916" s="1">
        <v>42328</v>
      </c>
      <c r="C17916" t="s">
        <v>18</v>
      </c>
      <c r="D17916">
        <v>1</v>
      </c>
      <c r="E17916" t="s">
        <v>8653</v>
      </c>
      <c r="F17916" t="s">
        <v>13</v>
      </c>
      <c r="G17916" t="s">
        <v>20</v>
      </c>
      <c r="H17916" t="s">
        <v>5965</v>
      </c>
      <c r="J17916" s="5"/>
      <c r="K17916" s="2">
        <v>20000</v>
      </c>
      <c r="L17916" s="5"/>
      <c r="M17916" s="2">
        <f t="shared" si="279"/>
        <v>-476788.88999999658</v>
      </c>
      <c r="P17916"/>
    </row>
    <row r="17917" spans="1:16" hidden="1">
      <c r="A17917" t="s">
        <v>8658</v>
      </c>
      <c r="B17917" s="1">
        <v>42328</v>
      </c>
      <c r="C17917" t="s">
        <v>11</v>
      </c>
      <c r="D17917">
        <v>1</v>
      </c>
      <c r="E17917" t="s">
        <v>8660</v>
      </c>
      <c r="F17917" t="s">
        <v>16</v>
      </c>
      <c r="G17917" t="s">
        <v>20</v>
      </c>
      <c r="H17917" t="s">
        <v>7051</v>
      </c>
      <c r="J17917" s="5"/>
      <c r="K17917" s="2">
        <v>2990</v>
      </c>
      <c r="L17917" s="5"/>
      <c r="M17917" s="2">
        <f t="shared" si="279"/>
        <v>-479778.88999999658</v>
      </c>
      <c r="P17917"/>
    </row>
    <row r="17918" spans="1:16" hidden="1">
      <c r="A17918" t="s">
        <v>8669</v>
      </c>
      <c r="B17918" s="1">
        <v>42328</v>
      </c>
      <c r="C17918" t="s">
        <v>6</v>
      </c>
      <c r="D17918">
        <v>1</v>
      </c>
      <c r="E17918" t="s">
        <v>8670</v>
      </c>
      <c r="F17918" t="s">
        <v>29</v>
      </c>
      <c r="G17918" t="s">
        <v>20</v>
      </c>
      <c r="H17918" t="s">
        <v>8671</v>
      </c>
      <c r="I17918" s="2">
        <v>1363.85</v>
      </c>
      <c r="J17918" s="5"/>
      <c r="L17918" s="5"/>
      <c r="M17918" s="2">
        <f t="shared" si="279"/>
        <v>-478415.0399999966</v>
      </c>
      <c r="P17918"/>
    </row>
    <row r="17919" spans="1:16" hidden="1">
      <c r="A17919" t="s">
        <v>8676</v>
      </c>
      <c r="B17919" s="1">
        <v>42328</v>
      </c>
      <c r="C17919" t="s">
        <v>1</v>
      </c>
      <c r="D17919">
        <v>1</v>
      </c>
      <c r="E17919" t="s">
        <v>8677</v>
      </c>
      <c r="F17919" t="s">
        <v>45</v>
      </c>
      <c r="G17919" t="s">
        <v>20</v>
      </c>
      <c r="H17919" t="s">
        <v>2688</v>
      </c>
      <c r="J17919" s="5"/>
      <c r="K17919" s="2">
        <v>427.59</v>
      </c>
      <c r="L17919" s="5"/>
      <c r="M17919" s="2">
        <f t="shared" si="279"/>
        <v>-478842.62999999663</v>
      </c>
      <c r="P17919"/>
    </row>
    <row r="17920" spans="1:16" hidden="1">
      <c r="A17920" t="s">
        <v>8682</v>
      </c>
      <c r="B17920" s="1">
        <v>42328</v>
      </c>
      <c r="C17920" t="s">
        <v>43</v>
      </c>
      <c r="D17920">
        <v>1</v>
      </c>
      <c r="E17920" t="s">
        <v>8684</v>
      </c>
      <c r="F17920" t="s">
        <v>13</v>
      </c>
      <c r="G17920" t="s">
        <v>20</v>
      </c>
      <c r="H17920" t="s">
        <v>8464</v>
      </c>
      <c r="J17920" s="5"/>
      <c r="K17920" s="2">
        <v>1363.85</v>
      </c>
      <c r="L17920" s="5"/>
      <c r="M17920" s="2">
        <f t="shared" si="279"/>
        <v>-480206.47999999661</v>
      </c>
      <c r="P17920"/>
    </row>
    <row r="17921" spans="1:16" hidden="1">
      <c r="A17921" t="s">
        <v>8695</v>
      </c>
      <c r="B17921" s="1">
        <v>42328</v>
      </c>
      <c r="C17921" t="s">
        <v>1802</v>
      </c>
      <c r="D17921">
        <v>2</v>
      </c>
      <c r="E17921" t="s">
        <v>8700</v>
      </c>
      <c r="F17921" t="s">
        <v>312</v>
      </c>
      <c r="G17921" t="s">
        <v>313</v>
      </c>
      <c r="H17921" t="s">
        <v>7603</v>
      </c>
      <c r="J17921" s="5"/>
      <c r="K17921" s="2">
        <v>806.18</v>
      </c>
      <c r="L17921" s="5"/>
      <c r="M17921" s="2">
        <f t="shared" si="279"/>
        <v>-481012.6599999966</v>
      </c>
      <c r="P17921"/>
    </row>
    <row r="17922" spans="1:16" hidden="1">
      <c r="A17922" t="s">
        <v>8711</v>
      </c>
      <c r="B17922" s="1">
        <v>42328</v>
      </c>
      <c r="C17922" t="s">
        <v>18</v>
      </c>
      <c r="D17922">
        <v>1</v>
      </c>
      <c r="E17922" t="s">
        <v>8714</v>
      </c>
      <c r="F17922" t="s">
        <v>13</v>
      </c>
      <c r="G17922" t="s">
        <v>20</v>
      </c>
      <c r="H17922" t="s">
        <v>994</v>
      </c>
      <c r="J17922" s="5"/>
      <c r="K17922" s="2">
        <v>20000</v>
      </c>
      <c r="L17922" s="5"/>
      <c r="M17922" s="2">
        <f t="shared" si="279"/>
        <v>-501012.6599999966</v>
      </c>
      <c r="P17922"/>
    </row>
    <row r="17923" spans="1:16" hidden="1">
      <c r="A17923" t="s">
        <v>8715</v>
      </c>
      <c r="B17923" s="1">
        <v>42328</v>
      </c>
      <c r="C17923" t="s">
        <v>18</v>
      </c>
      <c r="D17923">
        <v>1</v>
      </c>
      <c r="E17923" t="s">
        <v>8716</v>
      </c>
      <c r="F17923" t="s">
        <v>13</v>
      </c>
      <c r="G17923" t="s">
        <v>20</v>
      </c>
      <c r="H17923" t="s">
        <v>18</v>
      </c>
      <c r="J17923" s="5"/>
      <c r="K17923" s="2">
        <v>9582.27</v>
      </c>
      <c r="L17923" s="5"/>
      <c r="M17923" s="2">
        <f t="shared" si="279"/>
        <v>-510594.92999999662</v>
      </c>
      <c r="P17923"/>
    </row>
    <row r="17924" spans="1:16" hidden="1">
      <c r="A17924" t="s">
        <v>8719</v>
      </c>
      <c r="B17924" s="1">
        <v>42328</v>
      </c>
      <c r="C17924" t="s">
        <v>195</v>
      </c>
      <c r="D17924">
        <v>1</v>
      </c>
      <c r="E17924" t="s">
        <v>8721</v>
      </c>
      <c r="F17924" t="s">
        <v>13</v>
      </c>
      <c r="G17924" t="s">
        <v>20</v>
      </c>
      <c r="H17924" t="s">
        <v>195</v>
      </c>
      <c r="J17924" s="5"/>
      <c r="K17924" s="2">
        <v>18140.72</v>
      </c>
      <c r="L17924" s="5"/>
      <c r="M17924" s="2">
        <f t="shared" si="279"/>
        <v>-528735.64999999665</v>
      </c>
      <c r="P17924"/>
    </row>
    <row r="17925" spans="1:16" hidden="1">
      <c r="A17925" t="s">
        <v>8723</v>
      </c>
      <c r="B17925" s="1">
        <v>42328</v>
      </c>
      <c r="C17925" t="s">
        <v>200</v>
      </c>
      <c r="D17925">
        <v>1</v>
      </c>
      <c r="E17925" t="s">
        <v>8724</v>
      </c>
      <c r="F17925" t="s">
        <v>16</v>
      </c>
      <c r="G17925" t="s">
        <v>20</v>
      </c>
      <c r="H17925" t="s">
        <v>200</v>
      </c>
      <c r="J17925" s="5"/>
      <c r="K17925" s="2">
        <v>1025</v>
      </c>
      <c r="L17925" s="5"/>
      <c r="M17925" s="2">
        <f t="shared" si="279"/>
        <v>-529760.64999999665</v>
      </c>
      <c r="P17925"/>
    </row>
    <row r="17926" spans="1:16" hidden="1">
      <c r="A17926" t="s">
        <v>8727</v>
      </c>
      <c r="B17926" s="48">
        <v>42328</v>
      </c>
      <c r="C17926" s="47" t="s">
        <v>11</v>
      </c>
      <c r="D17926" s="47">
        <v>1</v>
      </c>
      <c r="E17926" s="47" t="s">
        <v>7392</v>
      </c>
      <c r="F17926" s="47" t="s">
        <v>45</v>
      </c>
      <c r="G17926" s="47" t="s">
        <v>20</v>
      </c>
      <c r="H17926" s="47" t="s">
        <v>8728</v>
      </c>
      <c r="I17926" s="49">
        <v>638</v>
      </c>
      <c r="J17926" s="5"/>
      <c r="L17926" s="5"/>
      <c r="M17926" s="2">
        <f t="shared" si="279"/>
        <v>-529122.64999999665</v>
      </c>
      <c r="N17926" s="94" t="s">
        <v>36476</v>
      </c>
      <c r="P17926"/>
    </row>
    <row r="17927" spans="1:16" hidden="1">
      <c r="A17927" t="s">
        <v>27483</v>
      </c>
      <c r="B17927" s="1">
        <v>42328</v>
      </c>
      <c r="C17927" t="s">
        <v>1802</v>
      </c>
      <c r="D17927">
        <v>2</v>
      </c>
      <c r="E17927" t="s">
        <v>27496</v>
      </c>
      <c r="F17927" t="s">
        <v>13559</v>
      </c>
      <c r="G17927" t="s">
        <v>479</v>
      </c>
      <c r="H17927" t="s">
        <v>5280</v>
      </c>
      <c r="J17927" s="5"/>
      <c r="K17927" s="2">
        <v>500</v>
      </c>
      <c r="L17927" s="5"/>
      <c r="M17927" s="2">
        <f t="shared" si="279"/>
        <v>-529622.64999999665</v>
      </c>
      <c r="P17927"/>
    </row>
    <row r="17928" spans="1:16" hidden="1">
      <c r="A17928" t="s">
        <v>27483</v>
      </c>
      <c r="B17928" s="1">
        <v>42328</v>
      </c>
      <c r="C17928" t="s">
        <v>1802</v>
      </c>
      <c r="D17928">
        <v>2</v>
      </c>
      <c r="E17928" t="s">
        <v>27496</v>
      </c>
      <c r="F17928" t="s">
        <v>13559</v>
      </c>
      <c r="G17928" t="s">
        <v>479</v>
      </c>
      <c r="H17928" t="s">
        <v>5280</v>
      </c>
      <c r="I17928" s="2">
        <v>962.94</v>
      </c>
      <c r="J17928" s="5"/>
      <c r="L17928" s="5"/>
      <c r="M17928" s="2">
        <f t="shared" si="279"/>
        <v>-528659.7099999967</v>
      </c>
      <c r="P17928"/>
    </row>
    <row r="17929" spans="1:16" hidden="1">
      <c r="A17929" t="s">
        <v>27510</v>
      </c>
      <c r="B17929" s="1">
        <v>42328</v>
      </c>
      <c r="C17929" t="s">
        <v>27517</v>
      </c>
      <c r="D17929">
        <v>1</v>
      </c>
      <c r="E17929" t="s">
        <v>27518</v>
      </c>
      <c r="F17929" t="s">
        <v>13565</v>
      </c>
      <c r="G17929" t="s">
        <v>4</v>
      </c>
      <c r="H17929" t="s">
        <v>6191</v>
      </c>
      <c r="I17929" s="2">
        <v>20000</v>
      </c>
      <c r="J17929" s="5"/>
      <c r="L17929" s="5"/>
      <c r="M17929" s="2">
        <f t="shared" ref="M17929:M17992" si="280">+M17928+I17929-K17929</f>
        <v>-508659.7099999967</v>
      </c>
      <c r="P17929"/>
    </row>
    <row r="17930" spans="1:16" hidden="1">
      <c r="A17930" t="s">
        <v>27530</v>
      </c>
      <c r="B17930" s="1">
        <v>42328</v>
      </c>
      <c r="C17930" t="s">
        <v>27540</v>
      </c>
      <c r="D17930">
        <v>2</v>
      </c>
      <c r="E17930" t="s">
        <v>27541</v>
      </c>
      <c r="F17930" t="s">
        <v>7054</v>
      </c>
      <c r="G17930" t="s">
        <v>4</v>
      </c>
      <c r="H17930" t="s">
        <v>17568</v>
      </c>
      <c r="I17930" s="2">
        <v>1025</v>
      </c>
      <c r="J17930" s="5"/>
      <c r="L17930" s="5"/>
      <c r="M17930" s="2">
        <f t="shared" si="280"/>
        <v>-507634.7099999967</v>
      </c>
      <c r="P17930"/>
    </row>
    <row r="17931" spans="1:16" hidden="1">
      <c r="A17931" t="s">
        <v>27556</v>
      </c>
      <c r="B17931" s="1">
        <v>42328</v>
      </c>
      <c r="C17931" t="s">
        <v>24297</v>
      </c>
      <c r="D17931">
        <v>1</v>
      </c>
      <c r="E17931" t="s">
        <v>27565</v>
      </c>
      <c r="F17931" t="s">
        <v>13565</v>
      </c>
      <c r="G17931" t="s">
        <v>4</v>
      </c>
      <c r="H17931" t="s">
        <v>24251</v>
      </c>
      <c r="I17931" s="2">
        <v>32909.46</v>
      </c>
      <c r="J17931" s="5"/>
      <c r="L17931" s="5"/>
      <c r="M17931" s="2">
        <f t="shared" si="280"/>
        <v>-474725.24999999668</v>
      </c>
      <c r="P17931"/>
    </row>
    <row r="17932" spans="1:16" hidden="1">
      <c r="A17932" t="s">
        <v>27578</v>
      </c>
      <c r="B17932" s="1">
        <v>42328</v>
      </c>
      <c r="C17932" t="s">
        <v>24274</v>
      </c>
      <c r="D17932">
        <v>1</v>
      </c>
      <c r="E17932" t="s">
        <v>27589</v>
      </c>
      <c r="F17932" t="s">
        <v>13565</v>
      </c>
      <c r="G17932" t="s">
        <v>4</v>
      </c>
      <c r="H17932" t="s">
        <v>24276</v>
      </c>
      <c r="I17932" s="2">
        <v>55000</v>
      </c>
      <c r="J17932" s="5"/>
      <c r="L17932" s="5"/>
      <c r="M17932" s="2">
        <f t="shared" si="280"/>
        <v>-419725.24999999668</v>
      </c>
      <c r="P17932"/>
    </row>
    <row r="17933" spans="1:16" hidden="1">
      <c r="A17933" t="s">
        <v>27600</v>
      </c>
      <c r="B17933" s="1">
        <v>42328</v>
      </c>
      <c r="C17933" t="s">
        <v>1802</v>
      </c>
      <c r="D17933">
        <v>2</v>
      </c>
      <c r="E17933" t="s">
        <v>27611</v>
      </c>
      <c r="F17933" t="s">
        <v>13559</v>
      </c>
      <c r="G17933" t="s">
        <v>479</v>
      </c>
      <c r="H17933" t="s">
        <v>27612</v>
      </c>
      <c r="I17933" s="2">
        <v>2286.56</v>
      </c>
      <c r="J17933" s="5"/>
      <c r="L17933" s="5"/>
      <c r="M17933" s="2">
        <f t="shared" si="280"/>
        <v>-417438.68999999668</v>
      </c>
      <c r="P17933"/>
    </row>
    <row r="17934" spans="1:16" hidden="1">
      <c r="A17934" t="s">
        <v>27620</v>
      </c>
      <c r="B17934" s="1">
        <v>42328</v>
      </c>
      <c r="C17934" t="s">
        <v>1802</v>
      </c>
      <c r="D17934">
        <v>2</v>
      </c>
      <c r="E17934" t="s">
        <v>27630</v>
      </c>
      <c r="F17934" t="s">
        <v>13559</v>
      </c>
      <c r="G17934" t="s">
        <v>479</v>
      </c>
      <c r="H17934" t="s">
        <v>65</v>
      </c>
      <c r="I17934" s="2">
        <v>224.34</v>
      </c>
      <c r="J17934" s="5"/>
      <c r="L17934" s="5"/>
      <c r="M17934" s="2">
        <f t="shared" si="280"/>
        <v>-417214.34999999666</v>
      </c>
      <c r="P17934"/>
    </row>
    <row r="17935" spans="1:16" hidden="1">
      <c r="A17935" t="s">
        <v>27639</v>
      </c>
      <c r="B17935" s="1">
        <v>42328</v>
      </c>
      <c r="C17935" t="s">
        <v>27649</v>
      </c>
      <c r="D17935">
        <v>1</v>
      </c>
      <c r="E17935" t="s">
        <v>27650</v>
      </c>
      <c r="F17935" t="s">
        <v>13565</v>
      </c>
      <c r="G17935" t="s">
        <v>4</v>
      </c>
      <c r="H17935" t="s">
        <v>15306</v>
      </c>
      <c r="I17935" s="2">
        <v>40000</v>
      </c>
      <c r="J17935" s="5"/>
      <c r="L17935" s="5"/>
      <c r="M17935" s="2">
        <f t="shared" si="280"/>
        <v>-377214.34999999666</v>
      </c>
      <c r="P17935"/>
    </row>
    <row r="17936" spans="1:16" hidden="1">
      <c r="A17936" t="s">
        <v>27665</v>
      </c>
      <c r="B17936" s="1">
        <v>42328</v>
      </c>
      <c r="C17936" t="s">
        <v>27675</v>
      </c>
      <c r="D17936">
        <v>2</v>
      </c>
      <c r="E17936" t="s">
        <v>27676</v>
      </c>
      <c r="F17936" t="s">
        <v>7054</v>
      </c>
      <c r="G17936" t="s">
        <v>4</v>
      </c>
      <c r="H17936" t="s">
        <v>18285</v>
      </c>
      <c r="I17936" s="2">
        <v>1025</v>
      </c>
      <c r="J17936" s="5"/>
      <c r="L17936" s="5"/>
      <c r="M17936" s="2">
        <f t="shared" si="280"/>
        <v>-376189.34999999666</v>
      </c>
      <c r="P17936"/>
    </row>
    <row r="17937" spans="1:16" hidden="1">
      <c r="A17937" t="s">
        <v>27688</v>
      </c>
      <c r="B17937" s="1">
        <v>42328</v>
      </c>
      <c r="C17937" t="s">
        <v>1802</v>
      </c>
      <c r="D17937">
        <v>2</v>
      </c>
      <c r="E17937" t="s">
        <v>27701</v>
      </c>
      <c r="F17937" t="s">
        <v>13559</v>
      </c>
      <c r="G17937" t="s">
        <v>479</v>
      </c>
      <c r="H17937" t="s">
        <v>65</v>
      </c>
      <c r="I17937" s="2">
        <v>1905</v>
      </c>
      <c r="J17937" s="5"/>
      <c r="L17937" s="5"/>
      <c r="M17937" s="2">
        <f t="shared" si="280"/>
        <v>-374284.34999999666</v>
      </c>
      <c r="P17937"/>
    </row>
    <row r="17938" spans="1:16" hidden="1">
      <c r="A17938" t="s">
        <v>27713</v>
      </c>
      <c r="B17938" s="1">
        <v>42328</v>
      </c>
      <c r="C17938" t="s">
        <v>27723</v>
      </c>
      <c r="D17938">
        <v>2</v>
      </c>
      <c r="E17938" t="s">
        <v>27724</v>
      </c>
      <c r="F17938" t="s">
        <v>7054</v>
      </c>
      <c r="G17938" t="s">
        <v>4</v>
      </c>
      <c r="H17938" t="s">
        <v>15276</v>
      </c>
      <c r="I17938" s="2">
        <v>3030</v>
      </c>
      <c r="J17938" s="5"/>
      <c r="L17938" s="5"/>
      <c r="M17938" s="2">
        <f t="shared" si="280"/>
        <v>-371254.34999999666</v>
      </c>
      <c r="P17938"/>
    </row>
    <row r="17939" spans="1:16" hidden="1">
      <c r="A17939" t="s">
        <v>27734</v>
      </c>
      <c r="B17939" s="1">
        <v>42328</v>
      </c>
      <c r="C17939" t="s">
        <v>27741</v>
      </c>
      <c r="D17939">
        <v>2</v>
      </c>
      <c r="E17939" t="s">
        <v>27742</v>
      </c>
      <c r="F17939" t="s">
        <v>7054</v>
      </c>
      <c r="G17939" t="s">
        <v>4</v>
      </c>
      <c r="H17939" t="s">
        <v>27743</v>
      </c>
      <c r="I17939" s="2">
        <v>1025</v>
      </c>
      <c r="J17939" s="5"/>
      <c r="L17939" s="5"/>
      <c r="M17939" s="2">
        <f t="shared" si="280"/>
        <v>-370229.34999999666</v>
      </c>
      <c r="P17939"/>
    </row>
    <row r="17940" spans="1:16" hidden="1">
      <c r="A17940" t="s">
        <v>27754</v>
      </c>
      <c r="B17940" s="1">
        <v>42328</v>
      </c>
      <c r="C17940" t="s">
        <v>27762</v>
      </c>
      <c r="D17940">
        <v>1</v>
      </c>
      <c r="E17940" t="s">
        <v>27763</v>
      </c>
      <c r="F17940" t="s">
        <v>13561</v>
      </c>
      <c r="G17940" t="s">
        <v>4</v>
      </c>
      <c r="H17940" t="s">
        <v>27764</v>
      </c>
      <c r="I17940" s="2">
        <v>100000</v>
      </c>
      <c r="J17940" s="5"/>
      <c r="L17940" s="5"/>
      <c r="M17940" s="2">
        <f t="shared" si="280"/>
        <v>-270229.34999999666</v>
      </c>
      <c r="P17940"/>
    </row>
    <row r="17941" spans="1:16" hidden="1">
      <c r="A17941" t="s">
        <v>27774</v>
      </c>
      <c r="B17941" s="1">
        <v>42328</v>
      </c>
      <c r="C17941" t="s">
        <v>437</v>
      </c>
      <c r="D17941">
        <v>2</v>
      </c>
      <c r="E17941" t="s">
        <v>27784</v>
      </c>
      <c r="F17941" t="s">
        <v>13559</v>
      </c>
      <c r="G17941" t="s">
        <v>479</v>
      </c>
      <c r="H17941" t="s">
        <v>65</v>
      </c>
      <c r="I17941" s="2">
        <v>1833.99</v>
      </c>
      <c r="J17941" s="5"/>
      <c r="L17941" s="5"/>
      <c r="M17941" s="2">
        <f t="shared" si="280"/>
        <v>-268395.35999999667</v>
      </c>
      <c r="P17941"/>
    </row>
    <row r="17942" spans="1:16" hidden="1">
      <c r="A17942" t="s">
        <v>27795</v>
      </c>
      <c r="B17942" s="1">
        <v>42328</v>
      </c>
      <c r="C17942" t="s">
        <v>27802</v>
      </c>
      <c r="D17942">
        <v>2</v>
      </c>
      <c r="E17942" t="s">
        <v>27803</v>
      </c>
      <c r="F17942" t="s">
        <v>7054</v>
      </c>
      <c r="G17942" t="s">
        <v>4</v>
      </c>
      <c r="H17942" t="s">
        <v>8554</v>
      </c>
      <c r="I17942" s="2">
        <v>9302.85</v>
      </c>
      <c r="J17942" s="5"/>
      <c r="L17942" s="5"/>
      <c r="M17942" s="2">
        <f t="shared" si="280"/>
        <v>-259092.50999999666</v>
      </c>
      <c r="P17942"/>
    </row>
    <row r="17943" spans="1:16" hidden="1">
      <c r="A17943" t="s">
        <v>27819</v>
      </c>
      <c r="B17943" s="1">
        <v>42328</v>
      </c>
      <c r="C17943" t="s">
        <v>437</v>
      </c>
      <c r="D17943">
        <v>2</v>
      </c>
      <c r="E17943" t="s">
        <v>27827</v>
      </c>
      <c r="F17943" t="s">
        <v>13559</v>
      </c>
      <c r="G17943" t="s">
        <v>479</v>
      </c>
      <c r="H17943" t="s">
        <v>65</v>
      </c>
      <c r="I17943" s="2">
        <v>9759.1</v>
      </c>
      <c r="J17943" s="5"/>
      <c r="L17943" s="5"/>
      <c r="M17943" s="2">
        <f t="shared" si="280"/>
        <v>-249333.40999999666</v>
      </c>
      <c r="P17943"/>
    </row>
    <row r="17944" spans="1:16" hidden="1">
      <c r="A17944" t="s">
        <v>27843</v>
      </c>
      <c r="B17944" s="1">
        <v>42328</v>
      </c>
      <c r="C17944" t="s">
        <v>27850</v>
      </c>
      <c r="D17944">
        <v>2</v>
      </c>
      <c r="E17944" t="s">
        <v>27851</v>
      </c>
      <c r="F17944" t="s">
        <v>7054</v>
      </c>
      <c r="G17944" t="s">
        <v>4</v>
      </c>
      <c r="H17944" t="s">
        <v>25879</v>
      </c>
      <c r="I17944" s="2">
        <v>1025</v>
      </c>
      <c r="J17944" s="5"/>
      <c r="L17944" s="5"/>
      <c r="M17944" s="2">
        <f t="shared" si="280"/>
        <v>-248308.40999999666</v>
      </c>
      <c r="P17944"/>
    </row>
    <row r="17945" spans="1:16" hidden="1">
      <c r="A17945" t="s">
        <v>27863</v>
      </c>
      <c r="B17945" s="1">
        <v>42328</v>
      </c>
      <c r="C17945" t="s">
        <v>27870</v>
      </c>
      <c r="D17945">
        <v>2</v>
      </c>
      <c r="E17945" t="s">
        <v>27871</v>
      </c>
      <c r="F17945" t="s">
        <v>7054</v>
      </c>
      <c r="G17945" t="s">
        <v>4</v>
      </c>
      <c r="H17945" t="s">
        <v>8671</v>
      </c>
      <c r="I17945" s="2">
        <v>1025</v>
      </c>
      <c r="J17945" s="5"/>
      <c r="L17945" s="5"/>
      <c r="M17945" s="2">
        <f t="shared" si="280"/>
        <v>-247283.40999999666</v>
      </c>
      <c r="P17945"/>
    </row>
    <row r="17946" spans="1:16" hidden="1">
      <c r="A17946" t="s">
        <v>27885</v>
      </c>
      <c r="B17946" s="1">
        <v>42328</v>
      </c>
      <c r="C17946" t="s">
        <v>18</v>
      </c>
      <c r="D17946">
        <v>2</v>
      </c>
      <c r="E17946" t="s">
        <v>27892</v>
      </c>
      <c r="F17946" t="s">
        <v>13559</v>
      </c>
      <c r="G17946" t="s">
        <v>479</v>
      </c>
      <c r="H17946" t="s">
        <v>65</v>
      </c>
      <c r="I17946" s="2">
        <v>780.51</v>
      </c>
      <c r="J17946" s="5"/>
      <c r="L17946" s="5"/>
      <c r="M17946" s="2">
        <f t="shared" si="280"/>
        <v>-246502.89999999665</v>
      </c>
      <c r="P17946"/>
    </row>
    <row r="17947" spans="1:16" hidden="1">
      <c r="A17947" t="s">
        <v>27910</v>
      </c>
      <c r="B17947" s="1">
        <v>42328</v>
      </c>
      <c r="C17947" t="s">
        <v>1802</v>
      </c>
      <c r="D17947">
        <v>2</v>
      </c>
      <c r="E17947" t="s">
        <v>27917</v>
      </c>
      <c r="F17947" t="s">
        <v>13559</v>
      </c>
      <c r="G17947" t="s">
        <v>479</v>
      </c>
      <c r="H17947" t="s">
        <v>7756</v>
      </c>
      <c r="J17947" s="5"/>
      <c r="K17947" s="2">
        <v>1494.45</v>
      </c>
      <c r="L17947" s="5"/>
      <c r="M17947" s="2">
        <f t="shared" si="280"/>
        <v>-247997.34999999666</v>
      </c>
      <c r="P17947"/>
    </row>
    <row r="17948" spans="1:16" hidden="1">
      <c r="A17948" t="s">
        <v>27910</v>
      </c>
      <c r="B17948" s="1">
        <v>42328</v>
      </c>
      <c r="C17948" t="s">
        <v>1802</v>
      </c>
      <c r="D17948">
        <v>2</v>
      </c>
      <c r="E17948" t="s">
        <v>27917</v>
      </c>
      <c r="F17948" t="s">
        <v>13559</v>
      </c>
      <c r="G17948" t="s">
        <v>479</v>
      </c>
      <c r="H17948" t="s">
        <v>7756</v>
      </c>
      <c r="I17948" s="2">
        <v>1494.45</v>
      </c>
      <c r="J17948" s="5"/>
      <c r="L17948" s="5"/>
      <c r="M17948" s="2">
        <f t="shared" si="280"/>
        <v>-246502.89999999665</v>
      </c>
      <c r="P17948"/>
    </row>
    <row r="17949" spans="1:16" hidden="1">
      <c r="A17949" t="s">
        <v>27931</v>
      </c>
      <c r="B17949" s="1">
        <v>42328</v>
      </c>
      <c r="C17949" t="s">
        <v>27938</v>
      </c>
      <c r="D17949">
        <v>2</v>
      </c>
      <c r="E17949" t="s">
        <v>27939</v>
      </c>
      <c r="F17949" t="s">
        <v>7054</v>
      </c>
      <c r="G17949" t="s">
        <v>20</v>
      </c>
      <c r="H17949" t="s">
        <v>27940</v>
      </c>
      <c r="I17949" s="2">
        <v>1840</v>
      </c>
      <c r="J17949" s="5"/>
      <c r="L17949" s="5"/>
      <c r="M17949" s="2">
        <f t="shared" si="280"/>
        <v>-244662.89999999665</v>
      </c>
      <c r="P17949"/>
    </row>
    <row r="17950" spans="1:16" hidden="1">
      <c r="A17950" t="s">
        <v>27949</v>
      </c>
      <c r="B17950" s="1">
        <v>42328</v>
      </c>
      <c r="C17950" t="s">
        <v>27955</v>
      </c>
      <c r="D17950">
        <v>2</v>
      </c>
      <c r="E17950" t="s">
        <v>27956</v>
      </c>
      <c r="F17950" t="s">
        <v>7054</v>
      </c>
      <c r="G17950" t="s">
        <v>20</v>
      </c>
      <c r="H17950" t="s">
        <v>771</v>
      </c>
      <c r="I17950" s="2">
        <v>3940.01</v>
      </c>
      <c r="J17950" s="5"/>
      <c r="L17950" s="5"/>
      <c r="M17950" s="2">
        <f t="shared" si="280"/>
        <v>-240722.88999999664</v>
      </c>
      <c r="P17950"/>
    </row>
    <row r="17951" spans="1:16" hidden="1">
      <c r="A17951" t="s">
        <v>27972</v>
      </c>
      <c r="B17951" s="1">
        <v>42328</v>
      </c>
      <c r="C17951" t="s">
        <v>22766</v>
      </c>
      <c r="D17951">
        <v>1</v>
      </c>
      <c r="E17951" t="s">
        <v>27979</v>
      </c>
      <c r="F17951" t="s">
        <v>13561</v>
      </c>
      <c r="G17951" t="s">
        <v>20</v>
      </c>
      <c r="H17951" t="s">
        <v>2170</v>
      </c>
      <c r="I17951" s="2">
        <v>68500</v>
      </c>
      <c r="J17951" s="5"/>
      <c r="L17951" s="5"/>
      <c r="M17951" s="2">
        <f t="shared" si="280"/>
        <v>-172222.88999999664</v>
      </c>
      <c r="P17951"/>
    </row>
    <row r="17952" spans="1:16" hidden="1">
      <c r="A17952" t="s">
        <v>27996</v>
      </c>
      <c r="B17952" s="1">
        <v>42328</v>
      </c>
      <c r="C17952" t="s">
        <v>28002</v>
      </c>
      <c r="D17952">
        <v>2</v>
      </c>
      <c r="E17952" t="s">
        <v>28003</v>
      </c>
      <c r="F17952" t="s">
        <v>7054</v>
      </c>
      <c r="G17952" t="s">
        <v>20</v>
      </c>
      <c r="H17952" t="s">
        <v>10020</v>
      </c>
      <c r="I17952" s="2">
        <v>3029.99</v>
      </c>
      <c r="J17952" s="5"/>
      <c r="L17952" s="5"/>
      <c r="M17952" s="2">
        <f t="shared" si="280"/>
        <v>-169192.89999999665</v>
      </c>
      <c r="P17952"/>
    </row>
    <row r="17953" spans="1:16" hidden="1">
      <c r="A17953" t="s">
        <v>28020</v>
      </c>
      <c r="B17953" s="1">
        <v>42328</v>
      </c>
      <c r="C17953" t="s">
        <v>3261</v>
      </c>
      <c r="D17953">
        <v>2</v>
      </c>
      <c r="E17953" t="s">
        <v>28027</v>
      </c>
      <c r="F17953" t="s">
        <v>13559</v>
      </c>
      <c r="G17953" t="s">
        <v>479</v>
      </c>
      <c r="H17953" t="s">
        <v>7560</v>
      </c>
      <c r="J17953" s="5"/>
      <c r="K17953" s="2">
        <v>1495.8</v>
      </c>
      <c r="L17953" s="5"/>
      <c r="M17953" s="2">
        <f t="shared" si="280"/>
        <v>-170688.69999999664</v>
      </c>
      <c r="P17953"/>
    </row>
    <row r="17954" spans="1:16" hidden="1">
      <c r="A17954" t="s">
        <v>28020</v>
      </c>
      <c r="B17954" s="1">
        <v>42328</v>
      </c>
      <c r="C17954" t="s">
        <v>3261</v>
      </c>
      <c r="D17954">
        <v>2</v>
      </c>
      <c r="E17954" t="s">
        <v>28027</v>
      </c>
      <c r="F17954" t="s">
        <v>13559</v>
      </c>
      <c r="G17954" t="s">
        <v>479</v>
      </c>
      <c r="H17954" t="s">
        <v>7560</v>
      </c>
      <c r="I17954" s="2">
        <v>1495.8</v>
      </c>
      <c r="J17954" s="5"/>
      <c r="L17954" s="5"/>
      <c r="M17954" s="2">
        <f t="shared" si="280"/>
        <v>-169192.89999999665</v>
      </c>
      <c r="P17954"/>
    </row>
    <row r="17955" spans="1:16" hidden="1">
      <c r="A17955" t="s">
        <v>28041</v>
      </c>
      <c r="B17955" s="1">
        <v>42328</v>
      </c>
      <c r="C17955" t="s">
        <v>28049</v>
      </c>
      <c r="D17955">
        <v>2</v>
      </c>
      <c r="E17955" t="s">
        <v>28050</v>
      </c>
      <c r="F17955" t="s">
        <v>7054</v>
      </c>
      <c r="G17955" t="s">
        <v>20</v>
      </c>
      <c r="H17955" t="s">
        <v>8602</v>
      </c>
      <c r="I17955" s="2">
        <v>1025</v>
      </c>
      <c r="J17955" s="5"/>
      <c r="L17955" s="5"/>
      <c r="M17955" s="2">
        <f t="shared" si="280"/>
        <v>-168167.89999999665</v>
      </c>
      <c r="P17955"/>
    </row>
    <row r="17956" spans="1:16" hidden="1">
      <c r="A17956" t="s">
        <v>28066</v>
      </c>
      <c r="B17956" s="1">
        <v>42328</v>
      </c>
      <c r="C17956" t="s">
        <v>28074</v>
      </c>
      <c r="D17956">
        <v>2</v>
      </c>
      <c r="E17956" t="s">
        <v>28075</v>
      </c>
      <c r="F17956" t="s">
        <v>7054</v>
      </c>
      <c r="G17956" t="s">
        <v>20</v>
      </c>
      <c r="H17956" t="s">
        <v>8875</v>
      </c>
      <c r="I17956" s="2">
        <v>4300.0200000000004</v>
      </c>
      <c r="J17956" s="5"/>
      <c r="L17956" s="5"/>
      <c r="M17956" s="2">
        <f t="shared" si="280"/>
        <v>-163867.87999999666</v>
      </c>
      <c r="P17956"/>
    </row>
    <row r="17957" spans="1:16" hidden="1">
      <c r="A17957" t="s">
        <v>28090</v>
      </c>
      <c r="B17957" s="1">
        <v>42328</v>
      </c>
      <c r="C17957" t="s">
        <v>28098</v>
      </c>
      <c r="D17957">
        <v>1</v>
      </c>
      <c r="E17957" t="s">
        <v>28099</v>
      </c>
      <c r="F17957" t="s">
        <v>13565</v>
      </c>
      <c r="G17957" t="s">
        <v>20</v>
      </c>
      <c r="H17957" t="s">
        <v>8643</v>
      </c>
      <c r="I17957" s="2">
        <v>2624.08</v>
      </c>
      <c r="J17957" s="5"/>
      <c r="L17957" s="5"/>
      <c r="M17957" s="2">
        <f t="shared" si="280"/>
        <v>-161243.79999999667</v>
      </c>
      <c r="P17957"/>
    </row>
    <row r="17958" spans="1:16" hidden="1">
      <c r="A17958" t="s">
        <v>28117</v>
      </c>
      <c r="B17958" s="1">
        <v>42328</v>
      </c>
      <c r="C17958" t="s">
        <v>28122</v>
      </c>
      <c r="D17958">
        <v>2</v>
      </c>
      <c r="E17958" t="s">
        <v>28123</v>
      </c>
      <c r="F17958" t="s">
        <v>7054</v>
      </c>
      <c r="G17958" t="s">
        <v>20</v>
      </c>
      <c r="H17958" t="s">
        <v>564</v>
      </c>
      <c r="I17958" s="2">
        <v>2990</v>
      </c>
      <c r="J17958" s="5"/>
      <c r="L17958" s="5"/>
      <c r="M17958" s="2">
        <f t="shared" si="280"/>
        <v>-158253.79999999667</v>
      </c>
      <c r="P17958"/>
    </row>
    <row r="17959" spans="1:16" hidden="1">
      <c r="A17959" t="s">
        <v>28138</v>
      </c>
      <c r="B17959" s="1">
        <v>42328</v>
      </c>
      <c r="C17959" t="s">
        <v>1802</v>
      </c>
      <c r="D17959">
        <v>2</v>
      </c>
      <c r="E17959" t="s">
        <v>28145</v>
      </c>
      <c r="F17959" t="s">
        <v>13559</v>
      </c>
      <c r="G17959" t="s">
        <v>479</v>
      </c>
      <c r="H17959" t="s">
        <v>25765</v>
      </c>
      <c r="J17959" s="5"/>
      <c r="K17959" s="2">
        <v>3215.14</v>
      </c>
      <c r="L17959" s="5"/>
      <c r="M17959" s="2">
        <f t="shared" si="280"/>
        <v>-161468.93999999668</v>
      </c>
      <c r="P17959"/>
    </row>
    <row r="17960" spans="1:16" hidden="1">
      <c r="A17960" t="s">
        <v>28138</v>
      </c>
      <c r="B17960" s="1">
        <v>42328</v>
      </c>
      <c r="C17960" t="s">
        <v>1802</v>
      </c>
      <c r="D17960">
        <v>2</v>
      </c>
      <c r="E17960" t="s">
        <v>28145</v>
      </c>
      <c r="F17960" t="s">
        <v>13559</v>
      </c>
      <c r="G17960" t="s">
        <v>479</v>
      </c>
      <c r="H17960" t="s">
        <v>25765</v>
      </c>
      <c r="I17960" s="2">
        <v>3215.14</v>
      </c>
      <c r="J17960" s="5"/>
      <c r="L17960" s="5"/>
      <c r="M17960" s="2">
        <f t="shared" si="280"/>
        <v>-158253.79999999667</v>
      </c>
      <c r="P17960"/>
    </row>
    <row r="17961" spans="1:16" hidden="1">
      <c r="A17961" t="s">
        <v>28163</v>
      </c>
      <c r="B17961" s="1">
        <v>42328</v>
      </c>
      <c r="C17961" t="s">
        <v>28168</v>
      </c>
      <c r="D17961">
        <v>1</v>
      </c>
      <c r="E17961" t="s">
        <v>28169</v>
      </c>
      <c r="F17961" t="s">
        <v>13565</v>
      </c>
      <c r="G17961" t="s">
        <v>20</v>
      </c>
      <c r="H17961" t="s">
        <v>23697</v>
      </c>
      <c r="I17961" s="2">
        <v>20000</v>
      </c>
      <c r="J17961" s="5"/>
      <c r="L17961" s="5"/>
      <c r="M17961" s="2">
        <f t="shared" si="280"/>
        <v>-138253.79999999667</v>
      </c>
      <c r="P17961"/>
    </row>
    <row r="17962" spans="1:16" hidden="1">
      <c r="A17962" t="s">
        <v>28188</v>
      </c>
      <c r="B17962" s="1">
        <v>42328</v>
      </c>
      <c r="C17962" t="s">
        <v>674</v>
      </c>
      <c r="D17962">
        <v>2</v>
      </c>
      <c r="E17962" t="s">
        <v>28194</v>
      </c>
      <c r="F17962" t="s">
        <v>13559</v>
      </c>
      <c r="G17962" t="s">
        <v>479</v>
      </c>
      <c r="H17962" t="s">
        <v>10233</v>
      </c>
      <c r="J17962" s="5"/>
      <c r="K17962" s="2">
        <v>1431.83</v>
      </c>
      <c r="L17962" s="5"/>
      <c r="M17962" s="2">
        <f t="shared" si="280"/>
        <v>-139685.62999999666</v>
      </c>
      <c r="P17962"/>
    </row>
    <row r="17963" spans="1:16" hidden="1">
      <c r="A17963" t="s">
        <v>28188</v>
      </c>
      <c r="B17963" s="1">
        <v>42328</v>
      </c>
      <c r="C17963" t="s">
        <v>674</v>
      </c>
      <c r="D17963">
        <v>2</v>
      </c>
      <c r="E17963" t="s">
        <v>28194</v>
      </c>
      <c r="F17963" t="s">
        <v>13559</v>
      </c>
      <c r="G17963" t="s">
        <v>479</v>
      </c>
      <c r="H17963" t="s">
        <v>10233</v>
      </c>
      <c r="I17963" s="2">
        <v>1431.83</v>
      </c>
      <c r="J17963" s="5"/>
      <c r="L17963" s="5"/>
      <c r="M17963" s="2">
        <f t="shared" si="280"/>
        <v>-138253.79999999667</v>
      </c>
      <c r="P17963"/>
    </row>
    <row r="17964" spans="1:16" hidden="1">
      <c r="A17964" t="s">
        <v>28212</v>
      </c>
      <c r="B17964" s="1">
        <v>42328</v>
      </c>
      <c r="C17964" t="s">
        <v>28218</v>
      </c>
      <c r="D17964">
        <v>2</v>
      </c>
      <c r="E17964" t="s">
        <v>28219</v>
      </c>
      <c r="F17964" t="s">
        <v>7054</v>
      </c>
      <c r="G17964" t="s">
        <v>20</v>
      </c>
      <c r="H17964" t="s">
        <v>8621</v>
      </c>
      <c r="I17964" s="2">
        <v>1025</v>
      </c>
      <c r="J17964" s="5"/>
      <c r="L17964" s="5"/>
      <c r="M17964" s="2">
        <f t="shared" si="280"/>
        <v>-137228.79999999667</v>
      </c>
      <c r="P17964"/>
    </row>
    <row r="17965" spans="1:16" hidden="1">
      <c r="A17965" t="s">
        <v>28235</v>
      </c>
      <c r="B17965" s="1">
        <v>42328</v>
      </c>
      <c r="C17965" t="s">
        <v>1802</v>
      </c>
      <c r="D17965">
        <v>2</v>
      </c>
      <c r="E17965" t="s">
        <v>28239</v>
      </c>
      <c r="F17965" t="s">
        <v>13559</v>
      </c>
      <c r="G17965" t="s">
        <v>479</v>
      </c>
      <c r="H17965" t="s">
        <v>668</v>
      </c>
      <c r="I17965" s="2">
        <v>293.22000000000003</v>
      </c>
      <c r="J17965" s="5"/>
      <c r="L17965" s="5"/>
      <c r="M17965" s="2">
        <f t="shared" si="280"/>
        <v>-136935.57999999667</v>
      </c>
      <c r="P17965"/>
    </row>
    <row r="17966" spans="1:16" hidden="1">
      <c r="A17966" t="s">
        <v>28255</v>
      </c>
      <c r="B17966" s="1">
        <v>42328</v>
      </c>
      <c r="C17966" t="s">
        <v>28262</v>
      </c>
      <c r="D17966">
        <v>1</v>
      </c>
      <c r="E17966" t="s">
        <v>28263</v>
      </c>
      <c r="F17966" t="s">
        <v>13561</v>
      </c>
      <c r="G17966" t="s">
        <v>20</v>
      </c>
      <c r="H17966" t="s">
        <v>3333</v>
      </c>
      <c r="I17966" s="2">
        <v>5000</v>
      </c>
      <c r="J17966" s="5"/>
      <c r="L17966" s="5"/>
      <c r="M17966" s="2">
        <f t="shared" si="280"/>
        <v>-131935.57999999667</v>
      </c>
      <c r="P17966"/>
    </row>
    <row r="17967" spans="1:16" hidden="1">
      <c r="A17967" t="s">
        <v>28277</v>
      </c>
      <c r="B17967" s="1">
        <v>42328</v>
      </c>
      <c r="C17967" t="s">
        <v>28283</v>
      </c>
      <c r="D17967">
        <v>2</v>
      </c>
      <c r="E17967" t="s">
        <v>28284</v>
      </c>
      <c r="F17967" t="s">
        <v>7054</v>
      </c>
      <c r="G17967" t="s">
        <v>20</v>
      </c>
      <c r="H17967" t="s">
        <v>23794</v>
      </c>
      <c r="I17967" s="2">
        <v>1840</v>
      </c>
      <c r="J17967" s="5"/>
      <c r="L17967" s="5"/>
      <c r="M17967" s="2">
        <f t="shared" si="280"/>
        <v>-130095.57999999667</v>
      </c>
      <c r="P17967"/>
    </row>
    <row r="17968" spans="1:16" hidden="1">
      <c r="A17968" t="s">
        <v>28296</v>
      </c>
      <c r="B17968" s="1">
        <v>42328</v>
      </c>
      <c r="C17968" t="s">
        <v>1419</v>
      </c>
      <c r="D17968">
        <v>2</v>
      </c>
      <c r="E17968" t="s">
        <v>28303</v>
      </c>
      <c r="F17968" t="s">
        <v>13559</v>
      </c>
      <c r="G17968" t="s">
        <v>313</v>
      </c>
      <c r="H17968" t="s">
        <v>19242</v>
      </c>
      <c r="I17968" s="2">
        <v>427.59</v>
      </c>
      <c r="J17968" s="5"/>
      <c r="L17968" s="5"/>
      <c r="M17968" s="2">
        <f t="shared" si="280"/>
        <v>-129667.98999999667</v>
      </c>
      <c r="P17968"/>
    </row>
    <row r="17969" spans="1:16" hidden="1">
      <c r="A17969" t="s">
        <v>28317</v>
      </c>
      <c r="B17969" s="1">
        <v>42328</v>
      </c>
      <c r="C17969" t="s">
        <v>28324</v>
      </c>
      <c r="D17969">
        <v>2</v>
      </c>
      <c r="E17969" t="s">
        <v>28325</v>
      </c>
      <c r="F17969" t="s">
        <v>7054</v>
      </c>
      <c r="G17969" t="s">
        <v>20</v>
      </c>
      <c r="H17969" t="s">
        <v>8164</v>
      </c>
      <c r="I17969" s="2">
        <v>1025</v>
      </c>
      <c r="J17969" s="5"/>
      <c r="L17969" s="5"/>
      <c r="M17969" s="2">
        <f t="shared" si="280"/>
        <v>-128642.98999999667</v>
      </c>
      <c r="P17969"/>
    </row>
    <row r="17970" spans="1:16" hidden="1">
      <c r="A17970" t="s">
        <v>28342</v>
      </c>
      <c r="B17970" s="1">
        <v>42328</v>
      </c>
      <c r="C17970" t="s">
        <v>18</v>
      </c>
      <c r="D17970">
        <v>2</v>
      </c>
      <c r="E17970" t="s">
        <v>28349</v>
      </c>
      <c r="F17970" t="s">
        <v>13559</v>
      </c>
      <c r="G17970" t="s">
        <v>313</v>
      </c>
      <c r="H17970" t="s">
        <v>7603</v>
      </c>
      <c r="I17970" s="2">
        <v>806.18</v>
      </c>
      <c r="J17970" s="5"/>
      <c r="L17970" s="5"/>
      <c r="M17970" s="2">
        <f t="shared" si="280"/>
        <v>-127836.80999999668</v>
      </c>
      <c r="P17970"/>
    </row>
    <row r="17971" spans="1:16" hidden="1">
      <c r="A17971" t="s">
        <v>28367</v>
      </c>
      <c r="B17971" s="1">
        <v>42328</v>
      </c>
      <c r="C17971" t="s">
        <v>28372</v>
      </c>
      <c r="D17971">
        <v>2</v>
      </c>
      <c r="E17971" t="s">
        <v>28373</v>
      </c>
      <c r="F17971" t="s">
        <v>7054</v>
      </c>
      <c r="G17971" t="s">
        <v>20</v>
      </c>
      <c r="H17971" t="s">
        <v>4943</v>
      </c>
      <c r="I17971" s="2">
        <v>5099</v>
      </c>
      <c r="J17971" s="5"/>
      <c r="L17971" s="5"/>
      <c r="M17971" s="2">
        <f t="shared" si="280"/>
        <v>-122737.80999999668</v>
      </c>
      <c r="P17971"/>
    </row>
    <row r="17972" spans="1:16" hidden="1">
      <c r="A17972" t="s">
        <v>28388</v>
      </c>
      <c r="B17972" s="1">
        <v>42328</v>
      </c>
      <c r="C17972" t="s">
        <v>28395</v>
      </c>
      <c r="D17972">
        <v>2</v>
      </c>
      <c r="E17972" t="s">
        <v>28396</v>
      </c>
      <c r="F17972" t="s">
        <v>7054</v>
      </c>
      <c r="G17972" t="s">
        <v>20</v>
      </c>
      <c r="H17972" t="s">
        <v>4916</v>
      </c>
      <c r="I17972" s="2">
        <v>1025</v>
      </c>
      <c r="J17972" s="5"/>
      <c r="L17972" s="5"/>
      <c r="M17972" s="2">
        <f t="shared" si="280"/>
        <v>-121712.80999999668</v>
      </c>
      <c r="P17972"/>
    </row>
    <row r="17973" spans="1:16" hidden="1">
      <c r="A17973" t="s">
        <v>28408</v>
      </c>
      <c r="B17973" s="1">
        <v>42328</v>
      </c>
      <c r="C17973" t="s">
        <v>28416</v>
      </c>
      <c r="D17973">
        <v>1</v>
      </c>
      <c r="E17973" t="s">
        <v>28417</v>
      </c>
      <c r="F17973" t="s">
        <v>13565</v>
      </c>
      <c r="G17973" t="s">
        <v>20</v>
      </c>
      <c r="H17973" t="s">
        <v>15054</v>
      </c>
      <c r="I17973" s="2">
        <v>20000</v>
      </c>
      <c r="J17973" s="5"/>
      <c r="L17973" s="5"/>
      <c r="M17973" s="2">
        <f t="shared" si="280"/>
        <v>-101712.80999999668</v>
      </c>
      <c r="P17973"/>
    </row>
    <row r="17974" spans="1:16" hidden="1">
      <c r="A17974" t="s">
        <v>28429</v>
      </c>
      <c r="B17974" s="1">
        <v>42328</v>
      </c>
      <c r="C17974" t="s">
        <v>28437</v>
      </c>
      <c r="D17974">
        <v>2</v>
      </c>
      <c r="E17974" t="s">
        <v>28438</v>
      </c>
      <c r="F17974" t="s">
        <v>7054</v>
      </c>
      <c r="G17974" t="s">
        <v>20</v>
      </c>
      <c r="H17974" t="s">
        <v>2295</v>
      </c>
      <c r="I17974" s="2">
        <v>2261.71</v>
      </c>
      <c r="J17974" s="5"/>
      <c r="L17974" s="5"/>
      <c r="M17974" s="2">
        <f t="shared" si="280"/>
        <v>-99451.099999996673</v>
      </c>
      <c r="N17974" s="26">
        <f>+M17893-M17974</f>
        <v>-637.99999999998545</v>
      </c>
      <c r="P17974"/>
    </row>
    <row r="17975" spans="1:16" hidden="1">
      <c r="A17975" t="s">
        <v>8804</v>
      </c>
      <c r="B17975" s="36">
        <v>42329</v>
      </c>
      <c r="C17975" s="35" t="s">
        <v>6</v>
      </c>
      <c r="D17975" s="35">
        <v>1</v>
      </c>
      <c r="E17975" s="35" t="s">
        <v>8805</v>
      </c>
      <c r="F17975" s="35" t="s">
        <v>29</v>
      </c>
      <c r="G17975" s="35" t="s">
        <v>20</v>
      </c>
      <c r="H17975" s="35" t="s">
        <v>65</v>
      </c>
      <c r="I17975" s="11">
        <v>100</v>
      </c>
      <c r="J17975" s="12"/>
      <c r="K17975" s="11"/>
      <c r="L17975" s="12"/>
      <c r="M17975" s="2">
        <f t="shared" si="280"/>
        <v>-99351.099999996673</v>
      </c>
      <c r="P17975"/>
    </row>
    <row r="17976" spans="1:16" hidden="1">
      <c r="A17976" t="s">
        <v>8849</v>
      </c>
      <c r="B17976" s="1">
        <v>42329</v>
      </c>
      <c r="C17976" t="s">
        <v>6</v>
      </c>
      <c r="D17976">
        <v>1</v>
      </c>
      <c r="E17976" t="s">
        <v>8850</v>
      </c>
      <c r="F17976" t="s">
        <v>29</v>
      </c>
      <c r="G17976" t="s">
        <v>20</v>
      </c>
      <c r="H17976" t="s">
        <v>8485</v>
      </c>
      <c r="I17976" s="2">
        <v>1431.29</v>
      </c>
      <c r="J17976" s="5"/>
      <c r="L17976" s="5"/>
      <c r="M17976" s="2">
        <f t="shared" si="280"/>
        <v>-97919.80999999668</v>
      </c>
      <c r="P17976"/>
    </row>
    <row r="17977" spans="1:16" hidden="1">
      <c r="A17977" t="s">
        <v>8884</v>
      </c>
      <c r="B17977" s="1">
        <v>42329</v>
      </c>
      <c r="C17977" t="s">
        <v>6</v>
      </c>
      <c r="D17977">
        <v>1</v>
      </c>
      <c r="E17977" t="s">
        <v>8885</v>
      </c>
      <c r="F17977" t="s">
        <v>29</v>
      </c>
      <c r="G17977" t="s">
        <v>20</v>
      </c>
      <c r="H17977" t="s">
        <v>8886</v>
      </c>
      <c r="I17977" s="2">
        <v>2800</v>
      </c>
      <c r="J17977" s="5"/>
      <c r="L17977" s="5"/>
      <c r="M17977" s="2">
        <f t="shared" si="280"/>
        <v>-95119.80999999668</v>
      </c>
      <c r="P17977"/>
    </row>
    <row r="17978" spans="1:16" hidden="1">
      <c r="A17978" t="s">
        <v>8897</v>
      </c>
      <c r="B17978" s="1">
        <v>42329</v>
      </c>
      <c r="C17978" t="s">
        <v>6</v>
      </c>
      <c r="D17978">
        <v>1</v>
      </c>
      <c r="E17978" t="s">
        <v>8898</v>
      </c>
      <c r="F17978" t="s">
        <v>29</v>
      </c>
      <c r="G17978" t="s">
        <v>20</v>
      </c>
      <c r="H17978" t="s">
        <v>8899</v>
      </c>
      <c r="I17978" s="2">
        <v>600</v>
      </c>
      <c r="J17978" s="5"/>
      <c r="L17978" s="5"/>
      <c r="M17978" s="2">
        <f t="shared" si="280"/>
        <v>-94519.80999999668</v>
      </c>
      <c r="P17978"/>
    </row>
    <row r="17979" spans="1:16" hidden="1">
      <c r="A17979" t="s">
        <v>8950</v>
      </c>
      <c r="B17979" s="1">
        <v>42329</v>
      </c>
      <c r="C17979" t="s">
        <v>1</v>
      </c>
      <c r="D17979">
        <v>2</v>
      </c>
      <c r="E17979" t="s">
        <v>8951</v>
      </c>
      <c r="F17979" t="s">
        <v>51</v>
      </c>
      <c r="G17979" t="s">
        <v>20</v>
      </c>
      <c r="H17979" t="s">
        <v>1674</v>
      </c>
      <c r="I17979" s="2">
        <v>109601.48</v>
      </c>
      <c r="J17979" s="5"/>
      <c r="L17979" s="5"/>
      <c r="M17979" s="2">
        <f t="shared" si="280"/>
        <v>15081.670000003316</v>
      </c>
      <c r="P17979"/>
    </row>
    <row r="17980" spans="1:16" hidden="1">
      <c r="A17980" t="s">
        <v>8961</v>
      </c>
      <c r="B17980" s="1">
        <v>42329</v>
      </c>
      <c r="C17980" t="s">
        <v>1</v>
      </c>
      <c r="D17980">
        <v>2</v>
      </c>
      <c r="E17980" t="s">
        <v>8962</v>
      </c>
      <c r="F17980" t="s">
        <v>13</v>
      </c>
      <c r="G17980" t="s">
        <v>20</v>
      </c>
      <c r="H17980" t="s">
        <v>1746</v>
      </c>
      <c r="J17980" s="5"/>
      <c r="K17980" s="2">
        <v>109601.48</v>
      </c>
      <c r="L17980" s="5"/>
      <c r="M17980" s="2">
        <f t="shared" si="280"/>
        <v>-94519.80999999668</v>
      </c>
      <c r="P17980"/>
    </row>
    <row r="17981" spans="1:16" hidden="1">
      <c r="A17981" t="s">
        <v>9048</v>
      </c>
      <c r="B17981" s="1">
        <v>42329</v>
      </c>
      <c r="C17981" t="s">
        <v>6</v>
      </c>
      <c r="D17981">
        <v>1</v>
      </c>
      <c r="E17981" t="s">
        <v>9050</v>
      </c>
      <c r="F17981" t="s">
        <v>29</v>
      </c>
      <c r="G17981" t="s">
        <v>20</v>
      </c>
      <c r="H17981" t="s">
        <v>9051</v>
      </c>
      <c r="I17981" s="2">
        <v>1304.58</v>
      </c>
      <c r="J17981" s="5"/>
      <c r="L17981" s="5"/>
      <c r="M17981" s="2">
        <f t="shared" si="280"/>
        <v>-93215.229999996678</v>
      </c>
      <c r="P17981"/>
    </row>
    <row r="17982" spans="1:16" hidden="1">
      <c r="A17982" t="s">
        <v>9087</v>
      </c>
      <c r="B17982" s="1">
        <v>42329</v>
      </c>
      <c r="C17982" t="s">
        <v>43</v>
      </c>
      <c r="D17982">
        <v>1</v>
      </c>
      <c r="E17982" t="s">
        <v>9088</v>
      </c>
      <c r="F17982" t="s">
        <v>16</v>
      </c>
      <c r="G17982" t="s">
        <v>20</v>
      </c>
      <c r="H17982" t="s">
        <v>9089</v>
      </c>
      <c r="J17982" s="5"/>
      <c r="K17982" s="2">
        <v>10000</v>
      </c>
      <c r="L17982" s="5"/>
      <c r="M17982" s="2">
        <f t="shared" si="280"/>
        <v>-103215.22999999668</v>
      </c>
      <c r="P17982"/>
    </row>
    <row r="17983" spans="1:16" hidden="1">
      <c r="A17983" t="s">
        <v>9094</v>
      </c>
      <c r="B17983" s="1">
        <v>42329</v>
      </c>
      <c r="C17983" t="s">
        <v>11</v>
      </c>
      <c r="D17983">
        <v>1</v>
      </c>
      <c r="E17983" t="s">
        <v>9095</v>
      </c>
      <c r="F17983" t="s">
        <v>13</v>
      </c>
      <c r="G17983" t="s">
        <v>20</v>
      </c>
      <c r="H17983" t="s">
        <v>9096</v>
      </c>
      <c r="J17983" s="5"/>
      <c r="K17983" s="2">
        <v>491900</v>
      </c>
      <c r="L17983" s="5"/>
      <c r="M17983" s="2">
        <f t="shared" si="280"/>
        <v>-595115.22999999672</v>
      </c>
      <c r="P17983"/>
    </row>
    <row r="17984" spans="1:16" hidden="1">
      <c r="A17984" t="s">
        <v>9104</v>
      </c>
      <c r="B17984" s="1">
        <v>42329</v>
      </c>
      <c r="C17984" t="s">
        <v>11</v>
      </c>
      <c r="D17984">
        <v>1</v>
      </c>
      <c r="E17984" t="s">
        <v>9105</v>
      </c>
      <c r="F17984" t="s">
        <v>13</v>
      </c>
      <c r="G17984" t="s">
        <v>20</v>
      </c>
      <c r="H17984" t="s">
        <v>6797</v>
      </c>
      <c r="J17984" s="5"/>
      <c r="K17984" s="2">
        <v>5890</v>
      </c>
      <c r="L17984" s="5"/>
      <c r="M17984" s="2">
        <f t="shared" si="280"/>
        <v>-601005.22999999672</v>
      </c>
      <c r="P17984"/>
    </row>
    <row r="17985" spans="1:16" hidden="1">
      <c r="A17985" t="s">
        <v>9108</v>
      </c>
      <c r="B17985" s="1">
        <v>42329</v>
      </c>
      <c r="C17985" t="s">
        <v>43</v>
      </c>
      <c r="D17985">
        <v>1</v>
      </c>
      <c r="E17985" t="s">
        <v>9109</v>
      </c>
      <c r="F17985" t="s">
        <v>13</v>
      </c>
      <c r="G17985" t="s">
        <v>20</v>
      </c>
      <c r="H17985" t="s">
        <v>9110</v>
      </c>
      <c r="J17985" s="5"/>
      <c r="K17985" s="2">
        <v>3030</v>
      </c>
      <c r="L17985" s="5"/>
      <c r="M17985" s="2">
        <f t="shared" si="280"/>
        <v>-604035.22999999672</v>
      </c>
      <c r="P17985"/>
    </row>
    <row r="17986" spans="1:16" hidden="1">
      <c r="A17986" t="s">
        <v>9112</v>
      </c>
      <c r="B17986" s="1">
        <v>42329</v>
      </c>
      <c r="C17986" t="s">
        <v>11</v>
      </c>
      <c r="D17986">
        <v>1</v>
      </c>
      <c r="E17986" t="s">
        <v>9115</v>
      </c>
      <c r="F17986" t="s">
        <v>16</v>
      </c>
      <c r="G17986" t="s">
        <v>20</v>
      </c>
      <c r="H17986" t="s">
        <v>9116</v>
      </c>
      <c r="J17986" s="5"/>
      <c r="K17986" s="2">
        <v>20000</v>
      </c>
      <c r="L17986" s="5"/>
      <c r="M17986" s="2">
        <f t="shared" si="280"/>
        <v>-624035.22999999672</v>
      </c>
      <c r="P17986"/>
    </row>
    <row r="17987" spans="1:16" hidden="1">
      <c r="A17987" t="s">
        <v>9117</v>
      </c>
      <c r="B17987" s="1">
        <v>42329</v>
      </c>
      <c r="C17987" t="s">
        <v>1</v>
      </c>
      <c r="D17987">
        <v>1</v>
      </c>
      <c r="E17987" t="s">
        <v>9118</v>
      </c>
      <c r="F17987" t="s">
        <v>67</v>
      </c>
      <c r="G17987" t="s">
        <v>20</v>
      </c>
      <c r="H17987" t="s">
        <v>8643</v>
      </c>
      <c r="J17987" s="5"/>
      <c r="K17987" s="2">
        <v>342375.92</v>
      </c>
      <c r="L17987" s="5"/>
      <c r="M17987" s="2">
        <f t="shared" si="280"/>
        <v>-966411.14999999665</v>
      </c>
      <c r="P17987"/>
    </row>
    <row r="17988" spans="1:16" hidden="1">
      <c r="A17988" t="s">
        <v>9121</v>
      </c>
      <c r="B17988" s="1">
        <v>42329</v>
      </c>
      <c r="C17988" t="s">
        <v>18</v>
      </c>
      <c r="D17988">
        <v>1</v>
      </c>
      <c r="E17988" t="s">
        <v>9122</v>
      </c>
      <c r="F17988" t="s">
        <v>13</v>
      </c>
      <c r="G17988" t="s">
        <v>20</v>
      </c>
      <c r="H17988" t="s">
        <v>9123</v>
      </c>
      <c r="J17988" s="5"/>
      <c r="K17988" s="2">
        <v>30000</v>
      </c>
      <c r="L17988" s="5"/>
      <c r="M17988" s="2">
        <f t="shared" si="280"/>
        <v>-996411.14999999665</v>
      </c>
      <c r="P17988"/>
    </row>
    <row r="17989" spans="1:16" hidden="1">
      <c r="A17989" t="s">
        <v>9125</v>
      </c>
      <c r="B17989" s="1">
        <v>42329</v>
      </c>
      <c r="C17989" t="s">
        <v>11</v>
      </c>
      <c r="D17989">
        <v>1</v>
      </c>
      <c r="E17989" t="s">
        <v>9126</v>
      </c>
      <c r="F17989" t="s">
        <v>16</v>
      </c>
      <c r="G17989" t="s">
        <v>20</v>
      </c>
      <c r="H17989" t="s">
        <v>2000</v>
      </c>
      <c r="J17989" s="5"/>
      <c r="K17989" s="2">
        <v>200000</v>
      </c>
      <c r="L17989" s="5"/>
      <c r="M17989" s="2">
        <f t="shared" si="280"/>
        <v>-1196411.1499999966</v>
      </c>
      <c r="P17989"/>
    </row>
    <row r="17990" spans="1:16" hidden="1">
      <c r="A17990" t="s">
        <v>9129</v>
      </c>
      <c r="B17990" s="1">
        <v>42329</v>
      </c>
      <c r="C17990" t="s">
        <v>1</v>
      </c>
      <c r="D17990">
        <v>1</v>
      </c>
      <c r="E17990" t="s">
        <v>9130</v>
      </c>
      <c r="F17990" t="s">
        <v>228</v>
      </c>
      <c r="G17990" t="s">
        <v>20</v>
      </c>
      <c r="H17990" t="s">
        <v>6191</v>
      </c>
      <c r="J17990" s="5"/>
      <c r="K17990" s="2">
        <v>100000</v>
      </c>
      <c r="L17990" s="5"/>
      <c r="M17990" s="2">
        <f t="shared" si="280"/>
        <v>-1296411.1499999966</v>
      </c>
      <c r="P17990"/>
    </row>
    <row r="17991" spans="1:16" hidden="1">
      <c r="A17991" t="s">
        <v>9136</v>
      </c>
      <c r="B17991" s="1">
        <v>42329</v>
      </c>
      <c r="C17991" t="s">
        <v>1</v>
      </c>
      <c r="D17991">
        <v>1</v>
      </c>
      <c r="E17991" t="s">
        <v>9137</v>
      </c>
      <c r="F17991" t="s">
        <v>16</v>
      </c>
      <c r="G17991" t="s">
        <v>20</v>
      </c>
      <c r="H17991" t="s">
        <v>6191</v>
      </c>
      <c r="J17991" s="5"/>
      <c r="K17991" s="2">
        <v>70000</v>
      </c>
      <c r="L17991" s="5"/>
      <c r="M17991" s="2">
        <f t="shared" si="280"/>
        <v>-1366411.1499999966</v>
      </c>
      <c r="P17991"/>
    </row>
    <row r="17992" spans="1:16" hidden="1">
      <c r="A17992" t="s">
        <v>9140</v>
      </c>
      <c r="B17992" s="1">
        <v>42329</v>
      </c>
      <c r="C17992" t="s">
        <v>1</v>
      </c>
      <c r="D17992">
        <v>1</v>
      </c>
      <c r="E17992" t="s">
        <v>9141</v>
      </c>
      <c r="F17992" t="s">
        <v>16</v>
      </c>
      <c r="G17992" t="s">
        <v>20</v>
      </c>
      <c r="H17992" t="s">
        <v>5934</v>
      </c>
      <c r="J17992" s="5"/>
      <c r="K17992" s="2">
        <v>60000</v>
      </c>
      <c r="L17992" s="5"/>
      <c r="M17992" s="2">
        <f t="shared" si="280"/>
        <v>-1426411.1499999966</v>
      </c>
      <c r="P17992"/>
    </row>
    <row r="17993" spans="1:16" hidden="1">
      <c r="A17993" t="s">
        <v>9144</v>
      </c>
      <c r="B17993" s="1">
        <v>42329</v>
      </c>
      <c r="C17993" t="s">
        <v>11</v>
      </c>
      <c r="D17993">
        <v>1</v>
      </c>
      <c r="E17993" t="s">
        <v>9145</v>
      </c>
      <c r="F17993" t="s">
        <v>13</v>
      </c>
      <c r="G17993" t="s">
        <v>20</v>
      </c>
      <c r="H17993" t="s">
        <v>7996</v>
      </c>
      <c r="J17993" s="5"/>
      <c r="K17993" s="2">
        <v>61840</v>
      </c>
      <c r="L17993" s="5"/>
      <c r="M17993" s="2">
        <f t="shared" ref="M17993:M18056" si="281">+M17992+I17993-K17993</f>
        <v>-1488251.1499999966</v>
      </c>
      <c r="P17993"/>
    </row>
    <row r="17994" spans="1:16" hidden="1">
      <c r="A17994" t="s">
        <v>9151</v>
      </c>
      <c r="B17994" s="1">
        <v>42329</v>
      </c>
      <c r="C17994" t="s">
        <v>11</v>
      </c>
      <c r="D17994">
        <v>1</v>
      </c>
      <c r="E17994" t="s">
        <v>9152</v>
      </c>
      <c r="F17994" t="s">
        <v>13</v>
      </c>
      <c r="G17994" t="s">
        <v>20</v>
      </c>
      <c r="H17994" t="s">
        <v>9153</v>
      </c>
      <c r="J17994" s="5"/>
      <c r="K17994" s="2">
        <v>77830</v>
      </c>
      <c r="L17994" s="5"/>
      <c r="M17994" s="2">
        <f t="shared" si="281"/>
        <v>-1566081.1499999966</v>
      </c>
      <c r="P17994"/>
    </row>
    <row r="17995" spans="1:16" hidden="1">
      <c r="A17995" t="s">
        <v>9155</v>
      </c>
      <c r="B17995" s="1">
        <v>42329</v>
      </c>
      <c r="C17995" t="s">
        <v>18</v>
      </c>
      <c r="D17995">
        <v>1</v>
      </c>
      <c r="E17995" t="s">
        <v>9156</v>
      </c>
      <c r="F17995" t="s">
        <v>13</v>
      </c>
      <c r="G17995" t="s">
        <v>20</v>
      </c>
      <c r="H17995" t="s">
        <v>9157</v>
      </c>
      <c r="J17995" s="5"/>
      <c r="K17995" s="2">
        <v>50000</v>
      </c>
      <c r="L17995" s="5"/>
      <c r="M17995" s="2">
        <f t="shared" si="281"/>
        <v>-1616081.1499999966</v>
      </c>
      <c r="P17995"/>
    </row>
    <row r="17996" spans="1:16" hidden="1">
      <c r="A17996" t="s">
        <v>9160</v>
      </c>
      <c r="B17996" s="1">
        <v>42329</v>
      </c>
      <c r="C17996" t="s">
        <v>11</v>
      </c>
      <c r="D17996">
        <v>1</v>
      </c>
      <c r="E17996" t="s">
        <v>9161</v>
      </c>
      <c r="F17996" t="s">
        <v>13</v>
      </c>
      <c r="G17996" t="s">
        <v>20</v>
      </c>
      <c r="H17996" t="s">
        <v>9162</v>
      </c>
      <c r="J17996" s="5"/>
      <c r="K17996" s="2">
        <v>10000</v>
      </c>
      <c r="L17996" s="5"/>
      <c r="M17996" s="2">
        <f t="shared" si="281"/>
        <v>-1626081.1499999966</v>
      </c>
      <c r="P17996"/>
    </row>
    <row r="17997" spans="1:16" hidden="1">
      <c r="A17997" t="s">
        <v>9168</v>
      </c>
      <c r="B17997" s="1">
        <v>42329</v>
      </c>
      <c r="C17997" t="s">
        <v>1</v>
      </c>
      <c r="D17997">
        <v>1</v>
      </c>
      <c r="E17997" t="s">
        <v>9169</v>
      </c>
      <c r="F17997" t="s">
        <v>13</v>
      </c>
      <c r="G17997" t="s">
        <v>20</v>
      </c>
      <c r="H17997" t="s">
        <v>9170</v>
      </c>
      <c r="J17997" s="5"/>
      <c r="K17997" s="2">
        <v>6030.86</v>
      </c>
      <c r="L17997" s="5"/>
      <c r="M17997" s="2">
        <f t="shared" si="281"/>
        <v>-1632112.0099999967</v>
      </c>
      <c r="P17997"/>
    </row>
    <row r="17998" spans="1:16" hidden="1">
      <c r="A17998" t="s">
        <v>9176</v>
      </c>
      <c r="B17998" s="1">
        <v>42329</v>
      </c>
      <c r="C17998" t="s">
        <v>11</v>
      </c>
      <c r="D17998">
        <v>1</v>
      </c>
      <c r="E17998" t="s">
        <v>9177</v>
      </c>
      <c r="F17998" t="s">
        <v>16</v>
      </c>
      <c r="G17998" t="s">
        <v>20</v>
      </c>
      <c r="H17998" t="s">
        <v>9178</v>
      </c>
      <c r="J17998" s="5"/>
      <c r="K17998" s="2">
        <v>2990</v>
      </c>
      <c r="L17998" s="5"/>
      <c r="M17998" s="2">
        <f t="shared" si="281"/>
        <v>-1635102.0099999967</v>
      </c>
      <c r="P17998"/>
    </row>
    <row r="17999" spans="1:16" hidden="1">
      <c r="A17999" t="s">
        <v>9180</v>
      </c>
      <c r="B17999" s="1">
        <v>42329</v>
      </c>
      <c r="C17999" t="s">
        <v>195</v>
      </c>
      <c r="D17999">
        <v>1</v>
      </c>
      <c r="E17999" t="s">
        <v>9181</v>
      </c>
      <c r="F17999" t="s">
        <v>13</v>
      </c>
      <c r="G17999" t="s">
        <v>20</v>
      </c>
      <c r="H17999" t="s">
        <v>195</v>
      </c>
      <c r="J17999" s="5"/>
      <c r="K17999" s="2">
        <v>21017.94</v>
      </c>
      <c r="L17999" s="5"/>
      <c r="M17999" s="2">
        <f t="shared" si="281"/>
        <v>-1656119.9499999967</v>
      </c>
      <c r="P17999"/>
    </row>
    <row r="18000" spans="1:16" hidden="1">
      <c r="A18000" t="s">
        <v>9185</v>
      </c>
      <c r="B18000" s="1">
        <v>42329</v>
      </c>
      <c r="C18000" t="s">
        <v>200</v>
      </c>
      <c r="D18000">
        <v>1</v>
      </c>
      <c r="E18000" t="s">
        <v>9186</v>
      </c>
      <c r="F18000" t="s">
        <v>16</v>
      </c>
      <c r="G18000" t="s">
        <v>20</v>
      </c>
      <c r="H18000" t="s">
        <v>200</v>
      </c>
      <c r="J18000" s="5"/>
      <c r="K18000" s="2">
        <v>44039.53</v>
      </c>
      <c r="L18000" s="5"/>
      <c r="M18000" s="2">
        <f t="shared" si="281"/>
        <v>-1700159.4799999967</v>
      </c>
      <c r="P18000"/>
    </row>
    <row r="18001" spans="1:16" hidden="1">
      <c r="A18001" t="s">
        <v>9193</v>
      </c>
      <c r="B18001" s="1">
        <v>42329</v>
      </c>
      <c r="C18001" t="s">
        <v>240</v>
      </c>
      <c r="D18001">
        <v>1</v>
      </c>
      <c r="E18001" t="s">
        <v>9194</v>
      </c>
      <c r="F18001" t="s">
        <v>13</v>
      </c>
      <c r="G18001" t="s">
        <v>20</v>
      </c>
      <c r="H18001" t="s">
        <v>240</v>
      </c>
      <c r="J18001" s="5"/>
      <c r="K18001" s="2">
        <v>1431.29</v>
      </c>
      <c r="L18001" s="5"/>
      <c r="M18001" s="2">
        <f t="shared" si="281"/>
        <v>-1701590.7699999968</v>
      </c>
      <c r="P18001"/>
    </row>
    <row r="18002" spans="1:16" hidden="1">
      <c r="A18002" t="s">
        <v>9197</v>
      </c>
      <c r="B18002" s="1">
        <v>42329</v>
      </c>
      <c r="C18002" t="s">
        <v>18</v>
      </c>
      <c r="D18002">
        <v>1</v>
      </c>
      <c r="E18002" t="s">
        <v>9200</v>
      </c>
      <c r="F18002" t="s">
        <v>13</v>
      </c>
      <c r="G18002" t="s">
        <v>20</v>
      </c>
      <c r="H18002" t="s">
        <v>326</v>
      </c>
      <c r="J18002" s="5"/>
      <c r="K18002" s="2">
        <v>48517.01</v>
      </c>
      <c r="L18002" s="5"/>
      <c r="M18002" s="2">
        <f t="shared" si="281"/>
        <v>-1750107.7799999968</v>
      </c>
      <c r="P18002"/>
    </row>
    <row r="18003" spans="1:16" hidden="1">
      <c r="A18003" t="s">
        <v>28451</v>
      </c>
      <c r="B18003" s="1">
        <v>42329</v>
      </c>
      <c r="C18003" t="s">
        <v>1802</v>
      </c>
      <c r="D18003">
        <v>2</v>
      </c>
      <c r="E18003" t="s">
        <v>28458</v>
      </c>
      <c r="F18003" t="s">
        <v>13559</v>
      </c>
      <c r="G18003" t="s">
        <v>479</v>
      </c>
      <c r="H18003" t="s">
        <v>15106</v>
      </c>
      <c r="I18003" s="2">
        <v>1000.78</v>
      </c>
      <c r="J18003" s="5"/>
      <c r="L18003" s="5"/>
      <c r="M18003" s="2">
        <f t="shared" si="281"/>
        <v>-1749106.9999999967</v>
      </c>
      <c r="P18003"/>
    </row>
    <row r="18004" spans="1:16" hidden="1">
      <c r="A18004" t="s">
        <v>28471</v>
      </c>
      <c r="B18004" s="1">
        <v>42329</v>
      </c>
      <c r="C18004" t="s">
        <v>1802</v>
      </c>
      <c r="D18004">
        <v>2</v>
      </c>
      <c r="E18004" t="s">
        <v>28481</v>
      </c>
      <c r="F18004" t="s">
        <v>13559</v>
      </c>
      <c r="G18004" t="s">
        <v>479</v>
      </c>
      <c r="H18004" t="s">
        <v>15106</v>
      </c>
      <c r="I18004" s="2">
        <v>1012.32</v>
      </c>
      <c r="J18004" s="5"/>
      <c r="L18004" s="5"/>
      <c r="M18004" s="2">
        <f t="shared" si="281"/>
        <v>-1748094.6799999967</v>
      </c>
      <c r="P18004"/>
    </row>
    <row r="18005" spans="1:16" hidden="1">
      <c r="A18005" t="s">
        <v>28496</v>
      </c>
      <c r="B18005" s="1">
        <v>42329</v>
      </c>
      <c r="C18005" t="s">
        <v>6</v>
      </c>
      <c r="D18005">
        <v>1</v>
      </c>
      <c r="E18005" t="s">
        <v>28504</v>
      </c>
      <c r="F18005" t="s">
        <v>13565</v>
      </c>
      <c r="G18005" t="s">
        <v>20</v>
      </c>
      <c r="H18005" t="s">
        <v>28505</v>
      </c>
      <c r="I18005" s="2">
        <v>20000</v>
      </c>
      <c r="J18005" s="5"/>
      <c r="L18005" s="5"/>
      <c r="M18005" s="2">
        <f t="shared" si="281"/>
        <v>-1728094.6799999967</v>
      </c>
      <c r="P18005"/>
    </row>
    <row r="18006" spans="1:16" hidden="1">
      <c r="A18006" t="s">
        <v>28517</v>
      </c>
      <c r="B18006" s="1">
        <v>42329</v>
      </c>
      <c r="C18006" t="s">
        <v>28526</v>
      </c>
      <c r="D18006">
        <v>1</v>
      </c>
      <c r="E18006" t="s">
        <v>28527</v>
      </c>
      <c r="F18006" t="s">
        <v>13565</v>
      </c>
      <c r="G18006" t="s">
        <v>20</v>
      </c>
      <c r="H18006" t="s">
        <v>27202</v>
      </c>
      <c r="I18006" s="2">
        <v>77830</v>
      </c>
      <c r="J18006" s="5"/>
      <c r="L18006" s="5"/>
      <c r="M18006" s="2">
        <f t="shared" si="281"/>
        <v>-1650264.6799999967</v>
      </c>
      <c r="P18006"/>
    </row>
    <row r="18007" spans="1:16" hidden="1">
      <c r="A18007" t="s">
        <v>28539</v>
      </c>
      <c r="B18007" s="1">
        <v>42329</v>
      </c>
      <c r="C18007" t="s">
        <v>5029</v>
      </c>
      <c r="D18007">
        <v>2</v>
      </c>
      <c r="E18007" t="s">
        <v>28549</v>
      </c>
      <c r="F18007" t="s">
        <v>13559</v>
      </c>
      <c r="G18007" t="s">
        <v>479</v>
      </c>
      <c r="H18007" t="s">
        <v>8899</v>
      </c>
      <c r="I18007" s="2">
        <v>962.94</v>
      </c>
      <c r="J18007" s="5"/>
      <c r="L18007" s="5"/>
      <c r="M18007" s="2">
        <f t="shared" si="281"/>
        <v>-1649301.7399999967</v>
      </c>
      <c r="P18007"/>
    </row>
    <row r="18008" spans="1:16" hidden="1">
      <c r="A18008" t="s">
        <v>28560</v>
      </c>
      <c r="B18008" s="1">
        <v>42329</v>
      </c>
      <c r="C18008" t="s">
        <v>28568</v>
      </c>
      <c r="D18008">
        <v>2</v>
      </c>
      <c r="E18008" t="s">
        <v>28569</v>
      </c>
      <c r="F18008" t="s">
        <v>7054</v>
      </c>
      <c r="G18008" t="s">
        <v>20</v>
      </c>
      <c r="H18008" t="s">
        <v>28570</v>
      </c>
      <c r="I18008" s="2">
        <v>11623.81</v>
      </c>
      <c r="J18008" s="5"/>
      <c r="L18008" s="5"/>
      <c r="M18008" s="2">
        <f t="shared" si="281"/>
        <v>-1637677.9299999967</v>
      </c>
      <c r="P18008"/>
    </row>
    <row r="18009" spans="1:16" hidden="1">
      <c r="A18009" t="s">
        <v>28583</v>
      </c>
      <c r="B18009" s="1">
        <v>42329</v>
      </c>
      <c r="C18009" t="s">
        <v>6</v>
      </c>
      <c r="D18009">
        <v>1</v>
      </c>
      <c r="E18009" t="s">
        <v>28591</v>
      </c>
      <c r="F18009" t="s">
        <v>13565</v>
      </c>
      <c r="G18009" t="s">
        <v>20</v>
      </c>
      <c r="H18009" t="s">
        <v>17155</v>
      </c>
      <c r="I18009" s="2">
        <v>50000</v>
      </c>
      <c r="J18009" s="5"/>
      <c r="L18009" s="5"/>
      <c r="M18009" s="2">
        <f t="shared" si="281"/>
        <v>-1587677.9299999967</v>
      </c>
      <c r="P18009"/>
    </row>
    <row r="18010" spans="1:16" hidden="1">
      <c r="A18010" t="s">
        <v>28603</v>
      </c>
      <c r="B18010" s="1">
        <v>42329</v>
      </c>
      <c r="C18010" t="s">
        <v>28098</v>
      </c>
      <c r="D18010">
        <v>1</v>
      </c>
      <c r="E18010" t="s">
        <v>28612</v>
      </c>
      <c r="F18010" t="s">
        <v>13565</v>
      </c>
      <c r="G18010" t="s">
        <v>20</v>
      </c>
      <c r="H18010" t="s">
        <v>8643</v>
      </c>
      <c r="I18010" s="2">
        <v>342375.92</v>
      </c>
      <c r="J18010" s="5"/>
      <c r="L18010" s="5"/>
      <c r="M18010" s="2">
        <f t="shared" si="281"/>
        <v>-1245302.0099999967</v>
      </c>
      <c r="P18010"/>
    </row>
    <row r="18011" spans="1:16" hidden="1">
      <c r="A18011" t="s">
        <v>28628</v>
      </c>
      <c r="B18011" s="1">
        <v>42329</v>
      </c>
      <c r="C18011" t="s">
        <v>28633</v>
      </c>
      <c r="D18011">
        <v>1</v>
      </c>
      <c r="E18011" t="s">
        <v>28634</v>
      </c>
      <c r="F18011" t="s">
        <v>13565</v>
      </c>
      <c r="G18011" t="s">
        <v>20</v>
      </c>
      <c r="H18011" t="s">
        <v>27202</v>
      </c>
      <c r="I18011" s="2">
        <v>61840</v>
      </c>
      <c r="J18011" s="5"/>
      <c r="L18011" s="5"/>
      <c r="M18011" s="2">
        <f t="shared" si="281"/>
        <v>-1183462.0099999967</v>
      </c>
      <c r="P18011"/>
    </row>
    <row r="18012" spans="1:16" hidden="1">
      <c r="A18012" t="s">
        <v>28649</v>
      </c>
      <c r="B18012" s="48">
        <v>42329</v>
      </c>
      <c r="C18012" s="47" t="s">
        <v>1802</v>
      </c>
      <c r="D18012" s="47">
        <v>2</v>
      </c>
      <c r="E18012" s="47" t="s">
        <v>28659</v>
      </c>
      <c r="F18012" s="47" t="s">
        <v>13559</v>
      </c>
      <c r="G18012" s="47" t="s">
        <v>479</v>
      </c>
      <c r="H18012" s="47" t="s">
        <v>65</v>
      </c>
      <c r="I18012" s="49">
        <v>383.74</v>
      </c>
      <c r="J18012" s="5"/>
      <c r="L18012" s="5"/>
      <c r="M18012" s="2">
        <f t="shared" si="281"/>
        <v>-1183078.2699999968</v>
      </c>
      <c r="N18012" s="25" t="s">
        <v>36438</v>
      </c>
      <c r="P18012"/>
    </row>
    <row r="18013" spans="1:16" hidden="1">
      <c r="A18013" t="s">
        <v>28675</v>
      </c>
      <c r="B18013" s="1">
        <v>42329</v>
      </c>
      <c r="C18013" t="s">
        <v>28684</v>
      </c>
      <c r="D18013">
        <v>1</v>
      </c>
      <c r="E18013" t="s">
        <v>28685</v>
      </c>
      <c r="F18013" t="s">
        <v>13565</v>
      </c>
      <c r="G18013" t="s">
        <v>20</v>
      </c>
      <c r="H18013" t="s">
        <v>28686</v>
      </c>
      <c r="I18013" s="2">
        <v>200000</v>
      </c>
      <c r="J18013" s="5"/>
      <c r="L18013" s="5"/>
      <c r="M18013" s="2">
        <f t="shared" si="281"/>
        <v>-983078.26999999676</v>
      </c>
      <c r="P18013"/>
    </row>
    <row r="18014" spans="1:16" hidden="1">
      <c r="A18014" t="s">
        <v>28701</v>
      </c>
      <c r="B18014" s="1">
        <v>42329</v>
      </c>
      <c r="C18014" t="s">
        <v>28710</v>
      </c>
      <c r="D18014">
        <v>1</v>
      </c>
      <c r="E18014" t="s">
        <v>28711</v>
      </c>
      <c r="F18014" t="s">
        <v>13565</v>
      </c>
      <c r="G18014" t="s">
        <v>20</v>
      </c>
      <c r="H18014" t="s">
        <v>5934</v>
      </c>
      <c r="I18014" s="2">
        <v>60000</v>
      </c>
      <c r="J18014" s="5"/>
      <c r="L18014" s="5"/>
      <c r="M18014" s="2">
        <f t="shared" si="281"/>
        <v>-923078.26999999676</v>
      </c>
      <c r="P18014"/>
    </row>
    <row r="18015" spans="1:16" hidden="1">
      <c r="A18015" t="s">
        <v>28723</v>
      </c>
      <c r="B18015" s="1">
        <v>42329</v>
      </c>
      <c r="C18015" t="s">
        <v>27517</v>
      </c>
      <c r="D18015">
        <v>1</v>
      </c>
      <c r="E18015" t="s">
        <v>28730</v>
      </c>
      <c r="F18015" t="s">
        <v>13565</v>
      </c>
      <c r="G18015" t="s">
        <v>20</v>
      </c>
      <c r="H18015" t="s">
        <v>6191</v>
      </c>
      <c r="I18015" s="2">
        <v>70000</v>
      </c>
      <c r="J18015" s="5"/>
      <c r="L18015" s="5"/>
      <c r="M18015" s="2">
        <f t="shared" si="281"/>
        <v>-853078.26999999676</v>
      </c>
      <c r="P18015"/>
    </row>
    <row r="18016" spans="1:16" hidden="1">
      <c r="A18016" t="s">
        <v>28744</v>
      </c>
      <c r="B18016" s="1">
        <v>42329</v>
      </c>
      <c r="C18016" t="s">
        <v>27517</v>
      </c>
      <c r="D18016">
        <v>1</v>
      </c>
      <c r="E18016" t="s">
        <v>28753</v>
      </c>
      <c r="F18016" t="s">
        <v>13565</v>
      </c>
      <c r="G18016" t="s">
        <v>20</v>
      </c>
      <c r="H18016" t="s">
        <v>6191</v>
      </c>
      <c r="I18016" s="2">
        <v>100000</v>
      </c>
      <c r="J18016" s="5"/>
      <c r="L18016" s="5"/>
      <c r="M18016" s="2">
        <f t="shared" si="281"/>
        <v>-753078.26999999676</v>
      </c>
      <c r="P18016"/>
    </row>
    <row r="18017" spans="1:16" hidden="1">
      <c r="A18017" t="s">
        <v>28766</v>
      </c>
      <c r="B18017" s="1">
        <v>42329</v>
      </c>
      <c r="C18017" t="s">
        <v>28773</v>
      </c>
      <c r="D18017">
        <v>2</v>
      </c>
      <c r="E18017" t="s">
        <v>28774</v>
      </c>
      <c r="F18017" t="s">
        <v>7054</v>
      </c>
      <c r="G18017" t="s">
        <v>20</v>
      </c>
      <c r="H18017" t="s">
        <v>10318</v>
      </c>
      <c r="I18017" s="2">
        <v>1025</v>
      </c>
      <c r="J18017" s="5"/>
      <c r="L18017" s="5"/>
      <c r="M18017" s="2">
        <f t="shared" si="281"/>
        <v>-752053.26999999676</v>
      </c>
      <c r="P18017"/>
    </row>
    <row r="18018" spans="1:16" hidden="1">
      <c r="A18018" t="s">
        <v>28785</v>
      </c>
      <c r="B18018" s="1">
        <v>42329</v>
      </c>
      <c r="C18018" t="s">
        <v>1802</v>
      </c>
      <c r="D18018">
        <v>2</v>
      </c>
      <c r="E18018" t="s">
        <v>28792</v>
      </c>
      <c r="F18018" t="s">
        <v>13559</v>
      </c>
      <c r="G18018" t="s">
        <v>479</v>
      </c>
      <c r="H18018" t="s">
        <v>15372</v>
      </c>
      <c r="I18018" s="2">
        <v>455.51</v>
      </c>
      <c r="J18018" s="5"/>
      <c r="L18018" s="5"/>
      <c r="M18018" s="2">
        <f t="shared" si="281"/>
        <v>-751597.75999999675</v>
      </c>
      <c r="P18018"/>
    </row>
    <row r="18019" spans="1:16" hidden="1">
      <c r="A18019" t="s">
        <v>28803</v>
      </c>
      <c r="B18019" s="1">
        <v>42329</v>
      </c>
      <c r="C18019" t="s">
        <v>28811</v>
      </c>
      <c r="D18019">
        <v>1</v>
      </c>
      <c r="E18019" t="s">
        <v>28812</v>
      </c>
      <c r="F18019" t="s">
        <v>13565</v>
      </c>
      <c r="G18019" t="s">
        <v>20</v>
      </c>
      <c r="H18019" t="s">
        <v>9162</v>
      </c>
      <c r="I18019" s="2">
        <v>10000</v>
      </c>
      <c r="J18019" s="5"/>
      <c r="L18019" s="5"/>
      <c r="M18019" s="2">
        <f t="shared" si="281"/>
        <v>-741597.75999999675</v>
      </c>
      <c r="P18019"/>
    </row>
    <row r="18020" spans="1:16" hidden="1">
      <c r="A18020" t="s">
        <v>28823</v>
      </c>
      <c r="B18020" s="1">
        <v>42329</v>
      </c>
      <c r="C18020" t="s">
        <v>25811</v>
      </c>
      <c r="D18020">
        <v>1</v>
      </c>
      <c r="E18020" t="s">
        <v>28831</v>
      </c>
      <c r="F18020" t="s">
        <v>13565</v>
      </c>
      <c r="G18020" t="s">
        <v>20</v>
      </c>
      <c r="H18020" t="s">
        <v>28832</v>
      </c>
      <c r="I18020" s="2">
        <v>6500</v>
      </c>
      <c r="J18020" s="5"/>
      <c r="L18020" s="5"/>
      <c r="M18020" s="2">
        <f t="shared" si="281"/>
        <v>-735097.75999999675</v>
      </c>
      <c r="P18020"/>
    </row>
    <row r="18021" spans="1:16" hidden="1">
      <c r="A18021" t="s">
        <v>28847</v>
      </c>
      <c r="B18021" s="1">
        <v>42329</v>
      </c>
      <c r="C18021" t="s">
        <v>28855</v>
      </c>
      <c r="D18021">
        <v>2</v>
      </c>
      <c r="E18021" t="s">
        <v>28856</v>
      </c>
      <c r="F18021" t="s">
        <v>7054</v>
      </c>
      <c r="G18021" t="s">
        <v>20</v>
      </c>
      <c r="H18021" t="s">
        <v>9170</v>
      </c>
      <c r="I18021" s="2">
        <v>6030.86</v>
      </c>
      <c r="J18021" s="5"/>
      <c r="L18021" s="5"/>
      <c r="M18021" s="2">
        <f t="shared" si="281"/>
        <v>-729066.89999999676</v>
      </c>
      <c r="P18021"/>
    </row>
    <row r="18022" spans="1:16" hidden="1">
      <c r="A18022" t="s">
        <v>28868</v>
      </c>
      <c r="B18022" s="1">
        <v>42329</v>
      </c>
      <c r="C18022" t="s">
        <v>28877</v>
      </c>
      <c r="D18022">
        <v>1</v>
      </c>
      <c r="E18022" t="s">
        <v>28878</v>
      </c>
      <c r="F18022" t="s">
        <v>13561</v>
      </c>
      <c r="G18022" t="s">
        <v>20</v>
      </c>
      <c r="H18022" t="s">
        <v>28879</v>
      </c>
      <c r="I18022" s="2">
        <v>10000</v>
      </c>
      <c r="J18022" s="5"/>
      <c r="L18022" s="5"/>
      <c r="M18022" s="2">
        <f t="shared" si="281"/>
        <v>-719066.89999999676</v>
      </c>
      <c r="P18022"/>
    </row>
    <row r="18023" spans="1:16" hidden="1">
      <c r="A18023" t="s">
        <v>28895</v>
      </c>
      <c r="B18023" s="1">
        <v>42329</v>
      </c>
      <c r="C18023" t="s">
        <v>28904</v>
      </c>
      <c r="D18023">
        <v>2</v>
      </c>
      <c r="E18023" t="s">
        <v>28905</v>
      </c>
      <c r="F18023" t="s">
        <v>7054</v>
      </c>
      <c r="G18023" t="s">
        <v>20</v>
      </c>
      <c r="H18023" t="s">
        <v>15770</v>
      </c>
      <c r="I18023" s="2">
        <v>3940</v>
      </c>
      <c r="J18023" s="5"/>
      <c r="L18023" s="5"/>
      <c r="M18023" s="2">
        <f t="shared" si="281"/>
        <v>-715126.89999999676</v>
      </c>
      <c r="P18023"/>
    </row>
    <row r="18024" spans="1:16" hidden="1">
      <c r="A18024" t="s">
        <v>28917</v>
      </c>
      <c r="B18024" s="1">
        <v>42329</v>
      </c>
      <c r="C18024" t="s">
        <v>28923</v>
      </c>
      <c r="D18024">
        <v>2</v>
      </c>
      <c r="E18024" t="s">
        <v>28924</v>
      </c>
      <c r="F18024" t="s">
        <v>7054</v>
      </c>
      <c r="G18024" t="s">
        <v>20</v>
      </c>
      <c r="H18024" t="s">
        <v>11266</v>
      </c>
      <c r="I18024" s="2">
        <v>1840</v>
      </c>
      <c r="J18024" s="5"/>
      <c r="L18024" s="5"/>
      <c r="M18024" s="2">
        <f t="shared" si="281"/>
        <v>-713286.89999999676</v>
      </c>
      <c r="P18024"/>
    </row>
    <row r="18025" spans="1:16" hidden="1">
      <c r="A18025" t="s">
        <v>28936</v>
      </c>
      <c r="B18025" s="1">
        <v>42329</v>
      </c>
      <c r="C18025" t="s">
        <v>13111</v>
      </c>
      <c r="D18025">
        <v>2</v>
      </c>
      <c r="E18025" t="s">
        <v>28943</v>
      </c>
      <c r="F18025" t="s">
        <v>13559</v>
      </c>
      <c r="G18025" t="s">
        <v>479</v>
      </c>
      <c r="H18025" t="s">
        <v>2770</v>
      </c>
      <c r="I18025" s="2">
        <v>458.88</v>
      </c>
      <c r="J18025" s="5"/>
      <c r="L18025" s="5"/>
      <c r="M18025" s="2">
        <f t="shared" si="281"/>
        <v>-712828.01999999676</v>
      </c>
      <c r="P18025"/>
    </row>
    <row r="18026" spans="1:16" hidden="1">
      <c r="A18026" t="s">
        <v>28957</v>
      </c>
      <c r="B18026" s="1">
        <v>42329</v>
      </c>
      <c r="C18026" t="s">
        <v>28963</v>
      </c>
      <c r="D18026">
        <v>2</v>
      </c>
      <c r="E18026" t="s">
        <v>28964</v>
      </c>
      <c r="F18026" t="s">
        <v>7054</v>
      </c>
      <c r="G18026" t="s">
        <v>20</v>
      </c>
      <c r="H18026" t="s">
        <v>28965</v>
      </c>
      <c r="I18026" s="2">
        <v>4100</v>
      </c>
      <c r="J18026" s="5"/>
      <c r="L18026" s="5"/>
      <c r="M18026" s="2">
        <f t="shared" si="281"/>
        <v>-708728.01999999676</v>
      </c>
      <c r="P18026"/>
    </row>
    <row r="18027" spans="1:16" hidden="1">
      <c r="A18027" t="s">
        <v>28983</v>
      </c>
      <c r="B18027" s="1">
        <v>42329</v>
      </c>
      <c r="C18027" t="s">
        <v>28989</v>
      </c>
      <c r="D18027">
        <v>2</v>
      </c>
      <c r="E18027" t="s">
        <v>28990</v>
      </c>
      <c r="F18027" t="s">
        <v>7054</v>
      </c>
      <c r="G18027" t="s">
        <v>20</v>
      </c>
      <c r="H18027" t="s">
        <v>285</v>
      </c>
      <c r="I18027" s="2">
        <v>1025</v>
      </c>
      <c r="J18027" s="5"/>
      <c r="L18027" s="5"/>
      <c r="M18027" s="2">
        <f t="shared" si="281"/>
        <v>-707703.01999999676</v>
      </c>
      <c r="P18027"/>
    </row>
    <row r="18028" spans="1:16" hidden="1">
      <c r="A18028" t="s">
        <v>29004</v>
      </c>
      <c r="B18028" s="1">
        <v>42329</v>
      </c>
      <c r="C18028" t="s">
        <v>29012</v>
      </c>
      <c r="D18028">
        <v>1</v>
      </c>
      <c r="E18028" t="s">
        <v>29013</v>
      </c>
      <c r="F18028" t="s">
        <v>13565</v>
      </c>
      <c r="G18028" t="s">
        <v>20</v>
      </c>
      <c r="H18028" t="s">
        <v>1270</v>
      </c>
      <c r="I18028" s="2">
        <v>20000</v>
      </c>
      <c r="J18028" s="5"/>
      <c r="L18028" s="5"/>
      <c r="M18028" s="2">
        <f t="shared" si="281"/>
        <v>-687703.01999999676</v>
      </c>
      <c r="P18028"/>
    </row>
    <row r="18029" spans="1:16" hidden="1">
      <c r="A18029" t="s">
        <v>29024</v>
      </c>
      <c r="B18029" s="1">
        <v>42329</v>
      </c>
      <c r="C18029" t="s">
        <v>29012</v>
      </c>
      <c r="D18029">
        <v>1</v>
      </c>
      <c r="E18029" t="s">
        <v>29013</v>
      </c>
      <c r="F18029" t="s">
        <v>13565</v>
      </c>
      <c r="G18029" t="s">
        <v>20</v>
      </c>
      <c r="H18029" t="s">
        <v>29029</v>
      </c>
      <c r="J18029" s="5"/>
      <c r="K18029" s="2">
        <v>20000</v>
      </c>
      <c r="L18029" s="5"/>
      <c r="M18029" s="2">
        <f t="shared" si="281"/>
        <v>-707703.01999999676</v>
      </c>
      <c r="P18029"/>
    </row>
    <row r="18030" spans="1:16" hidden="1">
      <c r="A18030" t="s">
        <v>29045</v>
      </c>
      <c r="B18030" s="1">
        <v>42329</v>
      </c>
      <c r="C18030" t="s">
        <v>29012</v>
      </c>
      <c r="D18030">
        <v>1</v>
      </c>
      <c r="E18030" t="s">
        <v>29052</v>
      </c>
      <c r="F18030" t="s">
        <v>13565</v>
      </c>
      <c r="G18030" t="s">
        <v>20</v>
      </c>
      <c r="H18030" t="s">
        <v>1270</v>
      </c>
      <c r="I18030" s="2">
        <v>20000</v>
      </c>
      <c r="J18030" s="5"/>
      <c r="L18030" s="5"/>
      <c r="M18030" s="2">
        <f t="shared" si="281"/>
        <v>-687703.01999999676</v>
      </c>
      <c r="P18030"/>
    </row>
    <row r="18031" spans="1:16" hidden="1">
      <c r="A18031" t="s">
        <v>29068</v>
      </c>
      <c r="B18031" s="1">
        <v>42329</v>
      </c>
      <c r="C18031" t="s">
        <v>29074</v>
      </c>
      <c r="D18031">
        <v>2</v>
      </c>
      <c r="E18031" t="s">
        <v>29075</v>
      </c>
      <c r="F18031" t="s">
        <v>7054</v>
      </c>
      <c r="G18031" t="s">
        <v>20</v>
      </c>
      <c r="H18031" t="s">
        <v>27005</v>
      </c>
      <c r="I18031" s="2">
        <v>1025</v>
      </c>
      <c r="J18031" s="5"/>
      <c r="L18031" s="5"/>
      <c r="M18031" s="2">
        <f t="shared" si="281"/>
        <v>-686678.01999999676</v>
      </c>
      <c r="P18031"/>
    </row>
    <row r="18032" spans="1:16" hidden="1">
      <c r="A18032" t="s">
        <v>29092</v>
      </c>
      <c r="B18032" s="1">
        <v>42329</v>
      </c>
      <c r="C18032" t="s">
        <v>29098</v>
      </c>
      <c r="D18032">
        <v>2</v>
      </c>
      <c r="E18032" t="s">
        <v>29099</v>
      </c>
      <c r="F18032" t="s">
        <v>7054</v>
      </c>
      <c r="G18032" t="s">
        <v>20</v>
      </c>
      <c r="H18032" t="s">
        <v>29100</v>
      </c>
      <c r="I18032" s="2">
        <v>1025</v>
      </c>
      <c r="J18032" s="5"/>
      <c r="L18032" s="5"/>
      <c r="M18032" s="2">
        <f t="shared" si="281"/>
        <v>-685653.01999999676</v>
      </c>
      <c r="P18032"/>
    </row>
    <row r="18033" spans="1:16" hidden="1">
      <c r="A18033" t="s">
        <v>29115</v>
      </c>
      <c r="B18033" s="1">
        <v>42329</v>
      </c>
      <c r="C18033" t="s">
        <v>29121</v>
      </c>
      <c r="D18033">
        <v>2</v>
      </c>
      <c r="E18033" t="s">
        <v>29122</v>
      </c>
      <c r="F18033" t="s">
        <v>7054</v>
      </c>
      <c r="G18033" t="s">
        <v>20</v>
      </c>
      <c r="H18033" t="s">
        <v>564</v>
      </c>
      <c r="I18033" s="2">
        <v>2990</v>
      </c>
      <c r="J18033" s="5"/>
      <c r="L18033" s="5"/>
      <c r="M18033" s="2">
        <f t="shared" si="281"/>
        <v>-682663.01999999676</v>
      </c>
      <c r="P18033"/>
    </row>
    <row r="18034" spans="1:16" hidden="1">
      <c r="A18034" t="s">
        <v>29137</v>
      </c>
      <c r="B18034" s="1">
        <v>42329</v>
      </c>
      <c r="C18034" t="s">
        <v>29144</v>
      </c>
      <c r="D18034">
        <v>2</v>
      </c>
      <c r="E18034" t="s">
        <v>29145</v>
      </c>
      <c r="F18034" t="s">
        <v>7054</v>
      </c>
      <c r="G18034" t="s">
        <v>20</v>
      </c>
      <c r="H18034" t="s">
        <v>27136</v>
      </c>
      <c r="I18034" s="2">
        <v>1840</v>
      </c>
      <c r="J18034" s="5"/>
      <c r="L18034" s="5"/>
      <c r="M18034" s="2">
        <f t="shared" si="281"/>
        <v>-680823.01999999676</v>
      </c>
      <c r="P18034"/>
    </row>
    <row r="18035" spans="1:16" hidden="1">
      <c r="A18035" t="s">
        <v>29162</v>
      </c>
      <c r="B18035" s="1">
        <v>42329</v>
      </c>
      <c r="C18035" t="s">
        <v>29169</v>
      </c>
      <c r="D18035">
        <v>2</v>
      </c>
      <c r="E18035" t="s">
        <v>29170</v>
      </c>
      <c r="F18035" t="s">
        <v>7054</v>
      </c>
      <c r="G18035" t="s">
        <v>20</v>
      </c>
      <c r="H18035" t="s">
        <v>1556</v>
      </c>
      <c r="I18035" s="2">
        <v>3030.01</v>
      </c>
      <c r="J18035" s="5"/>
      <c r="L18035" s="5"/>
      <c r="M18035" s="2">
        <f t="shared" si="281"/>
        <v>-677793.00999999675</v>
      </c>
      <c r="P18035"/>
    </row>
    <row r="18036" spans="1:16" hidden="1">
      <c r="A18036" t="s">
        <v>29186</v>
      </c>
      <c r="B18036" s="1">
        <v>42329</v>
      </c>
      <c r="C18036" t="s">
        <v>29193</v>
      </c>
      <c r="D18036">
        <v>2</v>
      </c>
      <c r="E18036" t="s">
        <v>29194</v>
      </c>
      <c r="F18036" t="s">
        <v>7054</v>
      </c>
      <c r="G18036" t="s">
        <v>20</v>
      </c>
      <c r="H18036" t="s">
        <v>85</v>
      </c>
      <c r="I18036" s="2">
        <v>5890</v>
      </c>
      <c r="J18036" s="5"/>
      <c r="L18036" s="5"/>
      <c r="M18036" s="2">
        <f t="shared" si="281"/>
        <v>-671903.00999999675</v>
      </c>
      <c r="P18036"/>
    </row>
    <row r="18037" spans="1:16" hidden="1">
      <c r="A18037" t="s">
        <v>29209</v>
      </c>
      <c r="B18037" s="1">
        <v>42329</v>
      </c>
      <c r="C18037" t="s">
        <v>6</v>
      </c>
      <c r="D18037">
        <v>1</v>
      </c>
      <c r="E18037" t="s">
        <v>29215</v>
      </c>
      <c r="F18037" t="s">
        <v>13565</v>
      </c>
      <c r="G18037" t="s">
        <v>20</v>
      </c>
      <c r="H18037" t="s">
        <v>29216</v>
      </c>
      <c r="I18037" s="2">
        <v>491900</v>
      </c>
      <c r="J18037" s="5"/>
      <c r="L18037" s="5"/>
      <c r="M18037" s="2">
        <f t="shared" si="281"/>
        <v>-180003.00999999675</v>
      </c>
      <c r="P18037"/>
    </row>
    <row r="18038" spans="1:16" hidden="1">
      <c r="A18038" t="s">
        <v>29229</v>
      </c>
      <c r="B18038" s="1">
        <v>42329</v>
      </c>
      <c r="C18038" t="s">
        <v>29236</v>
      </c>
      <c r="D18038">
        <v>2</v>
      </c>
      <c r="E18038" t="s">
        <v>29237</v>
      </c>
      <c r="F18038" t="s">
        <v>7054</v>
      </c>
      <c r="G18038" t="s">
        <v>20</v>
      </c>
      <c r="H18038" t="s">
        <v>20087</v>
      </c>
      <c r="I18038" s="2">
        <v>1840</v>
      </c>
      <c r="J18038" s="5"/>
      <c r="L18038" s="5"/>
      <c r="M18038" s="2">
        <f t="shared" si="281"/>
        <v>-178163.00999999675</v>
      </c>
      <c r="P18038"/>
    </row>
    <row r="18039" spans="1:16" hidden="1">
      <c r="A18039" t="s">
        <v>29251</v>
      </c>
      <c r="B18039" s="1">
        <v>42329</v>
      </c>
      <c r="C18039" t="s">
        <v>29257</v>
      </c>
      <c r="D18039">
        <v>2</v>
      </c>
      <c r="E18039" t="s">
        <v>29258</v>
      </c>
      <c r="F18039" t="s">
        <v>7054</v>
      </c>
      <c r="G18039" t="s">
        <v>20</v>
      </c>
      <c r="H18039" t="s">
        <v>1693</v>
      </c>
      <c r="I18039" s="2">
        <v>9490.64</v>
      </c>
      <c r="J18039" s="5"/>
      <c r="L18039" s="5"/>
      <c r="M18039" s="2">
        <f t="shared" si="281"/>
        <v>-168672.36999999674</v>
      </c>
      <c r="P18039"/>
    </row>
    <row r="18040" spans="1:16" hidden="1">
      <c r="A18040" t="s">
        <v>29271</v>
      </c>
      <c r="B18040" s="1">
        <v>42329</v>
      </c>
      <c r="C18040" t="s">
        <v>29276</v>
      </c>
      <c r="D18040">
        <v>2</v>
      </c>
      <c r="E18040" t="s">
        <v>29277</v>
      </c>
      <c r="F18040" t="s">
        <v>7054</v>
      </c>
      <c r="G18040" t="s">
        <v>20</v>
      </c>
      <c r="H18040" t="s">
        <v>15273</v>
      </c>
      <c r="I18040" s="2">
        <v>2230.0100000000002</v>
      </c>
      <c r="J18040" s="5"/>
      <c r="L18040" s="5"/>
      <c r="M18040" s="2">
        <f t="shared" si="281"/>
        <v>-166442.35999999673</v>
      </c>
      <c r="P18040"/>
    </row>
    <row r="18041" spans="1:16" hidden="1">
      <c r="A18041" t="s">
        <v>29292</v>
      </c>
      <c r="B18041" s="1">
        <v>42329</v>
      </c>
      <c r="C18041" t="s">
        <v>29299</v>
      </c>
      <c r="D18041">
        <v>2</v>
      </c>
      <c r="E18041" t="s">
        <v>29300</v>
      </c>
      <c r="F18041" t="s">
        <v>7054</v>
      </c>
      <c r="G18041" t="s">
        <v>20</v>
      </c>
      <c r="H18041" t="s">
        <v>4113</v>
      </c>
      <c r="I18041" s="2">
        <v>1025</v>
      </c>
      <c r="J18041" s="5"/>
      <c r="L18041" s="5"/>
      <c r="M18041" s="2">
        <f t="shared" si="281"/>
        <v>-165417.35999999673</v>
      </c>
      <c r="P18041"/>
    </row>
    <row r="18042" spans="1:16" hidden="1">
      <c r="A18042" t="s">
        <v>29312</v>
      </c>
      <c r="B18042" s="1">
        <v>42329</v>
      </c>
      <c r="C18042" t="s">
        <v>29320</v>
      </c>
      <c r="D18042">
        <v>2</v>
      </c>
      <c r="E18042" t="s">
        <v>29321</v>
      </c>
      <c r="F18042" t="s">
        <v>7054</v>
      </c>
      <c r="G18042" t="s">
        <v>20</v>
      </c>
      <c r="H18042" t="s">
        <v>15341</v>
      </c>
      <c r="I18042" s="2">
        <v>1025</v>
      </c>
      <c r="J18042" s="5"/>
      <c r="L18042" s="5"/>
      <c r="M18042" s="2">
        <f t="shared" si="281"/>
        <v>-164392.35999999673</v>
      </c>
      <c r="P18042"/>
    </row>
    <row r="18043" spans="1:16" hidden="1">
      <c r="A18043" t="s">
        <v>29335</v>
      </c>
      <c r="B18043" s="1">
        <v>42329</v>
      </c>
      <c r="C18043" t="s">
        <v>29343</v>
      </c>
      <c r="D18043">
        <v>2</v>
      </c>
      <c r="E18043" t="s">
        <v>29344</v>
      </c>
      <c r="F18043" t="s">
        <v>7054</v>
      </c>
      <c r="G18043" t="s">
        <v>20</v>
      </c>
      <c r="H18043" t="s">
        <v>2277</v>
      </c>
      <c r="I18043" s="2">
        <v>200.01</v>
      </c>
      <c r="J18043" s="5"/>
      <c r="L18043" s="5"/>
      <c r="M18043" s="2">
        <f t="shared" si="281"/>
        <v>-164192.34999999672</v>
      </c>
      <c r="P18043"/>
    </row>
    <row r="18044" spans="1:16" hidden="1">
      <c r="A18044" t="s">
        <v>29356</v>
      </c>
      <c r="B18044" s="1">
        <v>42329</v>
      </c>
      <c r="C18044" t="s">
        <v>29362</v>
      </c>
      <c r="D18044">
        <v>2</v>
      </c>
      <c r="E18044" t="s">
        <v>29363</v>
      </c>
      <c r="F18044" t="s">
        <v>7054</v>
      </c>
      <c r="G18044" t="s">
        <v>20</v>
      </c>
      <c r="H18044" t="s">
        <v>14457</v>
      </c>
      <c r="I18044" s="2">
        <v>1025</v>
      </c>
      <c r="J18044" s="5"/>
      <c r="L18044" s="5"/>
      <c r="M18044" s="2">
        <f t="shared" si="281"/>
        <v>-163167.34999999672</v>
      </c>
      <c r="P18044"/>
    </row>
    <row r="18045" spans="1:16" hidden="1">
      <c r="A18045" t="s">
        <v>29378</v>
      </c>
      <c r="B18045" s="1">
        <v>42329</v>
      </c>
      <c r="C18045" t="s">
        <v>29385</v>
      </c>
      <c r="D18045">
        <v>1</v>
      </c>
      <c r="E18045" t="s">
        <v>29386</v>
      </c>
      <c r="F18045" t="s">
        <v>13561</v>
      </c>
      <c r="G18045" t="s">
        <v>20</v>
      </c>
      <c r="H18045" t="s">
        <v>29387</v>
      </c>
      <c r="I18045" s="2">
        <v>10000</v>
      </c>
      <c r="J18045" s="5"/>
      <c r="L18045" s="5"/>
      <c r="M18045" s="2">
        <f t="shared" si="281"/>
        <v>-153167.34999999672</v>
      </c>
      <c r="P18045"/>
    </row>
    <row r="18046" spans="1:16" hidden="1">
      <c r="A18046" t="s">
        <v>29402</v>
      </c>
      <c r="B18046" s="1">
        <v>42329</v>
      </c>
      <c r="C18046" t="s">
        <v>29410</v>
      </c>
      <c r="D18046">
        <v>2</v>
      </c>
      <c r="E18046" t="s">
        <v>29411</v>
      </c>
      <c r="F18046" t="s">
        <v>7054</v>
      </c>
      <c r="G18046" t="s">
        <v>20</v>
      </c>
      <c r="H18046" t="s">
        <v>29412</v>
      </c>
      <c r="I18046" s="2">
        <v>4100</v>
      </c>
      <c r="J18046" s="5"/>
      <c r="L18046" s="5"/>
      <c r="M18046" s="2">
        <f t="shared" si="281"/>
        <v>-149067.34999999672</v>
      </c>
      <c r="P18046"/>
    </row>
    <row r="18047" spans="1:16" hidden="1">
      <c r="A18047" t="s">
        <v>29429</v>
      </c>
      <c r="B18047" s="1">
        <v>42329</v>
      </c>
      <c r="C18047" t="s">
        <v>29434</v>
      </c>
      <c r="D18047">
        <v>1</v>
      </c>
      <c r="E18047" t="s">
        <v>29435</v>
      </c>
      <c r="F18047" t="s">
        <v>13565</v>
      </c>
      <c r="G18047" t="s">
        <v>20</v>
      </c>
      <c r="H18047" t="s">
        <v>29436</v>
      </c>
      <c r="I18047" s="2">
        <v>10000</v>
      </c>
      <c r="J18047" s="5"/>
      <c r="L18047" s="5"/>
      <c r="M18047" s="2">
        <f t="shared" si="281"/>
        <v>-139067.34999999672</v>
      </c>
      <c r="P18047"/>
    </row>
    <row r="18048" spans="1:16" hidden="1">
      <c r="A18048" t="s">
        <v>29449</v>
      </c>
      <c r="B18048" s="1">
        <v>42329</v>
      </c>
      <c r="C18048" t="s">
        <v>29454</v>
      </c>
      <c r="D18048">
        <v>1</v>
      </c>
      <c r="E18048" t="s">
        <v>29455</v>
      </c>
      <c r="F18048" t="s">
        <v>13561</v>
      </c>
      <c r="G18048" t="s">
        <v>20</v>
      </c>
      <c r="H18048" t="s">
        <v>29456</v>
      </c>
      <c r="I18048" s="2">
        <v>10000</v>
      </c>
      <c r="J18048" s="5"/>
      <c r="L18048" s="5"/>
      <c r="M18048" s="2">
        <f t="shared" si="281"/>
        <v>-129067.34999999672</v>
      </c>
      <c r="P18048"/>
    </row>
    <row r="18049" spans="1:16" hidden="1">
      <c r="A18049" t="s">
        <v>29472</v>
      </c>
      <c r="B18049" s="1">
        <v>42329</v>
      </c>
      <c r="C18049" t="s">
        <v>6</v>
      </c>
      <c r="D18049">
        <v>1</v>
      </c>
      <c r="E18049" t="s">
        <v>29479</v>
      </c>
      <c r="F18049" t="s">
        <v>13565</v>
      </c>
      <c r="G18049" t="s">
        <v>20</v>
      </c>
      <c r="H18049" t="s">
        <v>9123</v>
      </c>
      <c r="I18049" s="2">
        <v>30000</v>
      </c>
      <c r="J18049" s="5"/>
      <c r="L18049" s="5"/>
      <c r="M18049" s="2">
        <f t="shared" si="281"/>
        <v>-99067.349999996717</v>
      </c>
      <c r="N18049" s="3">
        <f>+M17974-M18049</f>
        <v>-383.74999999995634</v>
      </c>
      <c r="P18049"/>
    </row>
    <row r="18050" spans="1:16" hidden="1">
      <c r="A18050" s="35" t="s">
        <v>9203</v>
      </c>
      <c r="B18050" s="36">
        <v>42330</v>
      </c>
      <c r="C18050" s="35" t="s">
        <v>18</v>
      </c>
      <c r="D18050" s="35">
        <v>1</v>
      </c>
      <c r="E18050" s="35" t="s">
        <v>9204</v>
      </c>
      <c r="F18050" s="35" t="s">
        <v>13</v>
      </c>
      <c r="G18050" s="35" t="s">
        <v>4</v>
      </c>
      <c r="H18050" s="35" t="s">
        <v>9205</v>
      </c>
      <c r="I18050" s="11"/>
      <c r="J18050" s="12"/>
      <c r="K18050" s="11">
        <v>100000</v>
      </c>
      <c r="L18050" s="12"/>
      <c r="M18050" s="2">
        <f t="shared" si="281"/>
        <v>-199067.34999999672</v>
      </c>
      <c r="P18050"/>
    </row>
    <row r="18051" spans="1:16" hidden="1">
      <c r="A18051" t="s">
        <v>9335</v>
      </c>
      <c r="B18051" s="1">
        <v>42330</v>
      </c>
      <c r="C18051" t="s">
        <v>18</v>
      </c>
      <c r="D18051">
        <v>1</v>
      </c>
      <c r="E18051" t="s">
        <v>9336</v>
      </c>
      <c r="F18051" t="s">
        <v>13</v>
      </c>
      <c r="G18051" t="s">
        <v>4</v>
      </c>
      <c r="H18051" t="s">
        <v>6651</v>
      </c>
      <c r="J18051" s="5"/>
      <c r="K18051" s="2">
        <v>23000</v>
      </c>
      <c r="L18051" s="5"/>
      <c r="M18051" s="2">
        <f t="shared" si="281"/>
        <v>-222067.34999999672</v>
      </c>
      <c r="P18051"/>
    </row>
    <row r="18052" spans="1:16" hidden="1">
      <c r="A18052" t="s">
        <v>9338</v>
      </c>
      <c r="B18052" s="1">
        <v>42330</v>
      </c>
      <c r="C18052" t="s">
        <v>200</v>
      </c>
      <c r="D18052">
        <v>1</v>
      </c>
      <c r="E18052" t="s">
        <v>9339</v>
      </c>
      <c r="F18052" t="s">
        <v>16</v>
      </c>
      <c r="G18052" t="s">
        <v>4</v>
      </c>
      <c r="H18052" t="s">
        <v>200</v>
      </c>
      <c r="J18052" s="5"/>
      <c r="K18052" s="2">
        <v>18705</v>
      </c>
      <c r="L18052" s="5"/>
      <c r="M18052" s="2">
        <f t="shared" si="281"/>
        <v>-240772.34999999672</v>
      </c>
      <c r="P18052"/>
    </row>
    <row r="18053" spans="1:16" hidden="1">
      <c r="A18053" t="s">
        <v>29495</v>
      </c>
      <c r="B18053" s="1">
        <v>42330</v>
      </c>
      <c r="C18053" t="s">
        <v>6</v>
      </c>
      <c r="D18053">
        <v>1</v>
      </c>
      <c r="E18053" t="s">
        <v>29504</v>
      </c>
      <c r="F18053" t="s">
        <v>13565</v>
      </c>
      <c r="G18053" t="s">
        <v>4</v>
      </c>
      <c r="H18053" t="s">
        <v>9205</v>
      </c>
      <c r="I18053" s="2">
        <v>100000</v>
      </c>
      <c r="J18053" s="5"/>
      <c r="L18053" s="5"/>
      <c r="M18053" s="2">
        <f t="shared" si="281"/>
        <v>-140772.34999999672</v>
      </c>
      <c r="P18053"/>
    </row>
    <row r="18054" spans="1:16" hidden="1">
      <c r="A18054" t="s">
        <v>29521</v>
      </c>
      <c r="B18054" s="1">
        <v>42330</v>
      </c>
      <c r="C18054" t="s">
        <v>24815</v>
      </c>
      <c r="D18054">
        <v>1</v>
      </c>
      <c r="E18054" t="s">
        <v>29528</v>
      </c>
      <c r="F18054" t="s">
        <v>13565</v>
      </c>
      <c r="G18054" t="s">
        <v>4</v>
      </c>
      <c r="H18054" t="s">
        <v>24817</v>
      </c>
      <c r="I18054" s="2">
        <v>41705</v>
      </c>
      <c r="J18054" s="5"/>
      <c r="L18054" s="5"/>
      <c r="M18054" s="2">
        <f t="shared" si="281"/>
        <v>-99067.349999996717</v>
      </c>
      <c r="P18054"/>
    </row>
    <row r="18055" spans="1:16" hidden="1">
      <c r="A18055" s="35" t="s">
        <v>9344</v>
      </c>
      <c r="B18055" s="36">
        <v>42331</v>
      </c>
      <c r="C18055" s="35" t="s">
        <v>6</v>
      </c>
      <c r="D18055" s="35">
        <v>1</v>
      </c>
      <c r="E18055" s="35" t="s">
        <v>9345</v>
      </c>
      <c r="F18055" s="35" t="s">
        <v>29</v>
      </c>
      <c r="G18055" s="35" t="s">
        <v>20</v>
      </c>
      <c r="H18055" s="35" t="s">
        <v>9346</v>
      </c>
      <c r="I18055" s="11">
        <v>322.7</v>
      </c>
      <c r="J18055" s="12">
        <v>5</v>
      </c>
      <c r="K18055" s="11"/>
      <c r="L18055" s="12"/>
      <c r="M18055" s="2">
        <f t="shared" si="281"/>
        <v>-98744.64999999672</v>
      </c>
      <c r="P18055"/>
    </row>
    <row r="18056" spans="1:16" hidden="1">
      <c r="A18056" t="s">
        <v>9439</v>
      </c>
      <c r="B18056" s="1">
        <v>42331</v>
      </c>
      <c r="C18056" t="s">
        <v>1</v>
      </c>
      <c r="D18056">
        <v>1</v>
      </c>
      <c r="E18056" t="s">
        <v>9440</v>
      </c>
      <c r="F18056" t="s">
        <v>13</v>
      </c>
      <c r="G18056" t="s">
        <v>20</v>
      </c>
      <c r="H18056" t="s">
        <v>256</v>
      </c>
      <c r="J18056" s="5"/>
      <c r="K18056" s="2">
        <v>2416.62</v>
      </c>
      <c r="L18056" s="5">
        <v>8</v>
      </c>
      <c r="M18056" s="2">
        <f t="shared" si="281"/>
        <v>-101161.26999999672</v>
      </c>
      <c r="P18056"/>
    </row>
    <row r="18057" spans="1:16" hidden="1">
      <c r="A18057" t="s">
        <v>9442</v>
      </c>
      <c r="B18057" s="1">
        <v>42331</v>
      </c>
      <c r="C18057" t="s">
        <v>9443</v>
      </c>
      <c r="D18057">
        <v>1</v>
      </c>
      <c r="E18057" t="s">
        <v>9444</v>
      </c>
      <c r="F18057" t="s">
        <v>13</v>
      </c>
      <c r="G18057" t="s">
        <v>20</v>
      </c>
      <c r="H18057" t="s">
        <v>9445</v>
      </c>
      <c r="J18057" s="5"/>
      <c r="K18057" s="2">
        <v>5000</v>
      </c>
      <c r="L18057" s="5">
        <v>8</v>
      </c>
      <c r="M18057" s="2">
        <f t="shared" ref="M18057:M18120" si="282">+M18056+I18057-K18057</f>
        <v>-106161.26999999672</v>
      </c>
      <c r="P18057"/>
    </row>
    <row r="18058" spans="1:16" hidden="1">
      <c r="A18058" t="s">
        <v>9454</v>
      </c>
      <c r="B18058" s="1">
        <v>42331</v>
      </c>
      <c r="C18058" t="s">
        <v>11</v>
      </c>
      <c r="D18058">
        <v>1</v>
      </c>
      <c r="E18058" t="s">
        <v>9455</v>
      </c>
      <c r="F18058" t="s">
        <v>13</v>
      </c>
      <c r="G18058" t="s">
        <v>20</v>
      </c>
      <c r="H18058" t="s">
        <v>9162</v>
      </c>
      <c r="J18058" s="5"/>
      <c r="K18058" s="2">
        <v>190000</v>
      </c>
      <c r="L18058" s="5">
        <v>8</v>
      </c>
      <c r="M18058" s="2">
        <f t="shared" si="282"/>
        <v>-296161.2699999967</v>
      </c>
      <c r="P18058"/>
    </row>
    <row r="18059" spans="1:16" hidden="1">
      <c r="A18059" t="s">
        <v>9457</v>
      </c>
      <c r="B18059" s="1">
        <v>42331</v>
      </c>
      <c r="C18059" t="s">
        <v>1</v>
      </c>
      <c r="D18059">
        <v>1</v>
      </c>
      <c r="E18059" t="s">
        <v>9460</v>
      </c>
      <c r="F18059" t="s">
        <v>13</v>
      </c>
      <c r="G18059" t="s">
        <v>20</v>
      </c>
      <c r="H18059" t="s">
        <v>4031</v>
      </c>
      <c r="J18059" s="5"/>
      <c r="K18059" s="2">
        <v>5000</v>
      </c>
      <c r="L18059" s="5">
        <v>6</v>
      </c>
      <c r="M18059" s="2">
        <f t="shared" si="282"/>
        <v>-301161.2699999967</v>
      </c>
      <c r="P18059"/>
    </row>
    <row r="18060" spans="1:16" hidden="1">
      <c r="A18060" t="s">
        <v>9465</v>
      </c>
      <c r="B18060" s="1">
        <v>42331</v>
      </c>
      <c r="C18060" t="s">
        <v>11</v>
      </c>
      <c r="D18060">
        <v>1</v>
      </c>
      <c r="E18060" t="s">
        <v>9468</v>
      </c>
      <c r="F18060" t="s">
        <v>16</v>
      </c>
      <c r="G18060" t="s">
        <v>20</v>
      </c>
      <c r="H18060" t="s">
        <v>4396</v>
      </c>
      <c r="J18060" s="5"/>
      <c r="K18060" s="2">
        <v>4100.01</v>
      </c>
      <c r="L18060" s="5">
        <v>8</v>
      </c>
      <c r="M18060" s="2">
        <f t="shared" si="282"/>
        <v>-305261.27999999671</v>
      </c>
      <c r="P18060"/>
    </row>
    <row r="18061" spans="1:16" hidden="1">
      <c r="A18061" t="s">
        <v>9471</v>
      </c>
      <c r="B18061" s="1">
        <v>42331</v>
      </c>
      <c r="C18061" t="s">
        <v>1</v>
      </c>
      <c r="D18061">
        <v>1</v>
      </c>
      <c r="E18061" t="s">
        <v>9472</v>
      </c>
      <c r="F18061" t="s">
        <v>13</v>
      </c>
      <c r="G18061" t="s">
        <v>20</v>
      </c>
      <c r="H18061" t="s">
        <v>3333</v>
      </c>
      <c r="J18061" s="5"/>
      <c r="K18061" s="2">
        <v>40000</v>
      </c>
      <c r="L18061" s="5">
        <v>8</v>
      </c>
      <c r="M18061" s="2">
        <f t="shared" si="282"/>
        <v>-345261.27999999671</v>
      </c>
      <c r="P18061"/>
    </row>
    <row r="18062" spans="1:16" hidden="1">
      <c r="A18062" t="s">
        <v>9474</v>
      </c>
      <c r="B18062" s="1">
        <v>42331</v>
      </c>
      <c r="C18062" t="s">
        <v>6</v>
      </c>
      <c r="D18062">
        <v>1</v>
      </c>
      <c r="E18062" t="s">
        <v>9475</v>
      </c>
      <c r="F18062" t="s">
        <v>29</v>
      </c>
      <c r="G18062" t="s">
        <v>20</v>
      </c>
      <c r="H18062" t="s">
        <v>8621</v>
      </c>
      <c r="I18062" s="2">
        <v>13555.35</v>
      </c>
      <c r="J18062" s="5">
        <v>5</v>
      </c>
      <c r="L18062" s="5"/>
      <c r="M18062" s="2">
        <f t="shared" si="282"/>
        <v>-331705.92999999673</v>
      </c>
      <c r="P18062"/>
    </row>
    <row r="18063" spans="1:16" hidden="1">
      <c r="A18063" t="s">
        <v>9496</v>
      </c>
      <c r="B18063" s="1">
        <v>42331</v>
      </c>
      <c r="C18063" t="s">
        <v>43</v>
      </c>
      <c r="D18063">
        <v>1</v>
      </c>
      <c r="E18063" t="s">
        <v>9499</v>
      </c>
      <c r="F18063" t="s">
        <v>16</v>
      </c>
      <c r="G18063" t="s">
        <v>20</v>
      </c>
      <c r="H18063" t="s">
        <v>208</v>
      </c>
      <c r="J18063" s="5"/>
      <c r="K18063" s="2">
        <v>1025</v>
      </c>
      <c r="L18063" s="5">
        <v>33</v>
      </c>
      <c r="M18063" s="2">
        <f t="shared" si="282"/>
        <v>-332730.92999999673</v>
      </c>
      <c r="P18063"/>
    </row>
    <row r="18064" spans="1:16" hidden="1">
      <c r="A18064" t="s">
        <v>9618</v>
      </c>
      <c r="B18064" s="1">
        <v>42331</v>
      </c>
      <c r="C18064" t="s">
        <v>6</v>
      </c>
      <c r="D18064">
        <v>1</v>
      </c>
      <c r="E18064" t="s">
        <v>9619</v>
      </c>
      <c r="F18064" t="s">
        <v>29</v>
      </c>
      <c r="G18064" t="s">
        <v>20</v>
      </c>
      <c r="H18064" t="s">
        <v>1051</v>
      </c>
      <c r="I18064" s="2">
        <v>500</v>
      </c>
      <c r="J18064" s="5">
        <v>5</v>
      </c>
      <c r="L18064" s="5"/>
      <c r="M18064" s="2">
        <f t="shared" si="282"/>
        <v>-332230.92999999673</v>
      </c>
      <c r="P18064"/>
    </row>
    <row r="18065" spans="1:16" hidden="1">
      <c r="A18065" t="s">
        <v>9628</v>
      </c>
      <c r="B18065" s="1">
        <v>42331</v>
      </c>
      <c r="C18065" t="s">
        <v>18</v>
      </c>
      <c r="D18065">
        <v>1</v>
      </c>
      <c r="E18065" t="s">
        <v>9629</v>
      </c>
      <c r="F18065" t="s">
        <v>13</v>
      </c>
      <c r="G18065" t="s">
        <v>20</v>
      </c>
      <c r="H18065" t="s">
        <v>18</v>
      </c>
      <c r="J18065" s="5"/>
      <c r="K18065" s="2">
        <v>28173.26</v>
      </c>
      <c r="L18065" s="5">
        <v>5</v>
      </c>
      <c r="M18065" s="2">
        <f t="shared" si="282"/>
        <v>-360404.18999999674</v>
      </c>
      <c r="P18065"/>
    </row>
    <row r="18066" spans="1:16" hidden="1">
      <c r="A18066" t="s">
        <v>9635</v>
      </c>
      <c r="B18066" s="1">
        <v>42331</v>
      </c>
      <c r="C18066" t="s">
        <v>195</v>
      </c>
      <c r="D18066">
        <v>1</v>
      </c>
      <c r="E18066" t="s">
        <v>9636</v>
      </c>
      <c r="F18066" t="s">
        <v>13</v>
      </c>
      <c r="G18066" t="s">
        <v>20</v>
      </c>
      <c r="H18066" t="s">
        <v>195</v>
      </c>
      <c r="J18066" s="5"/>
      <c r="K18066" s="2">
        <v>1625.01</v>
      </c>
      <c r="L18066" s="5">
        <v>6</v>
      </c>
      <c r="M18066" s="2">
        <f t="shared" si="282"/>
        <v>-362029.19999999675</v>
      </c>
      <c r="P18066"/>
    </row>
    <row r="18067" spans="1:16" hidden="1">
      <c r="A18067" t="s">
        <v>9640</v>
      </c>
      <c r="B18067" s="1">
        <v>42331</v>
      </c>
      <c r="C18067" t="s">
        <v>200</v>
      </c>
      <c r="D18067">
        <v>1</v>
      </c>
      <c r="E18067" t="s">
        <v>9644</v>
      </c>
      <c r="F18067" t="s">
        <v>16</v>
      </c>
      <c r="G18067" t="s">
        <v>20</v>
      </c>
      <c r="H18067" t="s">
        <v>200</v>
      </c>
      <c r="J18067" s="5"/>
      <c r="K18067" s="2">
        <v>60000</v>
      </c>
      <c r="L18067" s="5">
        <v>7</v>
      </c>
      <c r="M18067" s="2">
        <f t="shared" si="282"/>
        <v>-422029.19999999675</v>
      </c>
      <c r="P18067"/>
    </row>
    <row r="18068" spans="1:16" hidden="1">
      <c r="A18068" t="s">
        <v>9647</v>
      </c>
      <c r="B18068" s="1">
        <v>42331</v>
      </c>
      <c r="C18068" t="s">
        <v>240</v>
      </c>
      <c r="D18068">
        <v>1</v>
      </c>
      <c r="E18068" t="s">
        <v>9648</v>
      </c>
      <c r="F18068" t="s">
        <v>13</v>
      </c>
      <c r="G18068" t="s">
        <v>20</v>
      </c>
      <c r="H18068" t="s">
        <v>240</v>
      </c>
      <c r="J18068" s="5"/>
      <c r="K18068" s="2">
        <v>1840</v>
      </c>
      <c r="L18068" s="5">
        <v>9</v>
      </c>
      <c r="M18068" s="2">
        <f t="shared" si="282"/>
        <v>-423869.19999999675</v>
      </c>
      <c r="P18068"/>
    </row>
    <row r="18069" spans="1:16" hidden="1">
      <c r="A18069" t="s">
        <v>9657</v>
      </c>
      <c r="B18069" s="1">
        <v>42331</v>
      </c>
      <c r="C18069" t="s">
        <v>11</v>
      </c>
      <c r="D18069">
        <v>1</v>
      </c>
      <c r="E18069" t="s">
        <v>9658</v>
      </c>
      <c r="F18069" t="s">
        <v>16</v>
      </c>
      <c r="G18069" t="s">
        <v>4</v>
      </c>
      <c r="H18069" t="s">
        <v>9659</v>
      </c>
      <c r="J18069" s="5"/>
      <c r="K18069" s="2">
        <v>326100</v>
      </c>
      <c r="L18069" s="5">
        <v>4</v>
      </c>
      <c r="M18069" s="2">
        <f t="shared" si="282"/>
        <v>-749969.19999999669</v>
      </c>
      <c r="P18069"/>
    </row>
    <row r="18070" spans="1:16" hidden="1">
      <c r="A18070" t="s">
        <v>9672</v>
      </c>
      <c r="B18070" s="1">
        <v>42331</v>
      </c>
      <c r="C18070" t="s">
        <v>1</v>
      </c>
      <c r="D18070">
        <v>1</v>
      </c>
      <c r="E18070" t="s">
        <v>9673</v>
      </c>
      <c r="F18070" t="s">
        <v>13</v>
      </c>
      <c r="G18070" t="s">
        <v>4</v>
      </c>
      <c r="H18070" t="s">
        <v>9674</v>
      </c>
      <c r="J18070" s="5"/>
      <c r="K18070" s="2">
        <v>95000</v>
      </c>
      <c r="L18070" s="5">
        <v>4</v>
      </c>
      <c r="M18070" s="2">
        <f t="shared" si="282"/>
        <v>-844969.19999999669</v>
      </c>
      <c r="P18070"/>
    </row>
    <row r="18071" spans="1:16" hidden="1">
      <c r="A18071" t="s">
        <v>9684</v>
      </c>
      <c r="B18071" s="1">
        <v>42331</v>
      </c>
      <c r="C18071" t="s">
        <v>1</v>
      </c>
      <c r="D18071">
        <v>1</v>
      </c>
      <c r="E18071" t="s">
        <v>9686</v>
      </c>
      <c r="F18071" t="s">
        <v>228</v>
      </c>
      <c r="G18071" t="s">
        <v>4</v>
      </c>
      <c r="H18071" t="s">
        <v>9674</v>
      </c>
      <c r="J18071" s="5"/>
      <c r="K18071" s="2">
        <v>50000</v>
      </c>
      <c r="L18071" s="5">
        <v>4</v>
      </c>
      <c r="M18071" s="2">
        <f t="shared" si="282"/>
        <v>-894969.19999999669</v>
      </c>
      <c r="P18071"/>
    </row>
    <row r="18072" spans="1:16" hidden="1">
      <c r="A18072" t="s">
        <v>9696</v>
      </c>
      <c r="B18072" s="1">
        <v>42331</v>
      </c>
      <c r="C18072" t="s">
        <v>11</v>
      </c>
      <c r="D18072">
        <v>1</v>
      </c>
      <c r="E18072" t="s">
        <v>9699</v>
      </c>
      <c r="F18072" t="s">
        <v>16</v>
      </c>
      <c r="G18072" t="s">
        <v>4</v>
      </c>
      <c r="H18072" t="s">
        <v>598</v>
      </c>
      <c r="J18072" s="5"/>
      <c r="K18072" s="2">
        <v>6500</v>
      </c>
      <c r="L18072" s="5">
        <v>4</v>
      </c>
      <c r="M18072" s="2">
        <f t="shared" si="282"/>
        <v>-901469.19999999669</v>
      </c>
      <c r="P18072"/>
    </row>
    <row r="18073" spans="1:16" hidden="1">
      <c r="A18073" t="s">
        <v>9700</v>
      </c>
      <c r="B18073" s="1">
        <v>42331</v>
      </c>
      <c r="C18073" t="s">
        <v>11</v>
      </c>
      <c r="D18073">
        <v>1</v>
      </c>
      <c r="E18073" t="s">
        <v>9707</v>
      </c>
      <c r="F18073" t="s">
        <v>16</v>
      </c>
      <c r="G18073" t="s">
        <v>4</v>
      </c>
      <c r="H18073" t="s">
        <v>598</v>
      </c>
      <c r="J18073" s="5"/>
      <c r="K18073" s="2">
        <v>6500</v>
      </c>
      <c r="L18073" s="5">
        <v>4</v>
      </c>
      <c r="M18073" s="2">
        <f t="shared" si="282"/>
        <v>-907969.19999999669</v>
      </c>
      <c r="P18073"/>
    </row>
    <row r="18074" spans="1:16" hidden="1">
      <c r="A18074" s="56" t="s">
        <v>9712</v>
      </c>
      <c r="B18074" s="64">
        <v>42331</v>
      </c>
      <c r="C18074" s="56" t="s">
        <v>18</v>
      </c>
      <c r="D18074" s="56">
        <v>1</v>
      </c>
      <c r="E18074" s="56" t="s">
        <v>9713</v>
      </c>
      <c r="F18074" s="56" t="s">
        <v>13</v>
      </c>
      <c r="G18074" s="56" t="s">
        <v>4</v>
      </c>
      <c r="H18074" s="56" t="s">
        <v>18</v>
      </c>
      <c r="I18074" s="17"/>
      <c r="J18074" s="18"/>
      <c r="K18074" s="17">
        <v>27</v>
      </c>
      <c r="L18074" s="5">
        <v>5</v>
      </c>
      <c r="M18074" s="2">
        <f t="shared" si="282"/>
        <v>-907996.19999999669</v>
      </c>
      <c r="P18074"/>
    </row>
    <row r="18075" spans="1:16" hidden="1">
      <c r="A18075" t="s">
        <v>9725</v>
      </c>
      <c r="B18075" s="1">
        <v>42331</v>
      </c>
      <c r="C18075" t="s">
        <v>11</v>
      </c>
      <c r="D18075">
        <v>1</v>
      </c>
      <c r="E18075" t="s">
        <v>9729</v>
      </c>
      <c r="F18075" t="s">
        <v>13</v>
      </c>
      <c r="G18075" t="s">
        <v>4</v>
      </c>
      <c r="H18075" t="s">
        <v>9730</v>
      </c>
      <c r="J18075" s="5"/>
      <c r="K18075" s="2">
        <v>1025</v>
      </c>
      <c r="L18075" s="5">
        <v>4</v>
      </c>
      <c r="M18075" s="2">
        <f t="shared" si="282"/>
        <v>-909021.19999999669</v>
      </c>
      <c r="P18075"/>
    </row>
    <row r="18076" spans="1:16" hidden="1">
      <c r="A18076" t="s">
        <v>9731</v>
      </c>
      <c r="B18076" s="64">
        <v>42331</v>
      </c>
      <c r="C18076" s="56" t="s">
        <v>11</v>
      </c>
      <c r="D18076" s="56">
        <v>1</v>
      </c>
      <c r="E18076" s="56" t="s">
        <v>9734</v>
      </c>
      <c r="F18076" s="56" t="s">
        <v>45</v>
      </c>
      <c r="G18076" s="56" t="s">
        <v>4</v>
      </c>
      <c r="H18076" s="56" t="s">
        <v>1010</v>
      </c>
      <c r="I18076" s="17"/>
      <c r="J18076" s="18"/>
      <c r="K18076" s="17">
        <v>1840</v>
      </c>
      <c r="L18076" s="5">
        <v>4</v>
      </c>
      <c r="M18076" s="2">
        <f t="shared" si="282"/>
        <v>-910861.19999999669</v>
      </c>
      <c r="P18076"/>
    </row>
    <row r="18077" spans="1:16" hidden="1">
      <c r="A18077" t="s">
        <v>9741</v>
      </c>
      <c r="B18077" s="64">
        <v>42331</v>
      </c>
      <c r="C18077" s="56" t="s">
        <v>3261</v>
      </c>
      <c r="D18077" s="56">
        <v>2</v>
      </c>
      <c r="E18077" s="56" t="s">
        <v>9745</v>
      </c>
      <c r="F18077" s="56" t="s">
        <v>312</v>
      </c>
      <c r="G18077" s="56" t="s">
        <v>479</v>
      </c>
      <c r="H18077" s="56" t="s">
        <v>9746</v>
      </c>
      <c r="I18077" s="17"/>
      <c r="J18077" s="18"/>
      <c r="K18077" s="17">
        <v>163.1</v>
      </c>
      <c r="L18077" s="5" t="s">
        <v>36333</v>
      </c>
      <c r="M18077" s="2">
        <f t="shared" si="282"/>
        <v>-911024.29999999667</v>
      </c>
      <c r="P18077"/>
    </row>
    <row r="18078" spans="1:16" hidden="1">
      <c r="A18078" t="s">
        <v>9752</v>
      </c>
      <c r="B18078" s="1">
        <v>42331</v>
      </c>
      <c r="C18078" t="s">
        <v>11</v>
      </c>
      <c r="D18078">
        <v>1</v>
      </c>
      <c r="E18078" t="s">
        <v>9755</v>
      </c>
      <c r="F18078" t="s">
        <v>16</v>
      </c>
      <c r="G18078" t="s">
        <v>4</v>
      </c>
      <c r="H18078" t="s">
        <v>1331</v>
      </c>
      <c r="J18078" s="5"/>
      <c r="K18078" s="2">
        <v>1025</v>
      </c>
      <c r="L18078" s="5">
        <v>4</v>
      </c>
      <c r="M18078" s="2">
        <f t="shared" si="282"/>
        <v>-912049.29999999667</v>
      </c>
      <c r="P18078"/>
    </row>
    <row r="18079" spans="1:16" hidden="1">
      <c r="A18079" t="s">
        <v>9768</v>
      </c>
      <c r="B18079" s="1">
        <v>42331</v>
      </c>
      <c r="C18079" t="s">
        <v>1</v>
      </c>
      <c r="D18079">
        <v>1</v>
      </c>
      <c r="E18079" t="s">
        <v>9773</v>
      </c>
      <c r="F18079" t="s">
        <v>13</v>
      </c>
      <c r="G18079" t="s">
        <v>4</v>
      </c>
      <c r="H18079" t="s">
        <v>9774</v>
      </c>
      <c r="J18079" s="5"/>
      <c r="K18079" s="2">
        <v>165000</v>
      </c>
      <c r="L18079" s="5">
        <v>4</v>
      </c>
      <c r="M18079" s="2">
        <f t="shared" si="282"/>
        <v>-1077049.2999999966</v>
      </c>
      <c r="P18079"/>
    </row>
    <row r="18080" spans="1:16" hidden="1">
      <c r="A18080" t="s">
        <v>9783</v>
      </c>
      <c r="B18080" s="1">
        <v>42331</v>
      </c>
      <c r="C18080" t="s">
        <v>1</v>
      </c>
      <c r="D18080">
        <v>1</v>
      </c>
      <c r="E18080" t="s">
        <v>9786</v>
      </c>
      <c r="F18080" t="s">
        <v>228</v>
      </c>
      <c r="G18080" t="s">
        <v>4</v>
      </c>
      <c r="H18080" t="s">
        <v>9787</v>
      </c>
      <c r="J18080" s="5"/>
      <c r="K18080" s="2">
        <v>52000</v>
      </c>
      <c r="L18080" s="5">
        <v>4</v>
      </c>
      <c r="M18080" s="2">
        <f t="shared" si="282"/>
        <v>-1129049.2999999966</v>
      </c>
      <c r="P18080"/>
    </row>
    <row r="18081" spans="1:16" hidden="1">
      <c r="A18081" t="s">
        <v>9825</v>
      </c>
      <c r="B18081" s="1">
        <v>42331</v>
      </c>
      <c r="C18081" t="s">
        <v>11</v>
      </c>
      <c r="D18081">
        <v>1</v>
      </c>
      <c r="E18081" t="s">
        <v>9828</v>
      </c>
      <c r="F18081" t="s">
        <v>13</v>
      </c>
      <c r="G18081" t="s">
        <v>4</v>
      </c>
      <c r="H18081" t="s">
        <v>1244</v>
      </c>
      <c r="J18081" s="5"/>
      <c r="K18081" s="2">
        <v>2874.06</v>
      </c>
      <c r="L18081" s="5" t="s">
        <v>36333</v>
      </c>
      <c r="M18081" s="2">
        <f t="shared" si="282"/>
        <v>-1131923.3599999966</v>
      </c>
      <c r="P18081"/>
    </row>
    <row r="18082" spans="1:16" hidden="1">
      <c r="A18082" t="s">
        <v>9837</v>
      </c>
      <c r="B18082" s="1">
        <v>42331</v>
      </c>
      <c r="C18082" t="s">
        <v>200</v>
      </c>
      <c r="D18082">
        <v>1</v>
      </c>
      <c r="E18082" t="s">
        <v>9839</v>
      </c>
      <c r="F18082" t="s">
        <v>16</v>
      </c>
      <c r="G18082" t="s">
        <v>4</v>
      </c>
      <c r="H18082" t="s">
        <v>200</v>
      </c>
      <c r="J18082" s="5"/>
      <c r="K18082" s="2">
        <v>1582.36</v>
      </c>
      <c r="L18082" s="5">
        <v>3</v>
      </c>
      <c r="M18082" s="2">
        <f t="shared" si="282"/>
        <v>-1133505.7199999967</v>
      </c>
      <c r="P18082"/>
    </row>
    <row r="18083" spans="1:16" hidden="1">
      <c r="A18083" t="s">
        <v>9847</v>
      </c>
      <c r="B18083" s="1">
        <v>42331</v>
      </c>
      <c r="C18083" t="s">
        <v>195</v>
      </c>
      <c r="D18083">
        <v>1</v>
      </c>
      <c r="E18083" t="s">
        <v>9850</v>
      </c>
      <c r="F18083" t="s">
        <v>13</v>
      </c>
      <c r="G18083" t="s">
        <v>4</v>
      </c>
      <c r="H18083" t="s">
        <v>195</v>
      </c>
      <c r="J18083" s="5"/>
      <c r="K18083" s="2">
        <v>10475.01</v>
      </c>
      <c r="L18083" s="5">
        <v>2</v>
      </c>
      <c r="M18083" s="2">
        <f t="shared" si="282"/>
        <v>-1143980.7299999967</v>
      </c>
      <c r="P18083"/>
    </row>
    <row r="18084" spans="1:16" hidden="1">
      <c r="A18084" t="s">
        <v>9858</v>
      </c>
      <c r="B18084" s="1">
        <v>42331</v>
      </c>
      <c r="C18084" t="s">
        <v>18</v>
      </c>
      <c r="D18084">
        <v>1</v>
      </c>
      <c r="E18084" t="s">
        <v>9859</v>
      </c>
      <c r="F18084" t="s">
        <v>13</v>
      </c>
      <c r="G18084" t="s">
        <v>4</v>
      </c>
      <c r="H18084" t="s">
        <v>18</v>
      </c>
      <c r="J18084" s="5"/>
      <c r="K18084" s="2">
        <v>16839.349999999999</v>
      </c>
      <c r="L18084" s="5">
        <v>1</v>
      </c>
      <c r="M18084" s="2">
        <f t="shared" si="282"/>
        <v>-1160820.0799999968</v>
      </c>
      <c r="P18084"/>
    </row>
    <row r="18085" spans="1:16" hidden="1">
      <c r="A18085" t="s">
        <v>29542</v>
      </c>
      <c r="B18085" s="1">
        <v>42331</v>
      </c>
      <c r="C18085" t="s">
        <v>29553</v>
      </c>
      <c r="D18085">
        <v>2</v>
      </c>
      <c r="E18085" t="s">
        <v>29554</v>
      </c>
      <c r="F18085" t="s">
        <v>7054</v>
      </c>
      <c r="G18085" t="s">
        <v>20</v>
      </c>
      <c r="H18085" t="s">
        <v>20624</v>
      </c>
      <c r="I18085" s="2">
        <v>1025</v>
      </c>
      <c r="J18085" s="5">
        <v>5</v>
      </c>
      <c r="L18085" s="5"/>
      <c r="M18085" s="2">
        <f t="shared" si="282"/>
        <v>-1159795.0799999968</v>
      </c>
      <c r="P18085"/>
    </row>
    <row r="18086" spans="1:16" hidden="1">
      <c r="A18086" t="s">
        <v>29564</v>
      </c>
      <c r="B18086" s="1">
        <v>42331</v>
      </c>
      <c r="C18086" t="s">
        <v>3261</v>
      </c>
      <c r="D18086">
        <v>2</v>
      </c>
      <c r="E18086" t="s">
        <v>29574</v>
      </c>
      <c r="F18086" t="s">
        <v>13559</v>
      </c>
      <c r="G18086" t="s">
        <v>479</v>
      </c>
      <c r="H18086" t="s">
        <v>65</v>
      </c>
      <c r="I18086" s="2">
        <v>527.28</v>
      </c>
      <c r="J18086" s="5">
        <v>5</v>
      </c>
      <c r="L18086" s="5"/>
      <c r="M18086" s="2">
        <f t="shared" si="282"/>
        <v>-1159267.7999999968</v>
      </c>
      <c r="P18086"/>
    </row>
    <row r="18087" spans="1:16" hidden="1">
      <c r="A18087" t="s">
        <v>29585</v>
      </c>
      <c r="B18087" s="1">
        <v>42331</v>
      </c>
      <c r="C18087" t="s">
        <v>29595</v>
      </c>
      <c r="D18087">
        <v>1</v>
      </c>
      <c r="E18087" t="s">
        <v>29596</v>
      </c>
      <c r="F18087" t="s">
        <v>13561</v>
      </c>
      <c r="G18087" t="s">
        <v>20</v>
      </c>
      <c r="H18087" t="s">
        <v>29597</v>
      </c>
      <c r="I18087" s="2">
        <v>12000</v>
      </c>
      <c r="J18087" s="5">
        <v>5</v>
      </c>
      <c r="L18087" s="5"/>
      <c r="M18087" s="2">
        <f t="shared" si="282"/>
        <v>-1147267.7999999968</v>
      </c>
      <c r="P18087"/>
    </row>
    <row r="18088" spans="1:16" hidden="1">
      <c r="A18088" s="97" t="s">
        <v>29607</v>
      </c>
      <c r="B18088" s="98">
        <v>42331</v>
      </c>
      <c r="C18088" s="97" t="s">
        <v>23003</v>
      </c>
      <c r="D18088" s="97">
        <v>2</v>
      </c>
      <c r="E18088" s="97" t="s">
        <v>29620</v>
      </c>
      <c r="F18088" s="97" t="s">
        <v>13559</v>
      </c>
      <c r="G18088" s="97" t="s">
        <v>313</v>
      </c>
      <c r="H18088" s="97" t="s">
        <v>435</v>
      </c>
      <c r="I18088" s="99">
        <v>3632.39</v>
      </c>
      <c r="J18088" s="100">
        <v>8</v>
      </c>
      <c r="K18088" s="99"/>
      <c r="L18088" s="5"/>
      <c r="M18088" s="2">
        <f t="shared" si="282"/>
        <v>-1143635.4099999969</v>
      </c>
      <c r="N18088" s="26">
        <f>+I18088-2416.62</f>
        <v>1215.77</v>
      </c>
      <c r="O18088" s="25" t="s">
        <v>36440</v>
      </c>
      <c r="P18088" s="34" t="s">
        <v>36372</v>
      </c>
    </row>
    <row r="18089" spans="1:16" hidden="1">
      <c r="A18089" t="s">
        <v>29629</v>
      </c>
      <c r="B18089" s="1">
        <v>42331</v>
      </c>
      <c r="C18089" t="s">
        <v>29640</v>
      </c>
      <c r="D18089">
        <v>1</v>
      </c>
      <c r="E18089" t="s">
        <v>29641</v>
      </c>
      <c r="F18089" t="s">
        <v>13561</v>
      </c>
      <c r="G18089" t="s">
        <v>20</v>
      </c>
      <c r="H18089" t="s">
        <v>4031</v>
      </c>
      <c r="I18089" s="2">
        <v>5000</v>
      </c>
      <c r="J18089" s="5">
        <v>8</v>
      </c>
      <c r="L18089" s="5"/>
      <c r="M18089" s="2">
        <f t="shared" si="282"/>
        <v>-1138635.4099999969</v>
      </c>
      <c r="P18089"/>
    </row>
    <row r="18090" spans="1:16" hidden="1">
      <c r="A18090" t="s">
        <v>29649</v>
      </c>
      <c r="B18090" s="1">
        <v>42331</v>
      </c>
      <c r="C18090" t="s">
        <v>29658</v>
      </c>
      <c r="D18090">
        <v>2</v>
      </c>
      <c r="E18090" t="s">
        <v>29659</v>
      </c>
      <c r="F18090" t="s">
        <v>13559</v>
      </c>
      <c r="G18090" t="s">
        <v>313</v>
      </c>
      <c r="H18090" t="s">
        <v>4914</v>
      </c>
      <c r="J18090" s="5"/>
      <c r="K18090" s="2">
        <v>280.79000000000002</v>
      </c>
      <c r="L18090" s="5" t="s">
        <v>36333</v>
      </c>
      <c r="M18090" s="2">
        <f t="shared" si="282"/>
        <v>-1138916.1999999969</v>
      </c>
      <c r="P18090"/>
    </row>
    <row r="18091" spans="1:16" hidden="1">
      <c r="A18091" t="s">
        <v>29649</v>
      </c>
      <c r="B18091" s="1">
        <v>42331</v>
      </c>
      <c r="C18091" t="s">
        <v>29658</v>
      </c>
      <c r="D18091">
        <v>2</v>
      </c>
      <c r="E18091" t="s">
        <v>29659</v>
      </c>
      <c r="F18091" t="s">
        <v>13559</v>
      </c>
      <c r="G18091" t="s">
        <v>313</v>
      </c>
      <c r="H18091" t="s">
        <v>4914</v>
      </c>
      <c r="I18091" s="2">
        <v>280.79000000000002</v>
      </c>
      <c r="J18091" s="5" t="s">
        <v>36333</v>
      </c>
      <c r="L18091" s="5"/>
      <c r="M18091" s="2">
        <f t="shared" si="282"/>
        <v>-1138635.4099999969</v>
      </c>
      <c r="P18091"/>
    </row>
    <row r="18092" spans="1:16" hidden="1">
      <c r="A18092" s="47" t="s">
        <v>29667</v>
      </c>
      <c r="B18092" s="48">
        <v>42331</v>
      </c>
      <c r="C18092" s="47" t="s">
        <v>29678</v>
      </c>
      <c r="D18092" s="47">
        <v>2</v>
      </c>
      <c r="E18092" s="47" t="s">
        <v>29679</v>
      </c>
      <c r="F18092" s="47" t="s">
        <v>13559</v>
      </c>
      <c r="G18092" s="47" t="s">
        <v>313</v>
      </c>
      <c r="H18092" s="47" t="s">
        <v>5</v>
      </c>
      <c r="I18092" s="49"/>
      <c r="J18092" s="50"/>
      <c r="K18092" s="49">
        <v>280.20999999999998</v>
      </c>
      <c r="L18092" s="5"/>
      <c r="M18092" s="2">
        <f t="shared" si="282"/>
        <v>-1138915.6199999969</v>
      </c>
      <c r="P18092"/>
    </row>
    <row r="18093" spans="1:16" hidden="1">
      <c r="A18093" s="97" t="s">
        <v>29667</v>
      </c>
      <c r="B18093" s="98">
        <v>42331</v>
      </c>
      <c r="C18093" s="97" t="s">
        <v>29678</v>
      </c>
      <c r="D18093" s="97">
        <v>2</v>
      </c>
      <c r="E18093" s="97" t="s">
        <v>29679</v>
      </c>
      <c r="F18093" s="97" t="s">
        <v>13559</v>
      </c>
      <c r="G18093" s="97" t="s">
        <v>313</v>
      </c>
      <c r="H18093" s="97" t="s">
        <v>5</v>
      </c>
      <c r="I18093" s="99">
        <v>420.71</v>
      </c>
      <c r="J18093" s="100"/>
      <c r="K18093" s="99"/>
      <c r="L18093" s="5"/>
      <c r="M18093" s="2">
        <f t="shared" si="282"/>
        <v>-1138494.9099999969</v>
      </c>
      <c r="N18093" s="26">
        <f>+I18093-K18092</f>
        <v>140.5</v>
      </c>
      <c r="O18093" s="94" t="s">
        <v>36458</v>
      </c>
      <c r="P18093" s="34" t="s">
        <v>36372</v>
      </c>
    </row>
    <row r="18094" spans="1:16" hidden="1">
      <c r="A18094" t="s">
        <v>29689</v>
      </c>
      <c r="B18094" s="1">
        <v>42331</v>
      </c>
      <c r="C18094" t="s">
        <v>29699</v>
      </c>
      <c r="D18094">
        <v>1</v>
      </c>
      <c r="E18094" t="s">
        <v>29700</v>
      </c>
      <c r="F18094" t="s">
        <v>13565</v>
      </c>
      <c r="G18094" t="s">
        <v>20</v>
      </c>
      <c r="H18094" t="s">
        <v>29701</v>
      </c>
      <c r="I18094" s="2">
        <v>60000</v>
      </c>
      <c r="J18094" s="5">
        <v>7</v>
      </c>
      <c r="L18094" s="5"/>
      <c r="M18094" s="2">
        <f t="shared" si="282"/>
        <v>-1078494.9099999969</v>
      </c>
      <c r="P18094"/>
    </row>
    <row r="18095" spans="1:16" hidden="1">
      <c r="A18095" t="s">
        <v>29711</v>
      </c>
      <c r="B18095" s="1">
        <v>42331</v>
      </c>
      <c r="C18095" t="s">
        <v>29722</v>
      </c>
      <c r="D18095">
        <v>2</v>
      </c>
      <c r="E18095" t="s">
        <v>29723</v>
      </c>
      <c r="F18095" t="s">
        <v>7054</v>
      </c>
      <c r="G18095" t="s">
        <v>20</v>
      </c>
      <c r="H18095" t="s">
        <v>17458</v>
      </c>
      <c r="I18095" s="2">
        <v>4100.01</v>
      </c>
      <c r="J18095" s="5">
        <v>8</v>
      </c>
      <c r="L18095" s="5"/>
      <c r="M18095" s="2">
        <f t="shared" si="282"/>
        <v>-1074394.8999999969</v>
      </c>
      <c r="P18095"/>
    </row>
    <row r="18096" spans="1:16" hidden="1">
      <c r="A18096" t="s">
        <v>29731</v>
      </c>
      <c r="B18096" s="1">
        <v>42331</v>
      </c>
      <c r="C18096" t="s">
        <v>29744</v>
      </c>
      <c r="D18096">
        <v>2</v>
      </c>
      <c r="E18096" t="s">
        <v>29745</v>
      </c>
      <c r="F18096" t="s">
        <v>13559</v>
      </c>
      <c r="G18096" t="s">
        <v>313</v>
      </c>
      <c r="H18096" t="s">
        <v>65</v>
      </c>
      <c r="J18096" s="5"/>
      <c r="K18096" s="2">
        <v>100.04</v>
      </c>
      <c r="L18096" s="5" t="s">
        <v>36333</v>
      </c>
      <c r="M18096" s="2">
        <f t="shared" si="282"/>
        <v>-1074494.9399999969</v>
      </c>
      <c r="P18096"/>
    </row>
    <row r="18097" spans="1:16" hidden="1">
      <c r="A18097" t="s">
        <v>29731</v>
      </c>
      <c r="B18097" s="1">
        <v>42331</v>
      </c>
      <c r="C18097" t="s">
        <v>29744</v>
      </c>
      <c r="D18097">
        <v>2</v>
      </c>
      <c r="E18097" t="s">
        <v>29745</v>
      </c>
      <c r="F18097" t="s">
        <v>13559</v>
      </c>
      <c r="G18097" t="s">
        <v>313</v>
      </c>
      <c r="H18097" t="s">
        <v>65</v>
      </c>
      <c r="I18097" s="2">
        <v>100.04</v>
      </c>
      <c r="J18097" s="5" t="s">
        <v>36333</v>
      </c>
      <c r="L18097" s="5"/>
      <c r="M18097" s="2">
        <f t="shared" si="282"/>
        <v>-1074394.8999999969</v>
      </c>
      <c r="P18097"/>
    </row>
    <row r="18098" spans="1:16" hidden="1">
      <c r="A18098" t="s">
        <v>29757</v>
      </c>
      <c r="B18098" s="1">
        <v>42331</v>
      </c>
      <c r="C18098" t="s">
        <v>28811</v>
      </c>
      <c r="D18098">
        <v>1</v>
      </c>
      <c r="E18098" t="s">
        <v>29769</v>
      </c>
      <c r="F18098" t="s">
        <v>13565</v>
      </c>
      <c r="G18098" t="s">
        <v>20</v>
      </c>
      <c r="H18098" t="s">
        <v>9162</v>
      </c>
      <c r="I18098" s="2">
        <v>190000</v>
      </c>
      <c r="J18098" s="5">
        <v>8</v>
      </c>
      <c r="L18098" s="5"/>
      <c r="M18098" s="2">
        <f t="shared" si="282"/>
        <v>-884394.89999999688</v>
      </c>
      <c r="P18098"/>
    </row>
    <row r="18099" spans="1:16" hidden="1">
      <c r="A18099" t="s">
        <v>29777</v>
      </c>
      <c r="B18099" s="1">
        <v>42331</v>
      </c>
      <c r="C18099" t="s">
        <v>29787</v>
      </c>
      <c r="D18099">
        <v>2</v>
      </c>
      <c r="E18099" t="s">
        <v>29788</v>
      </c>
      <c r="F18099" t="s">
        <v>13559</v>
      </c>
      <c r="G18099" t="s">
        <v>313</v>
      </c>
      <c r="H18099" t="s">
        <v>65</v>
      </c>
      <c r="J18099" s="5"/>
      <c r="K18099" s="2">
        <v>100.04</v>
      </c>
      <c r="L18099" s="5" t="s">
        <v>36333</v>
      </c>
      <c r="M18099" s="2">
        <f t="shared" si="282"/>
        <v>-884494.93999999692</v>
      </c>
      <c r="P18099"/>
    </row>
    <row r="18100" spans="1:16" hidden="1">
      <c r="A18100" t="s">
        <v>29777</v>
      </c>
      <c r="B18100" s="1">
        <v>42331</v>
      </c>
      <c r="C18100" t="s">
        <v>29787</v>
      </c>
      <c r="D18100">
        <v>2</v>
      </c>
      <c r="E18100" t="s">
        <v>29788</v>
      </c>
      <c r="F18100" t="s">
        <v>13559</v>
      </c>
      <c r="G18100" t="s">
        <v>313</v>
      </c>
      <c r="H18100" t="s">
        <v>65</v>
      </c>
      <c r="I18100" s="2">
        <v>100.04</v>
      </c>
      <c r="J18100" s="5" t="s">
        <v>36333</v>
      </c>
      <c r="L18100" s="5"/>
      <c r="M18100" s="2">
        <f t="shared" si="282"/>
        <v>-884394.89999999688</v>
      </c>
      <c r="P18100"/>
    </row>
    <row r="18101" spans="1:16" hidden="1">
      <c r="A18101" t="s">
        <v>29801</v>
      </c>
      <c r="B18101" s="1">
        <v>42331</v>
      </c>
      <c r="C18101" t="s">
        <v>29812</v>
      </c>
      <c r="D18101">
        <v>2</v>
      </c>
      <c r="E18101" t="s">
        <v>29813</v>
      </c>
      <c r="F18101" t="s">
        <v>13559</v>
      </c>
      <c r="G18101" t="s">
        <v>313</v>
      </c>
      <c r="H18101" t="s">
        <v>141</v>
      </c>
      <c r="J18101" s="5"/>
      <c r="K18101" s="2">
        <v>150.06</v>
      </c>
      <c r="L18101" s="5" t="s">
        <v>36333</v>
      </c>
      <c r="M18101" s="2">
        <f t="shared" si="282"/>
        <v>-884544.95999999694</v>
      </c>
      <c r="P18101"/>
    </row>
    <row r="18102" spans="1:16" hidden="1">
      <c r="A18102" t="s">
        <v>29801</v>
      </c>
      <c r="B18102" s="1">
        <v>42331</v>
      </c>
      <c r="C18102" t="s">
        <v>29812</v>
      </c>
      <c r="D18102">
        <v>2</v>
      </c>
      <c r="E18102" t="s">
        <v>29813</v>
      </c>
      <c r="F18102" t="s">
        <v>13559</v>
      </c>
      <c r="G18102" t="s">
        <v>313</v>
      </c>
      <c r="H18102" t="s">
        <v>141</v>
      </c>
      <c r="I18102" s="2">
        <v>150.06</v>
      </c>
      <c r="J18102" s="5" t="s">
        <v>36333</v>
      </c>
      <c r="L18102" s="5"/>
      <c r="M18102" s="2">
        <f t="shared" si="282"/>
        <v>-884394.89999999688</v>
      </c>
      <c r="P18102"/>
    </row>
    <row r="18103" spans="1:16" hidden="1">
      <c r="A18103" t="s">
        <v>29825</v>
      </c>
      <c r="B18103" s="1">
        <v>42331</v>
      </c>
      <c r="C18103" t="s">
        <v>29837</v>
      </c>
      <c r="D18103">
        <v>2</v>
      </c>
      <c r="E18103" t="s">
        <v>29838</v>
      </c>
      <c r="F18103" t="s">
        <v>13559</v>
      </c>
      <c r="G18103" t="s">
        <v>313</v>
      </c>
      <c r="H18103" t="s">
        <v>65</v>
      </c>
      <c r="J18103" s="5"/>
      <c r="K18103" s="2">
        <v>100.05</v>
      </c>
      <c r="L18103" s="5" t="s">
        <v>36333</v>
      </c>
      <c r="M18103" s="2">
        <f t="shared" si="282"/>
        <v>-884494.94999999693</v>
      </c>
      <c r="P18103"/>
    </row>
    <row r="18104" spans="1:16" hidden="1">
      <c r="A18104" t="s">
        <v>29825</v>
      </c>
      <c r="B18104" s="1">
        <v>42331</v>
      </c>
      <c r="C18104" t="s">
        <v>29837</v>
      </c>
      <c r="D18104">
        <v>2</v>
      </c>
      <c r="E18104" t="s">
        <v>29838</v>
      </c>
      <c r="F18104" t="s">
        <v>13559</v>
      </c>
      <c r="G18104" t="s">
        <v>313</v>
      </c>
      <c r="H18104" t="s">
        <v>65</v>
      </c>
      <c r="I18104" s="2">
        <v>100.05</v>
      </c>
      <c r="J18104" s="5" t="s">
        <v>36333</v>
      </c>
      <c r="L18104" s="5"/>
      <c r="M18104" s="2">
        <f t="shared" si="282"/>
        <v>-884394.89999999688</v>
      </c>
      <c r="P18104"/>
    </row>
    <row r="18105" spans="1:16" hidden="1">
      <c r="A18105" t="s">
        <v>29851</v>
      </c>
      <c r="B18105" s="1">
        <v>42331</v>
      </c>
      <c r="C18105" t="s">
        <v>29862</v>
      </c>
      <c r="D18105">
        <v>2</v>
      </c>
      <c r="E18105" t="s">
        <v>29863</v>
      </c>
      <c r="F18105" t="s">
        <v>13559</v>
      </c>
      <c r="G18105" t="s">
        <v>479</v>
      </c>
      <c r="H18105" t="s">
        <v>7603</v>
      </c>
      <c r="J18105" s="5"/>
      <c r="K18105" s="2">
        <v>200</v>
      </c>
      <c r="L18105" s="5">
        <v>5</v>
      </c>
      <c r="M18105" s="2">
        <f t="shared" si="282"/>
        <v>-884594.89999999688</v>
      </c>
      <c r="P18105"/>
    </row>
    <row r="18106" spans="1:16" hidden="1">
      <c r="A18106" t="s">
        <v>29851</v>
      </c>
      <c r="B18106" s="1">
        <v>42331</v>
      </c>
      <c r="C18106" t="s">
        <v>29862</v>
      </c>
      <c r="D18106">
        <v>2</v>
      </c>
      <c r="E18106" t="s">
        <v>29863</v>
      </c>
      <c r="F18106" t="s">
        <v>13559</v>
      </c>
      <c r="G18106" t="s">
        <v>479</v>
      </c>
      <c r="H18106" t="s">
        <v>7603</v>
      </c>
      <c r="I18106" s="2">
        <v>306.83</v>
      </c>
      <c r="J18106" s="5">
        <v>5</v>
      </c>
      <c r="L18106" s="5"/>
      <c r="M18106" s="2">
        <f t="shared" si="282"/>
        <v>-884288.06999999692</v>
      </c>
      <c r="P18106"/>
    </row>
    <row r="18107" spans="1:16" hidden="1">
      <c r="A18107" t="s">
        <v>29873</v>
      </c>
      <c r="B18107" s="1">
        <v>42331</v>
      </c>
      <c r="C18107" t="s">
        <v>6</v>
      </c>
      <c r="D18107">
        <v>1</v>
      </c>
      <c r="E18107" t="s">
        <v>29882</v>
      </c>
      <c r="F18107" t="s">
        <v>13565</v>
      </c>
      <c r="G18107" t="s">
        <v>20</v>
      </c>
      <c r="H18107" t="s">
        <v>9445</v>
      </c>
      <c r="I18107" s="2">
        <v>5000</v>
      </c>
      <c r="J18107" s="5">
        <v>6</v>
      </c>
      <c r="L18107" s="5"/>
      <c r="M18107" s="2">
        <f t="shared" si="282"/>
        <v>-879288.06999999692</v>
      </c>
      <c r="P18107"/>
    </row>
    <row r="18108" spans="1:16" hidden="1">
      <c r="A18108" t="s">
        <v>29894</v>
      </c>
      <c r="B18108" s="1">
        <v>42331</v>
      </c>
      <c r="C18108" t="s">
        <v>29907</v>
      </c>
      <c r="D18108">
        <v>2</v>
      </c>
      <c r="E18108" t="s">
        <v>29908</v>
      </c>
      <c r="F18108" t="s">
        <v>7054</v>
      </c>
      <c r="G18108" t="s">
        <v>20</v>
      </c>
      <c r="H18108" t="s">
        <v>17592</v>
      </c>
      <c r="I18108" s="2">
        <v>600.01</v>
      </c>
      <c r="J18108" s="5">
        <v>6</v>
      </c>
      <c r="L18108" s="5"/>
      <c r="M18108" s="2">
        <f t="shared" si="282"/>
        <v>-878688.05999999691</v>
      </c>
      <c r="P18108"/>
    </row>
    <row r="18109" spans="1:16" hidden="1">
      <c r="A18109" t="s">
        <v>29921</v>
      </c>
      <c r="B18109" s="1">
        <v>42331</v>
      </c>
      <c r="C18109" t="s">
        <v>29932</v>
      </c>
      <c r="D18109">
        <v>2</v>
      </c>
      <c r="E18109" t="s">
        <v>29933</v>
      </c>
      <c r="F18109" t="s">
        <v>13559</v>
      </c>
      <c r="G18109" t="s">
        <v>313</v>
      </c>
      <c r="H18109" t="s">
        <v>65</v>
      </c>
      <c r="J18109" s="5"/>
      <c r="K18109" s="2">
        <v>148.65</v>
      </c>
      <c r="L18109" s="5" t="s">
        <v>36333</v>
      </c>
      <c r="M18109" s="2">
        <f t="shared" si="282"/>
        <v>-878836.70999999694</v>
      </c>
      <c r="P18109"/>
    </row>
    <row r="18110" spans="1:16" hidden="1">
      <c r="A18110" t="s">
        <v>29921</v>
      </c>
      <c r="B18110" s="1">
        <v>42331</v>
      </c>
      <c r="C18110" t="s">
        <v>29932</v>
      </c>
      <c r="D18110">
        <v>2</v>
      </c>
      <c r="E18110" t="s">
        <v>29933</v>
      </c>
      <c r="F18110" t="s">
        <v>13559</v>
      </c>
      <c r="G18110" t="s">
        <v>313</v>
      </c>
      <c r="H18110" t="s">
        <v>65</v>
      </c>
      <c r="I18110" s="2">
        <v>148.65</v>
      </c>
      <c r="J18110" s="5" t="s">
        <v>36333</v>
      </c>
      <c r="L18110" s="5"/>
      <c r="M18110" s="2">
        <f t="shared" si="282"/>
        <v>-878688.05999999691</v>
      </c>
      <c r="P18110"/>
    </row>
    <row r="18111" spans="1:16" hidden="1">
      <c r="A18111" t="s">
        <v>29943</v>
      </c>
      <c r="B18111" s="1">
        <v>42331</v>
      </c>
      <c r="C18111" t="s">
        <v>29951</v>
      </c>
      <c r="D18111">
        <v>2</v>
      </c>
      <c r="E18111" t="s">
        <v>29952</v>
      </c>
      <c r="F18111" t="s">
        <v>13559</v>
      </c>
      <c r="G18111" t="s">
        <v>313</v>
      </c>
      <c r="H18111" t="s">
        <v>452</v>
      </c>
      <c r="J18111" s="5"/>
      <c r="K18111" s="2">
        <v>58.63</v>
      </c>
      <c r="L18111" s="5" t="s">
        <v>36333</v>
      </c>
      <c r="M18111" s="2">
        <f t="shared" si="282"/>
        <v>-878746.68999999692</v>
      </c>
      <c r="P18111"/>
    </row>
    <row r="18112" spans="1:16" hidden="1">
      <c r="A18112" t="s">
        <v>29943</v>
      </c>
      <c r="B18112" s="1">
        <v>42331</v>
      </c>
      <c r="C18112" t="s">
        <v>29951</v>
      </c>
      <c r="D18112">
        <v>2</v>
      </c>
      <c r="E18112" t="s">
        <v>29952</v>
      </c>
      <c r="F18112" t="s">
        <v>13559</v>
      </c>
      <c r="G18112" t="s">
        <v>313</v>
      </c>
      <c r="H18112" t="s">
        <v>452</v>
      </c>
      <c r="I18112" s="2">
        <v>58.63</v>
      </c>
      <c r="J18112" s="5" t="s">
        <v>36333</v>
      </c>
      <c r="L18112" s="5"/>
      <c r="M18112" s="2">
        <f t="shared" si="282"/>
        <v>-878688.05999999691</v>
      </c>
      <c r="P18112"/>
    </row>
    <row r="18113" spans="1:16" hidden="1">
      <c r="A18113" t="s">
        <v>29962</v>
      </c>
      <c r="B18113" s="1">
        <v>42331</v>
      </c>
      <c r="C18113" t="s">
        <v>29972</v>
      </c>
      <c r="D18113">
        <v>2</v>
      </c>
      <c r="E18113" t="s">
        <v>29973</v>
      </c>
      <c r="F18113" t="s">
        <v>13559</v>
      </c>
      <c r="G18113" t="s">
        <v>313</v>
      </c>
      <c r="H18113" t="s">
        <v>65</v>
      </c>
      <c r="J18113" s="5"/>
      <c r="K18113" s="2">
        <v>180</v>
      </c>
      <c r="L18113" s="5" t="s">
        <v>36333</v>
      </c>
      <c r="M18113" s="2">
        <f t="shared" si="282"/>
        <v>-878868.05999999691</v>
      </c>
      <c r="P18113"/>
    </row>
    <row r="18114" spans="1:16" hidden="1">
      <c r="A18114" t="s">
        <v>29962</v>
      </c>
      <c r="B18114" s="1">
        <v>42331</v>
      </c>
      <c r="C18114" t="s">
        <v>29972</v>
      </c>
      <c r="D18114">
        <v>2</v>
      </c>
      <c r="E18114" t="s">
        <v>29973</v>
      </c>
      <c r="F18114" t="s">
        <v>13559</v>
      </c>
      <c r="G18114" t="s">
        <v>313</v>
      </c>
      <c r="H18114" t="s">
        <v>65</v>
      </c>
      <c r="I18114" s="2">
        <v>180</v>
      </c>
      <c r="J18114" s="5" t="s">
        <v>36333</v>
      </c>
      <c r="L18114" s="5"/>
      <c r="M18114" s="2">
        <f t="shared" si="282"/>
        <v>-878688.05999999691</v>
      </c>
      <c r="P18114"/>
    </row>
    <row r="18115" spans="1:16" hidden="1">
      <c r="A18115" t="s">
        <v>29985</v>
      </c>
      <c r="B18115" s="1">
        <v>42331</v>
      </c>
      <c r="C18115" t="s">
        <v>29993</v>
      </c>
      <c r="D18115">
        <v>2</v>
      </c>
      <c r="E18115" t="s">
        <v>29994</v>
      </c>
      <c r="F18115" t="s">
        <v>13559</v>
      </c>
      <c r="G18115" t="s">
        <v>313</v>
      </c>
      <c r="H18115" t="s">
        <v>65</v>
      </c>
      <c r="J18115" s="5"/>
      <c r="K18115" s="2">
        <v>149.66</v>
      </c>
      <c r="L18115" s="5" t="s">
        <v>36333</v>
      </c>
      <c r="M18115" s="2">
        <f t="shared" si="282"/>
        <v>-878837.71999999695</v>
      </c>
      <c r="P18115"/>
    </row>
    <row r="18116" spans="1:16" hidden="1">
      <c r="A18116" t="s">
        <v>29985</v>
      </c>
      <c r="B18116" s="1">
        <v>42331</v>
      </c>
      <c r="C18116" t="s">
        <v>29993</v>
      </c>
      <c r="D18116">
        <v>2</v>
      </c>
      <c r="E18116" t="s">
        <v>29994</v>
      </c>
      <c r="F18116" t="s">
        <v>13559</v>
      </c>
      <c r="G18116" t="s">
        <v>313</v>
      </c>
      <c r="H18116" t="s">
        <v>65</v>
      </c>
      <c r="I18116" s="2">
        <v>149.66</v>
      </c>
      <c r="J18116" s="5" t="s">
        <v>36333</v>
      </c>
      <c r="L18116" s="5"/>
      <c r="M18116" s="2">
        <f t="shared" si="282"/>
        <v>-878688.05999999691</v>
      </c>
      <c r="P18116"/>
    </row>
    <row r="18117" spans="1:16" hidden="1">
      <c r="A18117" t="s">
        <v>30004</v>
      </c>
      <c r="B18117" s="1">
        <v>42331</v>
      </c>
      <c r="C18117" t="s">
        <v>30015</v>
      </c>
      <c r="D18117">
        <v>2</v>
      </c>
      <c r="E18117" t="s">
        <v>30016</v>
      </c>
      <c r="F18117" t="s">
        <v>13559</v>
      </c>
      <c r="G18117" t="s">
        <v>313</v>
      </c>
      <c r="H18117" t="s">
        <v>65</v>
      </c>
      <c r="J18117" s="5"/>
      <c r="K18117" s="2">
        <v>148.86000000000001</v>
      </c>
      <c r="L18117" s="5" t="s">
        <v>36333</v>
      </c>
      <c r="M18117" s="2">
        <f t="shared" si="282"/>
        <v>-878836.9199999969</v>
      </c>
      <c r="P18117"/>
    </row>
    <row r="18118" spans="1:16" hidden="1">
      <c r="A18118" t="s">
        <v>30004</v>
      </c>
      <c r="B18118" s="1">
        <v>42331</v>
      </c>
      <c r="C18118" t="s">
        <v>30015</v>
      </c>
      <c r="D18118">
        <v>2</v>
      </c>
      <c r="E18118" t="s">
        <v>30016</v>
      </c>
      <c r="F18118" t="s">
        <v>13559</v>
      </c>
      <c r="G18118" t="s">
        <v>313</v>
      </c>
      <c r="H18118" t="s">
        <v>65</v>
      </c>
      <c r="I18118" s="2">
        <v>148.86000000000001</v>
      </c>
      <c r="J18118" s="5" t="s">
        <v>36333</v>
      </c>
      <c r="L18118" s="5"/>
      <c r="M18118" s="2">
        <f t="shared" si="282"/>
        <v>-878688.05999999691</v>
      </c>
      <c r="P18118"/>
    </row>
    <row r="18119" spans="1:16" hidden="1">
      <c r="A18119" t="s">
        <v>30028</v>
      </c>
      <c r="B18119" s="1">
        <v>42331</v>
      </c>
      <c r="C18119" t="s">
        <v>30040</v>
      </c>
      <c r="D18119">
        <v>2</v>
      </c>
      <c r="E18119" t="s">
        <v>30041</v>
      </c>
      <c r="F18119" t="s">
        <v>13559</v>
      </c>
      <c r="G18119" t="s">
        <v>313</v>
      </c>
      <c r="H18119" t="s">
        <v>65</v>
      </c>
      <c r="J18119" s="5"/>
      <c r="K18119" s="2">
        <v>148.86000000000001</v>
      </c>
      <c r="L18119" s="5" t="s">
        <v>36333</v>
      </c>
      <c r="M18119" s="2">
        <f t="shared" si="282"/>
        <v>-878836.9199999969</v>
      </c>
      <c r="P18119"/>
    </row>
    <row r="18120" spans="1:16" hidden="1">
      <c r="A18120" t="s">
        <v>30028</v>
      </c>
      <c r="B18120" s="1">
        <v>42331</v>
      </c>
      <c r="C18120" t="s">
        <v>30040</v>
      </c>
      <c r="D18120">
        <v>2</v>
      </c>
      <c r="E18120" t="s">
        <v>30041</v>
      </c>
      <c r="F18120" t="s">
        <v>13559</v>
      </c>
      <c r="G18120" t="s">
        <v>313</v>
      </c>
      <c r="H18120" t="s">
        <v>65</v>
      </c>
      <c r="I18120" s="2">
        <v>148.86000000000001</v>
      </c>
      <c r="J18120" s="5" t="s">
        <v>36333</v>
      </c>
      <c r="L18120" s="5"/>
      <c r="M18120" s="2">
        <f t="shared" si="282"/>
        <v>-878688.05999999691</v>
      </c>
      <c r="P18120"/>
    </row>
    <row r="18121" spans="1:16" hidden="1">
      <c r="A18121" t="s">
        <v>30052</v>
      </c>
      <c r="B18121" s="1">
        <v>42331</v>
      </c>
      <c r="C18121" t="s">
        <v>28262</v>
      </c>
      <c r="D18121">
        <v>1</v>
      </c>
      <c r="E18121" t="s">
        <v>30059</v>
      </c>
      <c r="F18121" t="s">
        <v>13561</v>
      </c>
      <c r="G18121" t="s">
        <v>20</v>
      </c>
      <c r="H18121" t="s">
        <v>3333</v>
      </c>
      <c r="I18121" s="2">
        <v>40000</v>
      </c>
      <c r="J18121" s="5">
        <v>8</v>
      </c>
      <c r="L18121" s="5"/>
      <c r="M18121" s="2">
        <f t="shared" ref="M18121:M18184" si="283">+M18120+I18121-K18121</f>
        <v>-838688.05999999691</v>
      </c>
      <c r="P18121"/>
    </row>
    <row r="18122" spans="1:16" hidden="1">
      <c r="A18122" t="s">
        <v>30069</v>
      </c>
      <c r="B18122" s="1">
        <v>42331</v>
      </c>
      <c r="C18122" t="s">
        <v>30078</v>
      </c>
      <c r="D18122">
        <v>2</v>
      </c>
      <c r="E18122" t="s">
        <v>30079</v>
      </c>
      <c r="F18122" t="s">
        <v>13559</v>
      </c>
      <c r="G18122" t="s">
        <v>313</v>
      </c>
      <c r="H18122" t="s">
        <v>65</v>
      </c>
      <c r="J18122" s="5"/>
      <c r="K18122" s="2">
        <v>64.290000000000006</v>
      </c>
      <c r="L18122" s="5" t="s">
        <v>36333</v>
      </c>
      <c r="M18122" s="2">
        <f t="shared" si="283"/>
        <v>-838752.34999999695</v>
      </c>
      <c r="P18122"/>
    </row>
    <row r="18123" spans="1:16" hidden="1">
      <c r="A18123" t="s">
        <v>30069</v>
      </c>
      <c r="B18123" s="1">
        <v>42331</v>
      </c>
      <c r="C18123" t="s">
        <v>30078</v>
      </c>
      <c r="D18123">
        <v>2</v>
      </c>
      <c r="E18123" t="s">
        <v>30079</v>
      </c>
      <c r="F18123" t="s">
        <v>13559</v>
      </c>
      <c r="G18123" t="s">
        <v>313</v>
      </c>
      <c r="H18123" t="s">
        <v>65</v>
      </c>
      <c r="I18123" s="2">
        <v>64.290000000000006</v>
      </c>
      <c r="J18123" s="5" t="s">
        <v>36333</v>
      </c>
      <c r="L18123" s="5"/>
      <c r="M18123" s="2">
        <f t="shared" si="283"/>
        <v>-838688.05999999691</v>
      </c>
      <c r="P18123"/>
    </row>
    <row r="18124" spans="1:16" hidden="1">
      <c r="A18124" t="s">
        <v>30087</v>
      </c>
      <c r="B18124" s="1">
        <v>42331</v>
      </c>
      <c r="C18124" t="s">
        <v>30099</v>
      </c>
      <c r="D18124">
        <v>2</v>
      </c>
      <c r="E18124" t="s">
        <v>30100</v>
      </c>
      <c r="F18124" t="s">
        <v>7054</v>
      </c>
      <c r="G18124" t="s">
        <v>20</v>
      </c>
      <c r="H18124" t="s">
        <v>22498</v>
      </c>
      <c r="I18124" s="2">
        <v>1025</v>
      </c>
      <c r="J18124" s="5">
        <v>6</v>
      </c>
      <c r="L18124" s="5"/>
      <c r="M18124" s="2">
        <f t="shared" si="283"/>
        <v>-837663.05999999691</v>
      </c>
      <c r="P18124"/>
    </row>
    <row r="18125" spans="1:16" hidden="1">
      <c r="A18125" t="s">
        <v>30109</v>
      </c>
      <c r="B18125" s="1">
        <v>42331</v>
      </c>
      <c r="C18125" t="s">
        <v>30117</v>
      </c>
      <c r="D18125">
        <v>2</v>
      </c>
      <c r="E18125" t="s">
        <v>30118</v>
      </c>
      <c r="F18125" t="s">
        <v>7054</v>
      </c>
      <c r="G18125" t="s">
        <v>20</v>
      </c>
      <c r="H18125" t="s">
        <v>5430</v>
      </c>
      <c r="I18125" s="2">
        <v>1025</v>
      </c>
      <c r="J18125" s="5">
        <v>33</v>
      </c>
      <c r="L18125" s="5"/>
      <c r="M18125" s="2">
        <f t="shared" si="283"/>
        <v>-836638.05999999691</v>
      </c>
      <c r="P18125"/>
    </row>
    <row r="18126" spans="1:16" hidden="1">
      <c r="A18126" t="s">
        <v>30130</v>
      </c>
      <c r="B18126" s="1">
        <v>42331</v>
      </c>
      <c r="C18126" t="s">
        <v>30139</v>
      </c>
      <c r="D18126">
        <v>2</v>
      </c>
      <c r="E18126" t="s">
        <v>30140</v>
      </c>
      <c r="F18126" t="s">
        <v>7054</v>
      </c>
      <c r="G18126" t="s">
        <v>20</v>
      </c>
      <c r="H18126" t="s">
        <v>18820</v>
      </c>
      <c r="I18126" s="2">
        <v>1840</v>
      </c>
      <c r="J18126" s="5">
        <v>9</v>
      </c>
      <c r="L18126" s="5"/>
      <c r="M18126" s="2">
        <f t="shared" si="283"/>
        <v>-834798.05999999691</v>
      </c>
      <c r="P18126"/>
    </row>
    <row r="18127" spans="1:16" hidden="1">
      <c r="A18127" t="s">
        <v>30153</v>
      </c>
      <c r="B18127" s="1">
        <v>42331</v>
      </c>
      <c r="C18127" t="s">
        <v>3261</v>
      </c>
      <c r="D18127">
        <v>2</v>
      </c>
      <c r="E18127" t="s">
        <v>30164</v>
      </c>
      <c r="F18127" t="s">
        <v>13559</v>
      </c>
      <c r="G18127" t="s">
        <v>479</v>
      </c>
      <c r="H18127" t="s">
        <v>9746</v>
      </c>
      <c r="I18127" s="2">
        <v>163.1</v>
      </c>
      <c r="J18127" s="5">
        <v>5</v>
      </c>
      <c r="L18127" s="5"/>
      <c r="M18127" s="2">
        <f t="shared" si="283"/>
        <v>-834634.95999999694</v>
      </c>
      <c r="P18127"/>
    </row>
    <row r="18128" spans="1:16" hidden="1">
      <c r="A18128" t="s">
        <v>30175</v>
      </c>
      <c r="B18128" s="1">
        <v>42331</v>
      </c>
      <c r="C18128" t="s">
        <v>30185</v>
      </c>
      <c r="D18128">
        <v>1</v>
      </c>
      <c r="E18128" t="s">
        <v>30186</v>
      </c>
      <c r="F18128" t="s">
        <v>13565</v>
      </c>
      <c r="G18128" t="s">
        <v>4</v>
      </c>
      <c r="H18128" t="s">
        <v>9659</v>
      </c>
      <c r="I18128" s="2">
        <v>326100</v>
      </c>
      <c r="J18128" s="5">
        <v>4</v>
      </c>
      <c r="L18128" s="5"/>
      <c r="M18128" s="2">
        <f t="shared" si="283"/>
        <v>-508534.95999999694</v>
      </c>
      <c r="P18128"/>
    </row>
    <row r="18129" spans="1:16" hidden="1">
      <c r="A18129" t="s">
        <v>30194</v>
      </c>
      <c r="B18129" s="1">
        <v>42331</v>
      </c>
      <c r="C18129" t="s">
        <v>30205</v>
      </c>
      <c r="D18129">
        <v>2</v>
      </c>
      <c r="E18129" t="s">
        <v>30206</v>
      </c>
      <c r="F18129" t="s">
        <v>7054</v>
      </c>
      <c r="G18129" t="s">
        <v>4</v>
      </c>
      <c r="H18129" t="s">
        <v>11179</v>
      </c>
      <c r="I18129" s="2">
        <v>3029.99</v>
      </c>
      <c r="J18129" s="5">
        <v>2</v>
      </c>
      <c r="L18129" s="5"/>
      <c r="M18129" s="2">
        <f t="shared" si="283"/>
        <v>-505504.96999999695</v>
      </c>
      <c r="P18129"/>
    </row>
    <row r="18130" spans="1:16" hidden="1">
      <c r="A18130" t="s">
        <v>30214</v>
      </c>
      <c r="B18130" s="1">
        <v>42331</v>
      </c>
      <c r="C18130" t="s">
        <v>30225</v>
      </c>
      <c r="D18130">
        <v>2</v>
      </c>
      <c r="E18130" t="s">
        <v>30226</v>
      </c>
      <c r="F18130" t="s">
        <v>7054</v>
      </c>
      <c r="G18130" t="s">
        <v>4</v>
      </c>
      <c r="H18130" t="s">
        <v>30227</v>
      </c>
      <c r="I18130" s="2">
        <v>150</v>
      </c>
      <c r="J18130" s="5">
        <v>1</v>
      </c>
      <c r="L18130" s="5"/>
      <c r="M18130" s="2">
        <f t="shared" si="283"/>
        <v>-505354.96999999695</v>
      </c>
      <c r="P18130"/>
    </row>
    <row r="18131" spans="1:16" hidden="1">
      <c r="A18131" t="s">
        <v>30240</v>
      </c>
      <c r="B18131" s="1">
        <v>42331</v>
      </c>
      <c r="C18131" t="s">
        <v>27762</v>
      </c>
      <c r="D18131">
        <v>1</v>
      </c>
      <c r="E18131" t="s">
        <v>30250</v>
      </c>
      <c r="F18131" t="s">
        <v>13561</v>
      </c>
      <c r="G18131" t="s">
        <v>4</v>
      </c>
      <c r="H18131" t="s">
        <v>27764</v>
      </c>
      <c r="I18131" s="2">
        <v>95000</v>
      </c>
      <c r="J18131" s="5">
        <v>4</v>
      </c>
      <c r="L18131" s="5"/>
      <c r="M18131" s="2">
        <f t="shared" si="283"/>
        <v>-410354.96999999695</v>
      </c>
      <c r="P18131"/>
    </row>
    <row r="18132" spans="1:16" hidden="1">
      <c r="A18132" t="s">
        <v>30262</v>
      </c>
      <c r="B18132" s="1">
        <v>42331</v>
      </c>
      <c r="C18132" t="s">
        <v>27762</v>
      </c>
      <c r="D18132">
        <v>1</v>
      </c>
      <c r="E18132" t="s">
        <v>30271</v>
      </c>
      <c r="F18132" t="s">
        <v>13561</v>
      </c>
      <c r="G18132" t="s">
        <v>4</v>
      </c>
      <c r="H18132" t="s">
        <v>27764</v>
      </c>
      <c r="I18132" s="2">
        <v>50000</v>
      </c>
      <c r="J18132" s="5">
        <v>4</v>
      </c>
      <c r="L18132" s="5"/>
      <c r="M18132" s="2">
        <f t="shared" si="283"/>
        <v>-360354.96999999695</v>
      </c>
      <c r="P18132"/>
    </row>
    <row r="18133" spans="1:16" hidden="1">
      <c r="A18133" t="s">
        <v>30284</v>
      </c>
      <c r="B18133" s="1">
        <v>42331</v>
      </c>
      <c r="C18133" t="s">
        <v>1802</v>
      </c>
      <c r="D18133">
        <v>2</v>
      </c>
      <c r="E18133" t="s">
        <v>30294</v>
      </c>
      <c r="F18133" t="s">
        <v>13559</v>
      </c>
      <c r="G18133" t="s">
        <v>479</v>
      </c>
      <c r="H18133" t="s">
        <v>7756</v>
      </c>
      <c r="J18133" s="5"/>
      <c r="K18133" s="2">
        <v>136.09</v>
      </c>
      <c r="L18133" s="5" t="s">
        <v>36333</v>
      </c>
      <c r="M18133" s="2">
        <f t="shared" si="283"/>
        <v>-360491.05999999697</v>
      </c>
      <c r="P18133"/>
    </row>
    <row r="18134" spans="1:16" hidden="1">
      <c r="A18134" t="s">
        <v>30284</v>
      </c>
      <c r="B18134" s="1">
        <v>42331</v>
      </c>
      <c r="C18134" t="s">
        <v>1802</v>
      </c>
      <c r="D18134">
        <v>2</v>
      </c>
      <c r="E18134" t="s">
        <v>30294</v>
      </c>
      <c r="F18134" t="s">
        <v>13559</v>
      </c>
      <c r="G18134" t="s">
        <v>479</v>
      </c>
      <c r="H18134" t="s">
        <v>7756</v>
      </c>
      <c r="I18134" s="2">
        <v>136.09</v>
      </c>
      <c r="J18134" s="5" t="s">
        <v>36333</v>
      </c>
      <c r="L18134" s="5"/>
      <c r="M18134" s="2">
        <f t="shared" si="283"/>
        <v>-360354.96999999695</v>
      </c>
      <c r="P18134"/>
    </row>
    <row r="18135" spans="1:16" hidden="1">
      <c r="A18135" t="s">
        <v>30306</v>
      </c>
      <c r="B18135" s="1">
        <v>42331</v>
      </c>
      <c r="C18135" t="s">
        <v>30314</v>
      </c>
      <c r="D18135">
        <v>2</v>
      </c>
      <c r="E18135" t="s">
        <v>30315</v>
      </c>
      <c r="F18135" t="s">
        <v>7054</v>
      </c>
      <c r="G18135" t="s">
        <v>4</v>
      </c>
      <c r="H18135" t="s">
        <v>14941</v>
      </c>
      <c r="I18135" s="2">
        <v>1840</v>
      </c>
      <c r="J18135" s="5">
        <v>2</v>
      </c>
      <c r="L18135" s="5"/>
      <c r="M18135" s="2">
        <f t="shared" si="283"/>
        <v>-358514.96999999695</v>
      </c>
      <c r="P18135"/>
    </row>
    <row r="18136" spans="1:16" hidden="1">
      <c r="A18136" t="s">
        <v>30325</v>
      </c>
      <c r="B18136" s="1">
        <v>42331</v>
      </c>
      <c r="C18136" t="s">
        <v>30337</v>
      </c>
      <c r="D18136">
        <v>2</v>
      </c>
      <c r="E18136" t="s">
        <v>30338</v>
      </c>
      <c r="F18136" t="s">
        <v>7054</v>
      </c>
      <c r="G18136" t="s">
        <v>4</v>
      </c>
      <c r="H18136" t="s">
        <v>16973</v>
      </c>
      <c r="I18136" s="2">
        <v>1839.99</v>
      </c>
      <c r="J18136" s="5">
        <v>1</v>
      </c>
      <c r="L18136" s="5"/>
      <c r="M18136" s="2">
        <f t="shared" si="283"/>
        <v>-356674.97999999695</v>
      </c>
      <c r="P18136"/>
    </row>
    <row r="18137" spans="1:16" hidden="1">
      <c r="A18137" t="s">
        <v>30349</v>
      </c>
      <c r="B18137" s="1">
        <v>42331</v>
      </c>
      <c r="C18137" t="s">
        <v>30358</v>
      </c>
      <c r="D18137">
        <v>1</v>
      </c>
      <c r="E18137" t="s">
        <v>30359</v>
      </c>
      <c r="F18137" t="s">
        <v>13565</v>
      </c>
      <c r="G18137" t="s">
        <v>4</v>
      </c>
      <c r="H18137" t="s">
        <v>8323</v>
      </c>
      <c r="I18137" s="2">
        <v>6500</v>
      </c>
      <c r="J18137" s="5">
        <v>4</v>
      </c>
      <c r="L18137" s="5"/>
      <c r="M18137" s="2">
        <f t="shared" si="283"/>
        <v>-350174.97999999695</v>
      </c>
      <c r="P18137"/>
    </row>
    <row r="18138" spans="1:16" hidden="1">
      <c r="A18138" t="s">
        <v>30370</v>
      </c>
      <c r="B18138" s="1">
        <v>42331</v>
      </c>
      <c r="C18138" t="s">
        <v>24850</v>
      </c>
      <c r="D18138">
        <v>1</v>
      </c>
      <c r="E18138" t="s">
        <v>30381</v>
      </c>
      <c r="F18138" t="s">
        <v>13565</v>
      </c>
      <c r="G18138" t="s">
        <v>4</v>
      </c>
      <c r="H18138" t="s">
        <v>8323</v>
      </c>
      <c r="I18138" s="2">
        <v>6500</v>
      </c>
      <c r="J18138" s="5">
        <v>4</v>
      </c>
      <c r="L18138" s="5"/>
      <c r="M18138" s="2">
        <f t="shared" si="283"/>
        <v>-343674.97999999695</v>
      </c>
      <c r="P18138"/>
    </row>
    <row r="18139" spans="1:16" hidden="1">
      <c r="A18139" t="s">
        <v>30393</v>
      </c>
      <c r="B18139" s="1">
        <v>42331</v>
      </c>
      <c r="C18139" t="s">
        <v>1802</v>
      </c>
      <c r="D18139">
        <v>2</v>
      </c>
      <c r="E18139" t="s">
        <v>30401</v>
      </c>
      <c r="F18139" t="s">
        <v>13559</v>
      </c>
      <c r="G18139" t="s">
        <v>479</v>
      </c>
      <c r="H18139" t="s">
        <v>9280</v>
      </c>
      <c r="I18139" s="2">
        <v>224.34</v>
      </c>
      <c r="J18139" s="5">
        <v>1</v>
      </c>
      <c r="L18139" s="5"/>
      <c r="M18139" s="2">
        <f t="shared" si="283"/>
        <v>-343450.63999999693</v>
      </c>
      <c r="P18139"/>
    </row>
    <row r="18140" spans="1:16" hidden="1">
      <c r="A18140" t="s">
        <v>30413</v>
      </c>
      <c r="B18140" s="1">
        <v>42331</v>
      </c>
      <c r="C18140" t="s">
        <v>674</v>
      </c>
      <c r="D18140">
        <v>2</v>
      </c>
      <c r="E18140" t="s">
        <v>30423</v>
      </c>
      <c r="F18140" t="s">
        <v>13559</v>
      </c>
      <c r="G18140" t="s">
        <v>479</v>
      </c>
      <c r="H18140" t="s">
        <v>30424</v>
      </c>
      <c r="I18140" s="2">
        <v>557.36</v>
      </c>
      <c r="J18140" s="5">
        <v>3</v>
      </c>
      <c r="L18140" s="5"/>
      <c r="M18140" s="2">
        <f t="shared" si="283"/>
        <v>-342893.27999999694</v>
      </c>
      <c r="P18140"/>
    </row>
    <row r="18141" spans="1:16" hidden="1">
      <c r="A18141" t="s">
        <v>30436</v>
      </c>
      <c r="B18141" s="1">
        <v>42331</v>
      </c>
      <c r="C18141" t="s">
        <v>30443</v>
      </c>
      <c r="D18141">
        <v>2</v>
      </c>
      <c r="E18141" t="s">
        <v>30444</v>
      </c>
      <c r="F18141" t="s">
        <v>7054</v>
      </c>
      <c r="G18141" t="s">
        <v>4</v>
      </c>
      <c r="H18141" t="s">
        <v>21035</v>
      </c>
      <c r="I18141" s="2">
        <v>1025</v>
      </c>
      <c r="J18141" s="5">
        <v>4</v>
      </c>
      <c r="L18141" s="5"/>
      <c r="M18141" s="2">
        <f t="shared" si="283"/>
        <v>-341868.27999999694</v>
      </c>
      <c r="P18141"/>
    </row>
    <row r="18142" spans="1:16" hidden="1">
      <c r="A18142" t="s">
        <v>30456</v>
      </c>
      <c r="B18142" s="1">
        <v>42331</v>
      </c>
      <c r="C18142" t="s">
        <v>30464</v>
      </c>
      <c r="D18142">
        <v>2</v>
      </c>
      <c r="E18142" t="s">
        <v>30465</v>
      </c>
      <c r="F18142" t="s">
        <v>7054</v>
      </c>
      <c r="G18142" t="s">
        <v>4</v>
      </c>
      <c r="H18142" t="s">
        <v>972</v>
      </c>
      <c r="I18142" s="2">
        <v>1840</v>
      </c>
      <c r="J18142" s="5">
        <v>4</v>
      </c>
      <c r="L18142" s="5"/>
      <c r="M18142" s="2">
        <f t="shared" si="283"/>
        <v>-340028.27999999694</v>
      </c>
      <c r="P18142"/>
    </row>
    <row r="18143" spans="1:16" hidden="1">
      <c r="A18143" t="s">
        <v>30477</v>
      </c>
      <c r="B18143" s="1">
        <v>42331</v>
      </c>
      <c r="C18143" t="s">
        <v>4654</v>
      </c>
      <c r="D18143">
        <v>2</v>
      </c>
      <c r="E18143" t="s">
        <v>30485</v>
      </c>
      <c r="F18143" t="s">
        <v>13559</v>
      </c>
      <c r="G18143" t="s">
        <v>313</v>
      </c>
      <c r="H18143" t="s">
        <v>519</v>
      </c>
      <c r="I18143" s="2">
        <v>2874.06</v>
      </c>
      <c r="J18143" s="5" t="s">
        <v>36333</v>
      </c>
      <c r="L18143" s="5"/>
      <c r="M18143" s="2">
        <f t="shared" si="283"/>
        <v>-337154.21999999695</v>
      </c>
      <c r="P18143"/>
    </row>
    <row r="18144" spans="1:16" hidden="1">
      <c r="A18144" t="s">
        <v>30497</v>
      </c>
      <c r="B18144" s="1">
        <v>42331</v>
      </c>
      <c r="C18144" t="s">
        <v>30506</v>
      </c>
      <c r="D18144">
        <v>2</v>
      </c>
      <c r="E18144" t="s">
        <v>30507</v>
      </c>
      <c r="F18144" t="s">
        <v>7054</v>
      </c>
      <c r="G18144" t="s">
        <v>4</v>
      </c>
      <c r="H18144" t="s">
        <v>8899</v>
      </c>
      <c r="J18144" s="5"/>
      <c r="K18144" s="2">
        <v>600</v>
      </c>
      <c r="L18144" s="5" t="s">
        <v>36333</v>
      </c>
      <c r="M18144" s="2">
        <f t="shared" si="283"/>
        <v>-337754.21999999695</v>
      </c>
      <c r="P18144"/>
    </row>
    <row r="18145" spans="1:16" hidden="1">
      <c r="A18145" t="s">
        <v>30497</v>
      </c>
      <c r="B18145" s="1">
        <v>42331</v>
      </c>
      <c r="C18145" t="s">
        <v>30506</v>
      </c>
      <c r="D18145">
        <v>2</v>
      </c>
      <c r="E18145" t="s">
        <v>30507</v>
      </c>
      <c r="F18145" t="s">
        <v>7054</v>
      </c>
      <c r="G18145" t="s">
        <v>4</v>
      </c>
      <c r="H18145" t="s">
        <v>8899</v>
      </c>
      <c r="I18145" s="2">
        <v>600.01</v>
      </c>
      <c r="J18145" s="5" t="s">
        <v>36333</v>
      </c>
      <c r="L18145" s="5"/>
      <c r="M18145" s="2">
        <f t="shared" si="283"/>
        <v>-337154.20999999694</v>
      </c>
      <c r="P18145"/>
    </row>
    <row r="18146" spans="1:16" hidden="1">
      <c r="A18146" t="s">
        <v>30520</v>
      </c>
      <c r="B18146" s="1">
        <v>42331</v>
      </c>
      <c r="C18146" t="s">
        <v>30530</v>
      </c>
      <c r="D18146">
        <v>2</v>
      </c>
      <c r="E18146" t="s">
        <v>30531</v>
      </c>
      <c r="F18146" t="s">
        <v>7054</v>
      </c>
      <c r="G18146" t="s">
        <v>4</v>
      </c>
      <c r="H18146" t="s">
        <v>30532</v>
      </c>
      <c r="I18146" s="2">
        <v>1025</v>
      </c>
      <c r="J18146" s="5">
        <v>3</v>
      </c>
      <c r="L18146" s="5"/>
      <c r="M18146" s="2">
        <f t="shared" si="283"/>
        <v>-336129.20999999694</v>
      </c>
      <c r="P18146"/>
    </row>
    <row r="18147" spans="1:16" hidden="1">
      <c r="A18147" t="s">
        <v>30549</v>
      </c>
      <c r="B18147" s="1">
        <v>42331</v>
      </c>
      <c r="C18147" t="s">
        <v>3261</v>
      </c>
      <c r="D18147">
        <v>2</v>
      </c>
      <c r="E18147" t="s">
        <v>30558</v>
      </c>
      <c r="F18147" t="s">
        <v>13559</v>
      </c>
      <c r="G18147" t="s">
        <v>479</v>
      </c>
      <c r="H18147" t="s">
        <v>9051</v>
      </c>
      <c r="J18147" s="5"/>
      <c r="K18147" s="2">
        <v>1304.58</v>
      </c>
      <c r="L18147" s="5" t="s">
        <v>36333</v>
      </c>
      <c r="M18147" s="2">
        <f t="shared" si="283"/>
        <v>-337433.78999999695</v>
      </c>
      <c r="P18147"/>
    </row>
    <row r="18148" spans="1:16" hidden="1">
      <c r="A18148" t="s">
        <v>30549</v>
      </c>
      <c r="B18148" s="1">
        <v>42331</v>
      </c>
      <c r="C18148" t="s">
        <v>3261</v>
      </c>
      <c r="D18148">
        <v>2</v>
      </c>
      <c r="E18148" t="s">
        <v>30558</v>
      </c>
      <c r="F18148" t="s">
        <v>13559</v>
      </c>
      <c r="G18148" t="s">
        <v>479</v>
      </c>
      <c r="H18148" t="s">
        <v>9051</v>
      </c>
      <c r="I18148" s="2">
        <v>1304.58</v>
      </c>
      <c r="J18148" s="5" t="s">
        <v>36333</v>
      </c>
      <c r="L18148" s="5"/>
      <c r="M18148" s="2">
        <f t="shared" si="283"/>
        <v>-336129.20999999694</v>
      </c>
      <c r="P18148"/>
    </row>
    <row r="18149" spans="1:16" hidden="1">
      <c r="A18149" t="s">
        <v>30571</v>
      </c>
      <c r="B18149" s="1">
        <v>42331</v>
      </c>
      <c r="C18149" t="s">
        <v>30583</v>
      </c>
      <c r="D18149">
        <v>2</v>
      </c>
      <c r="E18149" t="s">
        <v>30584</v>
      </c>
      <c r="F18149" t="s">
        <v>7054</v>
      </c>
      <c r="G18149" t="s">
        <v>4</v>
      </c>
      <c r="H18149" t="s">
        <v>18443</v>
      </c>
      <c r="I18149" s="2">
        <v>4100</v>
      </c>
      <c r="J18149" s="5">
        <v>1</v>
      </c>
      <c r="L18149" s="5"/>
      <c r="M18149" s="2">
        <f t="shared" si="283"/>
        <v>-332029.20999999694</v>
      </c>
      <c r="P18149"/>
    </row>
    <row r="18150" spans="1:16" hidden="1">
      <c r="A18150" t="s">
        <v>30598</v>
      </c>
      <c r="B18150" s="1">
        <v>42331</v>
      </c>
      <c r="C18150" t="s">
        <v>30607</v>
      </c>
      <c r="D18150">
        <v>2</v>
      </c>
      <c r="E18150" t="s">
        <v>30608</v>
      </c>
      <c r="F18150" t="s">
        <v>7054</v>
      </c>
      <c r="G18150" t="s">
        <v>4</v>
      </c>
      <c r="H18150" t="s">
        <v>30609</v>
      </c>
      <c r="I18150" s="2">
        <v>1025</v>
      </c>
      <c r="J18150" s="5">
        <v>1</v>
      </c>
      <c r="L18150" s="5"/>
      <c r="M18150" s="2">
        <f t="shared" si="283"/>
        <v>-331004.20999999694</v>
      </c>
      <c r="P18150"/>
    </row>
    <row r="18151" spans="1:16" hidden="1">
      <c r="A18151" t="s">
        <v>30622</v>
      </c>
      <c r="B18151" s="1">
        <v>42331</v>
      </c>
      <c r="C18151" t="s">
        <v>30627</v>
      </c>
      <c r="D18151">
        <v>2</v>
      </c>
      <c r="E18151" t="s">
        <v>30628</v>
      </c>
      <c r="F18151" t="s">
        <v>7054</v>
      </c>
      <c r="G18151" t="s">
        <v>4</v>
      </c>
      <c r="H18151" t="s">
        <v>25765</v>
      </c>
      <c r="I18151" s="2">
        <v>200.01</v>
      </c>
      <c r="J18151" s="5">
        <v>1</v>
      </c>
      <c r="L18151" s="5"/>
      <c r="M18151" s="2">
        <f t="shared" si="283"/>
        <v>-330804.19999999693</v>
      </c>
      <c r="P18151"/>
    </row>
    <row r="18152" spans="1:16" hidden="1">
      <c r="A18152" t="s">
        <v>30645</v>
      </c>
      <c r="B18152" s="1">
        <v>42331</v>
      </c>
      <c r="C18152" t="s">
        <v>30653</v>
      </c>
      <c r="D18152">
        <v>2</v>
      </c>
      <c r="E18152" t="s">
        <v>30654</v>
      </c>
      <c r="F18152" t="s">
        <v>7054</v>
      </c>
      <c r="G18152" t="s">
        <v>4</v>
      </c>
      <c r="H18152" t="s">
        <v>8323</v>
      </c>
      <c r="I18152" s="2">
        <v>1025</v>
      </c>
      <c r="J18152" s="5">
        <v>4</v>
      </c>
      <c r="L18152" s="5"/>
      <c r="M18152" s="2">
        <f t="shared" si="283"/>
        <v>-329779.19999999693</v>
      </c>
      <c r="P18152"/>
    </row>
    <row r="18153" spans="1:16" hidden="1">
      <c r="A18153" t="s">
        <v>30666</v>
      </c>
      <c r="B18153" s="1">
        <v>42331</v>
      </c>
      <c r="C18153" t="s">
        <v>30674</v>
      </c>
      <c r="D18153">
        <v>1</v>
      </c>
      <c r="E18153" t="s">
        <v>30675</v>
      </c>
      <c r="F18153" t="s">
        <v>13561</v>
      </c>
      <c r="G18153" t="s">
        <v>4</v>
      </c>
      <c r="H18153" t="s">
        <v>30676</v>
      </c>
      <c r="I18153" s="2">
        <v>165000</v>
      </c>
      <c r="J18153" s="5">
        <v>4</v>
      </c>
      <c r="L18153" s="5"/>
      <c r="M18153" s="2">
        <f t="shared" si="283"/>
        <v>-164779.19999999693</v>
      </c>
      <c r="P18153"/>
    </row>
    <row r="18154" spans="1:16" hidden="1">
      <c r="A18154" t="s">
        <v>30689</v>
      </c>
      <c r="B18154" s="1">
        <v>42331</v>
      </c>
      <c r="C18154" t="s">
        <v>3261</v>
      </c>
      <c r="D18154">
        <v>2</v>
      </c>
      <c r="E18154" t="s">
        <v>30697</v>
      </c>
      <c r="F18154" t="s">
        <v>13559</v>
      </c>
      <c r="G18154" t="s">
        <v>479</v>
      </c>
      <c r="H18154" t="s">
        <v>9746</v>
      </c>
      <c r="I18154" s="2">
        <v>163.1</v>
      </c>
      <c r="J18154" s="5" t="s">
        <v>36333</v>
      </c>
      <c r="L18154" s="5"/>
      <c r="M18154" s="2">
        <f t="shared" si="283"/>
        <v>-164616.09999999692</v>
      </c>
      <c r="P18154"/>
    </row>
    <row r="18155" spans="1:16" hidden="1">
      <c r="A18155" t="s">
        <v>30713</v>
      </c>
      <c r="B18155" s="1">
        <v>42331</v>
      </c>
      <c r="C18155" t="s">
        <v>30719</v>
      </c>
      <c r="D18155">
        <v>2</v>
      </c>
      <c r="E18155" t="s">
        <v>30720</v>
      </c>
      <c r="F18155" t="s">
        <v>7054</v>
      </c>
      <c r="G18155" t="s">
        <v>4</v>
      </c>
      <c r="H18155" t="s">
        <v>843</v>
      </c>
      <c r="I18155" s="2">
        <v>200.01</v>
      </c>
      <c r="J18155" s="5">
        <v>1</v>
      </c>
      <c r="L18155" s="5"/>
      <c r="M18155" s="2">
        <f t="shared" si="283"/>
        <v>-164416.08999999691</v>
      </c>
      <c r="P18155"/>
    </row>
    <row r="18156" spans="1:16" hidden="1">
      <c r="A18156" t="s">
        <v>30739</v>
      </c>
      <c r="B18156" s="1">
        <v>42331</v>
      </c>
      <c r="C18156" t="s">
        <v>30744</v>
      </c>
      <c r="D18156">
        <v>2</v>
      </c>
      <c r="E18156" t="s">
        <v>30745</v>
      </c>
      <c r="F18156" t="s">
        <v>7054</v>
      </c>
      <c r="G18156" t="s">
        <v>4</v>
      </c>
      <c r="H18156" t="s">
        <v>9518</v>
      </c>
      <c r="I18156" s="2">
        <v>4100</v>
      </c>
      <c r="J18156" s="5">
        <v>1</v>
      </c>
      <c r="L18156" s="5"/>
      <c r="M18156" s="2">
        <f t="shared" si="283"/>
        <v>-160316.08999999691</v>
      </c>
      <c r="P18156"/>
    </row>
    <row r="18157" spans="1:16" hidden="1">
      <c r="A18157" t="s">
        <v>30761</v>
      </c>
      <c r="B18157" s="1">
        <v>42331</v>
      </c>
      <c r="C18157" t="s">
        <v>27517</v>
      </c>
      <c r="D18157">
        <v>1</v>
      </c>
      <c r="E18157" t="s">
        <v>30767</v>
      </c>
      <c r="F18157" t="s">
        <v>13565</v>
      </c>
      <c r="G18157" t="s">
        <v>4</v>
      </c>
      <c r="H18157" t="s">
        <v>6191</v>
      </c>
      <c r="I18157" s="2">
        <v>52000</v>
      </c>
      <c r="J18157" s="5">
        <v>4</v>
      </c>
      <c r="L18157" s="5"/>
      <c r="M18157" s="2">
        <f t="shared" si="283"/>
        <v>-108316.08999999691</v>
      </c>
      <c r="P18157"/>
    </row>
    <row r="18158" spans="1:16" hidden="1">
      <c r="A18158" t="s">
        <v>30784</v>
      </c>
      <c r="B18158" s="1">
        <v>42331</v>
      </c>
      <c r="C18158" t="s">
        <v>30790</v>
      </c>
      <c r="D18158">
        <v>2</v>
      </c>
      <c r="E18158" t="s">
        <v>30791</v>
      </c>
      <c r="F18158" t="s">
        <v>7054</v>
      </c>
      <c r="G18158" t="s">
        <v>4</v>
      </c>
      <c r="H18158" t="s">
        <v>7854</v>
      </c>
      <c r="I18158" s="2">
        <v>1025</v>
      </c>
      <c r="J18158" s="5">
        <v>2</v>
      </c>
      <c r="L18158" s="5"/>
      <c r="M18158" s="2">
        <f t="shared" si="283"/>
        <v>-107291.08999999691</v>
      </c>
      <c r="P18158"/>
    </row>
    <row r="18159" spans="1:16" hidden="1">
      <c r="A18159" t="s">
        <v>30807</v>
      </c>
      <c r="B18159" s="1">
        <v>42331</v>
      </c>
      <c r="C18159" t="s">
        <v>30812</v>
      </c>
      <c r="D18159">
        <v>2</v>
      </c>
      <c r="E18159" t="s">
        <v>30813</v>
      </c>
      <c r="F18159" t="s">
        <v>7054</v>
      </c>
      <c r="G18159" t="s">
        <v>4</v>
      </c>
      <c r="H18159" t="s">
        <v>7954</v>
      </c>
      <c r="I18159" s="2">
        <v>4580.0200000000004</v>
      </c>
      <c r="J18159" s="5">
        <v>2</v>
      </c>
      <c r="L18159" s="5"/>
      <c r="M18159" s="2">
        <f t="shared" si="283"/>
        <v>-102711.06999999691</v>
      </c>
      <c r="P18159"/>
    </row>
    <row r="18160" spans="1:16" hidden="1">
      <c r="A18160" t="s">
        <v>30825</v>
      </c>
      <c r="B18160" s="1">
        <v>42331</v>
      </c>
      <c r="C18160" t="s">
        <v>22637</v>
      </c>
      <c r="D18160">
        <v>1</v>
      </c>
      <c r="E18160" t="s">
        <v>30832</v>
      </c>
      <c r="F18160" t="s">
        <v>13565</v>
      </c>
      <c r="G18160" t="s">
        <v>4</v>
      </c>
      <c r="H18160" t="s">
        <v>22639</v>
      </c>
      <c r="I18160" s="2">
        <v>5000</v>
      </c>
      <c r="J18160" s="5">
        <v>1</v>
      </c>
      <c r="L18160" s="5"/>
      <c r="M18160" s="2">
        <f t="shared" si="283"/>
        <v>-97711.069999996907</v>
      </c>
      <c r="N18160" s="26">
        <f>+M18054-M18160</f>
        <v>-1356.2799999998097</v>
      </c>
      <c r="O18160" s="3">
        <f>+N18088+I18093-K18092</f>
        <v>1356.27</v>
      </c>
      <c r="P18160"/>
    </row>
    <row r="18161" spans="1:16" hidden="1">
      <c r="A18161" s="35" t="s">
        <v>9952</v>
      </c>
      <c r="B18161" s="36">
        <v>42332</v>
      </c>
      <c r="C18161" s="35" t="s">
        <v>6</v>
      </c>
      <c r="D18161" s="35">
        <v>1</v>
      </c>
      <c r="E18161" s="35" t="s">
        <v>9953</v>
      </c>
      <c r="F18161" s="35" t="s">
        <v>29</v>
      </c>
      <c r="G18161" s="35" t="s">
        <v>20</v>
      </c>
      <c r="H18161" s="35" t="s">
        <v>4609</v>
      </c>
      <c r="I18161" s="11">
        <v>270</v>
      </c>
      <c r="J18161" s="12"/>
      <c r="K18161" s="11"/>
      <c r="L18161" s="12"/>
      <c r="M18161" s="2">
        <f t="shared" si="283"/>
        <v>-97441.069999996907</v>
      </c>
      <c r="P18161"/>
    </row>
    <row r="18162" spans="1:16" hidden="1">
      <c r="A18162" t="s">
        <v>9961</v>
      </c>
      <c r="B18162" s="1">
        <v>42332</v>
      </c>
      <c r="C18162" t="s">
        <v>6</v>
      </c>
      <c r="D18162">
        <v>1</v>
      </c>
      <c r="E18162" t="s">
        <v>9964</v>
      </c>
      <c r="F18162" t="s">
        <v>29</v>
      </c>
      <c r="G18162" t="s">
        <v>20</v>
      </c>
      <c r="H18162" t="s">
        <v>4609</v>
      </c>
      <c r="I18162" s="2">
        <v>920</v>
      </c>
      <c r="J18162" s="5"/>
      <c r="L18162" s="5"/>
      <c r="M18162" s="2">
        <f t="shared" si="283"/>
        <v>-96521.069999996907</v>
      </c>
      <c r="P18162"/>
    </row>
    <row r="18163" spans="1:16" hidden="1">
      <c r="A18163" t="s">
        <v>9998</v>
      </c>
      <c r="B18163" s="1">
        <v>42332</v>
      </c>
      <c r="C18163" t="s">
        <v>18</v>
      </c>
      <c r="D18163">
        <v>1</v>
      </c>
      <c r="E18163" t="s">
        <v>9999</v>
      </c>
      <c r="F18163" t="s">
        <v>13</v>
      </c>
      <c r="G18163" t="s">
        <v>20</v>
      </c>
      <c r="H18163" t="s">
        <v>5965</v>
      </c>
      <c r="J18163" s="5"/>
      <c r="K18163" s="2">
        <v>50000</v>
      </c>
      <c r="L18163" s="5"/>
      <c r="M18163" s="2">
        <f t="shared" si="283"/>
        <v>-146521.06999999692</v>
      </c>
      <c r="P18163"/>
    </row>
    <row r="18164" spans="1:16" hidden="1">
      <c r="A18164" t="s">
        <v>10007</v>
      </c>
      <c r="B18164" s="1">
        <v>42332</v>
      </c>
      <c r="C18164" t="s">
        <v>43</v>
      </c>
      <c r="D18164">
        <v>1</v>
      </c>
      <c r="E18164" t="s">
        <v>10009</v>
      </c>
      <c r="F18164" t="s">
        <v>13</v>
      </c>
      <c r="G18164" t="s">
        <v>20</v>
      </c>
      <c r="H18164" t="s">
        <v>8464</v>
      </c>
      <c r="J18164" s="5"/>
      <c r="K18164" s="2">
        <v>4350</v>
      </c>
      <c r="L18164" s="5"/>
      <c r="M18164" s="2">
        <f t="shared" si="283"/>
        <v>-150871.06999999692</v>
      </c>
      <c r="P18164"/>
    </row>
    <row r="18165" spans="1:16" hidden="1">
      <c r="A18165" t="s">
        <v>10027</v>
      </c>
      <c r="B18165" s="1">
        <v>42332</v>
      </c>
      <c r="C18165" t="s">
        <v>43</v>
      </c>
      <c r="D18165">
        <v>1</v>
      </c>
      <c r="E18165" t="s">
        <v>10009</v>
      </c>
      <c r="F18165" t="s">
        <v>13</v>
      </c>
      <c r="G18165" t="s">
        <v>20</v>
      </c>
      <c r="H18165" t="s">
        <v>10028</v>
      </c>
      <c r="I18165" s="2">
        <v>4350</v>
      </c>
      <c r="J18165" s="5"/>
      <c r="L18165" s="5"/>
      <c r="M18165" s="2">
        <f t="shared" si="283"/>
        <v>-146521.06999999692</v>
      </c>
      <c r="P18165"/>
    </row>
    <row r="18166" spans="1:16" hidden="1">
      <c r="A18166" t="s">
        <v>10035</v>
      </c>
      <c r="B18166" s="1">
        <v>42332</v>
      </c>
      <c r="C18166" t="s">
        <v>11</v>
      </c>
      <c r="D18166">
        <v>1</v>
      </c>
      <c r="E18166" t="s">
        <v>10038</v>
      </c>
      <c r="F18166" t="s">
        <v>45</v>
      </c>
      <c r="G18166" t="s">
        <v>20</v>
      </c>
      <c r="H18166" t="s">
        <v>10039</v>
      </c>
      <c r="J18166" s="5"/>
      <c r="K18166" s="2">
        <v>136400</v>
      </c>
      <c r="L18166" s="5"/>
      <c r="M18166" s="2">
        <f t="shared" si="283"/>
        <v>-282921.06999999692</v>
      </c>
      <c r="P18166"/>
    </row>
    <row r="18167" spans="1:16" hidden="1">
      <c r="A18167" t="s">
        <v>10044</v>
      </c>
      <c r="B18167" s="1">
        <v>42332</v>
      </c>
      <c r="C18167" t="s">
        <v>11</v>
      </c>
      <c r="D18167">
        <v>1</v>
      </c>
      <c r="E18167" t="s">
        <v>10045</v>
      </c>
      <c r="F18167" t="s">
        <v>45</v>
      </c>
      <c r="G18167" t="s">
        <v>20</v>
      </c>
      <c r="H18167" t="s">
        <v>10039</v>
      </c>
      <c r="J18167" s="5"/>
      <c r="K18167" s="2">
        <v>136400</v>
      </c>
      <c r="L18167" s="5"/>
      <c r="M18167" s="2">
        <f t="shared" si="283"/>
        <v>-419321.06999999692</v>
      </c>
      <c r="P18167"/>
    </row>
    <row r="18168" spans="1:16" hidden="1">
      <c r="A18168" t="s">
        <v>10046</v>
      </c>
      <c r="B18168" s="1">
        <v>42332</v>
      </c>
      <c r="C18168" t="s">
        <v>43</v>
      </c>
      <c r="D18168">
        <v>1</v>
      </c>
      <c r="E18168" t="s">
        <v>10048</v>
      </c>
      <c r="F18168" t="s">
        <v>13</v>
      </c>
      <c r="G18168" t="s">
        <v>20</v>
      </c>
      <c r="H18168" t="s">
        <v>8464</v>
      </c>
      <c r="J18168" s="5"/>
      <c r="K18168" s="2">
        <v>1350</v>
      </c>
      <c r="L18168" s="5"/>
      <c r="M18168" s="2">
        <f t="shared" si="283"/>
        <v>-420671.06999999692</v>
      </c>
      <c r="P18168"/>
    </row>
    <row r="18169" spans="1:16" hidden="1">
      <c r="A18169" t="s">
        <v>10187</v>
      </c>
      <c r="B18169" s="1">
        <v>42332</v>
      </c>
      <c r="C18169" t="s">
        <v>6</v>
      </c>
      <c r="D18169">
        <v>1</v>
      </c>
      <c r="E18169" t="s">
        <v>10191</v>
      </c>
      <c r="F18169" t="s">
        <v>29</v>
      </c>
      <c r="G18169" t="s">
        <v>20</v>
      </c>
      <c r="H18169" t="s">
        <v>4693</v>
      </c>
      <c r="I18169" s="2">
        <v>500</v>
      </c>
      <c r="J18169" s="5"/>
      <c r="L18169" s="5"/>
      <c r="M18169" s="2">
        <f t="shared" si="283"/>
        <v>-420171.06999999692</v>
      </c>
      <c r="P18169"/>
    </row>
    <row r="18170" spans="1:16" hidden="1">
      <c r="A18170" t="s">
        <v>10243</v>
      </c>
      <c r="B18170" s="1">
        <v>42332</v>
      </c>
      <c r="C18170" t="s">
        <v>18</v>
      </c>
      <c r="D18170">
        <v>1</v>
      </c>
      <c r="E18170" t="s">
        <v>10245</v>
      </c>
      <c r="F18170" t="s">
        <v>13</v>
      </c>
      <c r="G18170" t="s">
        <v>20</v>
      </c>
      <c r="H18170" t="s">
        <v>6191</v>
      </c>
      <c r="J18170" s="5"/>
      <c r="K18170" s="2">
        <v>17000</v>
      </c>
      <c r="L18170" s="5"/>
      <c r="M18170" s="2">
        <f t="shared" si="283"/>
        <v>-437171.06999999692</v>
      </c>
      <c r="P18170"/>
    </row>
    <row r="18171" spans="1:16" hidden="1">
      <c r="A18171" t="s">
        <v>10246</v>
      </c>
      <c r="B18171" s="1">
        <v>42332</v>
      </c>
      <c r="C18171" t="s">
        <v>6</v>
      </c>
      <c r="D18171">
        <v>1</v>
      </c>
      <c r="E18171" t="s">
        <v>10249</v>
      </c>
      <c r="F18171" t="s">
        <v>29</v>
      </c>
      <c r="G18171" t="s">
        <v>20</v>
      </c>
      <c r="H18171" t="s">
        <v>2497</v>
      </c>
      <c r="I18171" s="2">
        <v>886.19</v>
      </c>
      <c r="J18171" s="5"/>
      <c r="L18171" s="5"/>
      <c r="M18171" s="2">
        <f t="shared" si="283"/>
        <v>-436284.87999999692</v>
      </c>
      <c r="P18171"/>
    </row>
    <row r="18172" spans="1:16" hidden="1">
      <c r="A18172" t="s">
        <v>10251</v>
      </c>
      <c r="B18172" s="1">
        <v>42332</v>
      </c>
      <c r="C18172" t="s">
        <v>1</v>
      </c>
      <c r="D18172">
        <v>1</v>
      </c>
      <c r="E18172" t="s">
        <v>10252</v>
      </c>
      <c r="F18172" t="s">
        <v>13</v>
      </c>
      <c r="G18172" t="s">
        <v>20</v>
      </c>
      <c r="H18172" t="s">
        <v>10253</v>
      </c>
      <c r="J18172" s="5"/>
      <c r="K18172" s="2">
        <v>204200</v>
      </c>
      <c r="L18172" s="5"/>
      <c r="M18172" s="2">
        <f t="shared" si="283"/>
        <v>-640484.87999999686</v>
      </c>
      <c r="P18172"/>
    </row>
    <row r="18173" spans="1:16" hidden="1">
      <c r="A18173" t="s">
        <v>10257</v>
      </c>
      <c r="B18173" s="1">
        <v>42332</v>
      </c>
      <c r="C18173" t="s">
        <v>11</v>
      </c>
      <c r="D18173">
        <v>1</v>
      </c>
      <c r="E18173" t="s">
        <v>10258</v>
      </c>
      <c r="F18173" t="s">
        <v>13</v>
      </c>
      <c r="G18173" t="s">
        <v>20</v>
      </c>
      <c r="H18173" t="s">
        <v>10259</v>
      </c>
      <c r="J18173" s="5"/>
      <c r="K18173" s="2">
        <v>3419.19</v>
      </c>
      <c r="L18173" s="5"/>
      <c r="M18173" s="2">
        <f t="shared" si="283"/>
        <v>-643904.06999999681</v>
      </c>
      <c r="P18173"/>
    </row>
    <row r="18174" spans="1:16" hidden="1">
      <c r="A18174" t="s">
        <v>10290</v>
      </c>
      <c r="B18174" s="1">
        <v>42332</v>
      </c>
      <c r="C18174" t="s">
        <v>6</v>
      </c>
      <c r="D18174">
        <v>1</v>
      </c>
      <c r="E18174" t="s">
        <v>10292</v>
      </c>
      <c r="F18174" t="s">
        <v>29</v>
      </c>
      <c r="G18174" t="s">
        <v>20</v>
      </c>
      <c r="H18174" t="s">
        <v>8018</v>
      </c>
      <c r="I18174" s="2">
        <v>1058.45</v>
      </c>
      <c r="J18174" s="5"/>
      <c r="L18174" s="5"/>
      <c r="M18174" s="2">
        <f t="shared" si="283"/>
        <v>-642845.61999999685</v>
      </c>
      <c r="P18174"/>
    </row>
    <row r="18175" spans="1:16" hidden="1">
      <c r="A18175" t="s">
        <v>10304</v>
      </c>
      <c r="B18175" s="1">
        <v>42332</v>
      </c>
      <c r="C18175" t="s">
        <v>195</v>
      </c>
      <c r="D18175">
        <v>1</v>
      </c>
      <c r="E18175" t="s">
        <v>10306</v>
      </c>
      <c r="F18175" t="s">
        <v>13</v>
      </c>
      <c r="G18175" t="s">
        <v>20</v>
      </c>
      <c r="H18175" t="s">
        <v>195</v>
      </c>
      <c r="J18175" s="5"/>
      <c r="K18175" s="2">
        <v>39438.57</v>
      </c>
      <c r="L18175" s="5"/>
      <c r="M18175" s="2">
        <f t="shared" si="283"/>
        <v>-682284.1899999968</v>
      </c>
      <c r="P18175"/>
    </row>
    <row r="18176" spans="1:16" hidden="1">
      <c r="A18176" t="s">
        <v>10308</v>
      </c>
      <c r="B18176" s="1">
        <v>42332</v>
      </c>
      <c r="C18176" t="s">
        <v>200</v>
      </c>
      <c r="D18176">
        <v>1</v>
      </c>
      <c r="E18176" t="s">
        <v>10309</v>
      </c>
      <c r="F18176" t="s">
        <v>16</v>
      </c>
      <c r="G18176" t="s">
        <v>20</v>
      </c>
      <c r="H18176" t="s">
        <v>200</v>
      </c>
      <c r="J18176" s="5"/>
      <c r="K18176" s="2">
        <v>1058.45</v>
      </c>
      <c r="L18176" s="5"/>
      <c r="M18176" s="2">
        <f t="shared" si="283"/>
        <v>-683342.63999999675</v>
      </c>
      <c r="P18176"/>
    </row>
    <row r="18177" spans="1:16" hidden="1">
      <c r="A18177" t="s">
        <v>10312</v>
      </c>
      <c r="B18177" s="1">
        <v>42332</v>
      </c>
      <c r="C18177" t="s">
        <v>18</v>
      </c>
      <c r="D18177">
        <v>1</v>
      </c>
      <c r="E18177" t="s">
        <v>10316</v>
      </c>
      <c r="F18177" t="s">
        <v>13</v>
      </c>
      <c r="G18177" t="s">
        <v>20</v>
      </c>
      <c r="H18177" t="s">
        <v>18</v>
      </c>
      <c r="J18177" s="5"/>
      <c r="K18177" s="2">
        <v>12152.02</v>
      </c>
      <c r="L18177" s="5"/>
      <c r="M18177" s="2">
        <f t="shared" si="283"/>
        <v>-695494.65999999677</v>
      </c>
      <c r="P18177"/>
    </row>
    <row r="18178" spans="1:16" hidden="1">
      <c r="A18178" t="s">
        <v>10335</v>
      </c>
      <c r="B18178" s="1">
        <v>42332</v>
      </c>
      <c r="C18178" t="s">
        <v>18</v>
      </c>
      <c r="D18178">
        <v>1</v>
      </c>
      <c r="E18178" t="s">
        <v>10316</v>
      </c>
      <c r="F18178" t="s">
        <v>13</v>
      </c>
      <c r="G18178" t="s">
        <v>20</v>
      </c>
      <c r="H18178" t="s">
        <v>568</v>
      </c>
      <c r="I18178" s="2">
        <v>12152.02</v>
      </c>
      <c r="J18178" s="5"/>
      <c r="L18178" s="5"/>
      <c r="M18178" s="2">
        <f t="shared" si="283"/>
        <v>-683342.63999999675</v>
      </c>
      <c r="P18178"/>
    </row>
    <row r="18179" spans="1:16" hidden="1">
      <c r="A18179" t="s">
        <v>10337</v>
      </c>
      <c r="B18179" s="1">
        <v>42332</v>
      </c>
      <c r="C18179" t="s">
        <v>18</v>
      </c>
      <c r="D18179">
        <v>1</v>
      </c>
      <c r="E18179" t="s">
        <v>10339</v>
      </c>
      <c r="F18179" t="s">
        <v>13</v>
      </c>
      <c r="G18179" t="s">
        <v>20</v>
      </c>
      <c r="H18179" t="s">
        <v>18</v>
      </c>
      <c r="J18179" s="5"/>
      <c r="K18179" s="2">
        <v>12125.02</v>
      </c>
      <c r="L18179" s="5"/>
      <c r="M18179" s="2">
        <f t="shared" si="283"/>
        <v>-695467.65999999677</v>
      </c>
      <c r="P18179"/>
    </row>
    <row r="18180" spans="1:16" hidden="1">
      <c r="A18180" t="s">
        <v>10341</v>
      </c>
      <c r="B18180" s="48">
        <v>42332</v>
      </c>
      <c r="C18180" s="47" t="s">
        <v>18</v>
      </c>
      <c r="D18180" s="47">
        <v>1</v>
      </c>
      <c r="E18180" s="47" t="s">
        <v>10342</v>
      </c>
      <c r="F18180" s="47" t="s">
        <v>13</v>
      </c>
      <c r="G18180" s="47" t="s">
        <v>20</v>
      </c>
      <c r="H18180" s="47" t="s">
        <v>18</v>
      </c>
      <c r="I18180" s="49"/>
      <c r="J18180" s="50"/>
      <c r="K18180" s="49">
        <v>383.74</v>
      </c>
      <c r="L18180" s="5"/>
      <c r="M18180" s="2">
        <f t="shared" si="283"/>
        <v>-695851.39999999676</v>
      </c>
      <c r="N18180" s="25" t="s">
        <v>36441</v>
      </c>
      <c r="P18180"/>
    </row>
    <row r="18181" spans="1:16" hidden="1">
      <c r="A18181" t="s">
        <v>10348</v>
      </c>
      <c r="B18181" s="1">
        <v>42332</v>
      </c>
      <c r="C18181" t="s">
        <v>11</v>
      </c>
      <c r="D18181">
        <v>2</v>
      </c>
      <c r="E18181" t="s">
        <v>10351</v>
      </c>
      <c r="F18181" t="s">
        <v>51</v>
      </c>
      <c r="G18181" t="s">
        <v>4</v>
      </c>
      <c r="H18181" t="s">
        <v>519</v>
      </c>
      <c r="I18181" s="2">
        <v>4000</v>
      </c>
      <c r="J18181" s="5"/>
      <c r="L18181" s="5"/>
      <c r="M18181" s="2">
        <f t="shared" si="283"/>
        <v>-691851.39999999676</v>
      </c>
      <c r="P18181"/>
    </row>
    <row r="18182" spans="1:16" hidden="1">
      <c r="A18182" t="s">
        <v>10369</v>
      </c>
      <c r="B18182" s="1">
        <v>42332</v>
      </c>
      <c r="C18182" t="s">
        <v>11</v>
      </c>
      <c r="D18182">
        <v>1</v>
      </c>
      <c r="E18182" t="s">
        <v>10372</v>
      </c>
      <c r="F18182" t="s">
        <v>13</v>
      </c>
      <c r="G18182" t="s">
        <v>4</v>
      </c>
      <c r="H18182" t="s">
        <v>1244</v>
      </c>
      <c r="J18182" s="5"/>
      <c r="K18182" s="2">
        <v>4000</v>
      </c>
      <c r="L18182" s="5"/>
      <c r="M18182" s="2">
        <f t="shared" si="283"/>
        <v>-695851.39999999676</v>
      </c>
      <c r="P18182"/>
    </row>
    <row r="18183" spans="1:16" hidden="1">
      <c r="A18183" t="s">
        <v>10376</v>
      </c>
      <c r="B18183" s="1">
        <v>42332</v>
      </c>
      <c r="C18183" t="s">
        <v>11</v>
      </c>
      <c r="D18183">
        <v>1</v>
      </c>
      <c r="E18183" t="s">
        <v>10377</v>
      </c>
      <c r="F18183" t="s">
        <v>67</v>
      </c>
      <c r="G18183" t="s">
        <v>4</v>
      </c>
      <c r="H18183" t="s">
        <v>10378</v>
      </c>
      <c r="J18183" s="5"/>
      <c r="K18183" s="2">
        <v>40000</v>
      </c>
      <c r="L18183" s="5"/>
      <c r="M18183" s="2">
        <f t="shared" si="283"/>
        <v>-735851.39999999676</v>
      </c>
      <c r="P18183"/>
    </row>
    <row r="18184" spans="1:16" hidden="1">
      <c r="A18184" t="s">
        <v>10382</v>
      </c>
      <c r="B18184" s="1">
        <v>42332</v>
      </c>
      <c r="C18184" t="s">
        <v>11</v>
      </c>
      <c r="D18184">
        <v>1</v>
      </c>
      <c r="E18184" t="s">
        <v>10384</v>
      </c>
      <c r="F18184" t="s">
        <v>13</v>
      </c>
      <c r="G18184" t="s">
        <v>4</v>
      </c>
      <c r="H18184" t="s">
        <v>10385</v>
      </c>
      <c r="J18184" s="5"/>
      <c r="K18184" s="2">
        <v>251900</v>
      </c>
      <c r="L18184" s="5"/>
      <c r="M18184" s="2">
        <f t="shared" si="283"/>
        <v>-987751.39999999676</v>
      </c>
      <c r="P18184"/>
    </row>
    <row r="18185" spans="1:16" hidden="1">
      <c r="A18185" t="s">
        <v>10386</v>
      </c>
      <c r="B18185" s="1">
        <v>42332</v>
      </c>
      <c r="C18185" t="s">
        <v>1</v>
      </c>
      <c r="D18185">
        <v>1</v>
      </c>
      <c r="E18185" t="s">
        <v>10387</v>
      </c>
      <c r="F18185" t="s">
        <v>16</v>
      </c>
      <c r="G18185" t="s">
        <v>4</v>
      </c>
      <c r="H18185" t="s">
        <v>10388</v>
      </c>
      <c r="J18185" s="5"/>
      <c r="K18185" s="2">
        <v>24225.24</v>
      </c>
      <c r="L18185" s="5"/>
      <c r="M18185" s="2">
        <f t="shared" ref="M18185:M18248" si="284">+M18184+I18185-K18185</f>
        <v>-1011976.6399999968</v>
      </c>
      <c r="P18185"/>
    </row>
    <row r="18186" spans="1:16" hidden="1">
      <c r="A18186" t="s">
        <v>10392</v>
      </c>
      <c r="B18186" s="1">
        <v>42332</v>
      </c>
      <c r="C18186" t="s">
        <v>1</v>
      </c>
      <c r="D18186">
        <v>1</v>
      </c>
      <c r="E18186" t="s">
        <v>10393</v>
      </c>
      <c r="F18186" t="s">
        <v>16</v>
      </c>
      <c r="G18186" t="s">
        <v>4</v>
      </c>
      <c r="H18186" t="s">
        <v>10388</v>
      </c>
      <c r="J18186" s="5"/>
      <c r="K18186" s="2">
        <v>256100</v>
      </c>
      <c r="L18186" s="5"/>
      <c r="M18186" s="2">
        <f t="shared" si="284"/>
        <v>-1268076.6399999969</v>
      </c>
      <c r="P18186"/>
    </row>
    <row r="18187" spans="1:16" hidden="1">
      <c r="A18187" t="s">
        <v>10401</v>
      </c>
      <c r="B18187" s="1">
        <v>42332</v>
      </c>
      <c r="C18187" t="s">
        <v>6</v>
      </c>
      <c r="D18187">
        <v>1</v>
      </c>
      <c r="E18187" t="s">
        <v>10402</v>
      </c>
      <c r="F18187" t="s">
        <v>29</v>
      </c>
      <c r="G18187" t="s">
        <v>4</v>
      </c>
      <c r="H18187" t="s">
        <v>10403</v>
      </c>
      <c r="I18187" s="2">
        <v>957</v>
      </c>
      <c r="J18187" s="5"/>
      <c r="L18187" s="5"/>
      <c r="M18187" s="2">
        <f t="shared" si="284"/>
        <v>-1267119.6399999969</v>
      </c>
      <c r="P18187"/>
    </row>
    <row r="18188" spans="1:16" hidden="1">
      <c r="A18188" t="s">
        <v>10436</v>
      </c>
      <c r="B18188" s="1">
        <v>42332</v>
      </c>
      <c r="C18188" t="s">
        <v>11</v>
      </c>
      <c r="D18188">
        <v>1</v>
      </c>
      <c r="E18188" t="s">
        <v>10437</v>
      </c>
      <c r="F18188" t="s">
        <v>13</v>
      </c>
      <c r="G18188" t="s">
        <v>4</v>
      </c>
      <c r="H18188" t="s">
        <v>2297</v>
      </c>
      <c r="J18188" s="5"/>
      <c r="K18188" s="2">
        <v>2832.73</v>
      </c>
      <c r="L18188" s="5"/>
      <c r="M18188" s="2">
        <f t="shared" si="284"/>
        <v>-1269952.3699999969</v>
      </c>
      <c r="P18188"/>
    </row>
    <row r="18189" spans="1:16" hidden="1">
      <c r="A18189" t="s">
        <v>10441</v>
      </c>
      <c r="B18189" s="1">
        <v>42332</v>
      </c>
      <c r="C18189" t="s">
        <v>11</v>
      </c>
      <c r="D18189">
        <v>1</v>
      </c>
      <c r="E18189" t="s">
        <v>10444</v>
      </c>
      <c r="F18189" t="s">
        <v>13</v>
      </c>
      <c r="G18189" t="s">
        <v>4</v>
      </c>
      <c r="H18189" t="s">
        <v>2297</v>
      </c>
      <c r="J18189" s="5"/>
      <c r="K18189" s="2">
        <v>2878.16</v>
      </c>
      <c r="L18189" s="5"/>
      <c r="M18189" s="2">
        <f t="shared" si="284"/>
        <v>-1272830.5299999968</v>
      </c>
      <c r="P18189"/>
    </row>
    <row r="18190" spans="1:16" hidden="1">
      <c r="A18190" t="s">
        <v>10451</v>
      </c>
      <c r="B18190" s="1">
        <v>42332</v>
      </c>
      <c r="C18190" t="s">
        <v>1</v>
      </c>
      <c r="D18190">
        <v>1</v>
      </c>
      <c r="E18190" t="s">
        <v>10452</v>
      </c>
      <c r="F18190" t="s">
        <v>13</v>
      </c>
      <c r="G18190" t="s">
        <v>4</v>
      </c>
      <c r="H18190" t="s">
        <v>10453</v>
      </c>
      <c r="J18190" s="5"/>
      <c r="K18190" s="2">
        <v>330000</v>
      </c>
      <c r="L18190" s="5"/>
      <c r="M18190" s="2">
        <f t="shared" si="284"/>
        <v>-1602830.5299999968</v>
      </c>
      <c r="P18190"/>
    </row>
    <row r="18191" spans="1:16" hidden="1">
      <c r="A18191" t="s">
        <v>10457</v>
      </c>
      <c r="B18191" s="1">
        <v>42332</v>
      </c>
      <c r="C18191" t="s">
        <v>1</v>
      </c>
      <c r="D18191">
        <v>1</v>
      </c>
      <c r="E18191" t="s">
        <v>10458</v>
      </c>
      <c r="F18191" t="s">
        <v>16</v>
      </c>
      <c r="G18191" t="s">
        <v>4</v>
      </c>
      <c r="H18191" t="s">
        <v>2297</v>
      </c>
      <c r="J18191" s="5"/>
      <c r="K18191" s="2">
        <v>167.1</v>
      </c>
      <c r="L18191" s="5"/>
      <c r="M18191" s="2">
        <f t="shared" si="284"/>
        <v>-1602997.6299999969</v>
      </c>
      <c r="P18191"/>
    </row>
    <row r="18192" spans="1:16" hidden="1">
      <c r="A18192" t="s">
        <v>10463</v>
      </c>
      <c r="B18192" s="1">
        <v>42332</v>
      </c>
      <c r="C18192" t="s">
        <v>11</v>
      </c>
      <c r="D18192">
        <v>2</v>
      </c>
      <c r="E18192" t="s">
        <v>10464</v>
      </c>
      <c r="F18192" t="s">
        <v>51</v>
      </c>
      <c r="G18192" t="s">
        <v>4</v>
      </c>
      <c r="H18192" t="s">
        <v>519</v>
      </c>
      <c r="I18192" s="2">
        <v>7130</v>
      </c>
      <c r="J18192" s="5"/>
      <c r="L18192" s="5"/>
      <c r="M18192" s="2">
        <f t="shared" si="284"/>
        <v>-1595867.6299999969</v>
      </c>
      <c r="P18192"/>
    </row>
    <row r="18193" spans="1:16" hidden="1">
      <c r="A18193" t="s">
        <v>10471</v>
      </c>
      <c r="B18193" s="1">
        <v>42332</v>
      </c>
      <c r="C18193" t="s">
        <v>11</v>
      </c>
      <c r="D18193">
        <v>1</v>
      </c>
      <c r="E18193" t="s">
        <v>10472</v>
      </c>
      <c r="F18193" t="s">
        <v>13</v>
      </c>
      <c r="G18193" t="s">
        <v>4</v>
      </c>
      <c r="H18193" t="s">
        <v>1244</v>
      </c>
      <c r="J18193" s="5"/>
      <c r="K18193" s="2">
        <v>7130</v>
      </c>
      <c r="L18193" s="5"/>
      <c r="M18193" s="2">
        <f t="shared" si="284"/>
        <v>-1602997.6299999969</v>
      </c>
      <c r="P18193"/>
    </row>
    <row r="18194" spans="1:16" hidden="1">
      <c r="A18194" t="s">
        <v>10477</v>
      </c>
      <c r="B18194" s="1">
        <v>42332</v>
      </c>
      <c r="C18194" t="s">
        <v>43</v>
      </c>
      <c r="D18194">
        <v>1</v>
      </c>
      <c r="E18194" t="s">
        <v>10479</v>
      </c>
      <c r="F18194" t="s">
        <v>16</v>
      </c>
      <c r="G18194" t="s">
        <v>4</v>
      </c>
      <c r="H18194" t="s">
        <v>9089</v>
      </c>
      <c r="J18194" s="5"/>
      <c r="K18194" s="2">
        <v>228800</v>
      </c>
      <c r="L18194" s="5"/>
      <c r="M18194" s="2">
        <f t="shared" si="284"/>
        <v>-1831797.6299999969</v>
      </c>
      <c r="P18194"/>
    </row>
    <row r="18195" spans="1:16" hidden="1">
      <c r="A18195" t="s">
        <v>10482</v>
      </c>
      <c r="B18195" s="1">
        <v>42332</v>
      </c>
      <c r="C18195" t="s">
        <v>6</v>
      </c>
      <c r="D18195">
        <v>1</v>
      </c>
      <c r="E18195" t="s">
        <v>10485</v>
      </c>
      <c r="F18195" t="s">
        <v>29</v>
      </c>
      <c r="G18195" t="s">
        <v>4</v>
      </c>
      <c r="H18195" t="s">
        <v>3009</v>
      </c>
      <c r="I18195" s="2">
        <v>243.85</v>
      </c>
      <c r="J18195" s="5"/>
      <c r="L18195" s="5"/>
      <c r="M18195" s="2">
        <f t="shared" si="284"/>
        <v>-1831553.7799999968</v>
      </c>
      <c r="P18195"/>
    </row>
    <row r="18196" spans="1:16" hidden="1">
      <c r="A18196" t="s">
        <v>10496</v>
      </c>
      <c r="B18196" s="1">
        <v>42332</v>
      </c>
      <c r="C18196" t="s">
        <v>18</v>
      </c>
      <c r="D18196">
        <v>1</v>
      </c>
      <c r="E18196" t="s">
        <v>10497</v>
      </c>
      <c r="F18196" t="s">
        <v>13</v>
      </c>
      <c r="G18196" t="s">
        <v>4</v>
      </c>
      <c r="H18196" t="s">
        <v>10498</v>
      </c>
      <c r="J18196" s="5"/>
      <c r="K18196" s="2">
        <v>10837.21</v>
      </c>
      <c r="L18196" s="5"/>
      <c r="M18196" s="2">
        <f t="shared" si="284"/>
        <v>-1842390.9899999967</v>
      </c>
      <c r="P18196"/>
    </row>
    <row r="18197" spans="1:16" hidden="1">
      <c r="A18197" t="s">
        <v>10540</v>
      </c>
      <c r="B18197" s="1">
        <v>42332</v>
      </c>
      <c r="C18197" t="s">
        <v>4654</v>
      </c>
      <c r="D18197">
        <v>2</v>
      </c>
      <c r="E18197" t="s">
        <v>10541</v>
      </c>
      <c r="F18197" t="s">
        <v>312</v>
      </c>
      <c r="G18197" t="s">
        <v>313</v>
      </c>
      <c r="H18197" t="s">
        <v>519</v>
      </c>
      <c r="J18197" s="5"/>
      <c r="K18197" s="2">
        <v>2874.06</v>
      </c>
      <c r="L18197" s="5"/>
      <c r="M18197" s="2">
        <f t="shared" si="284"/>
        <v>-1845265.0499999968</v>
      </c>
      <c r="P18197"/>
    </row>
    <row r="18198" spans="1:16" hidden="1">
      <c r="A18198" t="s">
        <v>10547</v>
      </c>
      <c r="B18198" s="1">
        <v>42332</v>
      </c>
      <c r="C18198" t="s">
        <v>11</v>
      </c>
      <c r="D18198">
        <v>1</v>
      </c>
      <c r="E18198" t="s">
        <v>9828</v>
      </c>
      <c r="F18198" t="s">
        <v>13</v>
      </c>
      <c r="G18198" t="s">
        <v>4</v>
      </c>
      <c r="H18198" t="s">
        <v>1279</v>
      </c>
      <c r="I18198" s="2">
        <v>2874.06</v>
      </c>
      <c r="J18198" s="5"/>
      <c r="L18198" s="5"/>
      <c r="M18198" s="2">
        <f t="shared" si="284"/>
        <v>-1842390.9899999967</v>
      </c>
      <c r="P18198"/>
    </row>
    <row r="18199" spans="1:16" hidden="1">
      <c r="A18199" t="s">
        <v>10562</v>
      </c>
      <c r="B18199" s="1">
        <v>42332</v>
      </c>
      <c r="C18199" t="s">
        <v>1</v>
      </c>
      <c r="D18199">
        <v>2</v>
      </c>
      <c r="E18199" t="s">
        <v>10565</v>
      </c>
      <c r="F18199" t="s">
        <v>3</v>
      </c>
      <c r="G18199" t="s">
        <v>4</v>
      </c>
      <c r="H18199" t="s">
        <v>5</v>
      </c>
      <c r="I18199" s="2">
        <v>97191.1</v>
      </c>
      <c r="J18199" s="5"/>
      <c r="L18199" s="5"/>
      <c r="M18199" s="2">
        <f t="shared" si="284"/>
        <v>-1745199.8899999966</v>
      </c>
      <c r="P18199"/>
    </row>
    <row r="18200" spans="1:16" hidden="1">
      <c r="A18200" t="s">
        <v>10572</v>
      </c>
      <c r="B18200" s="1">
        <v>42332</v>
      </c>
      <c r="C18200" t="s">
        <v>1</v>
      </c>
      <c r="D18200">
        <v>1</v>
      </c>
      <c r="E18200" t="s">
        <v>10573</v>
      </c>
      <c r="F18200" t="s">
        <v>13</v>
      </c>
      <c r="G18200" t="s">
        <v>4</v>
      </c>
      <c r="H18200" t="s">
        <v>6044</v>
      </c>
      <c r="J18200" s="5"/>
      <c r="K18200" s="2">
        <v>97191.1</v>
      </c>
      <c r="L18200" s="5"/>
      <c r="M18200" s="2">
        <f t="shared" si="284"/>
        <v>-1842390.9899999967</v>
      </c>
      <c r="P18200"/>
    </row>
    <row r="18201" spans="1:16" hidden="1">
      <c r="A18201" t="s">
        <v>10582</v>
      </c>
      <c r="B18201" s="1">
        <v>42332</v>
      </c>
      <c r="C18201" t="s">
        <v>1</v>
      </c>
      <c r="D18201">
        <v>2</v>
      </c>
      <c r="E18201" t="s">
        <v>10587</v>
      </c>
      <c r="F18201" t="s">
        <v>3</v>
      </c>
      <c r="G18201" t="s">
        <v>4</v>
      </c>
      <c r="H18201" t="s">
        <v>5</v>
      </c>
      <c r="I18201" s="2">
        <v>1098.8699999999999</v>
      </c>
      <c r="J18201" s="5"/>
      <c r="L18201" s="5"/>
      <c r="M18201" s="2">
        <f t="shared" si="284"/>
        <v>-1841292.1199999966</v>
      </c>
      <c r="P18201"/>
    </row>
    <row r="18202" spans="1:16" hidden="1">
      <c r="A18202" t="s">
        <v>10592</v>
      </c>
      <c r="B18202" s="1">
        <v>42332</v>
      </c>
      <c r="C18202" t="s">
        <v>1</v>
      </c>
      <c r="D18202">
        <v>1</v>
      </c>
      <c r="E18202" t="s">
        <v>10595</v>
      </c>
      <c r="F18202" t="s">
        <v>13</v>
      </c>
      <c r="G18202" t="s">
        <v>4</v>
      </c>
      <c r="H18202" t="s">
        <v>10596</v>
      </c>
      <c r="J18202" s="5"/>
      <c r="K18202" s="2">
        <v>1098.8699999999999</v>
      </c>
      <c r="L18202" s="5"/>
      <c r="M18202" s="2">
        <f t="shared" si="284"/>
        <v>-1842390.9899999967</v>
      </c>
      <c r="P18202"/>
    </row>
    <row r="18203" spans="1:16" hidden="1">
      <c r="A18203" t="s">
        <v>10603</v>
      </c>
      <c r="B18203" s="1">
        <v>42332</v>
      </c>
      <c r="C18203" t="s">
        <v>1</v>
      </c>
      <c r="D18203">
        <v>2</v>
      </c>
      <c r="E18203" t="s">
        <v>10606</v>
      </c>
      <c r="F18203" t="s">
        <v>3</v>
      </c>
      <c r="G18203" t="s">
        <v>4</v>
      </c>
      <c r="H18203" t="s">
        <v>5</v>
      </c>
      <c r="I18203" s="2">
        <v>2827.03</v>
      </c>
      <c r="J18203" s="5"/>
      <c r="L18203" s="5"/>
      <c r="M18203" s="2">
        <f t="shared" si="284"/>
        <v>-1839563.9599999967</v>
      </c>
      <c r="P18203"/>
    </row>
    <row r="18204" spans="1:16" hidden="1">
      <c r="A18204" t="s">
        <v>10614</v>
      </c>
      <c r="B18204" s="1">
        <v>42332</v>
      </c>
      <c r="C18204" t="s">
        <v>1</v>
      </c>
      <c r="D18204">
        <v>1</v>
      </c>
      <c r="E18204" t="s">
        <v>10615</v>
      </c>
      <c r="F18204" t="s">
        <v>13</v>
      </c>
      <c r="G18204" t="s">
        <v>4</v>
      </c>
      <c r="H18204" t="s">
        <v>10546</v>
      </c>
      <c r="J18204" s="5"/>
      <c r="K18204" s="2">
        <v>2827.03</v>
      </c>
      <c r="L18204" s="5"/>
      <c r="M18204" s="2">
        <f t="shared" si="284"/>
        <v>-1842390.9899999967</v>
      </c>
      <c r="P18204"/>
    </row>
    <row r="18205" spans="1:16" hidden="1">
      <c r="A18205" t="s">
        <v>10631</v>
      </c>
      <c r="B18205" s="1">
        <v>42332</v>
      </c>
      <c r="C18205" t="s">
        <v>200</v>
      </c>
      <c r="D18205">
        <v>1</v>
      </c>
      <c r="E18205" t="s">
        <v>10632</v>
      </c>
      <c r="F18205" t="s">
        <v>16</v>
      </c>
      <c r="G18205" t="s">
        <v>4</v>
      </c>
      <c r="H18205" t="s">
        <v>494</v>
      </c>
      <c r="J18205" s="5"/>
      <c r="K18205" s="2">
        <v>1982</v>
      </c>
      <c r="L18205" s="5"/>
      <c r="M18205" s="2">
        <f t="shared" si="284"/>
        <v>-1844372.9899999967</v>
      </c>
      <c r="P18205"/>
    </row>
    <row r="18206" spans="1:16" hidden="1">
      <c r="A18206" t="s">
        <v>10642</v>
      </c>
      <c r="B18206" s="1">
        <v>42332</v>
      </c>
      <c r="C18206" t="s">
        <v>195</v>
      </c>
      <c r="D18206">
        <v>1</v>
      </c>
      <c r="E18206" t="s">
        <v>10643</v>
      </c>
      <c r="F18206" t="s">
        <v>13</v>
      </c>
      <c r="G18206" t="s">
        <v>4</v>
      </c>
      <c r="H18206" t="s">
        <v>195</v>
      </c>
      <c r="J18206" s="5"/>
      <c r="K18206" s="2">
        <v>105953.35</v>
      </c>
      <c r="L18206" s="5"/>
      <c r="M18206" s="2">
        <f t="shared" si="284"/>
        <v>-1950326.3399999968</v>
      </c>
      <c r="P18206"/>
    </row>
    <row r="18207" spans="1:16" hidden="1">
      <c r="A18207" t="s">
        <v>10647</v>
      </c>
      <c r="B18207" s="1">
        <v>42332</v>
      </c>
      <c r="C18207" t="s">
        <v>18</v>
      </c>
      <c r="D18207">
        <v>1</v>
      </c>
      <c r="E18207" t="s">
        <v>10649</v>
      </c>
      <c r="F18207" t="s">
        <v>13</v>
      </c>
      <c r="G18207" t="s">
        <v>4</v>
      </c>
      <c r="H18207" t="s">
        <v>6585</v>
      </c>
      <c r="J18207" s="5"/>
      <c r="K18207" s="2">
        <v>40000</v>
      </c>
      <c r="L18207" s="5"/>
      <c r="M18207" s="2">
        <f t="shared" si="284"/>
        <v>-1990326.3399999968</v>
      </c>
      <c r="P18207"/>
    </row>
    <row r="18208" spans="1:16" hidden="1">
      <c r="A18208" t="s">
        <v>10656</v>
      </c>
      <c r="B18208" s="1">
        <v>42332</v>
      </c>
      <c r="C18208" t="s">
        <v>18</v>
      </c>
      <c r="D18208">
        <v>1</v>
      </c>
      <c r="E18208" t="s">
        <v>10657</v>
      </c>
      <c r="F18208" t="s">
        <v>13</v>
      </c>
      <c r="G18208" t="s">
        <v>4</v>
      </c>
      <c r="H18208" t="s">
        <v>18</v>
      </c>
      <c r="J18208" s="5"/>
      <c r="K18208" s="2">
        <v>11673.88</v>
      </c>
      <c r="L18208" s="5"/>
      <c r="M18208" s="2">
        <f t="shared" si="284"/>
        <v>-2002000.2199999967</v>
      </c>
      <c r="P18208"/>
    </row>
    <row r="18209" spans="1:16" hidden="1">
      <c r="A18209" t="s">
        <v>30846</v>
      </c>
      <c r="B18209" s="1">
        <v>42332</v>
      </c>
      <c r="C18209" t="s">
        <v>674</v>
      </c>
      <c r="D18209">
        <v>2</v>
      </c>
      <c r="E18209" t="s">
        <v>30854</v>
      </c>
      <c r="F18209" t="s">
        <v>13559</v>
      </c>
      <c r="G18209" t="s">
        <v>479</v>
      </c>
      <c r="H18209" t="s">
        <v>8164</v>
      </c>
      <c r="J18209" s="5"/>
      <c r="K18209" s="2">
        <v>273.52</v>
      </c>
      <c r="L18209" s="5"/>
      <c r="M18209" s="2">
        <f t="shared" si="284"/>
        <v>-2002273.7399999967</v>
      </c>
      <c r="P18209"/>
    </row>
    <row r="18210" spans="1:16" hidden="1">
      <c r="A18210" t="s">
        <v>30846</v>
      </c>
      <c r="B18210" s="1">
        <v>42332</v>
      </c>
      <c r="C18210" t="s">
        <v>674</v>
      </c>
      <c r="D18210">
        <v>2</v>
      </c>
      <c r="E18210" t="s">
        <v>30854</v>
      </c>
      <c r="F18210" t="s">
        <v>13559</v>
      </c>
      <c r="G18210" t="s">
        <v>479</v>
      </c>
      <c r="H18210" t="s">
        <v>8164</v>
      </c>
      <c r="I18210" s="2">
        <v>273.52</v>
      </c>
      <c r="J18210" s="5"/>
      <c r="L18210" s="5"/>
      <c r="M18210" s="2">
        <f t="shared" si="284"/>
        <v>-2002000.2199999967</v>
      </c>
      <c r="P18210"/>
    </row>
    <row r="18211" spans="1:16" hidden="1">
      <c r="A18211" t="s">
        <v>30866</v>
      </c>
      <c r="B18211" s="1">
        <v>42332</v>
      </c>
      <c r="C18211" t="s">
        <v>30877</v>
      </c>
      <c r="D18211">
        <v>2</v>
      </c>
      <c r="E18211" t="s">
        <v>30878</v>
      </c>
      <c r="F18211" t="s">
        <v>7054</v>
      </c>
      <c r="G18211" t="s">
        <v>20</v>
      </c>
      <c r="H18211" t="s">
        <v>8671</v>
      </c>
      <c r="J18211" s="5"/>
      <c r="K18211" s="2">
        <v>1363.85</v>
      </c>
      <c r="L18211" s="5"/>
      <c r="M18211" s="2">
        <f t="shared" si="284"/>
        <v>-2003364.0699999968</v>
      </c>
      <c r="P18211"/>
    </row>
    <row r="18212" spans="1:16" hidden="1">
      <c r="A18212" t="s">
        <v>30866</v>
      </c>
      <c r="B18212" s="1">
        <v>42332</v>
      </c>
      <c r="C18212" t="s">
        <v>30877</v>
      </c>
      <c r="D18212">
        <v>2</v>
      </c>
      <c r="E18212" t="s">
        <v>30878</v>
      </c>
      <c r="F18212" t="s">
        <v>7054</v>
      </c>
      <c r="G18212" t="s">
        <v>20</v>
      </c>
      <c r="H18212" t="s">
        <v>8671</v>
      </c>
      <c r="I18212" s="2">
        <v>2713.85</v>
      </c>
      <c r="J18212" s="5"/>
      <c r="L18212" s="5"/>
      <c r="M18212" s="2">
        <f t="shared" si="284"/>
        <v>-2000650.2199999967</v>
      </c>
      <c r="P18212"/>
    </row>
    <row r="18213" spans="1:16" hidden="1">
      <c r="A18213" t="s">
        <v>30891</v>
      </c>
      <c r="B18213" s="1">
        <v>42332</v>
      </c>
      <c r="C18213" t="s">
        <v>30901</v>
      </c>
      <c r="D18213">
        <v>1</v>
      </c>
      <c r="E18213" t="s">
        <v>30902</v>
      </c>
      <c r="F18213" t="s">
        <v>13565</v>
      </c>
      <c r="G18213" t="s">
        <v>20</v>
      </c>
      <c r="H18213" t="s">
        <v>5965</v>
      </c>
      <c r="I18213" s="2">
        <v>2500</v>
      </c>
      <c r="J18213" s="5"/>
      <c r="L18213" s="5"/>
      <c r="M18213" s="2">
        <f t="shared" si="284"/>
        <v>-1998150.2199999967</v>
      </c>
      <c r="P18213"/>
    </row>
    <row r="18214" spans="1:16" hidden="1">
      <c r="A18214" t="s">
        <v>30912</v>
      </c>
      <c r="B18214" s="1">
        <v>42332</v>
      </c>
      <c r="C18214" t="s">
        <v>30901</v>
      </c>
      <c r="D18214">
        <v>1</v>
      </c>
      <c r="E18214" t="s">
        <v>30922</v>
      </c>
      <c r="F18214" t="s">
        <v>13565</v>
      </c>
      <c r="G18214" t="s">
        <v>20</v>
      </c>
      <c r="H18214" t="s">
        <v>5965</v>
      </c>
      <c r="I18214" s="2">
        <v>50000</v>
      </c>
      <c r="J18214" s="5"/>
      <c r="L18214" s="5"/>
      <c r="M18214" s="2">
        <f t="shared" si="284"/>
        <v>-1948150.2199999967</v>
      </c>
      <c r="P18214"/>
    </row>
    <row r="18215" spans="1:16" hidden="1">
      <c r="A18215" t="s">
        <v>30934</v>
      </c>
      <c r="B18215" s="1">
        <v>42332</v>
      </c>
      <c r="C18215" t="s">
        <v>17587</v>
      </c>
      <c r="D18215">
        <v>1</v>
      </c>
      <c r="E18215" t="s">
        <v>30943</v>
      </c>
      <c r="F18215" t="s">
        <v>13565</v>
      </c>
      <c r="G18215" t="s">
        <v>20</v>
      </c>
      <c r="H18215" t="s">
        <v>17589</v>
      </c>
      <c r="I18215" s="2">
        <v>136400</v>
      </c>
      <c r="J18215" s="5"/>
      <c r="L18215" s="5"/>
      <c r="M18215" s="2">
        <f t="shared" si="284"/>
        <v>-1811750.2199999967</v>
      </c>
      <c r="P18215"/>
    </row>
    <row r="18216" spans="1:16" hidden="1">
      <c r="A18216" t="s">
        <v>30956</v>
      </c>
      <c r="B18216" s="1">
        <v>42332</v>
      </c>
      <c r="C18216" t="s">
        <v>17587</v>
      </c>
      <c r="D18216">
        <v>1</v>
      </c>
      <c r="E18216" t="s">
        <v>30965</v>
      </c>
      <c r="F18216" t="s">
        <v>13565</v>
      </c>
      <c r="G18216" t="s">
        <v>20</v>
      </c>
      <c r="H18216" t="s">
        <v>17589</v>
      </c>
      <c r="I18216" s="2">
        <v>136400</v>
      </c>
      <c r="J18216" s="5"/>
      <c r="L18216" s="5"/>
      <c r="M18216" s="2">
        <f t="shared" si="284"/>
        <v>-1675350.2199999967</v>
      </c>
      <c r="P18216"/>
    </row>
    <row r="18217" spans="1:16" hidden="1">
      <c r="A18217" t="s">
        <v>30974</v>
      </c>
      <c r="B18217" s="1">
        <v>42332</v>
      </c>
      <c r="C18217" t="s">
        <v>5029</v>
      </c>
      <c r="D18217">
        <v>2</v>
      </c>
      <c r="E18217" t="s">
        <v>30985</v>
      </c>
      <c r="F18217" t="s">
        <v>13559</v>
      </c>
      <c r="G18217" t="s">
        <v>479</v>
      </c>
      <c r="H18217" t="s">
        <v>7229</v>
      </c>
      <c r="J18217" s="5"/>
      <c r="K18217" s="2">
        <v>1736.58</v>
      </c>
      <c r="L18217" s="5"/>
      <c r="M18217" s="2">
        <f t="shared" si="284"/>
        <v>-1677086.7999999968</v>
      </c>
      <c r="P18217"/>
    </row>
    <row r="18218" spans="1:16" hidden="1">
      <c r="A18218" t="s">
        <v>30974</v>
      </c>
      <c r="B18218" s="1">
        <v>42332</v>
      </c>
      <c r="C18218" t="s">
        <v>5029</v>
      </c>
      <c r="D18218">
        <v>2</v>
      </c>
      <c r="E18218" t="s">
        <v>30985</v>
      </c>
      <c r="F18218" t="s">
        <v>13559</v>
      </c>
      <c r="G18218" t="s">
        <v>479</v>
      </c>
      <c r="H18218" t="s">
        <v>7229</v>
      </c>
      <c r="I18218" s="2">
        <v>1736.58</v>
      </c>
      <c r="J18218" s="5"/>
      <c r="L18218" s="5"/>
      <c r="M18218" s="2">
        <f t="shared" si="284"/>
        <v>-1675350.2199999967</v>
      </c>
      <c r="P18218"/>
    </row>
    <row r="18219" spans="1:16" hidden="1">
      <c r="A18219" t="s">
        <v>31000</v>
      </c>
      <c r="B18219" s="1">
        <v>42332</v>
      </c>
      <c r="C18219" t="s">
        <v>6</v>
      </c>
      <c r="D18219">
        <v>1</v>
      </c>
      <c r="E18219" t="s">
        <v>31013</v>
      </c>
      <c r="F18219" t="s">
        <v>13610</v>
      </c>
      <c r="G18219" t="s">
        <v>20</v>
      </c>
      <c r="H18219" t="s">
        <v>625</v>
      </c>
      <c r="I18219" s="2">
        <v>12339.98</v>
      </c>
      <c r="J18219" s="5"/>
      <c r="L18219" s="5"/>
      <c r="M18219" s="2">
        <f t="shared" si="284"/>
        <v>-1663010.2399999967</v>
      </c>
      <c r="P18219"/>
    </row>
    <row r="18220" spans="1:16" hidden="1">
      <c r="A18220" t="s">
        <v>31022</v>
      </c>
      <c r="B18220" s="1">
        <v>42332</v>
      </c>
      <c r="C18220" t="s">
        <v>31033</v>
      </c>
      <c r="D18220">
        <v>2</v>
      </c>
      <c r="E18220" t="s">
        <v>31034</v>
      </c>
      <c r="F18220" t="s">
        <v>7054</v>
      </c>
      <c r="G18220" t="s">
        <v>20</v>
      </c>
      <c r="H18220" t="s">
        <v>23509</v>
      </c>
      <c r="I18220" s="2">
        <v>1025</v>
      </c>
      <c r="J18220" s="5"/>
      <c r="L18220" s="5"/>
      <c r="M18220" s="2">
        <f t="shared" si="284"/>
        <v>-1661985.2399999967</v>
      </c>
      <c r="P18220"/>
    </row>
    <row r="18221" spans="1:16" hidden="1">
      <c r="A18221" t="s">
        <v>31044</v>
      </c>
      <c r="B18221" s="1">
        <v>42332</v>
      </c>
      <c r="C18221" t="s">
        <v>31057</v>
      </c>
      <c r="D18221">
        <v>2</v>
      </c>
      <c r="E18221" t="s">
        <v>31058</v>
      </c>
      <c r="F18221" t="s">
        <v>7054</v>
      </c>
      <c r="G18221" t="s">
        <v>20</v>
      </c>
      <c r="H18221" t="s">
        <v>3585</v>
      </c>
      <c r="I18221" s="2">
        <v>2990</v>
      </c>
      <c r="J18221" s="5"/>
      <c r="L18221" s="5"/>
      <c r="M18221" s="2">
        <f t="shared" si="284"/>
        <v>-1658995.2399999967</v>
      </c>
      <c r="P18221"/>
    </row>
    <row r="18222" spans="1:16" hidden="1">
      <c r="A18222" t="s">
        <v>31068</v>
      </c>
      <c r="B18222" s="1">
        <v>42332</v>
      </c>
      <c r="C18222" t="s">
        <v>31079</v>
      </c>
      <c r="D18222">
        <v>2</v>
      </c>
      <c r="E18222" t="s">
        <v>31080</v>
      </c>
      <c r="F18222" t="s">
        <v>7054</v>
      </c>
      <c r="G18222" t="s">
        <v>20</v>
      </c>
      <c r="H18222" t="s">
        <v>19287</v>
      </c>
      <c r="I18222" s="2">
        <v>2385.0100000000002</v>
      </c>
      <c r="J18222" s="5"/>
      <c r="L18222" s="5"/>
      <c r="M18222" s="2">
        <f t="shared" si="284"/>
        <v>-1656610.2299999967</v>
      </c>
      <c r="P18222"/>
    </row>
    <row r="18223" spans="1:16" hidden="1">
      <c r="A18223" t="s">
        <v>31093</v>
      </c>
      <c r="B18223" s="1">
        <v>42332</v>
      </c>
      <c r="C18223" t="s">
        <v>31102</v>
      </c>
      <c r="D18223">
        <v>2</v>
      </c>
      <c r="E18223" t="s">
        <v>31103</v>
      </c>
      <c r="F18223" t="s">
        <v>7054</v>
      </c>
      <c r="G18223" t="s">
        <v>20</v>
      </c>
      <c r="H18223" t="s">
        <v>2628</v>
      </c>
      <c r="I18223" s="2">
        <v>1025</v>
      </c>
      <c r="J18223" s="5"/>
      <c r="L18223" s="5"/>
      <c r="M18223" s="2">
        <f t="shared" si="284"/>
        <v>-1655585.2299999967</v>
      </c>
      <c r="P18223"/>
    </row>
    <row r="18224" spans="1:16" hidden="1">
      <c r="A18224" t="s">
        <v>31115</v>
      </c>
      <c r="B18224" s="1">
        <v>42332</v>
      </c>
      <c r="C18224" t="s">
        <v>18</v>
      </c>
      <c r="D18224">
        <v>2</v>
      </c>
      <c r="E18224" t="s">
        <v>31125</v>
      </c>
      <c r="F18224" t="s">
        <v>13559</v>
      </c>
      <c r="G18224" t="s">
        <v>313</v>
      </c>
      <c r="H18224" t="s">
        <v>65</v>
      </c>
      <c r="I18224" s="2">
        <v>1468.58</v>
      </c>
      <c r="J18224" s="5"/>
      <c r="L18224" s="5"/>
      <c r="M18224" s="2">
        <f t="shared" si="284"/>
        <v>-1654116.6499999966</v>
      </c>
      <c r="P18224"/>
    </row>
    <row r="18225" spans="1:16" hidden="1">
      <c r="A18225" t="s">
        <v>31139</v>
      </c>
      <c r="B18225" s="1">
        <v>42332</v>
      </c>
      <c r="C18225" t="s">
        <v>31147</v>
      </c>
      <c r="D18225">
        <v>2</v>
      </c>
      <c r="E18225" t="s">
        <v>31148</v>
      </c>
      <c r="F18225" t="s">
        <v>7054</v>
      </c>
      <c r="G18225" t="s">
        <v>20</v>
      </c>
      <c r="H18225" t="s">
        <v>15807</v>
      </c>
      <c r="I18225" s="2">
        <v>3030</v>
      </c>
      <c r="J18225" s="5"/>
      <c r="L18225" s="5"/>
      <c r="M18225" s="2">
        <f t="shared" si="284"/>
        <v>-1651086.6499999966</v>
      </c>
      <c r="P18225"/>
    </row>
    <row r="18226" spans="1:16" hidden="1">
      <c r="A18226" t="s">
        <v>31161</v>
      </c>
      <c r="B18226" s="1">
        <v>42332</v>
      </c>
      <c r="C18226" t="s">
        <v>31169</v>
      </c>
      <c r="D18226">
        <v>2</v>
      </c>
      <c r="E18226" t="s">
        <v>31170</v>
      </c>
      <c r="F18226" t="s">
        <v>7054</v>
      </c>
      <c r="G18226" t="s">
        <v>20</v>
      </c>
      <c r="H18226" t="s">
        <v>31171</v>
      </c>
      <c r="I18226" s="2">
        <v>470</v>
      </c>
      <c r="J18226" s="5"/>
      <c r="L18226" s="5"/>
      <c r="M18226" s="2">
        <f t="shared" si="284"/>
        <v>-1650616.6499999966</v>
      </c>
      <c r="P18226"/>
    </row>
    <row r="18227" spans="1:16" hidden="1">
      <c r="A18227" t="s">
        <v>31186</v>
      </c>
      <c r="B18227" s="1">
        <v>42332</v>
      </c>
      <c r="C18227" t="s">
        <v>27517</v>
      </c>
      <c r="D18227">
        <v>1</v>
      </c>
      <c r="E18227" t="s">
        <v>31195</v>
      </c>
      <c r="F18227" t="s">
        <v>13565</v>
      </c>
      <c r="G18227" t="s">
        <v>20</v>
      </c>
      <c r="H18227" t="s">
        <v>6191</v>
      </c>
      <c r="I18227" s="2">
        <v>17000</v>
      </c>
      <c r="J18227" s="5"/>
      <c r="L18227" s="5"/>
      <c r="M18227" s="2">
        <f t="shared" si="284"/>
        <v>-1633616.6499999966</v>
      </c>
      <c r="P18227"/>
    </row>
    <row r="18228" spans="1:16" hidden="1">
      <c r="A18228" t="s">
        <v>31209</v>
      </c>
      <c r="B18228" s="1">
        <v>42332</v>
      </c>
      <c r="C18228" t="s">
        <v>4654</v>
      </c>
      <c r="D18228">
        <v>2</v>
      </c>
      <c r="E18228" t="s">
        <v>31221</v>
      </c>
      <c r="F18228" t="s">
        <v>13559</v>
      </c>
      <c r="G18228" t="s">
        <v>313</v>
      </c>
      <c r="H18228" t="s">
        <v>2497</v>
      </c>
      <c r="I18228" s="2">
        <v>2533</v>
      </c>
      <c r="J18228" s="5"/>
      <c r="L18228" s="5"/>
      <c r="M18228" s="2">
        <f t="shared" si="284"/>
        <v>-1631083.6499999966</v>
      </c>
      <c r="P18228"/>
    </row>
    <row r="18229" spans="1:16" hidden="1">
      <c r="A18229" t="s">
        <v>31231</v>
      </c>
      <c r="B18229" s="1">
        <v>42332</v>
      </c>
      <c r="C18229" t="s">
        <v>24042</v>
      </c>
      <c r="D18229">
        <v>1</v>
      </c>
      <c r="E18229" t="s">
        <v>31243</v>
      </c>
      <c r="F18229" t="s">
        <v>13565</v>
      </c>
      <c r="G18229" t="s">
        <v>20</v>
      </c>
      <c r="H18229" t="s">
        <v>24044</v>
      </c>
      <c r="I18229" s="2">
        <v>204200</v>
      </c>
      <c r="J18229" s="5"/>
      <c r="L18229" s="5"/>
      <c r="M18229" s="2">
        <f t="shared" si="284"/>
        <v>-1426883.6499999966</v>
      </c>
      <c r="P18229"/>
    </row>
    <row r="18230" spans="1:16" hidden="1">
      <c r="A18230" t="s">
        <v>31255</v>
      </c>
      <c r="B18230" s="1">
        <v>42332</v>
      </c>
      <c r="C18230" t="s">
        <v>6</v>
      </c>
      <c r="D18230">
        <v>1</v>
      </c>
      <c r="E18230" t="s">
        <v>31266</v>
      </c>
      <c r="F18230" t="s">
        <v>13565</v>
      </c>
      <c r="G18230" t="s">
        <v>20</v>
      </c>
      <c r="H18230" t="s">
        <v>31267</v>
      </c>
      <c r="I18230" s="2">
        <v>20000</v>
      </c>
      <c r="J18230" s="5"/>
      <c r="L18230" s="5"/>
      <c r="M18230" s="2">
        <f t="shared" si="284"/>
        <v>-1406883.6499999966</v>
      </c>
      <c r="P18230"/>
    </row>
    <row r="18231" spans="1:16" hidden="1">
      <c r="A18231" t="s">
        <v>31276</v>
      </c>
      <c r="B18231" s="1">
        <v>42332</v>
      </c>
      <c r="C18231" t="s">
        <v>31286</v>
      </c>
      <c r="D18231">
        <v>2</v>
      </c>
      <c r="E18231" t="s">
        <v>31287</v>
      </c>
      <c r="F18231" t="s">
        <v>7054</v>
      </c>
      <c r="G18231" t="s">
        <v>20</v>
      </c>
      <c r="H18231" t="s">
        <v>10233</v>
      </c>
      <c r="I18231" s="2">
        <v>2640.01</v>
      </c>
      <c r="J18231" s="5"/>
      <c r="L18231" s="5"/>
      <c r="M18231" s="2">
        <f t="shared" si="284"/>
        <v>-1404243.6399999966</v>
      </c>
      <c r="P18231"/>
    </row>
    <row r="18232" spans="1:16" hidden="1">
      <c r="A18232" t="s">
        <v>31298</v>
      </c>
      <c r="B18232" s="1">
        <v>42332</v>
      </c>
      <c r="C18232" t="s">
        <v>31309</v>
      </c>
      <c r="D18232">
        <v>2</v>
      </c>
      <c r="E18232" t="s">
        <v>31310</v>
      </c>
      <c r="F18232" t="s">
        <v>7054</v>
      </c>
      <c r="G18232" t="s">
        <v>4</v>
      </c>
      <c r="H18232" t="s">
        <v>6510</v>
      </c>
      <c r="I18232" s="2">
        <v>1840</v>
      </c>
      <c r="J18232" s="5"/>
      <c r="L18232" s="5"/>
      <c r="M18232" s="2">
        <f t="shared" si="284"/>
        <v>-1402403.6399999966</v>
      </c>
      <c r="P18232"/>
    </row>
    <row r="18233" spans="1:16" hidden="1">
      <c r="A18233" t="s">
        <v>31323</v>
      </c>
      <c r="B18233" s="1">
        <v>42332</v>
      </c>
      <c r="C18233" t="s">
        <v>31330</v>
      </c>
      <c r="D18233">
        <v>2</v>
      </c>
      <c r="E18233" t="s">
        <v>31331</v>
      </c>
      <c r="F18233" t="s">
        <v>7054</v>
      </c>
      <c r="G18233" t="s">
        <v>4</v>
      </c>
      <c r="H18233" t="s">
        <v>22797</v>
      </c>
      <c r="I18233" s="2">
        <v>1025</v>
      </c>
      <c r="J18233" s="5"/>
      <c r="L18233" s="5"/>
      <c r="M18233" s="2">
        <f t="shared" si="284"/>
        <v>-1401378.6399999966</v>
      </c>
      <c r="P18233"/>
    </row>
    <row r="18234" spans="1:16" hidden="1">
      <c r="A18234" t="s">
        <v>31343</v>
      </c>
      <c r="B18234" s="1">
        <v>42332</v>
      </c>
      <c r="C18234" t="s">
        <v>31349</v>
      </c>
      <c r="D18234">
        <v>2</v>
      </c>
      <c r="E18234" t="s">
        <v>31350</v>
      </c>
      <c r="F18234" t="s">
        <v>7054</v>
      </c>
      <c r="G18234" t="s">
        <v>4</v>
      </c>
      <c r="H18234" t="s">
        <v>20821</v>
      </c>
      <c r="I18234" s="2">
        <v>600.01</v>
      </c>
      <c r="J18234" s="5"/>
      <c r="L18234" s="5"/>
      <c r="M18234" s="2">
        <f t="shared" si="284"/>
        <v>-1400778.6299999966</v>
      </c>
      <c r="P18234"/>
    </row>
    <row r="18235" spans="1:16" hidden="1">
      <c r="A18235" t="s">
        <v>31360</v>
      </c>
      <c r="B18235" s="1">
        <v>42332</v>
      </c>
      <c r="C18235" t="s">
        <v>31371</v>
      </c>
      <c r="D18235">
        <v>1</v>
      </c>
      <c r="E18235" t="s">
        <v>31372</v>
      </c>
      <c r="F18235" t="s">
        <v>13561</v>
      </c>
      <c r="G18235" t="s">
        <v>4</v>
      </c>
      <c r="H18235" t="s">
        <v>31373</v>
      </c>
      <c r="I18235" s="2">
        <v>40000</v>
      </c>
      <c r="J18235" s="5"/>
      <c r="L18235" s="5"/>
      <c r="M18235" s="2">
        <f t="shared" si="284"/>
        <v>-1360778.6299999966</v>
      </c>
      <c r="P18235"/>
    </row>
    <row r="18236" spans="1:16" hidden="1">
      <c r="A18236" t="s">
        <v>31386</v>
      </c>
      <c r="B18236" s="1">
        <v>42332</v>
      </c>
      <c r="C18236" t="s">
        <v>4654</v>
      </c>
      <c r="D18236">
        <v>2</v>
      </c>
      <c r="E18236" t="s">
        <v>31397</v>
      </c>
      <c r="F18236" t="s">
        <v>13559</v>
      </c>
      <c r="G18236" t="s">
        <v>313</v>
      </c>
      <c r="H18236" t="s">
        <v>65</v>
      </c>
      <c r="I18236" s="2">
        <v>5710.89</v>
      </c>
      <c r="J18236" s="5"/>
      <c r="L18236" s="5"/>
      <c r="M18236" s="2">
        <f t="shared" si="284"/>
        <v>-1355067.7399999967</v>
      </c>
      <c r="P18236"/>
    </row>
    <row r="18237" spans="1:16" hidden="1">
      <c r="A18237" t="s">
        <v>31413</v>
      </c>
      <c r="B18237" s="1">
        <v>42332</v>
      </c>
      <c r="C18237" t="s">
        <v>31422</v>
      </c>
      <c r="D18237">
        <v>1</v>
      </c>
      <c r="E18237" t="s">
        <v>31423</v>
      </c>
      <c r="F18237" t="s">
        <v>13565</v>
      </c>
      <c r="G18237" t="s">
        <v>4</v>
      </c>
      <c r="H18237" t="s">
        <v>31424</v>
      </c>
      <c r="I18237" s="2">
        <v>251900</v>
      </c>
      <c r="J18237" s="5"/>
      <c r="L18237" s="5"/>
      <c r="M18237" s="2">
        <f t="shared" si="284"/>
        <v>-1103167.7399999967</v>
      </c>
      <c r="P18237"/>
    </row>
    <row r="18238" spans="1:16" hidden="1">
      <c r="A18238" t="s">
        <v>31435</v>
      </c>
      <c r="B18238" s="1">
        <v>42332</v>
      </c>
      <c r="C18238" t="s">
        <v>30901</v>
      </c>
      <c r="D18238">
        <v>1</v>
      </c>
      <c r="E18238" t="s">
        <v>31445</v>
      </c>
      <c r="F18238" t="s">
        <v>13565</v>
      </c>
      <c r="G18238" t="s">
        <v>4</v>
      </c>
      <c r="H18238" t="s">
        <v>5965</v>
      </c>
      <c r="I18238" s="2">
        <v>24225.24</v>
      </c>
      <c r="J18238" s="5"/>
      <c r="L18238" s="5"/>
      <c r="M18238" s="2">
        <f t="shared" si="284"/>
        <v>-1078942.4999999967</v>
      </c>
      <c r="P18238"/>
    </row>
    <row r="18239" spans="1:16" hidden="1">
      <c r="A18239" t="s">
        <v>31460</v>
      </c>
      <c r="B18239" s="1">
        <v>42332</v>
      </c>
      <c r="C18239" t="s">
        <v>30901</v>
      </c>
      <c r="D18239">
        <v>1</v>
      </c>
      <c r="E18239" t="s">
        <v>31468</v>
      </c>
      <c r="F18239" t="s">
        <v>13610</v>
      </c>
      <c r="G18239" t="s">
        <v>4</v>
      </c>
      <c r="H18239" t="s">
        <v>5965</v>
      </c>
      <c r="I18239" s="2">
        <v>24225.24</v>
      </c>
      <c r="J18239" s="5"/>
      <c r="L18239" s="5"/>
      <c r="M18239" s="2">
        <f t="shared" si="284"/>
        <v>-1054717.2599999967</v>
      </c>
      <c r="P18239"/>
    </row>
    <row r="18240" spans="1:16" hidden="1">
      <c r="A18240" t="s">
        <v>31483</v>
      </c>
      <c r="B18240" s="1">
        <v>42332</v>
      </c>
      <c r="C18240" t="s">
        <v>30901</v>
      </c>
      <c r="D18240">
        <v>1</v>
      </c>
      <c r="E18240" t="s">
        <v>31490</v>
      </c>
      <c r="F18240" t="s">
        <v>13565</v>
      </c>
      <c r="G18240" t="s">
        <v>4</v>
      </c>
      <c r="H18240" t="s">
        <v>5965</v>
      </c>
      <c r="I18240" s="2">
        <v>256100</v>
      </c>
      <c r="J18240" s="5"/>
      <c r="L18240" s="5"/>
      <c r="M18240" s="2">
        <f t="shared" si="284"/>
        <v>-798617.25999999675</v>
      </c>
      <c r="P18240"/>
    </row>
    <row r="18241" spans="1:16" hidden="1">
      <c r="A18241" t="s">
        <v>31500</v>
      </c>
      <c r="B18241" s="1">
        <v>42332</v>
      </c>
      <c r="C18241" t="s">
        <v>31505</v>
      </c>
      <c r="D18241">
        <v>2</v>
      </c>
      <c r="E18241" t="s">
        <v>31506</v>
      </c>
      <c r="F18241" t="s">
        <v>7054</v>
      </c>
      <c r="G18241" t="s">
        <v>4</v>
      </c>
      <c r="H18241" t="s">
        <v>8960</v>
      </c>
      <c r="I18241" s="2">
        <v>1025</v>
      </c>
      <c r="J18241" s="5"/>
      <c r="L18241" s="5"/>
      <c r="M18241" s="2">
        <f t="shared" si="284"/>
        <v>-797592.25999999675</v>
      </c>
      <c r="P18241"/>
    </row>
    <row r="18242" spans="1:16" hidden="1">
      <c r="A18242" t="s">
        <v>31517</v>
      </c>
      <c r="B18242" s="1">
        <v>42332</v>
      </c>
      <c r="C18242" t="s">
        <v>30901</v>
      </c>
      <c r="D18242">
        <v>1</v>
      </c>
      <c r="E18242" t="s">
        <v>31445</v>
      </c>
      <c r="F18242" t="s">
        <v>13565</v>
      </c>
      <c r="G18242" t="s">
        <v>4</v>
      </c>
      <c r="H18242" t="s">
        <v>31522</v>
      </c>
      <c r="J18242" s="5"/>
      <c r="K18242" s="2">
        <v>24225.24</v>
      </c>
      <c r="L18242" s="5"/>
      <c r="M18242" s="2">
        <f t="shared" si="284"/>
        <v>-821817.49999999674</v>
      </c>
      <c r="P18242"/>
    </row>
    <row r="18243" spans="1:16" hidden="1">
      <c r="A18243" t="s">
        <v>31536</v>
      </c>
      <c r="B18243" s="1">
        <v>42332</v>
      </c>
      <c r="C18243" t="s">
        <v>31540</v>
      </c>
      <c r="D18243">
        <v>1</v>
      </c>
      <c r="E18243" t="s">
        <v>31541</v>
      </c>
      <c r="F18243" t="s">
        <v>13565</v>
      </c>
      <c r="G18243" t="s">
        <v>4</v>
      </c>
      <c r="H18243" t="s">
        <v>6585</v>
      </c>
      <c r="I18243" s="2">
        <v>40000</v>
      </c>
      <c r="J18243" s="5"/>
      <c r="L18243" s="5"/>
      <c r="M18243" s="2">
        <f t="shared" si="284"/>
        <v>-781817.49999999674</v>
      </c>
      <c r="P18243"/>
    </row>
    <row r="18244" spans="1:16" hidden="1">
      <c r="A18244" t="s">
        <v>31558</v>
      </c>
      <c r="B18244" s="1">
        <v>42332</v>
      </c>
      <c r="C18244" t="s">
        <v>31563</v>
      </c>
      <c r="D18244">
        <v>2</v>
      </c>
      <c r="E18244" t="s">
        <v>31564</v>
      </c>
      <c r="F18244" t="s">
        <v>7054</v>
      </c>
      <c r="G18244" t="s">
        <v>4</v>
      </c>
      <c r="H18244" t="s">
        <v>9103</v>
      </c>
      <c r="I18244" s="2">
        <v>3030</v>
      </c>
      <c r="J18244" s="5"/>
      <c r="L18244" s="5"/>
      <c r="M18244" s="2">
        <f t="shared" si="284"/>
        <v>-778787.49999999674</v>
      </c>
      <c r="P18244"/>
    </row>
    <row r="18245" spans="1:16" hidden="1">
      <c r="A18245" t="s">
        <v>31579</v>
      </c>
      <c r="B18245" s="1">
        <v>42332</v>
      </c>
      <c r="C18245" t="s">
        <v>31585</v>
      </c>
      <c r="D18245">
        <v>2</v>
      </c>
      <c r="E18245" t="s">
        <v>31586</v>
      </c>
      <c r="F18245" t="s">
        <v>7054</v>
      </c>
      <c r="G18245" t="s">
        <v>4</v>
      </c>
      <c r="H18245" t="s">
        <v>9132</v>
      </c>
      <c r="I18245" s="2">
        <v>1025</v>
      </c>
      <c r="J18245" s="5"/>
      <c r="L18245" s="5"/>
      <c r="M18245" s="2">
        <f t="shared" si="284"/>
        <v>-777762.49999999674</v>
      </c>
      <c r="P18245"/>
    </row>
    <row r="18246" spans="1:16" hidden="1">
      <c r="A18246" t="s">
        <v>31601</v>
      </c>
      <c r="B18246" s="1">
        <v>42332</v>
      </c>
      <c r="C18246" t="s">
        <v>6</v>
      </c>
      <c r="D18246">
        <v>1</v>
      </c>
      <c r="E18246" t="s">
        <v>31609</v>
      </c>
      <c r="F18246" t="s">
        <v>13561</v>
      </c>
      <c r="G18246" t="s">
        <v>4</v>
      </c>
      <c r="H18246" t="s">
        <v>10453</v>
      </c>
      <c r="I18246" s="2">
        <v>330000</v>
      </c>
      <c r="J18246" s="5"/>
      <c r="L18246" s="5"/>
      <c r="M18246" s="2">
        <f t="shared" si="284"/>
        <v>-447762.49999999674</v>
      </c>
      <c r="P18246"/>
    </row>
    <row r="18247" spans="1:16" hidden="1">
      <c r="A18247" t="s">
        <v>31622</v>
      </c>
      <c r="B18247" s="1">
        <v>42332</v>
      </c>
      <c r="C18247" t="s">
        <v>31630</v>
      </c>
      <c r="D18247">
        <v>1</v>
      </c>
      <c r="E18247" t="s">
        <v>31631</v>
      </c>
      <c r="F18247" t="s">
        <v>13561</v>
      </c>
      <c r="G18247" t="s">
        <v>4</v>
      </c>
      <c r="H18247" t="s">
        <v>10453</v>
      </c>
      <c r="I18247" s="2">
        <v>330000</v>
      </c>
      <c r="J18247" s="5"/>
      <c r="L18247" s="5"/>
      <c r="M18247" s="2">
        <f t="shared" si="284"/>
        <v>-117762.49999999674</v>
      </c>
      <c r="P18247"/>
    </row>
    <row r="18248" spans="1:16" hidden="1">
      <c r="A18248" t="s">
        <v>31644</v>
      </c>
      <c r="B18248" s="1">
        <v>42332</v>
      </c>
      <c r="C18248" t="s">
        <v>31649</v>
      </c>
      <c r="D18248">
        <v>2</v>
      </c>
      <c r="E18248" t="s">
        <v>31650</v>
      </c>
      <c r="F18248" t="s">
        <v>7054</v>
      </c>
      <c r="G18248" t="s">
        <v>4</v>
      </c>
      <c r="H18248" t="s">
        <v>739</v>
      </c>
      <c r="I18248" s="2">
        <v>1840</v>
      </c>
      <c r="J18248" s="5"/>
      <c r="L18248" s="5"/>
      <c r="M18248" s="2">
        <f t="shared" si="284"/>
        <v>-115922.49999999674</v>
      </c>
      <c r="P18248"/>
    </row>
    <row r="18249" spans="1:16" hidden="1">
      <c r="A18249" t="s">
        <v>31662</v>
      </c>
      <c r="B18249" s="1">
        <v>42332</v>
      </c>
      <c r="C18249" t="s">
        <v>6</v>
      </c>
      <c r="D18249">
        <v>1</v>
      </c>
      <c r="E18249" t="s">
        <v>31609</v>
      </c>
      <c r="F18249" t="s">
        <v>13561</v>
      </c>
      <c r="G18249" t="s">
        <v>4</v>
      </c>
      <c r="H18249" t="s">
        <v>31668</v>
      </c>
      <c r="J18249" s="5"/>
      <c r="K18249" s="2">
        <v>330000</v>
      </c>
      <c r="L18249" s="5"/>
      <c r="M18249" s="2">
        <f t="shared" ref="M18249:M18312" si="285">+M18248+I18249-K18249</f>
        <v>-445922.49999999674</v>
      </c>
      <c r="P18249"/>
    </row>
    <row r="18250" spans="1:16" hidden="1">
      <c r="A18250" t="s">
        <v>31683</v>
      </c>
      <c r="B18250" s="1">
        <v>42332</v>
      </c>
      <c r="C18250" t="s">
        <v>29454</v>
      </c>
      <c r="D18250">
        <v>1</v>
      </c>
      <c r="E18250" t="s">
        <v>31688</v>
      </c>
      <c r="F18250" t="s">
        <v>13561</v>
      </c>
      <c r="G18250" t="s">
        <v>4</v>
      </c>
      <c r="H18250" t="s">
        <v>29456</v>
      </c>
      <c r="I18250" s="2">
        <v>50000</v>
      </c>
      <c r="J18250" s="5"/>
      <c r="L18250" s="5"/>
      <c r="M18250" s="2">
        <f t="shared" si="285"/>
        <v>-395922.49999999674</v>
      </c>
      <c r="P18250"/>
    </row>
    <row r="18251" spans="1:16" hidden="1">
      <c r="A18251" t="s">
        <v>31705</v>
      </c>
      <c r="B18251" s="1">
        <v>42332</v>
      </c>
      <c r="C18251" t="s">
        <v>1419</v>
      </c>
      <c r="D18251">
        <v>2</v>
      </c>
      <c r="E18251" t="s">
        <v>31710</v>
      </c>
      <c r="F18251" t="s">
        <v>13559</v>
      </c>
      <c r="G18251" t="s">
        <v>479</v>
      </c>
      <c r="H18251" t="s">
        <v>65</v>
      </c>
      <c r="I18251" s="2">
        <v>167.1</v>
      </c>
      <c r="J18251" s="5"/>
      <c r="L18251" s="5"/>
      <c r="M18251" s="2">
        <f t="shared" si="285"/>
        <v>-395755.39999999676</v>
      </c>
      <c r="P18251"/>
    </row>
    <row r="18252" spans="1:16" hidden="1">
      <c r="A18252" t="s">
        <v>31723</v>
      </c>
      <c r="B18252" s="1">
        <v>42332</v>
      </c>
      <c r="C18252" t="s">
        <v>31727</v>
      </c>
      <c r="D18252">
        <v>2</v>
      </c>
      <c r="E18252" t="s">
        <v>31728</v>
      </c>
      <c r="F18252" t="s">
        <v>7054</v>
      </c>
      <c r="G18252" t="s">
        <v>4</v>
      </c>
      <c r="H18252" t="s">
        <v>31729</v>
      </c>
      <c r="I18252" s="2">
        <v>600.01</v>
      </c>
      <c r="J18252" s="5"/>
      <c r="L18252" s="5"/>
      <c r="M18252" s="2">
        <f t="shared" si="285"/>
        <v>-395155.38999999675</v>
      </c>
      <c r="P18252"/>
    </row>
    <row r="18253" spans="1:16" hidden="1">
      <c r="A18253" t="s">
        <v>31750</v>
      </c>
      <c r="B18253" s="1">
        <v>42332</v>
      </c>
      <c r="C18253" t="s">
        <v>31756</v>
      </c>
      <c r="D18253">
        <v>2</v>
      </c>
      <c r="E18253" t="s">
        <v>31757</v>
      </c>
      <c r="F18253" t="s">
        <v>7054</v>
      </c>
      <c r="G18253" t="s">
        <v>4</v>
      </c>
      <c r="H18253" t="s">
        <v>1749</v>
      </c>
      <c r="I18253" s="2">
        <v>4100</v>
      </c>
      <c r="J18253" s="5"/>
      <c r="L18253" s="5"/>
      <c r="M18253" s="2">
        <f t="shared" si="285"/>
        <v>-391055.38999999675</v>
      </c>
      <c r="P18253"/>
    </row>
    <row r="18254" spans="1:16" hidden="1">
      <c r="A18254" t="s">
        <v>31774</v>
      </c>
      <c r="B18254" s="1">
        <v>42332</v>
      </c>
      <c r="C18254" t="s">
        <v>31778</v>
      </c>
      <c r="D18254">
        <v>2</v>
      </c>
      <c r="E18254" t="s">
        <v>31779</v>
      </c>
      <c r="F18254" t="s">
        <v>7054</v>
      </c>
      <c r="G18254" t="s">
        <v>4</v>
      </c>
      <c r="H18254" t="s">
        <v>1749</v>
      </c>
      <c r="I18254" s="2">
        <v>3123.35</v>
      </c>
      <c r="J18254" s="5"/>
      <c r="L18254" s="5"/>
      <c r="M18254" s="2">
        <f t="shared" si="285"/>
        <v>-387932.03999999678</v>
      </c>
      <c r="P18254"/>
    </row>
    <row r="18255" spans="1:16" hidden="1">
      <c r="A18255" t="s">
        <v>31798</v>
      </c>
      <c r="B18255" s="1">
        <v>42332</v>
      </c>
      <c r="C18255" t="s">
        <v>29434</v>
      </c>
      <c r="D18255">
        <v>1</v>
      </c>
      <c r="E18255" t="s">
        <v>31803</v>
      </c>
      <c r="F18255" t="s">
        <v>13561</v>
      </c>
      <c r="G18255" t="s">
        <v>4</v>
      </c>
      <c r="H18255" t="s">
        <v>29436</v>
      </c>
      <c r="I18255" s="2">
        <v>228800</v>
      </c>
      <c r="J18255" s="5"/>
      <c r="L18255" s="5"/>
      <c r="M18255" s="2">
        <f t="shared" si="285"/>
        <v>-159132.03999999678</v>
      </c>
      <c r="P18255"/>
    </row>
    <row r="18256" spans="1:16" hidden="1">
      <c r="A18256" t="s">
        <v>31821</v>
      </c>
      <c r="B18256" s="1">
        <v>42332</v>
      </c>
      <c r="C18256" t="s">
        <v>31826</v>
      </c>
      <c r="D18256">
        <v>2</v>
      </c>
      <c r="E18256" t="s">
        <v>31827</v>
      </c>
      <c r="F18256" t="s">
        <v>7054</v>
      </c>
      <c r="G18256" t="s">
        <v>4</v>
      </c>
      <c r="H18256" t="s">
        <v>6907</v>
      </c>
      <c r="I18256" s="2">
        <v>10837.21</v>
      </c>
      <c r="J18256" s="5"/>
      <c r="L18256" s="5"/>
      <c r="M18256" s="2">
        <f t="shared" si="285"/>
        <v>-148294.82999999679</v>
      </c>
      <c r="P18256"/>
    </row>
    <row r="18257" spans="1:16" hidden="1">
      <c r="A18257" t="s">
        <v>31842</v>
      </c>
      <c r="B18257" s="1">
        <v>42332</v>
      </c>
      <c r="C18257" t="s">
        <v>31845</v>
      </c>
      <c r="D18257">
        <v>1</v>
      </c>
      <c r="E18257" t="s">
        <v>31846</v>
      </c>
      <c r="F18257" t="s">
        <v>13565</v>
      </c>
      <c r="G18257" t="s">
        <v>4</v>
      </c>
      <c r="H18257" t="s">
        <v>31847</v>
      </c>
      <c r="I18257" s="2">
        <v>50000</v>
      </c>
      <c r="J18257" s="5"/>
      <c r="L18257" s="5"/>
      <c r="M18257" s="2">
        <f t="shared" si="285"/>
        <v>-98294.829999996786</v>
      </c>
      <c r="P18257"/>
    </row>
    <row r="18258" spans="1:16" hidden="1">
      <c r="A18258" t="s">
        <v>31862</v>
      </c>
      <c r="B18258" s="1">
        <v>42332</v>
      </c>
      <c r="C18258" t="s">
        <v>31867</v>
      </c>
      <c r="D18258">
        <v>2</v>
      </c>
      <c r="E18258" t="s">
        <v>31868</v>
      </c>
      <c r="F18258" t="s">
        <v>7054</v>
      </c>
      <c r="G18258" t="s">
        <v>4</v>
      </c>
      <c r="H18258" t="s">
        <v>3109</v>
      </c>
      <c r="I18258" s="2">
        <v>200.01</v>
      </c>
      <c r="J18258" s="5"/>
      <c r="L18258" s="5"/>
      <c r="M18258" s="2">
        <f t="shared" si="285"/>
        <v>-98094.819999996791</v>
      </c>
      <c r="P18258"/>
    </row>
    <row r="18259" spans="1:16" hidden="1">
      <c r="A18259" t="s">
        <v>31881</v>
      </c>
      <c r="B18259" s="1">
        <v>42332</v>
      </c>
      <c r="C18259" t="s">
        <v>30078</v>
      </c>
      <c r="D18259">
        <v>2</v>
      </c>
      <c r="E18259" t="s">
        <v>31884</v>
      </c>
      <c r="F18259" t="s">
        <v>13559</v>
      </c>
      <c r="G18259" t="s">
        <v>313</v>
      </c>
      <c r="H18259" t="s">
        <v>65</v>
      </c>
      <c r="J18259" s="5"/>
      <c r="K18259" s="2">
        <v>150</v>
      </c>
      <c r="L18259" s="5"/>
      <c r="M18259" s="2">
        <f t="shared" si="285"/>
        <v>-98244.819999996791</v>
      </c>
      <c r="P18259"/>
    </row>
    <row r="18260" spans="1:16" hidden="1">
      <c r="A18260" t="s">
        <v>31881</v>
      </c>
      <c r="B18260" s="1">
        <v>42332</v>
      </c>
      <c r="C18260" t="s">
        <v>30078</v>
      </c>
      <c r="D18260">
        <v>2</v>
      </c>
      <c r="E18260" t="s">
        <v>31884</v>
      </c>
      <c r="F18260" t="s">
        <v>13559</v>
      </c>
      <c r="G18260" t="s">
        <v>313</v>
      </c>
      <c r="H18260" t="s">
        <v>65</v>
      </c>
      <c r="I18260" s="2">
        <v>150</v>
      </c>
      <c r="J18260" s="5"/>
      <c r="L18260" s="5"/>
      <c r="M18260" s="2">
        <f t="shared" si="285"/>
        <v>-98094.819999996791</v>
      </c>
      <c r="P18260"/>
    </row>
    <row r="18261" spans="1:16" hidden="1">
      <c r="A18261" t="s">
        <v>31897</v>
      </c>
      <c r="B18261" s="1">
        <v>42332</v>
      </c>
      <c r="C18261" t="s">
        <v>31899</v>
      </c>
      <c r="D18261">
        <v>2</v>
      </c>
      <c r="E18261" t="s">
        <v>31900</v>
      </c>
      <c r="F18261" t="s">
        <v>13559</v>
      </c>
      <c r="G18261" t="s">
        <v>313</v>
      </c>
      <c r="H18261" t="s">
        <v>65</v>
      </c>
      <c r="J18261" s="5"/>
      <c r="K18261" s="2">
        <v>150</v>
      </c>
      <c r="L18261" s="5"/>
      <c r="M18261" s="2">
        <f t="shared" si="285"/>
        <v>-98244.819999996791</v>
      </c>
      <c r="P18261"/>
    </row>
    <row r="18262" spans="1:16" hidden="1">
      <c r="A18262" t="s">
        <v>31897</v>
      </c>
      <c r="B18262" s="1">
        <v>42332</v>
      </c>
      <c r="C18262" t="s">
        <v>31899</v>
      </c>
      <c r="D18262">
        <v>2</v>
      </c>
      <c r="E18262" t="s">
        <v>31900</v>
      </c>
      <c r="F18262" t="s">
        <v>13559</v>
      </c>
      <c r="G18262" t="s">
        <v>313</v>
      </c>
      <c r="H18262" t="s">
        <v>65</v>
      </c>
      <c r="I18262" s="2">
        <v>150</v>
      </c>
      <c r="J18262" s="5"/>
      <c r="L18262" s="5"/>
      <c r="M18262" s="2">
        <f t="shared" si="285"/>
        <v>-98094.819999996791</v>
      </c>
      <c r="N18262" s="26">
        <f>+M18160-M18262</f>
        <v>383.74999999988358</v>
      </c>
      <c r="P18262"/>
    </row>
    <row r="18263" spans="1:16" hidden="1">
      <c r="A18263" s="35" t="s">
        <v>10679</v>
      </c>
      <c r="B18263" s="36">
        <v>42333</v>
      </c>
      <c r="C18263" s="35" t="s">
        <v>6</v>
      </c>
      <c r="D18263" s="35">
        <v>1</v>
      </c>
      <c r="E18263" s="35" t="s">
        <v>10681</v>
      </c>
      <c r="F18263" s="35" t="s">
        <v>29</v>
      </c>
      <c r="G18263" s="35" t="s">
        <v>20</v>
      </c>
      <c r="H18263" s="35" t="s">
        <v>4352</v>
      </c>
      <c r="I18263" s="11">
        <v>1276.6400000000001</v>
      </c>
      <c r="J18263" s="12"/>
      <c r="K18263" s="11"/>
      <c r="L18263" s="12"/>
      <c r="M18263" s="2">
        <f t="shared" si="285"/>
        <v>-96818.179999996792</v>
      </c>
      <c r="P18263"/>
    </row>
    <row r="18264" spans="1:16" hidden="1">
      <c r="A18264" t="s">
        <v>10717</v>
      </c>
      <c r="B18264" s="1">
        <v>42333</v>
      </c>
      <c r="C18264" t="s">
        <v>6</v>
      </c>
      <c r="D18264">
        <v>1</v>
      </c>
      <c r="E18264" t="s">
        <v>10718</v>
      </c>
      <c r="F18264" t="s">
        <v>8</v>
      </c>
      <c r="G18264" t="s">
        <v>20</v>
      </c>
      <c r="H18264" t="s">
        <v>10719</v>
      </c>
      <c r="I18264" s="2">
        <v>1651</v>
      </c>
      <c r="J18264" s="5"/>
      <c r="L18264" s="5"/>
      <c r="M18264" s="2">
        <f t="shared" si="285"/>
        <v>-95167.179999996792</v>
      </c>
      <c r="P18264"/>
    </row>
    <row r="18265" spans="1:16" hidden="1">
      <c r="A18265" t="s">
        <v>10737</v>
      </c>
      <c r="B18265" s="1">
        <v>42333</v>
      </c>
      <c r="C18265" t="s">
        <v>6</v>
      </c>
      <c r="D18265">
        <v>1</v>
      </c>
      <c r="E18265" t="s">
        <v>10741</v>
      </c>
      <c r="F18265" t="s">
        <v>8</v>
      </c>
      <c r="G18265" t="s">
        <v>20</v>
      </c>
      <c r="H18265" t="s">
        <v>10742</v>
      </c>
      <c r="I18265" s="2">
        <v>19714.03</v>
      </c>
      <c r="J18265" s="5"/>
      <c r="L18265" s="5"/>
      <c r="M18265" s="2">
        <f t="shared" si="285"/>
        <v>-75453.149999996793</v>
      </c>
      <c r="P18265"/>
    </row>
    <row r="18266" spans="1:16" hidden="1">
      <c r="A18266" t="s">
        <v>10766</v>
      </c>
      <c r="B18266" s="1">
        <v>42333</v>
      </c>
      <c r="C18266" t="s">
        <v>6</v>
      </c>
      <c r="D18266">
        <v>1</v>
      </c>
      <c r="E18266" t="s">
        <v>10768</v>
      </c>
      <c r="F18266" t="s">
        <v>8</v>
      </c>
      <c r="G18266" t="s">
        <v>20</v>
      </c>
      <c r="H18266" t="s">
        <v>10769</v>
      </c>
      <c r="I18266" s="2">
        <v>1025</v>
      </c>
      <c r="J18266" s="5"/>
      <c r="L18266" s="5"/>
      <c r="M18266" s="2">
        <f t="shared" si="285"/>
        <v>-74428.149999996793</v>
      </c>
      <c r="P18266"/>
    </row>
    <row r="18267" spans="1:16" hidden="1">
      <c r="A18267" t="s">
        <v>10815</v>
      </c>
      <c r="B18267" s="1">
        <v>42333</v>
      </c>
      <c r="C18267" t="s">
        <v>6</v>
      </c>
      <c r="D18267">
        <v>1</v>
      </c>
      <c r="E18267" t="s">
        <v>10819</v>
      </c>
      <c r="F18267" t="s">
        <v>8</v>
      </c>
      <c r="G18267" t="s">
        <v>20</v>
      </c>
      <c r="H18267" t="s">
        <v>6625</v>
      </c>
      <c r="I18267" s="2">
        <v>3030</v>
      </c>
      <c r="J18267" s="5"/>
      <c r="L18267" s="5"/>
      <c r="M18267" s="2">
        <f t="shared" si="285"/>
        <v>-71398.149999996793</v>
      </c>
      <c r="P18267"/>
    </row>
    <row r="18268" spans="1:16" hidden="1">
      <c r="A18268" t="s">
        <v>10898</v>
      </c>
      <c r="B18268" s="1">
        <v>42333</v>
      </c>
      <c r="C18268" t="s">
        <v>6</v>
      </c>
      <c r="D18268">
        <v>1</v>
      </c>
      <c r="E18268" t="s">
        <v>10900</v>
      </c>
      <c r="F18268" t="s">
        <v>29</v>
      </c>
      <c r="G18268" t="s">
        <v>20</v>
      </c>
      <c r="H18268" t="s">
        <v>65</v>
      </c>
      <c r="I18268" s="2">
        <v>72</v>
      </c>
      <c r="J18268" s="5"/>
      <c r="L18268" s="5"/>
      <c r="M18268" s="2">
        <f t="shared" si="285"/>
        <v>-71326.149999996793</v>
      </c>
      <c r="P18268"/>
    </row>
    <row r="18269" spans="1:16" hidden="1">
      <c r="A18269" t="s">
        <v>10906</v>
      </c>
      <c r="B18269" s="1">
        <v>42333</v>
      </c>
      <c r="C18269" t="s">
        <v>6</v>
      </c>
      <c r="D18269">
        <v>1</v>
      </c>
      <c r="E18269" t="s">
        <v>10908</v>
      </c>
      <c r="F18269" t="s">
        <v>8</v>
      </c>
      <c r="G18269" t="s">
        <v>20</v>
      </c>
      <c r="H18269" t="s">
        <v>1237</v>
      </c>
      <c r="I18269" s="2">
        <v>3030</v>
      </c>
      <c r="J18269" s="5"/>
      <c r="L18269" s="5"/>
      <c r="M18269" s="2">
        <f t="shared" si="285"/>
        <v>-68296.149999996793</v>
      </c>
      <c r="P18269"/>
    </row>
    <row r="18270" spans="1:16" hidden="1">
      <c r="A18270" t="s">
        <v>10910</v>
      </c>
      <c r="B18270" s="1">
        <v>42333</v>
      </c>
      <c r="C18270" t="s">
        <v>10912</v>
      </c>
      <c r="D18270">
        <v>2</v>
      </c>
      <c r="E18270" t="s">
        <v>10913</v>
      </c>
      <c r="F18270" t="s">
        <v>312</v>
      </c>
      <c r="G18270" t="s">
        <v>313</v>
      </c>
      <c r="H18270" t="s">
        <v>8621</v>
      </c>
      <c r="J18270" s="5"/>
      <c r="K18270" s="2">
        <v>962.94</v>
      </c>
      <c r="L18270" s="5"/>
      <c r="M18270" s="2">
        <f t="shared" si="285"/>
        <v>-69259.089999996795</v>
      </c>
      <c r="P18270"/>
    </row>
    <row r="18271" spans="1:16" hidden="1">
      <c r="A18271" t="s">
        <v>10910</v>
      </c>
      <c r="B18271" s="1">
        <v>42333</v>
      </c>
      <c r="C18271" t="s">
        <v>10912</v>
      </c>
      <c r="D18271">
        <v>2</v>
      </c>
      <c r="E18271" t="s">
        <v>10913</v>
      </c>
      <c r="F18271" t="s">
        <v>312</v>
      </c>
      <c r="G18271" t="s">
        <v>313</v>
      </c>
      <c r="H18271" t="s">
        <v>8621</v>
      </c>
      <c r="I18271" s="2">
        <v>962.94</v>
      </c>
      <c r="J18271" s="5"/>
      <c r="L18271" s="5"/>
      <c r="M18271" s="2">
        <f t="shared" si="285"/>
        <v>-68296.149999996793</v>
      </c>
      <c r="P18271"/>
    </row>
    <row r="18272" spans="1:16" hidden="1">
      <c r="A18272" t="s">
        <v>10969</v>
      </c>
      <c r="B18272" s="1">
        <v>42333</v>
      </c>
      <c r="C18272" t="s">
        <v>6</v>
      </c>
      <c r="D18272">
        <v>1</v>
      </c>
      <c r="E18272" t="s">
        <v>10970</v>
      </c>
      <c r="F18272" t="s">
        <v>8</v>
      </c>
      <c r="G18272" t="s">
        <v>20</v>
      </c>
      <c r="H18272" t="s">
        <v>10971</v>
      </c>
      <c r="I18272" s="2">
        <v>3030</v>
      </c>
      <c r="J18272" s="5"/>
      <c r="L18272" s="5"/>
      <c r="M18272" s="2">
        <f t="shared" si="285"/>
        <v>-65266.149999996793</v>
      </c>
      <c r="P18272"/>
    </row>
    <row r="18273" spans="1:16" hidden="1">
      <c r="A18273" t="s">
        <v>10972</v>
      </c>
      <c r="B18273" s="1">
        <v>42333</v>
      </c>
      <c r="C18273" t="s">
        <v>6</v>
      </c>
      <c r="D18273">
        <v>1</v>
      </c>
      <c r="E18273" t="s">
        <v>10973</v>
      </c>
      <c r="F18273" t="s">
        <v>29</v>
      </c>
      <c r="G18273" t="s">
        <v>20</v>
      </c>
      <c r="H18273" t="s">
        <v>10974</v>
      </c>
      <c r="I18273" s="2">
        <v>2318.98</v>
      </c>
      <c r="J18273" s="5"/>
      <c r="L18273" s="5"/>
      <c r="M18273" s="2">
        <f t="shared" si="285"/>
        <v>-62947.16999999679</v>
      </c>
      <c r="P18273"/>
    </row>
    <row r="18274" spans="1:16" hidden="1">
      <c r="A18274" t="s">
        <v>10978</v>
      </c>
      <c r="B18274" s="1">
        <v>42333</v>
      </c>
      <c r="C18274" t="s">
        <v>6</v>
      </c>
      <c r="D18274">
        <v>1</v>
      </c>
      <c r="E18274" t="s">
        <v>10980</v>
      </c>
      <c r="F18274" t="s">
        <v>29</v>
      </c>
      <c r="G18274" t="s">
        <v>20</v>
      </c>
      <c r="H18274" t="s">
        <v>10971</v>
      </c>
      <c r="I18274" s="2">
        <v>2229.44</v>
      </c>
      <c r="J18274" s="5"/>
      <c r="L18274" s="5"/>
      <c r="M18274" s="2">
        <f t="shared" si="285"/>
        <v>-60717.729999996787</v>
      </c>
      <c r="P18274"/>
    </row>
    <row r="18275" spans="1:16" hidden="1">
      <c r="A18275" t="s">
        <v>10983</v>
      </c>
      <c r="B18275" s="1">
        <v>42333</v>
      </c>
      <c r="C18275" t="s">
        <v>6</v>
      </c>
      <c r="D18275">
        <v>1</v>
      </c>
      <c r="E18275" t="s">
        <v>10984</v>
      </c>
      <c r="F18275" t="s">
        <v>8</v>
      </c>
      <c r="G18275" t="s">
        <v>20</v>
      </c>
      <c r="H18275" t="s">
        <v>10985</v>
      </c>
      <c r="I18275" s="2">
        <v>4100</v>
      </c>
      <c r="J18275" s="5"/>
      <c r="L18275" s="5"/>
      <c r="M18275" s="2">
        <f t="shared" si="285"/>
        <v>-56617.729999996787</v>
      </c>
      <c r="P18275"/>
    </row>
    <row r="18276" spans="1:16" hidden="1">
      <c r="A18276" t="s">
        <v>11093</v>
      </c>
      <c r="B18276" s="1">
        <v>42333</v>
      </c>
      <c r="C18276" t="s">
        <v>6</v>
      </c>
      <c r="D18276">
        <v>1</v>
      </c>
      <c r="E18276" t="s">
        <v>11094</v>
      </c>
      <c r="F18276" t="s">
        <v>8</v>
      </c>
      <c r="G18276" t="s">
        <v>20</v>
      </c>
      <c r="H18276" t="s">
        <v>11095</v>
      </c>
      <c r="I18276" s="2">
        <v>3564</v>
      </c>
      <c r="J18276" s="5"/>
      <c r="L18276" s="5"/>
      <c r="M18276" s="2">
        <f t="shared" si="285"/>
        <v>-53053.729999996787</v>
      </c>
      <c r="P18276"/>
    </row>
    <row r="18277" spans="1:16" hidden="1">
      <c r="A18277" t="s">
        <v>11102</v>
      </c>
      <c r="B18277" s="1">
        <v>42333</v>
      </c>
      <c r="C18277" t="s">
        <v>6</v>
      </c>
      <c r="D18277">
        <v>1</v>
      </c>
      <c r="E18277" t="s">
        <v>10900</v>
      </c>
      <c r="F18277" t="s">
        <v>29</v>
      </c>
      <c r="G18277" t="s">
        <v>20</v>
      </c>
      <c r="H18277" t="s">
        <v>7787</v>
      </c>
      <c r="J18277" s="5"/>
      <c r="K18277" s="2">
        <v>72</v>
      </c>
      <c r="L18277" s="5"/>
      <c r="M18277" s="2">
        <f t="shared" si="285"/>
        <v>-53125.729999996787</v>
      </c>
      <c r="P18277"/>
    </row>
    <row r="18278" spans="1:16" hidden="1">
      <c r="A18278" t="s">
        <v>11105</v>
      </c>
      <c r="B18278" s="1">
        <v>42333</v>
      </c>
      <c r="C18278" t="s">
        <v>195</v>
      </c>
      <c r="D18278">
        <v>1</v>
      </c>
      <c r="E18278" t="s">
        <v>11106</v>
      </c>
      <c r="F18278" t="s">
        <v>13</v>
      </c>
      <c r="G18278" t="s">
        <v>20</v>
      </c>
      <c r="H18278" t="s">
        <v>195</v>
      </c>
      <c r="J18278" s="5"/>
      <c r="K18278" s="2">
        <v>23687.43</v>
      </c>
      <c r="L18278" s="5"/>
      <c r="M18278" s="2">
        <f t="shared" si="285"/>
        <v>-76813.159999996788</v>
      </c>
      <c r="P18278"/>
    </row>
    <row r="18279" spans="1:16" hidden="1">
      <c r="A18279" t="s">
        <v>11109</v>
      </c>
      <c r="B18279" s="1">
        <v>42333</v>
      </c>
      <c r="C18279" t="s">
        <v>200</v>
      </c>
      <c r="D18279">
        <v>1</v>
      </c>
      <c r="E18279" t="s">
        <v>11110</v>
      </c>
      <c r="F18279" t="s">
        <v>16</v>
      </c>
      <c r="G18279" t="s">
        <v>20</v>
      </c>
      <c r="H18279" t="s">
        <v>200</v>
      </c>
      <c r="J18279" s="5"/>
      <c r="K18279" s="2">
        <v>2229.44</v>
      </c>
      <c r="L18279" s="5"/>
      <c r="M18279" s="2">
        <f t="shared" si="285"/>
        <v>-79042.59999999679</v>
      </c>
      <c r="P18279"/>
    </row>
    <row r="18280" spans="1:16" hidden="1">
      <c r="A18280" t="s">
        <v>11112</v>
      </c>
      <c r="B18280" s="1">
        <v>42333</v>
      </c>
      <c r="C18280" t="s">
        <v>18</v>
      </c>
      <c r="D18280">
        <v>1</v>
      </c>
      <c r="E18280" t="s">
        <v>11113</v>
      </c>
      <c r="F18280" t="s">
        <v>13</v>
      </c>
      <c r="G18280" t="s">
        <v>20</v>
      </c>
      <c r="H18280" t="s">
        <v>18</v>
      </c>
      <c r="J18280" s="5"/>
      <c r="K18280" s="2">
        <v>41637.74</v>
      </c>
      <c r="L18280" s="5"/>
      <c r="M18280" s="2">
        <f t="shared" si="285"/>
        <v>-120680.3399999968</v>
      </c>
      <c r="P18280"/>
    </row>
    <row r="18281" spans="1:16" hidden="1">
      <c r="A18281" t="s">
        <v>11131</v>
      </c>
      <c r="B18281" s="1">
        <v>42333</v>
      </c>
      <c r="C18281" t="s">
        <v>6</v>
      </c>
      <c r="D18281">
        <v>1</v>
      </c>
      <c r="E18281" t="s">
        <v>11133</v>
      </c>
      <c r="F18281" t="s">
        <v>8</v>
      </c>
      <c r="G18281" t="s">
        <v>4</v>
      </c>
      <c r="H18281" t="s">
        <v>11134</v>
      </c>
      <c r="I18281" s="2">
        <v>1025</v>
      </c>
      <c r="J18281" s="5"/>
      <c r="L18281" s="5"/>
      <c r="M18281" s="2">
        <f t="shared" si="285"/>
        <v>-119655.3399999968</v>
      </c>
      <c r="P18281"/>
    </row>
    <row r="18282" spans="1:16" hidden="1">
      <c r="A18282" t="s">
        <v>11144</v>
      </c>
      <c r="B18282" s="1">
        <v>42333</v>
      </c>
      <c r="C18282" t="s">
        <v>11145</v>
      </c>
      <c r="D18282">
        <v>2</v>
      </c>
      <c r="E18282" t="s">
        <v>11146</v>
      </c>
      <c r="F18282" t="s">
        <v>78</v>
      </c>
      <c r="G18282" t="s">
        <v>4</v>
      </c>
      <c r="H18282" t="s">
        <v>1498</v>
      </c>
      <c r="J18282" s="5"/>
      <c r="K18282" s="2">
        <v>3030</v>
      </c>
      <c r="L18282" s="5"/>
      <c r="M18282" s="2">
        <f t="shared" si="285"/>
        <v>-122685.3399999968</v>
      </c>
      <c r="P18282"/>
    </row>
    <row r="18283" spans="1:16" hidden="1">
      <c r="A18283" t="s">
        <v>11236</v>
      </c>
      <c r="B18283" s="1">
        <v>42333</v>
      </c>
      <c r="C18283" t="s">
        <v>200</v>
      </c>
      <c r="D18283">
        <v>1</v>
      </c>
      <c r="E18283" t="s">
        <v>11237</v>
      </c>
      <c r="F18283" t="s">
        <v>16</v>
      </c>
      <c r="G18283" t="s">
        <v>4</v>
      </c>
      <c r="H18283" t="s">
        <v>200</v>
      </c>
      <c r="J18283" s="5"/>
      <c r="K18283" s="2">
        <v>1106.2</v>
      </c>
      <c r="L18283" s="5"/>
      <c r="M18283" s="2">
        <f t="shared" si="285"/>
        <v>-123791.53999999679</v>
      </c>
      <c r="P18283"/>
    </row>
    <row r="18284" spans="1:16" hidden="1">
      <c r="A18284" t="s">
        <v>11242</v>
      </c>
      <c r="B18284" s="1">
        <v>42333</v>
      </c>
      <c r="C18284" t="s">
        <v>195</v>
      </c>
      <c r="D18284">
        <v>1</v>
      </c>
      <c r="E18284" t="s">
        <v>11243</v>
      </c>
      <c r="F18284" t="s">
        <v>13</v>
      </c>
      <c r="G18284" t="s">
        <v>4</v>
      </c>
      <c r="H18284" t="s">
        <v>195</v>
      </c>
      <c r="J18284" s="5"/>
      <c r="K18284" s="2">
        <v>1840</v>
      </c>
      <c r="L18284" s="5"/>
      <c r="M18284" s="2">
        <f t="shared" si="285"/>
        <v>-125631.53999999679</v>
      </c>
      <c r="P18284"/>
    </row>
    <row r="18285" spans="1:16" hidden="1">
      <c r="A18285" t="s">
        <v>11245</v>
      </c>
      <c r="B18285" s="1">
        <v>42333</v>
      </c>
      <c r="C18285" t="s">
        <v>18</v>
      </c>
      <c r="D18285">
        <v>1</v>
      </c>
      <c r="E18285" t="s">
        <v>11246</v>
      </c>
      <c r="F18285" t="s">
        <v>13</v>
      </c>
      <c r="G18285" t="s">
        <v>4</v>
      </c>
      <c r="H18285" t="s">
        <v>18</v>
      </c>
      <c r="J18285" s="5"/>
      <c r="K18285" s="2">
        <v>17945</v>
      </c>
      <c r="L18285" s="5"/>
      <c r="M18285" s="2">
        <f t="shared" si="285"/>
        <v>-143576.53999999678</v>
      </c>
      <c r="P18285"/>
    </row>
    <row r="18286" spans="1:16" hidden="1">
      <c r="A18286" t="s">
        <v>31918</v>
      </c>
      <c r="B18286" s="1">
        <v>42333</v>
      </c>
      <c r="C18286" t="s">
        <v>10912</v>
      </c>
      <c r="D18286">
        <v>2</v>
      </c>
      <c r="E18286" t="s">
        <v>31927</v>
      </c>
      <c r="F18286" t="s">
        <v>13559</v>
      </c>
      <c r="G18286" t="s">
        <v>313</v>
      </c>
      <c r="H18286" t="s">
        <v>8621</v>
      </c>
      <c r="J18286" s="5"/>
      <c r="K18286" s="2">
        <v>962.94</v>
      </c>
      <c r="L18286" s="5"/>
      <c r="M18286" s="2">
        <f t="shared" si="285"/>
        <v>-144539.47999999678</v>
      </c>
      <c r="P18286"/>
    </row>
    <row r="18287" spans="1:16" hidden="1">
      <c r="A18287" t="s">
        <v>31918</v>
      </c>
      <c r="B18287" s="1">
        <v>42333</v>
      </c>
      <c r="C18287" t="s">
        <v>10912</v>
      </c>
      <c r="D18287">
        <v>2</v>
      </c>
      <c r="E18287" t="s">
        <v>31927</v>
      </c>
      <c r="F18287" t="s">
        <v>13559</v>
      </c>
      <c r="G18287" t="s">
        <v>313</v>
      </c>
      <c r="H18287" t="s">
        <v>8621</v>
      </c>
      <c r="I18287" s="2">
        <v>962.94</v>
      </c>
      <c r="J18287" s="5"/>
      <c r="L18287" s="5"/>
      <c r="M18287" s="2">
        <f t="shared" si="285"/>
        <v>-143576.53999999678</v>
      </c>
      <c r="P18287"/>
    </row>
    <row r="18288" spans="1:16" hidden="1">
      <c r="A18288" t="s">
        <v>31941</v>
      </c>
      <c r="B18288" s="1">
        <v>42333</v>
      </c>
      <c r="C18288" t="s">
        <v>6</v>
      </c>
      <c r="D18288">
        <v>1</v>
      </c>
      <c r="E18288" t="s">
        <v>31947</v>
      </c>
      <c r="F18288" t="s">
        <v>13610</v>
      </c>
      <c r="G18288" t="s">
        <v>20</v>
      </c>
      <c r="H18288" t="s">
        <v>10385</v>
      </c>
      <c r="I18288" s="2">
        <v>11876.43</v>
      </c>
      <c r="J18288" s="5"/>
      <c r="L18288" s="5"/>
      <c r="M18288" s="2">
        <f t="shared" si="285"/>
        <v>-131700.10999999678</v>
      </c>
      <c r="P18288"/>
    </row>
    <row r="18289" spans="1:16" hidden="1">
      <c r="A18289" t="s">
        <v>31959</v>
      </c>
      <c r="B18289" s="1">
        <v>42333</v>
      </c>
      <c r="C18289" t="s">
        <v>6</v>
      </c>
      <c r="D18289">
        <v>1</v>
      </c>
      <c r="E18289" t="s">
        <v>31969</v>
      </c>
      <c r="F18289" t="s">
        <v>13610</v>
      </c>
      <c r="G18289" t="s">
        <v>20</v>
      </c>
      <c r="H18289" t="s">
        <v>6191</v>
      </c>
      <c r="I18289" s="2">
        <v>9784.09</v>
      </c>
      <c r="J18289" s="5"/>
      <c r="L18289" s="5"/>
      <c r="M18289" s="2">
        <f t="shared" si="285"/>
        <v>-121916.01999999679</v>
      </c>
      <c r="P18289"/>
    </row>
    <row r="18290" spans="1:16" hidden="1">
      <c r="A18290" t="s">
        <v>31979</v>
      </c>
      <c r="B18290" s="1">
        <v>42333</v>
      </c>
      <c r="C18290" t="s">
        <v>31988</v>
      </c>
      <c r="D18290">
        <v>2</v>
      </c>
      <c r="E18290" t="s">
        <v>31989</v>
      </c>
      <c r="F18290" t="s">
        <v>7054</v>
      </c>
      <c r="G18290" t="s">
        <v>20</v>
      </c>
      <c r="H18290" t="s">
        <v>10719</v>
      </c>
      <c r="J18290" s="5"/>
      <c r="K18290" s="2">
        <v>1651</v>
      </c>
      <c r="L18290" s="5"/>
      <c r="M18290" s="2">
        <f t="shared" si="285"/>
        <v>-123567.01999999679</v>
      </c>
      <c r="P18290"/>
    </row>
    <row r="18291" spans="1:16" hidden="1">
      <c r="A18291" t="s">
        <v>31979</v>
      </c>
      <c r="B18291" s="1">
        <v>42333</v>
      </c>
      <c r="C18291" t="s">
        <v>31988</v>
      </c>
      <c r="D18291">
        <v>2</v>
      </c>
      <c r="E18291" t="s">
        <v>31989</v>
      </c>
      <c r="F18291" t="s">
        <v>7054</v>
      </c>
      <c r="G18291" t="s">
        <v>20</v>
      </c>
      <c r="H18291" t="s">
        <v>10719</v>
      </c>
      <c r="I18291" s="2">
        <v>1651</v>
      </c>
      <c r="J18291" s="5"/>
      <c r="L18291" s="5"/>
      <c r="M18291" s="2">
        <f t="shared" si="285"/>
        <v>-121916.01999999679</v>
      </c>
      <c r="P18291"/>
    </row>
    <row r="18292" spans="1:16" hidden="1">
      <c r="A18292" t="s">
        <v>32003</v>
      </c>
      <c r="B18292" s="1">
        <v>42333</v>
      </c>
      <c r="C18292" t="s">
        <v>10912</v>
      </c>
      <c r="D18292">
        <v>2</v>
      </c>
      <c r="E18292" t="s">
        <v>32012</v>
      </c>
      <c r="F18292" t="s">
        <v>13559</v>
      </c>
      <c r="G18292" t="s">
        <v>313</v>
      </c>
      <c r="H18292" t="s">
        <v>8621</v>
      </c>
      <c r="J18292" s="5"/>
      <c r="K18292" s="2">
        <v>962.94</v>
      </c>
      <c r="L18292" s="5"/>
      <c r="M18292" s="2">
        <f t="shared" si="285"/>
        <v>-122878.95999999679</v>
      </c>
      <c r="P18292"/>
    </row>
    <row r="18293" spans="1:16" hidden="1">
      <c r="A18293" t="s">
        <v>32003</v>
      </c>
      <c r="B18293" s="1">
        <v>42333</v>
      </c>
      <c r="C18293" t="s">
        <v>10912</v>
      </c>
      <c r="D18293">
        <v>2</v>
      </c>
      <c r="E18293" t="s">
        <v>32012</v>
      </c>
      <c r="F18293" t="s">
        <v>13559</v>
      </c>
      <c r="G18293" t="s">
        <v>313</v>
      </c>
      <c r="H18293" t="s">
        <v>8621</v>
      </c>
      <c r="I18293" s="2">
        <v>962.94</v>
      </c>
      <c r="J18293" s="5"/>
      <c r="L18293" s="5"/>
      <c r="M18293" s="2">
        <f t="shared" si="285"/>
        <v>-121916.01999999679</v>
      </c>
      <c r="P18293"/>
    </row>
    <row r="18294" spans="1:16" hidden="1">
      <c r="A18294" t="s">
        <v>32028</v>
      </c>
      <c r="B18294" s="1">
        <v>42333</v>
      </c>
      <c r="C18294" t="s">
        <v>32037</v>
      </c>
      <c r="D18294">
        <v>2</v>
      </c>
      <c r="E18294" t="s">
        <v>32038</v>
      </c>
      <c r="F18294" t="s">
        <v>7054</v>
      </c>
      <c r="G18294" t="s">
        <v>20</v>
      </c>
      <c r="H18294" t="s">
        <v>10769</v>
      </c>
      <c r="J18294" s="5"/>
      <c r="K18294" s="2">
        <v>1025</v>
      </c>
      <c r="L18294" s="5"/>
      <c r="M18294" s="2">
        <f t="shared" si="285"/>
        <v>-122941.01999999679</v>
      </c>
      <c r="P18294"/>
    </row>
    <row r="18295" spans="1:16" hidden="1">
      <c r="A18295" t="s">
        <v>32028</v>
      </c>
      <c r="B18295" s="1">
        <v>42333</v>
      </c>
      <c r="C18295" t="s">
        <v>32037</v>
      </c>
      <c r="D18295">
        <v>2</v>
      </c>
      <c r="E18295" t="s">
        <v>32038</v>
      </c>
      <c r="F18295" t="s">
        <v>7054</v>
      </c>
      <c r="G18295" t="s">
        <v>20</v>
      </c>
      <c r="H18295" t="s">
        <v>10769</v>
      </c>
      <c r="I18295" s="2">
        <v>1025</v>
      </c>
      <c r="J18295" s="5"/>
      <c r="L18295" s="5"/>
      <c r="M18295" s="2">
        <f t="shared" si="285"/>
        <v>-121916.01999999679</v>
      </c>
      <c r="P18295"/>
    </row>
    <row r="18296" spans="1:16" hidden="1">
      <c r="A18296" t="s">
        <v>32051</v>
      </c>
      <c r="B18296" s="1">
        <v>42333</v>
      </c>
      <c r="C18296" t="s">
        <v>32059</v>
      </c>
      <c r="D18296">
        <v>2</v>
      </c>
      <c r="E18296" t="s">
        <v>32060</v>
      </c>
      <c r="F18296" t="s">
        <v>13559</v>
      </c>
      <c r="G18296" t="s">
        <v>313</v>
      </c>
      <c r="H18296" t="s">
        <v>10974</v>
      </c>
      <c r="J18296" s="5"/>
      <c r="K18296" s="2">
        <v>2318.98</v>
      </c>
      <c r="L18296" s="5"/>
      <c r="M18296" s="2">
        <f t="shared" si="285"/>
        <v>-124234.99999999678</v>
      </c>
      <c r="P18296"/>
    </row>
    <row r="18297" spans="1:16" hidden="1">
      <c r="A18297" t="s">
        <v>32051</v>
      </c>
      <c r="B18297" s="1">
        <v>42333</v>
      </c>
      <c r="C18297" t="s">
        <v>32059</v>
      </c>
      <c r="D18297">
        <v>2</v>
      </c>
      <c r="E18297" t="s">
        <v>32060</v>
      </c>
      <c r="F18297" t="s">
        <v>13559</v>
      </c>
      <c r="G18297" t="s">
        <v>313</v>
      </c>
      <c r="H18297" t="s">
        <v>10974</v>
      </c>
      <c r="I18297" s="2">
        <v>2318.98</v>
      </c>
      <c r="J18297" s="5"/>
      <c r="L18297" s="5"/>
      <c r="M18297" s="2">
        <f t="shared" si="285"/>
        <v>-121916.01999999679</v>
      </c>
      <c r="P18297"/>
    </row>
    <row r="18298" spans="1:16" hidden="1">
      <c r="A18298" t="s">
        <v>32071</v>
      </c>
      <c r="B18298" s="1">
        <v>42333</v>
      </c>
      <c r="C18298" t="s">
        <v>32079</v>
      </c>
      <c r="D18298">
        <v>2</v>
      </c>
      <c r="E18298" t="s">
        <v>32080</v>
      </c>
      <c r="F18298" t="s">
        <v>7054</v>
      </c>
      <c r="G18298" t="s">
        <v>20</v>
      </c>
      <c r="H18298" t="s">
        <v>32081</v>
      </c>
      <c r="J18298" s="5"/>
      <c r="K18298" s="2">
        <v>19714.03</v>
      </c>
      <c r="L18298" s="5"/>
      <c r="M18298" s="2">
        <f t="shared" si="285"/>
        <v>-141630.04999999679</v>
      </c>
      <c r="P18298"/>
    </row>
    <row r="18299" spans="1:16" hidden="1">
      <c r="A18299" t="s">
        <v>32071</v>
      </c>
      <c r="B18299" s="1">
        <v>42333</v>
      </c>
      <c r="C18299" t="s">
        <v>32079</v>
      </c>
      <c r="D18299">
        <v>2</v>
      </c>
      <c r="E18299" t="s">
        <v>32080</v>
      </c>
      <c r="F18299" t="s">
        <v>7054</v>
      </c>
      <c r="G18299" t="s">
        <v>20</v>
      </c>
      <c r="H18299" t="s">
        <v>32081</v>
      </c>
      <c r="I18299" s="2">
        <v>19714.03</v>
      </c>
      <c r="J18299" s="5"/>
      <c r="L18299" s="5"/>
      <c r="M18299" s="2">
        <f t="shared" si="285"/>
        <v>-121916.01999999679</v>
      </c>
      <c r="P18299"/>
    </row>
    <row r="18300" spans="1:16" hidden="1">
      <c r="A18300" t="s">
        <v>32097</v>
      </c>
      <c r="B18300" s="1">
        <v>42333</v>
      </c>
      <c r="C18300" t="s">
        <v>32104</v>
      </c>
      <c r="D18300">
        <v>2</v>
      </c>
      <c r="E18300" t="s">
        <v>32105</v>
      </c>
      <c r="F18300" t="s">
        <v>7054</v>
      </c>
      <c r="G18300" t="s">
        <v>20</v>
      </c>
      <c r="H18300" t="s">
        <v>2515</v>
      </c>
      <c r="J18300" s="5"/>
      <c r="K18300" s="2">
        <v>100</v>
      </c>
      <c r="L18300" s="5"/>
      <c r="M18300" s="2">
        <f t="shared" si="285"/>
        <v>-122016.01999999679</v>
      </c>
      <c r="P18300"/>
    </row>
    <row r="18301" spans="1:16" hidden="1">
      <c r="A18301" t="s">
        <v>32097</v>
      </c>
      <c r="B18301" s="1">
        <v>42333</v>
      </c>
      <c r="C18301" t="s">
        <v>32104</v>
      </c>
      <c r="D18301">
        <v>2</v>
      </c>
      <c r="E18301" t="s">
        <v>32105</v>
      </c>
      <c r="F18301" t="s">
        <v>7054</v>
      </c>
      <c r="G18301" t="s">
        <v>20</v>
      </c>
      <c r="H18301" t="s">
        <v>2515</v>
      </c>
      <c r="I18301" s="2">
        <v>1025</v>
      </c>
      <c r="J18301" s="5"/>
      <c r="L18301" s="5"/>
      <c r="M18301" s="2">
        <f t="shared" si="285"/>
        <v>-120991.01999999679</v>
      </c>
      <c r="P18301"/>
    </row>
    <row r="18302" spans="1:16" hidden="1">
      <c r="A18302" t="s">
        <v>32116</v>
      </c>
      <c r="B18302" s="1">
        <v>42333</v>
      </c>
      <c r="C18302" t="s">
        <v>32126</v>
      </c>
      <c r="D18302">
        <v>1</v>
      </c>
      <c r="E18302" t="s">
        <v>32127</v>
      </c>
      <c r="F18302" t="s">
        <v>13565</v>
      </c>
      <c r="G18302" t="s">
        <v>4</v>
      </c>
      <c r="H18302" t="s">
        <v>32128</v>
      </c>
      <c r="I18302" s="2">
        <v>5000</v>
      </c>
      <c r="J18302" s="5"/>
      <c r="L18302" s="5"/>
      <c r="M18302" s="2">
        <f t="shared" si="285"/>
        <v>-115991.01999999679</v>
      </c>
      <c r="P18302"/>
    </row>
    <row r="18303" spans="1:16" hidden="1">
      <c r="A18303" t="s">
        <v>32139</v>
      </c>
      <c r="B18303" s="1">
        <v>42333</v>
      </c>
      <c r="C18303" t="s">
        <v>32146</v>
      </c>
      <c r="D18303">
        <v>2</v>
      </c>
      <c r="E18303" t="s">
        <v>32147</v>
      </c>
      <c r="F18303" t="s">
        <v>7054</v>
      </c>
      <c r="G18303" t="s">
        <v>4</v>
      </c>
      <c r="H18303" t="s">
        <v>19793</v>
      </c>
      <c r="I18303" s="2">
        <v>1025</v>
      </c>
      <c r="J18303" s="5"/>
      <c r="L18303" s="5"/>
      <c r="M18303" s="2">
        <f t="shared" si="285"/>
        <v>-114966.01999999679</v>
      </c>
      <c r="P18303"/>
    </row>
    <row r="18304" spans="1:16" hidden="1">
      <c r="A18304" t="s">
        <v>32159</v>
      </c>
      <c r="B18304" s="1">
        <v>42333</v>
      </c>
      <c r="C18304" t="s">
        <v>11145</v>
      </c>
      <c r="D18304">
        <v>2</v>
      </c>
      <c r="E18304" t="s">
        <v>32166</v>
      </c>
      <c r="F18304" t="s">
        <v>7054</v>
      </c>
      <c r="G18304" t="s">
        <v>4</v>
      </c>
      <c r="H18304" t="s">
        <v>14776</v>
      </c>
      <c r="I18304" s="2">
        <v>3030</v>
      </c>
      <c r="J18304" s="5"/>
      <c r="L18304" s="5"/>
      <c r="M18304" s="2">
        <f t="shared" si="285"/>
        <v>-111936.01999999679</v>
      </c>
      <c r="P18304"/>
    </row>
    <row r="18305" spans="1:16" hidden="1">
      <c r="A18305" t="s">
        <v>32179</v>
      </c>
      <c r="B18305" s="1">
        <v>42333</v>
      </c>
      <c r="C18305" t="s">
        <v>32185</v>
      </c>
      <c r="D18305">
        <v>2</v>
      </c>
      <c r="E18305" t="s">
        <v>32186</v>
      </c>
      <c r="F18305" t="s">
        <v>7054</v>
      </c>
      <c r="G18305" t="s">
        <v>4</v>
      </c>
      <c r="H18305" t="s">
        <v>15615</v>
      </c>
      <c r="I18305" s="2">
        <v>1025</v>
      </c>
      <c r="J18305" s="5"/>
      <c r="L18305" s="5"/>
      <c r="M18305" s="2">
        <f t="shared" si="285"/>
        <v>-110911.01999999679</v>
      </c>
      <c r="P18305"/>
    </row>
    <row r="18306" spans="1:16" hidden="1">
      <c r="A18306" t="s">
        <v>32195</v>
      </c>
      <c r="B18306" s="1">
        <v>42333</v>
      </c>
      <c r="C18306" t="s">
        <v>5029</v>
      </c>
      <c r="D18306">
        <v>2</v>
      </c>
      <c r="E18306" t="s">
        <v>32203</v>
      </c>
      <c r="F18306" t="s">
        <v>13559</v>
      </c>
      <c r="G18306" t="s">
        <v>479</v>
      </c>
      <c r="H18306" t="s">
        <v>8485</v>
      </c>
      <c r="J18306" s="5"/>
      <c r="K18306" s="2">
        <v>1431.29</v>
      </c>
      <c r="L18306" s="5"/>
      <c r="M18306" s="2">
        <f t="shared" si="285"/>
        <v>-112342.30999999678</v>
      </c>
      <c r="P18306"/>
    </row>
    <row r="18307" spans="1:16" hidden="1">
      <c r="A18307" t="s">
        <v>32195</v>
      </c>
      <c r="B18307" s="1">
        <v>42333</v>
      </c>
      <c r="C18307" t="s">
        <v>5029</v>
      </c>
      <c r="D18307">
        <v>2</v>
      </c>
      <c r="E18307" t="s">
        <v>32203</v>
      </c>
      <c r="F18307" t="s">
        <v>13559</v>
      </c>
      <c r="G18307" t="s">
        <v>479</v>
      </c>
      <c r="H18307" t="s">
        <v>8485</v>
      </c>
      <c r="I18307" s="2">
        <v>1431.29</v>
      </c>
      <c r="J18307" s="5"/>
      <c r="L18307" s="5"/>
      <c r="M18307" s="2">
        <f t="shared" si="285"/>
        <v>-110911.01999999679</v>
      </c>
      <c r="P18307"/>
    </row>
    <row r="18308" spans="1:16" hidden="1">
      <c r="A18308" t="s">
        <v>32216</v>
      </c>
      <c r="B18308" s="1">
        <v>42333</v>
      </c>
      <c r="C18308" t="s">
        <v>32226</v>
      </c>
      <c r="D18308">
        <v>2</v>
      </c>
      <c r="E18308" t="s">
        <v>32227</v>
      </c>
      <c r="F18308" t="s">
        <v>7054</v>
      </c>
      <c r="G18308" t="s">
        <v>4</v>
      </c>
      <c r="H18308" t="s">
        <v>16781</v>
      </c>
      <c r="I18308" s="2">
        <v>3030</v>
      </c>
      <c r="J18308" s="5"/>
      <c r="L18308" s="5"/>
      <c r="M18308" s="2">
        <f t="shared" si="285"/>
        <v>-107881.01999999679</v>
      </c>
      <c r="P18308"/>
    </row>
    <row r="18309" spans="1:16" hidden="1">
      <c r="A18309" t="s">
        <v>32238</v>
      </c>
      <c r="B18309" s="1">
        <v>42333</v>
      </c>
      <c r="C18309" t="s">
        <v>32246</v>
      </c>
      <c r="D18309">
        <v>2</v>
      </c>
      <c r="E18309" t="s">
        <v>32247</v>
      </c>
      <c r="F18309" t="s">
        <v>7054</v>
      </c>
      <c r="G18309" t="s">
        <v>4</v>
      </c>
      <c r="H18309" t="s">
        <v>16468</v>
      </c>
      <c r="I18309" s="2">
        <v>1840</v>
      </c>
      <c r="J18309" s="5"/>
      <c r="L18309" s="5"/>
      <c r="M18309" s="2">
        <f t="shared" si="285"/>
        <v>-106041.01999999679</v>
      </c>
      <c r="P18309"/>
    </row>
    <row r="18310" spans="1:16" hidden="1">
      <c r="A18310" t="s">
        <v>32261</v>
      </c>
      <c r="B18310" s="1">
        <v>42333</v>
      </c>
      <c r="C18310" t="s">
        <v>32269</v>
      </c>
      <c r="D18310">
        <v>2</v>
      </c>
      <c r="E18310" t="s">
        <v>32270</v>
      </c>
      <c r="F18310" t="s">
        <v>7054</v>
      </c>
      <c r="G18310" t="s">
        <v>4</v>
      </c>
      <c r="H18310" t="s">
        <v>10971</v>
      </c>
      <c r="J18310" s="5"/>
      <c r="K18310" s="2">
        <v>3030</v>
      </c>
      <c r="L18310" s="5"/>
      <c r="M18310" s="2">
        <f t="shared" si="285"/>
        <v>-109071.01999999679</v>
      </c>
      <c r="P18310"/>
    </row>
    <row r="18311" spans="1:16" hidden="1">
      <c r="A18311" t="s">
        <v>32261</v>
      </c>
      <c r="B18311" s="1">
        <v>42333</v>
      </c>
      <c r="C18311" t="s">
        <v>32269</v>
      </c>
      <c r="D18311">
        <v>2</v>
      </c>
      <c r="E18311" t="s">
        <v>32270</v>
      </c>
      <c r="F18311" t="s">
        <v>7054</v>
      </c>
      <c r="G18311" t="s">
        <v>4</v>
      </c>
      <c r="H18311" t="s">
        <v>10971</v>
      </c>
      <c r="I18311" s="2">
        <v>3030</v>
      </c>
      <c r="J18311" s="5"/>
      <c r="L18311" s="5"/>
      <c r="M18311" s="2">
        <f t="shared" si="285"/>
        <v>-106041.01999999679</v>
      </c>
      <c r="P18311"/>
    </row>
    <row r="18312" spans="1:16" hidden="1">
      <c r="A18312" t="s">
        <v>32283</v>
      </c>
      <c r="B18312" s="1">
        <v>42333</v>
      </c>
      <c r="C18312" t="s">
        <v>11895</v>
      </c>
      <c r="D18312">
        <v>2</v>
      </c>
      <c r="E18312" t="s">
        <v>32291</v>
      </c>
      <c r="F18312" t="s">
        <v>7054</v>
      </c>
      <c r="G18312" t="s">
        <v>4</v>
      </c>
      <c r="H18312" t="s">
        <v>6625</v>
      </c>
      <c r="J18312" s="5"/>
      <c r="K18312" s="2">
        <v>3030</v>
      </c>
      <c r="L18312" s="5"/>
      <c r="M18312" s="2">
        <f t="shared" si="285"/>
        <v>-109071.01999999679</v>
      </c>
      <c r="P18312"/>
    </row>
    <row r="18313" spans="1:16" hidden="1">
      <c r="A18313" t="s">
        <v>32283</v>
      </c>
      <c r="B18313" s="1">
        <v>42333</v>
      </c>
      <c r="C18313" t="s">
        <v>11895</v>
      </c>
      <c r="D18313">
        <v>2</v>
      </c>
      <c r="E18313" t="s">
        <v>32291</v>
      </c>
      <c r="F18313" t="s">
        <v>7054</v>
      </c>
      <c r="G18313" t="s">
        <v>4</v>
      </c>
      <c r="H18313" t="s">
        <v>6625</v>
      </c>
      <c r="I18313" s="2">
        <v>3030</v>
      </c>
      <c r="J18313" s="5"/>
      <c r="L18313" s="5"/>
      <c r="M18313" s="2">
        <f t="shared" ref="M18313:M18376" si="286">+M18312+I18313-K18313</f>
        <v>-106041.01999999679</v>
      </c>
      <c r="P18313"/>
    </row>
    <row r="18314" spans="1:16" hidden="1">
      <c r="A18314" t="s">
        <v>32304</v>
      </c>
      <c r="B18314" s="1">
        <v>42333</v>
      </c>
      <c r="C18314" t="s">
        <v>32310</v>
      </c>
      <c r="D18314">
        <v>2</v>
      </c>
      <c r="E18314" t="s">
        <v>32311</v>
      </c>
      <c r="F18314" t="s">
        <v>7054</v>
      </c>
      <c r="G18314" t="s">
        <v>4</v>
      </c>
      <c r="H18314" t="s">
        <v>1237</v>
      </c>
      <c r="J18314" s="5"/>
      <c r="K18314" s="2">
        <v>3030</v>
      </c>
      <c r="L18314" s="5"/>
      <c r="M18314" s="2">
        <f t="shared" si="286"/>
        <v>-109071.01999999679</v>
      </c>
      <c r="P18314"/>
    </row>
    <row r="18315" spans="1:16" hidden="1">
      <c r="A18315" t="s">
        <v>32304</v>
      </c>
      <c r="B18315" s="1">
        <v>42333</v>
      </c>
      <c r="C18315" t="s">
        <v>32310</v>
      </c>
      <c r="D18315">
        <v>2</v>
      </c>
      <c r="E18315" t="s">
        <v>32311</v>
      </c>
      <c r="F18315" t="s">
        <v>7054</v>
      </c>
      <c r="G18315" t="s">
        <v>4</v>
      </c>
      <c r="H18315" t="s">
        <v>1237</v>
      </c>
      <c r="I18315" s="2">
        <v>3030</v>
      </c>
      <c r="J18315" s="5"/>
      <c r="L18315" s="5"/>
      <c r="M18315" s="2">
        <f t="shared" si="286"/>
        <v>-106041.01999999679</v>
      </c>
      <c r="P18315"/>
    </row>
    <row r="18316" spans="1:16" hidden="1">
      <c r="A18316" t="s">
        <v>32325</v>
      </c>
      <c r="B18316" s="1">
        <v>42333</v>
      </c>
      <c r="C18316" t="s">
        <v>32335</v>
      </c>
      <c r="D18316">
        <v>2</v>
      </c>
      <c r="E18316" t="s">
        <v>32336</v>
      </c>
      <c r="F18316" t="s">
        <v>7054</v>
      </c>
      <c r="G18316" t="s">
        <v>4</v>
      </c>
      <c r="H18316" t="s">
        <v>21397</v>
      </c>
      <c r="I18316" s="2">
        <v>1025</v>
      </c>
      <c r="J18316" s="5"/>
      <c r="L18316" s="5"/>
      <c r="M18316" s="2">
        <f t="shared" si="286"/>
        <v>-105016.01999999679</v>
      </c>
      <c r="P18316"/>
    </row>
    <row r="18317" spans="1:16" hidden="1">
      <c r="A18317" t="s">
        <v>32350</v>
      </c>
      <c r="B18317" s="1">
        <v>42333</v>
      </c>
      <c r="C18317" t="s">
        <v>32356</v>
      </c>
      <c r="D18317">
        <v>2</v>
      </c>
      <c r="E18317" t="s">
        <v>32357</v>
      </c>
      <c r="F18317" t="s">
        <v>7054</v>
      </c>
      <c r="G18317" t="s">
        <v>4</v>
      </c>
      <c r="H18317" t="s">
        <v>11134</v>
      </c>
      <c r="J18317" s="5"/>
      <c r="K18317" s="2">
        <v>1025</v>
      </c>
      <c r="L18317" s="5"/>
      <c r="M18317" s="2">
        <f t="shared" si="286"/>
        <v>-106041.01999999679</v>
      </c>
      <c r="P18317"/>
    </row>
    <row r="18318" spans="1:16" hidden="1">
      <c r="A18318" t="s">
        <v>32350</v>
      </c>
      <c r="B18318" s="1">
        <v>42333</v>
      </c>
      <c r="C18318" t="s">
        <v>32356</v>
      </c>
      <c r="D18318">
        <v>2</v>
      </c>
      <c r="E18318" t="s">
        <v>32357</v>
      </c>
      <c r="F18318" t="s">
        <v>7054</v>
      </c>
      <c r="G18318" t="s">
        <v>4</v>
      </c>
      <c r="H18318" t="s">
        <v>11134</v>
      </c>
      <c r="I18318" s="2">
        <v>1025</v>
      </c>
      <c r="J18318" s="5"/>
      <c r="L18318" s="5"/>
      <c r="M18318" s="2">
        <f t="shared" si="286"/>
        <v>-105016.01999999679</v>
      </c>
      <c r="P18318"/>
    </row>
    <row r="18319" spans="1:16" hidden="1">
      <c r="A18319" t="s">
        <v>32372</v>
      </c>
      <c r="B18319" s="1">
        <v>42333</v>
      </c>
      <c r="C18319" t="s">
        <v>32378</v>
      </c>
      <c r="D18319">
        <v>2</v>
      </c>
      <c r="E18319" t="s">
        <v>32379</v>
      </c>
      <c r="F18319" t="s">
        <v>7054</v>
      </c>
      <c r="G18319" t="s">
        <v>4</v>
      </c>
      <c r="H18319" t="s">
        <v>10985</v>
      </c>
      <c r="J18319" s="5"/>
      <c r="K18319" s="2">
        <v>4100</v>
      </c>
      <c r="L18319" s="5"/>
      <c r="M18319" s="2">
        <f t="shared" si="286"/>
        <v>-109116.01999999679</v>
      </c>
      <c r="P18319"/>
    </row>
    <row r="18320" spans="1:16" hidden="1">
      <c r="A18320" t="s">
        <v>32372</v>
      </c>
      <c r="B18320" s="1">
        <v>42333</v>
      </c>
      <c r="C18320" t="s">
        <v>32378</v>
      </c>
      <c r="D18320">
        <v>2</v>
      </c>
      <c r="E18320" t="s">
        <v>32379</v>
      </c>
      <c r="F18320" t="s">
        <v>7054</v>
      </c>
      <c r="G18320" t="s">
        <v>4</v>
      </c>
      <c r="H18320" t="s">
        <v>10985</v>
      </c>
      <c r="I18320" s="2">
        <v>4100</v>
      </c>
      <c r="J18320" s="5"/>
      <c r="L18320" s="5"/>
      <c r="M18320" s="2">
        <f t="shared" si="286"/>
        <v>-105016.01999999679</v>
      </c>
      <c r="P18320"/>
    </row>
    <row r="18321" spans="1:16" hidden="1">
      <c r="A18321" t="s">
        <v>32392</v>
      </c>
      <c r="B18321" s="1">
        <v>42333</v>
      </c>
      <c r="C18321" t="s">
        <v>32397</v>
      </c>
      <c r="D18321">
        <v>2</v>
      </c>
      <c r="E18321" t="s">
        <v>32398</v>
      </c>
      <c r="F18321" t="s">
        <v>7054</v>
      </c>
      <c r="G18321" t="s">
        <v>4</v>
      </c>
      <c r="H18321" t="s">
        <v>691</v>
      </c>
      <c r="I18321" s="2">
        <v>81.2</v>
      </c>
      <c r="J18321" s="5"/>
      <c r="L18321" s="5"/>
      <c r="M18321" s="2">
        <f t="shared" si="286"/>
        <v>-104934.81999999679</v>
      </c>
      <c r="P18321"/>
    </row>
    <row r="18322" spans="1:16" hidden="1">
      <c r="A18322" t="s">
        <v>32410</v>
      </c>
      <c r="B18322" s="1">
        <v>42333</v>
      </c>
      <c r="C18322" t="s">
        <v>32416</v>
      </c>
      <c r="D18322">
        <v>2</v>
      </c>
      <c r="E18322" t="s">
        <v>32417</v>
      </c>
      <c r="F18322" t="s">
        <v>7054</v>
      </c>
      <c r="G18322" t="s">
        <v>4</v>
      </c>
      <c r="H18322" t="s">
        <v>2197</v>
      </c>
      <c r="J18322" s="5"/>
      <c r="K18322" s="2">
        <v>1948.26</v>
      </c>
      <c r="L18322" s="5"/>
      <c r="M18322" s="2">
        <f t="shared" si="286"/>
        <v>-106883.07999999679</v>
      </c>
      <c r="P18322"/>
    </row>
    <row r="18323" spans="1:16" hidden="1">
      <c r="A18323" t="s">
        <v>32410</v>
      </c>
      <c r="B18323" s="1">
        <v>42333</v>
      </c>
      <c r="C18323" t="s">
        <v>32416</v>
      </c>
      <c r="D18323">
        <v>2</v>
      </c>
      <c r="E18323" t="s">
        <v>32417</v>
      </c>
      <c r="F18323" t="s">
        <v>7054</v>
      </c>
      <c r="G18323" t="s">
        <v>4</v>
      </c>
      <c r="H18323" t="s">
        <v>2197</v>
      </c>
      <c r="I18323" s="2">
        <v>1948.25</v>
      </c>
      <c r="J18323" s="5"/>
      <c r="L18323" s="5"/>
      <c r="M18323" s="2">
        <f t="shared" si="286"/>
        <v>-104934.82999999679</v>
      </c>
      <c r="P18323"/>
    </row>
    <row r="18324" spans="1:16" hidden="1">
      <c r="A18324" t="s">
        <v>32433</v>
      </c>
      <c r="B18324" s="1">
        <v>42333</v>
      </c>
      <c r="C18324" t="s">
        <v>32439</v>
      </c>
      <c r="D18324">
        <v>2</v>
      </c>
      <c r="E18324" t="s">
        <v>32440</v>
      </c>
      <c r="F18324" t="s">
        <v>7054</v>
      </c>
      <c r="G18324" t="s">
        <v>4</v>
      </c>
      <c r="H18324" t="s">
        <v>32441</v>
      </c>
      <c r="I18324" s="2">
        <v>1840</v>
      </c>
      <c r="J18324" s="5"/>
      <c r="L18324" s="5"/>
      <c r="M18324" s="2">
        <f t="shared" si="286"/>
        <v>-103094.82999999679</v>
      </c>
      <c r="P18324"/>
    </row>
    <row r="18325" spans="1:16" hidden="1">
      <c r="A18325" t="s">
        <v>32452</v>
      </c>
      <c r="B18325" s="1">
        <v>42333</v>
      </c>
      <c r="C18325" t="s">
        <v>32458</v>
      </c>
      <c r="D18325">
        <v>1</v>
      </c>
      <c r="E18325" t="s">
        <v>32459</v>
      </c>
      <c r="F18325" t="s">
        <v>13565</v>
      </c>
      <c r="G18325" t="s">
        <v>4</v>
      </c>
      <c r="H18325" t="s">
        <v>32460</v>
      </c>
      <c r="I18325" s="2">
        <v>5000</v>
      </c>
      <c r="J18325" s="5"/>
      <c r="L18325" s="5"/>
      <c r="M18325" s="2">
        <f t="shared" si="286"/>
        <v>-98094.829999996786</v>
      </c>
      <c r="P18325"/>
    </row>
    <row r="18326" spans="1:16" hidden="1">
      <c r="A18326" t="s">
        <v>11331</v>
      </c>
      <c r="B18326" s="1">
        <v>42334</v>
      </c>
      <c r="C18326" t="s">
        <v>6</v>
      </c>
      <c r="D18326">
        <v>1</v>
      </c>
      <c r="E18326" t="s">
        <v>11333</v>
      </c>
      <c r="F18326" t="s">
        <v>8</v>
      </c>
      <c r="G18326" t="s">
        <v>20</v>
      </c>
      <c r="H18326" t="s">
        <v>8621</v>
      </c>
      <c r="I18326" s="2">
        <v>1801</v>
      </c>
      <c r="J18326" s="5"/>
      <c r="L18326" s="5"/>
      <c r="M18326" s="2">
        <f t="shared" si="286"/>
        <v>-96293.829999996786</v>
      </c>
      <c r="P18326"/>
    </row>
    <row r="18327" spans="1:16" hidden="1">
      <c r="A18327" t="s">
        <v>11337</v>
      </c>
      <c r="B18327" s="1">
        <v>42334</v>
      </c>
      <c r="C18327" t="s">
        <v>11</v>
      </c>
      <c r="D18327">
        <v>1</v>
      </c>
      <c r="E18327" t="s">
        <v>11340</v>
      </c>
      <c r="F18327" t="s">
        <v>67</v>
      </c>
      <c r="G18327" t="s">
        <v>20</v>
      </c>
      <c r="H18327" t="s">
        <v>6924</v>
      </c>
      <c r="J18327" s="5"/>
      <c r="K18327" s="2">
        <v>200000</v>
      </c>
      <c r="L18327" s="5"/>
      <c r="M18327" s="2">
        <f t="shared" si="286"/>
        <v>-296293.82999999681</v>
      </c>
      <c r="P18327"/>
    </row>
    <row r="18328" spans="1:16" hidden="1">
      <c r="A18328" t="s">
        <v>11345</v>
      </c>
      <c r="B18328" s="1">
        <v>42334</v>
      </c>
      <c r="C18328" t="s">
        <v>6</v>
      </c>
      <c r="D18328">
        <v>1</v>
      </c>
      <c r="E18328" t="s">
        <v>11347</v>
      </c>
      <c r="F18328" t="s">
        <v>29</v>
      </c>
      <c r="G18328" t="s">
        <v>20</v>
      </c>
      <c r="H18328" t="s">
        <v>11348</v>
      </c>
      <c r="I18328" s="2">
        <v>1025</v>
      </c>
      <c r="J18328" s="5"/>
      <c r="L18328" s="5"/>
      <c r="M18328" s="2">
        <f t="shared" si="286"/>
        <v>-295268.82999999681</v>
      </c>
      <c r="P18328"/>
    </row>
    <row r="18329" spans="1:16" hidden="1">
      <c r="A18329" t="s">
        <v>11351</v>
      </c>
      <c r="B18329" s="1">
        <v>42334</v>
      </c>
      <c r="C18329" t="s">
        <v>6</v>
      </c>
      <c r="D18329">
        <v>1</v>
      </c>
      <c r="E18329" t="s">
        <v>11353</v>
      </c>
      <c r="F18329" t="s">
        <v>29</v>
      </c>
      <c r="G18329" t="s">
        <v>20</v>
      </c>
      <c r="H18329" t="s">
        <v>11348</v>
      </c>
      <c r="I18329" s="2">
        <v>243.8</v>
      </c>
      <c r="J18329" s="5"/>
      <c r="L18329" s="5"/>
      <c r="M18329" s="2">
        <f t="shared" si="286"/>
        <v>-295025.02999999683</v>
      </c>
      <c r="P18329"/>
    </row>
    <row r="18330" spans="1:16" hidden="1">
      <c r="A18330" t="s">
        <v>11354</v>
      </c>
      <c r="B18330" s="1">
        <v>42334</v>
      </c>
      <c r="C18330" t="s">
        <v>6</v>
      </c>
      <c r="D18330">
        <v>1</v>
      </c>
      <c r="E18330" t="s">
        <v>11356</v>
      </c>
      <c r="F18330" t="s">
        <v>29</v>
      </c>
      <c r="G18330" t="s">
        <v>20</v>
      </c>
      <c r="H18330" t="s">
        <v>1495</v>
      </c>
      <c r="I18330" s="2">
        <v>1584.19</v>
      </c>
      <c r="J18330" s="5"/>
      <c r="L18330" s="5"/>
      <c r="M18330" s="2">
        <f t="shared" si="286"/>
        <v>-293440.83999999682</v>
      </c>
      <c r="P18330"/>
    </row>
    <row r="18331" spans="1:16" hidden="1">
      <c r="A18331" t="s">
        <v>11421</v>
      </c>
      <c r="B18331" s="1">
        <v>42334</v>
      </c>
      <c r="C18331" t="s">
        <v>6</v>
      </c>
      <c r="D18331">
        <v>1</v>
      </c>
      <c r="E18331" t="s">
        <v>11422</v>
      </c>
      <c r="F18331" t="s">
        <v>29</v>
      </c>
      <c r="G18331" t="s">
        <v>20</v>
      </c>
      <c r="H18331" t="s">
        <v>11423</v>
      </c>
      <c r="I18331" s="2">
        <v>1874</v>
      </c>
      <c r="J18331" s="5"/>
      <c r="L18331" s="5"/>
      <c r="M18331" s="2">
        <f t="shared" si="286"/>
        <v>-291566.83999999682</v>
      </c>
      <c r="P18331"/>
    </row>
    <row r="18332" spans="1:16" hidden="1">
      <c r="A18332" t="s">
        <v>11439</v>
      </c>
      <c r="B18332" s="1">
        <v>42334</v>
      </c>
      <c r="C18332" t="s">
        <v>11</v>
      </c>
      <c r="D18332">
        <v>1</v>
      </c>
      <c r="E18332" t="s">
        <v>11440</v>
      </c>
      <c r="F18332" t="s">
        <v>67</v>
      </c>
      <c r="G18332" t="s">
        <v>20</v>
      </c>
      <c r="H18332" t="s">
        <v>11441</v>
      </c>
      <c r="J18332" s="5"/>
      <c r="K18332" s="2">
        <v>10000</v>
      </c>
      <c r="L18332" s="5"/>
      <c r="M18332" s="2">
        <f t="shared" si="286"/>
        <v>-301566.83999999682</v>
      </c>
      <c r="P18332"/>
    </row>
    <row r="18333" spans="1:16" hidden="1">
      <c r="A18333" t="s">
        <v>11442</v>
      </c>
      <c r="B18333" s="1">
        <v>42334</v>
      </c>
      <c r="C18333" t="s">
        <v>11</v>
      </c>
      <c r="D18333">
        <v>1</v>
      </c>
      <c r="E18333" t="s">
        <v>11440</v>
      </c>
      <c r="F18333" t="s">
        <v>67</v>
      </c>
      <c r="G18333" t="s">
        <v>20</v>
      </c>
      <c r="H18333" t="s">
        <v>11443</v>
      </c>
      <c r="I18333" s="2">
        <v>10000</v>
      </c>
      <c r="J18333" s="5"/>
      <c r="L18333" s="5"/>
      <c r="M18333" s="2">
        <f t="shared" si="286"/>
        <v>-291566.83999999682</v>
      </c>
      <c r="P18333"/>
    </row>
    <row r="18334" spans="1:16" hidden="1">
      <c r="A18334" t="s">
        <v>11445</v>
      </c>
      <c r="B18334" s="1">
        <v>42334</v>
      </c>
      <c r="C18334" t="s">
        <v>11</v>
      </c>
      <c r="D18334">
        <v>1</v>
      </c>
      <c r="E18334" t="s">
        <v>11446</v>
      </c>
      <c r="F18334" t="s">
        <v>16</v>
      </c>
      <c r="G18334" t="s">
        <v>20</v>
      </c>
      <c r="H18334" t="s">
        <v>11441</v>
      </c>
      <c r="J18334" s="5"/>
      <c r="K18334" s="2">
        <v>10000</v>
      </c>
      <c r="L18334" s="5"/>
      <c r="M18334" s="2">
        <f t="shared" si="286"/>
        <v>-301566.83999999682</v>
      </c>
      <c r="P18334"/>
    </row>
    <row r="18335" spans="1:16" hidden="1">
      <c r="A18335" t="s">
        <v>11449</v>
      </c>
      <c r="B18335" s="1">
        <v>42334</v>
      </c>
      <c r="C18335" t="s">
        <v>18</v>
      </c>
      <c r="D18335">
        <v>1</v>
      </c>
      <c r="E18335" t="s">
        <v>11450</v>
      </c>
      <c r="F18335" t="s">
        <v>13</v>
      </c>
      <c r="G18335" t="s">
        <v>20</v>
      </c>
      <c r="H18335" t="s">
        <v>11451</v>
      </c>
      <c r="J18335" s="5"/>
      <c r="K18335" s="2">
        <v>20000</v>
      </c>
      <c r="L18335" s="5"/>
      <c r="M18335" s="2">
        <f t="shared" si="286"/>
        <v>-321566.83999999682</v>
      </c>
      <c r="P18335"/>
    </row>
    <row r="18336" spans="1:16" hidden="1">
      <c r="A18336" t="s">
        <v>11466</v>
      </c>
      <c r="B18336" s="1">
        <v>42334</v>
      </c>
      <c r="C18336" t="s">
        <v>18</v>
      </c>
      <c r="D18336">
        <v>1</v>
      </c>
      <c r="E18336" t="s">
        <v>11467</v>
      </c>
      <c r="F18336" t="s">
        <v>13</v>
      </c>
      <c r="G18336" t="s">
        <v>20</v>
      </c>
      <c r="H18336" t="s">
        <v>18</v>
      </c>
      <c r="J18336" s="5"/>
      <c r="K18336" s="2">
        <v>29115.71</v>
      </c>
      <c r="L18336" s="5"/>
      <c r="M18336" s="2">
        <f t="shared" si="286"/>
        <v>-350682.54999999685</v>
      </c>
      <c r="P18336"/>
    </row>
    <row r="18337" spans="1:16" hidden="1">
      <c r="A18337" t="s">
        <v>11471</v>
      </c>
      <c r="B18337" s="1">
        <v>42334</v>
      </c>
      <c r="C18337" t="s">
        <v>195</v>
      </c>
      <c r="D18337">
        <v>1</v>
      </c>
      <c r="E18337" t="s">
        <v>11473</v>
      </c>
      <c r="F18337" t="s">
        <v>13</v>
      </c>
      <c r="G18337" t="s">
        <v>20</v>
      </c>
      <c r="H18337" t="s">
        <v>195</v>
      </c>
      <c r="J18337" s="5"/>
      <c r="K18337" s="2">
        <v>34384.519999999997</v>
      </c>
      <c r="L18337" s="5"/>
      <c r="M18337" s="2">
        <f t="shared" si="286"/>
        <v>-385067.06999999686</v>
      </c>
      <c r="P18337"/>
    </row>
    <row r="18338" spans="1:16" hidden="1">
      <c r="A18338" t="s">
        <v>11481</v>
      </c>
      <c r="B18338" s="1">
        <v>42334</v>
      </c>
      <c r="C18338" t="s">
        <v>200</v>
      </c>
      <c r="D18338">
        <v>1</v>
      </c>
      <c r="E18338" t="s">
        <v>11485</v>
      </c>
      <c r="F18338" t="s">
        <v>16</v>
      </c>
      <c r="G18338" t="s">
        <v>20</v>
      </c>
      <c r="H18338" t="s">
        <v>200</v>
      </c>
      <c r="J18338" s="5"/>
      <c r="K18338" s="2">
        <v>12988.55</v>
      </c>
      <c r="L18338" s="5"/>
      <c r="M18338" s="2">
        <f t="shared" si="286"/>
        <v>-398055.61999999685</v>
      </c>
      <c r="P18338"/>
    </row>
    <row r="18339" spans="1:16" hidden="1">
      <c r="A18339" t="s">
        <v>11489</v>
      </c>
      <c r="B18339" s="1">
        <v>42334</v>
      </c>
      <c r="C18339" t="s">
        <v>11</v>
      </c>
      <c r="D18339">
        <v>1</v>
      </c>
      <c r="E18339" t="s">
        <v>11491</v>
      </c>
      <c r="F18339" t="s">
        <v>13</v>
      </c>
      <c r="G18339" t="s">
        <v>4</v>
      </c>
      <c r="H18339" t="s">
        <v>1192</v>
      </c>
      <c r="J18339" s="5"/>
      <c r="K18339" s="2">
        <v>1025</v>
      </c>
      <c r="L18339" s="5"/>
      <c r="M18339" s="2">
        <f t="shared" si="286"/>
        <v>-399080.61999999685</v>
      </c>
      <c r="P18339"/>
    </row>
    <row r="18340" spans="1:16" hidden="1">
      <c r="A18340" t="s">
        <v>11492</v>
      </c>
      <c r="B18340" s="1">
        <v>42334</v>
      </c>
      <c r="C18340" t="s">
        <v>43</v>
      </c>
      <c r="D18340">
        <v>1</v>
      </c>
      <c r="E18340" t="s">
        <v>11495</v>
      </c>
      <c r="F18340" t="s">
        <v>228</v>
      </c>
      <c r="G18340" t="s">
        <v>4</v>
      </c>
      <c r="H18340" t="s">
        <v>229</v>
      </c>
      <c r="J18340" s="5"/>
      <c r="K18340" s="2">
        <v>4100</v>
      </c>
      <c r="L18340" s="5"/>
      <c r="M18340" s="2">
        <f t="shared" si="286"/>
        <v>-403180.61999999685</v>
      </c>
      <c r="P18340"/>
    </row>
    <row r="18341" spans="1:16" hidden="1">
      <c r="A18341" t="s">
        <v>11516</v>
      </c>
      <c r="B18341" s="1">
        <v>42334</v>
      </c>
      <c r="C18341" t="s">
        <v>11517</v>
      </c>
      <c r="D18341">
        <v>2</v>
      </c>
      <c r="E18341" t="s">
        <v>11518</v>
      </c>
      <c r="F18341" t="s">
        <v>78</v>
      </c>
      <c r="G18341" t="s">
        <v>4</v>
      </c>
      <c r="H18341" t="s">
        <v>4673</v>
      </c>
      <c r="J18341" s="5"/>
      <c r="K18341" s="2">
        <v>400</v>
      </c>
      <c r="L18341" s="5"/>
      <c r="M18341" s="2">
        <f t="shared" si="286"/>
        <v>-403580.61999999685</v>
      </c>
      <c r="P18341"/>
    </row>
    <row r="18342" spans="1:16" hidden="1">
      <c r="A18342" t="s">
        <v>11516</v>
      </c>
      <c r="B18342" s="1">
        <v>42334</v>
      </c>
      <c r="C18342" t="s">
        <v>11517</v>
      </c>
      <c r="D18342">
        <v>2</v>
      </c>
      <c r="E18342" t="s">
        <v>11518</v>
      </c>
      <c r="F18342" t="s">
        <v>78</v>
      </c>
      <c r="G18342" t="s">
        <v>4</v>
      </c>
      <c r="H18342" t="s">
        <v>4673</v>
      </c>
      <c r="I18342" s="2">
        <v>386.21</v>
      </c>
      <c r="J18342" s="5"/>
      <c r="L18342" s="5"/>
      <c r="M18342" s="2">
        <f t="shared" si="286"/>
        <v>-403194.40999999683</v>
      </c>
      <c r="P18342"/>
    </row>
    <row r="18343" spans="1:16" hidden="1">
      <c r="A18343" t="s">
        <v>11530</v>
      </c>
      <c r="B18343" s="1">
        <v>42334</v>
      </c>
      <c r="C18343" t="s">
        <v>1</v>
      </c>
      <c r="D18343">
        <v>1</v>
      </c>
      <c r="E18343" t="s">
        <v>11531</v>
      </c>
      <c r="F18343" t="s">
        <v>13</v>
      </c>
      <c r="G18343" t="s">
        <v>4</v>
      </c>
      <c r="H18343" t="s">
        <v>11532</v>
      </c>
      <c r="J18343" s="5"/>
      <c r="K18343" s="2">
        <v>80000</v>
      </c>
      <c r="L18343" s="5"/>
      <c r="M18343" s="2">
        <f t="shared" si="286"/>
        <v>-483194.40999999683</v>
      </c>
      <c r="P18343"/>
    </row>
    <row r="18344" spans="1:16" hidden="1">
      <c r="A18344" t="s">
        <v>11536</v>
      </c>
      <c r="B18344" s="1">
        <v>42334</v>
      </c>
      <c r="C18344" t="s">
        <v>1</v>
      </c>
      <c r="D18344">
        <v>1</v>
      </c>
      <c r="E18344" t="s">
        <v>11531</v>
      </c>
      <c r="F18344" t="s">
        <v>13</v>
      </c>
      <c r="G18344" t="s">
        <v>4</v>
      </c>
      <c r="H18344" t="s">
        <v>11537</v>
      </c>
      <c r="I18344" s="2">
        <v>80000</v>
      </c>
      <c r="J18344" s="5"/>
      <c r="L18344" s="5"/>
      <c r="M18344" s="2">
        <f t="shared" si="286"/>
        <v>-403194.40999999683</v>
      </c>
      <c r="P18344"/>
    </row>
    <row r="18345" spans="1:16" hidden="1">
      <c r="A18345" t="s">
        <v>11541</v>
      </c>
      <c r="B18345" s="1">
        <v>42334</v>
      </c>
      <c r="C18345" t="s">
        <v>1</v>
      </c>
      <c r="D18345">
        <v>1</v>
      </c>
      <c r="E18345" t="s">
        <v>11544</v>
      </c>
      <c r="F18345" t="s">
        <v>16</v>
      </c>
      <c r="G18345" t="s">
        <v>4</v>
      </c>
      <c r="H18345" t="s">
        <v>11545</v>
      </c>
      <c r="J18345" s="5"/>
      <c r="K18345" s="2">
        <v>80000</v>
      </c>
      <c r="L18345" s="5"/>
      <c r="M18345" s="2">
        <f t="shared" si="286"/>
        <v>-483194.40999999683</v>
      </c>
      <c r="P18345"/>
    </row>
    <row r="18346" spans="1:16" hidden="1">
      <c r="A18346" t="s">
        <v>11546</v>
      </c>
      <c r="B18346" s="1">
        <v>42334</v>
      </c>
      <c r="C18346" t="s">
        <v>11</v>
      </c>
      <c r="D18346">
        <v>1</v>
      </c>
      <c r="E18346" t="s">
        <v>11549</v>
      </c>
      <c r="F18346" t="s">
        <v>13</v>
      </c>
      <c r="G18346" t="s">
        <v>4</v>
      </c>
      <c r="H18346" t="s">
        <v>11550</v>
      </c>
      <c r="J18346" s="5"/>
      <c r="K18346" s="2">
        <v>3578</v>
      </c>
      <c r="L18346" s="5"/>
      <c r="M18346" s="2">
        <f t="shared" si="286"/>
        <v>-486772.40999999683</v>
      </c>
      <c r="P18346"/>
    </row>
    <row r="18347" spans="1:16" hidden="1">
      <c r="A18347" t="s">
        <v>11557</v>
      </c>
      <c r="B18347" s="1">
        <v>42334</v>
      </c>
      <c r="C18347" t="s">
        <v>200</v>
      </c>
      <c r="D18347">
        <v>1</v>
      </c>
      <c r="E18347" t="s">
        <v>11558</v>
      </c>
      <c r="F18347" t="s">
        <v>16</v>
      </c>
      <c r="G18347" t="s">
        <v>4</v>
      </c>
      <c r="H18347" t="s">
        <v>200</v>
      </c>
      <c r="J18347" s="5"/>
      <c r="K18347" s="2">
        <v>600.01</v>
      </c>
      <c r="L18347" s="5"/>
      <c r="M18347" s="2">
        <f t="shared" si="286"/>
        <v>-487372.41999999684</v>
      </c>
      <c r="P18347"/>
    </row>
    <row r="18348" spans="1:16" hidden="1">
      <c r="A18348" t="s">
        <v>11563</v>
      </c>
      <c r="B18348" s="1">
        <v>42334</v>
      </c>
      <c r="C18348" t="s">
        <v>195</v>
      </c>
      <c r="D18348">
        <v>1</v>
      </c>
      <c r="E18348" t="s">
        <v>11565</v>
      </c>
      <c r="F18348" t="s">
        <v>13</v>
      </c>
      <c r="G18348" t="s">
        <v>4</v>
      </c>
      <c r="H18348" t="s">
        <v>195</v>
      </c>
      <c r="J18348" s="5"/>
      <c r="K18348" s="2">
        <v>8970.01</v>
      </c>
      <c r="L18348" s="5"/>
      <c r="M18348" s="2">
        <f t="shared" si="286"/>
        <v>-496342.42999999685</v>
      </c>
      <c r="P18348"/>
    </row>
    <row r="18349" spans="1:16" hidden="1">
      <c r="A18349" t="s">
        <v>11566</v>
      </c>
      <c r="B18349" s="1">
        <v>42334</v>
      </c>
      <c r="C18349" t="s">
        <v>18</v>
      </c>
      <c r="D18349">
        <v>1</v>
      </c>
      <c r="E18349" t="s">
        <v>11567</v>
      </c>
      <c r="F18349" t="s">
        <v>13</v>
      </c>
      <c r="G18349" t="s">
        <v>4</v>
      </c>
      <c r="H18349" t="s">
        <v>18</v>
      </c>
      <c r="J18349" s="5"/>
      <c r="K18349" s="2">
        <v>7163.12</v>
      </c>
      <c r="L18349" s="5"/>
      <c r="M18349" s="2">
        <f t="shared" si="286"/>
        <v>-503505.54999999685</v>
      </c>
      <c r="P18349"/>
    </row>
    <row r="18350" spans="1:16" hidden="1">
      <c r="A18350" t="s">
        <v>32473</v>
      </c>
      <c r="B18350" s="1">
        <v>42334</v>
      </c>
      <c r="C18350" t="s">
        <v>32481</v>
      </c>
      <c r="D18350">
        <v>2</v>
      </c>
      <c r="E18350" t="s">
        <v>32482</v>
      </c>
      <c r="F18350" t="s">
        <v>7054</v>
      </c>
      <c r="G18350" t="s">
        <v>20</v>
      </c>
      <c r="H18350" t="s">
        <v>15613</v>
      </c>
      <c r="I18350" s="2">
        <v>1025</v>
      </c>
      <c r="J18350" s="5"/>
      <c r="L18350" s="5"/>
      <c r="M18350" s="2">
        <f t="shared" si="286"/>
        <v>-502480.54999999685</v>
      </c>
      <c r="P18350"/>
    </row>
    <row r="18351" spans="1:16" hidden="1">
      <c r="A18351" t="s">
        <v>32493</v>
      </c>
      <c r="B18351" s="1">
        <v>42334</v>
      </c>
      <c r="C18351" t="s">
        <v>32501</v>
      </c>
      <c r="D18351">
        <v>2</v>
      </c>
      <c r="E18351" t="s">
        <v>32502</v>
      </c>
      <c r="F18351" t="s">
        <v>13559</v>
      </c>
      <c r="G18351" t="s">
        <v>479</v>
      </c>
      <c r="H18351" t="s">
        <v>8018</v>
      </c>
      <c r="J18351" s="5"/>
      <c r="K18351" s="2">
        <v>1058.45</v>
      </c>
      <c r="L18351" s="5"/>
      <c r="M18351" s="2">
        <f t="shared" si="286"/>
        <v>-503538.99999999686</v>
      </c>
      <c r="P18351"/>
    </row>
    <row r="18352" spans="1:16" hidden="1">
      <c r="A18352" t="s">
        <v>32493</v>
      </c>
      <c r="B18352" s="1">
        <v>42334</v>
      </c>
      <c r="C18352" t="s">
        <v>32501</v>
      </c>
      <c r="D18352">
        <v>2</v>
      </c>
      <c r="E18352" t="s">
        <v>32502</v>
      </c>
      <c r="F18352" t="s">
        <v>13559</v>
      </c>
      <c r="G18352" t="s">
        <v>479</v>
      </c>
      <c r="H18352" t="s">
        <v>8018</v>
      </c>
      <c r="I18352" s="2">
        <v>1058.45</v>
      </c>
      <c r="J18352" s="5"/>
      <c r="L18352" s="5"/>
      <c r="M18352" s="2">
        <f t="shared" si="286"/>
        <v>-502480.54999999685</v>
      </c>
      <c r="P18352"/>
    </row>
    <row r="18353" spans="1:16" hidden="1">
      <c r="A18353" t="s">
        <v>32518</v>
      </c>
      <c r="B18353" s="1">
        <v>42334</v>
      </c>
      <c r="C18353" t="s">
        <v>13820</v>
      </c>
      <c r="D18353">
        <v>1</v>
      </c>
      <c r="E18353" t="s">
        <v>32524</v>
      </c>
      <c r="F18353" t="s">
        <v>13565</v>
      </c>
      <c r="G18353" t="s">
        <v>20</v>
      </c>
      <c r="H18353" t="s">
        <v>32525</v>
      </c>
      <c r="I18353" s="2">
        <v>5000</v>
      </c>
      <c r="J18353" s="5"/>
      <c r="L18353" s="5"/>
      <c r="M18353" s="2">
        <f t="shared" si="286"/>
        <v>-497480.54999999685</v>
      </c>
      <c r="P18353"/>
    </row>
    <row r="18354" spans="1:16" hidden="1">
      <c r="A18354" t="s">
        <v>32538</v>
      </c>
      <c r="B18354" s="1">
        <v>42334</v>
      </c>
      <c r="C18354" t="s">
        <v>1419</v>
      </c>
      <c r="D18354">
        <v>2</v>
      </c>
      <c r="E18354" t="s">
        <v>32546</v>
      </c>
      <c r="F18354" t="s">
        <v>13559</v>
      </c>
      <c r="G18354" t="s">
        <v>479</v>
      </c>
      <c r="H18354" t="s">
        <v>11348</v>
      </c>
      <c r="I18354" s="2">
        <v>3377.83</v>
      </c>
      <c r="J18354" s="5"/>
      <c r="L18354" s="5"/>
      <c r="M18354" s="2">
        <f t="shared" si="286"/>
        <v>-494102.71999999683</v>
      </c>
      <c r="P18354"/>
    </row>
    <row r="18355" spans="1:16" hidden="1">
      <c r="A18355" t="s">
        <v>32558</v>
      </c>
      <c r="B18355" s="1">
        <v>42334</v>
      </c>
      <c r="C18355" t="s">
        <v>1802</v>
      </c>
      <c r="D18355">
        <v>2</v>
      </c>
      <c r="E18355" t="s">
        <v>32563</v>
      </c>
      <c r="F18355" t="s">
        <v>13559</v>
      </c>
      <c r="G18355" t="s">
        <v>479</v>
      </c>
      <c r="H18355" t="s">
        <v>4693</v>
      </c>
      <c r="J18355" s="5"/>
      <c r="K18355" s="2">
        <v>500</v>
      </c>
      <c r="L18355" s="5"/>
      <c r="M18355" s="2">
        <f t="shared" si="286"/>
        <v>-494602.71999999683</v>
      </c>
      <c r="P18355"/>
    </row>
    <row r="18356" spans="1:16" hidden="1">
      <c r="A18356" t="s">
        <v>32558</v>
      </c>
      <c r="B18356" s="1">
        <v>42334</v>
      </c>
      <c r="C18356" t="s">
        <v>1802</v>
      </c>
      <c r="D18356">
        <v>2</v>
      </c>
      <c r="E18356" t="s">
        <v>32563</v>
      </c>
      <c r="F18356" t="s">
        <v>13559</v>
      </c>
      <c r="G18356" t="s">
        <v>479</v>
      </c>
      <c r="H18356" t="s">
        <v>4693</v>
      </c>
      <c r="I18356" s="2">
        <v>1000.64</v>
      </c>
      <c r="J18356" s="5"/>
      <c r="L18356" s="5"/>
      <c r="M18356" s="2">
        <f t="shared" si="286"/>
        <v>-493602.07999999681</v>
      </c>
      <c r="P18356"/>
    </row>
    <row r="18357" spans="1:16" hidden="1">
      <c r="A18357" t="s">
        <v>32574</v>
      </c>
      <c r="B18357" s="1">
        <v>42334</v>
      </c>
      <c r="C18357" t="s">
        <v>6</v>
      </c>
      <c r="D18357">
        <v>1</v>
      </c>
      <c r="E18357" t="s">
        <v>32581</v>
      </c>
      <c r="F18357" t="s">
        <v>13565</v>
      </c>
      <c r="G18357" t="s">
        <v>20</v>
      </c>
      <c r="H18357" t="s">
        <v>6924</v>
      </c>
      <c r="I18357" s="2">
        <v>200000</v>
      </c>
      <c r="J18357" s="5"/>
      <c r="L18357" s="5"/>
      <c r="M18357" s="2">
        <f t="shared" si="286"/>
        <v>-293602.07999999681</v>
      </c>
      <c r="P18357"/>
    </row>
    <row r="18358" spans="1:16" hidden="1">
      <c r="A18358" t="s">
        <v>32595</v>
      </c>
      <c r="B18358" s="1">
        <v>42334</v>
      </c>
      <c r="C18358" t="s">
        <v>1802</v>
      </c>
      <c r="D18358">
        <v>2</v>
      </c>
      <c r="E18358" t="s">
        <v>32601</v>
      </c>
      <c r="F18358" t="s">
        <v>13559</v>
      </c>
      <c r="G18358" t="s">
        <v>479</v>
      </c>
      <c r="H18358" t="s">
        <v>4609</v>
      </c>
      <c r="J18358" s="5"/>
      <c r="K18358" s="2">
        <v>1190</v>
      </c>
      <c r="L18358" s="5"/>
      <c r="M18358" s="2">
        <f t="shared" si="286"/>
        <v>-294792.07999999681</v>
      </c>
      <c r="P18358"/>
    </row>
    <row r="18359" spans="1:16" hidden="1">
      <c r="A18359" t="s">
        <v>32595</v>
      </c>
      <c r="B18359" s="1">
        <v>42334</v>
      </c>
      <c r="C18359" t="s">
        <v>1802</v>
      </c>
      <c r="D18359">
        <v>2</v>
      </c>
      <c r="E18359" t="s">
        <v>32601</v>
      </c>
      <c r="F18359" t="s">
        <v>13559</v>
      </c>
      <c r="G18359" t="s">
        <v>479</v>
      </c>
      <c r="H18359" t="s">
        <v>4609</v>
      </c>
      <c r="I18359" s="2">
        <v>2613.21</v>
      </c>
      <c r="J18359" s="5"/>
      <c r="L18359" s="5"/>
      <c r="M18359" s="2">
        <f t="shared" si="286"/>
        <v>-292178.86999999679</v>
      </c>
      <c r="P18359"/>
    </row>
    <row r="18360" spans="1:16" hidden="1">
      <c r="A18360" t="s">
        <v>32619</v>
      </c>
      <c r="B18360" s="1">
        <v>42334</v>
      </c>
      <c r="C18360" t="s">
        <v>32626</v>
      </c>
      <c r="D18360">
        <v>2</v>
      </c>
      <c r="E18360" t="s">
        <v>32627</v>
      </c>
      <c r="F18360" t="s">
        <v>7054</v>
      </c>
      <c r="G18360" t="s">
        <v>20</v>
      </c>
      <c r="H18360" t="s">
        <v>2170</v>
      </c>
      <c r="I18360" s="2">
        <v>5202.3999999999996</v>
      </c>
      <c r="J18360" s="5"/>
      <c r="L18360" s="5"/>
      <c r="M18360" s="2">
        <f t="shared" si="286"/>
        <v>-286976.46999999677</v>
      </c>
      <c r="P18360"/>
    </row>
    <row r="18361" spans="1:16" hidden="1">
      <c r="A18361" t="s">
        <v>32642</v>
      </c>
      <c r="B18361" s="1">
        <v>42334</v>
      </c>
      <c r="C18361" t="s">
        <v>3261</v>
      </c>
      <c r="D18361">
        <v>2</v>
      </c>
      <c r="E18361" t="s">
        <v>32650</v>
      </c>
      <c r="F18361" t="s">
        <v>13559</v>
      </c>
      <c r="G18361" t="s">
        <v>313</v>
      </c>
      <c r="H18361" t="s">
        <v>65</v>
      </c>
      <c r="I18361" s="2">
        <v>1192.8</v>
      </c>
      <c r="J18361" s="5"/>
      <c r="L18361" s="5"/>
      <c r="M18361" s="2">
        <f t="shared" si="286"/>
        <v>-285783.66999999678</v>
      </c>
      <c r="P18361"/>
    </row>
    <row r="18362" spans="1:16" hidden="1">
      <c r="A18362" t="s">
        <v>32665</v>
      </c>
      <c r="B18362" s="1">
        <v>42334</v>
      </c>
      <c r="C18362" t="s">
        <v>674</v>
      </c>
      <c r="D18362">
        <v>2</v>
      </c>
      <c r="E18362" t="s">
        <v>32675</v>
      </c>
      <c r="F18362" t="s">
        <v>13559</v>
      </c>
      <c r="G18362" t="s">
        <v>479</v>
      </c>
      <c r="H18362" t="s">
        <v>13511</v>
      </c>
      <c r="I18362" s="2">
        <v>1478.48</v>
      </c>
      <c r="J18362" s="5"/>
      <c r="L18362" s="5"/>
      <c r="M18362" s="2">
        <f t="shared" si="286"/>
        <v>-284305.1899999968</v>
      </c>
      <c r="P18362"/>
    </row>
    <row r="18363" spans="1:16" hidden="1">
      <c r="A18363" t="s">
        <v>32689</v>
      </c>
      <c r="B18363" s="1">
        <v>42334</v>
      </c>
      <c r="C18363" t="s">
        <v>674</v>
      </c>
      <c r="D18363">
        <v>2</v>
      </c>
      <c r="E18363" t="s">
        <v>32696</v>
      </c>
      <c r="F18363" t="s">
        <v>13559</v>
      </c>
      <c r="G18363" t="s">
        <v>479</v>
      </c>
      <c r="H18363" t="s">
        <v>13511</v>
      </c>
      <c r="I18363" s="2">
        <v>23.23</v>
      </c>
      <c r="J18363" s="5"/>
      <c r="L18363" s="5"/>
      <c r="M18363" s="2">
        <f t="shared" si="286"/>
        <v>-284281.95999999682</v>
      </c>
      <c r="P18363"/>
    </row>
    <row r="18364" spans="1:16" hidden="1">
      <c r="A18364" t="s">
        <v>32710</v>
      </c>
      <c r="B18364" s="1">
        <v>42334</v>
      </c>
      <c r="C18364" t="s">
        <v>3261</v>
      </c>
      <c r="D18364">
        <v>2</v>
      </c>
      <c r="E18364" t="s">
        <v>32718</v>
      </c>
      <c r="F18364" t="s">
        <v>13559</v>
      </c>
      <c r="G18364" t="s">
        <v>313</v>
      </c>
      <c r="H18364" t="s">
        <v>32719</v>
      </c>
      <c r="I18364" s="2">
        <v>468.94</v>
      </c>
      <c r="J18364" s="5"/>
      <c r="L18364" s="5"/>
      <c r="M18364" s="2">
        <f t="shared" si="286"/>
        <v>-283813.01999999682</v>
      </c>
      <c r="P18364"/>
    </row>
    <row r="18365" spans="1:16" hidden="1">
      <c r="A18365" t="s">
        <v>32734</v>
      </c>
      <c r="B18365" s="1">
        <v>42334</v>
      </c>
      <c r="C18365" t="s">
        <v>3261</v>
      </c>
      <c r="D18365">
        <v>2</v>
      </c>
      <c r="E18365" t="s">
        <v>32743</v>
      </c>
      <c r="F18365" t="s">
        <v>13559</v>
      </c>
      <c r="G18365" t="s">
        <v>479</v>
      </c>
      <c r="H18365" t="s">
        <v>11423</v>
      </c>
      <c r="I18365" s="2">
        <v>1237.52</v>
      </c>
      <c r="J18365" s="5"/>
      <c r="L18365" s="5"/>
      <c r="M18365" s="2">
        <f t="shared" si="286"/>
        <v>-282575.4999999968</v>
      </c>
      <c r="P18365"/>
    </row>
    <row r="18366" spans="1:16" hidden="1">
      <c r="A18366" t="s">
        <v>32757</v>
      </c>
      <c r="B18366" s="1">
        <v>42334</v>
      </c>
      <c r="C18366" t="s">
        <v>674</v>
      </c>
      <c r="D18366">
        <v>2</v>
      </c>
      <c r="E18366" t="s">
        <v>32767</v>
      </c>
      <c r="F18366" t="s">
        <v>13559</v>
      </c>
      <c r="G18366" t="s">
        <v>479</v>
      </c>
      <c r="H18366" t="s">
        <v>177</v>
      </c>
      <c r="I18366" s="2">
        <v>1625</v>
      </c>
      <c r="J18366" s="5"/>
      <c r="L18366" s="5"/>
      <c r="M18366" s="2">
        <f t="shared" si="286"/>
        <v>-280950.4999999968</v>
      </c>
      <c r="P18366"/>
    </row>
    <row r="18367" spans="1:16" hidden="1">
      <c r="A18367" t="s">
        <v>32779</v>
      </c>
      <c r="B18367" s="1">
        <v>42334</v>
      </c>
      <c r="C18367" t="s">
        <v>32787</v>
      </c>
      <c r="D18367">
        <v>1</v>
      </c>
      <c r="E18367" t="s">
        <v>32788</v>
      </c>
      <c r="F18367" t="s">
        <v>13565</v>
      </c>
      <c r="G18367" t="s">
        <v>20</v>
      </c>
      <c r="H18367" t="s">
        <v>28832</v>
      </c>
      <c r="I18367" s="2">
        <v>10000</v>
      </c>
      <c r="J18367" s="5"/>
      <c r="L18367" s="5"/>
      <c r="M18367" s="2">
        <f t="shared" si="286"/>
        <v>-270950.4999999968</v>
      </c>
      <c r="P18367"/>
    </row>
    <row r="18368" spans="1:16" hidden="1">
      <c r="A18368" t="s">
        <v>32801</v>
      </c>
      <c r="B18368" s="1">
        <v>42334</v>
      </c>
      <c r="C18368" t="s">
        <v>32808</v>
      </c>
      <c r="D18368">
        <v>2</v>
      </c>
      <c r="E18368" t="s">
        <v>32809</v>
      </c>
      <c r="F18368" t="s">
        <v>7054</v>
      </c>
      <c r="G18368" t="s">
        <v>20</v>
      </c>
      <c r="H18368" t="s">
        <v>32810</v>
      </c>
      <c r="I18368" s="2">
        <v>9040.01</v>
      </c>
      <c r="J18368" s="5"/>
      <c r="L18368" s="5"/>
      <c r="M18368" s="2">
        <f t="shared" si="286"/>
        <v>-261910.48999999679</v>
      </c>
      <c r="P18368"/>
    </row>
    <row r="18369" spans="1:16" hidden="1">
      <c r="A18369" t="s">
        <v>32825</v>
      </c>
      <c r="B18369" s="1">
        <v>42334</v>
      </c>
      <c r="C18369" t="s">
        <v>32834</v>
      </c>
      <c r="D18369">
        <v>2</v>
      </c>
      <c r="E18369" t="s">
        <v>32835</v>
      </c>
      <c r="F18369" t="s">
        <v>7054</v>
      </c>
      <c r="G18369" t="s">
        <v>20</v>
      </c>
      <c r="H18369" t="s">
        <v>10555</v>
      </c>
      <c r="I18369" s="2">
        <v>1025</v>
      </c>
      <c r="J18369" s="5"/>
      <c r="L18369" s="5"/>
      <c r="M18369" s="2">
        <f t="shared" si="286"/>
        <v>-260885.48999999679</v>
      </c>
      <c r="P18369"/>
    </row>
    <row r="18370" spans="1:16" hidden="1">
      <c r="A18370" t="s">
        <v>32851</v>
      </c>
      <c r="B18370" s="1">
        <v>42334</v>
      </c>
      <c r="C18370" t="s">
        <v>32787</v>
      </c>
      <c r="D18370">
        <v>1</v>
      </c>
      <c r="E18370" t="s">
        <v>32788</v>
      </c>
      <c r="F18370" t="s">
        <v>13565</v>
      </c>
      <c r="G18370" t="s">
        <v>20</v>
      </c>
      <c r="H18370" t="s">
        <v>32859</v>
      </c>
      <c r="J18370" s="5"/>
      <c r="K18370" s="2">
        <v>10000</v>
      </c>
      <c r="L18370" s="5"/>
      <c r="M18370" s="2">
        <f t="shared" si="286"/>
        <v>-270885.48999999679</v>
      </c>
      <c r="P18370"/>
    </row>
    <row r="18371" spans="1:16" hidden="1">
      <c r="A18371" t="s">
        <v>32872</v>
      </c>
      <c r="B18371" s="1">
        <v>42334</v>
      </c>
      <c r="C18371" t="s">
        <v>32787</v>
      </c>
      <c r="D18371">
        <v>1</v>
      </c>
      <c r="E18371" t="s">
        <v>32881</v>
      </c>
      <c r="F18371" t="s">
        <v>13565</v>
      </c>
      <c r="G18371" t="s">
        <v>20</v>
      </c>
      <c r="H18371" t="s">
        <v>11441</v>
      </c>
      <c r="I18371" s="2">
        <v>10000</v>
      </c>
      <c r="J18371" s="5"/>
      <c r="L18371" s="5"/>
      <c r="M18371" s="2">
        <f t="shared" si="286"/>
        <v>-260885.48999999679</v>
      </c>
      <c r="P18371"/>
    </row>
    <row r="18372" spans="1:16" hidden="1">
      <c r="A18372" t="s">
        <v>32896</v>
      </c>
      <c r="B18372" s="1">
        <v>42334</v>
      </c>
      <c r="C18372" t="s">
        <v>32903</v>
      </c>
      <c r="D18372">
        <v>2</v>
      </c>
      <c r="E18372" t="s">
        <v>32904</v>
      </c>
      <c r="F18372" t="s">
        <v>7054</v>
      </c>
      <c r="G18372" t="s">
        <v>20</v>
      </c>
      <c r="H18372" t="s">
        <v>8164</v>
      </c>
      <c r="I18372" s="2">
        <v>600.01</v>
      </c>
      <c r="J18372" s="5"/>
      <c r="L18372" s="5"/>
      <c r="M18372" s="2">
        <f t="shared" si="286"/>
        <v>-260285.47999999678</v>
      </c>
      <c r="P18372"/>
    </row>
    <row r="18373" spans="1:16" hidden="1">
      <c r="A18373" t="s">
        <v>32918</v>
      </c>
      <c r="B18373" s="1">
        <v>42334</v>
      </c>
      <c r="C18373" t="s">
        <v>18</v>
      </c>
      <c r="D18373">
        <v>2</v>
      </c>
      <c r="E18373" t="s">
        <v>32927</v>
      </c>
      <c r="F18373" t="s">
        <v>13559</v>
      </c>
      <c r="G18373" t="s">
        <v>479</v>
      </c>
      <c r="H18373" t="s">
        <v>65</v>
      </c>
      <c r="I18373" s="2">
        <v>71.77</v>
      </c>
      <c r="J18373" s="5"/>
      <c r="L18373" s="5"/>
      <c r="M18373" s="2">
        <f t="shared" si="286"/>
        <v>-260213.70999999679</v>
      </c>
      <c r="P18373"/>
    </row>
    <row r="18374" spans="1:16" hidden="1">
      <c r="A18374" t="s">
        <v>32940</v>
      </c>
      <c r="B18374" s="1">
        <v>42334</v>
      </c>
      <c r="C18374" t="s">
        <v>6</v>
      </c>
      <c r="D18374">
        <v>1</v>
      </c>
      <c r="E18374" t="s">
        <v>32947</v>
      </c>
      <c r="F18374" t="s">
        <v>13610</v>
      </c>
      <c r="G18374" t="s">
        <v>20</v>
      </c>
      <c r="H18374" t="s">
        <v>11918</v>
      </c>
      <c r="I18374" s="2">
        <v>12316.77</v>
      </c>
      <c r="J18374" s="5"/>
      <c r="L18374" s="5"/>
      <c r="M18374" s="2">
        <f t="shared" si="286"/>
        <v>-247896.9399999968</v>
      </c>
      <c r="P18374"/>
    </row>
    <row r="18375" spans="1:16" hidden="1">
      <c r="A18375" t="s">
        <v>32963</v>
      </c>
      <c r="B18375" s="1">
        <v>42334</v>
      </c>
      <c r="C18375" t="s">
        <v>23899</v>
      </c>
      <c r="D18375">
        <v>1</v>
      </c>
      <c r="E18375" t="s">
        <v>32970</v>
      </c>
      <c r="F18375" t="s">
        <v>13565</v>
      </c>
      <c r="G18375" t="s">
        <v>20</v>
      </c>
      <c r="H18375" t="s">
        <v>23901</v>
      </c>
      <c r="I18375" s="2">
        <v>20000</v>
      </c>
      <c r="J18375" s="5"/>
      <c r="L18375" s="5"/>
      <c r="M18375" s="2">
        <f t="shared" si="286"/>
        <v>-227896.9399999968</v>
      </c>
      <c r="P18375"/>
    </row>
    <row r="18376" spans="1:16" hidden="1">
      <c r="A18376" t="s">
        <v>32985</v>
      </c>
      <c r="B18376" s="1">
        <v>42334</v>
      </c>
      <c r="C18376" t="s">
        <v>32991</v>
      </c>
      <c r="D18376">
        <v>1</v>
      </c>
      <c r="E18376" t="s">
        <v>32992</v>
      </c>
      <c r="F18376" t="s">
        <v>13565</v>
      </c>
      <c r="G18376" t="s">
        <v>20</v>
      </c>
      <c r="H18376" t="s">
        <v>32993</v>
      </c>
      <c r="I18376" s="2">
        <v>20000</v>
      </c>
      <c r="J18376" s="5"/>
      <c r="L18376" s="5"/>
      <c r="M18376" s="2">
        <f t="shared" si="286"/>
        <v>-207896.9399999968</v>
      </c>
      <c r="P18376"/>
    </row>
    <row r="18377" spans="1:16" hidden="1">
      <c r="A18377" t="s">
        <v>33007</v>
      </c>
      <c r="B18377" s="1">
        <v>42334</v>
      </c>
      <c r="C18377" t="s">
        <v>33015</v>
      </c>
      <c r="D18377">
        <v>2</v>
      </c>
      <c r="E18377" t="s">
        <v>33016</v>
      </c>
      <c r="F18377" t="s">
        <v>7054</v>
      </c>
      <c r="G18377" t="s">
        <v>20</v>
      </c>
      <c r="H18377" t="s">
        <v>2254</v>
      </c>
      <c r="I18377" s="2">
        <v>4100</v>
      </c>
      <c r="J18377" s="5"/>
      <c r="L18377" s="5"/>
      <c r="M18377" s="2">
        <f t="shared" ref="M18377:M18440" si="287">+M18376+I18377-K18377</f>
        <v>-203796.9399999968</v>
      </c>
      <c r="P18377"/>
    </row>
    <row r="18378" spans="1:16" hidden="1">
      <c r="A18378" t="s">
        <v>33028</v>
      </c>
      <c r="B18378" s="1">
        <v>42334</v>
      </c>
      <c r="C18378" t="s">
        <v>33035</v>
      </c>
      <c r="D18378">
        <v>2</v>
      </c>
      <c r="E18378" t="s">
        <v>33036</v>
      </c>
      <c r="F18378" t="s">
        <v>7054</v>
      </c>
      <c r="G18378" t="s">
        <v>20</v>
      </c>
      <c r="H18378" t="s">
        <v>17230</v>
      </c>
      <c r="I18378" s="2">
        <v>3030</v>
      </c>
      <c r="J18378" s="5"/>
      <c r="L18378" s="5"/>
      <c r="M18378" s="2">
        <f t="shared" si="287"/>
        <v>-200766.9399999968</v>
      </c>
      <c r="P18378"/>
    </row>
    <row r="18379" spans="1:16" hidden="1">
      <c r="A18379" t="s">
        <v>33051</v>
      </c>
      <c r="B18379" s="1">
        <v>42334</v>
      </c>
      <c r="C18379" t="s">
        <v>33058</v>
      </c>
      <c r="D18379">
        <v>2</v>
      </c>
      <c r="E18379" t="s">
        <v>33059</v>
      </c>
      <c r="F18379" t="s">
        <v>7054</v>
      </c>
      <c r="G18379" t="s">
        <v>20</v>
      </c>
      <c r="H18379" t="s">
        <v>8138</v>
      </c>
      <c r="J18379" s="5"/>
      <c r="K18379" s="2">
        <v>3629.52</v>
      </c>
      <c r="L18379" s="5"/>
      <c r="M18379" s="2">
        <f t="shared" si="287"/>
        <v>-204396.45999999679</v>
      </c>
      <c r="P18379"/>
    </row>
    <row r="18380" spans="1:16" hidden="1">
      <c r="A18380" t="s">
        <v>33051</v>
      </c>
      <c r="B18380" s="1">
        <v>42334</v>
      </c>
      <c r="C18380" t="s">
        <v>33058</v>
      </c>
      <c r="D18380">
        <v>2</v>
      </c>
      <c r="E18380" t="s">
        <v>33059</v>
      </c>
      <c r="F18380" t="s">
        <v>7054</v>
      </c>
      <c r="G18380" t="s">
        <v>20</v>
      </c>
      <c r="H18380" t="s">
        <v>8138</v>
      </c>
      <c r="I18380" s="2">
        <v>4229.53</v>
      </c>
      <c r="J18380" s="5"/>
      <c r="L18380" s="5"/>
      <c r="M18380" s="2">
        <f t="shared" si="287"/>
        <v>-200166.92999999679</v>
      </c>
      <c r="P18380"/>
    </row>
    <row r="18381" spans="1:16" hidden="1">
      <c r="A18381" t="s">
        <v>33069</v>
      </c>
      <c r="B18381" s="1">
        <v>42334</v>
      </c>
      <c r="C18381" t="s">
        <v>1802</v>
      </c>
      <c r="D18381">
        <v>2</v>
      </c>
      <c r="E18381" t="s">
        <v>33076</v>
      </c>
      <c r="F18381" t="s">
        <v>13559</v>
      </c>
      <c r="G18381" t="s">
        <v>479</v>
      </c>
      <c r="H18381" t="s">
        <v>2697</v>
      </c>
      <c r="I18381" s="2">
        <v>963.12</v>
      </c>
      <c r="J18381" s="5"/>
      <c r="L18381" s="5"/>
      <c r="M18381" s="2">
        <f t="shared" si="287"/>
        <v>-199203.8099999968</v>
      </c>
      <c r="P18381"/>
    </row>
    <row r="18382" spans="1:16" hidden="1">
      <c r="A18382" t="s">
        <v>33089</v>
      </c>
      <c r="B18382" s="1">
        <v>42334</v>
      </c>
      <c r="C18382" t="s">
        <v>33094</v>
      </c>
      <c r="D18382">
        <v>2</v>
      </c>
      <c r="E18382" t="s">
        <v>33095</v>
      </c>
      <c r="F18382" t="s">
        <v>7054</v>
      </c>
      <c r="G18382" t="s">
        <v>4</v>
      </c>
      <c r="H18382" t="s">
        <v>11095</v>
      </c>
      <c r="J18382" s="5"/>
      <c r="K18382" s="2">
        <v>3564</v>
      </c>
      <c r="L18382" s="5"/>
      <c r="M18382" s="2">
        <f t="shared" si="287"/>
        <v>-202767.8099999968</v>
      </c>
      <c r="P18382"/>
    </row>
    <row r="18383" spans="1:16" hidden="1">
      <c r="A18383" t="s">
        <v>33089</v>
      </c>
      <c r="B18383" s="1">
        <v>42334</v>
      </c>
      <c r="C18383" t="s">
        <v>33094</v>
      </c>
      <c r="D18383">
        <v>2</v>
      </c>
      <c r="E18383" t="s">
        <v>33095</v>
      </c>
      <c r="F18383" t="s">
        <v>7054</v>
      </c>
      <c r="G18383" t="s">
        <v>4</v>
      </c>
      <c r="H18383" t="s">
        <v>11095</v>
      </c>
      <c r="I18383" s="2">
        <v>3564.01</v>
      </c>
      <c r="J18383" s="5"/>
      <c r="L18383" s="5"/>
      <c r="M18383" s="2">
        <f t="shared" si="287"/>
        <v>-199203.79999999679</v>
      </c>
      <c r="P18383"/>
    </row>
    <row r="18384" spans="1:16" hidden="1">
      <c r="A18384" t="s">
        <v>33109</v>
      </c>
      <c r="B18384" s="1">
        <v>42334</v>
      </c>
      <c r="C18384" t="s">
        <v>33115</v>
      </c>
      <c r="D18384">
        <v>2</v>
      </c>
      <c r="E18384" t="s">
        <v>33116</v>
      </c>
      <c r="F18384" t="s">
        <v>7054</v>
      </c>
      <c r="G18384" t="s">
        <v>4</v>
      </c>
      <c r="H18384" t="s">
        <v>285</v>
      </c>
      <c r="I18384" s="2">
        <v>1025</v>
      </c>
      <c r="J18384" s="5"/>
      <c r="L18384" s="5"/>
      <c r="M18384" s="2">
        <f t="shared" si="287"/>
        <v>-198178.79999999679</v>
      </c>
      <c r="P18384"/>
    </row>
    <row r="18385" spans="1:16" hidden="1">
      <c r="A18385" t="s">
        <v>33127</v>
      </c>
      <c r="B18385" s="1">
        <v>42334</v>
      </c>
      <c r="C18385" t="s">
        <v>33132</v>
      </c>
      <c r="D18385">
        <v>2</v>
      </c>
      <c r="E18385" t="s">
        <v>33133</v>
      </c>
      <c r="F18385" t="s">
        <v>7054</v>
      </c>
      <c r="G18385" t="s">
        <v>4</v>
      </c>
      <c r="H18385" t="s">
        <v>219</v>
      </c>
      <c r="I18385" s="2">
        <v>4100.01</v>
      </c>
      <c r="J18385" s="5"/>
      <c r="L18385" s="5"/>
      <c r="M18385" s="2">
        <f t="shared" si="287"/>
        <v>-194078.78999999678</v>
      </c>
      <c r="P18385"/>
    </row>
    <row r="18386" spans="1:16" hidden="1">
      <c r="A18386" t="s">
        <v>33143</v>
      </c>
      <c r="B18386" s="1">
        <v>42334</v>
      </c>
      <c r="C18386" t="s">
        <v>33147</v>
      </c>
      <c r="D18386">
        <v>2</v>
      </c>
      <c r="E18386" t="s">
        <v>33148</v>
      </c>
      <c r="F18386" t="s">
        <v>7054</v>
      </c>
      <c r="G18386" t="s">
        <v>4</v>
      </c>
      <c r="H18386" t="s">
        <v>10403</v>
      </c>
      <c r="I18386" s="2">
        <v>600.01</v>
      </c>
      <c r="J18386" s="5"/>
      <c r="L18386" s="5"/>
      <c r="M18386" s="2">
        <f t="shared" si="287"/>
        <v>-193478.77999999677</v>
      </c>
      <c r="P18386"/>
    </row>
    <row r="18387" spans="1:16" hidden="1">
      <c r="A18387" t="s">
        <v>33162</v>
      </c>
      <c r="B18387" s="1">
        <v>42334</v>
      </c>
      <c r="C18387" t="s">
        <v>674</v>
      </c>
      <c r="D18387">
        <v>2</v>
      </c>
      <c r="E18387" t="s">
        <v>33166</v>
      </c>
      <c r="F18387" t="s">
        <v>13559</v>
      </c>
      <c r="G18387" t="s">
        <v>479</v>
      </c>
      <c r="H18387" t="s">
        <v>10403</v>
      </c>
      <c r="J18387" s="5"/>
      <c r="K18387" s="2">
        <v>957</v>
      </c>
      <c r="L18387" s="5"/>
      <c r="M18387" s="2">
        <f t="shared" si="287"/>
        <v>-194435.77999999677</v>
      </c>
      <c r="P18387"/>
    </row>
    <row r="18388" spans="1:16" hidden="1">
      <c r="A18388" t="s">
        <v>33162</v>
      </c>
      <c r="B18388" s="1">
        <v>42334</v>
      </c>
      <c r="C18388" t="s">
        <v>674</v>
      </c>
      <c r="D18388">
        <v>2</v>
      </c>
      <c r="E18388" t="s">
        <v>33166</v>
      </c>
      <c r="F18388" t="s">
        <v>13559</v>
      </c>
      <c r="G18388" t="s">
        <v>479</v>
      </c>
      <c r="H18388" t="s">
        <v>10403</v>
      </c>
      <c r="I18388" s="2">
        <v>957</v>
      </c>
      <c r="J18388" s="5"/>
      <c r="L18388" s="5"/>
      <c r="M18388" s="2">
        <f t="shared" si="287"/>
        <v>-193478.77999999677</v>
      </c>
      <c r="P18388"/>
    </row>
    <row r="18389" spans="1:16" hidden="1">
      <c r="A18389" t="s">
        <v>33177</v>
      </c>
      <c r="B18389" s="1">
        <v>42334</v>
      </c>
      <c r="C18389" t="s">
        <v>5029</v>
      </c>
      <c r="D18389">
        <v>2</v>
      </c>
      <c r="E18389" t="s">
        <v>33182</v>
      </c>
      <c r="F18389" t="s">
        <v>13559</v>
      </c>
      <c r="G18389" t="s">
        <v>479</v>
      </c>
      <c r="H18389" t="s">
        <v>4673</v>
      </c>
      <c r="J18389" s="5"/>
      <c r="K18389" s="2">
        <v>2399.9899999999998</v>
      </c>
      <c r="L18389" s="5"/>
      <c r="M18389" s="2">
        <f t="shared" si="287"/>
        <v>-195878.76999999676</v>
      </c>
      <c r="P18389"/>
    </row>
    <row r="18390" spans="1:16" hidden="1">
      <c r="A18390" t="s">
        <v>33177</v>
      </c>
      <c r="B18390" s="1">
        <v>42334</v>
      </c>
      <c r="C18390" t="s">
        <v>5029</v>
      </c>
      <c r="D18390">
        <v>2</v>
      </c>
      <c r="E18390" t="s">
        <v>33182</v>
      </c>
      <c r="F18390" t="s">
        <v>13559</v>
      </c>
      <c r="G18390" t="s">
        <v>479</v>
      </c>
      <c r="H18390" t="s">
        <v>4673</v>
      </c>
      <c r="I18390" s="2">
        <v>2399.9899999999998</v>
      </c>
      <c r="J18390" s="5"/>
      <c r="L18390" s="5"/>
      <c r="M18390" s="2">
        <f t="shared" si="287"/>
        <v>-193478.77999999677</v>
      </c>
      <c r="P18390"/>
    </row>
    <row r="18391" spans="1:16" hidden="1">
      <c r="A18391" t="s">
        <v>33193</v>
      </c>
      <c r="B18391" s="1">
        <v>42334</v>
      </c>
      <c r="C18391" t="s">
        <v>11517</v>
      </c>
      <c r="D18391">
        <v>2</v>
      </c>
      <c r="E18391" t="s">
        <v>33198</v>
      </c>
      <c r="F18391" t="s">
        <v>7054</v>
      </c>
      <c r="G18391" t="s">
        <v>4</v>
      </c>
      <c r="H18391" t="s">
        <v>4673</v>
      </c>
      <c r="J18391" s="5"/>
      <c r="K18391" s="2">
        <v>386.21</v>
      </c>
      <c r="L18391" s="5"/>
      <c r="M18391" s="2">
        <f t="shared" si="287"/>
        <v>-193864.98999999676</v>
      </c>
      <c r="P18391"/>
    </row>
    <row r="18392" spans="1:16" hidden="1">
      <c r="A18392" t="s">
        <v>33193</v>
      </c>
      <c r="B18392" s="1">
        <v>42334</v>
      </c>
      <c r="C18392" t="s">
        <v>11517</v>
      </c>
      <c r="D18392">
        <v>2</v>
      </c>
      <c r="E18392" t="s">
        <v>33198</v>
      </c>
      <c r="F18392" t="s">
        <v>7054</v>
      </c>
      <c r="G18392" t="s">
        <v>4</v>
      </c>
      <c r="H18392" t="s">
        <v>4673</v>
      </c>
      <c r="I18392" s="2">
        <v>400</v>
      </c>
      <c r="J18392" s="5"/>
      <c r="L18392" s="5"/>
      <c r="M18392" s="2">
        <f t="shared" si="287"/>
        <v>-193464.98999999676</v>
      </c>
      <c r="P18392"/>
    </row>
    <row r="18393" spans="1:16" hidden="1">
      <c r="A18393" t="s">
        <v>33206</v>
      </c>
      <c r="B18393" s="1">
        <v>42334</v>
      </c>
      <c r="C18393" t="s">
        <v>11517</v>
      </c>
      <c r="D18393">
        <v>2</v>
      </c>
      <c r="E18393" t="s">
        <v>33211</v>
      </c>
      <c r="F18393" t="s">
        <v>7054</v>
      </c>
      <c r="G18393" t="s">
        <v>4</v>
      </c>
      <c r="H18393" t="s">
        <v>4673</v>
      </c>
      <c r="J18393" s="5"/>
      <c r="K18393" s="2">
        <v>400</v>
      </c>
      <c r="L18393" s="5"/>
      <c r="M18393" s="2">
        <f t="shared" si="287"/>
        <v>-193864.98999999676</v>
      </c>
      <c r="P18393"/>
    </row>
    <row r="18394" spans="1:16" hidden="1">
      <c r="A18394" t="s">
        <v>33206</v>
      </c>
      <c r="B18394" s="1">
        <v>42334</v>
      </c>
      <c r="C18394" t="s">
        <v>11517</v>
      </c>
      <c r="D18394">
        <v>2</v>
      </c>
      <c r="E18394" t="s">
        <v>33211</v>
      </c>
      <c r="F18394" t="s">
        <v>7054</v>
      </c>
      <c r="G18394" t="s">
        <v>4</v>
      </c>
      <c r="H18394" t="s">
        <v>4673</v>
      </c>
      <c r="I18394" s="2">
        <v>400</v>
      </c>
      <c r="J18394" s="5"/>
      <c r="L18394" s="5"/>
      <c r="M18394" s="2">
        <f t="shared" si="287"/>
        <v>-193464.98999999676</v>
      </c>
      <c r="P18394"/>
    </row>
    <row r="18395" spans="1:16" hidden="1">
      <c r="A18395" t="s">
        <v>33224</v>
      </c>
      <c r="B18395" s="1">
        <v>42334</v>
      </c>
      <c r="C18395" t="s">
        <v>33229</v>
      </c>
      <c r="D18395">
        <v>1</v>
      </c>
      <c r="E18395" t="s">
        <v>33230</v>
      </c>
      <c r="F18395" t="s">
        <v>13561</v>
      </c>
      <c r="G18395" t="s">
        <v>4</v>
      </c>
      <c r="H18395" t="s">
        <v>33231</v>
      </c>
      <c r="I18395" s="2">
        <v>80000</v>
      </c>
      <c r="J18395" s="5"/>
      <c r="L18395" s="5"/>
      <c r="M18395" s="2">
        <f t="shared" si="287"/>
        <v>-113464.98999999676</v>
      </c>
      <c r="P18395"/>
    </row>
    <row r="18396" spans="1:16" hidden="1">
      <c r="A18396" t="s">
        <v>33244</v>
      </c>
      <c r="B18396" s="1">
        <v>42334</v>
      </c>
      <c r="C18396" t="s">
        <v>33249</v>
      </c>
      <c r="D18396">
        <v>2</v>
      </c>
      <c r="E18396" t="s">
        <v>33250</v>
      </c>
      <c r="F18396" t="s">
        <v>7054</v>
      </c>
      <c r="G18396" t="s">
        <v>4</v>
      </c>
      <c r="H18396" t="s">
        <v>11348</v>
      </c>
      <c r="I18396" s="2">
        <v>200.01</v>
      </c>
      <c r="J18396" s="5"/>
      <c r="L18396" s="5"/>
      <c r="M18396" s="2">
        <f t="shared" si="287"/>
        <v>-113264.97999999677</v>
      </c>
      <c r="P18396"/>
    </row>
    <row r="18397" spans="1:16" hidden="1">
      <c r="A18397" t="s">
        <v>33262</v>
      </c>
      <c r="B18397" s="1">
        <v>42334</v>
      </c>
      <c r="C18397" t="s">
        <v>33268</v>
      </c>
      <c r="D18397">
        <v>2</v>
      </c>
      <c r="E18397" t="s">
        <v>33269</v>
      </c>
      <c r="F18397" t="s">
        <v>7054</v>
      </c>
      <c r="G18397" t="s">
        <v>4</v>
      </c>
      <c r="H18397" t="s">
        <v>11348</v>
      </c>
      <c r="J18397" s="5"/>
      <c r="K18397" s="2">
        <v>1025</v>
      </c>
      <c r="L18397" s="5"/>
      <c r="M18397" s="2">
        <f t="shared" si="287"/>
        <v>-114289.97999999677</v>
      </c>
      <c r="P18397"/>
    </row>
    <row r="18398" spans="1:16" hidden="1">
      <c r="A18398" t="s">
        <v>33262</v>
      </c>
      <c r="B18398" s="1">
        <v>42334</v>
      </c>
      <c r="C18398" t="s">
        <v>33268</v>
      </c>
      <c r="D18398">
        <v>2</v>
      </c>
      <c r="E18398" t="s">
        <v>33269</v>
      </c>
      <c r="F18398" t="s">
        <v>7054</v>
      </c>
      <c r="G18398" t="s">
        <v>4</v>
      </c>
      <c r="H18398" t="s">
        <v>11348</v>
      </c>
      <c r="I18398" s="2">
        <v>1025</v>
      </c>
      <c r="J18398" s="5"/>
      <c r="L18398" s="5"/>
      <c r="M18398" s="2">
        <f t="shared" si="287"/>
        <v>-113264.97999999677</v>
      </c>
      <c r="P18398"/>
    </row>
    <row r="18399" spans="1:16" hidden="1">
      <c r="A18399" t="s">
        <v>33280</v>
      </c>
      <c r="B18399" s="1">
        <v>42334</v>
      </c>
      <c r="C18399" t="s">
        <v>33287</v>
      </c>
      <c r="D18399">
        <v>2</v>
      </c>
      <c r="E18399" t="s">
        <v>33288</v>
      </c>
      <c r="F18399" t="s">
        <v>7054</v>
      </c>
      <c r="G18399" t="s">
        <v>4</v>
      </c>
      <c r="H18399" t="s">
        <v>33289</v>
      </c>
      <c r="I18399" s="2">
        <v>1025</v>
      </c>
      <c r="J18399" s="5"/>
      <c r="L18399" s="5"/>
      <c r="M18399" s="2">
        <f t="shared" si="287"/>
        <v>-112239.97999999677</v>
      </c>
      <c r="P18399"/>
    </row>
    <row r="18400" spans="1:16" hidden="1">
      <c r="A18400" t="s">
        <v>33302</v>
      </c>
      <c r="B18400" s="1">
        <v>42334</v>
      </c>
      <c r="C18400" t="s">
        <v>33307</v>
      </c>
      <c r="D18400">
        <v>2</v>
      </c>
      <c r="E18400" t="s">
        <v>33308</v>
      </c>
      <c r="F18400" t="s">
        <v>7054</v>
      </c>
      <c r="G18400" t="s">
        <v>4</v>
      </c>
      <c r="H18400" t="s">
        <v>18186</v>
      </c>
      <c r="I18400" s="2">
        <v>1840</v>
      </c>
      <c r="J18400" s="5"/>
      <c r="L18400" s="5"/>
      <c r="M18400" s="2">
        <f t="shared" si="287"/>
        <v>-110399.97999999677</v>
      </c>
      <c r="P18400"/>
    </row>
    <row r="18401" spans="1:16" hidden="1">
      <c r="A18401" t="s">
        <v>33318</v>
      </c>
      <c r="B18401" s="1">
        <v>42334</v>
      </c>
      <c r="C18401" t="s">
        <v>33323</v>
      </c>
      <c r="D18401">
        <v>2</v>
      </c>
      <c r="E18401" t="s">
        <v>33324</v>
      </c>
      <c r="F18401" t="s">
        <v>7054</v>
      </c>
      <c r="G18401" t="s">
        <v>4</v>
      </c>
      <c r="H18401" t="s">
        <v>33325</v>
      </c>
      <c r="I18401" s="2">
        <v>470</v>
      </c>
      <c r="J18401" s="5"/>
      <c r="L18401" s="5"/>
      <c r="M18401" s="2">
        <f t="shared" si="287"/>
        <v>-109929.97999999677</v>
      </c>
      <c r="P18401"/>
    </row>
    <row r="18402" spans="1:16" hidden="1">
      <c r="A18402" t="s">
        <v>33338</v>
      </c>
      <c r="B18402" s="1">
        <v>42334</v>
      </c>
      <c r="C18402" t="s">
        <v>33343</v>
      </c>
      <c r="D18402">
        <v>2</v>
      </c>
      <c r="E18402" t="s">
        <v>33344</v>
      </c>
      <c r="F18402" t="s">
        <v>7054</v>
      </c>
      <c r="G18402" t="s">
        <v>4</v>
      </c>
      <c r="H18402" t="s">
        <v>33345</v>
      </c>
      <c r="I18402" s="2">
        <v>1840</v>
      </c>
      <c r="J18402" s="5"/>
      <c r="L18402" s="5"/>
      <c r="M18402" s="2">
        <f t="shared" si="287"/>
        <v>-108089.97999999677</v>
      </c>
      <c r="P18402"/>
    </row>
    <row r="18403" spans="1:16" hidden="1">
      <c r="A18403" t="s">
        <v>33355</v>
      </c>
      <c r="B18403" s="1">
        <v>42334</v>
      </c>
      <c r="C18403" t="s">
        <v>33360</v>
      </c>
      <c r="D18403">
        <v>2</v>
      </c>
      <c r="E18403" t="s">
        <v>33361</v>
      </c>
      <c r="F18403" t="s">
        <v>7054</v>
      </c>
      <c r="G18403" t="s">
        <v>4</v>
      </c>
      <c r="H18403" t="s">
        <v>33362</v>
      </c>
      <c r="I18403" s="2">
        <v>1840</v>
      </c>
      <c r="J18403" s="5"/>
      <c r="L18403" s="5"/>
      <c r="M18403" s="2">
        <f t="shared" si="287"/>
        <v>-106249.97999999677</v>
      </c>
      <c r="P18403"/>
    </row>
    <row r="18404" spans="1:16" hidden="1">
      <c r="A18404" t="s">
        <v>33374</v>
      </c>
      <c r="B18404" s="1">
        <v>42334</v>
      </c>
      <c r="C18404" t="s">
        <v>33377</v>
      </c>
      <c r="D18404">
        <v>2</v>
      </c>
      <c r="E18404" t="s">
        <v>33378</v>
      </c>
      <c r="F18404" t="s">
        <v>7054</v>
      </c>
      <c r="G18404" t="s">
        <v>4</v>
      </c>
      <c r="H18404" t="s">
        <v>11264</v>
      </c>
      <c r="I18404" s="2">
        <v>3030</v>
      </c>
      <c r="J18404" s="5"/>
      <c r="L18404" s="5"/>
      <c r="M18404" s="2">
        <f t="shared" si="287"/>
        <v>-103219.97999999677</v>
      </c>
      <c r="P18404"/>
    </row>
    <row r="18405" spans="1:16" hidden="1">
      <c r="A18405" t="s">
        <v>33391</v>
      </c>
      <c r="B18405" s="1">
        <v>42334</v>
      </c>
      <c r="C18405" t="s">
        <v>33396</v>
      </c>
      <c r="D18405">
        <v>2</v>
      </c>
      <c r="E18405" t="s">
        <v>33397</v>
      </c>
      <c r="F18405" t="s">
        <v>7054</v>
      </c>
      <c r="G18405" t="s">
        <v>4</v>
      </c>
      <c r="H18405" t="s">
        <v>33398</v>
      </c>
      <c r="I18405" s="2">
        <v>1025</v>
      </c>
      <c r="J18405" s="5"/>
      <c r="L18405" s="5"/>
      <c r="M18405" s="2">
        <f t="shared" si="287"/>
        <v>-102194.97999999677</v>
      </c>
      <c r="P18405"/>
    </row>
    <row r="18406" spans="1:16" hidden="1">
      <c r="A18406" t="s">
        <v>33410</v>
      </c>
      <c r="B18406" s="1">
        <v>42334</v>
      </c>
      <c r="C18406" t="s">
        <v>33415</v>
      </c>
      <c r="D18406">
        <v>2</v>
      </c>
      <c r="E18406" t="s">
        <v>33416</v>
      </c>
      <c r="F18406" t="s">
        <v>7054</v>
      </c>
      <c r="G18406" t="s">
        <v>4</v>
      </c>
      <c r="H18406" t="s">
        <v>2304</v>
      </c>
      <c r="I18406" s="2">
        <v>4100.01</v>
      </c>
      <c r="J18406" s="5"/>
      <c r="L18406" s="5"/>
      <c r="M18406" s="2">
        <f t="shared" si="287"/>
        <v>-98094.969999996771</v>
      </c>
      <c r="P18406"/>
    </row>
    <row r="18407" spans="1:16" hidden="1">
      <c r="A18407" s="35" t="s">
        <v>11642</v>
      </c>
      <c r="B18407" s="36">
        <v>42335</v>
      </c>
      <c r="C18407" s="35" t="s">
        <v>43</v>
      </c>
      <c r="D18407" s="35">
        <v>1</v>
      </c>
      <c r="E18407" s="35" t="s">
        <v>11644</v>
      </c>
      <c r="F18407" s="35" t="s">
        <v>16</v>
      </c>
      <c r="G18407" s="35" t="s">
        <v>20</v>
      </c>
      <c r="H18407" s="35" t="s">
        <v>11645</v>
      </c>
      <c r="I18407" s="11"/>
      <c r="J18407" s="12"/>
      <c r="K18407" s="11">
        <v>1025</v>
      </c>
      <c r="L18407" s="12"/>
      <c r="M18407" s="2">
        <f t="shared" si="287"/>
        <v>-99119.969999996771</v>
      </c>
      <c r="P18407"/>
    </row>
    <row r="18408" spans="1:16" hidden="1">
      <c r="A18408" t="s">
        <v>11654</v>
      </c>
      <c r="B18408" s="1">
        <v>42335</v>
      </c>
      <c r="C18408" t="s">
        <v>1</v>
      </c>
      <c r="D18408">
        <v>1</v>
      </c>
      <c r="E18408" t="s">
        <v>11655</v>
      </c>
      <c r="F18408" t="s">
        <v>67</v>
      </c>
      <c r="G18408" t="s">
        <v>20</v>
      </c>
      <c r="H18408" t="s">
        <v>11656</v>
      </c>
      <c r="J18408" s="5"/>
      <c r="K18408" s="2">
        <v>326100</v>
      </c>
      <c r="L18408" s="5"/>
      <c r="M18408" s="2">
        <f t="shared" si="287"/>
        <v>-425219.96999999677</v>
      </c>
      <c r="P18408"/>
    </row>
    <row r="18409" spans="1:16" hidden="1">
      <c r="A18409" t="s">
        <v>11662</v>
      </c>
      <c r="B18409" s="1">
        <v>42335</v>
      </c>
      <c r="C18409" t="s">
        <v>43</v>
      </c>
      <c r="D18409">
        <v>1</v>
      </c>
      <c r="E18409" t="s">
        <v>11664</v>
      </c>
      <c r="F18409" t="s">
        <v>13</v>
      </c>
      <c r="G18409" t="s">
        <v>20</v>
      </c>
      <c r="H18409" t="s">
        <v>635</v>
      </c>
      <c r="J18409" s="5"/>
      <c r="K18409" s="2">
        <v>20000</v>
      </c>
      <c r="L18409" s="5"/>
      <c r="M18409" s="2">
        <f t="shared" si="287"/>
        <v>-445219.96999999677</v>
      </c>
      <c r="P18409"/>
    </row>
    <row r="18410" spans="1:16" hidden="1">
      <c r="A18410" t="s">
        <v>11667</v>
      </c>
      <c r="B18410" s="1">
        <v>42335</v>
      </c>
      <c r="C18410" t="s">
        <v>11</v>
      </c>
      <c r="D18410">
        <v>1</v>
      </c>
      <c r="E18410" t="s">
        <v>11668</v>
      </c>
      <c r="F18410" t="s">
        <v>228</v>
      </c>
      <c r="G18410" t="s">
        <v>20</v>
      </c>
      <c r="H18410" t="s">
        <v>310</v>
      </c>
      <c r="J18410" s="5"/>
      <c r="K18410" s="2">
        <v>4100</v>
      </c>
      <c r="L18410" s="5"/>
      <c r="M18410" s="2">
        <f t="shared" si="287"/>
        <v>-449319.96999999677</v>
      </c>
      <c r="P18410"/>
    </row>
    <row r="18411" spans="1:16" hidden="1">
      <c r="A18411" t="s">
        <v>11674</v>
      </c>
      <c r="B18411" s="1">
        <v>42335</v>
      </c>
      <c r="C18411" t="s">
        <v>11</v>
      </c>
      <c r="D18411">
        <v>1</v>
      </c>
      <c r="E18411" t="s">
        <v>11675</v>
      </c>
      <c r="F18411" t="s">
        <v>13</v>
      </c>
      <c r="G18411" t="s">
        <v>20</v>
      </c>
      <c r="H18411" t="s">
        <v>497</v>
      </c>
      <c r="J18411" s="5"/>
      <c r="K18411" s="2">
        <v>1025</v>
      </c>
      <c r="L18411" s="5"/>
      <c r="M18411" s="2">
        <f t="shared" si="287"/>
        <v>-450344.96999999677</v>
      </c>
      <c r="P18411"/>
    </row>
    <row r="18412" spans="1:16" hidden="1">
      <c r="A18412" t="s">
        <v>11716</v>
      </c>
      <c r="B18412" s="1">
        <v>42335</v>
      </c>
      <c r="C18412" t="s">
        <v>11</v>
      </c>
      <c r="D18412">
        <v>1</v>
      </c>
      <c r="E18412" t="s">
        <v>11717</v>
      </c>
      <c r="F18412" t="s">
        <v>13</v>
      </c>
      <c r="G18412" t="s">
        <v>20</v>
      </c>
      <c r="H18412" t="s">
        <v>11718</v>
      </c>
      <c r="J18412" s="5"/>
      <c r="K18412" s="2">
        <v>55000</v>
      </c>
      <c r="L18412" s="5"/>
      <c r="M18412" s="2">
        <f t="shared" si="287"/>
        <v>-505344.96999999677</v>
      </c>
      <c r="P18412"/>
    </row>
    <row r="18413" spans="1:16" hidden="1">
      <c r="A18413" t="s">
        <v>11722</v>
      </c>
      <c r="B18413" s="1">
        <v>42335</v>
      </c>
      <c r="C18413" t="s">
        <v>6</v>
      </c>
      <c r="D18413">
        <v>1</v>
      </c>
      <c r="E18413" t="s">
        <v>11723</v>
      </c>
      <c r="F18413" t="s">
        <v>29</v>
      </c>
      <c r="G18413" t="s">
        <v>20</v>
      </c>
      <c r="H18413" t="s">
        <v>11423</v>
      </c>
      <c r="I18413" s="2">
        <v>150</v>
      </c>
      <c r="J18413" s="5"/>
      <c r="L18413" s="5"/>
      <c r="M18413" s="2">
        <f t="shared" si="287"/>
        <v>-505194.96999999677</v>
      </c>
      <c r="P18413"/>
    </row>
    <row r="18414" spans="1:16" hidden="1">
      <c r="A18414" t="s">
        <v>11742</v>
      </c>
      <c r="B18414" s="1">
        <v>42335</v>
      </c>
      <c r="C18414" t="s">
        <v>1</v>
      </c>
      <c r="D18414">
        <v>1</v>
      </c>
      <c r="E18414" t="s">
        <v>11743</v>
      </c>
      <c r="F18414" t="s">
        <v>16</v>
      </c>
      <c r="G18414" t="s">
        <v>20</v>
      </c>
      <c r="H18414" t="s">
        <v>65</v>
      </c>
      <c r="J18414" s="5"/>
      <c r="K18414" s="2">
        <v>359.26</v>
      </c>
      <c r="L18414" s="5"/>
      <c r="M18414" s="2">
        <f t="shared" si="287"/>
        <v>-505554.22999999678</v>
      </c>
      <c r="P18414"/>
    </row>
    <row r="18415" spans="1:16" hidden="1">
      <c r="A18415" t="s">
        <v>11788</v>
      </c>
      <c r="B18415" s="1">
        <v>42335</v>
      </c>
      <c r="C18415" t="s">
        <v>195</v>
      </c>
      <c r="D18415">
        <v>1</v>
      </c>
      <c r="E18415" t="s">
        <v>11789</v>
      </c>
      <c r="F18415" t="s">
        <v>13</v>
      </c>
      <c r="G18415" t="s">
        <v>20</v>
      </c>
      <c r="H18415" t="s">
        <v>195</v>
      </c>
      <c r="J18415" s="5"/>
      <c r="K18415" s="2">
        <v>6370.84</v>
      </c>
      <c r="L18415" s="5"/>
      <c r="M18415" s="2">
        <f t="shared" si="287"/>
        <v>-511925.06999999681</v>
      </c>
      <c r="P18415"/>
    </row>
    <row r="18416" spans="1:16" hidden="1">
      <c r="A18416" t="s">
        <v>11794</v>
      </c>
      <c r="B18416" s="1">
        <v>42335</v>
      </c>
      <c r="C18416" t="s">
        <v>240</v>
      </c>
      <c r="D18416">
        <v>1</v>
      </c>
      <c r="E18416" t="s">
        <v>11795</v>
      </c>
      <c r="F18416" t="s">
        <v>13</v>
      </c>
      <c r="G18416" t="s">
        <v>20</v>
      </c>
      <c r="H18416" t="s">
        <v>240</v>
      </c>
      <c r="J18416" s="5"/>
      <c r="K18416" s="2">
        <v>1175</v>
      </c>
      <c r="L18416" s="5"/>
      <c r="M18416" s="2">
        <f t="shared" si="287"/>
        <v>-513100.06999999681</v>
      </c>
      <c r="P18416"/>
    </row>
    <row r="18417" spans="1:16" hidden="1">
      <c r="A18417" t="s">
        <v>11796</v>
      </c>
      <c r="B18417" s="1">
        <v>42335</v>
      </c>
      <c r="C18417" t="s">
        <v>18</v>
      </c>
      <c r="D18417">
        <v>1</v>
      </c>
      <c r="E18417" t="s">
        <v>11797</v>
      </c>
      <c r="F18417" t="s">
        <v>13</v>
      </c>
      <c r="G18417" t="s">
        <v>20</v>
      </c>
      <c r="H18417" t="s">
        <v>18</v>
      </c>
      <c r="J18417" s="5"/>
      <c r="K18417" s="2">
        <v>1083</v>
      </c>
      <c r="L18417" s="5"/>
      <c r="M18417" s="2">
        <f t="shared" si="287"/>
        <v>-514183.06999999681</v>
      </c>
      <c r="P18417"/>
    </row>
    <row r="18418" spans="1:16" hidden="1">
      <c r="A18418" t="s">
        <v>11799</v>
      </c>
      <c r="B18418" s="1">
        <v>42335</v>
      </c>
      <c r="C18418" t="s">
        <v>200</v>
      </c>
      <c r="D18418">
        <v>1</v>
      </c>
      <c r="E18418" t="s">
        <v>11800</v>
      </c>
      <c r="F18418" t="s">
        <v>16</v>
      </c>
      <c r="G18418" t="s">
        <v>20</v>
      </c>
      <c r="H18418" t="s">
        <v>200</v>
      </c>
      <c r="J18418" s="5"/>
      <c r="K18418" s="2">
        <v>2865</v>
      </c>
      <c r="L18418" s="5"/>
      <c r="M18418" s="2">
        <f t="shared" si="287"/>
        <v>-517048.06999999681</v>
      </c>
      <c r="P18418"/>
    </row>
    <row r="18419" spans="1:16" hidden="1">
      <c r="A18419" t="s">
        <v>11886</v>
      </c>
      <c r="B18419" s="1">
        <v>42335</v>
      </c>
      <c r="C18419" t="s">
        <v>11</v>
      </c>
      <c r="D18419">
        <v>1</v>
      </c>
      <c r="E18419" t="s">
        <v>11889</v>
      </c>
      <c r="F18419" t="s">
        <v>16</v>
      </c>
      <c r="G18419" t="s">
        <v>4</v>
      </c>
      <c r="H18419" t="s">
        <v>7107</v>
      </c>
      <c r="J18419" s="5"/>
      <c r="K18419" s="2">
        <v>1025</v>
      </c>
      <c r="L18419" s="5"/>
      <c r="M18419" s="2">
        <f t="shared" si="287"/>
        <v>-518073.06999999681</v>
      </c>
      <c r="P18419"/>
    </row>
    <row r="18420" spans="1:16" hidden="1">
      <c r="A18420" t="s">
        <v>11891</v>
      </c>
      <c r="B18420" s="1">
        <v>42335</v>
      </c>
      <c r="C18420" t="s">
        <v>11895</v>
      </c>
      <c r="D18420">
        <v>2</v>
      </c>
      <c r="E18420" t="s">
        <v>11896</v>
      </c>
      <c r="F18420" t="s">
        <v>78</v>
      </c>
      <c r="G18420" t="s">
        <v>4</v>
      </c>
      <c r="H18420" t="s">
        <v>6625</v>
      </c>
      <c r="J18420" s="5"/>
      <c r="K18420" s="2">
        <v>3030</v>
      </c>
      <c r="L18420" s="5"/>
      <c r="M18420" s="2">
        <f t="shared" si="287"/>
        <v>-521103.06999999681</v>
      </c>
      <c r="P18420"/>
    </row>
    <row r="18421" spans="1:16" hidden="1">
      <c r="A18421" t="s">
        <v>11891</v>
      </c>
      <c r="B18421" s="1">
        <v>42335</v>
      </c>
      <c r="C18421" t="s">
        <v>11895</v>
      </c>
      <c r="D18421">
        <v>2</v>
      </c>
      <c r="E18421" t="s">
        <v>11896</v>
      </c>
      <c r="F18421" t="s">
        <v>78</v>
      </c>
      <c r="G18421" t="s">
        <v>4</v>
      </c>
      <c r="H18421" t="s">
        <v>6625</v>
      </c>
      <c r="I18421" s="2">
        <v>3030</v>
      </c>
      <c r="J18421" s="5"/>
      <c r="L18421" s="5"/>
      <c r="M18421" s="2">
        <f t="shared" si="287"/>
        <v>-518073.06999999681</v>
      </c>
      <c r="P18421"/>
    </row>
    <row r="18422" spans="1:16" hidden="1">
      <c r="A18422" t="s">
        <v>11897</v>
      </c>
      <c r="B18422" s="1">
        <v>42335</v>
      </c>
      <c r="C18422" t="s">
        <v>1</v>
      </c>
      <c r="D18422">
        <v>1</v>
      </c>
      <c r="E18422" t="s">
        <v>11898</v>
      </c>
      <c r="F18422" t="s">
        <v>16</v>
      </c>
      <c r="G18422" t="s">
        <v>4</v>
      </c>
      <c r="H18422" t="s">
        <v>11899</v>
      </c>
      <c r="J18422" s="5"/>
      <c r="K18422" s="2">
        <v>200900</v>
      </c>
      <c r="L18422" s="5"/>
      <c r="M18422" s="2">
        <f t="shared" si="287"/>
        <v>-718973.06999999681</v>
      </c>
      <c r="P18422"/>
    </row>
    <row r="18423" spans="1:16" hidden="1">
      <c r="A18423" t="s">
        <v>11903</v>
      </c>
      <c r="B18423" s="1">
        <v>42335</v>
      </c>
      <c r="C18423" t="s">
        <v>1</v>
      </c>
      <c r="D18423">
        <v>1</v>
      </c>
      <c r="E18423" t="s">
        <v>11898</v>
      </c>
      <c r="F18423" t="s">
        <v>16</v>
      </c>
      <c r="G18423" t="s">
        <v>4</v>
      </c>
      <c r="H18423" t="s">
        <v>11905</v>
      </c>
      <c r="I18423" s="2">
        <v>200900</v>
      </c>
      <c r="J18423" s="5"/>
      <c r="L18423" s="5"/>
      <c r="M18423" s="2">
        <f t="shared" si="287"/>
        <v>-518073.06999999681</v>
      </c>
      <c r="P18423"/>
    </row>
    <row r="18424" spans="1:16" hidden="1">
      <c r="A18424" t="s">
        <v>11906</v>
      </c>
      <c r="B18424" s="1">
        <v>42335</v>
      </c>
      <c r="C18424" t="s">
        <v>11</v>
      </c>
      <c r="D18424">
        <v>1</v>
      </c>
      <c r="E18424" t="s">
        <v>11907</v>
      </c>
      <c r="F18424" t="s">
        <v>16</v>
      </c>
      <c r="G18424" t="s">
        <v>4</v>
      </c>
      <c r="H18424" t="s">
        <v>11441</v>
      </c>
      <c r="J18424" s="5"/>
      <c r="K18424" s="2">
        <v>1700.25</v>
      </c>
      <c r="L18424" s="5"/>
      <c r="M18424" s="2">
        <f t="shared" si="287"/>
        <v>-519773.31999999681</v>
      </c>
      <c r="P18424"/>
    </row>
    <row r="18425" spans="1:16" hidden="1">
      <c r="A18425" t="s">
        <v>11908</v>
      </c>
      <c r="B18425" s="1">
        <v>42335</v>
      </c>
      <c r="C18425" t="s">
        <v>6</v>
      </c>
      <c r="D18425">
        <v>1</v>
      </c>
      <c r="E18425" t="s">
        <v>11910</v>
      </c>
      <c r="F18425" t="s">
        <v>29</v>
      </c>
      <c r="G18425" t="s">
        <v>4</v>
      </c>
      <c r="H18425" t="s">
        <v>3716</v>
      </c>
      <c r="I18425" s="2">
        <v>375.9</v>
      </c>
      <c r="J18425" s="5"/>
      <c r="L18425" s="5"/>
      <c r="M18425" s="2">
        <f t="shared" si="287"/>
        <v>-519397.41999999678</v>
      </c>
      <c r="P18425"/>
    </row>
    <row r="18426" spans="1:16" hidden="1">
      <c r="A18426" t="s">
        <v>11914</v>
      </c>
      <c r="B18426" s="1">
        <v>42335</v>
      </c>
      <c r="C18426" t="s">
        <v>1</v>
      </c>
      <c r="D18426">
        <v>1</v>
      </c>
      <c r="E18426" t="s">
        <v>11917</v>
      </c>
      <c r="F18426" t="s">
        <v>16</v>
      </c>
      <c r="G18426" t="s">
        <v>4</v>
      </c>
      <c r="H18426" t="s">
        <v>11918</v>
      </c>
      <c r="J18426" s="5"/>
      <c r="K18426" s="2">
        <v>200900</v>
      </c>
      <c r="L18426" s="5"/>
      <c r="M18426" s="2">
        <f t="shared" si="287"/>
        <v>-720297.41999999678</v>
      </c>
      <c r="P18426"/>
    </row>
    <row r="18427" spans="1:16" hidden="1">
      <c r="A18427" t="s">
        <v>11920</v>
      </c>
      <c r="B18427" s="1">
        <v>42335</v>
      </c>
      <c r="C18427" t="s">
        <v>11</v>
      </c>
      <c r="D18427">
        <v>1</v>
      </c>
      <c r="E18427" t="s">
        <v>11921</v>
      </c>
      <c r="F18427" t="s">
        <v>16</v>
      </c>
      <c r="G18427" t="s">
        <v>4</v>
      </c>
      <c r="H18427" t="s">
        <v>564</v>
      </c>
      <c r="J18427" s="5"/>
      <c r="K18427" s="2">
        <v>2990</v>
      </c>
      <c r="L18427" s="5"/>
      <c r="M18427" s="2">
        <f t="shared" si="287"/>
        <v>-723287.41999999678</v>
      </c>
      <c r="P18427"/>
    </row>
    <row r="18428" spans="1:16" hidden="1">
      <c r="A18428" t="s">
        <v>11935</v>
      </c>
      <c r="B18428" s="1">
        <v>42335</v>
      </c>
      <c r="C18428" t="s">
        <v>6</v>
      </c>
      <c r="D18428">
        <v>1</v>
      </c>
      <c r="E18428" t="s">
        <v>11936</v>
      </c>
      <c r="F18428" t="s">
        <v>8</v>
      </c>
      <c r="G18428" t="s">
        <v>4</v>
      </c>
      <c r="H18428" t="s">
        <v>120</v>
      </c>
      <c r="I18428" s="2">
        <v>98.6</v>
      </c>
      <c r="J18428" s="5"/>
      <c r="L18428" s="5"/>
      <c r="M18428" s="2">
        <f t="shared" si="287"/>
        <v>-723188.81999999681</v>
      </c>
      <c r="P18428"/>
    </row>
    <row r="18429" spans="1:16" hidden="1">
      <c r="A18429" t="s">
        <v>11938</v>
      </c>
      <c r="B18429" s="1">
        <v>42335</v>
      </c>
      <c r="C18429" t="s">
        <v>1</v>
      </c>
      <c r="D18429">
        <v>1</v>
      </c>
      <c r="E18429" t="s">
        <v>11940</v>
      </c>
      <c r="F18429" t="s">
        <v>67</v>
      </c>
      <c r="G18429" t="s">
        <v>4</v>
      </c>
      <c r="H18429" t="s">
        <v>11899</v>
      </c>
      <c r="J18429" s="5"/>
      <c r="K18429" s="2">
        <v>306100</v>
      </c>
      <c r="L18429" s="5"/>
      <c r="M18429" s="2">
        <f t="shared" si="287"/>
        <v>-1029288.8199999968</v>
      </c>
      <c r="P18429"/>
    </row>
    <row r="18430" spans="1:16" hidden="1">
      <c r="A18430" t="s">
        <v>11949</v>
      </c>
      <c r="B18430" s="1">
        <v>42335</v>
      </c>
      <c r="C18430" t="s">
        <v>200</v>
      </c>
      <c r="D18430">
        <v>1</v>
      </c>
      <c r="E18430" t="s">
        <v>11950</v>
      </c>
      <c r="F18430" t="s">
        <v>16</v>
      </c>
      <c r="G18430" t="s">
        <v>4</v>
      </c>
      <c r="H18430" t="s">
        <v>200</v>
      </c>
      <c r="J18430" s="5"/>
      <c r="K18430" s="2">
        <v>3030</v>
      </c>
      <c r="L18430" s="5"/>
      <c r="M18430" s="2">
        <f t="shared" si="287"/>
        <v>-1032318.8199999968</v>
      </c>
      <c r="P18430"/>
    </row>
    <row r="18431" spans="1:16" hidden="1">
      <c r="A18431" t="s">
        <v>11954</v>
      </c>
      <c r="B18431" s="1">
        <v>42335</v>
      </c>
      <c r="C18431" t="s">
        <v>195</v>
      </c>
      <c r="D18431">
        <v>1</v>
      </c>
      <c r="E18431" t="s">
        <v>11955</v>
      </c>
      <c r="F18431" t="s">
        <v>13</v>
      </c>
      <c r="G18431" t="s">
        <v>4</v>
      </c>
      <c r="H18431" t="s">
        <v>195</v>
      </c>
      <c r="J18431" s="5"/>
      <c r="K18431" s="2">
        <v>53065</v>
      </c>
      <c r="L18431" s="5"/>
      <c r="M18431" s="2">
        <f t="shared" si="287"/>
        <v>-1085383.8199999968</v>
      </c>
      <c r="P18431"/>
    </row>
    <row r="18432" spans="1:16" hidden="1">
      <c r="A18432" t="s">
        <v>11958</v>
      </c>
      <c r="B18432" s="1">
        <v>42335</v>
      </c>
      <c r="C18432" t="s">
        <v>18</v>
      </c>
      <c r="D18432">
        <v>1</v>
      </c>
      <c r="E18432" t="s">
        <v>11961</v>
      </c>
      <c r="F18432" t="s">
        <v>13</v>
      </c>
      <c r="G18432" t="s">
        <v>4</v>
      </c>
      <c r="H18432" t="s">
        <v>18</v>
      </c>
      <c r="J18432" s="5"/>
      <c r="K18432" s="2">
        <v>5903.49</v>
      </c>
      <c r="L18432" s="5"/>
      <c r="M18432" s="2">
        <f t="shared" si="287"/>
        <v>-1091287.3099999968</v>
      </c>
      <c r="P18432"/>
    </row>
    <row r="18433" spans="1:16" hidden="1">
      <c r="A18433" t="s">
        <v>13010</v>
      </c>
      <c r="B18433" s="1">
        <v>42335</v>
      </c>
      <c r="C18433">
        <v>24125</v>
      </c>
      <c r="D18433">
        <v>1</v>
      </c>
      <c r="E18433" t="s">
        <v>13011</v>
      </c>
      <c r="F18433" t="s">
        <v>3342</v>
      </c>
      <c r="G18433" t="s">
        <v>52</v>
      </c>
      <c r="H18433" t="s">
        <v>13012</v>
      </c>
      <c r="J18433" s="5"/>
      <c r="K18433" s="65">
        <v>1840</v>
      </c>
      <c r="L18433" s="5"/>
      <c r="M18433" s="2">
        <f t="shared" si="287"/>
        <v>-1093127.3099999968</v>
      </c>
      <c r="P18433"/>
    </row>
    <row r="18434" spans="1:16" hidden="1">
      <c r="A18434" t="s">
        <v>33428</v>
      </c>
      <c r="B18434" s="1">
        <v>42335</v>
      </c>
      <c r="C18434" t="s">
        <v>674</v>
      </c>
      <c r="D18434">
        <v>2</v>
      </c>
      <c r="E18434" t="s">
        <v>33434</v>
      </c>
      <c r="F18434" t="s">
        <v>13559</v>
      </c>
      <c r="G18434" t="s">
        <v>479</v>
      </c>
      <c r="H18434" t="s">
        <v>4968</v>
      </c>
      <c r="I18434" s="2">
        <v>150</v>
      </c>
      <c r="J18434" s="5"/>
      <c r="L18434" s="5"/>
      <c r="M18434" s="2">
        <f t="shared" si="287"/>
        <v>-1092977.3099999968</v>
      </c>
      <c r="P18434"/>
    </row>
    <row r="18435" spans="1:16" hidden="1">
      <c r="A18435" t="s">
        <v>33443</v>
      </c>
      <c r="B18435" s="1">
        <v>42335</v>
      </c>
      <c r="C18435" t="s">
        <v>33450</v>
      </c>
      <c r="D18435">
        <v>2</v>
      </c>
      <c r="E18435" t="s">
        <v>33451</v>
      </c>
      <c r="F18435" t="s">
        <v>7054</v>
      </c>
      <c r="G18435" t="s">
        <v>20</v>
      </c>
      <c r="H18435" t="s">
        <v>16848</v>
      </c>
      <c r="I18435" s="2">
        <v>2200.0100000000002</v>
      </c>
      <c r="J18435" s="5"/>
      <c r="L18435" s="5"/>
      <c r="M18435" s="2">
        <f t="shared" si="287"/>
        <v>-1090777.2999999968</v>
      </c>
      <c r="P18435"/>
    </row>
    <row r="18436" spans="1:16" hidden="1">
      <c r="A18436" t="s">
        <v>33461</v>
      </c>
      <c r="B18436" s="1">
        <v>42335</v>
      </c>
      <c r="C18436" t="s">
        <v>33466</v>
      </c>
      <c r="D18436">
        <v>2</v>
      </c>
      <c r="E18436" t="s">
        <v>33467</v>
      </c>
      <c r="F18436" t="s">
        <v>7054</v>
      </c>
      <c r="G18436" t="s">
        <v>20</v>
      </c>
      <c r="H18436" t="s">
        <v>383</v>
      </c>
      <c r="I18436" s="2">
        <v>1025</v>
      </c>
      <c r="J18436" s="5"/>
      <c r="L18436" s="5"/>
      <c r="M18436" s="2">
        <f t="shared" si="287"/>
        <v>-1089752.2999999968</v>
      </c>
      <c r="P18436"/>
    </row>
    <row r="18437" spans="1:16" hidden="1">
      <c r="A18437" t="s">
        <v>33476</v>
      </c>
      <c r="B18437" s="1">
        <v>42335</v>
      </c>
      <c r="C18437" t="s">
        <v>1802</v>
      </c>
      <c r="D18437">
        <v>2</v>
      </c>
      <c r="E18437" t="s">
        <v>33482</v>
      </c>
      <c r="F18437" t="s">
        <v>13559</v>
      </c>
      <c r="G18437" t="s">
        <v>479</v>
      </c>
      <c r="H18437" t="s">
        <v>8087</v>
      </c>
      <c r="J18437" s="5"/>
      <c r="K18437" s="2">
        <v>2364.94</v>
      </c>
      <c r="L18437" s="5"/>
      <c r="M18437" s="2">
        <f t="shared" si="287"/>
        <v>-1092117.2399999967</v>
      </c>
      <c r="P18437"/>
    </row>
    <row r="18438" spans="1:16" hidden="1">
      <c r="A18438" t="s">
        <v>33476</v>
      </c>
      <c r="B18438" s="1">
        <v>42335</v>
      </c>
      <c r="C18438" t="s">
        <v>1802</v>
      </c>
      <c r="D18438">
        <v>2</v>
      </c>
      <c r="E18438" t="s">
        <v>33482</v>
      </c>
      <c r="F18438" t="s">
        <v>13559</v>
      </c>
      <c r="G18438" t="s">
        <v>479</v>
      </c>
      <c r="H18438" t="s">
        <v>8087</v>
      </c>
      <c r="I18438" s="2">
        <v>2364.94</v>
      </c>
      <c r="J18438" s="5"/>
      <c r="L18438" s="5"/>
      <c r="M18438" s="2">
        <f t="shared" si="287"/>
        <v>-1089752.2999999968</v>
      </c>
      <c r="P18438"/>
    </row>
    <row r="18439" spans="1:16" hidden="1">
      <c r="A18439" t="s">
        <v>33492</v>
      </c>
      <c r="B18439" s="1">
        <v>42335</v>
      </c>
      <c r="C18439" t="s">
        <v>1802</v>
      </c>
      <c r="D18439">
        <v>2</v>
      </c>
      <c r="E18439" t="s">
        <v>33497</v>
      </c>
      <c r="F18439" t="s">
        <v>13559</v>
      </c>
      <c r="G18439" t="s">
        <v>479</v>
      </c>
      <c r="H18439" t="s">
        <v>9346</v>
      </c>
      <c r="J18439" s="5"/>
      <c r="K18439" s="2">
        <v>322.7</v>
      </c>
      <c r="L18439" s="5"/>
      <c r="M18439" s="2">
        <f t="shared" si="287"/>
        <v>-1090074.9999999967</v>
      </c>
      <c r="P18439"/>
    </row>
    <row r="18440" spans="1:16" hidden="1">
      <c r="A18440" t="s">
        <v>33492</v>
      </c>
      <c r="B18440" s="1">
        <v>42335</v>
      </c>
      <c r="C18440" t="s">
        <v>1802</v>
      </c>
      <c r="D18440">
        <v>2</v>
      </c>
      <c r="E18440" t="s">
        <v>33497</v>
      </c>
      <c r="F18440" t="s">
        <v>13559</v>
      </c>
      <c r="G18440" t="s">
        <v>479</v>
      </c>
      <c r="H18440" t="s">
        <v>9346</v>
      </c>
      <c r="I18440" s="2">
        <v>322.7</v>
      </c>
      <c r="J18440" s="5"/>
      <c r="L18440" s="5"/>
      <c r="M18440" s="2">
        <f t="shared" si="287"/>
        <v>-1089752.2999999968</v>
      </c>
      <c r="P18440"/>
    </row>
    <row r="18441" spans="1:16" hidden="1">
      <c r="A18441" t="s">
        <v>33509</v>
      </c>
      <c r="B18441" s="1">
        <v>42335</v>
      </c>
      <c r="C18441" t="s">
        <v>1802</v>
      </c>
      <c r="D18441">
        <v>2</v>
      </c>
      <c r="E18441" t="s">
        <v>33515</v>
      </c>
      <c r="F18441" t="s">
        <v>13559</v>
      </c>
      <c r="G18441" t="s">
        <v>479</v>
      </c>
      <c r="H18441" t="s">
        <v>3009</v>
      </c>
      <c r="J18441" s="5"/>
      <c r="K18441" s="2">
        <v>243.86</v>
      </c>
      <c r="L18441" s="5"/>
      <c r="M18441" s="2">
        <f t="shared" ref="M18441:M18504" si="288">+M18440+I18441-K18441</f>
        <v>-1089996.1599999969</v>
      </c>
      <c r="P18441"/>
    </row>
    <row r="18442" spans="1:16" hidden="1">
      <c r="A18442" t="s">
        <v>33509</v>
      </c>
      <c r="B18442" s="1">
        <v>42335</v>
      </c>
      <c r="C18442" t="s">
        <v>1802</v>
      </c>
      <c r="D18442">
        <v>2</v>
      </c>
      <c r="E18442" t="s">
        <v>33515</v>
      </c>
      <c r="F18442" t="s">
        <v>13559</v>
      </c>
      <c r="G18442" t="s">
        <v>479</v>
      </c>
      <c r="H18442" t="s">
        <v>3009</v>
      </c>
      <c r="I18442" s="2">
        <v>243.86</v>
      </c>
      <c r="J18442" s="5"/>
      <c r="L18442" s="5"/>
      <c r="M18442" s="2">
        <f t="shared" si="288"/>
        <v>-1089752.2999999968</v>
      </c>
      <c r="P18442"/>
    </row>
    <row r="18443" spans="1:16" hidden="1">
      <c r="A18443" t="s">
        <v>33525</v>
      </c>
      <c r="B18443" s="1">
        <v>42335</v>
      </c>
      <c r="C18443" t="s">
        <v>1802</v>
      </c>
      <c r="D18443">
        <v>2</v>
      </c>
      <c r="E18443" t="s">
        <v>33532</v>
      </c>
      <c r="F18443" t="s">
        <v>13559</v>
      </c>
      <c r="G18443" t="s">
        <v>479</v>
      </c>
      <c r="H18443" t="s">
        <v>1495</v>
      </c>
      <c r="J18443" s="5"/>
      <c r="K18443" s="2">
        <v>1584.19</v>
      </c>
      <c r="L18443" s="5"/>
      <c r="M18443" s="2">
        <f t="shared" si="288"/>
        <v>-1091336.4899999967</v>
      </c>
      <c r="P18443"/>
    </row>
    <row r="18444" spans="1:16" hidden="1">
      <c r="A18444" t="s">
        <v>33525</v>
      </c>
      <c r="B18444" s="1">
        <v>42335</v>
      </c>
      <c r="C18444" t="s">
        <v>1802</v>
      </c>
      <c r="D18444">
        <v>2</v>
      </c>
      <c r="E18444" t="s">
        <v>33532</v>
      </c>
      <c r="F18444" t="s">
        <v>13559</v>
      </c>
      <c r="G18444" t="s">
        <v>479</v>
      </c>
      <c r="H18444" t="s">
        <v>1495</v>
      </c>
      <c r="I18444" s="2">
        <v>1584.19</v>
      </c>
      <c r="J18444" s="5"/>
      <c r="L18444" s="5"/>
      <c r="M18444" s="2">
        <f t="shared" si="288"/>
        <v>-1089752.2999999968</v>
      </c>
      <c r="P18444"/>
    </row>
    <row r="18445" spans="1:16" hidden="1">
      <c r="A18445" t="s">
        <v>33541</v>
      </c>
      <c r="B18445" s="1">
        <v>42335</v>
      </c>
      <c r="C18445" t="s">
        <v>1802</v>
      </c>
      <c r="D18445">
        <v>2</v>
      </c>
      <c r="E18445" t="s">
        <v>33548</v>
      </c>
      <c r="F18445" t="s">
        <v>13559</v>
      </c>
      <c r="G18445" t="s">
        <v>479</v>
      </c>
      <c r="H18445" t="s">
        <v>11423</v>
      </c>
      <c r="J18445" s="5"/>
      <c r="K18445" s="2">
        <v>1874</v>
      </c>
      <c r="L18445" s="5"/>
      <c r="M18445" s="2">
        <f t="shared" si="288"/>
        <v>-1091626.2999999968</v>
      </c>
      <c r="P18445"/>
    </row>
    <row r="18446" spans="1:16" hidden="1">
      <c r="A18446" t="s">
        <v>33541</v>
      </c>
      <c r="B18446" s="1">
        <v>42335</v>
      </c>
      <c r="C18446" t="s">
        <v>1802</v>
      </c>
      <c r="D18446">
        <v>2</v>
      </c>
      <c r="E18446" t="s">
        <v>33548</v>
      </c>
      <c r="F18446" t="s">
        <v>13559</v>
      </c>
      <c r="G18446" t="s">
        <v>479</v>
      </c>
      <c r="H18446" t="s">
        <v>11423</v>
      </c>
      <c r="I18446" s="2">
        <v>1874</v>
      </c>
      <c r="J18446" s="5"/>
      <c r="L18446" s="5"/>
      <c r="M18446" s="2">
        <f t="shared" si="288"/>
        <v>-1089752.2999999968</v>
      </c>
      <c r="P18446"/>
    </row>
    <row r="18447" spans="1:16" hidden="1">
      <c r="A18447" t="s">
        <v>33558</v>
      </c>
      <c r="B18447" s="1">
        <v>42335</v>
      </c>
      <c r="C18447" t="s">
        <v>1802</v>
      </c>
      <c r="D18447">
        <v>2</v>
      </c>
      <c r="E18447" t="s">
        <v>33563</v>
      </c>
      <c r="F18447" t="s">
        <v>13559</v>
      </c>
      <c r="G18447" t="s">
        <v>479</v>
      </c>
      <c r="H18447" t="s">
        <v>11348</v>
      </c>
      <c r="J18447" s="5"/>
      <c r="K18447" s="2">
        <v>243.86</v>
      </c>
      <c r="L18447" s="5"/>
      <c r="M18447" s="2">
        <f t="shared" si="288"/>
        <v>-1089996.1599999969</v>
      </c>
      <c r="P18447"/>
    </row>
    <row r="18448" spans="1:16" hidden="1">
      <c r="A18448" t="s">
        <v>33558</v>
      </c>
      <c r="B18448" s="1">
        <v>42335</v>
      </c>
      <c r="C18448" t="s">
        <v>1802</v>
      </c>
      <c r="D18448">
        <v>2</v>
      </c>
      <c r="E18448" t="s">
        <v>33563</v>
      </c>
      <c r="F18448" t="s">
        <v>13559</v>
      </c>
      <c r="G18448" t="s">
        <v>479</v>
      </c>
      <c r="H18448" t="s">
        <v>11348</v>
      </c>
      <c r="I18448" s="2">
        <v>243.86</v>
      </c>
      <c r="J18448" s="5"/>
      <c r="L18448" s="5"/>
      <c r="M18448" s="2">
        <f t="shared" si="288"/>
        <v>-1089752.2999999968</v>
      </c>
      <c r="P18448"/>
    </row>
    <row r="18449" spans="1:16" hidden="1">
      <c r="A18449" t="s">
        <v>33574</v>
      </c>
      <c r="B18449" s="1">
        <v>42335</v>
      </c>
      <c r="C18449" t="s">
        <v>33580</v>
      </c>
      <c r="D18449">
        <v>2</v>
      </c>
      <c r="E18449" t="s">
        <v>33581</v>
      </c>
      <c r="F18449" t="s">
        <v>7054</v>
      </c>
      <c r="G18449" t="s">
        <v>20</v>
      </c>
      <c r="H18449" t="s">
        <v>3376</v>
      </c>
      <c r="I18449" s="2">
        <v>1025</v>
      </c>
      <c r="J18449" s="5"/>
      <c r="L18449" s="5"/>
      <c r="M18449" s="2">
        <f t="shared" si="288"/>
        <v>-1088727.2999999968</v>
      </c>
      <c r="P18449"/>
    </row>
    <row r="18450" spans="1:16" hidden="1">
      <c r="A18450" t="s">
        <v>33588</v>
      </c>
      <c r="B18450" s="1">
        <v>42335</v>
      </c>
      <c r="C18450" t="s">
        <v>33593</v>
      </c>
      <c r="D18450">
        <v>1</v>
      </c>
      <c r="E18450" t="s">
        <v>33594</v>
      </c>
      <c r="F18450" t="s">
        <v>13565</v>
      </c>
      <c r="G18450" t="s">
        <v>20</v>
      </c>
      <c r="H18450" t="s">
        <v>33595</v>
      </c>
      <c r="I18450" s="2">
        <v>20000</v>
      </c>
      <c r="J18450" s="5"/>
      <c r="L18450" s="5"/>
      <c r="M18450" s="2">
        <f t="shared" si="288"/>
        <v>-1068727.2999999968</v>
      </c>
      <c r="P18450"/>
    </row>
    <row r="18451" spans="1:16" hidden="1">
      <c r="A18451" t="s">
        <v>33603</v>
      </c>
      <c r="B18451" s="1">
        <v>42335</v>
      </c>
      <c r="C18451" t="s">
        <v>33609</v>
      </c>
      <c r="D18451">
        <v>1</v>
      </c>
      <c r="E18451" t="s">
        <v>33610</v>
      </c>
      <c r="F18451" t="s">
        <v>13565</v>
      </c>
      <c r="G18451" t="s">
        <v>20</v>
      </c>
      <c r="H18451" t="s">
        <v>33611</v>
      </c>
      <c r="I18451" s="2">
        <v>326100</v>
      </c>
      <c r="J18451" s="5"/>
      <c r="L18451" s="5"/>
      <c r="M18451" s="2">
        <f t="shared" si="288"/>
        <v>-742627.29999999679</v>
      </c>
      <c r="P18451"/>
    </row>
    <row r="18452" spans="1:16" hidden="1">
      <c r="A18452" t="s">
        <v>33619</v>
      </c>
      <c r="B18452" s="1">
        <v>42335</v>
      </c>
      <c r="C18452" t="s">
        <v>33624</v>
      </c>
      <c r="D18452">
        <v>2</v>
      </c>
      <c r="E18452" t="s">
        <v>33625</v>
      </c>
      <c r="F18452" t="s">
        <v>7054</v>
      </c>
      <c r="G18452" t="s">
        <v>20</v>
      </c>
      <c r="H18452" t="s">
        <v>701</v>
      </c>
      <c r="I18452" s="2">
        <v>4100</v>
      </c>
      <c r="J18452" s="5"/>
      <c r="L18452" s="5"/>
      <c r="M18452" s="2">
        <f t="shared" si="288"/>
        <v>-738527.29999999679</v>
      </c>
      <c r="P18452"/>
    </row>
    <row r="18453" spans="1:16" ht="1.5" hidden="1" customHeight="1">
      <c r="A18453" t="s">
        <v>33636</v>
      </c>
      <c r="B18453" s="1">
        <v>42335</v>
      </c>
      <c r="C18453" t="s">
        <v>33642</v>
      </c>
      <c r="D18453">
        <v>2</v>
      </c>
      <c r="E18453" t="s">
        <v>33643</v>
      </c>
      <c r="F18453" t="s">
        <v>7054</v>
      </c>
      <c r="G18453" t="s">
        <v>20</v>
      </c>
      <c r="H18453" t="s">
        <v>12152</v>
      </c>
      <c r="I18453" s="2">
        <v>1025</v>
      </c>
      <c r="J18453" s="5"/>
      <c r="L18453" s="5"/>
      <c r="M18453" s="2">
        <f t="shared" si="288"/>
        <v>-737502.29999999679</v>
      </c>
      <c r="P18453"/>
    </row>
    <row r="18454" spans="1:16" hidden="1">
      <c r="A18454" s="148" t="s">
        <v>33652</v>
      </c>
      <c r="B18454" s="149">
        <v>42335</v>
      </c>
      <c r="C18454" s="148" t="s">
        <v>33659</v>
      </c>
      <c r="D18454" s="148">
        <v>2</v>
      </c>
      <c r="E18454" s="148" t="s">
        <v>33660</v>
      </c>
      <c r="F18454" s="148" t="s">
        <v>7054</v>
      </c>
      <c r="G18454" s="148" t="s">
        <v>20</v>
      </c>
      <c r="H18454" s="148" t="s">
        <v>2401</v>
      </c>
      <c r="I18454" s="4">
        <v>1840</v>
      </c>
      <c r="J18454" s="5"/>
      <c r="L18454" s="5"/>
      <c r="M18454" s="2">
        <f t="shared" si="288"/>
        <v>-735662.29999999679</v>
      </c>
      <c r="P18454"/>
    </row>
    <row r="18455" spans="1:16" hidden="1">
      <c r="A18455" t="s">
        <v>33671</v>
      </c>
      <c r="B18455" s="1">
        <v>42335</v>
      </c>
      <c r="C18455" t="s">
        <v>33678</v>
      </c>
      <c r="D18455">
        <v>2</v>
      </c>
      <c r="E18455" t="s">
        <v>33679</v>
      </c>
      <c r="F18455" t="s">
        <v>7054</v>
      </c>
      <c r="G18455" t="s">
        <v>20</v>
      </c>
      <c r="H18455" t="s">
        <v>8621</v>
      </c>
      <c r="J18455" s="5"/>
      <c r="K18455" s="2">
        <v>15355.96</v>
      </c>
      <c r="L18455" s="5"/>
      <c r="M18455" s="2">
        <f t="shared" si="288"/>
        <v>-751018.25999999675</v>
      </c>
      <c r="P18455"/>
    </row>
    <row r="18456" spans="1:16" hidden="1">
      <c r="A18456" t="s">
        <v>33671</v>
      </c>
      <c r="B18456" s="1">
        <v>42335</v>
      </c>
      <c r="C18456" t="s">
        <v>33678</v>
      </c>
      <c r="D18456">
        <v>2</v>
      </c>
      <c r="E18456" t="s">
        <v>33679</v>
      </c>
      <c r="F18456" t="s">
        <v>7054</v>
      </c>
      <c r="G18456" t="s">
        <v>20</v>
      </c>
      <c r="H18456" t="s">
        <v>8621</v>
      </c>
      <c r="I18456" s="2">
        <v>15355.96</v>
      </c>
      <c r="J18456" s="5"/>
      <c r="L18456" s="5"/>
      <c r="M18456" s="2">
        <f t="shared" si="288"/>
        <v>-735662.29999999679</v>
      </c>
      <c r="P18456"/>
    </row>
    <row r="18457" spans="1:16" hidden="1">
      <c r="A18457" t="s">
        <v>33685</v>
      </c>
      <c r="B18457" s="1">
        <v>42335</v>
      </c>
      <c r="C18457" t="s">
        <v>33692</v>
      </c>
      <c r="D18457">
        <v>2</v>
      </c>
      <c r="E18457" t="s">
        <v>33693</v>
      </c>
      <c r="F18457" t="s">
        <v>7054</v>
      </c>
      <c r="G18457" t="s">
        <v>20</v>
      </c>
      <c r="H18457" t="s">
        <v>33694</v>
      </c>
      <c r="I18457" s="2">
        <v>1840</v>
      </c>
      <c r="J18457" s="5"/>
      <c r="L18457" s="5"/>
      <c r="M18457" s="2">
        <f t="shared" si="288"/>
        <v>-733822.29999999679</v>
      </c>
      <c r="P18457"/>
    </row>
    <row r="18458" spans="1:16" hidden="1">
      <c r="A18458" t="s">
        <v>33702</v>
      </c>
      <c r="B18458" s="1">
        <v>42335</v>
      </c>
      <c r="C18458" t="s">
        <v>33707</v>
      </c>
      <c r="D18458">
        <v>2</v>
      </c>
      <c r="E18458" t="s">
        <v>33708</v>
      </c>
      <c r="F18458" t="s">
        <v>7054</v>
      </c>
      <c r="G18458" t="s">
        <v>20</v>
      </c>
      <c r="H18458" t="s">
        <v>4968</v>
      </c>
      <c r="I18458" s="2">
        <v>1025</v>
      </c>
      <c r="J18458" s="5"/>
      <c r="L18458" s="5"/>
      <c r="M18458" s="2">
        <f t="shared" si="288"/>
        <v>-732797.29999999679</v>
      </c>
      <c r="P18458"/>
    </row>
    <row r="18459" spans="1:16" hidden="1">
      <c r="A18459" t="s">
        <v>33715</v>
      </c>
      <c r="B18459" s="1">
        <v>42335</v>
      </c>
      <c r="C18459" t="s">
        <v>18</v>
      </c>
      <c r="D18459">
        <v>2</v>
      </c>
      <c r="E18459" t="s">
        <v>33721</v>
      </c>
      <c r="F18459" t="s">
        <v>13559</v>
      </c>
      <c r="G18459" t="s">
        <v>479</v>
      </c>
      <c r="H18459" t="s">
        <v>65</v>
      </c>
      <c r="I18459" s="2">
        <v>495.92</v>
      </c>
      <c r="J18459" s="5"/>
      <c r="L18459" s="5"/>
      <c r="M18459" s="2">
        <f t="shared" si="288"/>
        <v>-732301.37999999675</v>
      </c>
      <c r="P18459"/>
    </row>
    <row r="18460" spans="1:16" hidden="1">
      <c r="A18460" t="s">
        <v>33729</v>
      </c>
      <c r="B18460" s="1">
        <v>42335</v>
      </c>
      <c r="C18460" t="s">
        <v>22626</v>
      </c>
      <c r="D18460">
        <v>1</v>
      </c>
      <c r="E18460" t="s">
        <v>33737</v>
      </c>
      <c r="F18460" t="s">
        <v>13561</v>
      </c>
      <c r="G18460" t="s">
        <v>20</v>
      </c>
      <c r="H18460" t="s">
        <v>11718</v>
      </c>
      <c r="I18460" s="2">
        <v>55000</v>
      </c>
      <c r="J18460" s="5"/>
      <c r="L18460" s="5"/>
      <c r="M18460" s="2">
        <f t="shared" si="288"/>
        <v>-677301.37999999675</v>
      </c>
      <c r="P18460"/>
    </row>
    <row r="18461" spans="1:16" hidden="1">
      <c r="A18461" t="s">
        <v>33746</v>
      </c>
      <c r="B18461" s="1">
        <v>42335</v>
      </c>
      <c r="C18461" t="s">
        <v>1</v>
      </c>
      <c r="D18461">
        <v>2</v>
      </c>
      <c r="E18461" t="s">
        <v>33754</v>
      </c>
      <c r="F18461" t="s">
        <v>13559</v>
      </c>
      <c r="G18461" t="s">
        <v>479</v>
      </c>
      <c r="H18461" t="s">
        <v>65</v>
      </c>
      <c r="I18461" s="2">
        <v>359.26</v>
      </c>
      <c r="J18461" s="5"/>
      <c r="L18461" s="5"/>
      <c r="M18461" s="2">
        <f t="shared" si="288"/>
        <v>-676942.11999999674</v>
      </c>
      <c r="P18461"/>
    </row>
    <row r="18462" spans="1:16" hidden="1">
      <c r="A18462" t="s">
        <v>33762</v>
      </c>
      <c r="B18462" s="1">
        <v>42335</v>
      </c>
      <c r="C18462" t="s">
        <v>1802</v>
      </c>
      <c r="D18462">
        <v>2</v>
      </c>
      <c r="E18462" t="s">
        <v>33768</v>
      </c>
      <c r="F18462" t="s">
        <v>13559</v>
      </c>
      <c r="G18462" t="s">
        <v>479</v>
      </c>
      <c r="H18462" t="s">
        <v>65</v>
      </c>
      <c r="I18462" s="2">
        <v>287.08</v>
      </c>
      <c r="J18462" s="5"/>
      <c r="L18462" s="5"/>
      <c r="M18462" s="2">
        <f t="shared" si="288"/>
        <v>-676655.03999999678</v>
      </c>
      <c r="P18462"/>
    </row>
    <row r="18463" spans="1:16" hidden="1">
      <c r="A18463" t="s">
        <v>33776</v>
      </c>
      <c r="B18463" s="1">
        <v>42335</v>
      </c>
      <c r="C18463" t="s">
        <v>5029</v>
      </c>
      <c r="D18463">
        <v>2</v>
      </c>
      <c r="E18463" t="s">
        <v>33783</v>
      </c>
      <c r="F18463" t="s">
        <v>13559</v>
      </c>
      <c r="G18463" t="s">
        <v>479</v>
      </c>
      <c r="H18463" t="s">
        <v>1051</v>
      </c>
      <c r="J18463" s="5"/>
      <c r="K18463" s="2">
        <v>500</v>
      </c>
      <c r="L18463" s="5"/>
      <c r="M18463" s="2">
        <f t="shared" si="288"/>
        <v>-677155.03999999678</v>
      </c>
      <c r="P18463"/>
    </row>
    <row r="18464" spans="1:16" hidden="1">
      <c r="A18464" t="s">
        <v>33776</v>
      </c>
      <c r="B18464" s="1">
        <v>42335</v>
      </c>
      <c r="C18464" t="s">
        <v>5029</v>
      </c>
      <c r="D18464">
        <v>2</v>
      </c>
      <c r="E18464" t="s">
        <v>33783</v>
      </c>
      <c r="F18464" t="s">
        <v>13559</v>
      </c>
      <c r="G18464" t="s">
        <v>479</v>
      </c>
      <c r="H18464" t="s">
        <v>1051</v>
      </c>
      <c r="I18464" s="2">
        <v>720.82</v>
      </c>
      <c r="J18464" s="5"/>
      <c r="L18464" s="5"/>
      <c r="M18464" s="2">
        <f t="shared" si="288"/>
        <v>-676434.21999999683</v>
      </c>
      <c r="P18464"/>
    </row>
    <row r="18465" spans="1:16" hidden="1">
      <c r="A18465" t="s">
        <v>33790</v>
      </c>
      <c r="B18465" s="1">
        <v>42335</v>
      </c>
      <c r="C18465" t="s">
        <v>33797</v>
      </c>
      <c r="D18465">
        <v>2</v>
      </c>
      <c r="E18465" t="s">
        <v>33798</v>
      </c>
      <c r="F18465" t="s">
        <v>7054</v>
      </c>
      <c r="G18465" t="s">
        <v>20</v>
      </c>
      <c r="H18465" t="s">
        <v>22163</v>
      </c>
      <c r="I18465" s="2">
        <v>4100.01</v>
      </c>
      <c r="J18465" s="5"/>
      <c r="L18465" s="5"/>
      <c r="M18465" s="2">
        <f t="shared" si="288"/>
        <v>-672334.20999999682</v>
      </c>
      <c r="P18465"/>
    </row>
    <row r="18466" spans="1:16" hidden="1">
      <c r="A18466" t="s">
        <v>33805</v>
      </c>
      <c r="B18466" s="1">
        <v>42335</v>
      </c>
      <c r="C18466" t="s">
        <v>33810</v>
      </c>
      <c r="D18466">
        <v>2</v>
      </c>
      <c r="E18466" t="s">
        <v>33811</v>
      </c>
      <c r="F18466" t="s">
        <v>7054</v>
      </c>
      <c r="G18466" t="s">
        <v>4</v>
      </c>
      <c r="H18466" t="s">
        <v>7107</v>
      </c>
      <c r="I18466" s="2">
        <v>1025</v>
      </c>
      <c r="J18466" s="5"/>
      <c r="L18466" s="5"/>
      <c r="M18466" s="2">
        <f t="shared" si="288"/>
        <v>-671309.20999999682</v>
      </c>
      <c r="P18466"/>
    </row>
    <row r="18467" spans="1:16" hidden="1">
      <c r="A18467" t="s">
        <v>33818</v>
      </c>
      <c r="B18467" s="1">
        <v>42335</v>
      </c>
      <c r="C18467" t="s">
        <v>33824</v>
      </c>
      <c r="D18467">
        <v>2</v>
      </c>
      <c r="E18467" t="s">
        <v>33825</v>
      </c>
      <c r="F18467" t="s">
        <v>7054</v>
      </c>
      <c r="G18467" t="s">
        <v>4</v>
      </c>
      <c r="H18467" t="s">
        <v>26306</v>
      </c>
      <c r="I18467" s="2">
        <v>4100.01</v>
      </c>
      <c r="J18467" s="5"/>
      <c r="L18467" s="5"/>
      <c r="M18467" s="2">
        <f t="shared" si="288"/>
        <v>-667209.19999999681</v>
      </c>
      <c r="P18467"/>
    </row>
    <row r="18468" spans="1:16" hidden="1">
      <c r="A18468" t="s">
        <v>33832</v>
      </c>
      <c r="B18468" s="1">
        <v>42335</v>
      </c>
      <c r="C18468" t="s">
        <v>33838</v>
      </c>
      <c r="D18468">
        <v>2</v>
      </c>
      <c r="E18468" t="s">
        <v>33839</v>
      </c>
      <c r="F18468" t="s">
        <v>7054</v>
      </c>
      <c r="G18468" t="s">
        <v>4</v>
      </c>
      <c r="H18468" t="s">
        <v>10824</v>
      </c>
      <c r="I18468" s="2">
        <v>1025</v>
      </c>
      <c r="J18468" s="5"/>
      <c r="L18468" s="5"/>
      <c r="M18468" s="2">
        <f t="shared" si="288"/>
        <v>-666184.19999999681</v>
      </c>
      <c r="P18468"/>
    </row>
    <row r="18469" spans="1:16" hidden="1">
      <c r="A18469" t="s">
        <v>33847</v>
      </c>
      <c r="B18469" s="1">
        <v>42335</v>
      </c>
      <c r="C18469" t="s">
        <v>33854</v>
      </c>
      <c r="D18469">
        <v>2</v>
      </c>
      <c r="E18469" t="s">
        <v>33855</v>
      </c>
      <c r="F18469" t="s">
        <v>13559</v>
      </c>
      <c r="G18469" t="s">
        <v>479</v>
      </c>
      <c r="H18469" t="s">
        <v>65</v>
      </c>
      <c r="I18469" s="2">
        <v>224.34</v>
      </c>
      <c r="J18469" s="5"/>
      <c r="L18469" s="5"/>
      <c r="M18469" s="2">
        <f t="shared" si="288"/>
        <v>-665959.85999999684</v>
      </c>
      <c r="P18469"/>
    </row>
    <row r="18470" spans="1:16" hidden="1">
      <c r="A18470" t="s">
        <v>33863</v>
      </c>
      <c r="B18470" s="1">
        <v>42335</v>
      </c>
      <c r="C18470" t="s">
        <v>11895</v>
      </c>
      <c r="D18470">
        <v>2</v>
      </c>
      <c r="E18470" t="s">
        <v>33868</v>
      </c>
      <c r="F18470" t="s">
        <v>7054</v>
      </c>
      <c r="G18470" t="s">
        <v>4</v>
      </c>
      <c r="H18470" t="s">
        <v>6625</v>
      </c>
      <c r="J18470" s="5"/>
      <c r="K18470" s="2">
        <v>3030</v>
      </c>
      <c r="L18470" s="5"/>
      <c r="M18470" s="2">
        <f t="shared" si="288"/>
        <v>-668989.85999999684</v>
      </c>
      <c r="P18470"/>
    </row>
    <row r="18471" spans="1:16" hidden="1">
      <c r="A18471" t="s">
        <v>33863</v>
      </c>
      <c r="B18471" s="1">
        <v>42335</v>
      </c>
      <c r="C18471" t="s">
        <v>11895</v>
      </c>
      <c r="D18471">
        <v>2</v>
      </c>
      <c r="E18471" t="s">
        <v>33868</v>
      </c>
      <c r="F18471" t="s">
        <v>7054</v>
      </c>
      <c r="G18471" t="s">
        <v>4</v>
      </c>
      <c r="H18471" t="s">
        <v>6625</v>
      </c>
      <c r="I18471" s="2">
        <v>3030</v>
      </c>
      <c r="J18471" s="5"/>
      <c r="L18471" s="5"/>
      <c r="M18471" s="2">
        <f t="shared" si="288"/>
        <v>-665959.85999999684</v>
      </c>
      <c r="P18471"/>
    </row>
    <row r="18472" spans="1:16" hidden="1">
      <c r="A18472" t="s">
        <v>33875</v>
      </c>
      <c r="B18472" s="1">
        <v>42335</v>
      </c>
      <c r="C18472" t="s">
        <v>1802</v>
      </c>
      <c r="D18472">
        <v>2</v>
      </c>
      <c r="E18472" t="s">
        <v>33882</v>
      </c>
      <c r="F18472" t="s">
        <v>13559</v>
      </c>
      <c r="G18472" t="s">
        <v>479</v>
      </c>
      <c r="H18472" t="s">
        <v>11448</v>
      </c>
      <c r="I18472" s="2">
        <v>1054.6300000000001</v>
      </c>
      <c r="J18472" s="5"/>
      <c r="L18472" s="5"/>
      <c r="M18472" s="2">
        <f t="shared" si="288"/>
        <v>-664905.22999999684</v>
      </c>
      <c r="P18472"/>
    </row>
    <row r="18473" spans="1:16" hidden="1">
      <c r="A18473" t="s">
        <v>33889</v>
      </c>
      <c r="B18473" s="1">
        <v>42335</v>
      </c>
      <c r="C18473" t="s">
        <v>33896</v>
      </c>
      <c r="D18473">
        <v>2</v>
      </c>
      <c r="E18473" t="s">
        <v>33897</v>
      </c>
      <c r="F18473" t="s">
        <v>7054</v>
      </c>
      <c r="G18473" t="s">
        <v>4</v>
      </c>
      <c r="H18473" t="s">
        <v>33898</v>
      </c>
      <c r="I18473" s="2">
        <v>3030</v>
      </c>
      <c r="J18473" s="5"/>
      <c r="L18473" s="5"/>
      <c r="M18473" s="2">
        <f t="shared" si="288"/>
        <v>-661875.22999999684</v>
      </c>
      <c r="P18473"/>
    </row>
    <row r="18474" spans="1:16" hidden="1">
      <c r="A18474" t="s">
        <v>33903</v>
      </c>
      <c r="B18474" s="1">
        <v>42335</v>
      </c>
      <c r="C18474" t="s">
        <v>6</v>
      </c>
      <c r="D18474">
        <v>1</v>
      </c>
      <c r="E18474" t="s">
        <v>33911</v>
      </c>
      <c r="F18474" t="s">
        <v>13565</v>
      </c>
      <c r="G18474" t="s">
        <v>4</v>
      </c>
      <c r="H18474" t="s">
        <v>11899</v>
      </c>
      <c r="I18474" s="2">
        <v>200900</v>
      </c>
      <c r="J18474" s="5"/>
      <c r="L18474" s="5"/>
      <c r="M18474" s="2">
        <f t="shared" si="288"/>
        <v>-460975.22999999684</v>
      </c>
      <c r="P18474"/>
    </row>
    <row r="18475" spans="1:16" hidden="1">
      <c r="A18475" t="s">
        <v>33919</v>
      </c>
      <c r="B18475" s="1">
        <v>42335</v>
      </c>
      <c r="C18475" t="s">
        <v>33926</v>
      </c>
      <c r="D18475">
        <v>1</v>
      </c>
      <c r="E18475" t="s">
        <v>33927</v>
      </c>
      <c r="F18475" t="s">
        <v>13565</v>
      </c>
      <c r="G18475" t="s">
        <v>4</v>
      </c>
      <c r="H18475" t="s">
        <v>33928</v>
      </c>
      <c r="I18475" s="2">
        <v>20000</v>
      </c>
      <c r="J18475" s="5"/>
      <c r="L18475" s="5"/>
      <c r="M18475" s="2">
        <f t="shared" si="288"/>
        <v>-440975.22999999684</v>
      </c>
      <c r="P18475"/>
    </row>
    <row r="18476" spans="1:16" hidden="1">
      <c r="A18476" t="s">
        <v>33935</v>
      </c>
      <c r="B18476" s="1">
        <v>42335</v>
      </c>
      <c r="C18476" t="s">
        <v>33926</v>
      </c>
      <c r="D18476">
        <v>1</v>
      </c>
      <c r="E18476" t="s">
        <v>33941</v>
      </c>
      <c r="F18476" t="s">
        <v>13565</v>
      </c>
      <c r="G18476" t="s">
        <v>4</v>
      </c>
      <c r="H18476" t="s">
        <v>33928</v>
      </c>
      <c r="I18476" s="2">
        <v>20000</v>
      </c>
      <c r="J18476" s="5"/>
      <c r="L18476" s="5"/>
      <c r="M18476" s="2">
        <f t="shared" si="288"/>
        <v>-420975.22999999684</v>
      </c>
      <c r="P18476"/>
    </row>
    <row r="18477" spans="1:16" hidden="1">
      <c r="A18477" t="s">
        <v>33948</v>
      </c>
      <c r="B18477" s="1">
        <v>42335</v>
      </c>
      <c r="C18477" t="s">
        <v>33953</v>
      </c>
      <c r="D18477">
        <v>2</v>
      </c>
      <c r="E18477" t="s">
        <v>33954</v>
      </c>
      <c r="F18477" t="s">
        <v>7054</v>
      </c>
      <c r="G18477" t="s">
        <v>4</v>
      </c>
      <c r="H18477" t="s">
        <v>8825</v>
      </c>
      <c r="I18477" s="2">
        <v>1840</v>
      </c>
      <c r="J18477" s="5"/>
      <c r="L18477" s="5"/>
      <c r="M18477" s="2">
        <f t="shared" si="288"/>
        <v>-419135.22999999684</v>
      </c>
      <c r="P18477"/>
    </row>
    <row r="18478" spans="1:16" hidden="1">
      <c r="A18478" t="s">
        <v>33959</v>
      </c>
      <c r="B18478" s="1">
        <v>42335</v>
      </c>
      <c r="C18478" t="s">
        <v>6</v>
      </c>
      <c r="D18478">
        <v>1</v>
      </c>
      <c r="E18478" t="s">
        <v>33911</v>
      </c>
      <c r="F18478" t="s">
        <v>13565</v>
      </c>
      <c r="G18478" t="s">
        <v>4</v>
      </c>
      <c r="H18478" t="s">
        <v>11905</v>
      </c>
      <c r="J18478" s="5"/>
      <c r="K18478" s="2">
        <v>200900</v>
      </c>
      <c r="L18478" s="5"/>
      <c r="M18478" s="2">
        <f t="shared" si="288"/>
        <v>-620035.22999999684</v>
      </c>
      <c r="P18478"/>
    </row>
    <row r="18479" spans="1:16" hidden="1">
      <c r="A18479" t="s">
        <v>33974</v>
      </c>
      <c r="B18479" s="1">
        <v>42335</v>
      </c>
      <c r="C18479" t="s">
        <v>33980</v>
      </c>
      <c r="D18479">
        <v>1</v>
      </c>
      <c r="E18479" t="s">
        <v>33981</v>
      </c>
      <c r="F18479" t="s">
        <v>13565</v>
      </c>
      <c r="G18479" t="s">
        <v>4</v>
      </c>
      <c r="H18479" t="s">
        <v>33982</v>
      </c>
      <c r="I18479" s="2">
        <v>1700.25</v>
      </c>
      <c r="J18479" s="5"/>
      <c r="L18479" s="5"/>
      <c r="M18479" s="2">
        <f t="shared" si="288"/>
        <v>-618334.97999999684</v>
      </c>
      <c r="P18479"/>
    </row>
    <row r="18480" spans="1:16" hidden="1">
      <c r="A18480" t="s">
        <v>33988</v>
      </c>
      <c r="B18480" s="1">
        <v>42335</v>
      </c>
      <c r="C18480" t="s">
        <v>33996</v>
      </c>
      <c r="D18480">
        <v>2</v>
      </c>
      <c r="E18480" t="s">
        <v>33997</v>
      </c>
      <c r="F18480" t="s">
        <v>7054</v>
      </c>
      <c r="G18480" t="s">
        <v>4</v>
      </c>
      <c r="H18480" t="s">
        <v>3716</v>
      </c>
      <c r="I18480" s="2">
        <v>4100.0200000000004</v>
      </c>
      <c r="J18480" s="5"/>
      <c r="L18480" s="5"/>
      <c r="M18480" s="2">
        <f t="shared" si="288"/>
        <v>-614234.95999999682</v>
      </c>
      <c r="P18480"/>
    </row>
    <row r="18481" spans="1:16" hidden="1">
      <c r="A18481" t="s">
        <v>34003</v>
      </c>
      <c r="B18481" s="1">
        <v>42335</v>
      </c>
      <c r="C18481" t="s">
        <v>34009</v>
      </c>
      <c r="D18481">
        <v>2</v>
      </c>
      <c r="E18481" t="s">
        <v>34010</v>
      </c>
      <c r="F18481" t="s">
        <v>7054</v>
      </c>
      <c r="G18481" t="s">
        <v>4</v>
      </c>
      <c r="H18481" t="s">
        <v>13760</v>
      </c>
      <c r="I18481" s="2">
        <v>1025</v>
      </c>
      <c r="J18481" s="5"/>
      <c r="L18481" s="5"/>
      <c r="M18481" s="2">
        <f t="shared" si="288"/>
        <v>-613209.95999999682</v>
      </c>
      <c r="P18481"/>
    </row>
    <row r="18482" spans="1:16" hidden="1">
      <c r="A18482" t="s">
        <v>34015</v>
      </c>
      <c r="B18482" s="1">
        <v>42335</v>
      </c>
      <c r="C18482" t="s">
        <v>34020</v>
      </c>
      <c r="D18482">
        <v>2</v>
      </c>
      <c r="E18482" t="s">
        <v>34021</v>
      </c>
      <c r="F18482" t="s">
        <v>7054</v>
      </c>
      <c r="G18482" t="s">
        <v>4</v>
      </c>
      <c r="H18482" t="s">
        <v>34022</v>
      </c>
      <c r="I18482" s="2">
        <v>1025</v>
      </c>
      <c r="J18482" s="5"/>
      <c r="L18482" s="5"/>
      <c r="M18482" s="2">
        <f t="shared" si="288"/>
        <v>-612184.95999999682</v>
      </c>
      <c r="P18482"/>
    </row>
    <row r="18483" spans="1:16" hidden="1">
      <c r="A18483" t="s">
        <v>34028</v>
      </c>
      <c r="B18483" s="1">
        <v>42335</v>
      </c>
      <c r="C18483" t="s">
        <v>34034</v>
      </c>
      <c r="D18483">
        <v>2</v>
      </c>
      <c r="E18483" t="s">
        <v>34035</v>
      </c>
      <c r="F18483" t="s">
        <v>7054</v>
      </c>
      <c r="G18483" t="s">
        <v>4</v>
      </c>
      <c r="H18483" t="s">
        <v>34036</v>
      </c>
      <c r="I18483" s="2">
        <v>1025</v>
      </c>
      <c r="J18483" s="5"/>
      <c r="L18483" s="5"/>
      <c r="M18483" s="2">
        <f t="shared" si="288"/>
        <v>-611159.95999999682</v>
      </c>
      <c r="P18483"/>
    </row>
    <row r="18484" spans="1:16" hidden="1">
      <c r="A18484" t="s">
        <v>34047</v>
      </c>
      <c r="B18484" s="1">
        <v>42335</v>
      </c>
      <c r="C18484" t="s">
        <v>34052</v>
      </c>
      <c r="D18484">
        <v>1</v>
      </c>
      <c r="E18484" t="s">
        <v>34053</v>
      </c>
      <c r="F18484" t="s">
        <v>13565</v>
      </c>
      <c r="G18484" t="s">
        <v>4</v>
      </c>
      <c r="H18484" t="s">
        <v>34054</v>
      </c>
      <c r="I18484" s="2">
        <v>200900</v>
      </c>
      <c r="J18484" s="5"/>
      <c r="L18484" s="5"/>
      <c r="M18484" s="2">
        <f t="shared" si="288"/>
        <v>-410259.95999999682</v>
      </c>
      <c r="P18484"/>
    </row>
    <row r="18485" spans="1:16" hidden="1">
      <c r="A18485" t="s">
        <v>34064</v>
      </c>
      <c r="B18485" s="1">
        <v>42335</v>
      </c>
      <c r="C18485" t="s">
        <v>34069</v>
      </c>
      <c r="D18485">
        <v>2</v>
      </c>
      <c r="E18485" t="s">
        <v>34070</v>
      </c>
      <c r="F18485" t="s">
        <v>7054</v>
      </c>
      <c r="G18485" t="s">
        <v>4</v>
      </c>
      <c r="H18485" t="s">
        <v>15617</v>
      </c>
      <c r="I18485" s="2">
        <v>1025</v>
      </c>
      <c r="J18485" s="5"/>
      <c r="L18485" s="5"/>
      <c r="M18485" s="2">
        <f t="shared" si="288"/>
        <v>-409234.95999999682</v>
      </c>
      <c r="P18485"/>
    </row>
    <row r="18486" spans="1:16" hidden="1">
      <c r="A18486" t="s">
        <v>34078</v>
      </c>
      <c r="B18486" s="1">
        <v>42335</v>
      </c>
      <c r="C18486" t="s">
        <v>34082</v>
      </c>
      <c r="D18486">
        <v>2</v>
      </c>
      <c r="E18486" t="s">
        <v>34083</v>
      </c>
      <c r="F18486" t="s">
        <v>7054</v>
      </c>
      <c r="G18486" t="s">
        <v>4</v>
      </c>
      <c r="H18486" t="s">
        <v>19182</v>
      </c>
      <c r="I18486" s="2">
        <v>1025</v>
      </c>
      <c r="J18486" s="5"/>
      <c r="L18486" s="5"/>
      <c r="M18486" s="2">
        <f t="shared" si="288"/>
        <v>-408209.95999999682</v>
      </c>
      <c r="P18486"/>
    </row>
    <row r="18487" spans="1:16" hidden="1">
      <c r="A18487" t="s">
        <v>34089</v>
      </c>
      <c r="B18487" s="1">
        <v>42335</v>
      </c>
      <c r="C18487" t="s">
        <v>34093</v>
      </c>
      <c r="D18487">
        <v>2</v>
      </c>
      <c r="E18487" t="s">
        <v>34094</v>
      </c>
      <c r="F18487" t="s">
        <v>7054</v>
      </c>
      <c r="G18487" t="s">
        <v>4</v>
      </c>
      <c r="H18487" t="s">
        <v>564</v>
      </c>
      <c r="I18487" s="2">
        <v>2990</v>
      </c>
      <c r="J18487" s="5"/>
      <c r="L18487" s="5"/>
      <c r="M18487" s="2">
        <f t="shared" si="288"/>
        <v>-405219.95999999682</v>
      </c>
      <c r="P18487"/>
    </row>
    <row r="18488" spans="1:16" hidden="1">
      <c r="A18488" t="s">
        <v>34102</v>
      </c>
      <c r="B18488" s="1">
        <v>42335</v>
      </c>
      <c r="C18488" t="s">
        <v>34104</v>
      </c>
      <c r="D18488">
        <v>2</v>
      </c>
      <c r="E18488" t="s">
        <v>34105</v>
      </c>
      <c r="F18488" t="s">
        <v>7054</v>
      </c>
      <c r="G18488" t="s">
        <v>4</v>
      </c>
      <c r="H18488" t="s">
        <v>28358</v>
      </c>
      <c r="I18488" s="2">
        <v>1025</v>
      </c>
      <c r="J18488" s="5"/>
      <c r="L18488" s="5"/>
      <c r="M18488" s="2">
        <f t="shared" si="288"/>
        <v>-404194.95999999682</v>
      </c>
      <c r="P18488"/>
    </row>
    <row r="18489" spans="1:16" hidden="1">
      <c r="A18489" t="s">
        <v>34114</v>
      </c>
      <c r="B18489" s="1">
        <v>42335</v>
      </c>
      <c r="C18489" t="s">
        <v>34117</v>
      </c>
      <c r="D18489">
        <v>1</v>
      </c>
      <c r="E18489" t="s">
        <v>34118</v>
      </c>
      <c r="F18489" t="s">
        <v>13565</v>
      </c>
      <c r="G18489" t="s">
        <v>4</v>
      </c>
      <c r="H18489" t="s">
        <v>24321</v>
      </c>
      <c r="I18489" s="2">
        <v>306100</v>
      </c>
      <c r="J18489" s="5"/>
      <c r="L18489" s="5"/>
      <c r="M18489" s="2">
        <f t="shared" si="288"/>
        <v>-98094.95999999682</v>
      </c>
      <c r="P18489"/>
    </row>
    <row r="18490" spans="1:16" hidden="1">
      <c r="A18490" s="35" t="s">
        <v>11980</v>
      </c>
      <c r="B18490" s="36">
        <v>42336</v>
      </c>
      <c r="C18490" s="35" t="s">
        <v>1</v>
      </c>
      <c r="D18490" s="35">
        <v>1</v>
      </c>
      <c r="E18490" s="35" t="s">
        <v>11981</v>
      </c>
      <c r="F18490" s="35" t="s">
        <v>16</v>
      </c>
      <c r="G18490" s="35" t="s">
        <v>4</v>
      </c>
      <c r="H18490" s="35" t="s">
        <v>11982</v>
      </c>
      <c r="I18490" s="11"/>
      <c r="J18490" s="12"/>
      <c r="K18490" s="11">
        <v>1269.56</v>
      </c>
      <c r="L18490" s="12"/>
      <c r="M18490" s="2">
        <f t="shared" si="288"/>
        <v>-99364.519999996817</v>
      </c>
      <c r="P18490"/>
    </row>
    <row r="18491" spans="1:16" hidden="1">
      <c r="A18491" t="s">
        <v>12051</v>
      </c>
      <c r="B18491" s="1">
        <v>42336</v>
      </c>
      <c r="C18491" t="s">
        <v>18</v>
      </c>
      <c r="D18491">
        <v>1</v>
      </c>
      <c r="E18491" t="s">
        <v>12053</v>
      </c>
      <c r="F18491" t="s">
        <v>13</v>
      </c>
      <c r="G18491" t="s">
        <v>4</v>
      </c>
      <c r="H18491" t="s">
        <v>12054</v>
      </c>
      <c r="J18491" s="5"/>
      <c r="K18491" s="2">
        <v>40000</v>
      </c>
      <c r="L18491" s="5"/>
      <c r="M18491" s="2">
        <f t="shared" si="288"/>
        <v>-139364.51999999682</v>
      </c>
      <c r="P18491"/>
    </row>
    <row r="18492" spans="1:16" hidden="1">
      <c r="A18492" t="s">
        <v>12100</v>
      </c>
      <c r="B18492" s="1">
        <v>42336</v>
      </c>
      <c r="C18492" t="s">
        <v>43</v>
      </c>
      <c r="D18492">
        <v>1</v>
      </c>
      <c r="E18492" t="s">
        <v>12102</v>
      </c>
      <c r="F18492" t="s">
        <v>13</v>
      </c>
      <c r="G18492" t="s">
        <v>4</v>
      </c>
      <c r="H18492" t="s">
        <v>12103</v>
      </c>
      <c r="J18492" s="5"/>
      <c r="K18492" s="2">
        <v>2803.36</v>
      </c>
      <c r="L18492" s="5"/>
      <c r="M18492" s="2">
        <f t="shared" si="288"/>
        <v>-142167.8799999968</v>
      </c>
      <c r="P18492"/>
    </row>
    <row r="18493" spans="1:16" hidden="1">
      <c r="A18493" t="s">
        <v>12175</v>
      </c>
      <c r="B18493" s="1">
        <v>42336</v>
      </c>
      <c r="C18493" t="s">
        <v>11</v>
      </c>
      <c r="D18493">
        <v>1</v>
      </c>
      <c r="E18493" t="s">
        <v>12176</v>
      </c>
      <c r="F18493" t="s">
        <v>13</v>
      </c>
      <c r="G18493" t="s">
        <v>4</v>
      </c>
      <c r="H18493" t="s">
        <v>1142</v>
      </c>
      <c r="J18493" s="5"/>
      <c r="K18493" s="2">
        <v>20000</v>
      </c>
      <c r="L18493" s="5"/>
      <c r="M18493" s="2">
        <f t="shared" si="288"/>
        <v>-162167.8799999968</v>
      </c>
      <c r="P18493"/>
    </row>
    <row r="18494" spans="1:16" hidden="1">
      <c r="A18494" t="s">
        <v>12184</v>
      </c>
      <c r="B18494" s="1">
        <v>42336</v>
      </c>
      <c r="C18494" t="s">
        <v>12185</v>
      </c>
      <c r="D18494">
        <v>2</v>
      </c>
      <c r="E18494" t="s">
        <v>12186</v>
      </c>
      <c r="F18494" t="s">
        <v>78</v>
      </c>
      <c r="G18494" t="s">
        <v>4</v>
      </c>
      <c r="H18494" t="s">
        <v>1107</v>
      </c>
      <c r="J18494" s="5"/>
      <c r="K18494" s="2">
        <v>4100</v>
      </c>
      <c r="L18494" s="5"/>
      <c r="M18494" s="2">
        <f t="shared" si="288"/>
        <v>-166267.8799999968</v>
      </c>
      <c r="P18494"/>
    </row>
    <row r="18495" spans="1:16" hidden="1">
      <c r="A18495" t="s">
        <v>12196</v>
      </c>
      <c r="B18495" s="1">
        <v>42336</v>
      </c>
      <c r="C18495" t="s">
        <v>43</v>
      </c>
      <c r="D18495">
        <v>1</v>
      </c>
      <c r="E18495" t="s">
        <v>12197</v>
      </c>
      <c r="F18495" t="s">
        <v>16</v>
      </c>
      <c r="G18495" t="s">
        <v>4</v>
      </c>
      <c r="H18495" t="s">
        <v>12198</v>
      </c>
      <c r="J18495" s="5"/>
      <c r="K18495" s="2">
        <v>1025.0999999999999</v>
      </c>
      <c r="L18495" s="5"/>
      <c r="M18495" s="2">
        <f t="shared" si="288"/>
        <v>-167292.97999999681</v>
      </c>
      <c r="P18495"/>
    </row>
    <row r="18496" spans="1:16" hidden="1">
      <c r="A18496" t="s">
        <v>12208</v>
      </c>
      <c r="B18496" s="1">
        <v>42336</v>
      </c>
      <c r="C18496" t="s">
        <v>1</v>
      </c>
      <c r="D18496">
        <v>1</v>
      </c>
      <c r="E18496" t="s">
        <v>12212</v>
      </c>
      <c r="F18496" t="s">
        <v>13</v>
      </c>
      <c r="G18496" t="s">
        <v>4</v>
      </c>
      <c r="H18496" t="s">
        <v>12213</v>
      </c>
      <c r="J18496" s="5"/>
      <c r="K18496" s="2">
        <v>744.93</v>
      </c>
      <c r="L18496" s="5"/>
      <c r="M18496" s="2">
        <f t="shared" si="288"/>
        <v>-168037.9099999968</v>
      </c>
      <c r="P18496"/>
    </row>
    <row r="18497" spans="1:16" hidden="1">
      <c r="A18497" t="s">
        <v>12240</v>
      </c>
      <c r="B18497" s="1">
        <v>42336</v>
      </c>
      <c r="C18497" t="s">
        <v>202</v>
      </c>
      <c r="D18497">
        <v>1</v>
      </c>
      <c r="E18497" t="s">
        <v>12242</v>
      </c>
      <c r="F18497" t="s">
        <v>16</v>
      </c>
      <c r="G18497" t="s">
        <v>4</v>
      </c>
      <c r="H18497" t="s">
        <v>202</v>
      </c>
      <c r="J18497" s="5"/>
      <c r="K18497" s="2">
        <v>1582.36</v>
      </c>
      <c r="L18497" s="5"/>
      <c r="M18497" s="2">
        <f t="shared" si="288"/>
        <v>-169620.26999999679</v>
      </c>
      <c r="P18497"/>
    </row>
    <row r="18498" spans="1:16" hidden="1">
      <c r="A18498" t="s">
        <v>12243</v>
      </c>
      <c r="B18498" s="1">
        <v>42336</v>
      </c>
      <c r="C18498" t="s">
        <v>240</v>
      </c>
      <c r="D18498">
        <v>1</v>
      </c>
      <c r="E18498" t="s">
        <v>12245</v>
      </c>
      <c r="F18498" t="s">
        <v>13</v>
      </c>
      <c r="G18498" t="s">
        <v>4</v>
      </c>
      <c r="H18498" t="s">
        <v>240</v>
      </c>
      <c r="J18498" s="5"/>
      <c r="K18498" s="2">
        <v>1839.99</v>
      </c>
      <c r="L18498" s="5"/>
      <c r="M18498" s="2">
        <f t="shared" si="288"/>
        <v>-171460.25999999678</v>
      </c>
      <c r="P18498"/>
    </row>
    <row r="18499" spans="1:16" hidden="1">
      <c r="A18499" t="s">
        <v>12248</v>
      </c>
      <c r="B18499" s="1">
        <v>42336</v>
      </c>
      <c r="C18499" t="s">
        <v>195</v>
      </c>
      <c r="D18499">
        <v>1</v>
      </c>
      <c r="E18499" t="s">
        <v>12250</v>
      </c>
      <c r="F18499" t="s">
        <v>13</v>
      </c>
      <c r="G18499" t="s">
        <v>4</v>
      </c>
      <c r="H18499" t="s">
        <v>195</v>
      </c>
      <c r="J18499" s="5"/>
      <c r="K18499" s="2">
        <v>18008.87</v>
      </c>
      <c r="L18499" s="5"/>
      <c r="M18499" s="2">
        <f t="shared" si="288"/>
        <v>-189469.12999999677</v>
      </c>
      <c r="P18499"/>
    </row>
    <row r="18500" spans="1:16" hidden="1">
      <c r="A18500" t="s">
        <v>12251</v>
      </c>
      <c r="B18500" s="1">
        <v>42336</v>
      </c>
      <c r="C18500" t="s">
        <v>18</v>
      </c>
      <c r="D18500">
        <v>1</v>
      </c>
      <c r="E18500" t="s">
        <v>12253</v>
      </c>
      <c r="F18500" t="s">
        <v>13</v>
      </c>
      <c r="G18500" t="s">
        <v>4</v>
      </c>
      <c r="H18500" t="s">
        <v>18</v>
      </c>
      <c r="J18500" s="5"/>
      <c r="K18500" s="2">
        <v>25103.03</v>
      </c>
      <c r="L18500" s="5"/>
      <c r="M18500" s="2">
        <f t="shared" si="288"/>
        <v>-214572.15999999677</v>
      </c>
      <c r="P18500"/>
    </row>
    <row r="18501" spans="1:16" hidden="1">
      <c r="A18501" t="s">
        <v>34129</v>
      </c>
      <c r="B18501" s="1">
        <v>42336</v>
      </c>
      <c r="C18501" t="s">
        <v>18</v>
      </c>
      <c r="D18501">
        <v>2</v>
      </c>
      <c r="E18501" t="s">
        <v>34136</v>
      </c>
      <c r="F18501" t="s">
        <v>13559</v>
      </c>
      <c r="G18501" t="s">
        <v>313</v>
      </c>
      <c r="H18501" t="s">
        <v>1495</v>
      </c>
      <c r="I18501" s="2">
        <v>664.92</v>
      </c>
      <c r="J18501" s="5"/>
      <c r="L18501" s="5"/>
      <c r="M18501" s="2">
        <f t="shared" si="288"/>
        <v>-213907.23999999676</v>
      </c>
      <c r="P18501"/>
    </row>
    <row r="18502" spans="1:16" hidden="1">
      <c r="A18502" t="s">
        <v>34142</v>
      </c>
      <c r="B18502" s="1">
        <v>42336</v>
      </c>
      <c r="C18502" t="s">
        <v>5029</v>
      </c>
      <c r="D18502">
        <v>2</v>
      </c>
      <c r="E18502" t="s">
        <v>34149</v>
      </c>
      <c r="F18502" t="s">
        <v>13559</v>
      </c>
      <c r="G18502" t="s">
        <v>313</v>
      </c>
      <c r="H18502" t="s">
        <v>65</v>
      </c>
      <c r="I18502" s="2">
        <v>243.86</v>
      </c>
      <c r="J18502" s="5"/>
      <c r="L18502" s="5"/>
      <c r="M18502" s="2">
        <f t="shared" si="288"/>
        <v>-213663.37999999677</v>
      </c>
      <c r="P18502"/>
    </row>
    <row r="18503" spans="1:16" hidden="1">
      <c r="A18503" t="s">
        <v>34155</v>
      </c>
      <c r="B18503" s="1">
        <v>42336</v>
      </c>
      <c r="C18503" t="s">
        <v>34161</v>
      </c>
      <c r="D18503">
        <v>2</v>
      </c>
      <c r="E18503" t="s">
        <v>34162</v>
      </c>
      <c r="F18503" t="s">
        <v>7054</v>
      </c>
      <c r="G18503" t="s">
        <v>4</v>
      </c>
      <c r="H18503" t="s">
        <v>14518</v>
      </c>
      <c r="I18503" s="2">
        <v>4695.01</v>
      </c>
      <c r="J18503" s="5"/>
      <c r="L18503" s="5"/>
      <c r="M18503" s="2">
        <f t="shared" si="288"/>
        <v>-208968.36999999676</v>
      </c>
      <c r="P18503"/>
    </row>
    <row r="18504" spans="1:16" hidden="1">
      <c r="A18504" t="s">
        <v>34169</v>
      </c>
      <c r="B18504" s="1">
        <v>42336</v>
      </c>
      <c r="C18504" t="s">
        <v>1802</v>
      </c>
      <c r="D18504">
        <v>2</v>
      </c>
      <c r="E18504" t="s">
        <v>34174</v>
      </c>
      <c r="F18504" t="s">
        <v>13559</v>
      </c>
      <c r="G18504" t="s">
        <v>313</v>
      </c>
      <c r="H18504" t="s">
        <v>5826</v>
      </c>
      <c r="I18504" s="2">
        <v>557.36</v>
      </c>
      <c r="J18504" s="5"/>
      <c r="L18504" s="5"/>
      <c r="M18504" s="2">
        <f t="shared" si="288"/>
        <v>-208411.00999999678</v>
      </c>
      <c r="P18504"/>
    </row>
    <row r="18505" spans="1:16" hidden="1">
      <c r="A18505" t="s">
        <v>34180</v>
      </c>
      <c r="B18505" s="1">
        <v>42336</v>
      </c>
      <c r="C18505" t="s">
        <v>34186</v>
      </c>
      <c r="D18505">
        <v>2</v>
      </c>
      <c r="E18505" t="s">
        <v>34187</v>
      </c>
      <c r="F18505" t="s">
        <v>7054</v>
      </c>
      <c r="G18505" t="s">
        <v>4</v>
      </c>
      <c r="H18505" t="s">
        <v>120</v>
      </c>
      <c r="J18505" s="5"/>
      <c r="K18505" s="2">
        <v>98.6</v>
      </c>
      <c r="L18505" s="5"/>
      <c r="M18505" s="2">
        <f t="shared" ref="M18505:M18568" si="289">+M18504+I18505-K18505</f>
        <v>-208509.60999999678</v>
      </c>
      <c r="P18505"/>
    </row>
    <row r="18506" spans="1:16" hidden="1">
      <c r="A18506" t="s">
        <v>34180</v>
      </c>
      <c r="B18506" s="1">
        <v>42336</v>
      </c>
      <c r="C18506" t="s">
        <v>34186</v>
      </c>
      <c r="D18506">
        <v>2</v>
      </c>
      <c r="E18506" t="s">
        <v>34187</v>
      </c>
      <c r="F18506" t="s">
        <v>7054</v>
      </c>
      <c r="G18506" t="s">
        <v>4</v>
      </c>
      <c r="H18506" t="s">
        <v>120</v>
      </c>
      <c r="I18506" s="2">
        <v>98.6</v>
      </c>
      <c r="J18506" s="5"/>
      <c r="L18506" s="5"/>
      <c r="M18506" s="2">
        <f t="shared" si="289"/>
        <v>-208411.00999999678</v>
      </c>
      <c r="P18506"/>
    </row>
    <row r="18507" spans="1:16" hidden="1">
      <c r="A18507" t="s">
        <v>34193</v>
      </c>
      <c r="B18507" s="1">
        <v>42336</v>
      </c>
      <c r="C18507" t="s">
        <v>34199</v>
      </c>
      <c r="D18507">
        <v>2</v>
      </c>
      <c r="E18507" t="s">
        <v>34200</v>
      </c>
      <c r="F18507" t="s">
        <v>13559</v>
      </c>
      <c r="G18507" t="s">
        <v>313</v>
      </c>
      <c r="H18507" t="s">
        <v>65</v>
      </c>
      <c r="I18507" s="2">
        <v>1269.56</v>
      </c>
      <c r="J18507" s="5"/>
      <c r="L18507" s="5"/>
      <c r="M18507" s="2">
        <f t="shared" si="289"/>
        <v>-207141.44999999678</v>
      </c>
      <c r="P18507"/>
    </row>
    <row r="18508" spans="1:16" hidden="1">
      <c r="A18508" t="s">
        <v>34207</v>
      </c>
      <c r="B18508" s="1">
        <v>42336</v>
      </c>
      <c r="C18508" t="s">
        <v>26133</v>
      </c>
      <c r="D18508">
        <v>1</v>
      </c>
      <c r="E18508" t="s">
        <v>34213</v>
      </c>
      <c r="F18508" t="s">
        <v>13561</v>
      </c>
      <c r="G18508" t="s">
        <v>4</v>
      </c>
      <c r="H18508" t="s">
        <v>26135</v>
      </c>
      <c r="I18508" s="2">
        <v>3000</v>
      </c>
      <c r="J18508" s="5"/>
      <c r="L18508" s="5"/>
      <c r="M18508" s="2">
        <f t="shared" si="289"/>
        <v>-204141.44999999678</v>
      </c>
      <c r="P18508"/>
    </row>
    <row r="18509" spans="1:16" hidden="1">
      <c r="A18509" t="s">
        <v>34219</v>
      </c>
      <c r="B18509" s="1">
        <v>42336</v>
      </c>
      <c r="C18509" t="s">
        <v>32458</v>
      </c>
      <c r="D18509">
        <v>1</v>
      </c>
      <c r="E18509" t="s">
        <v>34225</v>
      </c>
      <c r="F18509" t="s">
        <v>13565</v>
      </c>
      <c r="G18509" t="s">
        <v>4</v>
      </c>
      <c r="H18509" t="s">
        <v>32460</v>
      </c>
      <c r="I18509" s="2">
        <v>40000</v>
      </c>
      <c r="J18509" s="5"/>
      <c r="L18509" s="5"/>
      <c r="M18509" s="2">
        <f t="shared" si="289"/>
        <v>-164141.44999999678</v>
      </c>
      <c r="P18509"/>
    </row>
    <row r="18510" spans="1:16" hidden="1">
      <c r="A18510" t="s">
        <v>34231</v>
      </c>
      <c r="B18510" s="1">
        <v>42336</v>
      </c>
      <c r="C18510" t="s">
        <v>34237</v>
      </c>
      <c r="D18510">
        <v>2</v>
      </c>
      <c r="E18510" t="s">
        <v>34238</v>
      </c>
      <c r="F18510" t="s">
        <v>7054</v>
      </c>
      <c r="G18510" t="s">
        <v>4</v>
      </c>
      <c r="H18510" t="s">
        <v>2377</v>
      </c>
      <c r="I18510" s="2">
        <v>3384.39</v>
      </c>
      <c r="J18510" s="5"/>
      <c r="L18510" s="5"/>
      <c r="M18510" s="2">
        <f t="shared" si="289"/>
        <v>-160757.05999999677</v>
      </c>
      <c r="P18510"/>
    </row>
    <row r="18511" spans="1:16" hidden="1">
      <c r="A18511" t="s">
        <v>34246</v>
      </c>
      <c r="B18511" s="1">
        <v>42336</v>
      </c>
      <c r="C18511" t="s">
        <v>34253</v>
      </c>
      <c r="D18511">
        <v>2</v>
      </c>
      <c r="E18511" t="s">
        <v>34254</v>
      </c>
      <c r="F18511" t="s">
        <v>7054</v>
      </c>
      <c r="G18511" t="s">
        <v>4</v>
      </c>
      <c r="H18511" t="s">
        <v>4352</v>
      </c>
      <c r="J18511" s="5"/>
      <c r="K18511" s="2">
        <v>1276.6400000000001</v>
      </c>
      <c r="L18511" s="5"/>
      <c r="M18511" s="2">
        <f t="shared" si="289"/>
        <v>-162033.69999999678</v>
      </c>
      <c r="P18511"/>
    </row>
    <row r="18512" spans="1:16" hidden="1">
      <c r="A18512" t="s">
        <v>34246</v>
      </c>
      <c r="B18512" s="1">
        <v>42336</v>
      </c>
      <c r="C18512" t="s">
        <v>34253</v>
      </c>
      <c r="D18512">
        <v>2</v>
      </c>
      <c r="E18512" t="s">
        <v>34254</v>
      </c>
      <c r="F18512" t="s">
        <v>7054</v>
      </c>
      <c r="G18512" t="s">
        <v>4</v>
      </c>
      <c r="H18512" t="s">
        <v>4352</v>
      </c>
      <c r="I18512" s="2">
        <v>4080</v>
      </c>
      <c r="J18512" s="5"/>
      <c r="L18512" s="5"/>
      <c r="M18512" s="2">
        <f t="shared" si="289"/>
        <v>-157953.69999999678</v>
      </c>
      <c r="P18512"/>
    </row>
    <row r="18513" spans="1:16" hidden="1">
      <c r="A18513" t="s">
        <v>34261</v>
      </c>
      <c r="B18513" s="1">
        <v>42336</v>
      </c>
      <c r="C18513" t="s">
        <v>18</v>
      </c>
      <c r="D18513">
        <v>2</v>
      </c>
      <c r="E18513" t="s">
        <v>34266</v>
      </c>
      <c r="F18513" t="s">
        <v>13559</v>
      </c>
      <c r="G18513" t="s">
        <v>313</v>
      </c>
      <c r="H18513" t="s">
        <v>34267</v>
      </c>
      <c r="I18513" s="2">
        <v>1123.72</v>
      </c>
      <c r="J18513" s="5"/>
      <c r="L18513" s="5"/>
      <c r="M18513" s="2">
        <f t="shared" si="289"/>
        <v>-156829.97999999678</v>
      </c>
      <c r="P18513"/>
    </row>
    <row r="18514" spans="1:16" hidden="1">
      <c r="A18514" t="s">
        <v>34272</v>
      </c>
      <c r="B18514" s="1">
        <v>42336</v>
      </c>
      <c r="C18514" t="s">
        <v>34281</v>
      </c>
      <c r="D18514">
        <v>2</v>
      </c>
      <c r="E18514" t="s">
        <v>34282</v>
      </c>
      <c r="F18514" t="s">
        <v>7054</v>
      </c>
      <c r="G18514" t="s">
        <v>4</v>
      </c>
      <c r="H18514" t="s">
        <v>34283</v>
      </c>
      <c r="I18514" s="2">
        <v>1025</v>
      </c>
      <c r="J18514" s="5"/>
      <c r="L18514" s="5"/>
      <c r="M18514" s="2">
        <f t="shared" si="289"/>
        <v>-155804.97999999678</v>
      </c>
      <c r="P18514"/>
    </row>
    <row r="18515" spans="1:16" hidden="1">
      <c r="A18515" t="s">
        <v>34290</v>
      </c>
      <c r="B18515" s="1">
        <v>42336</v>
      </c>
      <c r="C18515" t="s">
        <v>34297</v>
      </c>
      <c r="D18515">
        <v>2</v>
      </c>
      <c r="E18515" t="s">
        <v>34298</v>
      </c>
      <c r="F18515" t="s">
        <v>7054</v>
      </c>
      <c r="G18515" t="s">
        <v>4</v>
      </c>
      <c r="H18515" t="s">
        <v>34299</v>
      </c>
      <c r="I18515" s="2">
        <v>1025</v>
      </c>
      <c r="J18515" s="5"/>
      <c r="L18515" s="5"/>
      <c r="M18515" s="2">
        <f t="shared" si="289"/>
        <v>-154779.97999999678</v>
      </c>
      <c r="P18515"/>
    </row>
    <row r="18516" spans="1:16" hidden="1">
      <c r="A18516" t="s">
        <v>34304</v>
      </c>
      <c r="B18516" s="1">
        <v>42336</v>
      </c>
      <c r="C18516" t="s">
        <v>34311</v>
      </c>
      <c r="D18516">
        <v>2</v>
      </c>
      <c r="E18516" t="s">
        <v>34312</v>
      </c>
      <c r="F18516" t="s">
        <v>7054</v>
      </c>
      <c r="G18516" t="s">
        <v>4</v>
      </c>
      <c r="H18516" t="s">
        <v>18352</v>
      </c>
      <c r="I18516" s="2">
        <v>1839.99</v>
      </c>
      <c r="J18516" s="5"/>
      <c r="L18516" s="5"/>
      <c r="M18516" s="2">
        <f t="shared" si="289"/>
        <v>-152939.98999999679</v>
      </c>
      <c r="P18516"/>
    </row>
    <row r="18517" spans="1:16" hidden="1">
      <c r="A18517" t="s">
        <v>34320</v>
      </c>
      <c r="B18517" s="1">
        <v>42336</v>
      </c>
      <c r="C18517" t="s">
        <v>34325</v>
      </c>
      <c r="D18517">
        <v>2</v>
      </c>
      <c r="E18517" t="s">
        <v>34326</v>
      </c>
      <c r="F18517" t="s">
        <v>7054</v>
      </c>
      <c r="G18517" t="s">
        <v>4</v>
      </c>
      <c r="H18517" t="s">
        <v>26597</v>
      </c>
      <c r="I18517" s="2">
        <v>1840</v>
      </c>
      <c r="J18517" s="5"/>
      <c r="L18517" s="5"/>
      <c r="M18517" s="2">
        <f t="shared" si="289"/>
        <v>-151099.98999999679</v>
      </c>
      <c r="P18517"/>
    </row>
    <row r="18518" spans="1:16" hidden="1">
      <c r="A18518" t="s">
        <v>34331</v>
      </c>
      <c r="B18518" s="1">
        <v>42336</v>
      </c>
      <c r="C18518" t="s">
        <v>34338</v>
      </c>
      <c r="D18518">
        <v>2</v>
      </c>
      <c r="E18518" t="s">
        <v>34339</v>
      </c>
      <c r="F18518" t="s">
        <v>7054</v>
      </c>
      <c r="G18518" t="s">
        <v>4</v>
      </c>
      <c r="H18518" t="s">
        <v>16043</v>
      </c>
      <c r="I18518" s="2">
        <v>1025</v>
      </c>
      <c r="J18518" s="5"/>
      <c r="L18518" s="5"/>
      <c r="M18518" s="2">
        <f t="shared" si="289"/>
        <v>-150074.98999999679</v>
      </c>
      <c r="P18518"/>
    </row>
    <row r="18519" spans="1:16" hidden="1">
      <c r="A18519" t="s">
        <v>34345</v>
      </c>
      <c r="B18519" s="1">
        <v>42336</v>
      </c>
      <c r="C18519" t="s">
        <v>34351</v>
      </c>
      <c r="D18519">
        <v>1</v>
      </c>
      <c r="E18519" t="s">
        <v>34352</v>
      </c>
      <c r="F18519" t="s">
        <v>13565</v>
      </c>
      <c r="G18519" t="s">
        <v>4</v>
      </c>
      <c r="H18519" t="s">
        <v>34353</v>
      </c>
      <c r="I18519" s="2">
        <v>20000</v>
      </c>
      <c r="J18519" s="5"/>
      <c r="L18519" s="5"/>
      <c r="M18519" s="2">
        <f t="shared" si="289"/>
        <v>-130074.98999999679</v>
      </c>
      <c r="P18519"/>
    </row>
    <row r="18520" spans="1:16" hidden="1">
      <c r="A18520" t="s">
        <v>34358</v>
      </c>
      <c r="B18520" s="1">
        <v>42336</v>
      </c>
      <c r="C18520" t="s">
        <v>12185</v>
      </c>
      <c r="D18520">
        <v>2</v>
      </c>
      <c r="E18520" t="s">
        <v>34366</v>
      </c>
      <c r="F18520" t="s">
        <v>7054</v>
      </c>
      <c r="G18520" t="s">
        <v>4</v>
      </c>
      <c r="H18520" t="s">
        <v>1107</v>
      </c>
      <c r="I18520" s="2">
        <v>4100</v>
      </c>
      <c r="J18520" s="5"/>
      <c r="L18520" s="5"/>
      <c r="M18520" s="2">
        <f t="shared" si="289"/>
        <v>-125974.98999999679</v>
      </c>
      <c r="P18520"/>
    </row>
    <row r="18521" spans="1:16" hidden="1">
      <c r="A18521" t="s">
        <v>34371</v>
      </c>
      <c r="B18521" s="1">
        <v>42336</v>
      </c>
      <c r="C18521" t="s">
        <v>34378</v>
      </c>
      <c r="D18521">
        <v>2</v>
      </c>
      <c r="E18521" t="s">
        <v>34379</v>
      </c>
      <c r="F18521" t="s">
        <v>7054</v>
      </c>
      <c r="G18521" t="s">
        <v>4</v>
      </c>
      <c r="H18521" t="s">
        <v>1107</v>
      </c>
      <c r="I18521" s="2">
        <v>1025</v>
      </c>
      <c r="J18521" s="5"/>
      <c r="L18521" s="5"/>
      <c r="M18521" s="2">
        <f t="shared" si="289"/>
        <v>-124949.98999999679</v>
      </c>
      <c r="P18521"/>
    </row>
    <row r="18522" spans="1:16" hidden="1">
      <c r="A18522" t="s">
        <v>34384</v>
      </c>
      <c r="B18522" s="1">
        <v>42336</v>
      </c>
      <c r="C18522" t="s">
        <v>34390</v>
      </c>
      <c r="D18522">
        <v>2</v>
      </c>
      <c r="E18522" t="s">
        <v>34391</v>
      </c>
      <c r="F18522" t="s">
        <v>7054</v>
      </c>
      <c r="G18522" t="s">
        <v>4</v>
      </c>
      <c r="H18522" t="s">
        <v>29417</v>
      </c>
      <c r="I18522" s="2">
        <v>1025</v>
      </c>
      <c r="J18522" s="5"/>
      <c r="L18522" s="5"/>
      <c r="M18522" s="2">
        <f t="shared" si="289"/>
        <v>-123924.98999999679</v>
      </c>
      <c r="P18522"/>
    </row>
    <row r="18523" spans="1:16" hidden="1">
      <c r="A18523" t="s">
        <v>34397</v>
      </c>
      <c r="B18523" s="1">
        <v>42336</v>
      </c>
      <c r="C18523" t="s">
        <v>34404</v>
      </c>
      <c r="D18523">
        <v>2</v>
      </c>
      <c r="E18523" t="s">
        <v>34405</v>
      </c>
      <c r="F18523" t="s">
        <v>7054</v>
      </c>
      <c r="G18523" t="s">
        <v>4</v>
      </c>
      <c r="H18523" t="s">
        <v>15515</v>
      </c>
      <c r="I18523" s="2">
        <v>3030</v>
      </c>
      <c r="J18523" s="5"/>
      <c r="L18523" s="5"/>
      <c r="M18523" s="2">
        <f t="shared" si="289"/>
        <v>-120894.98999999679</v>
      </c>
      <c r="P18523"/>
    </row>
    <row r="18524" spans="1:16" hidden="1">
      <c r="A18524" t="s">
        <v>34412</v>
      </c>
      <c r="B18524" s="1">
        <v>42336</v>
      </c>
      <c r="C18524" t="s">
        <v>34419</v>
      </c>
      <c r="D18524">
        <v>2</v>
      </c>
      <c r="E18524" t="s">
        <v>34420</v>
      </c>
      <c r="F18524" t="s">
        <v>7054</v>
      </c>
      <c r="G18524" t="s">
        <v>4</v>
      </c>
      <c r="H18524" t="s">
        <v>34421</v>
      </c>
      <c r="I18524" s="2">
        <v>1025</v>
      </c>
      <c r="J18524" s="5"/>
      <c r="L18524" s="5"/>
      <c r="M18524" s="2">
        <f t="shared" si="289"/>
        <v>-119869.98999999679</v>
      </c>
      <c r="P18524"/>
    </row>
    <row r="18525" spans="1:16" hidden="1">
      <c r="A18525" t="s">
        <v>34428</v>
      </c>
      <c r="B18525" s="1">
        <v>42336</v>
      </c>
      <c r="C18525" t="s">
        <v>34434</v>
      </c>
      <c r="D18525">
        <v>1</v>
      </c>
      <c r="E18525" t="s">
        <v>34435</v>
      </c>
      <c r="F18525" t="s">
        <v>13565</v>
      </c>
      <c r="G18525" t="s">
        <v>4</v>
      </c>
      <c r="H18525" t="s">
        <v>34436</v>
      </c>
      <c r="I18525" s="2">
        <v>3000</v>
      </c>
      <c r="J18525" s="5"/>
      <c r="L18525" s="5"/>
      <c r="M18525" s="2">
        <f t="shared" si="289"/>
        <v>-116869.98999999679</v>
      </c>
      <c r="P18525"/>
    </row>
    <row r="18526" spans="1:16" hidden="1">
      <c r="A18526" t="s">
        <v>34443</v>
      </c>
      <c r="B18526" s="1">
        <v>42336</v>
      </c>
      <c r="C18526" t="s">
        <v>5727</v>
      </c>
      <c r="D18526">
        <v>2</v>
      </c>
      <c r="E18526" t="s">
        <v>34449</v>
      </c>
      <c r="F18526" t="s">
        <v>13559</v>
      </c>
      <c r="G18526" t="s">
        <v>313</v>
      </c>
      <c r="H18526" t="s">
        <v>24062</v>
      </c>
      <c r="I18526" s="2">
        <v>744.93</v>
      </c>
      <c r="J18526" s="5"/>
      <c r="L18526" s="5"/>
      <c r="M18526" s="2">
        <f t="shared" si="289"/>
        <v>-116125.0599999968</v>
      </c>
      <c r="P18526"/>
    </row>
    <row r="18527" spans="1:16" hidden="1">
      <c r="A18527" t="s">
        <v>34455</v>
      </c>
      <c r="B18527" s="1">
        <v>42336</v>
      </c>
      <c r="C18527" t="s">
        <v>12185</v>
      </c>
      <c r="D18527">
        <v>2</v>
      </c>
      <c r="E18527" t="s">
        <v>34461</v>
      </c>
      <c r="F18527" t="s">
        <v>7054</v>
      </c>
      <c r="G18527" t="s">
        <v>4</v>
      </c>
      <c r="H18527" t="s">
        <v>10780</v>
      </c>
      <c r="I18527" s="2">
        <v>4100</v>
      </c>
      <c r="J18527" s="5"/>
      <c r="L18527" s="5"/>
      <c r="M18527" s="2">
        <f t="shared" si="289"/>
        <v>-112025.0599999968</v>
      </c>
      <c r="P18527"/>
    </row>
    <row r="18528" spans="1:16" hidden="1">
      <c r="A18528" t="s">
        <v>34466</v>
      </c>
      <c r="B18528" s="1">
        <v>42336</v>
      </c>
      <c r="C18528" t="s">
        <v>34473</v>
      </c>
      <c r="D18528">
        <v>2</v>
      </c>
      <c r="E18528" t="s">
        <v>34474</v>
      </c>
      <c r="F18528" t="s">
        <v>7054</v>
      </c>
      <c r="G18528" t="s">
        <v>4</v>
      </c>
      <c r="H18528" t="s">
        <v>1628</v>
      </c>
      <c r="I18528" s="2">
        <v>1025.0999999999999</v>
      </c>
      <c r="J18528" s="5"/>
      <c r="L18528" s="5"/>
      <c r="M18528" s="2">
        <f t="shared" si="289"/>
        <v>-110999.95999999679</v>
      </c>
      <c r="P18528"/>
    </row>
    <row r="18529" spans="1:16" hidden="1">
      <c r="A18529" t="s">
        <v>34480</v>
      </c>
      <c r="B18529" s="1">
        <v>42336</v>
      </c>
      <c r="C18529" t="s">
        <v>34489</v>
      </c>
      <c r="D18529">
        <v>2</v>
      </c>
      <c r="E18529" t="s">
        <v>34490</v>
      </c>
      <c r="F18529" t="s">
        <v>7054</v>
      </c>
      <c r="G18529" t="s">
        <v>4</v>
      </c>
      <c r="H18529" t="s">
        <v>32019</v>
      </c>
      <c r="I18529" s="2">
        <v>1025</v>
      </c>
      <c r="J18529" s="5"/>
      <c r="L18529" s="5"/>
      <c r="M18529" s="2">
        <f t="shared" si="289"/>
        <v>-109974.95999999679</v>
      </c>
      <c r="P18529"/>
    </row>
    <row r="18530" spans="1:16" hidden="1">
      <c r="A18530" t="s">
        <v>34498</v>
      </c>
      <c r="B18530" s="1">
        <v>42336</v>
      </c>
      <c r="C18530" t="s">
        <v>34505</v>
      </c>
      <c r="D18530">
        <v>2</v>
      </c>
      <c r="E18530" t="s">
        <v>34506</v>
      </c>
      <c r="F18530" t="s">
        <v>7054</v>
      </c>
      <c r="G18530" t="s">
        <v>4</v>
      </c>
      <c r="H18530" t="s">
        <v>10466</v>
      </c>
      <c r="I18530" s="2">
        <v>4100</v>
      </c>
      <c r="J18530" s="5"/>
      <c r="L18530" s="5"/>
      <c r="M18530" s="2">
        <f t="shared" si="289"/>
        <v>-105874.95999999679</v>
      </c>
      <c r="P18530"/>
    </row>
    <row r="18531" spans="1:16" hidden="1">
      <c r="A18531" t="s">
        <v>34513</v>
      </c>
      <c r="B18531" s="1">
        <v>42336</v>
      </c>
      <c r="C18531" t="s">
        <v>34518</v>
      </c>
      <c r="D18531">
        <v>2</v>
      </c>
      <c r="E18531" t="s">
        <v>34519</v>
      </c>
      <c r="F18531" t="s">
        <v>7054</v>
      </c>
      <c r="G18531" t="s">
        <v>4</v>
      </c>
      <c r="H18531" t="s">
        <v>3866</v>
      </c>
      <c r="I18531" s="2">
        <v>1025</v>
      </c>
      <c r="J18531" s="5"/>
      <c r="L18531" s="5"/>
      <c r="M18531" s="2">
        <f t="shared" si="289"/>
        <v>-104849.95999999679</v>
      </c>
      <c r="P18531"/>
    </row>
    <row r="18532" spans="1:16" hidden="1">
      <c r="A18532" t="s">
        <v>34527</v>
      </c>
      <c r="B18532" s="1">
        <v>42336</v>
      </c>
      <c r="C18532" t="s">
        <v>34533</v>
      </c>
      <c r="D18532">
        <v>2</v>
      </c>
      <c r="E18532" t="s">
        <v>34534</v>
      </c>
      <c r="F18532" t="s">
        <v>7054</v>
      </c>
      <c r="G18532" t="s">
        <v>4</v>
      </c>
      <c r="H18532" t="s">
        <v>11819</v>
      </c>
      <c r="I18532" s="2">
        <v>1840</v>
      </c>
      <c r="J18532" s="5"/>
      <c r="L18532" s="5"/>
      <c r="M18532" s="2">
        <f t="shared" si="289"/>
        <v>-103009.95999999679</v>
      </c>
      <c r="P18532"/>
    </row>
    <row r="18533" spans="1:16" hidden="1">
      <c r="A18533" t="s">
        <v>34540</v>
      </c>
      <c r="B18533" s="1">
        <v>42336</v>
      </c>
      <c r="C18533" t="s">
        <v>34546</v>
      </c>
      <c r="D18533">
        <v>2</v>
      </c>
      <c r="E18533" t="s">
        <v>34547</v>
      </c>
      <c r="F18533" t="s">
        <v>7054</v>
      </c>
      <c r="G18533" t="s">
        <v>4</v>
      </c>
      <c r="H18533" t="s">
        <v>34548</v>
      </c>
      <c r="I18533" s="2">
        <v>1025</v>
      </c>
      <c r="J18533" s="5"/>
      <c r="L18533" s="5"/>
      <c r="M18533" s="2">
        <f t="shared" si="289"/>
        <v>-101984.95999999679</v>
      </c>
      <c r="P18533"/>
    </row>
    <row r="18534" spans="1:16" hidden="1">
      <c r="A18534" t="s">
        <v>34554</v>
      </c>
      <c r="B18534" s="1">
        <v>42336</v>
      </c>
      <c r="C18534" t="s">
        <v>34560</v>
      </c>
      <c r="D18534">
        <v>2</v>
      </c>
      <c r="E18534" t="s">
        <v>34561</v>
      </c>
      <c r="F18534" t="s">
        <v>7054</v>
      </c>
      <c r="G18534" t="s">
        <v>4</v>
      </c>
      <c r="H18534" t="s">
        <v>15601</v>
      </c>
      <c r="I18534" s="2">
        <v>1025</v>
      </c>
      <c r="J18534" s="5"/>
      <c r="L18534" s="5"/>
      <c r="M18534" s="2">
        <f t="shared" si="289"/>
        <v>-100959.95999999679</v>
      </c>
      <c r="P18534"/>
    </row>
    <row r="18535" spans="1:16" hidden="1">
      <c r="A18535" t="s">
        <v>34567</v>
      </c>
      <c r="B18535" s="1">
        <v>42336</v>
      </c>
      <c r="C18535" t="s">
        <v>34575</v>
      </c>
      <c r="D18535">
        <v>2</v>
      </c>
      <c r="E18535" t="s">
        <v>34576</v>
      </c>
      <c r="F18535" t="s">
        <v>7054</v>
      </c>
      <c r="G18535" t="s">
        <v>4</v>
      </c>
      <c r="H18535" t="s">
        <v>14016</v>
      </c>
      <c r="I18535" s="2">
        <v>1840</v>
      </c>
      <c r="J18535" s="5"/>
      <c r="L18535" s="5"/>
      <c r="M18535" s="2">
        <f t="shared" si="289"/>
        <v>-99119.95999999679</v>
      </c>
      <c r="P18535"/>
    </row>
    <row r="18536" spans="1:16" hidden="1">
      <c r="A18536" t="s">
        <v>34583</v>
      </c>
      <c r="B18536" s="1">
        <v>42336</v>
      </c>
      <c r="C18536" t="s">
        <v>34588</v>
      </c>
      <c r="D18536">
        <v>2</v>
      </c>
      <c r="E18536" t="s">
        <v>34589</v>
      </c>
      <c r="F18536" t="s">
        <v>7054</v>
      </c>
      <c r="G18536" t="s">
        <v>4</v>
      </c>
      <c r="H18536" t="s">
        <v>2142</v>
      </c>
      <c r="I18536" s="2">
        <v>1025</v>
      </c>
      <c r="J18536" s="5"/>
      <c r="L18536" s="5"/>
      <c r="M18536" s="2">
        <f t="shared" si="289"/>
        <v>-98094.95999999679</v>
      </c>
      <c r="P18536"/>
    </row>
    <row r="18537" spans="1:16" hidden="1">
      <c r="A18537" t="s">
        <v>12254</v>
      </c>
      <c r="B18537" s="1">
        <v>42337</v>
      </c>
      <c r="C18537" t="s">
        <v>195</v>
      </c>
      <c r="D18537">
        <v>1</v>
      </c>
      <c r="E18537" t="s">
        <v>12256</v>
      </c>
      <c r="F18537" t="s">
        <v>13</v>
      </c>
      <c r="G18537" t="s">
        <v>20</v>
      </c>
      <c r="H18537" t="s">
        <v>195</v>
      </c>
      <c r="J18537" s="5"/>
      <c r="K18537" s="2">
        <v>30000</v>
      </c>
      <c r="L18537" s="5"/>
      <c r="M18537" s="2">
        <f t="shared" si="289"/>
        <v>-128094.95999999679</v>
      </c>
      <c r="P18537"/>
    </row>
    <row r="18538" spans="1:16" hidden="1">
      <c r="A18538" t="s">
        <v>12257</v>
      </c>
      <c r="B18538" s="1">
        <v>42337</v>
      </c>
      <c r="C18538" t="s">
        <v>195</v>
      </c>
      <c r="D18538">
        <v>1</v>
      </c>
      <c r="E18538" t="s">
        <v>12261</v>
      </c>
      <c r="F18538" t="s">
        <v>13</v>
      </c>
      <c r="G18538" t="s">
        <v>20</v>
      </c>
      <c r="H18538" t="s">
        <v>195</v>
      </c>
      <c r="J18538" s="5"/>
      <c r="K18538" s="2">
        <v>20000</v>
      </c>
      <c r="L18538" s="5"/>
      <c r="M18538" s="2">
        <f t="shared" si="289"/>
        <v>-148094.95999999679</v>
      </c>
      <c r="P18538"/>
    </row>
    <row r="18539" spans="1:16" hidden="1">
      <c r="A18539" t="s">
        <v>34594</v>
      </c>
      <c r="B18539" s="1">
        <v>42337</v>
      </c>
      <c r="C18539" t="s">
        <v>6</v>
      </c>
      <c r="D18539">
        <v>1</v>
      </c>
      <c r="E18539" t="s">
        <v>34601</v>
      </c>
      <c r="F18539" t="s">
        <v>13565</v>
      </c>
      <c r="G18539" t="s">
        <v>20</v>
      </c>
      <c r="H18539" t="s">
        <v>34602</v>
      </c>
      <c r="I18539" s="2">
        <v>10000</v>
      </c>
      <c r="J18539" s="5"/>
      <c r="L18539" s="5"/>
      <c r="M18539" s="2">
        <f t="shared" si="289"/>
        <v>-138094.95999999679</v>
      </c>
      <c r="P18539"/>
    </row>
    <row r="18540" spans="1:16" hidden="1">
      <c r="A18540" t="s">
        <v>34606</v>
      </c>
      <c r="B18540" s="1">
        <v>42337</v>
      </c>
      <c r="C18540" t="s">
        <v>34617</v>
      </c>
      <c r="D18540">
        <v>1</v>
      </c>
      <c r="E18540" t="s">
        <v>34618</v>
      </c>
      <c r="F18540" t="s">
        <v>13565</v>
      </c>
      <c r="G18540" t="s">
        <v>20</v>
      </c>
      <c r="H18540" t="s">
        <v>34619</v>
      </c>
      <c r="I18540" s="2">
        <v>20000</v>
      </c>
      <c r="J18540" s="5"/>
      <c r="L18540" s="5"/>
      <c r="M18540" s="2">
        <f t="shared" si="289"/>
        <v>-118094.95999999679</v>
      </c>
      <c r="P18540"/>
    </row>
    <row r="18541" spans="1:16" hidden="1">
      <c r="A18541" t="s">
        <v>34625</v>
      </c>
      <c r="B18541" s="1">
        <v>42337</v>
      </c>
      <c r="C18541" t="s">
        <v>34633</v>
      </c>
      <c r="D18541">
        <v>1</v>
      </c>
      <c r="E18541" t="s">
        <v>34634</v>
      </c>
      <c r="F18541" t="s">
        <v>13565</v>
      </c>
      <c r="G18541" t="s">
        <v>20</v>
      </c>
      <c r="H18541" t="s">
        <v>34635</v>
      </c>
      <c r="I18541" s="2">
        <v>20000</v>
      </c>
      <c r="J18541" s="5"/>
      <c r="L18541" s="5"/>
      <c r="M18541" s="2">
        <f t="shared" si="289"/>
        <v>-98094.95999999679</v>
      </c>
      <c r="P18541"/>
    </row>
    <row r="18542" spans="1:16" hidden="1">
      <c r="A18542" s="35" t="s">
        <v>5260</v>
      </c>
      <c r="B18542" s="36">
        <v>42338</v>
      </c>
      <c r="C18542" s="35" t="s">
        <v>1</v>
      </c>
      <c r="D18542" s="35">
        <v>2</v>
      </c>
      <c r="E18542" s="35" t="s">
        <v>5264</v>
      </c>
      <c r="F18542" s="35" t="s">
        <v>13</v>
      </c>
      <c r="G18542" s="35" t="s">
        <v>52</v>
      </c>
      <c r="H18542" s="35" t="s">
        <v>5265</v>
      </c>
      <c r="I18542" s="11"/>
      <c r="J18542" s="12"/>
      <c r="K18542" s="11">
        <v>0</v>
      </c>
      <c r="L18542" s="12"/>
      <c r="M18542" s="2">
        <f t="shared" si="289"/>
        <v>-98094.95999999679</v>
      </c>
      <c r="P18542"/>
    </row>
    <row r="18543" spans="1:16" hidden="1">
      <c r="A18543" t="s">
        <v>12309</v>
      </c>
      <c r="B18543" s="1">
        <v>42338</v>
      </c>
      <c r="C18543" t="s">
        <v>6</v>
      </c>
      <c r="D18543">
        <v>1</v>
      </c>
      <c r="E18543" t="s">
        <v>12313</v>
      </c>
      <c r="F18543" t="s">
        <v>29</v>
      </c>
      <c r="G18543" t="s">
        <v>20</v>
      </c>
      <c r="H18543" t="s">
        <v>1624</v>
      </c>
      <c r="I18543" s="2">
        <v>4554.22</v>
      </c>
      <c r="J18543" s="5">
        <v>6</v>
      </c>
      <c r="L18543" s="5"/>
      <c r="M18543" s="2">
        <f t="shared" si="289"/>
        <v>-93540.739999996789</v>
      </c>
      <c r="P18543"/>
    </row>
    <row r="18544" spans="1:16" hidden="1">
      <c r="A18544" t="s">
        <v>12331</v>
      </c>
      <c r="B18544" s="1">
        <v>42338</v>
      </c>
      <c r="C18544" t="s">
        <v>10134</v>
      </c>
      <c r="D18544">
        <v>2</v>
      </c>
      <c r="E18544" t="s">
        <v>12335</v>
      </c>
      <c r="F18544" t="s">
        <v>3</v>
      </c>
      <c r="G18544" t="s">
        <v>20</v>
      </c>
      <c r="H18544" t="s">
        <v>5</v>
      </c>
      <c r="I18544" s="2">
        <v>27485.73</v>
      </c>
      <c r="J18544" s="5">
        <v>8</v>
      </c>
      <c r="L18544" s="5"/>
      <c r="M18544" s="2">
        <f t="shared" si="289"/>
        <v>-66055.009999996793</v>
      </c>
      <c r="P18544"/>
    </row>
    <row r="18545" spans="1:16" hidden="1">
      <c r="A18545" t="s">
        <v>12336</v>
      </c>
      <c r="B18545" s="1">
        <v>42338</v>
      </c>
      <c r="C18545" t="s">
        <v>10134</v>
      </c>
      <c r="D18545">
        <v>2</v>
      </c>
      <c r="E18545" t="s">
        <v>12340</v>
      </c>
      <c r="F18545" t="s">
        <v>13</v>
      </c>
      <c r="G18545" t="s">
        <v>20</v>
      </c>
      <c r="H18545" t="s">
        <v>11771</v>
      </c>
      <c r="J18545" s="5"/>
      <c r="K18545" s="2">
        <v>27485.73</v>
      </c>
      <c r="L18545" s="5">
        <v>8</v>
      </c>
      <c r="M18545" s="2">
        <f t="shared" si="289"/>
        <v>-93540.739999996789</v>
      </c>
      <c r="P18545"/>
    </row>
    <row r="18546" spans="1:16" hidden="1">
      <c r="A18546" t="s">
        <v>12350</v>
      </c>
      <c r="B18546" s="1">
        <v>42338</v>
      </c>
      <c r="C18546" t="s">
        <v>6</v>
      </c>
      <c r="D18546">
        <v>1</v>
      </c>
      <c r="E18546" t="s">
        <v>12354</v>
      </c>
      <c r="F18546" t="s">
        <v>8</v>
      </c>
      <c r="G18546" t="s">
        <v>20</v>
      </c>
      <c r="H18546" t="s">
        <v>12355</v>
      </c>
      <c r="I18546" s="2">
        <v>1025</v>
      </c>
      <c r="J18546" s="5">
        <v>7</v>
      </c>
      <c r="L18546" s="5"/>
      <c r="M18546" s="2">
        <f t="shared" si="289"/>
        <v>-92515.739999996789</v>
      </c>
      <c r="P18546"/>
    </row>
    <row r="18547" spans="1:16" hidden="1">
      <c r="A18547" t="s">
        <v>12356</v>
      </c>
      <c r="B18547" s="1">
        <v>42338</v>
      </c>
      <c r="C18547" t="s">
        <v>6</v>
      </c>
      <c r="D18547">
        <v>1</v>
      </c>
      <c r="E18547" t="s">
        <v>12360</v>
      </c>
      <c r="F18547" t="s">
        <v>29</v>
      </c>
      <c r="G18547" t="s">
        <v>20</v>
      </c>
      <c r="H18547" t="s">
        <v>12361</v>
      </c>
      <c r="I18547" s="2">
        <v>360.41</v>
      </c>
      <c r="J18547" s="5">
        <v>5</v>
      </c>
      <c r="L18547" s="5"/>
      <c r="M18547" s="2">
        <f t="shared" si="289"/>
        <v>-92155.329999996786</v>
      </c>
      <c r="P18547"/>
    </row>
    <row r="18548" spans="1:16" hidden="1">
      <c r="A18548" t="s">
        <v>12392</v>
      </c>
      <c r="B18548" s="1">
        <v>42338</v>
      </c>
      <c r="C18548" t="s">
        <v>18</v>
      </c>
      <c r="D18548">
        <v>1</v>
      </c>
      <c r="E18548" t="s">
        <v>12396</v>
      </c>
      <c r="F18548" t="s">
        <v>13</v>
      </c>
      <c r="G18548" t="s">
        <v>20</v>
      </c>
      <c r="H18548" t="s">
        <v>994</v>
      </c>
      <c r="J18548" s="5"/>
      <c r="K18548" s="2">
        <v>30000</v>
      </c>
      <c r="L18548" s="5">
        <v>8</v>
      </c>
      <c r="M18548" s="2">
        <f t="shared" si="289"/>
        <v>-122155.32999999679</v>
      </c>
      <c r="P18548"/>
    </row>
    <row r="18549" spans="1:16" hidden="1">
      <c r="A18549" t="s">
        <v>12397</v>
      </c>
      <c r="B18549" s="1">
        <v>42338</v>
      </c>
      <c r="C18549" t="s">
        <v>18</v>
      </c>
      <c r="D18549">
        <v>1</v>
      </c>
      <c r="E18549" t="s">
        <v>12402</v>
      </c>
      <c r="F18549" t="s">
        <v>13</v>
      </c>
      <c r="G18549" t="s">
        <v>20</v>
      </c>
      <c r="H18549" t="s">
        <v>12403</v>
      </c>
      <c r="J18549" s="5"/>
      <c r="K18549" s="2">
        <v>80700</v>
      </c>
      <c r="L18549" s="5">
        <v>8</v>
      </c>
      <c r="M18549" s="2">
        <f t="shared" si="289"/>
        <v>-202855.32999999679</v>
      </c>
      <c r="P18549"/>
    </row>
    <row r="18550" spans="1:16" hidden="1">
      <c r="A18550" t="s">
        <v>12404</v>
      </c>
      <c r="B18550" s="1">
        <v>42338</v>
      </c>
      <c r="C18550" t="s">
        <v>18</v>
      </c>
      <c r="D18550">
        <v>1</v>
      </c>
      <c r="E18550" t="s">
        <v>12405</v>
      </c>
      <c r="F18550" t="s">
        <v>13</v>
      </c>
      <c r="G18550" t="s">
        <v>20</v>
      </c>
      <c r="H18550" t="s">
        <v>12406</v>
      </c>
      <c r="J18550" s="5"/>
      <c r="K18550" s="2">
        <v>20000</v>
      </c>
      <c r="L18550" s="5">
        <v>8</v>
      </c>
      <c r="M18550" s="2">
        <f t="shared" si="289"/>
        <v>-222855.32999999679</v>
      </c>
      <c r="P18550"/>
    </row>
    <row r="18551" spans="1:16" hidden="1">
      <c r="A18551" t="s">
        <v>12410</v>
      </c>
      <c r="B18551" s="1">
        <v>42338</v>
      </c>
      <c r="C18551" t="s">
        <v>1</v>
      </c>
      <c r="D18551">
        <v>2</v>
      </c>
      <c r="E18551" t="s">
        <v>12411</v>
      </c>
      <c r="F18551" t="s">
        <v>51</v>
      </c>
      <c r="G18551" t="s">
        <v>20</v>
      </c>
      <c r="H18551" t="s">
        <v>213</v>
      </c>
      <c r="I18551" s="2">
        <v>216851.29</v>
      </c>
      <c r="J18551" s="5">
        <v>8</v>
      </c>
      <c r="L18551" s="5"/>
      <c r="M18551" s="2">
        <f t="shared" si="289"/>
        <v>-6004.0399999967776</v>
      </c>
      <c r="P18551"/>
    </row>
    <row r="18552" spans="1:16" hidden="1">
      <c r="A18552" t="s">
        <v>12412</v>
      </c>
      <c r="B18552" s="1">
        <v>42338</v>
      </c>
      <c r="C18552" t="s">
        <v>1</v>
      </c>
      <c r="D18552">
        <v>2</v>
      </c>
      <c r="E18552" t="s">
        <v>12414</v>
      </c>
      <c r="F18552" t="s">
        <v>13</v>
      </c>
      <c r="G18552" t="s">
        <v>20</v>
      </c>
      <c r="H18552" t="s">
        <v>1772</v>
      </c>
      <c r="J18552" s="5"/>
      <c r="K18552" s="2">
        <v>216851.29</v>
      </c>
      <c r="L18552" s="5">
        <v>8</v>
      </c>
      <c r="M18552" s="2">
        <f t="shared" si="289"/>
        <v>-222855.32999999679</v>
      </c>
      <c r="P18552"/>
    </row>
    <row r="18553" spans="1:16" hidden="1">
      <c r="A18553" t="s">
        <v>12421</v>
      </c>
      <c r="B18553" s="1">
        <v>42338</v>
      </c>
      <c r="C18553" t="s">
        <v>18</v>
      </c>
      <c r="D18553">
        <v>1</v>
      </c>
      <c r="E18553" t="s">
        <v>12423</v>
      </c>
      <c r="F18553" t="s">
        <v>13</v>
      </c>
      <c r="G18553" t="s">
        <v>20</v>
      </c>
      <c r="H18553" t="s">
        <v>12424</v>
      </c>
      <c r="J18553" s="5"/>
      <c r="K18553" s="2">
        <v>30000</v>
      </c>
      <c r="L18553" s="5">
        <v>8</v>
      </c>
      <c r="M18553" s="2">
        <f t="shared" si="289"/>
        <v>-252855.32999999679</v>
      </c>
      <c r="P18553"/>
    </row>
    <row r="18554" spans="1:16" hidden="1">
      <c r="A18554" t="s">
        <v>12426</v>
      </c>
      <c r="B18554" s="1">
        <v>42338</v>
      </c>
      <c r="C18554" t="s">
        <v>18</v>
      </c>
      <c r="D18554">
        <v>1</v>
      </c>
      <c r="E18554" t="s">
        <v>12428</v>
      </c>
      <c r="F18554" t="s">
        <v>13</v>
      </c>
      <c r="G18554" t="s">
        <v>20</v>
      </c>
      <c r="H18554" t="s">
        <v>628</v>
      </c>
      <c r="J18554" s="5"/>
      <c r="K18554" s="2">
        <v>20000</v>
      </c>
      <c r="L18554" s="5">
        <v>8</v>
      </c>
      <c r="M18554" s="2">
        <f t="shared" si="289"/>
        <v>-272855.32999999681</v>
      </c>
      <c r="P18554"/>
    </row>
    <row r="18555" spans="1:16" hidden="1">
      <c r="A18555" t="s">
        <v>12433</v>
      </c>
      <c r="B18555" s="1">
        <v>42338</v>
      </c>
      <c r="C18555" t="s">
        <v>18</v>
      </c>
      <c r="D18555">
        <v>1</v>
      </c>
      <c r="E18555" t="s">
        <v>12434</v>
      </c>
      <c r="F18555" t="s">
        <v>13</v>
      </c>
      <c r="G18555" t="s">
        <v>20</v>
      </c>
      <c r="H18555" t="s">
        <v>8973</v>
      </c>
      <c r="J18555" s="5"/>
      <c r="K18555" s="2">
        <v>10000</v>
      </c>
      <c r="L18555" s="5">
        <v>8</v>
      </c>
      <c r="M18555" s="2">
        <f t="shared" si="289"/>
        <v>-282855.32999999681</v>
      </c>
      <c r="P18555"/>
    </row>
    <row r="18556" spans="1:16" hidden="1">
      <c r="A18556" t="s">
        <v>12447</v>
      </c>
      <c r="B18556" s="1">
        <v>42338</v>
      </c>
      <c r="C18556" t="s">
        <v>6</v>
      </c>
      <c r="D18556">
        <v>1</v>
      </c>
      <c r="E18556" t="s">
        <v>12450</v>
      </c>
      <c r="F18556" t="s">
        <v>29</v>
      </c>
      <c r="G18556" t="s">
        <v>20</v>
      </c>
      <c r="H18556" t="s">
        <v>989</v>
      </c>
      <c r="I18556" s="2">
        <v>500</v>
      </c>
      <c r="J18556" s="5">
        <v>7</v>
      </c>
      <c r="L18556" s="5"/>
      <c r="M18556" s="2">
        <f t="shared" si="289"/>
        <v>-282355.32999999681</v>
      </c>
      <c r="P18556"/>
    </row>
    <row r="18557" spans="1:16" hidden="1">
      <c r="A18557" t="s">
        <v>12550</v>
      </c>
      <c r="B18557" s="1">
        <v>42338</v>
      </c>
      <c r="C18557" t="s">
        <v>195</v>
      </c>
      <c r="D18557">
        <v>1</v>
      </c>
      <c r="E18557" t="s">
        <v>12552</v>
      </c>
      <c r="F18557" t="s">
        <v>13</v>
      </c>
      <c r="G18557" t="s">
        <v>20</v>
      </c>
      <c r="H18557" t="s">
        <v>195</v>
      </c>
      <c r="J18557" s="5"/>
      <c r="K18557" s="2">
        <v>48354.22</v>
      </c>
      <c r="L18557" s="5">
        <v>6</v>
      </c>
      <c r="M18557" s="2">
        <f t="shared" si="289"/>
        <v>-330709.54999999679</v>
      </c>
      <c r="P18557"/>
    </row>
    <row r="18558" spans="1:16" hidden="1">
      <c r="A18558" t="s">
        <v>12553</v>
      </c>
      <c r="B18558" s="1">
        <v>42338</v>
      </c>
      <c r="C18558" t="s">
        <v>200</v>
      </c>
      <c r="D18558">
        <v>1</v>
      </c>
      <c r="E18558" t="s">
        <v>12554</v>
      </c>
      <c r="F18558" t="s">
        <v>16</v>
      </c>
      <c r="G18558" t="s">
        <v>20</v>
      </c>
      <c r="H18558" t="s">
        <v>200</v>
      </c>
      <c r="J18558" s="5"/>
      <c r="K18558" s="2">
        <v>97532.87</v>
      </c>
      <c r="L18558" s="5" t="s">
        <v>36333</v>
      </c>
      <c r="M18558" s="2">
        <f t="shared" si="289"/>
        <v>-428242.41999999678</v>
      </c>
      <c r="P18558"/>
    </row>
    <row r="18559" spans="1:16" hidden="1">
      <c r="A18559" t="s">
        <v>12555</v>
      </c>
      <c r="B18559" s="1">
        <v>42338</v>
      </c>
      <c r="C18559" t="s">
        <v>200</v>
      </c>
      <c r="D18559">
        <v>1</v>
      </c>
      <c r="E18559" t="s">
        <v>12554</v>
      </c>
      <c r="F18559" t="s">
        <v>16</v>
      </c>
      <c r="G18559" t="s">
        <v>20</v>
      </c>
      <c r="H18559" t="s">
        <v>1143</v>
      </c>
      <c r="I18559" s="2">
        <v>97532.87</v>
      </c>
      <c r="J18559" s="2" t="s">
        <v>36333</v>
      </c>
      <c r="L18559" s="5"/>
      <c r="M18559" s="2">
        <f t="shared" si="289"/>
        <v>-330709.54999999679</v>
      </c>
      <c r="P18559"/>
    </row>
    <row r="18560" spans="1:16" hidden="1">
      <c r="A18560" t="s">
        <v>12556</v>
      </c>
      <c r="B18560" s="1">
        <v>42338</v>
      </c>
      <c r="C18560" t="s">
        <v>200</v>
      </c>
      <c r="D18560">
        <v>1</v>
      </c>
      <c r="E18560" t="s">
        <v>12557</v>
      </c>
      <c r="F18560" t="s">
        <v>16</v>
      </c>
      <c r="G18560" t="s">
        <v>20</v>
      </c>
      <c r="H18560" t="s">
        <v>200</v>
      </c>
      <c r="J18560" s="5"/>
      <c r="K18560" s="2">
        <v>9753.8700000000008</v>
      </c>
      <c r="L18560" s="5">
        <v>7</v>
      </c>
      <c r="M18560" s="2">
        <f t="shared" si="289"/>
        <v>-340463.41999999678</v>
      </c>
      <c r="P18560"/>
    </row>
    <row r="18561" spans="1:16" hidden="1">
      <c r="A18561" t="s">
        <v>12560</v>
      </c>
      <c r="B18561" s="1">
        <v>42338</v>
      </c>
      <c r="C18561" t="s">
        <v>18</v>
      </c>
      <c r="D18561">
        <v>1</v>
      </c>
      <c r="E18561" t="s">
        <v>12561</v>
      </c>
      <c r="F18561" t="s">
        <v>13</v>
      </c>
      <c r="G18561" t="s">
        <v>20</v>
      </c>
      <c r="H18561" t="s">
        <v>18</v>
      </c>
      <c r="J18561" s="5"/>
      <c r="K18561" s="2">
        <v>5784.77</v>
      </c>
      <c r="L18561" s="5">
        <v>5</v>
      </c>
      <c r="M18561" s="2">
        <f t="shared" si="289"/>
        <v>-346248.1899999968</v>
      </c>
      <c r="P18561"/>
    </row>
    <row r="18562" spans="1:16" hidden="1">
      <c r="A18562" t="s">
        <v>12601</v>
      </c>
      <c r="B18562" s="1">
        <v>42338</v>
      </c>
      <c r="C18562" t="s">
        <v>1</v>
      </c>
      <c r="D18562">
        <v>1</v>
      </c>
      <c r="E18562" t="s">
        <v>12603</v>
      </c>
      <c r="F18562" t="s">
        <v>13</v>
      </c>
      <c r="G18562" t="s">
        <v>4</v>
      </c>
      <c r="H18562" t="s">
        <v>12604</v>
      </c>
      <c r="J18562" s="5"/>
      <c r="K18562" s="2">
        <v>60000</v>
      </c>
      <c r="L18562" s="5">
        <v>4</v>
      </c>
      <c r="M18562" s="2">
        <f t="shared" si="289"/>
        <v>-406248.1899999968</v>
      </c>
      <c r="P18562"/>
    </row>
    <row r="18563" spans="1:16" hidden="1">
      <c r="A18563" t="s">
        <v>12607</v>
      </c>
      <c r="B18563" s="1">
        <v>42338</v>
      </c>
      <c r="C18563" t="s">
        <v>6</v>
      </c>
      <c r="D18563">
        <v>1</v>
      </c>
      <c r="E18563" t="s">
        <v>12609</v>
      </c>
      <c r="F18563" t="s">
        <v>29</v>
      </c>
      <c r="G18563" t="s">
        <v>4</v>
      </c>
      <c r="H18563" t="s">
        <v>12610</v>
      </c>
      <c r="I18563" s="2">
        <v>200.59</v>
      </c>
      <c r="J18563" s="5">
        <v>3</v>
      </c>
      <c r="L18563" s="5"/>
      <c r="M18563" s="2">
        <f t="shared" si="289"/>
        <v>-406047.59999999678</v>
      </c>
      <c r="P18563"/>
    </row>
    <row r="18564" spans="1:16" hidden="1">
      <c r="A18564" t="s">
        <v>12613</v>
      </c>
      <c r="B18564" s="1">
        <v>42338</v>
      </c>
      <c r="C18564" t="s">
        <v>1</v>
      </c>
      <c r="D18564">
        <v>1</v>
      </c>
      <c r="E18564" t="s">
        <v>12615</v>
      </c>
      <c r="F18564" t="s">
        <v>228</v>
      </c>
      <c r="G18564" t="s">
        <v>4</v>
      </c>
      <c r="H18564" t="s">
        <v>12616</v>
      </c>
      <c r="J18564" s="5"/>
      <c r="K18564" s="2">
        <v>588800</v>
      </c>
      <c r="L18564" s="5">
        <v>4</v>
      </c>
      <c r="M18564" s="2">
        <f t="shared" si="289"/>
        <v>-994847.59999999683</v>
      </c>
      <c r="P18564"/>
    </row>
    <row r="18565" spans="1:16" hidden="1">
      <c r="A18565" t="s">
        <v>12625</v>
      </c>
      <c r="B18565" s="1">
        <v>42338</v>
      </c>
      <c r="C18565" t="s">
        <v>18</v>
      </c>
      <c r="D18565">
        <v>1</v>
      </c>
      <c r="E18565" t="s">
        <v>12626</v>
      </c>
      <c r="F18565" t="s">
        <v>13</v>
      </c>
      <c r="G18565" t="s">
        <v>4</v>
      </c>
      <c r="H18565" t="s">
        <v>12406</v>
      </c>
      <c r="J18565" s="5"/>
      <c r="K18565" s="2">
        <v>27760</v>
      </c>
      <c r="L18565" s="5">
        <v>4</v>
      </c>
      <c r="M18565" s="2">
        <f t="shared" si="289"/>
        <v>-1022607.5999999968</v>
      </c>
      <c r="P18565"/>
    </row>
    <row r="18566" spans="1:16" hidden="1">
      <c r="A18566" t="s">
        <v>12631</v>
      </c>
      <c r="B18566" s="1">
        <v>42338</v>
      </c>
      <c r="C18566" t="s">
        <v>6</v>
      </c>
      <c r="D18566">
        <v>1</v>
      </c>
      <c r="E18566" t="s">
        <v>12634</v>
      </c>
      <c r="F18566" t="s">
        <v>29</v>
      </c>
      <c r="G18566" t="s">
        <v>4</v>
      </c>
      <c r="H18566" t="s">
        <v>3729</v>
      </c>
      <c r="I18566" s="2">
        <v>3000</v>
      </c>
      <c r="J18566" s="5">
        <v>1</v>
      </c>
      <c r="L18566" s="5"/>
      <c r="M18566" s="2">
        <f t="shared" si="289"/>
        <v>-1019607.5999999968</v>
      </c>
      <c r="P18566"/>
    </row>
    <row r="18567" spans="1:16" hidden="1">
      <c r="A18567" t="s">
        <v>12654</v>
      </c>
      <c r="B18567" s="1">
        <v>42338</v>
      </c>
      <c r="C18567" t="s">
        <v>18</v>
      </c>
      <c r="D18567">
        <v>1</v>
      </c>
      <c r="E18567" t="s">
        <v>12659</v>
      </c>
      <c r="F18567" t="s">
        <v>13</v>
      </c>
      <c r="G18567" t="s">
        <v>4</v>
      </c>
      <c r="H18567" t="s">
        <v>12660</v>
      </c>
      <c r="J18567" s="5"/>
      <c r="K18567" s="2">
        <v>20000</v>
      </c>
      <c r="L18567" s="5">
        <v>4</v>
      </c>
      <c r="M18567" s="2">
        <f t="shared" si="289"/>
        <v>-1039607.5999999968</v>
      </c>
      <c r="P18567"/>
    </row>
    <row r="18568" spans="1:16" hidden="1">
      <c r="A18568" t="s">
        <v>12667</v>
      </c>
      <c r="B18568" s="1">
        <v>42338</v>
      </c>
      <c r="C18568" t="s">
        <v>11</v>
      </c>
      <c r="D18568">
        <v>1</v>
      </c>
      <c r="E18568" t="s">
        <v>12675</v>
      </c>
      <c r="F18568" t="s">
        <v>16</v>
      </c>
      <c r="G18568" t="s">
        <v>4</v>
      </c>
      <c r="H18568" t="s">
        <v>12676</v>
      </c>
      <c r="J18568" s="5"/>
      <c r="K18568" s="2">
        <v>1025</v>
      </c>
      <c r="L18568" s="5">
        <v>4</v>
      </c>
      <c r="M18568" s="2">
        <f t="shared" si="289"/>
        <v>-1040632.5999999968</v>
      </c>
      <c r="P18568"/>
    </row>
    <row r="18569" spans="1:16" hidden="1">
      <c r="A18569" t="s">
        <v>12699</v>
      </c>
      <c r="B18569" s="1">
        <v>42338</v>
      </c>
      <c r="C18569" t="s">
        <v>1</v>
      </c>
      <c r="D18569">
        <v>1</v>
      </c>
      <c r="E18569" t="s">
        <v>12704</v>
      </c>
      <c r="F18569" t="s">
        <v>13</v>
      </c>
      <c r="G18569" t="s">
        <v>4</v>
      </c>
      <c r="H18569" t="s">
        <v>11451</v>
      </c>
      <c r="J18569" s="5"/>
      <c r="K18569" s="2">
        <v>100000</v>
      </c>
      <c r="L18569" s="5">
        <v>4</v>
      </c>
      <c r="M18569" s="2">
        <f t="shared" ref="M18569:M18632" si="290">+M18568+I18569-K18569</f>
        <v>-1140632.5999999968</v>
      </c>
      <c r="P18569"/>
    </row>
    <row r="18570" spans="1:16" hidden="1">
      <c r="A18570" t="s">
        <v>12728</v>
      </c>
      <c r="B18570" s="1">
        <v>42338</v>
      </c>
      <c r="C18570" t="s">
        <v>18</v>
      </c>
      <c r="D18570">
        <v>1</v>
      </c>
      <c r="E18570" t="s">
        <v>12733</v>
      </c>
      <c r="F18570" t="s">
        <v>13</v>
      </c>
      <c r="G18570" t="s">
        <v>4</v>
      </c>
      <c r="H18570" t="s">
        <v>12424</v>
      </c>
      <c r="J18570" s="5"/>
      <c r="K18570" s="2">
        <v>30000</v>
      </c>
      <c r="L18570" s="5">
        <v>4</v>
      </c>
      <c r="M18570" s="2">
        <f t="shared" si="290"/>
        <v>-1170632.5999999968</v>
      </c>
      <c r="P18570"/>
    </row>
    <row r="18571" spans="1:16" hidden="1">
      <c r="A18571" t="s">
        <v>12764</v>
      </c>
      <c r="B18571" s="1">
        <v>42338</v>
      </c>
      <c r="C18571" t="s">
        <v>1</v>
      </c>
      <c r="D18571">
        <v>1</v>
      </c>
      <c r="E18571" t="s">
        <v>12766</v>
      </c>
      <c r="F18571" t="s">
        <v>228</v>
      </c>
      <c r="G18571" t="s">
        <v>4</v>
      </c>
      <c r="H18571" t="s">
        <v>12767</v>
      </c>
      <c r="J18571" s="5"/>
      <c r="K18571" s="2">
        <v>85000</v>
      </c>
      <c r="L18571" s="5">
        <v>4</v>
      </c>
      <c r="M18571" s="2">
        <f t="shared" si="290"/>
        <v>-1255632.5999999968</v>
      </c>
      <c r="P18571"/>
    </row>
    <row r="18572" spans="1:16" hidden="1">
      <c r="A18572" t="s">
        <v>12769</v>
      </c>
      <c r="B18572" s="1">
        <v>42338</v>
      </c>
      <c r="C18572" t="s">
        <v>18</v>
      </c>
      <c r="D18572">
        <v>1</v>
      </c>
      <c r="E18572" t="s">
        <v>12771</v>
      </c>
      <c r="F18572" t="s">
        <v>13</v>
      </c>
      <c r="G18572" t="s">
        <v>4</v>
      </c>
      <c r="H18572" t="s">
        <v>12604</v>
      </c>
      <c r="J18572" s="5"/>
      <c r="K18572" s="2">
        <v>10000</v>
      </c>
      <c r="L18572" s="5">
        <v>4</v>
      </c>
      <c r="M18572" s="2">
        <f t="shared" si="290"/>
        <v>-1265632.5999999968</v>
      </c>
      <c r="P18572"/>
    </row>
    <row r="18573" spans="1:16" hidden="1">
      <c r="A18573" t="s">
        <v>12773</v>
      </c>
      <c r="B18573" s="1">
        <v>42338</v>
      </c>
      <c r="C18573" t="s">
        <v>11</v>
      </c>
      <c r="D18573">
        <v>1</v>
      </c>
      <c r="E18573" t="s">
        <v>12776</v>
      </c>
      <c r="F18573" t="s">
        <v>16</v>
      </c>
      <c r="G18573" t="s">
        <v>4</v>
      </c>
      <c r="H18573" t="s">
        <v>564</v>
      </c>
      <c r="J18573" s="5"/>
      <c r="K18573" s="2">
        <v>7822.13</v>
      </c>
      <c r="L18573" s="5">
        <v>4</v>
      </c>
      <c r="M18573" s="2">
        <f t="shared" si="290"/>
        <v>-1273454.7299999967</v>
      </c>
      <c r="P18573"/>
    </row>
    <row r="18574" spans="1:16" hidden="1">
      <c r="A18574" t="s">
        <v>12816</v>
      </c>
      <c r="B18574" s="1">
        <v>42338</v>
      </c>
      <c r="C18574" t="s">
        <v>1</v>
      </c>
      <c r="D18574">
        <v>1</v>
      </c>
      <c r="E18574" t="s">
        <v>12818</v>
      </c>
      <c r="F18574" t="s">
        <v>16</v>
      </c>
      <c r="G18574" t="s">
        <v>4</v>
      </c>
      <c r="H18574" t="s">
        <v>12819</v>
      </c>
      <c r="J18574" s="5"/>
      <c r="K18574" s="2">
        <v>100000</v>
      </c>
      <c r="L18574" s="5">
        <v>4</v>
      </c>
      <c r="M18574" s="2">
        <f t="shared" si="290"/>
        <v>-1373454.7299999967</v>
      </c>
      <c r="P18574"/>
    </row>
    <row r="18575" spans="1:16" hidden="1">
      <c r="A18575" t="s">
        <v>12840</v>
      </c>
      <c r="B18575" s="1">
        <v>42338</v>
      </c>
      <c r="C18575" t="s">
        <v>18</v>
      </c>
      <c r="D18575">
        <v>1</v>
      </c>
      <c r="E18575" t="s">
        <v>12841</v>
      </c>
      <c r="F18575" t="s">
        <v>13</v>
      </c>
      <c r="G18575" t="s">
        <v>4</v>
      </c>
      <c r="H18575" t="s">
        <v>2894</v>
      </c>
      <c r="J18575" s="5"/>
      <c r="K18575" s="2">
        <v>100000</v>
      </c>
      <c r="L18575" s="5">
        <v>4</v>
      </c>
      <c r="M18575" s="2">
        <f t="shared" si="290"/>
        <v>-1473454.7299999967</v>
      </c>
      <c r="P18575"/>
    </row>
    <row r="18576" spans="1:16" hidden="1">
      <c r="A18576" t="s">
        <v>12860</v>
      </c>
      <c r="B18576" s="1">
        <v>42338</v>
      </c>
      <c r="C18576" t="s">
        <v>18</v>
      </c>
      <c r="D18576">
        <v>1</v>
      </c>
      <c r="E18576" t="s">
        <v>12862</v>
      </c>
      <c r="F18576" t="s">
        <v>13</v>
      </c>
      <c r="G18576" t="s">
        <v>4</v>
      </c>
      <c r="H18576" t="s">
        <v>12863</v>
      </c>
      <c r="J18576" s="5"/>
      <c r="K18576" s="2">
        <v>17720</v>
      </c>
      <c r="L18576" s="5">
        <v>4</v>
      </c>
      <c r="M18576" s="2">
        <f t="shared" si="290"/>
        <v>-1491174.7299999967</v>
      </c>
      <c r="P18576"/>
    </row>
    <row r="18577" spans="1:16" hidden="1">
      <c r="A18577" t="s">
        <v>12869</v>
      </c>
      <c r="B18577" s="1">
        <v>42338</v>
      </c>
      <c r="C18577" t="s">
        <v>1</v>
      </c>
      <c r="D18577">
        <v>1</v>
      </c>
      <c r="E18577" t="s">
        <v>12872</v>
      </c>
      <c r="F18577" t="s">
        <v>1439</v>
      </c>
      <c r="G18577" t="s">
        <v>4</v>
      </c>
      <c r="H18577" t="s">
        <v>12424</v>
      </c>
      <c r="J18577" s="5"/>
      <c r="K18577" s="2">
        <v>20000</v>
      </c>
      <c r="L18577" s="5">
        <v>4</v>
      </c>
      <c r="M18577" s="2">
        <f t="shared" si="290"/>
        <v>-1511174.7299999967</v>
      </c>
      <c r="P18577"/>
    </row>
    <row r="18578" spans="1:16" hidden="1">
      <c r="A18578" t="s">
        <v>12877</v>
      </c>
      <c r="B18578" s="1">
        <v>42338</v>
      </c>
      <c r="C18578" t="s">
        <v>200</v>
      </c>
      <c r="D18578">
        <v>1</v>
      </c>
      <c r="E18578" t="s">
        <v>12878</v>
      </c>
      <c r="F18578" t="s">
        <v>16</v>
      </c>
      <c r="G18578" t="s">
        <v>4</v>
      </c>
      <c r="H18578" t="s">
        <v>200</v>
      </c>
      <c r="J18578" s="5"/>
      <c r="K18578" s="2">
        <v>14619.99</v>
      </c>
      <c r="L18578" s="5">
        <v>3</v>
      </c>
      <c r="M18578" s="2">
        <f t="shared" si="290"/>
        <v>-1525794.7199999967</v>
      </c>
      <c r="P18578"/>
    </row>
    <row r="18579" spans="1:16" hidden="1">
      <c r="A18579" t="s">
        <v>12880</v>
      </c>
      <c r="B18579" s="1">
        <v>42338</v>
      </c>
      <c r="C18579" t="s">
        <v>195</v>
      </c>
      <c r="D18579">
        <v>1</v>
      </c>
      <c r="E18579" t="s">
        <v>12886</v>
      </c>
      <c r="F18579" t="s">
        <v>13</v>
      </c>
      <c r="G18579" t="s">
        <v>4</v>
      </c>
      <c r="H18579" t="s">
        <v>195</v>
      </c>
      <c r="J18579" s="5"/>
      <c r="K18579" s="2">
        <v>95153.82</v>
      </c>
      <c r="L18579" s="5">
        <v>2</v>
      </c>
      <c r="M18579" s="2">
        <f t="shared" si="290"/>
        <v>-1620948.5399999968</v>
      </c>
      <c r="P18579"/>
    </row>
    <row r="18580" spans="1:16" hidden="1">
      <c r="A18580" t="s">
        <v>12887</v>
      </c>
      <c r="B18580" s="1">
        <v>42338</v>
      </c>
      <c r="C18580" t="s">
        <v>18</v>
      </c>
      <c r="D18580">
        <v>1</v>
      </c>
      <c r="E18580" t="s">
        <v>12888</v>
      </c>
      <c r="F18580" t="s">
        <v>13</v>
      </c>
      <c r="G18580" t="s">
        <v>4</v>
      </c>
      <c r="H18580" t="s">
        <v>18</v>
      </c>
      <c r="J18580" s="5"/>
      <c r="K18580" s="2">
        <v>14087.24</v>
      </c>
      <c r="L18580" s="5">
        <v>1</v>
      </c>
      <c r="M18580" s="2">
        <f t="shared" si="290"/>
        <v>-1635035.7799999968</v>
      </c>
      <c r="P18580"/>
    </row>
    <row r="18581" spans="1:16" hidden="1">
      <c r="A18581" s="47" t="s">
        <v>12891</v>
      </c>
      <c r="B18581" s="64">
        <v>42338</v>
      </c>
      <c r="C18581" s="56" t="s">
        <v>1</v>
      </c>
      <c r="D18581" s="56">
        <v>1</v>
      </c>
      <c r="E18581" s="56" t="s">
        <v>12895</v>
      </c>
      <c r="F18581" s="56" t="s">
        <v>13</v>
      </c>
      <c r="G18581" s="56" t="s">
        <v>4</v>
      </c>
      <c r="H18581" s="56" t="s">
        <v>12896</v>
      </c>
      <c r="I18581" s="17"/>
      <c r="J18581" s="18"/>
      <c r="K18581" s="17">
        <v>15000</v>
      </c>
      <c r="L18581" s="5">
        <v>4</v>
      </c>
      <c r="M18581" s="2">
        <f t="shared" si="290"/>
        <v>-1650035.7799999968</v>
      </c>
      <c r="P18581"/>
    </row>
    <row r="18582" spans="1:16" hidden="1">
      <c r="A18582" s="47" t="s">
        <v>12985</v>
      </c>
      <c r="B18582" s="48">
        <v>42338</v>
      </c>
      <c r="C18582" s="47" t="s">
        <v>12986</v>
      </c>
      <c r="D18582" s="47">
        <v>1</v>
      </c>
      <c r="E18582" s="47" t="s">
        <v>12987</v>
      </c>
      <c r="F18582" s="47" t="s">
        <v>13</v>
      </c>
      <c r="G18582" s="47" t="s">
        <v>52</v>
      </c>
      <c r="H18582" s="47" t="s">
        <v>10664</v>
      </c>
      <c r="I18582" s="49"/>
      <c r="J18582" s="50"/>
      <c r="K18582" s="49">
        <v>5030</v>
      </c>
      <c r="L18582" s="5"/>
      <c r="M18582" s="2">
        <f t="shared" si="290"/>
        <v>-1655065.7799999968</v>
      </c>
      <c r="N18582" s="25" t="s">
        <v>36442</v>
      </c>
      <c r="P18582"/>
    </row>
    <row r="18583" spans="1:16" hidden="1">
      <c r="A18583" t="s">
        <v>13020</v>
      </c>
      <c r="B18583" s="1">
        <v>42338</v>
      </c>
      <c r="D18583">
        <v>2</v>
      </c>
      <c r="E18583" t="s">
        <v>13023</v>
      </c>
      <c r="F18583" t="s">
        <v>51</v>
      </c>
      <c r="G18583" t="s">
        <v>52</v>
      </c>
      <c r="H18583" t="s">
        <v>6729</v>
      </c>
      <c r="I18583" s="2">
        <v>2080.0100000000002</v>
      </c>
      <c r="J18583" s="5" t="s">
        <v>36333</v>
      </c>
      <c r="L18583" s="5"/>
      <c r="M18583" s="2">
        <f t="shared" si="290"/>
        <v>-1652985.7699999968</v>
      </c>
      <c r="P18583"/>
    </row>
    <row r="18584" spans="1:16" hidden="1">
      <c r="A18584" t="s">
        <v>13024</v>
      </c>
      <c r="B18584" s="1">
        <v>42338</v>
      </c>
      <c r="C18584" t="s">
        <v>13028</v>
      </c>
      <c r="D18584">
        <v>2</v>
      </c>
      <c r="E18584" t="s">
        <v>13029</v>
      </c>
      <c r="F18584" t="s">
        <v>67</v>
      </c>
      <c r="G18584" t="s">
        <v>52</v>
      </c>
      <c r="H18584" t="s">
        <v>10861</v>
      </c>
      <c r="J18584" s="5"/>
      <c r="K18584" s="2">
        <v>2080.0100000000002</v>
      </c>
      <c r="L18584" s="5" t="s">
        <v>36333</v>
      </c>
      <c r="M18584" s="2">
        <f t="shared" si="290"/>
        <v>-1655065.7799999968</v>
      </c>
      <c r="P18584"/>
    </row>
    <row r="18585" spans="1:16" hidden="1">
      <c r="A18585" t="s">
        <v>13030</v>
      </c>
      <c r="B18585" s="1">
        <v>42338</v>
      </c>
      <c r="C18585" t="s">
        <v>13031</v>
      </c>
      <c r="D18585">
        <v>2</v>
      </c>
      <c r="E18585" t="s">
        <v>13032</v>
      </c>
      <c r="F18585" t="s">
        <v>51</v>
      </c>
      <c r="G18585" t="s">
        <v>52</v>
      </c>
      <c r="H18585" t="s">
        <v>6091</v>
      </c>
      <c r="I18585" s="2">
        <v>3184.83</v>
      </c>
      <c r="J18585" s="5" t="s">
        <v>36333</v>
      </c>
      <c r="L18585" s="5"/>
      <c r="M18585" s="2">
        <f t="shared" si="290"/>
        <v>-1651880.9499999967</v>
      </c>
      <c r="P18585"/>
    </row>
    <row r="18586" spans="1:16" hidden="1">
      <c r="A18586" t="s">
        <v>13033</v>
      </c>
      <c r="B18586" s="1">
        <v>42338</v>
      </c>
      <c r="C18586" t="s">
        <v>13031</v>
      </c>
      <c r="D18586">
        <v>2</v>
      </c>
      <c r="E18586" t="s">
        <v>13038</v>
      </c>
      <c r="F18586" t="s">
        <v>67</v>
      </c>
      <c r="G18586" t="s">
        <v>52</v>
      </c>
      <c r="H18586" t="s">
        <v>13039</v>
      </c>
      <c r="J18586" s="5"/>
      <c r="K18586" s="2">
        <v>3184.83</v>
      </c>
      <c r="L18586" s="5" t="s">
        <v>36333</v>
      </c>
      <c r="M18586" s="2">
        <f t="shared" si="290"/>
        <v>-1655065.7799999968</v>
      </c>
      <c r="P18586"/>
    </row>
    <row r="18587" spans="1:16" hidden="1">
      <c r="A18587" t="s">
        <v>13040</v>
      </c>
      <c r="B18587" s="1">
        <v>42338</v>
      </c>
      <c r="C18587" t="s">
        <v>13041</v>
      </c>
      <c r="D18587">
        <v>2</v>
      </c>
      <c r="E18587" t="s">
        <v>13042</v>
      </c>
      <c r="F18587" t="s">
        <v>51</v>
      </c>
      <c r="G18587" t="s">
        <v>52</v>
      </c>
      <c r="H18587" t="s">
        <v>13043</v>
      </c>
      <c r="I18587" s="2">
        <v>2059.21</v>
      </c>
      <c r="J18587" s="5" t="s">
        <v>36333</v>
      </c>
      <c r="L18587" s="5"/>
      <c r="M18587" s="2">
        <f t="shared" si="290"/>
        <v>-1653006.5699999968</v>
      </c>
      <c r="P18587"/>
    </row>
    <row r="18588" spans="1:16" hidden="1">
      <c r="A18588" t="s">
        <v>13044</v>
      </c>
      <c r="B18588" s="1">
        <v>42338</v>
      </c>
      <c r="C18588" t="s">
        <v>13041</v>
      </c>
      <c r="D18588">
        <v>2</v>
      </c>
      <c r="E18588" t="s">
        <v>13048</v>
      </c>
      <c r="F18588" t="s">
        <v>67</v>
      </c>
      <c r="G18588" t="s">
        <v>52</v>
      </c>
      <c r="H18588" t="s">
        <v>13043</v>
      </c>
      <c r="J18588" s="5"/>
      <c r="K18588" s="2">
        <v>2059.21</v>
      </c>
      <c r="L18588" s="5" t="s">
        <v>36333</v>
      </c>
      <c r="M18588" s="2">
        <f t="shared" si="290"/>
        <v>-1655065.7799999968</v>
      </c>
      <c r="P18588"/>
    </row>
    <row r="18589" spans="1:16" hidden="1">
      <c r="A18589" t="s">
        <v>34638</v>
      </c>
      <c r="B18589" s="1">
        <v>42338</v>
      </c>
      <c r="C18589" t="s">
        <v>34650</v>
      </c>
      <c r="D18589">
        <v>1</v>
      </c>
      <c r="E18589" t="s">
        <v>34651</v>
      </c>
      <c r="F18589" t="s">
        <v>13565</v>
      </c>
      <c r="G18589" t="s">
        <v>20</v>
      </c>
      <c r="H18589" t="s">
        <v>34652</v>
      </c>
      <c r="I18589" s="2">
        <v>20000</v>
      </c>
      <c r="J18589" s="5">
        <v>6</v>
      </c>
      <c r="L18589" s="5"/>
      <c r="M18589" s="2">
        <f t="shared" si="290"/>
        <v>-1635065.7799999968</v>
      </c>
      <c r="P18589"/>
    </row>
    <row r="18590" spans="1:16" hidden="1">
      <c r="A18590" t="s">
        <v>34655</v>
      </c>
      <c r="B18590" s="1">
        <v>42338</v>
      </c>
      <c r="C18590" t="s">
        <v>34665</v>
      </c>
      <c r="D18590">
        <v>2</v>
      </c>
      <c r="E18590" t="s">
        <v>34666</v>
      </c>
      <c r="F18590" t="s">
        <v>7054</v>
      </c>
      <c r="G18590" t="s">
        <v>20</v>
      </c>
      <c r="H18590" t="s">
        <v>17877</v>
      </c>
      <c r="I18590" s="2">
        <v>6960.01</v>
      </c>
      <c r="J18590" s="5">
        <v>7</v>
      </c>
      <c r="L18590" s="5"/>
      <c r="M18590" s="2">
        <f t="shared" si="290"/>
        <v>-1628105.7699999968</v>
      </c>
      <c r="N18590" s="3">
        <f>+I18590-1025</f>
        <v>5935.01</v>
      </c>
      <c r="P18590"/>
    </row>
    <row r="18591" spans="1:16" hidden="1">
      <c r="A18591" t="s">
        <v>34669</v>
      </c>
      <c r="B18591" s="1">
        <v>42338</v>
      </c>
      <c r="C18591" t="s">
        <v>34633</v>
      </c>
      <c r="D18591">
        <v>1</v>
      </c>
      <c r="E18591" t="s">
        <v>34681</v>
      </c>
      <c r="F18591" t="s">
        <v>13565</v>
      </c>
      <c r="G18591" t="s">
        <v>20</v>
      </c>
      <c r="H18591" t="s">
        <v>34635</v>
      </c>
      <c r="I18591" s="2">
        <v>80700</v>
      </c>
      <c r="J18591" s="5">
        <v>8</v>
      </c>
      <c r="L18591" s="5"/>
      <c r="M18591" s="2">
        <f t="shared" si="290"/>
        <v>-1547405.7699999968</v>
      </c>
      <c r="P18591"/>
    </row>
    <row r="18592" spans="1:16" hidden="1">
      <c r="A18592" t="s">
        <v>34684</v>
      </c>
      <c r="B18592" s="1">
        <v>42338</v>
      </c>
      <c r="C18592" t="s">
        <v>34695</v>
      </c>
      <c r="D18592">
        <v>2</v>
      </c>
      <c r="E18592" t="s">
        <v>34696</v>
      </c>
      <c r="F18592" t="s">
        <v>13559</v>
      </c>
      <c r="G18592" t="s">
        <v>313</v>
      </c>
      <c r="H18592" t="s">
        <v>7740</v>
      </c>
      <c r="J18592" s="5"/>
      <c r="K18592" s="2">
        <v>942</v>
      </c>
      <c r="L18592" s="5" t="s">
        <v>36333</v>
      </c>
      <c r="M18592" s="2">
        <f t="shared" si="290"/>
        <v>-1548347.7699999968</v>
      </c>
      <c r="P18592"/>
    </row>
    <row r="18593" spans="1:16" hidden="1">
      <c r="A18593" t="s">
        <v>34684</v>
      </c>
      <c r="B18593" s="1">
        <v>42338</v>
      </c>
      <c r="C18593" t="s">
        <v>34695</v>
      </c>
      <c r="D18593">
        <v>2</v>
      </c>
      <c r="E18593" t="s">
        <v>34696</v>
      </c>
      <c r="F18593" t="s">
        <v>13559</v>
      </c>
      <c r="G18593" t="s">
        <v>313</v>
      </c>
      <c r="H18593" t="s">
        <v>7740</v>
      </c>
      <c r="I18593" s="2">
        <v>942</v>
      </c>
      <c r="J18593" s="5" t="s">
        <v>36333</v>
      </c>
      <c r="L18593" s="5"/>
      <c r="M18593" s="2">
        <f t="shared" si="290"/>
        <v>-1547405.7699999968</v>
      </c>
      <c r="P18593"/>
    </row>
    <row r="18594" spans="1:16" hidden="1">
      <c r="A18594" t="s">
        <v>34698</v>
      </c>
      <c r="B18594" s="1">
        <v>42338</v>
      </c>
      <c r="C18594" t="s">
        <v>15052</v>
      </c>
      <c r="D18594">
        <v>1</v>
      </c>
      <c r="E18594" t="s">
        <v>34709</v>
      </c>
      <c r="F18594" t="s">
        <v>13565</v>
      </c>
      <c r="G18594" t="s">
        <v>20</v>
      </c>
      <c r="H18594" t="s">
        <v>994</v>
      </c>
      <c r="I18594" s="2">
        <v>30000</v>
      </c>
      <c r="J18594" s="5">
        <v>8</v>
      </c>
      <c r="L18594" s="5"/>
      <c r="M18594" s="2">
        <f t="shared" si="290"/>
        <v>-1517405.7699999968</v>
      </c>
      <c r="P18594"/>
    </row>
    <row r="18595" spans="1:16" hidden="1">
      <c r="A18595" t="s">
        <v>34713</v>
      </c>
      <c r="B18595" s="1">
        <v>42338</v>
      </c>
      <c r="C18595" t="s">
        <v>15052</v>
      </c>
      <c r="D18595">
        <v>1</v>
      </c>
      <c r="E18595" t="s">
        <v>34722</v>
      </c>
      <c r="F18595" t="s">
        <v>13565</v>
      </c>
      <c r="G18595" t="s">
        <v>20</v>
      </c>
      <c r="H18595" t="s">
        <v>994</v>
      </c>
      <c r="I18595" s="2">
        <v>1750</v>
      </c>
      <c r="J18595" s="5">
        <v>6</v>
      </c>
      <c r="L18595" s="5"/>
      <c r="M18595" s="2">
        <f t="shared" si="290"/>
        <v>-1515655.7699999968</v>
      </c>
      <c r="P18595"/>
    </row>
    <row r="18596" spans="1:16" hidden="1">
      <c r="A18596" t="s">
        <v>34725</v>
      </c>
      <c r="B18596" s="1">
        <v>42338</v>
      </c>
      <c r="C18596" t="s">
        <v>34734</v>
      </c>
      <c r="D18596">
        <v>2</v>
      </c>
      <c r="E18596" t="s">
        <v>34735</v>
      </c>
      <c r="F18596" t="s">
        <v>7054</v>
      </c>
      <c r="G18596" t="s">
        <v>20</v>
      </c>
      <c r="H18596" t="s">
        <v>34736</v>
      </c>
      <c r="I18596" s="2">
        <v>1025</v>
      </c>
      <c r="J18596" s="5">
        <v>5</v>
      </c>
      <c r="L18596" s="5"/>
      <c r="M18596" s="2">
        <f t="shared" si="290"/>
        <v>-1514630.7699999968</v>
      </c>
      <c r="P18596"/>
    </row>
    <row r="18597" spans="1:16" hidden="1">
      <c r="A18597" t="s">
        <v>34739</v>
      </c>
      <c r="B18597" s="1">
        <v>42338</v>
      </c>
      <c r="C18597" t="s">
        <v>34750</v>
      </c>
      <c r="D18597">
        <v>1</v>
      </c>
      <c r="E18597" t="s">
        <v>34751</v>
      </c>
      <c r="F18597" t="s">
        <v>13565</v>
      </c>
      <c r="G18597" t="s">
        <v>20</v>
      </c>
      <c r="H18597" t="s">
        <v>34752</v>
      </c>
      <c r="I18597" s="2">
        <v>20000</v>
      </c>
      <c r="J18597" s="5">
        <v>6</v>
      </c>
      <c r="L18597" s="5"/>
      <c r="M18597" s="2">
        <f t="shared" si="290"/>
        <v>-1494630.7699999968</v>
      </c>
      <c r="P18597"/>
    </row>
    <row r="18598" spans="1:16" hidden="1">
      <c r="A18598" t="s">
        <v>34755</v>
      </c>
      <c r="B18598" s="1">
        <v>42338</v>
      </c>
      <c r="C18598" t="s">
        <v>34765</v>
      </c>
      <c r="D18598">
        <v>2</v>
      </c>
      <c r="E18598" t="s">
        <v>34766</v>
      </c>
      <c r="F18598" t="s">
        <v>7054</v>
      </c>
      <c r="G18598" t="s">
        <v>20</v>
      </c>
      <c r="H18598" t="s">
        <v>12355</v>
      </c>
      <c r="J18598" s="5"/>
      <c r="K18598" s="2">
        <v>1025</v>
      </c>
      <c r="L18598" s="5" t="s">
        <v>36333</v>
      </c>
      <c r="M18598" s="2">
        <f t="shared" si="290"/>
        <v>-1495655.7699999968</v>
      </c>
      <c r="P18598"/>
    </row>
    <row r="18599" spans="1:16" hidden="1">
      <c r="A18599" t="s">
        <v>34755</v>
      </c>
      <c r="B18599" s="1">
        <v>42338</v>
      </c>
      <c r="C18599" t="s">
        <v>34765</v>
      </c>
      <c r="D18599">
        <v>2</v>
      </c>
      <c r="E18599" t="s">
        <v>34766</v>
      </c>
      <c r="F18599" t="s">
        <v>7054</v>
      </c>
      <c r="G18599" t="s">
        <v>20</v>
      </c>
      <c r="H18599" t="s">
        <v>12355</v>
      </c>
      <c r="I18599" s="2">
        <v>1025</v>
      </c>
      <c r="J18599" s="5" t="s">
        <v>36333</v>
      </c>
      <c r="L18599" s="5"/>
      <c r="M18599" s="2">
        <f t="shared" si="290"/>
        <v>-1494630.7699999968</v>
      </c>
      <c r="P18599"/>
    </row>
    <row r="18600" spans="1:16" hidden="1">
      <c r="A18600" s="56" t="s">
        <v>34769</v>
      </c>
      <c r="B18600" s="64">
        <v>42338</v>
      </c>
      <c r="C18600" s="56" t="s">
        <v>34779</v>
      </c>
      <c r="D18600" s="56">
        <v>2</v>
      </c>
      <c r="E18600" s="56" t="s">
        <v>34780</v>
      </c>
      <c r="F18600" s="56" t="s">
        <v>7054</v>
      </c>
      <c r="G18600" s="56" t="s">
        <v>20</v>
      </c>
      <c r="H18600" s="56" t="s">
        <v>14559</v>
      </c>
      <c r="I18600" s="17">
        <v>1025</v>
      </c>
      <c r="J18600" s="18"/>
      <c r="L18600" s="5"/>
      <c r="M18600" s="2">
        <f t="shared" si="290"/>
        <v>-1493605.7699999968</v>
      </c>
      <c r="P18600"/>
    </row>
    <row r="18601" spans="1:16" hidden="1">
      <c r="A18601" t="s">
        <v>34783</v>
      </c>
      <c r="B18601" s="1">
        <v>42338</v>
      </c>
      <c r="C18601" t="s">
        <v>34793</v>
      </c>
      <c r="D18601">
        <v>2</v>
      </c>
      <c r="E18601" t="s">
        <v>34794</v>
      </c>
      <c r="F18601" t="s">
        <v>7054</v>
      </c>
      <c r="G18601" t="s">
        <v>20</v>
      </c>
      <c r="H18601" t="s">
        <v>14754</v>
      </c>
      <c r="I18601" s="2">
        <v>1025</v>
      </c>
      <c r="J18601" s="5">
        <v>7</v>
      </c>
      <c r="L18601" s="5"/>
      <c r="M18601" s="2">
        <f t="shared" si="290"/>
        <v>-1492580.7699999968</v>
      </c>
      <c r="P18601"/>
    </row>
    <row r="18602" spans="1:16" hidden="1">
      <c r="A18602" t="s">
        <v>34797</v>
      </c>
      <c r="B18602" s="1">
        <v>42338</v>
      </c>
      <c r="C18602" t="s">
        <v>6</v>
      </c>
      <c r="D18602">
        <v>1</v>
      </c>
      <c r="E18602" t="s">
        <v>34806</v>
      </c>
      <c r="F18602" t="s">
        <v>13565</v>
      </c>
      <c r="G18602" t="s">
        <v>20</v>
      </c>
      <c r="H18602" t="s">
        <v>14754</v>
      </c>
      <c r="I18602" s="2">
        <v>243.86</v>
      </c>
      <c r="J18602" s="5">
        <v>7</v>
      </c>
      <c r="L18602" s="5"/>
      <c r="M18602" s="2">
        <f t="shared" si="290"/>
        <v>-1492336.9099999967</v>
      </c>
      <c r="P18602"/>
    </row>
    <row r="18603" spans="1:16" hidden="1">
      <c r="A18603" t="s">
        <v>34808</v>
      </c>
      <c r="B18603" s="1">
        <v>42338</v>
      </c>
      <c r="C18603" t="s">
        <v>18</v>
      </c>
      <c r="D18603">
        <v>2</v>
      </c>
      <c r="E18603" t="s">
        <v>34818</v>
      </c>
      <c r="F18603" t="s">
        <v>13559</v>
      </c>
      <c r="G18603" t="s">
        <v>479</v>
      </c>
      <c r="H18603" t="s">
        <v>65</v>
      </c>
      <c r="I18603" s="2">
        <v>299.36</v>
      </c>
      <c r="J18603" s="5">
        <v>5</v>
      </c>
      <c r="L18603" s="5"/>
      <c r="M18603" s="2">
        <f t="shared" si="290"/>
        <v>-1492037.5499999966</v>
      </c>
      <c r="P18603"/>
    </row>
    <row r="18604" spans="1:16" hidden="1">
      <c r="A18604" t="s">
        <v>34820</v>
      </c>
      <c r="B18604" s="1">
        <v>42338</v>
      </c>
      <c r="C18604" t="s">
        <v>34828</v>
      </c>
      <c r="D18604">
        <v>1</v>
      </c>
      <c r="E18604" t="s">
        <v>34829</v>
      </c>
      <c r="F18604" t="s">
        <v>13565</v>
      </c>
      <c r="G18604" t="s">
        <v>20</v>
      </c>
      <c r="H18604" t="s">
        <v>34830</v>
      </c>
      <c r="I18604" s="2">
        <v>20000</v>
      </c>
      <c r="J18604" s="5">
        <v>8</v>
      </c>
      <c r="L18604" s="5"/>
      <c r="M18604" s="2">
        <f t="shared" si="290"/>
        <v>-1472037.5499999966</v>
      </c>
      <c r="P18604"/>
    </row>
    <row r="18605" spans="1:16" hidden="1">
      <c r="A18605" t="s">
        <v>34833</v>
      </c>
      <c r="B18605" s="1">
        <v>42338</v>
      </c>
      <c r="C18605" t="s">
        <v>34650</v>
      </c>
      <c r="D18605">
        <v>1</v>
      </c>
      <c r="E18605" t="s">
        <v>34843</v>
      </c>
      <c r="F18605" t="s">
        <v>13565</v>
      </c>
      <c r="G18605" t="s">
        <v>20</v>
      </c>
      <c r="H18605" t="s">
        <v>34652</v>
      </c>
      <c r="I18605" s="2">
        <v>30000</v>
      </c>
      <c r="J18605" s="5">
        <v>8</v>
      </c>
      <c r="L18605" s="5"/>
      <c r="M18605" s="2">
        <f t="shared" si="290"/>
        <v>-1442037.5499999966</v>
      </c>
      <c r="P18605"/>
    </row>
    <row r="18606" spans="1:16" hidden="1">
      <c r="A18606" t="s">
        <v>34846</v>
      </c>
      <c r="B18606" s="1">
        <v>42338</v>
      </c>
      <c r="C18606" t="s">
        <v>34855</v>
      </c>
      <c r="D18606">
        <v>1</v>
      </c>
      <c r="E18606" t="s">
        <v>34856</v>
      </c>
      <c r="F18606" t="s">
        <v>13565</v>
      </c>
      <c r="G18606" t="s">
        <v>20</v>
      </c>
      <c r="H18606" t="s">
        <v>14870</v>
      </c>
      <c r="I18606" s="2">
        <v>20000</v>
      </c>
      <c r="J18606" s="5">
        <v>8</v>
      </c>
      <c r="L18606" s="5"/>
      <c r="M18606" s="2">
        <f t="shared" si="290"/>
        <v>-1422037.5499999966</v>
      </c>
      <c r="P18606"/>
    </row>
    <row r="18607" spans="1:16" hidden="1">
      <c r="A18607" t="s">
        <v>34859</v>
      </c>
      <c r="B18607" s="1">
        <v>42338</v>
      </c>
      <c r="C18607" t="s">
        <v>6</v>
      </c>
      <c r="D18607">
        <v>1</v>
      </c>
      <c r="E18607" t="s">
        <v>34867</v>
      </c>
      <c r="F18607" t="s">
        <v>13565</v>
      </c>
      <c r="G18607" t="s">
        <v>20</v>
      </c>
      <c r="H18607" t="s">
        <v>8973</v>
      </c>
      <c r="I18607" s="2">
        <v>10000</v>
      </c>
      <c r="J18607" s="5">
        <v>8</v>
      </c>
      <c r="L18607" s="5"/>
      <c r="M18607" s="2">
        <f t="shared" si="290"/>
        <v>-1412037.5499999966</v>
      </c>
      <c r="P18607"/>
    </row>
    <row r="18608" spans="1:16" hidden="1">
      <c r="A18608" t="s">
        <v>34871</v>
      </c>
      <c r="B18608" s="1">
        <v>42338</v>
      </c>
      <c r="C18608" t="s">
        <v>34879</v>
      </c>
      <c r="D18608">
        <v>2</v>
      </c>
      <c r="E18608" t="s">
        <v>34880</v>
      </c>
      <c r="F18608" t="s">
        <v>7054</v>
      </c>
      <c r="G18608" t="s">
        <v>20</v>
      </c>
      <c r="H18608" t="s">
        <v>26085</v>
      </c>
      <c r="I18608" s="2">
        <v>1025</v>
      </c>
      <c r="J18608" s="5">
        <v>6</v>
      </c>
      <c r="L18608" s="5"/>
      <c r="M18608" s="2">
        <f t="shared" si="290"/>
        <v>-1411012.5499999966</v>
      </c>
      <c r="P18608"/>
    </row>
    <row r="18609" spans="1:16" hidden="1">
      <c r="A18609" t="s">
        <v>34887</v>
      </c>
      <c r="B18609" s="1">
        <v>42338</v>
      </c>
      <c r="C18609" t="s">
        <v>34894</v>
      </c>
      <c r="D18609">
        <v>2</v>
      </c>
      <c r="E18609" t="s">
        <v>34895</v>
      </c>
      <c r="F18609" t="s">
        <v>7054</v>
      </c>
      <c r="G18609" t="s">
        <v>20</v>
      </c>
      <c r="H18609" t="s">
        <v>33221</v>
      </c>
      <c r="I18609" s="2">
        <v>4100</v>
      </c>
      <c r="J18609" s="5">
        <v>5</v>
      </c>
      <c r="L18609" s="5"/>
      <c r="M18609" s="2">
        <f t="shared" si="290"/>
        <v>-1406912.5499999966</v>
      </c>
      <c r="P18609"/>
    </row>
    <row r="18610" spans="1:16" hidden="1">
      <c r="A18610" t="s">
        <v>34900</v>
      </c>
      <c r="B18610" s="1">
        <v>42338</v>
      </c>
      <c r="C18610" t="s">
        <v>34906</v>
      </c>
      <c r="D18610">
        <v>2</v>
      </c>
      <c r="E18610" t="s">
        <v>34907</v>
      </c>
      <c r="F18610" t="s">
        <v>7054</v>
      </c>
      <c r="G18610" t="s">
        <v>4</v>
      </c>
      <c r="H18610" t="s">
        <v>10971</v>
      </c>
      <c r="J18610" s="5"/>
      <c r="K18610" s="2">
        <v>2229.44</v>
      </c>
      <c r="L18610" s="5">
        <v>2</v>
      </c>
      <c r="M18610" s="2">
        <f t="shared" si="290"/>
        <v>-1409141.9899999965</v>
      </c>
      <c r="P18610"/>
    </row>
    <row r="18611" spans="1:16" hidden="1">
      <c r="A18611" t="s">
        <v>34900</v>
      </c>
      <c r="B18611" s="1">
        <v>42338</v>
      </c>
      <c r="C18611" t="s">
        <v>34906</v>
      </c>
      <c r="D18611">
        <v>2</v>
      </c>
      <c r="E18611" t="s">
        <v>34907</v>
      </c>
      <c r="F18611" t="s">
        <v>7054</v>
      </c>
      <c r="G18611" t="s">
        <v>4</v>
      </c>
      <c r="H18611" t="s">
        <v>10971</v>
      </c>
      <c r="I18611" s="2">
        <v>3098.27</v>
      </c>
      <c r="J18611" s="5">
        <v>2</v>
      </c>
      <c r="L18611" s="5"/>
      <c r="M18611" s="2">
        <f t="shared" si="290"/>
        <v>-1406043.7199999965</v>
      </c>
      <c r="N18611" s="3">
        <f>+I18611-K18610</f>
        <v>868.82999999999993</v>
      </c>
      <c r="P18611"/>
    </row>
    <row r="18612" spans="1:16" hidden="1">
      <c r="A18612" t="s">
        <v>34912</v>
      </c>
      <c r="B18612" s="1">
        <v>42338</v>
      </c>
      <c r="C18612" t="s">
        <v>34920</v>
      </c>
      <c r="D18612">
        <v>2</v>
      </c>
      <c r="E18612" t="s">
        <v>34921</v>
      </c>
      <c r="F18612" t="s">
        <v>7054</v>
      </c>
      <c r="G18612" t="s">
        <v>4</v>
      </c>
      <c r="H18612" t="s">
        <v>273</v>
      </c>
      <c r="I18612" s="2">
        <v>1025</v>
      </c>
      <c r="J18612" s="5">
        <v>2</v>
      </c>
      <c r="L18612" s="5"/>
      <c r="M18612" s="2">
        <f t="shared" si="290"/>
        <v>-1405018.7199999965</v>
      </c>
      <c r="P18612"/>
    </row>
    <row r="18613" spans="1:16" hidden="1">
      <c r="A18613" t="s">
        <v>34925</v>
      </c>
      <c r="B18613" s="1">
        <v>42338</v>
      </c>
      <c r="C18613" t="s">
        <v>1802</v>
      </c>
      <c r="D18613">
        <v>2</v>
      </c>
      <c r="E18613" t="s">
        <v>34933</v>
      </c>
      <c r="F18613" t="s">
        <v>13559</v>
      </c>
      <c r="G18613" t="s">
        <v>479</v>
      </c>
      <c r="H18613" t="s">
        <v>30589</v>
      </c>
      <c r="I18613" s="2">
        <v>1015.16</v>
      </c>
      <c r="J18613" s="5">
        <v>1</v>
      </c>
      <c r="L18613" s="5"/>
      <c r="M18613" s="2">
        <f t="shared" si="290"/>
        <v>-1404003.5599999966</v>
      </c>
      <c r="P18613"/>
    </row>
    <row r="18614" spans="1:16" hidden="1">
      <c r="A18614" t="s">
        <v>34938</v>
      </c>
      <c r="B18614" s="1">
        <v>42338</v>
      </c>
      <c r="C18614" t="s">
        <v>34945</v>
      </c>
      <c r="D18614">
        <v>1</v>
      </c>
      <c r="E18614" t="s">
        <v>34946</v>
      </c>
      <c r="F18614" t="s">
        <v>13565</v>
      </c>
      <c r="G18614" t="s">
        <v>4</v>
      </c>
      <c r="H18614" t="s">
        <v>34947</v>
      </c>
      <c r="I18614" s="2">
        <v>60000</v>
      </c>
      <c r="J18614" s="5">
        <v>4</v>
      </c>
      <c r="L18614" s="5"/>
      <c r="M18614" s="2">
        <f t="shared" si="290"/>
        <v>-1344003.5599999966</v>
      </c>
      <c r="P18614"/>
    </row>
    <row r="18615" spans="1:16" hidden="1">
      <c r="A18615" t="s">
        <v>34950</v>
      </c>
      <c r="B18615" s="1">
        <v>42338</v>
      </c>
      <c r="C18615" t="s">
        <v>34956</v>
      </c>
      <c r="D18615">
        <v>1</v>
      </c>
      <c r="E18615" t="s">
        <v>34957</v>
      </c>
      <c r="F18615" t="s">
        <v>13565</v>
      </c>
      <c r="G18615" t="s">
        <v>4</v>
      </c>
      <c r="H18615" t="s">
        <v>34958</v>
      </c>
      <c r="I18615" s="2">
        <v>238800</v>
      </c>
      <c r="J18615" s="5">
        <v>4</v>
      </c>
      <c r="L18615" s="5"/>
      <c r="M18615" s="2">
        <f t="shared" si="290"/>
        <v>-1105203.5599999966</v>
      </c>
      <c r="P18615"/>
    </row>
    <row r="18616" spans="1:16" hidden="1">
      <c r="A18616" t="s">
        <v>34965</v>
      </c>
      <c r="B18616" s="1">
        <v>42338</v>
      </c>
      <c r="C18616" t="s">
        <v>34972</v>
      </c>
      <c r="D18616">
        <v>1</v>
      </c>
      <c r="E18616" t="s">
        <v>34973</v>
      </c>
      <c r="F18616" t="s">
        <v>13565</v>
      </c>
      <c r="G18616" t="s">
        <v>4</v>
      </c>
      <c r="H18616" t="s">
        <v>34958</v>
      </c>
      <c r="I18616" s="2">
        <v>350000</v>
      </c>
      <c r="J18616" s="5">
        <v>4</v>
      </c>
      <c r="L18616" s="5"/>
      <c r="M18616" s="2">
        <f t="shared" si="290"/>
        <v>-755203.55999999656</v>
      </c>
      <c r="P18616"/>
    </row>
    <row r="18617" spans="1:16" hidden="1">
      <c r="A18617" t="s">
        <v>34978</v>
      </c>
      <c r="B18617" s="1">
        <v>42338</v>
      </c>
      <c r="C18617" t="s">
        <v>34828</v>
      </c>
      <c r="D18617">
        <v>1</v>
      </c>
      <c r="E18617" t="s">
        <v>34985</v>
      </c>
      <c r="F18617" t="s">
        <v>13565</v>
      </c>
      <c r="G18617" t="s">
        <v>4</v>
      </c>
      <c r="H18617" t="s">
        <v>34830</v>
      </c>
      <c r="I18617" s="2">
        <v>27760</v>
      </c>
      <c r="J18617" s="5">
        <v>4</v>
      </c>
      <c r="L18617" s="5"/>
      <c r="M18617" s="2">
        <f t="shared" si="290"/>
        <v>-727443.55999999656</v>
      </c>
      <c r="P18617"/>
    </row>
    <row r="18618" spans="1:16" hidden="1">
      <c r="A18618" t="s">
        <v>34990</v>
      </c>
      <c r="B18618" s="1">
        <v>42338</v>
      </c>
      <c r="C18618" t="s">
        <v>6</v>
      </c>
      <c r="D18618">
        <v>1</v>
      </c>
      <c r="E18618" t="s">
        <v>34999</v>
      </c>
      <c r="F18618" t="s">
        <v>13565</v>
      </c>
      <c r="G18618" t="s">
        <v>4</v>
      </c>
      <c r="H18618" t="s">
        <v>17565</v>
      </c>
      <c r="I18618" s="2">
        <v>20000</v>
      </c>
      <c r="J18618" s="5" t="s">
        <v>36425</v>
      </c>
      <c r="L18618" s="5"/>
      <c r="M18618" s="2">
        <f t="shared" si="290"/>
        <v>-707443.55999999656</v>
      </c>
      <c r="N18618" s="3"/>
      <c r="P18618"/>
    </row>
    <row r="18619" spans="1:16" hidden="1">
      <c r="A18619" t="s">
        <v>35006</v>
      </c>
      <c r="B18619" s="1">
        <v>42338</v>
      </c>
      <c r="C18619" t="s">
        <v>35014</v>
      </c>
      <c r="D18619">
        <v>2</v>
      </c>
      <c r="E18619" t="s">
        <v>35015</v>
      </c>
      <c r="F18619" t="s">
        <v>7054</v>
      </c>
      <c r="G18619" t="s">
        <v>4</v>
      </c>
      <c r="H18619" t="s">
        <v>6526</v>
      </c>
      <c r="I18619" s="2">
        <v>1840</v>
      </c>
      <c r="J18619" s="5">
        <v>1</v>
      </c>
      <c r="L18619" s="5"/>
      <c r="M18619" s="2">
        <f t="shared" si="290"/>
        <v>-705603.55999999656</v>
      </c>
      <c r="P18619"/>
    </row>
    <row r="18620" spans="1:16" hidden="1">
      <c r="A18620" t="s">
        <v>35021</v>
      </c>
      <c r="B18620" s="1">
        <v>42338</v>
      </c>
      <c r="C18620" t="s">
        <v>35031</v>
      </c>
      <c r="D18620">
        <v>2</v>
      </c>
      <c r="E18620" t="s">
        <v>35032</v>
      </c>
      <c r="F18620" t="s">
        <v>7054</v>
      </c>
      <c r="G18620" t="s">
        <v>4</v>
      </c>
      <c r="H18620" t="s">
        <v>7077</v>
      </c>
      <c r="I18620" s="2">
        <v>1025</v>
      </c>
      <c r="J18620" s="5">
        <v>1</v>
      </c>
      <c r="L18620" s="5"/>
      <c r="M18620" s="2">
        <f t="shared" si="290"/>
        <v>-704578.55999999656</v>
      </c>
      <c r="P18620"/>
    </row>
    <row r="18621" spans="1:16" hidden="1">
      <c r="A18621" t="s">
        <v>35036</v>
      </c>
      <c r="B18621" s="1">
        <v>42338</v>
      </c>
      <c r="C18621" t="s">
        <v>35045</v>
      </c>
      <c r="D18621">
        <v>2</v>
      </c>
      <c r="E18621" t="s">
        <v>35046</v>
      </c>
      <c r="F18621" t="s">
        <v>7054</v>
      </c>
      <c r="G18621" t="s">
        <v>4</v>
      </c>
      <c r="H18621" t="s">
        <v>659</v>
      </c>
      <c r="I18621" s="2">
        <v>3030</v>
      </c>
      <c r="J18621" s="5">
        <v>2</v>
      </c>
      <c r="L18621" s="5"/>
      <c r="M18621" s="2">
        <f t="shared" si="290"/>
        <v>-701548.55999999656</v>
      </c>
      <c r="P18621"/>
    </row>
    <row r="18622" spans="1:16" hidden="1">
      <c r="A18622" t="s">
        <v>35050</v>
      </c>
      <c r="B18622" s="1">
        <v>42338</v>
      </c>
      <c r="C18622" t="s">
        <v>4654</v>
      </c>
      <c r="D18622">
        <v>2</v>
      </c>
      <c r="E18622" t="s">
        <v>35057</v>
      </c>
      <c r="F18622" t="s">
        <v>13559</v>
      </c>
      <c r="G18622" t="s">
        <v>313</v>
      </c>
      <c r="H18622" t="s">
        <v>564</v>
      </c>
      <c r="I18622" s="2">
        <v>7822.14</v>
      </c>
      <c r="J18622" s="5">
        <v>4</v>
      </c>
      <c r="L18622" s="5"/>
      <c r="M18622" s="2">
        <f t="shared" si="290"/>
        <v>-693726.41999999655</v>
      </c>
      <c r="P18622"/>
    </row>
    <row r="18623" spans="1:16" hidden="1">
      <c r="A18623" t="s">
        <v>35060</v>
      </c>
      <c r="B18623" s="1">
        <v>42338</v>
      </c>
      <c r="C18623" t="s">
        <v>35069</v>
      </c>
      <c r="D18623">
        <v>1</v>
      </c>
      <c r="E18623" t="s">
        <v>35070</v>
      </c>
      <c r="F18623" t="s">
        <v>13561</v>
      </c>
      <c r="G18623" t="s">
        <v>4</v>
      </c>
      <c r="H18623" t="s">
        <v>35071</v>
      </c>
      <c r="I18623" s="2">
        <v>5000</v>
      </c>
      <c r="J18623" s="5">
        <v>1</v>
      </c>
      <c r="L18623" s="5"/>
      <c r="M18623" s="2">
        <f t="shared" si="290"/>
        <v>-688726.41999999655</v>
      </c>
      <c r="P18623"/>
    </row>
    <row r="18624" spans="1:16" hidden="1">
      <c r="A18624" t="s">
        <v>35076</v>
      </c>
      <c r="B18624" s="1">
        <v>42338</v>
      </c>
      <c r="C18624" t="s">
        <v>35085</v>
      </c>
      <c r="D18624">
        <v>1</v>
      </c>
      <c r="E18624" t="s">
        <v>35086</v>
      </c>
      <c r="F18624" t="s">
        <v>13565</v>
      </c>
      <c r="G18624" t="s">
        <v>4</v>
      </c>
      <c r="H18624" t="s">
        <v>35087</v>
      </c>
      <c r="I18624" s="2">
        <v>20000</v>
      </c>
      <c r="J18624" s="5">
        <v>4</v>
      </c>
      <c r="L18624" s="5"/>
      <c r="M18624" s="2">
        <f t="shared" si="290"/>
        <v>-668726.41999999655</v>
      </c>
      <c r="P18624"/>
    </row>
    <row r="18625" spans="1:16" hidden="1">
      <c r="A18625" t="s">
        <v>35092</v>
      </c>
      <c r="B18625" s="1">
        <v>42338</v>
      </c>
      <c r="C18625" t="s">
        <v>35098</v>
      </c>
      <c r="D18625">
        <v>2</v>
      </c>
      <c r="E18625" t="s">
        <v>35099</v>
      </c>
      <c r="F18625" t="s">
        <v>7054</v>
      </c>
      <c r="G18625" t="s">
        <v>4</v>
      </c>
      <c r="H18625" t="s">
        <v>35100</v>
      </c>
      <c r="I18625" s="2">
        <v>1025</v>
      </c>
      <c r="J18625" s="5">
        <v>4</v>
      </c>
      <c r="L18625" s="5"/>
      <c r="M18625" s="2">
        <f t="shared" si="290"/>
        <v>-667701.41999999655</v>
      </c>
      <c r="P18625"/>
    </row>
    <row r="18626" spans="1:16" hidden="1">
      <c r="A18626" t="s">
        <v>35106</v>
      </c>
      <c r="B18626" s="1">
        <v>42338</v>
      </c>
      <c r="C18626" t="s">
        <v>35110</v>
      </c>
      <c r="D18626">
        <v>2</v>
      </c>
      <c r="E18626" t="s">
        <v>35111</v>
      </c>
      <c r="F18626" t="s">
        <v>7054</v>
      </c>
      <c r="G18626" t="s">
        <v>4</v>
      </c>
      <c r="H18626" t="s">
        <v>759</v>
      </c>
      <c r="I18626" s="2">
        <v>1840</v>
      </c>
      <c r="J18626" s="5">
        <v>1</v>
      </c>
      <c r="L18626" s="5"/>
      <c r="M18626" s="2">
        <f t="shared" si="290"/>
        <v>-665861.41999999655</v>
      </c>
      <c r="P18626"/>
    </row>
    <row r="18627" spans="1:16" hidden="1">
      <c r="A18627" t="s">
        <v>35117</v>
      </c>
      <c r="B18627" s="1">
        <v>42338</v>
      </c>
      <c r="C18627" t="s">
        <v>34945</v>
      </c>
      <c r="D18627">
        <v>1</v>
      </c>
      <c r="E18627" t="s">
        <v>35124</v>
      </c>
      <c r="F18627" t="s">
        <v>13565</v>
      </c>
      <c r="G18627" t="s">
        <v>4</v>
      </c>
      <c r="H18627" t="s">
        <v>34947</v>
      </c>
      <c r="I18627" s="2">
        <v>59100</v>
      </c>
      <c r="J18627" s="5" t="s">
        <v>36380</v>
      </c>
      <c r="L18627" s="5"/>
      <c r="M18627" s="2">
        <f t="shared" si="290"/>
        <v>-606761.41999999655</v>
      </c>
      <c r="N18627">
        <v>10000</v>
      </c>
      <c r="P18627"/>
    </row>
    <row r="18628" spans="1:16" hidden="1">
      <c r="A18628" t="s">
        <v>35130</v>
      </c>
      <c r="B18628" s="1">
        <v>42338</v>
      </c>
      <c r="C18628" t="s">
        <v>34945</v>
      </c>
      <c r="D18628">
        <v>1</v>
      </c>
      <c r="E18628" t="s">
        <v>35137</v>
      </c>
      <c r="F18628" t="s">
        <v>14703</v>
      </c>
      <c r="G18628" t="s">
        <v>4</v>
      </c>
      <c r="H18628" t="s">
        <v>34947</v>
      </c>
      <c r="I18628" s="2">
        <v>900</v>
      </c>
      <c r="J18628" s="5">
        <v>2</v>
      </c>
      <c r="L18628" s="5"/>
      <c r="M18628" s="2">
        <f t="shared" si="290"/>
        <v>-605861.41999999655</v>
      </c>
      <c r="P18628"/>
    </row>
    <row r="18629" spans="1:16" hidden="1">
      <c r="A18629" t="s">
        <v>35144</v>
      </c>
      <c r="B18629" s="1">
        <v>42338</v>
      </c>
      <c r="C18629" t="s">
        <v>35150</v>
      </c>
      <c r="D18629">
        <v>2</v>
      </c>
      <c r="E18629" t="s">
        <v>35151</v>
      </c>
      <c r="F18629" t="s">
        <v>7054</v>
      </c>
      <c r="G18629" t="s">
        <v>4</v>
      </c>
      <c r="H18629" t="s">
        <v>17367</v>
      </c>
      <c r="I18629" s="2">
        <v>1025</v>
      </c>
      <c r="J18629" s="5">
        <v>3</v>
      </c>
      <c r="L18629" s="5"/>
      <c r="M18629" s="2">
        <f t="shared" si="290"/>
        <v>-604836.41999999655</v>
      </c>
      <c r="P18629"/>
    </row>
    <row r="18630" spans="1:16" hidden="1">
      <c r="A18630" t="s">
        <v>35158</v>
      </c>
      <c r="B18630" s="1">
        <v>42338</v>
      </c>
      <c r="C18630" t="s">
        <v>18</v>
      </c>
      <c r="D18630">
        <v>2</v>
      </c>
      <c r="E18630" t="s">
        <v>35165</v>
      </c>
      <c r="F18630" t="s">
        <v>13559</v>
      </c>
      <c r="G18630" t="s">
        <v>313</v>
      </c>
      <c r="H18630" t="s">
        <v>65</v>
      </c>
      <c r="I18630" s="2">
        <v>367.08</v>
      </c>
      <c r="J18630" s="5">
        <v>1</v>
      </c>
      <c r="L18630" s="5"/>
      <c r="M18630" s="2">
        <f t="shared" si="290"/>
        <v>-604469.33999999659</v>
      </c>
      <c r="P18630"/>
    </row>
    <row r="18631" spans="1:16" hidden="1">
      <c r="A18631" t="s">
        <v>35173</v>
      </c>
      <c r="B18631" s="1">
        <v>42338</v>
      </c>
      <c r="C18631" t="s">
        <v>18</v>
      </c>
      <c r="D18631">
        <v>2</v>
      </c>
      <c r="E18631" t="s">
        <v>35180</v>
      </c>
      <c r="F18631" t="s">
        <v>13559</v>
      </c>
      <c r="G18631" t="s">
        <v>313</v>
      </c>
      <c r="H18631" t="s">
        <v>65</v>
      </c>
      <c r="I18631" s="2">
        <v>150</v>
      </c>
      <c r="J18631" s="5">
        <v>2</v>
      </c>
      <c r="L18631" s="5"/>
      <c r="M18631" s="2">
        <f t="shared" si="290"/>
        <v>-604319.33999999659</v>
      </c>
      <c r="P18631"/>
    </row>
    <row r="18632" spans="1:16" hidden="1">
      <c r="A18632" t="s">
        <v>35187</v>
      </c>
      <c r="B18632" s="1">
        <v>42338</v>
      </c>
      <c r="C18632" t="s">
        <v>35194</v>
      </c>
      <c r="D18632">
        <v>2</v>
      </c>
      <c r="E18632" t="s">
        <v>35195</v>
      </c>
      <c r="F18632" t="s">
        <v>7054</v>
      </c>
      <c r="G18632" t="s">
        <v>4</v>
      </c>
      <c r="H18632" t="s">
        <v>570</v>
      </c>
      <c r="I18632" s="2">
        <v>1025</v>
      </c>
      <c r="J18632" s="5">
        <v>2</v>
      </c>
      <c r="L18632" s="5"/>
      <c r="M18632" s="2">
        <f t="shared" si="290"/>
        <v>-603294.33999999659</v>
      </c>
      <c r="P18632"/>
    </row>
    <row r="18633" spans="1:16" hidden="1">
      <c r="A18633" t="s">
        <v>35199</v>
      </c>
      <c r="B18633" s="1">
        <v>42338</v>
      </c>
      <c r="C18633" t="s">
        <v>34650</v>
      </c>
      <c r="D18633">
        <v>1</v>
      </c>
      <c r="E18633" t="s">
        <v>35206</v>
      </c>
      <c r="F18633" t="s">
        <v>13565</v>
      </c>
      <c r="G18633" t="s">
        <v>4</v>
      </c>
      <c r="H18633" t="s">
        <v>34652</v>
      </c>
      <c r="I18633" s="2">
        <v>30000</v>
      </c>
      <c r="J18633" s="5">
        <v>4</v>
      </c>
      <c r="L18633" s="5"/>
      <c r="M18633" s="2">
        <f t="shared" ref="M18633:M18696" si="291">+M18632+I18633-K18633</f>
        <v>-573294.33999999659</v>
      </c>
      <c r="P18633"/>
    </row>
    <row r="18634" spans="1:16" hidden="1">
      <c r="A18634" t="s">
        <v>35211</v>
      </c>
      <c r="B18634" s="1">
        <v>42338</v>
      </c>
      <c r="C18634" t="s">
        <v>35218</v>
      </c>
      <c r="D18634">
        <v>2</v>
      </c>
      <c r="E18634" t="s">
        <v>35219</v>
      </c>
      <c r="F18634" t="s">
        <v>7054</v>
      </c>
      <c r="G18634" t="s">
        <v>4</v>
      </c>
      <c r="H18634" t="s">
        <v>35220</v>
      </c>
      <c r="I18634" s="2">
        <v>3029.99</v>
      </c>
      <c r="J18634" s="5">
        <v>2</v>
      </c>
      <c r="L18634" s="5"/>
      <c r="M18634" s="2">
        <f t="shared" si="291"/>
        <v>-570264.3499999966</v>
      </c>
      <c r="P18634"/>
    </row>
    <row r="18635" spans="1:16" hidden="1">
      <c r="A18635" t="s">
        <v>35224</v>
      </c>
      <c r="B18635" s="1">
        <v>42338</v>
      </c>
      <c r="C18635" t="s">
        <v>32991</v>
      </c>
      <c r="D18635">
        <v>1</v>
      </c>
      <c r="E18635" t="s">
        <v>35232</v>
      </c>
      <c r="F18635" t="s">
        <v>13565</v>
      </c>
      <c r="G18635" t="s">
        <v>4</v>
      </c>
      <c r="H18635" t="s">
        <v>32993</v>
      </c>
      <c r="I18635" s="2">
        <v>100000</v>
      </c>
      <c r="J18635" s="5">
        <v>4</v>
      </c>
      <c r="L18635" s="5"/>
      <c r="M18635" s="2">
        <f t="shared" si="291"/>
        <v>-470264.3499999966</v>
      </c>
      <c r="P18635"/>
    </row>
    <row r="18636" spans="1:16" hidden="1">
      <c r="A18636" t="s">
        <v>35237</v>
      </c>
      <c r="B18636" s="1">
        <v>42338</v>
      </c>
      <c r="C18636" t="s">
        <v>35246</v>
      </c>
      <c r="D18636">
        <v>2</v>
      </c>
      <c r="E18636" t="s">
        <v>35247</v>
      </c>
      <c r="F18636" t="s">
        <v>7054</v>
      </c>
      <c r="G18636" t="s">
        <v>4</v>
      </c>
      <c r="H18636" t="s">
        <v>11837</v>
      </c>
      <c r="I18636" s="2">
        <v>1025</v>
      </c>
      <c r="J18636" s="5">
        <v>2</v>
      </c>
      <c r="L18636" s="5"/>
      <c r="M18636" s="2">
        <f t="shared" si="291"/>
        <v>-469239.3499999966</v>
      </c>
      <c r="P18636"/>
    </row>
    <row r="18637" spans="1:16" hidden="1">
      <c r="A18637" t="s">
        <v>35252</v>
      </c>
      <c r="B18637" s="1">
        <v>42338</v>
      </c>
      <c r="C18637" t="s">
        <v>35257</v>
      </c>
      <c r="D18637">
        <v>2</v>
      </c>
      <c r="E18637" t="s">
        <v>35258</v>
      </c>
      <c r="F18637" t="s">
        <v>7054</v>
      </c>
      <c r="G18637" t="s">
        <v>4</v>
      </c>
      <c r="H18637" t="s">
        <v>35259</v>
      </c>
      <c r="I18637" s="2">
        <v>394.4</v>
      </c>
      <c r="J18637" s="5">
        <v>3</v>
      </c>
      <c r="L18637" s="5"/>
      <c r="M18637" s="2">
        <f t="shared" si="291"/>
        <v>-468844.94999999658</v>
      </c>
      <c r="P18637"/>
    </row>
    <row r="18638" spans="1:16" hidden="1">
      <c r="A18638" t="s">
        <v>35262</v>
      </c>
      <c r="B18638" s="1">
        <v>42338</v>
      </c>
      <c r="C18638" t="s">
        <v>35271</v>
      </c>
      <c r="D18638">
        <v>1</v>
      </c>
      <c r="E18638" t="s">
        <v>35272</v>
      </c>
      <c r="F18638" t="s">
        <v>13565</v>
      </c>
      <c r="G18638" t="s">
        <v>4</v>
      </c>
      <c r="H18638" t="s">
        <v>12767</v>
      </c>
      <c r="I18638" s="2">
        <v>85000</v>
      </c>
      <c r="J18638" s="5">
        <v>4</v>
      </c>
      <c r="L18638" s="5"/>
      <c r="M18638" s="2">
        <f t="shared" si="291"/>
        <v>-383844.94999999658</v>
      </c>
      <c r="P18638"/>
    </row>
    <row r="18639" spans="1:16" hidden="1">
      <c r="A18639" t="s">
        <v>35275</v>
      </c>
      <c r="B18639" s="1">
        <v>42338</v>
      </c>
      <c r="C18639" t="s">
        <v>6</v>
      </c>
      <c r="D18639">
        <v>1</v>
      </c>
      <c r="E18639" t="s">
        <v>35284</v>
      </c>
      <c r="F18639" t="s">
        <v>13565</v>
      </c>
      <c r="G18639" t="s">
        <v>4</v>
      </c>
      <c r="H18639" t="s">
        <v>12819</v>
      </c>
      <c r="I18639" s="2">
        <v>100000</v>
      </c>
      <c r="J18639" s="5">
        <v>4</v>
      </c>
      <c r="L18639" s="5"/>
      <c r="M18639" s="2">
        <f t="shared" si="291"/>
        <v>-283844.94999999658</v>
      </c>
      <c r="P18639"/>
    </row>
    <row r="18640" spans="1:16" hidden="1">
      <c r="A18640" t="s">
        <v>35286</v>
      </c>
      <c r="B18640" s="1">
        <v>42338</v>
      </c>
      <c r="C18640" t="s">
        <v>19125</v>
      </c>
      <c r="D18640">
        <v>1</v>
      </c>
      <c r="E18640" t="s">
        <v>35294</v>
      </c>
      <c r="F18640" t="s">
        <v>13565</v>
      </c>
      <c r="G18640" t="s">
        <v>4</v>
      </c>
      <c r="H18640" t="s">
        <v>35295</v>
      </c>
      <c r="I18640" s="2">
        <v>100000</v>
      </c>
      <c r="J18640" s="5">
        <v>4</v>
      </c>
      <c r="L18640" s="5"/>
      <c r="M18640" s="2">
        <f t="shared" si="291"/>
        <v>-183844.94999999658</v>
      </c>
      <c r="P18640"/>
    </row>
    <row r="18641" spans="1:16" hidden="1">
      <c r="A18641" t="s">
        <v>35298</v>
      </c>
      <c r="B18641" s="1">
        <v>42338</v>
      </c>
      <c r="C18641" t="s">
        <v>35303</v>
      </c>
      <c r="D18641">
        <v>1</v>
      </c>
      <c r="E18641" t="s">
        <v>35304</v>
      </c>
      <c r="F18641" t="s">
        <v>13565</v>
      </c>
      <c r="G18641" t="s">
        <v>4</v>
      </c>
      <c r="H18641" t="s">
        <v>35305</v>
      </c>
      <c r="I18641" s="2">
        <v>28000</v>
      </c>
      <c r="J18641" s="5" t="s">
        <v>36425</v>
      </c>
      <c r="L18641" s="5"/>
      <c r="M18641" s="2">
        <f t="shared" si="291"/>
        <v>-155844.94999999658</v>
      </c>
      <c r="P18641"/>
    </row>
    <row r="18642" spans="1:16" hidden="1">
      <c r="A18642" t="s">
        <v>35308</v>
      </c>
      <c r="B18642" s="1">
        <v>42338</v>
      </c>
      <c r="C18642" t="s">
        <v>35315</v>
      </c>
      <c r="D18642">
        <v>1</v>
      </c>
      <c r="E18642" t="s">
        <v>35316</v>
      </c>
      <c r="F18642" t="s">
        <v>13565</v>
      </c>
      <c r="G18642" t="s">
        <v>4</v>
      </c>
      <c r="H18642" t="s">
        <v>12863</v>
      </c>
      <c r="I18642" s="2">
        <v>17720</v>
      </c>
      <c r="J18642" s="5">
        <v>4</v>
      </c>
      <c r="L18642" s="5"/>
      <c r="M18642" s="2">
        <f t="shared" si="291"/>
        <v>-138124.94999999658</v>
      </c>
      <c r="P18642"/>
    </row>
    <row r="18643" spans="1:16" hidden="1">
      <c r="A18643" t="s">
        <v>35319</v>
      </c>
      <c r="B18643" s="1">
        <v>42338</v>
      </c>
      <c r="C18643" t="s">
        <v>34650</v>
      </c>
      <c r="D18643">
        <v>1</v>
      </c>
      <c r="E18643" t="s">
        <v>35326</v>
      </c>
      <c r="F18643" t="s">
        <v>13565</v>
      </c>
      <c r="G18643" t="s">
        <v>4</v>
      </c>
      <c r="H18643" t="s">
        <v>34652</v>
      </c>
      <c r="I18643" s="2">
        <v>20000</v>
      </c>
      <c r="J18643" s="5">
        <v>4</v>
      </c>
      <c r="L18643" s="5"/>
      <c r="M18643" s="2">
        <f t="shared" si="291"/>
        <v>-118124.94999999658</v>
      </c>
      <c r="O18643" s="3">
        <f>+N18644-O18644</f>
        <v>1024.989999999787</v>
      </c>
      <c r="P18643"/>
    </row>
    <row r="18644" spans="1:16" hidden="1">
      <c r="A18644" t="s">
        <v>35329</v>
      </c>
      <c r="B18644" s="1">
        <v>42338</v>
      </c>
      <c r="C18644" t="s">
        <v>6</v>
      </c>
      <c r="D18644">
        <v>1</v>
      </c>
      <c r="E18644" t="s">
        <v>35335</v>
      </c>
      <c r="F18644" t="s">
        <v>13565</v>
      </c>
      <c r="G18644" t="s">
        <v>4</v>
      </c>
      <c r="H18644" t="s">
        <v>12896</v>
      </c>
      <c r="I18644" s="2">
        <v>15000</v>
      </c>
      <c r="J18644" s="5">
        <v>4</v>
      </c>
      <c r="L18644" s="5"/>
      <c r="M18644" s="2">
        <f t="shared" si="291"/>
        <v>-103124.94999999658</v>
      </c>
      <c r="N18644" s="26">
        <f>+M18541-M18644</f>
        <v>5029.989999999787</v>
      </c>
      <c r="O18644" s="3">
        <f>+K18582-I18600</f>
        <v>4005</v>
      </c>
      <c r="P18644"/>
    </row>
    <row r="18645" spans="1:16" hidden="1">
      <c r="A18645" s="35" t="s">
        <v>87</v>
      </c>
      <c r="B18645" s="36">
        <v>42339</v>
      </c>
      <c r="C18645" s="35" t="s">
        <v>1</v>
      </c>
      <c r="D18645" s="35">
        <v>1</v>
      </c>
      <c r="E18645" s="35" t="s">
        <v>90</v>
      </c>
      <c r="F18645" s="35" t="s">
        <v>16</v>
      </c>
      <c r="G18645" s="35" t="s">
        <v>4</v>
      </c>
      <c r="H18645" s="35" t="s">
        <v>91</v>
      </c>
      <c r="I18645" s="11"/>
      <c r="J18645" s="12"/>
      <c r="K18645" s="11">
        <v>3443.31</v>
      </c>
      <c r="L18645" s="12"/>
      <c r="M18645" s="2">
        <f t="shared" si="291"/>
        <v>-106568.25999999658</v>
      </c>
      <c r="P18645"/>
    </row>
    <row r="18646" spans="1:16" hidden="1">
      <c r="A18646" t="s">
        <v>132</v>
      </c>
      <c r="B18646" s="1">
        <v>42339</v>
      </c>
      <c r="C18646" t="s">
        <v>11</v>
      </c>
      <c r="D18646">
        <v>1</v>
      </c>
      <c r="E18646" t="s">
        <v>138</v>
      </c>
      <c r="F18646" t="s">
        <v>13</v>
      </c>
      <c r="G18646" t="s">
        <v>4</v>
      </c>
      <c r="H18646" t="s">
        <v>139</v>
      </c>
      <c r="J18646" s="5"/>
      <c r="K18646" s="2">
        <v>4005.84</v>
      </c>
      <c r="L18646" s="5"/>
      <c r="M18646" s="2">
        <f t="shared" si="291"/>
        <v>-110574.09999999657</v>
      </c>
      <c r="P18646"/>
    </row>
    <row r="18647" spans="1:16" hidden="1">
      <c r="A18647" t="s">
        <v>174</v>
      </c>
      <c r="B18647" s="1">
        <v>42339</v>
      </c>
      <c r="C18647" t="s">
        <v>6</v>
      </c>
      <c r="D18647">
        <v>1</v>
      </c>
      <c r="E18647" t="s">
        <v>180</v>
      </c>
      <c r="F18647" t="s">
        <v>29</v>
      </c>
      <c r="G18647" t="s">
        <v>4</v>
      </c>
      <c r="H18647" t="s">
        <v>181</v>
      </c>
      <c r="I18647" s="2">
        <v>2500</v>
      </c>
      <c r="J18647" s="5"/>
      <c r="L18647" s="5"/>
      <c r="M18647" s="2">
        <f t="shared" si="291"/>
        <v>-108074.09999999657</v>
      </c>
      <c r="P18647"/>
    </row>
    <row r="18648" spans="1:16" hidden="1">
      <c r="A18648" t="s">
        <v>264</v>
      </c>
      <c r="B18648" s="1">
        <v>42339</v>
      </c>
      <c r="C18648" t="s">
        <v>6</v>
      </c>
      <c r="D18648">
        <v>1</v>
      </c>
      <c r="E18648" t="s">
        <v>268</v>
      </c>
      <c r="F18648" t="s">
        <v>29</v>
      </c>
      <c r="G18648" t="s">
        <v>4</v>
      </c>
      <c r="H18648" t="s">
        <v>269</v>
      </c>
      <c r="I18648" s="2">
        <v>243.86</v>
      </c>
      <c r="J18648" s="5"/>
      <c r="L18648" s="5"/>
      <c r="M18648" s="2">
        <f t="shared" si="291"/>
        <v>-107830.23999999657</v>
      </c>
      <c r="P18648"/>
    </row>
    <row r="18649" spans="1:16" hidden="1">
      <c r="A18649" t="s">
        <v>328</v>
      </c>
      <c r="B18649" s="1">
        <v>42339</v>
      </c>
      <c r="C18649" t="s">
        <v>43</v>
      </c>
      <c r="D18649">
        <v>1</v>
      </c>
      <c r="E18649" t="s">
        <v>334</v>
      </c>
      <c r="F18649" t="s">
        <v>228</v>
      </c>
      <c r="G18649" t="s">
        <v>4</v>
      </c>
      <c r="H18649" t="s">
        <v>335</v>
      </c>
      <c r="J18649" s="5"/>
      <c r="K18649" s="2">
        <v>50000</v>
      </c>
      <c r="L18649" s="5"/>
      <c r="M18649" s="2">
        <f t="shared" si="291"/>
        <v>-157830.23999999656</v>
      </c>
      <c r="P18649"/>
    </row>
    <row r="18650" spans="1:16" hidden="1">
      <c r="A18650" t="s">
        <v>371</v>
      </c>
      <c r="B18650" s="1">
        <v>42339</v>
      </c>
      <c r="C18650" t="s">
        <v>18</v>
      </c>
      <c r="D18650">
        <v>1</v>
      </c>
      <c r="E18650" t="s">
        <v>377</v>
      </c>
      <c r="F18650" t="s">
        <v>13</v>
      </c>
      <c r="G18650" t="s">
        <v>4</v>
      </c>
      <c r="H18650" t="s">
        <v>378</v>
      </c>
      <c r="J18650" s="5"/>
      <c r="K18650" s="2">
        <v>15000</v>
      </c>
      <c r="L18650" s="5"/>
      <c r="M18650" s="2">
        <f t="shared" si="291"/>
        <v>-172830.23999999656</v>
      </c>
      <c r="P18650"/>
    </row>
    <row r="18651" spans="1:16" hidden="1">
      <c r="A18651" t="s">
        <v>408</v>
      </c>
      <c r="B18651" s="1">
        <v>42339</v>
      </c>
      <c r="C18651" t="s">
        <v>200</v>
      </c>
      <c r="D18651">
        <v>1</v>
      </c>
      <c r="E18651" t="s">
        <v>417</v>
      </c>
      <c r="F18651" t="s">
        <v>16</v>
      </c>
      <c r="G18651" t="s">
        <v>4</v>
      </c>
      <c r="H18651" t="s">
        <v>200</v>
      </c>
      <c r="J18651" s="5"/>
      <c r="K18651" s="2">
        <v>3898.83</v>
      </c>
      <c r="L18651" s="5"/>
      <c r="M18651" s="2">
        <f t="shared" si="291"/>
        <v>-176729.06999999654</v>
      </c>
      <c r="P18651"/>
    </row>
    <row r="18652" spans="1:16" hidden="1">
      <c r="A18652" t="s">
        <v>420</v>
      </c>
      <c r="B18652" s="1">
        <v>42339</v>
      </c>
      <c r="C18652" t="s">
        <v>195</v>
      </c>
      <c r="D18652">
        <v>1</v>
      </c>
      <c r="E18652" t="s">
        <v>430</v>
      </c>
      <c r="F18652" t="s">
        <v>13</v>
      </c>
      <c r="G18652" t="s">
        <v>4</v>
      </c>
      <c r="H18652" t="s">
        <v>195</v>
      </c>
      <c r="J18652" s="5"/>
      <c r="K18652" s="2">
        <v>24055</v>
      </c>
      <c r="L18652" s="5"/>
      <c r="M18652" s="2">
        <f t="shared" si="291"/>
        <v>-200784.06999999654</v>
      </c>
      <c r="P18652"/>
    </row>
    <row r="18653" spans="1:16" hidden="1">
      <c r="A18653" t="s">
        <v>436</v>
      </c>
      <c r="B18653" s="1">
        <v>42339</v>
      </c>
      <c r="C18653" t="s">
        <v>18</v>
      </c>
      <c r="D18653">
        <v>1</v>
      </c>
      <c r="E18653" t="s">
        <v>440</v>
      </c>
      <c r="F18653" t="s">
        <v>13</v>
      </c>
      <c r="G18653" t="s">
        <v>4</v>
      </c>
      <c r="H18653" t="s">
        <v>18</v>
      </c>
      <c r="J18653" s="5"/>
      <c r="K18653" s="2">
        <v>15697.38</v>
      </c>
      <c r="L18653" s="5"/>
      <c r="M18653" s="2">
        <f t="shared" si="291"/>
        <v>-216481.44999999655</v>
      </c>
      <c r="P18653"/>
    </row>
    <row r="18654" spans="1:16" hidden="1">
      <c r="A18654" t="s">
        <v>565</v>
      </c>
      <c r="B18654" s="1">
        <v>42339</v>
      </c>
      <c r="C18654" t="s">
        <v>6</v>
      </c>
      <c r="D18654">
        <v>1</v>
      </c>
      <c r="E18654" t="s">
        <v>566</v>
      </c>
      <c r="F18654" t="s">
        <v>29</v>
      </c>
      <c r="G18654" t="s">
        <v>20</v>
      </c>
      <c r="H18654" t="s">
        <v>567</v>
      </c>
      <c r="I18654" s="2">
        <v>1959.34</v>
      </c>
      <c r="J18654" s="5"/>
      <c r="L18654" s="5"/>
      <c r="M18654" s="2">
        <f t="shared" si="291"/>
        <v>-214522.10999999655</v>
      </c>
      <c r="P18654"/>
    </row>
    <row r="18655" spans="1:16" hidden="1">
      <c r="A18655" t="s">
        <v>576</v>
      </c>
      <c r="B18655" s="1">
        <v>42339</v>
      </c>
      <c r="C18655" t="s">
        <v>18</v>
      </c>
      <c r="D18655">
        <v>1</v>
      </c>
      <c r="E18655" t="s">
        <v>577</v>
      </c>
      <c r="F18655" t="s">
        <v>13</v>
      </c>
      <c r="G18655" t="s">
        <v>20</v>
      </c>
      <c r="H18655" t="s">
        <v>578</v>
      </c>
      <c r="J18655" s="5"/>
      <c r="K18655" s="2">
        <v>39000</v>
      </c>
      <c r="L18655" s="5"/>
      <c r="M18655" s="2">
        <f t="shared" si="291"/>
        <v>-253522.10999999655</v>
      </c>
      <c r="P18655"/>
    </row>
    <row r="18656" spans="1:16" hidden="1">
      <c r="A18656" t="s">
        <v>626</v>
      </c>
      <c r="B18656" s="1">
        <v>42339</v>
      </c>
      <c r="C18656" t="s">
        <v>18</v>
      </c>
      <c r="D18656">
        <v>1</v>
      </c>
      <c r="E18656" t="s">
        <v>627</v>
      </c>
      <c r="F18656" t="s">
        <v>13</v>
      </c>
      <c r="G18656" t="s">
        <v>20</v>
      </c>
      <c r="H18656" t="s">
        <v>628</v>
      </c>
      <c r="J18656" s="5"/>
      <c r="K18656" s="2">
        <v>187000</v>
      </c>
      <c r="L18656" s="5"/>
      <c r="M18656" s="2">
        <f t="shared" si="291"/>
        <v>-440522.10999999655</v>
      </c>
      <c r="P18656"/>
    </row>
    <row r="18657" spans="1:16" hidden="1">
      <c r="A18657" t="s">
        <v>633</v>
      </c>
      <c r="B18657" s="1">
        <v>42339</v>
      </c>
      <c r="C18657" t="s">
        <v>1</v>
      </c>
      <c r="D18657">
        <v>1</v>
      </c>
      <c r="E18657" t="s">
        <v>634</v>
      </c>
      <c r="F18657" t="s">
        <v>13</v>
      </c>
      <c r="G18657" t="s">
        <v>20</v>
      </c>
      <c r="H18657" t="s">
        <v>635</v>
      </c>
      <c r="J18657" s="5"/>
      <c r="K18657" s="2">
        <v>101100</v>
      </c>
      <c r="L18657" s="5"/>
      <c r="M18657" s="2">
        <f t="shared" si="291"/>
        <v>-541622.10999999661</v>
      </c>
      <c r="P18657"/>
    </row>
    <row r="18658" spans="1:16" hidden="1">
      <c r="A18658" t="s">
        <v>650</v>
      </c>
      <c r="B18658" s="1">
        <v>42339</v>
      </c>
      <c r="C18658" t="s">
        <v>1</v>
      </c>
      <c r="D18658">
        <v>1</v>
      </c>
      <c r="E18658" t="s">
        <v>651</v>
      </c>
      <c r="F18658" t="s">
        <v>13</v>
      </c>
      <c r="G18658" t="s">
        <v>20</v>
      </c>
      <c r="H18658" t="s">
        <v>652</v>
      </c>
      <c r="J18658" s="5"/>
      <c r="K18658" s="2">
        <v>135000</v>
      </c>
      <c r="L18658" s="5"/>
      <c r="M18658" s="2">
        <f t="shared" si="291"/>
        <v>-676622.10999999661</v>
      </c>
      <c r="P18658"/>
    </row>
    <row r="18659" spans="1:16" hidden="1">
      <c r="A18659" t="s">
        <v>657</v>
      </c>
      <c r="B18659" s="1">
        <v>42339</v>
      </c>
      <c r="C18659" t="s">
        <v>18</v>
      </c>
      <c r="D18659">
        <v>1</v>
      </c>
      <c r="E18659" t="s">
        <v>658</v>
      </c>
      <c r="F18659" t="s">
        <v>13</v>
      </c>
      <c r="G18659" t="s">
        <v>20</v>
      </c>
      <c r="H18659" t="s">
        <v>659</v>
      </c>
      <c r="J18659" s="5"/>
      <c r="K18659" s="2">
        <v>50000</v>
      </c>
      <c r="L18659" s="5"/>
      <c r="M18659" s="2">
        <f t="shared" si="291"/>
        <v>-726622.10999999661</v>
      </c>
      <c r="P18659"/>
    </row>
    <row r="18660" spans="1:16" hidden="1">
      <c r="A18660" t="s">
        <v>671</v>
      </c>
      <c r="B18660" s="1">
        <v>42339</v>
      </c>
      <c r="C18660" t="s">
        <v>43</v>
      </c>
      <c r="D18660">
        <v>1</v>
      </c>
      <c r="E18660" t="s">
        <v>672</v>
      </c>
      <c r="F18660" t="s">
        <v>45</v>
      </c>
      <c r="G18660" t="s">
        <v>20</v>
      </c>
      <c r="H18660" t="s">
        <v>673</v>
      </c>
      <c r="J18660" s="5"/>
      <c r="K18660" s="2">
        <v>1025</v>
      </c>
      <c r="L18660" s="5"/>
      <c r="M18660" s="2">
        <f t="shared" si="291"/>
        <v>-727647.10999999661</v>
      </c>
      <c r="P18660"/>
    </row>
    <row r="18661" spans="1:16" hidden="1">
      <c r="A18661" t="s">
        <v>681</v>
      </c>
      <c r="B18661" s="1">
        <v>42339</v>
      </c>
      <c r="C18661" t="s">
        <v>195</v>
      </c>
      <c r="D18661">
        <v>1</v>
      </c>
      <c r="E18661" t="s">
        <v>682</v>
      </c>
      <c r="F18661" t="s">
        <v>13</v>
      </c>
      <c r="G18661" t="s">
        <v>20</v>
      </c>
      <c r="H18661" t="s">
        <v>195</v>
      </c>
      <c r="J18661" s="5"/>
      <c r="K18661" s="2">
        <v>14838.97</v>
      </c>
      <c r="L18661" s="5"/>
      <c r="M18661" s="2">
        <f t="shared" si="291"/>
        <v>-742486.07999999658</v>
      </c>
      <c r="P18661"/>
    </row>
    <row r="18662" spans="1:16" hidden="1">
      <c r="A18662" t="s">
        <v>688</v>
      </c>
      <c r="B18662" s="1">
        <v>42339</v>
      </c>
      <c r="C18662" t="s">
        <v>200</v>
      </c>
      <c r="D18662">
        <v>1</v>
      </c>
      <c r="E18662" t="s">
        <v>689</v>
      </c>
      <c r="F18662" t="s">
        <v>16</v>
      </c>
      <c r="G18662" t="s">
        <v>20</v>
      </c>
      <c r="H18662" t="s">
        <v>200</v>
      </c>
      <c r="J18662" s="5"/>
      <c r="K18662" s="2">
        <v>7899.33</v>
      </c>
      <c r="L18662" s="5"/>
      <c r="M18662" s="2">
        <f t="shared" si="291"/>
        <v>-750385.40999999654</v>
      </c>
      <c r="P18662"/>
    </row>
    <row r="18663" spans="1:16" hidden="1">
      <c r="A18663" t="s">
        <v>696</v>
      </c>
      <c r="B18663" s="1">
        <v>42339</v>
      </c>
      <c r="C18663" t="s">
        <v>18</v>
      </c>
      <c r="D18663">
        <v>1</v>
      </c>
      <c r="E18663" t="s">
        <v>697</v>
      </c>
      <c r="F18663" t="s">
        <v>13</v>
      </c>
      <c r="G18663" t="s">
        <v>20</v>
      </c>
      <c r="H18663" t="s">
        <v>18</v>
      </c>
      <c r="J18663" s="5"/>
      <c r="K18663" s="2">
        <v>18108.48</v>
      </c>
      <c r="L18663" s="5"/>
      <c r="M18663" s="2">
        <f t="shared" si="291"/>
        <v>-768493.88999999652</v>
      </c>
      <c r="P18663"/>
    </row>
    <row r="18664" spans="1:16" hidden="1">
      <c r="A18664" t="s">
        <v>13557</v>
      </c>
      <c r="B18664" s="1">
        <v>42339</v>
      </c>
      <c r="C18664" t="s">
        <v>13572</v>
      </c>
      <c r="D18664">
        <v>1</v>
      </c>
      <c r="E18664" t="s">
        <v>13573</v>
      </c>
      <c r="F18664" t="s">
        <v>13565</v>
      </c>
      <c r="G18664" t="s">
        <v>4</v>
      </c>
      <c r="H18664" t="s">
        <v>13574</v>
      </c>
      <c r="I18664" s="2">
        <v>3443.31</v>
      </c>
      <c r="J18664" s="5"/>
      <c r="L18664" s="5"/>
      <c r="M18664" s="2">
        <f t="shared" si="291"/>
        <v>-765050.57999999647</v>
      </c>
      <c r="P18664"/>
    </row>
    <row r="18665" spans="1:16" hidden="1">
      <c r="A18665" t="s">
        <v>13582</v>
      </c>
      <c r="B18665" s="1">
        <v>42339</v>
      </c>
      <c r="C18665" t="s">
        <v>6</v>
      </c>
      <c r="D18665">
        <v>1</v>
      </c>
      <c r="E18665" t="s">
        <v>13596</v>
      </c>
      <c r="F18665" t="s">
        <v>13565</v>
      </c>
      <c r="G18665" t="s">
        <v>4</v>
      </c>
      <c r="H18665" t="s">
        <v>7756</v>
      </c>
      <c r="I18665" s="2">
        <v>8466.57</v>
      </c>
      <c r="J18665" s="5"/>
      <c r="L18665" s="5"/>
      <c r="M18665" s="2">
        <f t="shared" si="291"/>
        <v>-756584.00999999652</v>
      </c>
      <c r="P18665"/>
    </row>
    <row r="18666" spans="1:16" hidden="1">
      <c r="A18666" t="s">
        <v>13604</v>
      </c>
      <c r="B18666" s="1">
        <v>42339</v>
      </c>
      <c r="C18666" t="s">
        <v>13615</v>
      </c>
      <c r="D18666">
        <v>2</v>
      </c>
      <c r="E18666" t="s">
        <v>13616</v>
      </c>
      <c r="F18666" t="s">
        <v>7054</v>
      </c>
      <c r="G18666" t="s">
        <v>4</v>
      </c>
      <c r="H18666" t="s">
        <v>13617</v>
      </c>
      <c r="I18666" s="2">
        <v>4005.84</v>
      </c>
      <c r="J18666" s="5"/>
      <c r="L18666" s="5"/>
      <c r="M18666" s="2">
        <f t="shared" si="291"/>
        <v>-752578.16999999655</v>
      </c>
      <c r="P18666"/>
    </row>
    <row r="18667" spans="1:16" hidden="1">
      <c r="A18667" t="s">
        <v>13628</v>
      </c>
      <c r="B18667" s="1">
        <v>42339</v>
      </c>
      <c r="C18667" t="s">
        <v>18</v>
      </c>
      <c r="D18667">
        <v>2</v>
      </c>
      <c r="E18667" t="s">
        <v>13642</v>
      </c>
      <c r="F18667" t="s">
        <v>13559</v>
      </c>
      <c r="G18667" t="s">
        <v>479</v>
      </c>
      <c r="H18667" t="s">
        <v>65</v>
      </c>
      <c r="I18667" s="2">
        <v>519.87</v>
      </c>
      <c r="J18667" s="5"/>
      <c r="L18667" s="5"/>
      <c r="M18667" s="2">
        <f t="shared" si="291"/>
        <v>-752058.29999999655</v>
      </c>
      <c r="P18667"/>
    </row>
    <row r="18668" spans="1:16" hidden="1">
      <c r="A18668" t="s">
        <v>13653</v>
      </c>
      <c r="B18668" s="1">
        <v>42339</v>
      </c>
      <c r="C18668" t="s">
        <v>13668</v>
      </c>
      <c r="D18668">
        <v>1</v>
      </c>
      <c r="E18668" t="s">
        <v>13669</v>
      </c>
      <c r="F18668" t="s">
        <v>13565</v>
      </c>
      <c r="G18668" t="s">
        <v>4</v>
      </c>
      <c r="H18668" t="s">
        <v>5381</v>
      </c>
      <c r="I18668" s="2">
        <v>50000</v>
      </c>
      <c r="J18668" s="5"/>
      <c r="L18668" s="5"/>
      <c r="M18668" s="2">
        <f t="shared" si="291"/>
        <v>-702058.29999999655</v>
      </c>
      <c r="P18668"/>
    </row>
    <row r="18669" spans="1:16" hidden="1">
      <c r="A18669" t="s">
        <v>13681</v>
      </c>
      <c r="B18669" s="1">
        <v>42339</v>
      </c>
      <c r="C18669" t="s">
        <v>13691</v>
      </c>
      <c r="D18669">
        <v>2</v>
      </c>
      <c r="E18669" t="s">
        <v>13692</v>
      </c>
      <c r="F18669" t="s">
        <v>7054</v>
      </c>
      <c r="G18669" t="s">
        <v>4</v>
      </c>
      <c r="H18669" t="s">
        <v>13693</v>
      </c>
      <c r="I18669" s="2">
        <v>1840</v>
      </c>
      <c r="J18669" s="5"/>
      <c r="L18669" s="5"/>
      <c r="M18669" s="2">
        <f t="shared" si="291"/>
        <v>-700218.29999999655</v>
      </c>
      <c r="P18669"/>
    </row>
    <row r="18670" spans="1:16" hidden="1">
      <c r="A18670" t="s">
        <v>13707</v>
      </c>
      <c r="B18670" s="1">
        <v>42339</v>
      </c>
      <c r="C18670" t="s">
        <v>13719</v>
      </c>
      <c r="D18670">
        <v>1</v>
      </c>
      <c r="E18670" t="s">
        <v>13720</v>
      </c>
      <c r="F18670" t="s">
        <v>13565</v>
      </c>
      <c r="G18670" t="s">
        <v>4</v>
      </c>
      <c r="H18670" t="s">
        <v>13721</v>
      </c>
      <c r="I18670" s="2">
        <v>20000</v>
      </c>
      <c r="J18670" s="5"/>
      <c r="L18670" s="5"/>
      <c r="M18670" s="2">
        <f t="shared" si="291"/>
        <v>-680218.29999999655</v>
      </c>
      <c r="P18670"/>
    </row>
    <row r="18671" spans="1:16" hidden="1">
      <c r="A18671" t="s">
        <v>13733</v>
      </c>
      <c r="B18671" s="1">
        <v>42339</v>
      </c>
      <c r="C18671" t="s">
        <v>13744</v>
      </c>
      <c r="D18671">
        <v>2</v>
      </c>
      <c r="E18671" t="s">
        <v>13745</v>
      </c>
      <c r="F18671" t="s">
        <v>7054</v>
      </c>
      <c r="G18671" t="s">
        <v>4</v>
      </c>
      <c r="H18671" t="s">
        <v>13746</v>
      </c>
      <c r="I18671" s="2">
        <v>3898.83</v>
      </c>
      <c r="J18671" s="5"/>
      <c r="L18671" s="5"/>
      <c r="M18671" s="2">
        <f t="shared" si="291"/>
        <v>-676319.4699999966</v>
      </c>
      <c r="P18671"/>
    </row>
    <row r="18672" spans="1:16" hidden="1">
      <c r="A18672" t="s">
        <v>13761</v>
      </c>
      <c r="B18672" s="1">
        <v>42339</v>
      </c>
      <c r="C18672" t="s">
        <v>13772</v>
      </c>
      <c r="D18672">
        <v>2</v>
      </c>
      <c r="E18672" t="s">
        <v>13773</v>
      </c>
      <c r="F18672" t="s">
        <v>7054</v>
      </c>
      <c r="G18672" t="s">
        <v>4</v>
      </c>
      <c r="H18672" t="s">
        <v>5435</v>
      </c>
      <c r="I18672" s="2">
        <v>1025</v>
      </c>
      <c r="J18672" s="5"/>
      <c r="L18672" s="5"/>
      <c r="M18672" s="2">
        <f t="shared" si="291"/>
        <v>-675294.4699999966</v>
      </c>
      <c r="P18672"/>
    </row>
    <row r="18673" spans="1:16" hidden="1">
      <c r="A18673" t="s">
        <v>13786</v>
      </c>
      <c r="B18673" s="1">
        <v>42339</v>
      </c>
      <c r="C18673" t="s">
        <v>18</v>
      </c>
      <c r="D18673">
        <v>2</v>
      </c>
      <c r="E18673" t="s">
        <v>13795</v>
      </c>
      <c r="F18673" t="s">
        <v>13559</v>
      </c>
      <c r="G18673" t="s">
        <v>479</v>
      </c>
      <c r="H18673" t="s">
        <v>65</v>
      </c>
      <c r="I18673" s="2">
        <v>287.08</v>
      </c>
      <c r="J18673" s="5"/>
      <c r="L18673" s="5"/>
      <c r="M18673" s="2">
        <f t="shared" si="291"/>
        <v>-675007.38999999664</v>
      </c>
      <c r="P18673"/>
    </row>
    <row r="18674" spans="1:16" hidden="1">
      <c r="A18674" t="s">
        <v>13808</v>
      </c>
      <c r="B18674" s="1">
        <v>42339</v>
      </c>
      <c r="C18674" t="s">
        <v>13820</v>
      </c>
      <c r="D18674">
        <v>1</v>
      </c>
      <c r="E18674" t="s">
        <v>13821</v>
      </c>
      <c r="F18674" t="s">
        <v>13565</v>
      </c>
      <c r="G18674" t="s">
        <v>4</v>
      </c>
      <c r="H18674" t="s">
        <v>13822</v>
      </c>
      <c r="I18674" s="2">
        <v>15000</v>
      </c>
      <c r="J18674" s="5"/>
      <c r="L18674" s="5"/>
      <c r="M18674" s="2">
        <f t="shared" si="291"/>
        <v>-660007.38999999664</v>
      </c>
      <c r="P18674"/>
    </row>
    <row r="18675" spans="1:16" hidden="1">
      <c r="A18675" t="s">
        <v>13835</v>
      </c>
      <c r="B18675" s="1">
        <v>42339</v>
      </c>
      <c r="C18675" t="s">
        <v>13846</v>
      </c>
      <c r="D18675">
        <v>2</v>
      </c>
      <c r="E18675" t="s">
        <v>13847</v>
      </c>
      <c r="F18675" t="s">
        <v>7054</v>
      </c>
      <c r="G18675" t="s">
        <v>4</v>
      </c>
      <c r="H18675" t="s">
        <v>13848</v>
      </c>
      <c r="I18675" s="2">
        <v>3030</v>
      </c>
      <c r="J18675" s="5"/>
      <c r="L18675" s="5"/>
      <c r="M18675" s="2">
        <f t="shared" si="291"/>
        <v>-656977.38999999664</v>
      </c>
      <c r="P18675"/>
    </row>
    <row r="18676" spans="1:16" hidden="1">
      <c r="A18676" t="s">
        <v>13861</v>
      </c>
      <c r="B18676" s="1">
        <v>42339</v>
      </c>
      <c r="C18676" t="s">
        <v>13873</v>
      </c>
      <c r="D18676">
        <v>2</v>
      </c>
      <c r="E18676" t="s">
        <v>13874</v>
      </c>
      <c r="F18676" t="s">
        <v>7054</v>
      </c>
      <c r="G18676" t="s">
        <v>4</v>
      </c>
      <c r="H18676" t="s">
        <v>1399</v>
      </c>
      <c r="I18676" s="2">
        <v>1840</v>
      </c>
      <c r="J18676" s="5"/>
      <c r="L18676" s="5"/>
      <c r="M18676" s="2">
        <f t="shared" si="291"/>
        <v>-655137.38999999664</v>
      </c>
      <c r="P18676"/>
    </row>
    <row r="18677" spans="1:16" hidden="1">
      <c r="A18677" t="s">
        <v>13887</v>
      </c>
      <c r="B18677" s="1">
        <v>42339</v>
      </c>
      <c r="C18677" t="s">
        <v>6</v>
      </c>
      <c r="D18677">
        <v>1</v>
      </c>
      <c r="E18677" t="s">
        <v>13898</v>
      </c>
      <c r="F18677" t="s">
        <v>13610</v>
      </c>
      <c r="G18677" t="s">
        <v>20</v>
      </c>
      <c r="H18677" t="s">
        <v>13899</v>
      </c>
      <c r="I18677" s="2">
        <v>8898.9599999999991</v>
      </c>
      <c r="J18677" s="5"/>
      <c r="L18677" s="5"/>
      <c r="M18677" s="2">
        <f t="shared" si="291"/>
        <v>-646238.42999999668</v>
      </c>
      <c r="P18677"/>
    </row>
    <row r="18678" spans="1:16" hidden="1">
      <c r="A18678" t="s">
        <v>13912</v>
      </c>
      <c r="B18678" s="1">
        <v>42339</v>
      </c>
      <c r="C18678" t="s">
        <v>13923</v>
      </c>
      <c r="D18678">
        <v>2</v>
      </c>
      <c r="E18678" t="s">
        <v>13924</v>
      </c>
      <c r="F18678" t="s">
        <v>7054</v>
      </c>
      <c r="G18678" t="s">
        <v>20</v>
      </c>
      <c r="H18678" t="s">
        <v>13925</v>
      </c>
      <c r="I18678" s="2">
        <v>1840</v>
      </c>
      <c r="J18678" s="5"/>
      <c r="L18678" s="5"/>
      <c r="M18678" s="2">
        <f t="shared" si="291"/>
        <v>-644398.42999999668</v>
      </c>
      <c r="P18678"/>
    </row>
    <row r="18679" spans="1:16" hidden="1">
      <c r="A18679" t="s">
        <v>13937</v>
      </c>
      <c r="B18679" s="1">
        <v>42339</v>
      </c>
      <c r="C18679" t="s">
        <v>1802</v>
      </c>
      <c r="D18679">
        <v>2</v>
      </c>
      <c r="E18679" t="s">
        <v>13949</v>
      </c>
      <c r="F18679" t="s">
        <v>13559</v>
      </c>
      <c r="G18679" t="s">
        <v>479</v>
      </c>
      <c r="H18679" t="s">
        <v>13776</v>
      </c>
      <c r="I18679" s="2">
        <v>1478.48</v>
      </c>
      <c r="J18679" s="5"/>
      <c r="L18679" s="5"/>
      <c r="M18679" s="2">
        <f t="shared" si="291"/>
        <v>-642919.94999999669</v>
      </c>
      <c r="P18679"/>
    </row>
    <row r="18680" spans="1:16" hidden="1">
      <c r="A18680" t="s">
        <v>13961</v>
      </c>
      <c r="B18680" s="1">
        <v>42339</v>
      </c>
      <c r="C18680" t="s">
        <v>13972</v>
      </c>
      <c r="D18680">
        <v>2</v>
      </c>
      <c r="E18680" t="s">
        <v>13973</v>
      </c>
      <c r="F18680" t="s">
        <v>7054</v>
      </c>
      <c r="G18680" t="s">
        <v>20</v>
      </c>
      <c r="H18680" t="s">
        <v>13974</v>
      </c>
      <c r="I18680" s="2">
        <v>4100.01</v>
      </c>
      <c r="J18680" s="5"/>
      <c r="L18680" s="5"/>
      <c r="M18680" s="2">
        <f t="shared" si="291"/>
        <v>-638819.93999999668</v>
      </c>
      <c r="P18680"/>
    </row>
    <row r="18681" spans="1:16" hidden="1">
      <c r="A18681" t="s">
        <v>13987</v>
      </c>
      <c r="B18681" s="1">
        <v>42339</v>
      </c>
      <c r="C18681" t="s">
        <v>6</v>
      </c>
      <c r="D18681">
        <v>1</v>
      </c>
      <c r="E18681" t="s">
        <v>14000</v>
      </c>
      <c r="F18681" t="s">
        <v>13561</v>
      </c>
      <c r="G18681" t="s">
        <v>20</v>
      </c>
      <c r="H18681" t="s">
        <v>14001</v>
      </c>
      <c r="I18681" s="2">
        <v>5000</v>
      </c>
      <c r="J18681" s="5"/>
      <c r="L18681" s="5"/>
      <c r="M18681" s="2">
        <f t="shared" si="291"/>
        <v>-633819.93999999668</v>
      </c>
      <c r="P18681"/>
    </row>
    <row r="18682" spans="1:16" hidden="1">
      <c r="A18682" t="s">
        <v>14017</v>
      </c>
      <c r="B18682" s="1">
        <v>42339</v>
      </c>
      <c r="C18682" t="s">
        <v>14027</v>
      </c>
      <c r="D18682">
        <v>2</v>
      </c>
      <c r="E18682" t="s">
        <v>14028</v>
      </c>
      <c r="F18682" t="s">
        <v>7054</v>
      </c>
      <c r="G18682" t="s">
        <v>20</v>
      </c>
      <c r="H18682" t="s">
        <v>10410</v>
      </c>
      <c r="I18682" s="2">
        <v>1025</v>
      </c>
      <c r="J18682" s="5"/>
      <c r="L18682" s="5"/>
      <c r="M18682" s="2">
        <f t="shared" si="291"/>
        <v>-632794.93999999668</v>
      </c>
      <c r="P18682"/>
    </row>
    <row r="18683" spans="1:16" hidden="1">
      <c r="A18683" t="s">
        <v>14042</v>
      </c>
      <c r="B18683" s="1">
        <v>42339</v>
      </c>
      <c r="C18683" t="s">
        <v>14054</v>
      </c>
      <c r="D18683">
        <v>2</v>
      </c>
      <c r="E18683" t="s">
        <v>14055</v>
      </c>
      <c r="F18683" t="s">
        <v>7054</v>
      </c>
      <c r="G18683" t="s">
        <v>20</v>
      </c>
      <c r="H18683" t="s">
        <v>14039</v>
      </c>
      <c r="I18683" s="2">
        <v>2705</v>
      </c>
      <c r="J18683" s="5"/>
      <c r="L18683" s="5"/>
      <c r="M18683" s="2">
        <f t="shared" si="291"/>
        <v>-630089.93999999668</v>
      </c>
      <c r="P18683"/>
    </row>
    <row r="18684" spans="1:16" hidden="1">
      <c r="A18684" t="s">
        <v>14069</v>
      </c>
      <c r="B18684" s="1">
        <v>42339</v>
      </c>
      <c r="C18684" t="s">
        <v>14080</v>
      </c>
      <c r="D18684">
        <v>2</v>
      </c>
      <c r="E18684" t="s">
        <v>14081</v>
      </c>
      <c r="F18684" t="s">
        <v>7054</v>
      </c>
      <c r="G18684" t="s">
        <v>20</v>
      </c>
      <c r="H18684" t="s">
        <v>14082</v>
      </c>
      <c r="I18684" s="2">
        <v>1840</v>
      </c>
      <c r="J18684" s="5"/>
      <c r="L18684" s="5"/>
      <c r="M18684" s="2">
        <f t="shared" si="291"/>
        <v>-628249.93999999668</v>
      </c>
      <c r="P18684"/>
    </row>
    <row r="18685" spans="1:16" hidden="1">
      <c r="A18685" t="s">
        <v>14095</v>
      </c>
      <c r="B18685" s="1">
        <v>42339</v>
      </c>
      <c r="C18685" t="s">
        <v>6</v>
      </c>
      <c r="D18685">
        <v>1</v>
      </c>
      <c r="E18685" t="s">
        <v>14106</v>
      </c>
      <c r="F18685" t="s">
        <v>13565</v>
      </c>
      <c r="G18685" t="s">
        <v>20</v>
      </c>
      <c r="H18685" t="s">
        <v>578</v>
      </c>
      <c r="I18685" s="2">
        <v>39000</v>
      </c>
      <c r="J18685" s="5"/>
      <c r="L18685" s="5"/>
      <c r="M18685" s="2">
        <f t="shared" si="291"/>
        <v>-589249.93999999668</v>
      </c>
      <c r="P18685"/>
    </row>
    <row r="18686" spans="1:16" hidden="1">
      <c r="A18686" t="s">
        <v>14117</v>
      </c>
      <c r="B18686" s="1">
        <v>42339</v>
      </c>
      <c r="C18686" t="s">
        <v>14127</v>
      </c>
      <c r="D18686">
        <v>2</v>
      </c>
      <c r="E18686" t="s">
        <v>14128</v>
      </c>
      <c r="F18686" t="s">
        <v>7054</v>
      </c>
      <c r="G18686" t="s">
        <v>20</v>
      </c>
      <c r="H18686" t="s">
        <v>269</v>
      </c>
      <c r="I18686" s="2">
        <v>3030</v>
      </c>
      <c r="J18686" s="5"/>
      <c r="L18686" s="5"/>
      <c r="M18686" s="2">
        <f t="shared" si="291"/>
        <v>-586219.93999999668</v>
      </c>
      <c r="P18686"/>
    </row>
    <row r="18687" spans="1:16" hidden="1">
      <c r="A18687" t="s">
        <v>14141</v>
      </c>
      <c r="B18687" s="1">
        <v>42339</v>
      </c>
      <c r="C18687" t="s">
        <v>14153</v>
      </c>
      <c r="D18687">
        <v>2</v>
      </c>
      <c r="E18687" t="s">
        <v>14154</v>
      </c>
      <c r="F18687" t="s">
        <v>7054</v>
      </c>
      <c r="G18687" t="s">
        <v>20</v>
      </c>
      <c r="H18687" t="s">
        <v>14155</v>
      </c>
      <c r="I18687" s="2">
        <v>4099.99</v>
      </c>
      <c r="J18687" s="5"/>
      <c r="L18687" s="5"/>
      <c r="M18687" s="2">
        <f t="shared" si="291"/>
        <v>-582119.94999999669</v>
      </c>
      <c r="P18687"/>
    </row>
    <row r="18688" spans="1:16" hidden="1">
      <c r="A18688" t="s">
        <v>14169</v>
      </c>
      <c r="B18688" s="1">
        <v>42339</v>
      </c>
      <c r="C18688" t="s">
        <v>14179</v>
      </c>
      <c r="D18688">
        <v>2</v>
      </c>
      <c r="E18688" t="s">
        <v>14180</v>
      </c>
      <c r="F18688" t="s">
        <v>7054</v>
      </c>
      <c r="G18688" t="s">
        <v>20</v>
      </c>
      <c r="H18688" t="s">
        <v>1736</v>
      </c>
      <c r="I18688" s="2">
        <v>3030.01</v>
      </c>
      <c r="J18688" s="5"/>
      <c r="L18688" s="5"/>
      <c r="M18688" s="2">
        <f t="shared" si="291"/>
        <v>-579089.93999999668</v>
      </c>
      <c r="P18688"/>
    </row>
    <row r="18689" spans="1:16" hidden="1">
      <c r="A18689" t="s">
        <v>14192</v>
      </c>
      <c r="B18689" s="1">
        <v>42339</v>
      </c>
      <c r="C18689" t="s">
        <v>6</v>
      </c>
      <c r="D18689">
        <v>1</v>
      </c>
      <c r="E18689" t="s">
        <v>14202</v>
      </c>
      <c r="F18689" t="s">
        <v>13565</v>
      </c>
      <c r="G18689" t="s">
        <v>20</v>
      </c>
      <c r="H18689" t="s">
        <v>659</v>
      </c>
      <c r="I18689" s="2">
        <v>50000</v>
      </c>
      <c r="J18689" s="5"/>
      <c r="L18689" s="5"/>
      <c r="M18689" s="2">
        <f t="shared" si="291"/>
        <v>-529089.93999999668</v>
      </c>
      <c r="P18689"/>
    </row>
    <row r="18690" spans="1:16" hidden="1">
      <c r="A18690" t="s">
        <v>14217</v>
      </c>
      <c r="B18690" s="1">
        <v>42339</v>
      </c>
      <c r="C18690" t="s">
        <v>14229</v>
      </c>
      <c r="D18690">
        <v>2</v>
      </c>
      <c r="E18690" t="s">
        <v>14230</v>
      </c>
      <c r="F18690" t="s">
        <v>7054</v>
      </c>
      <c r="G18690" t="s">
        <v>20</v>
      </c>
      <c r="H18690" t="s">
        <v>673</v>
      </c>
      <c r="I18690" s="2">
        <v>1025</v>
      </c>
      <c r="J18690" s="5"/>
      <c r="L18690" s="5"/>
      <c r="M18690" s="2">
        <f t="shared" si="291"/>
        <v>-528064.93999999668</v>
      </c>
      <c r="P18690"/>
    </row>
    <row r="18691" spans="1:16" hidden="1">
      <c r="A18691" t="s">
        <v>14246</v>
      </c>
      <c r="B18691" s="1">
        <v>42339</v>
      </c>
      <c r="C18691" t="s">
        <v>14256</v>
      </c>
      <c r="D18691">
        <v>2</v>
      </c>
      <c r="E18691" t="s">
        <v>14257</v>
      </c>
      <c r="F18691" t="s">
        <v>7054</v>
      </c>
      <c r="G18691" t="s">
        <v>20</v>
      </c>
      <c r="H18691" t="s">
        <v>14258</v>
      </c>
      <c r="I18691" s="2">
        <v>1840</v>
      </c>
      <c r="J18691" s="5"/>
      <c r="L18691" s="5"/>
      <c r="M18691" s="2">
        <f t="shared" si="291"/>
        <v>-526224.93999999668</v>
      </c>
      <c r="P18691"/>
    </row>
    <row r="18692" spans="1:16" hidden="1">
      <c r="A18692" t="s">
        <v>14270</v>
      </c>
      <c r="B18692" s="1">
        <v>42339</v>
      </c>
      <c r="C18692" t="s">
        <v>14278</v>
      </c>
      <c r="D18692">
        <v>1</v>
      </c>
      <c r="E18692" t="s">
        <v>14279</v>
      </c>
      <c r="F18692" t="s">
        <v>13565</v>
      </c>
      <c r="G18692" t="s">
        <v>20</v>
      </c>
      <c r="H18692" t="s">
        <v>14280</v>
      </c>
      <c r="I18692" s="2">
        <v>207000</v>
      </c>
      <c r="J18692" s="5"/>
      <c r="L18692" s="5"/>
      <c r="M18692" s="2">
        <f t="shared" si="291"/>
        <v>-319224.93999999668</v>
      </c>
      <c r="P18692"/>
    </row>
    <row r="18693" spans="1:16" hidden="1">
      <c r="A18693" t="s">
        <v>14297</v>
      </c>
      <c r="B18693" s="1">
        <v>42339</v>
      </c>
      <c r="C18693" t="s">
        <v>14305</v>
      </c>
      <c r="D18693">
        <v>1</v>
      </c>
      <c r="E18693" t="s">
        <v>14306</v>
      </c>
      <c r="F18693" t="s">
        <v>13565</v>
      </c>
      <c r="G18693" t="s">
        <v>20</v>
      </c>
      <c r="H18693" t="s">
        <v>635</v>
      </c>
      <c r="I18693" s="2">
        <v>101100</v>
      </c>
      <c r="J18693" s="5"/>
      <c r="L18693" s="5"/>
      <c r="M18693" s="2">
        <f t="shared" si="291"/>
        <v>-218124.93999999668</v>
      </c>
      <c r="P18693"/>
    </row>
    <row r="18694" spans="1:16" hidden="1">
      <c r="A18694" t="s">
        <v>14321</v>
      </c>
      <c r="B18694" s="1">
        <v>42339</v>
      </c>
      <c r="C18694" t="s">
        <v>14278</v>
      </c>
      <c r="D18694">
        <v>1</v>
      </c>
      <c r="E18694" t="s">
        <v>14279</v>
      </c>
      <c r="F18694" t="s">
        <v>13565</v>
      </c>
      <c r="G18694" t="s">
        <v>20</v>
      </c>
      <c r="H18694" t="s">
        <v>14328</v>
      </c>
      <c r="J18694" s="5"/>
      <c r="K18694" s="2">
        <v>207000</v>
      </c>
      <c r="L18694" s="5"/>
      <c r="M18694" s="2">
        <f t="shared" si="291"/>
        <v>-425124.93999999668</v>
      </c>
      <c r="P18694"/>
    </row>
    <row r="18695" spans="1:16" hidden="1">
      <c r="A18695" t="s">
        <v>14343</v>
      </c>
      <c r="B18695" s="1">
        <v>42339</v>
      </c>
      <c r="C18695" t="s">
        <v>14278</v>
      </c>
      <c r="D18695">
        <v>1</v>
      </c>
      <c r="E18695" t="s">
        <v>14352</v>
      </c>
      <c r="F18695" t="s">
        <v>13565</v>
      </c>
      <c r="G18695" t="s">
        <v>20</v>
      </c>
      <c r="H18695" t="s">
        <v>14280</v>
      </c>
      <c r="I18695" s="2">
        <v>187000</v>
      </c>
      <c r="J18695" s="5"/>
      <c r="L18695" s="5"/>
      <c r="M18695" s="2">
        <f t="shared" si="291"/>
        <v>-238124.93999999668</v>
      </c>
      <c r="P18695"/>
    </row>
    <row r="18696" spans="1:16" hidden="1">
      <c r="A18696" t="s">
        <v>14371</v>
      </c>
      <c r="B18696" s="1">
        <v>42339</v>
      </c>
      <c r="C18696" t="s">
        <v>14377</v>
      </c>
      <c r="D18696">
        <v>1</v>
      </c>
      <c r="E18696" t="s">
        <v>14378</v>
      </c>
      <c r="F18696" t="s">
        <v>13565</v>
      </c>
      <c r="G18696" t="s">
        <v>20</v>
      </c>
      <c r="H18696" t="s">
        <v>14379</v>
      </c>
      <c r="I18696" s="2">
        <v>135000</v>
      </c>
      <c r="J18696" s="5"/>
      <c r="L18696" s="5"/>
      <c r="M18696" s="2">
        <f t="shared" si="291"/>
        <v>-103124.93999999668</v>
      </c>
      <c r="P18696"/>
    </row>
    <row r="18697" spans="1:16" hidden="1">
      <c r="A18697" s="35" t="s">
        <v>766</v>
      </c>
      <c r="B18697" s="36">
        <v>42340</v>
      </c>
      <c r="C18697" s="35" t="s">
        <v>6</v>
      </c>
      <c r="D18697" s="35">
        <v>1</v>
      </c>
      <c r="E18697" s="35" t="s">
        <v>770</v>
      </c>
      <c r="F18697" s="35" t="s">
        <v>29</v>
      </c>
      <c r="G18697" s="35" t="s">
        <v>4</v>
      </c>
      <c r="H18697" s="35" t="s">
        <v>771</v>
      </c>
      <c r="I18697" s="11">
        <v>491.71</v>
      </c>
      <c r="J18697" s="12"/>
      <c r="K18697" s="11"/>
      <c r="L18697" s="12"/>
      <c r="M18697" s="2">
        <f t="shared" ref="M18697:M18760" si="292">+M18696+I18697-K18697</f>
        <v>-102633.22999999668</v>
      </c>
      <c r="P18697"/>
    </row>
    <row r="18698" spans="1:16" hidden="1">
      <c r="A18698" t="s">
        <v>775</v>
      </c>
      <c r="B18698" s="1">
        <v>42340</v>
      </c>
      <c r="C18698" t="s">
        <v>6</v>
      </c>
      <c r="D18698">
        <v>1</v>
      </c>
      <c r="E18698" t="s">
        <v>779</v>
      </c>
      <c r="F18698" t="s">
        <v>29</v>
      </c>
      <c r="G18698" t="s">
        <v>4</v>
      </c>
      <c r="H18698" t="s">
        <v>780</v>
      </c>
      <c r="I18698" s="2">
        <v>599.66</v>
      </c>
      <c r="J18698" s="5"/>
      <c r="L18698" s="5"/>
      <c r="M18698" s="2">
        <f t="shared" si="292"/>
        <v>-102033.56999999667</v>
      </c>
      <c r="P18698"/>
    </row>
    <row r="18699" spans="1:16" hidden="1">
      <c r="A18699" t="s">
        <v>797</v>
      </c>
      <c r="B18699" s="1">
        <v>42340</v>
      </c>
      <c r="C18699" t="s">
        <v>18</v>
      </c>
      <c r="D18699">
        <v>1</v>
      </c>
      <c r="E18699" t="s">
        <v>798</v>
      </c>
      <c r="F18699" t="s">
        <v>13</v>
      </c>
      <c r="G18699" t="s">
        <v>4</v>
      </c>
      <c r="H18699" t="s">
        <v>799</v>
      </c>
      <c r="J18699" s="5"/>
      <c r="K18699" s="2">
        <v>12226.98</v>
      </c>
      <c r="L18699" s="5"/>
      <c r="M18699" s="2">
        <f t="shared" si="292"/>
        <v>-114260.54999999667</v>
      </c>
      <c r="P18699"/>
    </row>
    <row r="18700" spans="1:16" hidden="1">
      <c r="A18700" t="s">
        <v>805</v>
      </c>
      <c r="B18700" s="1">
        <v>42340</v>
      </c>
      <c r="C18700" t="s">
        <v>43</v>
      </c>
      <c r="D18700">
        <v>1</v>
      </c>
      <c r="E18700" t="s">
        <v>806</v>
      </c>
      <c r="F18700" t="s">
        <v>228</v>
      </c>
      <c r="G18700" t="s">
        <v>4</v>
      </c>
      <c r="H18700" t="s">
        <v>807</v>
      </c>
      <c r="J18700" s="5"/>
      <c r="K18700" s="2">
        <v>50000</v>
      </c>
      <c r="L18700" s="5"/>
      <c r="M18700" s="2">
        <f t="shared" si="292"/>
        <v>-164260.54999999667</v>
      </c>
      <c r="P18700"/>
    </row>
    <row r="18701" spans="1:16" hidden="1">
      <c r="A18701" t="s">
        <v>844</v>
      </c>
      <c r="B18701" s="1">
        <v>42340</v>
      </c>
      <c r="C18701" t="s">
        <v>1</v>
      </c>
      <c r="D18701">
        <v>1</v>
      </c>
      <c r="E18701" t="s">
        <v>848</v>
      </c>
      <c r="F18701" t="s">
        <v>13</v>
      </c>
      <c r="G18701" t="s">
        <v>4</v>
      </c>
      <c r="H18701" t="s">
        <v>849</v>
      </c>
      <c r="J18701" s="5"/>
      <c r="K18701" s="2">
        <v>125950</v>
      </c>
      <c r="L18701" s="5"/>
      <c r="M18701" s="2">
        <f t="shared" si="292"/>
        <v>-290210.54999999667</v>
      </c>
      <c r="P18701"/>
    </row>
    <row r="18702" spans="1:16" hidden="1">
      <c r="A18702" t="s">
        <v>857</v>
      </c>
      <c r="B18702" s="1">
        <v>42340</v>
      </c>
      <c r="C18702" t="s">
        <v>6</v>
      </c>
      <c r="D18702">
        <v>1</v>
      </c>
      <c r="E18702" t="s">
        <v>862</v>
      </c>
      <c r="F18702" t="s">
        <v>29</v>
      </c>
      <c r="G18702" t="s">
        <v>4</v>
      </c>
      <c r="H18702" t="s">
        <v>863</v>
      </c>
      <c r="I18702" s="2">
        <v>657.67</v>
      </c>
      <c r="J18702" s="5"/>
      <c r="L18702" s="5"/>
      <c r="M18702" s="2">
        <f t="shared" si="292"/>
        <v>-289552.87999999669</v>
      </c>
      <c r="P18702"/>
    </row>
    <row r="18703" spans="1:16" hidden="1">
      <c r="A18703" t="s">
        <v>918</v>
      </c>
      <c r="B18703" s="1">
        <v>42340</v>
      </c>
      <c r="C18703" t="s">
        <v>1</v>
      </c>
      <c r="D18703">
        <v>1</v>
      </c>
      <c r="E18703" t="s">
        <v>919</v>
      </c>
      <c r="F18703" t="s">
        <v>16</v>
      </c>
      <c r="G18703" t="s">
        <v>4</v>
      </c>
      <c r="H18703" t="s">
        <v>628</v>
      </c>
      <c r="J18703" s="5"/>
      <c r="K18703" s="2">
        <v>44900</v>
      </c>
      <c r="L18703" s="5"/>
      <c r="M18703" s="2">
        <f t="shared" si="292"/>
        <v>-334452.87999999669</v>
      </c>
      <c r="P18703"/>
    </row>
    <row r="18704" spans="1:16" hidden="1">
      <c r="A18704" t="s">
        <v>921</v>
      </c>
      <c r="B18704" s="1">
        <v>42340</v>
      </c>
      <c r="C18704" t="s">
        <v>6</v>
      </c>
      <c r="D18704">
        <v>1</v>
      </c>
      <c r="E18704" t="s">
        <v>922</v>
      </c>
      <c r="F18704" t="s">
        <v>29</v>
      </c>
      <c r="G18704" t="s">
        <v>4</v>
      </c>
      <c r="H18704" t="s">
        <v>923</v>
      </c>
      <c r="I18704" s="2">
        <v>1394.55</v>
      </c>
      <c r="J18704" s="5"/>
      <c r="L18704" s="5"/>
      <c r="M18704" s="2">
        <f t="shared" si="292"/>
        <v>-333058.3299999967</v>
      </c>
      <c r="P18704"/>
    </row>
    <row r="18705" spans="1:16" hidden="1">
      <c r="A18705" t="s">
        <v>936</v>
      </c>
      <c r="B18705" s="1">
        <v>42340</v>
      </c>
      <c r="C18705" t="s">
        <v>6</v>
      </c>
      <c r="D18705">
        <v>1</v>
      </c>
      <c r="E18705" t="s">
        <v>938</v>
      </c>
      <c r="F18705" t="s">
        <v>29</v>
      </c>
      <c r="G18705" t="s">
        <v>4</v>
      </c>
      <c r="H18705" t="s">
        <v>939</v>
      </c>
      <c r="I18705" s="2">
        <v>476.97</v>
      </c>
      <c r="J18705" s="5"/>
      <c r="L18705" s="5"/>
      <c r="M18705" s="2">
        <f t="shared" si="292"/>
        <v>-332581.35999999673</v>
      </c>
      <c r="P18705"/>
    </row>
    <row r="18706" spans="1:16" hidden="1">
      <c r="A18706" t="s">
        <v>950</v>
      </c>
      <c r="B18706" s="1">
        <v>42340</v>
      </c>
      <c r="C18706" t="s">
        <v>11</v>
      </c>
      <c r="D18706">
        <v>1</v>
      </c>
      <c r="E18706" t="s">
        <v>954</v>
      </c>
      <c r="F18706" t="s">
        <v>45</v>
      </c>
      <c r="G18706" t="s">
        <v>4</v>
      </c>
      <c r="H18706" t="s">
        <v>955</v>
      </c>
      <c r="J18706" s="5"/>
      <c r="K18706" s="2">
        <v>1682.06</v>
      </c>
      <c r="L18706" s="5"/>
      <c r="M18706" s="2">
        <f t="shared" si="292"/>
        <v>-334263.41999999672</v>
      </c>
      <c r="P18706"/>
    </row>
    <row r="18707" spans="1:16" hidden="1">
      <c r="A18707" t="s">
        <v>987</v>
      </c>
      <c r="B18707" s="1">
        <v>42340</v>
      </c>
      <c r="C18707" t="s">
        <v>6</v>
      </c>
      <c r="D18707">
        <v>1</v>
      </c>
      <c r="E18707" t="s">
        <v>988</v>
      </c>
      <c r="F18707" t="s">
        <v>8</v>
      </c>
      <c r="G18707" t="s">
        <v>4</v>
      </c>
      <c r="H18707" t="s">
        <v>989</v>
      </c>
      <c r="I18707" s="2">
        <v>200</v>
      </c>
      <c r="J18707" s="5"/>
      <c r="L18707" s="5"/>
      <c r="M18707" s="2">
        <f t="shared" si="292"/>
        <v>-334063.41999999672</v>
      </c>
      <c r="P18707"/>
    </row>
    <row r="18708" spans="1:16" hidden="1">
      <c r="A18708" t="s">
        <v>992</v>
      </c>
      <c r="B18708" s="1">
        <v>42340</v>
      </c>
      <c r="C18708" t="s">
        <v>18</v>
      </c>
      <c r="D18708">
        <v>1</v>
      </c>
      <c r="E18708" t="s">
        <v>993</v>
      </c>
      <c r="F18708" t="s">
        <v>13</v>
      </c>
      <c r="G18708" t="s">
        <v>4</v>
      </c>
      <c r="H18708" t="s">
        <v>994</v>
      </c>
      <c r="J18708" s="5"/>
      <c r="K18708" s="2">
        <v>83300</v>
      </c>
      <c r="L18708" s="5"/>
      <c r="M18708" s="2">
        <f t="shared" si="292"/>
        <v>-417363.41999999672</v>
      </c>
      <c r="P18708"/>
    </row>
    <row r="18709" spans="1:16" hidden="1">
      <c r="A18709" t="s">
        <v>998</v>
      </c>
      <c r="B18709" s="1">
        <v>42340</v>
      </c>
      <c r="C18709" t="s">
        <v>6</v>
      </c>
      <c r="D18709">
        <v>1</v>
      </c>
      <c r="E18709" t="s">
        <v>999</v>
      </c>
      <c r="F18709" t="s">
        <v>29</v>
      </c>
      <c r="G18709" t="s">
        <v>4</v>
      </c>
      <c r="H18709" t="s">
        <v>1000</v>
      </c>
      <c r="I18709" s="2">
        <v>371.14</v>
      </c>
      <c r="J18709" s="5"/>
      <c r="L18709" s="5"/>
      <c r="M18709" s="2">
        <f t="shared" si="292"/>
        <v>-416992.27999999671</v>
      </c>
      <c r="P18709"/>
    </row>
    <row r="18710" spans="1:16" hidden="1">
      <c r="A18710" t="s">
        <v>1007</v>
      </c>
      <c r="B18710" s="1">
        <v>42340</v>
      </c>
      <c r="C18710" t="s">
        <v>6</v>
      </c>
      <c r="D18710">
        <v>1</v>
      </c>
      <c r="E18710" t="s">
        <v>1008</v>
      </c>
      <c r="F18710" t="s">
        <v>8</v>
      </c>
      <c r="G18710" t="s">
        <v>4</v>
      </c>
      <c r="H18710" t="s">
        <v>1000</v>
      </c>
      <c r="I18710" s="2">
        <v>1790</v>
      </c>
      <c r="J18710" s="5"/>
      <c r="L18710" s="5"/>
      <c r="M18710" s="2">
        <f t="shared" si="292"/>
        <v>-415202.27999999671</v>
      </c>
      <c r="P18710"/>
    </row>
    <row r="18711" spans="1:16" hidden="1">
      <c r="A18711" t="s">
        <v>1015</v>
      </c>
      <c r="B18711" s="1">
        <v>42340</v>
      </c>
      <c r="C18711" t="s">
        <v>200</v>
      </c>
      <c r="D18711">
        <v>1</v>
      </c>
      <c r="E18711" t="s">
        <v>1016</v>
      </c>
      <c r="F18711" t="s">
        <v>16</v>
      </c>
      <c r="G18711" t="s">
        <v>4</v>
      </c>
      <c r="H18711" t="s">
        <v>200</v>
      </c>
      <c r="J18711" s="5"/>
      <c r="K18711" s="2">
        <v>15070.92</v>
      </c>
      <c r="L18711" s="5"/>
      <c r="M18711" s="2">
        <f t="shared" si="292"/>
        <v>-430273.19999999669</v>
      </c>
      <c r="P18711"/>
    </row>
    <row r="18712" spans="1:16" hidden="1">
      <c r="A18712" t="s">
        <v>1021</v>
      </c>
      <c r="B18712" s="1">
        <v>42340</v>
      </c>
      <c r="C18712" t="s">
        <v>195</v>
      </c>
      <c r="D18712">
        <v>1</v>
      </c>
      <c r="E18712" t="s">
        <v>1022</v>
      </c>
      <c r="F18712" t="s">
        <v>13</v>
      </c>
      <c r="G18712" t="s">
        <v>4</v>
      </c>
      <c r="H18712" t="s">
        <v>195</v>
      </c>
      <c r="J18712" s="5"/>
      <c r="K18712" s="2">
        <v>13002.41</v>
      </c>
      <c r="L18712" s="5"/>
      <c r="M18712" s="2">
        <f t="shared" si="292"/>
        <v>-443275.60999999667</v>
      </c>
      <c r="P18712"/>
    </row>
    <row r="18713" spans="1:16" hidden="1">
      <c r="A18713" t="s">
        <v>1028</v>
      </c>
      <c r="B18713" s="1">
        <v>42340</v>
      </c>
      <c r="C18713" t="s">
        <v>18</v>
      </c>
      <c r="D18713">
        <v>1</v>
      </c>
      <c r="E18713" t="s">
        <v>1029</v>
      </c>
      <c r="F18713" t="s">
        <v>13</v>
      </c>
      <c r="G18713" t="s">
        <v>4</v>
      </c>
      <c r="H18713" t="s">
        <v>18</v>
      </c>
      <c r="J18713" s="5"/>
      <c r="K18713" s="2">
        <v>3549.31</v>
      </c>
      <c r="L18713" s="5"/>
      <c r="M18713" s="2">
        <f t="shared" si="292"/>
        <v>-446824.91999999667</v>
      </c>
      <c r="P18713"/>
    </row>
    <row r="18714" spans="1:16" hidden="1">
      <c r="A18714" t="s">
        <v>1033</v>
      </c>
      <c r="B18714" s="1">
        <v>42340</v>
      </c>
      <c r="C18714" t="s">
        <v>6</v>
      </c>
      <c r="D18714">
        <v>1</v>
      </c>
      <c r="E18714" t="s">
        <v>1034</v>
      </c>
      <c r="F18714" t="s">
        <v>29</v>
      </c>
      <c r="G18714" t="s">
        <v>20</v>
      </c>
      <c r="H18714" t="s">
        <v>1035</v>
      </c>
      <c r="I18714" s="2">
        <v>626.26</v>
      </c>
      <c r="J18714" s="5"/>
      <c r="L18714" s="5"/>
      <c r="M18714" s="2">
        <f t="shared" si="292"/>
        <v>-446198.65999999666</v>
      </c>
      <c r="P18714"/>
    </row>
    <row r="18715" spans="1:16" hidden="1">
      <c r="A18715" t="s">
        <v>1042</v>
      </c>
      <c r="B18715" s="1">
        <v>42340</v>
      </c>
      <c r="C18715" t="s">
        <v>6</v>
      </c>
      <c r="D18715">
        <v>1</v>
      </c>
      <c r="E18715" t="s">
        <v>1043</v>
      </c>
      <c r="F18715" t="s">
        <v>29</v>
      </c>
      <c r="G18715" t="s">
        <v>20</v>
      </c>
      <c r="H18715" t="s">
        <v>1044</v>
      </c>
      <c r="I18715" s="2">
        <v>720</v>
      </c>
      <c r="J18715" s="5"/>
      <c r="L18715" s="5"/>
      <c r="M18715" s="2">
        <f t="shared" si="292"/>
        <v>-445478.65999999666</v>
      </c>
      <c r="P18715"/>
    </row>
    <row r="18716" spans="1:16" hidden="1">
      <c r="A18716" t="s">
        <v>1049</v>
      </c>
      <c r="B18716" s="1">
        <v>42340</v>
      </c>
      <c r="C18716" t="s">
        <v>6</v>
      </c>
      <c r="D18716">
        <v>1</v>
      </c>
      <c r="E18716" t="s">
        <v>1050</v>
      </c>
      <c r="F18716" t="s">
        <v>29</v>
      </c>
      <c r="G18716" t="s">
        <v>20</v>
      </c>
      <c r="H18716" t="s">
        <v>1051</v>
      </c>
      <c r="I18716" s="2">
        <v>269.49</v>
      </c>
      <c r="J18716" s="5"/>
      <c r="L18716" s="5"/>
      <c r="M18716" s="2">
        <f t="shared" si="292"/>
        <v>-445209.16999999667</v>
      </c>
      <c r="P18716"/>
    </row>
    <row r="18717" spans="1:16" hidden="1">
      <c r="A18717" t="s">
        <v>1063</v>
      </c>
      <c r="B18717" s="1">
        <v>42340</v>
      </c>
      <c r="C18717" t="s">
        <v>1066</v>
      </c>
      <c r="D18717">
        <v>2</v>
      </c>
      <c r="E18717" t="s">
        <v>1067</v>
      </c>
      <c r="F18717" t="s">
        <v>78</v>
      </c>
      <c r="G18717" t="s">
        <v>20</v>
      </c>
      <c r="H18717" t="s">
        <v>972</v>
      </c>
      <c r="J18717" s="5"/>
      <c r="K18717" s="2">
        <v>3030</v>
      </c>
      <c r="L18717" s="5"/>
      <c r="M18717" s="2">
        <f t="shared" si="292"/>
        <v>-448239.16999999667</v>
      </c>
      <c r="P18717"/>
    </row>
    <row r="18718" spans="1:16" hidden="1">
      <c r="A18718" t="s">
        <v>1139</v>
      </c>
      <c r="B18718" s="1">
        <v>42340</v>
      </c>
      <c r="C18718" t="s">
        <v>11</v>
      </c>
      <c r="D18718">
        <v>1</v>
      </c>
      <c r="E18718" t="s">
        <v>1141</v>
      </c>
      <c r="F18718" t="s">
        <v>13</v>
      </c>
      <c r="G18718" t="s">
        <v>20</v>
      </c>
      <c r="H18718" t="s">
        <v>1142</v>
      </c>
      <c r="J18718" s="5"/>
      <c r="K18718" s="2">
        <v>171100</v>
      </c>
      <c r="L18718" s="5"/>
      <c r="M18718" s="2">
        <f t="shared" si="292"/>
        <v>-619339.16999999667</v>
      </c>
      <c r="P18718"/>
    </row>
    <row r="18719" spans="1:16" hidden="1">
      <c r="A18719" t="s">
        <v>1165</v>
      </c>
      <c r="B18719" s="1">
        <v>42340</v>
      </c>
      <c r="C18719" t="s">
        <v>1</v>
      </c>
      <c r="D18719">
        <v>1</v>
      </c>
      <c r="E18719" t="s">
        <v>1166</v>
      </c>
      <c r="F18719" t="s">
        <v>13</v>
      </c>
      <c r="G18719" t="s">
        <v>20</v>
      </c>
      <c r="H18719" t="s">
        <v>659</v>
      </c>
      <c r="J18719" s="5"/>
      <c r="K18719" s="2">
        <v>159700</v>
      </c>
      <c r="L18719" s="5"/>
      <c r="M18719" s="2">
        <f t="shared" si="292"/>
        <v>-779039.16999999667</v>
      </c>
      <c r="P18719"/>
    </row>
    <row r="18720" spans="1:16" hidden="1">
      <c r="A18720" t="s">
        <v>1170</v>
      </c>
      <c r="B18720" s="1">
        <v>42340</v>
      </c>
      <c r="C18720" t="s">
        <v>18</v>
      </c>
      <c r="D18720">
        <v>1</v>
      </c>
      <c r="E18720" t="s">
        <v>1171</v>
      </c>
      <c r="F18720" t="s">
        <v>13</v>
      </c>
      <c r="G18720" t="s">
        <v>20</v>
      </c>
      <c r="H18720" t="s">
        <v>1172</v>
      </c>
      <c r="J18720" s="5"/>
      <c r="K18720" s="2">
        <v>10000</v>
      </c>
      <c r="L18720" s="5"/>
      <c r="M18720" s="2">
        <f t="shared" si="292"/>
        <v>-789039.16999999667</v>
      </c>
      <c r="P18720"/>
    </row>
    <row r="18721" spans="1:16" hidden="1">
      <c r="A18721" t="s">
        <v>1179</v>
      </c>
      <c r="B18721" s="1">
        <v>42340</v>
      </c>
      <c r="C18721" t="s">
        <v>18</v>
      </c>
      <c r="D18721">
        <v>1</v>
      </c>
      <c r="E18721" t="s">
        <v>1180</v>
      </c>
      <c r="F18721" t="s">
        <v>16</v>
      </c>
      <c r="G18721" t="s">
        <v>20</v>
      </c>
      <c r="H18721" t="s">
        <v>1181</v>
      </c>
      <c r="J18721" s="5"/>
      <c r="K18721" s="2">
        <v>20000</v>
      </c>
      <c r="L18721" s="5"/>
      <c r="M18721" s="2">
        <f t="shared" si="292"/>
        <v>-809039.16999999667</v>
      </c>
      <c r="P18721"/>
    </row>
    <row r="18722" spans="1:16" hidden="1">
      <c r="A18722" t="s">
        <v>1188</v>
      </c>
      <c r="B18722" s="1">
        <v>42340</v>
      </c>
      <c r="C18722" t="s">
        <v>11</v>
      </c>
      <c r="D18722">
        <v>1</v>
      </c>
      <c r="E18722" t="s">
        <v>1189</v>
      </c>
      <c r="F18722" t="s">
        <v>16</v>
      </c>
      <c r="G18722" t="s">
        <v>20</v>
      </c>
      <c r="H18722" t="s">
        <v>1190</v>
      </c>
      <c r="J18722" s="5"/>
      <c r="K18722" s="2">
        <v>3030</v>
      </c>
      <c r="L18722" s="5"/>
      <c r="M18722" s="2">
        <f t="shared" si="292"/>
        <v>-812069.16999999667</v>
      </c>
      <c r="P18722"/>
    </row>
    <row r="18723" spans="1:16" hidden="1">
      <c r="A18723" t="s">
        <v>1193</v>
      </c>
      <c r="B18723" s="1">
        <v>42340</v>
      </c>
      <c r="C18723" t="s">
        <v>11</v>
      </c>
      <c r="D18723">
        <v>1</v>
      </c>
      <c r="E18723" t="s">
        <v>1194</v>
      </c>
      <c r="F18723" t="s">
        <v>45</v>
      </c>
      <c r="G18723" t="s">
        <v>20</v>
      </c>
      <c r="H18723" t="s">
        <v>1195</v>
      </c>
      <c r="J18723" s="5"/>
      <c r="K18723" s="2">
        <v>3030.01</v>
      </c>
      <c r="L18723" s="5"/>
      <c r="M18723" s="2">
        <f t="shared" si="292"/>
        <v>-815099.17999999668</v>
      </c>
      <c r="P18723"/>
    </row>
    <row r="18724" spans="1:16" hidden="1">
      <c r="A18724" t="s">
        <v>1207</v>
      </c>
      <c r="B18724" s="1">
        <v>42340</v>
      </c>
      <c r="C18724" t="s">
        <v>18</v>
      </c>
      <c r="D18724">
        <v>1</v>
      </c>
      <c r="E18724" t="s">
        <v>1208</v>
      </c>
      <c r="F18724" t="s">
        <v>13</v>
      </c>
      <c r="G18724" t="s">
        <v>20</v>
      </c>
      <c r="H18724" t="s">
        <v>18</v>
      </c>
      <c r="J18724" s="5"/>
      <c r="K18724" s="2">
        <v>13079.49</v>
      </c>
      <c r="L18724" s="5"/>
      <c r="M18724" s="2">
        <f t="shared" si="292"/>
        <v>-828178.66999999667</v>
      </c>
      <c r="P18724"/>
    </row>
    <row r="18725" spans="1:16" hidden="1">
      <c r="A18725" t="s">
        <v>1215</v>
      </c>
      <c r="B18725" s="1">
        <v>42340</v>
      </c>
      <c r="C18725" t="s">
        <v>195</v>
      </c>
      <c r="D18725">
        <v>1</v>
      </c>
      <c r="E18725" t="s">
        <v>1216</v>
      </c>
      <c r="F18725" t="s">
        <v>13</v>
      </c>
      <c r="G18725" t="s">
        <v>20</v>
      </c>
      <c r="H18725" t="s">
        <v>195</v>
      </c>
      <c r="J18725" s="5"/>
      <c r="K18725" s="2">
        <v>11916.17</v>
      </c>
      <c r="L18725" s="5"/>
      <c r="M18725" s="2">
        <f t="shared" si="292"/>
        <v>-840094.83999999671</v>
      </c>
      <c r="P18725"/>
    </row>
    <row r="18726" spans="1:16" hidden="1">
      <c r="A18726" t="s">
        <v>1218</v>
      </c>
      <c r="B18726" s="1">
        <v>42340</v>
      </c>
      <c r="C18726" t="s">
        <v>200</v>
      </c>
      <c r="D18726">
        <v>1</v>
      </c>
      <c r="E18726" t="s">
        <v>1219</v>
      </c>
      <c r="F18726" t="s">
        <v>16</v>
      </c>
      <c r="G18726" t="s">
        <v>20</v>
      </c>
      <c r="H18726" t="s">
        <v>200</v>
      </c>
      <c r="J18726" s="5"/>
      <c r="K18726" s="2">
        <v>3840</v>
      </c>
      <c r="L18726" s="5"/>
      <c r="M18726" s="2">
        <f t="shared" si="292"/>
        <v>-843934.83999999671</v>
      </c>
      <c r="P18726"/>
    </row>
    <row r="18727" spans="1:16" hidden="1">
      <c r="A18727" t="s">
        <v>14398</v>
      </c>
      <c r="B18727" s="1">
        <v>42340</v>
      </c>
      <c r="C18727" t="s">
        <v>1419</v>
      </c>
      <c r="D18727">
        <v>2</v>
      </c>
      <c r="E18727" t="s">
        <v>14413</v>
      </c>
      <c r="F18727" t="s">
        <v>13559</v>
      </c>
      <c r="G18727" t="s">
        <v>479</v>
      </c>
      <c r="H18727" t="s">
        <v>771</v>
      </c>
      <c r="I18727" s="2">
        <v>1682.06</v>
      </c>
      <c r="J18727" s="5"/>
      <c r="L18727" s="5"/>
      <c r="M18727" s="2">
        <f t="shared" si="292"/>
        <v>-842252.77999999665</v>
      </c>
      <c r="P18727"/>
    </row>
    <row r="18728" spans="1:16" hidden="1">
      <c r="A18728" t="s">
        <v>14421</v>
      </c>
      <c r="B18728" s="1">
        <v>42340</v>
      </c>
      <c r="C18728" t="s">
        <v>14438</v>
      </c>
      <c r="D18728">
        <v>2</v>
      </c>
      <c r="E18728" t="s">
        <v>14439</v>
      </c>
      <c r="F18728" t="s">
        <v>7054</v>
      </c>
      <c r="G18728" t="s">
        <v>4</v>
      </c>
      <c r="H18728" t="s">
        <v>1693</v>
      </c>
      <c r="I18728" s="2">
        <v>1840</v>
      </c>
      <c r="J18728" s="5"/>
      <c r="L18728" s="5"/>
      <c r="M18728" s="2">
        <f t="shared" si="292"/>
        <v>-840412.77999999665</v>
      </c>
      <c r="P18728"/>
    </row>
    <row r="18729" spans="1:16" hidden="1">
      <c r="A18729" t="s">
        <v>14449</v>
      </c>
      <c r="B18729" s="1">
        <v>42340</v>
      </c>
      <c r="C18729" t="s">
        <v>14465</v>
      </c>
      <c r="D18729">
        <v>2</v>
      </c>
      <c r="E18729" t="s">
        <v>14466</v>
      </c>
      <c r="F18729" t="s">
        <v>7054</v>
      </c>
      <c r="G18729" t="s">
        <v>4</v>
      </c>
      <c r="H18729" t="s">
        <v>14467</v>
      </c>
      <c r="I18729" s="2">
        <v>3441.43</v>
      </c>
      <c r="J18729" s="5"/>
      <c r="L18729" s="5"/>
      <c r="M18729" s="2">
        <f t="shared" si="292"/>
        <v>-836971.3499999966</v>
      </c>
      <c r="P18729"/>
    </row>
    <row r="18730" spans="1:16" hidden="1">
      <c r="A18730" t="s">
        <v>14477</v>
      </c>
      <c r="B18730" s="1">
        <v>42340</v>
      </c>
      <c r="C18730" t="s">
        <v>6</v>
      </c>
      <c r="D18730">
        <v>1</v>
      </c>
      <c r="E18730" t="s">
        <v>14488</v>
      </c>
      <c r="F18730" t="s">
        <v>13610</v>
      </c>
      <c r="G18730" t="s">
        <v>4</v>
      </c>
      <c r="H18730" t="s">
        <v>14489</v>
      </c>
      <c r="I18730" s="2">
        <v>8612.91</v>
      </c>
      <c r="J18730" s="5"/>
      <c r="L18730" s="5"/>
      <c r="M18730" s="2">
        <f t="shared" si="292"/>
        <v>-828358.43999999657</v>
      </c>
      <c r="P18730"/>
    </row>
    <row r="18731" spans="1:16" hidden="1">
      <c r="A18731" t="s">
        <v>14501</v>
      </c>
      <c r="B18731" s="1">
        <v>42340</v>
      </c>
      <c r="C18731" t="s">
        <v>14514</v>
      </c>
      <c r="D18731">
        <v>2</v>
      </c>
      <c r="E18731" t="s">
        <v>14515</v>
      </c>
      <c r="F18731" t="s">
        <v>7054</v>
      </c>
      <c r="G18731" t="s">
        <v>4</v>
      </c>
      <c r="H18731" t="s">
        <v>771</v>
      </c>
      <c r="I18731" s="2">
        <v>1225.01</v>
      </c>
      <c r="J18731" s="5"/>
      <c r="L18731" s="5"/>
      <c r="M18731" s="2">
        <f t="shared" si="292"/>
        <v>-827133.42999999656</v>
      </c>
      <c r="P18731"/>
    </row>
    <row r="18732" spans="1:16" hidden="1">
      <c r="A18732" t="s">
        <v>14528</v>
      </c>
      <c r="B18732" s="1">
        <v>42340</v>
      </c>
      <c r="C18732" t="s">
        <v>6</v>
      </c>
      <c r="D18732">
        <v>1</v>
      </c>
      <c r="E18732" t="s">
        <v>14537</v>
      </c>
      <c r="F18732" t="s">
        <v>13610</v>
      </c>
      <c r="G18732" t="s">
        <v>4</v>
      </c>
      <c r="H18732" t="s">
        <v>14538</v>
      </c>
      <c r="I18732" s="2">
        <v>12226.98</v>
      </c>
      <c r="J18732" s="5"/>
      <c r="L18732" s="5"/>
      <c r="M18732" s="2">
        <f t="shared" si="292"/>
        <v>-814906.44999999658</v>
      </c>
      <c r="P18732"/>
    </row>
    <row r="18733" spans="1:16" hidden="1">
      <c r="A18733" t="s">
        <v>14548</v>
      </c>
      <c r="B18733" s="1">
        <v>42340</v>
      </c>
      <c r="C18733" t="s">
        <v>14556</v>
      </c>
      <c r="D18733">
        <v>2</v>
      </c>
      <c r="E18733" t="s">
        <v>14557</v>
      </c>
      <c r="F18733" t="s">
        <v>7054</v>
      </c>
      <c r="G18733" t="s">
        <v>4</v>
      </c>
      <c r="H18733" t="s">
        <v>1971</v>
      </c>
      <c r="I18733" s="2">
        <v>1025</v>
      </c>
      <c r="J18733" s="5"/>
      <c r="L18733" s="5"/>
      <c r="M18733" s="2">
        <f t="shared" si="292"/>
        <v>-813881.44999999658</v>
      </c>
      <c r="P18733"/>
    </row>
    <row r="18734" spans="1:16" hidden="1">
      <c r="A18734" t="s">
        <v>14572</v>
      </c>
      <c r="B18734" s="1">
        <v>42340</v>
      </c>
      <c r="C18734" t="s">
        <v>6</v>
      </c>
      <c r="D18734">
        <v>1</v>
      </c>
      <c r="E18734" t="s">
        <v>14583</v>
      </c>
      <c r="F18734" t="s">
        <v>13565</v>
      </c>
      <c r="G18734" t="s">
        <v>4</v>
      </c>
      <c r="H18734" t="s">
        <v>799</v>
      </c>
      <c r="I18734" s="2">
        <v>1226.98</v>
      </c>
      <c r="J18734" s="5"/>
      <c r="L18734" s="5"/>
      <c r="M18734" s="2">
        <f t="shared" si="292"/>
        <v>-812654.4699999966</v>
      </c>
      <c r="P18734"/>
    </row>
    <row r="18735" spans="1:16" hidden="1">
      <c r="A18735" t="s">
        <v>14596</v>
      </c>
      <c r="B18735" s="1">
        <v>42340</v>
      </c>
      <c r="C18735" t="s">
        <v>6</v>
      </c>
      <c r="D18735">
        <v>1</v>
      </c>
      <c r="E18735" t="s">
        <v>14605</v>
      </c>
      <c r="F18735" t="s">
        <v>13610</v>
      </c>
      <c r="G18735" t="s">
        <v>4</v>
      </c>
      <c r="H18735" t="s">
        <v>799</v>
      </c>
      <c r="I18735" s="2">
        <v>12226.98</v>
      </c>
      <c r="J18735" s="5"/>
      <c r="L18735" s="5"/>
      <c r="M18735" s="2">
        <f t="shared" si="292"/>
        <v>-800427.48999999661</v>
      </c>
      <c r="P18735"/>
    </row>
    <row r="18736" spans="1:16" hidden="1">
      <c r="A18736" t="s">
        <v>14618</v>
      </c>
      <c r="B18736" s="1">
        <v>42340</v>
      </c>
      <c r="C18736" t="s">
        <v>6</v>
      </c>
      <c r="D18736">
        <v>1</v>
      </c>
      <c r="E18736" t="s">
        <v>14583</v>
      </c>
      <c r="F18736" t="s">
        <v>13565</v>
      </c>
      <c r="G18736" t="s">
        <v>4</v>
      </c>
      <c r="H18736" t="s">
        <v>14626</v>
      </c>
      <c r="J18736" s="5"/>
      <c r="K18736" s="2">
        <v>1226.98</v>
      </c>
      <c r="L18736" s="5"/>
      <c r="M18736" s="2">
        <f t="shared" si="292"/>
        <v>-801654.4699999966</v>
      </c>
      <c r="P18736"/>
    </row>
    <row r="18737" spans="1:16" hidden="1">
      <c r="A18737" t="s">
        <v>14643</v>
      </c>
      <c r="B18737" s="1">
        <v>42340</v>
      </c>
      <c r="C18737" t="s">
        <v>6</v>
      </c>
      <c r="D18737">
        <v>1</v>
      </c>
      <c r="E18737" t="s">
        <v>14537</v>
      </c>
      <c r="F18737" t="s">
        <v>13610</v>
      </c>
      <c r="G18737" t="s">
        <v>4</v>
      </c>
      <c r="H18737" t="s">
        <v>14652</v>
      </c>
      <c r="J18737" s="5"/>
      <c r="K18737" s="2">
        <v>12226.98</v>
      </c>
      <c r="L18737" s="5"/>
      <c r="M18737" s="2">
        <f t="shared" si="292"/>
        <v>-813881.44999999658</v>
      </c>
      <c r="P18737"/>
    </row>
    <row r="18738" spans="1:16" hidden="1">
      <c r="A18738" t="s">
        <v>14667</v>
      </c>
      <c r="B18738" s="1">
        <v>42340</v>
      </c>
      <c r="C18738" t="s">
        <v>6</v>
      </c>
      <c r="D18738">
        <v>1</v>
      </c>
      <c r="E18738" t="s">
        <v>14675</v>
      </c>
      <c r="F18738" t="s">
        <v>13565</v>
      </c>
      <c r="G18738" t="s">
        <v>4</v>
      </c>
      <c r="H18738" t="s">
        <v>807</v>
      </c>
      <c r="I18738" s="2">
        <v>50000</v>
      </c>
      <c r="J18738" s="5"/>
      <c r="L18738" s="5"/>
      <c r="M18738" s="2">
        <f t="shared" si="292"/>
        <v>-763881.44999999658</v>
      </c>
      <c r="P18738"/>
    </row>
    <row r="18739" spans="1:16" hidden="1">
      <c r="A18739" t="s">
        <v>14690</v>
      </c>
      <c r="B18739" s="1">
        <v>42340</v>
      </c>
      <c r="C18739" t="s">
        <v>14699</v>
      </c>
      <c r="D18739">
        <v>1</v>
      </c>
      <c r="E18739" t="s">
        <v>14700</v>
      </c>
      <c r="F18739" t="s">
        <v>13565</v>
      </c>
      <c r="G18739" t="s">
        <v>4</v>
      </c>
      <c r="H18739" t="s">
        <v>849</v>
      </c>
      <c r="I18739" s="2">
        <v>125950</v>
      </c>
      <c r="J18739" s="5"/>
      <c r="L18739" s="5"/>
      <c r="M18739" s="2">
        <f t="shared" si="292"/>
        <v>-637931.44999999658</v>
      </c>
      <c r="P18739"/>
    </row>
    <row r="18740" spans="1:16" hidden="1">
      <c r="A18740" t="s">
        <v>14717</v>
      </c>
      <c r="B18740" s="1">
        <v>42340</v>
      </c>
      <c r="C18740" t="s">
        <v>3261</v>
      </c>
      <c r="D18740">
        <v>2</v>
      </c>
      <c r="E18740" t="s">
        <v>14724</v>
      </c>
      <c r="F18740" t="s">
        <v>13559</v>
      </c>
      <c r="G18740" t="s">
        <v>479</v>
      </c>
      <c r="H18740" t="s">
        <v>12361</v>
      </c>
      <c r="J18740" s="5"/>
      <c r="K18740" s="2">
        <v>360.41</v>
      </c>
      <c r="L18740" s="5"/>
      <c r="M18740" s="2">
        <f t="shared" si="292"/>
        <v>-638291.85999999661</v>
      </c>
      <c r="P18740"/>
    </row>
    <row r="18741" spans="1:16" hidden="1">
      <c r="A18741" t="s">
        <v>14717</v>
      </c>
      <c r="B18741" s="1">
        <v>42340</v>
      </c>
      <c r="C18741" t="s">
        <v>3261</v>
      </c>
      <c r="D18741">
        <v>2</v>
      </c>
      <c r="E18741" t="s">
        <v>14724</v>
      </c>
      <c r="F18741" t="s">
        <v>13559</v>
      </c>
      <c r="G18741" t="s">
        <v>479</v>
      </c>
      <c r="H18741" t="s">
        <v>12361</v>
      </c>
      <c r="I18741" s="2">
        <v>360.41</v>
      </c>
      <c r="J18741" s="5"/>
      <c r="L18741" s="5"/>
      <c r="M18741" s="2">
        <f t="shared" si="292"/>
        <v>-637931.44999999658</v>
      </c>
      <c r="P18741"/>
    </row>
    <row r="18742" spans="1:16" hidden="1">
      <c r="A18742" t="s">
        <v>14746</v>
      </c>
      <c r="B18742" s="1">
        <v>42340</v>
      </c>
      <c r="C18742" t="s">
        <v>5029</v>
      </c>
      <c r="D18742">
        <v>2</v>
      </c>
      <c r="E18742" t="s">
        <v>14753</v>
      </c>
      <c r="F18742" t="s">
        <v>13559</v>
      </c>
      <c r="G18742" t="s">
        <v>479</v>
      </c>
      <c r="H18742" t="s">
        <v>14754</v>
      </c>
      <c r="J18742" s="5"/>
      <c r="K18742" s="2">
        <v>243.86</v>
      </c>
      <c r="L18742" s="5"/>
      <c r="M18742" s="2">
        <f t="shared" si="292"/>
        <v>-638175.30999999656</v>
      </c>
      <c r="P18742"/>
    </row>
    <row r="18743" spans="1:16" hidden="1">
      <c r="A18743" t="s">
        <v>14746</v>
      </c>
      <c r="B18743" s="1">
        <v>42340</v>
      </c>
      <c r="C18743" t="s">
        <v>5029</v>
      </c>
      <c r="D18743">
        <v>2</v>
      </c>
      <c r="E18743" t="s">
        <v>14753</v>
      </c>
      <c r="F18743" t="s">
        <v>13559</v>
      </c>
      <c r="G18743" t="s">
        <v>479</v>
      </c>
      <c r="H18743" t="s">
        <v>14754</v>
      </c>
      <c r="I18743" s="2">
        <v>243.86</v>
      </c>
      <c r="J18743" s="5"/>
      <c r="L18743" s="5"/>
      <c r="M18743" s="2">
        <f t="shared" si="292"/>
        <v>-637931.44999999658</v>
      </c>
      <c r="P18743"/>
    </row>
    <row r="18744" spans="1:16" hidden="1">
      <c r="A18744" t="s">
        <v>14770</v>
      </c>
      <c r="B18744" s="1">
        <v>42340</v>
      </c>
      <c r="C18744" t="s">
        <v>674</v>
      </c>
      <c r="D18744">
        <v>2</v>
      </c>
      <c r="E18744" t="s">
        <v>14777</v>
      </c>
      <c r="F18744" t="s">
        <v>13559</v>
      </c>
      <c r="G18744" t="s">
        <v>479</v>
      </c>
      <c r="H18744" t="s">
        <v>12610</v>
      </c>
      <c r="J18744" s="5"/>
      <c r="K18744" s="2">
        <v>200.59</v>
      </c>
      <c r="L18744" s="5"/>
      <c r="M18744" s="2">
        <f t="shared" si="292"/>
        <v>-638132.03999999654</v>
      </c>
      <c r="P18744"/>
    </row>
    <row r="18745" spans="1:16" hidden="1">
      <c r="A18745" t="s">
        <v>14770</v>
      </c>
      <c r="B18745" s="1">
        <v>42340</v>
      </c>
      <c r="C18745" t="s">
        <v>674</v>
      </c>
      <c r="D18745">
        <v>2</v>
      </c>
      <c r="E18745" t="s">
        <v>14777</v>
      </c>
      <c r="F18745" t="s">
        <v>13559</v>
      </c>
      <c r="G18745" t="s">
        <v>479</v>
      </c>
      <c r="H18745" t="s">
        <v>12610</v>
      </c>
      <c r="I18745" s="2">
        <v>200.59</v>
      </c>
      <c r="J18745" s="5"/>
      <c r="L18745" s="5"/>
      <c r="M18745" s="2">
        <f t="shared" si="292"/>
        <v>-637931.44999999658</v>
      </c>
      <c r="P18745"/>
    </row>
    <row r="18746" spans="1:16" hidden="1">
      <c r="A18746" t="s">
        <v>14793</v>
      </c>
      <c r="B18746" s="1">
        <v>42340</v>
      </c>
      <c r="C18746" t="s">
        <v>1802</v>
      </c>
      <c r="D18746">
        <v>2</v>
      </c>
      <c r="E18746" t="s">
        <v>14801</v>
      </c>
      <c r="F18746" t="s">
        <v>13559</v>
      </c>
      <c r="G18746" t="s">
        <v>479</v>
      </c>
      <c r="H18746" t="s">
        <v>269</v>
      </c>
      <c r="J18746" s="5"/>
      <c r="K18746" s="2">
        <v>243.86</v>
      </c>
      <c r="L18746" s="5"/>
      <c r="M18746" s="2">
        <f t="shared" si="292"/>
        <v>-638175.30999999656</v>
      </c>
      <c r="P18746"/>
    </row>
    <row r="18747" spans="1:16" hidden="1">
      <c r="A18747" t="s">
        <v>14793</v>
      </c>
      <c r="B18747" s="1">
        <v>42340</v>
      </c>
      <c r="C18747" t="s">
        <v>1802</v>
      </c>
      <c r="D18747">
        <v>2</v>
      </c>
      <c r="E18747" t="s">
        <v>14801</v>
      </c>
      <c r="F18747" t="s">
        <v>13559</v>
      </c>
      <c r="G18747" t="s">
        <v>479</v>
      </c>
      <c r="H18747" t="s">
        <v>269</v>
      </c>
      <c r="I18747" s="2">
        <v>243.86</v>
      </c>
      <c r="J18747" s="5"/>
      <c r="L18747" s="5"/>
      <c r="M18747" s="2">
        <f t="shared" si="292"/>
        <v>-637931.44999999658</v>
      </c>
      <c r="P18747"/>
    </row>
    <row r="18748" spans="1:16" hidden="1">
      <c r="A18748" t="s">
        <v>14814</v>
      </c>
      <c r="B18748" s="1">
        <v>42340</v>
      </c>
      <c r="C18748" t="s">
        <v>14821</v>
      </c>
      <c r="D18748">
        <v>2</v>
      </c>
      <c r="E18748" t="s">
        <v>14822</v>
      </c>
      <c r="F18748" t="s">
        <v>7054</v>
      </c>
      <c r="G18748" t="s">
        <v>4</v>
      </c>
      <c r="H18748" t="s">
        <v>3716</v>
      </c>
      <c r="J18748" s="5"/>
      <c r="K18748" s="2">
        <v>375.9</v>
      </c>
      <c r="L18748" s="5"/>
      <c r="M18748" s="2">
        <f t="shared" si="292"/>
        <v>-638307.3499999966</v>
      </c>
      <c r="P18748"/>
    </row>
    <row r="18749" spans="1:16" hidden="1">
      <c r="A18749" t="s">
        <v>14814</v>
      </c>
      <c r="B18749" s="1">
        <v>42340</v>
      </c>
      <c r="C18749" t="s">
        <v>14821</v>
      </c>
      <c r="D18749">
        <v>2</v>
      </c>
      <c r="E18749" t="s">
        <v>14822</v>
      </c>
      <c r="F18749" t="s">
        <v>7054</v>
      </c>
      <c r="G18749" t="s">
        <v>4</v>
      </c>
      <c r="H18749" t="s">
        <v>3716</v>
      </c>
      <c r="I18749" s="2">
        <v>575.91</v>
      </c>
      <c r="J18749" s="5"/>
      <c r="L18749" s="5"/>
      <c r="M18749" s="2">
        <f t="shared" si="292"/>
        <v>-637731.43999999657</v>
      </c>
      <c r="P18749"/>
    </row>
    <row r="18750" spans="1:16" hidden="1">
      <c r="A18750" t="s">
        <v>14862</v>
      </c>
      <c r="B18750" s="1">
        <v>42340</v>
      </c>
      <c r="C18750" t="s">
        <v>14278</v>
      </c>
      <c r="D18750">
        <v>1</v>
      </c>
      <c r="E18750" t="s">
        <v>14869</v>
      </c>
      <c r="F18750" t="s">
        <v>13565</v>
      </c>
      <c r="G18750" t="s">
        <v>4</v>
      </c>
      <c r="H18750" t="s">
        <v>14870</v>
      </c>
      <c r="I18750" s="2">
        <v>44900</v>
      </c>
      <c r="J18750" s="5"/>
      <c r="L18750" s="5"/>
      <c r="M18750" s="2">
        <f t="shared" si="292"/>
        <v>-592831.43999999657</v>
      </c>
      <c r="P18750"/>
    </row>
    <row r="18751" spans="1:16" hidden="1">
      <c r="A18751" t="s">
        <v>14890</v>
      </c>
      <c r="B18751" s="1">
        <v>42340</v>
      </c>
      <c r="C18751" t="s">
        <v>14896</v>
      </c>
      <c r="D18751">
        <v>2</v>
      </c>
      <c r="E18751" t="s">
        <v>14897</v>
      </c>
      <c r="F18751" t="s">
        <v>7054</v>
      </c>
      <c r="G18751" t="s">
        <v>4</v>
      </c>
      <c r="H18751" t="s">
        <v>14898</v>
      </c>
      <c r="I18751" s="2">
        <v>3030</v>
      </c>
      <c r="J18751" s="5"/>
      <c r="L18751" s="5"/>
      <c r="M18751" s="2">
        <f t="shared" si="292"/>
        <v>-589801.43999999657</v>
      </c>
      <c r="P18751"/>
    </row>
    <row r="18752" spans="1:16" hidden="1">
      <c r="A18752" t="s">
        <v>14917</v>
      </c>
      <c r="B18752" s="1">
        <v>42340</v>
      </c>
      <c r="C18752" t="s">
        <v>14926</v>
      </c>
      <c r="D18752">
        <v>2</v>
      </c>
      <c r="E18752" t="s">
        <v>14927</v>
      </c>
      <c r="F18752" t="s">
        <v>7054</v>
      </c>
      <c r="G18752" t="s">
        <v>4</v>
      </c>
      <c r="H18752" t="s">
        <v>14819</v>
      </c>
      <c r="I18752" s="2">
        <v>590</v>
      </c>
      <c r="J18752" s="5"/>
      <c r="L18752" s="5"/>
      <c r="M18752" s="2">
        <f t="shared" si="292"/>
        <v>-589211.43999999657</v>
      </c>
      <c r="P18752"/>
    </row>
    <row r="18753" spans="1:16" hidden="1">
      <c r="A18753" t="s">
        <v>14945</v>
      </c>
      <c r="B18753" s="1">
        <v>42340</v>
      </c>
      <c r="C18753" t="s">
        <v>14953</v>
      </c>
      <c r="D18753">
        <v>2</v>
      </c>
      <c r="E18753" t="s">
        <v>14954</v>
      </c>
      <c r="F18753" t="s">
        <v>7054</v>
      </c>
      <c r="G18753" t="s">
        <v>4</v>
      </c>
      <c r="H18753" t="s">
        <v>14955</v>
      </c>
      <c r="I18753" s="2">
        <v>4700</v>
      </c>
      <c r="J18753" s="5"/>
      <c r="L18753" s="5"/>
      <c r="M18753" s="2">
        <f t="shared" si="292"/>
        <v>-584511.43999999657</v>
      </c>
      <c r="P18753"/>
    </row>
    <row r="18754" spans="1:16" hidden="1">
      <c r="A18754" t="s">
        <v>14972</v>
      </c>
      <c r="B18754" s="1">
        <v>42340</v>
      </c>
      <c r="C18754" t="s">
        <v>14980</v>
      </c>
      <c r="D18754">
        <v>2</v>
      </c>
      <c r="E18754" t="s">
        <v>14981</v>
      </c>
      <c r="F18754" t="s">
        <v>7054</v>
      </c>
      <c r="G18754" t="s">
        <v>4</v>
      </c>
      <c r="H18754" t="s">
        <v>12610</v>
      </c>
      <c r="I18754" s="2">
        <v>470</v>
      </c>
      <c r="J18754" s="5"/>
      <c r="L18754" s="5"/>
      <c r="M18754" s="2">
        <f t="shared" si="292"/>
        <v>-584041.43999999657</v>
      </c>
      <c r="P18754"/>
    </row>
    <row r="18755" spans="1:16" hidden="1">
      <c r="A18755" t="s">
        <v>15000</v>
      </c>
      <c r="B18755" s="1">
        <v>42340</v>
      </c>
      <c r="C18755" t="s">
        <v>1802</v>
      </c>
      <c r="D18755">
        <v>2</v>
      </c>
      <c r="E18755" t="s">
        <v>15006</v>
      </c>
      <c r="F18755" t="s">
        <v>13559</v>
      </c>
      <c r="G18755" t="s">
        <v>479</v>
      </c>
      <c r="H18755" t="s">
        <v>7756</v>
      </c>
      <c r="J18755" s="5"/>
      <c r="K18755" s="2">
        <v>8466.57</v>
      </c>
      <c r="L18755" s="5"/>
      <c r="M18755" s="2">
        <f t="shared" si="292"/>
        <v>-592508.00999999652</v>
      </c>
      <c r="P18755"/>
    </row>
    <row r="18756" spans="1:16" hidden="1">
      <c r="A18756" t="s">
        <v>15000</v>
      </c>
      <c r="B18756" s="1">
        <v>42340</v>
      </c>
      <c r="C18756" t="s">
        <v>1802</v>
      </c>
      <c r="D18756">
        <v>2</v>
      </c>
      <c r="E18756" t="s">
        <v>15006</v>
      </c>
      <c r="F18756" t="s">
        <v>13559</v>
      </c>
      <c r="G18756" t="s">
        <v>479</v>
      </c>
      <c r="H18756" t="s">
        <v>7756</v>
      </c>
      <c r="I18756" s="2">
        <v>8466.57</v>
      </c>
      <c r="J18756" s="5"/>
      <c r="L18756" s="5"/>
      <c r="M18756" s="2">
        <f t="shared" si="292"/>
        <v>-584041.43999999657</v>
      </c>
      <c r="P18756"/>
    </row>
    <row r="18757" spans="1:16" hidden="1">
      <c r="A18757" t="s">
        <v>15023</v>
      </c>
      <c r="B18757" s="1">
        <v>42340</v>
      </c>
      <c r="C18757" t="s">
        <v>674</v>
      </c>
      <c r="D18757">
        <v>2</v>
      </c>
      <c r="E18757" t="s">
        <v>15030</v>
      </c>
      <c r="F18757" t="s">
        <v>13559</v>
      </c>
      <c r="G18757" t="s">
        <v>479</v>
      </c>
      <c r="H18757" t="s">
        <v>989</v>
      </c>
      <c r="J18757" s="5"/>
      <c r="K18757" s="2">
        <v>500</v>
      </c>
      <c r="L18757" s="5"/>
      <c r="M18757" s="2">
        <f t="shared" si="292"/>
        <v>-584541.43999999657</v>
      </c>
      <c r="P18757"/>
    </row>
    <row r="18758" spans="1:16" hidden="1">
      <c r="A18758" t="s">
        <v>15023</v>
      </c>
      <c r="B18758" s="1">
        <v>42340</v>
      </c>
      <c r="C18758" t="s">
        <v>674</v>
      </c>
      <c r="D18758">
        <v>2</v>
      </c>
      <c r="E18758" t="s">
        <v>15030</v>
      </c>
      <c r="F18758" t="s">
        <v>13559</v>
      </c>
      <c r="G18758" t="s">
        <v>479</v>
      </c>
      <c r="H18758" t="s">
        <v>989</v>
      </c>
      <c r="I18758" s="2">
        <v>1006.58</v>
      </c>
      <c r="J18758" s="5"/>
      <c r="L18758" s="5"/>
      <c r="M18758" s="2">
        <f t="shared" si="292"/>
        <v>-583534.85999999661</v>
      </c>
      <c r="P18758"/>
    </row>
    <row r="18759" spans="1:16" hidden="1">
      <c r="A18759" t="s">
        <v>15045</v>
      </c>
      <c r="B18759" s="1">
        <v>42340</v>
      </c>
      <c r="C18759" t="s">
        <v>15052</v>
      </c>
      <c r="D18759">
        <v>1</v>
      </c>
      <c r="E18759" t="s">
        <v>15053</v>
      </c>
      <c r="F18759" t="s">
        <v>13565</v>
      </c>
      <c r="G18759" t="s">
        <v>4</v>
      </c>
      <c r="H18759" t="s">
        <v>15054</v>
      </c>
      <c r="I18759" s="2">
        <v>83300</v>
      </c>
      <c r="J18759" s="5"/>
      <c r="L18759" s="5"/>
      <c r="M18759" s="2">
        <f t="shared" si="292"/>
        <v>-500234.85999999661</v>
      </c>
      <c r="P18759"/>
    </row>
    <row r="18760" spans="1:16" hidden="1">
      <c r="A18760" t="s">
        <v>15116</v>
      </c>
      <c r="B18760" s="1">
        <v>42340</v>
      </c>
      <c r="C18760" t="s">
        <v>15122</v>
      </c>
      <c r="D18760">
        <v>2</v>
      </c>
      <c r="E18760" t="s">
        <v>15123</v>
      </c>
      <c r="F18760" t="s">
        <v>7054</v>
      </c>
      <c r="G18760" t="s">
        <v>20</v>
      </c>
      <c r="H18760" t="s">
        <v>15124</v>
      </c>
      <c r="I18760" s="2">
        <v>5139.91</v>
      </c>
      <c r="J18760" s="5"/>
      <c r="L18760" s="5"/>
      <c r="M18760" s="2">
        <f t="shared" si="292"/>
        <v>-495094.94999999664</v>
      </c>
      <c r="P18760"/>
    </row>
    <row r="18761" spans="1:16" hidden="1">
      <c r="A18761" t="s">
        <v>15141</v>
      </c>
      <c r="B18761" s="1">
        <v>42340</v>
      </c>
      <c r="C18761" t="s">
        <v>15147</v>
      </c>
      <c r="D18761">
        <v>2</v>
      </c>
      <c r="E18761" t="s">
        <v>15148</v>
      </c>
      <c r="F18761" t="s">
        <v>7054</v>
      </c>
      <c r="G18761" t="s">
        <v>20</v>
      </c>
      <c r="H18761" t="s">
        <v>15149</v>
      </c>
      <c r="I18761" s="2">
        <v>1025</v>
      </c>
      <c r="J18761" s="5"/>
      <c r="L18761" s="5"/>
      <c r="M18761" s="2">
        <f t="shared" ref="M18761:M18824" si="293">+M18760+I18761-K18761</f>
        <v>-494069.94999999664</v>
      </c>
      <c r="P18761"/>
    </row>
    <row r="18762" spans="1:16" hidden="1">
      <c r="A18762" t="s">
        <v>15168</v>
      </c>
      <c r="B18762" s="1">
        <v>42340</v>
      </c>
      <c r="C18762" t="s">
        <v>1066</v>
      </c>
      <c r="D18762">
        <v>2</v>
      </c>
      <c r="E18762" t="s">
        <v>15174</v>
      </c>
      <c r="F18762" t="s">
        <v>7054</v>
      </c>
      <c r="G18762" t="s">
        <v>20</v>
      </c>
      <c r="H18762" t="s">
        <v>972</v>
      </c>
      <c r="I18762" s="2">
        <v>3030</v>
      </c>
      <c r="J18762" s="5"/>
      <c r="L18762" s="5"/>
      <c r="M18762" s="2">
        <f t="shared" si="293"/>
        <v>-491039.94999999664</v>
      </c>
      <c r="P18762"/>
    </row>
    <row r="18763" spans="1:16" hidden="1">
      <c r="A18763" t="s">
        <v>15189</v>
      </c>
      <c r="B18763" s="1">
        <v>42340</v>
      </c>
      <c r="C18763" t="s">
        <v>15194</v>
      </c>
      <c r="D18763">
        <v>2</v>
      </c>
      <c r="E18763" t="s">
        <v>15195</v>
      </c>
      <c r="F18763" t="s">
        <v>7054</v>
      </c>
      <c r="G18763" t="s">
        <v>20</v>
      </c>
      <c r="H18763" t="s">
        <v>972</v>
      </c>
      <c r="I18763" s="2">
        <v>3030</v>
      </c>
      <c r="J18763" s="5"/>
      <c r="L18763" s="5"/>
      <c r="M18763" s="2">
        <f t="shared" si="293"/>
        <v>-488009.94999999664</v>
      </c>
      <c r="P18763"/>
    </row>
    <row r="18764" spans="1:16" hidden="1">
      <c r="A18764" t="s">
        <v>15217</v>
      </c>
      <c r="B18764" s="1">
        <v>42340</v>
      </c>
      <c r="C18764" t="s">
        <v>15221</v>
      </c>
      <c r="D18764">
        <v>2</v>
      </c>
      <c r="E18764" t="s">
        <v>15222</v>
      </c>
      <c r="F18764" t="s">
        <v>7054</v>
      </c>
      <c r="G18764" t="s">
        <v>20</v>
      </c>
      <c r="H18764" t="s">
        <v>4268</v>
      </c>
      <c r="I18764" s="2">
        <v>2815</v>
      </c>
      <c r="J18764" s="5"/>
      <c r="L18764" s="5"/>
      <c r="M18764" s="2">
        <f t="shared" si="293"/>
        <v>-485194.94999999664</v>
      </c>
      <c r="P18764"/>
    </row>
    <row r="18765" spans="1:16" hidden="1">
      <c r="A18765" t="s">
        <v>15239</v>
      </c>
      <c r="B18765" s="1">
        <v>42340</v>
      </c>
      <c r="C18765" t="s">
        <v>15244</v>
      </c>
      <c r="D18765">
        <v>2</v>
      </c>
      <c r="E18765" t="s">
        <v>15245</v>
      </c>
      <c r="F18765" t="s">
        <v>7054</v>
      </c>
      <c r="G18765" t="s">
        <v>20</v>
      </c>
      <c r="H18765" t="s">
        <v>1698</v>
      </c>
      <c r="I18765" s="2">
        <v>1025</v>
      </c>
      <c r="J18765" s="5"/>
      <c r="L18765" s="5"/>
      <c r="M18765" s="2">
        <f t="shared" si="293"/>
        <v>-484169.94999999664</v>
      </c>
      <c r="P18765"/>
    </row>
    <row r="18766" spans="1:16" hidden="1">
      <c r="A18766" t="s">
        <v>15261</v>
      </c>
      <c r="B18766" s="1">
        <v>42340</v>
      </c>
      <c r="C18766" t="s">
        <v>15267</v>
      </c>
      <c r="D18766">
        <v>1</v>
      </c>
      <c r="E18766" t="s">
        <v>15268</v>
      </c>
      <c r="F18766" t="s">
        <v>13565</v>
      </c>
      <c r="G18766" t="s">
        <v>20</v>
      </c>
      <c r="H18766" t="s">
        <v>1181</v>
      </c>
      <c r="I18766" s="2">
        <v>20000</v>
      </c>
      <c r="J18766" s="5"/>
      <c r="L18766" s="5"/>
      <c r="M18766" s="2">
        <f t="shared" si="293"/>
        <v>-464169.94999999664</v>
      </c>
      <c r="P18766"/>
    </row>
    <row r="18767" spans="1:16" hidden="1">
      <c r="A18767" t="s">
        <v>15286</v>
      </c>
      <c r="B18767" s="1">
        <v>42340</v>
      </c>
      <c r="C18767" t="s">
        <v>3918</v>
      </c>
      <c r="D18767">
        <v>2</v>
      </c>
      <c r="E18767" t="s">
        <v>15290</v>
      </c>
      <c r="F18767" t="s">
        <v>7054</v>
      </c>
      <c r="G18767" t="s">
        <v>20</v>
      </c>
      <c r="H18767" t="s">
        <v>3920</v>
      </c>
      <c r="I18767" s="2">
        <v>4100</v>
      </c>
      <c r="J18767" s="5"/>
      <c r="L18767" s="5"/>
      <c r="M18767" s="2">
        <f t="shared" si="293"/>
        <v>-460069.94999999664</v>
      </c>
      <c r="P18767"/>
    </row>
    <row r="18768" spans="1:16" hidden="1">
      <c r="A18768" s="47" t="s">
        <v>15313</v>
      </c>
      <c r="B18768" s="48">
        <v>42340</v>
      </c>
      <c r="C18768" s="47" t="s">
        <v>10662</v>
      </c>
      <c r="D18768" s="47">
        <v>1</v>
      </c>
      <c r="E18768" s="47" t="s">
        <v>15315</v>
      </c>
      <c r="F18768" s="47" t="s">
        <v>13561</v>
      </c>
      <c r="G18768" s="47" t="s">
        <v>52</v>
      </c>
      <c r="H18768" s="47" t="s">
        <v>10065</v>
      </c>
      <c r="I18768" s="49">
        <v>5030</v>
      </c>
      <c r="J18768" s="5"/>
      <c r="L18768" s="5"/>
      <c r="M18768" s="2">
        <f t="shared" si="293"/>
        <v>-455039.94999999664</v>
      </c>
      <c r="N18768" s="25" t="s">
        <v>36443</v>
      </c>
      <c r="P18768"/>
    </row>
    <row r="18769" spans="1:16" hidden="1">
      <c r="A18769" t="s">
        <v>15336</v>
      </c>
      <c r="B18769" s="1">
        <v>42340</v>
      </c>
      <c r="C18769" t="s">
        <v>1066</v>
      </c>
      <c r="D18769">
        <v>2</v>
      </c>
      <c r="E18769" t="s">
        <v>15338</v>
      </c>
      <c r="F18769" t="s">
        <v>7054</v>
      </c>
      <c r="G18769" t="s">
        <v>20</v>
      </c>
      <c r="H18769" t="s">
        <v>1190</v>
      </c>
      <c r="I18769" s="2">
        <v>3030</v>
      </c>
      <c r="J18769" s="5"/>
      <c r="L18769" s="5"/>
      <c r="M18769" s="2">
        <f t="shared" si="293"/>
        <v>-452009.94999999664</v>
      </c>
      <c r="P18769"/>
    </row>
    <row r="18770" spans="1:16" hidden="1">
      <c r="A18770" t="s">
        <v>15360</v>
      </c>
      <c r="B18770" s="1">
        <v>42340</v>
      </c>
      <c r="C18770" t="s">
        <v>15362</v>
      </c>
      <c r="D18770">
        <v>1</v>
      </c>
      <c r="E18770" t="s">
        <v>15363</v>
      </c>
      <c r="F18770" t="s">
        <v>13561</v>
      </c>
      <c r="G18770" t="s">
        <v>20</v>
      </c>
      <c r="H18770" t="s">
        <v>15364</v>
      </c>
      <c r="I18770" s="2">
        <v>10000</v>
      </c>
      <c r="J18770" s="5"/>
      <c r="L18770" s="5"/>
      <c r="M18770" s="2">
        <f t="shared" si="293"/>
        <v>-442009.94999999664</v>
      </c>
      <c r="P18770"/>
    </row>
    <row r="18771" spans="1:16" hidden="1">
      <c r="A18771" t="s">
        <v>15383</v>
      </c>
      <c r="B18771" s="1">
        <v>42340</v>
      </c>
      <c r="C18771" t="s">
        <v>15386</v>
      </c>
      <c r="D18771">
        <v>2</v>
      </c>
      <c r="E18771" t="s">
        <v>15387</v>
      </c>
      <c r="F18771" t="s">
        <v>7054</v>
      </c>
      <c r="G18771" t="s">
        <v>20</v>
      </c>
      <c r="H18771" t="s">
        <v>15149</v>
      </c>
      <c r="I18771" s="2">
        <v>1025</v>
      </c>
      <c r="J18771" s="5"/>
      <c r="L18771" s="5"/>
      <c r="M18771" s="2">
        <f t="shared" si="293"/>
        <v>-440984.94999999664</v>
      </c>
      <c r="P18771"/>
    </row>
    <row r="18772" spans="1:16" hidden="1">
      <c r="A18772" t="s">
        <v>15404</v>
      </c>
      <c r="B18772" s="1">
        <v>42340</v>
      </c>
      <c r="C18772" t="s">
        <v>15407</v>
      </c>
      <c r="D18772">
        <v>2</v>
      </c>
      <c r="E18772" t="s">
        <v>15408</v>
      </c>
      <c r="F18772" t="s">
        <v>7054</v>
      </c>
      <c r="G18772" t="s">
        <v>20</v>
      </c>
      <c r="H18772" t="s">
        <v>15409</v>
      </c>
      <c r="I18772" s="2">
        <v>1025</v>
      </c>
      <c r="J18772" s="5"/>
      <c r="L18772" s="5"/>
      <c r="M18772" s="2">
        <f t="shared" si="293"/>
        <v>-439959.94999999664</v>
      </c>
      <c r="P18772"/>
    </row>
    <row r="18773" spans="1:16" hidden="1">
      <c r="A18773" t="s">
        <v>15431</v>
      </c>
      <c r="B18773" s="1">
        <v>42340</v>
      </c>
      <c r="C18773" t="s">
        <v>15435</v>
      </c>
      <c r="D18773">
        <v>1</v>
      </c>
      <c r="E18773" t="s">
        <v>15436</v>
      </c>
      <c r="F18773" t="s">
        <v>13565</v>
      </c>
      <c r="G18773" t="s">
        <v>20</v>
      </c>
      <c r="H18773" t="s">
        <v>1142</v>
      </c>
      <c r="I18773" s="2">
        <v>171100</v>
      </c>
      <c r="J18773" s="5"/>
      <c r="L18773" s="5"/>
      <c r="M18773" s="2">
        <f t="shared" si="293"/>
        <v>-268859.94999999664</v>
      </c>
      <c r="P18773"/>
    </row>
    <row r="18774" spans="1:16" hidden="1">
      <c r="A18774" t="s">
        <v>15458</v>
      </c>
      <c r="B18774" s="1">
        <v>42340</v>
      </c>
      <c r="C18774" t="s">
        <v>15461</v>
      </c>
      <c r="D18774">
        <v>2</v>
      </c>
      <c r="E18774" t="s">
        <v>15462</v>
      </c>
      <c r="F18774" t="s">
        <v>7054</v>
      </c>
      <c r="G18774" t="s">
        <v>20</v>
      </c>
      <c r="H18774" t="s">
        <v>15463</v>
      </c>
      <c r="I18774" s="2">
        <v>4100</v>
      </c>
      <c r="J18774" s="5"/>
      <c r="L18774" s="5"/>
      <c r="M18774" s="2">
        <f t="shared" si="293"/>
        <v>-264759.94999999664</v>
      </c>
      <c r="P18774"/>
    </row>
    <row r="18775" spans="1:16" hidden="1">
      <c r="A18775" t="s">
        <v>15486</v>
      </c>
      <c r="B18775" s="1">
        <v>42340</v>
      </c>
      <c r="C18775" t="s">
        <v>15489</v>
      </c>
      <c r="D18775">
        <v>2</v>
      </c>
      <c r="E18775" t="s">
        <v>15490</v>
      </c>
      <c r="F18775" t="s">
        <v>7054</v>
      </c>
      <c r="G18775" t="s">
        <v>20</v>
      </c>
      <c r="H18775" t="s">
        <v>8901</v>
      </c>
      <c r="I18775" s="2">
        <v>1840</v>
      </c>
      <c r="J18775" s="5"/>
      <c r="L18775" s="5"/>
      <c r="M18775" s="2">
        <f t="shared" si="293"/>
        <v>-262919.94999999664</v>
      </c>
      <c r="P18775"/>
    </row>
    <row r="18776" spans="1:16" hidden="1">
      <c r="A18776" t="s">
        <v>15508</v>
      </c>
      <c r="B18776" s="1">
        <v>42340</v>
      </c>
      <c r="C18776" t="s">
        <v>15511</v>
      </c>
      <c r="D18776">
        <v>2</v>
      </c>
      <c r="E18776" t="s">
        <v>15512</v>
      </c>
      <c r="F18776" t="s">
        <v>7054</v>
      </c>
      <c r="G18776" t="s">
        <v>20</v>
      </c>
      <c r="H18776" t="s">
        <v>14932</v>
      </c>
      <c r="I18776" s="2">
        <v>1025</v>
      </c>
      <c r="J18776" s="5"/>
      <c r="L18776" s="5"/>
      <c r="M18776" s="2">
        <f t="shared" si="293"/>
        <v>-261894.94999999664</v>
      </c>
      <c r="P18776"/>
    </row>
    <row r="18777" spans="1:16" hidden="1">
      <c r="A18777" t="s">
        <v>15535</v>
      </c>
      <c r="B18777" s="1">
        <v>42340</v>
      </c>
      <c r="C18777" t="s">
        <v>15537</v>
      </c>
      <c r="D18777">
        <v>2</v>
      </c>
      <c r="E18777" t="s">
        <v>15538</v>
      </c>
      <c r="F18777" t="s">
        <v>7054</v>
      </c>
      <c r="G18777" t="s">
        <v>20</v>
      </c>
      <c r="H18777" t="s">
        <v>15539</v>
      </c>
      <c r="I18777" s="2">
        <v>1805.01</v>
      </c>
      <c r="J18777" s="5"/>
      <c r="L18777" s="5"/>
      <c r="M18777" s="2">
        <f t="shared" si="293"/>
        <v>-260089.93999999663</v>
      </c>
      <c r="P18777"/>
    </row>
    <row r="18778" spans="1:16" hidden="1">
      <c r="A18778" t="s">
        <v>15557</v>
      </c>
      <c r="B18778" s="1">
        <v>42340</v>
      </c>
      <c r="C18778" t="s">
        <v>15560</v>
      </c>
      <c r="D18778">
        <v>2</v>
      </c>
      <c r="E18778" t="s">
        <v>15561</v>
      </c>
      <c r="F18778" t="s">
        <v>7054</v>
      </c>
      <c r="G18778" t="s">
        <v>20</v>
      </c>
      <c r="H18778" t="s">
        <v>15539</v>
      </c>
      <c r="I18778" s="2">
        <v>1147.5</v>
      </c>
      <c r="J18778" s="5"/>
      <c r="L18778" s="5"/>
      <c r="M18778" s="2">
        <f t="shared" si="293"/>
        <v>-258942.43999999663</v>
      </c>
      <c r="P18778"/>
    </row>
    <row r="18779" spans="1:16" hidden="1">
      <c r="A18779" t="s">
        <v>15580</v>
      </c>
      <c r="B18779" s="1">
        <v>42340</v>
      </c>
      <c r="C18779" t="s">
        <v>15583</v>
      </c>
      <c r="D18779">
        <v>2</v>
      </c>
      <c r="E18779" t="s">
        <v>15584</v>
      </c>
      <c r="F18779" t="s">
        <v>7054</v>
      </c>
      <c r="G18779" t="s">
        <v>20</v>
      </c>
      <c r="H18779" t="s">
        <v>15539</v>
      </c>
      <c r="I18779" s="2">
        <v>1147.51</v>
      </c>
      <c r="J18779" s="5"/>
      <c r="L18779" s="5"/>
      <c r="M18779" s="2">
        <f t="shared" si="293"/>
        <v>-257794.92999999662</v>
      </c>
      <c r="P18779"/>
    </row>
    <row r="18780" spans="1:16" hidden="1">
      <c r="A18780" t="s">
        <v>15603</v>
      </c>
      <c r="B18780" s="1">
        <v>42340</v>
      </c>
      <c r="C18780" t="s">
        <v>15606</v>
      </c>
      <c r="D18780">
        <v>1</v>
      </c>
      <c r="E18780" t="s">
        <v>15607</v>
      </c>
      <c r="F18780" t="s">
        <v>13565</v>
      </c>
      <c r="G18780" t="s">
        <v>20</v>
      </c>
      <c r="H18780" t="s">
        <v>659</v>
      </c>
      <c r="I18780" s="2">
        <v>159700</v>
      </c>
      <c r="J18780" s="5"/>
      <c r="L18780" s="5"/>
      <c r="M18780" s="2">
        <f t="shared" si="293"/>
        <v>-98094.929999996617</v>
      </c>
      <c r="N18780" s="26">
        <f>+M18696-M18780</f>
        <v>-5030.0100000000675</v>
      </c>
      <c r="P18780"/>
    </row>
    <row r="18781" spans="1:16" hidden="1">
      <c r="A18781" s="35" t="s">
        <v>1316</v>
      </c>
      <c r="B18781" s="36">
        <v>42341</v>
      </c>
      <c r="C18781" s="35" t="s">
        <v>6</v>
      </c>
      <c r="D18781" s="35">
        <v>1</v>
      </c>
      <c r="E18781" s="35" t="s">
        <v>1322</v>
      </c>
      <c r="F18781" s="35" t="s">
        <v>29</v>
      </c>
      <c r="G18781" s="35" t="s">
        <v>4</v>
      </c>
      <c r="H18781" s="35" t="s">
        <v>1323</v>
      </c>
      <c r="I18781" s="11">
        <v>563.48</v>
      </c>
      <c r="J18781" s="12"/>
      <c r="K18781" s="11"/>
      <c r="L18781" s="12"/>
      <c r="M18781" s="2">
        <f t="shared" si="293"/>
        <v>-97531.449999996621</v>
      </c>
      <c r="P18781"/>
    </row>
    <row r="18782" spans="1:16" hidden="1">
      <c r="A18782" t="s">
        <v>1365</v>
      </c>
      <c r="B18782" s="1">
        <v>42341</v>
      </c>
      <c r="C18782" t="s">
        <v>11</v>
      </c>
      <c r="D18782">
        <v>1</v>
      </c>
      <c r="E18782" t="s">
        <v>1367</v>
      </c>
      <c r="F18782" t="s">
        <v>13</v>
      </c>
      <c r="G18782" t="s">
        <v>4</v>
      </c>
      <c r="H18782" t="s">
        <v>1368</v>
      </c>
      <c r="J18782" s="5"/>
      <c r="K18782" s="2">
        <v>281317.38</v>
      </c>
      <c r="L18782" s="5"/>
      <c r="M18782" s="2">
        <f t="shared" si="293"/>
        <v>-378848.82999999664</v>
      </c>
      <c r="P18782"/>
    </row>
    <row r="18783" spans="1:16" hidden="1">
      <c r="A18783" t="s">
        <v>1370</v>
      </c>
      <c r="B18783" s="1">
        <v>42341</v>
      </c>
      <c r="C18783" t="s">
        <v>1</v>
      </c>
      <c r="D18783">
        <v>1</v>
      </c>
      <c r="E18783" t="s">
        <v>1374</v>
      </c>
      <c r="F18783" t="s">
        <v>13</v>
      </c>
      <c r="G18783" t="s">
        <v>4</v>
      </c>
      <c r="H18783" t="s">
        <v>1375</v>
      </c>
      <c r="J18783" s="5"/>
      <c r="K18783" s="2">
        <v>95000</v>
      </c>
      <c r="L18783" s="5"/>
      <c r="M18783" s="2">
        <f t="shared" si="293"/>
        <v>-473848.82999999664</v>
      </c>
      <c r="P18783"/>
    </row>
    <row r="18784" spans="1:16" hidden="1">
      <c r="A18784" t="s">
        <v>1381</v>
      </c>
      <c r="B18784" s="1">
        <v>42341</v>
      </c>
      <c r="C18784" t="s">
        <v>18</v>
      </c>
      <c r="D18784">
        <v>1</v>
      </c>
      <c r="E18784" t="s">
        <v>1382</v>
      </c>
      <c r="F18784" t="s">
        <v>13</v>
      </c>
      <c r="G18784" t="s">
        <v>4</v>
      </c>
      <c r="H18784" t="s">
        <v>1383</v>
      </c>
      <c r="J18784" s="5"/>
      <c r="K18784" s="2">
        <v>10000</v>
      </c>
      <c r="L18784" s="5"/>
      <c r="M18784" s="2">
        <f t="shared" si="293"/>
        <v>-483848.82999999664</v>
      </c>
      <c r="P18784"/>
    </row>
    <row r="18785" spans="1:16" hidden="1">
      <c r="A18785" t="s">
        <v>1429</v>
      </c>
      <c r="B18785" s="1">
        <v>42341</v>
      </c>
      <c r="C18785" t="s">
        <v>6</v>
      </c>
      <c r="D18785">
        <v>1</v>
      </c>
      <c r="E18785" t="s">
        <v>1430</v>
      </c>
      <c r="F18785" t="s">
        <v>29</v>
      </c>
      <c r="G18785" t="s">
        <v>4</v>
      </c>
      <c r="H18785" t="s">
        <v>1199</v>
      </c>
      <c r="I18785" s="2">
        <v>800</v>
      </c>
      <c r="J18785" s="5"/>
      <c r="L18785" s="5"/>
      <c r="M18785" s="2">
        <f t="shared" si="293"/>
        <v>-483048.82999999664</v>
      </c>
      <c r="P18785"/>
    </row>
    <row r="18786" spans="1:16" hidden="1">
      <c r="A18786" t="s">
        <v>1435</v>
      </c>
      <c r="B18786" s="1">
        <v>42341</v>
      </c>
      <c r="C18786" t="s">
        <v>11</v>
      </c>
      <c r="D18786">
        <v>1</v>
      </c>
      <c r="E18786" t="s">
        <v>1438</v>
      </c>
      <c r="F18786" t="s">
        <v>1439</v>
      </c>
      <c r="G18786" t="s">
        <v>4</v>
      </c>
      <c r="H18786" t="s">
        <v>1440</v>
      </c>
      <c r="J18786" s="5"/>
      <c r="K18786" s="2">
        <v>175000</v>
      </c>
      <c r="L18786" s="5"/>
      <c r="M18786" s="2">
        <f t="shared" si="293"/>
        <v>-658048.82999999658</v>
      </c>
      <c r="P18786"/>
    </row>
    <row r="18787" spans="1:16" hidden="1">
      <c r="A18787" t="s">
        <v>1472</v>
      </c>
      <c r="B18787" s="1">
        <v>42341</v>
      </c>
      <c r="C18787" t="s">
        <v>11</v>
      </c>
      <c r="D18787">
        <v>1</v>
      </c>
      <c r="E18787" t="s">
        <v>1475</v>
      </c>
      <c r="F18787" t="s">
        <v>13</v>
      </c>
      <c r="G18787" t="s">
        <v>4</v>
      </c>
      <c r="H18787" t="s">
        <v>1476</v>
      </c>
      <c r="J18787" s="5"/>
      <c r="K18787" s="2">
        <v>303</v>
      </c>
      <c r="L18787" s="5"/>
      <c r="M18787" s="2">
        <f t="shared" si="293"/>
        <v>-658351.82999999658</v>
      </c>
      <c r="P18787"/>
    </row>
    <row r="18788" spans="1:16" hidden="1">
      <c r="A18788" t="s">
        <v>1479</v>
      </c>
      <c r="B18788" s="1">
        <v>42341</v>
      </c>
      <c r="C18788" t="s">
        <v>11</v>
      </c>
      <c r="D18788">
        <v>1</v>
      </c>
      <c r="E18788" t="s">
        <v>1475</v>
      </c>
      <c r="F18788" t="s">
        <v>13</v>
      </c>
      <c r="G18788" t="s">
        <v>4</v>
      </c>
      <c r="H18788" t="s">
        <v>1480</v>
      </c>
      <c r="I18788" s="2">
        <v>303</v>
      </c>
      <c r="J18788" s="5"/>
      <c r="L18788" s="5"/>
      <c r="M18788" s="2">
        <f t="shared" si="293"/>
        <v>-658048.82999999658</v>
      </c>
      <c r="P18788"/>
    </row>
    <row r="18789" spans="1:16" hidden="1">
      <c r="A18789" t="s">
        <v>1489</v>
      </c>
      <c r="B18789" s="1">
        <v>42341</v>
      </c>
      <c r="C18789" t="s">
        <v>11</v>
      </c>
      <c r="D18789">
        <v>1</v>
      </c>
      <c r="E18789" t="s">
        <v>1490</v>
      </c>
      <c r="F18789" t="s">
        <v>13</v>
      </c>
      <c r="G18789" t="s">
        <v>4</v>
      </c>
      <c r="H18789" t="s">
        <v>1476</v>
      </c>
      <c r="J18789" s="5"/>
      <c r="K18789" s="2">
        <v>3030</v>
      </c>
      <c r="L18789" s="5"/>
      <c r="M18789" s="2">
        <f t="shared" si="293"/>
        <v>-661078.82999999658</v>
      </c>
      <c r="P18789"/>
    </row>
    <row r="18790" spans="1:16" hidden="1">
      <c r="A18790" t="s">
        <v>1542</v>
      </c>
      <c r="B18790" s="1">
        <v>42341</v>
      </c>
      <c r="C18790" t="s">
        <v>18</v>
      </c>
      <c r="D18790">
        <v>1</v>
      </c>
      <c r="E18790" t="s">
        <v>1543</v>
      </c>
      <c r="F18790" t="s">
        <v>13</v>
      </c>
      <c r="G18790" t="s">
        <v>4</v>
      </c>
      <c r="H18790" t="s">
        <v>1544</v>
      </c>
      <c r="J18790" s="5"/>
      <c r="K18790" s="2">
        <v>100000</v>
      </c>
      <c r="L18790" s="5"/>
      <c r="M18790" s="2">
        <f t="shared" si="293"/>
        <v>-761078.82999999658</v>
      </c>
      <c r="P18790"/>
    </row>
    <row r="18791" spans="1:16" hidden="1">
      <c r="A18791" t="s">
        <v>1550</v>
      </c>
      <c r="B18791" s="1">
        <v>42341</v>
      </c>
      <c r="C18791" t="s">
        <v>200</v>
      </c>
      <c r="D18791">
        <v>1</v>
      </c>
      <c r="E18791" t="s">
        <v>1551</v>
      </c>
      <c r="F18791" t="s">
        <v>16</v>
      </c>
      <c r="G18791" t="s">
        <v>4</v>
      </c>
      <c r="H18791" t="s">
        <v>200</v>
      </c>
      <c r="J18791" s="5"/>
      <c r="K18791" s="2">
        <v>2864.99</v>
      </c>
      <c r="L18791" s="5"/>
      <c r="M18791" s="2">
        <f t="shared" si="293"/>
        <v>-763943.81999999657</v>
      </c>
      <c r="P18791"/>
    </row>
    <row r="18792" spans="1:16" hidden="1">
      <c r="A18792" t="s">
        <v>1557</v>
      </c>
      <c r="B18792" s="1">
        <v>42341</v>
      </c>
      <c r="C18792" t="s">
        <v>1558</v>
      </c>
      <c r="D18792">
        <v>1</v>
      </c>
      <c r="E18792" t="s">
        <v>1559</v>
      </c>
      <c r="F18792" t="s">
        <v>13</v>
      </c>
      <c r="G18792" t="s">
        <v>4</v>
      </c>
      <c r="H18792" t="s">
        <v>1558</v>
      </c>
      <c r="J18792" s="5"/>
      <c r="K18792" s="2">
        <v>563.48</v>
      </c>
      <c r="L18792" s="5"/>
      <c r="M18792" s="2">
        <f t="shared" si="293"/>
        <v>-764507.29999999655</v>
      </c>
      <c r="P18792"/>
    </row>
    <row r="18793" spans="1:16" hidden="1">
      <c r="A18793" t="s">
        <v>1568</v>
      </c>
      <c r="B18793" s="1">
        <v>42341</v>
      </c>
      <c r="C18793" t="s">
        <v>195</v>
      </c>
      <c r="D18793">
        <v>1</v>
      </c>
      <c r="E18793" t="s">
        <v>1570</v>
      </c>
      <c r="F18793" t="s">
        <v>13</v>
      </c>
      <c r="G18793" t="s">
        <v>4</v>
      </c>
      <c r="H18793" t="s">
        <v>195</v>
      </c>
      <c r="J18793" s="5"/>
      <c r="K18793" s="2">
        <v>1552.28</v>
      </c>
      <c r="L18793" s="5"/>
      <c r="M18793" s="2">
        <f t="shared" si="293"/>
        <v>-766059.57999999658</v>
      </c>
      <c r="P18793"/>
    </row>
    <row r="18794" spans="1:16" hidden="1">
      <c r="A18794" t="s">
        <v>1574</v>
      </c>
      <c r="B18794" s="1">
        <v>42341</v>
      </c>
      <c r="C18794" t="s">
        <v>18</v>
      </c>
      <c r="D18794">
        <v>1</v>
      </c>
      <c r="E18794" t="s">
        <v>1576</v>
      </c>
      <c r="F18794" t="s">
        <v>13</v>
      </c>
      <c r="G18794" t="s">
        <v>4</v>
      </c>
      <c r="H18794" t="s">
        <v>18</v>
      </c>
      <c r="J18794" s="5"/>
      <c r="K18794" s="2">
        <v>8758.68</v>
      </c>
      <c r="L18794" s="5"/>
      <c r="M18794" s="2">
        <f t="shared" si="293"/>
        <v>-774818.25999999663</v>
      </c>
      <c r="P18794"/>
    </row>
    <row r="18795" spans="1:16" hidden="1">
      <c r="A18795" t="s">
        <v>1622</v>
      </c>
      <c r="B18795" s="1">
        <v>42341</v>
      </c>
      <c r="C18795" t="s">
        <v>674</v>
      </c>
      <c r="D18795">
        <v>2</v>
      </c>
      <c r="E18795" t="s">
        <v>1623</v>
      </c>
      <c r="F18795" t="s">
        <v>312</v>
      </c>
      <c r="G18795" t="s">
        <v>479</v>
      </c>
      <c r="H18795" t="s">
        <v>1624</v>
      </c>
      <c r="J18795" s="5"/>
      <c r="K18795" s="2">
        <v>4913.84</v>
      </c>
      <c r="L18795" s="5"/>
      <c r="M18795" s="2">
        <f t="shared" si="293"/>
        <v>-779732.0999999966</v>
      </c>
      <c r="P18795"/>
    </row>
    <row r="18796" spans="1:16" hidden="1">
      <c r="A18796" t="s">
        <v>1622</v>
      </c>
      <c r="B18796" s="1">
        <v>42341</v>
      </c>
      <c r="C18796" t="s">
        <v>674</v>
      </c>
      <c r="D18796">
        <v>2</v>
      </c>
      <c r="E18796" t="s">
        <v>1623</v>
      </c>
      <c r="F18796" t="s">
        <v>312</v>
      </c>
      <c r="G18796" t="s">
        <v>479</v>
      </c>
      <c r="H18796" t="s">
        <v>1624</v>
      </c>
      <c r="I18796" s="2">
        <v>4554.22</v>
      </c>
      <c r="J18796" s="5"/>
      <c r="L18796" s="5"/>
      <c r="M18796" s="2">
        <f t="shared" si="293"/>
        <v>-775177.87999999663</v>
      </c>
      <c r="P18796"/>
    </row>
    <row r="18797" spans="1:16" hidden="1">
      <c r="A18797" t="s">
        <v>1631</v>
      </c>
      <c r="B18797" s="1">
        <v>42341</v>
      </c>
      <c r="C18797" t="s">
        <v>6</v>
      </c>
      <c r="D18797">
        <v>1</v>
      </c>
      <c r="E18797" t="s">
        <v>1632</v>
      </c>
      <c r="F18797" t="s">
        <v>29</v>
      </c>
      <c r="G18797" t="s">
        <v>20</v>
      </c>
      <c r="H18797" t="s">
        <v>1633</v>
      </c>
      <c r="I18797" s="2">
        <v>945.13</v>
      </c>
      <c r="J18797" s="5"/>
      <c r="L18797" s="5"/>
      <c r="M18797" s="2">
        <f t="shared" si="293"/>
        <v>-774232.74999999662</v>
      </c>
      <c r="P18797"/>
    </row>
    <row r="18798" spans="1:16" hidden="1">
      <c r="A18798" t="s">
        <v>1660</v>
      </c>
      <c r="B18798" s="1">
        <v>42341</v>
      </c>
      <c r="C18798" t="s">
        <v>6</v>
      </c>
      <c r="D18798">
        <v>1</v>
      </c>
      <c r="E18798" t="s">
        <v>1661</v>
      </c>
      <c r="F18798" t="s">
        <v>29</v>
      </c>
      <c r="G18798" t="s">
        <v>20</v>
      </c>
      <c r="H18798" t="s">
        <v>65</v>
      </c>
      <c r="I18798" s="2">
        <v>151.21</v>
      </c>
      <c r="J18798" s="5"/>
      <c r="L18798" s="5"/>
      <c r="M18798" s="2">
        <f t="shared" si="293"/>
        <v>-774081.53999999666</v>
      </c>
      <c r="P18798"/>
    </row>
    <row r="18799" spans="1:16" hidden="1">
      <c r="A18799" t="s">
        <v>1719</v>
      </c>
      <c r="B18799" s="1">
        <v>42341</v>
      </c>
      <c r="C18799" t="s">
        <v>43</v>
      </c>
      <c r="D18799">
        <v>1</v>
      </c>
      <c r="E18799" t="s">
        <v>1720</v>
      </c>
      <c r="F18799" t="s">
        <v>16</v>
      </c>
      <c r="G18799" t="s">
        <v>20</v>
      </c>
      <c r="H18799" t="s">
        <v>1721</v>
      </c>
      <c r="J18799" s="5"/>
      <c r="K18799" s="2">
        <v>5300</v>
      </c>
      <c r="L18799" s="5"/>
      <c r="M18799" s="2">
        <f t="shared" si="293"/>
        <v>-779381.53999999666</v>
      </c>
      <c r="P18799"/>
    </row>
    <row r="18800" spans="1:16" hidden="1">
      <c r="A18800" t="s">
        <v>1730</v>
      </c>
      <c r="B18800" s="1">
        <v>42341</v>
      </c>
      <c r="C18800" t="s">
        <v>1</v>
      </c>
      <c r="D18800">
        <v>1</v>
      </c>
      <c r="E18800" t="s">
        <v>1731</v>
      </c>
      <c r="F18800" t="s">
        <v>228</v>
      </c>
      <c r="G18800" t="s">
        <v>20</v>
      </c>
      <c r="H18800" t="s">
        <v>1732</v>
      </c>
      <c r="J18800" s="5"/>
      <c r="K18800" s="2">
        <v>306100</v>
      </c>
      <c r="L18800" s="5"/>
      <c r="M18800" s="2">
        <f t="shared" si="293"/>
        <v>-1085481.5399999968</v>
      </c>
      <c r="P18800"/>
    </row>
    <row r="18801" spans="1:16" hidden="1">
      <c r="A18801" t="s">
        <v>1734</v>
      </c>
      <c r="B18801" s="1">
        <v>42341</v>
      </c>
      <c r="C18801" t="s">
        <v>11</v>
      </c>
      <c r="D18801">
        <v>1</v>
      </c>
      <c r="E18801" t="s">
        <v>1735</v>
      </c>
      <c r="F18801" t="s">
        <v>67</v>
      </c>
      <c r="G18801" t="s">
        <v>20</v>
      </c>
      <c r="H18801" t="s">
        <v>1736</v>
      </c>
      <c r="J18801" s="5"/>
      <c r="K18801" s="2">
        <v>495045</v>
      </c>
      <c r="L18801" s="5"/>
      <c r="M18801" s="2">
        <f t="shared" si="293"/>
        <v>-1580526.5399999968</v>
      </c>
      <c r="P18801"/>
    </row>
    <row r="18802" spans="1:16" hidden="1">
      <c r="A18802" t="s">
        <v>1740</v>
      </c>
      <c r="B18802" s="1">
        <v>42341</v>
      </c>
      <c r="C18802" t="s">
        <v>11</v>
      </c>
      <c r="D18802">
        <v>1</v>
      </c>
      <c r="E18802" t="s">
        <v>1741</v>
      </c>
      <c r="F18802" t="s">
        <v>1439</v>
      </c>
      <c r="G18802" t="s">
        <v>20</v>
      </c>
      <c r="H18802" t="s">
        <v>1742</v>
      </c>
      <c r="J18802" s="5"/>
      <c r="K18802" s="2">
        <v>215000</v>
      </c>
      <c r="L18802" s="5"/>
      <c r="M18802" s="2">
        <f t="shared" si="293"/>
        <v>-1795526.5399999968</v>
      </c>
      <c r="P18802"/>
    </row>
    <row r="18803" spans="1:16" hidden="1">
      <c r="A18803" t="s">
        <v>1747</v>
      </c>
      <c r="B18803" s="1">
        <v>42341</v>
      </c>
      <c r="C18803" t="s">
        <v>195</v>
      </c>
      <c r="D18803">
        <v>1</v>
      </c>
      <c r="E18803" t="s">
        <v>1748</v>
      </c>
      <c r="F18803" t="s">
        <v>13</v>
      </c>
      <c r="G18803" t="s">
        <v>20</v>
      </c>
      <c r="H18803" t="s">
        <v>1749</v>
      </c>
      <c r="J18803" s="5"/>
      <c r="K18803" s="2">
        <v>10000</v>
      </c>
      <c r="L18803" s="5"/>
      <c r="M18803" s="2">
        <f t="shared" si="293"/>
        <v>-1805526.5399999968</v>
      </c>
      <c r="P18803"/>
    </row>
    <row r="18804" spans="1:16" hidden="1">
      <c r="A18804" t="s">
        <v>1753</v>
      </c>
      <c r="B18804" s="1">
        <v>42341</v>
      </c>
      <c r="C18804" t="s">
        <v>18</v>
      </c>
      <c r="D18804">
        <v>1</v>
      </c>
      <c r="E18804" t="s">
        <v>1754</v>
      </c>
      <c r="F18804" t="s">
        <v>13</v>
      </c>
      <c r="G18804" t="s">
        <v>20</v>
      </c>
      <c r="H18804" t="s">
        <v>18</v>
      </c>
      <c r="J18804" s="5"/>
      <c r="K18804" s="2">
        <v>19977.89</v>
      </c>
      <c r="L18804" s="5"/>
      <c r="M18804" s="2">
        <f t="shared" si="293"/>
        <v>-1825504.4299999967</v>
      </c>
      <c r="P18804"/>
    </row>
    <row r="18805" spans="1:16" hidden="1">
      <c r="A18805" t="s">
        <v>1761</v>
      </c>
      <c r="B18805" s="1">
        <v>42341</v>
      </c>
      <c r="C18805" t="s">
        <v>195</v>
      </c>
      <c r="D18805">
        <v>1</v>
      </c>
      <c r="E18805" t="s">
        <v>1762</v>
      </c>
      <c r="F18805" t="s">
        <v>13</v>
      </c>
      <c r="G18805" t="s">
        <v>20</v>
      </c>
      <c r="H18805" t="s">
        <v>195</v>
      </c>
      <c r="J18805" s="5"/>
      <c r="K18805" s="2">
        <v>11647.92</v>
      </c>
      <c r="L18805" s="5"/>
      <c r="M18805" s="2">
        <f t="shared" si="293"/>
        <v>-1837152.3499999966</v>
      </c>
      <c r="P18805"/>
    </row>
    <row r="18806" spans="1:16" hidden="1">
      <c r="A18806" t="s">
        <v>1766</v>
      </c>
      <c r="B18806" s="1">
        <v>42341</v>
      </c>
      <c r="C18806" t="s">
        <v>200</v>
      </c>
      <c r="D18806">
        <v>1</v>
      </c>
      <c r="E18806" t="s">
        <v>1767</v>
      </c>
      <c r="F18806" t="s">
        <v>16</v>
      </c>
      <c r="G18806" t="s">
        <v>20</v>
      </c>
      <c r="H18806" t="s">
        <v>200</v>
      </c>
      <c r="J18806" s="5"/>
      <c r="K18806" s="2">
        <v>5125.01</v>
      </c>
      <c r="L18806" s="5"/>
      <c r="M18806" s="2">
        <f t="shared" si="293"/>
        <v>-1842277.3599999966</v>
      </c>
      <c r="P18806"/>
    </row>
    <row r="18807" spans="1:16" hidden="1">
      <c r="A18807" t="s">
        <v>15630</v>
      </c>
      <c r="B18807" s="1">
        <v>42341</v>
      </c>
      <c r="C18807" t="s">
        <v>15635</v>
      </c>
      <c r="D18807">
        <v>2</v>
      </c>
      <c r="E18807" t="s">
        <v>15636</v>
      </c>
      <c r="F18807" t="s">
        <v>7054</v>
      </c>
      <c r="G18807" t="s">
        <v>4</v>
      </c>
      <c r="H18807" t="s">
        <v>1000</v>
      </c>
      <c r="J18807" s="5"/>
      <c r="K18807" s="2">
        <v>1790</v>
      </c>
      <c r="L18807" s="5"/>
      <c r="M18807" s="2">
        <f t="shared" si="293"/>
        <v>-1844067.3599999966</v>
      </c>
      <c r="P18807"/>
    </row>
    <row r="18808" spans="1:16" hidden="1">
      <c r="A18808" t="s">
        <v>15630</v>
      </c>
      <c r="B18808" s="1">
        <v>42341</v>
      </c>
      <c r="C18808" t="s">
        <v>15635</v>
      </c>
      <c r="D18808">
        <v>2</v>
      </c>
      <c r="E18808" t="s">
        <v>15636</v>
      </c>
      <c r="F18808" t="s">
        <v>7054</v>
      </c>
      <c r="G18808" t="s">
        <v>4</v>
      </c>
      <c r="H18808" t="s">
        <v>1000</v>
      </c>
      <c r="I18808" s="2">
        <v>1790</v>
      </c>
      <c r="J18808" s="5"/>
      <c r="L18808" s="5"/>
      <c r="M18808" s="2">
        <f t="shared" si="293"/>
        <v>-1842277.3599999966</v>
      </c>
      <c r="P18808"/>
    </row>
    <row r="18809" spans="1:16" hidden="1">
      <c r="A18809" t="s">
        <v>15656</v>
      </c>
      <c r="B18809" s="1">
        <v>42341</v>
      </c>
      <c r="C18809" t="s">
        <v>15662</v>
      </c>
      <c r="D18809">
        <v>2</v>
      </c>
      <c r="E18809" t="s">
        <v>15663</v>
      </c>
      <c r="F18809" t="s">
        <v>13559</v>
      </c>
      <c r="G18809" t="s">
        <v>479</v>
      </c>
      <c r="H18809" t="s">
        <v>181</v>
      </c>
      <c r="J18809" s="5"/>
      <c r="K18809" s="2">
        <v>2500</v>
      </c>
      <c r="L18809" s="5"/>
      <c r="M18809" s="2">
        <f t="shared" si="293"/>
        <v>-1844777.3599999966</v>
      </c>
      <c r="P18809"/>
    </row>
    <row r="18810" spans="1:16" hidden="1">
      <c r="A18810" t="s">
        <v>15656</v>
      </c>
      <c r="B18810" s="1">
        <v>42341</v>
      </c>
      <c r="C18810" t="s">
        <v>15662</v>
      </c>
      <c r="D18810">
        <v>2</v>
      </c>
      <c r="E18810" t="s">
        <v>15663</v>
      </c>
      <c r="F18810" t="s">
        <v>13559</v>
      </c>
      <c r="G18810" t="s">
        <v>479</v>
      </c>
      <c r="H18810" t="s">
        <v>181</v>
      </c>
      <c r="I18810" s="2">
        <v>5745.86</v>
      </c>
      <c r="J18810" s="5"/>
      <c r="L18810" s="5"/>
      <c r="M18810" s="2">
        <f t="shared" si="293"/>
        <v>-1839031.4999999965</v>
      </c>
      <c r="P18810"/>
    </row>
    <row r="18811" spans="1:16" hidden="1">
      <c r="A18811" t="s">
        <v>15682</v>
      </c>
      <c r="B18811" s="1">
        <v>42341</v>
      </c>
      <c r="C18811" t="s">
        <v>15687</v>
      </c>
      <c r="D18811">
        <v>2</v>
      </c>
      <c r="E18811" t="s">
        <v>15688</v>
      </c>
      <c r="F18811" t="s">
        <v>7054</v>
      </c>
      <c r="G18811" t="s">
        <v>4</v>
      </c>
      <c r="H18811" t="s">
        <v>15689</v>
      </c>
      <c r="I18811" s="2">
        <v>1025</v>
      </c>
      <c r="J18811" s="5"/>
      <c r="L18811" s="5"/>
      <c r="M18811" s="2">
        <f t="shared" si="293"/>
        <v>-1838006.4999999965</v>
      </c>
      <c r="P18811"/>
    </row>
    <row r="18812" spans="1:16" hidden="1">
      <c r="A18812" t="s">
        <v>15707</v>
      </c>
      <c r="B18812" s="1">
        <v>42341</v>
      </c>
      <c r="C18812" t="s">
        <v>15712</v>
      </c>
      <c r="D18812">
        <v>1</v>
      </c>
      <c r="E18812" t="s">
        <v>15713</v>
      </c>
      <c r="F18812" t="s">
        <v>13565</v>
      </c>
      <c r="G18812" t="s">
        <v>4</v>
      </c>
      <c r="H18812" t="s">
        <v>15714</v>
      </c>
      <c r="I18812" s="2">
        <v>0</v>
      </c>
      <c r="J18812" s="5"/>
      <c r="L18812" s="5"/>
      <c r="M18812" s="2">
        <f t="shared" si="293"/>
        <v>-1838006.4999999965</v>
      </c>
      <c r="P18812"/>
    </row>
    <row r="18813" spans="1:16" hidden="1">
      <c r="A18813" t="s">
        <v>15734</v>
      </c>
      <c r="B18813" s="1">
        <v>42341</v>
      </c>
      <c r="C18813" t="s">
        <v>15739</v>
      </c>
      <c r="D18813">
        <v>1</v>
      </c>
      <c r="E18813" t="s">
        <v>15740</v>
      </c>
      <c r="F18813" t="s">
        <v>13561</v>
      </c>
      <c r="G18813" t="s">
        <v>4</v>
      </c>
      <c r="H18813" t="s">
        <v>1375</v>
      </c>
      <c r="I18813" s="2">
        <v>95000</v>
      </c>
      <c r="J18813" s="5"/>
      <c r="L18813" s="5"/>
      <c r="M18813" s="2">
        <f t="shared" si="293"/>
        <v>-1743006.4999999965</v>
      </c>
      <c r="P18813"/>
    </row>
    <row r="18814" spans="1:16" hidden="1">
      <c r="A18814" t="s">
        <v>15758</v>
      </c>
      <c r="B18814" s="1">
        <v>42341</v>
      </c>
      <c r="C18814" t="s">
        <v>6</v>
      </c>
      <c r="D18814">
        <v>1</v>
      </c>
      <c r="E18814" t="s">
        <v>15764</v>
      </c>
      <c r="F18814" t="s">
        <v>13565</v>
      </c>
      <c r="G18814" t="s">
        <v>4</v>
      </c>
      <c r="H18814" t="s">
        <v>1383</v>
      </c>
      <c r="I18814" s="2">
        <v>10000</v>
      </c>
      <c r="J18814" s="5"/>
      <c r="L18814" s="5"/>
      <c r="M18814" s="2">
        <f t="shared" si="293"/>
        <v>-1733006.4999999965</v>
      </c>
      <c r="P18814"/>
    </row>
    <row r="18815" spans="1:16" hidden="1">
      <c r="A18815" t="s">
        <v>15784</v>
      </c>
      <c r="B18815" s="1">
        <v>42341</v>
      </c>
      <c r="C18815" t="s">
        <v>15789</v>
      </c>
      <c r="D18815">
        <v>1</v>
      </c>
      <c r="E18815" t="s">
        <v>15790</v>
      </c>
      <c r="F18815" t="s">
        <v>13561</v>
      </c>
      <c r="G18815" t="s">
        <v>4</v>
      </c>
      <c r="H18815" t="s">
        <v>15791</v>
      </c>
      <c r="I18815" s="2">
        <v>175000</v>
      </c>
      <c r="J18815" s="5"/>
      <c r="L18815" s="5"/>
      <c r="M18815" s="2">
        <f t="shared" si="293"/>
        <v>-1558006.4999999965</v>
      </c>
      <c r="P18815"/>
    </row>
    <row r="18816" spans="1:16" hidden="1">
      <c r="A18816" t="s">
        <v>15810</v>
      </c>
      <c r="B18816" s="1">
        <v>42341</v>
      </c>
      <c r="C18816" t="s">
        <v>15815</v>
      </c>
      <c r="D18816">
        <v>2</v>
      </c>
      <c r="E18816" t="s">
        <v>15816</v>
      </c>
      <c r="F18816" t="s">
        <v>7054</v>
      </c>
      <c r="G18816" t="s">
        <v>4</v>
      </c>
      <c r="H18816" t="s">
        <v>15817</v>
      </c>
      <c r="I18816" s="2">
        <v>1025</v>
      </c>
      <c r="J18816" s="5"/>
      <c r="L18816" s="5"/>
      <c r="M18816" s="2">
        <f t="shared" si="293"/>
        <v>-1556981.4999999965</v>
      </c>
      <c r="P18816"/>
    </row>
    <row r="18817" spans="1:16" hidden="1">
      <c r="A18817" t="s">
        <v>15835</v>
      </c>
      <c r="B18817" s="1">
        <v>42341</v>
      </c>
      <c r="C18817" t="s">
        <v>15838</v>
      </c>
      <c r="D18817">
        <v>2</v>
      </c>
      <c r="E18817" t="s">
        <v>15839</v>
      </c>
      <c r="F18817" t="s">
        <v>7054</v>
      </c>
      <c r="G18817" t="s">
        <v>4</v>
      </c>
      <c r="H18817" t="s">
        <v>12099</v>
      </c>
      <c r="I18817" s="2">
        <v>1839.99</v>
      </c>
      <c r="J18817" s="5"/>
      <c r="L18817" s="5"/>
      <c r="M18817" s="2">
        <f t="shared" si="293"/>
        <v>-1555141.5099999965</v>
      </c>
      <c r="P18817"/>
    </row>
    <row r="18818" spans="1:16" hidden="1">
      <c r="A18818" t="s">
        <v>15858</v>
      </c>
      <c r="B18818" s="1">
        <v>42341</v>
      </c>
      <c r="C18818" t="s">
        <v>15862</v>
      </c>
      <c r="D18818">
        <v>2</v>
      </c>
      <c r="E18818" t="s">
        <v>15863</v>
      </c>
      <c r="F18818" t="s">
        <v>7054</v>
      </c>
      <c r="G18818" t="s">
        <v>4</v>
      </c>
      <c r="H18818" t="s">
        <v>4920</v>
      </c>
      <c r="I18818" s="2">
        <v>3030</v>
      </c>
      <c r="J18818" s="5"/>
      <c r="L18818" s="5"/>
      <c r="M18818" s="2">
        <f t="shared" si="293"/>
        <v>-1552111.5099999965</v>
      </c>
      <c r="P18818"/>
    </row>
    <row r="18819" spans="1:16" hidden="1">
      <c r="A18819" t="s">
        <v>15880</v>
      </c>
      <c r="B18819" s="1">
        <v>42341</v>
      </c>
      <c r="C18819" t="s">
        <v>15882</v>
      </c>
      <c r="D18819">
        <v>2</v>
      </c>
      <c r="E18819" t="s">
        <v>15883</v>
      </c>
      <c r="F18819" t="s">
        <v>7054</v>
      </c>
      <c r="G18819" t="s">
        <v>4</v>
      </c>
      <c r="H18819" t="s">
        <v>15884</v>
      </c>
      <c r="I18819" s="2">
        <v>1025</v>
      </c>
      <c r="J18819" s="5"/>
      <c r="L18819" s="5"/>
      <c r="M18819" s="2">
        <f t="shared" si="293"/>
        <v>-1551086.5099999965</v>
      </c>
      <c r="P18819"/>
    </row>
    <row r="18820" spans="1:16" hidden="1">
      <c r="A18820" t="s">
        <v>15903</v>
      </c>
      <c r="B18820" s="1">
        <v>42341</v>
      </c>
      <c r="C18820" t="s">
        <v>1802</v>
      </c>
      <c r="D18820">
        <v>2</v>
      </c>
      <c r="E18820" t="s">
        <v>15907</v>
      </c>
      <c r="F18820" t="s">
        <v>13559</v>
      </c>
      <c r="G18820" t="s">
        <v>479</v>
      </c>
      <c r="H18820" t="s">
        <v>5675</v>
      </c>
      <c r="I18820" s="2">
        <v>527.28</v>
      </c>
      <c r="J18820" s="5"/>
      <c r="L18820" s="5"/>
      <c r="M18820" s="2">
        <f t="shared" si="293"/>
        <v>-1550559.2299999965</v>
      </c>
      <c r="P18820"/>
    </row>
    <row r="18821" spans="1:16" hidden="1">
      <c r="A18821" t="s">
        <v>15923</v>
      </c>
      <c r="B18821" s="1">
        <v>42341</v>
      </c>
      <c r="C18821" t="s">
        <v>6</v>
      </c>
      <c r="D18821">
        <v>1</v>
      </c>
      <c r="E18821" t="s">
        <v>15930</v>
      </c>
      <c r="F18821" t="s">
        <v>13565</v>
      </c>
      <c r="G18821" t="s">
        <v>4</v>
      </c>
      <c r="H18821" t="s">
        <v>6574</v>
      </c>
      <c r="I18821" s="2">
        <v>662.82</v>
      </c>
      <c r="J18821" s="5"/>
      <c r="L18821" s="5"/>
      <c r="M18821" s="2">
        <f t="shared" si="293"/>
        <v>-1549896.4099999964</v>
      </c>
      <c r="P18821"/>
    </row>
    <row r="18822" spans="1:16" hidden="1">
      <c r="A18822" t="s">
        <v>15947</v>
      </c>
      <c r="B18822" s="1">
        <v>42341</v>
      </c>
      <c r="C18822" t="s">
        <v>15954</v>
      </c>
      <c r="D18822">
        <v>2</v>
      </c>
      <c r="E18822" t="s">
        <v>15955</v>
      </c>
      <c r="F18822" t="s">
        <v>7054</v>
      </c>
      <c r="G18822" t="s">
        <v>4</v>
      </c>
      <c r="H18822" t="s">
        <v>15956</v>
      </c>
      <c r="I18822" s="2">
        <v>1025</v>
      </c>
      <c r="J18822" s="5"/>
      <c r="L18822" s="5"/>
      <c r="M18822" s="2">
        <f t="shared" si="293"/>
        <v>-1548871.4099999964</v>
      </c>
      <c r="P18822"/>
    </row>
    <row r="18823" spans="1:16" hidden="1">
      <c r="A18823" t="s">
        <v>15978</v>
      </c>
      <c r="B18823" s="1">
        <v>42341</v>
      </c>
      <c r="C18823" t="s">
        <v>5029</v>
      </c>
      <c r="D18823">
        <v>2</v>
      </c>
      <c r="E18823" t="s">
        <v>15984</v>
      </c>
      <c r="F18823" t="s">
        <v>13559</v>
      </c>
      <c r="G18823" t="s">
        <v>479</v>
      </c>
      <c r="H18823" t="s">
        <v>1156</v>
      </c>
      <c r="J18823" s="5"/>
      <c r="K18823" s="2">
        <v>770.58</v>
      </c>
      <c r="L18823" s="5"/>
      <c r="M18823" s="2">
        <f t="shared" si="293"/>
        <v>-1549641.9899999965</v>
      </c>
      <c r="P18823"/>
    </row>
    <row r="18824" spans="1:16" hidden="1">
      <c r="A18824" t="s">
        <v>15978</v>
      </c>
      <c r="B18824" s="1">
        <v>42341</v>
      </c>
      <c r="C18824" t="s">
        <v>5029</v>
      </c>
      <c r="D18824">
        <v>2</v>
      </c>
      <c r="E18824" t="s">
        <v>15984</v>
      </c>
      <c r="F18824" t="s">
        <v>13559</v>
      </c>
      <c r="G18824" t="s">
        <v>479</v>
      </c>
      <c r="H18824" t="s">
        <v>1156</v>
      </c>
      <c r="I18824" s="2">
        <v>770.58</v>
      </c>
      <c r="J18824" s="5"/>
      <c r="L18824" s="5"/>
      <c r="M18824" s="2">
        <f t="shared" si="293"/>
        <v>-1548871.4099999964</v>
      </c>
      <c r="P18824"/>
    </row>
    <row r="18825" spans="1:16" hidden="1">
      <c r="A18825" t="s">
        <v>16007</v>
      </c>
      <c r="B18825" s="1">
        <v>42341</v>
      </c>
      <c r="C18825" t="s">
        <v>6</v>
      </c>
      <c r="D18825">
        <v>1</v>
      </c>
      <c r="E18825" t="s">
        <v>16012</v>
      </c>
      <c r="F18825" t="s">
        <v>13565</v>
      </c>
      <c r="G18825" t="s">
        <v>4</v>
      </c>
      <c r="H18825" t="s">
        <v>4048</v>
      </c>
      <c r="I18825" s="2">
        <v>20000</v>
      </c>
      <c r="J18825" s="5"/>
      <c r="L18825" s="5"/>
      <c r="M18825" s="2">
        <f t="shared" ref="M18825:M18888" si="294">+M18824+I18825-K18825</f>
        <v>-1528871.4099999964</v>
      </c>
      <c r="P18825"/>
    </row>
    <row r="18826" spans="1:16" hidden="1">
      <c r="A18826" t="s">
        <v>16029</v>
      </c>
      <c r="B18826" s="1">
        <v>42341</v>
      </c>
      <c r="C18826" t="s">
        <v>16036</v>
      </c>
      <c r="D18826">
        <v>1</v>
      </c>
      <c r="E18826" t="s">
        <v>16037</v>
      </c>
      <c r="F18826" t="s">
        <v>13565</v>
      </c>
      <c r="G18826" t="s">
        <v>4</v>
      </c>
      <c r="H18826" t="s">
        <v>16038</v>
      </c>
      <c r="I18826" s="2">
        <v>2000</v>
      </c>
      <c r="J18826" s="5"/>
      <c r="L18826" s="5"/>
      <c r="M18826" s="2">
        <f t="shared" si="294"/>
        <v>-1526871.4099999964</v>
      </c>
      <c r="P18826"/>
    </row>
    <row r="18827" spans="1:16" hidden="1">
      <c r="A18827" t="s">
        <v>16058</v>
      </c>
      <c r="B18827" s="1">
        <v>42341</v>
      </c>
      <c r="C18827" t="s">
        <v>6</v>
      </c>
      <c r="D18827">
        <v>1</v>
      </c>
      <c r="E18827" t="s">
        <v>16012</v>
      </c>
      <c r="F18827" t="s">
        <v>13565</v>
      </c>
      <c r="G18827" t="s">
        <v>4</v>
      </c>
      <c r="H18827" t="s">
        <v>16062</v>
      </c>
      <c r="J18827" s="5"/>
      <c r="K18827" s="2">
        <v>20000</v>
      </c>
      <c r="L18827" s="5"/>
      <c r="M18827" s="2">
        <f t="shared" si="294"/>
        <v>-1546871.4099999964</v>
      </c>
      <c r="P18827"/>
    </row>
    <row r="18828" spans="1:16" hidden="1">
      <c r="A18828" t="s">
        <v>16080</v>
      </c>
      <c r="B18828" s="1">
        <v>42341</v>
      </c>
      <c r="C18828" t="s">
        <v>1802</v>
      </c>
      <c r="D18828">
        <v>2</v>
      </c>
      <c r="E18828" t="s">
        <v>16084</v>
      </c>
      <c r="F18828" t="s">
        <v>13559</v>
      </c>
      <c r="G18828" t="s">
        <v>479</v>
      </c>
      <c r="H18828" t="s">
        <v>1051</v>
      </c>
      <c r="J18828" s="5"/>
      <c r="K18828" s="2">
        <v>269.49</v>
      </c>
      <c r="L18828" s="5"/>
      <c r="M18828" s="2">
        <f t="shared" si="294"/>
        <v>-1547140.8999999964</v>
      </c>
      <c r="P18828"/>
    </row>
    <row r="18829" spans="1:16" hidden="1">
      <c r="A18829" t="s">
        <v>16080</v>
      </c>
      <c r="B18829" s="1">
        <v>42341</v>
      </c>
      <c r="C18829" t="s">
        <v>1802</v>
      </c>
      <c r="D18829">
        <v>2</v>
      </c>
      <c r="E18829" t="s">
        <v>16084</v>
      </c>
      <c r="F18829" t="s">
        <v>13559</v>
      </c>
      <c r="G18829" t="s">
        <v>479</v>
      </c>
      <c r="H18829" t="s">
        <v>1051</v>
      </c>
      <c r="I18829" s="2">
        <v>269.49</v>
      </c>
      <c r="J18829" s="5"/>
      <c r="L18829" s="5"/>
      <c r="M18829" s="2">
        <f t="shared" si="294"/>
        <v>-1546871.4099999964</v>
      </c>
      <c r="P18829"/>
    </row>
    <row r="18830" spans="1:16" hidden="1">
      <c r="A18830" t="s">
        <v>16104</v>
      </c>
      <c r="B18830" s="1">
        <v>42341</v>
      </c>
      <c r="C18830" t="s">
        <v>6</v>
      </c>
      <c r="D18830">
        <v>1</v>
      </c>
      <c r="E18830" t="s">
        <v>16108</v>
      </c>
      <c r="F18830" t="s">
        <v>13565</v>
      </c>
      <c r="G18830" t="s">
        <v>4</v>
      </c>
      <c r="H18830" t="s">
        <v>578</v>
      </c>
      <c r="I18830" s="2">
        <v>100000</v>
      </c>
      <c r="J18830" s="5"/>
      <c r="L18830" s="5"/>
      <c r="M18830" s="2">
        <f t="shared" si="294"/>
        <v>-1446871.4099999964</v>
      </c>
      <c r="P18830"/>
    </row>
    <row r="18831" spans="1:16" hidden="1">
      <c r="A18831" t="s">
        <v>16127</v>
      </c>
      <c r="B18831" s="1">
        <v>42341</v>
      </c>
      <c r="C18831" t="s">
        <v>16130</v>
      </c>
      <c r="D18831">
        <v>1</v>
      </c>
      <c r="E18831" t="s">
        <v>16131</v>
      </c>
      <c r="F18831" t="s">
        <v>13561</v>
      </c>
      <c r="G18831" t="s">
        <v>20</v>
      </c>
      <c r="H18831" t="s">
        <v>1440</v>
      </c>
      <c r="I18831" s="2">
        <v>215000</v>
      </c>
      <c r="J18831" s="5"/>
      <c r="L18831" s="5"/>
      <c r="M18831" s="2">
        <f t="shared" si="294"/>
        <v>-1231871.4099999964</v>
      </c>
      <c r="P18831"/>
    </row>
    <row r="18832" spans="1:16" hidden="1">
      <c r="A18832" t="s">
        <v>16151</v>
      </c>
      <c r="B18832" s="1">
        <v>42341</v>
      </c>
      <c r="C18832" t="s">
        <v>16154</v>
      </c>
      <c r="D18832">
        <v>2</v>
      </c>
      <c r="E18832" t="s">
        <v>16155</v>
      </c>
      <c r="F18832" t="s">
        <v>7054</v>
      </c>
      <c r="G18832" t="s">
        <v>20</v>
      </c>
      <c r="H18832" t="s">
        <v>16156</v>
      </c>
      <c r="I18832" s="2">
        <v>55.01</v>
      </c>
      <c r="J18832" s="5"/>
      <c r="L18832" s="5"/>
      <c r="M18832" s="2">
        <f t="shared" si="294"/>
        <v>-1231816.3999999964</v>
      </c>
      <c r="P18832"/>
    </row>
    <row r="18833" spans="1:16" hidden="1">
      <c r="A18833" t="s">
        <v>16174</v>
      </c>
      <c r="B18833" s="1">
        <v>42341</v>
      </c>
      <c r="C18833" t="s">
        <v>16178</v>
      </c>
      <c r="D18833">
        <v>2</v>
      </c>
      <c r="E18833" t="s">
        <v>16179</v>
      </c>
      <c r="F18833" t="s">
        <v>7054</v>
      </c>
      <c r="G18833" t="s">
        <v>20</v>
      </c>
      <c r="H18833" t="s">
        <v>16180</v>
      </c>
      <c r="I18833" s="2">
        <v>1025</v>
      </c>
      <c r="J18833" s="5"/>
      <c r="L18833" s="5"/>
      <c r="M18833" s="2">
        <f t="shared" si="294"/>
        <v>-1230791.3999999964</v>
      </c>
      <c r="P18833"/>
    </row>
    <row r="18834" spans="1:16" hidden="1">
      <c r="A18834" t="s">
        <v>16200</v>
      </c>
      <c r="B18834" s="1">
        <v>42341</v>
      </c>
      <c r="C18834" t="s">
        <v>674</v>
      </c>
      <c r="D18834">
        <v>2</v>
      </c>
      <c r="E18834" t="s">
        <v>16204</v>
      </c>
      <c r="F18834" t="s">
        <v>13559</v>
      </c>
      <c r="G18834" t="s">
        <v>479</v>
      </c>
      <c r="H18834" t="s">
        <v>1000</v>
      </c>
      <c r="J18834" s="5"/>
      <c r="K18834" s="2">
        <v>371.14</v>
      </c>
      <c r="L18834" s="5"/>
      <c r="M18834" s="2">
        <f t="shared" si="294"/>
        <v>-1231162.5399999963</v>
      </c>
      <c r="P18834"/>
    </row>
    <row r="18835" spans="1:16" hidden="1">
      <c r="A18835" t="s">
        <v>16200</v>
      </c>
      <c r="B18835" s="1">
        <v>42341</v>
      </c>
      <c r="C18835" t="s">
        <v>674</v>
      </c>
      <c r="D18835">
        <v>2</v>
      </c>
      <c r="E18835" t="s">
        <v>16204</v>
      </c>
      <c r="F18835" t="s">
        <v>13559</v>
      </c>
      <c r="G18835" t="s">
        <v>479</v>
      </c>
      <c r="H18835" t="s">
        <v>1000</v>
      </c>
      <c r="I18835" s="2">
        <v>371.14</v>
      </c>
      <c r="J18835" s="5"/>
      <c r="L18835" s="5"/>
      <c r="M18835" s="2">
        <f t="shared" si="294"/>
        <v>-1230791.3999999964</v>
      </c>
      <c r="P18835"/>
    </row>
    <row r="18836" spans="1:16" hidden="1">
      <c r="A18836" t="s">
        <v>16224</v>
      </c>
      <c r="B18836" s="1">
        <v>42341</v>
      </c>
      <c r="C18836" t="s">
        <v>16227</v>
      </c>
      <c r="D18836">
        <v>1</v>
      </c>
      <c r="E18836" t="s">
        <v>16228</v>
      </c>
      <c r="F18836" t="s">
        <v>13565</v>
      </c>
      <c r="G18836" t="s">
        <v>20</v>
      </c>
      <c r="H18836" t="s">
        <v>16229</v>
      </c>
      <c r="I18836" s="2">
        <v>10000</v>
      </c>
      <c r="J18836" s="5"/>
      <c r="L18836" s="5"/>
      <c r="M18836" s="2">
        <f t="shared" si="294"/>
        <v>-1220791.3999999964</v>
      </c>
      <c r="P18836"/>
    </row>
    <row r="18837" spans="1:16" hidden="1">
      <c r="A18837" t="s">
        <v>16253</v>
      </c>
      <c r="B18837" s="1">
        <v>42341</v>
      </c>
      <c r="C18837" t="s">
        <v>16255</v>
      </c>
      <c r="D18837">
        <v>1</v>
      </c>
      <c r="E18837" t="s">
        <v>16256</v>
      </c>
      <c r="F18837" t="s">
        <v>13561</v>
      </c>
      <c r="G18837" t="s">
        <v>20</v>
      </c>
      <c r="H18837" t="s">
        <v>3618</v>
      </c>
      <c r="I18837" s="2">
        <v>5000</v>
      </c>
      <c r="J18837" s="5"/>
      <c r="L18837" s="5"/>
      <c r="M18837" s="2">
        <f t="shared" si="294"/>
        <v>-1215791.3999999964</v>
      </c>
      <c r="P18837"/>
    </row>
    <row r="18838" spans="1:16" hidden="1">
      <c r="A18838" t="s">
        <v>16280</v>
      </c>
      <c r="B18838" s="1">
        <v>42341</v>
      </c>
      <c r="C18838" t="s">
        <v>1802</v>
      </c>
      <c r="D18838">
        <v>2</v>
      </c>
      <c r="E18838" t="s">
        <v>16283</v>
      </c>
      <c r="F18838" t="s">
        <v>13559</v>
      </c>
      <c r="G18838" t="s">
        <v>479</v>
      </c>
      <c r="H18838" t="s">
        <v>4914</v>
      </c>
      <c r="I18838" s="2">
        <v>337.83</v>
      </c>
      <c r="J18838" s="5"/>
      <c r="L18838" s="5"/>
      <c r="M18838" s="2">
        <f t="shared" si="294"/>
        <v>-1215453.5699999963</v>
      </c>
      <c r="P18838"/>
    </row>
    <row r="18839" spans="1:16" hidden="1">
      <c r="A18839" t="s">
        <v>16303</v>
      </c>
      <c r="B18839" s="1">
        <v>42341</v>
      </c>
      <c r="C18839" t="s">
        <v>1802</v>
      </c>
      <c r="D18839">
        <v>2</v>
      </c>
      <c r="E18839" t="s">
        <v>16307</v>
      </c>
      <c r="F18839" t="s">
        <v>13559</v>
      </c>
      <c r="G18839" t="s">
        <v>479</v>
      </c>
      <c r="H18839" t="s">
        <v>4914</v>
      </c>
      <c r="I18839" s="2">
        <v>820.5</v>
      </c>
      <c r="J18839" s="5"/>
      <c r="L18839" s="5"/>
      <c r="M18839" s="2">
        <f t="shared" si="294"/>
        <v>-1214633.0699999963</v>
      </c>
      <c r="P18839"/>
    </row>
    <row r="18840" spans="1:16" hidden="1">
      <c r="A18840" t="s">
        <v>16329</v>
      </c>
      <c r="B18840" s="1">
        <v>42341</v>
      </c>
      <c r="C18840" t="s">
        <v>16332</v>
      </c>
      <c r="D18840">
        <v>2</v>
      </c>
      <c r="E18840" t="s">
        <v>16333</v>
      </c>
      <c r="F18840" t="s">
        <v>7054</v>
      </c>
      <c r="G18840" t="s">
        <v>20</v>
      </c>
      <c r="H18840" t="s">
        <v>16334</v>
      </c>
      <c r="I18840" s="2">
        <v>1720.92</v>
      </c>
      <c r="J18840" s="5"/>
      <c r="L18840" s="5"/>
      <c r="M18840" s="2">
        <f t="shared" si="294"/>
        <v>-1212912.1499999964</v>
      </c>
      <c r="P18840"/>
    </row>
    <row r="18841" spans="1:16" hidden="1">
      <c r="A18841" t="s">
        <v>16354</v>
      </c>
      <c r="B18841" s="1">
        <v>42341</v>
      </c>
      <c r="C18841" t="s">
        <v>16357</v>
      </c>
      <c r="D18841">
        <v>2</v>
      </c>
      <c r="E18841" t="s">
        <v>16358</v>
      </c>
      <c r="F18841" t="s">
        <v>7054</v>
      </c>
      <c r="G18841" t="s">
        <v>20</v>
      </c>
      <c r="H18841" t="s">
        <v>2304</v>
      </c>
      <c r="I18841" s="2">
        <v>1025</v>
      </c>
      <c r="J18841" s="5"/>
      <c r="L18841" s="5"/>
      <c r="M18841" s="2">
        <f t="shared" si="294"/>
        <v>-1211887.1499999964</v>
      </c>
      <c r="P18841"/>
    </row>
    <row r="18842" spans="1:16" hidden="1">
      <c r="A18842" t="s">
        <v>16376</v>
      </c>
      <c r="B18842" s="1">
        <v>42341</v>
      </c>
      <c r="C18842" t="s">
        <v>16379</v>
      </c>
      <c r="D18842">
        <v>2</v>
      </c>
      <c r="E18842" t="s">
        <v>16380</v>
      </c>
      <c r="F18842" t="s">
        <v>7054</v>
      </c>
      <c r="G18842" t="s">
        <v>20</v>
      </c>
      <c r="H18842" t="s">
        <v>16381</v>
      </c>
      <c r="I18842" s="2">
        <v>1840</v>
      </c>
      <c r="J18842" s="5"/>
      <c r="L18842" s="5"/>
      <c r="M18842" s="2">
        <f t="shared" si="294"/>
        <v>-1210047.1499999964</v>
      </c>
      <c r="P18842"/>
    </row>
    <row r="18843" spans="1:16" hidden="1">
      <c r="A18843" t="s">
        <v>16404</v>
      </c>
      <c r="B18843" s="1">
        <v>42341</v>
      </c>
      <c r="C18843" t="s">
        <v>16407</v>
      </c>
      <c r="D18843">
        <v>1</v>
      </c>
      <c r="E18843" t="s">
        <v>16408</v>
      </c>
      <c r="F18843" t="s">
        <v>13565</v>
      </c>
      <c r="G18843" t="s">
        <v>20</v>
      </c>
      <c r="H18843" t="s">
        <v>1736</v>
      </c>
      <c r="I18843" s="2">
        <v>495045</v>
      </c>
      <c r="J18843" s="5"/>
      <c r="L18843" s="5"/>
      <c r="M18843" s="2">
        <f t="shared" si="294"/>
        <v>-715002.14999999641</v>
      </c>
      <c r="P18843"/>
    </row>
    <row r="18844" spans="1:16" hidden="1">
      <c r="A18844" t="s">
        <v>16429</v>
      </c>
      <c r="B18844" s="1">
        <v>42341</v>
      </c>
      <c r="C18844" t="s">
        <v>16432</v>
      </c>
      <c r="D18844">
        <v>1</v>
      </c>
      <c r="E18844" t="s">
        <v>16433</v>
      </c>
      <c r="F18844" t="s">
        <v>13565</v>
      </c>
      <c r="G18844" t="s">
        <v>20</v>
      </c>
      <c r="H18844" t="s">
        <v>1732</v>
      </c>
      <c r="I18844" s="2">
        <v>306100</v>
      </c>
      <c r="J18844" s="5"/>
      <c r="L18844" s="5"/>
      <c r="M18844" s="2">
        <f t="shared" si="294"/>
        <v>-408902.14999999641</v>
      </c>
      <c r="P18844"/>
    </row>
    <row r="18845" spans="1:16" hidden="1">
      <c r="A18845" t="s">
        <v>16453</v>
      </c>
      <c r="B18845" s="1">
        <v>42341</v>
      </c>
      <c r="C18845" t="s">
        <v>16456</v>
      </c>
      <c r="D18845">
        <v>2</v>
      </c>
      <c r="E18845" t="s">
        <v>16457</v>
      </c>
      <c r="F18845" t="s">
        <v>7054</v>
      </c>
      <c r="G18845" t="s">
        <v>20</v>
      </c>
      <c r="H18845" t="s">
        <v>13566</v>
      </c>
      <c r="I18845" s="2">
        <v>1025</v>
      </c>
      <c r="J18845" s="5"/>
      <c r="L18845" s="5"/>
      <c r="M18845" s="2">
        <f t="shared" si="294"/>
        <v>-407877.14999999641</v>
      </c>
      <c r="P18845"/>
    </row>
    <row r="18846" spans="1:16" hidden="1">
      <c r="A18846" t="s">
        <v>16480</v>
      </c>
      <c r="B18846" s="1">
        <v>42341</v>
      </c>
      <c r="C18846" t="s">
        <v>674</v>
      </c>
      <c r="D18846">
        <v>2</v>
      </c>
      <c r="E18846" t="s">
        <v>16484</v>
      </c>
      <c r="F18846" t="s">
        <v>13559</v>
      </c>
      <c r="G18846" t="s">
        <v>479</v>
      </c>
      <c r="H18846" t="s">
        <v>1624</v>
      </c>
      <c r="J18846" s="5"/>
      <c r="K18846" s="2">
        <v>4554.22</v>
      </c>
      <c r="L18846" s="5"/>
      <c r="M18846" s="2">
        <f t="shared" si="294"/>
        <v>-412431.36999999639</v>
      </c>
      <c r="P18846"/>
    </row>
    <row r="18847" spans="1:16" hidden="1">
      <c r="A18847" t="s">
        <v>16480</v>
      </c>
      <c r="B18847" s="1">
        <v>42341</v>
      </c>
      <c r="C18847" t="s">
        <v>674</v>
      </c>
      <c r="D18847">
        <v>2</v>
      </c>
      <c r="E18847" t="s">
        <v>16484</v>
      </c>
      <c r="F18847" t="s">
        <v>13559</v>
      </c>
      <c r="G18847" t="s">
        <v>479</v>
      </c>
      <c r="H18847" t="s">
        <v>1624</v>
      </c>
      <c r="I18847" s="2">
        <v>4913.84</v>
      </c>
      <c r="J18847" s="5"/>
      <c r="L18847" s="5"/>
      <c r="M18847" s="2">
        <f t="shared" si="294"/>
        <v>-407517.52999999636</v>
      </c>
      <c r="P18847"/>
    </row>
    <row r="18848" spans="1:16" hidden="1">
      <c r="A18848" t="s">
        <v>16507</v>
      </c>
      <c r="B18848" s="1">
        <v>42341</v>
      </c>
      <c r="C18848" t="s">
        <v>674</v>
      </c>
      <c r="D18848">
        <v>2</v>
      </c>
      <c r="E18848" t="s">
        <v>16511</v>
      </c>
      <c r="F18848" t="s">
        <v>13559</v>
      </c>
      <c r="G18848" t="s">
        <v>479</v>
      </c>
      <c r="H18848" t="s">
        <v>1624</v>
      </c>
      <c r="J18848" s="5"/>
      <c r="K18848" s="2">
        <v>4554.22</v>
      </c>
      <c r="L18848" s="5"/>
      <c r="M18848" s="2">
        <f t="shared" si="294"/>
        <v>-412071.74999999633</v>
      </c>
      <c r="P18848"/>
    </row>
    <row r="18849" spans="1:16" hidden="1">
      <c r="A18849" t="s">
        <v>16507</v>
      </c>
      <c r="B18849" s="1">
        <v>42341</v>
      </c>
      <c r="C18849" t="s">
        <v>674</v>
      </c>
      <c r="D18849">
        <v>2</v>
      </c>
      <c r="E18849" t="s">
        <v>16511</v>
      </c>
      <c r="F18849" t="s">
        <v>13559</v>
      </c>
      <c r="G18849" t="s">
        <v>479</v>
      </c>
      <c r="H18849" t="s">
        <v>1624</v>
      </c>
      <c r="I18849" s="2">
        <v>7950.9</v>
      </c>
      <c r="J18849" s="5"/>
      <c r="L18849" s="5"/>
      <c r="M18849" s="2">
        <f t="shared" si="294"/>
        <v>-404120.84999999631</v>
      </c>
      <c r="P18849"/>
    </row>
    <row r="18850" spans="1:16" hidden="1">
      <c r="A18850" t="s">
        <v>16534</v>
      </c>
      <c r="B18850" s="1">
        <v>42341</v>
      </c>
      <c r="C18850" t="s">
        <v>16537</v>
      </c>
      <c r="D18850">
        <v>2</v>
      </c>
      <c r="E18850" t="s">
        <v>16538</v>
      </c>
      <c r="F18850" t="s">
        <v>7054</v>
      </c>
      <c r="G18850" t="s">
        <v>20</v>
      </c>
      <c r="H18850" t="s">
        <v>16539</v>
      </c>
      <c r="I18850" s="2">
        <v>1025</v>
      </c>
      <c r="J18850" s="5"/>
      <c r="L18850" s="5"/>
      <c r="M18850" s="2">
        <f t="shared" si="294"/>
        <v>-403095.84999999631</v>
      </c>
      <c r="P18850"/>
    </row>
    <row r="18851" spans="1:16" hidden="1">
      <c r="A18851" t="s">
        <v>16563</v>
      </c>
      <c r="B18851" s="1">
        <v>42341</v>
      </c>
      <c r="C18851" t="s">
        <v>1802</v>
      </c>
      <c r="D18851">
        <v>2</v>
      </c>
      <c r="E18851" t="s">
        <v>16564</v>
      </c>
      <c r="F18851" t="s">
        <v>13559</v>
      </c>
      <c r="G18851" t="s">
        <v>479</v>
      </c>
      <c r="H18851" t="s">
        <v>12801</v>
      </c>
      <c r="I18851" s="2">
        <v>299.36</v>
      </c>
      <c r="J18851" s="5"/>
      <c r="L18851" s="5"/>
      <c r="M18851" s="2">
        <f t="shared" si="294"/>
        <v>-402796.48999999632</v>
      </c>
      <c r="P18851"/>
    </row>
    <row r="18852" spans="1:16" hidden="1">
      <c r="A18852" t="s">
        <v>16586</v>
      </c>
      <c r="B18852" s="1">
        <v>42341</v>
      </c>
      <c r="C18852" t="s">
        <v>16587</v>
      </c>
      <c r="D18852">
        <v>2</v>
      </c>
      <c r="E18852" t="s">
        <v>16588</v>
      </c>
      <c r="F18852" t="s">
        <v>7054</v>
      </c>
      <c r="G18852" t="s">
        <v>20</v>
      </c>
      <c r="H18852" t="s">
        <v>10058</v>
      </c>
      <c r="I18852" s="2">
        <v>1025</v>
      </c>
      <c r="J18852" s="5"/>
      <c r="L18852" s="5"/>
      <c r="M18852" s="2">
        <f t="shared" si="294"/>
        <v>-401771.48999999632</v>
      </c>
      <c r="P18852"/>
    </row>
    <row r="18853" spans="1:16" hidden="1">
      <c r="A18853" t="s">
        <v>16609</v>
      </c>
      <c r="B18853" s="1">
        <v>42341</v>
      </c>
      <c r="C18853" t="s">
        <v>16610</v>
      </c>
      <c r="D18853">
        <v>2</v>
      </c>
      <c r="E18853" t="s">
        <v>16611</v>
      </c>
      <c r="F18853" t="s">
        <v>7054</v>
      </c>
      <c r="G18853" t="s">
        <v>20</v>
      </c>
      <c r="H18853" t="s">
        <v>3378</v>
      </c>
      <c r="I18853" s="2">
        <v>1025</v>
      </c>
      <c r="J18853" s="5"/>
      <c r="L18853" s="5"/>
      <c r="M18853" s="2">
        <f t="shared" si="294"/>
        <v>-400746.48999999632</v>
      </c>
      <c r="P18853"/>
    </row>
    <row r="18854" spans="1:16" hidden="1">
      <c r="A18854" t="s">
        <v>16633</v>
      </c>
      <c r="B18854" s="1">
        <v>42341</v>
      </c>
      <c r="C18854" t="s">
        <v>16634</v>
      </c>
      <c r="D18854">
        <v>2</v>
      </c>
      <c r="E18854" t="s">
        <v>16635</v>
      </c>
      <c r="F18854" t="s">
        <v>7054</v>
      </c>
      <c r="G18854" t="s">
        <v>20</v>
      </c>
      <c r="H18854" t="s">
        <v>1323</v>
      </c>
      <c r="I18854" s="2">
        <v>5300.02</v>
      </c>
      <c r="J18854" s="5"/>
      <c r="L18854" s="5"/>
      <c r="M18854" s="2">
        <f t="shared" si="294"/>
        <v>-395446.4699999963</v>
      </c>
      <c r="P18854"/>
    </row>
    <row r="18855" spans="1:16" hidden="1">
      <c r="A18855" t="s">
        <v>16662</v>
      </c>
      <c r="B18855" s="1">
        <v>42341</v>
      </c>
      <c r="C18855" t="s">
        <v>16663</v>
      </c>
      <c r="D18855">
        <v>2</v>
      </c>
      <c r="E18855" t="s">
        <v>16664</v>
      </c>
      <c r="F18855" t="s">
        <v>7054</v>
      </c>
      <c r="G18855" t="s">
        <v>20</v>
      </c>
      <c r="H18855" t="s">
        <v>16665</v>
      </c>
      <c r="I18855" s="2">
        <v>1025</v>
      </c>
      <c r="J18855" s="5"/>
      <c r="L18855" s="5"/>
      <c r="M18855" s="2">
        <f t="shared" si="294"/>
        <v>-394421.4699999963</v>
      </c>
      <c r="P18855"/>
    </row>
    <row r="18856" spans="1:16" hidden="1">
      <c r="A18856" t="s">
        <v>16688</v>
      </c>
      <c r="B18856" s="1">
        <v>42341</v>
      </c>
      <c r="C18856" t="s">
        <v>16689</v>
      </c>
      <c r="D18856">
        <v>2</v>
      </c>
      <c r="E18856" t="s">
        <v>16690</v>
      </c>
      <c r="F18856" t="s">
        <v>7054</v>
      </c>
      <c r="G18856" t="s">
        <v>20</v>
      </c>
      <c r="H18856" t="s">
        <v>16665</v>
      </c>
      <c r="I18856" s="2">
        <v>1839.99</v>
      </c>
      <c r="J18856" s="5"/>
      <c r="L18856" s="5"/>
      <c r="M18856" s="2">
        <f t="shared" si="294"/>
        <v>-392581.47999999631</v>
      </c>
      <c r="P18856"/>
    </row>
    <row r="18857" spans="1:16" hidden="1">
      <c r="A18857" t="s">
        <v>16711</v>
      </c>
      <c r="B18857" s="1">
        <v>42341</v>
      </c>
      <c r="C18857" t="s">
        <v>16712</v>
      </c>
      <c r="D18857">
        <v>2</v>
      </c>
      <c r="E18857" t="s">
        <v>16713</v>
      </c>
      <c r="F18857" t="s">
        <v>7054</v>
      </c>
      <c r="G18857" t="s">
        <v>20</v>
      </c>
      <c r="H18857" t="s">
        <v>8375</v>
      </c>
      <c r="I18857" s="2">
        <v>1025</v>
      </c>
      <c r="J18857" s="5"/>
      <c r="L18857" s="5"/>
      <c r="M18857" s="2">
        <f t="shared" si="294"/>
        <v>-391556.47999999631</v>
      </c>
      <c r="P18857"/>
    </row>
    <row r="18858" spans="1:16" hidden="1">
      <c r="A18858" t="s">
        <v>16732</v>
      </c>
      <c r="B18858" s="1">
        <v>42341</v>
      </c>
      <c r="C18858" t="s">
        <v>16733</v>
      </c>
      <c r="D18858">
        <v>2</v>
      </c>
      <c r="E18858" t="s">
        <v>16734</v>
      </c>
      <c r="F18858" t="s">
        <v>7054</v>
      </c>
      <c r="G18858" t="s">
        <v>20</v>
      </c>
      <c r="H18858" t="s">
        <v>1756</v>
      </c>
      <c r="I18858" s="2">
        <v>1840</v>
      </c>
      <c r="J18858" s="5"/>
      <c r="L18858" s="5"/>
      <c r="M18858" s="2">
        <f t="shared" si="294"/>
        <v>-389716.47999999631</v>
      </c>
      <c r="P18858"/>
    </row>
    <row r="18859" spans="1:16" hidden="1">
      <c r="A18859" t="s">
        <v>16759</v>
      </c>
      <c r="B18859" s="1">
        <v>42341</v>
      </c>
      <c r="C18859" t="s">
        <v>16760</v>
      </c>
      <c r="D18859">
        <v>2</v>
      </c>
      <c r="E18859" t="s">
        <v>16761</v>
      </c>
      <c r="F18859" t="s">
        <v>7054</v>
      </c>
      <c r="G18859" t="s">
        <v>20</v>
      </c>
      <c r="H18859" t="s">
        <v>16762</v>
      </c>
      <c r="I18859" s="2">
        <v>3030.01</v>
      </c>
      <c r="J18859" s="5"/>
      <c r="L18859" s="5"/>
      <c r="M18859" s="2">
        <f t="shared" si="294"/>
        <v>-386686.4699999963</v>
      </c>
      <c r="P18859"/>
    </row>
    <row r="18860" spans="1:16" hidden="1">
      <c r="A18860" t="s">
        <v>16786</v>
      </c>
      <c r="B18860" s="1">
        <v>42341</v>
      </c>
      <c r="C18860" t="s">
        <v>16787</v>
      </c>
      <c r="D18860">
        <v>2</v>
      </c>
      <c r="E18860" t="s">
        <v>16788</v>
      </c>
      <c r="F18860" t="s">
        <v>7054</v>
      </c>
      <c r="G18860" t="s">
        <v>20</v>
      </c>
      <c r="H18860" t="s">
        <v>16789</v>
      </c>
      <c r="I18860" s="2">
        <v>1025</v>
      </c>
      <c r="J18860" s="5"/>
      <c r="L18860" s="5"/>
      <c r="M18860" s="2">
        <f t="shared" si="294"/>
        <v>-385661.4699999963</v>
      </c>
      <c r="P18860"/>
    </row>
    <row r="18861" spans="1:16" hidden="1">
      <c r="A18861" t="s">
        <v>16814</v>
      </c>
      <c r="B18861" s="1">
        <v>42341</v>
      </c>
      <c r="C18861" t="s">
        <v>16815</v>
      </c>
      <c r="D18861">
        <v>2</v>
      </c>
      <c r="E18861" t="s">
        <v>16816</v>
      </c>
      <c r="F18861" t="s">
        <v>7054</v>
      </c>
      <c r="G18861" t="s">
        <v>20</v>
      </c>
      <c r="H18861" t="s">
        <v>16817</v>
      </c>
      <c r="I18861" s="2">
        <v>1348.85</v>
      </c>
      <c r="J18861" s="5"/>
      <c r="L18861" s="5"/>
      <c r="M18861" s="2">
        <f t="shared" si="294"/>
        <v>-384312.61999999633</v>
      </c>
      <c r="P18861"/>
    </row>
    <row r="18862" spans="1:16" hidden="1">
      <c r="A18862" t="s">
        <v>16837</v>
      </c>
      <c r="B18862" s="1">
        <v>42341</v>
      </c>
      <c r="C18862" t="s">
        <v>16838</v>
      </c>
      <c r="D18862">
        <v>2</v>
      </c>
      <c r="E18862" t="s">
        <v>16839</v>
      </c>
      <c r="F18862" t="s">
        <v>7054</v>
      </c>
      <c r="G18862" t="s">
        <v>20</v>
      </c>
      <c r="H18862" t="s">
        <v>13581</v>
      </c>
      <c r="I18862" s="2">
        <v>4100.01</v>
      </c>
      <c r="J18862" s="5"/>
      <c r="L18862" s="5"/>
      <c r="M18862" s="2">
        <f t="shared" si="294"/>
        <v>-380212.60999999632</v>
      </c>
      <c r="P18862"/>
    </row>
    <row r="18863" spans="1:16" hidden="1">
      <c r="A18863" t="s">
        <v>16858</v>
      </c>
      <c r="B18863" s="1">
        <v>42341</v>
      </c>
      <c r="C18863" t="s">
        <v>16859</v>
      </c>
      <c r="D18863">
        <v>2</v>
      </c>
      <c r="E18863" t="s">
        <v>16860</v>
      </c>
      <c r="F18863" t="s">
        <v>7054</v>
      </c>
      <c r="G18863" t="s">
        <v>20</v>
      </c>
      <c r="H18863" t="s">
        <v>1624</v>
      </c>
      <c r="I18863" s="2">
        <v>800.01</v>
      </c>
      <c r="J18863" s="5"/>
      <c r="L18863" s="5"/>
      <c r="M18863" s="2">
        <f t="shared" si="294"/>
        <v>-379412.59999999631</v>
      </c>
      <c r="P18863"/>
    </row>
    <row r="18864" spans="1:16" hidden="1">
      <c r="A18864" t="s">
        <v>25274</v>
      </c>
      <c r="B18864" s="1">
        <v>42341</v>
      </c>
      <c r="C18864" t="s">
        <v>25275</v>
      </c>
      <c r="D18864">
        <v>1</v>
      </c>
      <c r="E18864" t="s">
        <v>25276</v>
      </c>
      <c r="F18864" t="s">
        <v>25277</v>
      </c>
      <c r="G18864" t="s">
        <v>52</v>
      </c>
      <c r="H18864" t="s">
        <v>25278</v>
      </c>
      <c r="I18864" s="2">
        <v>281317.38</v>
      </c>
      <c r="J18864" s="5"/>
      <c r="L18864" s="5"/>
      <c r="M18864" s="2">
        <f t="shared" si="294"/>
        <v>-98095.219999996305</v>
      </c>
      <c r="P18864"/>
    </row>
    <row r="18865" spans="1:16" hidden="1">
      <c r="A18865" s="35" t="s">
        <v>1792</v>
      </c>
      <c r="B18865" s="36">
        <v>42342</v>
      </c>
      <c r="C18865" s="35" t="s">
        <v>11</v>
      </c>
      <c r="D18865" s="35">
        <v>1</v>
      </c>
      <c r="E18865" s="35" t="s">
        <v>1796</v>
      </c>
      <c r="F18865" s="35" t="s">
        <v>13</v>
      </c>
      <c r="G18865" s="35" t="s">
        <v>4</v>
      </c>
      <c r="H18865" s="35" t="s">
        <v>1797</v>
      </c>
      <c r="I18865" s="11"/>
      <c r="J18865" s="12"/>
      <c r="K18865" s="11">
        <v>1840</v>
      </c>
      <c r="L18865" s="12"/>
      <c r="M18865" s="2">
        <f t="shared" si="294"/>
        <v>-99935.219999996305</v>
      </c>
      <c r="P18865"/>
    </row>
    <row r="18866" spans="1:16" hidden="1">
      <c r="A18866" t="s">
        <v>1906</v>
      </c>
      <c r="B18866" s="1">
        <v>42342</v>
      </c>
      <c r="C18866" t="s">
        <v>11</v>
      </c>
      <c r="D18866">
        <v>1</v>
      </c>
      <c r="E18866" t="s">
        <v>1907</v>
      </c>
      <c r="F18866" t="s">
        <v>16</v>
      </c>
      <c r="G18866" t="s">
        <v>4</v>
      </c>
      <c r="H18866" t="s">
        <v>1331</v>
      </c>
      <c r="J18866" s="5"/>
      <c r="K18866" s="2">
        <v>1840</v>
      </c>
      <c r="L18866" s="5"/>
      <c r="M18866" s="2">
        <f t="shared" si="294"/>
        <v>-101775.2199999963</v>
      </c>
      <c r="P18866"/>
    </row>
    <row r="18867" spans="1:16" hidden="1">
      <c r="A18867" t="s">
        <v>1923</v>
      </c>
      <c r="B18867" s="1">
        <v>42342</v>
      </c>
      <c r="C18867" t="s">
        <v>1419</v>
      </c>
      <c r="D18867">
        <v>1</v>
      </c>
      <c r="E18867" t="s">
        <v>1924</v>
      </c>
      <c r="F18867" t="s">
        <v>228</v>
      </c>
      <c r="G18867" t="s">
        <v>4</v>
      </c>
      <c r="H18867" t="s">
        <v>1925</v>
      </c>
      <c r="J18867" s="5"/>
      <c r="K18867" s="2">
        <v>1020</v>
      </c>
      <c r="L18867" s="5"/>
      <c r="M18867" s="2">
        <f t="shared" si="294"/>
        <v>-102795.2199999963</v>
      </c>
      <c r="P18867"/>
    </row>
    <row r="18868" spans="1:16" hidden="1">
      <c r="A18868" t="s">
        <v>1947</v>
      </c>
      <c r="B18868" s="1">
        <v>42342</v>
      </c>
      <c r="C18868" t="s">
        <v>6</v>
      </c>
      <c r="D18868">
        <v>1</v>
      </c>
      <c r="E18868" t="s">
        <v>1948</v>
      </c>
      <c r="F18868" t="s">
        <v>29</v>
      </c>
      <c r="G18868" t="s">
        <v>4</v>
      </c>
      <c r="H18868" t="s">
        <v>1949</v>
      </c>
      <c r="I18868" s="2">
        <v>517.74</v>
      </c>
      <c r="J18868" s="5"/>
      <c r="L18868" s="5"/>
      <c r="M18868" s="2">
        <f t="shared" si="294"/>
        <v>-102277.4799999963</v>
      </c>
      <c r="P18868"/>
    </row>
    <row r="18869" spans="1:16" hidden="1">
      <c r="A18869" t="s">
        <v>1955</v>
      </c>
      <c r="B18869" s="1">
        <v>42342</v>
      </c>
      <c r="C18869" t="s">
        <v>6</v>
      </c>
      <c r="D18869">
        <v>1</v>
      </c>
      <c r="E18869" t="s">
        <v>1956</v>
      </c>
      <c r="F18869" t="s">
        <v>8</v>
      </c>
      <c r="G18869" t="s">
        <v>4</v>
      </c>
      <c r="H18869" t="s">
        <v>1949</v>
      </c>
      <c r="I18869" s="2">
        <v>600</v>
      </c>
      <c r="J18869" s="5"/>
      <c r="L18869" s="5"/>
      <c r="M18869" s="2">
        <f t="shared" si="294"/>
        <v>-101677.4799999963</v>
      </c>
      <c r="P18869"/>
    </row>
    <row r="18870" spans="1:16" hidden="1">
      <c r="A18870" t="s">
        <v>1961</v>
      </c>
      <c r="B18870" s="1">
        <v>42342</v>
      </c>
      <c r="C18870" t="s">
        <v>6</v>
      </c>
      <c r="D18870">
        <v>1</v>
      </c>
      <c r="E18870" t="s">
        <v>1962</v>
      </c>
      <c r="F18870" t="s">
        <v>29</v>
      </c>
      <c r="G18870" t="s">
        <v>4</v>
      </c>
      <c r="H18870" t="s">
        <v>1949</v>
      </c>
      <c r="I18870" s="2">
        <v>3052.66</v>
      </c>
      <c r="J18870" s="5"/>
      <c r="L18870" s="5"/>
      <c r="M18870" s="2">
        <f t="shared" si="294"/>
        <v>-98624.819999996296</v>
      </c>
      <c r="P18870"/>
    </row>
    <row r="18871" spans="1:16" hidden="1">
      <c r="A18871" t="s">
        <v>2042</v>
      </c>
      <c r="B18871" s="1">
        <v>42342</v>
      </c>
      <c r="C18871" t="s">
        <v>6</v>
      </c>
      <c r="D18871">
        <v>1</v>
      </c>
      <c r="E18871" t="s">
        <v>2043</v>
      </c>
      <c r="F18871" t="s">
        <v>29</v>
      </c>
      <c r="G18871" t="s">
        <v>4</v>
      </c>
      <c r="H18871" t="s">
        <v>65</v>
      </c>
      <c r="I18871" s="2">
        <v>100</v>
      </c>
      <c r="J18871" s="5"/>
      <c r="L18871" s="5"/>
      <c r="M18871" s="2">
        <f t="shared" si="294"/>
        <v>-98524.819999996296</v>
      </c>
      <c r="P18871"/>
    </row>
    <row r="18872" spans="1:16" hidden="1">
      <c r="A18872" t="s">
        <v>2065</v>
      </c>
      <c r="B18872" s="1">
        <v>42342</v>
      </c>
      <c r="C18872" t="s">
        <v>18</v>
      </c>
      <c r="D18872">
        <v>2</v>
      </c>
      <c r="E18872" t="s">
        <v>2066</v>
      </c>
      <c r="F18872" t="s">
        <v>312</v>
      </c>
      <c r="G18872" t="s">
        <v>479</v>
      </c>
      <c r="H18872" t="s">
        <v>1136</v>
      </c>
      <c r="J18872" s="5"/>
      <c r="K18872" s="2">
        <v>2097.1799999999998</v>
      </c>
      <c r="L18872" s="5"/>
      <c r="M18872" s="2">
        <f t="shared" si="294"/>
        <v>-100621.99999999629</v>
      </c>
      <c r="P18872"/>
    </row>
    <row r="18873" spans="1:16" hidden="1">
      <c r="A18873" t="s">
        <v>2082</v>
      </c>
      <c r="B18873" s="1">
        <v>42342</v>
      </c>
      <c r="C18873" t="s">
        <v>2083</v>
      </c>
      <c r="D18873">
        <v>2</v>
      </c>
      <c r="E18873" t="s">
        <v>2084</v>
      </c>
      <c r="F18873" t="s">
        <v>312</v>
      </c>
      <c r="G18873" t="s">
        <v>479</v>
      </c>
      <c r="H18873" t="s">
        <v>2085</v>
      </c>
      <c r="J18873" s="5"/>
      <c r="K18873" s="2">
        <v>1253.48</v>
      </c>
      <c r="L18873" s="5"/>
      <c r="M18873" s="2">
        <f t="shared" si="294"/>
        <v>-101875.47999999629</v>
      </c>
      <c r="P18873"/>
    </row>
    <row r="18874" spans="1:16" hidden="1">
      <c r="A18874" t="s">
        <v>2082</v>
      </c>
      <c r="B18874" s="1">
        <v>42342</v>
      </c>
      <c r="C18874" t="s">
        <v>2083</v>
      </c>
      <c r="D18874">
        <v>2</v>
      </c>
      <c r="E18874" t="s">
        <v>2084</v>
      </c>
      <c r="F18874" t="s">
        <v>312</v>
      </c>
      <c r="G18874" t="s">
        <v>479</v>
      </c>
      <c r="H18874" t="s">
        <v>2085</v>
      </c>
      <c r="I18874" s="2">
        <v>500</v>
      </c>
      <c r="J18874" s="5"/>
      <c r="L18874" s="5"/>
      <c r="M18874" s="2">
        <f t="shared" si="294"/>
        <v>-101375.47999999629</v>
      </c>
      <c r="P18874"/>
    </row>
    <row r="18875" spans="1:16" hidden="1">
      <c r="A18875" t="s">
        <v>2113</v>
      </c>
      <c r="B18875" s="1">
        <v>42342</v>
      </c>
      <c r="C18875" t="s">
        <v>11</v>
      </c>
      <c r="D18875">
        <v>1</v>
      </c>
      <c r="E18875" t="s">
        <v>2114</v>
      </c>
      <c r="F18875" t="s">
        <v>67</v>
      </c>
      <c r="G18875" t="s">
        <v>4</v>
      </c>
      <c r="H18875" t="s">
        <v>1136</v>
      </c>
      <c r="J18875" s="5"/>
      <c r="K18875" s="2">
        <v>1840</v>
      </c>
      <c r="L18875" s="5"/>
      <c r="M18875" s="2">
        <f t="shared" si="294"/>
        <v>-103215.47999999629</v>
      </c>
      <c r="P18875"/>
    </row>
    <row r="18876" spans="1:16" hidden="1">
      <c r="A18876" t="s">
        <v>2146</v>
      </c>
      <c r="B18876" s="1">
        <v>42342</v>
      </c>
      <c r="C18876" t="s">
        <v>43</v>
      </c>
      <c r="D18876">
        <v>1</v>
      </c>
      <c r="E18876" t="s">
        <v>2147</v>
      </c>
      <c r="F18876" t="s">
        <v>13</v>
      </c>
      <c r="G18876" t="s">
        <v>4</v>
      </c>
      <c r="H18876" t="s">
        <v>2148</v>
      </c>
      <c r="J18876" s="5"/>
      <c r="K18876" s="2">
        <v>1840</v>
      </c>
      <c r="L18876" s="5"/>
      <c r="M18876" s="2">
        <f t="shared" si="294"/>
        <v>-105055.47999999629</v>
      </c>
      <c r="P18876"/>
    </row>
    <row r="18877" spans="1:16" hidden="1">
      <c r="A18877" t="s">
        <v>2152</v>
      </c>
      <c r="B18877" s="1">
        <v>42342</v>
      </c>
      <c r="C18877" t="s">
        <v>2153</v>
      </c>
      <c r="D18877">
        <v>1</v>
      </c>
      <c r="E18877" t="s">
        <v>2154</v>
      </c>
      <c r="F18877" t="s">
        <v>16</v>
      </c>
      <c r="G18877" t="s">
        <v>4</v>
      </c>
      <c r="H18877" t="s">
        <v>2153</v>
      </c>
      <c r="J18877" s="5"/>
      <c r="K18877" s="2">
        <v>17838.52</v>
      </c>
      <c r="L18877" s="5"/>
      <c r="M18877" s="2">
        <f t="shared" si="294"/>
        <v>-122893.99999999629</v>
      </c>
      <c r="P18877"/>
    </row>
    <row r="18878" spans="1:16" hidden="1">
      <c r="A18878" t="s">
        <v>2156</v>
      </c>
      <c r="B18878" s="1">
        <v>42342</v>
      </c>
      <c r="C18878" t="s">
        <v>1558</v>
      </c>
      <c r="D18878">
        <v>1</v>
      </c>
      <c r="E18878" t="s">
        <v>2157</v>
      </c>
      <c r="F18878" t="s">
        <v>13</v>
      </c>
      <c r="G18878" t="s">
        <v>4</v>
      </c>
      <c r="H18878" t="s">
        <v>1558</v>
      </c>
      <c r="J18878" s="5"/>
      <c r="K18878" s="2">
        <v>4100.01</v>
      </c>
      <c r="L18878" s="5"/>
      <c r="M18878" s="2">
        <f t="shared" si="294"/>
        <v>-126994.00999999628</v>
      </c>
      <c r="P18878"/>
    </row>
    <row r="18879" spans="1:16" hidden="1">
      <c r="A18879" t="s">
        <v>2162</v>
      </c>
      <c r="B18879" s="1">
        <v>42342</v>
      </c>
      <c r="C18879" t="s">
        <v>195</v>
      </c>
      <c r="D18879">
        <v>1</v>
      </c>
      <c r="E18879" t="s">
        <v>2163</v>
      </c>
      <c r="F18879" t="s">
        <v>13</v>
      </c>
      <c r="G18879" t="s">
        <v>4</v>
      </c>
      <c r="H18879" t="s">
        <v>195</v>
      </c>
      <c r="J18879" s="5"/>
      <c r="K18879" s="2">
        <v>31141.16</v>
      </c>
      <c r="L18879" s="5"/>
      <c r="M18879" s="2">
        <f t="shared" si="294"/>
        <v>-158135.16999999629</v>
      </c>
      <c r="P18879"/>
    </row>
    <row r="18880" spans="1:16" hidden="1">
      <c r="A18880" t="s">
        <v>2166</v>
      </c>
      <c r="B18880" s="1">
        <v>42342</v>
      </c>
      <c r="C18880" t="s">
        <v>18</v>
      </c>
      <c r="D18880">
        <v>1</v>
      </c>
      <c r="E18880" t="s">
        <v>2167</v>
      </c>
      <c r="F18880" t="s">
        <v>13</v>
      </c>
      <c r="G18880" t="s">
        <v>4</v>
      </c>
      <c r="H18880" t="s">
        <v>18</v>
      </c>
      <c r="J18880" s="5"/>
      <c r="K18880" s="2">
        <v>2081.4499999999998</v>
      </c>
      <c r="L18880" s="5"/>
      <c r="M18880" s="2">
        <f t="shared" si="294"/>
        <v>-160216.6199999963</v>
      </c>
      <c r="P18880"/>
    </row>
    <row r="18881" spans="1:16" hidden="1">
      <c r="A18881" t="s">
        <v>2221</v>
      </c>
      <c r="B18881" s="1">
        <v>42342</v>
      </c>
      <c r="C18881" t="s">
        <v>6</v>
      </c>
      <c r="D18881">
        <v>1</v>
      </c>
      <c r="E18881" t="s">
        <v>2222</v>
      </c>
      <c r="F18881" t="s">
        <v>29</v>
      </c>
      <c r="G18881" t="s">
        <v>20</v>
      </c>
      <c r="H18881" t="s">
        <v>2223</v>
      </c>
      <c r="I18881" s="2">
        <v>700</v>
      </c>
      <c r="J18881" s="5"/>
      <c r="L18881" s="5"/>
      <c r="M18881" s="2">
        <f t="shared" si="294"/>
        <v>-159516.6199999963</v>
      </c>
      <c r="P18881"/>
    </row>
    <row r="18882" spans="1:16" hidden="1">
      <c r="A18882" t="s">
        <v>2298</v>
      </c>
      <c r="B18882" s="1">
        <v>42342</v>
      </c>
      <c r="C18882" t="s">
        <v>18</v>
      </c>
      <c r="D18882">
        <v>1</v>
      </c>
      <c r="E18882" t="s">
        <v>2299</v>
      </c>
      <c r="F18882" t="s">
        <v>13</v>
      </c>
      <c r="G18882" t="s">
        <v>20</v>
      </c>
      <c r="H18882" t="s">
        <v>751</v>
      </c>
      <c r="J18882" s="5"/>
      <c r="K18882" s="2">
        <v>20000</v>
      </c>
      <c r="L18882" s="5"/>
      <c r="M18882" s="2">
        <f t="shared" si="294"/>
        <v>-179516.6199999963</v>
      </c>
      <c r="P18882"/>
    </row>
    <row r="18883" spans="1:16" hidden="1">
      <c r="A18883" t="s">
        <v>2301</v>
      </c>
      <c r="B18883" s="1">
        <v>42342</v>
      </c>
      <c r="C18883" t="s">
        <v>18</v>
      </c>
      <c r="D18883">
        <v>1</v>
      </c>
      <c r="E18883" t="s">
        <v>2302</v>
      </c>
      <c r="F18883" t="s">
        <v>13</v>
      </c>
      <c r="G18883" t="s">
        <v>20</v>
      </c>
      <c r="H18883" t="s">
        <v>1172</v>
      </c>
      <c r="J18883" s="5"/>
      <c r="K18883" s="2">
        <v>45000</v>
      </c>
      <c r="L18883" s="5"/>
      <c r="M18883" s="2">
        <f t="shared" si="294"/>
        <v>-224516.6199999963</v>
      </c>
      <c r="P18883"/>
    </row>
    <row r="18884" spans="1:16" hidden="1">
      <c r="A18884" t="s">
        <v>2309</v>
      </c>
      <c r="B18884" s="1">
        <v>42342</v>
      </c>
      <c r="C18884" t="s">
        <v>18</v>
      </c>
      <c r="D18884">
        <v>1</v>
      </c>
      <c r="E18884" t="s">
        <v>2310</v>
      </c>
      <c r="F18884" t="s">
        <v>13</v>
      </c>
      <c r="G18884" t="s">
        <v>20</v>
      </c>
      <c r="H18884" t="s">
        <v>2311</v>
      </c>
      <c r="J18884" s="5"/>
      <c r="K18884" s="2">
        <v>20000</v>
      </c>
      <c r="L18884" s="5"/>
      <c r="M18884" s="2">
        <f t="shared" si="294"/>
        <v>-244516.6199999963</v>
      </c>
      <c r="P18884"/>
    </row>
    <row r="18885" spans="1:16" hidden="1">
      <c r="A18885" t="s">
        <v>2319</v>
      </c>
      <c r="B18885" s="1">
        <v>42342</v>
      </c>
      <c r="C18885" t="s">
        <v>11</v>
      </c>
      <c r="D18885">
        <v>1</v>
      </c>
      <c r="E18885" t="s">
        <v>2320</v>
      </c>
      <c r="F18885" t="s">
        <v>13</v>
      </c>
      <c r="G18885" t="s">
        <v>20</v>
      </c>
      <c r="H18885" t="s">
        <v>2321</v>
      </c>
      <c r="J18885" s="5"/>
      <c r="K18885" s="2">
        <v>238800</v>
      </c>
      <c r="L18885" s="5"/>
      <c r="M18885" s="2">
        <f t="shared" si="294"/>
        <v>-483316.61999999627</v>
      </c>
      <c r="P18885"/>
    </row>
    <row r="18886" spans="1:16" hidden="1">
      <c r="A18886" t="s">
        <v>2324</v>
      </c>
      <c r="B18886" s="1">
        <v>42342</v>
      </c>
      <c r="C18886" t="s">
        <v>1</v>
      </c>
      <c r="D18886">
        <v>1</v>
      </c>
      <c r="E18886" t="s">
        <v>2325</v>
      </c>
      <c r="F18886" t="s">
        <v>16</v>
      </c>
      <c r="G18886" t="s">
        <v>20</v>
      </c>
      <c r="H18886" t="s">
        <v>2326</v>
      </c>
      <c r="J18886" s="5"/>
      <c r="K18886" s="2">
        <v>166100</v>
      </c>
      <c r="L18886" s="5"/>
      <c r="M18886" s="2">
        <f t="shared" si="294"/>
        <v>-649416.61999999627</v>
      </c>
      <c r="P18886"/>
    </row>
    <row r="18887" spans="1:16" hidden="1">
      <c r="A18887" t="s">
        <v>2336</v>
      </c>
      <c r="B18887" s="1">
        <v>42342</v>
      </c>
      <c r="C18887" t="s">
        <v>11</v>
      </c>
      <c r="D18887">
        <v>1</v>
      </c>
      <c r="E18887" t="s">
        <v>2337</v>
      </c>
      <c r="F18887" t="s">
        <v>16</v>
      </c>
      <c r="G18887" t="s">
        <v>20</v>
      </c>
      <c r="H18887" t="s">
        <v>2338</v>
      </c>
      <c r="J18887" s="5"/>
      <c r="K18887" s="2">
        <v>16500</v>
      </c>
      <c r="L18887" s="5"/>
      <c r="M18887" s="2">
        <f t="shared" si="294"/>
        <v>-665916.61999999627</v>
      </c>
      <c r="P18887"/>
    </row>
    <row r="18888" spans="1:16" hidden="1">
      <c r="A18888" t="s">
        <v>2348</v>
      </c>
      <c r="B18888" s="1">
        <v>42342</v>
      </c>
      <c r="C18888" t="s">
        <v>1</v>
      </c>
      <c r="D18888">
        <v>1</v>
      </c>
      <c r="E18888" t="s">
        <v>2349</v>
      </c>
      <c r="F18888" t="s">
        <v>45</v>
      </c>
      <c r="G18888" t="s">
        <v>20</v>
      </c>
      <c r="H18888" t="s">
        <v>1749</v>
      </c>
      <c r="J18888" s="5"/>
      <c r="K18888" s="2">
        <v>100000</v>
      </c>
      <c r="L18888" s="5"/>
      <c r="M18888" s="2">
        <f t="shared" si="294"/>
        <v>-765916.61999999627</v>
      </c>
      <c r="P18888"/>
    </row>
    <row r="18889" spans="1:16" hidden="1">
      <c r="A18889" t="s">
        <v>2358</v>
      </c>
      <c r="B18889" s="1">
        <v>42342</v>
      </c>
      <c r="C18889" t="s">
        <v>11</v>
      </c>
      <c r="D18889">
        <v>1</v>
      </c>
      <c r="E18889" t="s">
        <v>2359</v>
      </c>
      <c r="F18889" t="s">
        <v>45</v>
      </c>
      <c r="G18889" t="s">
        <v>20</v>
      </c>
      <c r="H18889" t="s">
        <v>2360</v>
      </c>
      <c r="J18889" s="5"/>
      <c r="K18889" s="2">
        <v>8800</v>
      </c>
      <c r="L18889" s="5"/>
      <c r="M18889" s="2">
        <f t="shared" ref="M18889:M18952" si="295">+M18888+I18889-K18889</f>
        <v>-774716.61999999627</v>
      </c>
      <c r="P18889"/>
    </row>
    <row r="18890" spans="1:16" hidden="1">
      <c r="A18890" t="s">
        <v>2365</v>
      </c>
      <c r="B18890" s="1">
        <v>42342</v>
      </c>
      <c r="C18890" t="s">
        <v>1</v>
      </c>
      <c r="D18890">
        <v>1</v>
      </c>
      <c r="E18890" t="s">
        <v>2366</v>
      </c>
      <c r="F18890" t="s">
        <v>16</v>
      </c>
      <c r="G18890" t="s">
        <v>20</v>
      </c>
      <c r="H18890" t="s">
        <v>2367</v>
      </c>
      <c r="J18890" s="5"/>
      <c r="K18890" s="2">
        <v>636</v>
      </c>
      <c r="L18890" s="5"/>
      <c r="M18890" s="2">
        <f t="shared" si="295"/>
        <v>-775352.61999999627</v>
      </c>
      <c r="P18890"/>
    </row>
    <row r="18891" spans="1:16" hidden="1">
      <c r="A18891" t="s">
        <v>2373</v>
      </c>
      <c r="B18891" s="1">
        <v>42342</v>
      </c>
      <c r="C18891" t="s">
        <v>43</v>
      </c>
      <c r="D18891">
        <v>1</v>
      </c>
      <c r="E18891" t="s">
        <v>2374</v>
      </c>
      <c r="F18891" t="s">
        <v>16</v>
      </c>
      <c r="G18891" t="s">
        <v>20</v>
      </c>
      <c r="H18891" t="s">
        <v>2375</v>
      </c>
      <c r="J18891" s="5"/>
      <c r="K18891" s="2">
        <v>30000</v>
      </c>
      <c r="L18891" s="5"/>
      <c r="M18891" s="2">
        <f t="shared" si="295"/>
        <v>-805352.61999999627</v>
      </c>
      <c r="P18891"/>
    </row>
    <row r="18892" spans="1:16" hidden="1">
      <c r="A18892" t="s">
        <v>2383</v>
      </c>
      <c r="B18892" s="1">
        <v>42342</v>
      </c>
      <c r="C18892" t="s">
        <v>11</v>
      </c>
      <c r="D18892">
        <v>1</v>
      </c>
      <c r="E18892" t="s">
        <v>2384</v>
      </c>
      <c r="F18892" t="s">
        <v>16</v>
      </c>
      <c r="G18892" t="s">
        <v>20</v>
      </c>
      <c r="H18892" t="s">
        <v>2385</v>
      </c>
      <c r="J18892" s="5"/>
      <c r="K18892" s="2">
        <v>1025</v>
      </c>
      <c r="L18892" s="5"/>
      <c r="M18892" s="2">
        <f t="shared" si="295"/>
        <v>-806377.61999999627</v>
      </c>
      <c r="P18892"/>
    </row>
    <row r="18893" spans="1:16" hidden="1">
      <c r="A18893" t="s">
        <v>2396</v>
      </c>
      <c r="B18893" s="1">
        <v>42342</v>
      </c>
      <c r="C18893" t="s">
        <v>195</v>
      </c>
      <c r="D18893">
        <v>1</v>
      </c>
      <c r="E18893" t="s">
        <v>2397</v>
      </c>
      <c r="F18893" t="s">
        <v>13</v>
      </c>
      <c r="G18893" t="s">
        <v>20</v>
      </c>
      <c r="H18893" t="s">
        <v>195</v>
      </c>
      <c r="J18893" s="5"/>
      <c r="K18893" s="2">
        <v>8769.48</v>
      </c>
      <c r="L18893" s="5"/>
      <c r="M18893" s="2">
        <f t="shared" si="295"/>
        <v>-815147.09999999625</v>
      </c>
      <c r="P18893"/>
    </row>
    <row r="18894" spans="1:16" hidden="1">
      <c r="A18894" t="s">
        <v>2406</v>
      </c>
      <c r="B18894" s="1">
        <v>42342</v>
      </c>
      <c r="C18894" t="s">
        <v>200</v>
      </c>
      <c r="D18894">
        <v>1</v>
      </c>
      <c r="E18894" t="s">
        <v>2407</v>
      </c>
      <c r="F18894" t="s">
        <v>16</v>
      </c>
      <c r="G18894" t="s">
        <v>20</v>
      </c>
      <c r="H18894" t="s">
        <v>200</v>
      </c>
      <c r="J18894" s="5"/>
      <c r="K18894" s="2">
        <v>8799.91</v>
      </c>
      <c r="L18894" s="5"/>
      <c r="M18894" s="2">
        <f t="shared" si="295"/>
        <v>-823947.00999999628</v>
      </c>
      <c r="P18894"/>
    </row>
    <row r="18895" spans="1:16" hidden="1">
      <c r="A18895" t="s">
        <v>2413</v>
      </c>
      <c r="B18895" s="1">
        <v>42342</v>
      </c>
      <c r="C18895" t="s">
        <v>18</v>
      </c>
      <c r="D18895">
        <v>1</v>
      </c>
      <c r="E18895" t="s">
        <v>2414</v>
      </c>
      <c r="F18895" t="s">
        <v>13</v>
      </c>
      <c r="G18895" t="s">
        <v>20</v>
      </c>
      <c r="H18895" t="s">
        <v>18</v>
      </c>
      <c r="J18895" s="5"/>
      <c r="K18895" s="2">
        <v>15532.2</v>
      </c>
      <c r="L18895" s="5"/>
      <c r="M18895" s="2">
        <f t="shared" si="295"/>
        <v>-839479.20999999624</v>
      </c>
      <c r="P18895"/>
    </row>
    <row r="18896" spans="1:16" hidden="1">
      <c r="A18896" t="s">
        <v>16880</v>
      </c>
      <c r="B18896" s="1">
        <v>42342</v>
      </c>
      <c r="C18896" t="s">
        <v>16882</v>
      </c>
      <c r="D18896">
        <v>2</v>
      </c>
      <c r="E18896" t="s">
        <v>16883</v>
      </c>
      <c r="F18896" t="s">
        <v>7054</v>
      </c>
      <c r="G18896" t="s">
        <v>4</v>
      </c>
      <c r="H18896" t="s">
        <v>989</v>
      </c>
      <c r="J18896" s="5"/>
      <c r="K18896" s="2">
        <v>200</v>
      </c>
      <c r="L18896" s="5"/>
      <c r="M18896" s="2">
        <f t="shared" si="295"/>
        <v>-839679.20999999624</v>
      </c>
      <c r="P18896"/>
    </row>
    <row r="18897" spans="1:16" hidden="1">
      <c r="A18897" t="s">
        <v>16880</v>
      </c>
      <c r="B18897" s="1">
        <v>42342</v>
      </c>
      <c r="C18897" t="s">
        <v>16882</v>
      </c>
      <c r="D18897">
        <v>2</v>
      </c>
      <c r="E18897" t="s">
        <v>16883</v>
      </c>
      <c r="F18897" t="s">
        <v>7054</v>
      </c>
      <c r="G18897" t="s">
        <v>4</v>
      </c>
      <c r="H18897" t="s">
        <v>989</v>
      </c>
      <c r="I18897" s="2">
        <v>200.01</v>
      </c>
      <c r="J18897" s="5"/>
      <c r="L18897" s="5"/>
      <c r="M18897" s="2">
        <f t="shared" si="295"/>
        <v>-839479.19999999623</v>
      </c>
      <c r="P18897"/>
    </row>
    <row r="18898" spans="1:16" hidden="1">
      <c r="A18898" t="s">
        <v>16905</v>
      </c>
      <c r="B18898" s="1">
        <v>42342</v>
      </c>
      <c r="C18898" t="s">
        <v>13002</v>
      </c>
      <c r="D18898">
        <v>2</v>
      </c>
      <c r="E18898" t="s">
        <v>16909</v>
      </c>
      <c r="F18898" t="s">
        <v>7054</v>
      </c>
      <c r="G18898" t="s">
        <v>4</v>
      </c>
      <c r="H18898" t="s">
        <v>13004</v>
      </c>
      <c r="I18898" s="2">
        <v>1840</v>
      </c>
      <c r="J18898" s="5"/>
      <c r="L18898" s="5"/>
      <c r="M18898" s="2">
        <f t="shared" si="295"/>
        <v>-837639.19999999623</v>
      </c>
      <c r="P18898"/>
    </row>
    <row r="18899" spans="1:16" hidden="1">
      <c r="A18899" t="s">
        <v>16927</v>
      </c>
      <c r="B18899" s="1">
        <v>42342</v>
      </c>
      <c r="C18899" t="s">
        <v>3261</v>
      </c>
      <c r="D18899">
        <v>2</v>
      </c>
      <c r="E18899" t="s">
        <v>16930</v>
      </c>
      <c r="F18899" t="s">
        <v>13559</v>
      </c>
      <c r="G18899" t="s">
        <v>479</v>
      </c>
      <c r="H18899" t="s">
        <v>3067</v>
      </c>
      <c r="I18899" s="2">
        <v>1822.04</v>
      </c>
      <c r="J18899" s="5"/>
      <c r="L18899" s="5"/>
      <c r="M18899" s="2">
        <f t="shared" si="295"/>
        <v>-835817.15999999619</v>
      </c>
      <c r="P18899"/>
    </row>
    <row r="18900" spans="1:16" hidden="1">
      <c r="A18900" t="s">
        <v>16952</v>
      </c>
      <c r="B18900" s="1">
        <v>42342</v>
      </c>
      <c r="C18900" t="s">
        <v>1802</v>
      </c>
      <c r="D18900">
        <v>2</v>
      </c>
      <c r="E18900" t="s">
        <v>16954</v>
      </c>
      <c r="F18900" t="s">
        <v>13559</v>
      </c>
      <c r="G18900" t="s">
        <v>479</v>
      </c>
      <c r="H18900" t="s">
        <v>1044</v>
      </c>
      <c r="J18900" s="5"/>
      <c r="K18900" s="2">
        <v>720</v>
      </c>
      <c r="L18900" s="5"/>
      <c r="M18900" s="2">
        <f t="shared" si="295"/>
        <v>-836537.15999999619</v>
      </c>
      <c r="P18900"/>
    </row>
    <row r="18901" spans="1:16" hidden="1">
      <c r="A18901" t="s">
        <v>16952</v>
      </c>
      <c r="B18901" s="1">
        <v>42342</v>
      </c>
      <c r="C18901" t="s">
        <v>1802</v>
      </c>
      <c r="D18901">
        <v>2</v>
      </c>
      <c r="E18901" t="s">
        <v>16954</v>
      </c>
      <c r="F18901" t="s">
        <v>13559</v>
      </c>
      <c r="G18901" t="s">
        <v>479</v>
      </c>
      <c r="H18901" t="s">
        <v>1044</v>
      </c>
      <c r="I18901" s="2">
        <v>720</v>
      </c>
      <c r="J18901" s="5"/>
      <c r="L18901" s="5"/>
      <c r="M18901" s="2">
        <f t="shared" si="295"/>
        <v>-835817.15999999619</v>
      </c>
      <c r="P18901"/>
    </row>
    <row r="18902" spans="1:16" hidden="1">
      <c r="A18902" t="s">
        <v>16974</v>
      </c>
      <c r="B18902" s="1">
        <v>42342</v>
      </c>
      <c r="C18902" t="s">
        <v>1802</v>
      </c>
      <c r="D18902">
        <v>2</v>
      </c>
      <c r="E18902" t="s">
        <v>16976</v>
      </c>
      <c r="F18902" t="s">
        <v>13559</v>
      </c>
      <c r="G18902" t="s">
        <v>479</v>
      </c>
      <c r="H18902" t="s">
        <v>16977</v>
      </c>
      <c r="I18902" s="2">
        <v>75.03</v>
      </c>
      <c r="J18902" s="5"/>
      <c r="L18902" s="5"/>
      <c r="M18902" s="2">
        <f t="shared" si="295"/>
        <v>-835742.12999999616</v>
      </c>
      <c r="P18902"/>
    </row>
    <row r="18903" spans="1:16" hidden="1">
      <c r="A18903" t="s">
        <v>16998</v>
      </c>
      <c r="B18903" s="1">
        <v>42342</v>
      </c>
      <c r="C18903" t="s">
        <v>17002</v>
      </c>
      <c r="D18903">
        <v>2</v>
      </c>
      <c r="E18903" t="s">
        <v>17003</v>
      </c>
      <c r="F18903" t="s">
        <v>7054</v>
      </c>
      <c r="G18903" t="s">
        <v>4</v>
      </c>
      <c r="H18903" t="s">
        <v>17004</v>
      </c>
      <c r="I18903" s="2">
        <v>16217.21</v>
      </c>
      <c r="J18903" s="5"/>
      <c r="L18903" s="5"/>
      <c r="M18903" s="2">
        <f t="shared" si="295"/>
        <v>-819524.9199999962</v>
      </c>
      <c r="P18903"/>
    </row>
    <row r="18904" spans="1:16" hidden="1">
      <c r="A18904" t="s">
        <v>17022</v>
      </c>
      <c r="B18904" s="1">
        <v>42342</v>
      </c>
      <c r="C18904" t="s">
        <v>3261</v>
      </c>
      <c r="D18904">
        <v>2</v>
      </c>
      <c r="E18904" t="s">
        <v>17024</v>
      </c>
      <c r="F18904" t="s">
        <v>13559</v>
      </c>
      <c r="G18904" t="s">
        <v>479</v>
      </c>
      <c r="H18904" t="s">
        <v>17025</v>
      </c>
      <c r="I18904" s="2">
        <v>2395.7600000000002</v>
      </c>
      <c r="J18904" s="5"/>
      <c r="L18904" s="5"/>
      <c r="M18904" s="2">
        <f t="shared" si="295"/>
        <v>-817129.15999999619</v>
      </c>
      <c r="P18904"/>
    </row>
    <row r="18905" spans="1:16" hidden="1">
      <c r="A18905" t="s">
        <v>17043</v>
      </c>
      <c r="B18905" s="1">
        <v>42342</v>
      </c>
      <c r="C18905" t="s">
        <v>17044</v>
      </c>
      <c r="D18905">
        <v>2</v>
      </c>
      <c r="E18905" t="s">
        <v>17045</v>
      </c>
      <c r="F18905" t="s">
        <v>7054</v>
      </c>
      <c r="G18905" t="s">
        <v>4</v>
      </c>
      <c r="H18905" t="s">
        <v>8323</v>
      </c>
      <c r="I18905" s="2">
        <v>1840</v>
      </c>
      <c r="J18905" s="5"/>
      <c r="L18905" s="5"/>
      <c r="M18905" s="2">
        <f t="shared" si="295"/>
        <v>-815289.15999999619</v>
      </c>
      <c r="P18905"/>
    </row>
    <row r="18906" spans="1:16" hidden="1">
      <c r="A18906" t="s">
        <v>17067</v>
      </c>
      <c r="B18906" s="1">
        <v>42342</v>
      </c>
      <c r="C18906" t="s">
        <v>17068</v>
      </c>
      <c r="D18906">
        <v>2</v>
      </c>
      <c r="E18906" t="s">
        <v>17069</v>
      </c>
      <c r="F18906" t="s">
        <v>7054</v>
      </c>
      <c r="G18906" t="s">
        <v>4</v>
      </c>
      <c r="H18906" t="s">
        <v>17070</v>
      </c>
      <c r="I18906" s="2">
        <v>1025</v>
      </c>
      <c r="J18906" s="5"/>
      <c r="L18906" s="5"/>
      <c r="M18906" s="2">
        <f t="shared" si="295"/>
        <v>-814264.15999999619</v>
      </c>
      <c r="P18906"/>
    </row>
    <row r="18907" spans="1:16" hidden="1">
      <c r="A18907" t="s">
        <v>17087</v>
      </c>
      <c r="B18907" s="1">
        <v>42342</v>
      </c>
      <c r="C18907" t="s">
        <v>17088</v>
      </c>
      <c r="D18907">
        <v>2</v>
      </c>
      <c r="E18907" t="s">
        <v>17089</v>
      </c>
      <c r="F18907" t="s">
        <v>7054</v>
      </c>
      <c r="G18907" t="s">
        <v>4</v>
      </c>
      <c r="H18907" t="s">
        <v>17090</v>
      </c>
      <c r="I18907" s="2">
        <v>470</v>
      </c>
      <c r="J18907" s="5"/>
      <c r="L18907" s="5"/>
      <c r="M18907" s="2">
        <f t="shared" si="295"/>
        <v>-813794.15999999619</v>
      </c>
      <c r="P18907"/>
    </row>
    <row r="18908" spans="1:16" hidden="1">
      <c r="A18908" t="s">
        <v>17111</v>
      </c>
      <c r="B18908" s="1">
        <v>42342</v>
      </c>
      <c r="C18908" t="s">
        <v>17112</v>
      </c>
      <c r="D18908">
        <v>2</v>
      </c>
      <c r="E18908" t="s">
        <v>17113</v>
      </c>
      <c r="F18908" t="s">
        <v>13559</v>
      </c>
      <c r="G18908" t="s">
        <v>313</v>
      </c>
      <c r="H18908" t="s">
        <v>65</v>
      </c>
      <c r="J18908" s="5"/>
      <c r="K18908" s="2">
        <v>476.97</v>
      </c>
      <c r="L18908" s="5"/>
      <c r="M18908" s="2">
        <f t="shared" si="295"/>
        <v>-814271.12999999616</v>
      </c>
      <c r="P18908"/>
    </row>
    <row r="18909" spans="1:16" hidden="1">
      <c r="A18909" t="s">
        <v>17111</v>
      </c>
      <c r="B18909" s="1">
        <v>42342</v>
      </c>
      <c r="C18909" t="s">
        <v>17112</v>
      </c>
      <c r="D18909">
        <v>2</v>
      </c>
      <c r="E18909" t="s">
        <v>17113</v>
      </c>
      <c r="F18909" t="s">
        <v>13559</v>
      </c>
      <c r="G18909" t="s">
        <v>313</v>
      </c>
      <c r="H18909" t="s">
        <v>65</v>
      </c>
      <c r="I18909" s="2">
        <v>476.97</v>
      </c>
      <c r="J18909" s="5"/>
      <c r="L18909" s="5"/>
      <c r="M18909" s="2">
        <f t="shared" si="295"/>
        <v>-813794.15999999619</v>
      </c>
      <c r="P18909"/>
    </row>
    <row r="18910" spans="1:16" hidden="1">
      <c r="A18910" t="s">
        <v>17137</v>
      </c>
      <c r="B18910" s="1">
        <v>42342</v>
      </c>
      <c r="C18910" t="s">
        <v>17138</v>
      </c>
      <c r="D18910">
        <v>2</v>
      </c>
      <c r="E18910" t="s">
        <v>17139</v>
      </c>
      <c r="F18910" t="s">
        <v>13559</v>
      </c>
      <c r="G18910" t="s">
        <v>313</v>
      </c>
      <c r="H18910" t="s">
        <v>780</v>
      </c>
      <c r="J18910" s="5"/>
      <c r="K18910" s="2">
        <v>599.66</v>
      </c>
      <c r="L18910" s="5"/>
      <c r="M18910" s="2">
        <f t="shared" si="295"/>
        <v>-814393.81999999622</v>
      </c>
      <c r="P18910"/>
    </row>
    <row r="18911" spans="1:16" hidden="1">
      <c r="A18911" t="s">
        <v>17137</v>
      </c>
      <c r="B18911" s="1">
        <v>42342</v>
      </c>
      <c r="C18911" t="s">
        <v>17138</v>
      </c>
      <c r="D18911">
        <v>2</v>
      </c>
      <c r="E18911" t="s">
        <v>17139</v>
      </c>
      <c r="F18911" t="s">
        <v>13559</v>
      </c>
      <c r="G18911" t="s">
        <v>313</v>
      </c>
      <c r="H18911" t="s">
        <v>780</v>
      </c>
      <c r="I18911" s="2">
        <v>599.66</v>
      </c>
      <c r="J18911" s="5"/>
      <c r="L18911" s="5"/>
      <c r="M18911" s="2">
        <f t="shared" si="295"/>
        <v>-813794.15999999619</v>
      </c>
      <c r="P18911"/>
    </row>
    <row r="18912" spans="1:16" hidden="1">
      <c r="A18912" t="s">
        <v>17159</v>
      </c>
      <c r="B18912" s="1">
        <v>42342</v>
      </c>
      <c r="C18912" t="s">
        <v>18</v>
      </c>
      <c r="D18912">
        <v>2</v>
      </c>
      <c r="E18912" t="s">
        <v>17160</v>
      </c>
      <c r="F18912" t="s">
        <v>13559</v>
      </c>
      <c r="G18912" t="s">
        <v>313</v>
      </c>
      <c r="H18912" t="s">
        <v>12267</v>
      </c>
      <c r="I18912" s="2">
        <v>12076.46</v>
      </c>
      <c r="J18912" s="5"/>
      <c r="L18912" s="5"/>
      <c r="M18912" s="2">
        <f t="shared" si="295"/>
        <v>-801717.69999999623</v>
      </c>
      <c r="P18912"/>
    </row>
    <row r="18913" spans="1:16" hidden="1">
      <c r="A18913" t="s">
        <v>17186</v>
      </c>
      <c r="B18913" s="1">
        <v>42342</v>
      </c>
      <c r="C18913" t="s">
        <v>17187</v>
      </c>
      <c r="D18913">
        <v>2</v>
      </c>
      <c r="E18913" t="s">
        <v>17188</v>
      </c>
      <c r="F18913" t="s">
        <v>7054</v>
      </c>
      <c r="G18913" t="s">
        <v>4</v>
      </c>
      <c r="H18913" t="s">
        <v>12267</v>
      </c>
      <c r="I18913" s="2">
        <v>3940.02</v>
      </c>
      <c r="J18913" s="5"/>
      <c r="L18913" s="5"/>
      <c r="M18913" s="2">
        <f t="shared" si="295"/>
        <v>-797777.67999999621</v>
      </c>
      <c r="P18913"/>
    </row>
    <row r="18914" spans="1:16" hidden="1">
      <c r="A18914" t="s">
        <v>17213</v>
      </c>
      <c r="B18914" s="1">
        <v>42342</v>
      </c>
      <c r="C18914" t="s">
        <v>17214</v>
      </c>
      <c r="D18914">
        <v>2</v>
      </c>
      <c r="E18914" t="s">
        <v>17215</v>
      </c>
      <c r="F18914" t="s">
        <v>13559</v>
      </c>
      <c r="G18914" t="s">
        <v>313</v>
      </c>
      <c r="H18914" t="s">
        <v>923</v>
      </c>
      <c r="J18914" s="5"/>
      <c r="K18914" s="2">
        <v>1394.55</v>
      </c>
      <c r="L18914" s="5"/>
      <c r="M18914" s="2">
        <f t="shared" si="295"/>
        <v>-799172.22999999626</v>
      </c>
      <c r="P18914"/>
    </row>
    <row r="18915" spans="1:16" hidden="1">
      <c r="A18915" t="s">
        <v>17213</v>
      </c>
      <c r="B18915" s="1">
        <v>42342</v>
      </c>
      <c r="C18915" t="s">
        <v>17214</v>
      </c>
      <c r="D18915">
        <v>2</v>
      </c>
      <c r="E18915" t="s">
        <v>17215</v>
      </c>
      <c r="F18915" t="s">
        <v>13559</v>
      </c>
      <c r="G18915" t="s">
        <v>313</v>
      </c>
      <c r="H18915" t="s">
        <v>923</v>
      </c>
      <c r="I18915" s="2">
        <v>1394.55</v>
      </c>
      <c r="J18915" s="5"/>
      <c r="L18915" s="5"/>
      <c r="M18915" s="2">
        <f t="shared" si="295"/>
        <v>-797777.67999999621</v>
      </c>
      <c r="P18915"/>
    </row>
    <row r="18916" spans="1:16" hidden="1">
      <c r="A18916" t="s">
        <v>17234</v>
      </c>
      <c r="B18916" s="1">
        <v>42342</v>
      </c>
      <c r="C18916" t="s">
        <v>17235</v>
      </c>
      <c r="D18916">
        <v>2</v>
      </c>
      <c r="E18916" t="s">
        <v>17236</v>
      </c>
      <c r="F18916" t="s">
        <v>13559</v>
      </c>
      <c r="G18916" t="s">
        <v>313</v>
      </c>
      <c r="H18916" t="s">
        <v>863</v>
      </c>
      <c r="J18916" s="5"/>
      <c r="K18916" s="2">
        <v>657.67</v>
      </c>
      <c r="L18916" s="5"/>
      <c r="M18916" s="2">
        <f t="shared" si="295"/>
        <v>-798435.34999999625</v>
      </c>
      <c r="P18916"/>
    </row>
    <row r="18917" spans="1:16" hidden="1">
      <c r="A18917" t="s">
        <v>17234</v>
      </c>
      <c r="B18917" s="1">
        <v>42342</v>
      </c>
      <c r="C18917" t="s">
        <v>17235</v>
      </c>
      <c r="D18917">
        <v>2</v>
      </c>
      <c r="E18917" t="s">
        <v>17236</v>
      </c>
      <c r="F18917" t="s">
        <v>13559</v>
      </c>
      <c r="G18917" t="s">
        <v>313</v>
      </c>
      <c r="H18917" t="s">
        <v>863</v>
      </c>
      <c r="I18917" s="2">
        <v>657.67</v>
      </c>
      <c r="J18917" s="5"/>
      <c r="L18917" s="5"/>
      <c r="M18917" s="2">
        <f t="shared" si="295"/>
        <v>-797777.67999999621</v>
      </c>
      <c r="P18917"/>
    </row>
    <row r="18918" spans="1:16" hidden="1">
      <c r="A18918" t="s">
        <v>17259</v>
      </c>
      <c r="B18918" s="1">
        <v>42342</v>
      </c>
      <c r="C18918" t="s">
        <v>18</v>
      </c>
      <c r="D18918">
        <v>2</v>
      </c>
      <c r="E18918" t="s">
        <v>17260</v>
      </c>
      <c r="F18918" t="s">
        <v>13559</v>
      </c>
      <c r="G18918" t="s">
        <v>479</v>
      </c>
      <c r="H18918" t="s">
        <v>1136</v>
      </c>
      <c r="I18918" s="2">
        <v>2097.1799999999998</v>
      </c>
      <c r="J18918" s="5"/>
      <c r="L18918" s="5"/>
      <c r="M18918" s="2">
        <f t="shared" si="295"/>
        <v>-795680.49999999616</v>
      </c>
      <c r="P18918"/>
    </row>
    <row r="18919" spans="1:16" hidden="1">
      <c r="A18919" t="s">
        <v>17280</v>
      </c>
      <c r="B18919" s="1">
        <v>42342</v>
      </c>
      <c r="C18919" t="s">
        <v>17281</v>
      </c>
      <c r="D18919">
        <v>2</v>
      </c>
      <c r="E18919" t="s">
        <v>17282</v>
      </c>
      <c r="F18919" t="s">
        <v>7054</v>
      </c>
      <c r="G18919" t="s">
        <v>4</v>
      </c>
      <c r="H18919" t="s">
        <v>17283</v>
      </c>
      <c r="I18919" s="2">
        <v>4100.01</v>
      </c>
      <c r="J18919" s="5"/>
      <c r="L18919" s="5"/>
      <c r="M18919" s="2">
        <f t="shared" si="295"/>
        <v>-791580.48999999615</v>
      </c>
      <c r="P18919"/>
    </row>
    <row r="18920" spans="1:16" hidden="1">
      <c r="A18920" t="s">
        <v>17304</v>
      </c>
      <c r="B18920" s="1">
        <v>42342</v>
      </c>
      <c r="C18920" t="s">
        <v>17305</v>
      </c>
      <c r="D18920">
        <v>2</v>
      </c>
      <c r="E18920" t="s">
        <v>17306</v>
      </c>
      <c r="F18920" t="s">
        <v>7054</v>
      </c>
      <c r="G18920" t="s">
        <v>4</v>
      </c>
      <c r="H18920" t="s">
        <v>1136</v>
      </c>
      <c r="I18920" s="2">
        <v>1840</v>
      </c>
      <c r="J18920" s="5"/>
      <c r="L18920" s="5"/>
      <c r="M18920" s="2">
        <f t="shared" si="295"/>
        <v>-789740.48999999615</v>
      </c>
      <c r="P18920"/>
    </row>
    <row r="18921" spans="1:16" hidden="1">
      <c r="A18921" t="s">
        <v>17328</v>
      </c>
      <c r="B18921" s="1">
        <v>42342</v>
      </c>
      <c r="C18921" t="s">
        <v>18</v>
      </c>
      <c r="D18921">
        <v>2</v>
      </c>
      <c r="E18921" t="s">
        <v>17329</v>
      </c>
      <c r="F18921" t="s">
        <v>13559</v>
      </c>
      <c r="G18921" t="s">
        <v>479</v>
      </c>
      <c r="H18921" t="s">
        <v>1136</v>
      </c>
      <c r="I18921" s="2">
        <v>2097.1799999999998</v>
      </c>
      <c r="J18921" s="5"/>
      <c r="L18921" s="5"/>
      <c r="M18921" s="2">
        <f t="shared" si="295"/>
        <v>-787643.3099999961</v>
      </c>
      <c r="P18921"/>
    </row>
    <row r="18922" spans="1:16" hidden="1">
      <c r="A18922" t="s">
        <v>17348</v>
      </c>
      <c r="B18922" s="1">
        <v>42342</v>
      </c>
      <c r="C18922" t="s">
        <v>2083</v>
      </c>
      <c r="D18922">
        <v>2</v>
      </c>
      <c r="E18922" t="s">
        <v>17349</v>
      </c>
      <c r="F18922" t="s">
        <v>13559</v>
      </c>
      <c r="G18922" t="s">
        <v>479</v>
      </c>
      <c r="H18922" t="s">
        <v>2085</v>
      </c>
      <c r="J18922" s="5"/>
      <c r="K18922" s="2">
        <v>500</v>
      </c>
      <c r="L18922" s="5"/>
      <c r="M18922" s="2">
        <f t="shared" si="295"/>
        <v>-788143.3099999961</v>
      </c>
      <c r="P18922"/>
    </row>
    <row r="18923" spans="1:16" hidden="1">
      <c r="A18923" t="s">
        <v>17348</v>
      </c>
      <c r="B18923" s="1">
        <v>42342</v>
      </c>
      <c r="C18923" t="s">
        <v>2083</v>
      </c>
      <c r="D18923">
        <v>2</v>
      </c>
      <c r="E18923" t="s">
        <v>17349</v>
      </c>
      <c r="F18923" t="s">
        <v>13559</v>
      </c>
      <c r="G18923" t="s">
        <v>479</v>
      </c>
      <c r="H18923" t="s">
        <v>2085</v>
      </c>
      <c r="I18923" s="2">
        <v>1253.48</v>
      </c>
      <c r="J18923" s="5"/>
      <c r="L18923" s="5"/>
      <c r="M18923" s="2">
        <f t="shared" si="295"/>
        <v>-786889.82999999612</v>
      </c>
      <c r="P18923"/>
    </row>
    <row r="18924" spans="1:16" hidden="1">
      <c r="A18924" t="s">
        <v>17373</v>
      </c>
      <c r="B18924" s="1">
        <v>42342</v>
      </c>
      <c r="C18924" t="s">
        <v>17374</v>
      </c>
      <c r="D18924">
        <v>2</v>
      </c>
      <c r="E18924" t="s">
        <v>17375</v>
      </c>
      <c r="F18924" t="s">
        <v>7054</v>
      </c>
      <c r="G18924" t="s">
        <v>4</v>
      </c>
      <c r="H18924" t="s">
        <v>17376</v>
      </c>
      <c r="I18924" s="2">
        <v>3230.02</v>
      </c>
      <c r="J18924" s="5"/>
      <c r="L18924" s="5"/>
      <c r="M18924" s="2">
        <f t="shared" si="295"/>
        <v>-783659.8099999961</v>
      </c>
      <c r="P18924"/>
    </row>
    <row r="18925" spans="1:16" hidden="1">
      <c r="A18925" t="s">
        <v>17400</v>
      </c>
      <c r="B18925" s="1">
        <v>42342</v>
      </c>
      <c r="C18925" t="s">
        <v>2083</v>
      </c>
      <c r="D18925">
        <v>2</v>
      </c>
      <c r="E18925" t="s">
        <v>17401</v>
      </c>
      <c r="F18925" t="s">
        <v>13559</v>
      </c>
      <c r="G18925" t="s">
        <v>479</v>
      </c>
      <c r="H18925" t="s">
        <v>17402</v>
      </c>
      <c r="J18925" s="5"/>
      <c r="K18925" s="2">
        <v>500</v>
      </c>
      <c r="L18925" s="5"/>
      <c r="M18925" s="2">
        <f t="shared" si="295"/>
        <v>-784159.8099999961</v>
      </c>
      <c r="P18925"/>
    </row>
    <row r="18926" spans="1:16" hidden="1">
      <c r="A18926" t="s">
        <v>17400</v>
      </c>
      <c r="B18926" s="1">
        <v>42342</v>
      </c>
      <c r="C18926" t="s">
        <v>2083</v>
      </c>
      <c r="D18926">
        <v>2</v>
      </c>
      <c r="E18926" t="s">
        <v>17401</v>
      </c>
      <c r="F18926" t="s">
        <v>13559</v>
      </c>
      <c r="G18926" t="s">
        <v>479</v>
      </c>
      <c r="H18926" t="s">
        <v>17402</v>
      </c>
      <c r="I18926" s="2">
        <v>1253.48</v>
      </c>
      <c r="J18926" s="5"/>
      <c r="L18926" s="5"/>
      <c r="M18926" s="2">
        <f t="shared" si="295"/>
        <v>-782906.32999999612</v>
      </c>
      <c r="P18926"/>
    </row>
    <row r="18927" spans="1:16" hidden="1">
      <c r="A18927" t="s">
        <v>17425</v>
      </c>
      <c r="B18927" s="1">
        <v>42342</v>
      </c>
      <c r="C18927" t="s">
        <v>17426</v>
      </c>
      <c r="D18927">
        <v>2</v>
      </c>
      <c r="E18927" t="s">
        <v>17427</v>
      </c>
      <c r="F18927" t="s">
        <v>7054</v>
      </c>
      <c r="G18927" t="s">
        <v>4</v>
      </c>
      <c r="H18927" t="s">
        <v>435</v>
      </c>
      <c r="I18927" s="2">
        <v>1840</v>
      </c>
      <c r="J18927" s="5"/>
      <c r="L18927" s="5"/>
      <c r="M18927" s="2">
        <f t="shared" si="295"/>
        <v>-781066.32999999612</v>
      </c>
      <c r="P18927"/>
    </row>
    <row r="18928" spans="1:16" hidden="1">
      <c r="A18928" t="s">
        <v>17449</v>
      </c>
      <c r="B18928" s="1">
        <v>42342</v>
      </c>
      <c r="C18928" t="s">
        <v>17450</v>
      </c>
      <c r="D18928">
        <v>2</v>
      </c>
      <c r="E18928" t="s">
        <v>17451</v>
      </c>
      <c r="F18928" t="s">
        <v>7054</v>
      </c>
      <c r="G18928" t="s">
        <v>4</v>
      </c>
      <c r="H18928" t="s">
        <v>17452</v>
      </c>
      <c r="I18928" s="2">
        <v>3030</v>
      </c>
      <c r="J18928" s="5"/>
      <c r="L18928" s="5"/>
      <c r="M18928" s="2">
        <f t="shared" si="295"/>
        <v>-778036.32999999612</v>
      </c>
      <c r="P18928"/>
    </row>
    <row r="18929" spans="1:16" hidden="1">
      <c r="A18929" t="s">
        <v>17478</v>
      </c>
      <c r="B18929" s="1">
        <v>42342</v>
      </c>
      <c r="C18929" t="s">
        <v>6</v>
      </c>
      <c r="D18929">
        <v>1</v>
      </c>
      <c r="E18929" t="s">
        <v>17479</v>
      </c>
      <c r="F18929" t="s">
        <v>13565</v>
      </c>
      <c r="G18929" t="s">
        <v>4</v>
      </c>
      <c r="H18929" t="s">
        <v>4077</v>
      </c>
      <c r="I18929" s="2">
        <v>677.94</v>
      </c>
      <c r="J18929" s="5"/>
      <c r="L18929" s="5"/>
      <c r="M18929" s="2">
        <f t="shared" si="295"/>
        <v>-777358.38999999617</v>
      </c>
      <c r="P18929"/>
    </row>
    <row r="18930" spans="1:16" hidden="1">
      <c r="A18930" t="s">
        <v>17507</v>
      </c>
      <c r="B18930" s="1">
        <v>42342</v>
      </c>
      <c r="C18930" t="s">
        <v>437</v>
      </c>
      <c r="D18930">
        <v>2</v>
      </c>
      <c r="E18930" t="s">
        <v>17508</v>
      </c>
      <c r="F18930" t="s">
        <v>13559</v>
      </c>
      <c r="G18930" t="s">
        <v>479</v>
      </c>
      <c r="H18930" t="s">
        <v>2367</v>
      </c>
      <c r="I18930" s="2">
        <v>635.89</v>
      </c>
      <c r="J18930" s="5"/>
      <c r="L18930" s="5"/>
      <c r="M18930" s="2">
        <f t="shared" si="295"/>
        <v>-776722.49999999616</v>
      </c>
      <c r="P18930"/>
    </row>
    <row r="18931" spans="1:16" hidden="1">
      <c r="A18931" t="s">
        <v>17530</v>
      </c>
      <c r="B18931" s="1">
        <v>42342</v>
      </c>
      <c r="C18931" t="s">
        <v>17531</v>
      </c>
      <c r="D18931">
        <v>2</v>
      </c>
      <c r="E18931" t="s">
        <v>17532</v>
      </c>
      <c r="F18931" t="s">
        <v>7054</v>
      </c>
      <c r="G18931" t="s">
        <v>20</v>
      </c>
      <c r="H18931" t="s">
        <v>14082</v>
      </c>
      <c r="I18931" s="2">
        <v>1025</v>
      </c>
      <c r="J18931" s="5"/>
      <c r="L18931" s="5"/>
      <c r="M18931" s="2">
        <f t="shared" si="295"/>
        <v>-775697.49999999616</v>
      </c>
      <c r="P18931"/>
    </row>
    <row r="18932" spans="1:16" hidden="1">
      <c r="A18932" t="s">
        <v>17557</v>
      </c>
      <c r="B18932" s="1">
        <v>42342</v>
      </c>
      <c r="C18932" t="s">
        <v>17558</v>
      </c>
      <c r="D18932">
        <v>2</v>
      </c>
      <c r="E18932" t="s">
        <v>17559</v>
      </c>
      <c r="F18932" t="s">
        <v>7054</v>
      </c>
      <c r="G18932" t="s">
        <v>20</v>
      </c>
      <c r="H18932" t="s">
        <v>8149</v>
      </c>
      <c r="I18932" s="2">
        <v>3030</v>
      </c>
      <c r="J18932" s="5"/>
      <c r="L18932" s="5"/>
      <c r="M18932" s="2">
        <f t="shared" si="295"/>
        <v>-772667.49999999616</v>
      </c>
      <c r="P18932"/>
    </row>
    <row r="18933" spans="1:16" hidden="1">
      <c r="A18933" t="s">
        <v>17586</v>
      </c>
      <c r="B18933" s="1">
        <v>42342</v>
      </c>
      <c r="C18933" t="s">
        <v>17587</v>
      </c>
      <c r="D18933">
        <v>1</v>
      </c>
      <c r="E18933" t="s">
        <v>17588</v>
      </c>
      <c r="F18933" t="s">
        <v>13565</v>
      </c>
      <c r="G18933" t="s">
        <v>20</v>
      </c>
      <c r="H18933" t="s">
        <v>17589</v>
      </c>
      <c r="I18933" s="2">
        <v>8800</v>
      </c>
      <c r="J18933" s="5"/>
      <c r="L18933" s="5"/>
      <c r="M18933" s="2">
        <f t="shared" si="295"/>
        <v>-763867.49999999616</v>
      </c>
      <c r="P18933"/>
    </row>
    <row r="18934" spans="1:16" hidden="1">
      <c r="A18934" t="s">
        <v>17615</v>
      </c>
      <c r="B18934" s="1">
        <v>42342</v>
      </c>
      <c r="C18934" t="s">
        <v>17616</v>
      </c>
      <c r="D18934">
        <v>1</v>
      </c>
      <c r="E18934" t="s">
        <v>17617</v>
      </c>
      <c r="F18934" t="s">
        <v>13565</v>
      </c>
      <c r="G18934" t="s">
        <v>20</v>
      </c>
      <c r="H18934" t="s">
        <v>16229</v>
      </c>
      <c r="I18934" s="2">
        <v>100000</v>
      </c>
      <c r="J18934" s="5"/>
      <c r="L18934" s="5"/>
      <c r="M18934" s="2">
        <f t="shared" si="295"/>
        <v>-663867.49999999616</v>
      </c>
      <c r="P18934"/>
    </row>
    <row r="18935" spans="1:16" hidden="1">
      <c r="A18935" t="s">
        <v>17642</v>
      </c>
      <c r="B18935" s="1">
        <v>42342</v>
      </c>
      <c r="C18935" t="s">
        <v>6</v>
      </c>
      <c r="D18935">
        <v>1</v>
      </c>
      <c r="E18935" t="s">
        <v>17643</v>
      </c>
      <c r="F18935" t="s">
        <v>13565</v>
      </c>
      <c r="G18935" t="s">
        <v>20</v>
      </c>
      <c r="H18935" t="s">
        <v>751</v>
      </c>
      <c r="I18935" s="2">
        <v>30000</v>
      </c>
      <c r="J18935" s="5"/>
      <c r="L18935" s="5"/>
      <c r="M18935" s="2">
        <f t="shared" si="295"/>
        <v>-633867.49999999616</v>
      </c>
      <c r="P18935"/>
    </row>
    <row r="18936" spans="1:16" hidden="1">
      <c r="A18936" t="s">
        <v>17665</v>
      </c>
      <c r="B18936" s="1">
        <v>42342</v>
      </c>
      <c r="C18936" t="s">
        <v>6</v>
      </c>
      <c r="D18936">
        <v>1</v>
      </c>
      <c r="E18936" t="s">
        <v>17666</v>
      </c>
      <c r="F18936" t="s">
        <v>13565</v>
      </c>
      <c r="G18936" t="s">
        <v>20</v>
      </c>
      <c r="H18936" t="s">
        <v>751</v>
      </c>
      <c r="I18936" s="2">
        <v>20000</v>
      </c>
      <c r="J18936" s="5"/>
      <c r="L18936" s="5"/>
      <c r="M18936" s="2">
        <f t="shared" si="295"/>
        <v>-613867.49999999616</v>
      </c>
      <c r="P18936"/>
    </row>
    <row r="18937" spans="1:16" hidden="1">
      <c r="A18937" t="s">
        <v>17690</v>
      </c>
      <c r="B18937" s="1">
        <v>42342</v>
      </c>
      <c r="C18937" t="s">
        <v>17691</v>
      </c>
      <c r="D18937">
        <v>2</v>
      </c>
      <c r="E18937" t="s">
        <v>17692</v>
      </c>
      <c r="F18937" t="s">
        <v>7054</v>
      </c>
      <c r="G18937" t="s">
        <v>20</v>
      </c>
      <c r="H18937" t="s">
        <v>2223</v>
      </c>
      <c r="I18937" s="2">
        <v>3030</v>
      </c>
      <c r="J18937" s="5"/>
      <c r="L18937" s="5"/>
      <c r="M18937" s="2">
        <f t="shared" si="295"/>
        <v>-610837.49999999616</v>
      </c>
      <c r="P18937"/>
    </row>
    <row r="18938" spans="1:16" hidden="1">
      <c r="A18938" t="s">
        <v>17714</v>
      </c>
      <c r="B18938" s="1">
        <v>42342</v>
      </c>
      <c r="C18938" t="s">
        <v>17715</v>
      </c>
      <c r="D18938">
        <v>2</v>
      </c>
      <c r="E18938" t="s">
        <v>17716</v>
      </c>
      <c r="F18938" t="s">
        <v>7054</v>
      </c>
      <c r="G18938" t="s">
        <v>20</v>
      </c>
      <c r="H18938" t="s">
        <v>7477</v>
      </c>
      <c r="I18938" s="2">
        <v>3029.99</v>
      </c>
      <c r="J18938" s="5"/>
      <c r="L18938" s="5"/>
      <c r="M18938" s="2">
        <f t="shared" si="295"/>
        <v>-607807.50999999617</v>
      </c>
      <c r="P18938"/>
    </row>
    <row r="18939" spans="1:16" hidden="1">
      <c r="A18939" t="s">
        <v>17742</v>
      </c>
      <c r="B18939" s="1">
        <v>42342</v>
      </c>
      <c r="C18939" t="s">
        <v>17743</v>
      </c>
      <c r="D18939">
        <v>2</v>
      </c>
      <c r="E18939" t="s">
        <v>17744</v>
      </c>
      <c r="F18939" t="s">
        <v>7054</v>
      </c>
      <c r="G18939" t="s">
        <v>20</v>
      </c>
      <c r="H18939" t="s">
        <v>17223</v>
      </c>
      <c r="I18939" s="2">
        <v>1025</v>
      </c>
      <c r="J18939" s="5"/>
      <c r="L18939" s="5"/>
      <c r="M18939" s="2">
        <f t="shared" si="295"/>
        <v>-606782.50999999617</v>
      </c>
      <c r="P18939"/>
    </row>
    <row r="18940" spans="1:16" hidden="1">
      <c r="A18940" t="s">
        <v>17766</v>
      </c>
      <c r="B18940" s="1">
        <v>42342</v>
      </c>
      <c r="C18940" t="s">
        <v>17767</v>
      </c>
      <c r="D18940">
        <v>2</v>
      </c>
      <c r="E18940" t="s">
        <v>17768</v>
      </c>
      <c r="F18940" t="s">
        <v>7054</v>
      </c>
      <c r="G18940" t="s">
        <v>20</v>
      </c>
      <c r="H18940" t="s">
        <v>11827</v>
      </c>
      <c r="I18940" s="2">
        <v>1025</v>
      </c>
      <c r="J18940" s="5"/>
      <c r="L18940" s="5"/>
      <c r="M18940" s="2">
        <f t="shared" si="295"/>
        <v>-605757.50999999617</v>
      </c>
      <c r="P18940"/>
    </row>
    <row r="18941" spans="1:16" hidden="1">
      <c r="A18941" t="s">
        <v>17788</v>
      </c>
      <c r="B18941" s="1">
        <v>42342</v>
      </c>
      <c r="C18941" t="s">
        <v>6</v>
      </c>
      <c r="D18941">
        <v>1</v>
      </c>
      <c r="E18941" t="s">
        <v>17789</v>
      </c>
      <c r="F18941" t="s">
        <v>13561</v>
      </c>
      <c r="G18941" t="s">
        <v>20</v>
      </c>
      <c r="H18941" t="s">
        <v>15364</v>
      </c>
      <c r="I18941" s="2">
        <v>45000</v>
      </c>
      <c r="J18941" s="5"/>
      <c r="L18941" s="5"/>
      <c r="M18941" s="2">
        <f t="shared" si="295"/>
        <v>-560757.50999999617</v>
      </c>
      <c r="P18941"/>
    </row>
    <row r="18942" spans="1:16" hidden="1">
      <c r="A18942" t="s">
        <v>17807</v>
      </c>
      <c r="B18942" s="1">
        <v>42342</v>
      </c>
      <c r="C18942" t="s">
        <v>17808</v>
      </c>
      <c r="D18942">
        <v>1</v>
      </c>
      <c r="E18942" t="s">
        <v>17809</v>
      </c>
      <c r="F18942" t="s">
        <v>13565</v>
      </c>
      <c r="G18942" t="s">
        <v>20</v>
      </c>
      <c r="H18942" t="s">
        <v>17810</v>
      </c>
      <c r="I18942" s="2">
        <v>20000</v>
      </c>
      <c r="J18942" s="5"/>
      <c r="L18942" s="5"/>
      <c r="M18942" s="2">
        <f t="shared" si="295"/>
        <v>-540757.50999999617</v>
      </c>
      <c r="P18942"/>
    </row>
    <row r="18943" spans="1:16" hidden="1">
      <c r="A18943" t="s">
        <v>17830</v>
      </c>
      <c r="B18943" s="1">
        <v>42342</v>
      </c>
      <c r="C18943" t="s">
        <v>17831</v>
      </c>
      <c r="D18943">
        <v>2</v>
      </c>
      <c r="E18943" t="s">
        <v>17832</v>
      </c>
      <c r="F18943" t="s">
        <v>7054</v>
      </c>
      <c r="G18943" t="s">
        <v>20</v>
      </c>
      <c r="H18943" t="s">
        <v>1855</v>
      </c>
      <c r="I18943" s="2">
        <v>1222.2</v>
      </c>
      <c r="J18943" s="5"/>
      <c r="L18943" s="5"/>
      <c r="M18943" s="2">
        <f t="shared" si="295"/>
        <v>-539535.30999999621</v>
      </c>
      <c r="P18943"/>
    </row>
    <row r="18944" spans="1:16" hidden="1">
      <c r="A18944" t="s">
        <v>17853</v>
      </c>
      <c r="B18944" s="1">
        <v>42342</v>
      </c>
      <c r="C18944" t="s">
        <v>17854</v>
      </c>
      <c r="D18944">
        <v>2</v>
      </c>
      <c r="E18944" t="s">
        <v>17855</v>
      </c>
      <c r="F18944" t="s">
        <v>7054</v>
      </c>
      <c r="G18944" t="s">
        <v>20</v>
      </c>
      <c r="H18944" t="s">
        <v>8309</v>
      </c>
      <c r="I18944" s="2">
        <v>1849.49</v>
      </c>
      <c r="J18944" s="5"/>
      <c r="L18944" s="5"/>
      <c r="M18944" s="2">
        <f t="shared" si="295"/>
        <v>-537685.81999999622</v>
      </c>
      <c r="P18944"/>
    </row>
    <row r="18945" spans="1:16" hidden="1">
      <c r="A18945" t="s">
        <v>17880</v>
      </c>
      <c r="B18945" s="1">
        <v>42342</v>
      </c>
      <c r="C18945" t="s">
        <v>17881</v>
      </c>
      <c r="D18945">
        <v>1</v>
      </c>
      <c r="E18945" t="s">
        <v>17882</v>
      </c>
      <c r="F18945" t="s">
        <v>13565</v>
      </c>
      <c r="G18945" t="s">
        <v>20</v>
      </c>
      <c r="H18945" t="s">
        <v>17883</v>
      </c>
      <c r="I18945" s="2">
        <v>238800</v>
      </c>
      <c r="J18945" s="5"/>
      <c r="L18945" s="5"/>
      <c r="M18945" s="2">
        <f t="shared" si="295"/>
        <v>-298885.81999999622</v>
      </c>
      <c r="P18945"/>
    </row>
    <row r="18946" spans="1:16" hidden="1">
      <c r="A18946" t="s">
        <v>17902</v>
      </c>
      <c r="B18946" s="1">
        <v>42342</v>
      </c>
      <c r="C18946" t="s">
        <v>17903</v>
      </c>
      <c r="D18946">
        <v>2</v>
      </c>
      <c r="E18946" t="s">
        <v>17904</v>
      </c>
      <c r="F18946" t="s">
        <v>7054</v>
      </c>
      <c r="G18946" t="s">
        <v>20</v>
      </c>
      <c r="H18946" t="s">
        <v>9231</v>
      </c>
      <c r="I18946" s="2">
        <v>1840</v>
      </c>
      <c r="J18946" s="5"/>
      <c r="L18946" s="5"/>
      <c r="M18946" s="2">
        <f t="shared" si="295"/>
        <v>-297045.81999999622</v>
      </c>
      <c r="P18946"/>
    </row>
    <row r="18947" spans="1:16" hidden="1">
      <c r="A18947" t="s">
        <v>17928</v>
      </c>
      <c r="B18947" s="1">
        <v>42342</v>
      </c>
      <c r="C18947" t="s">
        <v>6</v>
      </c>
      <c r="D18947">
        <v>1</v>
      </c>
      <c r="E18947" t="s">
        <v>17929</v>
      </c>
      <c r="F18947" t="s">
        <v>13610</v>
      </c>
      <c r="G18947" t="s">
        <v>20</v>
      </c>
      <c r="H18947" t="s">
        <v>17930</v>
      </c>
      <c r="I18947" s="2">
        <v>8799.91</v>
      </c>
      <c r="J18947" s="5"/>
      <c r="L18947" s="5"/>
      <c r="M18947" s="2">
        <f t="shared" si="295"/>
        <v>-288245.90999999625</v>
      </c>
      <c r="P18947"/>
    </row>
    <row r="18948" spans="1:16" hidden="1">
      <c r="A18948" t="s">
        <v>17953</v>
      </c>
      <c r="B18948" s="1">
        <v>42342</v>
      </c>
      <c r="C18948" t="s">
        <v>17954</v>
      </c>
      <c r="D18948">
        <v>1</v>
      </c>
      <c r="E18948" t="s">
        <v>17955</v>
      </c>
      <c r="F18948" t="s">
        <v>13565</v>
      </c>
      <c r="G18948" t="s">
        <v>20</v>
      </c>
      <c r="H18948" t="s">
        <v>2326</v>
      </c>
      <c r="I18948" s="2">
        <v>166100</v>
      </c>
      <c r="J18948" s="5"/>
      <c r="L18948" s="5"/>
      <c r="M18948" s="2">
        <f t="shared" si="295"/>
        <v>-122145.90999999625</v>
      </c>
      <c r="P18948"/>
    </row>
    <row r="18949" spans="1:16" hidden="1">
      <c r="A18949" t="s">
        <v>17976</v>
      </c>
      <c r="B18949" s="1">
        <v>42342</v>
      </c>
      <c r="C18949" t="s">
        <v>6</v>
      </c>
      <c r="D18949">
        <v>1</v>
      </c>
      <c r="E18949" t="s">
        <v>17977</v>
      </c>
      <c r="F18949" t="s">
        <v>13565</v>
      </c>
      <c r="G18949" t="s">
        <v>20</v>
      </c>
      <c r="H18949" t="s">
        <v>13212</v>
      </c>
      <c r="I18949" s="2">
        <v>2000</v>
      </c>
      <c r="J18949" s="5"/>
      <c r="L18949" s="5"/>
      <c r="M18949" s="2">
        <f t="shared" si="295"/>
        <v>-120145.90999999625</v>
      </c>
      <c r="P18949"/>
    </row>
    <row r="18950" spans="1:16" hidden="1">
      <c r="A18950" t="s">
        <v>17994</v>
      </c>
      <c r="B18950" s="1">
        <v>42342</v>
      </c>
      <c r="C18950" t="s">
        <v>17995</v>
      </c>
      <c r="D18950">
        <v>2</v>
      </c>
      <c r="E18950" t="s">
        <v>17996</v>
      </c>
      <c r="F18950" t="s">
        <v>7054</v>
      </c>
      <c r="G18950" t="s">
        <v>20</v>
      </c>
      <c r="H18950" t="s">
        <v>17997</v>
      </c>
      <c r="I18950" s="2">
        <v>1025</v>
      </c>
      <c r="J18950" s="5"/>
      <c r="L18950" s="5"/>
      <c r="M18950" s="2">
        <f t="shared" si="295"/>
        <v>-119120.90999999625</v>
      </c>
      <c r="P18950"/>
    </row>
    <row r="18951" spans="1:16" hidden="1">
      <c r="A18951" t="s">
        <v>18016</v>
      </c>
      <c r="B18951" s="1">
        <v>42342</v>
      </c>
      <c r="C18951" t="s">
        <v>18017</v>
      </c>
      <c r="D18951">
        <v>2</v>
      </c>
      <c r="E18951" t="s">
        <v>18018</v>
      </c>
      <c r="F18951" t="s">
        <v>7054</v>
      </c>
      <c r="G18951" t="s">
        <v>20</v>
      </c>
      <c r="H18951" t="s">
        <v>18019</v>
      </c>
      <c r="I18951" s="2">
        <v>1025</v>
      </c>
      <c r="J18951" s="5"/>
      <c r="L18951" s="5"/>
      <c r="M18951" s="2">
        <f t="shared" si="295"/>
        <v>-118095.90999999625</v>
      </c>
      <c r="P18951"/>
    </row>
    <row r="18952" spans="1:16" hidden="1">
      <c r="A18952" t="s">
        <v>18043</v>
      </c>
      <c r="B18952" s="1">
        <v>42342</v>
      </c>
      <c r="C18952" t="s">
        <v>18044</v>
      </c>
      <c r="D18952">
        <v>1</v>
      </c>
      <c r="E18952" t="s">
        <v>18045</v>
      </c>
      <c r="F18952" t="s">
        <v>13565</v>
      </c>
      <c r="G18952" t="s">
        <v>20</v>
      </c>
      <c r="H18952" t="s">
        <v>2453</v>
      </c>
      <c r="I18952" s="2">
        <v>16500</v>
      </c>
      <c r="J18952" s="5"/>
      <c r="L18952" s="5"/>
      <c r="M18952" s="2">
        <f t="shared" si="295"/>
        <v>-101595.90999999625</v>
      </c>
      <c r="P18952"/>
    </row>
    <row r="18953" spans="1:16" hidden="1">
      <c r="A18953" t="s">
        <v>18066</v>
      </c>
      <c r="B18953" s="1">
        <v>42342</v>
      </c>
      <c r="C18953" t="s">
        <v>18044</v>
      </c>
      <c r="D18953">
        <v>1</v>
      </c>
      <c r="E18953" t="s">
        <v>18067</v>
      </c>
      <c r="F18953" t="s">
        <v>13565</v>
      </c>
      <c r="G18953" t="s">
        <v>20</v>
      </c>
      <c r="H18953" t="s">
        <v>2453</v>
      </c>
      <c r="I18953" s="2">
        <v>3500</v>
      </c>
      <c r="J18953" s="5"/>
      <c r="L18953" s="5"/>
      <c r="M18953" s="2">
        <f t="shared" ref="M18953:M19016" si="296">+M18952+I18953-K18953</f>
        <v>-98095.909999996249</v>
      </c>
      <c r="P18953"/>
    </row>
    <row r="18954" spans="1:16" hidden="1">
      <c r="A18954" s="35" t="s">
        <v>2420</v>
      </c>
      <c r="B18954" s="36">
        <v>42343</v>
      </c>
      <c r="C18954" s="35" t="s">
        <v>2421</v>
      </c>
      <c r="D18954" s="35">
        <v>2</v>
      </c>
      <c r="E18954" s="35" t="s">
        <v>2422</v>
      </c>
      <c r="F18954" s="35" t="s">
        <v>78</v>
      </c>
      <c r="G18954" s="35" t="s">
        <v>20</v>
      </c>
      <c r="H18954" s="35" t="s">
        <v>2423</v>
      </c>
      <c r="I18954" s="11"/>
      <c r="J18954" s="12"/>
      <c r="K18954" s="11">
        <v>67729.8</v>
      </c>
      <c r="L18954" s="12"/>
      <c r="M18954" s="2">
        <f t="shared" si="296"/>
        <v>-165825.70999999624</v>
      </c>
      <c r="P18954"/>
    </row>
    <row r="18955" spans="1:16" hidden="1">
      <c r="A18955" t="s">
        <v>2442</v>
      </c>
      <c r="B18955" s="1">
        <v>42343</v>
      </c>
      <c r="C18955" t="s">
        <v>43</v>
      </c>
      <c r="D18955">
        <v>1</v>
      </c>
      <c r="E18955" t="s">
        <v>2443</v>
      </c>
      <c r="F18955" t="s">
        <v>13</v>
      </c>
      <c r="G18955" t="s">
        <v>20</v>
      </c>
      <c r="H18955" t="s">
        <v>2444</v>
      </c>
      <c r="J18955" s="5"/>
      <c r="K18955" s="2">
        <v>3030.01</v>
      </c>
      <c r="L18955" s="5"/>
      <c r="M18955" s="2">
        <f t="shared" si="296"/>
        <v>-168855.71999999625</v>
      </c>
      <c r="P18955"/>
    </row>
    <row r="18956" spans="1:16" hidden="1">
      <c r="A18956" t="s">
        <v>2451</v>
      </c>
      <c r="B18956" s="1">
        <v>42343</v>
      </c>
      <c r="C18956" t="s">
        <v>18</v>
      </c>
      <c r="D18956">
        <v>1</v>
      </c>
      <c r="E18956" t="s">
        <v>2452</v>
      </c>
      <c r="F18956" t="s">
        <v>13</v>
      </c>
      <c r="G18956" t="s">
        <v>20</v>
      </c>
      <c r="H18956" t="s">
        <v>2453</v>
      </c>
      <c r="J18956" s="5"/>
      <c r="K18956" s="2">
        <v>12500</v>
      </c>
      <c r="L18956" s="5"/>
      <c r="M18956" s="2">
        <f t="shared" si="296"/>
        <v>-181355.71999999625</v>
      </c>
      <c r="P18956"/>
    </row>
    <row r="18957" spans="1:16" hidden="1">
      <c r="A18957" t="s">
        <v>2536</v>
      </c>
      <c r="B18957" s="1">
        <v>42343</v>
      </c>
      <c r="C18957" t="s">
        <v>6</v>
      </c>
      <c r="D18957">
        <v>1</v>
      </c>
      <c r="E18957" t="s">
        <v>2537</v>
      </c>
      <c r="F18957" t="s">
        <v>29</v>
      </c>
      <c r="G18957" t="s">
        <v>20</v>
      </c>
      <c r="H18957" t="s">
        <v>2538</v>
      </c>
      <c r="I18957" s="2">
        <v>2228.66</v>
      </c>
      <c r="J18957" s="5"/>
      <c r="L18957" s="5"/>
      <c r="M18957" s="2">
        <f t="shared" si="296"/>
        <v>-179127.05999999624</v>
      </c>
      <c r="P18957"/>
    </row>
    <row r="18958" spans="1:16" hidden="1">
      <c r="A18958" t="s">
        <v>2560</v>
      </c>
      <c r="B18958" s="1">
        <v>42343</v>
      </c>
      <c r="C18958" t="s">
        <v>6</v>
      </c>
      <c r="D18958">
        <v>1</v>
      </c>
      <c r="E18958" t="s">
        <v>2561</v>
      </c>
      <c r="F18958" t="s">
        <v>29</v>
      </c>
      <c r="G18958" t="s">
        <v>20</v>
      </c>
      <c r="H18958" t="s">
        <v>221</v>
      </c>
      <c r="I18958" s="2">
        <v>2404.9499999999998</v>
      </c>
      <c r="J18958" s="5"/>
      <c r="L18958" s="5"/>
      <c r="M18958" s="2">
        <f t="shared" si="296"/>
        <v>-176722.10999999623</v>
      </c>
      <c r="P18958"/>
    </row>
    <row r="18959" spans="1:16" hidden="1">
      <c r="A18959" t="s">
        <v>2592</v>
      </c>
      <c r="B18959" s="1">
        <v>42343</v>
      </c>
      <c r="C18959" t="s">
        <v>6</v>
      </c>
      <c r="D18959">
        <v>1</v>
      </c>
      <c r="E18959" t="s">
        <v>2593</v>
      </c>
      <c r="F18959" t="s">
        <v>29</v>
      </c>
      <c r="G18959" t="s">
        <v>20</v>
      </c>
      <c r="H18959" t="s">
        <v>65</v>
      </c>
      <c r="I18959" s="2">
        <v>458.79</v>
      </c>
      <c r="J18959" s="5"/>
      <c r="L18959" s="5"/>
      <c r="M18959" s="2">
        <f t="shared" si="296"/>
        <v>-176263.31999999622</v>
      </c>
      <c r="P18959"/>
    </row>
    <row r="18960" spans="1:16" hidden="1">
      <c r="A18960" t="s">
        <v>2610</v>
      </c>
      <c r="B18960" s="1">
        <v>42343</v>
      </c>
      <c r="C18960" t="s">
        <v>6</v>
      </c>
      <c r="D18960">
        <v>1</v>
      </c>
      <c r="E18960" t="s">
        <v>2611</v>
      </c>
      <c r="F18960" t="s">
        <v>29</v>
      </c>
      <c r="G18960" t="s">
        <v>20</v>
      </c>
      <c r="H18960" t="s">
        <v>2612</v>
      </c>
      <c r="I18960" s="2">
        <v>6114.87</v>
      </c>
      <c r="J18960" s="5"/>
      <c r="L18960" s="5"/>
      <c r="M18960" s="2">
        <f t="shared" si="296"/>
        <v>-170148.44999999623</v>
      </c>
      <c r="P18960"/>
    </row>
    <row r="18961" spans="1:16" hidden="1">
      <c r="A18961" t="s">
        <v>2620</v>
      </c>
      <c r="B18961" s="1">
        <v>42343</v>
      </c>
      <c r="C18961" t="s">
        <v>6</v>
      </c>
      <c r="D18961">
        <v>1</v>
      </c>
      <c r="E18961" t="s">
        <v>2621</v>
      </c>
      <c r="F18961" t="s">
        <v>29</v>
      </c>
      <c r="G18961" t="s">
        <v>20</v>
      </c>
      <c r="H18961" t="s">
        <v>2622</v>
      </c>
      <c r="I18961" s="2">
        <v>308.23</v>
      </c>
      <c r="J18961" s="5"/>
      <c r="L18961" s="5"/>
      <c r="M18961" s="2">
        <f t="shared" si="296"/>
        <v>-169840.21999999622</v>
      </c>
      <c r="P18961"/>
    </row>
    <row r="18962" spans="1:16" hidden="1">
      <c r="A18962" t="s">
        <v>2651</v>
      </c>
      <c r="B18962" s="1">
        <v>42343</v>
      </c>
      <c r="C18962" t="s">
        <v>6</v>
      </c>
      <c r="D18962">
        <v>1</v>
      </c>
      <c r="E18962" t="s">
        <v>2652</v>
      </c>
      <c r="F18962" t="s">
        <v>29</v>
      </c>
      <c r="G18962" t="s">
        <v>20</v>
      </c>
      <c r="H18962" t="s">
        <v>65</v>
      </c>
      <c r="I18962" s="2">
        <v>127.29</v>
      </c>
      <c r="J18962" s="5"/>
      <c r="L18962" s="5"/>
      <c r="M18962" s="2">
        <f t="shared" si="296"/>
        <v>-169712.92999999621</v>
      </c>
      <c r="P18962"/>
    </row>
    <row r="18963" spans="1:16" hidden="1">
      <c r="A18963" t="s">
        <v>2670</v>
      </c>
      <c r="B18963" s="1">
        <v>42343</v>
      </c>
      <c r="C18963" t="s">
        <v>195</v>
      </c>
      <c r="D18963">
        <v>1</v>
      </c>
      <c r="E18963" t="s">
        <v>2671</v>
      </c>
      <c r="F18963" t="s">
        <v>13</v>
      </c>
      <c r="G18963" t="s">
        <v>20</v>
      </c>
      <c r="H18963" t="s">
        <v>195</v>
      </c>
      <c r="J18963" s="5"/>
      <c r="K18963" s="2">
        <v>34982.629999999997</v>
      </c>
      <c r="L18963" s="5"/>
      <c r="M18963" s="2">
        <f t="shared" si="296"/>
        <v>-204695.55999999621</v>
      </c>
      <c r="P18963"/>
    </row>
    <row r="18964" spans="1:16" hidden="1">
      <c r="A18964" t="s">
        <v>2677</v>
      </c>
      <c r="B18964" s="1">
        <v>42343</v>
      </c>
      <c r="C18964" t="s">
        <v>200</v>
      </c>
      <c r="D18964">
        <v>1</v>
      </c>
      <c r="E18964" t="s">
        <v>2678</v>
      </c>
      <c r="F18964" t="s">
        <v>16</v>
      </c>
      <c r="G18964" t="s">
        <v>20</v>
      </c>
      <c r="H18964" t="s">
        <v>200</v>
      </c>
      <c r="J18964" s="5"/>
      <c r="K18964" s="2">
        <v>15179.75</v>
      </c>
      <c r="L18964" s="5"/>
      <c r="M18964" s="2">
        <f t="shared" si="296"/>
        <v>-219875.30999999621</v>
      </c>
      <c r="P18964"/>
    </row>
    <row r="18965" spans="1:16" hidden="1">
      <c r="A18965" t="s">
        <v>2689</v>
      </c>
      <c r="B18965" s="1">
        <v>42343</v>
      </c>
      <c r="C18965" t="s">
        <v>18</v>
      </c>
      <c r="D18965">
        <v>1</v>
      </c>
      <c r="E18965" t="s">
        <v>2690</v>
      </c>
      <c r="F18965" t="s">
        <v>13</v>
      </c>
      <c r="G18965" t="s">
        <v>20</v>
      </c>
      <c r="H18965" t="s">
        <v>18</v>
      </c>
      <c r="J18965" s="5"/>
      <c r="K18965" s="2">
        <v>17327.96</v>
      </c>
      <c r="L18965" s="5"/>
      <c r="M18965" s="2">
        <f t="shared" si="296"/>
        <v>-237203.26999999621</v>
      </c>
      <c r="P18965"/>
    </row>
    <row r="18966" spans="1:16" hidden="1">
      <c r="A18966" t="s">
        <v>18088</v>
      </c>
      <c r="B18966" s="1">
        <v>42343</v>
      </c>
      <c r="C18966" t="s">
        <v>18089</v>
      </c>
      <c r="D18966">
        <v>2</v>
      </c>
      <c r="E18966" t="s">
        <v>18090</v>
      </c>
      <c r="F18966" t="s">
        <v>7054</v>
      </c>
      <c r="G18966" t="s">
        <v>20</v>
      </c>
      <c r="H18966" t="s">
        <v>2444</v>
      </c>
      <c r="I18966" s="2">
        <v>3030.01</v>
      </c>
      <c r="J18966" s="5"/>
      <c r="L18966" s="5"/>
      <c r="M18966" s="2">
        <f t="shared" si="296"/>
        <v>-234173.2599999962</v>
      </c>
      <c r="P18966"/>
    </row>
    <row r="18967" spans="1:16" hidden="1">
      <c r="A18967" t="s">
        <v>18112</v>
      </c>
      <c r="B18967" s="1">
        <v>42343</v>
      </c>
      <c r="C18967" t="s">
        <v>2421</v>
      </c>
      <c r="D18967">
        <v>2</v>
      </c>
      <c r="E18967" t="s">
        <v>18113</v>
      </c>
      <c r="F18967" t="s">
        <v>7054</v>
      </c>
      <c r="G18967" t="s">
        <v>212</v>
      </c>
      <c r="H18967" t="s">
        <v>2423</v>
      </c>
      <c r="I18967" s="2">
        <v>67729.8</v>
      </c>
      <c r="J18967" s="5"/>
      <c r="L18967" s="5"/>
      <c r="M18967" s="2">
        <f t="shared" si="296"/>
        <v>-166443.45999999618</v>
      </c>
      <c r="P18967"/>
    </row>
    <row r="18968" spans="1:16" hidden="1">
      <c r="A18968" t="s">
        <v>18133</v>
      </c>
      <c r="B18968" s="1">
        <v>42343</v>
      </c>
      <c r="C18968" t="s">
        <v>18134</v>
      </c>
      <c r="D18968">
        <v>2</v>
      </c>
      <c r="E18968" t="s">
        <v>18135</v>
      </c>
      <c r="F18968" t="s">
        <v>7054</v>
      </c>
      <c r="G18968" t="s">
        <v>20</v>
      </c>
      <c r="H18968" t="s">
        <v>2105</v>
      </c>
      <c r="I18968" s="2">
        <v>1635.01</v>
      </c>
      <c r="J18968" s="5"/>
      <c r="L18968" s="5"/>
      <c r="M18968" s="2">
        <f t="shared" si="296"/>
        <v>-164808.44999999617</v>
      </c>
      <c r="P18968"/>
    </row>
    <row r="18969" spans="1:16" hidden="1">
      <c r="A18969" t="s">
        <v>18155</v>
      </c>
      <c r="B18969" s="1">
        <v>42343</v>
      </c>
      <c r="C18969" t="s">
        <v>18156</v>
      </c>
      <c r="D18969">
        <v>2</v>
      </c>
      <c r="E18969" t="s">
        <v>18157</v>
      </c>
      <c r="F18969" t="s">
        <v>7054</v>
      </c>
      <c r="G18969" t="s">
        <v>20</v>
      </c>
      <c r="H18969" t="s">
        <v>2105</v>
      </c>
      <c r="I18969" s="2">
        <v>1395</v>
      </c>
      <c r="J18969" s="5"/>
      <c r="L18969" s="5"/>
      <c r="M18969" s="2">
        <f t="shared" si="296"/>
        <v>-163413.44999999617</v>
      </c>
      <c r="P18969"/>
    </row>
    <row r="18970" spans="1:16" hidden="1">
      <c r="A18970" t="s">
        <v>18176</v>
      </c>
      <c r="B18970" s="1">
        <v>42343</v>
      </c>
      <c r="C18970" t="s">
        <v>18177</v>
      </c>
      <c r="D18970">
        <v>2</v>
      </c>
      <c r="E18970" t="s">
        <v>18178</v>
      </c>
      <c r="F18970" t="s">
        <v>7054</v>
      </c>
      <c r="G18970" t="s">
        <v>20</v>
      </c>
      <c r="H18970" t="s">
        <v>18179</v>
      </c>
      <c r="I18970" s="2">
        <v>2989.99</v>
      </c>
      <c r="J18970" s="5"/>
      <c r="L18970" s="5"/>
      <c r="M18970" s="2">
        <f t="shared" si="296"/>
        <v>-160423.45999999618</v>
      </c>
      <c r="P18970"/>
    </row>
    <row r="18971" spans="1:16" hidden="1">
      <c r="A18971" t="s">
        <v>18199</v>
      </c>
      <c r="B18971" s="1">
        <v>42343</v>
      </c>
      <c r="C18971" t="s">
        <v>18044</v>
      </c>
      <c r="D18971">
        <v>1</v>
      </c>
      <c r="E18971" t="s">
        <v>18200</v>
      </c>
      <c r="F18971" t="s">
        <v>13565</v>
      </c>
      <c r="G18971" t="s">
        <v>20</v>
      </c>
      <c r="H18971" t="s">
        <v>2453</v>
      </c>
      <c r="I18971" s="2">
        <v>12500</v>
      </c>
      <c r="J18971" s="5"/>
      <c r="L18971" s="5"/>
      <c r="M18971" s="2">
        <f t="shared" si="296"/>
        <v>-147923.45999999618</v>
      </c>
      <c r="P18971"/>
    </row>
    <row r="18972" spans="1:16" hidden="1">
      <c r="A18972" t="s">
        <v>18217</v>
      </c>
      <c r="B18972" s="1">
        <v>42343</v>
      </c>
      <c r="C18972" t="s">
        <v>18</v>
      </c>
      <c r="D18972">
        <v>2</v>
      </c>
      <c r="E18972" t="s">
        <v>18218</v>
      </c>
      <c r="F18972" t="s">
        <v>13559</v>
      </c>
      <c r="G18972" t="s">
        <v>479</v>
      </c>
      <c r="H18972" t="s">
        <v>65</v>
      </c>
      <c r="I18972" s="2">
        <v>143.54</v>
      </c>
      <c r="J18972" s="5"/>
      <c r="L18972" s="5"/>
      <c r="M18972" s="2">
        <f t="shared" si="296"/>
        <v>-147779.91999999617</v>
      </c>
      <c r="P18972"/>
    </row>
    <row r="18973" spans="1:16" hidden="1">
      <c r="A18973" t="s">
        <v>18242</v>
      </c>
      <c r="B18973" s="1">
        <v>42343</v>
      </c>
      <c r="C18973" t="s">
        <v>1802</v>
      </c>
      <c r="D18973">
        <v>2</v>
      </c>
      <c r="E18973" t="s">
        <v>18243</v>
      </c>
      <c r="F18973" t="s">
        <v>13559</v>
      </c>
      <c r="G18973" t="s">
        <v>479</v>
      </c>
      <c r="H18973" t="s">
        <v>4914</v>
      </c>
      <c r="I18973" s="2">
        <v>71.77</v>
      </c>
      <c r="J18973" s="5"/>
      <c r="L18973" s="5"/>
      <c r="M18973" s="2">
        <f t="shared" si="296"/>
        <v>-147708.14999999618</v>
      </c>
      <c r="P18973"/>
    </row>
    <row r="18974" spans="1:16" hidden="1">
      <c r="A18974" t="s">
        <v>18264</v>
      </c>
      <c r="B18974" s="1">
        <v>42343</v>
      </c>
      <c r="C18974" t="s">
        <v>1802</v>
      </c>
      <c r="D18974">
        <v>2</v>
      </c>
      <c r="E18974" t="s">
        <v>18265</v>
      </c>
      <c r="F18974" t="s">
        <v>13559</v>
      </c>
      <c r="G18974" t="s">
        <v>479</v>
      </c>
      <c r="H18974" t="s">
        <v>65</v>
      </c>
      <c r="I18974" s="2">
        <v>96.66</v>
      </c>
      <c r="J18974" s="5"/>
      <c r="L18974" s="5"/>
      <c r="M18974" s="2">
        <f t="shared" si="296"/>
        <v>-147611.48999999618</v>
      </c>
      <c r="P18974"/>
    </row>
    <row r="18975" spans="1:16" hidden="1">
      <c r="A18975" t="s">
        <v>18282</v>
      </c>
      <c r="B18975" s="1">
        <v>42343</v>
      </c>
      <c r="C18975" t="s">
        <v>18283</v>
      </c>
      <c r="D18975">
        <v>1</v>
      </c>
      <c r="E18975" t="s">
        <v>18284</v>
      </c>
      <c r="F18975" t="s">
        <v>14703</v>
      </c>
      <c r="G18975" t="s">
        <v>20</v>
      </c>
      <c r="H18975" t="s">
        <v>18285</v>
      </c>
      <c r="I18975" s="2">
        <v>175</v>
      </c>
      <c r="J18975" s="5"/>
      <c r="L18975" s="5"/>
      <c r="M18975" s="2">
        <f t="shared" si="296"/>
        <v>-147436.48999999618</v>
      </c>
      <c r="P18975"/>
    </row>
    <row r="18976" spans="1:16" hidden="1">
      <c r="A18976" t="s">
        <v>18308</v>
      </c>
      <c r="B18976" s="1">
        <v>42343</v>
      </c>
      <c r="C18976" t="s">
        <v>18309</v>
      </c>
      <c r="D18976">
        <v>2</v>
      </c>
      <c r="E18976" t="s">
        <v>18310</v>
      </c>
      <c r="F18976" t="s">
        <v>7054</v>
      </c>
      <c r="G18976" t="s">
        <v>20</v>
      </c>
      <c r="H18976" t="s">
        <v>18311</v>
      </c>
      <c r="I18976" s="2">
        <v>1025</v>
      </c>
      <c r="J18976" s="5"/>
      <c r="L18976" s="5"/>
      <c r="M18976" s="2">
        <f t="shared" si="296"/>
        <v>-146411.48999999618</v>
      </c>
      <c r="P18976"/>
    </row>
    <row r="18977" spans="1:16" hidden="1">
      <c r="A18977" t="s">
        <v>18332</v>
      </c>
      <c r="B18977" s="1">
        <v>42343</v>
      </c>
      <c r="C18977" t="s">
        <v>1802</v>
      </c>
      <c r="D18977">
        <v>2</v>
      </c>
      <c r="E18977" t="s">
        <v>18333</v>
      </c>
      <c r="F18977" t="s">
        <v>13559</v>
      </c>
      <c r="G18977" t="s">
        <v>479</v>
      </c>
      <c r="H18977" t="s">
        <v>12207</v>
      </c>
      <c r="I18977" s="2">
        <v>4326.22</v>
      </c>
      <c r="J18977" s="5"/>
      <c r="L18977" s="5"/>
      <c r="M18977" s="2">
        <f t="shared" si="296"/>
        <v>-142085.26999999618</v>
      </c>
      <c r="P18977"/>
    </row>
    <row r="18978" spans="1:16" hidden="1">
      <c r="A18978" t="s">
        <v>18350</v>
      </c>
      <c r="B18978" s="1">
        <v>42343</v>
      </c>
      <c r="C18978" t="s">
        <v>6</v>
      </c>
      <c r="D18978">
        <v>1</v>
      </c>
      <c r="E18978" t="s">
        <v>18351</v>
      </c>
      <c r="F18978" t="s">
        <v>13610</v>
      </c>
      <c r="G18978" t="s">
        <v>20</v>
      </c>
      <c r="H18978" t="s">
        <v>18352</v>
      </c>
      <c r="I18978" s="2">
        <v>5917.85</v>
      </c>
      <c r="J18978" s="5"/>
      <c r="L18978" s="5"/>
      <c r="M18978" s="2">
        <f t="shared" si="296"/>
        <v>-136167.41999999617</v>
      </c>
      <c r="P18978"/>
    </row>
    <row r="18979" spans="1:16" hidden="1">
      <c r="A18979" t="s">
        <v>18372</v>
      </c>
      <c r="B18979" s="1">
        <v>42343</v>
      </c>
      <c r="C18979" t="s">
        <v>18373</v>
      </c>
      <c r="D18979">
        <v>2</v>
      </c>
      <c r="E18979" t="s">
        <v>18374</v>
      </c>
      <c r="F18979" t="s">
        <v>7054</v>
      </c>
      <c r="G18979" t="s">
        <v>20</v>
      </c>
      <c r="H18979" t="s">
        <v>18375</v>
      </c>
      <c r="I18979" s="2">
        <v>1025</v>
      </c>
      <c r="J18979" s="5"/>
      <c r="L18979" s="5"/>
      <c r="M18979" s="2">
        <f t="shared" si="296"/>
        <v>-135142.41999999617</v>
      </c>
      <c r="P18979"/>
    </row>
    <row r="18980" spans="1:16" hidden="1">
      <c r="A18980" t="s">
        <v>18395</v>
      </c>
      <c r="B18980" s="1">
        <v>42343</v>
      </c>
      <c r="C18980" t="s">
        <v>18396</v>
      </c>
      <c r="D18980">
        <v>2</v>
      </c>
      <c r="E18980" t="s">
        <v>18397</v>
      </c>
      <c r="F18980" t="s">
        <v>13559</v>
      </c>
      <c r="G18980" t="s">
        <v>313</v>
      </c>
      <c r="H18980" t="s">
        <v>18398</v>
      </c>
      <c r="J18980" s="5"/>
      <c r="K18980" s="2">
        <v>1250</v>
      </c>
      <c r="L18980" s="5"/>
      <c r="M18980" s="2">
        <f t="shared" si="296"/>
        <v>-136392.41999999617</v>
      </c>
      <c r="P18980"/>
    </row>
    <row r="18981" spans="1:16" hidden="1">
      <c r="A18981" t="s">
        <v>18395</v>
      </c>
      <c r="B18981" s="1">
        <v>42343</v>
      </c>
      <c r="C18981" t="s">
        <v>18396</v>
      </c>
      <c r="D18981">
        <v>2</v>
      </c>
      <c r="E18981" t="s">
        <v>18397</v>
      </c>
      <c r="F18981" t="s">
        <v>13559</v>
      </c>
      <c r="G18981" t="s">
        <v>313</v>
      </c>
      <c r="H18981" t="s">
        <v>18398</v>
      </c>
      <c r="I18981" s="2">
        <v>3402.05</v>
      </c>
      <c r="J18981" s="5"/>
      <c r="L18981" s="5"/>
      <c r="M18981" s="2">
        <f t="shared" si="296"/>
        <v>-132990.36999999618</v>
      </c>
      <c r="P18981"/>
    </row>
    <row r="18982" spans="1:16" hidden="1">
      <c r="A18982" t="s">
        <v>18423</v>
      </c>
      <c r="B18982" s="1">
        <v>42343</v>
      </c>
      <c r="C18982" t="s">
        <v>18424</v>
      </c>
      <c r="D18982">
        <v>2</v>
      </c>
      <c r="E18982" t="s">
        <v>18425</v>
      </c>
      <c r="F18982" t="s">
        <v>7054</v>
      </c>
      <c r="G18982" t="s">
        <v>20</v>
      </c>
      <c r="H18982" t="s">
        <v>18426</v>
      </c>
      <c r="I18982" s="2">
        <v>1025</v>
      </c>
      <c r="J18982" s="5"/>
      <c r="L18982" s="5"/>
      <c r="M18982" s="2">
        <f t="shared" si="296"/>
        <v>-131965.36999999618</v>
      </c>
      <c r="P18982"/>
    </row>
    <row r="18983" spans="1:16" hidden="1">
      <c r="A18983" t="s">
        <v>18452</v>
      </c>
      <c r="B18983" s="1">
        <v>42343</v>
      </c>
      <c r="C18983" t="s">
        <v>18453</v>
      </c>
      <c r="D18983">
        <v>2</v>
      </c>
      <c r="E18983" t="s">
        <v>18454</v>
      </c>
      <c r="F18983" t="s">
        <v>7054</v>
      </c>
      <c r="G18983" t="s">
        <v>20</v>
      </c>
      <c r="H18983" t="s">
        <v>1688</v>
      </c>
      <c r="I18983" s="2">
        <v>400</v>
      </c>
      <c r="J18983" s="5"/>
      <c r="L18983" s="5"/>
      <c r="M18983" s="2">
        <f t="shared" si="296"/>
        <v>-131565.36999999618</v>
      </c>
      <c r="P18983"/>
    </row>
    <row r="18984" spans="1:16" hidden="1">
      <c r="A18984" t="s">
        <v>18479</v>
      </c>
      <c r="B18984" s="1">
        <v>42343</v>
      </c>
      <c r="C18984" t="s">
        <v>18</v>
      </c>
      <c r="D18984">
        <v>2</v>
      </c>
      <c r="E18984" t="s">
        <v>18480</v>
      </c>
      <c r="F18984" t="s">
        <v>13559</v>
      </c>
      <c r="G18984" t="s">
        <v>313</v>
      </c>
      <c r="H18984" t="s">
        <v>65</v>
      </c>
      <c r="I18984" s="2">
        <v>438.85</v>
      </c>
      <c r="J18984" s="5"/>
      <c r="L18984" s="5"/>
      <c r="M18984" s="2">
        <f t="shared" si="296"/>
        <v>-131126.51999999618</v>
      </c>
      <c r="P18984"/>
    </row>
    <row r="18985" spans="1:16" hidden="1">
      <c r="A18985" t="s">
        <v>18499</v>
      </c>
      <c r="B18985" s="1">
        <v>42343</v>
      </c>
      <c r="C18985" t="s">
        <v>18500</v>
      </c>
      <c r="D18985">
        <v>2</v>
      </c>
      <c r="E18985" t="s">
        <v>18501</v>
      </c>
      <c r="F18985" t="s">
        <v>7054</v>
      </c>
      <c r="G18985" t="s">
        <v>20</v>
      </c>
      <c r="H18985" t="s">
        <v>18502</v>
      </c>
      <c r="I18985" s="2">
        <v>736.43</v>
      </c>
      <c r="J18985" s="5"/>
      <c r="L18985" s="5"/>
      <c r="M18985" s="2">
        <f t="shared" si="296"/>
        <v>-130390.08999999618</v>
      </c>
      <c r="P18985"/>
    </row>
    <row r="18986" spans="1:16" hidden="1">
      <c r="A18986" t="s">
        <v>18522</v>
      </c>
      <c r="B18986" s="1">
        <v>42343</v>
      </c>
      <c r="C18986" t="s">
        <v>6</v>
      </c>
      <c r="D18986">
        <v>1</v>
      </c>
      <c r="E18986" t="s">
        <v>18523</v>
      </c>
      <c r="F18986" t="s">
        <v>13610</v>
      </c>
      <c r="G18986" t="s">
        <v>20</v>
      </c>
      <c r="H18986" t="s">
        <v>7568</v>
      </c>
      <c r="I18986" s="2">
        <v>6845.21</v>
      </c>
      <c r="J18986" s="5"/>
      <c r="L18986" s="5"/>
      <c r="M18986" s="2">
        <f t="shared" si="296"/>
        <v>-123544.87999999618</v>
      </c>
      <c r="P18986"/>
    </row>
    <row r="18987" spans="1:16" hidden="1">
      <c r="A18987" t="s">
        <v>18544</v>
      </c>
      <c r="B18987" s="1">
        <v>42343</v>
      </c>
      <c r="C18987" t="s">
        <v>18545</v>
      </c>
      <c r="D18987">
        <v>1</v>
      </c>
      <c r="E18987" t="s">
        <v>18546</v>
      </c>
      <c r="F18987" t="s">
        <v>13565</v>
      </c>
      <c r="G18987" t="s">
        <v>20</v>
      </c>
      <c r="H18987" t="s">
        <v>18547</v>
      </c>
      <c r="I18987" s="2">
        <v>5000</v>
      </c>
      <c r="J18987" s="5"/>
      <c r="L18987" s="5"/>
      <c r="M18987" s="2">
        <f t="shared" si="296"/>
        <v>-118544.87999999618</v>
      </c>
      <c r="P18987"/>
    </row>
    <row r="18988" spans="1:16" hidden="1">
      <c r="A18988" t="s">
        <v>18568</v>
      </c>
      <c r="B18988" s="1">
        <v>42343</v>
      </c>
      <c r="C18988" t="s">
        <v>18569</v>
      </c>
      <c r="D18988">
        <v>2</v>
      </c>
      <c r="E18988" t="s">
        <v>18570</v>
      </c>
      <c r="F18988" t="s">
        <v>7054</v>
      </c>
      <c r="G18988" t="s">
        <v>20</v>
      </c>
      <c r="H18988" t="s">
        <v>18571</v>
      </c>
      <c r="I18988" s="2">
        <v>3230.01</v>
      </c>
      <c r="J18988" s="5"/>
      <c r="L18988" s="5"/>
      <c r="M18988" s="2">
        <f t="shared" si="296"/>
        <v>-115314.86999999618</v>
      </c>
      <c r="P18988"/>
    </row>
    <row r="18989" spans="1:16" hidden="1">
      <c r="A18989" t="s">
        <v>18597</v>
      </c>
      <c r="B18989" s="1">
        <v>42343</v>
      </c>
      <c r="C18989" t="s">
        <v>18598</v>
      </c>
      <c r="D18989">
        <v>2</v>
      </c>
      <c r="E18989" t="s">
        <v>18599</v>
      </c>
      <c r="F18989" t="s">
        <v>7054</v>
      </c>
      <c r="G18989" t="s">
        <v>20</v>
      </c>
      <c r="H18989" t="s">
        <v>18600</v>
      </c>
      <c r="I18989" s="2">
        <v>1025</v>
      </c>
      <c r="J18989" s="5"/>
      <c r="L18989" s="5"/>
      <c r="M18989" s="2">
        <f t="shared" si="296"/>
        <v>-114289.86999999618</v>
      </c>
      <c r="P18989"/>
    </row>
    <row r="18990" spans="1:16" hidden="1">
      <c r="A18990" t="s">
        <v>18620</v>
      </c>
      <c r="B18990" s="1">
        <v>42343</v>
      </c>
      <c r="C18990" t="s">
        <v>18621</v>
      </c>
      <c r="D18990">
        <v>2</v>
      </c>
      <c r="E18990" t="s">
        <v>18622</v>
      </c>
      <c r="F18990" t="s">
        <v>7054</v>
      </c>
      <c r="G18990" t="s">
        <v>20</v>
      </c>
      <c r="H18990" t="s">
        <v>18623</v>
      </c>
      <c r="I18990" s="2">
        <v>1025</v>
      </c>
      <c r="J18990" s="5"/>
      <c r="L18990" s="5"/>
      <c r="M18990" s="2">
        <f t="shared" si="296"/>
        <v>-113264.86999999618</v>
      </c>
      <c r="P18990"/>
    </row>
    <row r="18991" spans="1:16" hidden="1">
      <c r="A18991" t="s">
        <v>18641</v>
      </c>
      <c r="B18991" s="1">
        <v>42343</v>
      </c>
      <c r="C18991" t="s">
        <v>18642</v>
      </c>
      <c r="D18991">
        <v>2</v>
      </c>
      <c r="E18991" t="s">
        <v>18643</v>
      </c>
      <c r="F18991" t="s">
        <v>7054</v>
      </c>
      <c r="G18991" t="s">
        <v>20</v>
      </c>
      <c r="H18991" t="s">
        <v>18644</v>
      </c>
      <c r="I18991" s="2">
        <v>1025</v>
      </c>
      <c r="J18991" s="5"/>
      <c r="L18991" s="5"/>
      <c r="M18991" s="2">
        <f t="shared" si="296"/>
        <v>-112239.86999999618</v>
      </c>
      <c r="P18991"/>
    </row>
    <row r="18992" spans="1:16" hidden="1">
      <c r="A18992" t="s">
        <v>18665</v>
      </c>
      <c r="B18992" s="1">
        <v>42343</v>
      </c>
      <c r="C18992" t="s">
        <v>18666</v>
      </c>
      <c r="D18992">
        <v>2</v>
      </c>
      <c r="E18992" t="s">
        <v>18667</v>
      </c>
      <c r="F18992" t="s">
        <v>7054</v>
      </c>
      <c r="G18992" t="s">
        <v>20</v>
      </c>
      <c r="H18992" t="s">
        <v>168</v>
      </c>
      <c r="I18992" s="2">
        <v>470</v>
      </c>
      <c r="J18992" s="5"/>
      <c r="L18992" s="5"/>
      <c r="M18992" s="2">
        <f t="shared" si="296"/>
        <v>-111769.86999999618</v>
      </c>
      <c r="P18992"/>
    </row>
    <row r="18993" spans="1:16" hidden="1">
      <c r="A18993" t="s">
        <v>18685</v>
      </c>
      <c r="B18993" s="1">
        <v>42343</v>
      </c>
      <c r="C18993" t="s">
        <v>18686</v>
      </c>
      <c r="D18993">
        <v>2</v>
      </c>
      <c r="E18993" t="s">
        <v>18687</v>
      </c>
      <c r="F18993" t="s">
        <v>7054</v>
      </c>
      <c r="G18993" t="s">
        <v>20</v>
      </c>
      <c r="H18993" t="s">
        <v>17898</v>
      </c>
      <c r="I18993" s="2">
        <v>1025</v>
      </c>
      <c r="J18993" s="5"/>
      <c r="L18993" s="5"/>
      <c r="M18993" s="2">
        <f t="shared" si="296"/>
        <v>-110744.86999999618</v>
      </c>
      <c r="P18993"/>
    </row>
    <row r="18994" spans="1:16" hidden="1">
      <c r="A18994" t="s">
        <v>18704</v>
      </c>
      <c r="B18994" s="1">
        <v>42343</v>
      </c>
      <c r="C18994" t="s">
        <v>18705</v>
      </c>
      <c r="D18994">
        <v>2</v>
      </c>
      <c r="E18994" t="s">
        <v>18706</v>
      </c>
      <c r="F18994" t="s">
        <v>7054</v>
      </c>
      <c r="G18994" t="s">
        <v>20</v>
      </c>
      <c r="H18994" t="s">
        <v>18707</v>
      </c>
      <c r="I18994" s="2">
        <v>1025</v>
      </c>
      <c r="J18994" s="5"/>
      <c r="L18994" s="5"/>
      <c r="M18994" s="2">
        <f t="shared" si="296"/>
        <v>-109719.86999999618</v>
      </c>
      <c r="P18994"/>
    </row>
    <row r="18995" spans="1:16" hidden="1">
      <c r="A18995" t="s">
        <v>18730</v>
      </c>
      <c r="B18995" s="1">
        <v>42343</v>
      </c>
      <c r="C18995" t="s">
        <v>18731</v>
      </c>
      <c r="D18995">
        <v>2</v>
      </c>
      <c r="E18995" t="s">
        <v>18732</v>
      </c>
      <c r="F18995" t="s">
        <v>7054</v>
      </c>
      <c r="G18995" t="s">
        <v>20</v>
      </c>
      <c r="H18995" t="s">
        <v>708</v>
      </c>
      <c r="I18995" s="2">
        <v>5734.01</v>
      </c>
      <c r="J18995" s="5"/>
      <c r="L18995" s="5"/>
      <c r="M18995" s="2">
        <f t="shared" si="296"/>
        <v>-103985.85999999619</v>
      </c>
      <c r="P18995"/>
    </row>
    <row r="18996" spans="1:16" hidden="1">
      <c r="A18996" t="s">
        <v>18754</v>
      </c>
      <c r="B18996" s="1">
        <v>42343</v>
      </c>
      <c r="C18996" t="s">
        <v>18755</v>
      </c>
      <c r="D18996">
        <v>2</v>
      </c>
      <c r="E18996" t="s">
        <v>18756</v>
      </c>
      <c r="F18996" t="s">
        <v>7054</v>
      </c>
      <c r="G18996" t="s">
        <v>20</v>
      </c>
      <c r="H18996" t="s">
        <v>18757</v>
      </c>
      <c r="I18996" s="2">
        <v>1840</v>
      </c>
      <c r="J18996" s="5"/>
      <c r="L18996" s="5"/>
      <c r="M18996" s="2">
        <f t="shared" si="296"/>
        <v>-102145.85999999619</v>
      </c>
      <c r="P18996"/>
    </row>
    <row r="18997" spans="1:16" hidden="1">
      <c r="A18997" t="s">
        <v>18780</v>
      </c>
      <c r="B18997" s="1">
        <v>42343</v>
      </c>
      <c r="C18997" t="s">
        <v>18781</v>
      </c>
      <c r="D18997">
        <v>2</v>
      </c>
      <c r="E18997" t="s">
        <v>18782</v>
      </c>
      <c r="F18997" t="s">
        <v>7054</v>
      </c>
      <c r="G18997" t="s">
        <v>20</v>
      </c>
      <c r="H18997" t="s">
        <v>18783</v>
      </c>
      <c r="I18997" s="2">
        <v>1025</v>
      </c>
      <c r="J18997" s="5"/>
      <c r="L18997" s="5"/>
      <c r="M18997" s="2">
        <f t="shared" si="296"/>
        <v>-101120.85999999619</v>
      </c>
      <c r="P18997"/>
    </row>
    <row r="18998" spans="1:16" hidden="1">
      <c r="A18998" t="s">
        <v>18803</v>
      </c>
      <c r="B18998" s="1">
        <v>42343</v>
      </c>
      <c r="C18998" t="s">
        <v>18804</v>
      </c>
      <c r="D18998">
        <v>2</v>
      </c>
      <c r="E18998" t="s">
        <v>18805</v>
      </c>
      <c r="F18998" t="s">
        <v>7054</v>
      </c>
      <c r="G18998" t="s">
        <v>20</v>
      </c>
      <c r="H18998" t="s">
        <v>18806</v>
      </c>
      <c r="I18998" s="2">
        <v>1025</v>
      </c>
      <c r="J18998" s="5"/>
      <c r="L18998" s="5"/>
      <c r="M18998" s="2">
        <f t="shared" si="296"/>
        <v>-100095.85999999619</v>
      </c>
      <c r="P18998"/>
    </row>
    <row r="18999" spans="1:16" hidden="1">
      <c r="A18999" t="s">
        <v>18830</v>
      </c>
      <c r="B18999" s="1">
        <v>42343</v>
      </c>
      <c r="C18999" t="s">
        <v>18831</v>
      </c>
      <c r="D18999">
        <v>1</v>
      </c>
      <c r="E18999" t="s">
        <v>18832</v>
      </c>
      <c r="F18999" t="s">
        <v>13565</v>
      </c>
      <c r="G18999" t="s">
        <v>20</v>
      </c>
      <c r="H18999" t="s">
        <v>18833</v>
      </c>
      <c r="I18999" s="2">
        <v>2000</v>
      </c>
      <c r="J18999" s="5"/>
      <c r="L18999" s="5"/>
      <c r="M18999" s="2">
        <f t="shared" si="296"/>
        <v>-98095.859999996188</v>
      </c>
      <c r="P18999"/>
    </row>
    <row r="19000" spans="1:16" hidden="1">
      <c r="A19000" s="35" t="s">
        <v>2752</v>
      </c>
      <c r="B19000" s="36">
        <v>42345</v>
      </c>
      <c r="C19000" s="35" t="s">
        <v>6</v>
      </c>
      <c r="D19000" s="35">
        <v>1</v>
      </c>
      <c r="E19000" s="35" t="s">
        <v>2753</v>
      </c>
      <c r="F19000" s="35" t="s">
        <v>29</v>
      </c>
      <c r="G19000" s="35" t="s">
        <v>20</v>
      </c>
      <c r="H19000" s="35" t="s">
        <v>2754</v>
      </c>
      <c r="I19000" s="11">
        <v>1451.77</v>
      </c>
      <c r="J19000" s="12"/>
      <c r="K19000" s="11"/>
      <c r="L19000" s="12"/>
      <c r="M19000" s="2">
        <f t="shared" si="296"/>
        <v>-96644.089999996184</v>
      </c>
      <c r="P19000"/>
    </row>
    <row r="19001" spans="1:16" hidden="1">
      <c r="A19001" s="13" t="s">
        <v>2801</v>
      </c>
      <c r="B19001" s="14">
        <v>42345</v>
      </c>
      <c r="C19001" s="13" t="s">
        <v>18</v>
      </c>
      <c r="D19001" s="13">
        <v>1</v>
      </c>
      <c r="E19001" s="13" t="s">
        <v>2803</v>
      </c>
      <c r="F19001" s="13" t="s">
        <v>13</v>
      </c>
      <c r="G19001" s="13" t="s">
        <v>20</v>
      </c>
      <c r="H19001" s="13" t="s">
        <v>2804</v>
      </c>
      <c r="I19001" s="15"/>
      <c r="J19001" s="16"/>
      <c r="K19001" s="15">
        <v>130000</v>
      </c>
      <c r="L19001" s="16"/>
      <c r="M19001" s="2">
        <f t="shared" si="296"/>
        <v>-226644.08999999618</v>
      </c>
      <c r="P19001"/>
    </row>
    <row r="19002" spans="1:16" hidden="1">
      <c r="A19002" t="s">
        <v>2865</v>
      </c>
      <c r="B19002" s="1">
        <v>42345</v>
      </c>
      <c r="C19002" t="s">
        <v>43</v>
      </c>
      <c r="D19002">
        <v>1</v>
      </c>
      <c r="E19002" t="s">
        <v>2866</v>
      </c>
      <c r="F19002" t="s">
        <v>16</v>
      </c>
      <c r="G19002" t="s">
        <v>20</v>
      </c>
      <c r="H19002" t="s">
        <v>2326</v>
      </c>
      <c r="J19002" s="5"/>
      <c r="K19002" s="2">
        <v>11359.09</v>
      </c>
      <c r="L19002" s="5"/>
      <c r="M19002" s="2">
        <f t="shared" si="296"/>
        <v>-238003.17999999618</v>
      </c>
      <c r="P19002"/>
    </row>
    <row r="19003" spans="1:16" hidden="1">
      <c r="A19003" t="s">
        <v>2868</v>
      </c>
      <c r="B19003" s="1">
        <v>42345</v>
      </c>
      <c r="C19003" t="s">
        <v>11</v>
      </c>
      <c r="D19003">
        <v>1</v>
      </c>
      <c r="E19003" t="s">
        <v>2869</v>
      </c>
      <c r="F19003" t="s">
        <v>228</v>
      </c>
      <c r="G19003" t="s">
        <v>20</v>
      </c>
      <c r="H19003" t="s">
        <v>2870</v>
      </c>
      <c r="J19003" s="5"/>
      <c r="K19003" s="2">
        <v>1840</v>
      </c>
      <c r="L19003" s="5"/>
      <c r="M19003" s="2">
        <f t="shared" si="296"/>
        <v>-239843.17999999618</v>
      </c>
      <c r="P19003"/>
    </row>
    <row r="19004" spans="1:16" hidden="1">
      <c r="A19004" t="s">
        <v>2879</v>
      </c>
      <c r="B19004" s="1">
        <v>42345</v>
      </c>
      <c r="C19004" t="s">
        <v>18</v>
      </c>
      <c r="D19004">
        <v>1</v>
      </c>
      <c r="E19004" t="s">
        <v>2882</v>
      </c>
      <c r="F19004" t="s">
        <v>13</v>
      </c>
      <c r="G19004" t="s">
        <v>20</v>
      </c>
      <c r="H19004" t="s">
        <v>2883</v>
      </c>
      <c r="J19004" s="5"/>
      <c r="K19004" s="2">
        <v>20000</v>
      </c>
      <c r="L19004" s="5"/>
      <c r="M19004" s="2">
        <f t="shared" si="296"/>
        <v>-259843.17999999618</v>
      </c>
      <c r="P19004"/>
    </row>
    <row r="19005" spans="1:16" hidden="1">
      <c r="A19005" t="s">
        <v>2891</v>
      </c>
      <c r="B19005" s="1">
        <v>42345</v>
      </c>
      <c r="C19005" t="s">
        <v>1</v>
      </c>
      <c r="D19005">
        <v>1</v>
      </c>
      <c r="E19005" t="s">
        <v>2893</v>
      </c>
      <c r="F19005" t="s">
        <v>16</v>
      </c>
      <c r="G19005" t="s">
        <v>20</v>
      </c>
      <c r="H19005" t="s">
        <v>2894</v>
      </c>
      <c r="J19005" s="5"/>
      <c r="K19005" s="2">
        <v>77000</v>
      </c>
      <c r="L19005" s="5"/>
      <c r="M19005" s="2">
        <f t="shared" si="296"/>
        <v>-336843.17999999621</v>
      </c>
      <c r="P19005"/>
    </row>
    <row r="19006" spans="1:16" hidden="1">
      <c r="A19006" t="s">
        <v>2931</v>
      </c>
      <c r="B19006" s="1">
        <v>42345</v>
      </c>
      <c r="C19006" t="s">
        <v>6</v>
      </c>
      <c r="D19006">
        <v>1</v>
      </c>
      <c r="E19006" t="s">
        <v>2933</v>
      </c>
      <c r="F19006" t="s">
        <v>29</v>
      </c>
      <c r="G19006" t="s">
        <v>20</v>
      </c>
      <c r="H19006" t="s">
        <v>65</v>
      </c>
      <c r="I19006" s="2">
        <v>317.33999999999997</v>
      </c>
      <c r="J19006" s="5"/>
      <c r="L19006" s="5"/>
      <c r="M19006" s="2">
        <f t="shared" si="296"/>
        <v>-336525.83999999618</v>
      </c>
      <c r="P19006"/>
    </row>
    <row r="19007" spans="1:16" hidden="1">
      <c r="A19007" t="s">
        <v>2941</v>
      </c>
      <c r="B19007" s="1">
        <v>42345</v>
      </c>
      <c r="C19007" t="s">
        <v>6</v>
      </c>
      <c r="D19007">
        <v>1</v>
      </c>
      <c r="E19007" t="s">
        <v>2942</v>
      </c>
      <c r="F19007" t="s">
        <v>29</v>
      </c>
      <c r="G19007" t="s">
        <v>20</v>
      </c>
      <c r="H19007" t="s">
        <v>2943</v>
      </c>
      <c r="I19007" s="2">
        <v>243.86</v>
      </c>
      <c r="J19007" s="5"/>
      <c r="L19007" s="5"/>
      <c r="M19007" s="2">
        <f t="shared" si="296"/>
        <v>-336281.9799999962</v>
      </c>
      <c r="P19007"/>
    </row>
    <row r="19008" spans="1:16" hidden="1">
      <c r="A19008" t="s">
        <v>2980</v>
      </c>
      <c r="B19008" s="1">
        <v>42345</v>
      </c>
      <c r="C19008" t="s">
        <v>6</v>
      </c>
      <c r="D19008">
        <v>1</v>
      </c>
      <c r="E19008" t="s">
        <v>2983</v>
      </c>
      <c r="F19008" t="s">
        <v>29</v>
      </c>
      <c r="G19008" t="s">
        <v>20</v>
      </c>
      <c r="H19008" t="s">
        <v>65</v>
      </c>
      <c r="I19008" s="2">
        <v>1300</v>
      </c>
      <c r="J19008" s="5"/>
      <c r="L19008" s="5"/>
      <c r="M19008" s="2">
        <f t="shared" si="296"/>
        <v>-334981.9799999962</v>
      </c>
      <c r="P19008"/>
    </row>
    <row r="19009" spans="1:16" hidden="1">
      <c r="A19009" t="s">
        <v>3023</v>
      </c>
      <c r="B19009" s="1">
        <v>42345</v>
      </c>
      <c r="C19009" t="s">
        <v>18</v>
      </c>
      <c r="D19009">
        <v>1</v>
      </c>
      <c r="E19009" t="s">
        <v>3027</v>
      </c>
      <c r="F19009" t="s">
        <v>13</v>
      </c>
      <c r="G19009" t="s">
        <v>20</v>
      </c>
      <c r="H19009" t="s">
        <v>18</v>
      </c>
      <c r="J19009" s="5"/>
      <c r="K19009" s="2">
        <v>7170.06</v>
      </c>
      <c r="L19009" s="5"/>
      <c r="M19009" s="2">
        <f t="shared" si="296"/>
        <v>-342152.0399999962</v>
      </c>
      <c r="P19009"/>
    </row>
    <row r="19010" spans="1:16" hidden="1">
      <c r="A19010" t="s">
        <v>3036</v>
      </c>
      <c r="B19010" s="1">
        <v>42345</v>
      </c>
      <c r="C19010" t="s">
        <v>195</v>
      </c>
      <c r="D19010">
        <v>1</v>
      </c>
      <c r="E19010" t="s">
        <v>3040</v>
      </c>
      <c r="F19010" t="s">
        <v>13</v>
      </c>
      <c r="G19010" t="s">
        <v>20</v>
      </c>
      <c r="H19010" t="s">
        <v>195</v>
      </c>
      <c r="J19010" s="5"/>
      <c r="K19010" s="2">
        <v>1365.52</v>
      </c>
      <c r="L19010" s="5"/>
      <c r="M19010" s="2">
        <f t="shared" si="296"/>
        <v>-343517.55999999621</v>
      </c>
      <c r="P19010"/>
    </row>
    <row r="19011" spans="1:16" hidden="1">
      <c r="A19011" t="s">
        <v>3047</v>
      </c>
      <c r="B19011" s="1">
        <v>42345</v>
      </c>
      <c r="C19011" t="s">
        <v>200</v>
      </c>
      <c r="D19011">
        <v>1</v>
      </c>
      <c r="E19011" t="s">
        <v>3049</v>
      </c>
      <c r="F19011" t="s">
        <v>16</v>
      </c>
      <c r="G19011" t="s">
        <v>20</v>
      </c>
      <c r="H19011" t="s">
        <v>200</v>
      </c>
      <c r="J19011" s="5"/>
      <c r="K19011" s="2">
        <v>26666.32</v>
      </c>
      <c r="L19011" s="5"/>
      <c r="M19011" s="2">
        <f t="shared" si="296"/>
        <v>-370183.87999999622</v>
      </c>
      <c r="P19011"/>
    </row>
    <row r="19012" spans="1:16" hidden="1">
      <c r="A19012" t="s">
        <v>3063</v>
      </c>
      <c r="B19012" s="1">
        <v>42345</v>
      </c>
      <c r="C19012" t="s">
        <v>6</v>
      </c>
      <c r="D19012">
        <v>1</v>
      </c>
      <c r="E19012" t="s">
        <v>3066</v>
      </c>
      <c r="F19012" t="s">
        <v>29</v>
      </c>
      <c r="G19012" t="s">
        <v>4</v>
      </c>
      <c r="H19012" t="s">
        <v>3067</v>
      </c>
      <c r="I19012" s="2">
        <v>56.09</v>
      </c>
      <c r="J19012" s="5"/>
      <c r="L19012" s="5"/>
      <c r="M19012" s="2">
        <f t="shared" si="296"/>
        <v>-370127.7899999962</v>
      </c>
      <c r="P19012"/>
    </row>
    <row r="19013" spans="1:16" hidden="1">
      <c r="A19013" t="s">
        <v>3089</v>
      </c>
      <c r="B19013" s="1">
        <v>42345</v>
      </c>
      <c r="C19013" t="s">
        <v>1</v>
      </c>
      <c r="D19013">
        <v>1</v>
      </c>
      <c r="E19013" t="s">
        <v>3090</v>
      </c>
      <c r="F19013" t="s">
        <v>16</v>
      </c>
      <c r="G19013" t="s">
        <v>4</v>
      </c>
      <c r="H19013" t="s">
        <v>3091</v>
      </c>
      <c r="J19013" s="5"/>
      <c r="K19013" s="2">
        <v>30000</v>
      </c>
      <c r="L19013" s="5"/>
      <c r="M19013" s="2">
        <f t="shared" si="296"/>
        <v>-400127.7899999962</v>
      </c>
      <c r="P19013"/>
    </row>
    <row r="19014" spans="1:16" hidden="1">
      <c r="A19014" t="s">
        <v>3119</v>
      </c>
      <c r="B19014" s="1">
        <v>42345</v>
      </c>
      <c r="C19014" t="s">
        <v>43</v>
      </c>
      <c r="D19014">
        <v>1</v>
      </c>
      <c r="E19014" t="s">
        <v>806</v>
      </c>
      <c r="F19014" t="s">
        <v>228</v>
      </c>
      <c r="G19014" t="s">
        <v>4</v>
      </c>
      <c r="H19014" t="s">
        <v>3120</v>
      </c>
      <c r="I19014" s="2">
        <v>50000</v>
      </c>
      <c r="J19014" s="5"/>
      <c r="L19014" s="5"/>
      <c r="M19014" s="2">
        <f t="shared" si="296"/>
        <v>-350127.7899999962</v>
      </c>
      <c r="P19014"/>
    </row>
    <row r="19015" spans="1:16" hidden="1">
      <c r="A19015" t="s">
        <v>3128</v>
      </c>
      <c r="B19015" s="1">
        <v>42345</v>
      </c>
      <c r="C19015" t="s">
        <v>1</v>
      </c>
      <c r="D19015">
        <v>1</v>
      </c>
      <c r="E19015" t="s">
        <v>3129</v>
      </c>
      <c r="F19015" t="s">
        <v>228</v>
      </c>
      <c r="G19015" t="s">
        <v>4</v>
      </c>
      <c r="H19015" t="s">
        <v>3130</v>
      </c>
      <c r="J19015" s="5"/>
      <c r="K19015" s="2">
        <v>50000</v>
      </c>
      <c r="L19015" s="5"/>
      <c r="M19015" s="2">
        <f t="shared" si="296"/>
        <v>-400127.7899999962</v>
      </c>
      <c r="P19015"/>
    </row>
    <row r="19016" spans="1:16" hidden="1">
      <c r="A19016" t="s">
        <v>3142</v>
      </c>
      <c r="B19016" s="1">
        <v>42345</v>
      </c>
      <c r="C19016" t="s">
        <v>6</v>
      </c>
      <c r="D19016">
        <v>1</v>
      </c>
      <c r="E19016" t="s">
        <v>3144</v>
      </c>
      <c r="F19016" t="s">
        <v>29</v>
      </c>
      <c r="G19016" t="s">
        <v>4</v>
      </c>
      <c r="H19016" t="s">
        <v>3145</v>
      </c>
      <c r="I19016" s="2">
        <v>525.4</v>
      </c>
      <c r="J19016" s="5"/>
      <c r="L19016" s="5"/>
      <c r="M19016" s="2">
        <f t="shared" si="296"/>
        <v>-399602.38999999617</v>
      </c>
      <c r="P19016"/>
    </row>
    <row r="19017" spans="1:16" hidden="1">
      <c r="A19017" t="s">
        <v>3148</v>
      </c>
      <c r="B19017" s="1">
        <v>42345</v>
      </c>
      <c r="C19017" t="s">
        <v>6</v>
      </c>
      <c r="D19017">
        <v>1</v>
      </c>
      <c r="E19017" t="s">
        <v>3149</v>
      </c>
      <c r="F19017" t="s">
        <v>29</v>
      </c>
      <c r="G19017" t="s">
        <v>4</v>
      </c>
      <c r="H19017" t="s">
        <v>3150</v>
      </c>
      <c r="I19017" s="2">
        <v>40000</v>
      </c>
      <c r="J19017" s="5"/>
      <c r="L19017" s="5"/>
      <c r="M19017" s="2">
        <f t="shared" ref="M19017:M19080" si="297">+M19016+I19017-K19017</f>
        <v>-359602.38999999617</v>
      </c>
      <c r="P19017"/>
    </row>
    <row r="19018" spans="1:16" hidden="1">
      <c r="A19018" t="s">
        <v>3153</v>
      </c>
      <c r="B19018" s="1">
        <v>42345</v>
      </c>
      <c r="C19018" t="s">
        <v>6</v>
      </c>
      <c r="D19018">
        <v>1</v>
      </c>
      <c r="E19018" t="s">
        <v>3155</v>
      </c>
      <c r="F19018" t="s">
        <v>29</v>
      </c>
      <c r="G19018" t="s">
        <v>4</v>
      </c>
      <c r="H19018" t="s">
        <v>3150</v>
      </c>
      <c r="I19018" s="2">
        <v>4000</v>
      </c>
      <c r="J19018" s="5"/>
      <c r="L19018" s="5"/>
      <c r="M19018" s="2">
        <f t="shared" si="297"/>
        <v>-355602.38999999617</v>
      </c>
      <c r="P19018"/>
    </row>
    <row r="19019" spans="1:16" hidden="1">
      <c r="A19019" t="s">
        <v>3156</v>
      </c>
      <c r="B19019" s="1">
        <v>42345</v>
      </c>
      <c r="C19019" t="s">
        <v>6</v>
      </c>
      <c r="D19019">
        <v>1</v>
      </c>
      <c r="E19019" t="s">
        <v>3149</v>
      </c>
      <c r="F19019" t="s">
        <v>29</v>
      </c>
      <c r="G19019" t="s">
        <v>4</v>
      </c>
      <c r="H19019" t="s">
        <v>3159</v>
      </c>
      <c r="J19019" s="5"/>
      <c r="K19019" s="2">
        <v>40000</v>
      </c>
      <c r="L19019" s="5"/>
      <c r="M19019" s="2">
        <f t="shared" si="297"/>
        <v>-395602.38999999617</v>
      </c>
      <c r="P19019"/>
    </row>
    <row r="19020" spans="1:16" hidden="1">
      <c r="A19020" t="s">
        <v>3162</v>
      </c>
      <c r="B19020" s="1">
        <v>42345</v>
      </c>
      <c r="C19020" t="s">
        <v>11</v>
      </c>
      <c r="D19020">
        <v>1</v>
      </c>
      <c r="E19020" t="s">
        <v>3165</v>
      </c>
      <c r="F19020" t="s">
        <v>13</v>
      </c>
      <c r="G19020" t="s">
        <v>4</v>
      </c>
      <c r="H19020" t="s">
        <v>3166</v>
      </c>
      <c r="J19020" s="5"/>
      <c r="K19020" s="2">
        <v>1025</v>
      </c>
      <c r="L19020" s="5"/>
      <c r="M19020" s="2">
        <f t="shared" si="297"/>
        <v>-396627.38999999617</v>
      </c>
      <c r="P19020"/>
    </row>
    <row r="19021" spans="1:16" hidden="1">
      <c r="A19021" t="s">
        <v>3178</v>
      </c>
      <c r="B19021" s="1">
        <v>42345</v>
      </c>
      <c r="C19021" t="s">
        <v>11</v>
      </c>
      <c r="D19021">
        <v>1</v>
      </c>
      <c r="E19021" t="s">
        <v>3181</v>
      </c>
      <c r="F19021" t="s">
        <v>13</v>
      </c>
      <c r="G19021" t="s">
        <v>4</v>
      </c>
      <c r="H19021" t="s">
        <v>14</v>
      </c>
      <c r="J19021" s="5"/>
      <c r="K19021" s="2">
        <v>6400</v>
      </c>
      <c r="L19021" s="5"/>
      <c r="M19021" s="2">
        <f t="shared" si="297"/>
        <v>-403027.38999999617</v>
      </c>
      <c r="P19021"/>
    </row>
    <row r="19022" spans="1:16" hidden="1">
      <c r="A19022" t="s">
        <v>3190</v>
      </c>
      <c r="B19022" s="1">
        <v>42345</v>
      </c>
      <c r="C19022" t="s">
        <v>11</v>
      </c>
      <c r="D19022">
        <v>1</v>
      </c>
      <c r="E19022" t="s">
        <v>3192</v>
      </c>
      <c r="F19022" t="s">
        <v>13</v>
      </c>
      <c r="G19022" t="s">
        <v>4</v>
      </c>
      <c r="H19022" t="s">
        <v>14</v>
      </c>
      <c r="J19022" s="5"/>
      <c r="K19022" s="2">
        <v>3030</v>
      </c>
      <c r="L19022" s="5"/>
      <c r="M19022" s="2">
        <f t="shared" si="297"/>
        <v>-406057.38999999617</v>
      </c>
      <c r="P19022"/>
    </row>
    <row r="19023" spans="1:16" hidden="1">
      <c r="A19023" t="s">
        <v>3194</v>
      </c>
      <c r="B19023" s="1">
        <v>42345</v>
      </c>
      <c r="C19023" t="s">
        <v>11</v>
      </c>
      <c r="D19023">
        <v>1</v>
      </c>
      <c r="E19023" t="s">
        <v>3197</v>
      </c>
      <c r="F19023" t="s">
        <v>67</v>
      </c>
      <c r="G19023" t="s">
        <v>4</v>
      </c>
      <c r="H19023" t="s">
        <v>1736</v>
      </c>
      <c r="J19023" s="5"/>
      <c r="K19023" s="2">
        <v>313056</v>
      </c>
      <c r="L19023" s="5"/>
      <c r="M19023" s="2">
        <f t="shared" si="297"/>
        <v>-719113.38999999617</v>
      </c>
      <c r="P19023"/>
    </row>
    <row r="19024" spans="1:16" hidden="1">
      <c r="A19024" t="s">
        <v>3206</v>
      </c>
      <c r="B19024" s="1">
        <v>42345</v>
      </c>
      <c r="C19024" t="s">
        <v>11</v>
      </c>
      <c r="D19024">
        <v>1</v>
      </c>
      <c r="E19024" t="s">
        <v>3207</v>
      </c>
      <c r="F19024" t="s">
        <v>13</v>
      </c>
      <c r="G19024" t="s">
        <v>4</v>
      </c>
      <c r="H19024" t="s">
        <v>1187</v>
      </c>
      <c r="J19024" s="5"/>
      <c r="K19024" s="2">
        <v>2990</v>
      </c>
      <c r="L19024" s="5"/>
      <c r="M19024" s="2">
        <f t="shared" si="297"/>
        <v>-722103.38999999617</v>
      </c>
      <c r="P19024"/>
    </row>
    <row r="19025" spans="1:16" hidden="1">
      <c r="A19025" t="s">
        <v>3214</v>
      </c>
      <c r="B19025" s="1">
        <v>42345</v>
      </c>
      <c r="C19025" t="s">
        <v>11</v>
      </c>
      <c r="D19025">
        <v>1</v>
      </c>
      <c r="E19025" t="s">
        <v>3216</v>
      </c>
      <c r="F19025" t="s">
        <v>13</v>
      </c>
      <c r="G19025" t="s">
        <v>4</v>
      </c>
      <c r="H19025" t="s">
        <v>1187</v>
      </c>
      <c r="J19025" s="5"/>
      <c r="K19025" s="2">
        <v>1025</v>
      </c>
      <c r="L19025" s="5"/>
      <c r="M19025" s="2">
        <f t="shared" si="297"/>
        <v>-723128.38999999617</v>
      </c>
      <c r="P19025"/>
    </row>
    <row r="19026" spans="1:16" hidden="1">
      <c r="A19026" t="s">
        <v>3247</v>
      </c>
      <c r="B19026" s="1">
        <v>42345</v>
      </c>
      <c r="C19026" t="s">
        <v>3248</v>
      </c>
      <c r="D19026">
        <v>2</v>
      </c>
      <c r="E19026" t="s">
        <v>3249</v>
      </c>
      <c r="F19026" t="s">
        <v>78</v>
      </c>
      <c r="G19026" t="s">
        <v>4</v>
      </c>
      <c r="H19026" t="s">
        <v>2515</v>
      </c>
      <c r="J19026" s="5"/>
      <c r="K19026" s="2">
        <v>1025</v>
      </c>
      <c r="L19026" s="5"/>
      <c r="M19026" s="2">
        <f t="shared" si="297"/>
        <v>-724153.38999999617</v>
      </c>
      <c r="P19026"/>
    </row>
    <row r="19027" spans="1:16" hidden="1">
      <c r="A19027" t="s">
        <v>3253</v>
      </c>
      <c r="B19027" s="1">
        <v>42345</v>
      </c>
      <c r="C19027" t="s">
        <v>6</v>
      </c>
      <c r="D19027">
        <v>1</v>
      </c>
      <c r="E19027" t="s">
        <v>3254</v>
      </c>
      <c r="F19027" t="s">
        <v>29</v>
      </c>
      <c r="G19027" t="s">
        <v>4</v>
      </c>
      <c r="H19027" t="s">
        <v>3255</v>
      </c>
      <c r="I19027" s="2">
        <v>201.74</v>
      </c>
      <c r="J19027" s="5"/>
      <c r="L19027" s="5"/>
      <c r="M19027" s="2">
        <f t="shared" si="297"/>
        <v>-723951.64999999618</v>
      </c>
      <c r="P19027"/>
    </row>
    <row r="19028" spans="1:16" hidden="1">
      <c r="A19028" t="s">
        <v>3263</v>
      </c>
      <c r="B19028" s="1">
        <v>42345</v>
      </c>
      <c r="C19028" t="s">
        <v>11</v>
      </c>
      <c r="D19028">
        <v>1</v>
      </c>
      <c r="E19028" t="s">
        <v>3264</v>
      </c>
      <c r="F19028" t="s">
        <v>13</v>
      </c>
      <c r="G19028" t="s">
        <v>4</v>
      </c>
      <c r="H19028" t="s">
        <v>3265</v>
      </c>
      <c r="J19028" s="5"/>
      <c r="K19028" s="2">
        <v>2738.19</v>
      </c>
      <c r="L19028" s="5"/>
      <c r="M19028" s="2">
        <f t="shared" si="297"/>
        <v>-726689.83999999613</v>
      </c>
      <c r="P19028"/>
    </row>
    <row r="19029" spans="1:16" hidden="1">
      <c r="A19029" t="s">
        <v>3271</v>
      </c>
      <c r="B19029" s="1">
        <v>42345</v>
      </c>
      <c r="C19029" t="s">
        <v>11</v>
      </c>
      <c r="D19029">
        <v>1</v>
      </c>
      <c r="E19029" t="s">
        <v>3272</v>
      </c>
      <c r="F19029" t="s">
        <v>16</v>
      </c>
      <c r="G19029" t="s">
        <v>4</v>
      </c>
      <c r="H19029" t="s">
        <v>208</v>
      </c>
      <c r="J19029" s="5"/>
      <c r="K19029" s="2">
        <v>5189.37</v>
      </c>
      <c r="L19029" s="5">
        <v>34</v>
      </c>
      <c r="M19029" s="2">
        <f t="shared" si="297"/>
        <v>-731879.20999999612</v>
      </c>
      <c r="P19029"/>
    </row>
    <row r="19030" spans="1:16" hidden="1">
      <c r="A19030" t="s">
        <v>3276</v>
      </c>
      <c r="B19030" s="1">
        <v>42345</v>
      </c>
      <c r="C19030" t="s">
        <v>1</v>
      </c>
      <c r="D19030">
        <v>1</v>
      </c>
      <c r="E19030" t="s">
        <v>3277</v>
      </c>
      <c r="F19030" t="s">
        <v>16</v>
      </c>
      <c r="G19030" t="s">
        <v>4</v>
      </c>
      <c r="H19030" t="s">
        <v>2894</v>
      </c>
      <c r="J19030" s="5"/>
      <c r="K19030" s="2">
        <v>107000</v>
      </c>
      <c r="L19030" s="5"/>
      <c r="M19030" s="2">
        <f t="shared" si="297"/>
        <v>-838879.20999999612</v>
      </c>
      <c r="P19030"/>
    </row>
    <row r="19031" spans="1:16" hidden="1">
      <c r="A19031" t="s">
        <v>3280</v>
      </c>
      <c r="B19031" s="1">
        <v>42345</v>
      </c>
      <c r="C19031" t="s">
        <v>11</v>
      </c>
      <c r="D19031">
        <v>1</v>
      </c>
      <c r="E19031" t="s">
        <v>3281</v>
      </c>
      <c r="F19031" t="s">
        <v>13</v>
      </c>
      <c r="G19031" t="s">
        <v>4</v>
      </c>
      <c r="H19031" t="s">
        <v>3282</v>
      </c>
      <c r="J19031" s="5"/>
      <c r="K19031" s="2">
        <v>120000</v>
      </c>
      <c r="L19031" s="5"/>
      <c r="M19031" s="2">
        <f t="shared" si="297"/>
        <v>-958879.20999999612</v>
      </c>
      <c r="P19031"/>
    </row>
    <row r="19032" spans="1:16" hidden="1">
      <c r="A19032" t="s">
        <v>3298</v>
      </c>
      <c r="B19032" s="1">
        <v>42345</v>
      </c>
      <c r="C19032" t="s">
        <v>1</v>
      </c>
      <c r="D19032">
        <v>2</v>
      </c>
      <c r="E19032" t="s">
        <v>3299</v>
      </c>
      <c r="F19032" t="s">
        <v>3</v>
      </c>
      <c r="G19032" t="s">
        <v>4</v>
      </c>
      <c r="H19032" t="s">
        <v>5</v>
      </c>
      <c r="I19032" s="2">
        <v>50651.38</v>
      </c>
      <c r="J19032" s="5"/>
      <c r="L19032" s="5"/>
      <c r="M19032" s="2">
        <f t="shared" si="297"/>
        <v>-908227.82999999612</v>
      </c>
      <c r="P19032"/>
    </row>
    <row r="19033" spans="1:16" hidden="1">
      <c r="A19033" t="s">
        <v>3305</v>
      </c>
      <c r="B19033" s="1">
        <v>42345</v>
      </c>
      <c r="C19033" t="s">
        <v>1</v>
      </c>
      <c r="D19033">
        <v>1</v>
      </c>
      <c r="E19033" t="s">
        <v>3306</v>
      </c>
      <c r="F19033" t="s">
        <v>13</v>
      </c>
      <c r="G19033" t="s">
        <v>4</v>
      </c>
      <c r="H19033" t="s">
        <v>3307</v>
      </c>
      <c r="J19033" s="5"/>
      <c r="K19033" s="2">
        <v>50651.38</v>
      </c>
      <c r="L19033" s="5"/>
      <c r="M19033" s="2">
        <f t="shared" si="297"/>
        <v>-958879.20999999612</v>
      </c>
      <c r="P19033"/>
    </row>
    <row r="19034" spans="1:16" hidden="1">
      <c r="A19034" t="s">
        <v>3310</v>
      </c>
      <c r="B19034" s="1">
        <v>42345</v>
      </c>
      <c r="C19034" t="s">
        <v>195</v>
      </c>
      <c r="D19034">
        <v>1</v>
      </c>
      <c r="E19034" t="s">
        <v>3311</v>
      </c>
      <c r="F19034" t="s">
        <v>13</v>
      </c>
      <c r="G19034" t="s">
        <v>4</v>
      </c>
      <c r="H19034" t="s">
        <v>195</v>
      </c>
      <c r="J19034" s="5"/>
      <c r="K19034" s="2">
        <v>7719.79</v>
      </c>
      <c r="L19034" s="5"/>
      <c r="M19034" s="2">
        <f t="shared" si="297"/>
        <v>-966598.99999999616</v>
      </c>
      <c r="P19034"/>
    </row>
    <row r="19035" spans="1:16" hidden="1">
      <c r="A19035" t="s">
        <v>3320</v>
      </c>
      <c r="B19035" s="1">
        <v>42345</v>
      </c>
      <c r="C19035" t="s">
        <v>18</v>
      </c>
      <c r="D19035">
        <v>1</v>
      </c>
      <c r="E19035" t="s">
        <v>3321</v>
      </c>
      <c r="F19035" t="s">
        <v>13</v>
      </c>
      <c r="G19035" t="s">
        <v>4</v>
      </c>
      <c r="H19035" t="s">
        <v>18</v>
      </c>
      <c r="J19035" s="5"/>
      <c r="K19035" s="2">
        <v>16013.23</v>
      </c>
      <c r="L19035" s="5"/>
      <c r="M19035" s="2">
        <f t="shared" si="297"/>
        <v>-982612.22999999614</v>
      </c>
      <c r="P19035"/>
    </row>
    <row r="19036" spans="1:16" hidden="1">
      <c r="A19036" t="s">
        <v>6355</v>
      </c>
      <c r="B19036" s="1">
        <v>42345</v>
      </c>
      <c r="C19036" t="s">
        <v>6356</v>
      </c>
      <c r="D19036">
        <v>1</v>
      </c>
      <c r="E19036" t="s">
        <v>6357</v>
      </c>
      <c r="F19036" t="s">
        <v>3342</v>
      </c>
      <c r="G19036" t="s">
        <v>52</v>
      </c>
      <c r="H19036" t="s">
        <v>6354</v>
      </c>
      <c r="J19036" s="5"/>
      <c r="K19036" s="2">
        <v>0</v>
      </c>
      <c r="L19036" s="5"/>
      <c r="M19036" s="2">
        <f t="shared" si="297"/>
        <v>-982612.22999999614</v>
      </c>
      <c r="P19036"/>
    </row>
    <row r="19037" spans="1:16" hidden="1">
      <c r="A19037" t="s">
        <v>18855</v>
      </c>
      <c r="B19037" s="1">
        <v>42345</v>
      </c>
      <c r="C19037" t="s">
        <v>18859</v>
      </c>
      <c r="D19037">
        <v>1</v>
      </c>
      <c r="E19037" t="s">
        <v>18860</v>
      </c>
      <c r="F19037" t="s">
        <v>13565</v>
      </c>
      <c r="G19037" t="s">
        <v>20</v>
      </c>
      <c r="H19037" t="s">
        <v>10248</v>
      </c>
      <c r="I19037" s="2">
        <v>16800</v>
      </c>
      <c r="J19037" s="5"/>
      <c r="L19037" s="5"/>
      <c r="M19037" s="2">
        <f t="shared" si="297"/>
        <v>-965812.22999999614</v>
      </c>
      <c r="P19037"/>
    </row>
    <row r="19038" spans="1:16" hidden="1">
      <c r="A19038" t="s">
        <v>18876</v>
      </c>
      <c r="B19038" s="1">
        <v>42345</v>
      </c>
      <c r="C19038" t="s">
        <v>3261</v>
      </c>
      <c r="D19038">
        <v>2</v>
      </c>
      <c r="E19038" t="s">
        <v>18881</v>
      </c>
      <c r="F19038" t="s">
        <v>13559</v>
      </c>
      <c r="G19038" t="s">
        <v>479</v>
      </c>
      <c r="H19038" t="s">
        <v>18882</v>
      </c>
      <c r="I19038" s="2">
        <v>1451.9</v>
      </c>
      <c r="J19038" s="5"/>
      <c r="L19038" s="5"/>
      <c r="M19038" s="2">
        <f t="shared" si="297"/>
        <v>-964360.32999999612</v>
      </c>
      <c r="P19038"/>
    </row>
    <row r="19039" spans="1:16" hidden="1">
      <c r="A19039" t="s">
        <v>18900</v>
      </c>
      <c r="B19039" s="1">
        <v>42345</v>
      </c>
      <c r="C19039" t="s">
        <v>18044</v>
      </c>
      <c r="D19039">
        <v>1</v>
      </c>
      <c r="E19039" t="s">
        <v>18904</v>
      </c>
      <c r="F19039" t="s">
        <v>13610</v>
      </c>
      <c r="G19039" t="s">
        <v>20</v>
      </c>
      <c r="H19039" t="s">
        <v>2453</v>
      </c>
      <c r="I19039" s="2">
        <v>6477.47</v>
      </c>
      <c r="J19039" s="5"/>
      <c r="L19039" s="5"/>
      <c r="M19039" s="2">
        <f t="shared" si="297"/>
        <v>-957882.85999999614</v>
      </c>
      <c r="P19039"/>
    </row>
    <row r="19040" spans="1:16" hidden="1">
      <c r="A19040" t="s">
        <v>18924</v>
      </c>
      <c r="B19040" s="1">
        <v>42345</v>
      </c>
      <c r="C19040" t="s">
        <v>1802</v>
      </c>
      <c r="D19040">
        <v>2</v>
      </c>
      <c r="E19040" t="s">
        <v>18928</v>
      </c>
      <c r="F19040" t="s">
        <v>13559</v>
      </c>
      <c r="G19040" t="s">
        <v>479</v>
      </c>
      <c r="H19040" t="s">
        <v>18929</v>
      </c>
      <c r="I19040" s="2">
        <v>96.66</v>
      </c>
      <c r="J19040" s="5"/>
      <c r="L19040" s="5"/>
      <c r="M19040" s="2">
        <f t="shared" si="297"/>
        <v>-957786.19999999611</v>
      </c>
      <c r="P19040"/>
    </row>
    <row r="19041" spans="1:16" hidden="1">
      <c r="A19041" t="s">
        <v>18948</v>
      </c>
      <c r="B19041" s="1">
        <v>42345</v>
      </c>
      <c r="C19041" t="s">
        <v>18952</v>
      </c>
      <c r="D19041">
        <v>1</v>
      </c>
      <c r="E19041" t="s">
        <v>18953</v>
      </c>
      <c r="F19041" t="s">
        <v>13565</v>
      </c>
      <c r="G19041" t="s">
        <v>20</v>
      </c>
      <c r="H19041" t="s">
        <v>18954</v>
      </c>
      <c r="I19041" s="2">
        <v>130000</v>
      </c>
      <c r="J19041" s="5"/>
      <c r="L19041" s="5"/>
      <c r="M19041" s="2">
        <f t="shared" si="297"/>
        <v>-827786.19999999611</v>
      </c>
      <c r="P19041"/>
    </row>
    <row r="19042" spans="1:16" hidden="1">
      <c r="A19042" t="s">
        <v>18972</v>
      </c>
      <c r="B19042" s="1">
        <v>42345</v>
      </c>
      <c r="C19042" t="s">
        <v>1802</v>
      </c>
      <c r="D19042">
        <v>2</v>
      </c>
      <c r="E19042" t="s">
        <v>18977</v>
      </c>
      <c r="F19042" t="s">
        <v>13559</v>
      </c>
      <c r="G19042" t="s">
        <v>479</v>
      </c>
      <c r="H19042" t="s">
        <v>349</v>
      </c>
      <c r="I19042" s="2">
        <v>599.04999999999995</v>
      </c>
      <c r="J19042" s="5"/>
      <c r="L19042" s="5"/>
      <c r="M19042" s="2">
        <f t="shared" si="297"/>
        <v>-827187.14999999607</v>
      </c>
      <c r="P19042"/>
    </row>
    <row r="19043" spans="1:16" hidden="1">
      <c r="A19043" t="s">
        <v>18995</v>
      </c>
      <c r="B19043" s="1">
        <v>42345</v>
      </c>
      <c r="C19043" t="s">
        <v>6</v>
      </c>
      <c r="D19043">
        <v>1</v>
      </c>
      <c r="E19043" t="s">
        <v>19001</v>
      </c>
      <c r="F19043" t="s">
        <v>13610</v>
      </c>
      <c r="G19043" t="s">
        <v>20</v>
      </c>
      <c r="H19043" t="s">
        <v>2326</v>
      </c>
      <c r="I19043" s="2">
        <v>11359.09</v>
      </c>
      <c r="J19043" s="5"/>
      <c r="L19043" s="5"/>
      <c r="M19043" s="2">
        <f t="shared" si="297"/>
        <v>-815828.0599999961</v>
      </c>
      <c r="P19043"/>
    </row>
    <row r="19044" spans="1:16" hidden="1">
      <c r="A19044" t="s">
        <v>19023</v>
      </c>
      <c r="B19044" s="1">
        <v>42345</v>
      </c>
      <c r="C19044" t="s">
        <v>19029</v>
      </c>
      <c r="D19044">
        <v>2</v>
      </c>
      <c r="E19044" t="s">
        <v>19030</v>
      </c>
      <c r="F19044" t="s">
        <v>7054</v>
      </c>
      <c r="G19044" t="s">
        <v>20</v>
      </c>
      <c r="H19044" t="s">
        <v>6072</v>
      </c>
      <c r="I19044" s="2">
        <v>1840</v>
      </c>
      <c r="J19044" s="5"/>
      <c r="L19044" s="5"/>
      <c r="M19044" s="2">
        <f t="shared" si="297"/>
        <v>-813988.0599999961</v>
      </c>
      <c r="P19044"/>
    </row>
    <row r="19045" spans="1:16" hidden="1">
      <c r="A19045" t="s">
        <v>19050</v>
      </c>
      <c r="B19045" s="1">
        <v>42345</v>
      </c>
      <c r="C19045" t="s">
        <v>19055</v>
      </c>
      <c r="D19045">
        <v>1</v>
      </c>
      <c r="E19045" t="s">
        <v>19056</v>
      </c>
      <c r="F19045" t="s">
        <v>13565</v>
      </c>
      <c r="G19045" t="s">
        <v>20</v>
      </c>
      <c r="H19045" t="s">
        <v>19057</v>
      </c>
      <c r="I19045" s="2">
        <v>20000</v>
      </c>
      <c r="J19045" s="5"/>
      <c r="L19045" s="5"/>
      <c r="M19045" s="2">
        <f t="shared" si="297"/>
        <v>-793988.0599999961</v>
      </c>
      <c r="P19045"/>
    </row>
    <row r="19046" spans="1:16" hidden="1">
      <c r="A19046" t="s">
        <v>19072</v>
      </c>
      <c r="B19046" s="1">
        <v>42345</v>
      </c>
      <c r="C19046" t="s">
        <v>19077</v>
      </c>
      <c r="D19046">
        <v>2</v>
      </c>
      <c r="E19046" t="s">
        <v>19078</v>
      </c>
      <c r="F19046" t="s">
        <v>7054</v>
      </c>
      <c r="G19046" t="s">
        <v>20</v>
      </c>
      <c r="H19046" t="s">
        <v>16347</v>
      </c>
      <c r="I19046" s="2">
        <v>1839.99</v>
      </c>
      <c r="J19046" s="5"/>
      <c r="L19046" s="5"/>
      <c r="M19046" s="2">
        <f t="shared" si="297"/>
        <v>-792148.06999999611</v>
      </c>
      <c r="P19046"/>
    </row>
    <row r="19047" spans="1:16" hidden="1">
      <c r="A19047" t="s">
        <v>19097</v>
      </c>
      <c r="B19047" s="1">
        <v>42345</v>
      </c>
      <c r="C19047" t="s">
        <v>19102</v>
      </c>
      <c r="D19047">
        <v>2</v>
      </c>
      <c r="E19047" t="s">
        <v>19103</v>
      </c>
      <c r="F19047" t="s">
        <v>7054</v>
      </c>
      <c r="G19047" t="s">
        <v>20</v>
      </c>
      <c r="H19047" t="s">
        <v>19104</v>
      </c>
      <c r="I19047" s="2">
        <v>1025</v>
      </c>
      <c r="J19047" s="5"/>
      <c r="L19047" s="5"/>
      <c r="M19047" s="2">
        <f t="shared" si="297"/>
        <v>-791123.06999999611</v>
      </c>
      <c r="P19047"/>
    </row>
    <row r="19048" spans="1:16" hidden="1">
      <c r="A19048" t="s">
        <v>19120</v>
      </c>
      <c r="B19048" s="1">
        <v>42345</v>
      </c>
      <c r="C19048" t="s">
        <v>19125</v>
      </c>
      <c r="D19048">
        <v>1</v>
      </c>
      <c r="E19048" t="s">
        <v>19126</v>
      </c>
      <c r="F19048" t="s">
        <v>13565</v>
      </c>
      <c r="G19048" t="s">
        <v>20</v>
      </c>
      <c r="H19048" t="s">
        <v>2894</v>
      </c>
      <c r="I19048" s="2">
        <v>77000</v>
      </c>
      <c r="J19048" s="5"/>
      <c r="L19048" s="5"/>
      <c r="M19048" s="2">
        <f t="shared" si="297"/>
        <v>-714123.06999999611</v>
      </c>
      <c r="P19048"/>
    </row>
    <row r="19049" spans="1:16" hidden="1">
      <c r="A19049" t="s">
        <v>19144</v>
      </c>
      <c r="B19049" s="1">
        <v>42345</v>
      </c>
      <c r="C19049" t="s">
        <v>19149</v>
      </c>
      <c r="D19049">
        <v>2</v>
      </c>
      <c r="E19049" t="s">
        <v>19150</v>
      </c>
      <c r="F19049" t="s">
        <v>7054</v>
      </c>
      <c r="G19049" t="s">
        <v>20</v>
      </c>
      <c r="H19049" t="s">
        <v>13977</v>
      </c>
      <c r="I19049" s="2">
        <v>1025</v>
      </c>
      <c r="J19049" s="5"/>
      <c r="L19049" s="5"/>
      <c r="M19049" s="2">
        <f t="shared" si="297"/>
        <v>-713098.06999999611</v>
      </c>
      <c r="P19049"/>
    </row>
    <row r="19050" spans="1:16" hidden="1">
      <c r="A19050" t="s">
        <v>19174</v>
      </c>
      <c r="B19050" s="1">
        <v>42345</v>
      </c>
      <c r="C19050" t="s">
        <v>19177</v>
      </c>
      <c r="D19050">
        <v>2</v>
      </c>
      <c r="E19050" t="s">
        <v>19178</v>
      </c>
      <c r="F19050" t="s">
        <v>7054</v>
      </c>
      <c r="G19050" t="s">
        <v>20</v>
      </c>
      <c r="H19050" t="s">
        <v>12095</v>
      </c>
      <c r="I19050" s="2">
        <v>523.86</v>
      </c>
      <c r="J19050" s="5"/>
      <c r="L19050" s="5"/>
      <c r="M19050" s="2">
        <f t="shared" si="297"/>
        <v>-712574.20999999612</v>
      </c>
      <c r="P19050"/>
    </row>
    <row r="19051" spans="1:16" hidden="1">
      <c r="A19051" t="s">
        <v>19197</v>
      </c>
      <c r="B19051" s="1">
        <v>42345</v>
      </c>
      <c r="C19051" t="s">
        <v>19204</v>
      </c>
      <c r="D19051">
        <v>2</v>
      </c>
      <c r="E19051" t="s">
        <v>19205</v>
      </c>
      <c r="F19051" t="s">
        <v>7054</v>
      </c>
      <c r="G19051" t="s">
        <v>20</v>
      </c>
      <c r="H19051" t="s">
        <v>19206</v>
      </c>
      <c r="I19051" s="2">
        <v>1025</v>
      </c>
      <c r="J19051" s="5"/>
      <c r="L19051" s="5"/>
      <c r="M19051" s="2">
        <f t="shared" si="297"/>
        <v>-711549.20999999612</v>
      </c>
      <c r="P19051"/>
    </row>
    <row r="19052" spans="1:16" hidden="1">
      <c r="A19052" t="s">
        <v>19223</v>
      </c>
      <c r="B19052" s="1">
        <v>42345</v>
      </c>
      <c r="C19052" t="s">
        <v>19227</v>
      </c>
      <c r="D19052">
        <v>2</v>
      </c>
      <c r="E19052" t="s">
        <v>19228</v>
      </c>
      <c r="F19052" t="s">
        <v>7054</v>
      </c>
      <c r="G19052" t="s">
        <v>20</v>
      </c>
      <c r="H19052" t="s">
        <v>1537</v>
      </c>
      <c r="I19052" s="2">
        <v>1025</v>
      </c>
      <c r="J19052" s="5"/>
      <c r="L19052" s="5"/>
      <c r="M19052" s="2">
        <f t="shared" si="297"/>
        <v>-710524.20999999612</v>
      </c>
      <c r="P19052"/>
    </row>
    <row r="19053" spans="1:16" hidden="1">
      <c r="A19053" t="s">
        <v>19243</v>
      </c>
      <c r="B19053" s="1">
        <v>42345</v>
      </c>
      <c r="C19053" t="s">
        <v>1419</v>
      </c>
      <c r="D19053">
        <v>2</v>
      </c>
      <c r="E19053" t="s">
        <v>19249</v>
      </c>
      <c r="F19053" t="s">
        <v>13559</v>
      </c>
      <c r="G19053" t="s">
        <v>479</v>
      </c>
      <c r="H19053" t="s">
        <v>19250</v>
      </c>
      <c r="I19053" s="2">
        <v>2738.19</v>
      </c>
      <c r="J19053" s="5"/>
      <c r="L19053" s="5"/>
      <c r="M19053" s="2">
        <f t="shared" si="297"/>
        <v>-707786.01999999618</v>
      </c>
      <c r="P19053"/>
    </row>
    <row r="19054" spans="1:16" hidden="1">
      <c r="A19054" t="s">
        <v>19270</v>
      </c>
      <c r="B19054" s="1">
        <v>42345</v>
      </c>
      <c r="C19054" t="s">
        <v>19274</v>
      </c>
      <c r="D19054">
        <v>2</v>
      </c>
      <c r="E19054" t="s">
        <v>19275</v>
      </c>
      <c r="F19054" t="s">
        <v>7054</v>
      </c>
      <c r="G19054" t="s">
        <v>4</v>
      </c>
      <c r="H19054" t="s">
        <v>6625</v>
      </c>
      <c r="I19054" s="2">
        <v>1025</v>
      </c>
      <c r="J19054" s="5"/>
      <c r="L19054" s="5"/>
      <c r="M19054" s="2">
        <f t="shared" si="297"/>
        <v>-706761.01999999618</v>
      </c>
      <c r="P19054"/>
    </row>
    <row r="19055" spans="1:16" hidden="1">
      <c r="A19055" t="s">
        <v>19293</v>
      </c>
      <c r="B19055" s="1">
        <v>42345</v>
      </c>
      <c r="C19055" t="s">
        <v>18831</v>
      </c>
      <c r="D19055">
        <v>1</v>
      </c>
      <c r="E19055" t="s">
        <v>19297</v>
      </c>
      <c r="F19055" t="s">
        <v>13565</v>
      </c>
      <c r="G19055" t="s">
        <v>4</v>
      </c>
      <c r="H19055" t="s">
        <v>18833</v>
      </c>
      <c r="I19055" s="2">
        <v>30000</v>
      </c>
      <c r="J19055" s="5"/>
      <c r="L19055" s="5"/>
      <c r="M19055" s="2">
        <f t="shared" si="297"/>
        <v>-676761.01999999618</v>
      </c>
      <c r="P19055"/>
    </row>
    <row r="19056" spans="1:16" hidden="1">
      <c r="A19056" t="s">
        <v>19315</v>
      </c>
      <c r="B19056" s="1">
        <v>42345</v>
      </c>
      <c r="C19056" t="s">
        <v>19319</v>
      </c>
      <c r="D19056">
        <v>2</v>
      </c>
      <c r="E19056" t="s">
        <v>19320</v>
      </c>
      <c r="F19056" t="s">
        <v>7054</v>
      </c>
      <c r="G19056" t="s">
        <v>4</v>
      </c>
      <c r="H19056" t="s">
        <v>10706</v>
      </c>
      <c r="I19056" s="2">
        <v>1025</v>
      </c>
      <c r="J19056" s="5"/>
      <c r="L19056" s="5"/>
      <c r="M19056" s="2">
        <f t="shared" si="297"/>
        <v>-675736.01999999618</v>
      </c>
      <c r="P19056"/>
    </row>
    <row r="19057" spans="1:16" hidden="1">
      <c r="A19057" t="s">
        <v>19337</v>
      </c>
      <c r="B19057" s="1">
        <v>42345</v>
      </c>
      <c r="C19057" t="s">
        <v>19342</v>
      </c>
      <c r="D19057">
        <v>2</v>
      </c>
      <c r="E19057" t="s">
        <v>19343</v>
      </c>
      <c r="F19057" t="s">
        <v>7054</v>
      </c>
      <c r="G19057" t="s">
        <v>4</v>
      </c>
      <c r="H19057" t="s">
        <v>19344</v>
      </c>
      <c r="I19057" s="2">
        <v>590</v>
      </c>
      <c r="J19057" s="5"/>
      <c r="L19057" s="5"/>
      <c r="M19057" s="2">
        <f t="shared" si="297"/>
        <v>-675146.01999999618</v>
      </c>
      <c r="P19057"/>
    </row>
    <row r="19058" spans="1:16" hidden="1">
      <c r="A19058" t="s">
        <v>19364</v>
      </c>
      <c r="B19058" s="1">
        <v>42345</v>
      </c>
      <c r="C19058" t="s">
        <v>19369</v>
      </c>
      <c r="D19058">
        <v>2</v>
      </c>
      <c r="E19058" t="s">
        <v>19370</v>
      </c>
      <c r="F19058" t="s">
        <v>7054</v>
      </c>
      <c r="G19058" t="s">
        <v>4</v>
      </c>
      <c r="H19058" t="s">
        <v>185</v>
      </c>
      <c r="I19058" s="2">
        <v>1025</v>
      </c>
      <c r="J19058" s="5"/>
      <c r="L19058" s="5"/>
      <c r="M19058" s="2">
        <f t="shared" si="297"/>
        <v>-674121.01999999618</v>
      </c>
      <c r="P19058"/>
    </row>
    <row r="19059" spans="1:16" hidden="1">
      <c r="A19059" t="s">
        <v>19385</v>
      </c>
      <c r="B19059" s="1">
        <v>42345</v>
      </c>
      <c r="C19059" t="s">
        <v>19390</v>
      </c>
      <c r="D19059">
        <v>2</v>
      </c>
      <c r="E19059" t="s">
        <v>19391</v>
      </c>
      <c r="F19059" t="s">
        <v>7054</v>
      </c>
      <c r="G19059" t="s">
        <v>4</v>
      </c>
      <c r="H19059" t="s">
        <v>10824</v>
      </c>
      <c r="I19059" s="2">
        <v>1025</v>
      </c>
      <c r="J19059" s="5"/>
      <c r="L19059" s="5"/>
      <c r="M19059" s="2">
        <f t="shared" si="297"/>
        <v>-673096.01999999618</v>
      </c>
      <c r="P19059"/>
    </row>
    <row r="19060" spans="1:16" hidden="1">
      <c r="A19060" t="s">
        <v>19403</v>
      </c>
      <c r="B19060" s="1">
        <v>42345</v>
      </c>
      <c r="C19060" t="s">
        <v>19407</v>
      </c>
      <c r="D19060">
        <v>1</v>
      </c>
      <c r="E19060" t="s">
        <v>19408</v>
      </c>
      <c r="F19060" t="s">
        <v>13565</v>
      </c>
      <c r="G19060" t="s">
        <v>4</v>
      </c>
      <c r="H19060" t="s">
        <v>525</v>
      </c>
      <c r="I19060" s="2">
        <v>3239.79</v>
      </c>
      <c r="J19060" s="5"/>
      <c r="L19060" s="5"/>
      <c r="M19060" s="2">
        <f t="shared" si="297"/>
        <v>-669856.22999999614</v>
      </c>
      <c r="P19060"/>
    </row>
    <row r="19061" spans="1:16" hidden="1">
      <c r="A19061" t="s">
        <v>19419</v>
      </c>
      <c r="B19061" s="1">
        <v>42345</v>
      </c>
      <c r="C19061" t="s">
        <v>19423</v>
      </c>
      <c r="D19061">
        <v>2</v>
      </c>
      <c r="E19061" t="s">
        <v>19424</v>
      </c>
      <c r="F19061" t="s">
        <v>7054</v>
      </c>
      <c r="G19061" t="s">
        <v>4</v>
      </c>
      <c r="H19061" t="s">
        <v>2098</v>
      </c>
      <c r="I19061" s="2">
        <v>3030</v>
      </c>
      <c r="J19061" s="5"/>
      <c r="L19061" s="5"/>
      <c r="M19061" s="2">
        <f t="shared" si="297"/>
        <v>-666826.22999999614</v>
      </c>
      <c r="P19061"/>
    </row>
    <row r="19062" spans="1:16" hidden="1">
      <c r="A19062" t="s">
        <v>19440</v>
      </c>
      <c r="B19062" s="1">
        <v>42345</v>
      </c>
      <c r="C19062" t="s">
        <v>19444</v>
      </c>
      <c r="D19062">
        <v>2</v>
      </c>
      <c r="E19062" t="s">
        <v>19445</v>
      </c>
      <c r="F19062" t="s">
        <v>7054</v>
      </c>
      <c r="G19062" t="s">
        <v>4</v>
      </c>
      <c r="H19062" t="s">
        <v>383</v>
      </c>
      <c r="I19062" s="2">
        <v>1025</v>
      </c>
      <c r="J19062" s="5"/>
      <c r="L19062" s="5"/>
      <c r="M19062" s="2">
        <f t="shared" si="297"/>
        <v>-665801.22999999614</v>
      </c>
      <c r="P19062"/>
    </row>
    <row r="19063" spans="1:16" hidden="1">
      <c r="A19063" t="s">
        <v>19465</v>
      </c>
      <c r="B19063" s="1">
        <v>42345</v>
      </c>
      <c r="C19063" t="s">
        <v>19471</v>
      </c>
      <c r="D19063">
        <v>2</v>
      </c>
      <c r="E19063" t="s">
        <v>19472</v>
      </c>
      <c r="F19063" t="s">
        <v>7054</v>
      </c>
      <c r="G19063" t="s">
        <v>4</v>
      </c>
      <c r="H19063" t="s">
        <v>14</v>
      </c>
      <c r="I19063" s="2">
        <v>6400.01</v>
      </c>
      <c r="J19063" s="5"/>
      <c r="L19063" s="5"/>
      <c r="M19063" s="2">
        <f t="shared" si="297"/>
        <v>-659401.21999999613</v>
      </c>
      <c r="P19063"/>
    </row>
    <row r="19064" spans="1:16" hidden="1">
      <c r="A19064" t="s">
        <v>19491</v>
      </c>
      <c r="B19064" s="1">
        <v>42345</v>
      </c>
      <c r="C19064" t="s">
        <v>19496</v>
      </c>
      <c r="D19064">
        <v>2</v>
      </c>
      <c r="E19064" t="s">
        <v>19497</v>
      </c>
      <c r="F19064" t="s">
        <v>7054</v>
      </c>
      <c r="G19064" t="s">
        <v>4</v>
      </c>
      <c r="H19064" t="s">
        <v>14</v>
      </c>
      <c r="I19064" s="2">
        <v>3030</v>
      </c>
      <c r="J19064" s="5"/>
      <c r="L19064" s="5"/>
      <c r="M19064" s="2">
        <f t="shared" si="297"/>
        <v>-656371.21999999613</v>
      </c>
      <c r="P19064"/>
    </row>
    <row r="19065" spans="1:16" hidden="1">
      <c r="A19065" t="s">
        <v>19517</v>
      </c>
      <c r="B19065" s="1">
        <v>42345</v>
      </c>
      <c r="C19065" t="s">
        <v>19522</v>
      </c>
      <c r="D19065">
        <v>1</v>
      </c>
      <c r="E19065" t="s">
        <v>19523</v>
      </c>
      <c r="F19065" t="s">
        <v>13565</v>
      </c>
      <c r="G19065" t="s">
        <v>4</v>
      </c>
      <c r="H19065" t="s">
        <v>1736</v>
      </c>
      <c r="I19065" s="2">
        <v>313056</v>
      </c>
      <c r="J19065" s="5"/>
      <c r="L19065" s="5"/>
      <c r="M19065" s="2">
        <f t="shared" si="297"/>
        <v>-343315.21999999613</v>
      </c>
      <c r="P19065"/>
    </row>
    <row r="19066" spans="1:16" hidden="1">
      <c r="A19066" t="s">
        <v>19541</v>
      </c>
      <c r="B19066" s="1">
        <v>42345</v>
      </c>
      <c r="C19066" t="s">
        <v>19547</v>
      </c>
      <c r="D19066">
        <v>2</v>
      </c>
      <c r="E19066" t="s">
        <v>19548</v>
      </c>
      <c r="F19066" t="s">
        <v>7054</v>
      </c>
      <c r="G19066" t="s">
        <v>4</v>
      </c>
      <c r="H19066" t="s">
        <v>1187</v>
      </c>
      <c r="I19066" s="2">
        <v>2990</v>
      </c>
      <c r="J19066" s="5"/>
      <c r="L19066" s="5"/>
      <c r="M19066" s="2">
        <f t="shared" si="297"/>
        <v>-340325.21999999613</v>
      </c>
      <c r="P19066"/>
    </row>
    <row r="19067" spans="1:16" hidden="1">
      <c r="A19067" t="s">
        <v>19566</v>
      </c>
      <c r="B19067" s="1">
        <v>42345</v>
      </c>
      <c r="C19067" t="s">
        <v>19573</v>
      </c>
      <c r="D19067">
        <v>2</v>
      </c>
      <c r="E19067" t="s">
        <v>19574</v>
      </c>
      <c r="F19067" t="s">
        <v>7054</v>
      </c>
      <c r="G19067" t="s">
        <v>4</v>
      </c>
      <c r="H19067" t="s">
        <v>1187</v>
      </c>
      <c r="I19067" s="2">
        <v>1025</v>
      </c>
      <c r="J19067" s="5"/>
      <c r="L19067" s="5"/>
      <c r="M19067" s="2">
        <f t="shared" si="297"/>
        <v>-339300.21999999613</v>
      </c>
      <c r="P19067"/>
    </row>
    <row r="19068" spans="1:16" hidden="1">
      <c r="A19068" t="s">
        <v>19591</v>
      </c>
      <c r="B19068" s="1">
        <v>42345</v>
      </c>
      <c r="C19068" t="s">
        <v>19595</v>
      </c>
      <c r="D19068">
        <v>2</v>
      </c>
      <c r="E19068" t="s">
        <v>19596</v>
      </c>
      <c r="F19068" t="s">
        <v>7054</v>
      </c>
      <c r="G19068" t="s">
        <v>4</v>
      </c>
      <c r="H19068" t="s">
        <v>19597</v>
      </c>
      <c r="I19068" s="2">
        <v>4100</v>
      </c>
      <c r="J19068" s="5"/>
      <c r="L19068" s="5"/>
      <c r="M19068" s="2">
        <f t="shared" si="297"/>
        <v>-335200.21999999613</v>
      </c>
      <c r="P19068"/>
    </row>
    <row r="19069" spans="1:16" hidden="1">
      <c r="A19069" t="s">
        <v>19617</v>
      </c>
      <c r="B19069" s="1">
        <v>42345</v>
      </c>
      <c r="C19069" t="s">
        <v>19623</v>
      </c>
      <c r="D19069">
        <v>2</v>
      </c>
      <c r="E19069" t="s">
        <v>19624</v>
      </c>
      <c r="F19069" t="s">
        <v>7054</v>
      </c>
      <c r="G19069" t="s">
        <v>4</v>
      </c>
      <c r="H19069" t="s">
        <v>3531</v>
      </c>
      <c r="I19069" s="2">
        <v>1025</v>
      </c>
      <c r="J19069" s="5"/>
      <c r="L19069" s="5"/>
      <c r="M19069" s="2">
        <f t="shared" si="297"/>
        <v>-334175.21999999613</v>
      </c>
      <c r="P19069"/>
    </row>
    <row r="19070" spans="1:16" hidden="1">
      <c r="A19070" t="s">
        <v>19640</v>
      </c>
      <c r="B19070" s="1">
        <v>42345</v>
      </c>
      <c r="C19070" t="s">
        <v>3248</v>
      </c>
      <c r="D19070">
        <v>2</v>
      </c>
      <c r="E19070" t="s">
        <v>19645</v>
      </c>
      <c r="F19070" t="s">
        <v>7054</v>
      </c>
      <c r="G19070" t="s">
        <v>4</v>
      </c>
      <c r="H19070" t="s">
        <v>2515</v>
      </c>
      <c r="I19070" s="2">
        <v>1025</v>
      </c>
      <c r="J19070" s="5"/>
      <c r="L19070" s="5"/>
      <c r="M19070" s="2">
        <f t="shared" si="297"/>
        <v>-333150.21999999613</v>
      </c>
      <c r="P19070"/>
    </row>
    <row r="19071" spans="1:16" hidden="1">
      <c r="A19071" t="s">
        <v>19662</v>
      </c>
      <c r="B19071" s="1">
        <v>42345</v>
      </c>
      <c r="C19071" t="s">
        <v>19665</v>
      </c>
      <c r="D19071">
        <v>2</v>
      </c>
      <c r="E19071" t="s">
        <v>19666</v>
      </c>
      <c r="F19071" t="s">
        <v>7054</v>
      </c>
      <c r="G19071" t="s">
        <v>4</v>
      </c>
      <c r="H19071" t="s">
        <v>2515</v>
      </c>
      <c r="I19071" s="2">
        <v>1840</v>
      </c>
      <c r="J19071" s="5"/>
      <c r="L19071" s="5"/>
      <c r="M19071" s="2">
        <f t="shared" si="297"/>
        <v>-331310.21999999613</v>
      </c>
      <c r="P19071"/>
    </row>
    <row r="19072" spans="1:16" hidden="1">
      <c r="A19072" t="s">
        <v>19687</v>
      </c>
      <c r="B19072" s="1">
        <v>42345</v>
      </c>
      <c r="C19072" t="s">
        <v>3248</v>
      </c>
      <c r="D19072">
        <v>2</v>
      </c>
      <c r="E19072" t="s">
        <v>19690</v>
      </c>
      <c r="F19072" t="s">
        <v>7054</v>
      </c>
      <c r="G19072" t="s">
        <v>4</v>
      </c>
      <c r="H19072" t="s">
        <v>8776</v>
      </c>
      <c r="I19072" s="2">
        <v>1025</v>
      </c>
      <c r="J19072" s="5"/>
      <c r="L19072" s="5"/>
      <c r="M19072" s="2">
        <f t="shared" si="297"/>
        <v>-330285.21999999613</v>
      </c>
      <c r="P19072"/>
    </row>
    <row r="19073" spans="1:16" hidden="1">
      <c r="A19073" t="s">
        <v>19709</v>
      </c>
      <c r="B19073" s="1">
        <v>42345</v>
      </c>
      <c r="C19073" t="s">
        <v>19712</v>
      </c>
      <c r="D19073">
        <v>2</v>
      </c>
      <c r="E19073" t="s">
        <v>19713</v>
      </c>
      <c r="F19073" t="s">
        <v>7054</v>
      </c>
      <c r="G19073" t="s">
        <v>4</v>
      </c>
      <c r="H19073" t="s">
        <v>5430</v>
      </c>
      <c r="I19073" s="2">
        <v>5189.3500000000004</v>
      </c>
      <c r="J19073" s="5">
        <v>34</v>
      </c>
      <c r="L19073" s="5"/>
      <c r="M19073" s="2">
        <f t="shared" si="297"/>
        <v>-325095.86999999615</v>
      </c>
      <c r="P19073"/>
    </row>
    <row r="19074" spans="1:16" hidden="1">
      <c r="A19074" t="s">
        <v>19730</v>
      </c>
      <c r="B19074" s="1">
        <v>42345</v>
      </c>
      <c r="C19074" t="s">
        <v>19125</v>
      </c>
      <c r="D19074">
        <v>1</v>
      </c>
      <c r="E19074" t="s">
        <v>19733</v>
      </c>
      <c r="F19074" t="s">
        <v>13565</v>
      </c>
      <c r="G19074" t="s">
        <v>4</v>
      </c>
      <c r="H19074" t="s">
        <v>2894</v>
      </c>
      <c r="I19074" s="2">
        <v>107000</v>
      </c>
      <c r="J19074" s="5"/>
      <c r="L19074" s="5"/>
      <c r="M19074" s="2">
        <f t="shared" si="297"/>
        <v>-218095.86999999615</v>
      </c>
      <c r="P19074"/>
    </row>
    <row r="19075" spans="1:16" hidden="1">
      <c r="A19075" t="s">
        <v>19758</v>
      </c>
      <c r="B19075" s="1">
        <v>42345</v>
      </c>
      <c r="C19075" t="s">
        <v>19759</v>
      </c>
      <c r="D19075">
        <v>1</v>
      </c>
      <c r="E19075" t="s">
        <v>19760</v>
      </c>
      <c r="F19075" t="s">
        <v>13565</v>
      </c>
      <c r="G19075" t="s">
        <v>4</v>
      </c>
      <c r="H19075" t="s">
        <v>19761</v>
      </c>
      <c r="I19075" s="2">
        <v>120000</v>
      </c>
      <c r="J19075" s="5"/>
      <c r="L19075" s="5"/>
      <c r="M19075" s="2">
        <f t="shared" si="297"/>
        <v>-98095.869999996154</v>
      </c>
      <c r="P19075"/>
    </row>
    <row r="19076" spans="1:16" hidden="1">
      <c r="A19076" s="35" t="s">
        <v>3374</v>
      </c>
      <c r="B19076" s="36">
        <v>42346</v>
      </c>
      <c r="C19076" s="35" t="s">
        <v>6</v>
      </c>
      <c r="D19076" s="35">
        <v>1</v>
      </c>
      <c r="E19076" s="35" t="s">
        <v>3377</v>
      </c>
      <c r="F19076" s="35" t="s">
        <v>29</v>
      </c>
      <c r="G19076" s="35" t="s">
        <v>20</v>
      </c>
      <c r="H19076" s="35" t="s">
        <v>3378</v>
      </c>
      <c r="I19076" s="11">
        <v>2097.1799999999998</v>
      </c>
      <c r="J19076" s="12"/>
      <c r="K19076" s="11"/>
      <c r="L19076" s="12"/>
      <c r="M19076" s="2">
        <f t="shared" si="297"/>
        <v>-95998.689999996161</v>
      </c>
      <c r="P19076"/>
    </row>
    <row r="19077" spans="1:16" hidden="1">
      <c r="A19077" t="s">
        <v>3386</v>
      </c>
      <c r="B19077" s="1">
        <v>42346</v>
      </c>
      <c r="C19077" t="s">
        <v>6</v>
      </c>
      <c r="D19077">
        <v>1</v>
      </c>
      <c r="E19077" t="s">
        <v>3389</v>
      </c>
      <c r="F19077" t="s">
        <v>29</v>
      </c>
      <c r="G19077" t="s">
        <v>20</v>
      </c>
      <c r="H19077" t="s">
        <v>3378</v>
      </c>
      <c r="I19077" s="2">
        <v>2653.15</v>
      </c>
      <c r="J19077" s="5"/>
      <c r="L19077" s="5"/>
      <c r="M19077" s="2">
        <f t="shared" si="297"/>
        <v>-93345.539999996166</v>
      </c>
      <c r="P19077"/>
    </row>
    <row r="19078" spans="1:16" hidden="1">
      <c r="A19078" t="s">
        <v>3394</v>
      </c>
      <c r="B19078" s="1">
        <v>42346</v>
      </c>
      <c r="C19078" t="s">
        <v>6</v>
      </c>
      <c r="D19078">
        <v>1</v>
      </c>
      <c r="E19078" t="s">
        <v>3395</v>
      </c>
      <c r="F19078" t="s">
        <v>29</v>
      </c>
      <c r="G19078" t="s">
        <v>20</v>
      </c>
      <c r="H19078" t="s">
        <v>65</v>
      </c>
      <c r="I19078" s="2">
        <v>325.19</v>
      </c>
      <c r="J19078" s="5"/>
      <c r="L19078" s="5"/>
      <c r="M19078" s="2">
        <f t="shared" si="297"/>
        <v>-93020.349999996164</v>
      </c>
      <c r="P19078"/>
    </row>
    <row r="19079" spans="1:16" hidden="1">
      <c r="A19079" t="s">
        <v>3615</v>
      </c>
      <c r="B19079" s="1">
        <v>42346</v>
      </c>
      <c r="C19079" t="s">
        <v>18</v>
      </c>
      <c r="D19079">
        <v>1</v>
      </c>
      <c r="E19079" t="s">
        <v>3617</v>
      </c>
      <c r="F19079" t="s">
        <v>13</v>
      </c>
      <c r="G19079" t="s">
        <v>20</v>
      </c>
      <c r="H19079" t="s">
        <v>3618</v>
      </c>
      <c r="J19079" s="5"/>
      <c r="K19079" s="2">
        <v>45000</v>
      </c>
      <c r="L19079" s="5"/>
      <c r="M19079" s="2">
        <f t="shared" si="297"/>
        <v>-138020.34999999616</v>
      </c>
      <c r="P19079"/>
    </row>
    <row r="19080" spans="1:16" hidden="1">
      <c r="A19080" t="s">
        <v>3667</v>
      </c>
      <c r="B19080" s="1">
        <v>42346</v>
      </c>
      <c r="C19080" t="s">
        <v>11</v>
      </c>
      <c r="D19080">
        <v>1</v>
      </c>
      <c r="E19080" t="s">
        <v>3670</v>
      </c>
      <c r="F19080" t="s">
        <v>16</v>
      </c>
      <c r="G19080" t="s">
        <v>20</v>
      </c>
      <c r="H19080" t="s">
        <v>3671</v>
      </c>
      <c r="J19080" s="5"/>
      <c r="K19080" s="2">
        <v>1840</v>
      </c>
      <c r="L19080" s="5"/>
      <c r="M19080" s="2">
        <f t="shared" si="297"/>
        <v>-139860.34999999616</v>
      </c>
      <c r="P19080"/>
    </row>
    <row r="19081" spans="1:16" hidden="1">
      <c r="A19081" t="s">
        <v>3725</v>
      </c>
      <c r="B19081" s="1">
        <v>42346</v>
      </c>
      <c r="C19081" t="s">
        <v>6</v>
      </c>
      <c r="D19081">
        <v>1</v>
      </c>
      <c r="E19081" t="s">
        <v>3728</v>
      </c>
      <c r="F19081" t="s">
        <v>29</v>
      </c>
      <c r="G19081" t="s">
        <v>20</v>
      </c>
      <c r="H19081" t="s">
        <v>3729</v>
      </c>
      <c r="I19081" s="2">
        <v>11742.58</v>
      </c>
      <c r="J19081" s="5"/>
      <c r="L19081" s="5"/>
      <c r="M19081" s="2">
        <f t="shared" ref="M19081:M19144" si="298">+M19080+I19081-K19081</f>
        <v>-128117.76999999616</v>
      </c>
      <c r="P19081"/>
    </row>
    <row r="19082" spans="1:16" hidden="1">
      <c r="A19082" t="s">
        <v>3855</v>
      </c>
      <c r="B19082" s="1">
        <v>42346</v>
      </c>
      <c r="C19082" t="s">
        <v>195</v>
      </c>
      <c r="D19082">
        <v>1</v>
      </c>
      <c r="E19082" t="s">
        <v>3856</v>
      </c>
      <c r="F19082" t="s">
        <v>13</v>
      </c>
      <c r="G19082" t="s">
        <v>20</v>
      </c>
      <c r="H19082" t="s">
        <v>195</v>
      </c>
      <c r="J19082" s="5"/>
      <c r="K19082" s="2">
        <v>7561.49</v>
      </c>
      <c r="L19082" s="5"/>
      <c r="M19082" s="2">
        <f t="shared" si="298"/>
        <v>-135679.25999999617</v>
      </c>
      <c r="P19082"/>
    </row>
    <row r="19083" spans="1:16" hidden="1">
      <c r="A19083" t="s">
        <v>3863</v>
      </c>
      <c r="B19083" s="1">
        <v>42346</v>
      </c>
      <c r="C19083" t="s">
        <v>200</v>
      </c>
      <c r="D19083">
        <v>1</v>
      </c>
      <c r="E19083" t="s">
        <v>3864</v>
      </c>
      <c r="F19083" t="s">
        <v>16</v>
      </c>
      <c r="G19083" t="s">
        <v>20</v>
      </c>
      <c r="H19083" t="s">
        <v>200</v>
      </c>
      <c r="J19083" s="5"/>
      <c r="K19083" s="2">
        <v>11740.86</v>
      </c>
      <c r="L19083" s="5"/>
      <c r="M19083" s="2">
        <f t="shared" si="298"/>
        <v>-147420.11999999615</v>
      </c>
      <c r="P19083"/>
    </row>
    <row r="19084" spans="1:16" hidden="1">
      <c r="A19084" t="s">
        <v>3867</v>
      </c>
      <c r="B19084" s="1">
        <v>42346</v>
      </c>
      <c r="C19084" t="s">
        <v>18</v>
      </c>
      <c r="D19084">
        <v>1</v>
      </c>
      <c r="E19084" t="s">
        <v>3868</v>
      </c>
      <c r="F19084" t="s">
        <v>13</v>
      </c>
      <c r="G19084" t="s">
        <v>20</v>
      </c>
      <c r="H19084" t="s">
        <v>18</v>
      </c>
      <c r="J19084" s="5"/>
      <c r="K19084" s="2">
        <v>22828.71</v>
      </c>
      <c r="L19084" s="5"/>
      <c r="M19084" s="2">
        <f t="shared" si="298"/>
        <v>-170248.82999999615</v>
      </c>
      <c r="P19084"/>
    </row>
    <row r="19085" spans="1:16" hidden="1">
      <c r="A19085" t="s">
        <v>3880</v>
      </c>
      <c r="B19085" s="1">
        <v>42346</v>
      </c>
      <c r="C19085" t="s">
        <v>43</v>
      </c>
      <c r="D19085">
        <v>1</v>
      </c>
      <c r="E19085" t="s">
        <v>3884</v>
      </c>
      <c r="F19085" t="s">
        <v>16</v>
      </c>
      <c r="G19085" t="s">
        <v>4</v>
      </c>
      <c r="H19085" t="s">
        <v>444</v>
      </c>
      <c r="J19085" s="5"/>
      <c r="K19085" s="2">
        <v>3030.01</v>
      </c>
      <c r="L19085" s="5"/>
      <c r="M19085" s="2">
        <f t="shared" si="298"/>
        <v>-173278.83999999615</v>
      </c>
      <c r="P19085"/>
    </row>
    <row r="19086" spans="1:16" hidden="1">
      <c r="A19086" t="s">
        <v>3899</v>
      </c>
      <c r="B19086" s="1">
        <v>42346</v>
      </c>
      <c r="C19086" t="s">
        <v>1</v>
      </c>
      <c r="D19086">
        <v>1</v>
      </c>
      <c r="E19086" t="s">
        <v>3900</v>
      </c>
      <c r="F19086" t="s">
        <v>45</v>
      </c>
      <c r="G19086" t="s">
        <v>4</v>
      </c>
      <c r="H19086" t="s">
        <v>3901</v>
      </c>
      <c r="J19086" s="5"/>
      <c r="K19086" s="2">
        <v>3030</v>
      </c>
      <c r="L19086" s="5"/>
      <c r="M19086" s="2">
        <f t="shared" si="298"/>
        <v>-176308.83999999615</v>
      </c>
      <c r="P19086"/>
    </row>
    <row r="19087" spans="1:16" hidden="1">
      <c r="A19087" t="s">
        <v>3917</v>
      </c>
      <c r="B19087" s="1">
        <v>42346</v>
      </c>
      <c r="C19087" t="s">
        <v>3918</v>
      </c>
      <c r="D19087">
        <v>2</v>
      </c>
      <c r="E19087" t="s">
        <v>3919</v>
      </c>
      <c r="F19087" t="s">
        <v>78</v>
      </c>
      <c r="G19087" t="s">
        <v>4</v>
      </c>
      <c r="H19087" t="s">
        <v>3920</v>
      </c>
      <c r="J19087" s="5"/>
      <c r="K19087" s="2">
        <v>4100</v>
      </c>
      <c r="L19087" s="5"/>
      <c r="M19087" s="2">
        <f t="shared" si="298"/>
        <v>-180408.83999999615</v>
      </c>
      <c r="P19087"/>
    </row>
    <row r="19088" spans="1:16" hidden="1">
      <c r="A19088" t="s">
        <v>3971</v>
      </c>
      <c r="B19088" s="1">
        <v>42346</v>
      </c>
      <c r="C19088" t="s">
        <v>18</v>
      </c>
      <c r="D19088">
        <v>1</v>
      </c>
      <c r="E19088" t="s">
        <v>3972</v>
      </c>
      <c r="F19088" t="s">
        <v>13</v>
      </c>
      <c r="G19088" t="s">
        <v>4</v>
      </c>
      <c r="H19088" t="s">
        <v>3973</v>
      </c>
      <c r="J19088" s="5"/>
      <c r="K19088" s="2">
        <v>20000</v>
      </c>
      <c r="L19088" s="5"/>
      <c r="M19088" s="2">
        <f t="shared" si="298"/>
        <v>-200408.83999999615</v>
      </c>
      <c r="P19088"/>
    </row>
    <row r="19089" spans="1:16" hidden="1">
      <c r="A19089" t="s">
        <v>3975</v>
      </c>
      <c r="B19089" s="1">
        <v>42346</v>
      </c>
      <c r="C19089" t="s">
        <v>1</v>
      </c>
      <c r="D19089">
        <v>1</v>
      </c>
      <c r="E19089" t="s">
        <v>3976</v>
      </c>
      <c r="F19089" t="s">
        <v>16</v>
      </c>
      <c r="G19089" t="s">
        <v>4</v>
      </c>
      <c r="H19089" t="s">
        <v>2894</v>
      </c>
      <c r="J19089" s="5"/>
      <c r="K19089" s="2">
        <v>700</v>
      </c>
      <c r="L19089" s="5"/>
      <c r="M19089" s="2">
        <f t="shared" si="298"/>
        <v>-201108.83999999615</v>
      </c>
      <c r="P19089"/>
    </row>
    <row r="19090" spans="1:16" hidden="1">
      <c r="A19090" t="s">
        <v>3986</v>
      </c>
      <c r="B19090" s="1">
        <v>42346</v>
      </c>
      <c r="C19090" t="s">
        <v>1</v>
      </c>
      <c r="D19090">
        <v>1</v>
      </c>
      <c r="E19090" t="s">
        <v>3987</v>
      </c>
      <c r="F19090" t="s">
        <v>67</v>
      </c>
      <c r="G19090" t="s">
        <v>4</v>
      </c>
      <c r="H19090" t="s">
        <v>3988</v>
      </c>
      <c r="J19090" s="5"/>
      <c r="K19090" s="2">
        <v>60000</v>
      </c>
      <c r="L19090" s="5"/>
      <c r="M19090" s="2">
        <f t="shared" si="298"/>
        <v>-261108.83999999615</v>
      </c>
      <c r="P19090"/>
    </row>
    <row r="19091" spans="1:16" hidden="1">
      <c r="A19091" t="s">
        <v>4007</v>
      </c>
      <c r="B19091" s="1">
        <v>42346</v>
      </c>
      <c r="C19091" t="s">
        <v>11</v>
      </c>
      <c r="D19091">
        <v>1</v>
      </c>
      <c r="E19091" t="s">
        <v>4008</v>
      </c>
      <c r="F19091" t="s">
        <v>13</v>
      </c>
      <c r="G19091" t="s">
        <v>4</v>
      </c>
      <c r="H19091" t="s">
        <v>2804</v>
      </c>
      <c r="J19091" s="5"/>
      <c r="K19091" s="2">
        <v>61100</v>
      </c>
      <c r="L19091" s="5"/>
      <c r="M19091" s="2">
        <f t="shared" si="298"/>
        <v>-322208.83999999613</v>
      </c>
      <c r="P19091"/>
    </row>
    <row r="19092" spans="1:16" hidden="1">
      <c r="A19092" t="s">
        <v>4024</v>
      </c>
      <c r="B19092" s="1">
        <v>42346</v>
      </c>
      <c r="C19092" t="s">
        <v>1</v>
      </c>
      <c r="D19092">
        <v>1</v>
      </c>
      <c r="E19092" t="s">
        <v>4025</v>
      </c>
      <c r="F19092" t="s">
        <v>16</v>
      </c>
      <c r="G19092" t="s">
        <v>4</v>
      </c>
      <c r="H19092" t="s">
        <v>4026</v>
      </c>
      <c r="J19092" s="5"/>
      <c r="K19092" s="2">
        <v>70000</v>
      </c>
      <c r="L19092" s="5"/>
      <c r="M19092" s="2">
        <f t="shared" si="298"/>
        <v>-392208.83999999613</v>
      </c>
      <c r="P19092"/>
    </row>
    <row r="19093" spans="1:16" hidden="1">
      <c r="A19093" t="s">
        <v>4029</v>
      </c>
      <c r="B19093" s="1">
        <v>42346</v>
      </c>
      <c r="C19093" t="s">
        <v>1</v>
      </c>
      <c r="D19093">
        <v>1</v>
      </c>
      <c r="E19093" t="s">
        <v>4030</v>
      </c>
      <c r="F19093" t="s">
        <v>45</v>
      </c>
      <c r="G19093" t="s">
        <v>4</v>
      </c>
      <c r="H19093" t="s">
        <v>4031</v>
      </c>
      <c r="J19093" s="5"/>
      <c r="K19093" s="2">
        <v>173000</v>
      </c>
      <c r="L19093" s="5"/>
      <c r="M19093" s="2">
        <f t="shared" si="298"/>
        <v>-565208.83999999613</v>
      </c>
      <c r="P19093"/>
    </row>
    <row r="19094" spans="1:16" hidden="1">
      <c r="A19094" t="s">
        <v>4039</v>
      </c>
      <c r="B19094" s="1">
        <v>42346</v>
      </c>
      <c r="C19094" t="s">
        <v>43</v>
      </c>
      <c r="D19094">
        <v>1</v>
      </c>
      <c r="E19094" t="s">
        <v>4040</v>
      </c>
      <c r="F19094" t="s">
        <v>16</v>
      </c>
      <c r="G19094" t="s">
        <v>4</v>
      </c>
      <c r="H19094" t="s">
        <v>1084</v>
      </c>
      <c r="J19094" s="5"/>
      <c r="K19094" s="2">
        <v>3030</v>
      </c>
      <c r="L19094" s="5"/>
      <c r="M19094" s="2">
        <f t="shared" si="298"/>
        <v>-568238.83999999613</v>
      </c>
      <c r="P19094"/>
    </row>
    <row r="19095" spans="1:16" hidden="1">
      <c r="A19095" t="s">
        <v>4046</v>
      </c>
      <c r="B19095" s="1">
        <v>42346</v>
      </c>
      <c r="C19095" t="s">
        <v>18</v>
      </c>
      <c r="D19095">
        <v>1</v>
      </c>
      <c r="E19095" t="s">
        <v>4047</v>
      </c>
      <c r="F19095" t="s">
        <v>13</v>
      </c>
      <c r="G19095" t="s">
        <v>4</v>
      </c>
      <c r="H19095" t="s">
        <v>4048</v>
      </c>
      <c r="J19095" s="5"/>
      <c r="K19095" s="2">
        <v>10000</v>
      </c>
      <c r="L19095" s="5"/>
      <c r="M19095" s="2">
        <f t="shared" si="298"/>
        <v>-578238.83999999613</v>
      </c>
      <c r="P19095"/>
    </row>
    <row r="19096" spans="1:16" hidden="1">
      <c r="A19096" t="s">
        <v>4058</v>
      </c>
      <c r="B19096" s="1">
        <v>42346</v>
      </c>
      <c r="C19096" t="s">
        <v>6</v>
      </c>
      <c r="D19096">
        <v>1</v>
      </c>
      <c r="E19096" t="s">
        <v>4059</v>
      </c>
      <c r="F19096" t="s">
        <v>29</v>
      </c>
      <c r="G19096" t="s">
        <v>4</v>
      </c>
      <c r="H19096" t="s">
        <v>1949</v>
      </c>
      <c r="I19096" s="2">
        <v>750</v>
      </c>
      <c r="J19096" s="5"/>
      <c r="L19096" s="5"/>
      <c r="M19096" s="2">
        <f t="shared" si="298"/>
        <v>-577488.83999999613</v>
      </c>
      <c r="P19096"/>
    </row>
    <row r="19097" spans="1:16" hidden="1">
      <c r="A19097" t="s">
        <v>4081</v>
      </c>
      <c r="B19097" s="1">
        <v>42346</v>
      </c>
      <c r="C19097" t="s">
        <v>18</v>
      </c>
      <c r="D19097">
        <v>1</v>
      </c>
      <c r="E19097" t="s">
        <v>4082</v>
      </c>
      <c r="F19097" t="s">
        <v>13</v>
      </c>
      <c r="G19097" t="s">
        <v>4</v>
      </c>
      <c r="H19097" t="s">
        <v>4048</v>
      </c>
      <c r="J19097" s="5"/>
      <c r="K19097" s="2">
        <v>190000</v>
      </c>
      <c r="L19097" s="5"/>
      <c r="M19097" s="2">
        <f t="shared" si="298"/>
        <v>-767488.83999999613</v>
      </c>
      <c r="P19097"/>
    </row>
    <row r="19098" spans="1:16" hidden="1">
      <c r="A19098" t="s">
        <v>4092</v>
      </c>
      <c r="B19098" s="1">
        <v>42346</v>
      </c>
      <c r="C19098" t="s">
        <v>200</v>
      </c>
      <c r="D19098">
        <v>1</v>
      </c>
      <c r="E19098" t="s">
        <v>4093</v>
      </c>
      <c r="F19098" t="s">
        <v>16</v>
      </c>
      <c r="G19098" t="s">
        <v>4</v>
      </c>
      <c r="H19098" t="s">
        <v>200</v>
      </c>
      <c r="J19098" s="5"/>
      <c r="K19098" s="2">
        <v>4000</v>
      </c>
      <c r="L19098" s="5"/>
      <c r="M19098" s="2">
        <f t="shared" si="298"/>
        <v>-771488.83999999613</v>
      </c>
      <c r="P19098"/>
    </row>
    <row r="19099" spans="1:16" hidden="1">
      <c r="A19099" t="s">
        <v>4102</v>
      </c>
      <c r="B19099" s="1">
        <v>42346</v>
      </c>
      <c r="C19099" t="s">
        <v>195</v>
      </c>
      <c r="D19099">
        <v>1</v>
      </c>
      <c r="E19099" t="s">
        <v>4103</v>
      </c>
      <c r="F19099" t="s">
        <v>13</v>
      </c>
      <c r="G19099" t="s">
        <v>4</v>
      </c>
      <c r="H19099" t="s">
        <v>195</v>
      </c>
      <c r="J19099" s="5"/>
      <c r="K19099" s="2">
        <v>6073.88</v>
      </c>
      <c r="L19099" s="5"/>
      <c r="M19099" s="2">
        <f t="shared" si="298"/>
        <v>-777562.71999999613</v>
      </c>
      <c r="P19099"/>
    </row>
    <row r="19100" spans="1:16" hidden="1">
      <c r="A19100" t="s">
        <v>4108</v>
      </c>
      <c r="B19100" s="1">
        <v>42346</v>
      </c>
      <c r="C19100" t="s">
        <v>18</v>
      </c>
      <c r="D19100">
        <v>1</v>
      </c>
      <c r="E19100" t="s">
        <v>4109</v>
      </c>
      <c r="F19100" t="s">
        <v>13</v>
      </c>
      <c r="G19100" t="s">
        <v>4</v>
      </c>
      <c r="H19100" t="s">
        <v>18</v>
      </c>
      <c r="J19100" s="5"/>
      <c r="K19100" s="2">
        <v>17290.740000000002</v>
      </c>
      <c r="L19100" s="5"/>
      <c r="M19100" s="2">
        <f t="shared" si="298"/>
        <v>-794853.45999999612</v>
      </c>
      <c r="P19100"/>
    </row>
    <row r="19101" spans="1:16" hidden="1">
      <c r="A19101" t="s">
        <v>6352</v>
      </c>
      <c r="B19101" s="1">
        <v>42346</v>
      </c>
      <c r="C19101" t="s">
        <v>1944</v>
      </c>
      <c r="D19101">
        <v>1</v>
      </c>
      <c r="E19101" t="s">
        <v>6353</v>
      </c>
      <c r="F19101" t="s">
        <v>3342</v>
      </c>
      <c r="G19101" t="s">
        <v>52</v>
      </c>
      <c r="H19101" t="s">
        <v>6354</v>
      </c>
      <c r="J19101" s="5"/>
      <c r="K19101" s="2">
        <v>0</v>
      </c>
      <c r="L19101" s="5"/>
      <c r="M19101" s="2">
        <f t="shared" si="298"/>
        <v>-794853.45999999612</v>
      </c>
      <c r="P19101"/>
    </row>
    <row r="19102" spans="1:16" hidden="1">
      <c r="A19102" t="s">
        <v>19783</v>
      </c>
      <c r="B19102" s="1">
        <v>42346</v>
      </c>
      <c r="C19102" t="s">
        <v>19789</v>
      </c>
      <c r="D19102">
        <v>2</v>
      </c>
      <c r="E19102" t="s">
        <v>19790</v>
      </c>
      <c r="F19102" t="s">
        <v>7054</v>
      </c>
      <c r="G19102" t="s">
        <v>20</v>
      </c>
      <c r="H19102" t="s">
        <v>15677</v>
      </c>
      <c r="I19102" s="2">
        <v>1839.99</v>
      </c>
      <c r="J19102" s="5"/>
      <c r="L19102" s="5"/>
      <c r="M19102" s="2">
        <f t="shared" si="298"/>
        <v>-793013.46999999613</v>
      </c>
      <c r="P19102"/>
    </row>
    <row r="19103" spans="1:16" hidden="1">
      <c r="A19103" t="s">
        <v>19807</v>
      </c>
      <c r="B19103" s="1">
        <v>42346</v>
      </c>
      <c r="C19103" t="s">
        <v>5029</v>
      </c>
      <c r="D19103">
        <v>2</v>
      </c>
      <c r="E19103" t="s">
        <v>19810</v>
      </c>
      <c r="F19103" t="s">
        <v>13559</v>
      </c>
      <c r="G19103" t="s">
        <v>479</v>
      </c>
      <c r="H19103" t="s">
        <v>2612</v>
      </c>
      <c r="J19103" s="5"/>
      <c r="K19103" s="2">
        <v>6114.87</v>
      </c>
      <c r="L19103" s="5"/>
      <c r="M19103" s="2">
        <f t="shared" si="298"/>
        <v>-799128.33999999613</v>
      </c>
      <c r="P19103"/>
    </row>
    <row r="19104" spans="1:16" hidden="1">
      <c r="A19104" t="s">
        <v>19807</v>
      </c>
      <c r="B19104" s="1">
        <v>42346</v>
      </c>
      <c r="C19104" t="s">
        <v>5029</v>
      </c>
      <c r="D19104">
        <v>2</v>
      </c>
      <c r="E19104" t="s">
        <v>19810</v>
      </c>
      <c r="F19104" t="s">
        <v>13559</v>
      </c>
      <c r="G19104" t="s">
        <v>479</v>
      </c>
      <c r="H19104" t="s">
        <v>2612</v>
      </c>
      <c r="I19104" s="2">
        <v>6114.87</v>
      </c>
      <c r="J19104" s="5"/>
      <c r="L19104" s="5"/>
      <c r="M19104" s="2">
        <f t="shared" si="298"/>
        <v>-793013.46999999613</v>
      </c>
      <c r="P19104"/>
    </row>
    <row r="19105" spans="1:16" hidden="1">
      <c r="A19105" t="s">
        <v>19828</v>
      </c>
      <c r="B19105" s="1">
        <v>42346</v>
      </c>
      <c r="C19105" t="s">
        <v>3261</v>
      </c>
      <c r="D19105">
        <v>2</v>
      </c>
      <c r="E19105" t="s">
        <v>19833</v>
      </c>
      <c r="F19105" t="s">
        <v>13559</v>
      </c>
      <c r="G19105" t="s">
        <v>479</v>
      </c>
      <c r="H19105" t="s">
        <v>19834</v>
      </c>
      <c r="J19105" s="5"/>
      <c r="K19105" s="2">
        <v>458.79</v>
      </c>
      <c r="L19105" s="5"/>
      <c r="M19105" s="2">
        <f t="shared" si="298"/>
        <v>-793472.25999999617</v>
      </c>
      <c r="P19105"/>
    </row>
    <row r="19106" spans="1:16" hidden="1">
      <c r="A19106" t="s">
        <v>19828</v>
      </c>
      <c r="B19106" s="1">
        <v>42346</v>
      </c>
      <c r="C19106" t="s">
        <v>3261</v>
      </c>
      <c r="D19106">
        <v>2</v>
      </c>
      <c r="E19106" t="s">
        <v>19833</v>
      </c>
      <c r="F19106" t="s">
        <v>13559</v>
      </c>
      <c r="G19106" t="s">
        <v>479</v>
      </c>
      <c r="H19106" t="s">
        <v>19834</v>
      </c>
      <c r="I19106" s="2">
        <v>458.79</v>
      </c>
      <c r="J19106" s="5"/>
      <c r="L19106" s="5"/>
      <c r="M19106" s="2">
        <f t="shared" si="298"/>
        <v>-793013.46999999613</v>
      </c>
      <c r="P19106"/>
    </row>
    <row r="19107" spans="1:16" hidden="1">
      <c r="A19107" t="s">
        <v>19852</v>
      </c>
      <c r="B19107" s="1">
        <v>42346</v>
      </c>
      <c r="C19107" t="s">
        <v>6</v>
      </c>
      <c r="D19107">
        <v>1</v>
      </c>
      <c r="E19107" t="s">
        <v>19857</v>
      </c>
      <c r="F19107" t="s">
        <v>13610</v>
      </c>
      <c r="G19107" t="s">
        <v>20</v>
      </c>
      <c r="H19107" t="s">
        <v>6386</v>
      </c>
      <c r="I19107" s="2">
        <v>10725.86</v>
      </c>
      <c r="J19107" s="5"/>
      <c r="L19107" s="5"/>
      <c r="M19107" s="2">
        <f t="shared" si="298"/>
        <v>-782287.60999999614</v>
      </c>
      <c r="P19107"/>
    </row>
    <row r="19108" spans="1:16" hidden="1">
      <c r="A19108" t="s">
        <v>19873</v>
      </c>
      <c r="B19108" s="1">
        <v>42346</v>
      </c>
      <c r="C19108" t="s">
        <v>18</v>
      </c>
      <c r="D19108">
        <v>2</v>
      </c>
      <c r="E19108" t="s">
        <v>19877</v>
      </c>
      <c r="F19108" t="s">
        <v>13559</v>
      </c>
      <c r="G19108" t="s">
        <v>313</v>
      </c>
      <c r="H19108" t="s">
        <v>65</v>
      </c>
      <c r="I19108" s="2">
        <v>656.28</v>
      </c>
      <c r="J19108" s="5"/>
      <c r="L19108" s="5"/>
      <c r="M19108" s="2">
        <f t="shared" si="298"/>
        <v>-781631.32999999612</v>
      </c>
      <c r="P19108"/>
    </row>
    <row r="19109" spans="1:16" hidden="1">
      <c r="A19109" t="s">
        <v>19894</v>
      </c>
      <c r="B19109" s="1">
        <v>42346</v>
      </c>
      <c r="C19109" t="s">
        <v>19900</v>
      </c>
      <c r="D19109">
        <v>2</v>
      </c>
      <c r="E19109" t="s">
        <v>19901</v>
      </c>
      <c r="F19109" t="s">
        <v>7054</v>
      </c>
      <c r="G19109" t="s">
        <v>20</v>
      </c>
      <c r="H19109" t="s">
        <v>13566</v>
      </c>
      <c r="I19109" s="2">
        <v>1840</v>
      </c>
      <c r="J19109" s="5"/>
      <c r="L19109" s="5"/>
      <c r="M19109" s="2">
        <f t="shared" si="298"/>
        <v>-779791.32999999612</v>
      </c>
      <c r="P19109"/>
    </row>
    <row r="19110" spans="1:16" hidden="1">
      <c r="A19110" t="s">
        <v>19918</v>
      </c>
      <c r="B19110" s="1">
        <v>42346</v>
      </c>
      <c r="C19110" t="s">
        <v>674</v>
      </c>
      <c r="D19110">
        <v>2</v>
      </c>
      <c r="E19110" t="s">
        <v>19923</v>
      </c>
      <c r="F19110" t="s">
        <v>13559</v>
      </c>
      <c r="G19110" t="s">
        <v>479</v>
      </c>
      <c r="H19110" t="s">
        <v>1035</v>
      </c>
      <c r="J19110" s="5"/>
      <c r="K19110" s="2">
        <v>626.26</v>
      </c>
      <c r="L19110" s="5"/>
      <c r="M19110" s="2">
        <f t="shared" si="298"/>
        <v>-780417.58999999613</v>
      </c>
      <c r="P19110"/>
    </row>
    <row r="19111" spans="1:16" hidden="1">
      <c r="A19111" t="s">
        <v>19918</v>
      </c>
      <c r="B19111" s="1">
        <v>42346</v>
      </c>
      <c r="C19111" t="s">
        <v>674</v>
      </c>
      <c r="D19111">
        <v>2</v>
      </c>
      <c r="E19111" t="s">
        <v>19923</v>
      </c>
      <c r="F19111" t="s">
        <v>13559</v>
      </c>
      <c r="G19111" t="s">
        <v>479</v>
      </c>
      <c r="H19111" t="s">
        <v>1035</v>
      </c>
      <c r="I19111" s="2">
        <v>626.26</v>
      </c>
      <c r="J19111" s="5"/>
      <c r="L19111" s="5"/>
      <c r="M19111" s="2">
        <f t="shared" si="298"/>
        <v>-779791.32999999612</v>
      </c>
      <c r="P19111"/>
    </row>
    <row r="19112" spans="1:16" hidden="1">
      <c r="A19112" t="s">
        <v>19942</v>
      </c>
      <c r="B19112" s="1">
        <v>42346</v>
      </c>
      <c r="C19112" t="s">
        <v>1802</v>
      </c>
      <c r="D19112">
        <v>2</v>
      </c>
      <c r="E19112" t="s">
        <v>19946</v>
      </c>
      <c r="F19112" t="s">
        <v>13559</v>
      </c>
      <c r="G19112" t="s">
        <v>479</v>
      </c>
      <c r="H19112" t="s">
        <v>8886</v>
      </c>
      <c r="J19112" s="5"/>
      <c r="K19112" s="2">
        <v>2400.0100000000002</v>
      </c>
      <c r="L19112" s="5"/>
      <c r="M19112" s="2">
        <f t="shared" si="298"/>
        <v>-782191.33999999613</v>
      </c>
      <c r="P19112"/>
    </row>
    <row r="19113" spans="1:16" hidden="1">
      <c r="A19113" t="s">
        <v>19942</v>
      </c>
      <c r="B19113" s="1">
        <v>42346</v>
      </c>
      <c r="C19113" t="s">
        <v>1802</v>
      </c>
      <c r="D19113">
        <v>2</v>
      </c>
      <c r="E19113" t="s">
        <v>19946</v>
      </c>
      <c r="F19113" t="s">
        <v>13559</v>
      </c>
      <c r="G19113" t="s">
        <v>479</v>
      </c>
      <c r="H19113" t="s">
        <v>8886</v>
      </c>
      <c r="I19113" s="2">
        <v>2400.0100000000002</v>
      </c>
      <c r="J19113" s="5"/>
      <c r="L19113" s="5"/>
      <c r="M19113" s="2">
        <f t="shared" si="298"/>
        <v>-779791.32999999612</v>
      </c>
      <c r="P19113"/>
    </row>
    <row r="19114" spans="1:16" hidden="1">
      <c r="A19114" t="s">
        <v>19963</v>
      </c>
      <c r="B19114" s="1">
        <v>42346</v>
      </c>
      <c r="C19114" t="s">
        <v>674</v>
      </c>
      <c r="D19114">
        <v>2</v>
      </c>
      <c r="E19114" t="s">
        <v>19968</v>
      </c>
      <c r="F19114" t="s">
        <v>13559</v>
      </c>
      <c r="G19114" t="s">
        <v>479</v>
      </c>
      <c r="H19114" t="s">
        <v>771</v>
      </c>
      <c r="J19114" s="5"/>
      <c r="K19114" s="2">
        <v>491.71</v>
      </c>
      <c r="L19114" s="5"/>
      <c r="M19114" s="2">
        <f t="shared" si="298"/>
        <v>-780283.03999999608</v>
      </c>
      <c r="P19114"/>
    </row>
    <row r="19115" spans="1:16" hidden="1">
      <c r="A19115" t="s">
        <v>19963</v>
      </c>
      <c r="B19115" s="1">
        <v>42346</v>
      </c>
      <c r="C19115" t="s">
        <v>674</v>
      </c>
      <c r="D19115">
        <v>2</v>
      </c>
      <c r="E19115" t="s">
        <v>19968</v>
      </c>
      <c r="F19115" t="s">
        <v>13559</v>
      </c>
      <c r="G19115" t="s">
        <v>479</v>
      </c>
      <c r="H19115" t="s">
        <v>771</v>
      </c>
      <c r="I19115" s="2">
        <v>491.71</v>
      </c>
      <c r="J19115" s="5"/>
      <c r="L19115" s="5"/>
      <c r="M19115" s="2">
        <f t="shared" si="298"/>
        <v>-779791.32999999612</v>
      </c>
      <c r="P19115"/>
    </row>
    <row r="19116" spans="1:16" hidden="1">
      <c r="A19116" t="s">
        <v>19987</v>
      </c>
      <c r="B19116" s="1">
        <v>42346</v>
      </c>
      <c r="C19116" t="s">
        <v>674</v>
      </c>
      <c r="D19116">
        <v>2</v>
      </c>
      <c r="E19116" t="s">
        <v>19992</v>
      </c>
      <c r="F19116" t="s">
        <v>13559</v>
      </c>
      <c r="G19116" t="s">
        <v>479</v>
      </c>
      <c r="H19116" t="s">
        <v>1323</v>
      </c>
      <c r="J19116" s="5"/>
      <c r="K19116" s="2">
        <v>563.48</v>
      </c>
      <c r="L19116" s="5"/>
      <c r="M19116" s="2">
        <f t="shared" si="298"/>
        <v>-780354.8099999961</v>
      </c>
      <c r="P19116"/>
    </row>
    <row r="19117" spans="1:16" hidden="1">
      <c r="A19117" t="s">
        <v>19987</v>
      </c>
      <c r="B19117" s="1">
        <v>42346</v>
      </c>
      <c r="C19117" t="s">
        <v>674</v>
      </c>
      <c r="D19117">
        <v>2</v>
      </c>
      <c r="E19117" t="s">
        <v>19992</v>
      </c>
      <c r="F19117" t="s">
        <v>13559</v>
      </c>
      <c r="G19117" t="s">
        <v>479</v>
      </c>
      <c r="H19117" t="s">
        <v>1323</v>
      </c>
      <c r="I19117" s="2">
        <v>563.48</v>
      </c>
      <c r="J19117" s="5"/>
      <c r="L19117" s="5"/>
      <c r="M19117" s="2">
        <f t="shared" si="298"/>
        <v>-779791.32999999612</v>
      </c>
      <c r="P19117"/>
    </row>
    <row r="19118" spans="1:16" hidden="1">
      <c r="A19118" t="s">
        <v>20007</v>
      </c>
      <c r="B19118" s="1">
        <v>42346</v>
      </c>
      <c r="C19118" t="s">
        <v>1802</v>
      </c>
      <c r="D19118">
        <v>2</v>
      </c>
      <c r="E19118" t="s">
        <v>20010</v>
      </c>
      <c r="F19118" t="s">
        <v>13559</v>
      </c>
      <c r="G19118" t="s">
        <v>479</v>
      </c>
      <c r="H19118" t="s">
        <v>6574</v>
      </c>
      <c r="J19118" s="5"/>
      <c r="K19118" s="2">
        <v>662.82</v>
      </c>
      <c r="L19118" s="5"/>
      <c r="M19118" s="2">
        <f t="shared" si="298"/>
        <v>-780454.14999999607</v>
      </c>
      <c r="P19118"/>
    </row>
    <row r="19119" spans="1:16" hidden="1">
      <c r="A19119" t="s">
        <v>20007</v>
      </c>
      <c r="B19119" s="1">
        <v>42346</v>
      </c>
      <c r="C19119" t="s">
        <v>1802</v>
      </c>
      <c r="D19119">
        <v>2</v>
      </c>
      <c r="E19119" t="s">
        <v>20010</v>
      </c>
      <c r="F19119" t="s">
        <v>13559</v>
      </c>
      <c r="G19119" t="s">
        <v>479</v>
      </c>
      <c r="H19119" t="s">
        <v>6574</v>
      </c>
      <c r="I19119" s="2">
        <v>662.82</v>
      </c>
      <c r="J19119" s="5"/>
      <c r="L19119" s="5"/>
      <c r="M19119" s="2">
        <f t="shared" si="298"/>
        <v>-779791.32999999612</v>
      </c>
      <c r="P19119"/>
    </row>
    <row r="19120" spans="1:16" hidden="1">
      <c r="A19120" t="s">
        <v>20027</v>
      </c>
      <c r="B19120" s="1">
        <v>42346</v>
      </c>
      <c r="C19120" t="s">
        <v>1802</v>
      </c>
      <c r="D19120">
        <v>2</v>
      </c>
      <c r="E19120" t="s">
        <v>20031</v>
      </c>
      <c r="F19120" t="s">
        <v>13559</v>
      </c>
      <c r="G19120" t="s">
        <v>479</v>
      </c>
      <c r="H19120" t="s">
        <v>65</v>
      </c>
      <c r="J19120" s="5"/>
      <c r="K19120" s="2">
        <v>151.21</v>
      </c>
      <c r="L19120" s="5"/>
      <c r="M19120" s="2">
        <f t="shared" si="298"/>
        <v>-779942.53999999608</v>
      </c>
      <c r="P19120"/>
    </row>
    <row r="19121" spans="1:16" hidden="1">
      <c r="A19121" t="s">
        <v>20027</v>
      </c>
      <c r="B19121" s="1">
        <v>42346</v>
      </c>
      <c r="C19121" t="s">
        <v>1802</v>
      </c>
      <c r="D19121">
        <v>2</v>
      </c>
      <c r="E19121" t="s">
        <v>20031</v>
      </c>
      <c r="F19121" t="s">
        <v>13559</v>
      </c>
      <c r="G19121" t="s">
        <v>479</v>
      </c>
      <c r="H19121" t="s">
        <v>65</v>
      </c>
      <c r="I19121" s="2">
        <v>151.21</v>
      </c>
      <c r="J19121" s="5"/>
      <c r="L19121" s="5"/>
      <c r="M19121" s="2">
        <f t="shared" si="298"/>
        <v>-779791.32999999612</v>
      </c>
      <c r="P19121"/>
    </row>
    <row r="19122" spans="1:16" hidden="1">
      <c r="A19122" t="s">
        <v>20052</v>
      </c>
      <c r="B19122" s="1">
        <v>42346</v>
      </c>
      <c r="C19122" t="s">
        <v>5029</v>
      </c>
      <c r="D19122">
        <v>2</v>
      </c>
      <c r="E19122" t="s">
        <v>20059</v>
      </c>
      <c r="F19122" t="s">
        <v>13559</v>
      </c>
      <c r="G19122" t="s">
        <v>479</v>
      </c>
      <c r="H19122" t="s">
        <v>1949</v>
      </c>
      <c r="J19122" s="5"/>
      <c r="K19122" s="2">
        <v>3052.66</v>
      </c>
      <c r="L19122" s="5"/>
      <c r="M19122" s="2">
        <f t="shared" si="298"/>
        <v>-782843.98999999615</v>
      </c>
      <c r="P19122"/>
    </row>
    <row r="19123" spans="1:16" hidden="1">
      <c r="A19123" t="s">
        <v>20052</v>
      </c>
      <c r="B19123" s="1">
        <v>42346</v>
      </c>
      <c r="C19123" t="s">
        <v>5029</v>
      </c>
      <c r="D19123">
        <v>2</v>
      </c>
      <c r="E19123" t="s">
        <v>20059</v>
      </c>
      <c r="F19123" t="s">
        <v>13559</v>
      </c>
      <c r="G19123" t="s">
        <v>479</v>
      </c>
      <c r="H19123" t="s">
        <v>1949</v>
      </c>
      <c r="I19123" s="2">
        <v>3052.66</v>
      </c>
      <c r="J19123" s="5"/>
      <c r="L19123" s="5"/>
      <c r="M19123" s="2">
        <f t="shared" si="298"/>
        <v>-779791.32999999612</v>
      </c>
      <c r="P19123"/>
    </row>
    <row r="19124" spans="1:16" hidden="1">
      <c r="A19124" t="s">
        <v>20078</v>
      </c>
      <c r="B19124" s="1">
        <v>42346</v>
      </c>
      <c r="C19124" t="s">
        <v>5029</v>
      </c>
      <c r="D19124">
        <v>2</v>
      </c>
      <c r="E19124" t="s">
        <v>20083</v>
      </c>
      <c r="F19124" t="s">
        <v>13559</v>
      </c>
      <c r="G19124" t="s">
        <v>479</v>
      </c>
      <c r="H19124" t="s">
        <v>1949</v>
      </c>
      <c r="J19124" s="5"/>
      <c r="K19124" s="2">
        <v>517.74</v>
      </c>
      <c r="L19124" s="5"/>
      <c r="M19124" s="2">
        <f t="shared" si="298"/>
        <v>-780309.06999999611</v>
      </c>
      <c r="P19124"/>
    </row>
    <row r="19125" spans="1:16" hidden="1">
      <c r="A19125" t="s">
        <v>20078</v>
      </c>
      <c r="B19125" s="1">
        <v>42346</v>
      </c>
      <c r="C19125" t="s">
        <v>5029</v>
      </c>
      <c r="D19125">
        <v>2</v>
      </c>
      <c r="E19125" t="s">
        <v>20083</v>
      </c>
      <c r="F19125" t="s">
        <v>13559</v>
      </c>
      <c r="G19125" t="s">
        <v>479</v>
      </c>
      <c r="H19125" t="s">
        <v>1949</v>
      </c>
      <c r="I19125" s="2">
        <v>517.74</v>
      </c>
      <c r="J19125" s="5"/>
      <c r="L19125" s="5"/>
      <c r="M19125" s="2">
        <f t="shared" si="298"/>
        <v>-779791.32999999612</v>
      </c>
      <c r="P19125"/>
    </row>
    <row r="19126" spans="1:16" hidden="1">
      <c r="A19126" t="s">
        <v>20101</v>
      </c>
      <c r="B19126" s="1">
        <v>42346</v>
      </c>
      <c r="C19126" t="s">
        <v>20105</v>
      </c>
      <c r="D19126">
        <v>2</v>
      </c>
      <c r="E19126" t="s">
        <v>20106</v>
      </c>
      <c r="F19126" t="s">
        <v>7054</v>
      </c>
      <c r="G19126" t="s">
        <v>20</v>
      </c>
      <c r="H19126" t="s">
        <v>20107</v>
      </c>
      <c r="I19126" s="2">
        <v>850</v>
      </c>
      <c r="J19126" s="5"/>
      <c r="L19126" s="5"/>
      <c r="M19126" s="2">
        <f t="shared" si="298"/>
        <v>-778941.32999999612</v>
      </c>
      <c r="P19126"/>
    </row>
    <row r="19127" spans="1:16" hidden="1">
      <c r="A19127" t="s">
        <v>20125</v>
      </c>
      <c r="B19127" s="1">
        <v>42346</v>
      </c>
      <c r="C19127" t="s">
        <v>20130</v>
      </c>
      <c r="D19127">
        <v>2</v>
      </c>
      <c r="E19127" t="s">
        <v>20131</v>
      </c>
      <c r="F19127" t="s">
        <v>7054</v>
      </c>
      <c r="G19127" t="s">
        <v>20</v>
      </c>
      <c r="H19127" t="s">
        <v>20132</v>
      </c>
      <c r="I19127" s="2">
        <v>2990</v>
      </c>
      <c r="J19127" s="5"/>
      <c r="L19127" s="5"/>
      <c r="M19127" s="2">
        <f t="shared" si="298"/>
        <v>-775951.32999999612</v>
      </c>
      <c r="P19127"/>
    </row>
    <row r="19128" spans="1:16" hidden="1">
      <c r="A19128" t="s">
        <v>20152</v>
      </c>
      <c r="B19128" s="1">
        <v>42346</v>
      </c>
      <c r="C19128" t="s">
        <v>1802</v>
      </c>
      <c r="D19128">
        <v>2</v>
      </c>
      <c r="E19128" t="s">
        <v>20157</v>
      </c>
      <c r="F19128" t="s">
        <v>13559</v>
      </c>
      <c r="G19128" t="s">
        <v>479</v>
      </c>
      <c r="H19128" t="s">
        <v>221</v>
      </c>
      <c r="J19128" s="5"/>
      <c r="K19128" s="2">
        <v>2404.9499999999998</v>
      </c>
      <c r="L19128" s="5"/>
      <c r="M19128" s="2">
        <f t="shared" si="298"/>
        <v>-778356.27999999607</v>
      </c>
      <c r="P19128"/>
    </row>
    <row r="19129" spans="1:16" hidden="1">
      <c r="A19129" t="s">
        <v>20152</v>
      </c>
      <c r="B19129" s="1">
        <v>42346</v>
      </c>
      <c r="C19129" t="s">
        <v>1802</v>
      </c>
      <c r="D19129">
        <v>2</v>
      </c>
      <c r="E19129" t="s">
        <v>20157</v>
      </c>
      <c r="F19129" t="s">
        <v>13559</v>
      </c>
      <c r="G19129" t="s">
        <v>479</v>
      </c>
      <c r="H19129" t="s">
        <v>221</v>
      </c>
      <c r="I19129" s="2">
        <v>2404.9499999999998</v>
      </c>
      <c r="J19129" s="5"/>
      <c r="L19129" s="5"/>
      <c r="M19129" s="2">
        <f t="shared" si="298"/>
        <v>-775951.32999999612</v>
      </c>
      <c r="P19129"/>
    </row>
    <row r="19130" spans="1:16" hidden="1">
      <c r="A19130" t="s">
        <v>20177</v>
      </c>
      <c r="B19130" s="1">
        <v>42346</v>
      </c>
      <c r="C19130" t="s">
        <v>674</v>
      </c>
      <c r="D19130">
        <v>2</v>
      </c>
      <c r="E19130" t="s">
        <v>20183</v>
      </c>
      <c r="F19130" t="s">
        <v>13559</v>
      </c>
      <c r="G19130" t="s">
        <v>479</v>
      </c>
      <c r="H19130" t="s">
        <v>2538</v>
      </c>
      <c r="J19130" s="5"/>
      <c r="K19130" s="2">
        <v>2228.66</v>
      </c>
      <c r="L19130" s="5"/>
      <c r="M19130" s="2">
        <f t="shared" si="298"/>
        <v>-778179.98999999615</v>
      </c>
      <c r="P19130"/>
    </row>
    <row r="19131" spans="1:16" hidden="1">
      <c r="A19131" t="s">
        <v>20177</v>
      </c>
      <c r="B19131" s="1">
        <v>42346</v>
      </c>
      <c r="C19131" t="s">
        <v>674</v>
      </c>
      <c r="D19131">
        <v>2</v>
      </c>
      <c r="E19131" t="s">
        <v>20183</v>
      </c>
      <c r="F19131" t="s">
        <v>13559</v>
      </c>
      <c r="G19131" t="s">
        <v>479</v>
      </c>
      <c r="H19131" t="s">
        <v>2538</v>
      </c>
      <c r="I19131" s="2">
        <v>2228.66</v>
      </c>
      <c r="J19131" s="5"/>
      <c r="L19131" s="5"/>
      <c r="M19131" s="2">
        <f t="shared" si="298"/>
        <v>-775951.32999999612</v>
      </c>
      <c r="P19131"/>
    </row>
    <row r="19132" spans="1:16" hidden="1">
      <c r="A19132" t="s">
        <v>20202</v>
      </c>
      <c r="B19132" s="1">
        <v>42346</v>
      </c>
      <c r="C19132" t="s">
        <v>1802</v>
      </c>
      <c r="D19132">
        <v>2</v>
      </c>
      <c r="E19132" t="s">
        <v>20207</v>
      </c>
      <c r="F19132" t="s">
        <v>13559</v>
      </c>
      <c r="G19132" t="s">
        <v>479</v>
      </c>
      <c r="H19132" t="s">
        <v>4077</v>
      </c>
      <c r="J19132" s="5"/>
      <c r="K19132" s="2">
        <v>677.94</v>
      </c>
      <c r="L19132" s="5"/>
      <c r="M19132" s="2">
        <f t="shared" si="298"/>
        <v>-776629.26999999606</v>
      </c>
      <c r="P19132"/>
    </row>
    <row r="19133" spans="1:16" hidden="1">
      <c r="A19133" t="s">
        <v>20202</v>
      </c>
      <c r="B19133" s="1">
        <v>42346</v>
      </c>
      <c r="C19133" t="s">
        <v>1802</v>
      </c>
      <c r="D19133">
        <v>2</v>
      </c>
      <c r="E19133" t="s">
        <v>20207</v>
      </c>
      <c r="F19133" t="s">
        <v>13559</v>
      </c>
      <c r="G19133" t="s">
        <v>479</v>
      </c>
      <c r="H19133" t="s">
        <v>4077</v>
      </c>
      <c r="I19133" s="2">
        <v>677.94</v>
      </c>
      <c r="J19133" s="5"/>
      <c r="L19133" s="5"/>
      <c r="M19133" s="2">
        <f t="shared" si="298"/>
        <v>-775951.32999999612</v>
      </c>
      <c r="P19133"/>
    </row>
    <row r="19134" spans="1:16" hidden="1">
      <c r="A19134" t="s">
        <v>20228</v>
      </c>
      <c r="B19134" s="1">
        <v>42346</v>
      </c>
      <c r="C19134" t="s">
        <v>16255</v>
      </c>
      <c r="D19134">
        <v>1</v>
      </c>
      <c r="E19134" t="s">
        <v>20233</v>
      </c>
      <c r="F19134" t="s">
        <v>13561</v>
      </c>
      <c r="G19134" t="s">
        <v>20</v>
      </c>
      <c r="H19134" t="s">
        <v>3618</v>
      </c>
      <c r="I19134" s="2">
        <v>45000</v>
      </c>
      <c r="J19134" s="5"/>
      <c r="L19134" s="5"/>
      <c r="M19134" s="2">
        <f t="shared" si="298"/>
        <v>-730951.32999999612</v>
      </c>
      <c r="P19134"/>
    </row>
    <row r="19135" spans="1:16" hidden="1">
      <c r="A19135" t="s">
        <v>20250</v>
      </c>
      <c r="B19135" s="1">
        <v>42346</v>
      </c>
      <c r="C19135" t="s">
        <v>20254</v>
      </c>
      <c r="D19135">
        <v>2</v>
      </c>
      <c r="E19135" t="s">
        <v>20255</v>
      </c>
      <c r="F19135" t="s">
        <v>7054</v>
      </c>
      <c r="G19135" t="s">
        <v>20</v>
      </c>
      <c r="H19135" t="s">
        <v>3671</v>
      </c>
      <c r="I19135" s="2">
        <v>1840</v>
      </c>
      <c r="J19135" s="5"/>
      <c r="L19135" s="5"/>
      <c r="M19135" s="2">
        <f t="shared" si="298"/>
        <v>-729111.32999999612</v>
      </c>
      <c r="P19135"/>
    </row>
    <row r="19136" spans="1:16" hidden="1">
      <c r="A19136" t="s">
        <v>20275</v>
      </c>
      <c r="B19136" s="1">
        <v>42346</v>
      </c>
      <c r="C19136" t="s">
        <v>20279</v>
      </c>
      <c r="D19136">
        <v>1</v>
      </c>
      <c r="E19136" t="s">
        <v>20280</v>
      </c>
      <c r="F19136" t="s">
        <v>13565</v>
      </c>
      <c r="G19136" t="s">
        <v>20</v>
      </c>
      <c r="H19136" t="s">
        <v>20281</v>
      </c>
      <c r="I19136" s="2">
        <v>1000</v>
      </c>
      <c r="J19136" s="5"/>
      <c r="L19136" s="5"/>
      <c r="M19136" s="2">
        <f t="shared" si="298"/>
        <v>-728111.32999999612</v>
      </c>
      <c r="P19136"/>
    </row>
    <row r="19137" spans="1:16" hidden="1">
      <c r="A19137" t="s">
        <v>20300</v>
      </c>
      <c r="B19137" s="1">
        <v>42346</v>
      </c>
      <c r="C19137" t="s">
        <v>20307</v>
      </c>
      <c r="D19137">
        <v>2</v>
      </c>
      <c r="E19137" t="s">
        <v>20308</v>
      </c>
      <c r="F19137" t="s">
        <v>7054</v>
      </c>
      <c r="G19137" t="s">
        <v>20</v>
      </c>
      <c r="H19137" t="s">
        <v>19780</v>
      </c>
      <c r="J19137" s="5"/>
      <c r="K19137" s="2">
        <v>150</v>
      </c>
      <c r="L19137" s="5"/>
      <c r="M19137" s="2">
        <f t="shared" si="298"/>
        <v>-728261.32999999612</v>
      </c>
      <c r="P19137"/>
    </row>
    <row r="19138" spans="1:16" hidden="1">
      <c r="A19138" t="s">
        <v>20300</v>
      </c>
      <c r="B19138" s="1">
        <v>42346</v>
      </c>
      <c r="C19138" t="s">
        <v>20307</v>
      </c>
      <c r="D19138">
        <v>2</v>
      </c>
      <c r="E19138" t="s">
        <v>20308</v>
      </c>
      <c r="F19138" t="s">
        <v>7054</v>
      </c>
      <c r="G19138" t="s">
        <v>20</v>
      </c>
      <c r="H19138" t="s">
        <v>19780</v>
      </c>
      <c r="I19138" s="2">
        <v>1840</v>
      </c>
      <c r="J19138" s="5"/>
      <c r="L19138" s="5"/>
      <c r="M19138" s="2">
        <f t="shared" si="298"/>
        <v>-726421.32999999612</v>
      </c>
      <c r="P19138"/>
    </row>
    <row r="19139" spans="1:16" hidden="1">
      <c r="A19139" t="s">
        <v>20325</v>
      </c>
      <c r="B19139" s="1">
        <v>42346</v>
      </c>
      <c r="C19139" t="s">
        <v>20330</v>
      </c>
      <c r="D19139">
        <v>2</v>
      </c>
      <c r="E19139" t="s">
        <v>20331</v>
      </c>
      <c r="F19139" t="s">
        <v>13559</v>
      </c>
      <c r="G19139" t="s">
        <v>479</v>
      </c>
      <c r="H19139" t="s">
        <v>2223</v>
      </c>
      <c r="J19139" s="5"/>
      <c r="K19139" s="2">
        <v>700</v>
      </c>
      <c r="L19139" s="5"/>
      <c r="M19139" s="2">
        <f t="shared" si="298"/>
        <v>-727121.32999999612</v>
      </c>
      <c r="P19139"/>
    </row>
    <row r="19140" spans="1:16" hidden="1">
      <c r="A19140" t="s">
        <v>20325</v>
      </c>
      <c r="B19140" s="1">
        <v>42346</v>
      </c>
      <c r="C19140" t="s">
        <v>20330</v>
      </c>
      <c r="D19140">
        <v>2</v>
      </c>
      <c r="E19140" t="s">
        <v>20331</v>
      </c>
      <c r="F19140" t="s">
        <v>13559</v>
      </c>
      <c r="G19140" t="s">
        <v>479</v>
      </c>
      <c r="H19140" t="s">
        <v>2223</v>
      </c>
      <c r="I19140" s="2">
        <v>1345.74</v>
      </c>
      <c r="J19140" s="5"/>
      <c r="L19140" s="5"/>
      <c r="M19140" s="2">
        <f t="shared" si="298"/>
        <v>-725775.58999999613</v>
      </c>
      <c r="P19140"/>
    </row>
    <row r="19141" spans="1:16" hidden="1">
      <c r="A19141" t="s">
        <v>20348</v>
      </c>
      <c r="B19141" s="1">
        <v>42346</v>
      </c>
      <c r="C19141" t="s">
        <v>20351</v>
      </c>
      <c r="D19141">
        <v>2</v>
      </c>
      <c r="E19141" t="s">
        <v>20352</v>
      </c>
      <c r="F19141" t="s">
        <v>7054</v>
      </c>
      <c r="G19141" t="s">
        <v>20</v>
      </c>
      <c r="H19141" t="s">
        <v>12848</v>
      </c>
      <c r="I19141" s="2">
        <v>1025</v>
      </c>
      <c r="J19141" s="5"/>
      <c r="L19141" s="5"/>
      <c r="M19141" s="2">
        <f t="shared" si="298"/>
        <v>-724750.58999999613</v>
      </c>
      <c r="P19141"/>
    </row>
    <row r="19142" spans="1:16" hidden="1">
      <c r="A19142" t="s">
        <v>20370</v>
      </c>
      <c r="B19142" s="1">
        <v>42346</v>
      </c>
      <c r="C19142" t="s">
        <v>20374</v>
      </c>
      <c r="D19142">
        <v>2</v>
      </c>
      <c r="E19142" t="s">
        <v>20375</v>
      </c>
      <c r="F19142" t="s">
        <v>7054</v>
      </c>
      <c r="G19142" t="s">
        <v>20</v>
      </c>
      <c r="H19142" t="s">
        <v>20376</v>
      </c>
      <c r="I19142" s="2">
        <v>1025</v>
      </c>
      <c r="J19142" s="5"/>
      <c r="L19142" s="5"/>
      <c r="M19142" s="2">
        <f t="shared" si="298"/>
        <v>-723725.58999999613</v>
      </c>
      <c r="P19142"/>
    </row>
    <row r="19143" spans="1:16" hidden="1">
      <c r="A19143" t="s">
        <v>20402</v>
      </c>
      <c r="B19143" s="1">
        <v>42346</v>
      </c>
      <c r="C19143" t="s">
        <v>20405</v>
      </c>
      <c r="D19143">
        <v>2</v>
      </c>
      <c r="E19143" t="s">
        <v>20406</v>
      </c>
      <c r="F19143" t="s">
        <v>7054</v>
      </c>
      <c r="G19143" t="s">
        <v>20</v>
      </c>
      <c r="H19143" t="s">
        <v>19042</v>
      </c>
      <c r="I19143" s="2">
        <v>1025</v>
      </c>
      <c r="J19143" s="5"/>
      <c r="L19143" s="5"/>
      <c r="M19143" s="2">
        <f t="shared" si="298"/>
        <v>-722700.58999999613</v>
      </c>
      <c r="P19143"/>
    </row>
    <row r="19144" spans="1:16" hidden="1">
      <c r="A19144" t="s">
        <v>20425</v>
      </c>
      <c r="B19144" s="1">
        <v>42346</v>
      </c>
      <c r="C19144" t="s">
        <v>5029</v>
      </c>
      <c r="D19144">
        <v>2</v>
      </c>
      <c r="E19144" t="s">
        <v>20428</v>
      </c>
      <c r="F19144" t="s">
        <v>13559</v>
      </c>
      <c r="G19144" t="s">
        <v>479</v>
      </c>
      <c r="H19144" t="s">
        <v>2943</v>
      </c>
      <c r="J19144" s="5"/>
      <c r="K19144" s="2">
        <v>243.86</v>
      </c>
      <c r="L19144" s="5"/>
      <c r="M19144" s="2">
        <f t="shared" si="298"/>
        <v>-722944.44999999611</v>
      </c>
      <c r="P19144"/>
    </row>
    <row r="19145" spans="1:16" hidden="1">
      <c r="A19145" t="s">
        <v>20425</v>
      </c>
      <c r="B19145" s="1">
        <v>42346</v>
      </c>
      <c r="C19145" t="s">
        <v>5029</v>
      </c>
      <c r="D19145">
        <v>2</v>
      </c>
      <c r="E19145" t="s">
        <v>20428</v>
      </c>
      <c r="F19145" t="s">
        <v>13559</v>
      </c>
      <c r="G19145" t="s">
        <v>479</v>
      </c>
      <c r="H19145" t="s">
        <v>2943</v>
      </c>
      <c r="I19145" s="2">
        <v>243.86</v>
      </c>
      <c r="J19145" s="5"/>
      <c r="L19145" s="5"/>
      <c r="M19145" s="2">
        <f t="shared" ref="M19145:M19208" si="299">+M19144+I19145-K19145</f>
        <v>-722700.58999999613</v>
      </c>
      <c r="P19145"/>
    </row>
    <row r="19146" spans="1:16" hidden="1">
      <c r="A19146" t="s">
        <v>20445</v>
      </c>
      <c r="B19146" s="1">
        <v>42346</v>
      </c>
      <c r="C19146" t="s">
        <v>20448</v>
      </c>
      <c r="D19146">
        <v>2</v>
      </c>
      <c r="E19146" t="s">
        <v>20449</v>
      </c>
      <c r="F19146" t="s">
        <v>7054</v>
      </c>
      <c r="G19146" t="s">
        <v>4</v>
      </c>
      <c r="H19146" t="s">
        <v>2943</v>
      </c>
      <c r="I19146" s="2">
        <v>1103.8800000000001</v>
      </c>
      <c r="J19146" s="5"/>
      <c r="L19146" s="5"/>
      <c r="M19146" s="2">
        <f t="shared" si="299"/>
        <v>-721596.70999999612</v>
      </c>
      <c r="P19146"/>
    </row>
    <row r="19147" spans="1:16" hidden="1">
      <c r="A19147" t="s">
        <v>20472</v>
      </c>
      <c r="B19147" s="1">
        <v>42346</v>
      </c>
      <c r="C19147" t="s">
        <v>1802</v>
      </c>
      <c r="D19147">
        <v>2</v>
      </c>
      <c r="E19147" t="s">
        <v>20475</v>
      </c>
      <c r="F19147" t="s">
        <v>13559</v>
      </c>
      <c r="G19147" t="s">
        <v>479</v>
      </c>
      <c r="H19147" t="s">
        <v>3920</v>
      </c>
      <c r="I19147" s="2">
        <v>805.68</v>
      </c>
      <c r="J19147" s="5"/>
      <c r="L19147" s="5"/>
      <c r="M19147" s="2">
        <f t="shared" si="299"/>
        <v>-720791.02999999607</v>
      </c>
      <c r="P19147"/>
    </row>
    <row r="19148" spans="1:16" hidden="1">
      <c r="A19148" t="s">
        <v>20491</v>
      </c>
      <c r="B19148" s="1">
        <v>42346</v>
      </c>
      <c r="C19148" t="s">
        <v>20493</v>
      </c>
      <c r="D19148">
        <v>2</v>
      </c>
      <c r="E19148" t="s">
        <v>20494</v>
      </c>
      <c r="F19148" t="s">
        <v>7054</v>
      </c>
      <c r="G19148" t="s">
        <v>4</v>
      </c>
      <c r="H19148" t="s">
        <v>444</v>
      </c>
      <c r="I19148" s="2">
        <v>3030.01</v>
      </c>
      <c r="J19148" s="5"/>
      <c r="L19148" s="5"/>
      <c r="M19148" s="2">
        <f t="shared" si="299"/>
        <v>-717761.01999999606</v>
      </c>
      <c r="P19148"/>
    </row>
    <row r="19149" spans="1:16" hidden="1">
      <c r="A19149" t="s">
        <v>20511</v>
      </c>
      <c r="B19149" s="1">
        <v>42346</v>
      </c>
      <c r="C19149" t="s">
        <v>20514</v>
      </c>
      <c r="D19149">
        <v>2</v>
      </c>
      <c r="E19149" t="s">
        <v>20515</v>
      </c>
      <c r="F19149" t="s">
        <v>7054</v>
      </c>
      <c r="G19149" t="s">
        <v>4</v>
      </c>
      <c r="H19149" t="s">
        <v>20516</v>
      </c>
      <c r="I19149" s="2">
        <v>4200</v>
      </c>
      <c r="J19149" s="5"/>
      <c r="L19149" s="5"/>
      <c r="M19149" s="2">
        <f t="shared" si="299"/>
        <v>-713561.01999999606</v>
      </c>
      <c r="P19149"/>
    </row>
    <row r="19150" spans="1:16" hidden="1">
      <c r="A19150" t="s">
        <v>20537</v>
      </c>
      <c r="B19150" s="1">
        <v>42346</v>
      </c>
      <c r="C19150" t="s">
        <v>20539</v>
      </c>
      <c r="D19150">
        <v>2</v>
      </c>
      <c r="E19150" t="s">
        <v>20540</v>
      </c>
      <c r="F19150" t="s">
        <v>7054</v>
      </c>
      <c r="G19150" t="s">
        <v>4</v>
      </c>
      <c r="H19150" t="s">
        <v>3901</v>
      </c>
      <c r="I19150" s="2">
        <v>3030</v>
      </c>
      <c r="J19150" s="5"/>
      <c r="L19150" s="5"/>
      <c r="M19150" s="2">
        <f t="shared" si="299"/>
        <v>-710531.01999999606</v>
      </c>
      <c r="P19150"/>
    </row>
    <row r="19151" spans="1:16" hidden="1">
      <c r="A19151" t="s">
        <v>20564</v>
      </c>
      <c r="B19151" s="1">
        <v>42346</v>
      </c>
      <c r="C19151" t="s">
        <v>20566</v>
      </c>
      <c r="D19151">
        <v>2</v>
      </c>
      <c r="E19151" t="s">
        <v>20567</v>
      </c>
      <c r="F19151" t="s">
        <v>7054</v>
      </c>
      <c r="G19151" t="s">
        <v>4</v>
      </c>
      <c r="H19151" t="s">
        <v>8886</v>
      </c>
      <c r="J19151" s="5"/>
      <c r="K19151" s="2">
        <v>400</v>
      </c>
      <c r="L19151" s="5"/>
      <c r="M19151" s="2">
        <f t="shared" si="299"/>
        <v>-710931.01999999606</v>
      </c>
      <c r="P19151"/>
    </row>
    <row r="19152" spans="1:16" hidden="1">
      <c r="A19152" t="s">
        <v>20564</v>
      </c>
      <c r="B19152" s="1">
        <v>42346</v>
      </c>
      <c r="C19152" t="s">
        <v>20566</v>
      </c>
      <c r="D19152">
        <v>2</v>
      </c>
      <c r="E19152" t="s">
        <v>20567</v>
      </c>
      <c r="F19152" t="s">
        <v>7054</v>
      </c>
      <c r="G19152" t="s">
        <v>4</v>
      </c>
      <c r="H19152" t="s">
        <v>8886</v>
      </c>
      <c r="I19152" s="2">
        <v>400</v>
      </c>
      <c r="J19152" s="5"/>
      <c r="L19152" s="5"/>
      <c r="M19152" s="2">
        <f t="shared" si="299"/>
        <v>-710531.01999999606</v>
      </c>
      <c r="P19152"/>
    </row>
    <row r="19153" spans="1:16" hidden="1">
      <c r="A19153" t="s">
        <v>20586</v>
      </c>
      <c r="B19153" s="1">
        <v>42346</v>
      </c>
      <c r="C19153" t="s">
        <v>1802</v>
      </c>
      <c r="D19153">
        <v>2</v>
      </c>
      <c r="E19153" t="s">
        <v>20589</v>
      </c>
      <c r="F19153" t="s">
        <v>13559</v>
      </c>
      <c r="G19153" t="s">
        <v>479</v>
      </c>
      <c r="H19153" t="s">
        <v>65</v>
      </c>
      <c r="J19153" s="5"/>
      <c r="K19153" s="2">
        <v>1300</v>
      </c>
      <c r="L19153" s="5"/>
      <c r="M19153" s="2">
        <f t="shared" si="299"/>
        <v>-711831.01999999606</v>
      </c>
      <c r="P19153"/>
    </row>
    <row r="19154" spans="1:16" hidden="1">
      <c r="A19154" t="s">
        <v>20586</v>
      </c>
      <c r="B19154" s="1">
        <v>42346</v>
      </c>
      <c r="C19154" t="s">
        <v>1802</v>
      </c>
      <c r="D19154">
        <v>2</v>
      </c>
      <c r="E19154" t="s">
        <v>20589</v>
      </c>
      <c r="F19154" t="s">
        <v>13559</v>
      </c>
      <c r="G19154" t="s">
        <v>479</v>
      </c>
      <c r="H19154" t="s">
        <v>65</v>
      </c>
      <c r="I19154" s="2">
        <v>2516.91</v>
      </c>
      <c r="J19154" s="5"/>
      <c r="L19154" s="5"/>
      <c r="M19154" s="2">
        <f t="shared" si="299"/>
        <v>-709314.10999999603</v>
      </c>
      <c r="P19154"/>
    </row>
    <row r="19155" spans="1:16" hidden="1">
      <c r="A19155" t="s">
        <v>20610</v>
      </c>
      <c r="B19155" s="1">
        <v>42346</v>
      </c>
      <c r="C19155" t="s">
        <v>20613</v>
      </c>
      <c r="D19155">
        <v>2</v>
      </c>
      <c r="E19155" t="s">
        <v>20614</v>
      </c>
      <c r="F19155" t="s">
        <v>7054</v>
      </c>
      <c r="G19155" t="s">
        <v>4</v>
      </c>
      <c r="H19155" t="s">
        <v>20615</v>
      </c>
      <c r="I19155" s="2">
        <v>2104.9899999999998</v>
      </c>
      <c r="J19155" s="5"/>
      <c r="L19155" s="5"/>
      <c r="M19155" s="2">
        <f t="shared" si="299"/>
        <v>-707209.11999999604</v>
      </c>
      <c r="P19155"/>
    </row>
    <row r="19156" spans="1:16" hidden="1">
      <c r="A19156" t="s">
        <v>20636</v>
      </c>
      <c r="B19156" s="1">
        <v>42346</v>
      </c>
      <c r="C19156" t="s">
        <v>15435</v>
      </c>
      <c r="D19156">
        <v>1</v>
      </c>
      <c r="E19156" t="s">
        <v>20638</v>
      </c>
      <c r="F19156" t="s">
        <v>13610</v>
      </c>
      <c r="G19156" t="s">
        <v>4</v>
      </c>
      <c r="H19156" t="s">
        <v>1142</v>
      </c>
      <c r="I19156" s="2">
        <v>6163.15</v>
      </c>
      <c r="J19156" s="5"/>
      <c r="L19156" s="5"/>
      <c r="M19156" s="2">
        <f t="shared" si="299"/>
        <v>-701045.96999999601</v>
      </c>
      <c r="P19156"/>
    </row>
    <row r="19157" spans="1:16" hidden="1">
      <c r="A19157" t="s">
        <v>20658</v>
      </c>
      <c r="B19157" s="1">
        <v>42346</v>
      </c>
      <c r="C19157" t="s">
        <v>3918</v>
      </c>
      <c r="D19157">
        <v>2</v>
      </c>
      <c r="E19157" t="s">
        <v>20659</v>
      </c>
      <c r="F19157" t="s">
        <v>7054</v>
      </c>
      <c r="G19157" t="s">
        <v>4</v>
      </c>
      <c r="H19157" t="s">
        <v>3920</v>
      </c>
      <c r="I19157" s="2">
        <v>4100</v>
      </c>
      <c r="J19157" s="5"/>
      <c r="L19157" s="5"/>
      <c r="M19157" s="2">
        <f t="shared" si="299"/>
        <v>-696945.96999999601</v>
      </c>
      <c r="P19157"/>
    </row>
    <row r="19158" spans="1:16" hidden="1">
      <c r="A19158" t="s">
        <v>20681</v>
      </c>
      <c r="B19158" s="1">
        <v>42346</v>
      </c>
      <c r="C19158" t="s">
        <v>20682</v>
      </c>
      <c r="D19158">
        <v>1</v>
      </c>
      <c r="E19158" t="s">
        <v>20683</v>
      </c>
      <c r="F19158" t="s">
        <v>13565</v>
      </c>
      <c r="G19158" t="s">
        <v>4</v>
      </c>
      <c r="H19158" t="s">
        <v>20684</v>
      </c>
      <c r="I19158" s="2">
        <v>20000</v>
      </c>
      <c r="J19158" s="5"/>
      <c r="L19158" s="5"/>
      <c r="M19158" s="2">
        <f t="shared" si="299"/>
        <v>-676945.96999999601</v>
      </c>
      <c r="P19158"/>
    </row>
    <row r="19159" spans="1:16" hidden="1">
      <c r="A19159" t="s">
        <v>20704</v>
      </c>
      <c r="B19159" s="1">
        <v>42346</v>
      </c>
      <c r="C19159" t="s">
        <v>19125</v>
      </c>
      <c r="D19159">
        <v>1</v>
      </c>
      <c r="E19159" t="s">
        <v>20705</v>
      </c>
      <c r="F19159" t="s">
        <v>13565</v>
      </c>
      <c r="G19159" t="s">
        <v>4</v>
      </c>
      <c r="H19159" t="s">
        <v>2894</v>
      </c>
      <c r="I19159" s="2">
        <v>700</v>
      </c>
      <c r="J19159" s="5"/>
      <c r="L19159" s="5"/>
      <c r="M19159" s="2">
        <f t="shared" si="299"/>
        <v>-676245.96999999601</v>
      </c>
      <c r="P19159"/>
    </row>
    <row r="19160" spans="1:16" hidden="1">
      <c r="A19160" t="s">
        <v>20729</v>
      </c>
      <c r="B19160" s="1">
        <v>42346</v>
      </c>
      <c r="C19160" t="s">
        <v>20730</v>
      </c>
      <c r="D19160">
        <v>1</v>
      </c>
      <c r="E19160" t="s">
        <v>20731</v>
      </c>
      <c r="F19160" t="s">
        <v>13565</v>
      </c>
      <c r="G19160" t="s">
        <v>4</v>
      </c>
      <c r="H19160" t="s">
        <v>3988</v>
      </c>
      <c r="I19160" s="2">
        <v>60000</v>
      </c>
      <c r="J19160" s="5"/>
      <c r="L19160" s="5"/>
      <c r="M19160" s="2">
        <f t="shared" si="299"/>
        <v>-616245.96999999601</v>
      </c>
      <c r="P19160"/>
    </row>
    <row r="19161" spans="1:16" hidden="1">
      <c r="A19161" t="s">
        <v>20753</v>
      </c>
      <c r="B19161" s="1">
        <v>42346</v>
      </c>
      <c r="C19161" t="s">
        <v>20754</v>
      </c>
      <c r="D19161">
        <v>2</v>
      </c>
      <c r="E19161" t="s">
        <v>20755</v>
      </c>
      <c r="F19161" t="s">
        <v>7054</v>
      </c>
      <c r="G19161" t="s">
        <v>4</v>
      </c>
      <c r="H19161" t="s">
        <v>6386</v>
      </c>
      <c r="I19161" s="2">
        <v>3030</v>
      </c>
      <c r="J19161" s="5"/>
      <c r="L19161" s="5"/>
      <c r="M19161" s="2">
        <f t="shared" si="299"/>
        <v>-613215.96999999601</v>
      </c>
      <c r="P19161"/>
    </row>
    <row r="19162" spans="1:16" hidden="1">
      <c r="A19162" t="s">
        <v>20780</v>
      </c>
      <c r="B19162" s="1">
        <v>42346</v>
      </c>
      <c r="C19162" t="s">
        <v>20781</v>
      </c>
      <c r="D19162">
        <v>1</v>
      </c>
      <c r="E19162" t="s">
        <v>20782</v>
      </c>
      <c r="F19162" t="s">
        <v>13565</v>
      </c>
      <c r="G19162" t="s">
        <v>4</v>
      </c>
      <c r="H19162" t="s">
        <v>2804</v>
      </c>
      <c r="I19162" s="2">
        <v>61100</v>
      </c>
      <c r="J19162" s="5"/>
      <c r="L19162" s="5"/>
      <c r="M19162" s="2">
        <f t="shared" si="299"/>
        <v>-552115.96999999601</v>
      </c>
      <c r="P19162"/>
    </row>
    <row r="19163" spans="1:16" hidden="1">
      <c r="A19163" t="s">
        <v>20804</v>
      </c>
      <c r="B19163" s="1">
        <v>42346</v>
      </c>
      <c r="C19163" t="s">
        <v>20805</v>
      </c>
      <c r="D19163">
        <v>2</v>
      </c>
      <c r="E19163" t="s">
        <v>20806</v>
      </c>
      <c r="F19163" t="s">
        <v>7054</v>
      </c>
      <c r="G19163" t="s">
        <v>4</v>
      </c>
      <c r="H19163" t="s">
        <v>20807</v>
      </c>
      <c r="I19163" s="2">
        <v>1840</v>
      </c>
      <c r="J19163" s="5"/>
      <c r="L19163" s="5"/>
      <c r="M19163" s="2">
        <f t="shared" si="299"/>
        <v>-550275.96999999601</v>
      </c>
      <c r="P19163"/>
    </row>
    <row r="19164" spans="1:16" hidden="1">
      <c r="A19164" t="s">
        <v>20827</v>
      </c>
      <c r="B19164" s="1">
        <v>42346</v>
      </c>
      <c r="C19164" t="s">
        <v>13719</v>
      </c>
      <c r="D19164">
        <v>1</v>
      </c>
      <c r="E19164" t="s">
        <v>20828</v>
      </c>
      <c r="F19164" t="s">
        <v>13565</v>
      </c>
      <c r="G19164" t="s">
        <v>4</v>
      </c>
      <c r="H19164" t="s">
        <v>4026</v>
      </c>
      <c r="I19164" s="2">
        <v>70000</v>
      </c>
      <c r="J19164" s="5"/>
      <c r="L19164" s="5"/>
      <c r="M19164" s="2">
        <f t="shared" si="299"/>
        <v>-480275.96999999601</v>
      </c>
      <c r="P19164"/>
    </row>
    <row r="19165" spans="1:16" hidden="1">
      <c r="A19165" t="s">
        <v>20850</v>
      </c>
      <c r="B19165" s="1">
        <v>42346</v>
      </c>
      <c r="C19165" t="s">
        <v>20851</v>
      </c>
      <c r="D19165">
        <v>2</v>
      </c>
      <c r="E19165" t="s">
        <v>20852</v>
      </c>
      <c r="F19165" t="s">
        <v>13559</v>
      </c>
      <c r="G19165" t="s">
        <v>479</v>
      </c>
      <c r="H19165" t="s">
        <v>3145</v>
      </c>
      <c r="J19165" s="5"/>
      <c r="K19165" s="2">
        <v>525.4</v>
      </c>
      <c r="L19165" s="5"/>
      <c r="M19165" s="2">
        <f t="shared" si="299"/>
        <v>-480801.36999999604</v>
      </c>
      <c r="P19165"/>
    </row>
    <row r="19166" spans="1:16" hidden="1">
      <c r="A19166" t="s">
        <v>20850</v>
      </c>
      <c r="B19166" s="1">
        <v>42346</v>
      </c>
      <c r="C19166" t="s">
        <v>20851</v>
      </c>
      <c r="D19166">
        <v>2</v>
      </c>
      <c r="E19166" t="s">
        <v>20852</v>
      </c>
      <c r="F19166" t="s">
        <v>13559</v>
      </c>
      <c r="G19166" t="s">
        <v>479</v>
      </c>
      <c r="H19166" t="s">
        <v>3145</v>
      </c>
      <c r="I19166" s="2">
        <v>525.4</v>
      </c>
      <c r="J19166" s="5"/>
      <c r="L19166" s="5"/>
      <c r="M19166" s="2">
        <f t="shared" si="299"/>
        <v>-480275.96999999601</v>
      </c>
      <c r="P19166"/>
    </row>
    <row r="19167" spans="1:16" hidden="1">
      <c r="A19167" t="s">
        <v>20876</v>
      </c>
      <c r="B19167" s="1">
        <v>42346</v>
      </c>
      <c r="C19167" t="s">
        <v>20877</v>
      </c>
      <c r="D19167">
        <v>2</v>
      </c>
      <c r="E19167" t="s">
        <v>20878</v>
      </c>
      <c r="F19167" t="s">
        <v>13559</v>
      </c>
      <c r="G19167" t="s">
        <v>313</v>
      </c>
      <c r="H19167" t="s">
        <v>3729</v>
      </c>
      <c r="J19167" s="5"/>
      <c r="K19167" s="2">
        <v>14742.58</v>
      </c>
      <c r="L19167" s="5"/>
      <c r="M19167" s="2">
        <f t="shared" si="299"/>
        <v>-495018.54999999603</v>
      </c>
      <c r="P19167"/>
    </row>
    <row r="19168" spans="1:16" hidden="1">
      <c r="A19168" t="s">
        <v>20876</v>
      </c>
      <c r="B19168" s="1">
        <v>42346</v>
      </c>
      <c r="C19168" t="s">
        <v>20877</v>
      </c>
      <c r="D19168">
        <v>2</v>
      </c>
      <c r="E19168" t="s">
        <v>20878</v>
      </c>
      <c r="F19168" t="s">
        <v>13559</v>
      </c>
      <c r="G19168" t="s">
        <v>313</v>
      </c>
      <c r="H19168" t="s">
        <v>3729</v>
      </c>
      <c r="I19168" s="2">
        <v>14742.58</v>
      </c>
      <c r="J19168" s="5"/>
      <c r="L19168" s="5"/>
      <c r="M19168" s="2">
        <f t="shared" si="299"/>
        <v>-480275.96999999601</v>
      </c>
      <c r="P19168"/>
    </row>
    <row r="19169" spans="1:16" hidden="1">
      <c r="A19169" t="s">
        <v>20901</v>
      </c>
      <c r="B19169" s="1">
        <v>42346</v>
      </c>
      <c r="C19169" t="s">
        <v>20902</v>
      </c>
      <c r="D19169">
        <v>2</v>
      </c>
      <c r="E19169" t="s">
        <v>20903</v>
      </c>
      <c r="F19169" t="s">
        <v>7054</v>
      </c>
      <c r="G19169" t="s">
        <v>4</v>
      </c>
      <c r="H19169" t="s">
        <v>20904</v>
      </c>
      <c r="I19169" s="2">
        <v>1025</v>
      </c>
      <c r="J19169" s="5"/>
      <c r="L19169" s="5"/>
      <c r="M19169" s="2">
        <f t="shared" si="299"/>
        <v>-479250.96999999601</v>
      </c>
      <c r="P19169"/>
    </row>
    <row r="19170" spans="1:16" hidden="1">
      <c r="A19170" t="s">
        <v>20923</v>
      </c>
      <c r="B19170" s="1">
        <v>42346</v>
      </c>
      <c r="C19170" t="s">
        <v>20924</v>
      </c>
      <c r="D19170">
        <v>2</v>
      </c>
      <c r="E19170" t="s">
        <v>20925</v>
      </c>
      <c r="F19170" t="s">
        <v>7054</v>
      </c>
      <c r="G19170" t="s">
        <v>4</v>
      </c>
      <c r="H19170" t="s">
        <v>17964</v>
      </c>
      <c r="I19170" s="2">
        <v>1025</v>
      </c>
      <c r="J19170" s="5"/>
      <c r="L19170" s="5"/>
      <c r="M19170" s="2">
        <f t="shared" si="299"/>
        <v>-478225.96999999601</v>
      </c>
      <c r="P19170"/>
    </row>
    <row r="19171" spans="1:16" hidden="1">
      <c r="A19171" t="s">
        <v>20950</v>
      </c>
      <c r="B19171" s="1">
        <v>42346</v>
      </c>
      <c r="C19171" t="s">
        <v>20951</v>
      </c>
      <c r="D19171">
        <v>1</v>
      </c>
      <c r="E19171" t="s">
        <v>20952</v>
      </c>
      <c r="F19171" t="s">
        <v>13561</v>
      </c>
      <c r="G19171" t="s">
        <v>4</v>
      </c>
      <c r="H19171" t="s">
        <v>4031</v>
      </c>
      <c r="I19171" s="2">
        <v>173000</v>
      </c>
      <c r="J19171" s="5"/>
      <c r="L19171" s="5"/>
      <c r="M19171" s="2">
        <f t="shared" si="299"/>
        <v>-305225.96999999601</v>
      </c>
      <c r="P19171"/>
    </row>
    <row r="19172" spans="1:16" hidden="1">
      <c r="A19172" t="s">
        <v>20970</v>
      </c>
      <c r="B19172" s="1">
        <v>42346</v>
      </c>
      <c r="C19172" t="s">
        <v>20971</v>
      </c>
      <c r="D19172">
        <v>2</v>
      </c>
      <c r="E19172" t="s">
        <v>20972</v>
      </c>
      <c r="F19172" t="s">
        <v>7054</v>
      </c>
      <c r="G19172" t="s">
        <v>4</v>
      </c>
      <c r="H19172" t="s">
        <v>1084</v>
      </c>
      <c r="I19172" s="2">
        <v>3030.01</v>
      </c>
      <c r="J19172" s="5"/>
      <c r="L19172" s="5"/>
      <c r="M19172" s="2">
        <f t="shared" si="299"/>
        <v>-302195.959999996</v>
      </c>
      <c r="P19172"/>
    </row>
    <row r="19173" spans="1:16" hidden="1">
      <c r="A19173" t="s">
        <v>20994</v>
      </c>
      <c r="B19173" s="1">
        <v>42346</v>
      </c>
      <c r="C19173" t="s">
        <v>16036</v>
      </c>
      <c r="D19173">
        <v>1</v>
      </c>
      <c r="E19173" t="s">
        <v>20995</v>
      </c>
      <c r="F19173" t="s">
        <v>13565</v>
      </c>
      <c r="G19173" t="s">
        <v>4</v>
      </c>
      <c r="H19173" t="s">
        <v>16038</v>
      </c>
      <c r="I19173" s="2">
        <v>10000</v>
      </c>
      <c r="J19173" s="5"/>
      <c r="L19173" s="5"/>
      <c r="M19173" s="2">
        <f t="shared" si="299"/>
        <v>-292195.959999996</v>
      </c>
      <c r="P19173"/>
    </row>
    <row r="19174" spans="1:16" hidden="1">
      <c r="A19174" t="s">
        <v>21019</v>
      </c>
      <c r="B19174" s="1">
        <v>42346</v>
      </c>
      <c r="C19174" t="s">
        <v>21020</v>
      </c>
      <c r="D19174">
        <v>2</v>
      </c>
      <c r="E19174" t="s">
        <v>21021</v>
      </c>
      <c r="F19174" t="s">
        <v>7054</v>
      </c>
      <c r="G19174" t="s">
        <v>4</v>
      </c>
      <c r="H19174" t="s">
        <v>4658</v>
      </c>
      <c r="I19174" s="2">
        <v>4100.01</v>
      </c>
      <c r="J19174" s="5"/>
      <c r="L19174" s="5"/>
      <c r="M19174" s="2">
        <f t="shared" si="299"/>
        <v>-288095.949999996</v>
      </c>
      <c r="P19174"/>
    </row>
    <row r="19175" spans="1:16" hidden="1">
      <c r="A19175" t="s">
        <v>21039</v>
      </c>
      <c r="B19175" s="1">
        <v>42346</v>
      </c>
      <c r="C19175" t="s">
        <v>16036</v>
      </c>
      <c r="D19175">
        <v>1</v>
      </c>
      <c r="E19175" t="s">
        <v>21040</v>
      </c>
      <c r="F19175" t="s">
        <v>13565</v>
      </c>
      <c r="G19175" t="s">
        <v>4</v>
      </c>
      <c r="H19175" t="s">
        <v>16038</v>
      </c>
      <c r="I19175" s="2">
        <v>190000</v>
      </c>
      <c r="J19175" s="5"/>
      <c r="L19175" s="5"/>
      <c r="M19175" s="2">
        <f t="shared" si="299"/>
        <v>-98095.949999995995</v>
      </c>
      <c r="P19175"/>
    </row>
    <row r="19176" spans="1:16" hidden="1">
      <c r="A19176" s="35" t="s">
        <v>4187</v>
      </c>
      <c r="B19176" s="36">
        <v>42347</v>
      </c>
      <c r="C19176" s="35" t="s">
        <v>6</v>
      </c>
      <c r="D19176" s="35">
        <v>1</v>
      </c>
      <c r="E19176" s="35" t="s">
        <v>4188</v>
      </c>
      <c r="F19176" s="35" t="s">
        <v>29</v>
      </c>
      <c r="G19176" s="35" t="s">
        <v>20</v>
      </c>
      <c r="H19176" s="35" t="s">
        <v>285</v>
      </c>
      <c r="I19176" s="11">
        <v>1562.94</v>
      </c>
      <c r="J19176" s="12"/>
      <c r="K19176" s="11"/>
      <c r="L19176" s="12"/>
      <c r="M19176" s="2">
        <f t="shared" si="299"/>
        <v>-96533.009999995993</v>
      </c>
      <c r="P19176"/>
    </row>
    <row r="19177" spans="1:16" hidden="1">
      <c r="A19177" t="s">
        <v>4194</v>
      </c>
      <c r="B19177" s="1">
        <v>42347</v>
      </c>
      <c r="C19177" t="s">
        <v>6</v>
      </c>
      <c r="D19177">
        <v>1</v>
      </c>
      <c r="E19177" t="s">
        <v>4195</v>
      </c>
      <c r="F19177" t="s">
        <v>29</v>
      </c>
      <c r="G19177" t="s">
        <v>20</v>
      </c>
      <c r="H19177" t="s">
        <v>3145</v>
      </c>
      <c r="I19177" s="2">
        <v>4029.93</v>
      </c>
      <c r="J19177" s="5"/>
      <c r="L19177" s="5"/>
      <c r="M19177" s="2">
        <f t="shared" si="299"/>
        <v>-92503.079999996</v>
      </c>
      <c r="P19177"/>
    </row>
    <row r="19178" spans="1:16" hidden="1">
      <c r="A19178" t="s">
        <v>4246</v>
      </c>
      <c r="B19178" s="1">
        <v>42347</v>
      </c>
      <c r="C19178" t="s">
        <v>11</v>
      </c>
      <c r="D19178">
        <v>1</v>
      </c>
      <c r="E19178" t="s">
        <v>4247</v>
      </c>
      <c r="F19178" t="s">
        <v>13</v>
      </c>
      <c r="G19178" t="s">
        <v>20</v>
      </c>
      <c r="H19178" t="s">
        <v>3294</v>
      </c>
      <c r="J19178" s="5"/>
      <c r="K19178" s="2">
        <v>14832</v>
      </c>
      <c r="L19178" s="5"/>
      <c r="M19178" s="2">
        <f t="shared" si="299"/>
        <v>-107335.079999996</v>
      </c>
      <c r="P19178"/>
    </row>
    <row r="19179" spans="1:16" hidden="1">
      <c r="A19179" t="s">
        <v>4312</v>
      </c>
      <c r="B19179" s="1">
        <v>42347</v>
      </c>
      <c r="C19179" t="s">
        <v>18</v>
      </c>
      <c r="D19179">
        <v>1</v>
      </c>
      <c r="E19179" t="s">
        <v>4313</v>
      </c>
      <c r="F19179" t="s">
        <v>13</v>
      </c>
      <c r="G19179" t="s">
        <v>20</v>
      </c>
      <c r="H19179" t="s">
        <v>4314</v>
      </c>
      <c r="J19179" s="5"/>
      <c r="K19179" s="2">
        <v>113800</v>
      </c>
      <c r="L19179" s="5"/>
      <c r="M19179" s="2">
        <f t="shared" si="299"/>
        <v>-221135.079999996</v>
      </c>
      <c r="P19179"/>
    </row>
    <row r="19180" spans="1:16" hidden="1">
      <c r="A19180" t="s">
        <v>4327</v>
      </c>
      <c r="B19180" s="1">
        <v>42347</v>
      </c>
      <c r="C19180" t="s">
        <v>11</v>
      </c>
      <c r="D19180">
        <v>1</v>
      </c>
      <c r="E19180" t="s">
        <v>4328</v>
      </c>
      <c r="F19180" t="s">
        <v>13</v>
      </c>
      <c r="G19180" t="s">
        <v>20</v>
      </c>
      <c r="H19180" t="s">
        <v>65</v>
      </c>
      <c r="J19180" s="5"/>
      <c r="K19180" s="2">
        <v>13989.66</v>
      </c>
      <c r="L19180" s="5"/>
      <c r="M19180" s="2">
        <f t="shared" si="299"/>
        <v>-235124.739999996</v>
      </c>
      <c r="P19180"/>
    </row>
    <row r="19181" spans="1:16" hidden="1">
      <c r="A19181" t="s">
        <v>4344</v>
      </c>
      <c r="B19181" s="1">
        <v>42347</v>
      </c>
      <c r="C19181" t="s">
        <v>6</v>
      </c>
      <c r="D19181">
        <v>1</v>
      </c>
      <c r="E19181" t="s">
        <v>4345</v>
      </c>
      <c r="F19181" t="s">
        <v>29</v>
      </c>
      <c r="G19181" t="s">
        <v>20</v>
      </c>
      <c r="H19181" t="s">
        <v>4346</v>
      </c>
      <c r="I19181" s="2">
        <v>389.55</v>
      </c>
      <c r="J19181" s="5"/>
      <c r="L19181" s="5"/>
      <c r="M19181" s="2">
        <f t="shared" si="299"/>
        <v>-234735.18999999602</v>
      </c>
      <c r="P19181"/>
    </row>
    <row r="19182" spans="1:16" hidden="1">
      <c r="A19182" t="s">
        <v>4358</v>
      </c>
      <c r="B19182" s="1">
        <v>42347</v>
      </c>
      <c r="C19182" t="s">
        <v>6</v>
      </c>
      <c r="D19182">
        <v>1</v>
      </c>
      <c r="E19182" t="s">
        <v>4359</v>
      </c>
      <c r="F19182" t="s">
        <v>29</v>
      </c>
      <c r="G19182" t="s">
        <v>20</v>
      </c>
      <c r="H19182" t="s">
        <v>4346</v>
      </c>
      <c r="I19182" s="2">
        <v>200</v>
      </c>
      <c r="J19182" s="5"/>
      <c r="L19182" s="5"/>
      <c r="M19182" s="2">
        <f t="shared" si="299"/>
        <v>-234535.18999999602</v>
      </c>
      <c r="P19182"/>
    </row>
    <row r="19183" spans="1:16" hidden="1">
      <c r="A19183" t="s">
        <v>4381</v>
      </c>
      <c r="B19183" s="1">
        <v>42347</v>
      </c>
      <c r="C19183" t="s">
        <v>6</v>
      </c>
      <c r="D19183">
        <v>1</v>
      </c>
      <c r="E19183" t="s">
        <v>4345</v>
      </c>
      <c r="F19183" t="s">
        <v>29</v>
      </c>
      <c r="G19183" t="s">
        <v>20</v>
      </c>
      <c r="H19183" t="s">
        <v>4382</v>
      </c>
      <c r="J19183" s="5"/>
      <c r="K19183" s="2">
        <v>389.55</v>
      </c>
      <c r="L19183" s="5"/>
      <c r="M19183" s="2">
        <f t="shared" si="299"/>
        <v>-234924.739999996</v>
      </c>
      <c r="P19183"/>
    </row>
    <row r="19184" spans="1:16" hidden="1">
      <c r="A19184" t="s">
        <v>4386</v>
      </c>
      <c r="B19184" s="1">
        <v>42347</v>
      </c>
      <c r="C19184" t="s">
        <v>1</v>
      </c>
      <c r="D19184">
        <v>1</v>
      </c>
      <c r="E19184" t="s">
        <v>4387</v>
      </c>
      <c r="F19184" t="s">
        <v>13</v>
      </c>
      <c r="G19184" t="s">
        <v>20</v>
      </c>
      <c r="H19184" t="s">
        <v>4388</v>
      </c>
      <c r="J19184" s="5"/>
      <c r="K19184" s="2">
        <v>207000</v>
      </c>
      <c r="L19184" s="5"/>
      <c r="M19184" s="2">
        <f t="shared" si="299"/>
        <v>-441924.73999999603</v>
      </c>
      <c r="P19184"/>
    </row>
    <row r="19185" spans="1:16" hidden="1">
      <c r="A19185" t="s">
        <v>4397</v>
      </c>
      <c r="B19185" s="1">
        <v>42347</v>
      </c>
      <c r="C19185" t="s">
        <v>18</v>
      </c>
      <c r="D19185">
        <v>1</v>
      </c>
      <c r="E19185" t="s">
        <v>4398</v>
      </c>
      <c r="F19185" t="s">
        <v>13</v>
      </c>
      <c r="G19185" t="s">
        <v>20</v>
      </c>
      <c r="H19185" t="s">
        <v>4399</v>
      </c>
      <c r="J19185" s="5"/>
      <c r="K19185" s="2">
        <v>85000</v>
      </c>
      <c r="L19185" s="5"/>
      <c r="M19185" s="2">
        <f t="shared" si="299"/>
        <v>-526924.73999999603</v>
      </c>
      <c r="P19185"/>
    </row>
    <row r="19186" spans="1:16" hidden="1">
      <c r="A19186" t="s">
        <v>4441</v>
      </c>
      <c r="B19186" s="1">
        <v>42347</v>
      </c>
      <c r="C19186" t="s">
        <v>1</v>
      </c>
      <c r="D19186">
        <v>2</v>
      </c>
      <c r="E19186" t="s">
        <v>4442</v>
      </c>
      <c r="F19186" t="s">
        <v>51</v>
      </c>
      <c r="G19186" t="s">
        <v>20</v>
      </c>
      <c r="H19186" t="s">
        <v>4443</v>
      </c>
      <c r="I19186" s="2">
        <v>2874.06</v>
      </c>
      <c r="J19186" s="5"/>
      <c r="L19186" s="5"/>
      <c r="M19186" s="2">
        <f t="shared" si="299"/>
        <v>-524050.67999999603</v>
      </c>
      <c r="P19186"/>
    </row>
    <row r="19187" spans="1:16" hidden="1">
      <c r="A19187" t="s">
        <v>4441</v>
      </c>
      <c r="B19187" s="1">
        <v>42347</v>
      </c>
      <c r="C19187" t="s">
        <v>1</v>
      </c>
      <c r="D19187">
        <v>2</v>
      </c>
      <c r="E19187" t="s">
        <v>4442</v>
      </c>
      <c r="F19187" t="s">
        <v>51</v>
      </c>
      <c r="G19187" t="s">
        <v>20</v>
      </c>
      <c r="H19187" t="s">
        <v>4443</v>
      </c>
      <c r="I19187" s="2">
        <v>6250</v>
      </c>
      <c r="J19187" s="5"/>
      <c r="L19187" s="5"/>
      <c r="M19187" s="2">
        <f t="shared" si="299"/>
        <v>-517800.67999999603</v>
      </c>
      <c r="P19187"/>
    </row>
    <row r="19188" spans="1:16" hidden="1">
      <c r="A19188" t="s">
        <v>4450</v>
      </c>
      <c r="B19188" s="1">
        <v>42347</v>
      </c>
      <c r="C19188" t="s">
        <v>1</v>
      </c>
      <c r="D19188">
        <v>2</v>
      </c>
      <c r="E19188" t="s">
        <v>4451</v>
      </c>
      <c r="F19188" t="s">
        <v>13</v>
      </c>
      <c r="G19188" t="s">
        <v>20</v>
      </c>
      <c r="H19188" t="s">
        <v>1244</v>
      </c>
      <c r="J19188" s="5"/>
      <c r="K19188" s="2">
        <v>9124.06</v>
      </c>
      <c r="L19188" s="5"/>
      <c r="M19188" s="2">
        <f t="shared" si="299"/>
        <v>-526924.73999999603</v>
      </c>
      <c r="P19188"/>
    </row>
    <row r="19189" spans="1:16" hidden="1">
      <c r="A19189" t="s">
        <v>4457</v>
      </c>
      <c r="B19189" s="1">
        <v>42347</v>
      </c>
      <c r="C19189" t="s">
        <v>18</v>
      </c>
      <c r="D19189">
        <v>1</v>
      </c>
      <c r="E19189" t="s">
        <v>4458</v>
      </c>
      <c r="F19189" t="s">
        <v>13</v>
      </c>
      <c r="G19189" t="s">
        <v>20</v>
      </c>
      <c r="H19189" t="s">
        <v>18</v>
      </c>
      <c r="J19189" s="5"/>
      <c r="K19189" s="2">
        <v>21710.959999999999</v>
      </c>
      <c r="L19189" s="5"/>
      <c r="M19189" s="2">
        <f t="shared" si="299"/>
        <v>-548635.699999996</v>
      </c>
      <c r="P19189"/>
    </row>
    <row r="19190" spans="1:16" hidden="1">
      <c r="A19190" t="s">
        <v>4462</v>
      </c>
      <c r="B19190" s="1">
        <v>42347</v>
      </c>
      <c r="C19190" t="s">
        <v>195</v>
      </c>
      <c r="D19190">
        <v>1</v>
      </c>
      <c r="E19190" t="s">
        <v>4463</v>
      </c>
      <c r="F19190" t="s">
        <v>13</v>
      </c>
      <c r="G19190" t="s">
        <v>20</v>
      </c>
      <c r="H19190" t="s">
        <v>195</v>
      </c>
      <c r="J19190" s="5"/>
      <c r="K19190" s="2">
        <v>7354.94</v>
      </c>
      <c r="L19190" s="5"/>
      <c r="M19190" s="2">
        <f t="shared" si="299"/>
        <v>-555990.63999999594</v>
      </c>
      <c r="P19190"/>
    </row>
    <row r="19191" spans="1:16" hidden="1">
      <c r="A19191" t="s">
        <v>4467</v>
      </c>
      <c r="B19191" s="1">
        <v>42347</v>
      </c>
      <c r="C19191" t="s">
        <v>200</v>
      </c>
      <c r="D19191">
        <v>1</v>
      </c>
      <c r="E19191" t="s">
        <v>4468</v>
      </c>
      <c r="F19191" t="s">
        <v>16</v>
      </c>
      <c r="G19191" t="s">
        <v>20</v>
      </c>
      <c r="H19191" t="s">
        <v>200</v>
      </c>
      <c r="J19191" s="5"/>
      <c r="K19191" s="2">
        <v>2050</v>
      </c>
      <c r="L19191" s="5"/>
      <c r="M19191" s="2">
        <f t="shared" si="299"/>
        <v>-558040.63999999594</v>
      </c>
      <c r="P19191"/>
    </row>
    <row r="19192" spans="1:16" hidden="1">
      <c r="A19192" t="s">
        <v>4526</v>
      </c>
      <c r="B19192" s="1">
        <v>42347</v>
      </c>
      <c r="C19192" t="s">
        <v>1</v>
      </c>
      <c r="D19192">
        <v>1</v>
      </c>
      <c r="E19192" t="s">
        <v>4527</v>
      </c>
      <c r="F19192" t="s">
        <v>16</v>
      </c>
      <c r="G19192" t="s">
        <v>4</v>
      </c>
      <c r="H19192" t="s">
        <v>4528</v>
      </c>
      <c r="J19192" s="5"/>
      <c r="K19192" s="2">
        <v>7345.52</v>
      </c>
      <c r="L19192" s="5"/>
      <c r="M19192" s="2">
        <f t="shared" si="299"/>
        <v>-565386.15999999596</v>
      </c>
      <c r="P19192"/>
    </row>
    <row r="19193" spans="1:16" hidden="1">
      <c r="A19193" t="s">
        <v>4540</v>
      </c>
      <c r="B19193" s="1">
        <v>42347</v>
      </c>
      <c r="C19193" t="s">
        <v>11</v>
      </c>
      <c r="D19193">
        <v>1</v>
      </c>
      <c r="E19193" t="s">
        <v>4541</v>
      </c>
      <c r="F19193" t="s">
        <v>16</v>
      </c>
      <c r="G19193" t="s">
        <v>4</v>
      </c>
      <c r="H19193" t="s">
        <v>598</v>
      </c>
      <c r="J19193" s="5"/>
      <c r="K19193" s="2">
        <v>1025</v>
      </c>
      <c r="L19193" s="5"/>
      <c r="M19193" s="2">
        <f t="shared" si="299"/>
        <v>-566411.15999999596</v>
      </c>
      <c r="P19193"/>
    </row>
    <row r="19194" spans="1:16" hidden="1">
      <c r="A19194" t="s">
        <v>4553</v>
      </c>
      <c r="B19194" s="1">
        <v>42347</v>
      </c>
      <c r="C19194" t="s">
        <v>11</v>
      </c>
      <c r="D19194">
        <v>1</v>
      </c>
      <c r="E19194" t="s">
        <v>4554</v>
      </c>
      <c r="F19194" t="s">
        <v>16</v>
      </c>
      <c r="G19194" t="s">
        <v>4</v>
      </c>
      <c r="H19194" t="s">
        <v>2132</v>
      </c>
      <c r="J19194" s="5"/>
      <c r="K19194" s="2">
        <v>2250</v>
      </c>
      <c r="L19194" s="5"/>
      <c r="M19194" s="2">
        <f t="shared" si="299"/>
        <v>-568661.15999999596</v>
      </c>
      <c r="P19194"/>
    </row>
    <row r="19195" spans="1:16" hidden="1">
      <c r="A19195" t="s">
        <v>4582</v>
      </c>
      <c r="B19195" s="1">
        <v>42347</v>
      </c>
      <c r="C19195" t="s">
        <v>6</v>
      </c>
      <c r="D19195">
        <v>1</v>
      </c>
      <c r="E19195" t="s">
        <v>4583</v>
      </c>
      <c r="F19195" t="s">
        <v>8</v>
      </c>
      <c r="G19195" t="s">
        <v>4</v>
      </c>
      <c r="H19195" t="s">
        <v>4584</v>
      </c>
      <c r="I19195" s="2">
        <v>8982.02</v>
      </c>
      <c r="J19195" s="5"/>
      <c r="L19195" s="5"/>
      <c r="M19195" s="2">
        <f t="shared" si="299"/>
        <v>-559679.13999999594</v>
      </c>
      <c r="P19195"/>
    </row>
    <row r="19196" spans="1:16" hidden="1">
      <c r="A19196" t="s">
        <v>4585</v>
      </c>
      <c r="B19196" s="1">
        <v>42347</v>
      </c>
      <c r="C19196" t="s">
        <v>6</v>
      </c>
      <c r="D19196">
        <v>1</v>
      </c>
      <c r="E19196" t="s">
        <v>4583</v>
      </c>
      <c r="F19196" t="s">
        <v>8</v>
      </c>
      <c r="G19196" t="s">
        <v>4</v>
      </c>
      <c r="H19196" t="s">
        <v>4586</v>
      </c>
      <c r="J19196" s="5"/>
      <c r="K19196" s="2">
        <v>8982.02</v>
      </c>
      <c r="L19196" s="5"/>
      <c r="M19196" s="2">
        <f t="shared" si="299"/>
        <v>-568661.15999999596</v>
      </c>
      <c r="P19196"/>
    </row>
    <row r="19197" spans="1:16" hidden="1">
      <c r="A19197" t="s">
        <v>4592</v>
      </c>
      <c r="B19197" s="1">
        <v>42347</v>
      </c>
      <c r="C19197" t="s">
        <v>6</v>
      </c>
      <c r="D19197">
        <v>1</v>
      </c>
      <c r="E19197" t="s">
        <v>4593</v>
      </c>
      <c r="F19197" t="s">
        <v>8</v>
      </c>
      <c r="G19197" t="s">
        <v>4</v>
      </c>
      <c r="H19197" t="s">
        <v>4584</v>
      </c>
      <c r="I19197" s="2">
        <v>8982.02</v>
      </c>
      <c r="J19197" s="5"/>
      <c r="L19197" s="5"/>
      <c r="M19197" s="2">
        <f t="shared" si="299"/>
        <v>-559679.13999999594</v>
      </c>
      <c r="P19197"/>
    </row>
    <row r="19198" spans="1:16" hidden="1">
      <c r="A19198" t="s">
        <v>4621</v>
      </c>
      <c r="B19198" s="1">
        <v>42347</v>
      </c>
      <c r="C19198" t="s">
        <v>11</v>
      </c>
      <c r="D19198">
        <v>1</v>
      </c>
      <c r="E19198" t="s">
        <v>4622</v>
      </c>
      <c r="F19198" t="s">
        <v>13</v>
      </c>
      <c r="G19198" t="s">
        <v>4</v>
      </c>
      <c r="H19198" t="s">
        <v>678</v>
      </c>
      <c r="J19198" s="5"/>
      <c r="K19198" s="2">
        <v>1025</v>
      </c>
      <c r="L19198" s="5"/>
      <c r="M19198" s="2">
        <f t="shared" si="299"/>
        <v>-560704.13999999594</v>
      </c>
      <c r="P19198"/>
    </row>
    <row r="19199" spans="1:16" hidden="1">
      <c r="A19199" t="s">
        <v>4627</v>
      </c>
      <c r="B19199" s="1">
        <v>42347</v>
      </c>
      <c r="C19199" t="s">
        <v>200</v>
      </c>
      <c r="D19199">
        <v>1</v>
      </c>
      <c r="E19199" t="s">
        <v>4628</v>
      </c>
      <c r="F19199" t="s">
        <v>16</v>
      </c>
      <c r="G19199" t="s">
        <v>4</v>
      </c>
      <c r="H19199" t="s">
        <v>200</v>
      </c>
      <c r="J19199" s="5"/>
      <c r="K19199" s="2">
        <v>4258.8599999999997</v>
      </c>
      <c r="L19199" s="5"/>
      <c r="M19199" s="2">
        <f t="shared" si="299"/>
        <v>-564962.99999999593</v>
      </c>
      <c r="P19199"/>
    </row>
    <row r="19200" spans="1:16" hidden="1">
      <c r="A19200" t="s">
        <v>4636</v>
      </c>
      <c r="B19200" s="1">
        <v>42347</v>
      </c>
      <c r="C19200" t="s">
        <v>195</v>
      </c>
      <c r="D19200">
        <v>1</v>
      </c>
      <c r="E19200" t="s">
        <v>4640</v>
      </c>
      <c r="F19200" t="s">
        <v>13</v>
      </c>
      <c r="G19200" t="s">
        <v>4</v>
      </c>
      <c r="H19200" t="s">
        <v>195</v>
      </c>
      <c r="J19200" s="5"/>
      <c r="K19200" s="2">
        <v>51091.53</v>
      </c>
      <c r="L19200" s="5"/>
      <c r="M19200" s="2">
        <f t="shared" si="299"/>
        <v>-616054.52999999595</v>
      </c>
      <c r="P19200"/>
    </row>
    <row r="19201" spans="1:16" hidden="1">
      <c r="A19201" t="s">
        <v>4645</v>
      </c>
      <c r="B19201" s="1">
        <v>42347</v>
      </c>
      <c r="C19201" t="s">
        <v>18</v>
      </c>
      <c r="D19201">
        <v>1</v>
      </c>
      <c r="E19201" t="s">
        <v>4646</v>
      </c>
      <c r="F19201" t="s">
        <v>13</v>
      </c>
      <c r="G19201" t="s">
        <v>4</v>
      </c>
      <c r="H19201" t="s">
        <v>18</v>
      </c>
      <c r="J19201" s="5"/>
      <c r="K19201" s="2">
        <v>8674.81</v>
      </c>
      <c r="L19201" s="5"/>
      <c r="M19201" s="2">
        <f t="shared" si="299"/>
        <v>-624729.33999999601</v>
      </c>
      <c r="P19201"/>
    </row>
    <row r="19202" spans="1:16" hidden="1">
      <c r="A19202" t="s">
        <v>21062</v>
      </c>
      <c r="B19202" s="1">
        <v>42347</v>
      </c>
      <c r="C19202" t="s">
        <v>21065</v>
      </c>
      <c r="D19202">
        <v>2</v>
      </c>
      <c r="E19202" t="s">
        <v>21066</v>
      </c>
      <c r="F19202" t="s">
        <v>7054</v>
      </c>
      <c r="G19202" t="s">
        <v>20</v>
      </c>
      <c r="H19202" t="s">
        <v>15370</v>
      </c>
      <c r="I19202" s="2">
        <v>1025</v>
      </c>
      <c r="J19202" s="5"/>
      <c r="L19202" s="5"/>
      <c r="M19202" s="2">
        <f t="shared" si="299"/>
        <v>-623704.33999999601</v>
      </c>
      <c r="P19202"/>
    </row>
    <row r="19203" spans="1:16" hidden="1">
      <c r="A19203" t="s">
        <v>21086</v>
      </c>
      <c r="B19203" s="1">
        <v>42347</v>
      </c>
      <c r="C19203" t="s">
        <v>21088</v>
      </c>
      <c r="D19203">
        <v>2</v>
      </c>
      <c r="E19203" t="s">
        <v>21089</v>
      </c>
      <c r="F19203" t="s">
        <v>7054</v>
      </c>
      <c r="G19203" t="s">
        <v>20</v>
      </c>
      <c r="H19203" t="s">
        <v>285</v>
      </c>
      <c r="I19203" s="2">
        <v>3185</v>
      </c>
      <c r="J19203" s="5"/>
      <c r="L19203" s="5"/>
      <c r="M19203" s="2">
        <f t="shared" si="299"/>
        <v>-620519.33999999601</v>
      </c>
      <c r="P19203"/>
    </row>
    <row r="19204" spans="1:16" hidden="1">
      <c r="A19204" t="s">
        <v>21105</v>
      </c>
      <c r="B19204" s="1">
        <v>42347</v>
      </c>
      <c r="C19204" t="s">
        <v>1802</v>
      </c>
      <c r="D19204">
        <v>2</v>
      </c>
      <c r="E19204" t="s">
        <v>21107</v>
      </c>
      <c r="F19204" t="s">
        <v>13559</v>
      </c>
      <c r="G19204" t="s">
        <v>479</v>
      </c>
      <c r="H19204" t="s">
        <v>1949</v>
      </c>
      <c r="J19204" s="5"/>
      <c r="K19204" s="2">
        <v>750</v>
      </c>
      <c r="L19204" s="5"/>
      <c r="M19204" s="2">
        <f t="shared" si="299"/>
        <v>-621269.33999999601</v>
      </c>
      <c r="P19204"/>
    </row>
    <row r="19205" spans="1:16" hidden="1">
      <c r="A19205" t="s">
        <v>21105</v>
      </c>
      <c r="B19205" s="1">
        <v>42347</v>
      </c>
      <c r="C19205" t="s">
        <v>1802</v>
      </c>
      <c r="D19205">
        <v>2</v>
      </c>
      <c r="E19205" t="s">
        <v>21107</v>
      </c>
      <c r="F19205" t="s">
        <v>13559</v>
      </c>
      <c r="G19205" t="s">
        <v>479</v>
      </c>
      <c r="H19205" t="s">
        <v>1949</v>
      </c>
      <c r="I19205" s="2">
        <v>750</v>
      </c>
      <c r="J19205" s="5"/>
      <c r="L19205" s="5"/>
      <c r="M19205" s="2">
        <f t="shared" si="299"/>
        <v>-620519.33999999601</v>
      </c>
      <c r="P19205"/>
    </row>
    <row r="19206" spans="1:16" hidden="1">
      <c r="A19206" t="s">
        <v>21125</v>
      </c>
      <c r="B19206" s="1">
        <v>42347</v>
      </c>
      <c r="C19206" t="s">
        <v>1802</v>
      </c>
      <c r="D19206">
        <v>2</v>
      </c>
      <c r="E19206" t="s">
        <v>21128</v>
      </c>
      <c r="F19206" t="s">
        <v>13559</v>
      </c>
      <c r="G19206" t="s">
        <v>479</v>
      </c>
      <c r="H19206" t="s">
        <v>2754</v>
      </c>
      <c r="J19206" s="5"/>
      <c r="K19206" s="2">
        <v>1451.77</v>
      </c>
      <c r="L19206" s="5"/>
      <c r="M19206" s="2">
        <f t="shared" si="299"/>
        <v>-621971.10999999603</v>
      </c>
      <c r="P19206"/>
    </row>
    <row r="19207" spans="1:16" hidden="1">
      <c r="A19207" t="s">
        <v>21125</v>
      </c>
      <c r="B19207" s="1">
        <v>42347</v>
      </c>
      <c r="C19207" t="s">
        <v>1802</v>
      </c>
      <c r="D19207">
        <v>2</v>
      </c>
      <c r="E19207" t="s">
        <v>21128</v>
      </c>
      <c r="F19207" t="s">
        <v>13559</v>
      </c>
      <c r="G19207" t="s">
        <v>479</v>
      </c>
      <c r="H19207" t="s">
        <v>2754</v>
      </c>
      <c r="I19207" s="2">
        <v>1451.77</v>
      </c>
      <c r="J19207" s="5"/>
      <c r="L19207" s="5"/>
      <c r="M19207" s="2">
        <f t="shared" si="299"/>
        <v>-620519.33999999601</v>
      </c>
      <c r="P19207"/>
    </row>
    <row r="19208" spans="1:16" hidden="1">
      <c r="A19208" t="s">
        <v>21147</v>
      </c>
      <c r="B19208" s="1">
        <v>42347</v>
      </c>
      <c r="C19208" t="s">
        <v>1802</v>
      </c>
      <c r="D19208">
        <v>2</v>
      </c>
      <c r="E19208" t="s">
        <v>21150</v>
      </c>
      <c r="F19208" t="s">
        <v>13559</v>
      </c>
      <c r="G19208" t="s">
        <v>479</v>
      </c>
      <c r="H19208" t="s">
        <v>65</v>
      </c>
      <c r="J19208" s="5"/>
      <c r="K19208" s="2">
        <v>317.33999999999997</v>
      </c>
      <c r="L19208" s="5"/>
      <c r="M19208" s="2">
        <f t="shared" si="299"/>
        <v>-620836.67999999598</v>
      </c>
      <c r="P19208"/>
    </row>
    <row r="19209" spans="1:16" hidden="1">
      <c r="A19209" t="s">
        <v>21147</v>
      </c>
      <c r="B19209" s="1">
        <v>42347</v>
      </c>
      <c r="C19209" t="s">
        <v>1802</v>
      </c>
      <c r="D19209">
        <v>2</v>
      </c>
      <c r="E19209" t="s">
        <v>21150</v>
      </c>
      <c r="F19209" t="s">
        <v>13559</v>
      </c>
      <c r="G19209" t="s">
        <v>479</v>
      </c>
      <c r="H19209" t="s">
        <v>65</v>
      </c>
      <c r="I19209" s="2">
        <v>317.33999999999997</v>
      </c>
      <c r="J19209" s="5"/>
      <c r="L19209" s="5"/>
      <c r="M19209" s="2">
        <f t="shared" ref="M19209:M19272" si="300">+M19208+I19209-K19209</f>
        <v>-620519.33999999601</v>
      </c>
      <c r="P19209"/>
    </row>
    <row r="19210" spans="1:16" hidden="1">
      <c r="A19210" t="s">
        <v>21172</v>
      </c>
      <c r="B19210" s="1">
        <v>42347</v>
      </c>
      <c r="C19210" t="s">
        <v>1802</v>
      </c>
      <c r="D19210">
        <v>2</v>
      </c>
      <c r="E19210" t="s">
        <v>21175</v>
      </c>
      <c r="F19210" t="s">
        <v>13559</v>
      </c>
      <c r="G19210" t="s">
        <v>479</v>
      </c>
      <c r="H19210" t="s">
        <v>3067</v>
      </c>
      <c r="J19210" s="5"/>
      <c r="K19210" s="2">
        <v>56.09</v>
      </c>
      <c r="L19210" s="5"/>
      <c r="M19210" s="2">
        <f t="shared" si="300"/>
        <v>-620575.42999999598</v>
      </c>
      <c r="P19210"/>
    </row>
    <row r="19211" spans="1:16" hidden="1">
      <c r="A19211" t="s">
        <v>21172</v>
      </c>
      <c r="B19211" s="1">
        <v>42347</v>
      </c>
      <c r="C19211" t="s">
        <v>1802</v>
      </c>
      <c r="D19211">
        <v>2</v>
      </c>
      <c r="E19211" t="s">
        <v>21175</v>
      </c>
      <c r="F19211" t="s">
        <v>13559</v>
      </c>
      <c r="G19211" t="s">
        <v>479</v>
      </c>
      <c r="H19211" t="s">
        <v>3067</v>
      </c>
      <c r="I19211" s="2">
        <v>56.09</v>
      </c>
      <c r="J19211" s="5"/>
      <c r="L19211" s="5"/>
      <c r="M19211" s="2">
        <f t="shared" si="300"/>
        <v>-620519.33999999601</v>
      </c>
      <c r="P19211"/>
    </row>
    <row r="19212" spans="1:16" hidden="1">
      <c r="A19212" t="s">
        <v>21198</v>
      </c>
      <c r="B19212" s="1">
        <v>42347</v>
      </c>
      <c r="C19212" t="s">
        <v>1802</v>
      </c>
      <c r="D19212">
        <v>2</v>
      </c>
      <c r="E19212" t="s">
        <v>21201</v>
      </c>
      <c r="F19212" t="s">
        <v>13559</v>
      </c>
      <c r="G19212" t="s">
        <v>479</v>
      </c>
      <c r="H19212" t="s">
        <v>3255</v>
      </c>
      <c r="J19212" s="5"/>
      <c r="K19212" s="2">
        <v>201.74</v>
      </c>
      <c r="L19212" s="5"/>
      <c r="M19212" s="2">
        <f t="shared" si="300"/>
        <v>-620721.079999996</v>
      </c>
      <c r="P19212"/>
    </row>
    <row r="19213" spans="1:16" hidden="1">
      <c r="A19213" t="s">
        <v>21198</v>
      </c>
      <c r="B19213" s="1">
        <v>42347</v>
      </c>
      <c r="C19213" t="s">
        <v>1802</v>
      </c>
      <c r="D19213">
        <v>2</v>
      </c>
      <c r="E19213" t="s">
        <v>21201</v>
      </c>
      <c r="F19213" t="s">
        <v>13559</v>
      </c>
      <c r="G19213" t="s">
        <v>479</v>
      </c>
      <c r="H19213" t="s">
        <v>3255</v>
      </c>
      <c r="I19213" s="2">
        <v>201.74</v>
      </c>
      <c r="J19213" s="5"/>
      <c r="L19213" s="5"/>
      <c r="M19213" s="2">
        <f t="shared" si="300"/>
        <v>-620519.33999999601</v>
      </c>
      <c r="P19213"/>
    </row>
    <row r="19214" spans="1:16" hidden="1">
      <c r="A19214" t="s">
        <v>21219</v>
      </c>
      <c r="B19214" s="1">
        <v>42347</v>
      </c>
      <c r="C19214" t="s">
        <v>10593</v>
      </c>
      <c r="D19214">
        <v>2</v>
      </c>
      <c r="E19214" t="s">
        <v>21222</v>
      </c>
      <c r="F19214" t="s">
        <v>13559</v>
      </c>
      <c r="G19214" t="s">
        <v>479</v>
      </c>
      <c r="H19214" t="s">
        <v>65</v>
      </c>
      <c r="J19214" s="5"/>
      <c r="K19214" s="2">
        <v>325.19</v>
      </c>
      <c r="L19214" s="5"/>
      <c r="M19214" s="2">
        <f t="shared" si="300"/>
        <v>-620844.52999999595</v>
      </c>
      <c r="P19214"/>
    </row>
    <row r="19215" spans="1:16" hidden="1">
      <c r="A19215" t="s">
        <v>21219</v>
      </c>
      <c r="B19215" s="1">
        <v>42347</v>
      </c>
      <c r="C19215" t="s">
        <v>10593</v>
      </c>
      <c r="D19215">
        <v>2</v>
      </c>
      <c r="E19215" t="s">
        <v>21222</v>
      </c>
      <c r="F19215" t="s">
        <v>13559</v>
      </c>
      <c r="G19215" t="s">
        <v>479</v>
      </c>
      <c r="H19215" t="s">
        <v>65</v>
      </c>
      <c r="I19215" s="2">
        <v>325.19</v>
      </c>
      <c r="J19215" s="5"/>
      <c r="L19215" s="5"/>
      <c r="M19215" s="2">
        <f t="shared" si="300"/>
        <v>-620519.33999999601</v>
      </c>
      <c r="P19215"/>
    </row>
    <row r="19216" spans="1:16" hidden="1">
      <c r="A19216" t="s">
        <v>21242</v>
      </c>
      <c r="B19216" s="1">
        <v>42347</v>
      </c>
      <c r="C19216" t="s">
        <v>21245</v>
      </c>
      <c r="D19216">
        <v>2</v>
      </c>
      <c r="E19216" t="s">
        <v>21246</v>
      </c>
      <c r="F19216" t="s">
        <v>7054</v>
      </c>
      <c r="G19216" t="s">
        <v>20</v>
      </c>
      <c r="H19216" t="s">
        <v>21247</v>
      </c>
      <c r="I19216" s="2">
        <v>5077.01</v>
      </c>
      <c r="J19216" s="5"/>
      <c r="L19216" s="5"/>
      <c r="M19216" s="2">
        <f t="shared" si="300"/>
        <v>-615442.329999996</v>
      </c>
      <c r="P19216"/>
    </row>
    <row r="19217" spans="1:16" hidden="1">
      <c r="A19217" t="s">
        <v>21292</v>
      </c>
      <c r="B19217" s="1">
        <v>42347</v>
      </c>
      <c r="C19217" t="s">
        <v>4654</v>
      </c>
      <c r="D19217">
        <v>2</v>
      </c>
      <c r="E19217" t="s">
        <v>21296</v>
      </c>
      <c r="F19217" t="s">
        <v>13559</v>
      </c>
      <c r="G19217" t="s">
        <v>313</v>
      </c>
      <c r="H19217" t="s">
        <v>3294</v>
      </c>
      <c r="I19217" s="2">
        <v>14832</v>
      </c>
      <c r="J19217" s="5"/>
      <c r="L19217" s="5"/>
      <c r="M19217" s="2">
        <f t="shared" si="300"/>
        <v>-600610.329999996</v>
      </c>
      <c r="P19217"/>
    </row>
    <row r="19218" spans="1:16" hidden="1">
      <c r="A19218" t="s">
        <v>21317</v>
      </c>
      <c r="B19218" s="1">
        <v>42347</v>
      </c>
      <c r="C19218" t="s">
        <v>21319</v>
      </c>
      <c r="D19218">
        <v>2</v>
      </c>
      <c r="E19218" t="s">
        <v>21320</v>
      </c>
      <c r="F19218" t="s">
        <v>7054</v>
      </c>
      <c r="G19218" t="s">
        <v>20</v>
      </c>
      <c r="H19218" t="s">
        <v>21321</v>
      </c>
      <c r="I19218" s="2">
        <v>1222.2</v>
      </c>
      <c r="J19218" s="5"/>
      <c r="L19218" s="5"/>
      <c r="M19218" s="2">
        <f t="shared" si="300"/>
        <v>-599388.12999999605</v>
      </c>
      <c r="P19218"/>
    </row>
    <row r="19219" spans="1:16" hidden="1">
      <c r="A19219" t="s">
        <v>21343</v>
      </c>
      <c r="B19219" s="1">
        <v>42347</v>
      </c>
      <c r="C19219" t="s">
        <v>21346</v>
      </c>
      <c r="D19219">
        <v>2</v>
      </c>
      <c r="E19219" t="s">
        <v>21347</v>
      </c>
      <c r="F19219" t="s">
        <v>7054</v>
      </c>
      <c r="G19219" t="s">
        <v>20</v>
      </c>
      <c r="H19219" t="s">
        <v>21348</v>
      </c>
      <c r="I19219" s="2">
        <v>557</v>
      </c>
      <c r="J19219" s="5"/>
      <c r="L19219" s="5"/>
      <c r="M19219" s="2">
        <f t="shared" si="300"/>
        <v>-598831.12999999605</v>
      </c>
      <c r="P19219"/>
    </row>
    <row r="19220" spans="1:16" hidden="1">
      <c r="A19220" t="s">
        <v>21369</v>
      </c>
      <c r="B19220" s="1">
        <v>42347</v>
      </c>
      <c r="C19220" t="s">
        <v>21373</v>
      </c>
      <c r="D19220">
        <v>2</v>
      </c>
      <c r="E19220" t="s">
        <v>21374</v>
      </c>
      <c r="F19220" t="s">
        <v>7054</v>
      </c>
      <c r="G19220" t="s">
        <v>20</v>
      </c>
      <c r="H19220" t="s">
        <v>891</v>
      </c>
      <c r="I19220" s="2">
        <v>1025</v>
      </c>
      <c r="J19220" s="5"/>
      <c r="L19220" s="5"/>
      <c r="M19220" s="2">
        <f t="shared" si="300"/>
        <v>-597806.12999999605</v>
      </c>
      <c r="P19220"/>
    </row>
    <row r="19221" spans="1:16" hidden="1">
      <c r="A19221" t="s">
        <v>21391</v>
      </c>
      <c r="B19221" s="1">
        <v>42347</v>
      </c>
      <c r="C19221" t="s">
        <v>21393</v>
      </c>
      <c r="D19221">
        <v>2</v>
      </c>
      <c r="E19221" t="s">
        <v>21394</v>
      </c>
      <c r="F19221" t="s">
        <v>7054</v>
      </c>
      <c r="G19221" t="s">
        <v>20</v>
      </c>
      <c r="H19221" t="s">
        <v>19439</v>
      </c>
      <c r="I19221" s="2">
        <v>1955.01</v>
      </c>
      <c r="J19221" s="5"/>
      <c r="L19221" s="5"/>
      <c r="M19221" s="2">
        <f t="shared" si="300"/>
        <v>-595851.11999999604</v>
      </c>
      <c r="P19221"/>
    </row>
    <row r="19222" spans="1:16" hidden="1">
      <c r="A19222" t="s">
        <v>21414</v>
      </c>
      <c r="B19222" s="1">
        <v>42347</v>
      </c>
      <c r="C19222" t="s">
        <v>21416</v>
      </c>
      <c r="D19222">
        <v>2</v>
      </c>
      <c r="E19222" t="s">
        <v>21417</v>
      </c>
      <c r="F19222" t="s">
        <v>7054</v>
      </c>
      <c r="G19222" t="s">
        <v>20</v>
      </c>
      <c r="H19222" t="s">
        <v>1204</v>
      </c>
      <c r="I19222" s="2">
        <v>1025</v>
      </c>
      <c r="J19222" s="5"/>
      <c r="L19222" s="5"/>
      <c r="M19222" s="2">
        <f t="shared" si="300"/>
        <v>-594826.11999999604</v>
      </c>
      <c r="P19222"/>
    </row>
    <row r="19223" spans="1:16" hidden="1">
      <c r="A19223" t="s">
        <v>21458</v>
      </c>
      <c r="B19223" s="1">
        <v>42347</v>
      </c>
      <c r="C19223" t="s">
        <v>4654</v>
      </c>
      <c r="D19223">
        <v>2</v>
      </c>
      <c r="E19223" t="s">
        <v>21461</v>
      </c>
      <c r="F19223" t="s">
        <v>13559</v>
      </c>
      <c r="G19223" t="s">
        <v>313</v>
      </c>
      <c r="H19223" t="s">
        <v>65</v>
      </c>
      <c r="I19223" s="2">
        <v>13989.66</v>
      </c>
      <c r="J19223" s="5"/>
      <c r="L19223" s="5"/>
      <c r="M19223" s="2">
        <f t="shared" si="300"/>
        <v>-580836.459999996</v>
      </c>
      <c r="P19223"/>
    </row>
    <row r="19224" spans="1:16" hidden="1">
      <c r="A19224" t="s">
        <v>21481</v>
      </c>
      <c r="B19224" s="1">
        <v>42347</v>
      </c>
      <c r="C19224" t="s">
        <v>21483</v>
      </c>
      <c r="D19224">
        <v>2</v>
      </c>
      <c r="E19224" t="s">
        <v>21484</v>
      </c>
      <c r="F19224" t="s">
        <v>7054</v>
      </c>
      <c r="G19224" t="s">
        <v>20</v>
      </c>
      <c r="H19224" t="s">
        <v>21485</v>
      </c>
      <c r="I19224" s="2">
        <v>1840</v>
      </c>
      <c r="J19224" s="5"/>
      <c r="L19224" s="5"/>
      <c r="M19224" s="2">
        <f t="shared" si="300"/>
        <v>-578996.459999996</v>
      </c>
      <c r="P19224"/>
    </row>
    <row r="19225" spans="1:16" hidden="1">
      <c r="A19225" t="s">
        <v>21505</v>
      </c>
      <c r="B19225" s="1">
        <v>42347</v>
      </c>
      <c r="C19225" t="s">
        <v>21508</v>
      </c>
      <c r="D19225">
        <v>1</v>
      </c>
      <c r="E19225" t="s">
        <v>21509</v>
      </c>
      <c r="F19225" t="s">
        <v>13565</v>
      </c>
      <c r="G19225" t="s">
        <v>20</v>
      </c>
      <c r="H19225" t="s">
        <v>12660</v>
      </c>
      <c r="I19225" s="2">
        <v>113800</v>
      </c>
      <c r="J19225" s="5"/>
      <c r="L19225" s="5"/>
      <c r="M19225" s="2">
        <f t="shared" si="300"/>
        <v>-465196.459999996</v>
      </c>
      <c r="P19225"/>
    </row>
    <row r="19226" spans="1:16" hidden="1">
      <c r="A19226" t="s">
        <v>21532</v>
      </c>
      <c r="B19226" s="1">
        <v>42347</v>
      </c>
      <c r="C19226" t="s">
        <v>21534</v>
      </c>
      <c r="D19226">
        <v>2</v>
      </c>
      <c r="E19226" t="s">
        <v>21535</v>
      </c>
      <c r="F19226" t="s">
        <v>7054</v>
      </c>
      <c r="G19226" t="s">
        <v>20</v>
      </c>
      <c r="H19226" t="s">
        <v>10080</v>
      </c>
      <c r="I19226" s="2">
        <v>1025</v>
      </c>
      <c r="J19226" s="5"/>
      <c r="L19226" s="5"/>
      <c r="M19226" s="2">
        <f t="shared" si="300"/>
        <v>-464171.459999996</v>
      </c>
      <c r="P19226"/>
    </row>
    <row r="19227" spans="1:16" hidden="1">
      <c r="A19227" t="s">
        <v>21550</v>
      </c>
      <c r="B19227" s="1">
        <v>42347</v>
      </c>
      <c r="C19227" t="s">
        <v>21553</v>
      </c>
      <c r="D19227">
        <v>1</v>
      </c>
      <c r="E19227" t="s">
        <v>21554</v>
      </c>
      <c r="F19227" t="s">
        <v>13565</v>
      </c>
      <c r="G19227" t="s">
        <v>20</v>
      </c>
      <c r="H19227" t="s">
        <v>4399</v>
      </c>
      <c r="I19227" s="2">
        <v>85000</v>
      </c>
      <c r="J19227" s="5"/>
      <c r="L19227" s="5"/>
      <c r="M19227" s="2">
        <f t="shared" si="300"/>
        <v>-379171.459999996</v>
      </c>
      <c r="P19227"/>
    </row>
    <row r="19228" spans="1:16" hidden="1">
      <c r="A19228" t="s">
        <v>21571</v>
      </c>
      <c r="B19228" s="1">
        <v>42347</v>
      </c>
      <c r="C19228" t="s">
        <v>21575</v>
      </c>
      <c r="D19228">
        <v>2</v>
      </c>
      <c r="E19228" t="s">
        <v>21576</v>
      </c>
      <c r="F19228" t="s">
        <v>7054</v>
      </c>
      <c r="G19228" t="s">
        <v>20</v>
      </c>
      <c r="H19228" t="s">
        <v>15731</v>
      </c>
      <c r="I19228" s="2">
        <v>1840</v>
      </c>
      <c r="J19228" s="5"/>
      <c r="L19228" s="5"/>
      <c r="M19228" s="2">
        <f t="shared" si="300"/>
        <v>-377331.459999996</v>
      </c>
      <c r="P19228"/>
    </row>
    <row r="19229" spans="1:16" hidden="1">
      <c r="A19229" t="s">
        <v>21596</v>
      </c>
      <c r="B19229" s="1">
        <v>42347</v>
      </c>
      <c r="C19229" t="s">
        <v>21600</v>
      </c>
      <c r="D19229">
        <v>2</v>
      </c>
      <c r="E19229" t="s">
        <v>21601</v>
      </c>
      <c r="F19229" t="s">
        <v>7054</v>
      </c>
      <c r="G19229" t="s">
        <v>20</v>
      </c>
      <c r="H19229" t="s">
        <v>19999</v>
      </c>
      <c r="I19229" s="2">
        <v>1025</v>
      </c>
      <c r="J19229" s="5"/>
      <c r="L19229" s="5"/>
      <c r="M19229" s="2">
        <f t="shared" si="300"/>
        <v>-376306.459999996</v>
      </c>
      <c r="P19229"/>
    </row>
    <row r="19230" spans="1:16" hidden="1">
      <c r="A19230" t="s">
        <v>21616</v>
      </c>
      <c r="B19230" s="1">
        <v>42347</v>
      </c>
      <c r="C19230" t="s">
        <v>21620</v>
      </c>
      <c r="D19230">
        <v>1</v>
      </c>
      <c r="E19230" t="s">
        <v>21621</v>
      </c>
      <c r="F19230" t="s">
        <v>13565</v>
      </c>
      <c r="G19230" t="s">
        <v>20</v>
      </c>
      <c r="H19230" t="s">
        <v>4388</v>
      </c>
      <c r="I19230" s="2">
        <v>207000</v>
      </c>
      <c r="J19230" s="5"/>
      <c r="L19230" s="5"/>
      <c r="M19230" s="2">
        <f t="shared" si="300"/>
        <v>-169306.459999996</v>
      </c>
      <c r="P19230"/>
    </row>
    <row r="19231" spans="1:16" hidden="1">
      <c r="A19231" t="s">
        <v>21642</v>
      </c>
      <c r="B19231" s="1">
        <v>42347</v>
      </c>
      <c r="C19231" t="s">
        <v>21644</v>
      </c>
      <c r="D19231">
        <v>1</v>
      </c>
      <c r="E19231" t="s">
        <v>21645</v>
      </c>
      <c r="F19231" t="s">
        <v>13565</v>
      </c>
      <c r="G19231" t="s">
        <v>20</v>
      </c>
      <c r="H19231" t="s">
        <v>21646</v>
      </c>
      <c r="I19231" s="2">
        <v>4000</v>
      </c>
      <c r="J19231" s="5"/>
      <c r="L19231" s="5"/>
      <c r="M19231" s="2">
        <f t="shared" si="300"/>
        <v>-165306.459999996</v>
      </c>
      <c r="P19231"/>
    </row>
    <row r="19232" spans="1:16" hidden="1">
      <c r="A19232" t="s">
        <v>21667</v>
      </c>
      <c r="B19232" s="1">
        <v>42347</v>
      </c>
      <c r="C19232" t="s">
        <v>1802</v>
      </c>
      <c r="D19232">
        <v>2</v>
      </c>
      <c r="E19232" t="s">
        <v>21669</v>
      </c>
      <c r="F19232" t="s">
        <v>13559</v>
      </c>
      <c r="G19232" t="s">
        <v>479</v>
      </c>
      <c r="H19232" t="s">
        <v>18287</v>
      </c>
      <c r="I19232" s="2">
        <v>82.96</v>
      </c>
      <c r="J19232" s="5"/>
      <c r="L19232" s="5"/>
      <c r="M19232" s="2">
        <f t="shared" si="300"/>
        <v>-165223.49999999601</v>
      </c>
      <c r="P19232"/>
    </row>
    <row r="19233" spans="1:16" hidden="1">
      <c r="A19233" t="s">
        <v>21692</v>
      </c>
      <c r="B19233" s="1">
        <v>42347</v>
      </c>
      <c r="C19233" t="s">
        <v>1802</v>
      </c>
      <c r="D19233">
        <v>2</v>
      </c>
      <c r="E19233" t="s">
        <v>21696</v>
      </c>
      <c r="F19233" t="s">
        <v>13559</v>
      </c>
      <c r="G19233" t="s">
        <v>479</v>
      </c>
      <c r="H19233" t="s">
        <v>7127</v>
      </c>
      <c r="I19233" s="2">
        <v>438.85</v>
      </c>
      <c r="J19233" s="5"/>
      <c r="L19233" s="5"/>
      <c r="M19233" s="2">
        <f t="shared" si="300"/>
        <v>-164784.64999999601</v>
      </c>
      <c r="P19233"/>
    </row>
    <row r="19234" spans="1:16" hidden="1">
      <c r="A19234" t="s">
        <v>21717</v>
      </c>
      <c r="B19234" s="1">
        <v>42347</v>
      </c>
      <c r="C19234" t="s">
        <v>1802</v>
      </c>
      <c r="D19234">
        <v>2</v>
      </c>
      <c r="E19234" t="s">
        <v>21720</v>
      </c>
      <c r="F19234" t="s">
        <v>13559</v>
      </c>
      <c r="G19234" t="s">
        <v>479</v>
      </c>
      <c r="H19234" t="s">
        <v>3436</v>
      </c>
      <c r="I19234" s="2">
        <v>455.51</v>
      </c>
      <c r="J19234" s="5"/>
      <c r="L19234" s="5"/>
      <c r="M19234" s="2">
        <f t="shared" si="300"/>
        <v>-164329.139999996</v>
      </c>
      <c r="P19234"/>
    </row>
    <row r="19235" spans="1:16" hidden="1">
      <c r="A19235" t="s">
        <v>21741</v>
      </c>
      <c r="B19235" s="1">
        <v>42347</v>
      </c>
      <c r="C19235" t="s">
        <v>21744</v>
      </c>
      <c r="D19235">
        <v>2</v>
      </c>
      <c r="E19235" t="s">
        <v>21745</v>
      </c>
      <c r="F19235" t="s">
        <v>7054</v>
      </c>
      <c r="G19235" t="s">
        <v>4</v>
      </c>
      <c r="H19235" t="s">
        <v>15321</v>
      </c>
      <c r="I19235" s="2">
        <v>2990</v>
      </c>
      <c r="J19235" s="5"/>
      <c r="L19235" s="5"/>
      <c r="M19235" s="2">
        <f t="shared" si="300"/>
        <v>-161339.139999996</v>
      </c>
      <c r="P19235"/>
    </row>
    <row r="19236" spans="1:16" hidden="1">
      <c r="A19236" t="s">
        <v>21762</v>
      </c>
      <c r="B19236" s="1">
        <v>42347</v>
      </c>
      <c r="C19236" t="s">
        <v>21763</v>
      </c>
      <c r="D19236">
        <v>2</v>
      </c>
      <c r="E19236" t="s">
        <v>21764</v>
      </c>
      <c r="F19236" t="s">
        <v>7054</v>
      </c>
      <c r="G19236" t="s">
        <v>4</v>
      </c>
      <c r="H19236" t="s">
        <v>21765</v>
      </c>
      <c r="I19236" s="2">
        <v>1025</v>
      </c>
      <c r="J19236" s="5"/>
      <c r="L19236" s="5"/>
      <c r="M19236" s="2">
        <f t="shared" si="300"/>
        <v>-160314.139999996</v>
      </c>
      <c r="P19236"/>
    </row>
    <row r="19237" spans="1:16" hidden="1">
      <c r="A19237" t="s">
        <v>21789</v>
      </c>
      <c r="B19237" s="1">
        <v>42347</v>
      </c>
      <c r="C19237" t="s">
        <v>21790</v>
      </c>
      <c r="D19237">
        <v>2</v>
      </c>
      <c r="E19237" t="s">
        <v>21791</v>
      </c>
      <c r="F19237" t="s">
        <v>7054</v>
      </c>
      <c r="G19237" t="s">
        <v>4</v>
      </c>
      <c r="H19237" t="s">
        <v>9265</v>
      </c>
      <c r="I19237" s="2">
        <v>1025</v>
      </c>
      <c r="J19237" s="5"/>
      <c r="L19237" s="5"/>
      <c r="M19237" s="2">
        <f t="shared" si="300"/>
        <v>-159289.139999996</v>
      </c>
      <c r="P19237"/>
    </row>
    <row r="19238" spans="1:16" hidden="1">
      <c r="A19238" t="s">
        <v>21812</v>
      </c>
      <c r="B19238" s="1">
        <v>42347</v>
      </c>
      <c r="C19238" t="s">
        <v>1802</v>
      </c>
      <c r="D19238">
        <v>2</v>
      </c>
      <c r="E19238" t="s">
        <v>21813</v>
      </c>
      <c r="F19238" t="s">
        <v>13559</v>
      </c>
      <c r="G19238" t="s">
        <v>479</v>
      </c>
      <c r="H19238" t="s">
        <v>21814</v>
      </c>
      <c r="I19238" s="2">
        <v>557.36</v>
      </c>
      <c r="J19238" s="5"/>
      <c r="L19238" s="5"/>
      <c r="M19238" s="2">
        <f t="shared" si="300"/>
        <v>-158731.77999999601</v>
      </c>
      <c r="P19238"/>
    </row>
    <row r="19239" spans="1:16" hidden="1">
      <c r="A19239" t="s">
        <v>21831</v>
      </c>
      <c r="B19239" s="1">
        <v>42347</v>
      </c>
      <c r="C19239" t="s">
        <v>1802</v>
      </c>
      <c r="D19239">
        <v>2</v>
      </c>
      <c r="E19239" t="s">
        <v>21832</v>
      </c>
      <c r="F19239" t="s">
        <v>13559</v>
      </c>
      <c r="G19239" t="s">
        <v>479</v>
      </c>
      <c r="H19239" t="s">
        <v>15321</v>
      </c>
      <c r="I19239" s="2">
        <v>243.86</v>
      </c>
      <c r="J19239" s="5"/>
      <c r="L19239" s="5"/>
      <c r="M19239" s="2">
        <f t="shared" si="300"/>
        <v>-158487.91999999603</v>
      </c>
      <c r="P19239"/>
    </row>
    <row r="19240" spans="1:16" hidden="1">
      <c r="A19240" t="s">
        <v>21853</v>
      </c>
      <c r="B19240" s="1">
        <v>42347</v>
      </c>
      <c r="C19240" t="s">
        <v>21854</v>
      </c>
      <c r="D19240">
        <v>2</v>
      </c>
      <c r="E19240" t="s">
        <v>21855</v>
      </c>
      <c r="F19240" t="s">
        <v>7054</v>
      </c>
      <c r="G19240" t="s">
        <v>4</v>
      </c>
      <c r="H19240" t="s">
        <v>21856</v>
      </c>
      <c r="I19240" s="2">
        <v>8370.5300000000007</v>
      </c>
      <c r="J19240" s="5"/>
      <c r="L19240" s="5"/>
      <c r="M19240" s="2">
        <f t="shared" si="300"/>
        <v>-150117.38999999603</v>
      </c>
      <c r="P19240"/>
    </row>
    <row r="19241" spans="1:16" hidden="1">
      <c r="A19241" t="s">
        <v>21875</v>
      </c>
      <c r="B19241" s="1">
        <v>42347</v>
      </c>
      <c r="C19241" t="s">
        <v>21876</v>
      </c>
      <c r="D19241">
        <v>2</v>
      </c>
      <c r="E19241" t="s">
        <v>21877</v>
      </c>
      <c r="F19241" t="s">
        <v>7054</v>
      </c>
      <c r="G19241" t="s">
        <v>4</v>
      </c>
      <c r="H19241" t="s">
        <v>21878</v>
      </c>
      <c r="I19241" s="2">
        <v>1025</v>
      </c>
      <c r="J19241" s="5"/>
      <c r="L19241" s="5"/>
      <c r="M19241" s="2">
        <f t="shared" si="300"/>
        <v>-149092.38999999603</v>
      </c>
      <c r="P19241"/>
    </row>
    <row r="19242" spans="1:16" hidden="1">
      <c r="A19242" t="s">
        <v>21902</v>
      </c>
      <c r="B19242" s="1">
        <v>42347</v>
      </c>
      <c r="C19242" t="s">
        <v>21903</v>
      </c>
      <c r="D19242">
        <v>2</v>
      </c>
      <c r="E19242" t="s">
        <v>21904</v>
      </c>
      <c r="F19242" t="s">
        <v>7054</v>
      </c>
      <c r="G19242" t="s">
        <v>4</v>
      </c>
      <c r="H19242" t="s">
        <v>13566</v>
      </c>
      <c r="I19242" s="2">
        <v>1025</v>
      </c>
      <c r="J19242" s="5"/>
      <c r="L19242" s="5"/>
      <c r="M19242" s="2">
        <f t="shared" si="300"/>
        <v>-148067.38999999603</v>
      </c>
      <c r="P19242"/>
    </row>
    <row r="19243" spans="1:16" hidden="1">
      <c r="A19243" t="s">
        <v>21924</v>
      </c>
      <c r="B19243" s="1">
        <v>42347</v>
      </c>
      <c r="C19243" t="s">
        <v>21925</v>
      </c>
      <c r="D19243">
        <v>2</v>
      </c>
      <c r="E19243" t="s">
        <v>21926</v>
      </c>
      <c r="F19243" t="s">
        <v>7054</v>
      </c>
      <c r="G19243" t="s">
        <v>4</v>
      </c>
      <c r="H19243" t="s">
        <v>137</v>
      </c>
      <c r="I19243" s="2">
        <v>1025</v>
      </c>
      <c r="J19243" s="5"/>
      <c r="L19243" s="5"/>
      <c r="M19243" s="2">
        <f t="shared" si="300"/>
        <v>-147042.38999999603</v>
      </c>
      <c r="P19243"/>
    </row>
    <row r="19244" spans="1:16" hidden="1">
      <c r="A19244" t="s">
        <v>21947</v>
      </c>
      <c r="B19244" s="1">
        <v>42347</v>
      </c>
      <c r="C19244" t="s">
        <v>21948</v>
      </c>
      <c r="D19244">
        <v>2</v>
      </c>
      <c r="E19244" t="s">
        <v>21949</v>
      </c>
      <c r="F19244" t="s">
        <v>7054</v>
      </c>
      <c r="G19244" t="s">
        <v>4</v>
      </c>
      <c r="H19244" t="s">
        <v>21213</v>
      </c>
      <c r="I19244" s="2">
        <v>324.8</v>
      </c>
      <c r="J19244" s="5"/>
      <c r="L19244" s="5"/>
      <c r="M19244" s="2">
        <f t="shared" si="300"/>
        <v>-146717.58999999604</v>
      </c>
      <c r="P19244"/>
    </row>
    <row r="19245" spans="1:16" hidden="1">
      <c r="A19245" t="s">
        <v>21965</v>
      </c>
      <c r="B19245" s="1">
        <v>42347</v>
      </c>
      <c r="C19245" t="s">
        <v>21966</v>
      </c>
      <c r="D19245">
        <v>2</v>
      </c>
      <c r="E19245" t="s">
        <v>21967</v>
      </c>
      <c r="F19245" t="s">
        <v>7054</v>
      </c>
      <c r="G19245" t="s">
        <v>4</v>
      </c>
      <c r="H19245" t="s">
        <v>14235</v>
      </c>
      <c r="I19245" s="2">
        <v>1025</v>
      </c>
      <c r="J19245" s="5"/>
      <c r="L19245" s="5"/>
      <c r="M19245" s="2">
        <f t="shared" si="300"/>
        <v>-145692.58999999604</v>
      </c>
      <c r="P19245"/>
    </row>
    <row r="19246" spans="1:16" hidden="1">
      <c r="A19246" t="s">
        <v>21989</v>
      </c>
      <c r="B19246" s="1">
        <v>42347</v>
      </c>
      <c r="C19246" t="s">
        <v>21990</v>
      </c>
      <c r="D19246">
        <v>2</v>
      </c>
      <c r="E19246" t="s">
        <v>21991</v>
      </c>
      <c r="F19246" t="s">
        <v>7054</v>
      </c>
      <c r="G19246" t="s">
        <v>4</v>
      </c>
      <c r="H19246" t="s">
        <v>8507</v>
      </c>
      <c r="I19246" s="2">
        <v>2249.9899999999998</v>
      </c>
      <c r="J19246" s="5"/>
      <c r="L19246" s="5"/>
      <c r="M19246" s="2">
        <f t="shared" si="300"/>
        <v>-143442.59999999605</v>
      </c>
      <c r="P19246"/>
    </row>
    <row r="19247" spans="1:16" hidden="1">
      <c r="A19247" t="s">
        <v>22012</v>
      </c>
      <c r="B19247" s="1">
        <v>42347</v>
      </c>
      <c r="C19247" t="s">
        <v>22013</v>
      </c>
      <c r="D19247">
        <v>2</v>
      </c>
      <c r="E19247" t="s">
        <v>22014</v>
      </c>
      <c r="F19247" t="s">
        <v>7054</v>
      </c>
      <c r="G19247" t="s">
        <v>4</v>
      </c>
      <c r="H19247" t="s">
        <v>18446</v>
      </c>
      <c r="I19247" s="2">
        <v>3225</v>
      </c>
      <c r="J19247" s="5"/>
      <c r="L19247" s="5"/>
      <c r="M19247" s="2">
        <f t="shared" si="300"/>
        <v>-140217.59999999605</v>
      </c>
      <c r="P19247"/>
    </row>
    <row r="19248" spans="1:16" hidden="1">
      <c r="A19248" t="s">
        <v>22035</v>
      </c>
      <c r="B19248" s="1">
        <v>42347</v>
      </c>
      <c r="C19248" t="s">
        <v>22036</v>
      </c>
      <c r="D19248">
        <v>1</v>
      </c>
      <c r="E19248" t="s">
        <v>22037</v>
      </c>
      <c r="F19248" t="s">
        <v>13561</v>
      </c>
      <c r="G19248" t="s">
        <v>4</v>
      </c>
      <c r="H19248" t="s">
        <v>6944</v>
      </c>
      <c r="I19248" s="2">
        <v>10000</v>
      </c>
      <c r="J19248" s="5"/>
      <c r="L19248" s="5"/>
      <c r="M19248" s="2">
        <f t="shared" si="300"/>
        <v>-130217.59999999605</v>
      </c>
      <c r="P19248"/>
    </row>
    <row r="19249" spans="1:16" hidden="1">
      <c r="A19249" t="s">
        <v>22060</v>
      </c>
      <c r="B19249" s="1">
        <v>42347</v>
      </c>
      <c r="C19249" t="s">
        <v>22061</v>
      </c>
      <c r="D19249">
        <v>2</v>
      </c>
      <c r="E19249" t="s">
        <v>22062</v>
      </c>
      <c r="F19249" t="s">
        <v>7054</v>
      </c>
      <c r="G19249" t="s">
        <v>4</v>
      </c>
      <c r="H19249" t="s">
        <v>678</v>
      </c>
      <c r="I19249" s="2">
        <v>1025</v>
      </c>
      <c r="J19249" s="5"/>
      <c r="L19249" s="5"/>
      <c r="M19249" s="2">
        <f t="shared" si="300"/>
        <v>-129192.59999999605</v>
      </c>
      <c r="P19249"/>
    </row>
    <row r="19250" spans="1:16" hidden="1">
      <c r="A19250" t="s">
        <v>22085</v>
      </c>
      <c r="B19250" s="1">
        <v>42347</v>
      </c>
      <c r="C19250" t="s">
        <v>22086</v>
      </c>
      <c r="D19250">
        <v>1</v>
      </c>
      <c r="E19250" t="s">
        <v>22087</v>
      </c>
      <c r="F19250" t="s">
        <v>13565</v>
      </c>
      <c r="G19250" t="s">
        <v>4</v>
      </c>
      <c r="H19250" t="s">
        <v>22088</v>
      </c>
      <c r="I19250" s="2">
        <v>20000</v>
      </c>
      <c r="J19250" s="5"/>
      <c r="L19250" s="5"/>
      <c r="M19250" s="2">
        <f t="shared" si="300"/>
        <v>-109192.59999999605</v>
      </c>
      <c r="P19250"/>
    </row>
    <row r="19251" spans="1:16" hidden="1">
      <c r="A19251" t="s">
        <v>22108</v>
      </c>
      <c r="B19251" s="1">
        <v>42347</v>
      </c>
      <c r="C19251" t="s">
        <v>6</v>
      </c>
      <c r="D19251">
        <v>1</v>
      </c>
      <c r="E19251" t="s">
        <v>22109</v>
      </c>
      <c r="F19251" t="s">
        <v>13610</v>
      </c>
      <c r="G19251" t="s">
        <v>4</v>
      </c>
      <c r="H19251" t="s">
        <v>1732</v>
      </c>
      <c r="I19251" s="2">
        <v>11096.64</v>
      </c>
      <c r="J19251" s="5"/>
      <c r="L19251" s="5"/>
      <c r="M19251" s="2">
        <f t="shared" si="300"/>
        <v>-98095.959999996048</v>
      </c>
      <c r="P19251"/>
    </row>
    <row r="19252" spans="1:16" hidden="1">
      <c r="A19252" s="35" t="s">
        <v>4813</v>
      </c>
      <c r="B19252" s="36">
        <v>42348</v>
      </c>
      <c r="C19252" s="35" t="s">
        <v>43</v>
      </c>
      <c r="D19252" s="35">
        <v>1</v>
      </c>
      <c r="E19252" s="35" t="s">
        <v>4814</v>
      </c>
      <c r="F19252" s="35" t="s">
        <v>13</v>
      </c>
      <c r="G19252" s="35" t="s">
        <v>20</v>
      </c>
      <c r="H19252" s="35" t="s">
        <v>4815</v>
      </c>
      <c r="I19252" s="11"/>
      <c r="J19252" s="12"/>
      <c r="K19252" s="11">
        <v>50000</v>
      </c>
      <c r="L19252" s="12"/>
      <c r="M19252" s="2">
        <f t="shared" si="300"/>
        <v>-148095.95999999606</v>
      </c>
      <c r="N19252" s="35"/>
      <c r="P19252"/>
    </row>
    <row r="19253" spans="1:16" hidden="1">
      <c r="A19253" t="s">
        <v>4821</v>
      </c>
      <c r="B19253" s="1">
        <v>42348</v>
      </c>
      <c r="C19253" t="s">
        <v>18</v>
      </c>
      <c r="D19253">
        <v>1</v>
      </c>
      <c r="E19253" t="s">
        <v>4822</v>
      </c>
      <c r="F19253" t="s">
        <v>13</v>
      </c>
      <c r="G19253" t="s">
        <v>20</v>
      </c>
      <c r="H19253" t="s">
        <v>4815</v>
      </c>
      <c r="J19253" s="5"/>
      <c r="K19253" s="2">
        <v>20000</v>
      </c>
      <c r="L19253" s="5"/>
      <c r="M19253" s="2">
        <f t="shared" si="300"/>
        <v>-168095.95999999606</v>
      </c>
      <c r="P19253"/>
    </row>
    <row r="19254" spans="1:16" hidden="1">
      <c r="A19254" t="s">
        <v>4847</v>
      </c>
      <c r="B19254" s="1">
        <v>42348</v>
      </c>
      <c r="C19254" t="s">
        <v>6</v>
      </c>
      <c r="D19254">
        <v>1</v>
      </c>
      <c r="E19254" t="s">
        <v>4848</v>
      </c>
      <c r="F19254" t="s">
        <v>29</v>
      </c>
      <c r="G19254" t="s">
        <v>20</v>
      </c>
      <c r="H19254" t="s">
        <v>2295</v>
      </c>
      <c r="I19254" s="2">
        <v>3441.58</v>
      </c>
      <c r="J19254" s="5"/>
      <c r="L19254" s="5"/>
      <c r="M19254" s="2">
        <f t="shared" si="300"/>
        <v>-164654.37999999608</v>
      </c>
      <c r="P19254"/>
    </row>
    <row r="19255" spans="1:16" hidden="1">
      <c r="A19255" t="s">
        <v>4875</v>
      </c>
      <c r="B19255" s="1">
        <v>42348</v>
      </c>
      <c r="C19255" t="s">
        <v>6</v>
      </c>
      <c r="D19255">
        <v>1</v>
      </c>
      <c r="E19255" t="s">
        <v>4876</v>
      </c>
      <c r="F19255" t="s">
        <v>29</v>
      </c>
      <c r="G19255" t="s">
        <v>20</v>
      </c>
      <c r="H19255" t="s">
        <v>4877</v>
      </c>
      <c r="I19255" s="2">
        <v>638.32000000000005</v>
      </c>
      <c r="J19255" s="5"/>
      <c r="L19255" s="5"/>
      <c r="M19255" s="2">
        <f t="shared" si="300"/>
        <v>-164016.05999999607</v>
      </c>
      <c r="P19255"/>
    </row>
    <row r="19256" spans="1:16" hidden="1">
      <c r="A19256" t="s">
        <v>4884</v>
      </c>
      <c r="B19256" s="1">
        <v>42348</v>
      </c>
      <c r="C19256" t="s">
        <v>18</v>
      </c>
      <c r="D19256">
        <v>1</v>
      </c>
      <c r="E19256" t="s">
        <v>4885</v>
      </c>
      <c r="F19256" t="s">
        <v>13</v>
      </c>
      <c r="G19256" t="s">
        <v>20</v>
      </c>
      <c r="H19256" t="s">
        <v>18</v>
      </c>
      <c r="J19256" s="5"/>
      <c r="K19256" s="2">
        <v>12995.83</v>
      </c>
      <c r="L19256" s="5"/>
      <c r="M19256" s="2">
        <f t="shared" si="300"/>
        <v>-177011.88999999606</v>
      </c>
      <c r="P19256"/>
    </row>
    <row r="19257" spans="1:16" hidden="1">
      <c r="A19257" t="s">
        <v>4890</v>
      </c>
      <c r="B19257" s="1">
        <v>42348</v>
      </c>
      <c r="C19257" t="s">
        <v>195</v>
      </c>
      <c r="D19257">
        <v>1</v>
      </c>
      <c r="E19257" t="s">
        <v>4891</v>
      </c>
      <c r="F19257" t="s">
        <v>13</v>
      </c>
      <c r="G19257" t="s">
        <v>20</v>
      </c>
      <c r="H19257" t="s">
        <v>195</v>
      </c>
      <c r="J19257" s="5"/>
      <c r="K19257" s="2">
        <v>12932.18</v>
      </c>
      <c r="L19257" s="5"/>
      <c r="M19257" s="2">
        <f t="shared" si="300"/>
        <v>-189944.06999999605</v>
      </c>
      <c r="P19257"/>
    </row>
    <row r="19258" spans="1:16" hidden="1">
      <c r="A19258" t="s">
        <v>4893</v>
      </c>
      <c r="B19258" s="1">
        <v>42348</v>
      </c>
      <c r="C19258" t="s">
        <v>200</v>
      </c>
      <c r="D19258">
        <v>1</v>
      </c>
      <c r="E19258" t="s">
        <v>4894</v>
      </c>
      <c r="F19258" t="s">
        <v>16</v>
      </c>
      <c r="G19258" t="s">
        <v>20</v>
      </c>
      <c r="H19258" t="s">
        <v>200</v>
      </c>
      <c r="J19258" s="5"/>
      <c r="K19258" s="2">
        <v>5731.58</v>
      </c>
      <c r="L19258" s="5"/>
      <c r="M19258" s="2">
        <f t="shared" si="300"/>
        <v>-195675.64999999604</v>
      </c>
      <c r="P19258"/>
    </row>
    <row r="19259" spans="1:16" hidden="1">
      <c r="A19259" t="s">
        <v>4898</v>
      </c>
      <c r="B19259" s="1">
        <v>42348</v>
      </c>
      <c r="C19259" t="s">
        <v>1</v>
      </c>
      <c r="D19259">
        <v>1</v>
      </c>
      <c r="E19259" t="s">
        <v>4902</v>
      </c>
      <c r="F19259" t="s">
        <v>228</v>
      </c>
      <c r="G19259" t="s">
        <v>4</v>
      </c>
      <c r="H19259" t="s">
        <v>2311</v>
      </c>
      <c r="J19259" s="5"/>
      <c r="K19259" s="2">
        <v>180000</v>
      </c>
      <c r="L19259" s="5"/>
      <c r="M19259" s="2">
        <f t="shared" si="300"/>
        <v>-375675.64999999607</v>
      </c>
      <c r="P19259"/>
    </row>
    <row r="19260" spans="1:16" hidden="1">
      <c r="A19260" t="s">
        <v>4917</v>
      </c>
      <c r="B19260" s="1">
        <v>42348</v>
      </c>
      <c r="C19260" t="s">
        <v>11</v>
      </c>
      <c r="D19260">
        <v>1</v>
      </c>
      <c r="E19260" t="s">
        <v>4918</v>
      </c>
      <c r="F19260" t="s">
        <v>16</v>
      </c>
      <c r="G19260" t="s">
        <v>4</v>
      </c>
      <c r="H19260" t="s">
        <v>598</v>
      </c>
      <c r="J19260" s="5"/>
      <c r="K19260" s="2">
        <v>1025</v>
      </c>
      <c r="L19260" s="5"/>
      <c r="M19260" s="2">
        <f t="shared" si="300"/>
        <v>-376700.64999999607</v>
      </c>
      <c r="P19260"/>
    </row>
    <row r="19261" spans="1:16" hidden="1">
      <c r="A19261" t="s">
        <v>4925</v>
      </c>
      <c r="B19261" s="1">
        <v>42348</v>
      </c>
      <c r="C19261" t="s">
        <v>11</v>
      </c>
      <c r="D19261">
        <v>1</v>
      </c>
      <c r="E19261" t="s">
        <v>4926</v>
      </c>
      <c r="F19261" t="s">
        <v>13</v>
      </c>
      <c r="G19261" t="s">
        <v>4</v>
      </c>
      <c r="H19261" t="s">
        <v>1268</v>
      </c>
      <c r="J19261" s="5"/>
      <c r="K19261" s="2">
        <v>1025</v>
      </c>
      <c r="L19261" s="5"/>
      <c r="M19261" s="2">
        <f t="shared" si="300"/>
        <v>-377725.64999999607</v>
      </c>
      <c r="P19261"/>
    </row>
    <row r="19262" spans="1:16" hidden="1">
      <c r="A19262" t="s">
        <v>4960</v>
      </c>
      <c r="B19262" s="1">
        <v>42348</v>
      </c>
      <c r="C19262" t="s">
        <v>43</v>
      </c>
      <c r="D19262">
        <v>1</v>
      </c>
      <c r="E19262" t="s">
        <v>4961</v>
      </c>
      <c r="F19262" t="s">
        <v>13</v>
      </c>
      <c r="G19262" t="s">
        <v>4</v>
      </c>
      <c r="H19262" t="s">
        <v>2883</v>
      </c>
      <c r="J19262" s="5"/>
      <c r="K19262" s="2">
        <v>538200</v>
      </c>
      <c r="L19262" s="5"/>
      <c r="M19262" s="2">
        <f t="shared" si="300"/>
        <v>-915925.64999999607</v>
      </c>
      <c r="P19262"/>
    </row>
    <row r="19263" spans="1:16" hidden="1">
      <c r="A19263" t="s">
        <v>4972</v>
      </c>
      <c r="B19263" s="1">
        <v>42348</v>
      </c>
      <c r="C19263" t="s">
        <v>6</v>
      </c>
      <c r="D19263">
        <v>1</v>
      </c>
      <c r="E19263" t="s">
        <v>4973</v>
      </c>
      <c r="F19263" t="s">
        <v>29</v>
      </c>
      <c r="G19263" t="s">
        <v>4</v>
      </c>
      <c r="H19263" t="s">
        <v>4974</v>
      </c>
      <c r="I19263" s="2">
        <v>1064.3800000000001</v>
      </c>
      <c r="J19263" s="5"/>
      <c r="L19263" s="5"/>
      <c r="M19263" s="2">
        <f t="shared" si="300"/>
        <v>-914861.26999999606</v>
      </c>
      <c r="P19263"/>
    </row>
    <row r="19264" spans="1:16" hidden="1">
      <c r="A19264" t="s">
        <v>4982</v>
      </c>
      <c r="B19264" s="1">
        <v>42348</v>
      </c>
      <c r="C19264" t="s">
        <v>18</v>
      </c>
      <c r="D19264">
        <v>1</v>
      </c>
      <c r="E19264" t="s">
        <v>4983</v>
      </c>
      <c r="F19264" t="s">
        <v>13</v>
      </c>
      <c r="G19264" t="s">
        <v>4</v>
      </c>
      <c r="H19264" t="s">
        <v>4984</v>
      </c>
      <c r="J19264" s="5"/>
      <c r="K19264" s="2">
        <v>10000</v>
      </c>
      <c r="L19264" s="5"/>
      <c r="M19264" s="2">
        <f t="shared" si="300"/>
        <v>-924861.26999999606</v>
      </c>
      <c r="P19264"/>
    </row>
    <row r="19265" spans="1:16" hidden="1">
      <c r="A19265" t="s">
        <v>5014</v>
      </c>
      <c r="B19265" s="1">
        <v>42348</v>
      </c>
      <c r="C19265" t="s">
        <v>1</v>
      </c>
      <c r="D19265">
        <v>1</v>
      </c>
      <c r="E19265" t="s">
        <v>5015</v>
      </c>
      <c r="F19265" t="s">
        <v>67</v>
      </c>
      <c r="G19265" t="s">
        <v>4</v>
      </c>
      <c r="H19265" t="s">
        <v>5016</v>
      </c>
      <c r="J19265" s="5"/>
      <c r="K19265" s="2">
        <v>86000</v>
      </c>
      <c r="L19265" s="5"/>
      <c r="M19265" s="2">
        <f t="shared" si="300"/>
        <v>-1010861.2699999961</v>
      </c>
      <c r="P19265"/>
    </row>
    <row r="19266" spans="1:16" hidden="1">
      <c r="A19266" t="s">
        <v>5025</v>
      </c>
      <c r="B19266" s="1">
        <v>42348</v>
      </c>
      <c r="C19266" t="s">
        <v>11</v>
      </c>
      <c r="D19266">
        <v>1</v>
      </c>
      <c r="E19266" t="s">
        <v>5026</v>
      </c>
      <c r="F19266" t="s">
        <v>13</v>
      </c>
      <c r="G19266" t="s">
        <v>4</v>
      </c>
      <c r="H19266" t="s">
        <v>1855</v>
      </c>
      <c r="J19266" s="5"/>
      <c r="K19266" s="2">
        <v>1025</v>
      </c>
      <c r="L19266" s="5"/>
      <c r="M19266" s="2">
        <f t="shared" si="300"/>
        <v>-1011886.2699999961</v>
      </c>
      <c r="P19266"/>
    </row>
    <row r="19267" spans="1:16" hidden="1">
      <c r="A19267" t="s">
        <v>5028</v>
      </c>
      <c r="B19267" s="1">
        <v>42348</v>
      </c>
      <c r="C19267" t="s">
        <v>5029</v>
      </c>
      <c r="D19267">
        <v>1</v>
      </c>
      <c r="E19267" t="s">
        <v>5030</v>
      </c>
      <c r="F19267" t="s">
        <v>13</v>
      </c>
      <c r="G19267" t="s">
        <v>4</v>
      </c>
      <c r="H19267" t="s">
        <v>5031</v>
      </c>
      <c r="J19267" s="5"/>
      <c r="K19267" s="2">
        <v>1000</v>
      </c>
      <c r="L19267" s="5"/>
      <c r="M19267" s="2">
        <f t="shared" si="300"/>
        <v>-1012886.2699999961</v>
      </c>
      <c r="P19267"/>
    </row>
    <row r="19268" spans="1:16" hidden="1">
      <c r="A19268" t="s">
        <v>5048</v>
      </c>
      <c r="B19268" s="1">
        <v>42348</v>
      </c>
      <c r="C19268" t="s">
        <v>6</v>
      </c>
      <c r="D19268">
        <v>1</v>
      </c>
      <c r="E19268" t="s">
        <v>5049</v>
      </c>
      <c r="F19268" t="s">
        <v>29</v>
      </c>
      <c r="G19268" t="s">
        <v>4</v>
      </c>
      <c r="H19268" t="s">
        <v>5050</v>
      </c>
      <c r="I19268" s="2">
        <v>455.51</v>
      </c>
      <c r="J19268" s="5"/>
      <c r="L19268" s="5"/>
      <c r="M19268" s="2">
        <f t="shared" si="300"/>
        <v>-1012430.7599999961</v>
      </c>
      <c r="P19268"/>
    </row>
    <row r="19269" spans="1:16" hidden="1">
      <c r="A19269" t="s">
        <v>5053</v>
      </c>
      <c r="B19269" s="1">
        <v>42348</v>
      </c>
      <c r="C19269" t="s">
        <v>1802</v>
      </c>
      <c r="D19269">
        <v>2</v>
      </c>
      <c r="E19269" t="s">
        <v>5054</v>
      </c>
      <c r="F19269" t="s">
        <v>312</v>
      </c>
      <c r="G19269" t="s">
        <v>479</v>
      </c>
      <c r="H19269" t="s">
        <v>5050</v>
      </c>
      <c r="J19269" s="5"/>
      <c r="K19269" s="2">
        <v>455.51</v>
      </c>
      <c r="L19269" s="5"/>
      <c r="M19269" s="2">
        <f t="shared" si="300"/>
        <v>-1012886.2699999961</v>
      </c>
      <c r="P19269"/>
    </row>
    <row r="19270" spans="1:16" hidden="1">
      <c r="A19270" t="s">
        <v>5057</v>
      </c>
      <c r="B19270" s="1">
        <v>42348</v>
      </c>
      <c r="C19270" t="s">
        <v>6</v>
      </c>
      <c r="D19270">
        <v>1</v>
      </c>
      <c r="E19270" t="s">
        <v>5058</v>
      </c>
      <c r="F19270" t="s">
        <v>8</v>
      </c>
      <c r="G19270" t="s">
        <v>4</v>
      </c>
      <c r="H19270" t="s">
        <v>5059</v>
      </c>
      <c r="I19270" s="2">
        <v>600</v>
      </c>
      <c r="J19270" s="5"/>
      <c r="L19270" s="5"/>
      <c r="M19270" s="2">
        <f t="shared" si="300"/>
        <v>-1012286.2699999961</v>
      </c>
      <c r="P19270"/>
    </row>
    <row r="19271" spans="1:16" hidden="1">
      <c r="A19271" t="s">
        <v>5070</v>
      </c>
      <c r="B19271" s="1">
        <v>42348</v>
      </c>
      <c r="C19271" t="s">
        <v>5071</v>
      </c>
      <c r="D19271">
        <v>2</v>
      </c>
      <c r="E19271" t="s">
        <v>5072</v>
      </c>
      <c r="F19271" t="s">
        <v>78</v>
      </c>
      <c r="G19271" t="s">
        <v>4</v>
      </c>
      <c r="H19271" t="s">
        <v>5073</v>
      </c>
      <c r="J19271" s="5"/>
      <c r="K19271" s="2">
        <v>2990</v>
      </c>
      <c r="L19271" s="5"/>
      <c r="M19271" s="2">
        <f t="shared" si="300"/>
        <v>-1015276.2699999961</v>
      </c>
      <c r="P19271"/>
    </row>
    <row r="19272" spans="1:16" hidden="1">
      <c r="A19272" t="s">
        <v>5082</v>
      </c>
      <c r="B19272" s="1">
        <v>42348</v>
      </c>
      <c r="C19272" t="s">
        <v>6</v>
      </c>
      <c r="D19272">
        <v>1</v>
      </c>
      <c r="E19272" t="s">
        <v>5083</v>
      </c>
      <c r="F19272" t="s">
        <v>29</v>
      </c>
      <c r="G19272" t="s">
        <v>4</v>
      </c>
      <c r="H19272" t="s">
        <v>5084</v>
      </c>
      <c r="I19272" s="2">
        <v>319.45</v>
      </c>
      <c r="J19272" s="5"/>
      <c r="L19272" s="5"/>
      <c r="M19272" s="2">
        <f t="shared" si="300"/>
        <v>-1014956.8199999961</v>
      </c>
      <c r="P19272"/>
    </row>
    <row r="19273" spans="1:16" hidden="1">
      <c r="A19273" t="s">
        <v>5095</v>
      </c>
      <c r="B19273" s="1">
        <v>42348</v>
      </c>
      <c r="C19273" t="s">
        <v>18</v>
      </c>
      <c r="D19273">
        <v>1</v>
      </c>
      <c r="E19273" t="s">
        <v>5096</v>
      </c>
      <c r="F19273" t="s">
        <v>13</v>
      </c>
      <c r="G19273" t="s">
        <v>4</v>
      </c>
      <c r="H19273" t="s">
        <v>5097</v>
      </c>
      <c r="J19273" s="5"/>
      <c r="K19273" s="2">
        <v>100000</v>
      </c>
      <c r="L19273" s="5"/>
      <c r="M19273" s="2">
        <f t="shared" ref="M19273:M19336" si="301">+M19272+I19273-K19273</f>
        <v>-1114956.8199999961</v>
      </c>
      <c r="P19273"/>
    </row>
    <row r="19274" spans="1:16" hidden="1">
      <c r="A19274" t="s">
        <v>5102</v>
      </c>
      <c r="B19274" s="1">
        <v>42348</v>
      </c>
      <c r="C19274" t="s">
        <v>6</v>
      </c>
      <c r="D19274">
        <v>1</v>
      </c>
      <c r="E19274" t="s">
        <v>5103</v>
      </c>
      <c r="F19274" t="s">
        <v>8</v>
      </c>
      <c r="G19274" t="s">
        <v>4</v>
      </c>
      <c r="H19274" t="s">
        <v>1525</v>
      </c>
      <c r="I19274" s="2">
        <v>1025</v>
      </c>
      <c r="J19274" s="5"/>
      <c r="L19274" s="5"/>
      <c r="M19274" s="2">
        <f t="shared" si="301"/>
        <v>-1113931.8199999961</v>
      </c>
      <c r="P19274"/>
    </row>
    <row r="19275" spans="1:16" hidden="1">
      <c r="A19275" t="s">
        <v>5123</v>
      </c>
      <c r="B19275" s="1">
        <v>42348</v>
      </c>
      <c r="C19275" t="s">
        <v>6</v>
      </c>
      <c r="D19275">
        <v>1</v>
      </c>
      <c r="E19275" t="s">
        <v>5124</v>
      </c>
      <c r="F19275" t="s">
        <v>29</v>
      </c>
      <c r="G19275" t="s">
        <v>4</v>
      </c>
      <c r="H19275" t="s">
        <v>2304</v>
      </c>
      <c r="I19275" s="2">
        <v>2637.66</v>
      </c>
      <c r="J19275" s="5"/>
      <c r="L19275" s="5"/>
      <c r="M19275" s="2">
        <f t="shared" si="301"/>
        <v>-1111294.1599999962</v>
      </c>
      <c r="P19275"/>
    </row>
    <row r="19276" spans="1:16" hidden="1">
      <c r="A19276" t="s">
        <v>5131</v>
      </c>
      <c r="B19276" s="1">
        <v>42348</v>
      </c>
      <c r="C19276" t="s">
        <v>6</v>
      </c>
      <c r="D19276">
        <v>1</v>
      </c>
      <c r="E19276" t="s">
        <v>5132</v>
      </c>
      <c r="F19276" t="s">
        <v>8</v>
      </c>
      <c r="G19276" t="s">
        <v>4</v>
      </c>
      <c r="H19276" t="s">
        <v>490</v>
      </c>
      <c r="I19276" s="2">
        <v>1703.24</v>
      </c>
      <c r="J19276" s="5"/>
      <c r="L19276" s="5"/>
      <c r="M19276" s="2">
        <f t="shared" si="301"/>
        <v>-1109590.9199999962</v>
      </c>
      <c r="P19276"/>
    </row>
    <row r="19277" spans="1:16" hidden="1">
      <c r="A19277" t="s">
        <v>5134</v>
      </c>
      <c r="B19277" s="1">
        <v>42348</v>
      </c>
      <c r="C19277" t="s">
        <v>6</v>
      </c>
      <c r="D19277">
        <v>1</v>
      </c>
      <c r="E19277" t="s">
        <v>5135</v>
      </c>
      <c r="F19277" t="s">
        <v>8</v>
      </c>
      <c r="G19277" t="s">
        <v>4</v>
      </c>
      <c r="H19277" t="s">
        <v>5136</v>
      </c>
      <c r="I19277" s="2">
        <v>4700</v>
      </c>
      <c r="J19277" s="5"/>
      <c r="L19277" s="5"/>
      <c r="M19277" s="2">
        <f t="shared" si="301"/>
        <v>-1104890.9199999962</v>
      </c>
      <c r="P19277"/>
    </row>
    <row r="19278" spans="1:16" hidden="1">
      <c r="A19278" t="s">
        <v>5138</v>
      </c>
      <c r="B19278" s="1">
        <v>42348</v>
      </c>
      <c r="C19278" t="s">
        <v>6</v>
      </c>
      <c r="D19278">
        <v>1</v>
      </c>
      <c r="E19278" t="s">
        <v>5139</v>
      </c>
      <c r="F19278" t="s">
        <v>8</v>
      </c>
      <c r="G19278" t="s">
        <v>4</v>
      </c>
      <c r="H19278" t="s">
        <v>5140</v>
      </c>
      <c r="I19278" s="2">
        <v>7770</v>
      </c>
      <c r="J19278" s="5"/>
      <c r="L19278" s="5"/>
      <c r="M19278" s="2">
        <f t="shared" si="301"/>
        <v>-1097120.9199999962</v>
      </c>
      <c r="P19278"/>
    </row>
    <row r="19279" spans="1:16" hidden="1">
      <c r="A19279" t="s">
        <v>5165</v>
      </c>
      <c r="B19279" s="1">
        <v>42348</v>
      </c>
      <c r="C19279" t="s">
        <v>200</v>
      </c>
      <c r="D19279">
        <v>1</v>
      </c>
      <c r="E19279" t="s">
        <v>5166</v>
      </c>
      <c r="F19279" t="s">
        <v>16</v>
      </c>
      <c r="G19279" t="s">
        <v>4</v>
      </c>
      <c r="H19279" t="s">
        <v>200</v>
      </c>
      <c r="J19279" s="5"/>
      <c r="K19279" s="2">
        <v>9297.2999999999993</v>
      </c>
      <c r="L19279" s="5"/>
      <c r="M19279" s="2">
        <f t="shared" si="301"/>
        <v>-1106418.2199999962</v>
      </c>
      <c r="P19279"/>
    </row>
    <row r="19280" spans="1:16" hidden="1">
      <c r="A19280" t="s">
        <v>5172</v>
      </c>
      <c r="B19280" s="1">
        <v>42348</v>
      </c>
      <c r="C19280" t="s">
        <v>195</v>
      </c>
      <c r="D19280">
        <v>1</v>
      </c>
      <c r="E19280" t="s">
        <v>5173</v>
      </c>
      <c r="F19280" t="s">
        <v>13</v>
      </c>
      <c r="G19280" t="s">
        <v>4</v>
      </c>
      <c r="H19280" t="s">
        <v>195</v>
      </c>
      <c r="J19280" s="5"/>
      <c r="K19280" s="2">
        <v>101365.04</v>
      </c>
      <c r="L19280" s="5"/>
      <c r="M19280" s="2">
        <f t="shared" si="301"/>
        <v>-1207783.2599999963</v>
      </c>
      <c r="P19280"/>
    </row>
    <row r="19281" spans="1:16" hidden="1">
      <c r="A19281" t="s">
        <v>5180</v>
      </c>
      <c r="B19281" s="1">
        <v>42348</v>
      </c>
      <c r="C19281" t="s">
        <v>18</v>
      </c>
      <c r="D19281">
        <v>1</v>
      </c>
      <c r="E19281" t="s">
        <v>5181</v>
      </c>
      <c r="F19281" t="s">
        <v>13</v>
      </c>
      <c r="G19281" t="s">
        <v>4</v>
      </c>
      <c r="H19281" t="s">
        <v>18</v>
      </c>
      <c r="J19281" s="5"/>
      <c r="K19281" s="2">
        <v>4525</v>
      </c>
      <c r="L19281" s="5"/>
      <c r="M19281" s="2">
        <f t="shared" si="301"/>
        <v>-1212308.2599999963</v>
      </c>
      <c r="P19281"/>
    </row>
    <row r="19282" spans="1:16" hidden="1">
      <c r="A19282" t="s">
        <v>22132</v>
      </c>
      <c r="B19282" s="1">
        <v>42348</v>
      </c>
      <c r="C19282" t="s">
        <v>18</v>
      </c>
      <c r="D19282">
        <v>2</v>
      </c>
      <c r="E19282" t="s">
        <v>22136</v>
      </c>
      <c r="F19282" t="s">
        <v>13559</v>
      </c>
      <c r="G19282" t="s">
        <v>313</v>
      </c>
      <c r="H19282" t="s">
        <v>22137</v>
      </c>
      <c r="I19282" s="2">
        <v>456.63</v>
      </c>
      <c r="J19282" s="5"/>
      <c r="L19282" s="5"/>
      <c r="M19282" s="2">
        <f t="shared" si="301"/>
        <v>-1211851.6299999964</v>
      </c>
      <c r="P19282"/>
    </row>
    <row r="19283" spans="1:16" hidden="1">
      <c r="A19283" t="s">
        <v>22158</v>
      </c>
      <c r="B19283" s="1">
        <v>42348</v>
      </c>
      <c r="C19283" t="s">
        <v>21644</v>
      </c>
      <c r="D19283">
        <v>1</v>
      </c>
      <c r="E19283" t="s">
        <v>22160</v>
      </c>
      <c r="F19283" t="s">
        <v>13565</v>
      </c>
      <c r="G19283" t="s">
        <v>20</v>
      </c>
      <c r="H19283" t="s">
        <v>21646</v>
      </c>
      <c r="I19283" s="2">
        <v>20000</v>
      </c>
      <c r="J19283" s="5"/>
      <c r="L19283" s="5"/>
      <c r="M19283" s="2">
        <f t="shared" si="301"/>
        <v>-1191851.6299999964</v>
      </c>
      <c r="P19283"/>
    </row>
    <row r="19284" spans="1:16" hidden="1">
      <c r="A19284" t="s">
        <v>22178</v>
      </c>
      <c r="B19284" s="1">
        <v>42348</v>
      </c>
      <c r="C19284" t="s">
        <v>21644</v>
      </c>
      <c r="D19284">
        <v>1</v>
      </c>
      <c r="E19284" t="s">
        <v>22181</v>
      </c>
      <c r="F19284" t="s">
        <v>13565</v>
      </c>
      <c r="G19284" t="s">
        <v>20</v>
      </c>
      <c r="H19284" t="s">
        <v>21646</v>
      </c>
      <c r="I19284" s="2">
        <v>50000</v>
      </c>
      <c r="J19284" s="5"/>
      <c r="L19284" s="5"/>
      <c r="M19284" s="2">
        <f t="shared" si="301"/>
        <v>-1141851.6299999964</v>
      </c>
      <c r="P19284"/>
    </row>
    <row r="19285" spans="1:16" hidden="1">
      <c r="A19285" s="47" t="s">
        <v>22201</v>
      </c>
      <c r="B19285" s="48">
        <v>42348</v>
      </c>
      <c r="C19285" s="47" t="s">
        <v>22204</v>
      </c>
      <c r="D19285" s="47">
        <v>2</v>
      </c>
      <c r="E19285" s="47" t="s">
        <v>22205</v>
      </c>
      <c r="F19285" s="47" t="s">
        <v>13559</v>
      </c>
      <c r="G19285" s="47" t="s">
        <v>313</v>
      </c>
      <c r="H19285" s="47" t="s">
        <v>5</v>
      </c>
      <c r="I19285" s="49"/>
      <c r="J19285" s="50"/>
      <c r="K19285" s="49">
        <v>308.23</v>
      </c>
      <c r="L19285" s="5"/>
      <c r="M19285" s="2">
        <f t="shared" si="301"/>
        <v>-1142159.8599999964</v>
      </c>
      <c r="P19285"/>
    </row>
    <row r="19286" spans="1:16" hidden="1">
      <c r="A19286" s="97" t="s">
        <v>22201</v>
      </c>
      <c r="B19286" s="98">
        <v>42348</v>
      </c>
      <c r="C19286" s="97" t="s">
        <v>22204</v>
      </c>
      <c r="D19286" s="97">
        <v>2</v>
      </c>
      <c r="E19286" s="97" t="s">
        <v>22205</v>
      </c>
      <c r="F19286" s="97" t="s">
        <v>13559</v>
      </c>
      <c r="G19286" s="97" t="s">
        <v>313</v>
      </c>
      <c r="H19286" s="97" t="s">
        <v>5</v>
      </c>
      <c r="I19286" s="99">
        <v>463.19</v>
      </c>
      <c r="J19286" s="100"/>
      <c r="K19286" s="99"/>
      <c r="L19286" s="5"/>
      <c r="M19286" s="2">
        <f t="shared" si="301"/>
        <v>-1141696.6699999964</v>
      </c>
      <c r="N19286" s="26">
        <f>+I19286-K19285</f>
        <v>154.95999999999998</v>
      </c>
      <c r="O19286" s="94" t="s">
        <v>36458</v>
      </c>
      <c r="P19286" s="34" t="s">
        <v>36372</v>
      </c>
    </row>
    <row r="19287" spans="1:16" hidden="1">
      <c r="A19287" t="s">
        <v>22223</v>
      </c>
      <c r="B19287" s="1">
        <v>42348</v>
      </c>
      <c r="C19287" t="s">
        <v>18545</v>
      </c>
      <c r="D19287">
        <v>1</v>
      </c>
      <c r="E19287" t="s">
        <v>22226</v>
      </c>
      <c r="F19287" t="s">
        <v>13565</v>
      </c>
      <c r="G19287" t="s">
        <v>20</v>
      </c>
      <c r="H19287" t="s">
        <v>5016</v>
      </c>
      <c r="I19287" s="2">
        <v>9000</v>
      </c>
      <c r="J19287" s="5"/>
      <c r="L19287" s="5"/>
      <c r="M19287" s="2">
        <f t="shared" si="301"/>
        <v>-1132696.6699999964</v>
      </c>
      <c r="P19287"/>
    </row>
    <row r="19288" spans="1:16" hidden="1">
      <c r="A19288" t="s">
        <v>22247</v>
      </c>
      <c r="B19288" s="1">
        <v>42348</v>
      </c>
      <c r="C19288" t="s">
        <v>22249</v>
      </c>
      <c r="D19288">
        <v>2</v>
      </c>
      <c r="E19288" t="s">
        <v>22250</v>
      </c>
      <c r="F19288" t="s">
        <v>7054</v>
      </c>
      <c r="G19288" t="s">
        <v>20</v>
      </c>
      <c r="H19288" t="s">
        <v>22251</v>
      </c>
      <c r="I19288" s="2">
        <v>1025</v>
      </c>
      <c r="J19288" s="5"/>
      <c r="L19288" s="5"/>
      <c r="M19288" s="2">
        <f t="shared" si="301"/>
        <v>-1131671.6699999964</v>
      </c>
      <c r="P19288"/>
    </row>
    <row r="19289" spans="1:16" hidden="1">
      <c r="A19289" t="s">
        <v>22271</v>
      </c>
      <c r="B19289" s="1">
        <v>42348</v>
      </c>
      <c r="C19289" t="s">
        <v>22274</v>
      </c>
      <c r="D19289">
        <v>1</v>
      </c>
      <c r="E19289" t="s">
        <v>22275</v>
      </c>
      <c r="F19289" t="s">
        <v>13561</v>
      </c>
      <c r="G19289" t="s">
        <v>20</v>
      </c>
      <c r="H19289" t="s">
        <v>22276</v>
      </c>
      <c r="I19289" s="2">
        <v>10000</v>
      </c>
      <c r="J19289" s="5"/>
      <c r="L19289" s="5"/>
      <c r="M19289" s="2">
        <f t="shared" si="301"/>
        <v>-1121671.6699999964</v>
      </c>
      <c r="P19289"/>
    </row>
    <row r="19290" spans="1:16" hidden="1">
      <c r="A19290" t="s">
        <v>22294</v>
      </c>
      <c r="B19290" s="1">
        <v>42348</v>
      </c>
      <c r="C19290" t="s">
        <v>22298</v>
      </c>
      <c r="D19290">
        <v>2</v>
      </c>
      <c r="E19290" t="s">
        <v>22299</v>
      </c>
      <c r="F19290" t="s">
        <v>13559</v>
      </c>
      <c r="G19290" t="s">
        <v>313</v>
      </c>
      <c r="H19290" t="s">
        <v>2295</v>
      </c>
      <c r="J19290" s="5"/>
      <c r="K19290" s="2">
        <v>9441.58</v>
      </c>
      <c r="L19290" s="5"/>
      <c r="M19290" s="2">
        <f t="shared" si="301"/>
        <v>-1131113.2499999965</v>
      </c>
      <c r="P19290"/>
    </row>
    <row r="19291" spans="1:16" hidden="1">
      <c r="A19291" t="s">
        <v>22294</v>
      </c>
      <c r="B19291" s="1">
        <v>42348</v>
      </c>
      <c r="C19291" t="s">
        <v>22298</v>
      </c>
      <c r="D19291">
        <v>2</v>
      </c>
      <c r="E19291" t="s">
        <v>22299</v>
      </c>
      <c r="F19291" t="s">
        <v>13559</v>
      </c>
      <c r="G19291" t="s">
        <v>313</v>
      </c>
      <c r="H19291" t="s">
        <v>2295</v>
      </c>
      <c r="I19291" s="2">
        <v>9441.58</v>
      </c>
      <c r="J19291" s="5"/>
      <c r="L19291" s="5"/>
      <c r="M19291" s="2">
        <f t="shared" si="301"/>
        <v>-1121671.6699999964</v>
      </c>
      <c r="P19291"/>
    </row>
    <row r="19292" spans="1:16" hidden="1">
      <c r="A19292" t="s">
        <v>22321</v>
      </c>
      <c r="B19292" s="1">
        <v>42348</v>
      </c>
      <c r="C19292" t="s">
        <v>22324</v>
      </c>
      <c r="D19292">
        <v>2</v>
      </c>
      <c r="E19292" t="s">
        <v>22325</v>
      </c>
      <c r="F19292" t="s">
        <v>7054</v>
      </c>
      <c r="G19292" t="s">
        <v>20</v>
      </c>
      <c r="H19292" t="s">
        <v>20298</v>
      </c>
      <c r="I19292" s="2">
        <v>1025</v>
      </c>
      <c r="J19292" s="5"/>
      <c r="L19292" s="5"/>
      <c r="M19292" s="2">
        <f t="shared" si="301"/>
        <v>-1120646.6699999964</v>
      </c>
      <c r="P19292"/>
    </row>
    <row r="19293" spans="1:16" hidden="1">
      <c r="A19293" t="s">
        <v>22345</v>
      </c>
      <c r="B19293" s="1">
        <v>42348</v>
      </c>
      <c r="C19293" t="s">
        <v>22348</v>
      </c>
      <c r="D19293">
        <v>2</v>
      </c>
      <c r="E19293" t="s">
        <v>22349</v>
      </c>
      <c r="F19293" t="s">
        <v>7054</v>
      </c>
      <c r="G19293" t="s">
        <v>20</v>
      </c>
      <c r="H19293" t="s">
        <v>10023</v>
      </c>
      <c r="I19293" s="2">
        <v>2290</v>
      </c>
      <c r="J19293" s="5"/>
      <c r="L19293" s="5"/>
      <c r="M19293" s="2">
        <f t="shared" si="301"/>
        <v>-1118356.6699999964</v>
      </c>
      <c r="P19293"/>
    </row>
    <row r="19294" spans="1:16" hidden="1">
      <c r="A19294" t="s">
        <v>22367</v>
      </c>
      <c r="B19294" s="1">
        <v>42348</v>
      </c>
      <c r="C19294" t="s">
        <v>22371</v>
      </c>
      <c r="D19294">
        <v>2</v>
      </c>
      <c r="E19294" t="s">
        <v>22372</v>
      </c>
      <c r="F19294" t="s">
        <v>7054</v>
      </c>
      <c r="G19294" t="s">
        <v>20</v>
      </c>
      <c r="H19294" t="s">
        <v>16650</v>
      </c>
      <c r="I19294" s="2">
        <v>1840</v>
      </c>
      <c r="J19294" s="5"/>
      <c r="L19294" s="5"/>
      <c r="M19294" s="2">
        <f t="shared" si="301"/>
        <v>-1116516.6699999964</v>
      </c>
      <c r="P19294"/>
    </row>
    <row r="19295" spans="1:16" hidden="1">
      <c r="A19295" t="s">
        <v>22395</v>
      </c>
      <c r="B19295" s="1">
        <v>42348</v>
      </c>
      <c r="C19295" t="s">
        <v>1802</v>
      </c>
      <c r="D19295">
        <v>2</v>
      </c>
      <c r="E19295" t="s">
        <v>22399</v>
      </c>
      <c r="F19295" t="s">
        <v>13559</v>
      </c>
      <c r="G19295" t="s">
        <v>479</v>
      </c>
      <c r="H19295" t="s">
        <v>4877</v>
      </c>
      <c r="I19295" s="2">
        <v>243.86</v>
      </c>
      <c r="J19295" s="5"/>
      <c r="L19295" s="5"/>
      <c r="M19295" s="2">
        <f t="shared" si="301"/>
        <v>-1116272.8099999963</v>
      </c>
      <c r="P19295"/>
    </row>
    <row r="19296" spans="1:16" hidden="1">
      <c r="A19296" t="s">
        <v>22419</v>
      </c>
      <c r="B19296" s="1">
        <v>42348</v>
      </c>
      <c r="C19296" t="s">
        <v>22422</v>
      </c>
      <c r="D19296">
        <v>2</v>
      </c>
      <c r="E19296" t="s">
        <v>22423</v>
      </c>
      <c r="F19296" t="s">
        <v>7054</v>
      </c>
      <c r="G19296" t="s">
        <v>20</v>
      </c>
      <c r="H19296" t="s">
        <v>4877</v>
      </c>
      <c r="I19296" s="2">
        <v>1025</v>
      </c>
      <c r="J19296" s="5"/>
      <c r="L19296" s="5"/>
      <c r="M19296" s="2">
        <f t="shared" si="301"/>
        <v>-1115247.8099999963</v>
      </c>
      <c r="P19296"/>
    </row>
    <row r="19297" spans="1:16" hidden="1">
      <c r="A19297" t="s">
        <v>22442</v>
      </c>
      <c r="B19297" s="1">
        <v>42348</v>
      </c>
      <c r="C19297" t="s">
        <v>22444</v>
      </c>
      <c r="D19297">
        <v>2</v>
      </c>
      <c r="E19297" t="s">
        <v>22445</v>
      </c>
      <c r="F19297" t="s">
        <v>7054</v>
      </c>
      <c r="G19297" t="s">
        <v>20</v>
      </c>
      <c r="H19297" t="s">
        <v>9802</v>
      </c>
      <c r="I19297" s="2">
        <v>674.2</v>
      </c>
      <c r="J19297" s="5"/>
      <c r="L19297" s="5"/>
      <c r="M19297" s="2">
        <f t="shared" si="301"/>
        <v>-1114573.6099999964</v>
      </c>
      <c r="P19297"/>
    </row>
    <row r="19298" spans="1:16" hidden="1">
      <c r="A19298" t="s">
        <v>22462</v>
      </c>
      <c r="B19298" s="1">
        <v>42348</v>
      </c>
      <c r="C19298" t="s">
        <v>22465</v>
      </c>
      <c r="D19298">
        <v>1</v>
      </c>
      <c r="E19298" t="s">
        <v>22466</v>
      </c>
      <c r="F19298" t="s">
        <v>13565</v>
      </c>
      <c r="G19298" t="s">
        <v>4</v>
      </c>
      <c r="H19298" t="s">
        <v>22467</v>
      </c>
      <c r="I19298" s="2">
        <v>20000</v>
      </c>
      <c r="J19298" s="5"/>
      <c r="L19298" s="5"/>
      <c r="M19298" s="2">
        <f t="shared" si="301"/>
        <v>-1094573.6099999964</v>
      </c>
      <c r="P19298"/>
    </row>
    <row r="19299" spans="1:16" hidden="1">
      <c r="A19299" t="s">
        <v>22486</v>
      </c>
      <c r="B19299" s="1">
        <v>42348</v>
      </c>
      <c r="C19299" t="s">
        <v>22489</v>
      </c>
      <c r="D19299">
        <v>1</v>
      </c>
      <c r="E19299" t="s">
        <v>22490</v>
      </c>
      <c r="F19299" t="s">
        <v>13565</v>
      </c>
      <c r="G19299" t="s">
        <v>4</v>
      </c>
      <c r="H19299" t="s">
        <v>17810</v>
      </c>
      <c r="I19299" s="2">
        <v>180000</v>
      </c>
      <c r="J19299" s="5"/>
      <c r="L19299" s="5"/>
      <c r="M19299" s="2">
        <f t="shared" si="301"/>
        <v>-914573.60999999638</v>
      </c>
      <c r="P19299"/>
    </row>
    <row r="19300" spans="1:16" hidden="1">
      <c r="A19300" t="s">
        <v>22513</v>
      </c>
      <c r="B19300" s="1">
        <v>42348</v>
      </c>
      <c r="C19300" t="s">
        <v>22516</v>
      </c>
      <c r="D19300">
        <v>2</v>
      </c>
      <c r="E19300" t="s">
        <v>22517</v>
      </c>
      <c r="F19300" t="s">
        <v>7054</v>
      </c>
      <c r="G19300" t="s">
        <v>4</v>
      </c>
      <c r="H19300" t="s">
        <v>3127</v>
      </c>
      <c r="I19300" s="2">
        <v>1025</v>
      </c>
      <c r="J19300" s="5"/>
      <c r="L19300" s="5"/>
      <c r="M19300" s="2">
        <f t="shared" si="301"/>
        <v>-913548.60999999638</v>
      </c>
      <c r="P19300"/>
    </row>
    <row r="19301" spans="1:16" hidden="1">
      <c r="A19301" t="s">
        <v>22536</v>
      </c>
      <c r="B19301" s="1">
        <v>42348</v>
      </c>
      <c r="C19301" t="s">
        <v>22539</v>
      </c>
      <c r="D19301">
        <v>2</v>
      </c>
      <c r="E19301" t="s">
        <v>22540</v>
      </c>
      <c r="F19301" t="s">
        <v>7054</v>
      </c>
      <c r="G19301" t="s">
        <v>4</v>
      </c>
      <c r="H19301" t="s">
        <v>120</v>
      </c>
      <c r="I19301" s="2">
        <v>1025</v>
      </c>
      <c r="J19301" s="5"/>
      <c r="L19301" s="5"/>
      <c r="M19301" s="2">
        <f t="shared" si="301"/>
        <v>-912523.60999999638</v>
      </c>
      <c r="P19301"/>
    </row>
    <row r="19302" spans="1:16" hidden="1">
      <c r="A19302" t="s">
        <v>22561</v>
      </c>
      <c r="B19302" s="1">
        <v>42348</v>
      </c>
      <c r="C19302" t="s">
        <v>22564</v>
      </c>
      <c r="D19302">
        <v>2</v>
      </c>
      <c r="E19302" t="s">
        <v>22565</v>
      </c>
      <c r="F19302" t="s">
        <v>7054</v>
      </c>
      <c r="G19302" t="s">
        <v>4</v>
      </c>
      <c r="H19302" t="s">
        <v>8323</v>
      </c>
      <c r="I19302" s="2">
        <v>1025</v>
      </c>
      <c r="J19302" s="5"/>
      <c r="L19302" s="5"/>
      <c r="M19302" s="2">
        <f t="shared" si="301"/>
        <v>-911498.60999999638</v>
      </c>
      <c r="P19302"/>
    </row>
    <row r="19303" spans="1:16" hidden="1">
      <c r="A19303" t="s">
        <v>22589</v>
      </c>
      <c r="B19303" s="1">
        <v>42348</v>
      </c>
      <c r="C19303" t="s">
        <v>22592</v>
      </c>
      <c r="D19303">
        <v>1</v>
      </c>
      <c r="E19303" t="s">
        <v>22593</v>
      </c>
      <c r="F19303" t="s">
        <v>13565</v>
      </c>
      <c r="G19303" t="s">
        <v>4</v>
      </c>
      <c r="H19303" t="s">
        <v>19057</v>
      </c>
      <c r="I19303" s="2">
        <v>538200</v>
      </c>
      <c r="J19303" s="5"/>
      <c r="L19303" s="5"/>
      <c r="M19303" s="2">
        <f t="shared" si="301"/>
        <v>-373298.60999999638</v>
      </c>
      <c r="P19303"/>
    </row>
    <row r="19304" spans="1:16" hidden="1">
      <c r="A19304" t="s">
        <v>22613</v>
      </c>
      <c r="B19304" s="1">
        <v>42348</v>
      </c>
      <c r="C19304" t="s">
        <v>22614</v>
      </c>
      <c r="D19304">
        <v>2</v>
      </c>
      <c r="E19304" t="s">
        <v>22615</v>
      </c>
      <c r="F19304" t="s">
        <v>7054</v>
      </c>
      <c r="G19304" t="s">
        <v>4</v>
      </c>
      <c r="H19304" t="s">
        <v>21619</v>
      </c>
      <c r="J19304" s="5"/>
      <c r="K19304" s="2">
        <v>600</v>
      </c>
      <c r="L19304" s="5"/>
      <c r="M19304" s="2">
        <f t="shared" si="301"/>
        <v>-373898.60999999638</v>
      </c>
      <c r="P19304"/>
    </row>
    <row r="19305" spans="1:16" hidden="1">
      <c r="A19305" t="s">
        <v>22613</v>
      </c>
      <c r="B19305" s="1">
        <v>42348</v>
      </c>
      <c r="C19305" t="s">
        <v>22614</v>
      </c>
      <c r="D19305">
        <v>2</v>
      </c>
      <c r="E19305" t="s">
        <v>22615</v>
      </c>
      <c r="F19305" t="s">
        <v>7054</v>
      </c>
      <c r="G19305" t="s">
        <v>4</v>
      </c>
      <c r="H19305" t="s">
        <v>21619</v>
      </c>
      <c r="I19305" s="2">
        <v>1025</v>
      </c>
      <c r="J19305" s="5"/>
      <c r="L19305" s="5"/>
      <c r="M19305" s="2">
        <f t="shared" si="301"/>
        <v>-372873.60999999638</v>
      </c>
      <c r="P19305"/>
    </row>
    <row r="19306" spans="1:16" hidden="1">
      <c r="A19306" t="s">
        <v>22636</v>
      </c>
      <c r="B19306" s="1">
        <v>42348</v>
      </c>
      <c r="C19306" t="s">
        <v>22637</v>
      </c>
      <c r="D19306">
        <v>1</v>
      </c>
      <c r="E19306" t="s">
        <v>22638</v>
      </c>
      <c r="F19306" t="s">
        <v>13565</v>
      </c>
      <c r="G19306" t="s">
        <v>4</v>
      </c>
      <c r="H19306" t="s">
        <v>22639</v>
      </c>
      <c r="I19306" s="2">
        <v>10000</v>
      </c>
      <c r="J19306" s="5"/>
      <c r="L19306" s="5"/>
      <c r="M19306" s="2">
        <f t="shared" si="301"/>
        <v>-362873.60999999638</v>
      </c>
      <c r="P19306"/>
    </row>
    <row r="19307" spans="1:16" hidden="1">
      <c r="A19307" t="s">
        <v>22664</v>
      </c>
      <c r="B19307" s="1">
        <v>42348</v>
      </c>
      <c r="C19307" t="s">
        <v>22665</v>
      </c>
      <c r="D19307">
        <v>2</v>
      </c>
      <c r="E19307" t="s">
        <v>22666</v>
      </c>
      <c r="F19307" t="s">
        <v>7054</v>
      </c>
      <c r="G19307" t="s">
        <v>4</v>
      </c>
      <c r="H19307" t="s">
        <v>809</v>
      </c>
      <c r="I19307" s="2">
        <v>1025</v>
      </c>
      <c r="J19307" s="5"/>
      <c r="L19307" s="5"/>
      <c r="M19307" s="2">
        <f t="shared" si="301"/>
        <v>-361848.60999999638</v>
      </c>
      <c r="P19307"/>
    </row>
    <row r="19308" spans="1:16" hidden="1">
      <c r="A19308" t="s">
        <v>22691</v>
      </c>
      <c r="B19308" s="1">
        <v>42348</v>
      </c>
      <c r="C19308" t="s">
        <v>22086</v>
      </c>
      <c r="D19308">
        <v>1</v>
      </c>
      <c r="E19308" t="s">
        <v>22692</v>
      </c>
      <c r="F19308" t="s">
        <v>13565</v>
      </c>
      <c r="G19308" t="s">
        <v>4</v>
      </c>
      <c r="H19308" t="s">
        <v>22088</v>
      </c>
      <c r="I19308" s="2">
        <v>20000</v>
      </c>
      <c r="J19308" s="5"/>
      <c r="L19308" s="5"/>
      <c r="M19308" s="2">
        <f t="shared" si="301"/>
        <v>-341848.60999999638</v>
      </c>
      <c r="P19308"/>
    </row>
    <row r="19309" spans="1:16" hidden="1">
      <c r="A19309" t="s">
        <v>22713</v>
      </c>
      <c r="B19309" s="1">
        <v>42348</v>
      </c>
      <c r="C19309" t="s">
        <v>22714</v>
      </c>
      <c r="D19309">
        <v>2</v>
      </c>
      <c r="E19309" t="s">
        <v>22715</v>
      </c>
      <c r="F19309" t="s">
        <v>7054</v>
      </c>
      <c r="G19309" t="s">
        <v>4</v>
      </c>
      <c r="H19309" t="s">
        <v>8511</v>
      </c>
      <c r="J19309" s="5"/>
      <c r="K19309" s="2">
        <v>1840</v>
      </c>
      <c r="L19309" s="5"/>
      <c r="M19309" s="2">
        <f t="shared" si="301"/>
        <v>-343688.60999999638</v>
      </c>
      <c r="P19309"/>
    </row>
    <row r="19310" spans="1:16" hidden="1">
      <c r="A19310" t="s">
        <v>22713</v>
      </c>
      <c r="B19310" s="1">
        <v>42348</v>
      </c>
      <c r="C19310" t="s">
        <v>22714</v>
      </c>
      <c r="D19310">
        <v>2</v>
      </c>
      <c r="E19310" t="s">
        <v>22715</v>
      </c>
      <c r="F19310" t="s">
        <v>7054</v>
      </c>
      <c r="G19310" t="s">
        <v>4</v>
      </c>
      <c r="H19310" t="s">
        <v>8511</v>
      </c>
      <c r="I19310" s="2">
        <v>1840</v>
      </c>
      <c r="J19310" s="5"/>
      <c r="L19310" s="5"/>
      <c r="M19310" s="2">
        <f t="shared" si="301"/>
        <v>-341848.60999999638</v>
      </c>
      <c r="P19310"/>
    </row>
    <row r="19311" spans="1:16" hidden="1">
      <c r="A19311" t="s">
        <v>22735</v>
      </c>
      <c r="B19311" s="1">
        <v>42348</v>
      </c>
      <c r="C19311" t="s">
        <v>22736</v>
      </c>
      <c r="D19311">
        <v>2</v>
      </c>
      <c r="E19311" t="s">
        <v>22737</v>
      </c>
      <c r="F19311" t="s">
        <v>7054</v>
      </c>
      <c r="G19311" t="s">
        <v>4</v>
      </c>
      <c r="H19311" t="s">
        <v>3409</v>
      </c>
      <c r="I19311" s="2">
        <v>1025</v>
      </c>
      <c r="J19311" s="5"/>
      <c r="L19311" s="5"/>
      <c r="M19311" s="2">
        <f t="shared" si="301"/>
        <v>-340823.60999999638</v>
      </c>
      <c r="P19311"/>
    </row>
    <row r="19312" spans="1:16" hidden="1">
      <c r="A19312" t="s">
        <v>22756</v>
      </c>
      <c r="B19312" s="1">
        <v>42348</v>
      </c>
      <c r="C19312" t="s">
        <v>18545</v>
      </c>
      <c r="D19312">
        <v>1</v>
      </c>
      <c r="E19312" t="s">
        <v>22757</v>
      </c>
      <c r="F19312" t="s">
        <v>13565</v>
      </c>
      <c r="G19312" t="s">
        <v>4</v>
      </c>
      <c r="H19312" t="s">
        <v>5016</v>
      </c>
      <c r="I19312" s="2">
        <v>86000</v>
      </c>
      <c r="J19312" s="5"/>
      <c r="L19312" s="5"/>
      <c r="M19312" s="2">
        <f t="shared" si="301"/>
        <v>-254823.60999999638</v>
      </c>
      <c r="P19312"/>
    </row>
    <row r="19313" spans="1:16" hidden="1">
      <c r="A19313" t="s">
        <v>22776</v>
      </c>
      <c r="B19313" s="1">
        <v>42348</v>
      </c>
      <c r="C19313" t="s">
        <v>18</v>
      </c>
      <c r="D19313">
        <v>2</v>
      </c>
      <c r="E19313" t="s">
        <v>22777</v>
      </c>
      <c r="F19313" t="s">
        <v>13559</v>
      </c>
      <c r="G19313" t="s">
        <v>479</v>
      </c>
      <c r="H19313" t="s">
        <v>16347</v>
      </c>
      <c r="I19313" s="2">
        <v>563.48</v>
      </c>
      <c r="J19313" s="5"/>
      <c r="L19313" s="5"/>
      <c r="M19313" s="2">
        <f t="shared" si="301"/>
        <v>-254260.12999999637</v>
      </c>
      <c r="P19313"/>
    </row>
    <row r="19314" spans="1:16" hidden="1">
      <c r="A19314" t="s">
        <v>22800</v>
      </c>
      <c r="B19314" s="1">
        <v>42348</v>
      </c>
      <c r="C19314" t="s">
        <v>22801</v>
      </c>
      <c r="D19314">
        <v>1</v>
      </c>
      <c r="E19314" t="s">
        <v>22802</v>
      </c>
      <c r="F19314" t="s">
        <v>13565</v>
      </c>
      <c r="G19314" t="s">
        <v>4</v>
      </c>
      <c r="H19314" t="s">
        <v>22803</v>
      </c>
      <c r="I19314" s="2">
        <v>1000</v>
      </c>
      <c r="J19314" s="5"/>
      <c r="L19314" s="5"/>
      <c r="M19314" s="2">
        <f t="shared" si="301"/>
        <v>-253260.12999999637</v>
      </c>
      <c r="P19314"/>
    </row>
    <row r="19315" spans="1:16" hidden="1">
      <c r="A19315" t="s">
        <v>22826</v>
      </c>
      <c r="B19315" s="1">
        <v>42348</v>
      </c>
      <c r="C19315" t="s">
        <v>22827</v>
      </c>
      <c r="D19315">
        <v>2</v>
      </c>
      <c r="E19315" t="s">
        <v>22828</v>
      </c>
      <c r="F19315" t="s">
        <v>7054</v>
      </c>
      <c r="G19315" t="s">
        <v>4</v>
      </c>
      <c r="H19315" t="s">
        <v>1855</v>
      </c>
      <c r="I19315" s="2">
        <v>1025</v>
      </c>
      <c r="J19315" s="5"/>
      <c r="L19315" s="5"/>
      <c r="M19315" s="2">
        <f t="shared" si="301"/>
        <v>-252235.12999999637</v>
      </c>
      <c r="P19315"/>
    </row>
    <row r="19316" spans="1:16" hidden="1">
      <c r="A19316" t="s">
        <v>22849</v>
      </c>
      <c r="B19316" s="1">
        <v>42348</v>
      </c>
      <c r="C19316" t="s">
        <v>22850</v>
      </c>
      <c r="D19316">
        <v>2</v>
      </c>
      <c r="E19316" t="s">
        <v>22851</v>
      </c>
      <c r="F19316" t="s">
        <v>7054</v>
      </c>
      <c r="G19316" t="s">
        <v>4</v>
      </c>
      <c r="H19316" t="s">
        <v>5554</v>
      </c>
      <c r="I19316" s="2">
        <v>3884.99</v>
      </c>
      <c r="J19316" s="5"/>
      <c r="L19316" s="5"/>
      <c r="M19316" s="2">
        <f t="shared" si="301"/>
        <v>-248350.13999999638</v>
      </c>
      <c r="P19316"/>
    </row>
    <row r="19317" spans="1:16" hidden="1">
      <c r="A19317" t="s">
        <v>22873</v>
      </c>
      <c r="B19317" s="1">
        <v>42348</v>
      </c>
      <c r="C19317" t="s">
        <v>6</v>
      </c>
      <c r="D19317">
        <v>1</v>
      </c>
      <c r="E19317" t="s">
        <v>22874</v>
      </c>
      <c r="F19317" t="s">
        <v>13565</v>
      </c>
      <c r="G19317" t="s">
        <v>4</v>
      </c>
      <c r="H19317" t="s">
        <v>8771</v>
      </c>
      <c r="I19317" s="2">
        <v>2183.63</v>
      </c>
      <c r="J19317" s="5"/>
      <c r="L19317" s="5"/>
      <c r="M19317" s="2">
        <f t="shared" si="301"/>
        <v>-246166.50999999637</v>
      </c>
      <c r="P19317"/>
    </row>
    <row r="19318" spans="1:16" hidden="1">
      <c r="A19318" t="s">
        <v>22896</v>
      </c>
      <c r="B19318" s="1">
        <v>42348</v>
      </c>
      <c r="C19318" t="s">
        <v>1802</v>
      </c>
      <c r="D19318">
        <v>2</v>
      </c>
      <c r="E19318" t="s">
        <v>22897</v>
      </c>
      <c r="F19318" t="s">
        <v>13559</v>
      </c>
      <c r="G19318" t="s">
        <v>479</v>
      </c>
      <c r="H19318" t="s">
        <v>5050</v>
      </c>
      <c r="I19318" s="2">
        <v>455.51</v>
      </c>
      <c r="J19318" s="5"/>
      <c r="L19318" s="5"/>
      <c r="M19318" s="2">
        <f t="shared" si="301"/>
        <v>-245710.99999999636</v>
      </c>
      <c r="P19318"/>
    </row>
    <row r="19319" spans="1:16" hidden="1">
      <c r="A19319" t="s">
        <v>22918</v>
      </c>
      <c r="B19319" s="1">
        <v>42348</v>
      </c>
      <c r="C19319" t="s">
        <v>6</v>
      </c>
      <c r="D19319">
        <v>1</v>
      </c>
      <c r="E19319" t="s">
        <v>22919</v>
      </c>
      <c r="F19319" t="s">
        <v>13565</v>
      </c>
      <c r="G19319" t="s">
        <v>4</v>
      </c>
      <c r="H19319" t="s">
        <v>9587</v>
      </c>
      <c r="I19319" s="2">
        <v>5000</v>
      </c>
      <c r="J19319" s="5"/>
      <c r="L19319" s="5"/>
      <c r="M19319" s="2">
        <f t="shared" si="301"/>
        <v>-240710.99999999636</v>
      </c>
      <c r="P19319"/>
    </row>
    <row r="19320" spans="1:16" hidden="1">
      <c r="A19320" t="s">
        <v>22939</v>
      </c>
      <c r="B19320" s="1">
        <v>42348</v>
      </c>
      <c r="C19320" t="s">
        <v>22940</v>
      </c>
      <c r="D19320">
        <v>2</v>
      </c>
      <c r="E19320" t="s">
        <v>22941</v>
      </c>
      <c r="F19320" t="s">
        <v>7054</v>
      </c>
      <c r="G19320" t="s">
        <v>4</v>
      </c>
      <c r="H19320" t="s">
        <v>11459</v>
      </c>
      <c r="I19320" s="2">
        <v>1025</v>
      </c>
      <c r="J19320" s="5"/>
      <c r="L19320" s="5"/>
      <c r="M19320" s="2">
        <f t="shared" si="301"/>
        <v>-239685.99999999636</v>
      </c>
      <c r="P19320"/>
    </row>
    <row r="19321" spans="1:16" hidden="1">
      <c r="A19321" t="s">
        <v>22963</v>
      </c>
      <c r="B19321" s="1">
        <v>42348</v>
      </c>
      <c r="C19321" t="s">
        <v>5071</v>
      </c>
      <c r="D19321">
        <v>2</v>
      </c>
      <c r="E19321" t="s">
        <v>22964</v>
      </c>
      <c r="F19321" t="s">
        <v>7054</v>
      </c>
      <c r="G19321" t="s">
        <v>4</v>
      </c>
      <c r="H19321" t="s">
        <v>5073</v>
      </c>
      <c r="I19321" s="2">
        <v>2990</v>
      </c>
      <c r="J19321" s="5"/>
      <c r="L19321" s="5"/>
      <c r="M19321" s="2">
        <f t="shared" si="301"/>
        <v>-236695.99999999636</v>
      </c>
      <c r="P19321"/>
    </row>
    <row r="19322" spans="1:16" hidden="1">
      <c r="A19322" t="s">
        <v>22983</v>
      </c>
      <c r="B19322" s="1">
        <v>42348</v>
      </c>
      <c r="C19322" t="s">
        <v>22984</v>
      </c>
      <c r="D19322">
        <v>2</v>
      </c>
      <c r="E19322" t="s">
        <v>22985</v>
      </c>
      <c r="F19322" t="s">
        <v>7054</v>
      </c>
      <c r="G19322" t="s">
        <v>4</v>
      </c>
      <c r="H19322" t="s">
        <v>22986</v>
      </c>
      <c r="I19322" s="2">
        <v>1025</v>
      </c>
      <c r="J19322" s="5"/>
      <c r="L19322" s="5"/>
      <c r="M19322" s="2">
        <f t="shared" si="301"/>
        <v>-235670.99999999636</v>
      </c>
      <c r="P19322"/>
    </row>
    <row r="19323" spans="1:16" hidden="1">
      <c r="A19323" t="s">
        <v>23009</v>
      </c>
      <c r="B19323" s="1">
        <v>42348</v>
      </c>
      <c r="C19323" t="s">
        <v>5071</v>
      </c>
      <c r="D19323">
        <v>2</v>
      </c>
      <c r="E19323" t="s">
        <v>23010</v>
      </c>
      <c r="F19323" t="s">
        <v>7054</v>
      </c>
      <c r="G19323" t="s">
        <v>4</v>
      </c>
      <c r="H19323" t="s">
        <v>5073</v>
      </c>
      <c r="I19323" s="2">
        <v>2990</v>
      </c>
      <c r="J19323" s="5"/>
      <c r="L19323" s="5"/>
      <c r="M19323" s="2">
        <f t="shared" si="301"/>
        <v>-232680.99999999636</v>
      </c>
      <c r="P19323"/>
    </row>
    <row r="19324" spans="1:16" hidden="1">
      <c r="A19324" t="s">
        <v>23033</v>
      </c>
      <c r="B19324" s="1">
        <v>42348</v>
      </c>
      <c r="C19324" t="s">
        <v>22465</v>
      </c>
      <c r="D19324">
        <v>1</v>
      </c>
      <c r="E19324" t="s">
        <v>23034</v>
      </c>
      <c r="F19324" t="s">
        <v>13565</v>
      </c>
      <c r="G19324" t="s">
        <v>4</v>
      </c>
      <c r="H19324" t="s">
        <v>23035</v>
      </c>
      <c r="I19324" s="2">
        <v>100000</v>
      </c>
      <c r="J19324" s="5"/>
      <c r="L19324" s="5"/>
      <c r="M19324" s="2">
        <f t="shared" si="301"/>
        <v>-132680.99999999636</v>
      </c>
      <c r="P19324"/>
    </row>
    <row r="19325" spans="1:16" hidden="1">
      <c r="A19325" t="s">
        <v>23060</v>
      </c>
      <c r="B19325" s="1">
        <v>42348</v>
      </c>
      <c r="C19325" t="s">
        <v>23062</v>
      </c>
      <c r="D19325">
        <v>2</v>
      </c>
      <c r="E19325" t="s">
        <v>23063</v>
      </c>
      <c r="F19325" t="s">
        <v>7054</v>
      </c>
      <c r="G19325" t="s">
        <v>4</v>
      </c>
      <c r="H19325" t="s">
        <v>23064</v>
      </c>
      <c r="I19325" s="2">
        <v>1840</v>
      </c>
      <c r="J19325" s="5"/>
      <c r="L19325" s="5"/>
      <c r="M19325" s="2">
        <f t="shared" si="301"/>
        <v>-130840.99999999636</v>
      </c>
      <c r="P19325"/>
    </row>
    <row r="19326" spans="1:16" hidden="1">
      <c r="A19326" t="s">
        <v>23087</v>
      </c>
      <c r="B19326" s="1">
        <v>42348</v>
      </c>
      <c r="C19326" t="s">
        <v>23088</v>
      </c>
      <c r="D19326">
        <v>2</v>
      </c>
      <c r="E19326" t="s">
        <v>23089</v>
      </c>
      <c r="F19326" t="s">
        <v>7054</v>
      </c>
      <c r="G19326" t="s">
        <v>4</v>
      </c>
      <c r="H19326" t="s">
        <v>5059</v>
      </c>
      <c r="J19326" s="5"/>
      <c r="K19326" s="2">
        <v>600</v>
      </c>
      <c r="L19326" s="5"/>
      <c r="M19326" s="2">
        <f t="shared" si="301"/>
        <v>-131440.99999999636</v>
      </c>
      <c r="P19326"/>
    </row>
    <row r="19327" spans="1:16" hidden="1">
      <c r="A19327" t="s">
        <v>23087</v>
      </c>
      <c r="B19327" s="1">
        <v>42348</v>
      </c>
      <c r="C19327" t="s">
        <v>23088</v>
      </c>
      <c r="D19327">
        <v>2</v>
      </c>
      <c r="E19327" t="s">
        <v>23089</v>
      </c>
      <c r="F19327" t="s">
        <v>7054</v>
      </c>
      <c r="G19327" t="s">
        <v>4</v>
      </c>
      <c r="H19327" t="s">
        <v>5059</v>
      </c>
      <c r="I19327" s="2">
        <v>600.01</v>
      </c>
      <c r="J19327" s="5"/>
      <c r="L19327" s="5"/>
      <c r="M19327" s="2">
        <f t="shared" si="301"/>
        <v>-130840.98999999637</v>
      </c>
      <c r="P19327"/>
    </row>
    <row r="19328" spans="1:16" hidden="1">
      <c r="A19328" t="s">
        <v>23110</v>
      </c>
      <c r="B19328" s="1">
        <v>42348</v>
      </c>
      <c r="C19328" t="s">
        <v>23112</v>
      </c>
      <c r="D19328">
        <v>1</v>
      </c>
      <c r="E19328" t="s">
        <v>23113</v>
      </c>
      <c r="F19328" t="s">
        <v>13565</v>
      </c>
      <c r="G19328" t="s">
        <v>4</v>
      </c>
      <c r="H19328" t="s">
        <v>23114</v>
      </c>
      <c r="I19328" s="2">
        <v>10900</v>
      </c>
      <c r="J19328" s="5"/>
      <c r="L19328" s="5"/>
      <c r="M19328" s="2">
        <f t="shared" si="301"/>
        <v>-119940.98999999637</v>
      </c>
      <c r="P19328"/>
    </row>
    <row r="19329" spans="1:16" hidden="1">
      <c r="A19329" t="s">
        <v>23135</v>
      </c>
      <c r="B19329" s="1">
        <v>42348</v>
      </c>
      <c r="C19329" t="s">
        <v>23136</v>
      </c>
      <c r="D19329">
        <v>1</v>
      </c>
      <c r="E19329" t="s">
        <v>23137</v>
      </c>
      <c r="F19329" t="s">
        <v>13561</v>
      </c>
      <c r="G19329" t="s">
        <v>4</v>
      </c>
      <c r="H19329" t="s">
        <v>23138</v>
      </c>
      <c r="I19329" s="2">
        <v>2000</v>
      </c>
      <c r="J19329" s="5"/>
      <c r="L19329" s="5"/>
      <c r="M19329" s="2">
        <f t="shared" si="301"/>
        <v>-117940.98999999637</v>
      </c>
      <c r="P19329"/>
    </row>
    <row r="19330" spans="1:16" hidden="1">
      <c r="A19330" t="s">
        <v>23161</v>
      </c>
      <c r="B19330" s="1">
        <v>42348</v>
      </c>
      <c r="C19330" t="s">
        <v>23162</v>
      </c>
      <c r="D19330">
        <v>1</v>
      </c>
      <c r="E19330" t="s">
        <v>23163</v>
      </c>
      <c r="F19330" t="s">
        <v>13565</v>
      </c>
      <c r="G19330" t="s">
        <v>4</v>
      </c>
      <c r="H19330" t="s">
        <v>23164</v>
      </c>
      <c r="I19330" s="2">
        <v>20000</v>
      </c>
      <c r="J19330" s="5"/>
      <c r="L19330" s="5"/>
      <c r="M19330" s="2">
        <f t="shared" si="301"/>
        <v>-97940.989999996367</v>
      </c>
      <c r="N19330" s="26">
        <f>+M19251-M19330</f>
        <v>-154.96999999968102</v>
      </c>
      <c r="P19330"/>
    </row>
    <row r="19331" spans="1:16" hidden="1">
      <c r="A19331" s="35" t="s">
        <v>5296</v>
      </c>
      <c r="B19331" s="36">
        <v>42349</v>
      </c>
      <c r="C19331" s="35" t="s">
        <v>6</v>
      </c>
      <c r="D19331" s="35">
        <v>1</v>
      </c>
      <c r="E19331" s="35" t="s">
        <v>5297</v>
      </c>
      <c r="F19331" s="35" t="s">
        <v>29</v>
      </c>
      <c r="G19331" s="35" t="s">
        <v>4</v>
      </c>
      <c r="H19331" s="35" t="s">
        <v>5298</v>
      </c>
      <c r="I19331" s="11">
        <v>246.92</v>
      </c>
      <c r="J19331" s="12"/>
      <c r="K19331" s="11"/>
      <c r="L19331" s="12"/>
      <c r="M19331" s="2">
        <f t="shared" si="301"/>
        <v>-97694.069999996369</v>
      </c>
      <c r="P19331"/>
    </row>
    <row r="19332" spans="1:16" hidden="1">
      <c r="A19332" t="s">
        <v>5319</v>
      </c>
      <c r="B19332" s="1">
        <v>42349</v>
      </c>
      <c r="C19332" t="s">
        <v>43</v>
      </c>
      <c r="D19332">
        <v>1</v>
      </c>
      <c r="E19332" t="s">
        <v>5320</v>
      </c>
      <c r="F19332" t="s">
        <v>13</v>
      </c>
      <c r="G19332" t="s">
        <v>4</v>
      </c>
      <c r="H19332" t="s">
        <v>5321</v>
      </c>
      <c r="J19332" s="5"/>
      <c r="K19332" s="2">
        <v>97234.19</v>
      </c>
      <c r="L19332" s="5"/>
      <c r="M19332" s="2">
        <f t="shared" si="301"/>
        <v>-194928.25999999637</v>
      </c>
      <c r="P19332"/>
    </row>
    <row r="19333" spans="1:16" hidden="1">
      <c r="A19333" t="s">
        <v>5389</v>
      </c>
      <c r="B19333" s="1">
        <v>42349</v>
      </c>
      <c r="C19333" t="s">
        <v>11</v>
      </c>
      <c r="D19333">
        <v>1</v>
      </c>
      <c r="E19333" t="s">
        <v>5390</v>
      </c>
      <c r="F19333" t="s">
        <v>13</v>
      </c>
      <c r="G19333" t="s">
        <v>4</v>
      </c>
      <c r="H19333" t="s">
        <v>1502</v>
      </c>
      <c r="J19333" s="5"/>
      <c r="K19333" s="2">
        <v>6030</v>
      </c>
      <c r="L19333" s="5"/>
      <c r="M19333" s="2">
        <f t="shared" si="301"/>
        <v>-200958.25999999637</v>
      </c>
      <c r="P19333"/>
    </row>
    <row r="19334" spans="1:16" hidden="1">
      <c r="A19334" t="s">
        <v>5394</v>
      </c>
      <c r="B19334" s="1">
        <v>42349</v>
      </c>
      <c r="C19334" t="s">
        <v>200</v>
      </c>
      <c r="D19334">
        <v>1</v>
      </c>
      <c r="E19334" t="s">
        <v>5395</v>
      </c>
      <c r="F19334" t="s">
        <v>13</v>
      </c>
      <c r="G19334" t="s">
        <v>4</v>
      </c>
      <c r="H19334" t="s">
        <v>200</v>
      </c>
      <c r="J19334" s="5"/>
      <c r="K19334" s="2">
        <v>15000</v>
      </c>
      <c r="L19334" s="5"/>
      <c r="M19334" s="2">
        <f t="shared" si="301"/>
        <v>-215958.25999999637</v>
      </c>
      <c r="P19334"/>
    </row>
    <row r="19335" spans="1:16" hidden="1">
      <c r="A19335" t="s">
        <v>5399</v>
      </c>
      <c r="B19335" s="1">
        <v>42349</v>
      </c>
      <c r="C19335" t="s">
        <v>195</v>
      </c>
      <c r="D19335">
        <v>1</v>
      </c>
      <c r="E19335" t="s">
        <v>5400</v>
      </c>
      <c r="F19335" t="s">
        <v>13</v>
      </c>
      <c r="G19335" t="s">
        <v>4</v>
      </c>
      <c r="H19335" t="s">
        <v>195</v>
      </c>
      <c r="J19335" s="5"/>
      <c r="K19335" s="2">
        <v>18129.009999999998</v>
      </c>
      <c r="L19335" s="5"/>
      <c r="M19335" s="2">
        <f t="shared" si="301"/>
        <v>-234087.26999999638</v>
      </c>
      <c r="P19335"/>
    </row>
    <row r="19336" spans="1:16" hidden="1">
      <c r="A19336" t="s">
        <v>5405</v>
      </c>
      <c r="B19336" s="1">
        <v>42349</v>
      </c>
      <c r="C19336" t="s">
        <v>200</v>
      </c>
      <c r="D19336">
        <v>1</v>
      </c>
      <c r="E19336" t="s">
        <v>5406</v>
      </c>
      <c r="F19336" t="s">
        <v>16</v>
      </c>
      <c r="G19336" t="s">
        <v>4</v>
      </c>
      <c r="H19336" t="s">
        <v>200</v>
      </c>
      <c r="J19336" s="5"/>
      <c r="K19336" s="2">
        <v>15000</v>
      </c>
      <c r="L19336" s="5"/>
      <c r="M19336" s="2">
        <f t="shared" si="301"/>
        <v>-249087.26999999638</v>
      </c>
      <c r="P19336"/>
    </row>
    <row r="19337" spans="1:16" hidden="1">
      <c r="A19337" t="s">
        <v>5413</v>
      </c>
      <c r="B19337" s="1">
        <v>42349</v>
      </c>
      <c r="C19337" t="s">
        <v>18</v>
      </c>
      <c r="D19337">
        <v>1</v>
      </c>
      <c r="E19337" t="s">
        <v>5414</v>
      </c>
      <c r="F19337" t="s">
        <v>13</v>
      </c>
      <c r="G19337" t="s">
        <v>4</v>
      </c>
      <c r="H19337" t="s">
        <v>18</v>
      </c>
      <c r="J19337" s="5"/>
      <c r="K19337" s="2">
        <v>3337.27</v>
      </c>
      <c r="L19337" s="5"/>
      <c r="M19337" s="2">
        <f t="shared" ref="M19337:M19400" si="302">+M19336+I19337-K19337</f>
        <v>-252424.53999999637</v>
      </c>
      <c r="P19337"/>
    </row>
    <row r="19338" spans="1:16" hidden="1">
      <c r="A19338" t="s">
        <v>5418</v>
      </c>
      <c r="B19338" s="1">
        <v>42349</v>
      </c>
      <c r="C19338" t="s">
        <v>200</v>
      </c>
      <c r="D19338">
        <v>1</v>
      </c>
      <c r="E19338" t="s">
        <v>5395</v>
      </c>
      <c r="F19338" t="s">
        <v>13</v>
      </c>
      <c r="G19338" t="s">
        <v>4</v>
      </c>
      <c r="H19338" t="s">
        <v>1143</v>
      </c>
      <c r="I19338" s="2">
        <v>15000</v>
      </c>
      <c r="J19338" s="5"/>
      <c r="L19338" s="5"/>
      <c r="M19338" s="2">
        <f t="shared" si="302"/>
        <v>-237424.53999999637</v>
      </c>
      <c r="P19338"/>
    </row>
    <row r="19339" spans="1:16" hidden="1">
      <c r="A19339" t="s">
        <v>5433</v>
      </c>
      <c r="B19339" s="1">
        <v>42349</v>
      </c>
      <c r="C19339" t="s">
        <v>6</v>
      </c>
      <c r="D19339">
        <v>1</v>
      </c>
      <c r="E19339" t="s">
        <v>5434</v>
      </c>
      <c r="F19339" t="s">
        <v>29</v>
      </c>
      <c r="G19339" t="s">
        <v>20</v>
      </c>
      <c r="H19339" t="s">
        <v>5435</v>
      </c>
      <c r="I19339" s="2">
        <v>397.5</v>
      </c>
      <c r="J19339" s="5"/>
      <c r="L19339" s="5"/>
      <c r="M19339" s="2">
        <f t="shared" si="302"/>
        <v>-237027.03999999637</v>
      </c>
      <c r="P19339"/>
    </row>
    <row r="19340" spans="1:16" hidden="1">
      <c r="A19340" t="s">
        <v>5465</v>
      </c>
      <c r="B19340" s="1">
        <v>42349</v>
      </c>
      <c r="C19340" t="s">
        <v>43</v>
      </c>
      <c r="D19340">
        <v>1</v>
      </c>
      <c r="E19340" t="s">
        <v>5466</v>
      </c>
      <c r="F19340" t="s">
        <v>67</v>
      </c>
      <c r="G19340" t="s">
        <v>20</v>
      </c>
      <c r="H19340" t="s">
        <v>5467</v>
      </c>
      <c r="J19340" s="5"/>
      <c r="K19340" s="2">
        <v>20000</v>
      </c>
      <c r="L19340" s="5"/>
      <c r="M19340" s="2">
        <f t="shared" si="302"/>
        <v>-257027.03999999637</v>
      </c>
      <c r="P19340"/>
    </row>
    <row r="19341" spans="1:16" hidden="1">
      <c r="A19341" t="s">
        <v>5480</v>
      </c>
      <c r="B19341" s="1">
        <v>42349</v>
      </c>
      <c r="C19341" t="s">
        <v>1</v>
      </c>
      <c r="D19341">
        <v>1</v>
      </c>
      <c r="E19341" t="s">
        <v>5481</v>
      </c>
      <c r="F19341" t="s">
        <v>13</v>
      </c>
      <c r="G19341" t="s">
        <v>20</v>
      </c>
      <c r="H19341" t="s">
        <v>4388</v>
      </c>
      <c r="J19341" s="5"/>
      <c r="K19341" s="2">
        <v>70000</v>
      </c>
      <c r="L19341" s="5"/>
      <c r="M19341" s="2">
        <f t="shared" si="302"/>
        <v>-327027.03999999637</v>
      </c>
      <c r="P19341"/>
    </row>
    <row r="19342" spans="1:16" hidden="1">
      <c r="A19342" t="s">
        <v>5493</v>
      </c>
      <c r="B19342" s="1">
        <v>42349</v>
      </c>
      <c r="C19342" t="s">
        <v>1802</v>
      </c>
      <c r="D19342">
        <v>2</v>
      </c>
      <c r="E19342" t="s">
        <v>5494</v>
      </c>
      <c r="F19342" t="s">
        <v>312</v>
      </c>
      <c r="G19342" t="s">
        <v>479</v>
      </c>
      <c r="H19342" t="s">
        <v>65</v>
      </c>
      <c r="J19342" s="5"/>
      <c r="K19342" s="2">
        <v>317.33999999999997</v>
      </c>
      <c r="L19342" s="5"/>
      <c r="M19342" s="2">
        <f t="shared" si="302"/>
        <v>-327344.3799999964</v>
      </c>
      <c r="P19342"/>
    </row>
    <row r="19343" spans="1:16" hidden="1">
      <c r="A19343" t="s">
        <v>5493</v>
      </c>
      <c r="B19343" s="1">
        <v>42349</v>
      </c>
      <c r="C19343" t="s">
        <v>1802</v>
      </c>
      <c r="D19343">
        <v>2</v>
      </c>
      <c r="E19343" t="s">
        <v>5494</v>
      </c>
      <c r="F19343" t="s">
        <v>312</v>
      </c>
      <c r="G19343" t="s">
        <v>479</v>
      </c>
      <c r="H19343" t="s">
        <v>65</v>
      </c>
      <c r="I19343" s="2">
        <v>317.33999999999997</v>
      </c>
      <c r="J19343" s="5"/>
      <c r="L19343" s="5"/>
      <c r="M19343" s="2">
        <f t="shared" si="302"/>
        <v>-327027.03999999637</v>
      </c>
      <c r="P19343"/>
    </row>
    <row r="19344" spans="1:16" hidden="1">
      <c r="A19344" t="s">
        <v>5575</v>
      </c>
      <c r="B19344" s="1">
        <v>42349</v>
      </c>
      <c r="C19344" t="s">
        <v>6</v>
      </c>
      <c r="D19344">
        <v>1</v>
      </c>
      <c r="E19344" t="s">
        <v>5576</v>
      </c>
      <c r="F19344" t="s">
        <v>29</v>
      </c>
      <c r="G19344" t="s">
        <v>20</v>
      </c>
      <c r="H19344" t="s">
        <v>5577</v>
      </c>
      <c r="I19344" s="2">
        <v>1500</v>
      </c>
      <c r="J19344" s="5"/>
      <c r="L19344" s="5"/>
      <c r="M19344" s="2">
        <f t="shared" si="302"/>
        <v>-325527.03999999637</v>
      </c>
      <c r="P19344"/>
    </row>
    <row r="19345" spans="1:16" hidden="1">
      <c r="A19345" t="s">
        <v>5588</v>
      </c>
      <c r="B19345" s="1">
        <v>42349</v>
      </c>
      <c r="C19345" t="s">
        <v>1</v>
      </c>
      <c r="D19345">
        <v>1</v>
      </c>
      <c r="E19345" t="s">
        <v>5589</v>
      </c>
      <c r="F19345" t="s">
        <v>228</v>
      </c>
      <c r="G19345" t="s">
        <v>20</v>
      </c>
      <c r="H19345" t="s">
        <v>4048</v>
      </c>
      <c r="J19345" s="5"/>
      <c r="K19345" s="2">
        <v>100000</v>
      </c>
      <c r="L19345" s="5"/>
      <c r="M19345" s="2">
        <f t="shared" si="302"/>
        <v>-425527.03999999637</v>
      </c>
      <c r="P19345"/>
    </row>
    <row r="19346" spans="1:16" hidden="1">
      <c r="A19346" t="s">
        <v>5639</v>
      </c>
      <c r="B19346" s="1">
        <v>42349</v>
      </c>
      <c r="C19346" t="s">
        <v>1</v>
      </c>
      <c r="D19346">
        <v>2</v>
      </c>
      <c r="E19346" t="s">
        <v>5640</v>
      </c>
      <c r="F19346" t="s">
        <v>51</v>
      </c>
      <c r="G19346" t="s">
        <v>20</v>
      </c>
      <c r="H19346" t="s">
        <v>1674</v>
      </c>
      <c r="I19346" s="2">
        <v>20293.41</v>
      </c>
      <c r="J19346" s="5"/>
      <c r="L19346" s="5"/>
      <c r="M19346" s="2">
        <f t="shared" si="302"/>
        <v>-405233.6299999964</v>
      </c>
      <c r="P19346"/>
    </row>
    <row r="19347" spans="1:16" hidden="1">
      <c r="A19347" t="s">
        <v>5645</v>
      </c>
      <c r="B19347" s="1">
        <v>42349</v>
      </c>
      <c r="C19347" t="s">
        <v>1</v>
      </c>
      <c r="D19347">
        <v>2</v>
      </c>
      <c r="E19347" t="s">
        <v>5646</v>
      </c>
      <c r="F19347" t="s">
        <v>13</v>
      </c>
      <c r="G19347" t="s">
        <v>20</v>
      </c>
      <c r="H19347" t="s">
        <v>1746</v>
      </c>
      <c r="J19347" s="5"/>
      <c r="K19347" s="2">
        <v>20293.41</v>
      </c>
      <c r="L19347" s="5"/>
      <c r="M19347" s="2">
        <f t="shared" si="302"/>
        <v>-425527.03999999637</v>
      </c>
      <c r="P19347"/>
    </row>
    <row r="19348" spans="1:16" hidden="1">
      <c r="A19348" t="s">
        <v>5658</v>
      </c>
      <c r="B19348" s="1">
        <v>42349</v>
      </c>
      <c r="C19348" t="s">
        <v>6</v>
      </c>
      <c r="D19348">
        <v>1</v>
      </c>
      <c r="E19348" t="s">
        <v>5659</v>
      </c>
      <c r="F19348" t="s">
        <v>29</v>
      </c>
      <c r="G19348" t="s">
        <v>20</v>
      </c>
      <c r="H19348" t="s">
        <v>4691</v>
      </c>
      <c r="I19348" s="2">
        <v>2800</v>
      </c>
      <c r="J19348" s="5"/>
      <c r="L19348" s="5"/>
      <c r="M19348" s="2">
        <f t="shared" si="302"/>
        <v>-422727.03999999637</v>
      </c>
      <c r="P19348"/>
    </row>
    <row r="19349" spans="1:16" hidden="1">
      <c r="A19349" t="s">
        <v>5665</v>
      </c>
      <c r="B19349" s="1">
        <v>42349</v>
      </c>
      <c r="C19349" t="s">
        <v>11</v>
      </c>
      <c r="D19349">
        <v>1</v>
      </c>
      <c r="E19349" t="s">
        <v>5666</v>
      </c>
      <c r="F19349" t="s">
        <v>13</v>
      </c>
      <c r="G19349" t="s">
        <v>20</v>
      </c>
      <c r="H19349" t="s">
        <v>1502</v>
      </c>
      <c r="J19349" s="5"/>
      <c r="K19349" s="2">
        <v>1025</v>
      </c>
      <c r="L19349" s="5"/>
      <c r="M19349" s="2">
        <f t="shared" si="302"/>
        <v>-423752.03999999637</v>
      </c>
      <c r="P19349"/>
    </row>
    <row r="19350" spans="1:16" hidden="1">
      <c r="A19350" t="s">
        <v>5696</v>
      </c>
      <c r="B19350" s="1">
        <v>42349</v>
      </c>
      <c r="C19350" t="s">
        <v>11</v>
      </c>
      <c r="D19350">
        <v>1</v>
      </c>
      <c r="E19350" t="s">
        <v>5697</v>
      </c>
      <c r="F19350" t="s">
        <v>16</v>
      </c>
      <c r="G19350" t="s">
        <v>20</v>
      </c>
      <c r="H19350" t="s">
        <v>5698</v>
      </c>
      <c r="J19350" s="5"/>
      <c r="K19350" s="2">
        <v>3030</v>
      </c>
      <c r="L19350" s="5"/>
      <c r="M19350" s="2">
        <f t="shared" si="302"/>
        <v>-426782.03999999637</v>
      </c>
      <c r="P19350"/>
    </row>
    <row r="19351" spans="1:16" hidden="1">
      <c r="A19351" t="s">
        <v>5766</v>
      </c>
      <c r="B19351" s="1">
        <v>42349</v>
      </c>
      <c r="C19351" t="s">
        <v>6</v>
      </c>
      <c r="D19351">
        <v>1</v>
      </c>
      <c r="E19351" t="s">
        <v>5767</v>
      </c>
      <c r="F19351" t="s">
        <v>29</v>
      </c>
      <c r="G19351" t="s">
        <v>20</v>
      </c>
      <c r="H19351" t="s">
        <v>65</v>
      </c>
      <c r="I19351" s="2">
        <v>11.68</v>
      </c>
      <c r="J19351" s="5"/>
      <c r="L19351" s="5"/>
      <c r="M19351" s="2">
        <f t="shared" si="302"/>
        <v>-426770.35999999638</v>
      </c>
      <c r="P19351"/>
    </row>
    <row r="19352" spans="1:16" hidden="1">
      <c r="A19352" t="s">
        <v>5850</v>
      </c>
      <c r="B19352" s="1">
        <v>42349</v>
      </c>
      <c r="C19352" t="s">
        <v>11</v>
      </c>
      <c r="D19352">
        <v>1</v>
      </c>
      <c r="E19352" t="s">
        <v>5851</v>
      </c>
      <c r="F19352" t="s">
        <v>16</v>
      </c>
      <c r="G19352" t="s">
        <v>20</v>
      </c>
      <c r="H19352" t="s">
        <v>5852</v>
      </c>
      <c r="J19352" s="5"/>
      <c r="K19352" s="2">
        <v>4100</v>
      </c>
      <c r="L19352" s="5"/>
      <c r="M19352" s="2">
        <f t="shared" si="302"/>
        <v>-430870.35999999638</v>
      </c>
      <c r="P19352"/>
    </row>
    <row r="19353" spans="1:16" hidden="1">
      <c r="A19353" t="s">
        <v>5855</v>
      </c>
      <c r="B19353" s="1">
        <v>42349</v>
      </c>
      <c r="C19353" t="s">
        <v>1</v>
      </c>
      <c r="D19353">
        <v>1</v>
      </c>
      <c r="E19353" t="s">
        <v>5856</v>
      </c>
      <c r="F19353" t="s">
        <v>13</v>
      </c>
      <c r="G19353" t="s">
        <v>20</v>
      </c>
      <c r="H19353" t="s">
        <v>2311</v>
      </c>
      <c r="J19353" s="5"/>
      <c r="K19353" s="2">
        <v>448600</v>
      </c>
      <c r="L19353" s="5"/>
      <c r="M19353" s="2">
        <f t="shared" si="302"/>
        <v>-879470.35999999638</v>
      </c>
      <c r="P19353"/>
    </row>
    <row r="19354" spans="1:16" hidden="1">
      <c r="A19354" t="s">
        <v>5859</v>
      </c>
      <c r="B19354" s="1">
        <v>42349</v>
      </c>
      <c r="C19354" t="s">
        <v>11</v>
      </c>
      <c r="D19354">
        <v>1</v>
      </c>
      <c r="E19354" t="s">
        <v>5860</v>
      </c>
      <c r="F19354" t="s">
        <v>13</v>
      </c>
      <c r="G19354" t="s">
        <v>20</v>
      </c>
      <c r="H19354" t="s">
        <v>5861</v>
      </c>
      <c r="J19354" s="5"/>
      <c r="K19354" s="2">
        <v>1840</v>
      </c>
      <c r="L19354" s="5"/>
      <c r="M19354" s="2">
        <f t="shared" si="302"/>
        <v>-881310.35999999638</v>
      </c>
      <c r="P19354"/>
    </row>
    <row r="19355" spans="1:16" hidden="1">
      <c r="A19355" t="s">
        <v>5865</v>
      </c>
      <c r="B19355" s="1">
        <v>42349</v>
      </c>
      <c r="C19355" t="s">
        <v>1</v>
      </c>
      <c r="D19355">
        <v>1</v>
      </c>
      <c r="E19355" t="s">
        <v>5866</v>
      </c>
      <c r="F19355" t="s">
        <v>16</v>
      </c>
      <c r="G19355" t="s">
        <v>20</v>
      </c>
      <c r="H19355" t="s">
        <v>4388</v>
      </c>
      <c r="J19355" s="5"/>
      <c r="K19355" s="2">
        <v>82100</v>
      </c>
      <c r="L19355" s="5"/>
      <c r="M19355" s="2">
        <f t="shared" si="302"/>
        <v>-963410.35999999638</v>
      </c>
      <c r="P19355"/>
    </row>
    <row r="19356" spans="1:16" hidden="1">
      <c r="A19356" t="s">
        <v>5869</v>
      </c>
      <c r="B19356" s="1">
        <v>42349</v>
      </c>
      <c r="C19356" t="s">
        <v>1</v>
      </c>
      <c r="D19356">
        <v>1</v>
      </c>
      <c r="E19356" t="s">
        <v>5870</v>
      </c>
      <c r="F19356" t="s">
        <v>16</v>
      </c>
      <c r="G19356" t="s">
        <v>20</v>
      </c>
      <c r="H19356" t="s">
        <v>4388</v>
      </c>
      <c r="J19356" s="5"/>
      <c r="K19356" s="2">
        <v>6290</v>
      </c>
      <c r="L19356" s="5"/>
      <c r="M19356" s="2">
        <f t="shared" si="302"/>
        <v>-969700.35999999638</v>
      </c>
      <c r="P19356"/>
    </row>
    <row r="19357" spans="1:16" hidden="1">
      <c r="A19357" t="s">
        <v>5884</v>
      </c>
      <c r="B19357" s="1">
        <v>42349</v>
      </c>
      <c r="C19357" t="s">
        <v>195</v>
      </c>
      <c r="D19357">
        <v>1</v>
      </c>
      <c r="E19357" t="s">
        <v>5885</v>
      </c>
      <c r="F19357" t="s">
        <v>13</v>
      </c>
      <c r="G19357" t="s">
        <v>20</v>
      </c>
      <c r="H19357" t="s">
        <v>195</v>
      </c>
      <c r="J19357" s="5"/>
      <c r="K19357" s="2">
        <v>19516.52</v>
      </c>
      <c r="L19357" s="5"/>
      <c r="M19357" s="2">
        <f t="shared" si="302"/>
        <v>-989216.8799999964</v>
      </c>
      <c r="P19357"/>
    </row>
    <row r="19358" spans="1:16" hidden="1">
      <c r="A19358" t="s">
        <v>5888</v>
      </c>
      <c r="B19358" s="1">
        <v>42349</v>
      </c>
      <c r="C19358" t="s">
        <v>18</v>
      </c>
      <c r="D19358">
        <v>1</v>
      </c>
      <c r="E19358" t="s">
        <v>5889</v>
      </c>
      <c r="F19358" t="s">
        <v>13</v>
      </c>
      <c r="G19358" t="s">
        <v>20</v>
      </c>
      <c r="H19358" t="s">
        <v>18</v>
      </c>
      <c r="J19358" s="5"/>
      <c r="K19358" s="2">
        <v>22347.360000000001</v>
      </c>
      <c r="L19358" s="5"/>
      <c r="M19358" s="2">
        <f t="shared" si="302"/>
        <v>-1011564.2399999964</v>
      </c>
      <c r="P19358"/>
    </row>
    <row r="19359" spans="1:16" hidden="1">
      <c r="A19359" t="s">
        <v>5895</v>
      </c>
      <c r="B19359" s="1">
        <v>42349</v>
      </c>
      <c r="C19359" t="s">
        <v>200</v>
      </c>
      <c r="D19359">
        <v>1</v>
      </c>
      <c r="E19359" t="s">
        <v>5896</v>
      </c>
      <c r="F19359" t="s">
        <v>16</v>
      </c>
      <c r="G19359" t="s">
        <v>20</v>
      </c>
      <c r="H19359" t="s">
        <v>200</v>
      </c>
      <c r="J19359" s="5"/>
      <c r="K19359" s="2">
        <v>7595.01</v>
      </c>
      <c r="L19359" s="5"/>
      <c r="M19359" s="2">
        <f t="shared" si="302"/>
        <v>-1019159.2499999964</v>
      </c>
      <c r="P19359"/>
    </row>
    <row r="19360" spans="1:16" hidden="1">
      <c r="A19360" t="s">
        <v>5900</v>
      </c>
      <c r="B19360" s="1">
        <v>42349</v>
      </c>
      <c r="C19360" t="s">
        <v>240</v>
      </c>
      <c r="D19360">
        <v>1</v>
      </c>
      <c r="E19360" t="s">
        <v>5901</v>
      </c>
      <c r="F19360" t="s">
        <v>13</v>
      </c>
      <c r="G19360" t="s">
        <v>20</v>
      </c>
      <c r="H19360" t="s">
        <v>240</v>
      </c>
      <c r="J19360" s="5"/>
      <c r="K19360" s="2">
        <v>1025</v>
      </c>
      <c r="L19360" s="5"/>
      <c r="M19360" s="2">
        <f t="shared" si="302"/>
        <v>-1020184.2499999964</v>
      </c>
      <c r="P19360"/>
    </row>
    <row r="19361" spans="1:16" hidden="1">
      <c r="A19361" t="s">
        <v>23182</v>
      </c>
      <c r="B19361" s="1">
        <v>42349</v>
      </c>
      <c r="C19361" t="s">
        <v>23183</v>
      </c>
      <c r="D19361">
        <v>2</v>
      </c>
      <c r="E19361" t="s">
        <v>23184</v>
      </c>
      <c r="F19361" t="s">
        <v>7054</v>
      </c>
      <c r="G19361" t="s">
        <v>4</v>
      </c>
      <c r="H19361" t="s">
        <v>5136</v>
      </c>
      <c r="J19361" s="5"/>
      <c r="K19361" s="2">
        <v>4700</v>
      </c>
      <c r="L19361" s="5"/>
      <c r="M19361" s="2">
        <f t="shared" si="302"/>
        <v>-1024884.2499999964</v>
      </c>
      <c r="P19361"/>
    </row>
    <row r="19362" spans="1:16" hidden="1">
      <c r="A19362" t="s">
        <v>23182</v>
      </c>
      <c r="B19362" s="1">
        <v>42349</v>
      </c>
      <c r="C19362" t="s">
        <v>23183</v>
      </c>
      <c r="D19362">
        <v>2</v>
      </c>
      <c r="E19362" t="s">
        <v>23184</v>
      </c>
      <c r="F19362" t="s">
        <v>7054</v>
      </c>
      <c r="G19362" t="s">
        <v>4</v>
      </c>
      <c r="H19362" t="s">
        <v>5136</v>
      </c>
      <c r="I19362" s="2">
        <v>4700.01</v>
      </c>
      <c r="J19362" s="5"/>
      <c r="L19362" s="5"/>
      <c r="M19362" s="2">
        <f t="shared" si="302"/>
        <v>-1020184.2399999964</v>
      </c>
      <c r="P19362"/>
    </row>
    <row r="19363" spans="1:16" hidden="1">
      <c r="A19363" t="s">
        <v>23203</v>
      </c>
      <c r="B19363" s="1">
        <v>42349</v>
      </c>
      <c r="C19363" t="s">
        <v>23204</v>
      </c>
      <c r="D19363">
        <v>2</v>
      </c>
      <c r="E19363" t="s">
        <v>23205</v>
      </c>
      <c r="F19363" t="s">
        <v>7054</v>
      </c>
      <c r="G19363" t="s">
        <v>4</v>
      </c>
      <c r="H19363" t="s">
        <v>1104</v>
      </c>
      <c r="I19363" s="2">
        <v>3129.01</v>
      </c>
      <c r="J19363" s="5"/>
      <c r="L19363" s="5"/>
      <c r="M19363" s="2">
        <f t="shared" si="302"/>
        <v>-1017055.2299999964</v>
      </c>
      <c r="P19363"/>
    </row>
    <row r="19364" spans="1:16" hidden="1">
      <c r="A19364" t="s">
        <v>23229</v>
      </c>
      <c r="B19364" s="1">
        <v>42349</v>
      </c>
      <c r="C19364" t="s">
        <v>23230</v>
      </c>
      <c r="D19364">
        <v>2</v>
      </c>
      <c r="E19364" t="s">
        <v>23231</v>
      </c>
      <c r="F19364" t="s">
        <v>7054</v>
      </c>
      <c r="G19364" t="s">
        <v>4</v>
      </c>
      <c r="H19364" t="s">
        <v>490</v>
      </c>
      <c r="J19364" s="5"/>
      <c r="K19364" s="2">
        <v>1703.24</v>
      </c>
      <c r="L19364" s="5"/>
      <c r="M19364" s="2">
        <f t="shared" si="302"/>
        <v>-1018758.4699999964</v>
      </c>
      <c r="P19364"/>
    </row>
    <row r="19365" spans="1:16" hidden="1">
      <c r="A19365" t="s">
        <v>23229</v>
      </c>
      <c r="B19365" s="1">
        <v>42349</v>
      </c>
      <c r="C19365" t="s">
        <v>23230</v>
      </c>
      <c r="D19365">
        <v>2</v>
      </c>
      <c r="E19365" t="s">
        <v>23231</v>
      </c>
      <c r="F19365" t="s">
        <v>7054</v>
      </c>
      <c r="G19365" t="s">
        <v>4</v>
      </c>
      <c r="H19365" t="s">
        <v>490</v>
      </c>
      <c r="I19365" s="2">
        <v>1703.24</v>
      </c>
      <c r="J19365" s="5"/>
      <c r="L19365" s="5"/>
      <c r="M19365" s="2">
        <f t="shared" si="302"/>
        <v>-1017055.2299999964</v>
      </c>
      <c r="P19365"/>
    </row>
    <row r="19366" spans="1:16" hidden="1">
      <c r="A19366" t="s">
        <v>23251</v>
      </c>
      <c r="B19366" s="1">
        <v>42349</v>
      </c>
      <c r="C19366" t="s">
        <v>16181</v>
      </c>
      <c r="D19366">
        <v>1</v>
      </c>
      <c r="E19366" t="s">
        <v>23252</v>
      </c>
      <c r="F19366" t="s">
        <v>13565</v>
      </c>
      <c r="G19366" t="s">
        <v>4</v>
      </c>
      <c r="H19366" t="s">
        <v>17408</v>
      </c>
      <c r="I19366" s="2">
        <v>181</v>
      </c>
      <c r="J19366" s="5"/>
      <c r="L19366" s="5"/>
      <c r="M19366" s="2">
        <f t="shared" si="302"/>
        <v>-1016874.2299999964</v>
      </c>
      <c r="P19366"/>
    </row>
    <row r="19367" spans="1:16" hidden="1">
      <c r="A19367" t="s">
        <v>23273</v>
      </c>
      <c r="B19367" s="1">
        <v>42349</v>
      </c>
      <c r="C19367" t="s">
        <v>6</v>
      </c>
      <c r="D19367">
        <v>1</v>
      </c>
      <c r="E19367" t="s">
        <v>23274</v>
      </c>
      <c r="F19367" t="s">
        <v>13565</v>
      </c>
      <c r="G19367" t="s">
        <v>4</v>
      </c>
      <c r="H19367" t="s">
        <v>23275</v>
      </c>
      <c r="I19367" s="2">
        <v>100000</v>
      </c>
      <c r="J19367" s="5"/>
      <c r="L19367" s="5"/>
      <c r="M19367" s="2">
        <f t="shared" si="302"/>
        <v>-916874.22999999637</v>
      </c>
      <c r="P19367"/>
    </row>
    <row r="19368" spans="1:16" hidden="1">
      <c r="A19368" t="s">
        <v>23292</v>
      </c>
      <c r="B19368" s="1">
        <v>42349</v>
      </c>
      <c r="C19368" t="s">
        <v>23293</v>
      </c>
      <c r="D19368">
        <v>1</v>
      </c>
      <c r="E19368" t="s">
        <v>23294</v>
      </c>
      <c r="F19368" t="s">
        <v>13565</v>
      </c>
      <c r="G19368" t="s">
        <v>4</v>
      </c>
      <c r="H19368" t="s">
        <v>23295</v>
      </c>
      <c r="I19368" s="2">
        <v>30000</v>
      </c>
      <c r="J19368" s="5"/>
      <c r="L19368" s="5"/>
      <c r="M19368" s="2">
        <f t="shared" si="302"/>
        <v>-886874.22999999637</v>
      </c>
      <c r="P19368"/>
    </row>
    <row r="19369" spans="1:16" hidden="1">
      <c r="A19369" t="s">
        <v>23314</v>
      </c>
      <c r="B19369" s="1">
        <v>42349</v>
      </c>
      <c r="C19369" t="s">
        <v>1802</v>
      </c>
      <c r="D19369">
        <v>2</v>
      </c>
      <c r="E19369" t="s">
        <v>23315</v>
      </c>
      <c r="F19369" t="s">
        <v>13559</v>
      </c>
      <c r="G19369" t="s">
        <v>479</v>
      </c>
      <c r="H19369" t="s">
        <v>13606</v>
      </c>
      <c r="I19369" s="2">
        <v>143.54</v>
      </c>
      <c r="J19369" s="5"/>
      <c r="L19369" s="5"/>
      <c r="M19369" s="2">
        <f t="shared" si="302"/>
        <v>-886730.68999999634</v>
      </c>
      <c r="P19369"/>
    </row>
    <row r="19370" spans="1:16" hidden="1">
      <c r="A19370" t="s">
        <v>23338</v>
      </c>
      <c r="B19370" s="1">
        <v>42349</v>
      </c>
      <c r="C19370" t="s">
        <v>23339</v>
      </c>
      <c r="D19370">
        <v>2</v>
      </c>
      <c r="E19370" t="s">
        <v>23340</v>
      </c>
      <c r="F19370" t="s">
        <v>7054</v>
      </c>
      <c r="G19370" t="s">
        <v>4</v>
      </c>
      <c r="H19370" t="s">
        <v>1525</v>
      </c>
      <c r="J19370" s="5"/>
      <c r="K19370" s="2">
        <v>1025</v>
      </c>
      <c r="L19370" s="5"/>
      <c r="M19370" s="2">
        <f t="shared" si="302"/>
        <v>-887755.68999999634</v>
      </c>
      <c r="P19370"/>
    </row>
    <row r="19371" spans="1:16" hidden="1">
      <c r="A19371" t="s">
        <v>23338</v>
      </c>
      <c r="B19371" s="1">
        <v>42349</v>
      </c>
      <c r="C19371" t="s">
        <v>23339</v>
      </c>
      <c r="D19371">
        <v>2</v>
      </c>
      <c r="E19371" t="s">
        <v>23340</v>
      </c>
      <c r="F19371" t="s">
        <v>7054</v>
      </c>
      <c r="G19371" t="s">
        <v>4</v>
      </c>
      <c r="H19371" t="s">
        <v>1525</v>
      </c>
      <c r="I19371" s="2">
        <v>1025</v>
      </c>
      <c r="J19371" s="5"/>
      <c r="L19371" s="5"/>
      <c r="M19371" s="2">
        <f t="shared" si="302"/>
        <v>-886730.68999999634</v>
      </c>
      <c r="P19371"/>
    </row>
    <row r="19372" spans="1:16" hidden="1">
      <c r="A19372" t="s">
        <v>23357</v>
      </c>
      <c r="B19372" s="1">
        <v>42349</v>
      </c>
      <c r="C19372" t="s">
        <v>1802</v>
      </c>
      <c r="D19372">
        <v>2</v>
      </c>
      <c r="E19372" t="s">
        <v>23358</v>
      </c>
      <c r="F19372" t="s">
        <v>13559</v>
      </c>
      <c r="G19372" t="s">
        <v>479</v>
      </c>
      <c r="H19372" t="s">
        <v>3150</v>
      </c>
      <c r="J19372" s="5"/>
      <c r="K19372" s="2">
        <v>4000</v>
      </c>
      <c r="L19372" s="5"/>
      <c r="M19372" s="2">
        <f t="shared" si="302"/>
        <v>-890730.68999999634</v>
      </c>
      <c r="P19372"/>
    </row>
    <row r="19373" spans="1:16" hidden="1">
      <c r="A19373" t="s">
        <v>23357</v>
      </c>
      <c r="B19373" s="1">
        <v>42349</v>
      </c>
      <c r="C19373" t="s">
        <v>1802</v>
      </c>
      <c r="D19373">
        <v>2</v>
      </c>
      <c r="E19373" t="s">
        <v>23358</v>
      </c>
      <c r="F19373" t="s">
        <v>13559</v>
      </c>
      <c r="G19373" t="s">
        <v>479</v>
      </c>
      <c r="H19373" t="s">
        <v>3150</v>
      </c>
      <c r="I19373" s="2">
        <v>7022.67</v>
      </c>
      <c r="J19373" s="5"/>
      <c r="L19373" s="5"/>
      <c r="M19373" s="2">
        <f t="shared" si="302"/>
        <v>-883708.01999999629</v>
      </c>
      <c r="P19373"/>
    </row>
    <row r="19374" spans="1:16" hidden="1">
      <c r="A19374" t="s">
        <v>23376</v>
      </c>
      <c r="B19374" s="1">
        <v>42349</v>
      </c>
      <c r="C19374" t="s">
        <v>10593</v>
      </c>
      <c r="D19374">
        <v>2</v>
      </c>
      <c r="E19374" t="s">
        <v>23377</v>
      </c>
      <c r="F19374" t="s">
        <v>13559</v>
      </c>
      <c r="G19374" t="s">
        <v>479</v>
      </c>
      <c r="H19374" t="s">
        <v>285</v>
      </c>
      <c r="J19374" s="5"/>
      <c r="K19374" s="2">
        <v>962.94</v>
      </c>
      <c r="L19374" s="5"/>
      <c r="M19374" s="2">
        <f t="shared" si="302"/>
        <v>-884670.95999999624</v>
      </c>
      <c r="P19374"/>
    </row>
    <row r="19375" spans="1:16" hidden="1">
      <c r="A19375" t="s">
        <v>23376</v>
      </c>
      <c r="B19375" s="1">
        <v>42349</v>
      </c>
      <c r="C19375" t="s">
        <v>10593</v>
      </c>
      <c r="D19375">
        <v>2</v>
      </c>
      <c r="E19375" t="s">
        <v>23377</v>
      </c>
      <c r="F19375" t="s">
        <v>13559</v>
      </c>
      <c r="G19375" t="s">
        <v>479</v>
      </c>
      <c r="H19375" t="s">
        <v>285</v>
      </c>
      <c r="I19375" s="2">
        <v>962.94</v>
      </c>
      <c r="J19375" s="5"/>
      <c r="L19375" s="5"/>
      <c r="M19375" s="2">
        <f t="shared" si="302"/>
        <v>-883708.01999999629</v>
      </c>
      <c r="P19375"/>
    </row>
    <row r="19376" spans="1:16" hidden="1">
      <c r="A19376" t="s">
        <v>23396</v>
      </c>
      <c r="B19376" s="1">
        <v>42349</v>
      </c>
      <c r="C19376" t="s">
        <v>23397</v>
      </c>
      <c r="D19376">
        <v>2</v>
      </c>
      <c r="E19376" t="s">
        <v>23398</v>
      </c>
      <c r="F19376" t="s">
        <v>7054</v>
      </c>
      <c r="G19376" t="s">
        <v>4</v>
      </c>
      <c r="H19376" t="s">
        <v>1502</v>
      </c>
      <c r="I19376" s="2">
        <v>6030.02</v>
      </c>
      <c r="J19376" s="5"/>
      <c r="L19376" s="5"/>
      <c r="M19376" s="2">
        <f t="shared" si="302"/>
        <v>-877677.99999999627</v>
      </c>
      <c r="P19376"/>
    </row>
    <row r="19377" spans="1:16" hidden="1">
      <c r="A19377" t="s">
        <v>23414</v>
      </c>
      <c r="B19377" s="1">
        <v>42349</v>
      </c>
      <c r="C19377" t="s">
        <v>23415</v>
      </c>
      <c r="D19377">
        <v>2</v>
      </c>
      <c r="E19377" t="s">
        <v>23416</v>
      </c>
      <c r="F19377" t="s">
        <v>7054</v>
      </c>
      <c r="G19377" t="s">
        <v>20</v>
      </c>
      <c r="H19377" t="s">
        <v>8202</v>
      </c>
      <c r="I19377" s="2">
        <v>4000</v>
      </c>
      <c r="J19377" s="5"/>
      <c r="L19377" s="5"/>
      <c r="M19377" s="2">
        <f t="shared" si="302"/>
        <v>-873677.99999999627</v>
      </c>
      <c r="P19377"/>
    </row>
    <row r="19378" spans="1:16" hidden="1">
      <c r="A19378" t="s">
        <v>23433</v>
      </c>
      <c r="B19378" s="1">
        <v>42349</v>
      </c>
      <c r="C19378" t="s">
        <v>21620</v>
      </c>
      <c r="D19378">
        <v>1</v>
      </c>
      <c r="E19378" t="s">
        <v>23434</v>
      </c>
      <c r="F19378" t="s">
        <v>13565</v>
      </c>
      <c r="G19378" t="s">
        <v>20</v>
      </c>
      <c r="H19378" t="s">
        <v>4388</v>
      </c>
      <c r="I19378" s="2">
        <v>70000</v>
      </c>
      <c r="J19378" s="5"/>
      <c r="L19378" s="5"/>
      <c r="M19378" s="2">
        <f t="shared" si="302"/>
        <v>-803677.99999999627</v>
      </c>
      <c r="P19378"/>
    </row>
    <row r="19379" spans="1:16" hidden="1">
      <c r="A19379" t="s">
        <v>23448</v>
      </c>
      <c r="B19379" s="1">
        <v>42349</v>
      </c>
      <c r="C19379" t="s">
        <v>23449</v>
      </c>
      <c r="D19379">
        <v>2</v>
      </c>
      <c r="E19379" t="s">
        <v>23450</v>
      </c>
      <c r="F19379" t="s">
        <v>7054</v>
      </c>
      <c r="G19379" t="s">
        <v>20</v>
      </c>
      <c r="H19379" t="s">
        <v>5435</v>
      </c>
      <c r="I19379" s="2">
        <v>1990</v>
      </c>
      <c r="J19379" s="5"/>
      <c r="L19379" s="5"/>
      <c r="M19379" s="2">
        <f t="shared" si="302"/>
        <v>-801687.99999999627</v>
      </c>
      <c r="P19379"/>
    </row>
    <row r="19380" spans="1:16" hidden="1">
      <c r="A19380" t="s">
        <v>23470</v>
      </c>
      <c r="B19380" s="1">
        <v>42349</v>
      </c>
      <c r="C19380" t="s">
        <v>23471</v>
      </c>
      <c r="D19380">
        <v>1</v>
      </c>
      <c r="E19380" t="s">
        <v>23472</v>
      </c>
      <c r="F19380" t="s">
        <v>13565</v>
      </c>
      <c r="G19380" t="s">
        <v>20</v>
      </c>
      <c r="H19380" t="s">
        <v>23473</v>
      </c>
      <c r="I19380" s="2">
        <v>20000</v>
      </c>
      <c r="J19380" s="5"/>
      <c r="L19380" s="5"/>
      <c r="M19380" s="2">
        <f t="shared" si="302"/>
        <v>-781687.99999999627</v>
      </c>
      <c r="P19380"/>
    </row>
    <row r="19381" spans="1:16" hidden="1">
      <c r="A19381" t="s">
        <v>23496</v>
      </c>
      <c r="B19381" s="1">
        <v>42349</v>
      </c>
      <c r="C19381" t="s">
        <v>23497</v>
      </c>
      <c r="D19381">
        <v>2</v>
      </c>
      <c r="E19381" t="s">
        <v>23498</v>
      </c>
      <c r="F19381" t="s">
        <v>7054</v>
      </c>
      <c r="G19381" t="s">
        <v>20</v>
      </c>
      <c r="H19381" t="s">
        <v>4584</v>
      </c>
      <c r="J19381" s="5"/>
      <c r="K19381" s="2">
        <v>8982.02</v>
      </c>
      <c r="L19381" s="5"/>
      <c r="M19381" s="2">
        <f t="shared" si="302"/>
        <v>-790670.01999999629</v>
      </c>
      <c r="P19381"/>
    </row>
    <row r="19382" spans="1:16" hidden="1">
      <c r="A19382" t="s">
        <v>23496</v>
      </c>
      <c r="B19382" s="1">
        <v>42349</v>
      </c>
      <c r="C19382" t="s">
        <v>23497</v>
      </c>
      <c r="D19382">
        <v>2</v>
      </c>
      <c r="E19382" t="s">
        <v>23498</v>
      </c>
      <c r="F19382" t="s">
        <v>7054</v>
      </c>
      <c r="G19382" t="s">
        <v>20</v>
      </c>
      <c r="H19382" t="s">
        <v>4584</v>
      </c>
      <c r="I19382" s="2">
        <v>8981</v>
      </c>
      <c r="J19382" s="5"/>
      <c r="L19382" s="5"/>
      <c r="M19382" s="2">
        <f t="shared" si="302"/>
        <v>-781689.01999999629</v>
      </c>
      <c r="P19382"/>
    </row>
    <row r="19383" spans="1:16" hidden="1">
      <c r="A19383" t="s">
        <v>23518</v>
      </c>
      <c r="B19383" s="1">
        <v>42349</v>
      </c>
      <c r="C19383" t="s">
        <v>23519</v>
      </c>
      <c r="D19383">
        <v>2</v>
      </c>
      <c r="E19383" t="s">
        <v>23520</v>
      </c>
      <c r="F19383" t="s">
        <v>7054</v>
      </c>
      <c r="G19383" t="s">
        <v>20</v>
      </c>
      <c r="H19383" t="s">
        <v>7044</v>
      </c>
      <c r="I19383" s="2">
        <v>2200</v>
      </c>
      <c r="J19383" s="5"/>
      <c r="L19383" s="5"/>
      <c r="M19383" s="2">
        <f t="shared" si="302"/>
        <v>-779489.01999999629</v>
      </c>
      <c r="P19383"/>
    </row>
    <row r="19384" spans="1:16" hidden="1">
      <c r="A19384" t="s">
        <v>23538</v>
      </c>
      <c r="B19384" s="1">
        <v>42349</v>
      </c>
      <c r="C19384" t="s">
        <v>23539</v>
      </c>
      <c r="D19384">
        <v>2</v>
      </c>
      <c r="E19384" t="s">
        <v>23540</v>
      </c>
      <c r="F19384" t="s">
        <v>7054</v>
      </c>
      <c r="G19384" t="s">
        <v>20</v>
      </c>
      <c r="H19384" t="s">
        <v>8190</v>
      </c>
      <c r="I19384" s="2">
        <v>470</v>
      </c>
      <c r="J19384" s="5"/>
      <c r="L19384" s="5"/>
      <c r="M19384" s="2">
        <f t="shared" si="302"/>
        <v>-779019.01999999629</v>
      </c>
      <c r="P19384"/>
    </row>
    <row r="19385" spans="1:16" hidden="1">
      <c r="A19385" t="s">
        <v>23557</v>
      </c>
      <c r="B19385" s="1">
        <v>42349</v>
      </c>
      <c r="C19385" t="s">
        <v>18</v>
      </c>
      <c r="D19385">
        <v>2</v>
      </c>
      <c r="E19385" t="s">
        <v>23558</v>
      </c>
      <c r="F19385" t="s">
        <v>13559</v>
      </c>
      <c r="G19385" t="s">
        <v>479</v>
      </c>
      <c r="H19385" t="s">
        <v>23559</v>
      </c>
      <c r="J19385" s="5"/>
      <c r="K19385" s="2">
        <v>317.33999999999997</v>
      </c>
      <c r="L19385" s="5"/>
      <c r="M19385" s="2">
        <f t="shared" si="302"/>
        <v>-779336.35999999626</v>
      </c>
      <c r="P19385"/>
    </row>
    <row r="19386" spans="1:16" hidden="1">
      <c r="A19386" t="s">
        <v>23557</v>
      </c>
      <c r="B19386" s="1">
        <v>42349</v>
      </c>
      <c r="C19386" t="s">
        <v>18</v>
      </c>
      <c r="D19386">
        <v>2</v>
      </c>
      <c r="E19386" t="s">
        <v>23558</v>
      </c>
      <c r="F19386" t="s">
        <v>13559</v>
      </c>
      <c r="G19386" t="s">
        <v>479</v>
      </c>
      <c r="H19386" t="s">
        <v>23559</v>
      </c>
      <c r="I19386" s="2">
        <v>317.33999999999997</v>
      </c>
      <c r="J19386" s="5"/>
      <c r="L19386" s="5"/>
      <c r="M19386" s="2">
        <f t="shared" si="302"/>
        <v>-779019.01999999629</v>
      </c>
      <c r="P19386"/>
    </row>
    <row r="19387" spans="1:16" hidden="1">
      <c r="A19387" t="s">
        <v>23580</v>
      </c>
      <c r="B19387" s="1">
        <v>42349</v>
      </c>
      <c r="C19387" t="s">
        <v>23581</v>
      </c>
      <c r="D19387">
        <v>2</v>
      </c>
      <c r="E19387" t="s">
        <v>23582</v>
      </c>
      <c r="F19387" t="s">
        <v>7054</v>
      </c>
      <c r="G19387" t="s">
        <v>20</v>
      </c>
      <c r="H19387" t="s">
        <v>3150</v>
      </c>
      <c r="I19387" s="2">
        <v>400</v>
      </c>
      <c r="J19387" s="5"/>
      <c r="L19387" s="5"/>
      <c r="M19387" s="2">
        <f t="shared" si="302"/>
        <v>-778619.01999999629</v>
      </c>
      <c r="P19387"/>
    </row>
    <row r="19388" spans="1:16" hidden="1">
      <c r="A19388" t="s">
        <v>23600</v>
      </c>
      <c r="B19388" s="1">
        <v>42349</v>
      </c>
      <c r="C19388" t="s">
        <v>23601</v>
      </c>
      <c r="D19388">
        <v>2</v>
      </c>
      <c r="E19388" t="s">
        <v>23602</v>
      </c>
      <c r="F19388" t="s">
        <v>7054</v>
      </c>
      <c r="G19388" t="s">
        <v>20</v>
      </c>
      <c r="H19388" t="s">
        <v>14511</v>
      </c>
      <c r="I19388" s="2">
        <v>4100</v>
      </c>
      <c r="J19388" s="5"/>
      <c r="L19388" s="5"/>
      <c r="M19388" s="2">
        <f t="shared" si="302"/>
        <v>-774519.01999999629</v>
      </c>
      <c r="P19388"/>
    </row>
    <row r="19389" spans="1:16" hidden="1">
      <c r="A19389" t="s">
        <v>23618</v>
      </c>
      <c r="B19389" s="1">
        <v>42349</v>
      </c>
      <c r="C19389" t="s">
        <v>1802</v>
      </c>
      <c r="D19389">
        <v>2</v>
      </c>
      <c r="E19389" t="s">
        <v>23619</v>
      </c>
      <c r="F19389" t="s">
        <v>13559</v>
      </c>
      <c r="G19389" t="s">
        <v>479</v>
      </c>
      <c r="H19389" t="s">
        <v>3145</v>
      </c>
      <c r="J19389" s="5"/>
      <c r="K19389" s="2">
        <v>4029.93</v>
      </c>
      <c r="L19389" s="5"/>
      <c r="M19389" s="2">
        <f t="shared" si="302"/>
        <v>-778548.94999999634</v>
      </c>
      <c r="P19389"/>
    </row>
    <row r="19390" spans="1:16" hidden="1">
      <c r="A19390" t="s">
        <v>23618</v>
      </c>
      <c r="B19390" s="1">
        <v>42349</v>
      </c>
      <c r="C19390" t="s">
        <v>1802</v>
      </c>
      <c r="D19390">
        <v>2</v>
      </c>
      <c r="E19390" t="s">
        <v>23619</v>
      </c>
      <c r="F19390" t="s">
        <v>13559</v>
      </c>
      <c r="G19390" t="s">
        <v>479</v>
      </c>
      <c r="H19390" t="s">
        <v>3145</v>
      </c>
      <c r="I19390" s="2">
        <v>4029.93</v>
      </c>
      <c r="J19390" s="5"/>
      <c r="L19390" s="5"/>
      <c r="M19390" s="2">
        <f t="shared" si="302"/>
        <v>-774519.01999999629</v>
      </c>
      <c r="P19390"/>
    </row>
    <row r="19391" spans="1:16" hidden="1">
      <c r="A19391" t="s">
        <v>23636</v>
      </c>
      <c r="B19391" s="1">
        <v>42349</v>
      </c>
      <c r="C19391" t="s">
        <v>23637</v>
      </c>
      <c r="D19391">
        <v>2</v>
      </c>
      <c r="E19391" t="s">
        <v>23638</v>
      </c>
      <c r="F19391" t="s">
        <v>7054</v>
      </c>
      <c r="G19391" t="s">
        <v>20</v>
      </c>
      <c r="H19391" t="s">
        <v>21337</v>
      </c>
      <c r="I19391" s="2">
        <v>1025</v>
      </c>
      <c r="J19391" s="5"/>
      <c r="L19391" s="5"/>
      <c r="M19391" s="2">
        <f t="shared" si="302"/>
        <v>-773494.01999999629</v>
      </c>
      <c r="P19391"/>
    </row>
    <row r="19392" spans="1:16" hidden="1">
      <c r="A19392" t="s">
        <v>23658</v>
      </c>
      <c r="B19392" s="1">
        <v>42349</v>
      </c>
      <c r="C19392" t="s">
        <v>23659</v>
      </c>
      <c r="D19392">
        <v>1</v>
      </c>
      <c r="E19392" t="s">
        <v>23660</v>
      </c>
      <c r="F19392" t="s">
        <v>13565</v>
      </c>
      <c r="G19392" t="s">
        <v>20</v>
      </c>
      <c r="H19392" t="s">
        <v>4048</v>
      </c>
      <c r="I19392" s="2">
        <v>100000</v>
      </c>
      <c r="J19392" s="5"/>
      <c r="L19392" s="5"/>
      <c r="M19392" s="2">
        <f t="shared" si="302"/>
        <v>-673494.01999999629</v>
      </c>
      <c r="P19392"/>
    </row>
    <row r="19393" spans="1:16" hidden="1">
      <c r="A19393" t="s">
        <v>23682</v>
      </c>
      <c r="B19393" s="1">
        <v>42349</v>
      </c>
      <c r="C19393" t="s">
        <v>10593</v>
      </c>
      <c r="D19393">
        <v>2</v>
      </c>
      <c r="E19393" t="s">
        <v>23683</v>
      </c>
      <c r="F19393" t="s">
        <v>13559</v>
      </c>
      <c r="G19393" t="s">
        <v>479</v>
      </c>
      <c r="H19393" t="s">
        <v>5084</v>
      </c>
      <c r="J19393" s="5"/>
      <c r="K19393" s="2">
        <v>319.45</v>
      </c>
      <c r="L19393" s="5"/>
      <c r="M19393" s="2">
        <f t="shared" si="302"/>
        <v>-673813.46999999625</v>
      </c>
      <c r="P19393"/>
    </row>
    <row r="19394" spans="1:16" hidden="1">
      <c r="A19394" t="s">
        <v>23682</v>
      </c>
      <c r="B19394" s="1">
        <v>42349</v>
      </c>
      <c r="C19394" t="s">
        <v>10593</v>
      </c>
      <c r="D19394">
        <v>2</v>
      </c>
      <c r="E19394" t="s">
        <v>23683</v>
      </c>
      <c r="F19394" t="s">
        <v>13559</v>
      </c>
      <c r="G19394" t="s">
        <v>479</v>
      </c>
      <c r="H19394" t="s">
        <v>5084</v>
      </c>
      <c r="I19394" s="2">
        <v>319.45</v>
      </c>
      <c r="J19394" s="5"/>
      <c r="L19394" s="5"/>
      <c r="M19394" s="2">
        <f t="shared" si="302"/>
        <v>-673494.01999999629</v>
      </c>
      <c r="P19394"/>
    </row>
    <row r="19395" spans="1:16" hidden="1">
      <c r="A19395" t="s">
        <v>23709</v>
      </c>
      <c r="B19395" s="1">
        <v>42349</v>
      </c>
      <c r="C19395" t="s">
        <v>23710</v>
      </c>
      <c r="D19395">
        <v>2</v>
      </c>
      <c r="E19395" t="s">
        <v>23711</v>
      </c>
      <c r="F19395" t="s">
        <v>7054</v>
      </c>
      <c r="G19395" t="s">
        <v>20</v>
      </c>
      <c r="H19395" t="s">
        <v>14066</v>
      </c>
      <c r="I19395" s="2">
        <v>4100</v>
      </c>
      <c r="J19395" s="5"/>
      <c r="L19395" s="5"/>
      <c r="M19395" s="2">
        <f t="shared" si="302"/>
        <v>-669394.01999999629</v>
      </c>
      <c r="P19395"/>
    </row>
    <row r="19396" spans="1:16" hidden="1">
      <c r="A19396" t="s">
        <v>23735</v>
      </c>
      <c r="B19396" s="1">
        <v>42349</v>
      </c>
      <c r="C19396" t="s">
        <v>23736</v>
      </c>
      <c r="D19396">
        <v>2</v>
      </c>
      <c r="E19396" t="s">
        <v>23737</v>
      </c>
      <c r="F19396" t="s">
        <v>7054</v>
      </c>
      <c r="G19396" t="s">
        <v>20</v>
      </c>
      <c r="H19396" t="s">
        <v>1502</v>
      </c>
      <c r="I19396" s="2">
        <v>1025</v>
      </c>
      <c r="J19396" s="5"/>
      <c r="L19396" s="5"/>
      <c r="M19396" s="2">
        <f t="shared" si="302"/>
        <v>-668369.01999999629</v>
      </c>
      <c r="P19396"/>
    </row>
    <row r="19397" spans="1:16" hidden="1">
      <c r="A19397" t="s">
        <v>23754</v>
      </c>
      <c r="B19397" s="1">
        <v>42349</v>
      </c>
      <c r="C19397" t="s">
        <v>23755</v>
      </c>
      <c r="D19397">
        <v>2</v>
      </c>
      <c r="E19397" t="s">
        <v>23756</v>
      </c>
      <c r="F19397" t="s">
        <v>7054</v>
      </c>
      <c r="G19397" t="s">
        <v>20</v>
      </c>
      <c r="H19397" t="s">
        <v>5698</v>
      </c>
      <c r="I19397" s="2">
        <v>3030</v>
      </c>
      <c r="J19397" s="5"/>
      <c r="L19397" s="5"/>
      <c r="M19397" s="2">
        <f t="shared" si="302"/>
        <v>-665339.01999999629</v>
      </c>
      <c r="P19397"/>
    </row>
    <row r="19398" spans="1:16" hidden="1">
      <c r="A19398" t="s">
        <v>23775</v>
      </c>
      <c r="B19398" s="1">
        <v>42349</v>
      </c>
      <c r="C19398" t="s">
        <v>23776</v>
      </c>
      <c r="D19398">
        <v>2</v>
      </c>
      <c r="E19398" t="s">
        <v>23777</v>
      </c>
      <c r="F19398" t="s">
        <v>7054</v>
      </c>
      <c r="G19398" t="s">
        <v>20</v>
      </c>
      <c r="H19398" t="s">
        <v>4745</v>
      </c>
      <c r="I19398" s="2">
        <v>1400</v>
      </c>
      <c r="J19398" s="5"/>
      <c r="L19398" s="5"/>
      <c r="M19398" s="2">
        <f t="shared" si="302"/>
        <v>-663939.01999999629</v>
      </c>
      <c r="P19398"/>
    </row>
    <row r="19399" spans="1:16" hidden="1">
      <c r="A19399" t="s">
        <v>23797</v>
      </c>
      <c r="B19399" s="1">
        <v>42349</v>
      </c>
      <c r="C19399" t="s">
        <v>1802</v>
      </c>
      <c r="D19399">
        <v>2</v>
      </c>
      <c r="E19399" t="s">
        <v>23798</v>
      </c>
      <c r="F19399" t="s">
        <v>13559</v>
      </c>
      <c r="G19399" t="s">
        <v>479</v>
      </c>
      <c r="H19399" t="s">
        <v>23799</v>
      </c>
      <c r="I19399" s="2">
        <v>495.92</v>
      </c>
      <c r="J19399" s="5"/>
      <c r="L19399" s="5"/>
      <c r="M19399" s="2">
        <f t="shared" si="302"/>
        <v>-663443.09999999625</v>
      </c>
      <c r="P19399"/>
    </row>
    <row r="19400" spans="1:16" hidden="1">
      <c r="A19400" t="s">
        <v>23817</v>
      </c>
      <c r="B19400" s="1">
        <v>42349</v>
      </c>
      <c r="C19400" t="s">
        <v>23818</v>
      </c>
      <c r="D19400">
        <v>2</v>
      </c>
      <c r="E19400" t="s">
        <v>23819</v>
      </c>
      <c r="F19400" t="s">
        <v>7054</v>
      </c>
      <c r="G19400" t="s">
        <v>20</v>
      </c>
      <c r="H19400" t="s">
        <v>4745</v>
      </c>
      <c r="I19400" s="2">
        <v>1825</v>
      </c>
      <c r="J19400" s="5"/>
      <c r="L19400" s="5"/>
      <c r="M19400" s="2">
        <f t="shared" si="302"/>
        <v>-661618.09999999625</v>
      </c>
      <c r="P19400"/>
    </row>
    <row r="19401" spans="1:16" hidden="1">
      <c r="A19401" t="s">
        <v>23841</v>
      </c>
      <c r="B19401" s="1">
        <v>42349</v>
      </c>
      <c r="C19401" t="s">
        <v>23842</v>
      </c>
      <c r="D19401">
        <v>2</v>
      </c>
      <c r="E19401" t="s">
        <v>23843</v>
      </c>
      <c r="F19401" t="s">
        <v>7054</v>
      </c>
      <c r="G19401" t="s">
        <v>20</v>
      </c>
      <c r="H19401" t="s">
        <v>13341</v>
      </c>
      <c r="I19401" s="2">
        <v>5099.0200000000004</v>
      </c>
      <c r="J19401" s="5"/>
      <c r="L19401" s="5"/>
      <c r="M19401" s="2">
        <f t="shared" ref="M19401:M19464" si="303">+M19400+I19401-K19401</f>
        <v>-656519.07999999623</v>
      </c>
      <c r="P19401"/>
    </row>
    <row r="19402" spans="1:16" hidden="1">
      <c r="A19402" t="s">
        <v>23864</v>
      </c>
      <c r="B19402" s="1">
        <v>42349</v>
      </c>
      <c r="C19402" t="s">
        <v>23865</v>
      </c>
      <c r="D19402">
        <v>2</v>
      </c>
      <c r="E19402" t="s">
        <v>23866</v>
      </c>
      <c r="F19402" t="s">
        <v>7054</v>
      </c>
      <c r="G19402" t="s">
        <v>20</v>
      </c>
      <c r="H19402" t="s">
        <v>23867</v>
      </c>
      <c r="I19402" s="2">
        <v>1840</v>
      </c>
      <c r="J19402" s="5"/>
      <c r="L19402" s="5"/>
      <c r="M19402" s="2">
        <f t="shared" si="303"/>
        <v>-654679.07999999623</v>
      </c>
      <c r="P19402"/>
    </row>
    <row r="19403" spans="1:16" hidden="1">
      <c r="A19403" t="s">
        <v>23891</v>
      </c>
      <c r="B19403" s="1">
        <v>42349</v>
      </c>
      <c r="C19403" t="s">
        <v>21620</v>
      </c>
      <c r="D19403">
        <v>1</v>
      </c>
      <c r="E19403" t="s">
        <v>23892</v>
      </c>
      <c r="F19403" t="s">
        <v>13565</v>
      </c>
      <c r="G19403" t="s">
        <v>20</v>
      </c>
      <c r="H19403" t="s">
        <v>4388</v>
      </c>
      <c r="I19403" s="2">
        <v>82100</v>
      </c>
      <c r="J19403" s="5"/>
      <c r="L19403" s="5"/>
      <c r="M19403" s="2">
        <f t="shared" si="303"/>
        <v>-572579.07999999623</v>
      </c>
      <c r="P19403"/>
    </row>
    <row r="19404" spans="1:16" hidden="1">
      <c r="A19404" t="s">
        <v>23915</v>
      </c>
      <c r="B19404" s="1">
        <v>42349</v>
      </c>
      <c r="C19404" t="s">
        <v>21620</v>
      </c>
      <c r="D19404">
        <v>1</v>
      </c>
      <c r="E19404" t="s">
        <v>23916</v>
      </c>
      <c r="F19404" t="s">
        <v>13565</v>
      </c>
      <c r="G19404" t="s">
        <v>20</v>
      </c>
      <c r="H19404" t="s">
        <v>4388</v>
      </c>
      <c r="I19404" s="2">
        <v>6290</v>
      </c>
      <c r="J19404" s="5"/>
      <c r="L19404" s="5"/>
      <c r="M19404" s="2">
        <f t="shared" si="303"/>
        <v>-566289.07999999623</v>
      </c>
      <c r="P19404"/>
    </row>
    <row r="19405" spans="1:16" hidden="1">
      <c r="A19405" t="s">
        <v>23934</v>
      </c>
      <c r="B19405" s="1">
        <v>42349</v>
      </c>
      <c r="C19405" t="s">
        <v>23935</v>
      </c>
      <c r="D19405">
        <v>2</v>
      </c>
      <c r="E19405" t="s">
        <v>23936</v>
      </c>
      <c r="F19405" t="s">
        <v>7054</v>
      </c>
      <c r="G19405" t="s">
        <v>20</v>
      </c>
      <c r="H19405" t="s">
        <v>4658</v>
      </c>
      <c r="I19405" s="2">
        <v>1025</v>
      </c>
      <c r="J19405" s="5"/>
      <c r="L19405" s="5"/>
      <c r="M19405" s="2">
        <f t="shared" si="303"/>
        <v>-565264.07999999623</v>
      </c>
      <c r="P19405"/>
    </row>
    <row r="19406" spans="1:16" hidden="1">
      <c r="A19406" t="s">
        <v>23957</v>
      </c>
      <c r="B19406" s="1">
        <v>42349</v>
      </c>
      <c r="C19406" t="s">
        <v>23958</v>
      </c>
      <c r="D19406">
        <v>1</v>
      </c>
      <c r="E19406" t="s">
        <v>23959</v>
      </c>
      <c r="F19406" t="s">
        <v>13565</v>
      </c>
      <c r="G19406" t="s">
        <v>20</v>
      </c>
      <c r="H19406" t="s">
        <v>23960</v>
      </c>
      <c r="I19406" s="2">
        <v>2000</v>
      </c>
      <c r="J19406" s="5"/>
      <c r="L19406" s="5"/>
      <c r="M19406" s="2">
        <f t="shared" si="303"/>
        <v>-563264.07999999623</v>
      </c>
      <c r="P19406"/>
    </row>
    <row r="19407" spans="1:16" hidden="1">
      <c r="A19407" t="s">
        <v>23983</v>
      </c>
      <c r="B19407" s="1">
        <v>42349</v>
      </c>
      <c r="C19407" t="s">
        <v>18</v>
      </c>
      <c r="D19407">
        <v>2</v>
      </c>
      <c r="E19407" t="s">
        <v>23984</v>
      </c>
      <c r="F19407" t="s">
        <v>13559</v>
      </c>
      <c r="G19407" t="s">
        <v>313</v>
      </c>
      <c r="H19407" t="s">
        <v>2399</v>
      </c>
      <c r="I19407" s="2">
        <v>367.08</v>
      </c>
      <c r="J19407" s="5"/>
      <c r="L19407" s="5"/>
      <c r="M19407" s="2">
        <f t="shared" si="303"/>
        <v>-562896.99999999627</v>
      </c>
      <c r="P19407"/>
    </row>
    <row r="19408" spans="1:16" hidden="1">
      <c r="A19408" t="s">
        <v>24003</v>
      </c>
      <c r="B19408" s="1">
        <v>42349</v>
      </c>
      <c r="C19408" t="s">
        <v>22489</v>
      </c>
      <c r="D19408">
        <v>1</v>
      </c>
      <c r="E19408" t="s">
        <v>24004</v>
      </c>
      <c r="F19408" t="s">
        <v>13565</v>
      </c>
      <c r="G19408" t="s">
        <v>20</v>
      </c>
      <c r="H19408" t="s">
        <v>2311</v>
      </c>
      <c r="I19408" s="2">
        <v>448600</v>
      </c>
      <c r="J19408" s="5"/>
      <c r="L19408" s="5"/>
      <c r="M19408" s="2">
        <f t="shared" si="303"/>
        <v>-114296.99999999627</v>
      </c>
      <c r="P19408"/>
    </row>
    <row r="19409" spans="1:16" hidden="1">
      <c r="A19409" t="s">
        <v>24025</v>
      </c>
      <c r="B19409" s="1">
        <v>42349</v>
      </c>
      <c r="C19409" t="s">
        <v>24026</v>
      </c>
      <c r="D19409">
        <v>2</v>
      </c>
      <c r="E19409" t="s">
        <v>24027</v>
      </c>
      <c r="F19409" t="s">
        <v>7054</v>
      </c>
      <c r="G19409" t="s">
        <v>20</v>
      </c>
      <c r="H19409" t="s">
        <v>24028</v>
      </c>
      <c r="I19409" s="2">
        <v>3030</v>
      </c>
      <c r="J19409" s="5"/>
      <c r="L19409" s="5"/>
      <c r="M19409" s="2">
        <f t="shared" si="303"/>
        <v>-111266.99999999627</v>
      </c>
      <c r="P19409"/>
    </row>
    <row r="19410" spans="1:16" hidden="1">
      <c r="A19410" t="s">
        <v>24050</v>
      </c>
      <c r="B19410" s="1">
        <v>42349</v>
      </c>
      <c r="C19410" t="s">
        <v>24051</v>
      </c>
      <c r="D19410">
        <v>2</v>
      </c>
      <c r="E19410" t="s">
        <v>24052</v>
      </c>
      <c r="F19410" t="s">
        <v>7054</v>
      </c>
      <c r="G19410" t="s">
        <v>20</v>
      </c>
      <c r="H19410" t="s">
        <v>21053</v>
      </c>
      <c r="I19410" s="2">
        <v>4100</v>
      </c>
      <c r="J19410" s="5"/>
      <c r="L19410" s="5"/>
      <c r="M19410" s="2">
        <f t="shared" si="303"/>
        <v>-107166.99999999627</v>
      </c>
      <c r="P19410"/>
    </row>
    <row r="19411" spans="1:16" hidden="1">
      <c r="A19411" t="s">
        <v>24076</v>
      </c>
      <c r="B19411" s="1">
        <v>42349</v>
      </c>
      <c r="C19411" t="s">
        <v>24077</v>
      </c>
      <c r="D19411">
        <v>2</v>
      </c>
      <c r="E19411" t="s">
        <v>24078</v>
      </c>
      <c r="F19411" t="s">
        <v>7054</v>
      </c>
      <c r="G19411" t="s">
        <v>20</v>
      </c>
      <c r="H19411" t="s">
        <v>24079</v>
      </c>
      <c r="I19411" s="2">
        <v>4100.01</v>
      </c>
      <c r="J19411" s="5"/>
      <c r="L19411" s="5"/>
      <c r="M19411" s="2">
        <f t="shared" si="303"/>
        <v>-103066.98999999628</v>
      </c>
      <c r="P19411"/>
    </row>
    <row r="19412" spans="1:16" hidden="1">
      <c r="A19412" t="s">
        <v>24098</v>
      </c>
      <c r="B19412" s="1">
        <v>42349</v>
      </c>
      <c r="C19412" t="s">
        <v>24099</v>
      </c>
      <c r="D19412">
        <v>2</v>
      </c>
      <c r="E19412" t="s">
        <v>24100</v>
      </c>
      <c r="F19412" t="s">
        <v>7054</v>
      </c>
      <c r="G19412" t="s">
        <v>20</v>
      </c>
      <c r="H19412" t="s">
        <v>24101</v>
      </c>
      <c r="I19412" s="2">
        <v>1025</v>
      </c>
      <c r="J19412" s="5"/>
      <c r="L19412" s="5"/>
      <c r="M19412" s="2">
        <f t="shared" si="303"/>
        <v>-102041.98999999628</v>
      </c>
      <c r="P19412"/>
    </row>
    <row r="19413" spans="1:16" hidden="1">
      <c r="A19413" t="s">
        <v>24122</v>
      </c>
      <c r="B19413" s="1">
        <v>42349</v>
      </c>
      <c r="C19413" t="s">
        <v>24123</v>
      </c>
      <c r="D19413">
        <v>2</v>
      </c>
      <c r="E19413" t="s">
        <v>24124</v>
      </c>
      <c r="F19413" t="s">
        <v>7054</v>
      </c>
      <c r="G19413" t="s">
        <v>20</v>
      </c>
      <c r="H19413" t="s">
        <v>285</v>
      </c>
      <c r="J19413" s="5"/>
      <c r="K19413" s="2">
        <v>600</v>
      </c>
      <c r="L19413" s="5"/>
      <c r="M19413" s="2">
        <f t="shared" si="303"/>
        <v>-102641.98999999628</v>
      </c>
      <c r="P19413"/>
    </row>
    <row r="19414" spans="1:16" hidden="1">
      <c r="A19414" t="s">
        <v>24122</v>
      </c>
      <c r="B19414" s="1">
        <v>42349</v>
      </c>
      <c r="C19414" t="s">
        <v>24123</v>
      </c>
      <c r="D19414">
        <v>2</v>
      </c>
      <c r="E19414" t="s">
        <v>24124</v>
      </c>
      <c r="F19414" t="s">
        <v>7054</v>
      </c>
      <c r="G19414" t="s">
        <v>20</v>
      </c>
      <c r="H19414" t="s">
        <v>285</v>
      </c>
      <c r="I19414" s="2">
        <v>600</v>
      </c>
      <c r="J19414" s="5"/>
      <c r="L19414" s="5"/>
      <c r="M19414" s="2">
        <f t="shared" si="303"/>
        <v>-102041.98999999628</v>
      </c>
      <c r="P19414"/>
    </row>
    <row r="19415" spans="1:16" hidden="1">
      <c r="A19415" t="s">
        <v>24145</v>
      </c>
      <c r="B19415" s="1">
        <v>42349</v>
      </c>
      <c r="C19415" t="s">
        <v>24146</v>
      </c>
      <c r="D19415">
        <v>2</v>
      </c>
      <c r="E19415" t="s">
        <v>24147</v>
      </c>
      <c r="F19415" t="s">
        <v>7054</v>
      </c>
      <c r="G19415" t="s">
        <v>20</v>
      </c>
      <c r="H19415" t="s">
        <v>8791</v>
      </c>
      <c r="I19415" s="2">
        <v>4100.01</v>
      </c>
      <c r="J19415" s="5"/>
      <c r="L19415" s="5"/>
      <c r="M19415" s="2">
        <f t="shared" si="303"/>
        <v>-97941.979999996285</v>
      </c>
      <c r="P19415"/>
    </row>
    <row r="19416" spans="1:16" hidden="1">
      <c r="A19416" s="35" t="s">
        <v>5910</v>
      </c>
      <c r="B19416" s="36">
        <v>42350</v>
      </c>
      <c r="C19416" s="35" t="s">
        <v>18</v>
      </c>
      <c r="D19416" s="35">
        <v>1</v>
      </c>
      <c r="E19416" s="35" t="s">
        <v>5911</v>
      </c>
      <c r="F19416" s="35" t="s">
        <v>13</v>
      </c>
      <c r="G19416" s="35" t="s">
        <v>4</v>
      </c>
      <c r="H19416" s="35" t="s">
        <v>5912</v>
      </c>
      <c r="I19416" s="11"/>
      <c r="J19416" s="12"/>
      <c r="K19416" s="11">
        <v>191100</v>
      </c>
      <c r="L19416" s="12">
        <v>4</v>
      </c>
      <c r="M19416" s="2">
        <f t="shared" si="303"/>
        <v>-289041.97999999626</v>
      </c>
      <c r="P19416"/>
    </row>
    <row r="19417" spans="1:16" hidden="1">
      <c r="A19417" t="s">
        <v>5914</v>
      </c>
      <c r="B19417" s="1">
        <v>42350</v>
      </c>
      <c r="C19417" t="s">
        <v>1</v>
      </c>
      <c r="D19417">
        <v>1</v>
      </c>
      <c r="E19417" t="s">
        <v>5915</v>
      </c>
      <c r="F19417" t="s">
        <v>228</v>
      </c>
      <c r="G19417" t="s">
        <v>4</v>
      </c>
      <c r="H19417" t="s">
        <v>4048</v>
      </c>
      <c r="J19417" s="5"/>
      <c r="K19417" s="2">
        <v>57100</v>
      </c>
      <c r="L19417" s="5">
        <v>4</v>
      </c>
      <c r="M19417" s="2">
        <f t="shared" si="303"/>
        <v>-346141.97999999626</v>
      </c>
      <c r="P19417"/>
    </row>
    <row r="19418" spans="1:16" hidden="1">
      <c r="A19418" t="s">
        <v>5931</v>
      </c>
      <c r="B19418" s="1">
        <v>42350</v>
      </c>
      <c r="C19418" t="s">
        <v>1</v>
      </c>
      <c r="D19418">
        <v>1</v>
      </c>
      <c r="E19418" t="s">
        <v>5932</v>
      </c>
      <c r="F19418" t="s">
        <v>67</v>
      </c>
      <c r="G19418" t="s">
        <v>4</v>
      </c>
      <c r="H19418" t="s">
        <v>5097</v>
      </c>
      <c r="J19418" s="5"/>
      <c r="K19418" s="2">
        <v>275000</v>
      </c>
      <c r="L19418" s="5">
        <v>4</v>
      </c>
      <c r="M19418" s="2">
        <f t="shared" si="303"/>
        <v>-621141.97999999626</v>
      </c>
      <c r="P19418"/>
    </row>
    <row r="19419" spans="1:16" hidden="1">
      <c r="A19419" t="s">
        <v>5981</v>
      </c>
      <c r="B19419" s="1">
        <v>42350</v>
      </c>
      <c r="C19419" t="s">
        <v>18</v>
      </c>
      <c r="D19419">
        <v>1</v>
      </c>
      <c r="E19419" t="s">
        <v>5982</v>
      </c>
      <c r="F19419" t="s">
        <v>13</v>
      </c>
      <c r="G19419" t="s">
        <v>4</v>
      </c>
      <c r="H19419" t="s">
        <v>5983</v>
      </c>
      <c r="J19419" s="5"/>
      <c r="K19419" s="2">
        <v>58000</v>
      </c>
      <c r="L19419" s="5">
        <v>4</v>
      </c>
      <c r="M19419" s="2">
        <f t="shared" si="303"/>
        <v>-679141.97999999626</v>
      </c>
      <c r="P19419"/>
    </row>
    <row r="19420" spans="1:16" hidden="1">
      <c r="A19420" t="s">
        <v>6075</v>
      </c>
      <c r="B19420" s="1">
        <v>42350</v>
      </c>
      <c r="C19420" t="s">
        <v>6</v>
      </c>
      <c r="D19420">
        <v>1</v>
      </c>
      <c r="E19420" t="s">
        <v>6076</v>
      </c>
      <c r="F19420" t="s">
        <v>29</v>
      </c>
      <c r="G19420" t="s">
        <v>4</v>
      </c>
      <c r="H19420" t="s">
        <v>6077</v>
      </c>
      <c r="I19420" s="2">
        <v>13816.78</v>
      </c>
      <c r="J19420" s="5">
        <v>2</v>
      </c>
      <c r="L19420" s="5"/>
      <c r="M19420" s="2">
        <f t="shared" si="303"/>
        <v>-665325.19999999623</v>
      </c>
      <c r="P19420"/>
    </row>
    <row r="19421" spans="1:16" hidden="1">
      <c r="A19421" t="s">
        <v>6086</v>
      </c>
      <c r="B19421" s="1">
        <v>42350</v>
      </c>
      <c r="C19421" t="s">
        <v>1</v>
      </c>
      <c r="D19421">
        <v>1</v>
      </c>
      <c r="E19421" t="s">
        <v>6087</v>
      </c>
      <c r="F19421" t="s">
        <v>13</v>
      </c>
      <c r="G19421" t="s">
        <v>4</v>
      </c>
      <c r="H19421" t="s">
        <v>5031</v>
      </c>
      <c r="J19421" s="5"/>
      <c r="K19421" s="2">
        <v>199900</v>
      </c>
      <c r="L19421" s="5">
        <v>4</v>
      </c>
      <c r="M19421" s="2">
        <f t="shared" si="303"/>
        <v>-865225.19999999623</v>
      </c>
      <c r="P19421"/>
    </row>
    <row r="19422" spans="1:16" hidden="1">
      <c r="A19422" t="s">
        <v>6104</v>
      </c>
      <c r="B19422" s="1">
        <v>42350</v>
      </c>
      <c r="C19422" t="s">
        <v>6</v>
      </c>
      <c r="D19422">
        <v>1</v>
      </c>
      <c r="E19422" t="s">
        <v>6105</v>
      </c>
      <c r="F19422" t="s">
        <v>8</v>
      </c>
      <c r="G19422" t="s">
        <v>4</v>
      </c>
      <c r="H19422" t="s">
        <v>3378</v>
      </c>
      <c r="I19422" s="2">
        <v>5000</v>
      </c>
      <c r="J19422" s="5">
        <v>1</v>
      </c>
      <c r="L19422" s="5"/>
      <c r="M19422" s="2">
        <f t="shared" si="303"/>
        <v>-860225.19999999623</v>
      </c>
      <c r="P19422"/>
    </row>
    <row r="19423" spans="1:16" hidden="1">
      <c r="A19423" t="s">
        <v>6117</v>
      </c>
      <c r="B19423" s="1">
        <v>42350</v>
      </c>
      <c r="C19423" t="s">
        <v>6</v>
      </c>
      <c r="D19423">
        <v>1</v>
      </c>
      <c r="E19423" t="s">
        <v>6118</v>
      </c>
      <c r="F19423" t="s">
        <v>29</v>
      </c>
      <c r="G19423" t="s">
        <v>4</v>
      </c>
      <c r="H19423" t="s">
        <v>6119</v>
      </c>
      <c r="I19423" s="2">
        <v>1500</v>
      </c>
      <c r="J19423" s="5">
        <v>2</v>
      </c>
      <c r="L19423" s="5"/>
      <c r="M19423" s="2">
        <f t="shared" si="303"/>
        <v>-858725.19999999623</v>
      </c>
      <c r="P19423"/>
    </row>
    <row r="19424" spans="1:16" hidden="1">
      <c r="A19424" t="s">
        <v>6149</v>
      </c>
      <c r="B19424" s="1">
        <v>42350</v>
      </c>
      <c r="C19424" t="s">
        <v>18</v>
      </c>
      <c r="D19424">
        <v>1</v>
      </c>
      <c r="E19424" t="s">
        <v>6150</v>
      </c>
      <c r="F19424" t="s">
        <v>13</v>
      </c>
      <c r="G19424" t="s">
        <v>4</v>
      </c>
      <c r="H19424" t="s">
        <v>6151</v>
      </c>
      <c r="J19424" s="5"/>
      <c r="K19424" s="2">
        <v>81100</v>
      </c>
      <c r="L19424" s="5">
        <v>4</v>
      </c>
      <c r="M19424" s="2">
        <f t="shared" si="303"/>
        <v>-939825.19999999623</v>
      </c>
      <c r="P19424"/>
    </row>
    <row r="19425" spans="1:16" hidden="1">
      <c r="A19425" t="s">
        <v>6171</v>
      </c>
      <c r="B19425" s="1">
        <v>42350</v>
      </c>
      <c r="C19425" t="s">
        <v>6</v>
      </c>
      <c r="D19425">
        <v>1</v>
      </c>
      <c r="E19425" t="s">
        <v>6172</v>
      </c>
      <c r="F19425" t="s">
        <v>29</v>
      </c>
      <c r="G19425" t="s">
        <v>4</v>
      </c>
      <c r="H19425" t="s">
        <v>106</v>
      </c>
      <c r="I19425" s="2">
        <v>60.68</v>
      </c>
      <c r="J19425" s="5">
        <v>1</v>
      </c>
      <c r="L19425" s="5"/>
      <c r="M19425" s="2">
        <f t="shared" si="303"/>
        <v>-939764.51999999618</v>
      </c>
      <c r="P19425"/>
    </row>
    <row r="19426" spans="1:16" hidden="1">
      <c r="A19426" t="s">
        <v>6186</v>
      </c>
      <c r="B19426" s="1">
        <v>42350</v>
      </c>
      <c r="C19426" t="s">
        <v>11</v>
      </c>
      <c r="D19426">
        <v>1</v>
      </c>
      <c r="E19426" t="s">
        <v>6187</v>
      </c>
      <c r="F19426" t="s">
        <v>13</v>
      </c>
      <c r="G19426" t="s">
        <v>4</v>
      </c>
      <c r="H19426" t="s">
        <v>6188</v>
      </c>
      <c r="J19426" s="5"/>
      <c r="K19426" s="2">
        <v>100000</v>
      </c>
      <c r="L19426" s="5">
        <v>4</v>
      </c>
      <c r="M19426" s="2">
        <f t="shared" si="303"/>
        <v>-1039764.5199999962</v>
      </c>
      <c r="P19426"/>
    </row>
    <row r="19427" spans="1:16" hidden="1">
      <c r="A19427" t="s">
        <v>6194</v>
      </c>
      <c r="B19427" s="1">
        <v>42350</v>
      </c>
      <c r="C19427" t="s">
        <v>11</v>
      </c>
      <c r="D19427">
        <v>1</v>
      </c>
      <c r="E19427" t="s">
        <v>6195</v>
      </c>
      <c r="F19427" t="s">
        <v>67</v>
      </c>
      <c r="G19427" t="s">
        <v>4</v>
      </c>
      <c r="H19427" t="s">
        <v>6196</v>
      </c>
      <c r="J19427" s="5"/>
      <c r="K19427" s="2">
        <v>120000</v>
      </c>
      <c r="L19427" s="5">
        <v>4</v>
      </c>
      <c r="M19427" s="2">
        <f t="shared" si="303"/>
        <v>-1159764.5199999963</v>
      </c>
      <c r="P19427"/>
    </row>
    <row r="19428" spans="1:16" hidden="1">
      <c r="A19428" t="s">
        <v>6217</v>
      </c>
      <c r="B19428" s="1">
        <v>42350</v>
      </c>
      <c r="C19428" t="s">
        <v>11</v>
      </c>
      <c r="D19428">
        <v>1</v>
      </c>
      <c r="E19428" t="s">
        <v>6218</v>
      </c>
      <c r="F19428" t="s">
        <v>45</v>
      </c>
      <c r="G19428" t="s">
        <v>4</v>
      </c>
      <c r="H19428" t="s">
        <v>1010</v>
      </c>
      <c r="J19428" s="5"/>
      <c r="K19428" s="2">
        <v>3030</v>
      </c>
      <c r="L19428" s="5">
        <v>4</v>
      </c>
      <c r="M19428" s="2">
        <f t="shared" si="303"/>
        <v>-1162794.5199999963</v>
      </c>
      <c r="P19428"/>
    </row>
    <row r="19429" spans="1:16" hidden="1">
      <c r="A19429" t="s">
        <v>6226</v>
      </c>
      <c r="B19429" s="1">
        <v>42350</v>
      </c>
      <c r="C19429" t="s">
        <v>6</v>
      </c>
      <c r="D19429">
        <v>1</v>
      </c>
      <c r="E19429" t="s">
        <v>6227</v>
      </c>
      <c r="F19429" t="s">
        <v>29</v>
      </c>
      <c r="G19429" t="s">
        <v>4</v>
      </c>
      <c r="H19429" t="s">
        <v>6228</v>
      </c>
      <c r="I19429" s="2">
        <v>331.13</v>
      </c>
      <c r="J19429" s="5">
        <v>1</v>
      </c>
      <c r="L19429" s="5"/>
      <c r="M19429" s="2">
        <f t="shared" si="303"/>
        <v>-1162463.3899999964</v>
      </c>
      <c r="P19429"/>
    </row>
    <row r="19430" spans="1:16" hidden="1">
      <c r="A19430" t="s">
        <v>6236</v>
      </c>
      <c r="B19430" s="1">
        <v>42350</v>
      </c>
      <c r="C19430" t="s">
        <v>43</v>
      </c>
      <c r="D19430">
        <v>1</v>
      </c>
      <c r="E19430" t="s">
        <v>6237</v>
      </c>
      <c r="F19430" t="s">
        <v>13</v>
      </c>
      <c r="G19430" t="s">
        <v>4</v>
      </c>
      <c r="H19430" t="s">
        <v>4031</v>
      </c>
      <c r="J19430" s="5"/>
      <c r="K19430" s="2">
        <v>395900</v>
      </c>
      <c r="L19430" s="5">
        <v>4</v>
      </c>
      <c r="M19430" s="2">
        <f t="shared" si="303"/>
        <v>-1558363.3899999964</v>
      </c>
      <c r="P19430"/>
    </row>
    <row r="19431" spans="1:16" hidden="1">
      <c r="A19431" t="s">
        <v>6245</v>
      </c>
      <c r="B19431" s="1">
        <v>42350</v>
      </c>
      <c r="C19431" t="s">
        <v>43</v>
      </c>
      <c r="D19431">
        <v>1</v>
      </c>
      <c r="E19431" t="s">
        <v>6246</v>
      </c>
      <c r="F19431" t="s">
        <v>16</v>
      </c>
      <c r="G19431" t="s">
        <v>4</v>
      </c>
      <c r="H19431" t="s">
        <v>208</v>
      </c>
      <c r="J19431" s="5"/>
      <c r="K19431" s="2">
        <v>1025</v>
      </c>
      <c r="L19431" s="5">
        <v>35</v>
      </c>
      <c r="M19431" s="2">
        <f t="shared" si="303"/>
        <v>-1559388.3899999964</v>
      </c>
      <c r="P19431"/>
    </row>
    <row r="19432" spans="1:16" hidden="1">
      <c r="A19432" t="s">
        <v>6257</v>
      </c>
      <c r="B19432" s="1">
        <v>42350</v>
      </c>
      <c r="C19432" t="s">
        <v>6</v>
      </c>
      <c r="D19432">
        <v>1</v>
      </c>
      <c r="E19432" t="s">
        <v>6258</v>
      </c>
      <c r="F19432" t="s">
        <v>29</v>
      </c>
      <c r="G19432" t="s">
        <v>4</v>
      </c>
      <c r="H19432" t="s">
        <v>5579</v>
      </c>
      <c r="I19432" s="2">
        <v>100</v>
      </c>
      <c r="J19432" s="5">
        <v>2</v>
      </c>
      <c r="L19432" s="5"/>
      <c r="M19432" s="2">
        <f t="shared" si="303"/>
        <v>-1559288.3899999964</v>
      </c>
      <c r="P19432"/>
    </row>
    <row r="19433" spans="1:16" hidden="1">
      <c r="A19433" t="s">
        <v>6268</v>
      </c>
      <c r="B19433" s="1">
        <v>42350</v>
      </c>
      <c r="C19433" t="s">
        <v>1</v>
      </c>
      <c r="D19433">
        <v>1</v>
      </c>
      <c r="E19433" t="s">
        <v>6269</v>
      </c>
      <c r="F19433" t="s">
        <v>13</v>
      </c>
      <c r="G19433" t="s">
        <v>4</v>
      </c>
      <c r="H19433" t="s">
        <v>6270</v>
      </c>
      <c r="J19433" s="5"/>
      <c r="K19433" s="2">
        <v>190000</v>
      </c>
      <c r="L19433" s="5">
        <v>4</v>
      </c>
      <c r="M19433" s="2">
        <f t="shared" si="303"/>
        <v>-1749288.3899999964</v>
      </c>
      <c r="P19433"/>
    </row>
    <row r="19434" spans="1:16" hidden="1">
      <c r="A19434" t="s">
        <v>6276</v>
      </c>
      <c r="B19434" s="1">
        <v>42350</v>
      </c>
      <c r="C19434" t="s">
        <v>18</v>
      </c>
      <c r="D19434">
        <v>1</v>
      </c>
      <c r="E19434" t="s">
        <v>6277</v>
      </c>
      <c r="F19434" t="s">
        <v>13</v>
      </c>
      <c r="G19434" t="s">
        <v>4</v>
      </c>
      <c r="H19434" t="s">
        <v>6278</v>
      </c>
      <c r="J19434" s="5"/>
      <c r="K19434" s="2">
        <v>14000</v>
      </c>
      <c r="L19434" s="5">
        <v>4</v>
      </c>
      <c r="M19434" s="2">
        <f t="shared" si="303"/>
        <v>-1763288.3899999964</v>
      </c>
      <c r="P19434"/>
    </row>
    <row r="19435" spans="1:16" hidden="1">
      <c r="A19435" t="s">
        <v>6280</v>
      </c>
      <c r="B19435" s="1">
        <v>42350</v>
      </c>
      <c r="C19435" t="s">
        <v>43</v>
      </c>
      <c r="D19435">
        <v>1</v>
      </c>
      <c r="E19435" t="s">
        <v>6281</v>
      </c>
      <c r="F19435" t="s">
        <v>13</v>
      </c>
      <c r="G19435" t="s">
        <v>4</v>
      </c>
      <c r="H19435" t="s">
        <v>6282</v>
      </c>
      <c r="J19435" s="5"/>
      <c r="K19435" s="2">
        <v>26000</v>
      </c>
      <c r="L19435" s="5">
        <v>4</v>
      </c>
      <c r="M19435" s="2">
        <f t="shared" si="303"/>
        <v>-1789288.3899999964</v>
      </c>
      <c r="P19435"/>
    </row>
    <row r="19436" spans="1:16" hidden="1">
      <c r="A19436" t="s">
        <v>24169</v>
      </c>
      <c r="B19436" s="1">
        <v>42350</v>
      </c>
      <c r="C19436" t="s">
        <v>24170</v>
      </c>
      <c r="D19436">
        <v>2</v>
      </c>
      <c r="E19436" t="s">
        <v>24171</v>
      </c>
      <c r="F19436" t="s">
        <v>7054</v>
      </c>
      <c r="G19436" t="s">
        <v>4</v>
      </c>
      <c r="H19436" t="s">
        <v>5189</v>
      </c>
      <c r="I19436" s="2">
        <v>5360.01</v>
      </c>
      <c r="J19436" s="5">
        <v>2</v>
      </c>
      <c r="L19436" s="5"/>
      <c r="M19436" s="2">
        <f t="shared" si="303"/>
        <v>-1783928.3799999964</v>
      </c>
      <c r="P19436"/>
    </row>
    <row r="19437" spans="1:16" hidden="1">
      <c r="A19437" t="s">
        <v>24190</v>
      </c>
      <c r="B19437" s="1">
        <v>42350</v>
      </c>
      <c r="C19437" t="s">
        <v>24191</v>
      </c>
      <c r="D19437">
        <v>1</v>
      </c>
      <c r="E19437" t="s">
        <v>24192</v>
      </c>
      <c r="F19437" t="s">
        <v>13565</v>
      </c>
      <c r="G19437" t="s">
        <v>4</v>
      </c>
      <c r="H19437" t="s">
        <v>24193</v>
      </c>
      <c r="I19437" s="2">
        <v>191100</v>
      </c>
      <c r="J19437" s="5">
        <v>4</v>
      </c>
      <c r="L19437" s="5"/>
      <c r="M19437" s="2">
        <f t="shared" si="303"/>
        <v>-1592828.3799999964</v>
      </c>
      <c r="P19437"/>
    </row>
    <row r="19438" spans="1:16" hidden="1">
      <c r="A19438" t="s">
        <v>24211</v>
      </c>
      <c r="B19438" s="1">
        <v>42350</v>
      </c>
      <c r="C19438" t="s">
        <v>23659</v>
      </c>
      <c r="D19438">
        <v>1</v>
      </c>
      <c r="E19438" t="s">
        <v>24212</v>
      </c>
      <c r="F19438" t="s">
        <v>13565</v>
      </c>
      <c r="G19438" t="s">
        <v>4</v>
      </c>
      <c r="H19438" t="s">
        <v>4048</v>
      </c>
      <c r="I19438" s="2">
        <v>57100</v>
      </c>
      <c r="J19438" s="5">
        <v>4</v>
      </c>
      <c r="L19438" s="5"/>
      <c r="M19438" s="2">
        <f t="shared" si="303"/>
        <v>-1535728.3799999964</v>
      </c>
      <c r="P19438"/>
    </row>
    <row r="19439" spans="1:16" hidden="1">
      <c r="A19439" t="s">
        <v>24232</v>
      </c>
      <c r="B19439" s="1">
        <v>42350</v>
      </c>
      <c r="C19439" t="s">
        <v>24233</v>
      </c>
      <c r="D19439">
        <v>1</v>
      </c>
      <c r="E19439" t="s">
        <v>24234</v>
      </c>
      <c r="F19439" t="s">
        <v>13565</v>
      </c>
      <c r="G19439" t="s">
        <v>4</v>
      </c>
      <c r="H19439" t="s">
        <v>24235</v>
      </c>
      <c r="I19439" s="2">
        <v>275000</v>
      </c>
      <c r="J19439" s="5">
        <v>4</v>
      </c>
      <c r="L19439" s="5"/>
      <c r="M19439" s="2">
        <f t="shared" si="303"/>
        <v>-1260728.3799999964</v>
      </c>
      <c r="P19439"/>
    </row>
    <row r="19440" spans="1:16" hidden="1">
      <c r="A19440" t="s">
        <v>24255</v>
      </c>
      <c r="B19440" s="1">
        <v>42350</v>
      </c>
      <c r="C19440" t="s">
        <v>24256</v>
      </c>
      <c r="D19440">
        <v>1</v>
      </c>
      <c r="E19440" t="s">
        <v>24257</v>
      </c>
      <c r="F19440" t="s">
        <v>13561</v>
      </c>
      <c r="G19440" t="s">
        <v>4</v>
      </c>
      <c r="H19440" t="s">
        <v>23138</v>
      </c>
      <c r="I19440" s="2">
        <v>58000</v>
      </c>
      <c r="J19440" s="5">
        <v>4</v>
      </c>
      <c r="L19440" s="5"/>
      <c r="M19440" s="2">
        <f t="shared" si="303"/>
        <v>-1202728.3799999964</v>
      </c>
      <c r="P19440"/>
    </row>
    <row r="19441" spans="1:16" hidden="1">
      <c r="A19441" t="s">
        <v>24283</v>
      </c>
      <c r="B19441" s="1">
        <v>42350</v>
      </c>
      <c r="C19441" t="s">
        <v>18</v>
      </c>
      <c r="D19441">
        <v>2</v>
      </c>
      <c r="E19441" t="s">
        <v>24284</v>
      </c>
      <c r="F19441" t="s">
        <v>13559</v>
      </c>
      <c r="G19441" t="s">
        <v>479</v>
      </c>
      <c r="H19441" t="s">
        <v>65</v>
      </c>
      <c r="I19441" s="2">
        <v>582.39</v>
      </c>
      <c r="J19441" s="5">
        <v>2</v>
      </c>
      <c r="L19441" s="5"/>
      <c r="M19441" s="2">
        <f t="shared" si="303"/>
        <v>-1202145.9899999965</v>
      </c>
      <c r="P19441"/>
    </row>
    <row r="19442" spans="1:16" hidden="1">
      <c r="A19442" t="s">
        <v>24305</v>
      </c>
      <c r="B19442" s="1">
        <v>42350</v>
      </c>
      <c r="C19442" t="s">
        <v>6</v>
      </c>
      <c r="D19442">
        <v>1</v>
      </c>
      <c r="E19442" t="s">
        <v>24306</v>
      </c>
      <c r="F19442" t="s">
        <v>13610</v>
      </c>
      <c r="G19442" t="s">
        <v>4</v>
      </c>
      <c r="H19442" t="s">
        <v>24307</v>
      </c>
      <c r="I19442" s="2">
        <v>5701.2</v>
      </c>
      <c r="J19442" s="5">
        <v>1</v>
      </c>
      <c r="L19442" s="5"/>
      <c r="M19442" s="2">
        <f t="shared" si="303"/>
        <v>-1196444.7899999965</v>
      </c>
      <c r="P19442"/>
    </row>
    <row r="19443" spans="1:16" hidden="1">
      <c r="A19443" s="56" t="s">
        <v>24327</v>
      </c>
      <c r="B19443" s="64">
        <v>42350</v>
      </c>
      <c r="C19443" s="56" t="s">
        <v>24328</v>
      </c>
      <c r="D19443" s="56">
        <v>2</v>
      </c>
      <c r="E19443" s="56" t="s">
        <v>24329</v>
      </c>
      <c r="F19443" s="56" t="s">
        <v>7054</v>
      </c>
      <c r="G19443" s="56" t="s">
        <v>4</v>
      </c>
      <c r="H19443" s="56" t="s">
        <v>24330</v>
      </c>
      <c r="I19443" s="17">
        <v>1025</v>
      </c>
      <c r="J19443" s="5">
        <v>1</v>
      </c>
      <c r="L19443" s="5"/>
      <c r="M19443" s="2">
        <f t="shared" si="303"/>
        <v>-1195419.7899999965</v>
      </c>
      <c r="P19443"/>
    </row>
    <row r="19444" spans="1:16" hidden="1">
      <c r="A19444" t="s">
        <v>24351</v>
      </c>
      <c r="B19444" s="1">
        <v>42350</v>
      </c>
      <c r="C19444" t="s">
        <v>24352</v>
      </c>
      <c r="D19444">
        <v>1</v>
      </c>
      <c r="E19444" t="s">
        <v>24353</v>
      </c>
      <c r="F19444" t="s">
        <v>13561</v>
      </c>
      <c r="G19444" t="s">
        <v>4</v>
      </c>
      <c r="H19444" t="s">
        <v>24354</v>
      </c>
      <c r="I19444" s="2">
        <v>10000</v>
      </c>
      <c r="J19444" s="5">
        <v>2</v>
      </c>
      <c r="L19444" s="5"/>
      <c r="M19444" s="2">
        <f t="shared" si="303"/>
        <v>-1185419.7899999965</v>
      </c>
      <c r="P19444"/>
    </row>
    <row r="19445" spans="1:16" hidden="1">
      <c r="A19445" t="s">
        <v>24376</v>
      </c>
      <c r="B19445" s="1">
        <v>42350</v>
      </c>
      <c r="C19445" t="s">
        <v>24377</v>
      </c>
      <c r="D19445">
        <v>1</v>
      </c>
      <c r="E19445" t="s">
        <v>24378</v>
      </c>
      <c r="F19445" t="s">
        <v>13565</v>
      </c>
      <c r="G19445" t="s">
        <v>4</v>
      </c>
      <c r="H19445" t="s">
        <v>5031</v>
      </c>
      <c r="I19445" s="2">
        <v>199900</v>
      </c>
      <c r="J19445" s="5">
        <v>4</v>
      </c>
      <c r="L19445" s="5"/>
      <c r="M19445" s="2">
        <f t="shared" si="303"/>
        <v>-985519.78999999654</v>
      </c>
      <c r="P19445"/>
    </row>
    <row r="19446" spans="1:16" hidden="1">
      <c r="A19446" t="s">
        <v>24398</v>
      </c>
      <c r="B19446" s="1">
        <v>42350</v>
      </c>
      <c r="C19446" t="s">
        <v>24399</v>
      </c>
      <c r="D19446">
        <v>1</v>
      </c>
      <c r="E19446" t="s">
        <v>24400</v>
      </c>
      <c r="F19446" t="s">
        <v>13565</v>
      </c>
      <c r="G19446" t="s">
        <v>4</v>
      </c>
      <c r="H19446" t="s">
        <v>24401</v>
      </c>
      <c r="I19446" s="2">
        <v>81100</v>
      </c>
      <c r="J19446" s="5">
        <v>4</v>
      </c>
      <c r="L19446" s="5"/>
      <c r="M19446" s="2">
        <f t="shared" si="303"/>
        <v>-904419.78999999654</v>
      </c>
      <c r="P19446"/>
    </row>
    <row r="19447" spans="1:16" hidden="1">
      <c r="A19447" t="s">
        <v>24419</v>
      </c>
      <c r="B19447" s="1">
        <v>42350</v>
      </c>
      <c r="C19447" t="s">
        <v>1802</v>
      </c>
      <c r="D19447">
        <v>2</v>
      </c>
      <c r="E19447" t="s">
        <v>24420</v>
      </c>
      <c r="F19447" t="s">
        <v>13559</v>
      </c>
      <c r="G19447" t="s">
        <v>479</v>
      </c>
      <c r="H19447" t="s">
        <v>65</v>
      </c>
      <c r="J19447" s="5"/>
      <c r="K19447" s="2">
        <v>2097.1799999999998</v>
      </c>
      <c r="L19447" s="5" t="s">
        <v>36333</v>
      </c>
      <c r="M19447" s="2">
        <f t="shared" si="303"/>
        <v>-906516.9699999966</v>
      </c>
      <c r="P19447"/>
    </row>
    <row r="19448" spans="1:16" hidden="1">
      <c r="A19448" t="s">
        <v>24419</v>
      </c>
      <c r="B19448" s="1">
        <v>42350</v>
      </c>
      <c r="C19448" t="s">
        <v>1802</v>
      </c>
      <c r="D19448">
        <v>2</v>
      </c>
      <c r="E19448" t="s">
        <v>24420</v>
      </c>
      <c r="F19448" t="s">
        <v>13559</v>
      </c>
      <c r="G19448" t="s">
        <v>479</v>
      </c>
      <c r="H19448" t="s">
        <v>65</v>
      </c>
      <c r="I19448" s="2">
        <v>2097.1799999999998</v>
      </c>
      <c r="J19448" s="5" t="s">
        <v>36333</v>
      </c>
      <c r="L19448" s="5"/>
      <c r="M19448" s="2">
        <f t="shared" si="303"/>
        <v>-904419.78999999654</v>
      </c>
      <c r="P19448"/>
    </row>
    <row r="19449" spans="1:16" hidden="1">
      <c r="A19449" t="s">
        <v>24439</v>
      </c>
      <c r="B19449" s="1">
        <v>42350</v>
      </c>
      <c r="C19449" t="s">
        <v>6</v>
      </c>
      <c r="D19449">
        <v>1</v>
      </c>
      <c r="E19449" t="s">
        <v>24440</v>
      </c>
      <c r="F19449" t="s">
        <v>13565</v>
      </c>
      <c r="G19449" t="s">
        <v>4</v>
      </c>
      <c r="H19449" t="s">
        <v>6188</v>
      </c>
      <c r="I19449" s="2">
        <v>100000</v>
      </c>
      <c r="J19449" s="5">
        <v>4</v>
      </c>
      <c r="L19449" s="5"/>
      <c r="M19449" s="2">
        <f t="shared" si="303"/>
        <v>-804419.78999999654</v>
      </c>
      <c r="P19449"/>
    </row>
    <row r="19450" spans="1:16" hidden="1">
      <c r="A19450" t="s">
        <v>24459</v>
      </c>
      <c r="B19450" s="1">
        <v>42350</v>
      </c>
      <c r="C19450" t="s">
        <v>24460</v>
      </c>
      <c r="D19450">
        <v>1</v>
      </c>
      <c r="E19450" t="s">
        <v>24461</v>
      </c>
      <c r="F19450" t="s">
        <v>13561</v>
      </c>
      <c r="G19450" t="s">
        <v>4</v>
      </c>
      <c r="H19450" t="s">
        <v>24462</v>
      </c>
      <c r="I19450" s="2">
        <v>120000</v>
      </c>
      <c r="J19450" s="5">
        <v>4</v>
      </c>
      <c r="L19450" s="5"/>
      <c r="M19450" s="2">
        <f t="shared" si="303"/>
        <v>-684419.78999999654</v>
      </c>
      <c r="P19450"/>
    </row>
    <row r="19451" spans="1:16" hidden="1">
      <c r="A19451" t="s">
        <v>24480</v>
      </c>
      <c r="B19451" s="1">
        <v>42350</v>
      </c>
      <c r="C19451" t="s">
        <v>24481</v>
      </c>
      <c r="D19451">
        <v>2</v>
      </c>
      <c r="E19451" t="s">
        <v>24482</v>
      </c>
      <c r="F19451" t="s">
        <v>7054</v>
      </c>
      <c r="G19451" t="s">
        <v>4</v>
      </c>
      <c r="H19451" t="s">
        <v>5140</v>
      </c>
      <c r="J19451" s="5"/>
      <c r="K19451" s="2">
        <v>7770</v>
      </c>
      <c r="L19451" s="5" t="s">
        <v>36333</v>
      </c>
      <c r="M19451" s="2">
        <f t="shared" si="303"/>
        <v>-692189.78999999654</v>
      </c>
      <c r="P19451"/>
    </row>
    <row r="19452" spans="1:16" hidden="1">
      <c r="A19452" t="s">
        <v>24480</v>
      </c>
      <c r="B19452" s="1">
        <v>42350</v>
      </c>
      <c r="C19452" t="s">
        <v>24481</v>
      </c>
      <c r="D19452">
        <v>2</v>
      </c>
      <c r="E19452" t="s">
        <v>24482</v>
      </c>
      <c r="F19452" t="s">
        <v>7054</v>
      </c>
      <c r="G19452" t="s">
        <v>4</v>
      </c>
      <c r="H19452" t="s">
        <v>5140</v>
      </c>
      <c r="I19452" s="2">
        <v>7770</v>
      </c>
      <c r="J19452" s="5" t="s">
        <v>36333</v>
      </c>
      <c r="L19452" s="5"/>
      <c r="M19452" s="2">
        <f t="shared" si="303"/>
        <v>-684419.78999999654</v>
      </c>
      <c r="P19452"/>
    </row>
    <row r="19453" spans="1:16" hidden="1">
      <c r="A19453" t="s">
        <v>24506</v>
      </c>
      <c r="B19453" s="1">
        <v>42350</v>
      </c>
      <c r="C19453" t="s">
        <v>24507</v>
      </c>
      <c r="D19453">
        <v>2</v>
      </c>
      <c r="E19453" t="s">
        <v>24508</v>
      </c>
      <c r="F19453" t="s">
        <v>7054</v>
      </c>
      <c r="G19453" t="s">
        <v>4</v>
      </c>
      <c r="H19453" t="s">
        <v>972</v>
      </c>
      <c r="I19453" s="2">
        <v>3030</v>
      </c>
      <c r="J19453" s="5">
        <v>4</v>
      </c>
      <c r="L19453" s="5"/>
      <c r="M19453" s="2">
        <f t="shared" si="303"/>
        <v>-681389.78999999654</v>
      </c>
      <c r="P19453"/>
    </row>
    <row r="19454" spans="1:16" hidden="1">
      <c r="A19454" t="s">
        <v>24532</v>
      </c>
      <c r="B19454" s="1">
        <v>42350</v>
      </c>
      <c r="C19454" t="s">
        <v>24533</v>
      </c>
      <c r="D19454">
        <v>2</v>
      </c>
      <c r="E19454" t="s">
        <v>24534</v>
      </c>
      <c r="F19454" t="s">
        <v>7054</v>
      </c>
      <c r="G19454" t="s">
        <v>4</v>
      </c>
      <c r="H19454" t="s">
        <v>24535</v>
      </c>
      <c r="I19454" s="2">
        <v>1025</v>
      </c>
      <c r="J19454" s="5">
        <v>2</v>
      </c>
      <c r="L19454" s="5"/>
      <c r="M19454" s="2">
        <f t="shared" si="303"/>
        <v>-680364.78999999654</v>
      </c>
      <c r="P19454"/>
    </row>
    <row r="19455" spans="1:16" hidden="1">
      <c r="A19455" t="s">
        <v>24556</v>
      </c>
      <c r="B19455" s="1">
        <v>42350</v>
      </c>
      <c r="C19455" t="s">
        <v>24557</v>
      </c>
      <c r="D19455">
        <v>2</v>
      </c>
      <c r="E19455" t="s">
        <v>24558</v>
      </c>
      <c r="F19455" t="s">
        <v>7054</v>
      </c>
      <c r="G19455" t="s">
        <v>4</v>
      </c>
      <c r="H19455" t="s">
        <v>5293</v>
      </c>
      <c r="I19455" s="2">
        <v>1840</v>
      </c>
      <c r="J19455" s="5">
        <v>3</v>
      </c>
      <c r="L19455" s="5"/>
      <c r="M19455" s="2">
        <f t="shared" si="303"/>
        <v>-678524.78999999654</v>
      </c>
      <c r="P19455"/>
    </row>
    <row r="19456" spans="1:16" hidden="1">
      <c r="A19456" t="s">
        <v>24578</v>
      </c>
      <c r="B19456" s="1">
        <v>42350</v>
      </c>
      <c r="C19456" t="s">
        <v>24579</v>
      </c>
      <c r="D19456">
        <v>2</v>
      </c>
      <c r="E19456" t="s">
        <v>24580</v>
      </c>
      <c r="F19456" t="s">
        <v>7054</v>
      </c>
      <c r="G19456" t="s">
        <v>4</v>
      </c>
      <c r="H19456" t="s">
        <v>1471</v>
      </c>
      <c r="I19456" s="2">
        <v>1840</v>
      </c>
      <c r="J19456" s="5">
        <v>3</v>
      </c>
      <c r="L19456" s="5"/>
      <c r="M19456" s="2">
        <f t="shared" si="303"/>
        <v>-676684.78999999654</v>
      </c>
      <c r="P19456"/>
    </row>
    <row r="19457" spans="1:16" hidden="1">
      <c r="A19457" t="s">
        <v>24595</v>
      </c>
      <c r="B19457" s="1">
        <v>42350</v>
      </c>
      <c r="C19457" t="s">
        <v>24596</v>
      </c>
      <c r="D19457">
        <v>2</v>
      </c>
      <c r="E19457" t="s">
        <v>24597</v>
      </c>
      <c r="F19457" t="s">
        <v>7054</v>
      </c>
      <c r="G19457" t="s">
        <v>4</v>
      </c>
      <c r="H19457" t="s">
        <v>1327</v>
      </c>
      <c r="I19457" s="2">
        <v>4912</v>
      </c>
      <c r="J19457" s="5">
        <v>2</v>
      </c>
      <c r="L19457" s="5"/>
      <c r="M19457" s="2">
        <f t="shared" si="303"/>
        <v>-671772.78999999654</v>
      </c>
      <c r="P19457"/>
    </row>
    <row r="19458" spans="1:16" hidden="1">
      <c r="A19458" t="s">
        <v>24616</v>
      </c>
      <c r="B19458" s="1">
        <v>42350</v>
      </c>
      <c r="C19458" t="s">
        <v>24617</v>
      </c>
      <c r="D19458">
        <v>1</v>
      </c>
      <c r="E19458" t="s">
        <v>24618</v>
      </c>
      <c r="F19458" t="s">
        <v>13565</v>
      </c>
      <c r="G19458" t="s">
        <v>4</v>
      </c>
      <c r="H19458" t="s">
        <v>24619</v>
      </c>
      <c r="I19458" s="2">
        <v>395900</v>
      </c>
      <c r="J19458" s="5">
        <v>4</v>
      </c>
      <c r="L19458" s="5"/>
      <c r="M19458" s="2">
        <f t="shared" si="303"/>
        <v>-275872.78999999654</v>
      </c>
      <c r="P19458"/>
    </row>
    <row r="19459" spans="1:16" hidden="1">
      <c r="A19459" t="s">
        <v>24638</v>
      </c>
      <c r="B19459" s="1">
        <v>42350</v>
      </c>
      <c r="C19459" t="s">
        <v>24639</v>
      </c>
      <c r="D19459">
        <v>2</v>
      </c>
      <c r="E19459" t="s">
        <v>24640</v>
      </c>
      <c r="F19459" t="s">
        <v>7054</v>
      </c>
      <c r="G19459" t="s">
        <v>4</v>
      </c>
      <c r="H19459" t="s">
        <v>24641</v>
      </c>
      <c r="I19459" s="2">
        <v>1025</v>
      </c>
      <c r="J19459" s="5">
        <v>3</v>
      </c>
      <c r="L19459" s="5"/>
      <c r="M19459" s="2">
        <f t="shared" si="303"/>
        <v>-274847.78999999654</v>
      </c>
      <c r="P19459"/>
    </row>
    <row r="19460" spans="1:16" hidden="1">
      <c r="A19460" t="s">
        <v>24662</v>
      </c>
      <c r="B19460" s="1">
        <v>42350</v>
      </c>
      <c r="C19460" t="s">
        <v>24663</v>
      </c>
      <c r="D19460">
        <v>2</v>
      </c>
      <c r="E19460" t="s">
        <v>24664</v>
      </c>
      <c r="F19460" t="s">
        <v>7054</v>
      </c>
      <c r="G19460" t="s">
        <v>4</v>
      </c>
      <c r="H19460" t="s">
        <v>8255</v>
      </c>
      <c r="I19460" s="2">
        <v>1025</v>
      </c>
      <c r="J19460" s="5">
        <v>3</v>
      </c>
      <c r="L19460" s="5"/>
      <c r="M19460" s="2">
        <f t="shared" si="303"/>
        <v>-273822.78999999654</v>
      </c>
      <c r="P19460"/>
    </row>
    <row r="19461" spans="1:16" hidden="1">
      <c r="A19461" t="s">
        <v>24689</v>
      </c>
      <c r="B19461" s="1">
        <v>42350</v>
      </c>
      <c r="C19461" t="s">
        <v>24690</v>
      </c>
      <c r="D19461">
        <v>2</v>
      </c>
      <c r="E19461" t="s">
        <v>24691</v>
      </c>
      <c r="F19461" t="s">
        <v>7054</v>
      </c>
      <c r="G19461" t="s">
        <v>4</v>
      </c>
      <c r="H19461" t="s">
        <v>5430</v>
      </c>
      <c r="I19461" s="2">
        <v>1025</v>
      </c>
      <c r="J19461" s="5">
        <v>35</v>
      </c>
      <c r="L19461" s="5"/>
      <c r="M19461" s="2">
        <f t="shared" si="303"/>
        <v>-272797.78999999654</v>
      </c>
      <c r="P19461"/>
    </row>
    <row r="19462" spans="1:16" hidden="1">
      <c r="A19462" t="s">
        <v>24712</v>
      </c>
      <c r="B19462" s="1">
        <v>42350</v>
      </c>
      <c r="C19462" t="s">
        <v>24713</v>
      </c>
      <c r="D19462">
        <v>2</v>
      </c>
      <c r="E19462" t="s">
        <v>24714</v>
      </c>
      <c r="F19462" t="s">
        <v>7054</v>
      </c>
      <c r="G19462" t="s">
        <v>4</v>
      </c>
      <c r="H19462" t="s">
        <v>10834</v>
      </c>
      <c r="I19462" s="2">
        <v>1840</v>
      </c>
      <c r="J19462" s="5">
        <v>2</v>
      </c>
      <c r="L19462" s="5"/>
      <c r="M19462" s="2">
        <f t="shared" si="303"/>
        <v>-270957.78999999654</v>
      </c>
      <c r="P19462"/>
    </row>
    <row r="19463" spans="1:16" hidden="1">
      <c r="A19463" t="s">
        <v>24733</v>
      </c>
      <c r="B19463" s="1">
        <v>42350</v>
      </c>
      <c r="C19463" t="s">
        <v>18</v>
      </c>
      <c r="D19463">
        <v>2</v>
      </c>
      <c r="E19463" t="s">
        <v>24734</v>
      </c>
      <c r="F19463" t="s">
        <v>13559</v>
      </c>
      <c r="G19463" t="s">
        <v>313</v>
      </c>
      <c r="H19463" t="s">
        <v>6755</v>
      </c>
      <c r="I19463" s="2">
        <v>1606.23</v>
      </c>
      <c r="J19463" s="5">
        <v>2</v>
      </c>
      <c r="L19463" s="5"/>
      <c r="M19463" s="2">
        <f t="shared" si="303"/>
        <v>-269351.55999999656</v>
      </c>
      <c r="P19463"/>
    </row>
    <row r="19464" spans="1:16" hidden="1">
      <c r="A19464" t="s">
        <v>24752</v>
      </c>
      <c r="B19464" s="1">
        <v>42350</v>
      </c>
      <c r="C19464" t="s">
        <v>24753</v>
      </c>
      <c r="D19464">
        <v>1</v>
      </c>
      <c r="E19464" t="s">
        <v>24754</v>
      </c>
      <c r="F19464" t="s">
        <v>13565</v>
      </c>
      <c r="G19464" t="s">
        <v>4</v>
      </c>
      <c r="H19464" t="s">
        <v>24755</v>
      </c>
      <c r="I19464" s="2">
        <v>10000</v>
      </c>
      <c r="J19464" s="5">
        <v>3</v>
      </c>
      <c r="L19464" s="5"/>
      <c r="M19464" s="2">
        <f t="shared" si="303"/>
        <v>-259351.55999999656</v>
      </c>
      <c r="P19464"/>
    </row>
    <row r="19465" spans="1:16" hidden="1">
      <c r="A19465" s="47" t="s">
        <v>24773</v>
      </c>
      <c r="B19465" s="48">
        <v>42350</v>
      </c>
      <c r="C19465" s="47" t="s">
        <v>24774</v>
      </c>
      <c r="D19465" s="47">
        <v>2</v>
      </c>
      <c r="E19465" s="47" t="s">
        <v>24775</v>
      </c>
      <c r="F19465" s="47" t="s">
        <v>7054</v>
      </c>
      <c r="G19465" s="47" t="s">
        <v>4</v>
      </c>
      <c r="H19465" s="47" t="s">
        <v>24776</v>
      </c>
      <c r="I19465" s="49">
        <v>1200.01</v>
      </c>
      <c r="J19465" s="5"/>
      <c r="L19465" s="5"/>
      <c r="M19465" s="2">
        <f t="shared" ref="M19465:M19528" si="304">+M19464+I19465-K19465</f>
        <v>-258151.54999999655</v>
      </c>
      <c r="N19465" s="25" t="s">
        <v>36444</v>
      </c>
      <c r="P19465"/>
    </row>
    <row r="19466" spans="1:16" hidden="1">
      <c r="A19466" t="s">
        <v>24798</v>
      </c>
      <c r="B19466" s="1">
        <v>42350</v>
      </c>
      <c r="C19466" t="s">
        <v>21644</v>
      </c>
      <c r="D19466">
        <v>1</v>
      </c>
      <c r="E19466" t="s">
        <v>24799</v>
      </c>
      <c r="F19466" t="s">
        <v>13565</v>
      </c>
      <c r="G19466" t="s">
        <v>4</v>
      </c>
      <c r="H19466" t="s">
        <v>21646</v>
      </c>
      <c r="I19466" s="2">
        <v>26000</v>
      </c>
      <c r="J19466" s="5">
        <v>4</v>
      </c>
      <c r="L19466" s="5"/>
      <c r="M19466" s="2">
        <f t="shared" si="304"/>
        <v>-232151.54999999655</v>
      </c>
      <c r="P19466"/>
    </row>
    <row r="19467" spans="1:16" hidden="1">
      <c r="A19467" t="s">
        <v>24824</v>
      </c>
      <c r="B19467" s="1">
        <v>42350</v>
      </c>
      <c r="C19467" t="s">
        <v>18</v>
      </c>
      <c r="D19467">
        <v>2</v>
      </c>
      <c r="E19467" t="s">
        <v>24825</v>
      </c>
      <c r="F19467" t="s">
        <v>13559</v>
      </c>
      <c r="G19467" t="s">
        <v>479</v>
      </c>
      <c r="H19467" t="s">
        <v>6755</v>
      </c>
      <c r="I19467" s="2">
        <v>954.9</v>
      </c>
      <c r="J19467" s="5">
        <v>2</v>
      </c>
      <c r="L19467" s="5"/>
      <c r="M19467" s="2">
        <f t="shared" si="304"/>
        <v>-231196.64999999656</v>
      </c>
      <c r="P19467"/>
    </row>
    <row r="19468" spans="1:16" hidden="1">
      <c r="A19468" t="s">
        <v>24846</v>
      </c>
      <c r="B19468" s="1">
        <v>42350</v>
      </c>
      <c r="C19468" t="s">
        <v>24847</v>
      </c>
      <c r="D19468">
        <v>2</v>
      </c>
      <c r="E19468" t="s">
        <v>24848</v>
      </c>
      <c r="F19468" t="s">
        <v>7054</v>
      </c>
      <c r="G19468" t="s">
        <v>4</v>
      </c>
      <c r="H19468" t="s">
        <v>22501</v>
      </c>
      <c r="I19468" s="2">
        <v>1025</v>
      </c>
      <c r="J19468" s="5">
        <v>1</v>
      </c>
      <c r="L19468" s="5"/>
      <c r="M19468" s="2">
        <f t="shared" si="304"/>
        <v>-230171.64999999656</v>
      </c>
      <c r="P19468"/>
    </row>
    <row r="19469" spans="1:16" hidden="1">
      <c r="A19469" t="s">
        <v>24869</v>
      </c>
      <c r="B19469" s="1">
        <v>42350</v>
      </c>
      <c r="C19469" t="s">
        <v>24870</v>
      </c>
      <c r="D19469">
        <v>2</v>
      </c>
      <c r="E19469" t="s">
        <v>24871</v>
      </c>
      <c r="F19469" t="s">
        <v>7054</v>
      </c>
      <c r="G19469" t="s">
        <v>4</v>
      </c>
      <c r="H19469" t="s">
        <v>24872</v>
      </c>
      <c r="I19469" s="2">
        <v>1025</v>
      </c>
      <c r="J19469" s="5">
        <v>2</v>
      </c>
      <c r="L19469" s="5"/>
      <c r="M19469" s="2">
        <f t="shared" si="304"/>
        <v>-229146.64999999656</v>
      </c>
      <c r="P19469"/>
    </row>
    <row r="19470" spans="1:16" hidden="1">
      <c r="A19470" t="s">
        <v>24898</v>
      </c>
      <c r="B19470" s="1">
        <v>42350</v>
      </c>
      <c r="C19470" t="s">
        <v>24899</v>
      </c>
      <c r="D19470">
        <v>2</v>
      </c>
      <c r="E19470" t="s">
        <v>24900</v>
      </c>
      <c r="F19470" t="s">
        <v>7054</v>
      </c>
      <c r="G19470" t="s">
        <v>4</v>
      </c>
      <c r="H19470" t="s">
        <v>24901</v>
      </c>
      <c r="I19470" s="2">
        <v>10223.02</v>
      </c>
      <c r="J19470" s="5">
        <v>3</v>
      </c>
      <c r="L19470" s="5"/>
      <c r="M19470" s="2">
        <f t="shared" si="304"/>
        <v>-218923.62999999657</v>
      </c>
      <c r="P19470"/>
    </row>
    <row r="19471" spans="1:16" hidden="1">
      <c r="A19471" t="s">
        <v>24920</v>
      </c>
      <c r="B19471" s="1">
        <v>42350</v>
      </c>
      <c r="C19471" t="s">
        <v>24921</v>
      </c>
      <c r="D19471">
        <v>2</v>
      </c>
      <c r="E19471" t="s">
        <v>24922</v>
      </c>
      <c r="F19471" t="s">
        <v>7054</v>
      </c>
      <c r="G19471" t="s">
        <v>4</v>
      </c>
      <c r="H19471" t="s">
        <v>16022</v>
      </c>
      <c r="I19471" s="2">
        <v>1025</v>
      </c>
      <c r="J19471" s="5">
        <v>2</v>
      </c>
      <c r="L19471" s="5"/>
      <c r="M19471" s="2">
        <f t="shared" si="304"/>
        <v>-217898.62999999657</v>
      </c>
      <c r="P19471"/>
    </row>
    <row r="19472" spans="1:16" hidden="1">
      <c r="A19472" t="s">
        <v>24941</v>
      </c>
      <c r="B19472" s="1">
        <v>42350</v>
      </c>
      <c r="C19472" t="s">
        <v>23112</v>
      </c>
      <c r="D19472">
        <v>1</v>
      </c>
      <c r="E19472" t="s">
        <v>24942</v>
      </c>
      <c r="F19472" t="s">
        <v>13565</v>
      </c>
      <c r="G19472" t="s">
        <v>4</v>
      </c>
      <c r="H19472" t="s">
        <v>23114</v>
      </c>
      <c r="I19472" s="2">
        <v>190000</v>
      </c>
      <c r="J19472" s="5">
        <v>4</v>
      </c>
      <c r="L19472" s="5"/>
      <c r="M19472" s="2">
        <f t="shared" si="304"/>
        <v>-27898.62999999657</v>
      </c>
      <c r="O19472" s="3"/>
      <c r="P19472"/>
    </row>
    <row r="19473" spans="1:16" hidden="1">
      <c r="A19473" t="s">
        <v>24967</v>
      </c>
      <c r="B19473" s="1">
        <v>42350</v>
      </c>
      <c r="C19473" t="s">
        <v>23162</v>
      </c>
      <c r="D19473">
        <v>1</v>
      </c>
      <c r="E19473" t="s">
        <v>24968</v>
      </c>
      <c r="F19473" t="s">
        <v>13565</v>
      </c>
      <c r="G19473" t="s">
        <v>4</v>
      </c>
      <c r="H19473" t="s">
        <v>23164</v>
      </c>
      <c r="I19473" s="2">
        <v>34000</v>
      </c>
      <c r="J19473" s="5" t="s">
        <v>36380</v>
      </c>
      <c r="L19473" s="5"/>
      <c r="M19473" s="2">
        <f t="shared" si="304"/>
        <v>6101.3700000034296</v>
      </c>
      <c r="N19473" s="26">
        <f>+M19415-M19473</f>
        <v>-104043.34999999971</v>
      </c>
      <c r="O19473" s="3">
        <f>+I19465+K19474+K19476+K19477-I19513-I19514</f>
        <v>104043.35</v>
      </c>
      <c r="P19473"/>
    </row>
    <row r="19474" spans="1:16" hidden="1">
      <c r="A19474" s="80" t="s">
        <v>6307</v>
      </c>
      <c r="B19474" s="81">
        <v>42352</v>
      </c>
      <c r="C19474" s="80" t="s">
        <v>200</v>
      </c>
      <c r="D19474" s="80">
        <v>1</v>
      </c>
      <c r="E19474" s="80" t="s">
        <v>6308</v>
      </c>
      <c r="F19474" s="80" t="s">
        <v>16</v>
      </c>
      <c r="G19474" s="80" t="s">
        <v>4</v>
      </c>
      <c r="H19474" s="80" t="s">
        <v>200</v>
      </c>
      <c r="I19474" s="82"/>
      <c r="J19474" s="83"/>
      <c r="K19474" s="82">
        <v>25953.02</v>
      </c>
      <c r="L19474" s="12">
        <v>3</v>
      </c>
      <c r="M19474" s="2">
        <f t="shared" si="304"/>
        <v>-19851.649999996571</v>
      </c>
      <c r="P19474"/>
    </row>
    <row r="19475" spans="1:16" hidden="1">
      <c r="A19475" t="s">
        <v>6320</v>
      </c>
      <c r="B19475" s="1">
        <v>42352</v>
      </c>
      <c r="C19475" t="s">
        <v>240</v>
      </c>
      <c r="D19475">
        <v>1</v>
      </c>
      <c r="E19475" t="s">
        <v>6321</v>
      </c>
      <c r="F19475" s="47" t="s">
        <v>13</v>
      </c>
      <c r="G19475" s="47" t="s">
        <v>4</v>
      </c>
      <c r="H19475" s="47" t="s">
        <v>240</v>
      </c>
      <c r="I19475" s="49"/>
      <c r="J19475" s="50"/>
      <c r="K19475" s="49">
        <v>1200.01</v>
      </c>
      <c r="L19475" s="5"/>
      <c r="M19475" s="2">
        <f t="shared" si="304"/>
        <v>-21051.659999996569</v>
      </c>
      <c r="N19475" s="25" t="s">
        <v>36481</v>
      </c>
      <c r="P19475"/>
    </row>
    <row r="19476" spans="1:16" hidden="1">
      <c r="A19476" s="47" t="s">
        <v>6335</v>
      </c>
      <c r="B19476" s="48">
        <v>42352</v>
      </c>
      <c r="C19476" s="47" t="s">
        <v>195</v>
      </c>
      <c r="D19476" s="47">
        <v>1</v>
      </c>
      <c r="E19476" s="47" t="s">
        <v>6336</v>
      </c>
      <c r="F19476" s="47" t="s">
        <v>13</v>
      </c>
      <c r="G19476" s="47" t="s">
        <v>4</v>
      </c>
      <c r="H19476" s="47" t="s">
        <v>195</v>
      </c>
      <c r="I19476" s="49"/>
      <c r="J19476" s="50"/>
      <c r="K19476" s="49">
        <v>98747.31</v>
      </c>
      <c r="L19476" s="5">
        <v>2</v>
      </c>
      <c r="M19476" s="2">
        <f t="shared" si="304"/>
        <v>-119798.96999999657</v>
      </c>
      <c r="P19476"/>
    </row>
    <row r="19477" spans="1:16" hidden="1">
      <c r="A19477" s="47" t="s">
        <v>6340</v>
      </c>
      <c r="B19477" s="48">
        <v>42352</v>
      </c>
      <c r="C19477" s="47" t="s">
        <v>18</v>
      </c>
      <c r="D19477" s="47">
        <v>1</v>
      </c>
      <c r="E19477" s="47" t="s">
        <v>6341</v>
      </c>
      <c r="F19477" s="47" t="s">
        <v>13</v>
      </c>
      <c r="G19477" s="47" t="s">
        <v>4</v>
      </c>
      <c r="H19477" s="47" t="s">
        <v>18</v>
      </c>
      <c r="I19477" s="49"/>
      <c r="J19477" s="50"/>
      <c r="K19477" s="49">
        <v>13143.01</v>
      </c>
      <c r="L19477" s="5">
        <v>1</v>
      </c>
      <c r="M19477" s="2">
        <f t="shared" si="304"/>
        <v>-132941.97999999658</v>
      </c>
      <c r="P19477"/>
    </row>
    <row r="19478" spans="1:16" hidden="1">
      <c r="A19478" t="s">
        <v>6347</v>
      </c>
      <c r="B19478" s="1">
        <v>42352</v>
      </c>
      <c r="C19478" t="s">
        <v>6</v>
      </c>
      <c r="D19478">
        <v>1</v>
      </c>
      <c r="E19478" t="s">
        <v>6348</v>
      </c>
      <c r="F19478" t="s">
        <v>29</v>
      </c>
      <c r="G19478" t="s">
        <v>4</v>
      </c>
      <c r="H19478" t="s">
        <v>6349</v>
      </c>
      <c r="I19478" s="2">
        <v>2462.37</v>
      </c>
      <c r="J19478" s="5"/>
      <c r="L19478" s="5"/>
      <c r="M19478" s="2">
        <f t="shared" si="304"/>
        <v>-130479.60999999658</v>
      </c>
      <c r="P19478"/>
    </row>
    <row r="19479" spans="1:16" hidden="1">
      <c r="A19479" t="s">
        <v>6361</v>
      </c>
      <c r="B19479" s="1">
        <v>42352</v>
      </c>
      <c r="C19479" t="s">
        <v>11</v>
      </c>
      <c r="D19479">
        <v>1</v>
      </c>
      <c r="E19479" t="s">
        <v>6362</v>
      </c>
      <c r="F19479" t="s">
        <v>13</v>
      </c>
      <c r="G19479" t="s">
        <v>4</v>
      </c>
      <c r="H19479" t="s">
        <v>4936</v>
      </c>
      <c r="J19479" s="5"/>
      <c r="K19479" s="2">
        <v>70315</v>
      </c>
      <c r="L19479" s="5"/>
      <c r="M19479" s="2">
        <f t="shared" si="304"/>
        <v>-200794.60999999658</v>
      </c>
      <c r="P19479"/>
    </row>
    <row r="19480" spans="1:16" hidden="1">
      <c r="A19480" t="s">
        <v>6377</v>
      </c>
      <c r="B19480" s="1">
        <v>42352</v>
      </c>
      <c r="C19480" t="s">
        <v>1</v>
      </c>
      <c r="D19480">
        <v>1</v>
      </c>
      <c r="E19480" t="s">
        <v>6378</v>
      </c>
      <c r="F19480" t="s">
        <v>16</v>
      </c>
      <c r="G19480" t="s">
        <v>4</v>
      </c>
      <c r="H19480" t="s">
        <v>880</v>
      </c>
      <c r="J19480" s="5"/>
      <c r="K19480" s="2">
        <v>473</v>
      </c>
      <c r="L19480" s="5"/>
      <c r="M19480" s="2">
        <f t="shared" si="304"/>
        <v>-201267.60999999658</v>
      </c>
      <c r="P19480"/>
    </row>
    <row r="19481" spans="1:16" hidden="1">
      <c r="A19481" t="s">
        <v>6408</v>
      </c>
      <c r="B19481" s="1">
        <v>42352</v>
      </c>
      <c r="C19481" t="s">
        <v>6</v>
      </c>
      <c r="D19481">
        <v>1</v>
      </c>
      <c r="E19481" t="s">
        <v>6409</v>
      </c>
      <c r="F19481" t="s">
        <v>29</v>
      </c>
      <c r="G19481" t="s">
        <v>4</v>
      </c>
      <c r="H19481" t="s">
        <v>6410</v>
      </c>
      <c r="I19481" s="2">
        <v>3659</v>
      </c>
      <c r="J19481" s="5"/>
      <c r="L19481" s="5"/>
      <c r="M19481" s="2">
        <f t="shared" si="304"/>
        <v>-197608.60999999658</v>
      </c>
      <c r="P19481"/>
    </row>
    <row r="19482" spans="1:16" hidden="1">
      <c r="A19482" t="s">
        <v>6472</v>
      </c>
      <c r="B19482" s="1">
        <v>42352</v>
      </c>
      <c r="C19482" t="s">
        <v>43</v>
      </c>
      <c r="D19482">
        <v>1</v>
      </c>
      <c r="E19482" t="s">
        <v>6473</v>
      </c>
      <c r="F19482" t="s">
        <v>16</v>
      </c>
      <c r="G19482" t="s">
        <v>4</v>
      </c>
      <c r="H19482" t="s">
        <v>514</v>
      </c>
      <c r="J19482" s="5"/>
      <c r="K19482" s="2">
        <v>5865.99</v>
      </c>
      <c r="L19482" s="5"/>
      <c r="M19482" s="2">
        <f t="shared" si="304"/>
        <v>-203474.59999999657</v>
      </c>
      <c r="P19482"/>
    </row>
    <row r="19483" spans="1:16" hidden="1">
      <c r="A19483" t="s">
        <v>6566</v>
      </c>
      <c r="B19483" s="1">
        <v>42352</v>
      </c>
      <c r="C19483" t="s">
        <v>1</v>
      </c>
      <c r="D19483">
        <v>1</v>
      </c>
      <c r="E19483" t="s">
        <v>6567</v>
      </c>
      <c r="F19483" t="s">
        <v>13</v>
      </c>
      <c r="G19483" t="s">
        <v>4</v>
      </c>
      <c r="H19483" t="s">
        <v>6568</v>
      </c>
      <c r="J19483" s="5"/>
      <c r="K19483" s="2">
        <v>20000</v>
      </c>
      <c r="L19483" s="5"/>
      <c r="M19483" s="2">
        <f t="shared" si="304"/>
        <v>-223474.59999999657</v>
      </c>
      <c r="P19483"/>
    </row>
    <row r="19484" spans="1:16" hidden="1">
      <c r="A19484" t="s">
        <v>6612</v>
      </c>
      <c r="B19484" s="1">
        <v>42352</v>
      </c>
      <c r="C19484" t="s">
        <v>43</v>
      </c>
      <c r="D19484">
        <v>1</v>
      </c>
      <c r="E19484" t="s">
        <v>6613</v>
      </c>
      <c r="F19484" t="s">
        <v>67</v>
      </c>
      <c r="G19484" t="s">
        <v>4</v>
      </c>
      <c r="H19484" t="s">
        <v>5467</v>
      </c>
      <c r="J19484" s="5"/>
      <c r="K19484" s="2">
        <v>40000</v>
      </c>
      <c r="L19484" s="5"/>
      <c r="M19484" s="2">
        <f t="shared" si="304"/>
        <v>-263474.5999999966</v>
      </c>
      <c r="P19484"/>
    </row>
    <row r="19485" spans="1:16" hidden="1">
      <c r="A19485" t="s">
        <v>6626</v>
      </c>
      <c r="B19485" s="1">
        <v>42352</v>
      </c>
      <c r="C19485" t="s">
        <v>200</v>
      </c>
      <c r="D19485">
        <v>1</v>
      </c>
      <c r="E19485" t="s">
        <v>6627</v>
      </c>
      <c r="F19485" t="s">
        <v>16</v>
      </c>
      <c r="G19485" t="s">
        <v>4</v>
      </c>
      <c r="H19485" t="s">
        <v>200</v>
      </c>
      <c r="J19485" s="5"/>
      <c r="K19485" s="2">
        <v>2750.64</v>
      </c>
      <c r="L19485" s="5"/>
      <c r="M19485" s="2">
        <f t="shared" si="304"/>
        <v>-266225.23999999661</v>
      </c>
      <c r="P19485"/>
    </row>
    <row r="19486" spans="1:16" hidden="1">
      <c r="A19486" t="s">
        <v>6632</v>
      </c>
      <c r="B19486" s="1">
        <v>42352</v>
      </c>
      <c r="C19486" t="s">
        <v>195</v>
      </c>
      <c r="D19486">
        <v>1</v>
      </c>
      <c r="E19486" t="s">
        <v>6633</v>
      </c>
      <c r="F19486" t="s">
        <v>13</v>
      </c>
      <c r="G19486" t="s">
        <v>4</v>
      </c>
      <c r="H19486" t="s">
        <v>195</v>
      </c>
      <c r="J19486" s="5"/>
      <c r="K19486" s="2">
        <v>56626.42</v>
      </c>
      <c r="L19486" s="5"/>
      <c r="M19486" s="2">
        <f t="shared" si="304"/>
        <v>-322851.6599999966</v>
      </c>
      <c r="P19486"/>
    </row>
    <row r="19487" spans="1:16" hidden="1">
      <c r="A19487" t="s">
        <v>6637</v>
      </c>
      <c r="B19487" s="1">
        <v>42352</v>
      </c>
      <c r="C19487" t="s">
        <v>6</v>
      </c>
      <c r="D19487">
        <v>1</v>
      </c>
      <c r="E19487" t="s">
        <v>6638</v>
      </c>
      <c r="F19487" t="s">
        <v>29</v>
      </c>
      <c r="G19487" t="s">
        <v>4</v>
      </c>
      <c r="H19487" t="s">
        <v>65</v>
      </c>
      <c r="I19487" s="2">
        <v>135.13</v>
      </c>
      <c r="J19487" s="5"/>
      <c r="L19487" s="5"/>
      <c r="M19487" s="2">
        <f t="shared" si="304"/>
        <v>-322716.52999999659</v>
      </c>
      <c r="P19487"/>
    </row>
    <row r="19488" spans="1:16" hidden="1">
      <c r="A19488" t="s">
        <v>6661</v>
      </c>
      <c r="B19488" s="1">
        <v>42352</v>
      </c>
      <c r="C19488" t="s">
        <v>18</v>
      </c>
      <c r="D19488">
        <v>1</v>
      </c>
      <c r="E19488" t="s">
        <v>6662</v>
      </c>
      <c r="F19488" t="s">
        <v>13</v>
      </c>
      <c r="G19488" t="s">
        <v>4</v>
      </c>
      <c r="H19488" t="s">
        <v>18</v>
      </c>
      <c r="J19488" s="5"/>
      <c r="K19488" s="2">
        <v>14230.47</v>
      </c>
      <c r="L19488" s="5"/>
      <c r="M19488" s="2">
        <f t="shared" si="304"/>
        <v>-336946.99999999657</v>
      </c>
      <c r="P19488"/>
    </row>
    <row r="19489" spans="1:16" hidden="1">
      <c r="A19489" t="s">
        <v>6704</v>
      </c>
      <c r="B19489" s="1">
        <v>42352</v>
      </c>
      <c r="C19489" t="s">
        <v>6</v>
      </c>
      <c r="D19489">
        <v>1</v>
      </c>
      <c r="E19489" t="s">
        <v>6705</v>
      </c>
      <c r="F19489" t="s">
        <v>29</v>
      </c>
      <c r="G19489" t="s">
        <v>20</v>
      </c>
      <c r="H19489" t="s">
        <v>299</v>
      </c>
      <c r="I19489" s="2">
        <v>870.95</v>
      </c>
      <c r="J19489" s="5"/>
      <c r="L19489" s="5"/>
      <c r="M19489" s="2">
        <f t="shared" si="304"/>
        <v>-336076.04999999655</v>
      </c>
      <c r="P19489"/>
    </row>
    <row r="19490" spans="1:16" hidden="1">
      <c r="A19490" t="s">
        <v>6721</v>
      </c>
      <c r="B19490" s="1">
        <v>42352</v>
      </c>
      <c r="C19490" t="s">
        <v>43</v>
      </c>
      <c r="D19490">
        <v>1</v>
      </c>
      <c r="E19490" t="s">
        <v>6722</v>
      </c>
      <c r="F19490" t="s">
        <v>45</v>
      </c>
      <c r="G19490" t="s">
        <v>20</v>
      </c>
      <c r="H19490" t="s">
        <v>6723</v>
      </c>
      <c r="J19490" s="5"/>
      <c r="K19490" s="2">
        <v>340000</v>
      </c>
      <c r="L19490" s="5"/>
      <c r="M19490" s="2">
        <f t="shared" si="304"/>
        <v>-676076.04999999655</v>
      </c>
      <c r="P19490"/>
    </row>
    <row r="19491" spans="1:16" hidden="1">
      <c r="A19491" t="s">
        <v>6730</v>
      </c>
      <c r="B19491" s="1">
        <v>42352</v>
      </c>
      <c r="C19491" t="s">
        <v>43</v>
      </c>
      <c r="D19491">
        <v>1</v>
      </c>
      <c r="E19491" t="s">
        <v>6731</v>
      </c>
      <c r="F19491" t="s">
        <v>45</v>
      </c>
      <c r="G19491" t="s">
        <v>20</v>
      </c>
      <c r="H19491" t="s">
        <v>1749</v>
      </c>
      <c r="J19491" s="5"/>
      <c r="K19491" s="2">
        <v>10000</v>
      </c>
      <c r="L19491" s="5"/>
      <c r="M19491" s="2">
        <f t="shared" si="304"/>
        <v>-686076.04999999655</v>
      </c>
      <c r="P19491"/>
    </row>
    <row r="19492" spans="1:16" hidden="1">
      <c r="A19492" t="s">
        <v>6734</v>
      </c>
      <c r="B19492" s="1">
        <v>42352</v>
      </c>
      <c r="C19492" t="s">
        <v>6</v>
      </c>
      <c r="D19492">
        <v>1</v>
      </c>
      <c r="E19492" t="s">
        <v>6735</v>
      </c>
      <c r="F19492" t="s">
        <v>29</v>
      </c>
      <c r="G19492" t="s">
        <v>20</v>
      </c>
      <c r="H19492" t="s">
        <v>299</v>
      </c>
      <c r="I19492" s="2">
        <v>335.33</v>
      </c>
      <c r="J19492" s="5"/>
      <c r="L19492" s="5"/>
      <c r="M19492" s="2">
        <f t="shared" si="304"/>
        <v>-685740.7199999966</v>
      </c>
      <c r="P19492"/>
    </row>
    <row r="19493" spans="1:16" hidden="1">
      <c r="A19493" t="s">
        <v>6744</v>
      </c>
      <c r="B19493" s="1">
        <v>42352</v>
      </c>
      <c r="C19493" t="s">
        <v>18</v>
      </c>
      <c r="D19493">
        <v>1</v>
      </c>
      <c r="E19493" t="s">
        <v>6745</v>
      </c>
      <c r="F19493" t="s">
        <v>13</v>
      </c>
      <c r="G19493" t="s">
        <v>20</v>
      </c>
      <c r="H19493" t="s">
        <v>6746</v>
      </c>
      <c r="J19493" s="5"/>
      <c r="K19493" s="2">
        <v>20000</v>
      </c>
      <c r="L19493" s="5"/>
      <c r="M19493" s="2">
        <f t="shared" si="304"/>
        <v>-705740.7199999966</v>
      </c>
      <c r="P19493"/>
    </row>
    <row r="19494" spans="1:16" hidden="1">
      <c r="A19494" t="s">
        <v>6756</v>
      </c>
      <c r="B19494" s="1">
        <v>42352</v>
      </c>
      <c r="C19494" t="s">
        <v>1802</v>
      </c>
      <c r="D19494">
        <v>2</v>
      </c>
      <c r="E19494" t="s">
        <v>6757</v>
      </c>
      <c r="F19494" t="s">
        <v>312</v>
      </c>
      <c r="G19494" t="s">
        <v>479</v>
      </c>
      <c r="H19494" t="s">
        <v>5298</v>
      </c>
      <c r="J19494" s="5"/>
      <c r="K19494" s="2">
        <v>246.92</v>
      </c>
      <c r="L19494" s="5"/>
      <c r="M19494" s="2">
        <f t="shared" si="304"/>
        <v>-705987.63999999664</v>
      </c>
      <c r="P19494"/>
    </row>
    <row r="19495" spans="1:16" hidden="1">
      <c r="A19495" t="s">
        <v>6756</v>
      </c>
      <c r="B19495" s="1">
        <v>42352</v>
      </c>
      <c r="C19495" t="s">
        <v>1802</v>
      </c>
      <c r="D19495">
        <v>2</v>
      </c>
      <c r="E19495" t="s">
        <v>6757</v>
      </c>
      <c r="F19495" t="s">
        <v>312</v>
      </c>
      <c r="G19495" t="s">
        <v>479</v>
      </c>
      <c r="H19495" t="s">
        <v>5298</v>
      </c>
      <c r="I19495" s="2">
        <v>246.92</v>
      </c>
      <c r="J19495" s="5"/>
      <c r="L19495" s="5"/>
      <c r="M19495" s="2">
        <f t="shared" si="304"/>
        <v>-705740.7199999966</v>
      </c>
      <c r="P19495"/>
    </row>
    <row r="19496" spans="1:16" hidden="1">
      <c r="A19496" t="s">
        <v>6801</v>
      </c>
      <c r="B19496" s="1">
        <v>42352</v>
      </c>
      <c r="C19496" t="s">
        <v>1</v>
      </c>
      <c r="D19496">
        <v>2</v>
      </c>
      <c r="E19496" t="s">
        <v>6802</v>
      </c>
      <c r="F19496" t="s">
        <v>51</v>
      </c>
      <c r="G19496" t="s">
        <v>20</v>
      </c>
      <c r="H19496" t="s">
        <v>1682</v>
      </c>
      <c r="I19496" s="2">
        <v>116</v>
      </c>
      <c r="J19496" s="5"/>
      <c r="L19496" s="5"/>
      <c r="M19496" s="2">
        <f t="shared" si="304"/>
        <v>-705624.7199999966</v>
      </c>
      <c r="P19496"/>
    </row>
    <row r="19497" spans="1:16" hidden="1">
      <c r="A19497" t="s">
        <v>6809</v>
      </c>
      <c r="B19497" s="1">
        <v>42352</v>
      </c>
      <c r="C19497" t="s">
        <v>1</v>
      </c>
      <c r="D19497">
        <v>2</v>
      </c>
      <c r="E19497" t="s">
        <v>6810</v>
      </c>
      <c r="F19497" t="s">
        <v>51</v>
      </c>
      <c r="G19497" t="s">
        <v>20</v>
      </c>
      <c r="H19497" t="s">
        <v>213</v>
      </c>
      <c r="I19497" s="2">
        <v>851.79</v>
      </c>
      <c r="J19497" s="5"/>
      <c r="L19497" s="5"/>
      <c r="M19497" s="2">
        <f t="shared" si="304"/>
        <v>-704772.92999999656</v>
      </c>
      <c r="P19497"/>
    </row>
    <row r="19498" spans="1:16" hidden="1">
      <c r="A19498" t="s">
        <v>6816</v>
      </c>
      <c r="B19498" s="1">
        <v>42352</v>
      </c>
      <c r="C19498" t="s">
        <v>6</v>
      </c>
      <c r="D19498">
        <v>1</v>
      </c>
      <c r="E19498" t="s">
        <v>6817</v>
      </c>
      <c r="F19498" t="s">
        <v>29</v>
      </c>
      <c r="G19498" t="s">
        <v>20</v>
      </c>
      <c r="H19498" t="s">
        <v>6818</v>
      </c>
      <c r="I19498" s="2">
        <v>237.92</v>
      </c>
      <c r="J19498" s="5"/>
      <c r="L19498" s="5"/>
      <c r="M19498" s="2">
        <f t="shared" si="304"/>
        <v>-704535.00999999652</v>
      </c>
      <c r="P19498"/>
    </row>
    <row r="19499" spans="1:16" hidden="1">
      <c r="A19499" t="s">
        <v>6844</v>
      </c>
      <c r="B19499" s="1">
        <v>42352</v>
      </c>
      <c r="C19499" t="s">
        <v>1</v>
      </c>
      <c r="D19499">
        <v>2</v>
      </c>
      <c r="E19499" t="s">
        <v>6845</v>
      </c>
      <c r="F19499" t="s">
        <v>13</v>
      </c>
      <c r="G19499" t="s">
        <v>20</v>
      </c>
      <c r="H19499" t="s">
        <v>1772</v>
      </c>
      <c r="J19499" s="5"/>
      <c r="K19499" s="2">
        <v>851.79</v>
      </c>
      <c r="L19499" s="5"/>
      <c r="M19499" s="2">
        <f t="shared" si="304"/>
        <v>-705386.79999999655</v>
      </c>
      <c r="P19499"/>
    </row>
    <row r="19500" spans="1:16" hidden="1">
      <c r="A19500" t="s">
        <v>6849</v>
      </c>
      <c r="B19500" s="1">
        <v>42352</v>
      </c>
      <c r="C19500" t="s">
        <v>1</v>
      </c>
      <c r="D19500">
        <v>2</v>
      </c>
      <c r="E19500" t="s">
        <v>6850</v>
      </c>
      <c r="F19500" t="s">
        <v>13</v>
      </c>
      <c r="G19500" t="s">
        <v>20</v>
      </c>
      <c r="H19500" t="s">
        <v>6851</v>
      </c>
      <c r="J19500" s="5"/>
      <c r="K19500" s="2">
        <v>116</v>
      </c>
      <c r="L19500" s="5"/>
      <c r="M19500" s="2">
        <f t="shared" si="304"/>
        <v>-705502.79999999655</v>
      </c>
      <c r="P19500"/>
    </row>
    <row r="19501" spans="1:16" hidden="1">
      <c r="A19501" t="s">
        <v>6922</v>
      </c>
      <c r="B19501" s="1">
        <v>42352</v>
      </c>
      <c r="C19501" t="s">
        <v>11</v>
      </c>
      <c r="D19501">
        <v>1</v>
      </c>
      <c r="E19501" t="s">
        <v>6923</v>
      </c>
      <c r="F19501" t="s">
        <v>67</v>
      </c>
      <c r="G19501" t="s">
        <v>20</v>
      </c>
      <c r="H19501" t="s">
        <v>6924</v>
      </c>
      <c r="J19501" s="5"/>
      <c r="K19501" s="2">
        <v>200000</v>
      </c>
      <c r="L19501" s="5"/>
      <c r="M19501" s="2">
        <f t="shared" si="304"/>
        <v>-905502.79999999655</v>
      </c>
      <c r="P19501"/>
    </row>
    <row r="19502" spans="1:16" hidden="1">
      <c r="A19502" t="s">
        <v>6942</v>
      </c>
      <c r="B19502" s="1">
        <v>42352</v>
      </c>
      <c r="C19502" t="s">
        <v>1</v>
      </c>
      <c r="D19502">
        <v>1</v>
      </c>
      <c r="E19502" t="s">
        <v>6943</v>
      </c>
      <c r="F19502" t="s">
        <v>13</v>
      </c>
      <c r="G19502" t="s">
        <v>20</v>
      </c>
      <c r="H19502" t="s">
        <v>6944</v>
      </c>
      <c r="J19502" s="5"/>
      <c r="K19502" s="2">
        <v>90000</v>
      </c>
      <c r="L19502" s="5"/>
      <c r="M19502" s="2">
        <f t="shared" si="304"/>
        <v>-995502.79999999655</v>
      </c>
      <c r="P19502"/>
    </row>
    <row r="19503" spans="1:16" hidden="1">
      <c r="A19503" t="s">
        <v>6969</v>
      </c>
      <c r="B19503" s="1">
        <v>42352</v>
      </c>
      <c r="C19503" t="s">
        <v>6</v>
      </c>
      <c r="D19503">
        <v>1</v>
      </c>
      <c r="E19503" t="s">
        <v>6970</v>
      </c>
      <c r="F19503" t="s">
        <v>8</v>
      </c>
      <c r="G19503" t="s">
        <v>20</v>
      </c>
      <c r="H19503" t="s">
        <v>6971</v>
      </c>
      <c r="I19503" s="2">
        <v>4760</v>
      </c>
      <c r="J19503" s="5"/>
      <c r="L19503" s="5"/>
      <c r="M19503" s="2">
        <f t="shared" si="304"/>
        <v>-990742.79999999655</v>
      </c>
      <c r="P19503"/>
    </row>
    <row r="19504" spans="1:16" hidden="1">
      <c r="A19504" t="s">
        <v>6978</v>
      </c>
      <c r="B19504" s="1">
        <v>42352</v>
      </c>
      <c r="C19504" t="s">
        <v>18</v>
      </c>
      <c r="D19504">
        <v>1</v>
      </c>
      <c r="E19504" t="s">
        <v>6979</v>
      </c>
      <c r="F19504" t="s">
        <v>13</v>
      </c>
      <c r="G19504" t="s">
        <v>20</v>
      </c>
      <c r="H19504" t="s">
        <v>6980</v>
      </c>
      <c r="J19504" s="5"/>
      <c r="K19504" s="2">
        <v>83000</v>
      </c>
      <c r="L19504" s="5"/>
      <c r="M19504" s="2">
        <f t="shared" si="304"/>
        <v>-1073742.7999999966</v>
      </c>
      <c r="P19504"/>
    </row>
    <row r="19505" spans="1:16" hidden="1">
      <c r="A19505" t="s">
        <v>6983</v>
      </c>
      <c r="B19505" s="1">
        <v>42352</v>
      </c>
      <c r="C19505" t="s">
        <v>1</v>
      </c>
      <c r="D19505">
        <v>1</v>
      </c>
      <c r="E19505" t="s">
        <v>6984</v>
      </c>
      <c r="F19505" t="s">
        <v>228</v>
      </c>
      <c r="G19505" t="s">
        <v>20</v>
      </c>
      <c r="H19505" t="s">
        <v>6151</v>
      </c>
      <c r="J19505" s="5"/>
      <c r="K19505" s="2">
        <v>99000</v>
      </c>
      <c r="L19505" s="5"/>
      <c r="M19505" s="2">
        <f t="shared" si="304"/>
        <v>-1172742.7999999966</v>
      </c>
      <c r="P19505"/>
    </row>
    <row r="19506" spans="1:16" hidden="1">
      <c r="A19506" t="s">
        <v>7036</v>
      </c>
      <c r="B19506" s="1">
        <v>42352</v>
      </c>
      <c r="C19506" t="s">
        <v>18</v>
      </c>
      <c r="D19506">
        <v>1</v>
      </c>
      <c r="E19506" t="s">
        <v>7037</v>
      </c>
      <c r="F19506" t="s">
        <v>13</v>
      </c>
      <c r="G19506" t="s">
        <v>20</v>
      </c>
      <c r="H19506" t="s">
        <v>7038</v>
      </c>
      <c r="J19506" s="5"/>
      <c r="K19506" s="2">
        <v>90000</v>
      </c>
      <c r="L19506" s="5"/>
      <c r="M19506" s="2">
        <f t="shared" si="304"/>
        <v>-1262742.7999999966</v>
      </c>
      <c r="P19506"/>
    </row>
    <row r="19507" spans="1:16" hidden="1">
      <c r="A19507" t="s">
        <v>7047</v>
      </c>
      <c r="B19507" s="1">
        <v>42352</v>
      </c>
      <c r="C19507" t="s">
        <v>43</v>
      </c>
      <c r="D19507">
        <v>1</v>
      </c>
      <c r="E19507" t="s">
        <v>7048</v>
      </c>
      <c r="F19507" t="s">
        <v>13</v>
      </c>
      <c r="G19507" t="s">
        <v>20</v>
      </c>
      <c r="H19507" t="s">
        <v>7049</v>
      </c>
      <c r="J19507" s="5"/>
      <c r="K19507" s="2">
        <v>13000</v>
      </c>
      <c r="L19507" s="5"/>
      <c r="M19507" s="2">
        <f t="shared" si="304"/>
        <v>-1275742.7999999966</v>
      </c>
      <c r="P19507"/>
    </row>
    <row r="19508" spans="1:16" hidden="1">
      <c r="A19508" t="s">
        <v>7058</v>
      </c>
      <c r="B19508" s="1">
        <v>42352</v>
      </c>
      <c r="C19508" t="s">
        <v>195</v>
      </c>
      <c r="D19508">
        <v>1</v>
      </c>
      <c r="E19508" t="s">
        <v>7059</v>
      </c>
      <c r="F19508" t="s">
        <v>13</v>
      </c>
      <c r="G19508" t="s">
        <v>20</v>
      </c>
      <c r="H19508" t="s">
        <v>195</v>
      </c>
      <c r="J19508" s="5"/>
      <c r="K19508" s="2">
        <v>60000</v>
      </c>
      <c r="L19508" s="5"/>
      <c r="M19508" s="2">
        <f t="shared" si="304"/>
        <v>-1335742.7999999966</v>
      </c>
      <c r="P19508"/>
    </row>
    <row r="19509" spans="1:16" hidden="1">
      <c r="A19509" t="s">
        <v>7062</v>
      </c>
      <c r="B19509" s="1">
        <v>42352</v>
      </c>
      <c r="C19509" t="s">
        <v>200</v>
      </c>
      <c r="D19509">
        <v>1</v>
      </c>
      <c r="E19509" t="s">
        <v>7063</v>
      </c>
      <c r="F19509" t="s">
        <v>16</v>
      </c>
      <c r="G19509" t="s">
        <v>20</v>
      </c>
      <c r="H19509" t="s">
        <v>200</v>
      </c>
      <c r="J19509" s="5"/>
      <c r="K19509" s="2">
        <v>600.01</v>
      </c>
      <c r="L19509" s="5"/>
      <c r="M19509" s="2">
        <f t="shared" si="304"/>
        <v>-1336342.8099999966</v>
      </c>
      <c r="P19509"/>
    </row>
    <row r="19510" spans="1:16" hidden="1">
      <c r="A19510" t="s">
        <v>7067</v>
      </c>
      <c r="B19510" s="1">
        <v>42352</v>
      </c>
      <c r="C19510" t="s">
        <v>195</v>
      </c>
      <c r="D19510">
        <v>1</v>
      </c>
      <c r="E19510" t="s">
        <v>7068</v>
      </c>
      <c r="F19510" t="s">
        <v>13</v>
      </c>
      <c r="G19510" t="s">
        <v>20</v>
      </c>
      <c r="H19510" t="s">
        <v>195</v>
      </c>
      <c r="J19510" s="5"/>
      <c r="K19510" s="2">
        <v>38997.919999999998</v>
      </c>
      <c r="L19510" s="5"/>
      <c r="M19510" s="2">
        <f t="shared" si="304"/>
        <v>-1375340.7299999965</v>
      </c>
      <c r="P19510"/>
    </row>
    <row r="19511" spans="1:16" hidden="1">
      <c r="A19511" t="s">
        <v>7069</v>
      </c>
      <c r="B19511" s="1">
        <v>42352</v>
      </c>
      <c r="C19511" t="s">
        <v>240</v>
      </c>
      <c r="D19511">
        <v>1</v>
      </c>
      <c r="E19511" t="s">
        <v>7070</v>
      </c>
      <c r="F19511" t="s">
        <v>13</v>
      </c>
      <c r="G19511" t="s">
        <v>20</v>
      </c>
      <c r="H19511" t="s">
        <v>240</v>
      </c>
      <c r="J19511" s="5"/>
      <c r="K19511" s="2">
        <v>1206.28</v>
      </c>
      <c r="L19511" s="5"/>
      <c r="M19511" s="2">
        <f t="shared" si="304"/>
        <v>-1376547.0099999965</v>
      </c>
      <c r="P19511"/>
    </row>
    <row r="19512" spans="1:16" hidden="1">
      <c r="A19512" t="s">
        <v>7073</v>
      </c>
      <c r="B19512" s="1">
        <v>42352</v>
      </c>
      <c r="C19512" t="s">
        <v>18</v>
      </c>
      <c r="D19512">
        <v>1</v>
      </c>
      <c r="E19512" t="s">
        <v>7074</v>
      </c>
      <c r="F19512" t="s">
        <v>13</v>
      </c>
      <c r="G19512" t="s">
        <v>20</v>
      </c>
      <c r="H19512" t="s">
        <v>18</v>
      </c>
      <c r="J19512" s="5"/>
      <c r="K19512" s="2">
        <v>12881.41</v>
      </c>
      <c r="L19512" s="5"/>
      <c r="M19512" s="2">
        <f t="shared" si="304"/>
        <v>-1389428.4199999964</v>
      </c>
      <c r="P19512"/>
    </row>
    <row r="19513" spans="1:16" hidden="1">
      <c r="A19513" s="47" t="s">
        <v>24989</v>
      </c>
      <c r="B19513" s="48">
        <v>42352</v>
      </c>
      <c r="C19513" s="47" t="s">
        <v>6</v>
      </c>
      <c r="D19513" s="47">
        <v>1</v>
      </c>
      <c r="E19513" s="47" t="s">
        <v>24991</v>
      </c>
      <c r="F19513" s="47" t="s">
        <v>13561</v>
      </c>
      <c r="G19513" s="47" t="s">
        <v>4</v>
      </c>
      <c r="H19513" s="47" t="s">
        <v>7096</v>
      </c>
      <c r="I19513" s="49">
        <v>15000</v>
      </c>
      <c r="J19513" s="5">
        <v>2</v>
      </c>
      <c r="L19513" s="5"/>
      <c r="M19513" s="2">
        <f t="shared" si="304"/>
        <v>-1374428.4199999964</v>
      </c>
      <c r="P19513"/>
    </row>
    <row r="19514" spans="1:16" hidden="1">
      <c r="A19514" s="47" t="s">
        <v>25012</v>
      </c>
      <c r="B19514" s="48">
        <v>42352</v>
      </c>
      <c r="C19514" s="47" t="s">
        <v>25015</v>
      </c>
      <c r="D19514" s="47">
        <v>1</v>
      </c>
      <c r="E19514" s="47" t="s">
        <v>25016</v>
      </c>
      <c r="F19514" s="47" t="s">
        <v>13565</v>
      </c>
      <c r="G19514" s="47" t="s">
        <v>4</v>
      </c>
      <c r="H19514" s="47" t="s">
        <v>25017</v>
      </c>
      <c r="I19514" s="49">
        <v>20000</v>
      </c>
      <c r="J19514" s="5">
        <v>2</v>
      </c>
      <c r="L19514" s="5"/>
      <c r="M19514" s="2">
        <f t="shared" si="304"/>
        <v>-1354428.4199999964</v>
      </c>
      <c r="P19514"/>
    </row>
    <row r="19515" spans="1:16" hidden="1">
      <c r="A19515" t="s">
        <v>25038</v>
      </c>
      <c r="B19515" s="1">
        <v>42352</v>
      </c>
      <c r="C19515" t="s">
        <v>1802</v>
      </c>
      <c r="D19515">
        <v>2</v>
      </c>
      <c r="E19515" t="s">
        <v>25041</v>
      </c>
      <c r="F19515" t="s">
        <v>13559</v>
      </c>
      <c r="G19515" t="s">
        <v>479</v>
      </c>
      <c r="H19515" t="s">
        <v>3879</v>
      </c>
      <c r="I19515" s="2">
        <v>1565.44</v>
      </c>
      <c r="J19515" s="5"/>
      <c r="L19515" s="5"/>
      <c r="M19515" s="2">
        <f t="shared" si="304"/>
        <v>-1352862.9799999965</v>
      </c>
      <c r="P19515"/>
    </row>
    <row r="19516" spans="1:16" hidden="1">
      <c r="A19516" t="s">
        <v>25062</v>
      </c>
      <c r="B19516" s="1">
        <v>42352</v>
      </c>
      <c r="C19516" t="s">
        <v>25065</v>
      </c>
      <c r="D19516">
        <v>1</v>
      </c>
      <c r="E19516" t="s">
        <v>25066</v>
      </c>
      <c r="F19516" t="s">
        <v>13565</v>
      </c>
      <c r="G19516" t="s">
        <v>4</v>
      </c>
      <c r="H19516" t="s">
        <v>22187</v>
      </c>
      <c r="I19516" s="2">
        <v>70315</v>
      </c>
      <c r="J19516" s="5"/>
      <c r="L19516" s="5"/>
      <c r="M19516" s="2">
        <f t="shared" si="304"/>
        <v>-1282547.9799999965</v>
      </c>
      <c r="P19516"/>
    </row>
    <row r="19517" spans="1:16" hidden="1">
      <c r="A19517" t="s">
        <v>25127</v>
      </c>
      <c r="B19517" s="1">
        <v>42352</v>
      </c>
      <c r="C19517" t="s">
        <v>25128</v>
      </c>
      <c r="D19517">
        <v>2</v>
      </c>
      <c r="E19517" t="s">
        <v>25129</v>
      </c>
      <c r="F19517" t="s">
        <v>7054</v>
      </c>
      <c r="G19517" t="s">
        <v>4</v>
      </c>
      <c r="H19517" t="s">
        <v>15483</v>
      </c>
      <c r="I19517" s="2">
        <v>129.31</v>
      </c>
      <c r="J19517" s="5"/>
      <c r="L19517" s="5"/>
      <c r="M19517" s="2">
        <f t="shared" si="304"/>
        <v>-1282418.6699999964</v>
      </c>
      <c r="P19517"/>
    </row>
    <row r="19518" spans="1:16" hidden="1">
      <c r="A19518" t="s">
        <v>25152</v>
      </c>
      <c r="B19518" s="1">
        <v>42352</v>
      </c>
      <c r="C19518" t="s">
        <v>1802</v>
      </c>
      <c r="D19518">
        <v>2</v>
      </c>
      <c r="E19518" t="s">
        <v>25153</v>
      </c>
      <c r="F19518" t="s">
        <v>13559</v>
      </c>
      <c r="G19518" t="s">
        <v>479</v>
      </c>
      <c r="H19518" t="s">
        <v>25154</v>
      </c>
      <c r="I19518" s="2">
        <v>874.66</v>
      </c>
      <c r="J19518" s="5"/>
      <c r="L19518" s="5"/>
      <c r="M19518" s="2">
        <f t="shared" si="304"/>
        <v>-1281544.0099999965</v>
      </c>
      <c r="P19518"/>
    </row>
    <row r="19519" spans="1:16" hidden="1">
      <c r="A19519" t="s">
        <v>25177</v>
      </c>
      <c r="B19519" s="1">
        <v>42352</v>
      </c>
      <c r="C19519" t="s">
        <v>19931</v>
      </c>
      <c r="D19519">
        <v>1</v>
      </c>
      <c r="E19519" t="s">
        <v>25178</v>
      </c>
      <c r="F19519" t="s">
        <v>13565</v>
      </c>
      <c r="G19519" t="s">
        <v>4</v>
      </c>
      <c r="H19519" t="s">
        <v>19933</v>
      </c>
      <c r="I19519" s="2">
        <v>52967.42</v>
      </c>
      <c r="J19519" s="5"/>
      <c r="L19519" s="5"/>
      <c r="M19519" s="2">
        <f t="shared" si="304"/>
        <v>-1228576.5899999966</v>
      </c>
      <c r="P19519"/>
    </row>
    <row r="19520" spans="1:16" hidden="1">
      <c r="A19520" t="s">
        <v>25199</v>
      </c>
      <c r="B19520" s="1">
        <v>42352</v>
      </c>
      <c r="C19520" t="s">
        <v>437</v>
      </c>
      <c r="D19520">
        <v>2</v>
      </c>
      <c r="E19520" t="s">
        <v>25200</v>
      </c>
      <c r="F19520" t="s">
        <v>13559</v>
      </c>
      <c r="G19520" t="s">
        <v>479</v>
      </c>
      <c r="H19520" t="s">
        <v>880</v>
      </c>
      <c r="I19520" s="2">
        <v>472.96</v>
      </c>
      <c r="J19520" s="5"/>
      <c r="L19520" s="5"/>
      <c r="M19520" s="2">
        <f t="shared" si="304"/>
        <v>-1228103.6299999966</v>
      </c>
      <c r="P19520"/>
    </row>
    <row r="19521" spans="1:16" hidden="1">
      <c r="A19521" t="s">
        <v>25226</v>
      </c>
      <c r="B19521" s="1">
        <v>42352</v>
      </c>
      <c r="C19521" t="s">
        <v>25227</v>
      </c>
      <c r="D19521">
        <v>1</v>
      </c>
      <c r="E19521" t="s">
        <v>25228</v>
      </c>
      <c r="F19521" t="s">
        <v>13565</v>
      </c>
      <c r="G19521" t="s">
        <v>4</v>
      </c>
      <c r="H19521" t="s">
        <v>25229</v>
      </c>
      <c r="I19521" s="2">
        <v>30000</v>
      </c>
      <c r="J19521" s="5"/>
      <c r="L19521" s="5"/>
      <c r="M19521" s="2">
        <f t="shared" si="304"/>
        <v>-1198103.6299999966</v>
      </c>
      <c r="P19521"/>
    </row>
    <row r="19522" spans="1:16" hidden="1">
      <c r="A19522" t="s">
        <v>25252</v>
      </c>
      <c r="B19522" s="1">
        <v>42352</v>
      </c>
      <c r="C19522" t="s">
        <v>25253</v>
      </c>
      <c r="D19522">
        <v>2</v>
      </c>
      <c r="E19522" t="s">
        <v>25254</v>
      </c>
      <c r="F19522" t="s">
        <v>7054</v>
      </c>
      <c r="G19522" t="s">
        <v>4</v>
      </c>
      <c r="H19522" t="s">
        <v>514</v>
      </c>
      <c r="I19522" s="2">
        <v>5865.99</v>
      </c>
      <c r="J19522" s="5"/>
      <c r="L19522" s="5"/>
      <c r="M19522" s="2">
        <f t="shared" si="304"/>
        <v>-1192237.6399999966</v>
      </c>
      <c r="P19522"/>
    </row>
    <row r="19523" spans="1:16" hidden="1">
      <c r="A19523" t="s">
        <v>25304</v>
      </c>
      <c r="B19523" s="1">
        <v>42352</v>
      </c>
      <c r="C19523" t="s">
        <v>6</v>
      </c>
      <c r="D19523">
        <v>1</v>
      </c>
      <c r="E19523" t="s">
        <v>25305</v>
      </c>
      <c r="F19523" t="s">
        <v>13561</v>
      </c>
      <c r="G19523" t="s">
        <v>4</v>
      </c>
      <c r="H19523" t="s">
        <v>6568</v>
      </c>
      <c r="I19523" s="2">
        <v>20000</v>
      </c>
      <c r="J19523" s="5"/>
      <c r="L19523" s="5"/>
      <c r="M19523" s="2">
        <f t="shared" si="304"/>
        <v>-1172237.6399999966</v>
      </c>
      <c r="P19523"/>
    </row>
    <row r="19524" spans="1:16" hidden="1">
      <c r="A19524" t="s">
        <v>25324</v>
      </c>
      <c r="B19524" s="1">
        <v>42352</v>
      </c>
      <c r="C19524" t="s">
        <v>25325</v>
      </c>
      <c r="D19524">
        <v>1</v>
      </c>
      <c r="E19524" t="s">
        <v>25326</v>
      </c>
      <c r="F19524" t="s">
        <v>13565</v>
      </c>
      <c r="G19524" t="s">
        <v>4</v>
      </c>
      <c r="H19524" t="s">
        <v>5467</v>
      </c>
      <c r="I19524" s="2">
        <v>40000</v>
      </c>
      <c r="J19524" s="5"/>
      <c r="L19524" s="5"/>
      <c r="M19524" s="2">
        <f t="shared" si="304"/>
        <v>-1132237.6399999966</v>
      </c>
      <c r="P19524"/>
    </row>
    <row r="19525" spans="1:16" hidden="1">
      <c r="A19525" t="s">
        <v>25347</v>
      </c>
      <c r="B19525" s="1">
        <v>42352</v>
      </c>
      <c r="C19525" t="s">
        <v>6</v>
      </c>
      <c r="D19525">
        <v>1</v>
      </c>
      <c r="E19525" t="s">
        <v>25348</v>
      </c>
      <c r="F19525" t="s">
        <v>13610</v>
      </c>
      <c r="G19525" t="s">
        <v>4</v>
      </c>
      <c r="H19525" t="s">
        <v>6270</v>
      </c>
      <c r="I19525" s="2">
        <v>6600</v>
      </c>
      <c r="J19525" s="5"/>
      <c r="L19525" s="5"/>
      <c r="M19525" s="2">
        <f t="shared" si="304"/>
        <v>-1125637.6399999966</v>
      </c>
      <c r="P19525"/>
    </row>
    <row r="19526" spans="1:16" hidden="1">
      <c r="A19526" t="s">
        <v>25366</v>
      </c>
      <c r="B19526" s="1">
        <v>42352</v>
      </c>
      <c r="C19526" t="s">
        <v>25367</v>
      </c>
      <c r="D19526">
        <v>2</v>
      </c>
      <c r="E19526" t="s">
        <v>25368</v>
      </c>
      <c r="F19526" t="s">
        <v>7054</v>
      </c>
      <c r="G19526" t="s">
        <v>4</v>
      </c>
      <c r="H19526" t="s">
        <v>3879</v>
      </c>
      <c r="I19526" s="2">
        <v>1185.2</v>
      </c>
      <c r="J19526" s="5"/>
      <c r="L19526" s="5"/>
      <c r="M19526" s="2">
        <f t="shared" si="304"/>
        <v>-1124452.4399999967</v>
      </c>
      <c r="P19526"/>
    </row>
    <row r="19527" spans="1:16" hidden="1">
      <c r="A19527" t="s">
        <v>25385</v>
      </c>
      <c r="B19527" s="1">
        <v>42352</v>
      </c>
      <c r="C19527" t="s">
        <v>25386</v>
      </c>
      <c r="D19527">
        <v>2</v>
      </c>
      <c r="E19527" t="s">
        <v>25387</v>
      </c>
      <c r="F19527" t="s">
        <v>7054</v>
      </c>
      <c r="G19527" t="s">
        <v>4</v>
      </c>
      <c r="H19527" t="s">
        <v>25388</v>
      </c>
      <c r="I19527" s="2">
        <v>4029</v>
      </c>
      <c r="J19527" s="5"/>
      <c r="L19527" s="5"/>
      <c r="M19527" s="2">
        <f t="shared" si="304"/>
        <v>-1120423.4399999967</v>
      </c>
      <c r="P19527"/>
    </row>
    <row r="19528" spans="1:16" hidden="1">
      <c r="A19528" t="s">
        <v>25410</v>
      </c>
      <c r="B19528" s="1">
        <v>42352</v>
      </c>
      <c r="C19528" t="s">
        <v>25411</v>
      </c>
      <c r="D19528">
        <v>2</v>
      </c>
      <c r="E19528" t="s">
        <v>25412</v>
      </c>
      <c r="F19528" t="s">
        <v>7054</v>
      </c>
      <c r="G19528" t="s">
        <v>20</v>
      </c>
      <c r="H19528" t="s">
        <v>25413</v>
      </c>
      <c r="I19528" s="2">
        <v>1840</v>
      </c>
      <c r="J19528" s="5"/>
      <c r="L19528" s="5"/>
      <c r="M19528" s="2">
        <f t="shared" si="304"/>
        <v>-1118583.4399999967</v>
      </c>
      <c r="P19528"/>
    </row>
    <row r="19529" spans="1:16" hidden="1">
      <c r="A19529" t="s">
        <v>25434</v>
      </c>
      <c r="B19529" s="1">
        <v>42352</v>
      </c>
      <c r="C19529" t="s">
        <v>25435</v>
      </c>
      <c r="D19529">
        <v>1</v>
      </c>
      <c r="E19529" t="s">
        <v>25436</v>
      </c>
      <c r="F19529" t="s">
        <v>13565</v>
      </c>
      <c r="G19529" t="s">
        <v>20</v>
      </c>
      <c r="H19529" t="s">
        <v>25437</v>
      </c>
      <c r="I19529" s="2">
        <v>340000</v>
      </c>
      <c r="J19529" s="5"/>
      <c r="L19529" s="5"/>
      <c r="M19529" s="2">
        <f t="shared" ref="M19529:M19592" si="305">+M19528+I19529-K19529</f>
        <v>-778583.43999999668</v>
      </c>
      <c r="P19529"/>
    </row>
    <row r="19530" spans="1:16" hidden="1">
      <c r="A19530" t="s">
        <v>25460</v>
      </c>
      <c r="B19530" s="1">
        <v>42352</v>
      </c>
      <c r="C19530" t="s">
        <v>6</v>
      </c>
      <c r="D19530">
        <v>1</v>
      </c>
      <c r="E19530" t="s">
        <v>25461</v>
      </c>
      <c r="F19530" t="s">
        <v>13565</v>
      </c>
      <c r="G19530" t="s">
        <v>20</v>
      </c>
      <c r="H19530" t="s">
        <v>6746</v>
      </c>
      <c r="I19530" s="2">
        <v>20000</v>
      </c>
      <c r="J19530" s="5"/>
      <c r="L19530" s="5"/>
      <c r="M19530" s="2">
        <f t="shared" si="305"/>
        <v>-758583.43999999668</v>
      </c>
      <c r="P19530"/>
    </row>
    <row r="19531" spans="1:16" hidden="1">
      <c r="A19531" t="s">
        <v>25481</v>
      </c>
      <c r="B19531" s="1">
        <v>42352</v>
      </c>
      <c r="C19531" t="s">
        <v>17616</v>
      </c>
      <c r="D19531">
        <v>1</v>
      </c>
      <c r="E19531" t="s">
        <v>25482</v>
      </c>
      <c r="F19531" t="s">
        <v>13565</v>
      </c>
      <c r="G19531" t="s">
        <v>20</v>
      </c>
      <c r="H19531" t="s">
        <v>16229</v>
      </c>
      <c r="I19531" s="2">
        <v>10000</v>
      </c>
      <c r="J19531" s="5"/>
      <c r="L19531" s="5"/>
      <c r="M19531" s="2">
        <f t="shared" si="305"/>
        <v>-748583.43999999668</v>
      </c>
      <c r="P19531"/>
    </row>
    <row r="19532" spans="1:16" hidden="1">
      <c r="A19532" t="s">
        <v>25501</v>
      </c>
      <c r="B19532" s="1">
        <v>42352</v>
      </c>
      <c r="C19532" t="s">
        <v>1802</v>
      </c>
      <c r="D19532">
        <v>2</v>
      </c>
      <c r="E19532" t="s">
        <v>25502</v>
      </c>
      <c r="F19532" t="s">
        <v>13559</v>
      </c>
      <c r="G19532" t="s">
        <v>479</v>
      </c>
      <c r="H19532" t="s">
        <v>5298</v>
      </c>
      <c r="J19532" s="5"/>
      <c r="K19532" s="2">
        <v>246.92</v>
      </c>
      <c r="L19532" s="5"/>
      <c r="M19532" s="2">
        <f t="shared" si="305"/>
        <v>-748830.35999999673</v>
      </c>
      <c r="P19532"/>
    </row>
    <row r="19533" spans="1:16" hidden="1">
      <c r="A19533" t="s">
        <v>25501</v>
      </c>
      <c r="B19533" s="1">
        <v>42352</v>
      </c>
      <c r="C19533" t="s">
        <v>1802</v>
      </c>
      <c r="D19533">
        <v>2</v>
      </c>
      <c r="E19533" t="s">
        <v>25502</v>
      </c>
      <c r="F19533" t="s">
        <v>13559</v>
      </c>
      <c r="G19533" t="s">
        <v>479</v>
      </c>
      <c r="H19533" t="s">
        <v>5298</v>
      </c>
      <c r="I19533" s="2">
        <v>246.92</v>
      </c>
      <c r="J19533" s="5"/>
      <c r="L19533" s="5"/>
      <c r="M19533" s="2">
        <f t="shared" si="305"/>
        <v>-748583.43999999668</v>
      </c>
      <c r="P19533"/>
    </row>
    <row r="19534" spans="1:16" hidden="1">
      <c r="A19534" t="s">
        <v>25522</v>
      </c>
      <c r="B19534" s="1">
        <v>42352</v>
      </c>
      <c r="C19534" t="s">
        <v>3261</v>
      </c>
      <c r="D19534">
        <v>2</v>
      </c>
      <c r="E19534" t="s">
        <v>25523</v>
      </c>
      <c r="F19534" t="s">
        <v>13559</v>
      </c>
      <c r="G19534" t="s">
        <v>479</v>
      </c>
      <c r="H19534" t="s">
        <v>25524</v>
      </c>
      <c r="J19534" s="5"/>
      <c r="K19534" s="2">
        <v>246.92</v>
      </c>
      <c r="L19534" s="5"/>
      <c r="M19534" s="2">
        <f t="shared" si="305"/>
        <v>-748830.35999999673</v>
      </c>
      <c r="P19534"/>
    </row>
    <row r="19535" spans="1:16" hidden="1">
      <c r="A19535" t="s">
        <v>25522</v>
      </c>
      <c r="B19535" s="1">
        <v>42352</v>
      </c>
      <c r="C19535" t="s">
        <v>3261</v>
      </c>
      <c r="D19535">
        <v>2</v>
      </c>
      <c r="E19535" t="s">
        <v>25523</v>
      </c>
      <c r="F19535" t="s">
        <v>13559</v>
      </c>
      <c r="G19535" t="s">
        <v>479</v>
      </c>
      <c r="H19535" t="s">
        <v>25524</v>
      </c>
      <c r="I19535" s="2">
        <v>246.92</v>
      </c>
      <c r="J19535" s="5"/>
      <c r="L19535" s="5"/>
      <c r="M19535" s="2">
        <f t="shared" si="305"/>
        <v>-748583.43999999668</v>
      </c>
      <c r="P19535"/>
    </row>
    <row r="19536" spans="1:16" hidden="1">
      <c r="A19536" t="s">
        <v>25543</v>
      </c>
      <c r="B19536" s="1">
        <v>42352</v>
      </c>
      <c r="C19536" t="s">
        <v>1802</v>
      </c>
      <c r="D19536">
        <v>2</v>
      </c>
      <c r="E19536" t="s">
        <v>25544</v>
      </c>
      <c r="F19536" t="s">
        <v>13559</v>
      </c>
      <c r="G19536" t="s">
        <v>479</v>
      </c>
      <c r="H19536" t="s">
        <v>3531</v>
      </c>
      <c r="I19536" s="2">
        <v>1171.4100000000001</v>
      </c>
      <c r="J19536" s="5"/>
      <c r="L19536" s="5"/>
      <c r="M19536" s="2">
        <f t="shared" si="305"/>
        <v>-747412.02999999665</v>
      </c>
      <c r="P19536"/>
    </row>
    <row r="19537" spans="1:16" hidden="1">
      <c r="A19537" t="s">
        <v>25564</v>
      </c>
      <c r="B19537" s="1">
        <v>42352</v>
      </c>
      <c r="C19537" t="s">
        <v>10593</v>
      </c>
      <c r="D19537">
        <v>2</v>
      </c>
      <c r="E19537" t="s">
        <v>25565</v>
      </c>
      <c r="F19537" t="s">
        <v>13559</v>
      </c>
      <c r="G19537" t="s">
        <v>479</v>
      </c>
      <c r="H19537" t="s">
        <v>106</v>
      </c>
      <c r="J19537" s="5"/>
      <c r="K19537" s="2">
        <v>60.68</v>
      </c>
      <c r="L19537" s="5"/>
      <c r="M19537" s="2">
        <f t="shared" si="305"/>
        <v>-747472.7099999967</v>
      </c>
      <c r="P19537"/>
    </row>
    <row r="19538" spans="1:16" hidden="1">
      <c r="A19538" t="s">
        <v>25564</v>
      </c>
      <c r="B19538" s="1">
        <v>42352</v>
      </c>
      <c r="C19538" t="s">
        <v>10593</v>
      </c>
      <c r="D19538">
        <v>2</v>
      </c>
      <c r="E19538" t="s">
        <v>25565</v>
      </c>
      <c r="F19538" t="s">
        <v>13559</v>
      </c>
      <c r="G19538" t="s">
        <v>479</v>
      </c>
      <c r="H19538" t="s">
        <v>106</v>
      </c>
      <c r="I19538" s="2">
        <v>60.68</v>
      </c>
      <c r="J19538" s="5"/>
      <c r="L19538" s="5"/>
      <c r="M19538" s="2">
        <f t="shared" si="305"/>
        <v>-747412.02999999665</v>
      </c>
      <c r="P19538"/>
    </row>
    <row r="19539" spans="1:16" hidden="1">
      <c r="A19539" t="s">
        <v>25582</v>
      </c>
      <c r="B19539" s="1">
        <v>42352</v>
      </c>
      <c r="C19539" t="s">
        <v>25583</v>
      </c>
      <c r="D19539">
        <v>1</v>
      </c>
      <c r="E19539" t="s">
        <v>25584</v>
      </c>
      <c r="F19539" t="s">
        <v>13565</v>
      </c>
      <c r="G19539" t="s">
        <v>20</v>
      </c>
      <c r="H19539" t="s">
        <v>25585</v>
      </c>
      <c r="I19539" s="2">
        <v>10000</v>
      </c>
      <c r="J19539" s="5"/>
      <c r="L19539" s="5"/>
      <c r="M19539" s="2">
        <f t="shared" si="305"/>
        <v>-737412.02999999665</v>
      </c>
      <c r="P19539"/>
    </row>
    <row r="19540" spans="1:16" hidden="1">
      <c r="A19540" t="s">
        <v>25604</v>
      </c>
      <c r="B19540" s="1">
        <v>42352</v>
      </c>
      <c r="C19540" t="s">
        <v>25605</v>
      </c>
      <c r="D19540">
        <v>2</v>
      </c>
      <c r="E19540" t="s">
        <v>25606</v>
      </c>
      <c r="F19540" t="s">
        <v>13559</v>
      </c>
      <c r="G19540" t="s">
        <v>479</v>
      </c>
      <c r="H19540" t="s">
        <v>4974</v>
      </c>
      <c r="J19540" s="5"/>
      <c r="K19540" s="2">
        <v>1064.3800000000001</v>
      </c>
      <c r="L19540" s="5"/>
      <c r="M19540" s="2">
        <f t="shared" si="305"/>
        <v>-738476.40999999666</v>
      </c>
      <c r="P19540"/>
    </row>
    <row r="19541" spans="1:16" hidden="1">
      <c r="A19541" t="s">
        <v>25604</v>
      </c>
      <c r="B19541" s="1">
        <v>42352</v>
      </c>
      <c r="C19541" t="s">
        <v>25605</v>
      </c>
      <c r="D19541">
        <v>2</v>
      </c>
      <c r="E19541" t="s">
        <v>25606</v>
      </c>
      <c r="F19541" t="s">
        <v>13559</v>
      </c>
      <c r="G19541" t="s">
        <v>479</v>
      </c>
      <c r="H19541" t="s">
        <v>4974</v>
      </c>
      <c r="I19541" s="2">
        <v>1064.3800000000001</v>
      </c>
      <c r="J19541" s="5"/>
      <c r="L19541" s="5"/>
      <c r="M19541" s="2">
        <f t="shared" si="305"/>
        <v>-737412.02999999665</v>
      </c>
      <c r="P19541"/>
    </row>
    <row r="19542" spans="1:16" hidden="1">
      <c r="A19542" t="s">
        <v>25628</v>
      </c>
      <c r="B19542" s="1">
        <v>42352</v>
      </c>
      <c r="C19542" t="s">
        <v>22788</v>
      </c>
      <c r="D19542">
        <v>1</v>
      </c>
      <c r="E19542" t="s">
        <v>25629</v>
      </c>
      <c r="F19542" t="s">
        <v>13565</v>
      </c>
      <c r="G19542" t="s">
        <v>20</v>
      </c>
      <c r="H19542" t="s">
        <v>22790</v>
      </c>
      <c r="I19542" s="2">
        <v>20000</v>
      </c>
      <c r="J19542" s="5"/>
      <c r="L19542" s="5"/>
      <c r="M19542" s="2">
        <f t="shared" si="305"/>
        <v>-717412.02999999665</v>
      </c>
      <c r="P19542"/>
    </row>
    <row r="19543" spans="1:16" hidden="1">
      <c r="A19543" t="s">
        <v>25649</v>
      </c>
      <c r="B19543" s="1">
        <v>42352</v>
      </c>
      <c r="C19543" t="s">
        <v>25605</v>
      </c>
      <c r="D19543">
        <v>2</v>
      </c>
      <c r="E19543" t="s">
        <v>25650</v>
      </c>
      <c r="F19543" t="s">
        <v>13559</v>
      </c>
      <c r="G19543" t="s">
        <v>479</v>
      </c>
      <c r="H19543" t="s">
        <v>6228</v>
      </c>
      <c r="J19543" s="5"/>
      <c r="K19543" s="2">
        <v>331.13</v>
      </c>
      <c r="L19543" s="5"/>
      <c r="M19543" s="2">
        <f t="shared" si="305"/>
        <v>-717743.15999999666</v>
      </c>
      <c r="P19543"/>
    </row>
    <row r="19544" spans="1:16" hidden="1">
      <c r="A19544" t="s">
        <v>25649</v>
      </c>
      <c r="B19544" s="1">
        <v>42352</v>
      </c>
      <c r="C19544" t="s">
        <v>25605</v>
      </c>
      <c r="D19544">
        <v>2</v>
      </c>
      <c r="E19544" t="s">
        <v>25650</v>
      </c>
      <c r="F19544" t="s">
        <v>13559</v>
      </c>
      <c r="G19544" t="s">
        <v>479</v>
      </c>
      <c r="H19544" t="s">
        <v>6228</v>
      </c>
      <c r="I19544" s="2">
        <v>331.13</v>
      </c>
      <c r="J19544" s="5"/>
      <c r="L19544" s="5"/>
      <c r="M19544" s="2">
        <f t="shared" si="305"/>
        <v>-717412.02999999665</v>
      </c>
      <c r="P19544"/>
    </row>
    <row r="19545" spans="1:16" hidden="1">
      <c r="A19545" t="s">
        <v>25667</v>
      </c>
      <c r="B19545" s="1">
        <v>42352</v>
      </c>
      <c r="C19545" t="s">
        <v>25668</v>
      </c>
      <c r="D19545">
        <v>2</v>
      </c>
      <c r="E19545" t="s">
        <v>25669</v>
      </c>
      <c r="F19545" t="s">
        <v>7054</v>
      </c>
      <c r="G19545" t="s">
        <v>20</v>
      </c>
      <c r="H19545" t="s">
        <v>23188</v>
      </c>
      <c r="I19545" s="2">
        <v>3030</v>
      </c>
      <c r="J19545" s="5"/>
      <c r="L19545" s="5"/>
      <c r="M19545" s="2">
        <f t="shared" si="305"/>
        <v>-714382.02999999665</v>
      </c>
      <c r="P19545"/>
    </row>
    <row r="19546" spans="1:16" hidden="1">
      <c r="A19546" t="s">
        <v>25688</v>
      </c>
      <c r="B19546" s="1">
        <v>42352</v>
      </c>
      <c r="C19546" t="s">
        <v>6</v>
      </c>
      <c r="D19546">
        <v>1</v>
      </c>
      <c r="E19546" t="s">
        <v>25689</v>
      </c>
      <c r="F19546" t="s">
        <v>13565</v>
      </c>
      <c r="G19546" t="s">
        <v>20</v>
      </c>
      <c r="H19546" t="s">
        <v>6924</v>
      </c>
      <c r="I19546" s="2">
        <v>200000</v>
      </c>
      <c r="J19546" s="5"/>
      <c r="L19546" s="5"/>
      <c r="M19546" s="2">
        <f t="shared" si="305"/>
        <v>-514382.02999999665</v>
      </c>
      <c r="P19546"/>
    </row>
    <row r="19547" spans="1:16" hidden="1">
      <c r="A19547" t="s">
        <v>25708</v>
      </c>
      <c r="B19547" s="1">
        <v>42352</v>
      </c>
      <c r="C19547" t="s">
        <v>22036</v>
      </c>
      <c r="D19547">
        <v>1</v>
      </c>
      <c r="E19547" t="s">
        <v>25709</v>
      </c>
      <c r="F19547" t="s">
        <v>13561</v>
      </c>
      <c r="G19547" t="s">
        <v>20</v>
      </c>
      <c r="H19547" t="s">
        <v>6944</v>
      </c>
      <c r="I19547" s="2">
        <v>90000</v>
      </c>
      <c r="J19547" s="5"/>
      <c r="L19547" s="5"/>
      <c r="M19547" s="2">
        <f t="shared" si="305"/>
        <v>-424382.02999999665</v>
      </c>
      <c r="P19547"/>
    </row>
    <row r="19548" spans="1:16" hidden="1">
      <c r="A19548" t="s">
        <v>25728</v>
      </c>
      <c r="B19548" s="1">
        <v>42352</v>
      </c>
      <c r="C19548" t="s">
        <v>25729</v>
      </c>
      <c r="D19548">
        <v>2</v>
      </c>
      <c r="E19548" t="s">
        <v>25730</v>
      </c>
      <c r="F19548" t="s">
        <v>7054</v>
      </c>
      <c r="G19548" t="s">
        <v>20</v>
      </c>
      <c r="H19548" t="s">
        <v>4974</v>
      </c>
      <c r="I19548" s="2">
        <v>600.01</v>
      </c>
      <c r="J19548" s="5"/>
      <c r="L19548" s="5"/>
      <c r="M19548" s="2">
        <f t="shared" si="305"/>
        <v>-423782.01999999664</v>
      </c>
      <c r="P19548"/>
    </row>
    <row r="19549" spans="1:16" hidden="1">
      <c r="A19549" t="s">
        <v>25751</v>
      </c>
      <c r="B19549" s="1">
        <v>42352</v>
      </c>
      <c r="C19549" t="s">
        <v>23958</v>
      </c>
      <c r="D19549">
        <v>1</v>
      </c>
      <c r="E19549" t="s">
        <v>25752</v>
      </c>
      <c r="F19549" t="s">
        <v>13565</v>
      </c>
      <c r="G19549" t="s">
        <v>20</v>
      </c>
      <c r="H19549" t="s">
        <v>23960</v>
      </c>
      <c r="I19549" s="2">
        <v>83000</v>
      </c>
      <c r="J19549" s="5"/>
      <c r="L19549" s="5"/>
      <c r="M19549" s="2">
        <f t="shared" si="305"/>
        <v>-340782.01999999664</v>
      </c>
      <c r="P19549"/>
    </row>
    <row r="19550" spans="1:16" hidden="1">
      <c r="A19550" t="s">
        <v>25772</v>
      </c>
      <c r="B19550" s="1">
        <v>42352</v>
      </c>
      <c r="C19550" t="s">
        <v>25773</v>
      </c>
      <c r="D19550">
        <v>1</v>
      </c>
      <c r="E19550" t="s">
        <v>25774</v>
      </c>
      <c r="F19550" t="s">
        <v>13565</v>
      </c>
      <c r="G19550" t="s">
        <v>20</v>
      </c>
      <c r="H19550" t="s">
        <v>6151</v>
      </c>
      <c r="I19550" s="2">
        <v>99000</v>
      </c>
      <c r="J19550" s="5"/>
      <c r="L19550" s="5"/>
      <c r="M19550" s="2">
        <f t="shared" si="305"/>
        <v>-241782.01999999664</v>
      </c>
      <c r="P19550"/>
    </row>
    <row r="19551" spans="1:16" hidden="1">
      <c r="A19551" t="s">
        <v>25795</v>
      </c>
      <c r="B19551" s="1">
        <v>42352</v>
      </c>
      <c r="C19551" t="s">
        <v>25796</v>
      </c>
      <c r="D19551">
        <v>2</v>
      </c>
      <c r="E19551" t="s">
        <v>25797</v>
      </c>
      <c r="F19551" t="s">
        <v>7054</v>
      </c>
      <c r="G19551" t="s">
        <v>20</v>
      </c>
      <c r="H19551" t="s">
        <v>10505</v>
      </c>
      <c r="I19551" s="2">
        <v>1840</v>
      </c>
      <c r="J19551" s="5"/>
      <c r="L19551" s="5"/>
      <c r="M19551" s="2">
        <f t="shared" si="305"/>
        <v>-239942.01999999664</v>
      </c>
      <c r="P19551"/>
    </row>
    <row r="19552" spans="1:16" hidden="1">
      <c r="A19552" t="s">
        <v>25819</v>
      </c>
      <c r="B19552" s="1">
        <v>42352</v>
      </c>
      <c r="C19552" t="s">
        <v>22274</v>
      </c>
      <c r="D19552">
        <v>1</v>
      </c>
      <c r="E19552" t="s">
        <v>22275</v>
      </c>
      <c r="F19552" t="s">
        <v>13561</v>
      </c>
      <c r="G19552" t="s">
        <v>20</v>
      </c>
      <c r="H19552" t="s">
        <v>25820</v>
      </c>
      <c r="J19552" s="5"/>
      <c r="K19552" s="2">
        <v>10000</v>
      </c>
      <c r="L19552" s="5"/>
      <c r="M19552" s="2">
        <f t="shared" si="305"/>
        <v>-249942.01999999664</v>
      </c>
      <c r="P19552"/>
    </row>
    <row r="19553" spans="1:16" hidden="1">
      <c r="A19553" t="s">
        <v>25842</v>
      </c>
      <c r="B19553" s="1">
        <v>42352</v>
      </c>
      <c r="C19553" t="s">
        <v>25843</v>
      </c>
      <c r="D19553">
        <v>1</v>
      </c>
      <c r="E19553" t="s">
        <v>25844</v>
      </c>
      <c r="F19553" t="s">
        <v>13561</v>
      </c>
      <c r="G19553" t="s">
        <v>20</v>
      </c>
      <c r="H19553" t="s">
        <v>6196</v>
      </c>
      <c r="I19553" s="2">
        <v>10000</v>
      </c>
      <c r="J19553" s="5"/>
      <c r="L19553" s="5"/>
      <c r="M19553" s="2">
        <f t="shared" si="305"/>
        <v>-239942.01999999664</v>
      </c>
      <c r="P19553"/>
    </row>
    <row r="19554" spans="1:16" hidden="1">
      <c r="A19554" t="s">
        <v>25870</v>
      </c>
      <c r="B19554" s="1">
        <v>42352</v>
      </c>
      <c r="C19554" t="s">
        <v>25871</v>
      </c>
      <c r="D19554">
        <v>1</v>
      </c>
      <c r="E19554" t="s">
        <v>25872</v>
      </c>
      <c r="F19554" t="s">
        <v>13565</v>
      </c>
      <c r="G19554" t="s">
        <v>20</v>
      </c>
      <c r="H19554" t="s">
        <v>7049</v>
      </c>
      <c r="I19554" s="2">
        <v>14000</v>
      </c>
      <c r="J19554" s="5"/>
      <c r="L19554" s="5"/>
      <c r="M19554" s="2">
        <f t="shared" si="305"/>
        <v>-225942.01999999664</v>
      </c>
      <c r="P19554"/>
    </row>
    <row r="19555" spans="1:16" hidden="1">
      <c r="A19555" t="s">
        <v>25890</v>
      </c>
      <c r="B19555" s="1">
        <v>42352</v>
      </c>
      <c r="C19555" t="s">
        <v>25871</v>
      </c>
      <c r="D19555">
        <v>1</v>
      </c>
      <c r="E19555" t="s">
        <v>25891</v>
      </c>
      <c r="F19555" t="s">
        <v>13565</v>
      </c>
      <c r="G19555" t="s">
        <v>20</v>
      </c>
      <c r="H19555" t="s">
        <v>7049</v>
      </c>
      <c r="I19555" s="2">
        <v>13000</v>
      </c>
      <c r="J19555" s="5"/>
      <c r="L19555" s="5"/>
      <c r="M19555" s="2">
        <f t="shared" si="305"/>
        <v>-212942.01999999664</v>
      </c>
      <c r="P19555"/>
    </row>
    <row r="19556" spans="1:16" hidden="1">
      <c r="A19556" t="s">
        <v>25914</v>
      </c>
      <c r="B19556" s="1">
        <v>42352</v>
      </c>
      <c r="C19556" t="s">
        <v>24352</v>
      </c>
      <c r="D19556">
        <v>1</v>
      </c>
      <c r="E19556" t="s">
        <v>25915</v>
      </c>
      <c r="F19556" t="s">
        <v>13561</v>
      </c>
      <c r="G19556" t="s">
        <v>20</v>
      </c>
      <c r="H19556" t="s">
        <v>24354</v>
      </c>
      <c r="I19556" s="2">
        <v>90000</v>
      </c>
      <c r="J19556" s="5"/>
      <c r="L19556" s="5"/>
      <c r="M19556" s="2">
        <f t="shared" si="305"/>
        <v>-122942.01999999664</v>
      </c>
      <c r="P19556"/>
    </row>
    <row r="19557" spans="1:16" hidden="1">
      <c r="A19557" t="s">
        <v>25934</v>
      </c>
      <c r="B19557" s="1">
        <v>42352</v>
      </c>
      <c r="C19557" t="s">
        <v>25935</v>
      </c>
      <c r="D19557">
        <v>1</v>
      </c>
      <c r="E19557" t="s">
        <v>25936</v>
      </c>
      <c r="F19557" t="s">
        <v>13565</v>
      </c>
      <c r="G19557" t="s">
        <v>20</v>
      </c>
      <c r="H19557" t="s">
        <v>25937</v>
      </c>
      <c r="I19557" s="2">
        <v>20000</v>
      </c>
      <c r="J19557" s="5"/>
      <c r="L19557" s="5"/>
      <c r="M19557" s="2">
        <f t="shared" si="305"/>
        <v>-102942.01999999664</v>
      </c>
      <c r="P19557"/>
    </row>
    <row r="19558" spans="1:16" hidden="1">
      <c r="A19558" t="s">
        <v>25957</v>
      </c>
      <c r="B19558" s="1">
        <v>42352</v>
      </c>
      <c r="C19558" t="s">
        <v>25958</v>
      </c>
      <c r="D19558">
        <v>1</v>
      </c>
      <c r="E19558" t="s">
        <v>25959</v>
      </c>
      <c r="F19558" t="s">
        <v>13565</v>
      </c>
      <c r="G19558" t="s">
        <v>20</v>
      </c>
      <c r="H19558" t="s">
        <v>25937</v>
      </c>
      <c r="I19558" s="2">
        <v>5000</v>
      </c>
      <c r="J19558" s="5"/>
      <c r="L19558" s="5"/>
      <c r="M19558" s="2">
        <f t="shared" si="305"/>
        <v>-97942.019999996643</v>
      </c>
      <c r="N19558" s="3">
        <f>+M19473-M19558</f>
        <v>104043.39000000007</v>
      </c>
      <c r="O19558" s="3">
        <f>+K19474+K19476+K19477-I19513-I19514+K19475</f>
        <v>104043.34999999999</v>
      </c>
      <c r="P19558"/>
    </row>
    <row r="19559" spans="1:16" hidden="1">
      <c r="A19559" s="35" t="s">
        <v>7084</v>
      </c>
      <c r="B19559" s="36">
        <v>42353</v>
      </c>
      <c r="C19559" s="35" t="s">
        <v>6</v>
      </c>
      <c r="D19559" s="35">
        <v>1</v>
      </c>
      <c r="E19559" s="35" t="s">
        <v>7085</v>
      </c>
      <c r="F19559" s="35" t="s">
        <v>29</v>
      </c>
      <c r="G19559" s="35" t="s">
        <v>4</v>
      </c>
      <c r="H19559" s="35" t="s">
        <v>7086</v>
      </c>
      <c r="I19559" s="11">
        <v>2453.16</v>
      </c>
      <c r="J19559" s="12"/>
      <c r="K19559" s="11"/>
      <c r="L19559" s="12"/>
      <c r="M19559" s="2">
        <f t="shared" si="305"/>
        <v>-95488.859999996639</v>
      </c>
      <c r="P19559"/>
    </row>
    <row r="19560" spans="1:16" hidden="1">
      <c r="A19560" t="s">
        <v>7094</v>
      </c>
      <c r="B19560" s="1">
        <v>42353</v>
      </c>
      <c r="C19560" t="s">
        <v>11</v>
      </c>
      <c r="D19560">
        <v>1</v>
      </c>
      <c r="E19560" t="s">
        <v>7095</v>
      </c>
      <c r="F19560" t="s">
        <v>228</v>
      </c>
      <c r="G19560" t="s">
        <v>4</v>
      </c>
      <c r="H19560" t="s">
        <v>7096</v>
      </c>
      <c r="J19560" s="5"/>
      <c r="K19560" s="2">
        <v>200000</v>
      </c>
      <c r="L19560" s="5"/>
      <c r="M19560" s="2">
        <f t="shared" si="305"/>
        <v>-295488.85999999661</v>
      </c>
      <c r="P19560"/>
    </row>
    <row r="19561" spans="1:16" hidden="1">
      <c r="A19561" t="s">
        <v>7100</v>
      </c>
      <c r="B19561" s="1">
        <v>42353</v>
      </c>
      <c r="C19561" t="s">
        <v>11</v>
      </c>
      <c r="D19561">
        <v>1</v>
      </c>
      <c r="E19561" t="s">
        <v>7101</v>
      </c>
      <c r="F19561" t="s">
        <v>16</v>
      </c>
      <c r="G19561" t="s">
        <v>4</v>
      </c>
      <c r="H19561" t="s">
        <v>2132</v>
      </c>
      <c r="J19561" s="5"/>
      <c r="K19561" s="2">
        <v>1025</v>
      </c>
      <c r="L19561" s="5"/>
      <c r="M19561" s="2">
        <f t="shared" si="305"/>
        <v>-296513.85999999661</v>
      </c>
      <c r="P19561"/>
    </row>
    <row r="19562" spans="1:16" hidden="1">
      <c r="A19562" t="s">
        <v>7108</v>
      </c>
      <c r="B19562" s="1">
        <v>42353</v>
      </c>
      <c r="C19562" t="s">
        <v>11</v>
      </c>
      <c r="D19562">
        <v>1</v>
      </c>
      <c r="E19562" t="s">
        <v>7109</v>
      </c>
      <c r="F19562" t="s">
        <v>16</v>
      </c>
      <c r="G19562" t="s">
        <v>4</v>
      </c>
      <c r="H19562" t="s">
        <v>7110</v>
      </c>
      <c r="J19562" s="5"/>
      <c r="K19562" s="2">
        <v>1025</v>
      </c>
      <c r="L19562" s="5"/>
      <c r="M19562" s="2">
        <f t="shared" si="305"/>
        <v>-297538.85999999661</v>
      </c>
      <c r="P19562"/>
    </row>
    <row r="19563" spans="1:16" hidden="1">
      <c r="A19563" t="s">
        <v>7180</v>
      </c>
      <c r="B19563" s="1">
        <v>42353</v>
      </c>
      <c r="C19563" t="s">
        <v>1</v>
      </c>
      <c r="D19563">
        <v>2</v>
      </c>
      <c r="E19563" t="s">
        <v>7181</v>
      </c>
      <c r="F19563" t="s">
        <v>3</v>
      </c>
      <c r="G19563" t="s">
        <v>4</v>
      </c>
      <c r="H19563" t="s">
        <v>5</v>
      </c>
      <c r="I19563" s="2">
        <v>16336.05</v>
      </c>
      <c r="J19563" s="5"/>
      <c r="L19563" s="5"/>
      <c r="M19563" s="2">
        <f t="shared" si="305"/>
        <v>-281202.80999999662</v>
      </c>
      <c r="P19563"/>
    </row>
    <row r="19564" spans="1:16" hidden="1">
      <c r="A19564" t="s">
        <v>7187</v>
      </c>
      <c r="B19564" s="1">
        <v>42353</v>
      </c>
      <c r="C19564" t="s">
        <v>1</v>
      </c>
      <c r="D19564">
        <v>1</v>
      </c>
      <c r="E19564" t="s">
        <v>7188</v>
      </c>
      <c r="F19564" t="s">
        <v>13</v>
      </c>
      <c r="G19564" t="s">
        <v>4</v>
      </c>
      <c r="H19564" t="s">
        <v>7189</v>
      </c>
      <c r="J19564" s="5"/>
      <c r="K19564" s="2">
        <v>16336.05</v>
      </c>
      <c r="L19564" s="5"/>
      <c r="M19564" s="2">
        <f t="shared" si="305"/>
        <v>-297538.85999999661</v>
      </c>
      <c r="P19564"/>
    </row>
    <row r="19565" spans="1:16" hidden="1">
      <c r="A19565" t="s">
        <v>7243</v>
      </c>
      <c r="B19565" s="1">
        <v>42353</v>
      </c>
      <c r="C19565" t="s">
        <v>11</v>
      </c>
      <c r="D19565">
        <v>1</v>
      </c>
      <c r="E19565" t="s">
        <v>7244</v>
      </c>
      <c r="F19565" t="s">
        <v>13</v>
      </c>
      <c r="G19565" t="s">
        <v>4</v>
      </c>
      <c r="H19565" t="s">
        <v>2318</v>
      </c>
      <c r="J19565" s="5"/>
      <c r="K19565" s="2">
        <v>40000</v>
      </c>
      <c r="L19565" s="5"/>
      <c r="M19565" s="2">
        <f t="shared" si="305"/>
        <v>-337538.85999999661</v>
      </c>
      <c r="P19565"/>
    </row>
    <row r="19566" spans="1:16" hidden="1">
      <c r="A19566" t="s">
        <v>7282</v>
      </c>
      <c r="B19566" s="1">
        <v>42353</v>
      </c>
      <c r="C19566" t="s">
        <v>200</v>
      </c>
      <c r="D19566">
        <v>1</v>
      </c>
      <c r="E19566" t="s">
        <v>7283</v>
      </c>
      <c r="F19566" t="s">
        <v>16</v>
      </c>
      <c r="G19566" t="s">
        <v>4</v>
      </c>
      <c r="H19566" t="s">
        <v>200</v>
      </c>
      <c r="J19566" s="5"/>
      <c r="K19566" s="2">
        <v>1190</v>
      </c>
      <c r="L19566" s="5"/>
      <c r="M19566" s="2">
        <f t="shared" si="305"/>
        <v>-338728.85999999661</v>
      </c>
      <c r="P19566"/>
    </row>
    <row r="19567" spans="1:16" hidden="1">
      <c r="A19567" t="s">
        <v>7293</v>
      </c>
      <c r="B19567" s="1">
        <v>42353</v>
      </c>
      <c r="C19567" t="s">
        <v>195</v>
      </c>
      <c r="D19567">
        <v>1</v>
      </c>
      <c r="E19567" t="s">
        <v>7294</v>
      </c>
      <c r="F19567" t="s">
        <v>13</v>
      </c>
      <c r="G19567" t="s">
        <v>4</v>
      </c>
      <c r="H19567" t="s">
        <v>195</v>
      </c>
      <c r="J19567" s="5"/>
      <c r="K19567" s="2">
        <v>2072.0100000000002</v>
      </c>
      <c r="L19567" s="5"/>
      <c r="M19567" s="2">
        <f t="shared" si="305"/>
        <v>-340800.86999999662</v>
      </c>
      <c r="P19567"/>
    </row>
    <row r="19568" spans="1:16" hidden="1">
      <c r="A19568" t="s">
        <v>7302</v>
      </c>
      <c r="B19568" s="1">
        <v>42353</v>
      </c>
      <c r="C19568" t="s">
        <v>240</v>
      </c>
      <c r="D19568">
        <v>1</v>
      </c>
      <c r="E19568" t="s">
        <v>7303</v>
      </c>
      <c r="F19568" t="s">
        <v>13</v>
      </c>
      <c r="G19568" t="s">
        <v>4</v>
      </c>
      <c r="H19568" t="s">
        <v>240</v>
      </c>
      <c r="J19568" s="5"/>
      <c r="K19568" s="2">
        <v>2453.16</v>
      </c>
      <c r="L19568" s="5"/>
      <c r="M19568" s="2">
        <f t="shared" si="305"/>
        <v>-343254.02999999659</v>
      </c>
      <c r="P19568"/>
    </row>
    <row r="19569" spans="1:16" hidden="1">
      <c r="A19569" t="s">
        <v>7310</v>
      </c>
      <c r="B19569" s="1">
        <v>42353</v>
      </c>
      <c r="C19569" t="s">
        <v>18</v>
      </c>
      <c r="D19569">
        <v>1</v>
      </c>
      <c r="E19569" t="s">
        <v>7311</v>
      </c>
      <c r="F19569" t="s">
        <v>13</v>
      </c>
      <c r="G19569" t="s">
        <v>4</v>
      </c>
      <c r="H19569" t="s">
        <v>18</v>
      </c>
      <c r="J19569" s="5"/>
      <c r="K19569" s="2">
        <v>3193.81</v>
      </c>
      <c r="L19569" s="5"/>
      <c r="M19569" s="2">
        <f t="shared" si="305"/>
        <v>-346447.83999999659</v>
      </c>
      <c r="P19569"/>
    </row>
    <row r="19570" spans="1:16" hidden="1">
      <c r="A19570" t="s">
        <v>7315</v>
      </c>
      <c r="B19570" s="1">
        <v>42353</v>
      </c>
      <c r="C19570" t="s">
        <v>195</v>
      </c>
      <c r="D19570">
        <v>1</v>
      </c>
      <c r="E19570" t="s">
        <v>7294</v>
      </c>
      <c r="F19570" t="s">
        <v>13</v>
      </c>
      <c r="G19570" t="s">
        <v>4</v>
      </c>
      <c r="H19570" t="s">
        <v>1173</v>
      </c>
      <c r="I19570" s="2">
        <v>2072.0100000000002</v>
      </c>
      <c r="J19570" s="5"/>
      <c r="L19570" s="5"/>
      <c r="M19570" s="2">
        <f t="shared" si="305"/>
        <v>-344375.82999999658</v>
      </c>
      <c r="P19570"/>
    </row>
    <row r="19571" spans="1:16" hidden="1">
      <c r="A19571" t="s">
        <v>7325</v>
      </c>
      <c r="B19571" s="1">
        <v>42353</v>
      </c>
      <c r="C19571" t="s">
        <v>195</v>
      </c>
      <c r="D19571">
        <v>1</v>
      </c>
      <c r="E19571" t="s">
        <v>7326</v>
      </c>
      <c r="F19571" t="s">
        <v>13</v>
      </c>
      <c r="G19571" t="s">
        <v>4</v>
      </c>
      <c r="H19571" t="s">
        <v>195</v>
      </c>
      <c r="J19571" s="5"/>
      <c r="K19571" s="2">
        <v>42072.01</v>
      </c>
      <c r="L19571" s="5"/>
      <c r="M19571" s="2">
        <f t="shared" si="305"/>
        <v>-386447.83999999659</v>
      </c>
      <c r="P19571"/>
    </row>
    <row r="19572" spans="1:16" hidden="1">
      <c r="A19572" t="s">
        <v>7378</v>
      </c>
      <c r="B19572" s="1">
        <v>42353</v>
      </c>
      <c r="C19572" t="s">
        <v>18</v>
      </c>
      <c r="D19572">
        <v>1</v>
      </c>
      <c r="E19572" t="s">
        <v>7379</v>
      </c>
      <c r="F19572" t="s">
        <v>13</v>
      </c>
      <c r="G19572" t="s">
        <v>20</v>
      </c>
      <c r="H19572" t="s">
        <v>7380</v>
      </c>
      <c r="J19572" s="5"/>
      <c r="K19572" s="2">
        <v>15000</v>
      </c>
      <c r="L19572" s="5"/>
      <c r="M19572" s="2">
        <f t="shared" si="305"/>
        <v>-401447.83999999659</v>
      </c>
      <c r="P19572"/>
    </row>
    <row r="19573" spans="1:16" hidden="1">
      <c r="A19573" t="s">
        <v>7394</v>
      </c>
      <c r="B19573" s="1">
        <v>42353</v>
      </c>
      <c r="C19573" t="s">
        <v>6</v>
      </c>
      <c r="D19573">
        <v>1</v>
      </c>
      <c r="E19573" t="s">
        <v>7395</v>
      </c>
      <c r="F19573" t="s">
        <v>29</v>
      </c>
      <c r="G19573" t="s">
        <v>20</v>
      </c>
      <c r="H19573" t="s">
        <v>7396</v>
      </c>
      <c r="I19573" s="2">
        <v>3529.02</v>
      </c>
      <c r="J19573" s="5"/>
      <c r="L19573" s="5"/>
      <c r="M19573" s="2">
        <f t="shared" si="305"/>
        <v>-397918.81999999657</v>
      </c>
      <c r="P19573"/>
    </row>
    <row r="19574" spans="1:16" hidden="1">
      <c r="A19574" t="s">
        <v>7447</v>
      </c>
      <c r="B19574" s="1">
        <v>42353</v>
      </c>
      <c r="C19574" t="s">
        <v>11</v>
      </c>
      <c r="D19574">
        <v>1</v>
      </c>
      <c r="E19574" t="s">
        <v>7448</v>
      </c>
      <c r="F19574" t="s">
        <v>228</v>
      </c>
      <c r="G19574" t="s">
        <v>20</v>
      </c>
      <c r="H19574" t="s">
        <v>7449</v>
      </c>
      <c r="J19574" s="5"/>
      <c r="K19574" s="2">
        <v>5000</v>
      </c>
      <c r="L19574" s="5"/>
      <c r="M19574" s="2">
        <f t="shared" si="305"/>
        <v>-402918.81999999657</v>
      </c>
      <c r="P19574"/>
    </row>
    <row r="19575" spans="1:16" hidden="1">
      <c r="A19575" t="s">
        <v>7588</v>
      </c>
      <c r="B19575" s="1">
        <v>42353</v>
      </c>
      <c r="C19575" t="s">
        <v>11</v>
      </c>
      <c r="D19575">
        <v>1</v>
      </c>
      <c r="E19575" t="s">
        <v>7589</v>
      </c>
      <c r="F19575" t="s">
        <v>13</v>
      </c>
      <c r="G19575" t="s">
        <v>20</v>
      </c>
      <c r="H19575" t="s">
        <v>7590</v>
      </c>
      <c r="J19575" s="5"/>
      <c r="K19575" s="2">
        <v>114135</v>
      </c>
      <c r="L19575" s="5"/>
      <c r="M19575" s="2">
        <f t="shared" si="305"/>
        <v>-517053.81999999657</v>
      </c>
      <c r="P19575"/>
    </row>
    <row r="19576" spans="1:16" hidden="1">
      <c r="A19576" t="s">
        <v>7688</v>
      </c>
      <c r="B19576" s="1">
        <v>42353</v>
      </c>
      <c r="C19576" t="s">
        <v>1</v>
      </c>
      <c r="D19576">
        <v>1</v>
      </c>
      <c r="E19576" t="s">
        <v>7689</v>
      </c>
      <c r="F19576" t="s">
        <v>228</v>
      </c>
      <c r="G19576" t="s">
        <v>20</v>
      </c>
      <c r="H19576" t="s">
        <v>7380</v>
      </c>
      <c r="J19576" s="5"/>
      <c r="K19576" s="2">
        <v>163600</v>
      </c>
      <c r="L19576" s="5"/>
      <c r="M19576" s="2">
        <f t="shared" si="305"/>
        <v>-680653.81999999657</v>
      </c>
      <c r="P19576"/>
    </row>
    <row r="19577" spans="1:16" hidden="1">
      <c r="A19577" t="s">
        <v>7696</v>
      </c>
      <c r="B19577" s="1">
        <v>42353</v>
      </c>
      <c r="C19577" t="s">
        <v>1</v>
      </c>
      <c r="D19577">
        <v>1</v>
      </c>
      <c r="E19577" t="s">
        <v>7697</v>
      </c>
      <c r="F19577" t="s">
        <v>16</v>
      </c>
      <c r="G19577" t="s">
        <v>20</v>
      </c>
      <c r="H19577" t="s">
        <v>65</v>
      </c>
      <c r="J19577" s="5"/>
      <c r="K19577" s="2">
        <v>1269.3599999999999</v>
      </c>
      <c r="L19577" s="5"/>
      <c r="M19577" s="2">
        <f t="shared" si="305"/>
        <v>-681923.17999999656</v>
      </c>
      <c r="P19577"/>
    </row>
    <row r="19578" spans="1:16" hidden="1">
      <c r="A19578" t="s">
        <v>7705</v>
      </c>
      <c r="B19578" s="1">
        <v>42353</v>
      </c>
      <c r="C19578" t="s">
        <v>1</v>
      </c>
      <c r="D19578">
        <v>1</v>
      </c>
      <c r="E19578" t="s">
        <v>7706</v>
      </c>
      <c r="F19578" t="s">
        <v>13</v>
      </c>
      <c r="G19578" t="s">
        <v>20</v>
      </c>
      <c r="H19578" t="s">
        <v>7707</v>
      </c>
      <c r="J19578" s="5"/>
      <c r="K19578" s="2">
        <v>199500</v>
      </c>
      <c r="L19578" s="5"/>
      <c r="M19578" s="2">
        <f t="shared" si="305"/>
        <v>-881423.17999999656</v>
      </c>
      <c r="P19578"/>
    </row>
    <row r="19579" spans="1:16" hidden="1">
      <c r="A19579" t="s">
        <v>7714</v>
      </c>
      <c r="B19579" s="1">
        <v>42353</v>
      </c>
      <c r="C19579" t="s">
        <v>1</v>
      </c>
      <c r="D19579">
        <v>1</v>
      </c>
      <c r="E19579" t="s">
        <v>7715</v>
      </c>
      <c r="F19579" t="s">
        <v>13</v>
      </c>
      <c r="G19579" t="s">
        <v>20</v>
      </c>
      <c r="H19579" t="s">
        <v>7707</v>
      </c>
      <c r="J19579" s="5"/>
      <c r="K19579" s="2">
        <v>59500</v>
      </c>
      <c r="L19579" s="5"/>
      <c r="M19579" s="2">
        <f t="shared" si="305"/>
        <v>-940923.17999999656</v>
      </c>
      <c r="P19579"/>
    </row>
    <row r="19580" spans="1:16" hidden="1">
      <c r="A19580" t="s">
        <v>7721</v>
      </c>
      <c r="B19580" s="1">
        <v>42353</v>
      </c>
      <c r="C19580" t="s">
        <v>18</v>
      </c>
      <c r="D19580">
        <v>1</v>
      </c>
      <c r="E19580" t="s">
        <v>7722</v>
      </c>
      <c r="F19580" t="s">
        <v>13</v>
      </c>
      <c r="G19580" t="s">
        <v>20</v>
      </c>
      <c r="H19580" t="s">
        <v>7723</v>
      </c>
      <c r="J19580" s="5"/>
      <c r="K19580" s="2">
        <v>20000</v>
      </c>
      <c r="L19580" s="5"/>
      <c r="M19580" s="2">
        <f t="shared" si="305"/>
        <v>-960923.17999999656</v>
      </c>
      <c r="P19580"/>
    </row>
    <row r="19581" spans="1:16" hidden="1">
      <c r="A19581" t="s">
        <v>7729</v>
      </c>
      <c r="B19581" s="1">
        <v>42353</v>
      </c>
      <c r="C19581" t="s">
        <v>11</v>
      </c>
      <c r="D19581">
        <v>1</v>
      </c>
      <c r="E19581" t="s">
        <v>7730</v>
      </c>
      <c r="F19581" t="s">
        <v>16</v>
      </c>
      <c r="G19581" t="s">
        <v>20</v>
      </c>
      <c r="H19581" t="s">
        <v>7731</v>
      </c>
      <c r="J19581" s="5"/>
      <c r="K19581" s="2">
        <v>20000</v>
      </c>
      <c r="L19581" s="5"/>
      <c r="M19581" s="2">
        <f t="shared" si="305"/>
        <v>-980923.17999999656</v>
      </c>
      <c r="P19581"/>
    </row>
    <row r="19582" spans="1:16" hidden="1">
      <c r="A19582" t="s">
        <v>7736</v>
      </c>
      <c r="B19582" s="1">
        <v>42353</v>
      </c>
      <c r="C19582" t="s">
        <v>11</v>
      </c>
      <c r="D19582">
        <v>1</v>
      </c>
      <c r="E19582" t="s">
        <v>7737</v>
      </c>
      <c r="F19582" t="s">
        <v>13</v>
      </c>
      <c r="G19582" t="s">
        <v>20</v>
      </c>
      <c r="H19582" t="s">
        <v>3845</v>
      </c>
      <c r="J19582" s="5"/>
      <c r="K19582" s="2">
        <v>1025</v>
      </c>
      <c r="L19582" s="5"/>
      <c r="M19582" s="2">
        <f t="shared" si="305"/>
        <v>-981948.17999999656</v>
      </c>
      <c r="P19582"/>
    </row>
    <row r="19583" spans="1:16" hidden="1">
      <c r="A19583" t="s">
        <v>7741</v>
      </c>
      <c r="B19583" s="1">
        <v>42353</v>
      </c>
      <c r="C19583" t="s">
        <v>195</v>
      </c>
      <c r="D19583">
        <v>1</v>
      </c>
      <c r="E19583" t="s">
        <v>7742</v>
      </c>
      <c r="F19583" t="s">
        <v>13</v>
      </c>
      <c r="G19583" t="s">
        <v>20</v>
      </c>
      <c r="H19583" t="s">
        <v>195</v>
      </c>
      <c r="J19583" s="5"/>
      <c r="K19583" s="2">
        <v>40000</v>
      </c>
      <c r="L19583" s="5"/>
      <c r="M19583" s="2">
        <f t="shared" si="305"/>
        <v>-1021948.1799999966</v>
      </c>
      <c r="P19583"/>
    </row>
    <row r="19584" spans="1:16" hidden="1">
      <c r="A19584" t="s">
        <v>7748</v>
      </c>
      <c r="B19584" s="1">
        <v>42353</v>
      </c>
      <c r="C19584" t="s">
        <v>195</v>
      </c>
      <c r="D19584">
        <v>1</v>
      </c>
      <c r="E19584" t="s">
        <v>7749</v>
      </c>
      <c r="F19584" t="s">
        <v>13</v>
      </c>
      <c r="G19584" t="s">
        <v>20</v>
      </c>
      <c r="H19584" t="s">
        <v>195</v>
      </c>
      <c r="J19584" s="5"/>
      <c r="K19584" s="2">
        <v>13230.99</v>
      </c>
      <c r="L19584" s="5"/>
      <c r="M19584" s="2">
        <f t="shared" si="305"/>
        <v>-1035179.1699999965</v>
      </c>
      <c r="P19584"/>
    </row>
    <row r="19585" spans="1:16" hidden="1">
      <c r="A19585" t="s">
        <v>7758</v>
      </c>
      <c r="B19585" s="1">
        <v>42353</v>
      </c>
      <c r="C19585" t="s">
        <v>200</v>
      </c>
      <c r="D19585">
        <v>1</v>
      </c>
      <c r="E19585" t="s">
        <v>7759</v>
      </c>
      <c r="F19585" t="s">
        <v>16</v>
      </c>
      <c r="G19585" t="s">
        <v>20</v>
      </c>
      <c r="H19585" t="s">
        <v>200</v>
      </c>
      <c r="J19585" s="5"/>
      <c r="K19585" s="2">
        <v>6710.01</v>
      </c>
      <c r="L19585" s="5"/>
      <c r="M19585" s="2">
        <f t="shared" si="305"/>
        <v>-1041889.1799999966</v>
      </c>
      <c r="P19585"/>
    </row>
    <row r="19586" spans="1:16" hidden="1">
      <c r="A19586" t="s">
        <v>7767</v>
      </c>
      <c r="B19586" s="1">
        <v>42353</v>
      </c>
      <c r="C19586" t="s">
        <v>18</v>
      </c>
      <c r="D19586">
        <v>1</v>
      </c>
      <c r="E19586" t="s">
        <v>7768</v>
      </c>
      <c r="F19586" t="s">
        <v>13</v>
      </c>
      <c r="G19586" t="s">
        <v>20</v>
      </c>
      <c r="H19586" t="s">
        <v>18</v>
      </c>
      <c r="J19586" s="5"/>
      <c r="K19586" s="2">
        <v>21888.59</v>
      </c>
      <c r="L19586" s="5"/>
      <c r="M19586" s="2">
        <f t="shared" si="305"/>
        <v>-1063777.7699999965</v>
      </c>
      <c r="P19586"/>
    </row>
    <row r="19587" spans="1:16" hidden="1">
      <c r="A19587" t="s">
        <v>25979</v>
      </c>
      <c r="B19587" s="1">
        <v>42353</v>
      </c>
      <c r="C19587" t="s">
        <v>6</v>
      </c>
      <c r="D19587">
        <v>1</v>
      </c>
      <c r="E19587" t="s">
        <v>25982</v>
      </c>
      <c r="F19587" t="s">
        <v>13561</v>
      </c>
      <c r="G19587" t="s">
        <v>4</v>
      </c>
      <c r="H19587" t="s">
        <v>7096</v>
      </c>
      <c r="I19587" s="2">
        <v>200000</v>
      </c>
      <c r="J19587" s="5"/>
      <c r="L19587" s="5"/>
      <c r="M19587" s="2">
        <f t="shared" si="305"/>
        <v>-863777.76999999653</v>
      </c>
      <c r="P19587"/>
    </row>
    <row r="19588" spans="1:16" hidden="1">
      <c r="A19588" t="s">
        <v>25998</v>
      </c>
      <c r="B19588" s="1">
        <v>42353</v>
      </c>
      <c r="C19588" t="s">
        <v>3261</v>
      </c>
      <c r="D19588">
        <v>2</v>
      </c>
      <c r="E19588" t="s">
        <v>26001</v>
      </c>
      <c r="F19588" t="s">
        <v>13559</v>
      </c>
      <c r="G19588" t="s">
        <v>479</v>
      </c>
      <c r="H19588" t="s">
        <v>7086</v>
      </c>
      <c r="I19588" s="2">
        <v>1143.81</v>
      </c>
      <c r="J19588" s="5"/>
      <c r="L19588" s="5"/>
      <c r="M19588" s="2">
        <f t="shared" si="305"/>
        <v>-862633.95999999647</v>
      </c>
      <c r="P19588"/>
    </row>
    <row r="19589" spans="1:16" hidden="1">
      <c r="A19589" t="s">
        <v>26021</v>
      </c>
      <c r="B19589" s="1">
        <v>42353</v>
      </c>
      <c r="C19589" t="s">
        <v>26023</v>
      </c>
      <c r="D19589">
        <v>2</v>
      </c>
      <c r="E19589" t="s">
        <v>26024</v>
      </c>
      <c r="F19589" t="s">
        <v>7054</v>
      </c>
      <c r="G19589" t="s">
        <v>4</v>
      </c>
      <c r="H19589" t="s">
        <v>8507</v>
      </c>
      <c r="I19589" s="2">
        <v>1025</v>
      </c>
      <c r="J19589" s="5"/>
      <c r="L19589" s="5"/>
      <c r="M19589" s="2">
        <f t="shared" si="305"/>
        <v>-861608.95999999647</v>
      </c>
      <c r="P19589"/>
    </row>
    <row r="19590" spans="1:16" hidden="1">
      <c r="A19590" t="s">
        <v>26046</v>
      </c>
      <c r="B19590" s="1">
        <v>42353</v>
      </c>
      <c r="C19590" t="s">
        <v>26048</v>
      </c>
      <c r="D19590">
        <v>2</v>
      </c>
      <c r="E19590" t="s">
        <v>26049</v>
      </c>
      <c r="F19590" t="s">
        <v>7054</v>
      </c>
      <c r="G19590" t="s">
        <v>4</v>
      </c>
      <c r="H19590" t="s">
        <v>8507</v>
      </c>
      <c r="I19590" s="2">
        <v>1025</v>
      </c>
      <c r="J19590" s="5"/>
      <c r="L19590" s="5"/>
      <c r="M19590" s="2">
        <f t="shared" si="305"/>
        <v>-860583.95999999647</v>
      </c>
      <c r="P19590"/>
    </row>
    <row r="19591" spans="1:16" hidden="1">
      <c r="A19591" t="s">
        <v>26067</v>
      </c>
      <c r="B19591" s="1">
        <v>42353</v>
      </c>
      <c r="C19591" t="s">
        <v>26068</v>
      </c>
      <c r="D19591">
        <v>2</v>
      </c>
      <c r="E19591" t="s">
        <v>26069</v>
      </c>
      <c r="F19591" t="s">
        <v>7054</v>
      </c>
      <c r="G19591" t="s">
        <v>4</v>
      </c>
      <c r="H19591" t="s">
        <v>26070</v>
      </c>
      <c r="I19591" s="2">
        <v>1190</v>
      </c>
      <c r="J19591" s="5"/>
      <c r="L19591" s="5"/>
      <c r="M19591" s="2">
        <f t="shared" si="305"/>
        <v>-859393.95999999647</v>
      </c>
      <c r="P19591"/>
    </row>
    <row r="19592" spans="1:16" hidden="1">
      <c r="A19592" t="s">
        <v>26132</v>
      </c>
      <c r="B19592" s="1">
        <v>42353</v>
      </c>
      <c r="C19592" t="s">
        <v>26133</v>
      </c>
      <c r="D19592">
        <v>1</v>
      </c>
      <c r="E19592" t="s">
        <v>26134</v>
      </c>
      <c r="F19592" t="s">
        <v>13565</v>
      </c>
      <c r="G19592" t="s">
        <v>4</v>
      </c>
      <c r="H19592" t="s">
        <v>26135</v>
      </c>
      <c r="I19592" s="2">
        <v>10000</v>
      </c>
      <c r="J19592" s="5"/>
      <c r="L19592" s="5"/>
      <c r="M19592" s="2">
        <f t="shared" si="305"/>
        <v>-849393.95999999647</v>
      </c>
      <c r="P19592"/>
    </row>
    <row r="19593" spans="1:16" hidden="1">
      <c r="A19593" t="s">
        <v>26156</v>
      </c>
      <c r="B19593" s="1">
        <v>42353</v>
      </c>
      <c r="C19593" t="s">
        <v>6</v>
      </c>
      <c r="D19593">
        <v>1</v>
      </c>
      <c r="E19593" t="s">
        <v>26157</v>
      </c>
      <c r="F19593" t="s">
        <v>13610</v>
      </c>
      <c r="G19593" t="s">
        <v>4</v>
      </c>
      <c r="H19593" t="s">
        <v>7707</v>
      </c>
      <c r="I19593" s="2">
        <v>12049.77</v>
      </c>
      <c r="J19593" s="5"/>
      <c r="L19593" s="5"/>
      <c r="M19593" s="2">
        <f t="shared" ref="M19593:M19656" si="306">+M19592+I19593-K19593</f>
        <v>-837344.18999999645</v>
      </c>
      <c r="P19593"/>
    </row>
    <row r="19594" spans="1:16" hidden="1">
      <c r="A19594" t="s">
        <v>26178</v>
      </c>
      <c r="B19594" s="1">
        <v>42353</v>
      </c>
      <c r="C19594" t="s">
        <v>26179</v>
      </c>
      <c r="D19594">
        <v>1</v>
      </c>
      <c r="E19594" t="s">
        <v>26180</v>
      </c>
      <c r="F19594" t="s">
        <v>13565</v>
      </c>
      <c r="G19594" t="s">
        <v>4</v>
      </c>
      <c r="H19594" t="s">
        <v>17601</v>
      </c>
      <c r="I19594" s="2">
        <v>40000</v>
      </c>
      <c r="J19594" s="5"/>
      <c r="L19594" s="5"/>
      <c r="M19594" s="2">
        <f t="shared" si="306"/>
        <v>-797344.18999999645</v>
      </c>
      <c r="P19594"/>
    </row>
    <row r="19595" spans="1:16" hidden="1">
      <c r="A19595" t="s">
        <v>26203</v>
      </c>
      <c r="B19595" s="1">
        <v>42353</v>
      </c>
      <c r="C19595" t="s">
        <v>6</v>
      </c>
      <c r="D19595">
        <v>1</v>
      </c>
      <c r="E19595" t="s">
        <v>26204</v>
      </c>
      <c r="F19595" t="s">
        <v>13565</v>
      </c>
      <c r="G19595" t="s">
        <v>4</v>
      </c>
      <c r="H19595" t="s">
        <v>26205</v>
      </c>
      <c r="I19595" s="2">
        <v>17222.240000000002</v>
      </c>
      <c r="J19595" s="5"/>
      <c r="L19595" s="5"/>
      <c r="M19595" s="2">
        <f t="shared" si="306"/>
        <v>-780121.94999999646</v>
      </c>
      <c r="P19595"/>
    </row>
    <row r="19596" spans="1:16" hidden="1">
      <c r="A19596" t="s">
        <v>26224</v>
      </c>
      <c r="B19596" s="1">
        <v>42353</v>
      </c>
      <c r="C19596" t="s">
        <v>26225</v>
      </c>
      <c r="D19596">
        <v>2</v>
      </c>
      <c r="E19596" t="s">
        <v>26226</v>
      </c>
      <c r="F19596" t="s">
        <v>7054</v>
      </c>
      <c r="G19596" t="s">
        <v>4</v>
      </c>
      <c r="H19596" t="s">
        <v>296</v>
      </c>
      <c r="I19596" s="2">
        <v>1025</v>
      </c>
      <c r="J19596" s="5"/>
      <c r="L19596" s="5"/>
      <c r="M19596" s="2">
        <f t="shared" si="306"/>
        <v>-779096.94999999646</v>
      </c>
      <c r="P19596"/>
    </row>
    <row r="19597" spans="1:16" hidden="1">
      <c r="A19597" t="s">
        <v>26253</v>
      </c>
      <c r="B19597" s="1">
        <v>42353</v>
      </c>
      <c r="C19597" t="s">
        <v>26254</v>
      </c>
      <c r="D19597">
        <v>2</v>
      </c>
      <c r="E19597" t="s">
        <v>26255</v>
      </c>
      <c r="F19597" t="s">
        <v>7054</v>
      </c>
      <c r="G19597" t="s">
        <v>4</v>
      </c>
      <c r="H19597" t="s">
        <v>14578</v>
      </c>
      <c r="I19597" s="2">
        <v>1025</v>
      </c>
      <c r="J19597" s="5"/>
      <c r="L19597" s="5"/>
      <c r="M19597" s="2">
        <f t="shared" si="306"/>
        <v>-778071.94999999646</v>
      </c>
      <c r="P19597"/>
    </row>
    <row r="19598" spans="1:16" hidden="1">
      <c r="A19598" t="s">
        <v>26275</v>
      </c>
      <c r="B19598" s="1">
        <v>42353</v>
      </c>
      <c r="C19598" t="s">
        <v>26276</v>
      </c>
      <c r="D19598">
        <v>1</v>
      </c>
      <c r="E19598" t="s">
        <v>26277</v>
      </c>
      <c r="F19598" t="s">
        <v>13565</v>
      </c>
      <c r="G19598" t="s">
        <v>4</v>
      </c>
      <c r="H19598" t="s">
        <v>7707</v>
      </c>
      <c r="I19598" s="2">
        <v>2800</v>
      </c>
      <c r="J19598" s="5"/>
      <c r="L19598" s="5"/>
      <c r="M19598" s="2">
        <f t="shared" si="306"/>
        <v>-775271.94999999646</v>
      </c>
      <c r="P19598"/>
    </row>
    <row r="19599" spans="1:16" hidden="1">
      <c r="A19599" t="s">
        <v>26297</v>
      </c>
      <c r="B19599" s="1">
        <v>42353</v>
      </c>
      <c r="C19599" t="s">
        <v>26298</v>
      </c>
      <c r="D19599">
        <v>2</v>
      </c>
      <c r="E19599" t="s">
        <v>26299</v>
      </c>
      <c r="F19599" t="s">
        <v>7054</v>
      </c>
      <c r="G19599" t="s">
        <v>20</v>
      </c>
      <c r="H19599" t="s">
        <v>22867</v>
      </c>
      <c r="I19599" s="2">
        <v>1840</v>
      </c>
      <c r="J19599" s="5"/>
      <c r="L19599" s="5"/>
      <c r="M19599" s="2">
        <f t="shared" si="306"/>
        <v>-773431.94999999646</v>
      </c>
      <c r="P19599"/>
    </row>
    <row r="19600" spans="1:16" hidden="1">
      <c r="A19600" t="s">
        <v>26322</v>
      </c>
      <c r="B19600" s="1">
        <v>42353</v>
      </c>
      <c r="C19600" t="s">
        <v>26323</v>
      </c>
      <c r="D19600">
        <v>1</v>
      </c>
      <c r="E19600" t="s">
        <v>26324</v>
      </c>
      <c r="F19600" t="s">
        <v>13565</v>
      </c>
      <c r="G19600" t="s">
        <v>20</v>
      </c>
      <c r="H19600" t="s">
        <v>25937</v>
      </c>
      <c r="I19600" s="2">
        <v>15000</v>
      </c>
      <c r="J19600" s="5"/>
      <c r="L19600" s="5"/>
      <c r="M19600" s="2">
        <f t="shared" si="306"/>
        <v>-758431.94999999646</v>
      </c>
      <c r="P19600"/>
    </row>
    <row r="19601" spans="1:16" hidden="1">
      <c r="A19601" t="s">
        <v>26343</v>
      </c>
      <c r="B19601" s="1">
        <v>42353</v>
      </c>
      <c r="C19601" t="s">
        <v>26344</v>
      </c>
      <c r="D19601">
        <v>1</v>
      </c>
      <c r="E19601" t="s">
        <v>26345</v>
      </c>
      <c r="F19601" t="s">
        <v>13565</v>
      </c>
      <c r="G19601" t="s">
        <v>20</v>
      </c>
      <c r="H19601" t="s">
        <v>26346</v>
      </c>
      <c r="I19601" s="2">
        <v>20000</v>
      </c>
      <c r="J19601" s="5"/>
      <c r="L19601" s="5"/>
      <c r="M19601" s="2">
        <f t="shared" si="306"/>
        <v>-738431.94999999646</v>
      </c>
      <c r="P19601"/>
    </row>
    <row r="19602" spans="1:16" hidden="1">
      <c r="A19602" t="s">
        <v>26368</v>
      </c>
      <c r="B19602" s="1">
        <v>42353</v>
      </c>
      <c r="C19602" t="s">
        <v>26369</v>
      </c>
      <c r="D19602">
        <v>2</v>
      </c>
      <c r="E19602" t="s">
        <v>26370</v>
      </c>
      <c r="F19602" t="s">
        <v>7054</v>
      </c>
      <c r="G19602" t="s">
        <v>20</v>
      </c>
      <c r="H19602" t="s">
        <v>7472</v>
      </c>
      <c r="I19602" s="2">
        <v>1025</v>
      </c>
      <c r="J19602" s="5"/>
      <c r="L19602" s="5"/>
      <c r="M19602" s="2">
        <f t="shared" si="306"/>
        <v>-737406.94999999646</v>
      </c>
      <c r="P19602"/>
    </row>
    <row r="19603" spans="1:16" hidden="1">
      <c r="A19603" t="s">
        <v>26390</v>
      </c>
      <c r="B19603" s="1">
        <v>42353</v>
      </c>
      <c r="C19603" t="s">
        <v>26391</v>
      </c>
      <c r="D19603">
        <v>1</v>
      </c>
      <c r="E19603" t="s">
        <v>26392</v>
      </c>
      <c r="F19603" t="s">
        <v>13565</v>
      </c>
      <c r="G19603" t="s">
        <v>20</v>
      </c>
      <c r="H19603" t="s">
        <v>26393</v>
      </c>
      <c r="I19603" s="2">
        <v>5000</v>
      </c>
      <c r="J19603" s="5"/>
      <c r="L19603" s="5"/>
      <c r="M19603" s="2">
        <f t="shared" si="306"/>
        <v>-732406.94999999646</v>
      </c>
      <c r="P19603"/>
    </row>
    <row r="19604" spans="1:16" hidden="1">
      <c r="A19604" t="s">
        <v>26416</v>
      </c>
      <c r="B19604" s="1">
        <v>42353</v>
      </c>
      <c r="C19604" t="s">
        <v>1802</v>
      </c>
      <c r="D19604">
        <v>2</v>
      </c>
      <c r="E19604" t="s">
        <v>26417</v>
      </c>
      <c r="F19604" t="s">
        <v>13559</v>
      </c>
      <c r="G19604" t="s">
        <v>479</v>
      </c>
      <c r="H19604" t="s">
        <v>7417</v>
      </c>
      <c r="I19604" s="2">
        <v>940.16</v>
      </c>
      <c r="J19604" s="5"/>
      <c r="L19604" s="5"/>
      <c r="M19604" s="2">
        <f t="shared" si="306"/>
        <v>-731466.78999999643</v>
      </c>
      <c r="P19604"/>
    </row>
    <row r="19605" spans="1:16" hidden="1">
      <c r="A19605" t="s">
        <v>26434</v>
      </c>
      <c r="B19605" s="1">
        <v>42353</v>
      </c>
      <c r="C19605" t="s">
        <v>26435</v>
      </c>
      <c r="D19605">
        <v>2</v>
      </c>
      <c r="E19605" t="s">
        <v>26436</v>
      </c>
      <c r="F19605" t="s">
        <v>7054</v>
      </c>
      <c r="G19605" t="s">
        <v>20</v>
      </c>
      <c r="H19605" t="s">
        <v>26437</v>
      </c>
      <c r="I19605" s="2">
        <v>1840</v>
      </c>
      <c r="J19605" s="5"/>
      <c r="L19605" s="5"/>
      <c r="M19605" s="2">
        <f t="shared" si="306"/>
        <v>-729626.78999999643</v>
      </c>
      <c r="P19605"/>
    </row>
    <row r="19606" spans="1:16" hidden="1">
      <c r="A19606" t="s">
        <v>26456</v>
      </c>
      <c r="B19606" s="1">
        <v>42353</v>
      </c>
      <c r="C19606" t="s">
        <v>26457</v>
      </c>
      <c r="D19606">
        <v>2</v>
      </c>
      <c r="E19606" t="s">
        <v>26458</v>
      </c>
      <c r="F19606" t="s">
        <v>7054</v>
      </c>
      <c r="G19606" t="s">
        <v>20</v>
      </c>
      <c r="H19606" t="s">
        <v>26459</v>
      </c>
      <c r="I19606" s="2">
        <v>4100</v>
      </c>
      <c r="J19606" s="5"/>
      <c r="L19606" s="5"/>
      <c r="M19606" s="2">
        <f t="shared" si="306"/>
        <v>-725526.78999999643</v>
      </c>
      <c r="P19606"/>
    </row>
    <row r="19607" spans="1:16" hidden="1">
      <c r="A19607" t="s">
        <v>26476</v>
      </c>
      <c r="B19607" s="1">
        <v>42353</v>
      </c>
      <c r="C19607" t="s">
        <v>26477</v>
      </c>
      <c r="D19607">
        <v>1</v>
      </c>
      <c r="E19607" t="s">
        <v>26478</v>
      </c>
      <c r="F19607" t="s">
        <v>13565</v>
      </c>
      <c r="G19607" t="s">
        <v>20</v>
      </c>
      <c r="H19607" t="s">
        <v>26479</v>
      </c>
      <c r="I19607" s="2">
        <v>20000</v>
      </c>
      <c r="J19607" s="5"/>
      <c r="L19607" s="5"/>
      <c r="M19607" s="2">
        <f t="shared" si="306"/>
        <v>-705526.78999999643</v>
      </c>
      <c r="P19607"/>
    </row>
    <row r="19608" spans="1:16" hidden="1">
      <c r="A19608" t="s">
        <v>26498</v>
      </c>
      <c r="B19608" s="1">
        <v>42353</v>
      </c>
      <c r="C19608" t="s">
        <v>26477</v>
      </c>
      <c r="D19608">
        <v>1</v>
      </c>
      <c r="E19608" t="s">
        <v>26499</v>
      </c>
      <c r="F19608" t="s">
        <v>13565</v>
      </c>
      <c r="G19608" t="s">
        <v>20</v>
      </c>
      <c r="H19608" t="s">
        <v>26479</v>
      </c>
      <c r="I19608" s="2">
        <v>20000</v>
      </c>
      <c r="J19608" s="5"/>
      <c r="L19608" s="5"/>
      <c r="M19608" s="2">
        <f t="shared" si="306"/>
        <v>-685526.78999999643</v>
      </c>
      <c r="P19608"/>
    </row>
    <row r="19609" spans="1:16" hidden="1">
      <c r="A19609" t="s">
        <v>26516</v>
      </c>
      <c r="B19609" s="1">
        <v>42353</v>
      </c>
      <c r="C19609" t="s">
        <v>26517</v>
      </c>
      <c r="D19609">
        <v>1</v>
      </c>
      <c r="E19609" t="s">
        <v>26518</v>
      </c>
      <c r="F19609" t="s">
        <v>13565</v>
      </c>
      <c r="G19609" t="s">
        <v>20</v>
      </c>
      <c r="H19609" t="s">
        <v>26519</v>
      </c>
      <c r="I19609" s="2">
        <v>20000</v>
      </c>
      <c r="J19609" s="5"/>
      <c r="L19609" s="5"/>
      <c r="M19609" s="2">
        <f t="shared" si="306"/>
        <v>-665526.78999999643</v>
      </c>
      <c r="P19609"/>
    </row>
    <row r="19610" spans="1:16" hidden="1">
      <c r="A19610" t="s">
        <v>26543</v>
      </c>
      <c r="B19610" s="1">
        <v>42353</v>
      </c>
      <c r="C19610" t="s">
        <v>26544</v>
      </c>
      <c r="D19610">
        <v>2</v>
      </c>
      <c r="E19610" t="s">
        <v>26545</v>
      </c>
      <c r="F19610" t="s">
        <v>7054</v>
      </c>
      <c r="G19610" t="s">
        <v>20</v>
      </c>
      <c r="H19610" t="s">
        <v>3845</v>
      </c>
      <c r="I19610" s="2">
        <v>1025</v>
      </c>
      <c r="J19610" s="5"/>
      <c r="L19610" s="5"/>
      <c r="M19610" s="2">
        <f t="shared" si="306"/>
        <v>-664501.78999999643</v>
      </c>
      <c r="P19610"/>
    </row>
    <row r="19611" spans="1:16" hidden="1">
      <c r="A19611" t="s">
        <v>26566</v>
      </c>
      <c r="B19611" s="1">
        <v>42353</v>
      </c>
      <c r="C19611" t="s">
        <v>26567</v>
      </c>
      <c r="D19611">
        <v>2</v>
      </c>
      <c r="E19611" t="s">
        <v>26568</v>
      </c>
      <c r="F19611" t="s">
        <v>7054</v>
      </c>
      <c r="G19611" t="s">
        <v>20</v>
      </c>
      <c r="H19611" t="s">
        <v>7510</v>
      </c>
      <c r="I19611" s="2">
        <v>1025</v>
      </c>
      <c r="J19611" s="5"/>
      <c r="L19611" s="5"/>
      <c r="M19611" s="2">
        <f t="shared" si="306"/>
        <v>-663476.78999999643</v>
      </c>
      <c r="P19611"/>
    </row>
    <row r="19612" spans="1:16" hidden="1">
      <c r="A19612" t="s">
        <v>26587</v>
      </c>
      <c r="B19612" s="1">
        <v>42353</v>
      </c>
      <c r="C19612" t="s">
        <v>1802</v>
      </c>
      <c r="D19612">
        <v>2</v>
      </c>
      <c r="E19612" t="s">
        <v>26588</v>
      </c>
      <c r="F19612" t="s">
        <v>13559</v>
      </c>
      <c r="G19612" t="s">
        <v>479</v>
      </c>
      <c r="H19612" t="s">
        <v>5577</v>
      </c>
      <c r="J19612" s="5"/>
      <c r="K19612" s="2">
        <v>1500</v>
      </c>
      <c r="L19612" s="5"/>
      <c r="M19612" s="2">
        <f t="shared" si="306"/>
        <v>-664976.78999999643</v>
      </c>
      <c r="P19612"/>
    </row>
    <row r="19613" spans="1:16" hidden="1">
      <c r="A19613" t="s">
        <v>26587</v>
      </c>
      <c r="B19613" s="1">
        <v>42353</v>
      </c>
      <c r="C19613" t="s">
        <v>1802</v>
      </c>
      <c r="D19613">
        <v>2</v>
      </c>
      <c r="E19613" t="s">
        <v>26588</v>
      </c>
      <c r="F19613" t="s">
        <v>13559</v>
      </c>
      <c r="G19613" t="s">
        <v>479</v>
      </c>
      <c r="H19613" t="s">
        <v>5577</v>
      </c>
      <c r="I19613" s="2">
        <v>1723.75</v>
      </c>
      <c r="J19613" s="5"/>
      <c r="L19613" s="5"/>
      <c r="M19613" s="2">
        <f t="shared" si="306"/>
        <v>-663253.03999999643</v>
      </c>
      <c r="P19613"/>
    </row>
    <row r="19614" spans="1:16" hidden="1">
      <c r="A19614" t="s">
        <v>26611</v>
      </c>
      <c r="B19614" s="1">
        <v>42353</v>
      </c>
      <c r="C19614" t="s">
        <v>26612</v>
      </c>
      <c r="D19614">
        <v>2</v>
      </c>
      <c r="E19614" t="s">
        <v>26613</v>
      </c>
      <c r="F19614" t="s">
        <v>7054</v>
      </c>
      <c r="G19614" t="s">
        <v>20</v>
      </c>
      <c r="H19614" t="s">
        <v>5577</v>
      </c>
      <c r="I19614" s="2">
        <v>1025</v>
      </c>
      <c r="J19614" s="5"/>
      <c r="L19614" s="5"/>
      <c r="M19614" s="2">
        <f t="shared" si="306"/>
        <v>-662228.03999999643</v>
      </c>
      <c r="P19614"/>
    </row>
    <row r="19615" spans="1:16" hidden="1">
      <c r="A19615" t="s">
        <v>26637</v>
      </c>
      <c r="B19615" s="1">
        <v>42353</v>
      </c>
      <c r="C19615" t="s">
        <v>437</v>
      </c>
      <c r="D19615">
        <v>2</v>
      </c>
      <c r="E19615" t="s">
        <v>26638</v>
      </c>
      <c r="F19615" t="s">
        <v>13559</v>
      </c>
      <c r="G19615" t="s">
        <v>479</v>
      </c>
      <c r="H19615" t="s">
        <v>65</v>
      </c>
      <c r="I19615" s="2">
        <v>1269.3599999999999</v>
      </c>
      <c r="J19615" s="5"/>
      <c r="L19615" s="5"/>
      <c r="M19615" s="2">
        <f t="shared" si="306"/>
        <v>-660958.67999999644</v>
      </c>
      <c r="P19615"/>
    </row>
    <row r="19616" spans="1:16" hidden="1">
      <c r="A19616" t="s">
        <v>26660</v>
      </c>
      <c r="B19616" s="1">
        <v>42353</v>
      </c>
      <c r="C19616" t="s">
        <v>26276</v>
      </c>
      <c r="D19616">
        <v>1</v>
      </c>
      <c r="E19616" t="s">
        <v>26661</v>
      </c>
      <c r="F19616" t="s">
        <v>13561</v>
      </c>
      <c r="G19616" t="s">
        <v>20</v>
      </c>
      <c r="H19616" t="s">
        <v>7707</v>
      </c>
      <c r="I19616" s="2">
        <v>59500</v>
      </c>
      <c r="J19616" s="5"/>
      <c r="L19616" s="5"/>
      <c r="M19616" s="2">
        <f t="shared" si="306"/>
        <v>-601458.67999999644</v>
      </c>
      <c r="P19616"/>
    </row>
    <row r="19617" spans="1:16" hidden="1">
      <c r="A19617" t="s">
        <v>26679</v>
      </c>
      <c r="B19617" s="1">
        <v>42353</v>
      </c>
      <c r="C19617" t="s">
        <v>26276</v>
      </c>
      <c r="D19617">
        <v>1</v>
      </c>
      <c r="E19617" t="s">
        <v>26680</v>
      </c>
      <c r="F19617" t="s">
        <v>13561</v>
      </c>
      <c r="G19617" t="s">
        <v>20</v>
      </c>
      <c r="H19617" t="s">
        <v>7707</v>
      </c>
      <c r="I19617" s="2">
        <v>199500</v>
      </c>
      <c r="J19617" s="5"/>
      <c r="L19617" s="5"/>
      <c r="M19617" s="2">
        <f t="shared" si="306"/>
        <v>-401958.67999999644</v>
      </c>
      <c r="P19617"/>
    </row>
    <row r="19618" spans="1:16" hidden="1">
      <c r="A19618" t="s">
        <v>26701</v>
      </c>
      <c r="B19618" s="1">
        <v>42353</v>
      </c>
      <c r="C19618" t="s">
        <v>26702</v>
      </c>
      <c r="D19618">
        <v>2</v>
      </c>
      <c r="E19618" t="s">
        <v>26703</v>
      </c>
      <c r="F19618" t="s">
        <v>7054</v>
      </c>
      <c r="G19618" t="s">
        <v>20</v>
      </c>
      <c r="H19618" t="s">
        <v>3468</v>
      </c>
      <c r="I19618" s="2">
        <v>1840</v>
      </c>
      <c r="J19618" s="5"/>
      <c r="L19618" s="5"/>
      <c r="M19618" s="2">
        <f t="shared" si="306"/>
        <v>-400118.67999999644</v>
      </c>
      <c r="P19618"/>
    </row>
    <row r="19619" spans="1:16" hidden="1">
      <c r="A19619" t="s">
        <v>26727</v>
      </c>
      <c r="B19619" s="1">
        <v>42353</v>
      </c>
      <c r="C19619" t="s">
        <v>26728</v>
      </c>
      <c r="D19619">
        <v>1</v>
      </c>
      <c r="E19619" t="s">
        <v>26729</v>
      </c>
      <c r="F19619" t="s">
        <v>13565</v>
      </c>
      <c r="G19619" t="s">
        <v>20</v>
      </c>
      <c r="H19619" t="s">
        <v>22187</v>
      </c>
      <c r="I19619" s="2">
        <v>114135</v>
      </c>
      <c r="J19619" s="5"/>
      <c r="L19619" s="5"/>
      <c r="M19619" s="2">
        <f t="shared" si="306"/>
        <v>-285983.67999999644</v>
      </c>
      <c r="P19619"/>
    </row>
    <row r="19620" spans="1:16" hidden="1">
      <c r="A19620" t="s">
        <v>26750</v>
      </c>
      <c r="B19620" s="1">
        <v>42353</v>
      </c>
      <c r="C19620" t="s">
        <v>26751</v>
      </c>
      <c r="D19620">
        <v>2</v>
      </c>
      <c r="E19620" t="s">
        <v>26752</v>
      </c>
      <c r="F19620" t="s">
        <v>7054</v>
      </c>
      <c r="G19620" t="s">
        <v>20</v>
      </c>
      <c r="H19620" t="s">
        <v>26753</v>
      </c>
      <c r="I19620" s="2">
        <v>1840</v>
      </c>
      <c r="J19620" s="5"/>
      <c r="L19620" s="5"/>
      <c r="M19620" s="2">
        <f t="shared" si="306"/>
        <v>-284143.67999999644</v>
      </c>
      <c r="P19620"/>
    </row>
    <row r="19621" spans="1:16" hidden="1">
      <c r="A19621" t="s">
        <v>26777</v>
      </c>
      <c r="B19621" s="1">
        <v>42353</v>
      </c>
      <c r="C19621" t="s">
        <v>26778</v>
      </c>
      <c r="D19621">
        <v>2</v>
      </c>
      <c r="E19621" t="s">
        <v>26779</v>
      </c>
      <c r="F19621" t="s">
        <v>7054</v>
      </c>
      <c r="G19621" t="s">
        <v>20</v>
      </c>
      <c r="H19621" t="s">
        <v>1212</v>
      </c>
      <c r="I19621" s="2">
        <v>1025</v>
      </c>
      <c r="J19621" s="5"/>
      <c r="L19621" s="5"/>
      <c r="M19621" s="2">
        <f t="shared" si="306"/>
        <v>-283118.67999999644</v>
      </c>
      <c r="P19621"/>
    </row>
    <row r="19622" spans="1:16" hidden="1">
      <c r="A19622" t="s">
        <v>26796</v>
      </c>
      <c r="B19622" s="1">
        <v>42353</v>
      </c>
      <c r="C19622" t="s">
        <v>26797</v>
      </c>
      <c r="D19622">
        <v>2</v>
      </c>
      <c r="E19622" t="s">
        <v>26798</v>
      </c>
      <c r="F19622" t="s">
        <v>7054</v>
      </c>
      <c r="G19622" t="s">
        <v>20</v>
      </c>
      <c r="H19622" t="s">
        <v>7924</v>
      </c>
      <c r="I19622" s="2">
        <v>1025</v>
      </c>
      <c r="J19622" s="5"/>
      <c r="L19622" s="5"/>
      <c r="M19622" s="2">
        <f t="shared" si="306"/>
        <v>-282093.67999999644</v>
      </c>
      <c r="P19622"/>
    </row>
    <row r="19623" spans="1:16" hidden="1">
      <c r="A19623" t="s">
        <v>26815</v>
      </c>
      <c r="B19623" s="1">
        <v>42353</v>
      </c>
      <c r="C19623" t="s">
        <v>26816</v>
      </c>
      <c r="D19623">
        <v>2</v>
      </c>
      <c r="E19623" t="s">
        <v>26817</v>
      </c>
      <c r="F19623" t="s">
        <v>7054</v>
      </c>
      <c r="G19623" t="s">
        <v>20</v>
      </c>
      <c r="H19623" t="s">
        <v>4495</v>
      </c>
      <c r="I19623" s="2">
        <v>1839.99</v>
      </c>
      <c r="J19623" s="5"/>
      <c r="L19623" s="5"/>
      <c r="M19623" s="2">
        <f t="shared" si="306"/>
        <v>-280253.68999999645</v>
      </c>
      <c r="P19623"/>
    </row>
    <row r="19624" spans="1:16" hidden="1">
      <c r="A19624" t="s">
        <v>26835</v>
      </c>
      <c r="B19624" s="1">
        <v>42353</v>
      </c>
      <c r="C19624" t="s">
        <v>26836</v>
      </c>
      <c r="D19624">
        <v>2</v>
      </c>
      <c r="E19624" t="s">
        <v>26837</v>
      </c>
      <c r="F19624" t="s">
        <v>7054</v>
      </c>
      <c r="G19624" t="s">
        <v>20</v>
      </c>
      <c r="H19624" t="s">
        <v>25879</v>
      </c>
      <c r="I19624" s="2">
        <v>2200</v>
      </c>
      <c r="J19624" s="5"/>
      <c r="L19624" s="5"/>
      <c r="M19624" s="2">
        <f t="shared" si="306"/>
        <v>-278053.68999999645</v>
      </c>
      <c r="P19624"/>
    </row>
    <row r="19625" spans="1:16" hidden="1">
      <c r="A19625" t="s">
        <v>26855</v>
      </c>
      <c r="B19625" s="1">
        <v>42353</v>
      </c>
      <c r="C19625" t="s">
        <v>25935</v>
      </c>
      <c r="D19625">
        <v>1</v>
      </c>
      <c r="E19625" t="s">
        <v>26856</v>
      </c>
      <c r="F19625" t="s">
        <v>13565</v>
      </c>
      <c r="G19625" t="s">
        <v>20</v>
      </c>
      <c r="H19625" t="s">
        <v>25937</v>
      </c>
      <c r="I19625" s="2">
        <v>163600</v>
      </c>
      <c r="J19625" s="5"/>
      <c r="L19625" s="5"/>
      <c r="M19625" s="2">
        <f t="shared" si="306"/>
        <v>-114453.68999999645</v>
      </c>
      <c r="P19625"/>
    </row>
    <row r="19626" spans="1:16" hidden="1">
      <c r="A19626" t="s">
        <v>26869</v>
      </c>
      <c r="B19626" s="1">
        <v>42353</v>
      </c>
      <c r="C19626" t="s">
        <v>10593</v>
      </c>
      <c r="D19626">
        <v>2</v>
      </c>
      <c r="E19626" t="s">
        <v>26870</v>
      </c>
      <c r="F19626" t="s">
        <v>13559</v>
      </c>
      <c r="G19626" t="s">
        <v>479</v>
      </c>
      <c r="H19626" t="s">
        <v>6119</v>
      </c>
      <c r="J19626" s="5"/>
      <c r="K19626" s="2">
        <v>1500</v>
      </c>
      <c r="L19626" s="5"/>
      <c r="M19626" s="2">
        <f t="shared" si="306"/>
        <v>-115953.68999999645</v>
      </c>
      <c r="P19626"/>
    </row>
    <row r="19627" spans="1:16" hidden="1">
      <c r="A19627" t="s">
        <v>26869</v>
      </c>
      <c r="B19627" s="1">
        <v>42353</v>
      </c>
      <c r="C19627" t="s">
        <v>10593</v>
      </c>
      <c r="D19627">
        <v>2</v>
      </c>
      <c r="E19627" t="s">
        <v>26870</v>
      </c>
      <c r="F19627" t="s">
        <v>13559</v>
      </c>
      <c r="G19627" t="s">
        <v>479</v>
      </c>
      <c r="H19627" t="s">
        <v>6119</v>
      </c>
      <c r="I19627" s="2">
        <v>2650.9</v>
      </c>
      <c r="J19627" s="5"/>
      <c r="L19627" s="5"/>
      <c r="M19627" s="2">
        <f t="shared" si="306"/>
        <v>-113302.78999999646</v>
      </c>
      <c r="P19627"/>
    </row>
    <row r="19628" spans="1:16" hidden="1">
      <c r="A19628" t="s">
        <v>26883</v>
      </c>
      <c r="B19628" s="1">
        <v>42353</v>
      </c>
      <c r="C19628" t="s">
        <v>26884</v>
      </c>
      <c r="D19628">
        <v>2</v>
      </c>
      <c r="E19628" t="s">
        <v>26885</v>
      </c>
      <c r="F19628" t="s">
        <v>7054</v>
      </c>
      <c r="G19628" t="s">
        <v>20</v>
      </c>
      <c r="H19628" t="s">
        <v>26886</v>
      </c>
      <c r="I19628" s="2">
        <v>3030.01</v>
      </c>
      <c r="J19628" s="5"/>
      <c r="L19628" s="5"/>
      <c r="M19628" s="2">
        <f t="shared" si="306"/>
        <v>-110272.77999999646</v>
      </c>
      <c r="P19628"/>
    </row>
    <row r="19629" spans="1:16" hidden="1">
      <c r="A19629" t="s">
        <v>26903</v>
      </c>
      <c r="B19629" s="1">
        <v>42353</v>
      </c>
      <c r="C19629" t="s">
        <v>26904</v>
      </c>
      <c r="D19629">
        <v>2</v>
      </c>
      <c r="E19629" t="s">
        <v>26905</v>
      </c>
      <c r="F19629" t="s">
        <v>7054</v>
      </c>
      <c r="G19629" t="s">
        <v>20</v>
      </c>
      <c r="H19629" t="s">
        <v>15706</v>
      </c>
      <c r="I19629" s="2">
        <v>4250</v>
      </c>
      <c r="J19629" s="5"/>
      <c r="L19629" s="5"/>
      <c r="M19629" s="2">
        <f t="shared" si="306"/>
        <v>-106022.77999999646</v>
      </c>
      <c r="P19629"/>
    </row>
    <row r="19630" spans="1:16" hidden="1">
      <c r="A19630" t="s">
        <v>26923</v>
      </c>
      <c r="B19630" s="1">
        <v>42353</v>
      </c>
      <c r="C19630" t="s">
        <v>26924</v>
      </c>
      <c r="D19630">
        <v>2</v>
      </c>
      <c r="E19630" t="s">
        <v>26925</v>
      </c>
      <c r="F19630" t="s">
        <v>7054</v>
      </c>
      <c r="G19630" t="s">
        <v>20</v>
      </c>
      <c r="H19630" t="s">
        <v>6119</v>
      </c>
      <c r="I19630" s="2">
        <v>4300.0200000000004</v>
      </c>
      <c r="J19630" s="5"/>
      <c r="L19630" s="5"/>
      <c r="M19630" s="2">
        <f t="shared" si="306"/>
        <v>-101722.75999999646</v>
      </c>
      <c r="P19630"/>
    </row>
    <row r="19631" spans="1:16" hidden="1">
      <c r="A19631" t="s">
        <v>26944</v>
      </c>
      <c r="B19631" s="1">
        <v>42353</v>
      </c>
      <c r="C19631" t="s">
        <v>26945</v>
      </c>
      <c r="D19631">
        <v>2</v>
      </c>
      <c r="E19631" t="s">
        <v>26946</v>
      </c>
      <c r="F19631" t="s">
        <v>7054</v>
      </c>
      <c r="G19631" t="s">
        <v>20</v>
      </c>
      <c r="H19631" t="s">
        <v>2304</v>
      </c>
      <c r="J19631" s="5"/>
      <c r="K19631" s="2">
        <v>2637.66</v>
      </c>
      <c r="L19631" s="5"/>
      <c r="M19631" s="2">
        <f t="shared" si="306"/>
        <v>-104360.41999999646</v>
      </c>
      <c r="P19631"/>
    </row>
    <row r="19632" spans="1:16" hidden="1">
      <c r="A19632" t="s">
        <v>26944</v>
      </c>
      <c r="B19632" s="1">
        <v>42353</v>
      </c>
      <c r="C19632" t="s">
        <v>26945</v>
      </c>
      <c r="D19632">
        <v>2</v>
      </c>
      <c r="E19632" t="s">
        <v>26946</v>
      </c>
      <c r="F19632" t="s">
        <v>7054</v>
      </c>
      <c r="G19632" t="s">
        <v>20</v>
      </c>
      <c r="H19632" t="s">
        <v>2304</v>
      </c>
      <c r="I19632" s="2">
        <v>2637.65</v>
      </c>
      <c r="J19632" s="5"/>
      <c r="L19632" s="5"/>
      <c r="M19632" s="2">
        <f t="shared" si="306"/>
        <v>-101722.76999999647</v>
      </c>
      <c r="P19632"/>
    </row>
    <row r="19633" spans="1:16" hidden="1">
      <c r="A19633" t="s">
        <v>26967</v>
      </c>
      <c r="B19633" s="1">
        <v>42353</v>
      </c>
      <c r="C19633" t="s">
        <v>26968</v>
      </c>
      <c r="D19633">
        <v>2</v>
      </c>
      <c r="E19633" t="s">
        <v>26969</v>
      </c>
      <c r="F19633" t="s">
        <v>7054</v>
      </c>
      <c r="G19633" t="s">
        <v>20</v>
      </c>
      <c r="H19633" t="s">
        <v>15643</v>
      </c>
      <c r="I19633" s="2">
        <v>3780.66</v>
      </c>
      <c r="J19633" s="5"/>
      <c r="L19633" s="5"/>
      <c r="M19633" s="2">
        <f t="shared" si="306"/>
        <v>-97942.109999996464</v>
      </c>
      <c r="P19633"/>
    </row>
    <row r="19634" spans="1:16" hidden="1">
      <c r="A19634" s="35" t="s">
        <v>7882</v>
      </c>
      <c r="B19634" s="36">
        <v>42354</v>
      </c>
      <c r="C19634" s="35" t="s">
        <v>6</v>
      </c>
      <c r="D19634" s="35">
        <v>1</v>
      </c>
      <c r="E19634" s="35" t="s">
        <v>7883</v>
      </c>
      <c r="F19634" s="35" t="s">
        <v>29</v>
      </c>
      <c r="G19634" s="35" t="s">
        <v>4</v>
      </c>
      <c r="H19634" s="35" t="s">
        <v>7884</v>
      </c>
      <c r="I19634" s="11">
        <v>4000</v>
      </c>
      <c r="J19634" s="12"/>
      <c r="K19634" s="11"/>
      <c r="L19634" s="12"/>
      <c r="M19634" s="2">
        <f t="shared" si="306"/>
        <v>-93942.109999996464</v>
      </c>
      <c r="P19634"/>
    </row>
    <row r="19635" spans="1:16" hidden="1">
      <c r="A19635" s="13" t="s">
        <v>7921</v>
      </c>
      <c r="B19635" s="14">
        <v>42354</v>
      </c>
      <c r="C19635" s="13" t="s">
        <v>6</v>
      </c>
      <c r="D19635" s="13">
        <v>1</v>
      </c>
      <c r="E19635" s="13" t="s">
        <v>7922</v>
      </c>
      <c r="F19635" s="13" t="s">
        <v>29</v>
      </c>
      <c r="G19635" s="13" t="s">
        <v>4</v>
      </c>
      <c r="H19635" s="13" t="s">
        <v>859</v>
      </c>
      <c r="I19635" s="15">
        <v>601.19000000000005</v>
      </c>
      <c r="J19635" s="16"/>
      <c r="K19635" s="15"/>
      <c r="L19635" s="16"/>
      <c r="M19635" s="2">
        <f t="shared" si="306"/>
        <v>-93340.919999996462</v>
      </c>
      <c r="P19635"/>
    </row>
    <row r="19636" spans="1:16" hidden="1">
      <c r="A19636" t="s">
        <v>7949</v>
      </c>
      <c r="B19636" s="1">
        <v>42354</v>
      </c>
      <c r="C19636" t="s">
        <v>6</v>
      </c>
      <c r="D19636">
        <v>1</v>
      </c>
      <c r="E19636" t="s">
        <v>7950</v>
      </c>
      <c r="F19636" t="s">
        <v>29</v>
      </c>
      <c r="G19636" t="s">
        <v>4</v>
      </c>
      <c r="H19636" t="s">
        <v>673</v>
      </c>
      <c r="I19636" s="2">
        <v>2650.51</v>
      </c>
      <c r="J19636" s="5"/>
      <c r="L19636" s="5"/>
      <c r="M19636" s="2">
        <f t="shared" si="306"/>
        <v>-90690.409999996467</v>
      </c>
      <c r="P19636"/>
    </row>
    <row r="19637" spans="1:16" hidden="1">
      <c r="A19637" t="s">
        <v>7966</v>
      </c>
      <c r="B19637" s="1">
        <v>42354</v>
      </c>
      <c r="C19637" t="s">
        <v>43</v>
      </c>
      <c r="D19637">
        <v>1</v>
      </c>
      <c r="E19637" t="s">
        <v>7967</v>
      </c>
      <c r="F19637" t="s">
        <v>45</v>
      </c>
      <c r="G19637" t="s">
        <v>4</v>
      </c>
      <c r="H19637" t="s">
        <v>673</v>
      </c>
      <c r="J19637" s="5"/>
      <c r="K19637" s="2">
        <v>2650.51</v>
      </c>
      <c r="L19637" s="5"/>
      <c r="M19637" s="2">
        <f t="shared" si="306"/>
        <v>-93340.919999996462</v>
      </c>
      <c r="P19637"/>
    </row>
    <row r="19638" spans="1:16" hidden="1">
      <c r="A19638" t="s">
        <v>7971</v>
      </c>
      <c r="B19638" s="1">
        <v>42354</v>
      </c>
      <c r="C19638" t="s">
        <v>195</v>
      </c>
      <c r="D19638">
        <v>1</v>
      </c>
      <c r="E19638" t="s">
        <v>7972</v>
      </c>
      <c r="F19638" t="s">
        <v>13</v>
      </c>
      <c r="G19638" t="s">
        <v>4</v>
      </c>
      <c r="H19638" t="s">
        <v>195</v>
      </c>
      <c r="J19638" s="5"/>
      <c r="K19638" s="2">
        <v>2865</v>
      </c>
      <c r="L19638" s="5"/>
      <c r="M19638" s="2">
        <f t="shared" si="306"/>
        <v>-96205.919999996462</v>
      </c>
      <c r="P19638"/>
    </row>
    <row r="19639" spans="1:16" hidden="1">
      <c r="A19639" t="s">
        <v>7975</v>
      </c>
      <c r="B19639" s="1">
        <v>42354</v>
      </c>
      <c r="C19639" t="s">
        <v>18</v>
      </c>
      <c r="D19639">
        <v>1</v>
      </c>
      <c r="E19639" t="s">
        <v>7976</v>
      </c>
      <c r="F19639" t="s">
        <v>13</v>
      </c>
      <c r="G19639" t="s">
        <v>4</v>
      </c>
      <c r="H19639" t="s">
        <v>18</v>
      </c>
      <c r="J19639" s="5"/>
      <c r="K19639" s="2">
        <v>13239.23</v>
      </c>
      <c r="L19639" s="5"/>
      <c r="M19639" s="2">
        <f t="shared" si="306"/>
        <v>-109445.14999999646</v>
      </c>
      <c r="P19639"/>
    </row>
    <row r="19640" spans="1:16" hidden="1">
      <c r="A19640" t="s">
        <v>7988</v>
      </c>
      <c r="B19640" s="1">
        <v>42354</v>
      </c>
      <c r="C19640" t="s">
        <v>6</v>
      </c>
      <c r="D19640">
        <v>1</v>
      </c>
      <c r="E19640" t="s">
        <v>7989</v>
      </c>
      <c r="F19640" t="s">
        <v>29</v>
      </c>
      <c r="G19640" t="s">
        <v>20</v>
      </c>
      <c r="H19640" t="s">
        <v>65</v>
      </c>
      <c r="I19640" s="2">
        <v>34.83</v>
      </c>
      <c r="J19640" s="5"/>
      <c r="L19640" s="5"/>
      <c r="M19640" s="2">
        <f t="shared" si="306"/>
        <v>-109410.31999999646</v>
      </c>
      <c r="P19640"/>
    </row>
    <row r="19641" spans="1:16" hidden="1">
      <c r="A19641" t="s">
        <v>7994</v>
      </c>
      <c r="B19641" s="1">
        <v>42354</v>
      </c>
      <c r="C19641" t="s">
        <v>43</v>
      </c>
      <c r="D19641">
        <v>1</v>
      </c>
      <c r="E19641" t="s">
        <v>7995</v>
      </c>
      <c r="F19641" t="s">
        <v>13</v>
      </c>
      <c r="G19641" t="s">
        <v>20</v>
      </c>
      <c r="H19641" t="s">
        <v>7996</v>
      </c>
      <c r="J19641" s="5"/>
      <c r="K19641" s="2">
        <v>20000</v>
      </c>
      <c r="L19641" s="5"/>
      <c r="M19641" s="2">
        <f t="shared" si="306"/>
        <v>-129410.31999999646</v>
      </c>
      <c r="P19641"/>
    </row>
    <row r="19642" spans="1:16" hidden="1">
      <c r="A19642" t="s">
        <v>8006</v>
      </c>
      <c r="B19642" s="1">
        <v>42354</v>
      </c>
      <c r="C19642" t="s">
        <v>43</v>
      </c>
      <c r="D19642">
        <v>1</v>
      </c>
      <c r="E19642" t="s">
        <v>8007</v>
      </c>
      <c r="F19642" t="s">
        <v>13</v>
      </c>
      <c r="G19642" t="s">
        <v>20</v>
      </c>
      <c r="H19642" t="s">
        <v>8008</v>
      </c>
      <c r="J19642" s="5"/>
      <c r="K19642" s="2">
        <v>20000</v>
      </c>
      <c r="L19642" s="5"/>
      <c r="M19642" s="2">
        <f t="shared" si="306"/>
        <v>-149410.31999999646</v>
      </c>
      <c r="P19642"/>
    </row>
    <row r="19643" spans="1:16" hidden="1">
      <c r="A19643" t="s">
        <v>8121</v>
      </c>
      <c r="B19643" s="1">
        <v>42354</v>
      </c>
      <c r="C19643" t="s">
        <v>18</v>
      </c>
      <c r="D19643">
        <v>1</v>
      </c>
      <c r="E19643" t="s">
        <v>8122</v>
      </c>
      <c r="F19643" t="s">
        <v>13</v>
      </c>
      <c r="G19643" t="s">
        <v>20</v>
      </c>
      <c r="H19643" t="s">
        <v>4984</v>
      </c>
      <c r="J19643" s="5"/>
      <c r="K19643" s="2">
        <v>15000</v>
      </c>
      <c r="L19643" s="5"/>
      <c r="M19643" s="2">
        <f t="shared" si="306"/>
        <v>-164410.31999999646</v>
      </c>
      <c r="P19643"/>
    </row>
    <row r="19644" spans="1:16" hidden="1">
      <c r="A19644" t="s">
        <v>8167</v>
      </c>
      <c r="B19644" s="1">
        <v>42354</v>
      </c>
      <c r="C19644" t="s">
        <v>11</v>
      </c>
      <c r="D19644">
        <v>1</v>
      </c>
      <c r="E19644" t="s">
        <v>8168</v>
      </c>
      <c r="F19644" t="s">
        <v>13</v>
      </c>
      <c r="G19644" t="s">
        <v>20</v>
      </c>
      <c r="H19644" t="s">
        <v>8169</v>
      </c>
      <c r="J19644" s="5"/>
      <c r="K19644" s="2">
        <v>1025</v>
      </c>
      <c r="L19644" s="5"/>
      <c r="M19644" s="2">
        <f t="shared" si="306"/>
        <v>-165435.31999999646</v>
      </c>
      <c r="P19644"/>
    </row>
    <row r="19645" spans="1:16" hidden="1">
      <c r="A19645" t="s">
        <v>8222</v>
      </c>
      <c r="B19645" s="1">
        <v>42354</v>
      </c>
      <c r="C19645" t="s">
        <v>6</v>
      </c>
      <c r="D19645">
        <v>1</v>
      </c>
      <c r="E19645" t="s">
        <v>8223</v>
      </c>
      <c r="F19645" t="s">
        <v>29</v>
      </c>
      <c r="G19645" t="s">
        <v>20</v>
      </c>
      <c r="H19645" t="s">
        <v>8224</v>
      </c>
      <c r="I19645" s="2">
        <v>495.16</v>
      </c>
      <c r="J19645" s="5"/>
      <c r="L19645" s="5"/>
      <c r="M19645" s="2">
        <f t="shared" si="306"/>
        <v>-164940.15999999645</v>
      </c>
      <c r="P19645"/>
    </row>
    <row r="19646" spans="1:16" hidden="1">
      <c r="A19646" t="s">
        <v>8231</v>
      </c>
      <c r="B19646" s="1">
        <v>42354</v>
      </c>
      <c r="C19646" t="s">
        <v>11</v>
      </c>
      <c r="D19646">
        <v>1</v>
      </c>
      <c r="E19646" t="s">
        <v>8232</v>
      </c>
      <c r="F19646" t="s">
        <v>13</v>
      </c>
      <c r="G19646" t="s">
        <v>20</v>
      </c>
      <c r="H19646" t="s">
        <v>8233</v>
      </c>
      <c r="J19646" s="5"/>
      <c r="K19646" s="2">
        <v>4100</v>
      </c>
      <c r="L19646" s="5"/>
      <c r="M19646" s="2">
        <f t="shared" si="306"/>
        <v>-169040.15999999645</v>
      </c>
      <c r="P19646"/>
    </row>
    <row r="19647" spans="1:16" hidden="1">
      <c r="A19647" t="s">
        <v>8243</v>
      </c>
      <c r="B19647" s="1">
        <v>42354</v>
      </c>
      <c r="C19647" t="s">
        <v>11</v>
      </c>
      <c r="D19647">
        <v>1</v>
      </c>
      <c r="E19647" t="s">
        <v>8244</v>
      </c>
      <c r="F19647" t="s">
        <v>13</v>
      </c>
      <c r="G19647" t="s">
        <v>20</v>
      </c>
      <c r="H19647" t="s">
        <v>8245</v>
      </c>
      <c r="J19647" s="5"/>
      <c r="K19647" s="2">
        <v>1025</v>
      </c>
      <c r="L19647" s="5"/>
      <c r="M19647" s="2">
        <f t="shared" si="306"/>
        <v>-170065.15999999645</v>
      </c>
      <c r="P19647"/>
    </row>
    <row r="19648" spans="1:16" hidden="1">
      <c r="A19648" t="s">
        <v>8256</v>
      </c>
      <c r="B19648" s="1">
        <v>42354</v>
      </c>
      <c r="C19648" t="s">
        <v>6</v>
      </c>
      <c r="D19648">
        <v>1</v>
      </c>
      <c r="E19648" t="s">
        <v>8257</v>
      </c>
      <c r="F19648" t="s">
        <v>29</v>
      </c>
      <c r="G19648" t="s">
        <v>20</v>
      </c>
      <c r="H19648" t="s">
        <v>8258</v>
      </c>
      <c r="I19648" s="2">
        <v>1557</v>
      </c>
      <c r="J19648" s="5"/>
      <c r="L19648" s="5"/>
      <c r="M19648" s="2">
        <f t="shared" si="306"/>
        <v>-168508.15999999645</v>
      </c>
      <c r="P19648"/>
    </row>
    <row r="19649" spans="1:16" hidden="1">
      <c r="A19649" t="s">
        <v>8269</v>
      </c>
      <c r="B19649" s="1">
        <v>42354</v>
      </c>
      <c r="C19649" t="s">
        <v>1</v>
      </c>
      <c r="D19649">
        <v>1</v>
      </c>
      <c r="E19649" t="s">
        <v>8270</v>
      </c>
      <c r="F19649" t="s">
        <v>228</v>
      </c>
      <c r="G19649" t="s">
        <v>20</v>
      </c>
      <c r="H19649" t="s">
        <v>8271</v>
      </c>
      <c r="J19649" s="5"/>
      <c r="K19649" s="2">
        <v>316500</v>
      </c>
      <c r="L19649" s="5"/>
      <c r="M19649" s="2">
        <f t="shared" si="306"/>
        <v>-485008.15999999642</v>
      </c>
      <c r="P19649"/>
    </row>
    <row r="19650" spans="1:16" hidden="1">
      <c r="A19650" t="s">
        <v>8274</v>
      </c>
      <c r="B19650" s="1">
        <v>42354</v>
      </c>
      <c r="C19650" t="s">
        <v>1802</v>
      </c>
      <c r="D19650">
        <v>2</v>
      </c>
      <c r="E19650" t="s">
        <v>8275</v>
      </c>
      <c r="F19650" t="s">
        <v>312</v>
      </c>
      <c r="G19650" t="s">
        <v>479</v>
      </c>
      <c r="H19650" t="s">
        <v>8276</v>
      </c>
      <c r="J19650" s="5"/>
      <c r="K19650" s="2">
        <v>455.51</v>
      </c>
      <c r="L19650" s="5"/>
      <c r="M19650" s="2">
        <f t="shared" si="306"/>
        <v>-485463.66999999643</v>
      </c>
      <c r="P19650"/>
    </row>
    <row r="19651" spans="1:16" hidden="1">
      <c r="A19651" t="s">
        <v>8293</v>
      </c>
      <c r="B19651" s="1">
        <v>42354</v>
      </c>
      <c r="C19651" t="s">
        <v>6</v>
      </c>
      <c r="D19651">
        <v>1</v>
      </c>
      <c r="E19651" t="s">
        <v>8294</v>
      </c>
      <c r="F19651" t="s">
        <v>29</v>
      </c>
      <c r="G19651" t="s">
        <v>20</v>
      </c>
      <c r="H19651" t="s">
        <v>8276</v>
      </c>
      <c r="I19651" s="2">
        <v>455.51</v>
      </c>
      <c r="J19651" s="5"/>
      <c r="L19651" s="5"/>
      <c r="M19651" s="2">
        <f t="shared" si="306"/>
        <v>-485008.15999999642</v>
      </c>
      <c r="P19651"/>
    </row>
    <row r="19652" spans="1:16" hidden="1">
      <c r="A19652" t="s">
        <v>8381</v>
      </c>
      <c r="B19652" s="1">
        <v>42354</v>
      </c>
      <c r="C19652" t="s">
        <v>6</v>
      </c>
      <c r="D19652">
        <v>1</v>
      </c>
      <c r="E19652" t="s">
        <v>8382</v>
      </c>
      <c r="F19652" t="s">
        <v>29</v>
      </c>
      <c r="G19652" t="s">
        <v>20</v>
      </c>
      <c r="H19652" t="s">
        <v>8383</v>
      </c>
      <c r="I19652" s="2">
        <v>1000</v>
      </c>
      <c r="J19652" s="5"/>
      <c r="L19652" s="5"/>
      <c r="M19652" s="2">
        <f t="shared" si="306"/>
        <v>-484008.15999999642</v>
      </c>
      <c r="P19652"/>
    </row>
    <row r="19653" spans="1:16" hidden="1">
      <c r="A19653" t="s">
        <v>8385</v>
      </c>
      <c r="B19653" s="1">
        <v>42354</v>
      </c>
      <c r="C19653" t="s">
        <v>6</v>
      </c>
      <c r="D19653">
        <v>1</v>
      </c>
      <c r="E19653" t="s">
        <v>8386</v>
      </c>
      <c r="F19653" t="s">
        <v>29</v>
      </c>
      <c r="G19653" t="s">
        <v>20</v>
      </c>
      <c r="H19653" t="s">
        <v>8387</v>
      </c>
      <c r="I19653" s="2">
        <v>15894.05</v>
      </c>
      <c r="J19653" s="5"/>
      <c r="L19653" s="5"/>
      <c r="M19653" s="2">
        <f t="shared" si="306"/>
        <v>-468114.10999999644</v>
      </c>
      <c r="P19653"/>
    </row>
    <row r="19654" spans="1:16" hidden="1">
      <c r="A19654" t="s">
        <v>8394</v>
      </c>
      <c r="B19654" s="1">
        <v>42354</v>
      </c>
      <c r="C19654" t="s">
        <v>6</v>
      </c>
      <c r="D19654">
        <v>1</v>
      </c>
      <c r="E19654" t="s">
        <v>8395</v>
      </c>
      <c r="F19654" t="s">
        <v>29</v>
      </c>
      <c r="G19654" t="s">
        <v>20</v>
      </c>
      <c r="H19654" t="s">
        <v>65</v>
      </c>
      <c r="I19654" s="2">
        <v>100</v>
      </c>
      <c r="J19654" s="5"/>
      <c r="L19654" s="5"/>
      <c r="M19654" s="2">
        <f t="shared" si="306"/>
        <v>-468014.10999999644</v>
      </c>
      <c r="P19654"/>
    </row>
    <row r="19655" spans="1:16" hidden="1">
      <c r="A19655" t="s">
        <v>8403</v>
      </c>
      <c r="B19655" s="1">
        <v>42354</v>
      </c>
      <c r="C19655" t="s">
        <v>195</v>
      </c>
      <c r="D19655">
        <v>1</v>
      </c>
      <c r="E19655" t="s">
        <v>8404</v>
      </c>
      <c r="F19655" t="s">
        <v>13</v>
      </c>
      <c r="G19655" t="s">
        <v>20</v>
      </c>
      <c r="H19655" t="s">
        <v>195</v>
      </c>
      <c r="J19655" s="5"/>
      <c r="K19655" s="2">
        <v>10000</v>
      </c>
      <c r="L19655" s="5"/>
      <c r="M19655" s="2">
        <f t="shared" si="306"/>
        <v>-478014.10999999644</v>
      </c>
      <c r="P19655"/>
    </row>
    <row r="19656" spans="1:16" hidden="1">
      <c r="A19656" t="s">
        <v>8405</v>
      </c>
      <c r="B19656" s="1">
        <v>42354</v>
      </c>
      <c r="C19656" t="s">
        <v>43</v>
      </c>
      <c r="D19656">
        <v>1</v>
      </c>
      <c r="E19656" t="s">
        <v>8406</v>
      </c>
      <c r="F19656" t="s">
        <v>16</v>
      </c>
      <c r="G19656" t="s">
        <v>20</v>
      </c>
      <c r="H19656" t="s">
        <v>4097</v>
      </c>
      <c r="J19656" s="5"/>
      <c r="K19656" s="2">
        <v>1840</v>
      </c>
      <c r="L19656" s="5"/>
      <c r="M19656" s="2">
        <f t="shared" si="306"/>
        <v>-479854.10999999644</v>
      </c>
      <c r="P19656"/>
    </row>
    <row r="19657" spans="1:16" hidden="1">
      <c r="A19657" t="s">
        <v>8407</v>
      </c>
      <c r="B19657" s="1">
        <v>42354</v>
      </c>
      <c r="C19657" t="s">
        <v>18</v>
      </c>
      <c r="D19657">
        <v>1</v>
      </c>
      <c r="E19657" t="s">
        <v>8408</v>
      </c>
      <c r="F19657" t="s">
        <v>13</v>
      </c>
      <c r="G19657" t="s">
        <v>20</v>
      </c>
      <c r="H19657" t="s">
        <v>8409</v>
      </c>
      <c r="J19657" s="5"/>
      <c r="K19657" s="2">
        <v>20000</v>
      </c>
      <c r="L19657" s="5"/>
      <c r="M19657" s="2">
        <f t="shared" ref="M19657:M19720" si="307">+M19656+I19657-K19657</f>
        <v>-499854.10999999644</v>
      </c>
      <c r="P19657"/>
    </row>
    <row r="19658" spans="1:16" hidden="1">
      <c r="A19658" t="s">
        <v>8411</v>
      </c>
      <c r="B19658" s="1">
        <v>42354</v>
      </c>
      <c r="C19658" t="s">
        <v>240</v>
      </c>
      <c r="D19658">
        <v>1</v>
      </c>
      <c r="E19658" t="s">
        <v>8412</v>
      </c>
      <c r="F19658" t="s">
        <v>13</v>
      </c>
      <c r="G19658" t="s">
        <v>20</v>
      </c>
      <c r="H19658" t="s">
        <v>240</v>
      </c>
      <c r="J19658" s="5"/>
      <c r="K19658" s="2">
        <v>3274.99</v>
      </c>
      <c r="L19658" s="5"/>
      <c r="M19658" s="2">
        <f t="shared" si="307"/>
        <v>-503129.09999999643</v>
      </c>
      <c r="P19658"/>
    </row>
    <row r="19659" spans="1:16" hidden="1">
      <c r="A19659" t="s">
        <v>8416</v>
      </c>
      <c r="B19659" s="1">
        <v>42354</v>
      </c>
      <c r="C19659" t="s">
        <v>195</v>
      </c>
      <c r="D19659">
        <v>1</v>
      </c>
      <c r="E19659" t="s">
        <v>8417</v>
      </c>
      <c r="F19659" t="s">
        <v>13</v>
      </c>
      <c r="G19659" t="s">
        <v>20</v>
      </c>
      <c r="H19659" t="s">
        <v>195</v>
      </c>
      <c r="J19659" s="5"/>
      <c r="K19659" s="2">
        <v>20264.28</v>
      </c>
      <c r="L19659" s="5"/>
      <c r="M19659" s="2">
        <f t="shared" si="307"/>
        <v>-523393.3799999964</v>
      </c>
      <c r="P19659"/>
    </row>
    <row r="19660" spans="1:16" hidden="1">
      <c r="A19660" t="s">
        <v>8421</v>
      </c>
      <c r="B19660" s="1">
        <v>42354</v>
      </c>
      <c r="C19660" t="s">
        <v>200</v>
      </c>
      <c r="D19660">
        <v>1</v>
      </c>
      <c r="E19660" t="s">
        <v>8422</v>
      </c>
      <c r="F19660" t="s">
        <v>16</v>
      </c>
      <c r="G19660" t="s">
        <v>20</v>
      </c>
      <c r="H19660" t="s">
        <v>200</v>
      </c>
      <c r="J19660" s="5"/>
      <c r="K19660" s="2">
        <v>30566.080000000002</v>
      </c>
      <c r="L19660" s="5"/>
      <c r="M19660" s="2">
        <f t="shared" si="307"/>
        <v>-553959.45999999635</v>
      </c>
      <c r="P19660"/>
    </row>
    <row r="19661" spans="1:16" hidden="1">
      <c r="A19661" t="s">
        <v>8427</v>
      </c>
      <c r="B19661" s="1">
        <v>42354</v>
      </c>
      <c r="C19661" t="s">
        <v>18</v>
      </c>
      <c r="D19661">
        <v>1</v>
      </c>
      <c r="E19661" t="s">
        <v>8428</v>
      </c>
      <c r="F19661" t="s">
        <v>13</v>
      </c>
      <c r="G19661" t="s">
        <v>20</v>
      </c>
      <c r="H19661" t="s">
        <v>18</v>
      </c>
      <c r="J19661" s="5"/>
      <c r="K19661" s="2">
        <v>21728.77</v>
      </c>
      <c r="L19661" s="5"/>
      <c r="M19661" s="2">
        <f t="shared" si="307"/>
        <v>-575688.22999999637</v>
      </c>
      <c r="P19661"/>
    </row>
    <row r="19662" spans="1:16" hidden="1">
      <c r="A19662" t="s">
        <v>26988</v>
      </c>
      <c r="B19662" s="1">
        <v>42354</v>
      </c>
      <c r="C19662" t="s">
        <v>1802</v>
      </c>
      <c r="D19662">
        <v>2</v>
      </c>
      <c r="E19662" t="s">
        <v>26989</v>
      </c>
      <c r="F19662" t="s">
        <v>13559</v>
      </c>
      <c r="G19662" t="s">
        <v>479</v>
      </c>
      <c r="H19662" t="s">
        <v>26990</v>
      </c>
      <c r="I19662" s="2">
        <v>1516.27</v>
      </c>
      <c r="J19662" s="5"/>
      <c r="L19662" s="5"/>
      <c r="M19662" s="2">
        <f t="shared" si="307"/>
        <v>-574171.95999999635</v>
      </c>
      <c r="P19662"/>
    </row>
    <row r="19663" spans="1:16" hidden="1">
      <c r="A19663" t="s">
        <v>27015</v>
      </c>
      <c r="B19663" s="1">
        <v>42354</v>
      </c>
      <c r="C19663" t="s">
        <v>27016</v>
      </c>
      <c r="D19663">
        <v>2</v>
      </c>
      <c r="E19663" t="s">
        <v>27017</v>
      </c>
      <c r="F19663" t="s">
        <v>7054</v>
      </c>
      <c r="G19663" t="s">
        <v>4</v>
      </c>
      <c r="H19663" t="s">
        <v>27018</v>
      </c>
      <c r="I19663" s="2">
        <v>1025</v>
      </c>
      <c r="J19663" s="5"/>
      <c r="L19663" s="5"/>
      <c r="M19663" s="2">
        <f t="shared" si="307"/>
        <v>-573146.95999999635</v>
      </c>
      <c r="P19663"/>
    </row>
    <row r="19664" spans="1:16" hidden="1">
      <c r="A19664" t="s">
        <v>27039</v>
      </c>
      <c r="B19664" s="1">
        <v>42354</v>
      </c>
      <c r="C19664" t="s">
        <v>27040</v>
      </c>
      <c r="D19664">
        <v>2</v>
      </c>
      <c r="E19664" t="s">
        <v>27041</v>
      </c>
      <c r="F19664" t="s">
        <v>7054</v>
      </c>
      <c r="G19664" t="s">
        <v>4</v>
      </c>
      <c r="H19664" t="s">
        <v>26314</v>
      </c>
      <c r="I19664" s="2">
        <v>1025</v>
      </c>
      <c r="J19664" s="5"/>
      <c r="L19664" s="5"/>
      <c r="M19664" s="2">
        <f t="shared" si="307"/>
        <v>-572121.95999999635</v>
      </c>
      <c r="P19664"/>
    </row>
    <row r="19665" spans="1:16" hidden="1">
      <c r="A19665" t="s">
        <v>27061</v>
      </c>
      <c r="B19665" s="1">
        <v>42354</v>
      </c>
      <c r="C19665" t="s">
        <v>1802</v>
      </c>
      <c r="D19665">
        <v>2</v>
      </c>
      <c r="E19665" t="s">
        <v>27062</v>
      </c>
      <c r="F19665" t="s">
        <v>13559</v>
      </c>
      <c r="G19665" t="s">
        <v>479</v>
      </c>
      <c r="H19665" t="s">
        <v>65</v>
      </c>
      <c r="I19665" s="2">
        <v>71.77</v>
      </c>
      <c r="J19665" s="5"/>
      <c r="L19665" s="5"/>
      <c r="M19665" s="2">
        <f t="shared" si="307"/>
        <v>-572050.18999999634</v>
      </c>
      <c r="P19665"/>
    </row>
    <row r="19666" spans="1:16" hidden="1">
      <c r="A19666" t="s">
        <v>27083</v>
      </c>
      <c r="B19666" s="1">
        <v>42354</v>
      </c>
      <c r="C19666" t="s">
        <v>27084</v>
      </c>
      <c r="D19666">
        <v>2</v>
      </c>
      <c r="E19666" t="s">
        <v>27085</v>
      </c>
      <c r="F19666" t="s">
        <v>7054</v>
      </c>
      <c r="G19666" t="s">
        <v>4</v>
      </c>
      <c r="H19666" t="s">
        <v>1000</v>
      </c>
      <c r="I19666" s="2">
        <v>1025</v>
      </c>
      <c r="J19666" s="5"/>
      <c r="L19666" s="5"/>
      <c r="M19666" s="2">
        <f t="shared" si="307"/>
        <v>-571025.18999999634</v>
      </c>
      <c r="P19666"/>
    </row>
    <row r="19667" spans="1:16" hidden="1">
      <c r="A19667" t="s">
        <v>27104</v>
      </c>
      <c r="B19667" s="1">
        <v>42354</v>
      </c>
      <c r="C19667" t="s">
        <v>27105</v>
      </c>
      <c r="D19667">
        <v>1</v>
      </c>
      <c r="E19667" t="s">
        <v>27106</v>
      </c>
      <c r="F19667" t="s">
        <v>13561</v>
      </c>
      <c r="G19667" t="s">
        <v>4</v>
      </c>
      <c r="H19667" t="s">
        <v>27107</v>
      </c>
      <c r="I19667" s="2">
        <v>5000</v>
      </c>
      <c r="J19667" s="5"/>
      <c r="L19667" s="5"/>
      <c r="M19667" s="2">
        <f t="shared" si="307"/>
        <v>-566025.18999999634</v>
      </c>
      <c r="P19667"/>
    </row>
    <row r="19668" spans="1:16" hidden="1">
      <c r="A19668" t="s">
        <v>27127</v>
      </c>
      <c r="B19668" s="1">
        <v>42354</v>
      </c>
      <c r="C19668" t="s">
        <v>674</v>
      </c>
      <c r="D19668">
        <v>2</v>
      </c>
      <c r="E19668" t="s">
        <v>27128</v>
      </c>
      <c r="F19668" t="s">
        <v>13559</v>
      </c>
      <c r="G19668" t="s">
        <v>479</v>
      </c>
      <c r="H19668" t="s">
        <v>7086</v>
      </c>
      <c r="J19668" s="5"/>
      <c r="K19668" s="2">
        <v>2253.15</v>
      </c>
      <c r="L19668" s="5"/>
      <c r="M19668" s="2">
        <f t="shared" si="307"/>
        <v>-568278.33999999636</v>
      </c>
      <c r="P19668"/>
    </row>
    <row r="19669" spans="1:16" hidden="1">
      <c r="A19669" t="s">
        <v>27127</v>
      </c>
      <c r="B19669" s="1">
        <v>42354</v>
      </c>
      <c r="C19669" t="s">
        <v>674</v>
      </c>
      <c r="D19669">
        <v>2</v>
      </c>
      <c r="E19669" t="s">
        <v>27128</v>
      </c>
      <c r="F19669" t="s">
        <v>13559</v>
      </c>
      <c r="G19669" t="s">
        <v>479</v>
      </c>
      <c r="H19669" t="s">
        <v>7086</v>
      </c>
      <c r="I19669" s="2">
        <v>2253.15</v>
      </c>
      <c r="J19669" s="5"/>
      <c r="L19669" s="5"/>
      <c r="M19669" s="2">
        <f t="shared" si="307"/>
        <v>-566025.18999999634</v>
      </c>
      <c r="P19669"/>
    </row>
    <row r="19670" spans="1:16" hidden="1">
      <c r="A19670" t="s">
        <v>27149</v>
      </c>
      <c r="B19670" s="1">
        <v>42354</v>
      </c>
      <c r="C19670" t="s">
        <v>27150</v>
      </c>
      <c r="D19670">
        <v>2</v>
      </c>
      <c r="E19670" t="s">
        <v>27151</v>
      </c>
      <c r="F19670" t="s">
        <v>7054</v>
      </c>
      <c r="G19670" t="s">
        <v>4</v>
      </c>
      <c r="H19670" t="s">
        <v>27152</v>
      </c>
      <c r="I19670" s="2">
        <v>1840</v>
      </c>
      <c r="J19670" s="5"/>
      <c r="L19670" s="5"/>
      <c r="M19670" s="2">
        <f t="shared" si="307"/>
        <v>-564185.18999999634</v>
      </c>
      <c r="P19670"/>
    </row>
    <row r="19671" spans="1:16" hidden="1">
      <c r="A19671" t="s">
        <v>27177</v>
      </c>
      <c r="B19671" s="1">
        <v>42354</v>
      </c>
      <c r="C19671" t="s">
        <v>27178</v>
      </c>
      <c r="D19671">
        <v>1</v>
      </c>
      <c r="E19671" t="s">
        <v>27179</v>
      </c>
      <c r="F19671" t="s">
        <v>13565</v>
      </c>
      <c r="G19671" t="s">
        <v>20</v>
      </c>
      <c r="H19671" t="s">
        <v>17601</v>
      </c>
      <c r="I19671" s="2">
        <v>20000</v>
      </c>
      <c r="J19671" s="5"/>
      <c r="L19671" s="5"/>
      <c r="M19671" s="2">
        <f t="shared" si="307"/>
        <v>-544185.18999999634</v>
      </c>
      <c r="P19671"/>
    </row>
    <row r="19672" spans="1:16" hidden="1">
      <c r="A19672" t="s">
        <v>27200</v>
      </c>
      <c r="B19672" s="1">
        <v>42354</v>
      </c>
      <c r="C19672" t="s">
        <v>6</v>
      </c>
      <c r="D19672">
        <v>1</v>
      </c>
      <c r="E19672" t="s">
        <v>27201</v>
      </c>
      <c r="F19672" t="s">
        <v>13565</v>
      </c>
      <c r="G19672" t="s">
        <v>20</v>
      </c>
      <c r="H19672" t="s">
        <v>27202</v>
      </c>
      <c r="I19672" s="2">
        <v>20000</v>
      </c>
      <c r="J19672" s="5"/>
      <c r="L19672" s="5"/>
      <c r="M19672" s="2">
        <f t="shared" si="307"/>
        <v>-524185.18999999634</v>
      </c>
      <c r="P19672"/>
    </row>
    <row r="19673" spans="1:16" hidden="1">
      <c r="A19673" t="s">
        <v>27222</v>
      </c>
      <c r="B19673" s="1">
        <v>42354</v>
      </c>
      <c r="C19673" t="s">
        <v>27223</v>
      </c>
      <c r="D19673">
        <v>2</v>
      </c>
      <c r="E19673" t="s">
        <v>27224</v>
      </c>
      <c r="F19673" t="s">
        <v>7054</v>
      </c>
      <c r="G19673" t="s">
        <v>20</v>
      </c>
      <c r="H19673" t="s">
        <v>19562</v>
      </c>
      <c r="I19673" s="2">
        <v>1840</v>
      </c>
      <c r="J19673" s="5"/>
      <c r="L19673" s="5"/>
      <c r="M19673" s="2">
        <f t="shared" si="307"/>
        <v>-522345.18999999634</v>
      </c>
      <c r="P19673"/>
    </row>
    <row r="19674" spans="1:16" hidden="1">
      <c r="A19674" t="s">
        <v>27245</v>
      </c>
      <c r="B19674" s="1">
        <v>42354</v>
      </c>
      <c r="C19674" t="s">
        <v>27246</v>
      </c>
      <c r="D19674">
        <v>2</v>
      </c>
      <c r="E19674" t="s">
        <v>27247</v>
      </c>
      <c r="F19674" t="s">
        <v>7054</v>
      </c>
      <c r="G19674" t="s">
        <v>20</v>
      </c>
      <c r="H19674" t="s">
        <v>7426</v>
      </c>
      <c r="I19674" s="2">
        <v>1025</v>
      </c>
      <c r="J19674" s="5"/>
      <c r="L19674" s="5"/>
      <c r="M19674" s="2">
        <f t="shared" si="307"/>
        <v>-521320.18999999634</v>
      </c>
      <c r="P19674"/>
    </row>
    <row r="19675" spans="1:16" hidden="1">
      <c r="A19675" t="s">
        <v>27267</v>
      </c>
      <c r="B19675" s="1">
        <v>42354</v>
      </c>
      <c r="C19675" t="s">
        <v>1802</v>
      </c>
      <c r="D19675">
        <v>2</v>
      </c>
      <c r="E19675" t="s">
        <v>27268</v>
      </c>
      <c r="F19675" t="s">
        <v>13559</v>
      </c>
      <c r="G19675" t="s">
        <v>479</v>
      </c>
      <c r="H19675" t="s">
        <v>7275</v>
      </c>
      <c r="I19675" s="2">
        <v>1905</v>
      </c>
      <c r="J19675" s="5"/>
      <c r="L19675" s="5"/>
      <c r="M19675" s="2">
        <f t="shared" si="307"/>
        <v>-519415.18999999634</v>
      </c>
      <c r="P19675"/>
    </row>
    <row r="19676" spans="1:16" hidden="1">
      <c r="A19676" t="s">
        <v>27292</v>
      </c>
      <c r="B19676" s="1">
        <v>42354</v>
      </c>
      <c r="C19676" t="s">
        <v>27293</v>
      </c>
      <c r="D19676">
        <v>2</v>
      </c>
      <c r="E19676" t="s">
        <v>27294</v>
      </c>
      <c r="F19676" t="s">
        <v>7054</v>
      </c>
      <c r="G19676" t="s">
        <v>20</v>
      </c>
      <c r="H19676" t="s">
        <v>25446</v>
      </c>
      <c r="I19676" s="2">
        <v>4100.01</v>
      </c>
      <c r="J19676" s="5"/>
      <c r="L19676" s="5"/>
      <c r="M19676" s="2">
        <f t="shared" si="307"/>
        <v>-515315.17999999633</v>
      </c>
      <c r="P19676"/>
    </row>
    <row r="19677" spans="1:16" hidden="1">
      <c r="A19677" t="s">
        <v>27314</v>
      </c>
      <c r="B19677" s="1">
        <v>42354</v>
      </c>
      <c r="C19677" t="s">
        <v>27315</v>
      </c>
      <c r="D19677">
        <v>2</v>
      </c>
      <c r="E19677" t="s">
        <v>27316</v>
      </c>
      <c r="F19677" t="s">
        <v>7054</v>
      </c>
      <c r="G19677" t="s">
        <v>20</v>
      </c>
      <c r="H19677" t="s">
        <v>27317</v>
      </c>
      <c r="J19677" s="5"/>
      <c r="K19677" s="2">
        <v>200</v>
      </c>
      <c r="L19677" s="5"/>
      <c r="M19677" s="2">
        <f t="shared" si="307"/>
        <v>-515515.17999999633</v>
      </c>
      <c r="P19677"/>
    </row>
    <row r="19678" spans="1:16" hidden="1">
      <c r="A19678" t="s">
        <v>27314</v>
      </c>
      <c r="B19678" s="1">
        <v>42354</v>
      </c>
      <c r="C19678" t="s">
        <v>27315</v>
      </c>
      <c r="D19678">
        <v>2</v>
      </c>
      <c r="E19678" t="s">
        <v>27316</v>
      </c>
      <c r="F19678" t="s">
        <v>7054</v>
      </c>
      <c r="G19678" t="s">
        <v>20</v>
      </c>
      <c r="H19678" t="s">
        <v>27317</v>
      </c>
      <c r="I19678" s="2">
        <v>1424.99</v>
      </c>
      <c r="J19678" s="5"/>
      <c r="L19678" s="5"/>
      <c r="M19678" s="2">
        <f t="shared" si="307"/>
        <v>-514090.18999999634</v>
      </c>
      <c r="P19678"/>
    </row>
    <row r="19679" spans="1:16" hidden="1">
      <c r="A19679" t="s">
        <v>27336</v>
      </c>
      <c r="B19679" s="1">
        <v>42354</v>
      </c>
      <c r="C19679" t="s">
        <v>27337</v>
      </c>
      <c r="D19679">
        <v>2</v>
      </c>
      <c r="E19679" t="s">
        <v>27338</v>
      </c>
      <c r="F19679" t="s">
        <v>7054</v>
      </c>
      <c r="G19679" t="s">
        <v>20</v>
      </c>
      <c r="H19679" t="s">
        <v>27339</v>
      </c>
      <c r="I19679" s="2">
        <v>1025</v>
      </c>
      <c r="J19679" s="5"/>
      <c r="L19679" s="5"/>
      <c r="M19679" s="2">
        <f t="shared" si="307"/>
        <v>-513065.18999999634</v>
      </c>
      <c r="P19679"/>
    </row>
    <row r="19680" spans="1:16" hidden="1">
      <c r="A19680" t="s">
        <v>27357</v>
      </c>
      <c r="B19680" s="1">
        <v>42354</v>
      </c>
      <c r="C19680" t="s">
        <v>22637</v>
      </c>
      <c r="D19680">
        <v>1</v>
      </c>
      <c r="E19680" t="s">
        <v>27358</v>
      </c>
      <c r="F19680" t="s">
        <v>13565</v>
      </c>
      <c r="G19680" t="s">
        <v>20</v>
      </c>
      <c r="H19680" t="s">
        <v>22639</v>
      </c>
      <c r="I19680" s="2">
        <v>15000</v>
      </c>
      <c r="J19680" s="5"/>
      <c r="L19680" s="5"/>
      <c r="M19680" s="2">
        <f t="shared" si="307"/>
        <v>-498065.18999999634</v>
      </c>
      <c r="P19680"/>
    </row>
    <row r="19681" spans="1:16" hidden="1">
      <c r="A19681" t="s">
        <v>27384</v>
      </c>
      <c r="B19681" s="1">
        <v>42354</v>
      </c>
      <c r="C19681" t="s">
        <v>3261</v>
      </c>
      <c r="D19681">
        <v>2</v>
      </c>
      <c r="E19681" t="s">
        <v>27385</v>
      </c>
      <c r="F19681" t="s">
        <v>13559</v>
      </c>
      <c r="G19681" t="s">
        <v>479</v>
      </c>
      <c r="H19681" t="s">
        <v>65</v>
      </c>
      <c r="I19681" s="2">
        <v>150.06</v>
      </c>
      <c r="J19681" s="5"/>
      <c r="L19681" s="5"/>
      <c r="M19681" s="2">
        <f t="shared" si="307"/>
        <v>-497915.12999999634</v>
      </c>
      <c r="P19681"/>
    </row>
    <row r="19682" spans="1:16" hidden="1">
      <c r="A19682" t="s">
        <v>27405</v>
      </c>
      <c r="B19682" s="1">
        <v>42354</v>
      </c>
      <c r="C19682" t="s">
        <v>27406</v>
      </c>
      <c r="D19682">
        <v>2</v>
      </c>
      <c r="E19682" t="s">
        <v>27407</v>
      </c>
      <c r="F19682" t="s">
        <v>7054</v>
      </c>
      <c r="G19682" t="s">
        <v>20</v>
      </c>
      <c r="H19682" t="s">
        <v>8169</v>
      </c>
      <c r="I19682" s="2">
        <v>1025</v>
      </c>
      <c r="J19682" s="5"/>
      <c r="L19682" s="5"/>
      <c r="M19682" s="2">
        <f t="shared" si="307"/>
        <v>-496890.12999999634</v>
      </c>
      <c r="P19682"/>
    </row>
    <row r="19683" spans="1:16" hidden="1">
      <c r="A19683" t="s">
        <v>27432</v>
      </c>
      <c r="B19683" s="1">
        <v>42354</v>
      </c>
      <c r="C19683" t="s">
        <v>27433</v>
      </c>
      <c r="D19683">
        <v>2</v>
      </c>
      <c r="E19683" t="s">
        <v>27434</v>
      </c>
      <c r="F19683" t="s">
        <v>7054</v>
      </c>
      <c r="G19683" t="s">
        <v>20</v>
      </c>
      <c r="H19683" t="s">
        <v>4742</v>
      </c>
      <c r="I19683" s="2">
        <v>1025</v>
      </c>
      <c r="J19683" s="5"/>
      <c r="L19683" s="5"/>
      <c r="M19683" s="2">
        <f t="shared" si="307"/>
        <v>-495865.12999999634</v>
      </c>
      <c r="P19683"/>
    </row>
    <row r="19684" spans="1:16" hidden="1">
      <c r="A19684" t="s">
        <v>27458</v>
      </c>
      <c r="B19684" s="1">
        <v>42354</v>
      </c>
      <c r="C19684" t="s">
        <v>27459</v>
      </c>
      <c r="D19684">
        <v>2</v>
      </c>
      <c r="E19684" t="s">
        <v>27460</v>
      </c>
      <c r="F19684" t="s">
        <v>7054</v>
      </c>
      <c r="G19684" t="s">
        <v>20</v>
      </c>
      <c r="H19684" t="s">
        <v>9213</v>
      </c>
      <c r="I19684" s="2">
        <v>1840</v>
      </c>
      <c r="J19684" s="5"/>
      <c r="L19684" s="5"/>
      <c r="M19684" s="2">
        <f t="shared" si="307"/>
        <v>-494025.12999999634</v>
      </c>
      <c r="P19684"/>
    </row>
    <row r="19685" spans="1:16" hidden="1">
      <c r="A19685" t="s">
        <v>27483</v>
      </c>
      <c r="B19685" s="1">
        <v>42354</v>
      </c>
      <c r="C19685" t="s">
        <v>27484</v>
      </c>
      <c r="D19685">
        <v>2</v>
      </c>
      <c r="E19685" t="s">
        <v>27485</v>
      </c>
      <c r="F19685" t="s">
        <v>7054</v>
      </c>
      <c r="G19685" t="s">
        <v>20</v>
      </c>
      <c r="H19685" t="s">
        <v>1199</v>
      </c>
      <c r="I19685" s="2">
        <v>197.2</v>
      </c>
      <c r="J19685" s="5"/>
      <c r="L19685" s="5"/>
      <c r="M19685" s="2">
        <f t="shared" si="307"/>
        <v>-493827.92999999633</v>
      </c>
      <c r="P19685"/>
    </row>
    <row r="19686" spans="1:16" hidden="1">
      <c r="A19686" t="s">
        <v>27510</v>
      </c>
      <c r="B19686" s="1">
        <v>42354</v>
      </c>
      <c r="C19686" t="s">
        <v>27511</v>
      </c>
      <c r="D19686">
        <v>2</v>
      </c>
      <c r="E19686" t="s">
        <v>27512</v>
      </c>
      <c r="F19686" t="s">
        <v>13559</v>
      </c>
      <c r="G19686" t="s">
        <v>479</v>
      </c>
      <c r="H19686" t="s">
        <v>6818</v>
      </c>
      <c r="J19686" s="5"/>
      <c r="K19686" s="2">
        <v>237.92</v>
      </c>
      <c r="L19686" s="5"/>
      <c r="M19686" s="2">
        <f t="shared" si="307"/>
        <v>-494065.84999999631</v>
      </c>
      <c r="P19686"/>
    </row>
    <row r="19687" spans="1:16" hidden="1">
      <c r="A19687" t="s">
        <v>27510</v>
      </c>
      <c r="B19687" s="1">
        <v>42354</v>
      </c>
      <c r="C19687" t="s">
        <v>27511</v>
      </c>
      <c r="D19687">
        <v>2</v>
      </c>
      <c r="E19687" t="s">
        <v>27512</v>
      </c>
      <c r="F19687" t="s">
        <v>13559</v>
      </c>
      <c r="G19687" t="s">
        <v>479</v>
      </c>
      <c r="H19687" t="s">
        <v>6818</v>
      </c>
      <c r="I19687" s="2">
        <v>237.92</v>
      </c>
      <c r="J19687" s="5"/>
      <c r="L19687" s="5"/>
      <c r="M19687" s="2">
        <f t="shared" si="307"/>
        <v>-493827.92999999633</v>
      </c>
      <c r="P19687"/>
    </row>
    <row r="19688" spans="1:16" hidden="1">
      <c r="A19688" t="s">
        <v>27530</v>
      </c>
      <c r="B19688" s="1">
        <v>42354</v>
      </c>
      <c r="C19688" t="s">
        <v>27531</v>
      </c>
      <c r="D19688">
        <v>2</v>
      </c>
      <c r="E19688" t="s">
        <v>27532</v>
      </c>
      <c r="F19688" t="s">
        <v>13559</v>
      </c>
      <c r="G19688" t="s">
        <v>479</v>
      </c>
      <c r="H19688" t="s">
        <v>1199</v>
      </c>
      <c r="J19688" s="5"/>
      <c r="K19688" s="2">
        <v>800</v>
      </c>
      <c r="L19688" s="5"/>
      <c r="M19688" s="2">
        <f t="shared" si="307"/>
        <v>-494627.92999999633</v>
      </c>
      <c r="P19688"/>
    </row>
    <row r="19689" spans="1:16" hidden="1">
      <c r="A19689" t="s">
        <v>27530</v>
      </c>
      <c r="B19689" s="1">
        <v>42354</v>
      </c>
      <c r="C19689" t="s">
        <v>27531</v>
      </c>
      <c r="D19689">
        <v>2</v>
      </c>
      <c r="E19689" t="s">
        <v>27532</v>
      </c>
      <c r="F19689" t="s">
        <v>13559</v>
      </c>
      <c r="G19689" t="s">
        <v>479</v>
      </c>
      <c r="H19689" t="s">
        <v>1199</v>
      </c>
      <c r="I19689" s="2">
        <v>946.68</v>
      </c>
      <c r="J19689" s="5"/>
      <c r="L19689" s="5"/>
      <c r="M19689" s="2">
        <f t="shared" si="307"/>
        <v>-493681.24999999633</v>
      </c>
      <c r="P19689"/>
    </row>
    <row r="19690" spans="1:16" hidden="1">
      <c r="A19690" t="s">
        <v>27556</v>
      </c>
      <c r="B19690" s="1">
        <v>42354</v>
      </c>
      <c r="C19690" t="s">
        <v>27557</v>
      </c>
      <c r="D19690">
        <v>2</v>
      </c>
      <c r="E19690" t="s">
        <v>27558</v>
      </c>
      <c r="F19690" t="s">
        <v>7054</v>
      </c>
      <c r="G19690" t="s">
        <v>20</v>
      </c>
      <c r="H19690" t="s">
        <v>18108</v>
      </c>
      <c r="I19690" s="2">
        <v>1025</v>
      </c>
      <c r="J19690" s="5"/>
      <c r="L19690" s="5"/>
      <c r="M19690" s="2">
        <f t="shared" si="307"/>
        <v>-492656.24999999633</v>
      </c>
      <c r="P19690"/>
    </row>
    <row r="19691" spans="1:16" hidden="1">
      <c r="A19691" t="s">
        <v>27578</v>
      </c>
      <c r="B19691" s="1">
        <v>42354</v>
      </c>
      <c r="C19691" t="s">
        <v>27579</v>
      </c>
      <c r="D19691">
        <v>2</v>
      </c>
      <c r="E19691" t="s">
        <v>27580</v>
      </c>
      <c r="F19691" t="s">
        <v>7054</v>
      </c>
      <c r="G19691" t="s">
        <v>20</v>
      </c>
      <c r="H19691" t="s">
        <v>9794</v>
      </c>
      <c r="I19691" s="2">
        <v>1025</v>
      </c>
      <c r="J19691" s="5"/>
      <c r="L19691" s="5"/>
      <c r="M19691" s="2">
        <f t="shared" si="307"/>
        <v>-491631.24999999633</v>
      </c>
      <c r="P19691"/>
    </row>
    <row r="19692" spans="1:16" hidden="1">
      <c r="A19692" t="s">
        <v>27600</v>
      </c>
      <c r="B19692" s="1">
        <v>42354</v>
      </c>
      <c r="C19692" t="s">
        <v>27601</v>
      </c>
      <c r="D19692">
        <v>2</v>
      </c>
      <c r="E19692" t="s">
        <v>27602</v>
      </c>
      <c r="F19692" t="s">
        <v>7054</v>
      </c>
      <c r="G19692" t="s">
        <v>20</v>
      </c>
      <c r="H19692" t="s">
        <v>8224</v>
      </c>
      <c r="I19692" s="2">
        <v>4100.01</v>
      </c>
      <c r="J19692" s="5"/>
      <c r="L19692" s="5"/>
      <c r="M19692" s="2">
        <f t="shared" si="307"/>
        <v>-487531.23999999632</v>
      </c>
      <c r="P19692"/>
    </row>
    <row r="19693" spans="1:16" hidden="1">
      <c r="A19693" t="s">
        <v>27620</v>
      </c>
      <c r="B19693" s="1">
        <v>42354</v>
      </c>
      <c r="C19693" t="s">
        <v>27621</v>
      </c>
      <c r="D19693">
        <v>2</v>
      </c>
      <c r="E19693" t="s">
        <v>27622</v>
      </c>
      <c r="F19693" t="s">
        <v>7054</v>
      </c>
      <c r="G19693" t="s">
        <v>20</v>
      </c>
      <c r="H19693" t="s">
        <v>3643</v>
      </c>
      <c r="I19693" s="2">
        <v>3896.34</v>
      </c>
      <c r="J19693" s="5"/>
      <c r="L19693" s="5"/>
      <c r="M19693" s="2">
        <f t="shared" si="307"/>
        <v>-483634.8999999963</v>
      </c>
      <c r="P19693"/>
    </row>
    <row r="19694" spans="1:16" hidden="1">
      <c r="A19694" t="s">
        <v>27639</v>
      </c>
      <c r="B19694" s="1">
        <v>42354</v>
      </c>
      <c r="C19694" t="s">
        <v>27640</v>
      </c>
      <c r="D19694">
        <v>2</v>
      </c>
      <c r="E19694" t="s">
        <v>27641</v>
      </c>
      <c r="F19694" t="s">
        <v>7054</v>
      </c>
      <c r="G19694" t="s">
        <v>20</v>
      </c>
      <c r="H19694" t="s">
        <v>24280</v>
      </c>
      <c r="I19694" s="2">
        <v>4100.01</v>
      </c>
      <c r="J19694" s="5"/>
      <c r="L19694" s="5"/>
      <c r="M19694" s="2">
        <f t="shared" si="307"/>
        <v>-479534.88999999629</v>
      </c>
      <c r="P19694"/>
    </row>
    <row r="19695" spans="1:16" hidden="1">
      <c r="A19695" t="s">
        <v>27665</v>
      </c>
      <c r="B19695" s="1">
        <v>42354</v>
      </c>
      <c r="C19695" t="s">
        <v>27666</v>
      </c>
      <c r="D19695">
        <v>1</v>
      </c>
      <c r="E19695" t="s">
        <v>27667</v>
      </c>
      <c r="F19695" t="s">
        <v>13565</v>
      </c>
      <c r="G19695" t="s">
        <v>20</v>
      </c>
      <c r="H19695" t="s">
        <v>8271</v>
      </c>
      <c r="I19695" s="2">
        <v>316500</v>
      </c>
      <c r="J19695" s="5"/>
      <c r="L19695" s="5"/>
      <c r="M19695" s="2">
        <f t="shared" si="307"/>
        <v>-163034.88999999629</v>
      </c>
      <c r="P19695"/>
    </row>
    <row r="19696" spans="1:16" hidden="1">
      <c r="A19696" t="s">
        <v>27688</v>
      </c>
      <c r="B19696" s="1">
        <v>42354</v>
      </c>
      <c r="C19696" t="s">
        <v>27689</v>
      </c>
      <c r="D19696">
        <v>2</v>
      </c>
      <c r="E19696" t="s">
        <v>27690</v>
      </c>
      <c r="F19696" t="s">
        <v>7054</v>
      </c>
      <c r="G19696" t="s">
        <v>20</v>
      </c>
      <c r="H19696" t="s">
        <v>8258</v>
      </c>
      <c r="I19696" s="2">
        <v>1840</v>
      </c>
      <c r="J19696" s="5"/>
      <c r="L19696" s="5"/>
      <c r="M19696" s="2">
        <f t="shared" si="307"/>
        <v>-161194.88999999629</v>
      </c>
      <c r="P19696"/>
    </row>
    <row r="19697" spans="1:16" hidden="1">
      <c r="A19697" t="s">
        <v>27713</v>
      </c>
      <c r="B19697" s="1">
        <v>42354</v>
      </c>
      <c r="C19697" t="s">
        <v>27714</v>
      </c>
      <c r="D19697">
        <v>2</v>
      </c>
      <c r="E19697" t="s">
        <v>27715</v>
      </c>
      <c r="F19697" t="s">
        <v>7054</v>
      </c>
      <c r="G19697" t="s">
        <v>20</v>
      </c>
      <c r="H19697" t="s">
        <v>10824</v>
      </c>
      <c r="I19697" s="2">
        <v>1025</v>
      </c>
      <c r="J19697" s="5"/>
      <c r="L19697" s="5"/>
      <c r="M19697" s="2">
        <f t="shared" si="307"/>
        <v>-160169.88999999629</v>
      </c>
      <c r="P19697"/>
    </row>
    <row r="19698" spans="1:16" hidden="1">
      <c r="A19698" t="s">
        <v>27734</v>
      </c>
      <c r="B19698" s="1">
        <v>42354</v>
      </c>
      <c r="C19698" t="s">
        <v>1802</v>
      </c>
      <c r="D19698">
        <v>2</v>
      </c>
      <c r="E19698" t="s">
        <v>27735</v>
      </c>
      <c r="F19698" t="s">
        <v>13559</v>
      </c>
      <c r="G19698" t="s">
        <v>479</v>
      </c>
      <c r="H19698" t="s">
        <v>8276</v>
      </c>
      <c r="I19698" s="2">
        <v>455.51</v>
      </c>
      <c r="J19698" s="5"/>
      <c r="L19698" s="5"/>
      <c r="M19698" s="2">
        <f t="shared" si="307"/>
        <v>-159714.37999999628</v>
      </c>
      <c r="P19698"/>
    </row>
    <row r="19699" spans="1:16" hidden="1">
      <c r="A19699" t="s">
        <v>27754</v>
      </c>
      <c r="B19699" s="1">
        <v>42354</v>
      </c>
      <c r="C19699" t="s">
        <v>1802</v>
      </c>
      <c r="D19699">
        <v>2</v>
      </c>
      <c r="E19699" t="s">
        <v>27755</v>
      </c>
      <c r="F19699" t="s">
        <v>13559</v>
      </c>
      <c r="G19699" t="s">
        <v>479</v>
      </c>
      <c r="H19699" t="s">
        <v>3879</v>
      </c>
      <c r="I19699" s="2">
        <v>600</v>
      </c>
      <c r="J19699" s="5"/>
      <c r="L19699" s="5"/>
      <c r="M19699" s="2">
        <f t="shared" si="307"/>
        <v>-159114.37999999628</v>
      </c>
      <c r="P19699"/>
    </row>
    <row r="19700" spans="1:16" hidden="1">
      <c r="A19700" t="s">
        <v>27774</v>
      </c>
      <c r="B19700" s="1">
        <v>42354</v>
      </c>
      <c r="C19700" t="s">
        <v>27775</v>
      </c>
      <c r="D19700">
        <v>2</v>
      </c>
      <c r="E19700" t="s">
        <v>27776</v>
      </c>
      <c r="F19700" t="s">
        <v>7054</v>
      </c>
      <c r="G19700" t="s">
        <v>20</v>
      </c>
      <c r="H19700" t="s">
        <v>3314</v>
      </c>
      <c r="I19700" s="2">
        <v>5190.01</v>
      </c>
      <c r="J19700" s="5"/>
      <c r="L19700" s="5"/>
      <c r="M19700" s="2">
        <f t="shared" si="307"/>
        <v>-153924.36999999627</v>
      </c>
      <c r="P19700"/>
    </row>
    <row r="19701" spans="1:16" hidden="1">
      <c r="A19701" t="s">
        <v>27795</v>
      </c>
      <c r="B19701" s="1">
        <v>42354</v>
      </c>
      <c r="C19701" t="s">
        <v>27796</v>
      </c>
      <c r="D19701">
        <v>2</v>
      </c>
      <c r="E19701" t="s">
        <v>27797</v>
      </c>
      <c r="F19701" t="s">
        <v>7054</v>
      </c>
      <c r="G19701" t="s">
        <v>20</v>
      </c>
      <c r="H19701" t="s">
        <v>11365</v>
      </c>
      <c r="I19701" s="2">
        <v>3500</v>
      </c>
      <c r="J19701" s="5"/>
      <c r="L19701" s="5"/>
      <c r="M19701" s="2">
        <f t="shared" si="307"/>
        <v>-150424.36999999627</v>
      </c>
      <c r="P19701"/>
    </row>
    <row r="19702" spans="1:16" hidden="1">
      <c r="A19702" t="s">
        <v>27819</v>
      </c>
      <c r="B19702" s="1">
        <v>42354</v>
      </c>
      <c r="C19702" t="s">
        <v>23659</v>
      </c>
      <c r="D19702">
        <v>1</v>
      </c>
      <c r="E19702" t="s">
        <v>27820</v>
      </c>
      <c r="F19702" t="s">
        <v>13610</v>
      </c>
      <c r="G19702" t="s">
        <v>20</v>
      </c>
      <c r="H19702" t="s">
        <v>4048</v>
      </c>
      <c r="I19702" s="2">
        <v>3000</v>
      </c>
      <c r="J19702" s="5"/>
      <c r="L19702" s="5"/>
      <c r="M19702" s="2">
        <f t="shared" si="307"/>
        <v>-147424.36999999627</v>
      </c>
      <c r="P19702"/>
    </row>
    <row r="19703" spans="1:16" hidden="1">
      <c r="A19703" t="s">
        <v>27843</v>
      </c>
      <c r="B19703" s="1">
        <v>42354</v>
      </c>
      <c r="C19703" t="s">
        <v>3261</v>
      </c>
      <c r="D19703">
        <v>2</v>
      </c>
      <c r="E19703" t="s">
        <v>27844</v>
      </c>
      <c r="F19703" t="s">
        <v>13559</v>
      </c>
      <c r="G19703" t="s">
        <v>479</v>
      </c>
      <c r="H19703" t="s">
        <v>65</v>
      </c>
      <c r="J19703" s="5"/>
      <c r="K19703" s="2">
        <v>135.13</v>
      </c>
      <c r="L19703" s="5"/>
      <c r="M19703" s="2">
        <f t="shared" si="307"/>
        <v>-147559.49999999627</v>
      </c>
      <c r="P19703"/>
    </row>
    <row r="19704" spans="1:16" hidden="1">
      <c r="A19704" t="s">
        <v>27843</v>
      </c>
      <c r="B19704" s="1">
        <v>42354</v>
      </c>
      <c r="C19704" t="s">
        <v>3261</v>
      </c>
      <c r="D19704">
        <v>2</v>
      </c>
      <c r="E19704" t="s">
        <v>27844</v>
      </c>
      <c r="F19704" t="s">
        <v>13559</v>
      </c>
      <c r="G19704" t="s">
        <v>479</v>
      </c>
      <c r="H19704" t="s">
        <v>65</v>
      </c>
      <c r="I19704" s="2">
        <v>135.13</v>
      </c>
      <c r="J19704" s="5"/>
      <c r="L19704" s="5"/>
      <c r="M19704" s="2">
        <f t="shared" si="307"/>
        <v>-147424.36999999627</v>
      </c>
      <c r="P19704"/>
    </row>
    <row r="19705" spans="1:16" hidden="1">
      <c r="A19705" t="s">
        <v>27863</v>
      </c>
      <c r="B19705" s="1">
        <v>42354</v>
      </c>
      <c r="C19705" t="s">
        <v>27864</v>
      </c>
      <c r="D19705">
        <v>2</v>
      </c>
      <c r="E19705" t="s">
        <v>27865</v>
      </c>
      <c r="F19705" t="s">
        <v>7054</v>
      </c>
      <c r="G19705" t="s">
        <v>20</v>
      </c>
      <c r="H19705" t="s">
        <v>4914</v>
      </c>
      <c r="I19705" s="2">
        <v>1025</v>
      </c>
      <c r="J19705" s="5"/>
      <c r="L19705" s="5"/>
      <c r="M19705" s="2">
        <f t="shared" si="307"/>
        <v>-146399.36999999627</v>
      </c>
      <c r="P19705"/>
    </row>
    <row r="19706" spans="1:16" hidden="1">
      <c r="A19706" t="s">
        <v>27885</v>
      </c>
      <c r="B19706" s="1">
        <v>42354</v>
      </c>
      <c r="C19706" t="s">
        <v>27886</v>
      </c>
      <c r="D19706">
        <v>2</v>
      </c>
      <c r="E19706" t="s">
        <v>27887</v>
      </c>
      <c r="F19706" t="s">
        <v>7054</v>
      </c>
      <c r="G19706" t="s">
        <v>20</v>
      </c>
      <c r="H19706" t="s">
        <v>27840</v>
      </c>
      <c r="I19706" s="2">
        <v>3030.01</v>
      </c>
      <c r="J19706" s="5"/>
      <c r="L19706" s="5"/>
      <c r="M19706" s="2">
        <f t="shared" si="307"/>
        <v>-143369.35999999626</v>
      </c>
      <c r="P19706"/>
    </row>
    <row r="19707" spans="1:16" hidden="1">
      <c r="A19707" t="s">
        <v>27910</v>
      </c>
      <c r="B19707" s="1">
        <v>42354</v>
      </c>
      <c r="C19707" t="s">
        <v>27911</v>
      </c>
      <c r="D19707">
        <v>2</v>
      </c>
      <c r="E19707" t="s">
        <v>27912</v>
      </c>
      <c r="F19707" t="s">
        <v>7054</v>
      </c>
      <c r="G19707" t="s">
        <v>20</v>
      </c>
      <c r="H19707" t="s">
        <v>27913</v>
      </c>
      <c r="I19707" s="2">
        <v>1025</v>
      </c>
      <c r="J19707" s="5"/>
      <c r="L19707" s="5"/>
      <c r="M19707" s="2">
        <f t="shared" si="307"/>
        <v>-142344.35999999626</v>
      </c>
      <c r="P19707"/>
    </row>
    <row r="19708" spans="1:16" hidden="1">
      <c r="A19708" t="s">
        <v>27931</v>
      </c>
      <c r="B19708" s="1">
        <v>42354</v>
      </c>
      <c r="C19708" t="s">
        <v>27932</v>
      </c>
      <c r="D19708">
        <v>2</v>
      </c>
      <c r="E19708" t="s">
        <v>27933</v>
      </c>
      <c r="F19708" t="s">
        <v>7054</v>
      </c>
      <c r="G19708" t="s">
        <v>20</v>
      </c>
      <c r="H19708" t="s">
        <v>13120</v>
      </c>
      <c r="I19708" s="2">
        <v>5199.99</v>
      </c>
      <c r="J19708" s="5"/>
      <c r="L19708" s="5"/>
      <c r="M19708" s="2">
        <f t="shared" si="307"/>
        <v>-137144.36999999627</v>
      </c>
      <c r="P19708"/>
    </row>
    <row r="19709" spans="1:16" hidden="1">
      <c r="A19709" t="s">
        <v>27949</v>
      </c>
      <c r="B19709" s="1">
        <v>42354</v>
      </c>
      <c r="C19709" t="s">
        <v>6</v>
      </c>
      <c r="D19709">
        <v>1</v>
      </c>
      <c r="E19709" t="s">
        <v>27950</v>
      </c>
      <c r="F19709" t="s">
        <v>13565</v>
      </c>
      <c r="G19709" t="s">
        <v>20</v>
      </c>
      <c r="H19709" t="s">
        <v>13120</v>
      </c>
      <c r="I19709" s="2">
        <v>100</v>
      </c>
      <c r="J19709" s="5"/>
      <c r="L19709" s="5"/>
      <c r="M19709" s="2">
        <f t="shared" si="307"/>
        <v>-137044.36999999627</v>
      </c>
      <c r="P19709"/>
    </row>
    <row r="19710" spans="1:16" hidden="1">
      <c r="A19710" t="s">
        <v>27972</v>
      </c>
      <c r="B19710" s="1">
        <v>42354</v>
      </c>
      <c r="C19710" t="s">
        <v>27973</v>
      </c>
      <c r="D19710">
        <v>2</v>
      </c>
      <c r="E19710" t="s">
        <v>27974</v>
      </c>
      <c r="F19710" t="s">
        <v>7054</v>
      </c>
      <c r="G19710" t="s">
        <v>20</v>
      </c>
      <c r="H19710" t="s">
        <v>27975</v>
      </c>
      <c r="I19710" s="2">
        <v>1372.26</v>
      </c>
      <c r="J19710" s="5"/>
      <c r="L19710" s="5"/>
      <c r="M19710" s="2">
        <f t="shared" si="307"/>
        <v>-135672.10999999626</v>
      </c>
      <c r="P19710"/>
    </row>
    <row r="19711" spans="1:16" hidden="1">
      <c r="A19711" t="s">
        <v>27996</v>
      </c>
      <c r="B19711" s="1">
        <v>42354</v>
      </c>
      <c r="C19711" t="s">
        <v>27997</v>
      </c>
      <c r="D19711">
        <v>2</v>
      </c>
      <c r="E19711" t="s">
        <v>27998</v>
      </c>
      <c r="F19711" t="s">
        <v>7054</v>
      </c>
      <c r="G19711" t="s">
        <v>20</v>
      </c>
      <c r="H19711" t="s">
        <v>2049</v>
      </c>
      <c r="I19711" s="2">
        <v>3940.01</v>
      </c>
      <c r="J19711" s="5"/>
      <c r="L19711" s="5"/>
      <c r="M19711" s="2">
        <f t="shared" si="307"/>
        <v>-131732.09999999625</v>
      </c>
      <c r="P19711"/>
    </row>
    <row r="19712" spans="1:16" hidden="1">
      <c r="A19712" t="s">
        <v>28020</v>
      </c>
      <c r="B19712" s="1">
        <v>42354</v>
      </c>
      <c r="C19712" t="s">
        <v>28021</v>
      </c>
      <c r="D19712">
        <v>2</v>
      </c>
      <c r="E19712" t="s">
        <v>28022</v>
      </c>
      <c r="F19712" t="s">
        <v>7054</v>
      </c>
      <c r="G19712" t="s">
        <v>20</v>
      </c>
      <c r="H19712" t="s">
        <v>18614</v>
      </c>
      <c r="I19712" s="2">
        <v>1840</v>
      </c>
      <c r="J19712" s="5"/>
      <c r="L19712" s="5"/>
      <c r="M19712" s="2">
        <f t="shared" si="307"/>
        <v>-129892.09999999625</v>
      </c>
      <c r="P19712"/>
    </row>
    <row r="19713" spans="1:16" hidden="1">
      <c r="A19713" t="s">
        <v>28041</v>
      </c>
      <c r="B19713" s="1">
        <v>42354</v>
      </c>
      <c r="C19713" t="s">
        <v>28042</v>
      </c>
      <c r="D19713">
        <v>2</v>
      </c>
      <c r="E19713" t="s">
        <v>28043</v>
      </c>
      <c r="F19713" t="s">
        <v>7054</v>
      </c>
      <c r="G19713" t="s">
        <v>20</v>
      </c>
      <c r="H19713" t="s">
        <v>26015</v>
      </c>
      <c r="I19713" s="2">
        <v>1025</v>
      </c>
      <c r="J19713" s="5"/>
      <c r="L19713" s="5"/>
      <c r="M19713" s="2">
        <f t="shared" si="307"/>
        <v>-128867.09999999625</v>
      </c>
      <c r="P19713"/>
    </row>
    <row r="19714" spans="1:16" hidden="1">
      <c r="A19714" t="s">
        <v>28066</v>
      </c>
      <c r="B19714" s="1">
        <v>42354</v>
      </c>
      <c r="C19714" t="s">
        <v>28067</v>
      </c>
      <c r="D19714">
        <v>2</v>
      </c>
      <c r="E19714" t="s">
        <v>28068</v>
      </c>
      <c r="F19714" t="s">
        <v>7054</v>
      </c>
      <c r="G19714" t="s">
        <v>20</v>
      </c>
      <c r="H19714" t="s">
        <v>15282</v>
      </c>
      <c r="I19714" s="2">
        <v>1025</v>
      </c>
      <c r="J19714" s="5"/>
      <c r="L19714" s="5"/>
      <c r="M19714" s="2">
        <f t="shared" si="307"/>
        <v>-127842.09999999625</v>
      </c>
      <c r="P19714"/>
    </row>
    <row r="19715" spans="1:16" hidden="1">
      <c r="A19715" t="s">
        <v>28090</v>
      </c>
      <c r="B19715" s="1">
        <v>42354</v>
      </c>
      <c r="C19715" t="s">
        <v>28091</v>
      </c>
      <c r="D19715">
        <v>1</v>
      </c>
      <c r="E19715" t="s">
        <v>28092</v>
      </c>
      <c r="F19715" t="s">
        <v>13565</v>
      </c>
      <c r="G19715" t="s">
        <v>20</v>
      </c>
      <c r="H19715" t="s">
        <v>28093</v>
      </c>
      <c r="I19715" s="2">
        <v>20000</v>
      </c>
      <c r="J19715" s="5"/>
      <c r="L19715" s="5"/>
      <c r="M19715" s="2">
        <f t="shared" si="307"/>
        <v>-107842.09999999625</v>
      </c>
      <c r="P19715"/>
    </row>
    <row r="19716" spans="1:16" hidden="1">
      <c r="A19716" t="s">
        <v>28117</v>
      </c>
      <c r="B19716" s="1">
        <v>42354</v>
      </c>
      <c r="C19716" t="s">
        <v>6</v>
      </c>
      <c r="D19716">
        <v>1</v>
      </c>
      <c r="E19716" t="s">
        <v>27950</v>
      </c>
      <c r="F19716" t="s">
        <v>13565</v>
      </c>
      <c r="G19716" t="s">
        <v>20</v>
      </c>
      <c r="H19716" t="s">
        <v>28118</v>
      </c>
      <c r="J19716" s="5"/>
      <c r="K19716" s="2">
        <v>100</v>
      </c>
      <c r="L19716" s="5"/>
      <c r="M19716" s="2">
        <f t="shared" si="307"/>
        <v>-107942.09999999625</v>
      </c>
      <c r="P19716"/>
    </row>
    <row r="19717" spans="1:16" hidden="1">
      <c r="A19717" t="s">
        <v>28138</v>
      </c>
      <c r="B19717" s="1">
        <v>42354</v>
      </c>
      <c r="C19717" t="s">
        <v>28139</v>
      </c>
      <c r="D19717">
        <v>1</v>
      </c>
      <c r="E19717" t="s">
        <v>28140</v>
      </c>
      <c r="F19717" t="s">
        <v>13565</v>
      </c>
      <c r="G19717" t="s">
        <v>20</v>
      </c>
      <c r="H19717" t="s">
        <v>1749</v>
      </c>
      <c r="I19717" s="2">
        <v>5000</v>
      </c>
      <c r="J19717" s="5"/>
      <c r="L19717" s="5"/>
      <c r="M19717" s="2">
        <f t="shared" si="307"/>
        <v>-102942.09999999625</v>
      </c>
      <c r="P19717"/>
    </row>
    <row r="19718" spans="1:16" hidden="1">
      <c r="A19718" t="s">
        <v>28163</v>
      </c>
      <c r="B19718" s="1">
        <v>42354</v>
      </c>
      <c r="C19718" t="s">
        <v>28139</v>
      </c>
      <c r="D19718">
        <v>1</v>
      </c>
      <c r="E19718" t="s">
        <v>28164</v>
      </c>
      <c r="F19718" t="s">
        <v>13565</v>
      </c>
      <c r="G19718" t="s">
        <v>20</v>
      </c>
      <c r="H19718" t="s">
        <v>1749</v>
      </c>
      <c r="I19718" s="2">
        <v>5000</v>
      </c>
      <c r="J19718" s="5"/>
      <c r="L19718" s="5"/>
      <c r="M19718" s="2">
        <f t="shared" si="307"/>
        <v>-97942.099999996251</v>
      </c>
      <c r="P19718"/>
    </row>
    <row r="19719" spans="1:16" hidden="1">
      <c r="A19719" s="35" t="s">
        <v>8437</v>
      </c>
      <c r="B19719" s="36">
        <v>42355</v>
      </c>
      <c r="C19719" s="35" t="s">
        <v>11</v>
      </c>
      <c r="D19719" s="35">
        <v>1</v>
      </c>
      <c r="E19719" s="35" t="s">
        <v>8438</v>
      </c>
      <c r="F19719" s="35" t="s">
        <v>13</v>
      </c>
      <c r="G19719" s="35" t="s">
        <v>4</v>
      </c>
      <c r="H19719" s="35" t="s">
        <v>14</v>
      </c>
      <c r="I19719" s="11"/>
      <c r="J19719" s="12"/>
      <c r="K19719" s="11">
        <v>3030</v>
      </c>
      <c r="L19719" s="12"/>
      <c r="M19719" s="2">
        <f t="shared" si="307"/>
        <v>-100972.09999999625</v>
      </c>
      <c r="P19719"/>
    </row>
    <row r="19720" spans="1:16" hidden="1">
      <c r="A19720" s="13" t="s">
        <v>8442</v>
      </c>
      <c r="B19720" s="14">
        <v>42355</v>
      </c>
      <c r="C19720" s="13" t="s">
        <v>11</v>
      </c>
      <c r="D19720" s="13">
        <v>1</v>
      </c>
      <c r="E19720" s="13" t="s">
        <v>8443</v>
      </c>
      <c r="F19720" s="13" t="s">
        <v>13</v>
      </c>
      <c r="G19720" s="13" t="s">
        <v>4</v>
      </c>
      <c r="H19720" s="13" t="s">
        <v>8444</v>
      </c>
      <c r="I19720" s="15"/>
      <c r="J19720" s="16"/>
      <c r="K19720" s="15">
        <v>3624.45</v>
      </c>
      <c r="L19720" s="16"/>
      <c r="M19720" s="2">
        <f t="shared" si="307"/>
        <v>-104596.54999999625</v>
      </c>
      <c r="P19720"/>
    </row>
    <row r="19721" spans="1:16" hidden="1">
      <c r="A19721" t="s">
        <v>8523</v>
      </c>
      <c r="B19721" s="1">
        <v>42355</v>
      </c>
      <c r="C19721" t="s">
        <v>6</v>
      </c>
      <c r="D19721">
        <v>1</v>
      </c>
      <c r="E19721" t="s">
        <v>8524</v>
      </c>
      <c r="F19721" t="s">
        <v>8</v>
      </c>
      <c r="G19721" t="s">
        <v>4</v>
      </c>
      <c r="H19721" t="s">
        <v>8525</v>
      </c>
      <c r="I19721" s="2">
        <v>1025</v>
      </c>
      <c r="J19721" s="5"/>
      <c r="L19721" s="5"/>
      <c r="M19721" s="2">
        <f t="shared" ref="M19721:M19784" si="308">+M19720+I19721-K19721</f>
        <v>-103571.54999999625</v>
      </c>
      <c r="P19721"/>
    </row>
    <row r="19722" spans="1:16" hidden="1">
      <c r="A19722" t="s">
        <v>8544</v>
      </c>
      <c r="B19722" s="1">
        <v>42355</v>
      </c>
      <c r="C19722" t="s">
        <v>43</v>
      </c>
      <c r="D19722">
        <v>1</v>
      </c>
      <c r="E19722" t="s">
        <v>8545</v>
      </c>
      <c r="F19722" t="s">
        <v>45</v>
      </c>
      <c r="G19722" t="s">
        <v>4</v>
      </c>
      <c r="H19722" t="s">
        <v>6536</v>
      </c>
      <c r="J19722" s="5"/>
      <c r="K19722" s="2">
        <v>1025</v>
      </c>
      <c r="L19722" s="5"/>
      <c r="M19722" s="2">
        <f t="shared" si="308"/>
        <v>-104596.54999999625</v>
      </c>
      <c r="P19722"/>
    </row>
    <row r="19723" spans="1:16" hidden="1">
      <c r="A19723" t="s">
        <v>8581</v>
      </c>
      <c r="B19723" s="1">
        <v>42355</v>
      </c>
      <c r="C19723" t="s">
        <v>43</v>
      </c>
      <c r="D19723">
        <v>1</v>
      </c>
      <c r="E19723" t="s">
        <v>8582</v>
      </c>
      <c r="F19723" t="s">
        <v>16</v>
      </c>
      <c r="G19723" t="s">
        <v>4</v>
      </c>
      <c r="H19723" t="s">
        <v>8583</v>
      </c>
      <c r="J19723" s="5"/>
      <c r="K19723" s="2">
        <v>10648.48</v>
      </c>
      <c r="L19723" s="5"/>
      <c r="M19723" s="2">
        <f t="shared" si="308"/>
        <v>-115245.02999999624</v>
      </c>
      <c r="P19723"/>
    </row>
    <row r="19724" spans="1:16" hidden="1">
      <c r="A19724" t="s">
        <v>8611</v>
      </c>
      <c r="B19724" s="1">
        <v>42355</v>
      </c>
      <c r="C19724" t="s">
        <v>18</v>
      </c>
      <c r="D19724">
        <v>1</v>
      </c>
      <c r="E19724" t="s">
        <v>8612</v>
      </c>
      <c r="F19724" t="s">
        <v>13</v>
      </c>
      <c r="G19724" t="s">
        <v>4</v>
      </c>
      <c r="H19724" t="s">
        <v>326</v>
      </c>
      <c r="J19724" s="5"/>
      <c r="K19724" s="2">
        <v>2917</v>
      </c>
      <c r="L19724" s="5"/>
      <c r="M19724" s="2">
        <f t="shared" si="308"/>
        <v>-118162.02999999624</v>
      </c>
      <c r="P19724"/>
    </row>
    <row r="19725" spans="1:16" hidden="1">
      <c r="A19725" t="s">
        <v>8646</v>
      </c>
      <c r="B19725" s="1">
        <v>42355</v>
      </c>
      <c r="C19725" t="s">
        <v>43</v>
      </c>
      <c r="D19725">
        <v>1</v>
      </c>
      <c r="E19725" t="s">
        <v>8647</v>
      </c>
      <c r="F19725" t="s">
        <v>45</v>
      </c>
      <c r="G19725" t="s">
        <v>20</v>
      </c>
      <c r="H19725" t="s">
        <v>8648</v>
      </c>
      <c r="J19725" s="5"/>
      <c r="K19725" s="2">
        <v>1025</v>
      </c>
      <c r="L19725" s="5"/>
      <c r="M19725" s="2">
        <f t="shared" si="308"/>
        <v>-119187.02999999624</v>
      </c>
      <c r="P19725"/>
    </row>
    <row r="19726" spans="1:16" hidden="1">
      <c r="A19726" t="s">
        <v>8658</v>
      </c>
      <c r="B19726" s="1">
        <v>42355</v>
      </c>
      <c r="C19726" t="s">
        <v>6</v>
      </c>
      <c r="D19726">
        <v>1</v>
      </c>
      <c r="E19726" t="s">
        <v>8659</v>
      </c>
      <c r="F19726" t="s">
        <v>29</v>
      </c>
      <c r="G19726" t="s">
        <v>20</v>
      </c>
      <c r="H19726" t="s">
        <v>65</v>
      </c>
      <c r="I19726" s="2">
        <v>1257.51</v>
      </c>
      <c r="J19726" s="5"/>
      <c r="L19726" s="5"/>
      <c r="M19726" s="2">
        <f t="shared" si="308"/>
        <v>-117929.51999999625</v>
      </c>
      <c r="P19726"/>
    </row>
    <row r="19727" spans="1:16" hidden="1">
      <c r="A19727" t="s">
        <v>8666</v>
      </c>
      <c r="B19727" s="1">
        <v>42355</v>
      </c>
      <c r="C19727" t="s">
        <v>6</v>
      </c>
      <c r="D19727">
        <v>1</v>
      </c>
      <c r="E19727" t="s">
        <v>8667</v>
      </c>
      <c r="F19727" t="s">
        <v>29</v>
      </c>
      <c r="G19727" t="s">
        <v>20</v>
      </c>
      <c r="H19727" t="s">
        <v>8668</v>
      </c>
      <c r="I19727" s="2">
        <v>200</v>
      </c>
      <c r="J19727" s="5"/>
      <c r="L19727" s="5"/>
      <c r="M19727" s="2">
        <f t="shared" si="308"/>
        <v>-117729.51999999625</v>
      </c>
      <c r="P19727"/>
    </row>
    <row r="19728" spans="1:16" hidden="1">
      <c r="A19728" t="s">
        <v>8682</v>
      </c>
      <c r="B19728" s="1">
        <v>42355</v>
      </c>
      <c r="C19728" t="s">
        <v>43</v>
      </c>
      <c r="D19728">
        <v>1</v>
      </c>
      <c r="E19728" t="s">
        <v>8683</v>
      </c>
      <c r="F19728" t="s">
        <v>228</v>
      </c>
      <c r="G19728" t="s">
        <v>20</v>
      </c>
      <c r="H19728" t="s">
        <v>3621</v>
      </c>
      <c r="J19728" s="5"/>
      <c r="K19728" s="2">
        <v>1025</v>
      </c>
      <c r="L19728" s="5"/>
      <c r="M19728" s="2">
        <f t="shared" si="308"/>
        <v>-118754.51999999625</v>
      </c>
      <c r="P19728"/>
    </row>
    <row r="19729" spans="1:16" hidden="1">
      <c r="A19729" t="s">
        <v>8695</v>
      </c>
      <c r="B19729" s="1">
        <v>42355</v>
      </c>
      <c r="C19729" t="s">
        <v>6</v>
      </c>
      <c r="D19729">
        <v>1</v>
      </c>
      <c r="E19729" t="s">
        <v>8696</v>
      </c>
      <c r="F19729" t="s">
        <v>29</v>
      </c>
      <c r="G19729" t="s">
        <v>20</v>
      </c>
      <c r="H19729" t="s">
        <v>2856</v>
      </c>
      <c r="I19729" s="2">
        <v>2200</v>
      </c>
      <c r="J19729" s="5"/>
      <c r="L19729" s="5"/>
      <c r="M19729" s="2">
        <f t="shared" si="308"/>
        <v>-116554.51999999625</v>
      </c>
      <c r="P19729"/>
    </row>
    <row r="19730" spans="1:16" hidden="1">
      <c r="A19730" t="s">
        <v>8711</v>
      </c>
      <c r="B19730" s="1">
        <v>42355</v>
      </c>
      <c r="C19730" t="s">
        <v>43</v>
      </c>
      <c r="D19730">
        <v>1</v>
      </c>
      <c r="E19730" t="s">
        <v>8712</v>
      </c>
      <c r="F19730" t="s">
        <v>16</v>
      </c>
      <c r="G19730" t="s">
        <v>20</v>
      </c>
      <c r="H19730" t="s">
        <v>444</v>
      </c>
      <c r="J19730" s="5"/>
      <c r="K19730" s="2">
        <v>4190.01</v>
      </c>
      <c r="L19730" s="5"/>
      <c r="M19730" s="2">
        <f t="shared" si="308"/>
        <v>-120744.52999999624</v>
      </c>
      <c r="P19730"/>
    </row>
    <row r="19731" spans="1:16" hidden="1">
      <c r="A19731" t="s">
        <v>8837</v>
      </c>
      <c r="B19731" s="1">
        <v>42355</v>
      </c>
      <c r="C19731" t="s">
        <v>6</v>
      </c>
      <c r="D19731">
        <v>1</v>
      </c>
      <c r="E19731" t="s">
        <v>8838</v>
      </c>
      <c r="F19731" t="s">
        <v>29</v>
      </c>
      <c r="G19731" t="s">
        <v>20</v>
      </c>
      <c r="H19731" t="s">
        <v>8839</v>
      </c>
      <c r="I19731" s="2">
        <v>2500</v>
      </c>
      <c r="J19731" s="5"/>
      <c r="L19731" s="5"/>
      <c r="M19731" s="2">
        <f t="shared" si="308"/>
        <v>-118244.52999999624</v>
      </c>
      <c r="P19731"/>
    </row>
    <row r="19732" spans="1:16" hidden="1">
      <c r="A19732" t="s">
        <v>8909</v>
      </c>
      <c r="B19732" s="1">
        <v>42355</v>
      </c>
      <c r="C19732" t="s">
        <v>6</v>
      </c>
      <c r="D19732">
        <v>1</v>
      </c>
      <c r="E19732" t="s">
        <v>8910</v>
      </c>
      <c r="F19732" t="s">
        <v>29</v>
      </c>
      <c r="G19732" t="s">
        <v>20</v>
      </c>
      <c r="H19732" t="s">
        <v>65</v>
      </c>
      <c r="I19732" s="2">
        <v>46.72</v>
      </c>
      <c r="J19732" s="5"/>
      <c r="L19732" s="5"/>
      <c r="M19732" s="2">
        <f t="shared" si="308"/>
        <v>-118197.80999999624</v>
      </c>
      <c r="P19732"/>
    </row>
    <row r="19733" spans="1:16" hidden="1">
      <c r="A19733" t="s">
        <v>8915</v>
      </c>
      <c r="B19733" s="1">
        <v>42355</v>
      </c>
      <c r="C19733" t="s">
        <v>8916</v>
      </c>
      <c r="D19733">
        <v>2</v>
      </c>
      <c r="E19733" t="s">
        <v>8917</v>
      </c>
      <c r="F19733" t="s">
        <v>78</v>
      </c>
      <c r="G19733" t="s">
        <v>20</v>
      </c>
      <c r="H19733" t="s">
        <v>8918</v>
      </c>
      <c r="J19733" s="5"/>
      <c r="K19733" s="2">
        <v>106924.11</v>
      </c>
      <c r="L19733" s="5"/>
      <c r="M19733" s="2">
        <f t="shared" si="308"/>
        <v>-225121.91999999626</v>
      </c>
      <c r="P19733"/>
    </row>
    <row r="19734" spans="1:16" hidden="1">
      <c r="A19734" t="s">
        <v>8932</v>
      </c>
      <c r="B19734" s="1">
        <v>42355</v>
      </c>
      <c r="C19734" t="s">
        <v>6</v>
      </c>
      <c r="D19734">
        <v>1</v>
      </c>
      <c r="E19734" t="s">
        <v>8933</v>
      </c>
      <c r="F19734" t="s">
        <v>29</v>
      </c>
      <c r="G19734" t="s">
        <v>20</v>
      </c>
      <c r="H19734" t="s">
        <v>65</v>
      </c>
      <c r="I19734" s="2">
        <v>135.71</v>
      </c>
      <c r="J19734" s="5"/>
      <c r="L19734" s="5"/>
      <c r="M19734" s="2">
        <f t="shared" si="308"/>
        <v>-224986.20999999627</v>
      </c>
      <c r="P19734"/>
    </row>
    <row r="19735" spans="1:16" hidden="1">
      <c r="A19735" t="s">
        <v>8939</v>
      </c>
      <c r="B19735" s="1">
        <v>42355</v>
      </c>
      <c r="C19735" t="s">
        <v>6</v>
      </c>
      <c r="D19735">
        <v>1</v>
      </c>
      <c r="E19735" t="s">
        <v>8940</v>
      </c>
      <c r="F19735" t="s">
        <v>29</v>
      </c>
      <c r="G19735" t="s">
        <v>20</v>
      </c>
      <c r="H19735" t="s">
        <v>65</v>
      </c>
      <c r="I19735" s="2">
        <v>1858.98</v>
      </c>
      <c r="J19735" s="5"/>
      <c r="L19735" s="5"/>
      <c r="M19735" s="2">
        <f t="shared" si="308"/>
        <v>-223127.22999999626</v>
      </c>
      <c r="P19735"/>
    </row>
    <row r="19736" spans="1:16" hidden="1">
      <c r="A19736" t="s">
        <v>8978</v>
      </c>
      <c r="B19736" s="1">
        <v>42355</v>
      </c>
      <c r="C19736" t="s">
        <v>11</v>
      </c>
      <c r="D19736">
        <v>1</v>
      </c>
      <c r="E19736" t="s">
        <v>8979</v>
      </c>
      <c r="F19736" t="s">
        <v>13</v>
      </c>
      <c r="G19736" t="s">
        <v>20</v>
      </c>
      <c r="H19736" t="s">
        <v>8980</v>
      </c>
      <c r="J19736" s="5"/>
      <c r="K19736" s="2">
        <v>4100</v>
      </c>
      <c r="L19736" s="5"/>
      <c r="M19736" s="2">
        <f t="shared" si="308"/>
        <v>-227227.22999999626</v>
      </c>
      <c r="P19736"/>
    </row>
    <row r="19737" spans="1:16" hidden="1">
      <c r="A19737" t="s">
        <v>8998</v>
      </c>
      <c r="B19737" s="1">
        <v>42355</v>
      </c>
      <c r="C19737" t="s">
        <v>11</v>
      </c>
      <c r="D19737">
        <v>1</v>
      </c>
      <c r="E19737" t="s">
        <v>8999</v>
      </c>
      <c r="F19737" t="s">
        <v>13</v>
      </c>
      <c r="G19737" t="s">
        <v>20</v>
      </c>
      <c r="H19737" t="s">
        <v>1201</v>
      </c>
      <c r="J19737" s="5"/>
      <c r="K19737" s="2">
        <v>106924.11</v>
      </c>
      <c r="L19737" s="5"/>
      <c r="M19737" s="2">
        <f t="shared" si="308"/>
        <v>-334151.33999999624</v>
      </c>
      <c r="P19737"/>
    </row>
    <row r="19738" spans="1:16" hidden="1">
      <c r="A19738" t="s">
        <v>9016</v>
      </c>
      <c r="B19738" s="1">
        <v>42355</v>
      </c>
      <c r="C19738" t="s">
        <v>1</v>
      </c>
      <c r="D19738">
        <v>1</v>
      </c>
      <c r="E19738" t="s">
        <v>9017</v>
      </c>
      <c r="F19738" t="s">
        <v>45</v>
      </c>
      <c r="G19738" t="s">
        <v>20</v>
      </c>
      <c r="H19738" t="s">
        <v>9018</v>
      </c>
      <c r="J19738" s="5"/>
      <c r="K19738" s="2">
        <v>200000</v>
      </c>
      <c r="L19738" s="5"/>
      <c r="M19738" s="2">
        <f t="shared" si="308"/>
        <v>-534151.33999999624</v>
      </c>
      <c r="P19738"/>
    </row>
    <row r="19739" spans="1:16" hidden="1">
      <c r="A19739" t="s">
        <v>9023</v>
      </c>
      <c r="B19739" s="1">
        <v>42355</v>
      </c>
      <c r="C19739" t="s">
        <v>11</v>
      </c>
      <c r="D19739">
        <v>1</v>
      </c>
      <c r="E19739" t="s">
        <v>9024</v>
      </c>
      <c r="F19739" t="s">
        <v>13</v>
      </c>
      <c r="G19739" t="s">
        <v>20</v>
      </c>
      <c r="H19739" t="s">
        <v>9025</v>
      </c>
      <c r="J19739" s="5"/>
      <c r="K19739" s="2">
        <v>2200</v>
      </c>
      <c r="L19739" s="5"/>
      <c r="M19739" s="2">
        <f t="shared" si="308"/>
        <v>-536351.33999999624</v>
      </c>
      <c r="P19739"/>
    </row>
    <row r="19740" spans="1:16" hidden="1">
      <c r="A19740" t="s">
        <v>9030</v>
      </c>
      <c r="B19740" s="1">
        <v>42355</v>
      </c>
      <c r="C19740" t="s">
        <v>1</v>
      </c>
      <c r="D19740">
        <v>1</v>
      </c>
      <c r="E19740" t="s">
        <v>9031</v>
      </c>
      <c r="F19740" t="s">
        <v>228</v>
      </c>
      <c r="G19740" t="s">
        <v>20</v>
      </c>
      <c r="H19740" t="s">
        <v>9032</v>
      </c>
      <c r="J19740" s="5"/>
      <c r="K19740" s="2">
        <v>212900</v>
      </c>
      <c r="L19740" s="5"/>
      <c r="M19740" s="2">
        <f t="shared" si="308"/>
        <v>-749251.33999999624</v>
      </c>
      <c r="P19740"/>
    </row>
    <row r="19741" spans="1:16" hidden="1">
      <c r="A19741" t="s">
        <v>9038</v>
      </c>
      <c r="B19741" s="1">
        <v>42355</v>
      </c>
      <c r="C19741" t="s">
        <v>1</v>
      </c>
      <c r="D19741">
        <v>1</v>
      </c>
      <c r="E19741" t="s">
        <v>9039</v>
      </c>
      <c r="F19741" t="s">
        <v>45</v>
      </c>
      <c r="G19741" t="s">
        <v>20</v>
      </c>
      <c r="H19741" t="s">
        <v>1749</v>
      </c>
      <c r="J19741" s="5"/>
      <c r="K19741" s="2">
        <v>100000</v>
      </c>
      <c r="L19741" s="5"/>
      <c r="M19741" s="2">
        <f t="shared" si="308"/>
        <v>-849251.33999999624</v>
      </c>
      <c r="P19741"/>
    </row>
    <row r="19742" spans="1:16" hidden="1">
      <c r="A19742" t="s">
        <v>9043</v>
      </c>
      <c r="B19742" s="1">
        <v>42355</v>
      </c>
      <c r="C19742" t="s">
        <v>18</v>
      </c>
      <c r="D19742">
        <v>1</v>
      </c>
      <c r="E19742" t="s">
        <v>9044</v>
      </c>
      <c r="F19742" t="s">
        <v>13</v>
      </c>
      <c r="G19742" t="s">
        <v>20</v>
      </c>
      <c r="H19742" t="s">
        <v>9045</v>
      </c>
      <c r="J19742" s="5"/>
      <c r="K19742" s="2">
        <v>95400</v>
      </c>
      <c r="L19742" s="5"/>
      <c r="M19742" s="2">
        <f t="shared" si="308"/>
        <v>-944651.33999999624</v>
      </c>
      <c r="P19742"/>
    </row>
    <row r="19743" spans="1:16" hidden="1">
      <c r="A19743" t="s">
        <v>9048</v>
      </c>
      <c r="B19743" s="1">
        <v>42355</v>
      </c>
      <c r="C19743" t="s">
        <v>11</v>
      </c>
      <c r="D19743">
        <v>1</v>
      </c>
      <c r="E19743" t="s">
        <v>9049</v>
      </c>
      <c r="F19743" t="s">
        <v>67</v>
      </c>
      <c r="G19743" t="s">
        <v>20</v>
      </c>
      <c r="H19743" t="s">
        <v>4830</v>
      </c>
      <c r="J19743" s="5"/>
      <c r="K19743" s="2">
        <v>100000</v>
      </c>
      <c r="L19743" s="5"/>
      <c r="M19743" s="2">
        <f t="shared" si="308"/>
        <v>-1044651.3399999962</v>
      </c>
      <c r="P19743"/>
    </row>
    <row r="19744" spans="1:16" hidden="1">
      <c r="A19744" t="s">
        <v>9053</v>
      </c>
      <c r="B19744" s="1">
        <v>42355</v>
      </c>
      <c r="C19744" t="s">
        <v>195</v>
      </c>
      <c r="D19744">
        <v>1</v>
      </c>
      <c r="E19744" t="s">
        <v>9054</v>
      </c>
      <c r="F19744" t="s">
        <v>13</v>
      </c>
      <c r="G19744" t="s">
        <v>20</v>
      </c>
      <c r="H19744" t="s">
        <v>195</v>
      </c>
      <c r="J19744" s="5"/>
      <c r="K19744" s="2">
        <v>31912.98</v>
      </c>
      <c r="L19744" s="5"/>
      <c r="M19744" s="2">
        <f t="shared" si="308"/>
        <v>-1076564.3199999963</v>
      </c>
      <c r="P19744"/>
    </row>
    <row r="19745" spans="1:16" hidden="1">
      <c r="A19745" t="s">
        <v>9057</v>
      </c>
      <c r="B19745" s="1">
        <v>42355</v>
      </c>
      <c r="C19745" t="s">
        <v>200</v>
      </c>
      <c r="D19745">
        <v>1</v>
      </c>
      <c r="E19745" t="s">
        <v>9058</v>
      </c>
      <c r="F19745" t="s">
        <v>16</v>
      </c>
      <c r="G19745" t="s">
        <v>20</v>
      </c>
      <c r="H19745" t="s">
        <v>200</v>
      </c>
      <c r="J19745" s="5"/>
      <c r="K19745" s="2">
        <v>24155</v>
      </c>
      <c r="L19745" s="5"/>
      <c r="M19745" s="2">
        <f t="shared" si="308"/>
        <v>-1100719.3199999963</v>
      </c>
      <c r="P19745"/>
    </row>
    <row r="19746" spans="1:16" hidden="1">
      <c r="A19746" t="s">
        <v>9061</v>
      </c>
      <c r="B19746" s="1">
        <v>42355</v>
      </c>
      <c r="C19746" t="s">
        <v>18</v>
      </c>
      <c r="D19746">
        <v>1</v>
      </c>
      <c r="E19746" t="s">
        <v>9062</v>
      </c>
      <c r="F19746" t="s">
        <v>13</v>
      </c>
      <c r="G19746" t="s">
        <v>20</v>
      </c>
      <c r="H19746" t="s">
        <v>18</v>
      </c>
      <c r="J19746" s="5"/>
      <c r="K19746" s="2">
        <v>39617.910000000003</v>
      </c>
      <c r="L19746" s="5"/>
      <c r="M19746" s="2">
        <f t="shared" si="308"/>
        <v>-1140337.2299999963</v>
      </c>
      <c r="P19746"/>
    </row>
    <row r="19747" spans="1:16" hidden="1">
      <c r="A19747" t="s">
        <v>28188</v>
      </c>
      <c r="B19747" s="1">
        <v>42355</v>
      </c>
      <c r="C19747" t="s">
        <v>28189</v>
      </c>
      <c r="D19747">
        <v>2</v>
      </c>
      <c r="E19747" t="s">
        <v>28190</v>
      </c>
      <c r="F19747" t="s">
        <v>7054</v>
      </c>
      <c r="G19747" t="s">
        <v>4</v>
      </c>
      <c r="H19747" t="s">
        <v>14</v>
      </c>
      <c r="I19747" s="2">
        <v>3030</v>
      </c>
      <c r="J19747" s="5"/>
      <c r="L19747" s="5"/>
      <c r="M19747" s="2">
        <f t="shared" si="308"/>
        <v>-1137307.2299999963</v>
      </c>
      <c r="P19747"/>
    </row>
    <row r="19748" spans="1:16" hidden="1">
      <c r="A19748" t="s">
        <v>28212</v>
      </c>
      <c r="B19748" s="1">
        <v>42355</v>
      </c>
      <c r="C19748" t="s">
        <v>28213</v>
      </c>
      <c r="D19748">
        <v>1</v>
      </c>
      <c r="E19748" t="s">
        <v>28214</v>
      </c>
      <c r="F19748" t="s">
        <v>13565</v>
      </c>
      <c r="G19748" t="s">
        <v>4</v>
      </c>
      <c r="H19748" t="s">
        <v>28215</v>
      </c>
      <c r="I19748" s="2">
        <v>3624.45</v>
      </c>
      <c r="J19748" s="5"/>
      <c r="L19748" s="5"/>
      <c r="M19748" s="2">
        <f t="shared" si="308"/>
        <v>-1133682.7799999963</v>
      </c>
      <c r="P19748"/>
    </row>
    <row r="19749" spans="1:16" hidden="1">
      <c r="A19749" t="s">
        <v>28235</v>
      </c>
      <c r="B19749" s="1">
        <v>42355</v>
      </c>
      <c r="C19749" t="s">
        <v>3261</v>
      </c>
      <c r="D19749">
        <v>2</v>
      </c>
      <c r="E19749" t="s">
        <v>28236</v>
      </c>
      <c r="F19749" t="s">
        <v>13559</v>
      </c>
      <c r="G19749" t="s">
        <v>479</v>
      </c>
      <c r="H19749" t="s">
        <v>6349</v>
      </c>
      <c r="J19749" s="5"/>
      <c r="K19749" s="2">
        <v>2462.37</v>
      </c>
      <c r="L19749" s="5"/>
      <c r="M19749" s="2">
        <f t="shared" si="308"/>
        <v>-1136145.1499999964</v>
      </c>
      <c r="P19749"/>
    </row>
    <row r="19750" spans="1:16" hidden="1">
      <c r="A19750" t="s">
        <v>28235</v>
      </c>
      <c r="B19750" s="1">
        <v>42355</v>
      </c>
      <c r="C19750" t="s">
        <v>3261</v>
      </c>
      <c r="D19750">
        <v>2</v>
      </c>
      <c r="E19750" t="s">
        <v>28236</v>
      </c>
      <c r="F19750" t="s">
        <v>13559</v>
      </c>
      <c r="G19750" t="s">
        <v>479</v>
      </c>
      <c r="H19750" t="s">
        <v>6349</v>
      </c>
      <c r="I19750" s="2">
        <v>2462.37</v>
      </c>
      <c r="J19750" s="5"/>
      <c r="L19750" s="5"/>
      <c r="M19750" s="2">
        <f t="shared" si="308"/>
        <v>-1133682.7799999963</v>
      </c>
      <c r="P19750"/>
    </row>
    <row r="19751" spans="1:16" hidden="1">
      <c r="A19751" t="s">
        <v>28255</v>
      </c>
      <c r="B19751" s="1">
        <v>42355</v>
      </c>
      <c r="C19751" t="s">
        <v>28256</v>
      </c>
      <c r="D19751">
        <v>2</v>
      </c>
      <c r="E19751" t="s">
        <v>28257</v>
      </c>
      <c r="F19751" t="s">
        <v>7054</v>
      </c>
      <c r="G19751" t="s">
        <v>4</v>
      </c>
      <c r="H19751" t="s">
        <v>17514</v>
      </c>
      <c r="I19751" s="2">
        <v>600.01</v>
      </c>
      <c r="J19751" s="5"/>
      <c r="L19751" s="5"/>
      <c r="M19751" s="2">
        <f t="shared" si="308"/>
        <v>-1133082.7699999963</v>
      </c>
      <c r="P19751"/>
    </row>
    <row r="19752" spans="1:16" hidden="1">
      <c r="A19752" t="s">
        <v>28277</v>
      </c>
      <c r="B19752" s="1">
        <v>42355</v>
      </c>
      <c r="C19752" t="s">
        <v>18</v>
      </c>
      <c r="D19752">
        <v>2</v>
      </c>
      <c r="E19752" t="s">
        <v>28278</v>
      </c>
      <c r="F19752" t="s">
        <v>13559</v>
      </c>
      <c r="G19752" t="s">
        <v>479</v>
      </c>
      <c r="H19752" t="s">
        <v>65</v>
      </c>
      <c r="I19752" s="2">
        <v>266.43</v>
      </c>
      <c r="J19752" s="5"/>
      <c r="L19752" s="5"/>
      <c r="M19752" s="2">
        <f t="shared" si="308"/>
        <v>-1132816.3399999964</v>
      </c>
      <c r="P19752"/>
    </row>
    <row r="19753" spans="1:16" hidden="1">
      <c r="A19753" t="s">
        <v>28296</v>
      </c>
      <c r="B19753" s="1">
        <v>42355</v>
      </c>
      <c r="C19753" t="s">
        <v>28297</v>
      </c>
      <c r="D19753">
        <v>2</v>
      </c>
      <c r="E19753" t="s">
        <v>28298</v>
      </c>
      <c r="F19753" t="s">
        <v>7054</v>
      </c>
      <c r="G19753" t="s">
        <v>4</v>
      </c>
      <c r="H19753" t="s">
        <v>106</v>
      </c>
      <c r="I19753" s="2">
        <v>1025</v>
      </c>
      <c r="J19753" s="5"/>
      <c r="L19753" s="5"/>
      <c r="M19753" s="2">
        <f t="shared" si="308"/>
        <v>-1131791.3399999964</v>
      </c>
      <c r="P19753"/>
    </row>
    <row r="19754" spans="1:16" hidden="1">
      <c r="A19754" t="s">
        <v>28317</v>
      </c>
      <c r="B19754" s="1">
        <v>42355</v>
      </c>
      <c r="C19754" t="s">
        <v>28318</v>
      </c>
      <c r="D19754">
        <v>2</v>
      </c>
      <c r="E19754" t="s">
        <v>28319</v>
      </c>
      <c r="F19754" t="s">
        <v>7054</v>
      </c>
      <c r="G19754" t="s">
        <v>4</v>
      </c>
      <c r="H19754" t="s">
        <v>17761</v>
      </c>
      <c r="I19754" s="2">
        <v>1025</v>
      </c>
      <c r="J19754" s="5"/>
      <c r="L19754" s="5"/>
      <c r="M19754" s="2">
        <f t="shared" si="308"/>
        <v>-1130766.3399999964</v>
      </c>
      <c r="P19754"/>
    </row>
    <row r="19755" spans="1:16" hidden="1">
      <c r="A19755" t="s">
        <v>28342</v>
      </c>
      <c r="B19755" s="1">
        <v>42355</v>
      </c>
      <c r="C19755" t="s">
        <v>28343</v>
      </c>
      <c r="D19755">
        <v>2</v>
      </c>
      <c r="E19755" t="s">
        <v>28344</v>
      </c>
      <c r="F19755" t="s">
        <v>7054</v>
      </c>
      <c r="G19755" t="s">
        <v>4</v>
      </c>
      <c r="H19755" t="s">
        <v>317</v>
      </c>
      <c r="I19755" s="2">
        <v>10648.48</v>
      </c>
      <c r="J19755" s="5"/>
      <c r="L19755" s="5"/>
      <c r="M19755" s="2">
        <f t="shared" si="308"/>
        <v>-1120117.8599999964</v>
      </c>
      <c r="P19755"/>
    </row>
    <row r="19756" spans="1:16" hidden="1">
      <c r="A19756" t="s">
        <v>28367</v>
      </c>
      <c r="B19756" s="1">
        <v>42355</v>
      </c>
      <c r="C19756" t="s">
        <v>1802</v>
      </c>
      <c r="D19756">
        <v>2</v>
      </c>
      <c r="E19756" t="s">
        <v>28368</v>
      </c>
      <c r="F19756" t="s">
        <v>13559</v>
      </c>
      <c r="G19756" t="s">
        <v>479</v>
      </c>
      <c r="H19756" t="s">
        <v>2165</v>
      </c>
      <c r="I19756" s="2">
        <v>431.01</v>
      </c>
      <c r="J19756" s="5"/>
      <c r="L19756" s="5"/>
      <c r="M19756" s="2">
        <f t="shared" si="308"/>
        <v>-1119686.8499999964</v>
      </c>
      <c r="P19756"/>
    </row>
    <row r="19757" spans="1:16" hidden="1">
      <c r="A19757" t="s">
        <v>28388</v>
      </c>
      <c r="B19757" s="1">
        <v>42355</v>
      </c>
      <c r="C19757" t="s">
        <v>28389</v>
      </c>
      <c r="D19757">
        <v>2</v>
      </c>
      <c r="E19757" t="s">
        <v>28390</v>
      </c>
      <c r="F19757" t="s">
        <v>7054</v>
      </c>
      <c r="G19757" t="s">
        <v>20</v>
      </c>
      <c r="H19757" t="s">
        <v>8648</v>
      </c>
      <c r="I19757" s="2">
        <v>1025</v>
      </c>
      <c r="J19757" s="5"/>
      <c r="L19757" s="5"/>
      <c r="M19757" s="2">
        <f t="shared" si="308"/>
        <v>-1118661.8499999964</v>
      </c>
      <c r="P19757"/>
    </row>
    <row r="19758" spans="1:16" hidden="1">
      <c r="A19758" t="s">
        <v>28408</v>
      </c>
      <c r="B19758" s="1">
        <v>42355</v>
      </c>
      <c r="C19758" t="s">
        <v>28409</v>
      </c>
      <c r="D19758">
        <v>1</v>
      </c>
      <c r="E19758" t="s">
        <v>28410</v>
      </c>
      <c r="F19758" t="s">
        <v>13565</v>
      </c>
      <c r="G19758" t="s">
        <v>20</v>
      </c>
      <c r="H19758" t="s">
        <v>28411</v>
      </c>
      <c r="I19758" s="2">
        <v>15000</v>
      </c>
      <c r="J19758" s="5"/>
      <c r="L19758" s="5"/>
      <c r="M19758" s="2">
        <f t="shared" si="308"/>
        <v>-1103661.8499999964</v>
      </c>
      <c r="P19758"/>
    </row>
    <row r="19759" spans="1:16" hidden="1">
      <c r="A19759" t="s">
        <v>28429</v>
      </c>
      <c r="B19759" s="1">
        <v>42355</v>
      </c>
      <c r="C19759" t="s">
        <v>28430</v>
      </c>
      <c r="D19759">
        <v>2</v>
      </c>
      <c r="E19759" t="s">
        <v>28431</v>
      </c>
      <c r="F19759" t="s">
        <v>7054</v>
      </c>
      <c r="G19759" t="s">
        <v>20</v>
      </c>
      <c r="H19759" t="s">
        <v>28432</v>
      </c>
      <c r="I19759" s="2">
        <v>1840</v>
      </c>
      <c r="J19759" s="5"/>
      <c r="L19759" s="5"/>
      <c r="M19759" s="2">
        <f t="shared" si="308"/>
        <v>-1101821.8499999964</v>
      </c>
      <c r="P19759"/>
    </row>
    <row r="19760" spans="1:16" hidden="1">
      <c r="A19760" t="s">
        <v>28451</v>
      </c>
      <c r="B19760" s="1">
        <v>42355</v>
      </c>
      <c r="C19760" t="s">
        <v>28452</v>
      </c>
      <c r="D19760">
        <v>2</v>
      </c>
      <c r="E19760" t="s">
        <v>28453</v>
      </c>
      <c r="F19760" t="s">
        <v>7054</v>
      </c>
      <c r="G19760" t="s">
        <v>20</v>
      </c>
      <c r="H19760" t="s">
        <v>19395</v>
      </c>
      <c r="I19760" s="2">
        <v>1025</v>
      </c>
      <c r="J19760" s="5"/>
      <c r="L19760" s="5"/>
      <c r="M19760" s="2">
        <f t="shared" si="308"/>
        <v>-1100796.8499999964</v>
      </c>
      <c r="P19760"/>
    </row>
    <row r="19761" spans="1:16" hidden="1">
      <c r="A19761" t="s">
        <v>28471</v>
      </c>
      <c r="B19761" s="1">
        <v>42355</v>
      </c>
      <c r="C19761" t="s">
        <v>28472</v>
      </c>
      <c r="D19761">
        <v>1</v>
      </c>
      <c r="E19761" t="s">
        <v>28473</v>
      </c>
      <c r="F19761" t="s">
        <v>13561</v>
      </c>
      <c r="G19761" t="s">
        <v>20</v>
      </c>
      <c r="H19761" t="s">
        <v>3985</v>
      </c>
      <c r="I19761" s="2">
        <v>20000</v>
      </c>
      <c r="J19761" s="5"/>
      <c r="L19761" s="5"/>
      <c r="M19761" s="2">
        <f t="shared" si="308"/>
        <v>-1080796.8499999964</v>
      </c>
      <c r="P19761"/>
    </row>
    <row r="19762" spans="1:16" hidden="1">
      <c r="A19762" t="s">
        <v>28496</v>
      </c>
      <c r="B19762" s="1">
        <v>42355</v>
      </c>
      <c r="C19762" t="s">
        <v>28497</v>
      </c>
      <c r="D19762">
        <v>2</v>
      </c>
      <c r="E19762" t="s">
        <v>28498</v>
      </c>
      <c r="F19762" t="s">
        <v>7054</v>
      </c>
      <c r="G19762" t="s">
        <v>20</v>
      </c>
      <c r="H19762" t="s">
        <v>2856</v>
      </c>
      <c r="I19762" s="2">
        <v>1840</v>
      </c>
      <c r="J19762" s="5"/>
      <c r="L19762" s="5"/>
      <c r="M19762" s="2">
        <f t="shared" si="308"/>
        <v>-1078956.8499999964</v>
      </c>
      <c r="P19762"/>
    </row>
    <row r="19763" spans="1:16" hidden="1">
      <c r="A19763" t="s">
        <v>28517</v>
      </c>
      <c r="B19763" s="1">
        <v>42355</v>
      </c>
      <c r="C19763" t="s">
        <v>28518</v>
      </c>
      <c r="D19763">
        <v>2</v>
      </c>
      <c r="E19763" t="s">
        <v>28519</v>
      </c>
      <c r="F19763" t="s">
        <v>7054</v>
      </c>
      <c r="G19763" t="s">
        <v>20</v>
      </c>
      <c r="H19763" t="s">
        <v>444</v>
      </c>
      <c r="I19763" s="2">
        <v>4190.01</v>
      </c>
      <c r="J19763" s="5"/>
      <c r="L19763" s="5"/>
      <c r="M19763" s="2">
        <f t="shared" si="308"/>
        <v>-1074766.8399999964</v>
      </c>
      <c r="P19763"/>
    </row>
    <row r="19764" spans="1:16" hidden="1">
      <c r="A19764" t="s">
        <v>28539</v>
      </c>
      <c r="B19764" s="1">
        <v>42355</v>
      </c>
      <c r="C19764" t="s">
        <v>28540</v>
      </c>
      <c r="D19764">
        <v>2</v>
      </c>
      <c r="E19764" t="s">
        <v>28541</v>
      </c>
      <c r="F19764" t="s">
        <v>7054</v>
      </c>
      <c r="G19764" t="s">
        <v>20</v>
      </c>
      <c r="H19764" t="s">
        <v>28542</v>
      </c>
      <c r="I19764" s="2">
        <v>1025</v>
      </c>
      <c r="J19764" s="5"/>
      <c r="L19764" s="5"/>
      <c r="M19764" s="2">
        <f t="shared" si="308"/>
        <v>-1073741.8399999964</v>
      </c>
      <c r="P19764"/>
    </row>
    <row r="19765" spans="1:16" hidden="1">
      <c r="A19765" t="s">
        <v>28560</v>
      </c>
      <c r="B19765" s="1">
        <v>42355</v>
      </c>
      <c r="C19765" t="s">
        <v>28561</v>
      </c>
      <c r="D19765">
        <v>2</v>
      </c>
      <c r="E19765" t="s">
        <v>28562</v>
      </c>
      <c r="F19765" t="s">
        <v>7054</v>
      </c>
      <c r="G19765" t="s">
        <v>20</v>
      </c>
      <c r="H19765" t="s">
        <v>28340</v>
      </c>
      <c r="I19765" s="2">
        <v>1025</v>
      </c>
      <c r="J19765" s="5"/>
      <c r="L19765" s="5"/>
      <c r="M19765" s="2">
        <f t="shared" si="308"/>
        <v>-1072716.8399999964</v>
      </c>
      <c r="P19765"/>
    </row>
    <row r="19766" spans="1:16" hidden="1">
      <c r="A19766" t="s">
        <v>28583</v>
      </c>
      <c r="B19766" s="1">
        <v>42355</v>
      </c>
      <c r="C19766" t="s">
        <v>28584</v>
      </c>
      <c r="D19766">
        <v>2</v>
      </c>
      <c r="E19766" t="s">
        <v>28585</v>
      </c>
      <c r="F19766" t="s">
        <v>7054</v>
      </c>
      <c r="G19766" t="s">
        <v>20</v>
      </c>
      <c r="H19766" t="s">
        <v>2340</v>
      </c>
      <c r="I19766" s="2">
        <v>3030</v>
      </c>
      <c r="J19766" s="5"/>
      <c r="L19766" s="5"/>
      <c r="M19766" s="2">
        <f t="shared" si="308"/>
        <v>-1069686.8399999964</v>
      </c>
      <c r="P19766"/>
    </row>
    <row r="19767" spans="1:16" hidden="1">
      <c r="A19767" t="s">
        <v>28603</v>
      </c>
      <c r="B19767" s="1">
        <v>42355</v>
      </c>
      <c r="C19767" t="s">
        <v>28604</v>
      </c>
      <c r="D19767">
        <v>2</v>
      </c>
      <c r="E19767" t="s">
        <v>28605</v>
      </c>
      <c r="F19767" t="s">
        <v>7054</v>
      </c>
      <c r="G19767" t="s">
        <v>20</v>
      </c>
      <c r="H19767" t="s">
        <v>6394</v>
      </c>
      <c r="I19767" s="2">
        <v>1025</v>
      </c>
      <c r="J19767" s="5"/>
      <c r="L19767" s="5"/>
      <c r="M19767" s="2">
        <f t="shared" si="308"/>
        <v>-1068661.8399999964</v>
      </c>
      <c r="P19767"/>
    </row>
    <row r="19768" spans="1:16" hidden="1">
      <c r="A19768" t="s">
        <v>28628</v>
      </c>
      <c r="B19768" s="1">
        <v>42355</v>
      </c>
      <c r="C19768" t="s">
        <v>10593</v>
      </c>
      <c r="D19768">
        <v>2</v>
      </c>
      <c r="E19768" t="s">
        <v>28629</v>
      </c>
      <c r="F19768" t="s">
        <v>13559</v>
      </c>
      <c r="G19768" t="s">
        <v>479</v>
      </c>
      <c r="H19768" t="s">
        <v>859</v>
      </c>
      <c r="J19768" s="5"/>
      <c r="K19768" s="2">
        <v>601.19000000000005</v>
      </c>
      <c r="L19768" s="5"/>
      <c r="M19768" s="2">
        <f t="shared" si="308"/>
        <v>-1069263.0299999963</v>
      </c>
      <c r="P19768"/>
    </row>
    <row r="19769" spans="1:16" hidden="1">
      <c r="A19769" t="s">
        <v>28628</v>
      </c>
      <c r="B19769" s="1">
        <v>42355</v>
      </c>
      <c r="C19769" t="s">
        <v>10593</v>
      </c>
      <c r="D19769">
        <v>2</v>
      </c>
      <c r="E19769" t="s">
        <v>28629</v>
      </c>
      <c r="F19769" t="s">
        <v>13559</v>
      </c>
      <c r="G19769" t="s">
        <v>479</v>
      </c>
      <c r="H19769" t="s">
        <v>859</v>
      </c>
      <c r="I19769" s="2">
        <v>601.19000000000005</v>
      </c>
      <c r="J19769" s="5"/>
      <c r="L19769" s="5"/>
      <c r="M19769" s="2">
        <f t="shared" si="308"/>
        <v>-1068661.8399999964</v>
      </c>
      <c r="P19769"/>
    </row>
    <row r="19770" spans="1:16" hidden="1">
      <c r="A19770" t="s">
        <v>28649</v>
      </c>
      <c r="B19770" s="1">
        <v>42355</v>
      </c>
      <c r="C19770" t="s">
        <v>28650</v>
      </c>
      <c r="D19770">
        <v>2</v>
      </c>
      <c r="E19770" t="s">
        <v>28651</v>
      </c>
      <c r="F19770" t="s">
        <v>7054</v>
      </c>
      <c r="G19770" t="s">
        <v>20</v>
      </c>
      <c r="H19770" t="s">
        <v>859</v>
      </c>
      <c r="I19770" s="2">
        <v>3130</v>
      </c>
      <c r="J19770" s="5"/>
      <c r="L19770" s="5"/>
      <c r="M19770" s="2">
        <f t="shared" si="308"/>
        <v>-1065531.8399999964</v>
      </c>
      <c r="P19770"/>
    </row>
    <row r="19771" spans="1:16" hidden="1">
      <c r="A19771" t="s">
        <v>28675</v>
      </c>
      <c r="B19771" s="1">
        <v>42355</v>
      </c>
      <c r="C19771" t="s">
        <v>28676</v>
      </c>
      <c r="D19771">
        <v>2</v>
      </c>
      <c r="E19771" t="s">
        <v>28677</v>
      </c>
      <c r="F19771" t="s">
        <v>7054</v>
      </c>
      <c r="G19771" t="s">
        <v>20</v>
      </c>
      <c r="H19771" t="s">
        <v>12117</v>
      </c>
      <c r="I19771" s="2">
        <v>1025</v>
      </c>
      <c r="J19771" s="5"/>
      <c r="L19771" s="5"/>
      <c r="M19771" s="2">
        <f t="shared" si="308"/>
        <v>-1064506.8399999964</v>
      </c>
      <c r="P19771"/>
    </row>
    <row r="19772" spans="1:16" hidden="1">
      <c r="A19772" t="s">
        <v>28701</v>
      </c>
      <c r="B19772" s="1">
        <v>42355</v>
      </c>
      <c r="C19772" t="s">
        <v>1802</v>
      </c>
      <c r="D19772">
        <v>2</v>
      </c>
      <c r="E19772" t="s">
        <v>28702</v>
      </c>
      <c r="F19772" t="s">
        <v>13559</v>
      </c>
      <c r="G19772" t="s">
        <v>479</v>
      </c>
      <c r="H19772" t="s">
        <v>65</v>
      </c>
      <c r="I19772" s="2">
        <v>455.51</v>
      </c>
      <c r="J19772" s="5"/>
      <c r="L19772" s="5"/>
      <c r="M19772" s="2">
        <f t="shared" si="308"/>
        <v>-1064051.3299999963</v>
      </c>
      <c r="P19772"/>
    </row>
    <row r="19773" spans="1:16" hidden="1">
      <c r="A19773" t="s">
        <v>28723</v>
      </c>
      <c r="B19773" s="1">
        <v>42355</v>
      </c>
      <c r="C19773" t="s">
        <v>28724</v>
      </c>
      <c r="D19773">
        <v>2</v>
      </c>
      <c r="E19773" t="s">
        <v>28725</v>
      </c>
      <c r="F19773" t="s">
        <v>7054</v>
      </c>
      <c r="G19773" t="s">
        <v>20</v>
      </c>
      <c r="H19773" t="s">
        <v>8276</v>
      </c>
      <c r="J19773" s="5"/>
      <c r="K19773" s="2">
        <v>455.51</v>
      </c>
      <c r="L19773" s="5"/>
      <c r="M19773" s="2">
        <f t="shared" si="308"/>
        <v>-1064506.8399999964</v>
      </c>
      <c r="P19773"/>
    </row>
    <row r="19774" spans="1:16" hidden="1">
      <c r="A19774" t="s">
        <v>28723</v>
      </c>
      <c r="B19774" s="1">
        <v>42355</v>
      </c>
      <c r="C19774" t="s">
        <v>28724</v>
      </c>
      <c r="D19774">
        <v>2</v>
      </c>
      <c r="E19774" t="s">
        <v>28725</v>
      </c>
      <c r="F19774" t="s">
        <v>7054</v>
      </c>
      <c r="G19774" t="s">
        <v>20</v>
      </c>
      <c r="H19774" t="s">
        <v>8276</v>
      </c>
      <c r="I19774" s="2">
        <v>470</v>
      </c>
      <c r="J19774" s="5"/>
      <c r="L19774" s="5"/>
      <c r="M19774" s="2">
        <f t="shared" si="308"/>
        <v>-1064036.8399999964</v>
      </c>
      <c r="P19774"/>
    </row>
    <row r="19775" spans="1:16" hidden="1">
      <c r="A19775" t="s">
        <v>28744</v>
      </c>
      <c r="B19775" s="1">
        <v>42355</v>
      </c>
      <c r="C19775" t="s">
        <v>28745</v>
      </c>
      <c r="D19775">
        <v>1</v>
      </c>
      <c r="E19775" t="s">
        <v>28746</v>
      </c>
      <c r="F19775" t="s">
        <v>13565</v>
      </c>
      <c r="G19775" t="s">
        <v>20</v>
      </c>
      <c r="H19775" t="s">
        <v>7380</v>
      </c>
      <c r="I19775" s="2">
        <v>8400</v>
      </c>
      <c r="J19775" s="5"/>
      <c r="L19775" s="5"/>
      <c r="M19775" s="2">
        <f t="shared" si="308"/>
        <v>-1055636.8399999964</v>
      </c>
      <c r="P19775"/>
    </row>
    <row r="19776" spans="1:16" hidden="1">
      <c r="A19776" t="s">
        <v>28766</v>
      </c>
      <c r="B19776" s="1">
        <v>42355</v>
      </c>
      <c r="C19776" t="s">
        <v>28767</v>
      </c>
      <c r="D19776">
        <v>2</v>
      </c>
      <c r="E19776" t="s">
        <v>28768</v>
      </c>
      <c r="F19776" t="s">
        <v>7054</v>
      </c>
      <c r="G19776" t="s">
        <v>20</v>
      </c>
      <c r="H19776" t="s">
        <v>22254</v>
      </c>
      <c r="I19776" s="2">
        <v>1025</v>
      </c>
      <c r="J19776" s="5"/>
      <c r="L19776" s="5"/>
      <c r="M19776" s="2">
        <f t="shared" si="308"/>
        <v>-1054611.8399999964</v>
      </c>
      <c r="P19776"/>
    </row>
    <row r="19777" spans="1:16" hidden="1">
      <c r="A19777" t="s">
        <v>28785</v>
      </c>
      <c r="B19777" s="1">
        <v>42355</v>
      </c>
      <c r="C19777" t="s">
        <v>22119</v>
      </c>
      <c r="D19777">
        <v>1</v>
      </c>
      <c r="E19777" t="s">
        <v>28786</v>
      </c>
      <c r="F19777" t="s">
        <v>13565</v>
      </c>
      <c r="G19777" t="s">
        <v>20</v>
      </c>
      <c r="H19777" t="s">
        <v>22121</v>
      </c>
      <c r="I19777" s="2">
        <v>100000</v>
      </c>
      <c r="J19777" s="5"/>
      <c r="L19777" s="5"/>
      <c r="M19777" s="2">
        <f t="shared" si="308"/>
        <v>-954611.83999999636</v>
      </c>
      <c r="P19777"/>
    </row>
    <row r="19778" spans="1:16" hidden="1">
      <c r="A19778" t="s">
        <v>28803</v>
      </c>
      <c r="B19778" s="1">
        <v>42355</v>
      </c>
      <c r="C19778" t="s">
        <v>28804</v>
      </c>
      <c r="D19778">
        <v>1</v>
      </c>
      <c r="E19778" t="s">
        <v>28805</v>
      </c>
      <c r="F19778" t="s">
        <v>13565</v>
      </c>
      <c r="G19778" t="s">
        <v>20</v>
      </c>
      <c r="H19778" t="s">
        <v>9032</v>
      </c>
      <c r="I19778" s="2">
        <v>112900</v>
      </c>
      <c r="J19778" s="5"/>
      <c r="L19778" s="5"/>
      <c r="M19778" s="2">
        <f t="shared" si="308"/>
        <v>-841711.83999999636</v>
      </c>
      <c r="P19778"/>
    </row>
    <row r="19779" spans="1:16" hidden="1">
      <c r="A19779" t="s">
        <v>28823</v>
      </c>
      <c r="B19779" s="1">
        <v>42355</v>
      </c>
      <c r="C19779" t="s">
        <v>28804</v>
      </c>
      <c r="D19779">
        <v>1</v>
      </c>
      <c r="E19779" t="s">
        <v>28824</v>
      </c>
      <c r="F19779" t="s">
        <v>13565</v>
      </c>
      <c r="G19779" t="s">
        <v>20</v>
      </c>
      <c r="H19779" t="s">
        <v>9032</v>
      </c>
      <c r="I19779" s="2">
        <v>212900</v>
      </c>
      <c r="J19779" s="5"/>
      <c r="L19779" s="5"/>
      <c r="M19779" s="2">
        <f t="shared" si="308"/>
        <v>-628811.83999999636</v>
      </c>
      <c r="P19779"/>
    </row>
    <row r="19780" spans="1:16" hidden="1">
      <c r="A19780" t="s">
        <v>28847</v>
      </c>
      <c r="B19780" s="1">
        <v>42355</v>
      </c>
      <c r="C19780" t="s">
        <v>28804</v>
      </c>
      <c r="D19780">
        <v>1</v>
      </c>
      <c r="E19780" t="s">
        <v>28805</v>
      </c>
      <c r="F19780" t="s">
        <v>13565</v>
      </c>
      <c r="G19780" t="s">
        <v>20</v>
      </c>
      <c r="H19780" t="s">
        <v>28848</v>
      </c>
      <c r="J19780" s="5"/>
      <c r="K19780" s="2">
        <v>112900</v>
      </c>
      <c r="L19780" s="5"/>
      <c r="M19780" s="2">
        <f t="shared" si="308"/>
        <v>-741711.83999999636</v>
      </c>
      <c r="P19780"/>
    </row>
    <row r="19781" spans="1:16" hidden="1">
      <c r="A19781" t="s">
        <v>28868</v>
      </c>
      <c r="B19781" s="1">
        <v>42355</v>
      </c>
      <c r="C19781" t="s">
        <v>28869</v>
      </c>
      <c r="D19781">
        <v>2</v>
      </c>
      <c r="E19781" t="s">
        <v>28870</v>
      </c>
      <c r="F19781" t="s">
        <v>7054</v>
      </c>
      <c r="G19781" t="s">
        <v>20</v>
      </c>
      <c r="H19781" t="s">
        <v>26266</v>
      </c>
      <c r="I19781" s="2">
        <v>197.2</v>
      </c>
      <c r="J19781" s="5"/>
      <c r="L19781" s="5"/>
      <c r="M19781" s="2">
        <f t="shared" si="308"/>
        <v>-741514.63999999641</v>
      </c>
      <c r="P19781"/>
    </row>
    <row r="19782" spans="1:16" hidden="1">
      <c r="A19782" t="s">
        <v>28895</v>
      </c>
      <c r="B19782" s="1">
        <v>42355</v>
      </c>
      <c r="C19782" t="s">
        <v>28896</v>
      </c>
      <c r="D19782">
        <v>2</v>
      </c>
      <c r="E19782" t="s">
        <v>28897</v>
      </c>
      <c r="F19782" t="s">
        <v>7054</v>
      </c>
      <c r="G19782" t="s">
        <v>20</v>
      </c>
      <c r="H19782" t="s">
        <v>5041</v>
      </c>
      <c r="I19782" s="2">
        <v>2024</v>
      </c>
      <c r="J19782" s="5"/>
      <c r="L19782" s="5"/>
      <c r="M19782" s="2">
        <f t="shared" si="308"/>
        <v>-739490.63999999641</v>
      </c>
      <c r="P19782"/>
    </row>
    <row r="19783" spans="1:16" hidden="1">
      <c r="A19783" t="s">
        <v>28917</v>
      </c>
      <c r="B19783" s="1">
        <v>42355</v>
      </c>
      <c r="C19783" t="s">
        <v>10593</v>
      </c>
      <c r="D19783">
        <v>2</v>
      </c>
      <c r="E19783" t="s">
        <v>28918</v>
      </c>
      <c r="F19783" t="s">
        <v>13559</v>
      </c>
      <c r="G19783" t="s">
        <v>479</v>
      </c>
      <c r="H19783" t="s">
        <v>8383</v>
      </c>
      <c r="J19783" s="5"/>
      <c r="K19783" s="2">
        <v>1000</v>
      </c>
      <c r="L19783" s="5"/>
      <c r="M19783" s="2">
        <f t="shared" si="308"/>
        <v>-740490.63999999641</v>
      </c>
      <c r="P19783"/>
    </row>
    <row r="19784" spans="1:16" hidden="1">
      <c r="A19784" t="s">
        <v>28917</v>
      </c>
      <c r="B19784" s="1">
        <v>42355</v>
      </c>
      <c r="C19784" t="s">
        <v>10593</v>
      </c>
      <c r="D19784">
        <v>2</v>
      </c>
      <c r="E19784" t="s">
        <v>28918</v>
      </c>
      <c r="F19784" t="s">
        <v>13559</v>
      </c>
      <c r="G19784" t="s">
        <v>479</v>
      </c>
      <c r="H19784" t="s">
        <v>8383</v>
      </c>
      <c r="I19784" s="2">
        <v>1842.61</v>
      </c>
      <c r="J19784" s="5"/>
      <c r="L19784" s="5"/>
      <c r="M19784" s="2">
        <f t="shared" si="308"/>
        <v>-738648.02999999642</v>
      </c>
      <c r="P19784"/>
    </row>
    <row r="19785" spans="1:16" hidden="1">
      <c r="A19785" t="s">
        <v>28936</v>
      </c>
      <c r="B19785" s="1">
        <v>42355</v>
      </c>
      <c r="C19785" t="s">
        <v>8916</v>
      </c>
      <c r="D19785">
        <v>2</v>
      </c>
      <c r="E19785" t="s">
        <v>28937</v>
      </c>
      <c r="F19785" t="s">
        <v>7054</v>
      </c>
      <c r="G19785" t="s">
        <v>20</v>
      </c>
      <c r="H19785" t="s">
        <v>8918</v>
      </c>
      <c r="I19785" s="2">
        <v>106924.11</v>
      </c>
      <c r="J19785" s="5"/>
      <c r="L19785" s="5"/>
      <c r="M19785" s="2">
        <f t="shared" ref="M19785:M19848" si="309">+M19784+I19785-K19785</f>
        <v>-631723.91999999643</v>
      </c>
      <c r="P19785"/>
    </row>
    <row r="19786" spans="1:16" hidden="1">
      <c r="A19786" t="s">
        <v>28957</v>
      </c>
      <c r="B19786" s="1">
        <v>42355</v>
      </c>
      <c r="C19786" t="s">
        <v>28958</v>
      </c>
      <c r="D19786">
        <v>2</v>
      </c>
      <c r="E19786" t="s">
        <v>28959</v>
      </c>
      <c r="F19786" t="s">
        <v>7054</v>
      </c>
      <c r="G19786" t="s">
        <v>20</v>
      </c>
      <c r="H19786" t="s">
        <v>3920</v>
      </c>
      <c r="I19786" s="2">
        <v>2200</v>
      </c>
      <c r="J19786" s="5"/>
      <c r="L19786" s="5"/>
      <c r="M19786" s="2">
        <f t="shared" si="309"/>
        <v>-629523.91999999643</v>
      </c>
      <c r="P19786"/>
    </row>
    <row r="19787" spans="1:16" hidden="1">
      <c r="A19787" t="s">
        <v>28983</v>
      </c>
      <c r="B19787" s="1">
        <v>42355</v>
      </c>
      <c r="C19787" t="s">
        <v>10593</v>
      </c>
      <c r="D19787">
        <v>2</v>
      </c>
      <c r="E19787" t="s">
        <v>28984</v>
      </c>
      <c r="F19787" t="s">
        <v>13559</v>
      </c>
      <c r="G19787" t="s">
        <v>479</v>
      </c>
      <c r="H19787" t="s">
        <v>65</v>
      </c>
      <c r="J19787" s="5"/>
      <c r="K19787" s="2">
        <v>11.68</v>
      </c>
      <c r="L19787" s="5"/>
      <c r="M19787" s="2">
        <f t="shared" si="309"/>
        <v>-629535.59999999648</v>
      </c>
      <c r="P19787"/>
    </row>
    <row r="19788" spans="1:16" hidden="1">
      <c r="A19788" t="s">
        <v>28983</v>
      </c>
      <c r="B19788" s="1">
        <v>42355</v>
      </c>
      <c r="C19788" t="s">
        <v>10593</v>
      </c>
      <c r="D19788">
        <v>2</v>
      </c>
      <c r="E19788" t="s">
        <v>28984</v>
      </c>
      <c r="F19788" t="s">
        <v>13559</v>
      </c>
      <c r="G19788" t="s">
        <v>479</v>
      </c>
      <c r="H19788" t="s">
        <v>65</v>
      </c>
      <c r="I19788" s="2">
        <v>11.68</v>
      </c>
      <c r="J19788" s="5"/>
      <c r="L19788" s="5"/>
      <c r="M19788" s="2">
        <f t="shared" si="309"/>
        <v>-629523.91999999643</v>
      </c>
      <c r="P19788"/>
    </row>
    <row r="19789" spans="1:16" hidden="1">
      <c r="A19789" t="s">
        <v>29004</v>
      </c>
      <c r="B19789" s="1">
        <v>42355</v>
      </c>
      <c r="C19789" t="s">
        <v>29005</v>
      </c>
      <c r="D19789">
        <v>2</v>
      </c>
      <c r="E19789" t="s">
        <v>29006</v>
      </c>
      <c r="F19789" t="s">
        <v>7054</v>
      </c>
      <c r="G19789" t="s">
        <v>20</v>
      </c>
      <c r="H19789" t="s">
        <v>7558</v>
      </c>
      <c r="I19789" s="2">
        <v>4100.01</v>
      </c>
      <c r="J19789" s="5"/>
      <c r="L19789" s="5"/>
      <c r="M19789" s="2">
        <f t="shared" si="309"/>
        <v>-625423.90999999642</v>
      </c>
      <c r="P19789"/>
    </row>
    <row r="19790" spans="1:16" hidden="1">
      <c r="A19790" t="s">
        <v>29024</v>
      </c>
      <c r="B19790" s="1">
        <v>42355</v>
      </c>
      <c r="C19790" t="s">
        <v>8916</v>
      </c>
      <c r="D19790">
        <v>2</v>
      </c>
      <c r="E19790" t="s">
        <v>29025</v>
      </c>
      <c r="F19790" t="s">
        <v>7054</v>
      </c>
      <c r="G19790" t="s">
        <v>20</v>
      </c>
      <c r="H19790" t="s">
        <v>8918</v>
      </c>
      <c r="I19790" s="2">
        <v>106924.11</v>
      </c>
      <c r="J19790" s="5"/>
      <c r="L19790" s="5"/>
      <c r="M19790" s="2">
        <f t="shared" si="309"/>
        <v>-518499.79999999644</v>
      </c>
      <c r="P19790"/>
    </row>
    <row r="19791" spans="1:16" hidden="1">
      <c r="A19791" t="s">
        <v>29045</v>
      </c>
      <c r="B19791" s="1">
        <v>42355</v>
      </c>
      <c r="C19791" t="s">
        <v>29046</v>
      </c>
      <c r="D19791">
        <v>1</v>
      </c>
      <c r="E19791" t="s">
        <v>29047</v>
      </c>
      <c r="F19791" t="s">
        <v>13561</v>
      </c>
      <c r="G19791" t="s">
        <v>20</v>
      </c>
      <c r="H19791" t="s">
        <v>9915</v>
      </c>
      <c r="I19791" s="2">
        <v>10000</v>
      </c>
      <c r="J19791" s="5"/>
      <c r="L19791" s="5"/>
      <c r="M19791" s="2">
        <f t="shared" si="309"/>
        <v>-508499.79999999644</v>
      </c>
      <c r="P19791"/>
    </row>
    <row r="19792" spans="1:16" hidden="1">
      <c r="A19792" t="s">
        <v>29068</v>
      </c>
      <c r="B19792" s="1">
        <v>42355</v>
      </c>
      <c r="C19792" t="s">
        <v>1802</v>
      </c>
      <c r="D19792">
        <v>2</v>
      </c>
      <c r="E19792" t="s">
        <v>29069</v>
      </c>
      <c r="F19792" t="s">
        <v>13559</v>
      </c>
      <c r="G19792" t="s">
        <v>313</v>
      </c>
      <c r="H19792" t="s">
        <v>29070</v>
      </c>
      <c r="I19792" s="2">
        <v>82.87</v>
      </c>
      <c r="J19792" s="5"/>
      <c r="L19792" s="5"/>
      <c r="M19792" s="2">
        <f t="shared" si="309"/>
        <v>-508416.92999999644</v>
      </c>
      <c r="P19792"/>
    </row>
    <row r="19793" spans="1:16" hidden="1">
      <c r="A19793" t="s">
        <v>29092</v>
      </c>
      <c r="B19793" s="1">
        <v>42355</v>
      </c>
      <c r="C19793" t="s">
        <v>29093</v>
      </c>
      <c r="D19793">
        <v>1</v>
      </c>
      <c r="E19793" t="s">
        <v>29094</v>
      </c>
      <c r="F19793" t="s">
        <v>13565</v>
      </c>
      <c r="G19793" t="s">
        <v>20</v>
      </c>
      <c r="H19793" t="s">
        <v>9018</v>
      </c>
      <c r="I19793" s="2">
        <v>200000</v>
      </c>
      <c r="J19793" s="5"/>
      <c r="L19793" s="5"/>
      <c r="M19793" s="2">
        <f t="shared" si="309"/>
        <v>-308416.92999999644</v>
      </c>
      <c r="P19793"/>
    </row>
    <row r="19794" spans="1:16" hidden="1">
      <c r="A19794" t="s">
        <v>29115</v>
      </c>
      <c r="B19794" s="1">
        <v>42355</v>
      </c>
      <c r="C19794" t="s">
        <v>29116</v>
      </c>
      <c r="D19794">
        <v>2</v>
      </c>
      <c r="E19794" t="s">
        <v>29117</v>
      </c>
      <c r="F19794" t="s">
        <v>7054</v>
      </c>
      <c r="G19794" t="s">
        <v>20</v>
      </c>
      <c r="H19794" t="s">
        <v>20388</v>
      </c>
      <c r="I19794" s="2">
        <v>1025</v>
      </c>
      <c r="J19794" s="5"/>
      <c r="L19794" s="5"/>
      <c r="M19794" s="2">
        <f t="shared" si="309"/>
        <v>-307391.92999999644</v>
      </c>
      <c r="P19794"/>
    </row>
    <row r="19795" spans="1:16" hidden="1">
      <c r="A19795" t="s">
        <v>29137</v>
      </c>
      <c r="B19795" s="1">
        <v>42355</v>
      </c>
      <c r="C19795" t="s">
        <v>29138</v>
      </c>
      <c r="D19795">
        <v>2</v>
      </c>
      <c r="E19795" t="s">
        <v>29139</v>
      </c>
      <c r="F19795" t="s">
        <v>13559</v>
      </c>
      <c r="G19795" t="s">
        <v>313</v>
      </c>
      <c r="H19795" t="s">
        <v>7884</v>
      </c>
      <c r="J19795" s="5"/>
      <c r="K19795" s="2">
        <v>4000</v>
      </c>
      <c r="L19795" s="5"/>
      <c r="M19795" s="2">
        <f t="shared" si="309"/>
        <v>-311391.92999999644</v>
      </c>
      <c r="P19795"/>
    </row>
    <row r="19796" spans="1:16" hidden="1">
      <c r="A19796" t="s">
        <v>29137</v>
      </c>
      <c r="B19796" s="1">
        <v>42355</v>
      </c>
      <c r="C19796" t="s">
        <v>29138</v>
      </c>
      <c r="D19796">
        <v>2</v>
      </c>
      <c r="E19796" t="s">
        <v>29139</v>
      </c>
      <c r="F19796" t="s">
        <v>13559</v>
      </c>
      <c r="G19796" t="s">
        <v>313</v>
      </c>
      <c r="H19796" t="s">
        <v>7884</v>
      </c>
      <c r="I19796" s="2">
        <v>6746.08</v>
      </c>
      <c r="J19796" s="5"/>
      <c r="L19796" s="5"/>
      <c r="M19796" s="2">
        <f t="shared" si="309"/>
        <v>-304645.84999999643</v>
      </c>
      <c r="P19796"/>
    </row>
    <row r="19797" spans="1:16" hidden="1">
      <c r="A19797" t="s">
        <v>29162</v>
      </c>
      <c r="B19797" s="1">
        <v>42355</v>
      </c>
      <c r="C19797" t="s">
        <v>29163</v>
      </c>
      <c r="D19797">
        <v>2</v>
      </c>
      <c r="E19797" t="s">
        <v>29164</v>
      </c>
      <c r="F19797" t="s">
        <v>7054</v>
      </c>
      <c r="G19797" t="s">
        <v>20</v>
      </c>
      <c r="H19797" t="s">
        <v>10754</v>
      </c>
      <c r="I19797" s="2">
        <v>788.8</v>
      </c>
      <c r="J19797" s="5"/>
      <c r="L19797" s="5"/>
      <c r="M19797" s="2">
        <f t="shared" si="309"/>
        <v>-303857.04999999644</v>
      </c>
      <c r="P19797"/>
    </row>
    <row r="19798" spans="1:16" hidden="1">
      <c r="A19798" t="s">
        <v>29186</v>
      </c>
      <c r="B19798" s="1">
        <v>42355</v>
      </c>
      <c r="C19798" t="s">
        <v>29187</v>
      </c>
      <c r="D19798">
        <v>2</v>
      </c>
      <c r="E19798" t="s">
        <v>29188</v>
      </c>
      <c r="F19798" t="s">
        <v>7054</v>
      </c>
      <c r="G19798" t="s">
        <v>20</v>
      </c>
      <c r="H19798" t="s">
        <v>61</v>
      </c>
      <c r="I19798" s="2">
        <v>3384.39</v>
      </c>
      <c r="J19798" s="5"/>
      <c r="L19798" s="5"/>
      <c r="M19798" s="2">
        <f t="shared" si="309"/>
        <v>-300472.65999999642</v>
      </c>
      <c r="P19798"/>
    </row>
    <row r="19799" spans="1:16" hidden="1">
      <c r="A19799" t="s">
        <v>29209</v>
      </c>
      <c r="B19799" s="1">
        <v>42355</v>
      </c>
      <c r="C19799" t="s">
        <v>29210</v>
      </c>
      <c r="D19799">
        <v>2</v>
      </c>
      <c r="E19799" t="s">
        <v>29211</v>
      </c>
      <c r="F19799" t="s">
        <v>7054</v>
      </c>
      <c r="G19799" t="s">
        <v>20</v>
      </c>
      <c r="H19799" t="s">
        <v>18817</v>
      </c>
      <c r="I19799" s="2">
        <v>4100.01</v>
      </c>
      <c r="J19799" s="5"/>
      <c r="L19799" s="5"/>
      <c r="M19799" s="2">
        <f t="shared" si="309"/>
        <v>-296372.64999999641</v>
      </c>
      <c r="P19799"/>
    </row>
    <row r="19800" spans="1:16" hidden="1">
      <c r="A19800" t="s">
        <v>29229</v>
      </c>
      <c r="B19800" s="1">
        <v>42355</v>
      </c>
      <c r="C19800" t="s">
        <v>29230</v>
      </c>
      <c r="D19800">
        <v>2</v>
      </c>
      <c r="E19800" t="s">
        <v>29231</v>
      </c>
      <c r="F19800" t="s">
        <v>7054</v>
      </c>
      <c r="G19800" t="s">
        <v>20</v>
      </c>
      <c r="H19800" t="s">
        <v>29232</v>
      </c>
      <c r="I19800" s="2">
        <v>3030</v>
      </c>
      <c r="J19800" s="5"/>
      <c r="L19800" s="5"/>
      <c r="M19800" s="2">
        <f t="shared" si="309"/>
        <v>-293342.64999999641</v>
      </c>
      <c r="P19800"/>
    </row>
    <row r="19801" spans="1:16" hidden="1">
      <c r="A19801" t="s">
        <v>29251</v>
      </c>
      <c r="B19801" s="1">
        <v>42355</v>
      </c>
      <c r="C19801" t="s">
        <v>29252</v>
      </c>
      <c r="D19801">
        <v>1</v>
      </c>
      <c r="E19801" t="s">
        <v>29253</v>
      </c>
      <c r="F19801" t="s">
        <v>13565</v>
      </c>
      <c r="G19801" t="s">
        <v>20</v>
      </c>
      <c r="H19801" t="s">
        <v>9045</v>
      </c>
      <c r="I19801" s="2">
        <v>95400</v>
      </c>
      <c r="J19801" s="5"/>
      <c r="L19801" s="5"/>
      <c r="M19801" s="2">
        <f t="shared" si="309"/>
        <v>-197942.64999999641</v>
      </c>
      <c r="P19801"/>
    </row>
    <row r="19802" spans="1:16" hidden="1">
      <c r="A19802" t="s">
        <v>29271</v>
      </c>
      <c r="B19802" s="1">
        <v>42355</v>
      </c>
      <c r="C19802" t="s">
        <v>28139</v>
      </c>
      <c r="D19802">
        <v>1</v>
      </c>
      <c r="E19802" t="s">
        <v>29272</v>
      </c>
      <c r="F19802" t="s">
        <v>13565</v>
      </c>
      <c r="G19802" t="s">
        <v>20</v>
      </c>
      <c r="H19802" t="s">
        <v>1749</v>
      </c>
      <c r="I19802" s="2">
        <v>100000</v>
      </c>
      <c r="J19802" s="5"/>
      <c r="L19802" s="5"/>
      <c r="M19802" s="2">
        <f t="shared" si="309"/>
        <v>-97942.649999996414</v>
      </c>
      <c r="P19802"/>
    </row>
    <row r="19803" spans="1:16" hidden="1">
      <c r="A19803" s="35" t="s">
        <v>9375</v>
      </c>
      <c r="B19803" s="36">
        <v>42356</v>
      </c>
      <c r="C19803" s="35" t="s">
        <v>9376</v>
      </c>
      <c r="D19803" s="35">
        <v>1</v>
      </c>
      <c r="E19803" s="35" t="s">
        <v>9377</v>
      </c>
      <c r="F19803" s="35" t="s">
        <v>13</v>
      </c>
      <c r="G19803" s="35" t="s">
        <v>4</v>
      </c>
      <c r="H19803" s="35" t="s">
        <v>9378</v>
      </c>
      <c r="I19803" s="11"/>
      <c r="J19803" s="12"/>
      <c r="K19803" s="11">
        <v>20000</v>
      </c>
      <c r="L19803" s="12"/>
      <c r="M19803" s="2">
        <f t="shared" si="309"/>
        <v>-117942.64999999641</v>
      </c>
      <c r="P19803"/>
    </row>
    <row r="19804" spans="1:16" hidden="1">
      <c r="A19804" t="s">
        <v>9435</v>
      </c>
      <c r="B19804" s="1">
        <v>42356</v>
      </c>
      <c r="C19804" t="s">
        <v>1</v>
      </c>
      <c r="D19804">
        <v>1</v>
      </c>
      <c r="E19804" t="s">
        <v>9436</v>
      </c>
      <c r="F19804" t="s">
        <v>13</v>
      </c>
      <c r="G19804" t="s">
        <v>4</v>
      </c>
      <c r="H19804" t="s">
        <v>9045</v>
      </c>
      <c r="J19804" s="5"/>
      <c r="K19804" s="2">
        <v>210700</v>
      </c>
      <c r="L19804" s="5"/>
      <c r="M19804" s="2">
        <f t="shared" si="309"/>
        <v>-328642.64999999641</v>
      </c>
      <c r="P19804"/>
    </row>
    <row r="19805" spans="1:16" hidden="1">
      <c r="A19805" t="s">
        <v>9496</v>
      </c>
      <c r="B19805" s="1">
        <v>42356</v>
      </c>
      <c r="C19805" t="s">
        <v>6</v>
      </c>
      <c r="D19805">
        <v>1</v>
      </c>
      <c r="E19805" t="s">
        <v>9497</v>
      </c>
      <c r="F19805" t="s">
        <v>29</v>
      </c>
      <c r="G19805" t="s">
        <v>4</v>
      </c>
      <c r="H19805" t="s">
        <v>9498</v>
      </c>
      <c r="I19805" s="2">
        <v>3917.95</v>
      </c>
      <c r="J19805" s="5"/>
      <c r="L19805" s="5"/>
      <c r="M19805" s="2">
        <f t="shared" si="309"/>
        <v>-324724.6999999964</v>
      </c>
      <c r="P19805"/>
    </row>
    <row r="19806" spans="1:16" hidden="1">
      <c r="A19806" t="s">
        <v>9585</v>
      </c>
      <c r="B19806" s="1">
        <v>42356</v>
      </c>
      <c r="C19806" t="s">
        <v>18</v>
      </c>
      <c r="D19806">
        <v>1</v>
      </c>
      <c r="E19806" t="s">
        <v>9586</v>
      </c>
      <c r="F19806" t="s">
        <v>13</v>
      </c>
      <c r="G19806" t="s">
        <v>4</v>
      </c>
      <c r="H19806" t="s">
        <v>9587</v>
      </c>
      <c r="J19806" s="5"/>
      <c r="K19806" s="2">
        <v>15000</v>
      </c>
      <c r="L19806" s="5"/>
      <c r="M19806" s="2">
        <f t="shared" si="309"/>
        <v>-339724.6999999964</v>
      </c>
      <c r="P19806"/>
    </row>
    <row r="19807" spans="1:16" hidden="1">
      <c r="A19807" t="s">
        <v>9599</v>
      </c>
      <c r="B19807" s="1">
        <v>42356</v>
      </c>
      <c r="C19807" t="s">
        <v>200</v>
      </c>
      <c r="D19807">
        <v>1</v>
      </c>
      <c r="E19807" t="s">
        <v>9600</v>
      </c>
      <c r="F19807" t="s">
        <v>16</v>
      </c>
      <c r="G19807" t="s">
        <v>4</v>
      </c>
      <c r="H19807" t="s">
        <v>200</v>
      </c>
      <c r="J19807" s="5"/>
      <c r="K19807" s="2">
        <v>20000</v>
      </c>
      <c r="L19807" s="5"/>
      <c r="M19807" s="2">
        <f t="shared" si="309"/>
        <v>-359724.6999999964</v>
      </c>
      <c r="P19807"/>
    </row>
    <row r="19808" spans="1:16" hidden="1">
      <c r="A19808" t="s">
        <v>9606</v>
      </c>
      <c r="B19808" s="1">
        <v>42356</v>
      </c>
      <c r="C19808" t="s">
        <v>240</v>
      </c>
      <c r="D19808">
        <v>1</v>
      </c>
      <c r="E19808" t="s">
        <v>9607</v>
      </c>
      <c r="F19808" t="s">
        <v>13</v>
      </c>
      <c r="G19808" t="s">
        <v>4</v>
      </c>
      <c r="H19808" t="s">
        <v>240</v>
      </c>
      <c r="J19808" s="5"/>
      <c r="K19808" s="2">
        <v>1840</v>
      </c>
      <c r="L19808" s="5"/>
      <c r="M19808" s="2">
        <f t="shared" si="309"/>
        <v>-361564.6999999964</v>
      </c>
      <c r="P19808"/>
    </row>
    <row r="19809" spans="1:16" hidden="1">
      <c r="A19809" t="s">
        <v>9613</v>
      </c>
      <c r="B19809" s="1">
        <v>42356</v>
      </c>
      <c r="C19809" t="s">
        <v>195</v>
      </c>
      <c r="D19809">
        <v>1</v>
      </c>
      <c r="E19809" t="s">
        <v>9614</v>
      </c>
      <c r="F19809" t="s">
        <v>13</v>
      </c>
      <c r="G19809" t="s">
        <v>4</v>
      </c>
      <c r="H19809" t="s">
        <v>195</v>
      </c>
      <c r="J19809" s="5"/>
      <c r="K19809" s="2">
        <v>27999.07</v>
      </c>
      <c r="L19809" s="5"/>
      <c r="M19809" s="2">
        <f t="shared" si="309"/>
        <v>-389563.76999999641</v>
      </c>
      <c r="P19809"/>
    </row>
    <row r="19810" spans="1:16" hidden="1">
      <c r="A19810" t="s">
        <v>9616</v>
      </c>
      <c r="B19810" s="1">
        <v>42356</v>
      </c>
      <c r="C19810" t="s">
        <v>18</v>
      </c>
      <c r="D19810">
        <v>1</v>
      </c>
      <c r="E19810" t="s">
        <v>9617</v>
      </c>
      <c r="F19810" t="s">
        <v>13</v>
      </c>
      <c r="G19810" t="s">
        <v>4</v>
      </c>
      <c r="H19810" t="s">
        <v>18</v>
      </c>
      <c r="J19810" s="5"/>
      <c r="K19810" s="2">
        <v>8897.11</v>
      </c>
      <c r="L19810" s="5"/>
      <c r="M19810" s="2">
        <f t="shared" si="309"/>
        <v>-398460.8799999964</v>
      </c>
      <c r="P19810"/>
    </row>
    <row r="19811" spans="1:16" hidden="1">
      <c r="A19811" t="s">
        <v>9640</v>
      </c>
      <c r="B19811" s="1">
        <v>42356</v>
      </c>
      <c r="C19811" t="s">
        <v>9641</v>
      </c>
      <c r="D19811">
        <v>2</v>
      </c>
      <c r="E19811" t="s">
        <v>9642</v>
      </c>
      <c r="F19811" t="s">
        <v>78</v>
      </c>
      <c r="G19811" t="s">
        <v>20</v>
      </c>
      <c r="H19811" t="s">
        <v>9643</v>
      </c>
      <c r="J19811" s="5"/>
      <c r="K19811" s="2">
        <v>1025</v>
      </c>
      <c r="L19811" s="5"/>
      <c r="M19811" s="2">
        <f t="shared" si="309"/>
        <v>-399485.8799999964</v>
      </c>
      <c r="P19811"/>
    </row>
    <row r="19812" spans="1:16" hidden="1">
      <c r="A19812" t="s">
        <v>9700</v>
      </c>
      <c r="B19812" s="1">
        <v>42356</v>
      </c>
      <c r="C19812" t="s">
        <v>6</v>
      </c>
      <c r="D19812">
        <v>1</v>
      </c>
      <c r="E19812" t="s">
        <v>9701</v>
      </c>
      <c r="F19812" t="s">
        <v>29</v>
      </c>
      <c r="G19812" t="s">
        <v>20</v>
      </c>
      <c r="H19812" t="s">
        <v>9702</v>
      </c>
      <c r="I19812" s="2">
        <v>900</v>
      </c>
      <c r="J19812" s="5"/>
      <c r="L19812" s="5"/>
      <c r="M19812" s="2">
        <f t="shared" si="309"/>
        <v>-398585.8799999964</v>
      </c>
      <c r="P19812"/>
    </row>
    <row r="19813" spans="1:16" hidden="1">
      <c r="A19813" t="s">
        <v>9714</v>
      </c>
      <c r="B19813" s="1">
        <v>42356</v>
      </c>
      <c r="C19813" t="s">
        <v>18</v>
      </c>
      <c r="D19813">
        <v>1</v>
      </c>
      <c r="E19813" t="s">
        <v>9715</v>
      </c>
      <c r="F19813" t="s">
        <v>13</v>
      </c>
      <c r="G19813" t="s">
        <v>20</v>
      </c>
      <c r="H19813" t="s">
        <v>9716</v>
      </c>
      <c r="J19813" s="5"/>
      <c r="K19813" s="2">
        <v>25000</v>
      </c>
      <c r="L19813" s="5"/>
      <c r="M19813" s="2">
        <f t="shared" si="309"/>
        <v>-423585.8799999964</v>
      </c>
      <c r="P19813"/>
    </row>
    <row r="19814" spans="1:16" hidden="1">
      <c r="A19814" t="s">
        <v>9719</v>
      </c>
      <c r="B19814" s="1">
        <v>42356</v>
      </c>
      <c r="C19814" t="s">
        <v>18</v>
      </c>
      <c r="D19814">
        <v>1</v>
      </c>
      <c r="E19814" t="s">
        <v>9720</v>
      </c>
      <c r="F19814" t="s">
        <v>13</v>
      </c>
      <c r="G19814" t="s">
        <v>20</v>
      </c>
      <c r="H19814" t="s">
        <v>4930</v>
      </c>
      <c r="J19814" s="5"/>
      <c r="K19814" s="2">
        <v>50000</v>
      </c>
      <c r="L19814" s="5"/>
      <c r="M19814" s="2">
        <f t="shared" si="309"/>
        <v>-473585.8799999964</v>
      </c>
      <c r="P19814"/>
    </row>
    <row r="19815" spans="1:16" hidden="1">
      <c r="A19815" t="s">
        <v>9725</v>
      </c>
      <c r="B19815" s="1">
        <v>42356</v>
      </c>
      <c r="C19815" t="s">
        <v>18</v>
      </c>
      <c r="D19815">
        <v>1</v>
      </c>
      <c r="E19815" t="s">
        <v>9726</v>
      </c>
      <c r="F19815" t="s">
        <v>13</v>
      </c>
      <c r="G19815" t="s">
        <v>20</v>
      </c>
      <c r="H19815" t="s">
        <v>9716</v>
      </c>
      <c r="J19815" s="5"/>
      <c r="K19815" s="2">
        <v>182000</v>
      </c>
      <c r="L19815" s="5"/>
      <c r="M19815" s="2">
        <f t="shared" si="309"/>
        <v>-655585.8799999964</v>
      </c>
      <c r="P19815"/>
    </row>
    <row r="19816" spans="1:16" hidden="1">
      <c r="A19816" t="s">
        <v>9731</v>
      </c>
      <c r="B19816" s="1">
        <v>42356</v>
      </c>
      <c r="C19816" t="s">
        <v>18</v>
      </c>
      <c r="D19816">
        <v>1</v>
      </c>
      <c r="E19816" t="s">
        <v>9732</v>
      </c>
      <c r="F19816" t="s">
        <v>13</v>
      </c>
      <c r="G19816" t="s">
        <v>20</v>
      </c>
      <c r="H19816" t="s">
        <v>9733</v>
      </c>
      <c r="J19816" s="5"/>
      <c r="K19816" s="2">
        <v>20000</v>
      </c>
      <c r="L19816" s="5"/>
      <c r="M19816" s="2">
        <f t="shared" si="309"/>
        <v>-675585.8799999964</v>
      </c>
      <c r="P19816"/>
    </row>
    <row r="19817" spans="1:16" hidden="1">
      <c r="A19817" t="s">
        <v>9736</v>
      </c>
      <c r="B19817" s="1">
        <v>42356</v>
      </c>
      <c r="C19817" t="s">
        <v>18</v>
      </c>
      <c r="D19817">
        <v>1</v>
      </c>
      <c r="E19817" t="s">
        <v>9737</v>
      </c>
      <c r="F19817" t="s">
        <v>13</v>
      </c>
      <c r="G19817" t="s">
        <v>20</v>
      </c>
      <c r="H19817" t="s">
        <v>9738</v>
      </c>
      <c r="J19817" s="5"/>
      <c r="K19817" s="2">
        <v>89000</v>
      </c>
      <c r="L19817" s="5"/>
      <c r="M19817" s="2">
        <f t="shared" si="309"/>
        <v>-764585.8799999964</v>
      </c>
      <c r="P19817"/>
    </row>
    <row r="19818" spans="1:16" hidden="1">
      <c r="A19818" t="s">
        <v>9741</v>
      </c>
      <c r="B19818" s="1">
        <v>42356</v>
      </c>
      <c r="C19818" t="s">
        <v>43</v>
      </c>
      <c r="D19818">
        <v>1</v>
      </c>
      <c r="E19818" t="s">
        <v>9742</v>
      </c>
      <c r="F19818" t="s">
        <v>13</v>
      </c>
      <c r="G19818" t="s">
        <v>20</v>
      </c>
      <c r="H19818" t="s">
        <v>9743</v>
      </c>
      <c r="J19818" s="5"/>
      <c r="K19818" s="2">
        <v>326100</v>
      </c>
      <c r="L19818" s="5"/>
      <c r="M19818" s="2">
        <f t="shared" si="309"/>
        <v>-1090685.8799999964</v>
      </c>
      <c r="P19818"/>
    </row>
    <row r="19819" spans="1:16" hidden="1">
      <c r="A19819" t="s">
        <v>9748</v>
      </c>
      <c r="B19819" s="1">
        <v>42356</v>
      </c>
      <c r="C19819" t="s">
        <v>11</v>
      </c>
      <c r="D19819">
        <v>1</v>
      </c>
      <c r="E19819" t="s">
        <v>9749</v>
      </c>
      <c r="F19819" t="s">
        <v>16</v>
      </c>
      <c r="G19819" t="s">
        <v>20</v>
      </c>
      <c r="H19819" t="s">
        <v>9750</v>
      </c>
      <c r="J19819" s="5"/>
      <c r="K19819" s="2">
        <v>154000</v>
      </c>
      <c r="L19819" s="5"/>
      <c r="M19819" s="2">
        <f t="shared" si="309"/>
        <v>-1244685.8799999964</v>
      </c>
      <c r="P19819"/>
    </row>
    <row r="19820" spans="1:16" hidden="1">
      <c r="A19820" t="s">
        <v>9752</v>
      </c>
      <c r="B19820" s="1">
        <v>42356</v>
      </c>
      <c r="C19820" t="s">
        <v>11</v>
      </c>
      <c r="D19820">
        <v>1</v>
      </c>
      <c r="E19820" t="s">
        <v>9753</v>
      </c>
      <c r="F19820" t="s">
        <v>13</v>
      </c>
      <c r="G19820" t="s">
        <v>20</v>
      </c>
      <c r="H19820" t="s">
        <v>9754</v>
      </c>
      <c r="J19820" s="5"/>
      <c r="K19820" s="2">
        <v>100000</v>
      </c>
      <c r="L19820" s="5"/>
      <c r="M19820" s="2">
        <f t="shared" si="309"/>
        <v>-1344685.8799999964</v>
      </c>
      <c r="P19820"/>
    </row>
    <row r="19821" spans="1:16" hidden="1">
      <c r="A19821" t="s">
        <v>9760</v>
      </c>
      <c r="B19821" s="1">
        <v>42356</v>
      </c>
      <c r="C19821" t="s">
        <v>11</v>
      </c>
      <c r="D19821">
        <v>1</v>
      </c>
      <c r="E19821" t="s">
        <v>9761</v>
      </c>
      <c r="F19821" t="s">
        <v>45</v>
      </c>
      <c r="G19821" t="s">
        <v>20</v>
      </c>
      <c r="H19821" t="s">
        <v>9762</v>
      </c>
      <c r="J19821" s="5"/>
      <c r="K19821" s="2">
        <v>1025</v>
      </c>
      <c r="L19821" s="5"/>
      <c r="M19821" s="2">
        <f t="shared" si="309"/>
        <v>-1345710.8799999964</v>
      </c>
      <c r="P19821"/>
    </row>
    <row r="19822" spans="1:16" hidden="1">
      <c r="A19822" t="s">
        <v>9763</v>
      </c>
      <c r="B19822" s="1">
        <v>42356</v>
      </c>
      <c r="C19822" t="s">
        <v>11</v>
      </c>
      <c r="D19822">
        <v>1</v>
      </c>
      <c r="E19822" t="s">
        <v>9764</v>
      </c>
      <c r="F19822" t="s">
        <v>228</v>
      </c>
      <c r="G19822" t="s">
        <v>20</v>
      </c>
      <c r="H19822" t="s">
        <v>9765</v>
      </c>
      <c r="J19822" s="5"/>
      <c r="K19822" s="2">
        <v>4279.3999999999996</v>
      </c>
      <c r="L19822" s="5"/>
      <c r="M19822" s="2">
        <f t="shared" si="309"/>
        <v>-1349990.2799999963</v>
      </c>
      <c r="P19822"/>
    </row>
    <row r="19823" spans="1:16" hidden="1">
      <c r="A19823" t="s">
        <v>9768</v>
      </c>
      <c r="B19823" s="1">
        <v>42356</v>
      </c>
      <c r="C19823" t="s">
        <v>11</v>
      </c>
      <c r="D19823">
        <v>1</v>
      </c>
      <c r="E19823" t="s">
        <v>9769</v>
      </c>
      <c r="F19823" t="s">
        <v>16</v>
      </c>
      <c r="G19823" t="s">
        <v>20</v>
      </c>
      <c r="H19823" t="s">
        <v>5554</v>
      </c>
      <c r="J19823" s="5"/>
      <c r="K19823" s="2">
        <v>3030</v>
      </c>
      <c r="L19823" s="5"/>
      <c r="M19823" s="2">
        <f t="shared" si="309"/>
        <v>-1353020.2799999963</v>
      </c>
      <c r="P19823"/>
    </row>
    <row r="19824" spans="1:16" hidden="1">
      <c r="A19824" t="s">
        <v>9778</v>
      </c>
      <c r="B19824" s="1">
        <v>42356</v>
      </c>
      <c r="C19824" t="s">
        <v>195</v>
      </c>
      <c r="D19824">
        <v>1</v>
      </c>
      <c r="E19824" t="s">
        <v>9779</v>
      </c>
      <c r="F19824" t="s">
        <v>13</v>
      </c>
      <c r="G19824" t="s">
        <v>20</v>
      </c>
      <c r="H19824" t="s">
        <v>195</v>
      </c>
      <c r="J19824" s="5"/>
      <c r="K19824" s="2">
        <v>49502.99</v>
      </c>
      <c r="L19824" s="5"/>
      <c r="M19824" s="2">
        <f t="shared" si="309"/>
        <v>-1402523.2699999963</v>
      </c>
      <c r="P19824"/>
    </row>
    <row r="19825" spans="1:16" hidden="1">
      <c r="A19825" t="s">
        <v>9783</v>
      </c>
      <c r="B19825" s="1">
        <v>42356</v>
      </c>
      <c r="C19825" t="s">
        <v>200</v>
      </c>
      <c r="D19825">
        <v>1</v>
      </c>
      <c r="E19825" t="s">
        <v>9784</v>
      </c>
      <c r="F19825" t="s">
        <v>16</v>
      </c>
      <c r="G19825" t="s">
        <v>20</v>
      </c>
      <c r="H19825" t="s">
        <v>200</v>
      </c>
      <c r="J19825" s="5"/>
      <c r="K19825" s="2">
        <v>24850</v>
      </c>
      <c r="L19825" s="5"/>
      <c r="M19825" s="2">
        <f t="shared" si="309"/>
        <v>-1427373.2699999963</v>
      </c>
      <c r="P19825"/>
    </row>
    <row r="19826" spans="1:16" hidden="1">
      <c r="A19826" t="s">
        <v>9790</v>
      </c>
      <c r="B19826" s="1">
        <v>42356</v>
      </c>
      <c r="C19826" t="s">
        <v>18</v>
      </c>
      <c r="D19826">
        <v>1</v>
      </c>
      <c r="E19826" t="s">
        <v>9791</v>
      </c>
      <c r="F19826" t="s">
        <v>13</v>
      </c>
      <c r="G19826" t="s">
        <v>20</v>
      </c>
      <c r="H19826" t="s">
        <v>18</v>
      </c>
      <c r="J19826" s="5"/>
      <c r="K19826" s="2">
        <v>44016.39</v>
      </c>
      <c r="L19826" s="5"/>
      <c r="M19826" s="2">
        <f t="shared" si="309"/>
        <v>-1471389.6599999962</v>
      </c>
      <c r="P19826"/>
    </row>
    <row r="19827" spans="1:16" hidden="1">
      <c r="A19827" t="s">
        <v>29292</v>
      </c>
      <c r="B19827" s="1">
        <v>42356</v>
      </c>
      <c r="C19827" t="s">
        <v>29293</v>
      </c>
      <c r="D19827">
        <v>2</v>
      </c>
      <c r="E19827" t="s">
        <v>29294</v>
      </c>
      <c r="F19827" t="s">
        <v>7054</v>
      </c>
      <c r="G19827" t="s">
        <v>4</v>
      </c>
      <c r="H19827" t="s">
        <v>12476</v>
      </c>
      <c r="I19827" s="2">
        <v>1840</v>
      </c>
      <c r="J19827" s="5"/>
      <c r="L19827" s="5"/>
      <c r="M19827" s="2">
        <f t="shared" si="309"/>
        <v>-1469549.6599999962</v>
      </c>
      <c r="P19827"/>
    </row>
    <row r="19828" spans="1:16" hidden="1">
      <c r="A19828" t="s">
        <v>29312</v>
      </c>
      <c r="B19828" s="1">
        <v>42356</v>
      </c>
      <c r="C19828" t="s">
        <v>29313</v>
      </c>
      <c r="D19828">
        <v>2</v>
      </c>
      <c r="E19828" t="s">
        <v>29314</v>
      </c>
      <c r="F19828" t="s">
        <v>7054</v>
      </c>
      <c r="G19828" t="s">
        <v>4</v>
      </c>
      <c r="H19828" t="s">
        <v>8138</v>
      </c>
      <c r="I19828" s="2">
        <v>787.2</v>
      </c>
      <c r="J19828" s="5"/>
      <c r="L19828" s="5"/>
      <c r="M19828" s="2">
        <f t="shared" si="309"/>
        <v>-1468762.4599999962</v>
      </c>
      <c r="P19828"/>
    </row>
    <row r="19829" spans="1:16" hidden="1">
      <c r="A19829" t="s">
        <v>29335</v>
      </c>
      <c r="B19829" s="1">
        <v>42356</v>
      </c>
      <c r="C19829" t="s">
        <v>29336</v>
      </c>
      <c r="D19829">
        <v>2</v>
      </c>
      <c r="E19829" t="s">
        <v>29337</v>
      </c>
      <c r="F19829" t="s">
        <v>7054</v>
      </c>
      <c r="G19829" t="s">
        <v>4</v>
      </c>
      <c r="H19829" t="s">
        <v>29338</v>
      </c>
      <c r="I19829" s="2">
        <v>1025</v>
      </c>
      <c r="J19829" s="5"/>
      <c r="L19829" s="5"/>
      <c r="M19829" s="2">
        <f t="shared" si="309"/>
        <v>-1467737.4599999962</v>
      </c>
      <c r="P19829"/>
    </row>
    <row r="19830" spans="1:16" hidden="1">
      <c r="A19830" t="s">
        <v>29356</v>
      </c>
      <c r="B19830" s="1">
        <v>42356</v>
      </c>
      <c r="C19830" t="s">
        <v>29357</v>
      </c>
      <c r="D19830">
        <v>2</v>
      </c>
      <c r="E19830" t="s">
        <v>29358</v>
      </c>
      <c r="F19830" t="s">
        <v>7054</v>
      </c>
      <c r="G19830" t="s">
        <v>4</v>
      </c>
      <c r="H19830" t="s">
        <v>5695</v>
      </c>
      <c r="I19830" s="2">
        <v>1025</v>
      </c>
      <c r="J19830" s="5"/>
      <c r="L19830" s="5"/>
      <c r="M19830" s="2">
        <f t="shared" si="309"/>
        <v>-1466712.4599999962</v>
      </c>
      <c r="P19830"/>
    </row>
    <row r="19831" spans="1:16" hidden="1">
      <c r="A19831" t="s">
        <v>29378</v>
      </c>
      <c r="B19831" s="1">
        <v>42356</v>
      </c>
      <c r="C19831" t="s">
        <v>29379</v>
      </c>
      <c r="D19831">
        <v>1</v>
      </c>
      <c r="E19831" t="s">
        <v>29380</v>
      </c>
      <c r="F19831" t="s">
        <v>13565</v>
      </c>
      <c r="G19831" t="s">
        <v>4</v>
      </c>
      <c r="H19831" t="s">
        <v>18763</v>
      </c>
      <c r="I19831" s="2">
        <v>12000</v>
      </c>
      <c r="J19831" s="5"/>
      <c r="L19831" s="5"/>
      <c r="M19831" s="2">
        <f t="shared" si="309"/>
        <v>-1454712.4599999962</v>
      </c>
      <c r="P19831"/>
    </row>
    <row r="19832" spans="1:16" hidden="1">
      <c r="A19832" t="s">
        <v>29402</v>
      </c>
      <c r="B19832" s="1">
        <v>42356</v>
      </c>
      <c r="C19832" t="s">
        <v>29403</v>
      </c>
      <c r="D19832">
        <v>1</v>
      </c>
      <c r="E19832" t="s">
        <v>29404</v>
      </c>
      <c r="F19832" t="s">
        <v>13565</v>
      </c>
      <c r="G19832" t="s">
        <v>4</v>
      </c>
      <c r="H19832" t="s">
        <v>29405</v>
      </c>
      <c r="I19832" s="2">
        <v>20000</v>
      </c>
      <c r="J19832" s="5"/>
      <c r="L19832" s="5"/>
      <c r="M19832" s="2">
        <f t="shared" si="309"/>
        <v>-1434712.4599999962</v>
      </c>
      <c r="P19832"/>
    </row>
    <row r="19833" spans="1:16" hidden="1">
      <c r="A19833" t="s">
        <v>29429</v>
      </c>
      <c r="B19833" s="1">
        <v>42356</v>
      </c>
      <c r="C19833" t="s">
        <v>29403</v>
      </c>
      <c r="D19833">
        <v>1</v>
      </c>
      <c r="E19833" t="s">
        <v>29430</v>
      </c>
      <c r="F19833" t="s">
        <v>13565</v>
      </c>
      <c r="G19833" t="s">
        <v>4</v>
      </c>
      <c r="H19833" t="s">
        <v>29405</v>
      </c>
      <c r="I19833" s="2">
        <v>20000</v>
      </c>
      <c r="J19833" s="5"/>
      <c r="L19833" s="5"/>
      <c r="M19833" s="2">
        <f t="shared" si="309"/>
        <v>-1414712.4599999962</v>
      </c>
      <c r="P19833"/>
    </row>
    <row r="19834" spans="1:16" hidden="1">
      <c r="A19834" t="s">
        <v>29449</v>
      </c>
      <c r="B19834" s="1">
        <v>42356</v>
      </c>
      <c r="C19834" t="s">
        <v>29252</v>
      </c>
      <c r="D19834">
        <v>1</v>
      </c>
      <c r="E19834" t="s">
        <v>29450</v>
      </c>
      <c r="F19834" t="s">
        <v>13565</v>
      </c>
      <c r="G19834" t="s">
        <v>4</v>
      </c>
      <c r="H19834" t="s">
        <v>9045</v>
      </c>
      <c r="I19834" s="2">
        <v>210700</v>
      </c>
      <c r="J19834" s="5"/>
      <c r="L19834" s="5"/>
      <c r="M19834" s="2">
        <f t="shared" si="309"/>
        <v>-1204012.4599999962</v>
      </c>
      <c r="P19834"/>
    </row>
    <row r="19835" spans="1:16" hidden="1">
      <c r="A19835" t="s">
        <v>29472</v>
      </c>
      <c r="B19835" s="1">
        <v>42356</v>
      </c>
      <c r="C19835" t="s">
        <v>29473</v>
      </c>
      <c r="D19835">
        <v>2</v>
      </c>
      <c r="E19835" t="s">
        <v>29474</v>
      </c>
      <c r="F19835" t="s">
        <v>7054</v>
      </c>
      <c r="G19835" t="s">
        <v>4</v>
      </c>
      <c r="H19835" t="s">
        <v>29475</v>
      </c>
      <c r="I19835" s="2">
        <v>1025</v>
      </c>
      <c r="J19835" s="5"/>
      <c r="L19835" s="5"/>
      <c r="M19835" s="2">
        <f t="shared" si="309"/>
        <v>-1202987.4599999962</v>
      </c>
      <c r="P19835"/>
    </row>
    <row r="19836" spans="1:16" hidden="1">
      <c r="A19836" t="s">
        <v>29495</v>
      </c>
      <c r="B19836" s="1">
        <v>42356</v>
      </c>
      <c r="C19836" t="s">
        <v>29496</v>
      </c>
      <c r="D19836">
        <v>2</v>
      </c>
      <c r="E19836" t="s">
        <v>29497</v>
      </c>
      <c r="F19836" t="s">
        <v>7054</v>
      </c>
      <c r="G19836" t="s">
        <v>4</v>
      </c>
      <c r="H19836" t="s">
        <v>7822</v>
      </c>
      <c r="I19836" s="2">
        <v>590</v>
      </c>
      <c r="J19836" s="5"/>
      <c r="L19836" s="5"/>
      <c r="M19836" s="2">
        <f t="shared" si="309"/>
        <v>-1202397.4599999962</v>
      </c>
      <c r="P19836"/>
    </row>
    <row r="19837" spans="1:16" hidden="1">
      <c r="A19837" t="s">
        <v>29521</v>
      </c>
      <c r="B19837" s="1">
        <v>42356</v>
      </c>
      <c r="C19837" t="s">
        <v>29522</v>
      </c>
      <c r="D19837">
        <v>2</v>
      </c>
      <c r="E19837" t="s">
        <v>29523</v>
      </c>
      <c r="F19837" t="s">
        <v>7054</v>
      </c>
      <c r="G19837" t="s">
        <v>4</v>
      </c>
      <c r="H19837" t="s">
        <v>8258</v>
      </c>
      <c r="J19837" s="5"/>
      <c r="K19837" s="2">
        <v>1557</v>
      </c>
      <c r="L19837" s="5"/>
      <c r="M19837" s="2">
        <f t="shared" si="309"/>
        <v>-1203954.4599999962</v>
      </c>
      <c r="P19837"/>
    </row>
    <row r="19838" spans="1:16" hidden="1">
      <c r="A19838" t="s">
        <v>29521</v>
      </c>
      <c r="B19838" s="1">
        <v>42356</v>
      </c>
      <c r="C19838" t="s">
        <v>29522</v>
      </c>
      <c r="D19838">
        <v>2</v>
      </c>
      <c r="E19838" t="s">
        <v>29523</v>
      </c>
      <c r="F19838" t="s">
        <v>7054</v>
      </c>
      <c r="G19838" t="s">
        <v>4</v>
      </c>
      <c r="H19838" t="s">
        <v>8258</v>
      </c>
      <c r="I19838" s="2">
        <v>3146.6</v>
      </c>
      <c r="J19838" s="5"/>
      <c r="L19838" s="5"/>
      <c r="M19838" s="2">
        <f t="shared" si="309"/>
        <v>-1200807.8599999961</v>
      </c>
      <c r="P19838"/>
    </row>
    <row r="19839" spans="1:16" hidden="1">
      <c r="A19839" t="s">
        <v>29542</v>
      </c>
      <c r="B19839" s="1">
        <v>42356</v>
      </c>
      <c r="C19839" t="s">
        <v>18</v>
      </c>
      <c r="D19839">
        <v>2</v>
      </c>
      <c r="E19839" t="s">
        <v>29543</v>
      </c>
      <c r="F19839" t="s">
        <v>13559</v>
      </c>
      <c r="G19839" t="s">
        <v>479</v>
      </c>
      <c r="H19839" t="s">
        <v>65</v>
      </c>
      <c r="I19839" s="2">
        <v>365.31</v>
      </c>
      <c r="J19839" s="5"/>
      <c r="L19839" s="5"/>
      <c r="M19839" s="2">
        <f t="shared" si="309"/>
        <v>-1200442.5499999961</v>
      </c>
      <c r="P19839"/>
    </row>
    <row r="19840" spans="1:16" hidden="1">
      <c r="A19840" t="s">
        <v>29564</v>
      </c>
      <c r="B19840" s="1">
        <v>42356</v>
      </c>
      <c r="C19840" t="s">
        <v>6</v>
      </c>
      <c r="D19840">
        <v>1</v>
      </c>
      <c r="E19840" t="s">
        <v>29565</v>
      </c>
      <c r="F19840" t="s">
        <v>13565</v>
      </c>
      <c r="G19840" t="s">
        <v>4</v>
      </c>
      <c r="H19840" t="s">
        <v>9587</v>
      </c>
      <c r="I19840" s="2">
        <v>15000</v>
      </c>
      <c r="J19840" s="5"/>
      <c r="L19840" s="5"/>
      <c r="M19840" s="2">
        <f t="shared" si="309"/>
        <v>-1185442.5499999961</v>
      </c>
      <c r="P19840"/>
    </row>
    <row r="19841" spans="1:16" hidden="1">
      <c r="A19841" t="s">
        <v>29585</v>
      </c>
      <c r="B19841" s="1">
        <v>42356</v>
      </c>
      <c r="C19841" t="s">
        <v>29586</v>
      </c>
      <c r="D19841">
        <v>2</v>
      </c>
      <c r="E19841" t="s">
        <v>29587</v>
      </c>
      <c r="F19841" t="s">
        <v>7054</v>
      </c>
      <c r="G19841" t="s">
        <v>4</v>
      </c>
      <c r="H19841" t="s">
        <v>29588</v>
      </c>
      <c r="I19841" s="2">
        <v>9441.1200000000008</v>
      </c>
      <c r="J19841" s="5"/>
      <c r="L19841" s="5"/>
      <c r="M19841" s="2">
        <f t="shared" si="309"/>
        <v>-1176001.429999996</v>
      </c>
      <c r="P19841"/>
    </row>
    <row r="19842" spans="1:16" hidden="1">
      <c r="A19842" t="s">
        <v>29607</v>
      </c>
      <c r="B19842" s="1">
        <v>42356</v>
      </c>
      <c r="C19842" t="s">
        <v>29608</v>
      </c>
      <c r="D19842">
        <v>2</v>
      </c>
      <c r="E19842" t="s">
        <v>29609</v>
      </c>
      <c r="F19842" t="s">
        <v>7054</v>
      </c>
      <c r="G19842" t="s">
        <v>4</v>
      </c>
      <c r="H19842" t="s">
        <v>14098</v>
      </c>
      <c r="I19842" s="2">
        <v>1025</v>
      </c>
      <c r="J19842" s="5"/>
      <c r="L19842" s="5"/>
      <c r="M19842" s="2">
        <f t="shared" si="309"/>
        <v>-1174976.429999996</v>
      </c>
      <c r="P19842"/>
    </row>
    <row r="19843" spans="1:16" hidden="1">
      <c r="A19843" t="s">
        <v>29629</v>
      </c>
      <c r="B19843" s="1">
        <v>42356</v>
      </c>
      <c r="C19843" t="s">
        <v>29630</v>
      </c>
      <c r="D19843">
        <v>2</v>
      </c>
      <c r="E19843" t="s">
        <v>29631</v>
      </c>
      <c r="F19843" t="s">
        <v>7054</v>
      </c>
      <c r="G19843" t="s">
        <v>4</v>
      </c>
      <c r="H19843" t="s">
        <v>6528</v>
      </c>
      <c r="I19843" s="2">
        <v>880</v>
      </c>
      <c r="J19843" s="5"/>
      <c r="L19843" s="5"/>
      <c r="M19843" s="2">
        <f t="shared" si="309"/>
        <v>-1174096.429999996</v>
      </c>
      <c r="P19843"/>
    </row>
    <row r="19844" spans="1:16" hidden="1">
      <c r="A19844" t="s">
        <v>29649</v>
      </c>
      <c r="B19844" s="1">
        <v>42356</v>
      </c>
      <c r="C19844" t="s">
        <v>29650</v>
      </c>
      <c r="D19844">
        <v>2</v>
      </c>
      <c r="E19844" t="s">
        <v>29651</v>
      </c>
      <c r="F19844" t="s">
        <v>7054</v>
      </c>
      <c r="G19844" t="s">
        <v>4</v>
      </c>
      <c r="H19844" t="s">
        <v>759</v>
      </c>
      <c r="I19844" s="2">
        <v>3225</v>
      </c>
      <c r="J19844" s="5"/>
      <c r="L19844" s="5"/>
      <c r="M19844" s="2">
        <f t="shared" si="309"/>
        <v>-1170871.429999996</v>
      </c>
      <c r="P19844"/>
    </row>
    <row r="19845" spans="1:16" hidden="1">
      <c r="A19845" t="s">
        <v>29667</v>
      </c>
      <c r="B19845" s="1">
        <v>42356</v>
      </c>
      <c r="C19845" t="s">
        <v>9641</v>
      </c>
      <c r="D19845">
        <v>2</v>
      </c>
      <c r="E19845" t="s">
        <v>29668</v>
      </c>
      <c r="F19845" t="s">
        <v>7054</v>
      </c>
      <c r="G19845" t="s">
        <v>20</v>
      </c>
      <c r="H19845" t="s">
        <v>9643</v>
      </c>
      <c r="I19845" s="2">
        <v>1025</v>
      </c>
      <c r="J19845" s="5"/>
      <c r="L19845" s="5"/>
      <c r="M19845" s="2">
        <f t="shared" si="309"/>
        <v>-1169846.429999996</v>
      </c>
      <c r="P19845"/>
    </row>
    <row r="19846" spans="1:16" hidden="1">
      <c r="A19846" t="s">
        <v>29689</v>
      </c>
      <c r="B19846" s="1">
        <v>42356</v>
      </c>
      <c r="C19846" t="s">
        <v>29690</v>
      </c>
      <c r="D19846">
        <v>2</v>
      </c>
      <c r="E19846" t="s">
        <v>29691</v>
      </c>
      <c r="F19846" t="s">
        <v>7054</v>
      </c>
      <c r="G19846" t="s">
        <v>20</v>
      </c>
      <c r="H19846" t="s">
        <v>11350</v>
      </c>
      <c r="I19846" s="2">
        <v>3030</v>
      </c>
      <c r="J19846" s="5"/>
      <c r="L19846" s="5"/>
      <c r="M19846" s="2">
        <f t="shared" si="309"/>
        <v>-1166816.429999996</v>
      </c>
      <c r="P19846"/>
    </row>
    <row r="19847" spans="1:16" hidden="1">
      <c r="A19847" t="s">
        <v>29711</v>
      </c>
      <c r="B19847" s="1">
        <v>42356</v>
      </c>
      <c r="C19847" t="s">
        <v>1802</v>
      </c>
      <c r="D19847">
        <v>2</v>
      </c>
      <c r="E19847" t="s">
        <v>29712</v>
      </c>
      <c r="F19847" t="s">
        <v>13559</v>
      </c>
      <c r="G19847" t="s">
        <v>479</v>
      </c>
      <c r="H19847" t="s">
        <v>273</v>
      </c>
      <c r="I19847" s="2">
        <v>962.94</v>
      </c>
      <c r="J19847" s="5"/>
      <c r="L19847" s="5"/>
      <c r="M19847" s="2">
        <f t="shared" si="309"/>
        <v>-1165853.489999996</v>
      </c>
      <c r="P19847"/>
    </row>
    <row r="19848" spans="1:16" hidden="1">
      <c r="A19848" t="s">
        <v>29731</v>
      </c>
      <c r="B19848" s="1">
        <v>42356</v>
      </c>
      <c r="C19848" t="s">
        <v>9641</v>
      </c>
      <c r="D19848">
        <v>2</v>
      </c>
      <c r="E19848" t="s">
        <v>29732</v>
      </c>
      <c r="F19848" t="s">
        <v>7054</v>
      </c>
      <c r="G19848" t="s">
        <v>20</v>
      </c>
      <c r="H19848" t="s">
        <v>9643</v>
      </c>
      <c r="I19848" s="2">
        <v>1025</v>
      </c>
      <c r="J19848" s="5"/>
      <c r="L19848" s="5"/>
      <c r="M19848" s="2">
        <f t="shared" si="309"/>
        <v>-1164828.489999996</v>
      </c>
      <c r="P19848"/>
    </row>
    <row r="19849" spans="1:16" hidden="1">
      <c r="A19849" t="s">
        <v>29757</v>
      </c>
      <c r="B19849" s="1">
        <v>42356</v>
      </c>
      <c r="C19849" t="s">
        <v>29758</v>
      </c>
      <c r="D19849">
        <v>1</v>
      </c>
      <c r="E19849" t="s">
        <v>29759</v>
      </c>
      <c r="F19849" t="s">
        <v>13565</v>
      </c>
      <c r="G19849" t="s">
        <v>20</v>
      </c>
      <c r="H19849" t="s">
        <v>29760</v>
      </c>
      <c r="I19849" s="2">
        <v>25000</v>
      </c>
      <c r="J19849" s="5"/>
      <c r="L19849" s="5"/>
      <c r="M19849" s="2">
        <f t="shared" ref="M19849:M19912" si="310">+M19848+I19849-K19849</f>
        <v>-1139828.489999996</v>
      </c>
      <c r="P19849"/>
    </row>
    <row r="19850" spans="1:16" hidden="1">
      <c r="A19850" t="s">
        <v>29777</v>
      </c>
      <c r="B19850" s="1">
        <v>42356</v>
      </c>
      <c r="C19850" t="s">
        <v>29778</v>
      </c>
      <c r="D19850">
        <v>1</v>
      </c>
      <c r="E19850" t="s">
        <v>29779</v>
      </c>
      <c r="F19850" t="s">
        <v>13561</v>
      </c>
      <c r="G19850" t="s">
        <v>20</v>
      </c>
      <c r="H19850" t="s">
        <v>10584</v>
      </c>
      <c r="I19850" s="2">
        <v>10000</v>
      </c>
      <c r="J19850" s="5"/>
      <c r="L19850" s="5"/>
      <c r="M19850" s="2">
        <f t="shared" si="310"/>
        <v>-1129828.489999996</v>
      </c>
      <c r="P19850"/>
    </row>
    <row r="19851" spans="1:16" hidden="1">
      <c r="A19851" t="s">
        <v>29801</v>
      </c>
      <c r="B19851" s="1">
        <v>42356</v>
      </c>
      <c r="C19851" t="s">
        <v>29802</v>
      </c>
      <c r="D19851">
        <v>1</v>
      </c>
      <c r="E19851" t="s">
        <v>29803</v>
      </c>
      <c r="F19851" t="s">
        <v>13565</v>
      </c>
      <c r="G19851" t="s">
        <v>20</v>
      </c>
      <c r="H19851" t="s">
        <v>29804</v>
      </c>
      <c r="I19851" s="2">
        <v>100000</v>
      </c>
      <c r="J19851" s="5"/>
      <c r="L19851" s="5"/>
      <c r="M19851" s="2">
        <f t="shared" si="310"/>
        <v>-1029828.489999996</v>
      </c>
      <c r="P19851"/>
    </row>
    <row r="19852" spans="1:16" hidden="1">
      <c r="A19852" t="s">
        <v>29825</v>
      </c>
      <c r="B19852" s="1">
        <v>42356</v>
      </c>
      <c r="C19852" t="s">
        <v>29826</v>
      </c>
      <c r="D19852">
        <v>2</v>
      </c>
      <c r="E19852" t="s">
        <v>29827</v>
      </c>
      <c r="F19852" t="s">
        <v>7054</v>
      </c>
      <c r="G19852" t="s">
        <v>20</v>
      </c>
      <c r="H19852" t="s">
        <v>28234</v>
      </c>
      <c r="I19852" s="2">
        <v>1840</v>
      </c>
      <c r="J19852" s="5"/>
      <c r="L19852" s="5"/>
      <c r="M19852" s="2">
        <f t="shared" si="310"/>
        <v>-1027988.489999996</v>
      </c>
      <c r="P19852"/>
    </row>
    <row r="19853" spans="1:16" hidden="1">
      <c r="A19853" t="s">
        <v>29851</v>
      </c>
      <c r="B19853" s="1">
        <v>42356</v>
      </c>
      <c r="C19853" t="s">
        <v>29852</v>
      </c>
      <c r="D19853">
        <v>2</v>
      </c>
      <c r="E19853" t="s">
        <v>29853</v>
      </c>
      <c r="F19853" t="s">
        <v>7054</v>
      </c>
      <c r="G19853" t="s">
        <v>20</v>
      </c>
      <c r="H19853" t="s">
        <v>273</v>
      </c>
      <c r="I19853" s="2">
        <v>200.01</v>
      </c>
      <c r="J19853" s="5"/>
      <c r="L19853" s="5"/>
      <c r="M19853" s="2">
        <f t="shared" si="310"/>
        <v>-1027788.479999996</v>
      </c>
      <c r="P19853"/>
    </row>
    <row r="19854" spans="1:16" hidden="1">
      <c r="A19854" t="s">
        <v>29873</v>
      </c>
      <c r="B19854" s="1">
        <v>42356</v>
      </c>
      <c r="C19854" t="s">
        <v>25435</v>
      </c>
      <c r="D19854">
        <v>1</v>
      </c>
      <c r="E19854" t="s">
        <v>29874</v>
      </c>
      <c r="F19854" t="s">
        <v>13565</v>
      </c>
      <c r="G19854" t="s">
        <v>20</v>
      </c>
      <c r="H19854" t="s">
        <v>25437</v>
      </c>
      <c r="I19854" s="2">
        <v>14100</v>
      </c>
      <c r="J19854" s="5"/>
      <c r="L19854" s="5"/>
      <c r="M19854" s="2">
        <f t="shared" si="310"/>
        <v>-1013688.479999996</v>
      </c>
      <c r="P19854"/>
    </row>
    <row r="19855" spans="1:16" hidden="1">
      <c r="A19855" t="s">
        <v>29894</v>
      </c>
      <c r="B19855" s="1">
        <v>42356</v>
      </c>
      <c r="C19855" t="s">
        <v>29895</v>
      </c>
      <c r="D19855">
        <v>2</v>
      </c>
      <c r="E19855" t="s">
        <v>29896</v>
      </c>
      <c r="F19855" t="s">
        <v>7054</v>
      </c>
      <c r="G19855" t="s">
        <v>20</v>
      </c>
      <c r="H19855" t="s">
        <v>29897</v>
      </c>
      <c r="I19855" s="2">
        <v>1840</v>
      </c>
      <c r="J19855" s="5"/>
      <c r="L19855" s="5"/>
      <c r="M19855" s="2">
        <f t="shared" si="310"/>
        <v>-1011848.479999996</v>
      </c>
      <c r="P19855"/>
    </row>
    <row r="19856" spans="1:16" hidden="1">
      <c r="A19856" t="s">
        <v>29921</v>
      </c>
      <c r="B19856" s="1">
        <v>42356</v>
      </c>
      <c r="C19856" t="s">
        <v>29922</v>
      </c>
      <c r="D19856">
        <v>2</v>
      </c>
      <c r="E19856" t="s">
        <v>29923</v>
      </c>
      <c r="F19856" t="s">
        <v>7054</v>
      </c>
      <c r="G19856" t="s">
        <v>20</v>
      </c>
      <c r="H19856" t="s">
        <v>7396</v>
      </c>
      <c r="J19856" s="5"/>
      <c r="K19856" s="2">
        <v>3529.02</v>
      </c>
      <c r="L19856" s="5"/>
      <c r="M19856" s="2">
        <f t="shared" si="310"/>
        <v>-1015377.499999996</v>
      </c>
      <c r="P19856"/>
    </row>
    <row r="19857" spans="1:16" hidden="1">
      <c r="A19857" t="s">
        <v>29921</v>
      </c>
      <c r="B19857" s="1">
        <v>42356</v>
      </c>
      <c r="C19857" t="s">
        <v>29922</v>
      </c>
      <c r="D19857">
        <v>2</v>
      </c>
      <c r="E19857" t="s">
        <v>29923</v>
      </c>
      <c r="F19857" t="s">
        <v>7054</v>
      </c>
      <c r="G19857" t="s">
        <v>20</v>
      </c>
      <c r="H19857" t="s">
        <v>7396</v>
      </c>
      <c r="I19857" s="2">
        <v>4729.01</v>
      </c>
      <c r="J19857" s="5"/>
      <c r="L19857" s="5"/>
      <c r="M19857" s="2">
        <f t="shared" si="310"/>
        <v>-1010648.489999996</v>
      </c>
      <c r="P19857"/>
    </row>
    <row r="19858" spans="1:16" hidden="1">
      <c r="A19858" t="s">
        <v>29943</v>
      </c>
      <c r="B19858" s="1">
        <v>42356</v>
      </c>
      <c r="C19858" t="s">
        <v>29944</v>
      </c>
      <c r="D19858">
        <v>2</v>
      </c>
      <c r="E19858" t="s">
        <v>29945</v>
      </c>
      <c r="F19858" t="s">
        <v>7054</v>
      </c>
      <c r="G19858" t="s">
        <v>20</v>
      </c>
      <c r="H19858" t="s">
        <v>972</v>
      </c>
      <c r="I19858" s="2">
        <v>1025</v>
      </c>
      <c r="J19858" s="5"/>
      <c r="L19858" s="5"/>
      <c r="M19858" s="2">
        <f t="shared" si="310"/>
        <v>-1009623.489999996</v>
      </c>
      <c r="P19858"/>
    </row>
    <row r="19859" spans="1:16" hidden="1">
      <c r="A19859" t="s">
        <v>29962</v>
      </c>
      <c r="B19859" s="1">
        <v>42356</v>
      </c>
      <c r="C19859" t="s">
        <v>29963</v>
      </c>
      <c r="D19859">
        <v>1</v>
      </c>
      <c r="E19859" t="s">
        <v>29964</v>
      </c>
      <c r="F19859" t="s">
        <v>13565</v>
      </c>
      <c r="G19859" t="s">
        <v>20</v>
      </c>
      <c r="H19859" t="s">
        <v>29965</v>
      </c>
      <c r="I19859" s="2">
        <v>154000</v>
      </c>
      <c r="J19859" s="5"/>
      <c r="L19859" s="5"/>
      <c r="M19859" s="2">
        <f t="shared" si="310"/>
        <v>-855623.48999999603</v>
      </c>
      <c r="P19859"/>
    </row>
    <row r="19860" spans="1:16" hidden="1">
      <c r="A19860" t="s">
        <v>29985</v>
      </c>
      <c r="B19860" s="1">
        <v>42356</v>
      </c>
      <c r="C19860" t="s">
        <v>6</v>
      </c>
      <c r="D19860">
        <v>1</v>
      </c>
      <c r="E19860" t="s">
        <v>29986</v>
      </c>
      <c r="F19860" t="s">
        <v>13565</v>
      </c>
      <c r="G19860" t="s">
        <v>20</v>
      </c>
      <c r="H19860" t="s">
        <v>4930</v>
      </c>
      <c r="I19860" s="2">
        <v>50000</v>
      </c>
      <c r="J19860" s="5"/>
      <c r="L19860" s="5"/>
      <c r="M19860" s="2">
        <f t="shared" si="310"/>
        <v>-805623.48999999603</v>
      </c>
      <c r="P19860"/>
    </row>
    <row r="19861" spans="1:16" hidden="1">
      <c r="A19861" t="s">
        <v>30004</v>
      </c>
      <c r="B19861" s="1">
        <v>42356</v>
      </c>
      <c r="C19861" t="s">
        <v>30005</v>
      </c>
      <c r="D19861">
        <v>2</v>
      </c>
      <c r="E19861" t="s">
        <v>30006</v>
      </c>
      <c r="F19861" t="s">
        <v>7054</v>
      </c>
      <c r="G19861" t="s">
        <v>20</v>
      </c>
      <c r="H19861" t="s">
        <v>16736</v>
      </c>
      <c r="I19861" s="2">
        <v>1025</v>
      </c>
      <c r="J19861" s="5"/>
      <c r="L19861" s="5"/>
      <c r="M19861" s="2">
        <f t="shared" si="310"/>
        <v>-804598.48999999603</v>
      </c>
      <c r="P19861"/>
    </row>
    <row r="19862" spans="1:16" hidden="1">
      <c r="A19862" t="s">
        <v>30028</v>
      </c>
      <c r="B19862" s="1">
        <v>42356</v>
      </c>
      <c r="C19862" t="s">
        <v>30029</v>
      </c>
      <c r="D19862">
        <v>2</v>
      </c>
      <c r="E19862" t="s">
        <v>30030</v>
      </c>
      <c r="F19862" t="s">
        <v>7054</v>
      </c>
      <c r="G19862" t="s">
        <v>20</v>
      </c>
      <c r="H19862" t="s">
        <v>30031</v>
      </c>
      <c r="I19862" s="2">
        <v>1625.01</v>
      </c>
      <c r="J19862" s="5"/>
      <c r="L19862" s="5"/>
      <c r="M19862" s="2">
        <f t="shared" si="310"/>
        <v>-802973.47999999602</v>
      </c>
      <c r="P19862"/>
    </row>
    <row r="19863" spans="1:16" hidden="1">
      <c r="A19863" t="s">
        <v>30052</v>
      </c>
      <c r="B19863" s="1">
        <v>42356</v>
      </c>
      <c r="C19863" t="s">
        <v>1802</v>
      </c>
      <c r="D19863">
        <v>2</v>
      </c>
      <c r="E19863" t="s">
        <v>30053</v>
      </c>
      <c r="F19863" t="s">
        <v>13559</v>
      </c>
      <c r="G19863" t="s">
        <v>479</v>
      </c>
      <c r="H19863" t="s">
        <v>65</v>
      </c>
      <c r="I19863" s="2">
        <v>563.48</v>
      </c>
      <c r="J19863" s="5"/>
      <c r="L19863" s="5"/>
      <c r="M19863" s="2">
        <f t="shared" si="310"/>
        <v>-802409.99999999604</v>
      </c>
      <c r="P19863"/>
    </row>
    <row r="19864" spans="1:16" hidden="1">
      <c r="A19864" t="s">
        <v>30069</v>
      </c>
      <c r="B19864" s="1">
        <v>42356</v>
      </c>
      <c r="C19864" t="s">
        <v>30070</v>
      </c>
      <c r="D19864">
        <v>2</v>
      </c>
      <c r="E19864" t="s">
        <v>30071</v>
      </c>
      <c r="F19864" t="s">
        <v>7054</v>
      </c>
      <c r="G19864" t="s">
        <v>20</v>
      </c>
      <c r="H19864" t="s">
        <v>14105</v>
      </c>
      <c r="I19864" s="2">
        <v>840</v>
      </c>
      <c r="J19864" s="5"/>
      <c r="L19864" s="5"/>
      <c r="M19864" s="2">
        <f t="shared" si="310"/>
        <v>-801569.99999999604</v>
      </c>
      <c r="P19864"/>
    </row>
    <row r="19865" spans="1:16" hidden="1">
      <c r="A19865" t="s">
        <v>30087</v>
      </c>
      <c r="B19865" s="1">
        <v>42356</v>
      </c>
      <c r="C19865" t="s">
        <v>30088</v>
      </c>
      <c r="D19865">
        <v>2</v>
      </c>
      <c r="E19865" t="s">
        <v>30089</v>
      </c>
      <c r="F19865" t="s">
        <v>7054</v>
      </c>
      <c r="G19865" t="s">
        <v>20</v>
      </c>
      <c r="H19865" t="s">
        <v>10829</v>
      </c>
      <c r="I19865" s="2">
        <v>4330.01</v>
      </c>
      <c r="J19865" s="5"/>
      <c r="L19865" s="5"/>
      <c r="M19865" s="2">
        <f t="shared" si="310"/>
        <v>-797239.98999999603</v>
      </c>
      <c r="P19865"/>
    </row>
    <row r="19866" spans="1:16" hidden="1">
      <c r="A19866" t="s">
        <v>30109</v>
      </c>
      <c r="B19866" s="1">
        <v>42356</v>
      </c>
      <c r="C19866" t="s">
        <v>1802</v>
      </c>
      <c r="D19866">
        <v>2</v>
      </c>
      <c r="E19866" t="s">
        <v>30110</v>
      </c>
      <c r="F19866" t="s">
        <v>13559</v>
      </c>
      <c r="G19866" t="s">
        <v>479</v>
      </c>
      <c r="H19866" t="s">
        <v>65</v>
      </c>
      <c r="J19866" s="5"/>
      <c r="K19866" s="2">
        <v>135.71</v>
      </c>
      <c r="L19866" s="5"/>
      <c r="M19866" s="2">
        <f t="shared" si="310"/>
        <v>-797375.699999996</v>
      </c>
      <c r="P19866"/>
    </row>
    <row r="19867" spans="1:16" hidden="1">
      <c r="A19867" t="s">
        <v>30109</v>
      </c>
      <c r="B19867" s="1">
        <v>42356</v>
      </c>
      <c r="C19867" t="s">
        <v>1802</v>
      </c>
      <c r="D19867">
        <v>2</v>
      </c>
      <c r="E19867" t="s">
        <v>30110</v>
      </c>
      <c r="F19867" t="s">
        <v>13559</v>
      </c>
      <c r="G19867" t="s">
        <v>479</v>
      </c>
      <c r="H19867" t="s">
        <v>65</v>
      </c>
      <c r="I19867" s="2">
        <v>135.71</v>
      </c>
      <c r="J19867" s="5"/>
      <c r="L19867" s="5"/>
      <c r="M19867" s="2">
        <f t="shared" si="310"/>
        <v>-797239.98999999603</v>
      </c>
      <c r="P19867"/>
    </row>
    <row r="19868" spans="1:16" hidden="1">
      <c r="A19868" t="s">
        <v>30130</v>
      </c>
      <c r="B19868" s="1">
        <v>42356</v>
      </c>
      <c r="C19868" t="s">
        <v>30131</v>
      </c>
      <c r="D19868">
        <v>1</v>
      </c>
      <c r="E19868" t="s">
        <v>30132</v>
      </c>
      <c r="F19868" t="s">
        <v>13565</v>
      </c>
      <c r="G19868" t="s">
        <v>20</v>
      </c>
      <c r="H19868" t="s">
        <v>9378</v>
      </c>
      <c r="I19868" s="2">
        <v>2800</v>
      </c>
      <c r="J19868" s="5"/>
      <c r="L19868" s="5"/>
      <c r="M19868" s="2">
        <f t="shared" si="310"/>
        <v>-794439.98999999603</v>
      </c>
      <c r="P19868"/>
    </row>
    <row r="19869" spans="1:16" hidden="1">
      <c r="A19869" t="s">
        <v>30153</v>
      </c>
      <c r="B19869" s="1">
        <v>42356</v>
      </c>
      <c r="C19869" t="s">
        <v>30154</v>
      </c>
      <c r="D19869">
        <v>2</v>
      </c>
      <c r="E19869" t="s">
        <v>30155</v>
      </c>
      <c r="F19869" t="s">
        <v>7054</v>
      </c>
      <c r="G19869" t="s">
        <v>20</v>
      </c>
      <c r="H19869" t="s">
        <v>26403</v>
      </c>
      <c r="I19869" s="2">
        <v>1025</v>
      </c>
      <c r="J19869" s="5"/>
      <c r="L19869" s="5"/>
      <c r="M19869" s="2">
        <f t="shared" si="310"/>
        <v>-793414.98999999603</v>
      </c>
      <c r="P19869"/>
    </row>
    <row r="19870" spans="1:16" hidden="1">
      <c r="A19870" t="s">
        <v>30175</v>
      </c>
      <c r="B19870" s="1">
        <v>42356</v>
      </c>
      <c r="C19870" t="s">
        <v>30176</v>
      </c>
      <c r="D19870">
        <v>2</v>
      </c>
      <c r="E19870" t="s">
        <v>30177</v>
      </c>
      <c r="F19870" t="s">
        <v>7054</v>
      </c>
      <c r="G19870" t="s">
        <v>20</v>
      </c>
      <c r="H19870" t="s">
        <v>11040</v>
      </c>
      <c r="I19870" s="2">
        <v>4100.01</v>
      </c>
      <c r="J19870" s="5"/>
      <c r="L19870" s="5"/>
      <c r="M19870" s="2">
        <f t="shared" si="310"/>
        <v>-789314.97999999602</v>
      </c>
      <c r="P19870"/>
    </row>
    <row r="19871" spans="1:16" hidden="1">
      <c r="A19871" t="s">
        <v>30194</v>
      </c>
      <c r="B19871" s="1">
        <v>42356</v>
      </c>
      <c r="C19871" t="s">
        <v>30195</v>
      </c>
      <c r="D19871">
        <v>2</v>
      </c>
      <c r="E19871" t="s">
        <v>30196</v>
      </c>
      <c r="F19871" t="s">
        <v>7054</v>
      </c>
      <c r="G19871" t="s">
        <v>20</v>
      </c>
      <c r="H19871" t="s">
        <v>15996</v>
      </c>
      <c r="I19871" s="2">
        <v>1025</v>
      </c>
      <c r="J19871" s="5"/>
      <c r="L19871" s="5"/>
      <c r="M19871" s="2">
        <f t="shared" si="310"/>
        <v>-788289.97999999602</v>
      </c>
      <c r="P19871"/>
    </row>
    <row r="19872" spans="1:16" hidden="1">
      <c r="A19872" t="s">
        <v>30214</v>
      </c>
      <c r="B19872" s="1">
        <v>42356</v>
      </c>
      <c r="C19872" t="s">
        <v>30215</v>
      </c>
      <c r="D19872">
        <v>2</v>
      </c>
      <c r="E19872" t="s">
        <v>30216</v>
      </c>
      <c r="F19872" t="s">
        <v>7054</v>
      </c>
      <c r="G19872" t="s">
        <v>20</v>
      </c>
      <c r="H19872" t="s">
        <v>1284</v>
      </c>
      <c r="I19872" s="2">
        <v>1840</v>
      </c>
      <c r="J19872" s="5"/>
      <c r="L19872" s="5"/>
      <c r="M19872" s="2">
        <f t="shared" si="310"/>
        <v>-786449.97999999602</v>
      </c>
      <c r="P19872"/>
    </row>
    <row r="19873" spans="1:16" hidden="1">
      <c r="A19873" t="s">
        <v>30240</v>
      </c>
      <c r="B19873" s="1">
        <v>42356</v>
      </c>
      <c r="C19873" t="s">
        <v>30241</v>
      </c>
      <c r="D19873">
        <v>2</v>
      </c>
      <c r="E19873" t="s">
        <v>30242</v>
      </c>
      <c r="F19873" t="s">
        <v>13559</v>
      </c>
      <c r="G19873" t="s">
        <v>313</v>
      </c>
      <c r="H19873" t="s">
        <v>8839</v>
      </c>
      <c r="J19873" s="5"/>
      <c r="K19873" s="2">
        <v>2500</v>
      </c>
      <c r="L19873" s="5"/>
      <c r="M19873" s="2">
        <f t="shared" si="310"/>
        <v>-788949.97999999602</v>
      </c>
      <c r="P19873"/>
    </row>
    <row r="19874" spans="1:16" hidden="1">
      <c r="A19874" t="s">
        <v>30240</v>
      </c>
      <c r="B19874" s="1">
        <v>42356</v>
      </c>
      <c r="C19874" t="s">
        <v>30241</v>
      </c>
      <c r="D19874">
        <v>2</v>
      </c>
      <c r="E19874" t="s">
        <v>30242</v>
      </c>
      <c r="F19874" t="s">
        <v>13559</v>
      </c>
      <c r="G19874" t="s">
        <v>313</v>
      </c>
      <c r="H19874" t="s">
        <v>8839</v>
      </c>
      <c r="I19874" s="2">
        <v>2500</v>
      </c>
      <c r="J19874" s="5"/>
      <c r="L19874" s="5"/>
      <c r="M19874" s="2">
        <f t="shared" si="310"/>
        <v>-786449.97999999602</v>
      </c>
      <c r="P19874"/>
    </row>
    <row r="19875" spans="1:16" hidden="1">
      <c r="A19875" t="s">
        <v>30262</v>
      </c>
      <c r="B19875" s="1">
        <v>42356</v>
      </c>
      <c r="C19875" t="s">
        <v>30263</v>
      </c>
      <c r="D19875">
        <v>2</v>
      </c>
      <c r="E19875" t="s">
        <v>30264</v>
      </c>
      <c r="F19875" t="s">
        <v>7054</v>
      </c>
      <c r="G19875" t="s">
        <v>20</v>
      </c>
      <c r="H19875" t="s">
        <v>6077</v>
      </c>
      <c r="J19875" s="5"/>
      <c r="K19875" s="2">
        <v>13816.78</v>
      </c>
      <c r="L19875" s="5"/>
      <c r="M19875" s="2">
        <f t="shared" si="310"/>
        <v>-800266.75999999605</v>
      </c>
      <c r="P19875"/>
    </row>
    <row r="19876" spans="1:16" hidden="1">
      <c r="A19876" t="s">
        <v>30262</v>
      </c>
      <c r="B19876" s="1">
        <v>42356</v>
      </c>
      <c r="C19876" t="s">
        <v>30263</v>
      </c>
      <c r="D19876">
        <v>2</v>
      </c>
      <c r="E19876" t="s">
        <v>30264</v>
      </c>
      <c r="F19876" t="s">
        <v>7054</v>
      </c>
      <c r="G19876" t="s">
        <v>20</v>
      </c>
      <c r="H19876" t="s">
        <v>6077</v>
      </c>
      <c r="I19876" s="2">
        <v>20001.810000000001</v>
      </c>
      <c r="J19876" s="5"/>
      <c r="L19876" s="5"/>
      <c r="M19876" s="2">
        <f t="shared" si="310"/>
        <v>-780264.949999996</v>
      </c>
      <c r="P19876"/>
    </row>
    <row r="19877" spans="1:16" hidden="1">
      <c r="A19877" t="s">
        <v>30284</v>
      </c>
      <c r="B19877" s="1">
        <v>42356</v>
      </c>
      <c r="C19877" t="s">
        <v>30285</v>
      </c>
      <c r="D19877">
        <v>2</v>
      </c>
      <c r="E19877" t="s">
        <v>30286</v>
      </c>
      <c r="F19877" t="s">
        <v>7054</v>
      </c>
      <c r="G19877" t="s">
        <v>20</v>
      </c>
      <c r="H19877" t="s">
        <v>22508</v>
      </c>
      <c r="I19877" s="2">
        <v>3940</v>
      </c>
      <c r="J19877" s="5"/>
      <c r="L19877" s="5"/>
      <c r="M19877" s="2">
        <f t="shared" si="310"/>
        <v>-776324.949999996</v>
      </c>
      <c r="P19877"/>
    </row>
    <row r="19878" spans="1:16" hidden="1">
      <c r="A19878" t="s">
        <v>30306</v>
      </c>
      <c r="B19878" s="1">
        <v>42356</v>
      </c>
      <c r="C19878" t="s">
        <v>1802</v>
      </c>
      <c r="D19878">
        <v>2</v>
      </c>
      <c r="E19878" t="s">
        <v>30307</v>
      </c>
      <c r="F19878" t="s">
        <v>13559</v>
      </c>
      <c r="G19878" t="s">
        <v>479</v>
      </c>
      <c r="H19878" t="s">
        <v>65</v>
      </c>
      <c r="I19878" s="2">
        <v>127.48</v>
      </c>
      <c r="J19878" s="5"/>
      <c r="L19878" s="5"/>
      <c r="M19878" s="2">
        <f t="shared" si="310"/>
        <v>-776197.46999999601</v>
      </c>
      <c r="P19878"/>
    </row>
    <row r="19879" spans="1:16" hidden="1">
      <c r="A19879" t="s">
        <v>30325</v>
      </c>
      <c r="B19879" s="1">
        <v>42356</v>
      </c>
      <c r="C19879" t="s">
        <v>30326</v>
      </c>
      <c r="D19879">
        <v>2</v>
      </c>
      <c r="E19879" t="s">
        <v>30327</v>
      </c>
      <c r="F19879" t="s">
        <v>7054</v>
      </c>
      <c r="G19879" t="s">
        <v>20</v>
      </c>
      <c r="H19879" t="s">
        <v>1979</v>
      </c>
      <c r="I19879" s="2">
        <v>1840</v>
      </c>
      <c r="J19879" s="5"/>
      <c r="L19879" s="5"/>
      <c r="M19879" s="2">
        <f t="shared" si="310"/>
        <v>-774357.46999999601</v>
      </c>
      <c r="P19879"/>
    </row>
    <row r="19880" spans="1:16" hidden="1">
      <c r="A19880" t="s">
        <v>30349</v>
      </c>
      <c r="B19880" s="1">
        <v>42356</v>
      </c>
      <c r="C19880" t="s">
        <v>6</v>
      </c>
      <c r="D19880">
        <v>1</v>
      </c>
      <c r="E19880" t="s">
        <v>30350</v>
      </c>
      <c r="F19880" t="s">
        <v>13610</v>
      </c>
      <c r="G19880" t="s">
        <v>20</v>
      </c>
      <c r="H19880" t="s">
        <v>30351</v>
      </c>
      <c r="I19880" s="2">
        <v>12210.37</v>
      </c>
      <c r="J19880" s="5"/>
      <c r="L19880" s="5"/>
      <c r="M19880" s="2">
        <f t="shared" si="310"/>
        <v>-762147.09999999602</v>
      </c>
      <c r="P19880"/>
    </row>
    <row r="19881" spans="1:16" hidden="1">
      <c r="A19881" t="s">
        <v>30370</v>
      </c>
      <c r="B19881" s="1">
        <v>42356</v>
      </c>
      <c r="C19881" t="s">
        <v>30371</v>
      </c>
      <c r="D19881">
        <v>2</v>
      </c>
      <c r="E19881" t="s">
        <v>30372</v>
      </c>
      <c r="F19881" t="s">
        <v>7054</v>
      </c>
      <c r="G19881" t="s">
        <v>20</v>
      </c>
      <c r="H19881" t="s">
        <v>4384</v>
      </c>
      <c r="I19881" s="2">
        <v>2990</v>
      </c>
      <c r="J19881" s="5"/>
      <c r="L19881" s="5"/>
      <c r="M19881" s="2">
        <f t="shared" si="310"/>
        <v>-759157.09999999602</v>
      </c>
      <c r="P19881"/>
    </row>
    <row r="19882" spans="1:16" hidden="1">
      <c r="A19882" t="s">
        <v>30393</v>
      </c>
      <c r="B19882" s="1">
        <v>42356</v>
      </c>
      <c r="C19882" t="s">
        <v>18</v>
      </c>
      <c r="D19882">
        <v>2</v>
      </c>
      <c r="E19882" t="s">
        <v>30394</v>
      </c>
      <c r="F19882" t="s">
        <v>13559</v>
      </c>
      <c r="G19882" t="s">
        <v>479</v>
      </c>
      <c r="H19882" t="s">
        <v>1041</v>
      </c>
      <c r="I19882" s="2">
        <v>75.03</v>
      </c>
      <c r="J19882" s="5"/>
      <c r="L19882" s="5"/>
      <c r="M19882" s="2">
        <f t="shared" si="310"/>
        <v>-759082.06999999599</v>
      </c>
      <c r="P19882"/>
    </row>
    <row r="19883" spans="1:16" hidden="1">
      <c r="A19883" t="s">
        <v>30413</v>
      </c>
      <c r="B19883" s="1">
        <v>42356</v>
      </c>
      <c r="C19883" t="s">
        <v>30414</v>
      </c>
      <c r="D19883">
        <v>2</v>
      </c>
      <c r="E19883" t="s">
        <v>30415</v>
      </c>
      <c r="F19883" t="s">
        <v>7054</v>
      </c>
      <c r="G19883" t="s">
        <v>20</v>
      </c>
      <c r="H19883" t="s">
        <v>1041</v>
      </c>
      <c r="I19883" s="2">
        <v>4279.3900000000003</v>
      </c>
      <c r="J19883" s="5"/>
      <c r="L19883" s="5"/>
      <c r="M19883" s="2">
        <f t="shared" si="310"/>
        <v>-754802.67999999598</v>
      </c>
      <c r="P19883"/>
    </row>
    <row r="19884" spans="1:16" hidden="1">
      <c r="A19884" t="s">
        <v>30436</v>
      </c>
      <c r="B19884" s="1">
        <v>42356</v>
      </c>
      <c r="C19884" t="s">
        <v>29758</v>
      </c>
      <c r="D19884">
        <v>1</v>
      </c>
      <c r="E19884" t="s">
        <v>30437</v>
      </c>
      <c r="F19884" t="s">
        <v>13565</v>
      </c>
      <c r="G19884" t="s">
        <v>20</v>
      </c>
      <c r="H19884" t="s">
        <v>29760</v>
      </c>
      <c r="I19884" s="2">
        <v>182000</v>
      </c>
      <c r="J19884" s="5"/>
      <c r="L19884" s="5"/>
      <c r="M19884" s="2">
        <f t="shared" si="310"/>
        <v>-572802.67999999598</v>
      </c>
      <c r="P19884"/>
    </row>
    <row r="19885" spans="1:16" hidden="1">
      <c r="A19885" t="s">
        <v>30456</v>
      </c>
      <c r="B19885" s="1">
        <v>42356</v>
      </c>
      <c r="C19885" t="s">
        <v>30457</v>
      </c>
      <c r="D19885">
        <v>2</v>
      </c>
      <c r="E19885" t="s">
        <v>30458</v>
      </c>
      <c r="F19885" t="s">
        <v>7054</v>
      </c>
      <c r="G19885" t="s">
        <v>20</v>
      </c>
      <c r="H19885" t="s">
        <v>1698</v>
      </c>
      <c r="I19885" s="2">
        <v>3630.01</v>
      </c>
      <c r="J19885" s="5"/>
      <c r="L19885" s="5"/>
      <c r="M19885" s="2">
        <f t="shared" si="310"/>
        <v>-569172.66999999597</v>
      </c>
      <c r="P19885"/>
    </row>
    <row r="19886" spans="1:16" hidden="1">
      <c r="A19886" t="s">
        <v>30477</v>
      </c>
      <c r="B19886" s="1">
        <v>42356</v>
      </c>
      <c r="C19886" t="s">
        <v>30478</v>
      </c>
      <c r="D19886">
        <v>2</v>
      </c>
      <c r="E19886" t="s">
        <v>30479</v>
      </c>
      <c r="F19886" t="s">
        <v>13559</v>
      </c>
      <c r="G19886" t="s">
        <v>313</v>
      </c>
      <c r="H19886" t="s">
        <v>65</v>
      </c>
      <c r="J19886" s="5"/>
      <c r="K19886" s="2">
        <v>46.72</v>
      </c>
      <c r="L19886" s="5"/>
      <c r="M19886" s="2">
        <f t="shared" si="310"/>
        <v>-569219.38999999594</v>
      </c>
      <c r="P19886"/>
    </row>
    <row r="19887" spans="1:16" hidden="1">
      <c r="A19887" t="s">
        <v>30477</v>
      </c>
      <c r="B19887" s="1">
        <v>42356</v>
      </c>
      <c r="C19887" t="s">
        <v>30478</v>
      </c>
      <c r="D19887">
        <v>2</v>
      </c>
      <c r="E19887" t="s">
        <v>30479</v>
      </c>
      <c r="F19887" t="s">
        <v>13559</v>
      </c>
      <c r="G19887" t="s">
        <v>313</v>
      </c>
      <c r="H19887" t="s">
        <v>65</v>
      </c>
      <c r="I19887" s="2">
        <v>46.72</v>
      </c>
      <c r="J19887" s="5"/>
      <c r="L19887" s="5"/>
      <c r="M19887" s="2">
        <f t="shared" si="310"/>
        <v>-569172.66999999597</v>
      </c>
      <c r="P19887"/>
    </row>
    <row r="19888" spans="1:16" hidden="1">
      <c r="A19888" t="s">
        <v>30497</v>
      </c>
      <c r="B19888" s="1">
        <v>42356</v>
      </c>
      <c r="C19888" t="s">
        <v>30498</v>
      </c>
      <c r="D19888">
        <v>2</v>
      </c>
      <c r="E19888" t="s">
        <v>30499</v>
      </c>
      <c r="F19888" t="s">
        <v>7054</v>
      </c>
      <c r="G19888" t="s">
        <v>20</v>
      </c>
      <c r="H19888" t="s">
        <v>5554</v>
      </c>
      <c r="I19888" s="2">
        <v>3030</v>
      </c>
      <c r="J19888" s="5"/>
      <c r="L19888" s="5"/>
      <c r="M19888" s="2">
        <f t="shared" si="310"/>
        <v>-566142.66999999597</v>
      </c>
      <c r="P19888"/>
    </row>
    <row r="19889" spans="1:16" hidden="1">
      <c r="A19889" t="s">
        <v>30520</v>
      </c>
      <c r="B19889" s="1">
        <v>42356</v>
      </c>
      <c r="C19889" t="s">
        <v>30521</v>
      </c>
      <c r="D19889">
        <v>1</v>
      </c>
      <c r="E19889" t="s">
        <v>30522</v>
      </c>
      <c r="F19889" t="s">
        <v>13565</v>
      </c>
      <c r="G19889" t="s">
        <v>20</v>
      </c>
      <c r="H19889" t="s">
        <v>30523</v>
      </c>
      <c r="I19889" s="2">
        <v>326100</v>
      </c>
      <c r="J19889" s="5"/>
      <c r="L19889" s="5"/>
      <c r="M19889" s="2">
        <f t="shared" si="310"/>
        <v>-240042.66999999597</v>
      </c>
      <c r="P19889"/>
    </row>
    <row r="19890" spans="1:16" hidden="1">
      <c r="A19890" t="s">
        <v>30549</v>
      </c>
      <c r="B19890" s="1">
        <v>42356</v>
      </c>
      <c r="C19890" t="s">
        <v>30550</v>
      </c>
      <c r="D19890">
        <v>1</v>
      </c>
      <c r="E19890" t="s">
        <v>30551</v>
      </c>
      <c r="F19890" t="s">
        <v>13565</v>
      </c>
      <c r="G19890" t="s">
        <v>20</v>
      </c>
      <c r="H19890" t="s">
        <v>9738</v>
      </c>
      <c r="I19890" s="2">
        <v>89000</v>
      </c>
      <c r="J19890" s="5"/>
      <c r="L19890" s="5"/>
      <c r="M19890" s="2">
        <f t="shared" si="310"/>
        <v>-151042.66999999597</v>
      </c>
      <c r="P19890"/>
    </row>
    <row r="19891" spans="1:16" hidden="1">
      <c r="A19891" t="s">
        <v>30571</v>
      </c>
      <c r="B19891" s="1">
        <v>42356</v>
      </c>
      <c r="C19891" t="s">
        <v>30572</v>
      </c>
      <c r="D19891">
        <v>1</v>
      </c>
      <c r="E19891" t="s">
        <v>30573</v>
      </c>
      <c r="F19891" t="s">
        <v>13565</v>
      </c>
      <c r="G19891" t="s">
        <v>20</v>
      </c>
      <c r="H19891" t="s">
        <v>30574</v>
      </c>
      <c r="I19891" s="2">
        <v>20000</v>
      </c>
      <c r="J19891" s="5"/>
      <c r="L19891" s="5"/>
      <c r="M19891" s="2">
        <f t="shared" si="310"/>
        <v>-131042.66999999597</v>
      </c>
      <c r="P19891"/>
    </row>
    <row r="19892" spans="1:16" hidden="1">
      <c r="A19892" t="s">
        <v>30598</v>
      </c>
      <c r="B19892" s="1">
        <v>42356</v>
      </c>
      <c r="C19892" t="s">
        <v>30599</v>
      </c>
      <c r="D19892">
        <v>1</v>
      </c>
      <c r="E19892" t="s">
        <v>30600</v>
      </c>
      <c r="F19892" t="s">
        <v>13565</v>
      </c>
      <c r="G19892" t="s">
        <v>20</v>
      </c>
      <c r="H19892" t="s">
        <v>30601</v>
      </c>
      <c r="I19892" s="2">
        <v>5000</v>
      </c>
      <c r="J19892" s="5"/>
      <c r="L19892" s="5"/>
      <c r="M19892" s="2">
        <f t="shared" si="310"/>
        <v>-126042.66999999597</v>
      </c>
      <c r="P19892"/>
    </row>
    <row r="19893" spans="1:16" hidden="1">
      <c r="A19893" t="s">
        <v>30622</v>
      </c>
      <c r="B19893" s="1">
        <v>42356</v>
      </c>
      <c r="C19893" t="s">
        <v>6</v>
      </c>
      <c r="D19893">
        <v>1</v>
      </c>
      <c r="E19893" t="s">
        <v>30623</v>
      </c>
      <c r="F19893" t="s">
        <v>13565</v>
      </c>
      <c r="G19893" t="s">
        <v>20</v>
      </c>
      <c r="H19893" t="s">
        <v>11686</v>
      </c>
      <c r="I19893" s="2">
        <v>8100</v>
      </c>
      <c r="J19893" s="5"/>
      <c r="L19893" s="5"/>
      <c r="M19893" s="2">
        <f t="shared" si="310"/>
        <v>-117942.66999999597</v>
      </c>
      <c r="P19893"/>
    </row>
    <row r="19894" spans="1:16" hidden="1">
      <c r="A19894" t="s">
        <v>30645</v>
      </c>
      <c r="B19894" s="1">
        <v>42356</v>
      </c>
      <c r="C19894" t="s">
        <v>30646</v>
      </c>
      <c r="D19894">
        <v>1</v>
      </c>
      <c r="E19894" t="s">
        <v>30647</v>
      </c>
      <c r="F19894" t="s">
        <v>13565</v>
      </c>
      <c r="G19894" t="s">
        <v>20</v>
      </c>
      <c r="H19894" t="s">
        <v>30648</v>
      </c>
      <c r="I19894" s="2">
        <v>20000</v>
      </c>
      <c r="J19894" s="5"/>
      <c r="L19894" s="5"/>
      <c r="M19894" s="2">
        <f t="shared" si="310"/>
        <v>-97942.669999995967</v>
      </c>
      <c r="P19894"/>
    </row>
    <row r="19895" spans="1:16" hidden="1">
      <c r="A19895" s="35" t="s">
        <v>9882</v>
      </c>
      <c r="B19895" s="36">
        <v>42357</v>
      </c>
      <c r="C19895" s="35" t="s">
        <v>11</v>
      </c>
      <c r="D19895" s="35">
        <v>1</v>
      </c>
      <c r="E19895" s="35" t="s">
        <v>9883</v>
      </c>
      <c r="F19895" s="35" t="s">
        <v>16</v>
      </c>
      <c r="G19895" s="35" t="s">
        <v>20</v>
      </c>
      <c r="H19895" s="35" t="s">
        <v>9884</v>
      </c>
      <c r="I19895" s="11"/>
      <c r="J19895" s="12"/>
      <c r="K19895" s="11">
        <v>10073.82</v>
      </c>
      <c r="L19895" s="12"/>
      <c r="M19895" s="2">
        <f t="shared" si="310"/>
        <v>-108016.48999999597</v>
      </c>
      <c r="P19895"/>
    </row>
    <row r="19896" spans="1:16" hidden="1">
      <c r="A19896" t="s">
        <v>9913</v>
      </c>
      <c r="B19896" s="1">
        <v>42357</v>
      </c>
      <c r="C19896" t="s">
        <v>18</v>
      </c>
      <c r="D19896">
        <v>1</v>
      </c>
      <c r="E19896" t="s">
        <v>9914</v>
      </c>
      <c r="F19896" t="s">
        <v>13</v>
      </c>
      <c r="G19896" t="s">
        <v>20</v>
      </c>
      <c r="H19896" t="s">
        <v>9915</v>
      </c>
      <c r="J19896" s="5"/>
      <c r="K19896" s="2">
        <v>90000</v>
      </c>
      <c r="L19896" s="5"/>
      <c r="M19896" s="2">
        <f t="shared" si="310"/>
        <v>-198016.48999999597</v>
      </c>
      <c r="P19896"/>
    </row>
    <row r="19897" spans="1:16" hidden="1">
      <c r="A19897" t="s">
        <v>9929</v>
      </c>
      <c r="B19897" s="1">
        <v>42357</v>
      </c>
      <c r="C19897" t="s">
        <v>9930</v>
      </c>
      <c r="D19897">
        <v>2</v>
      </c>
      <c r="E19897" t="s">
        <v>9931</v>
      </c>
      <c r="F19897" t="s">
        <v>78</v>
      </c>
      <c r="G19897" t="s">
        <v>20</v>
      </c>
      <c r="H19897" t="s">
        <v>8525</v>
      </c>
      <c r="J19897" s="5"/>
      <c r="K19897" s="2">
        <v>1025</v>
      </c>
      <c r="L19897" s="5"/>
      <c r="M19897" s="2">
        <f t="shared" si="310"/>
        <v>-199041.48999999597</v>
      </c>
      <c r="P19897"/>
    </row>
    <row r="19898" spans="1:16" hidden="1">
      <c r="A19898" t="s">
        <v>9968</v>
      </c>
      <c r="B19898" s="1">
        <v>42357</v>
      </c>
      <c r="C19898" t="s">
        <v>9969</v>
      </c>
      <c r="D19898">
        <v>2</v>
      </c>
      <c r="E19898" t="s">
        <v>9970</v>
      </c>
      <c r="F19898" t="s">
        <v>78</v>
      </c>
      <c r="G19898" t="s">
        <v>20</v>
      </c>
      <c r="H19898" t="s">
        <v>9971</v>
      </c>
      <c r="J19898" s="5"/>
      <c r="K19898" s="2">
        <v>1025</v>
      </c>
      <c r="L19898" s="5"/>
      <c r="M19898" s="2">
        <f t="shared" si="310"/>
        <v>-200066.48999999597</v>
      </c>
      <c r="P19898"/>
    </row>
    <row r="19899" spans="1:16" hidden="1">
      <c r="A19899" t="s">
        <v>10035</v>
      </c>
      <c r="B19899" s="1">
        <v>42357</v>
      </c>
      <c r="C19899" t="s">
        <v>6</v>
      </c>
      <c r="D19899">
        <v>1</v>
      </c>
      <c r="E19899" t="s">
        <v>10036</v>
      </c>
      <c r="F19899" t="s">
        <v>29</v>
      </c>
      <c r="G19899" t="s">
        <v>20</v>
      </c>
      <c r="H19899" t="s">
        <v>10037</v>
      </c>
      <c r="I19899" s="2">
        <v>1840</v>
      </c>
      <c r="J19899" s="5"/>
      <c r="L19899" s="5"/>
      <c r="M19899" s="2">
        <f t="shared" si="310"/>
        <v>-198226.48999999597</v>
      </c>
      <c r="P19899"/>
    </row>
    <row r="19900" spans="1:16" hidden="1">
      <c r="A19900" t="s">
        <v>10046</v>
      </c>
      <c r="B19900" s="1">
        <v>42357</v>
      </c>
      <c r="C19900" t="s">
        <v>6</v>
      </c>
      <c r="D19900">
        <v>1</v>
      </c>
      <c r="E19900" t="s">
        <v>10047</v>
      </c>
      <c r="F19900" t="s">
        <v>29</v>
      </c>
      <c r="G19900" t="s">
        <v>20</v>
      </c>
      <c r="H19900" t="s">
        <v>10037</v>
      </c>
      <c r="I19900" s="2">
        <v>137.24</v>
      </c>
      <c r="J19900" s="5"/>
      <c r="L19900" s="5"/>
      <c r="M19900" s="2">
        <f t="shared" si="310"/>
        <v>-198089.24999999598</v>
      </c>
      <c r="P19900"/>
    </row>
    <row r="19901" spans="1:16" hidden="1">
      <c r="A19901" t="s">
        <v>10068</v>
      </c>
      <c r="B19901" s="1">
        <v>42357</v>
      </c>
      <c r="C19901" t="s">
        <v>10069</v>
      </c>
      <c r="D19901">
        <v>2</v>
      </c>
      <c r="E19901" t="s">
        <v>10070</v>
      </c>
      <c r="F19901" t="s">
        <v>78</v>
      </c>
      <c r="G19901" t="s">
        <v>20</v>
      </c>
      <c r="H19901" t="s">
        <v>10071</v>
      </c>
      <c r="J19901" s="5"/>
      <c r="K19901" s="2">
        <v>1025</v>
      </c>
      <c r="L19901" s="5"/>
      <c r="M19901" s="2">
        <f t="shared" si="310"/>
        <v>-199114.24999999598</v>
      </c>
      <c r="P19901"/>
    </row>
    <row r="19902" spans="1:16" hidden="1">
      <c r="A19902" t="s">
        <v>10170</v>
      </c>
      <c r="B19902" s="1">
        <v>42357</v>
      </c>
      <c r="C19902" t="s">
        <v>11</v>
      </c>
      <c r="D19902">
        <v>1</v>
      </c>
      <c r="E19902" t="s">
        <v>10171</v>
      </c>
      <c r="F19902" t="s">
        <v>13</v>
      </c>
      <c r="G19902" t="s">
        <v>20</v>
      </c>
      <c r="H19902" t="s">
        <v>10172</v>
      </c>
      <c r="J19902" s="5"/>
      <c r="K19902" s="2">
        <v>241824</v>
      </c>
      <c r="L19902" s="5"/>
      <c r="M19902" s="2">
        <f t="shared" si="310"/>
        <v>-440938.24999999598</v>
      </c>
      <c r="P19902"/>
    </row>
    <row r="19903" spans="1:16" hidden="1">
      <c r="A19903" t="s">
        <v>10179</v>
      </c>
      <c r="B19903" s="1">
        <v>42357</v>
      </c>
      <c r="C19903" t="s">
        <v>11</v>
      </c>
      <c r="D19903">
        <v>1</v>
      </c>
      <c r="E19903" t="s">
        <v>10180</v>
      </c>
      <c r="F19903" t="s">
        <v>13</v>
      </c>
      <c r="G19903" t="s">
        <v>20</v>
      </c>
      <c r="H19903" t="s">
        <v>10181</v>
      </c>
      <c r="J19903" s="5"/>
      <c r="K19903" s="2">
        <v>241824</v>
      </c>
      <c r="L19903" s="5"/>
      <c r="M19903" s="2">
        <f t="shared" si="310"/>
        <v>-682762.24999999604</v>
      </c>
      <c r="P19903"/>
    </row>
    <row r="19904" spans="1:16" hidden="1">
      <c r="A19904" t="s">
        <v>10183</v>
      </c>
      <c r="B19904" s="1">
        <v>42357</v>
      </c>
      <c r="C19904" t="s">
        <v>6</v>
      </c>
      <c r="D19904">
        <v>1</v>
      </c>
      <c r="E19904" t="s">
        <v>10036</v>
      </c>
      <c r="F19904" t="s">
        <v>29</v>
      </c>
      <c r="G19904" t="s">
        <v>20</v>
      </c>
      <c r="H19904" t="s">
        <v>10184</v>
      </c>
      <c r="J19904" s="5"/>
      <c r="K19904" s="2">
        <v>1840</v>
      </c>
      <c r="L19904" s="5"/>
      <c r="M19904" s="2">
        <f t="shared" si="310"/>
        <v>-684602.24999999604</v>
      </c>
      <c r="P19904"/>
    </row>
    <row r="19905" spans="1:16" hidden="1">
      <c r="A19905" t="s">
        <v>10187</v>
      </c>
      <c r="B19905" s="1">
        <v>42357</v>
      </c>
      <c r="C19905" t="s">
        <v>43</v>
      </c>
      <c r="D19905">
        <v>1</v>
      </c>
      <c r="E19905" t="s">
        <v>10188</v>
      </c>
      <c r="F19905" t="s">
        <v>228</v>
      </c>
      <c r="G19905" t="s">
        <v>20</v>
      </c>
      <c r="H19905" t="s">
        <v>10189</v>
      </c>
      <c r="J19905" s="5"/>
      <c r="K19905" s="2">
        <v>2695.29</v>
      </c>
      <c r="L19905" s="5"/>
      <c r="M19905" s="2">
        <f t="shared" si="310"/>
        <v>-687297.53999999608</v>
      </c>
      <c r="P19905"/>
    </row>
    <row r="19906" spans="1:16" hidden="1">
      <c r="A19906" t="s">
        <v>10196</v>
      </c>
      <c r="B19906" s="1">
        <v>42357</v>
      </c>
      <c r="C19906" t="s">
        <v>195</v>
      </c>
      <c r="D19906">
        <v>1</v>
      </c>
      <c r="E19906" t="s">
        <v>10197</v>
      </c>
      <c r="F19906" t="s">
        <v>13</v>
      </c>
      <c r="G19906" t="s">
        <v>20</v>
      </c>
      <c r="H19906" t="s">
        <v>195</v>
      </c>
      <c r="J19906" s="5"/>
      <c r="K19906" s="2">
        <v>51711.85</v>
      </c>
      <c r="L19906" s="5"/>
      <c r="M19906" s="2">
        <f t="shared" si="310"/>
        <v>-739009.38999999606</v>
      </c>
      <c r="P19906"/>
    </row>
    <row r="19907" spans="1:16" hidden="1">
      <c r="A19907" t="s">
        <v>10205</v>
      </c>
      <c r="B19907" s="1">
        <v>42357</v>
      </c>
      <c r="C19907" t="s">
        <v>200</v>
      </c>
      <c r="D19907">
        <v>1</v>
      </c>
      <c r="E19907" t="s">
        <v>10206</v>
      </c>
      <c r="F19907" t="s">
        <v>16</v>
      </c>
      <c r="G19907" t="s">
        <v>20</v>
      </c>
      <c r="H19907" t="s">
        <v>200</v>
      </c>
      <c r="J19907" s="5"/>
      <c r="K19907" s="2">
        <v>9467.24</v>
      </c>
      <c r="L19907" s="5"/>
      <c r="M19907" s="2">
        <f t="shared" si="310"/>
        <v>-748476.62999999605</v>
      </c>
      <c r="P19907"/>
    </row>
    <row r="19908" spans="1:16" hidden="1">
      <c r="A19908" t="s">
        <v>10210</v>
      </c>
      <c r="B19908" s="1">
        <v>42357</v>
      </c>
      <c r="C19908" t="s">
        <v>18</v>
      </c>
      <c r="D19908">
        <v>1</v>
      </c>
      <c r="E19908" t="s">
        <v>10211</v>
      </c>
      <c r="F19908" t="s">
        <v>13</v>
      </c>
      <c r="G19908" t="s">
        <v>20</v>
      </c>
      <c r="H19908" t="s">
        <v>18</v>
      </c>
      <c r="J19908" s="5"/>
      <c r="K19908" s="2">
        <v>28048.1</v>
      </c>
      <c r="L19908" s="5"/>
      <c r="M19908" s="2">
        <f t="shared" si="310"/>
        <v>-776524.72999999602</v>
      </c>
      <c r="P19908"/>
    </row>
    <row r="19909" spans="1:16" hidden="1">
      <c r="A19909" t="s">
        <v>10219</v>
      </c>
      <c r="B19909" s="1">
        <v>42357</v>
      </c>
      <c r="C19909" t="s">
        <v>10220</v>
      </c>
      <c r="D19909">
        <v>2</v>
      </c>
      <c r="E19909" t="s">
        <v>10221</v>
      </c>
      <c r="F19909" t="s">
        <v>78</v>
      </c>
      <c r="G19909" t="s">
        <v>20</v>
      </c>
      <c r="H19909" t="s">
        <v>4691</v>
      </c>
      <c r="J19909" s="5"/>
      <c r="K19909" s="2">
        <v>400</v>
      </c>
      <c r="L19909" s="5"/>
      <c r="M19909" s="2">
        <f t="shared" si="310"/>
        <v>-776924.72999999602</v>
      </c>
      <c r="P19909"/>
    </row>
    <row r="19910" spans="1:16" hidden="1">
      <c r="A19910" t="s">
        <v>10219</v>
      </c>
      <c r="B19910" s="1">
        <v>42357</v>
      </c>
      <c r="C19910" t="s">
        <v>10220</v>
      </c>
      <c r="D19910">
        <v>2</v>
      </c>
      <c r="E19910" t="s">
        <v>10221</v>
      </c>
      <c r="F19910" t="s">
        <v>78</v>
      </c>
      <c r="G19910" t="s">
        <v>20</v>
      </c>
      <c r="H19910" t="s">
        <v>4691</v>
      </c>
      <c r="I19910" s="2">
        <v>400</v>
      </c>
      <c r="J19910" s="5"/>
      <c r="L19910" s="5"/>
      <c r="M19910" s="2">
        <f t="shared" si="310"/>
        <v>-776524.72999999602</v>
      </c>
      <c r="P19910"/>
    </row>
    <row r="19911" spans="1:16" hidden="1">
      <c r="A19911" t="s">
        <v>30666</v>
      </c>
      <c r="B19911" s="1">
        <v>42357</v>
      </c>
      <c r="C19911" t="s">
        <v>6</v>
      </c>
      <c r="D19911">
        <v>1</v>
      </c>
      <c r="E19911" t="s">
        <v>30667</v>
      </c>
      <c r="F19911" t="s">
        <v>13610</v>
      </c>
      <c r="G19911" t="s">
        <v>20</v>
      </c>
      <c r="H19911" t="s">
        <v>10756</v>
      </c>
      <c r="I19911" s="2">
        <v>7614.4</v>
      </c>
      <c r="J19911" s="5"/>
      <c r="L19911" s="5"/>
      <c r="M19911" s="2">
        <f t="shared" si="310"/>
        <v>-768910.329999996</v>
      </c>
      <c r="P19911"/>
    </row>
    <row r="19912" spans="1:16" hidden="1">
      <c r="A19912" t="s">
        <v>30689</v>
      </c>
      <c r="B19912" s="1">
        <v>42357</v>
      </c>
      <c r="C19912" t="s">
        <v>30690</v>
      </c>
      <c r="D19912">
        <v>2</v>
      </c>
      <c r="E19912" t="s">
        <v>30691</v>
      </c>
      <c r="F19912" t="s">
        <v>7054</v>
      </c>
      <c r="G19912" t="s">
        <v>20</v>
      </c>
      <c r="H19912" t="s">
        <v>3202</v>
      </c>
      <c r="I19912" s="2">
        <v>10073.82</v>
      </c>
      <c r="J19912" s="5"/>
      <c r="L19912" s="5"/>
      <c r="M19912" s="2">
        <f t="shared" si="310"/>
        <v>-758836.50999999605</v>
      </c>
      <c r="P19912"/>
    </row>
    <row r="19913" spans="1:16" hidden="1">
      <c r="A19913" t="s">
        <v>30713</v>
      </c>
      <c r="B19913" s="1">
        <v>42357</v>
      </c>
      <c r="C19913" t="s">
        <v>30714</v>
      </c>
      <c r="D19913">
        <v>1</v>
      </c>
      <c r="E19913" t="s">
        <v>30715</v>
      </c>
      <c r="F19913" t="s">
        <v>13565</v>
      </c>
      <c r="G19913" t="s">
        <v>20</v>
      </c>
      <c r="H19913" t="s">
        <v>9915</v>
      </c>
      <c r="I19913" s="2">
        <v>90000</v>
      </c>
      <c r="J19913" s="5"/>
      <c r="L19913" s="5"/>
      <c r="M19913" s="2">
        <f t="shared" ref="M19913:M19976" si="311">+M19912+I19913-K19913</f>
        <v>-668836.50999999605</v>
      </c>
      <c r="P19913"/>
    </row>
    <row r="19914" spans="1:16" hidden="1">
      <c r="A19914" t="s">
        <v>30739</v>
      </c>
      <c r="B19914" s="1">
        <v>42357</v>
      </c>
      <c r="C19914" t="s">
        <v>9930</v>
      </c>
      <c r="D19914">
        <v>2</v>
      </c>
      <c r="E19914" t="s">
        <v>30740</v>
      </c>
      <c r="F19914" t="s">
        <v>7054</v>
      </c>
      <c r="G19914" t="s">
        <v>20</v>
      </c>
      <c r="H19914" t="s">
        <v>8525</v>
      </c>
      <c r="I19914" s="2">
        <v>1025</v>
      </c>
      <c r="J19914" s="5"/>
      <c r="L19914" s="5"/>
      <c r="M19914" s="2">
        <f t="shared" si="311"/>
        <v>-667811.50999999605</v>
      </c>
      <c r="P19914"/>
    </row>
    <row r="19915" spans="1:16" hidden="1">
      <c r="A19915" t="s">
        <v>30761</v>
      </c>
      <c r="B19915" s="1">
        <v>42357</v>
      </c>
      <c r="C19915" t="s">
        <v>1802</v>
      </c>
      <c r="D19915">
        <v>2</v>
      </c>
      <c r="E19915" t="s">
        <v>30762</v>
      </c>
      <c r="F19915" t="s">
        <v>13559</v>
      </c>
      <c r="G19915" t="s">
        <v>479</v>
      </c>
      <c r="H19915" t="s">
        <v>1372</v>
      </c>
      <c r="I19915" s="2">
        <v>1344.79</v>
      </c>
      <c r="J19915" s="5"/>
      <c r="L19915" s="5"/>
      <c r="M19915" s="2">
        <f t="shared" si="311"/>
        <v>-666466.71999999601</v>
      </c>
      <c r="P19915"/>
    </row>
    <row r="19916" spans="1:16" hidden="1">
      <c r="A19916" t="s">
        <v>30784</v>
      </c>
      <c r="B19916" s="1">
        <v>42357</v>
      </c>
      <c r="C19916" t="s">
        <v>9930</v>
      </c>
      <c r="D19916">
        <v>2</v>
      </c>
      <c r="E19916" t="s">
        <v>30785</v>
      </c>
      <c r="F19916" t="s">
        <v>7054</v>
      </c>
      <c r="G19916" t="s">
        <v>20</v>
      </c>
      <c r="H19916" t="s">
        <v>8525</v>
      </c>
      <c r="J19916" s="5"/>
      <c r="K19916" s="2">
        <v>1025</v>
      </c>
      <c r="L19916" s="5"/>
      <c r="M19916" s="2">
        <f t="shared" si="311"/>
        <v>-667491.71999999601</v>
      </c>
      <c r="P19916"/>
    </row>
    <row r="19917" spans="1:16" hidden="1">
      <c r="A19917" t="s">
        <v>30784</v>
      </c>
      <c r="B19917" s="1">
        <v>42357</v>
      </c>
      <c r="C19917" t="s">
        <v>9930</v>
      </c>
      <c r="D19917">
        <v>2</v>
      </c>
      <c r="E19917" t="s">
        <v>30785</v>
      </c>
      <c r="F19917" t="s">
        <v>7054</v>
      </c>
      <c r="G19917" t="s">
        <v>20</v>
      </c>
      <c r="H19917" t="s">
        <v>8525</v>
      </c>
      <c r="I19917" s="2">
        <v>1025</v>
      </c>
      <c r="J19917" s="5"/>
      <c r="L19917" s="5"/>
      <c r="M19917" s="2">
        <f t="shared" si="311"/>
        <v>-666466.71999999601</v>
      </c>
      <c r="P19917"/>
    </row>
    <row r="19918" spans="1:16" hidden="1">
      <c r="A19918" t="s">
        <v>30807</v>
      </c>
      <c r="B19918" s="1">
        <v>42357</v>
      </c>
      <c r="C19918" t="s">
        <v>6</v>
      </c>
      <c r="D19918">
        <v>1</v>
      </c>
      <c r="E19918" t="s">
        <v>30808</v>
      </c>
      <c r="F19918" t="s">
        <v>13610</v>
      </c>
      <c r="G19918" t="s">
        <v>20</v>
      </c>
      <c r="H19918" t="s">
        <v>20583</v>
      </c>
      <c r="I19918" s="2">
        <v>9948.31</v>
      </c>
      <c r="J19918" s="5"/>
      <c r="L19918" s="5"/>
      <c r="M19918" s="2">
        <f t="shared" si="311"/>
        <v>-656518.40999999596</v>
      </c>
      <c r="P19918"/>
    </row>
    <row r="19919" spans="1:16" hidden="1">
      <c r="A19919" t="s">
        <v>30825</v>
      </c>
      <c r="B19919" s="1">
        <v>42357</v>
      </c>
      <c r="C19919" t="s">
        <v>10593</v>
      </c>
      <c r="D19919">
        <v>2</v>
      </c>
      <c r="E19919" t="s">
        <v>30826</v>
      </c>
      <c r="F19919" t="s">
        <v>13559</v>
      </c>
      <c r="G19919" t="s">
        <v>479</v>
      </c>
      <c r="H19919" t="s">
        <v>4691</v>
      </c>
      <c r="J19919" s="5"/>
      <c r="K19919" s="2">
        <v>2400.0100000000002</v>
      </c>
      <c r="L19919" s="5"/>
      <c r="M19919" s="2">
        <f t="shared" si="311"/>
        <v>-658918.41999999597</v>
      </c>
      <c r="P19919"/>
    </row>
    <row r="19920" spans="1:16" hidden="1">
      <c r="A19920" t="s">
        <v>30825</v>
      </c>
      <c r="B19920" s="1">
        <v>42357</v>
      </c>
      <c r="C19920" t="s">
        <v>10593</v>
      </c>
      <c r="D19920">
        <v>2</v>
      </c>
      <c r="E19920" t="s">
        <v>30826</v>
      </c>
      <c r="F19920" t="s">
        <v>13559</v>
      </c>
      <c r="G19920" t="s">
        <v>479</v>
      </c>
      <c r="H19920" t="s">
        <v>4691</v>
      </c>
      <c r="I19920" s="2">
        <v>2400.0100000000002</v>
      </c>
      <c r="J19920" s="5"/>
      <c r="L19920" s="5"/>
      <c r="M19920" s="2">
        <f t="shared" si="311"/>
        <v>-656518.40999999596</v>
      </c>
      <c r="P19920"/>
    </row>
    <row r="19921" spans="1:16" hidden="1">
      <c r="A19921" t="s">
        <v>30846</v>
      </c>
      <c r="B19921" s="1">
        <v>42357</v>
      </c>
      <c r="C19921" t="s">
        <v>10593</v>
      </c>
      <c r="D19921">
        <v>2</v>
      </c>
      <c r="E19921" t="s">
        <v>30847</v>
      </c>
      <c r="F19921" t="s">
        <v>13559</v>
      </c>
      <c r="G19921" t="s">
        <v>479</v>
      </c>
      <c r="H19921" t="s">
        <v>9498</v>
      </c>
      <c r="J19921" s="5"/>
      <c r="K19921" s="2">
        <v>3717.95</v>
      </c>
      <c r="L19921" s="5"/>
      <c r="M19921" s="2">
        <f t="shared" si="311"/>
        <v>-660236.35999999591</v>
      </c>
      <c r="P19921"/>
    </row>
    <row r="19922" spans="1:16" hidden="1">
      <c r="A19922" t="s">
        <v>30846</v>
      </c>
      <c r="B19922" s="1">
        <v>42357</v>
      </c>
      <c r="C19922" t="s">
        <v>10593</v>
      </c>
      <c r="D19922">
        <v>2</v>
      </c>
      <c r="E19922" t="s">
        <v>30847</v>
      </c>
      <c r="F19922" t="s">
        <v>13559</v>
      </c>
      <c r="G19922" t="s">
        <v>479</v>
      </c>
      <c r="H19922" t="s">
        <v>9498</v>
      </c>
      <c r="I19922" s="2">
        <v>3717.95</v>
      </c>
      <c r="J19922" s="5"/>
      <c r="L19922" s="5"/>
      <c r="M19922" s="2">
        <f t="shared" si="311"/>
        <v>-656518.40999999596</v>
      </c>
      <c r="P19922"/>
    </row>
    <row r="19923" spans="1:16" hidden="1">
      <c r="A19923" t="s">
        <v>30866</v>
      </c>
      <c r="B19923" s="1">
        <v>42357</v>
      </c>
      <c r="C19923" t="s">
        <v>30867</v>
      </c>
      <c r="D19923">
        <v>2</v>
      </c>
      <c r="E19923" t="s">
        <v>30868</v>
      </c>
      <c r="F19923" t="s">
        <v>7054</v>
      </c>
      <c r="G19923" t="s">
        <v>20</v>
      </c>
      <c r="H19923" t="s">
        <v>9498</v>
      </c>
      <c r="J19923" s="5"/>
      <c r="K19923" s="2">
        <v>200</v>
      </c>
      <c r="L19923" s="5"/>
      <c r="M19923" s="2">
        <f t="shared" si="311"/>
        <v>-656718.40999999596</v>
      </c>
      <c r="P19923"/>
    </row>
    <row r="19924" spans="1:16" hidden="1">
      <c r="A19924" t="s">
        <v>30866</v>
      </c>
      <c r="B19924" s="1">
        <v>42357</v>
      </c>
      <c r="C19924" t="s">
        <v>30867</v>
      </c>
      <c r="D19924">
        <v>2</v>
      </c>
      <c r="E19924" t="s">
        <v>30868</v>
      </c>
      <c r="F19924" t="s">
        <v>7054</v>
      </c>
      <c r="G19924" t="s">
        <v>20</v>
      </c>
      <c r="H19924" t="s">
        <v>9498</v>
      </c>
      <c r="I19924" s="2">
        <v>200.01</v>
      </c>
      <c r="J19924" s="5"/>
      <c r="L19924" s="5"/>
      <c r="M19924" s="2">
        <f t="shared" si="311"/>
        <v>-656518.39999999595</v>
      </c>
      <c r="P19924"/>
    </row>
    <row r="19925" spans="1:16" hidden="1">
      <c r="A19925" t="s">
        <v>30891</v>
      </c>
      <c r="B19925" s="1">
        <v>42357</v>
      </c>
      <c r="C19925" t="s">
        <v>30892</v>
      </c>
      <c r="D19925">
        <v>2</v>
      </c>
      <c r="E19925" t="s">
        <v>30893</v>
      </c>
      <c r="F19925" t="s">
        <v>7054</v>
      </c>
      <c r="G19925" t="s">
        <v>20</v>
      </c>
      <c r="H19925" t="s">
        <v>10527</v>
      </c>
      <c r="I19925" s="2">
        <v>1840</v>
      </c>
      <c r="J19925" s="5"/>
      <c r="L19925" s="5"/>
      <c r="M19925" s="2">
        <f t="shared" si="311"/>
        <v>-654678.39999999595</v>
      </c>
      <c r="P19925"/>
    </row>
    <row r="19926" spans="1:16" hidden="1">
      <c r="A19926" t="s">
        <v>30912</v>
      </c>
      <c r="B19926" s="1">
        <v>42357</v>
      </c>
      <c r="C19926" t="s">
        <v>9969</v>
      </c>
      <c r="D19926">
        <v>2</v>
      </c>
      <c r="E19926" t="s">
        <v>30913</v>
      </c>
      <c r="F19926" t="s">
        <v>7054</v>
      </c>
      <c r="G19926" t="s">
        <v>20</v>
      </c>
      <c r="H19926" t="s">
        <v>9971</v>
      </c>
      <c r="I19926" s="2">
        <v>1025</v>
      </c>
      <c r="J19926" s="5"/>
      <c r="L19926" s="5"/>
      <c r="M19926" s="2">
        <f t="shared" si="311"/>
        <v>-653653.39999999595</v>
      </c>
      <c r="P19926"/>
    </row>
    <row r="19927" spans="1:16" hidden="1">
      <c r="A19927" t="s">
        <v>30934</v>
      </c>
      <c r="B19927" s="1">
        <v>42357</v>
      </c>
      <c r="C19927" t="s">
        <v>9969</v>
      </c>
      <c r="D19927">
        <v>2</v>
      </c>
      <c r="E19927" t="s">
        <v>30935</v>
      </c>
      <c r="F19927" t="s">
        <v>7054</v>
      </c>
      <c r="G19927" t="s">
        <v>20</v>
      </c>
      <c r="H19927" t="s">
        <v>9971</v>
      </c>
      <c r="I19927" s="2">
        <v>1025</v>
      </c>
      <c r="J19927" s="5"/>
      <c r="L19927" s="5"/>
      <c r="M19927" s="2">
        <f t="shared" si="311"/>
        <v>-652628.39999999595</v>
      </c>
      <c r="P19927"/>
    </row>
    <row r="19928" spans="1:16" hidden="1">
      <c r="A19928" t="s">
        <v>30956</v>
      </c>
      <c r="B19928" s="1">
        <v>42357</v>
      </c>
      <c r="C19928" t="s">
        <v>30957</v>
      </c>
      <c r="D19928">
        <v>2</v>
      </c>
      <c r="E19928" t="s">
        <v>30958</v>
      </c>
      <c r="F19928" t="s">
        <v>7054</v>
      </c>
      <c r="G19928" t="s">
        <v>20</v>
      </c>
      <c r="H19928" t="s">
        <v>30959</v>
      </c>
      <c r="I19928" s="2">
        <v>1025</v>
      </c>
      <c r="J19928" s="5"/>
      <c r="L19928" s="5"/>
      <c r="M19928" s="2">
        <f t="shared" si="311"/>
        <v>-651603.39999999595</v>
      </c>
      <c r="P19928"/>
    </row>
    <row r="19929" spans="1:16" hidden="1">
      <c r="A19929" t="s">
        <v>30974</v>
      </c>
      <c r="B19929" s="1">
        <v>42357</v>
      </c>
      <c r="C19929" t="s">
        <v>30975</v>
      </c>
      <c r="D19929">
        <v>2</v>
      </c>
      <c r="E19929" t="s">
        <v>30976</v>
      </c>
      <c r="F19929" t="s">
        <v>7054</v>
      </c>
      <c r="G19929" t="s">
        <v>20</v>
      </c>
      <c r="H19929" t="s">
        <v>30977</v>
      </c>
      <c r="I19929" s="2">
        <v>1025</v>
      </c>
      <c r="J19929" s="5"/>
      <c r="L19929" s="5"/>
      <c r="M19929" s="2">
        <f t="shared" si="311"/>
        <v>-650578.39999999595</v>
      </c>
      <c r="P19929"/>
    </row>
    <row r="19930" spans="1:16" hidden="1">
      <c r="A19930" t="s">
        <v>31000</v>
      </c>
      <c r="B19930" s="1">
        <v>42357</v>
      </c>
      <c r="C19930" t="s">
        <v>31001</v>
      </c>
      <c r="D19930">
        <v>2</v>
      </c>
      <c r="E19930" t="s">
        <v>31002</v>
      </c>
      <c r="F19930" t="s">
        <v>7054</v>
      </c>
      <c r="G19930" t="s">
        <v>20</v>
      </c>
      <c r="H19930" t="s">
        <v>31003</v>
      </c>
      <c r="I19930" s="2">
        <v>1849.49</v>
      </c>
      <c r="J19930" s="5"/>
      <c r="L19930" s="5"/>
      <c r="M19930" s="2">
        <f t="shared" si="311"/>
        <v>-648728.90999999596</v>
      </c>
      <c r="P19930"/>
    </row>
    <row r="19931" spans="1:16" hidden="1">
      <c r="A19931" t="s">
        <v>31022</v>
      </c>
      <c r="B19931" s="1">
        <v>42357</v>
      </c>
      <c r="C19931" t="s">
        <v>31023</v>
      </c>
      <c r="D19931">
        <v>2</v>
      </c>
      <c r="E19931" t="s">
        <v>31024</v>
      </c>
      <c r="F19931" t="s">
        <v>7054</v>
      </c>
      <c r="G19931" t="s">
        <v>20</v>
      </c>
      <c r="H19931" t="s">
        <v>18059</v>
      </c>
      <c r="I19931" s="2">
        <v>1025</v>
      </c>
      <c r="J19931" s="5"/>
      <c r="L19931" s="5"/>
      <c r="M19931" s="2">
        <f t="shared" si="311"/>
        <v>-647703.90999999596</v>
      </c>
      <c r="P19931"/>
    </row>
    <row r="19932" spans="1:16" hidden="1">
      <c r="A19932" t="s">
        <v>31044</v>
      </c>
      <c r="B19932" s="1">
        <v>42357</v>
      </c>
      <c r="C19932" t="s">
        <v>31045</v>
      </c>
      <c r="D19932">
        <v>2</v>
      </c>
      <c r="E19932" t="s">
        <v>31046</v>
      </c>
      <c r="F19932" t="s">
        <v>7054</v>
      </c>
      <c r="G19932" t="s">
        <v>20</v>
      </c>
      <c r="H19932" t="s">
        <v>19740</v>
      </c>
      <c r="I19932" s="2">
        <v>1025</v>
      </c>
      <c r="J19932" s="5"/>
      <c r="L19932" s="5"/>
      <c r="M19932" s="2">
        <f t="shared" si="311"/>
        <v>-646678.90999999596</v>
      </c>
      <c r="P19932"/>
    </row>
    <row r="19933" spans="1:16" hidden="1">
      <c r="A19933" t="s">
        <v>31068</v>
      </c>
      <c r="B19933" s="1">
        <v>42357</v>
      </c>
      <c r="C19933" t="s">
        <v>31069</v>
      </c>
      <c r="D19933">
        <v>2</v>
      </c>
      <c r="E19933" t="s">
        <v>31070</v>
      </c>
      <c r="F19933" t="s">
        <v>7054</v>
      </c>
      <c r="G19933" t="s">
        <v>20</v>
      </c>
      <c r="H19933" t="s">
        <v>21351</v>
      </c>
      <c r="I19933" s="2">
        <v>2990</v>
      </c>
      <c r="J19933" s="5"/>
      <c r="L19933" s="5"/>
      <c r="M19933" s="2">
        <f t="shared" si="311"/>
        <v>-643688.90999999596</v>
      </c>
      <c r="P19933"/>
    </row>
    <row r="19934" spans="1:16" hidden="1">
      <c r="A19934" t="s">
        <v>31093</v>
      </c>
      <c r="B19934" s="1">
        <v>42357</v>
      </c>
      <c r="C19934" t="s">
        <v>31094</v>
      </c>
      <c r="D19934">
        <v>2</v>
      </c>
      <c r="E19934" t="s">
        <v>31095</v>
      </c>
      <c r="F19934" t="s">
        <v>7054</v>
      </c>
      <c r="G19934" t="s">
        <v>20</v>
      </c>
      <c r="H19934" t="s">
        <v>10037</v>
      </c>
      <c r="I19934" s="2">
        <v>1840</v>
      </c>
      <c r="J19934" s="5"/>
      <c r="L19934" s="5"/>
      <c r="M19934" s="2">
        <f t="shared" si="311"/>
        <v>-641848.90999999596</v>
      </c>
      <c r="P19934"/>
    </row>
    <row r="19935" spans="1:16" hidden="1">
      <c r="A19935" t="s">
        <v>31115</v>
      </c>
      <c r="B19935" s="1">
        <v>42357</v>
      </c>
      <c r="C19935" t="s">
        <v>43</v>
      </c>
      <c r="D19935">
        <v>2</v>
      </c>
      <c r="E19935" t="s">
        <v>31116</v>
      </c>
      <c r="F19935" t="s">
        <v>13559</v>
      </c>
      <c r="G19935" t="s">
        <v>313</v>
      </c>
      <c r="H19935" t="s">
        <v>2697</v>
      </c>
      <c r="I19935" s="2">
        <v>2695.29</v>
      </c>
      <c r="J19935" s="5"/>
      <c r="L19935" s="5"/>
      <c r="M19935" s="2">
        <f t="shared" si="311"/>
        <v>-639153.61999999592</v>
      </c>
      <c r="P19935"/>
    </row>
    <row r="19936" spans="1:16" hidden="1">
      <c r="A19936" t="s">
        <v>31139</v>
      </c>
      <c r="B19936" s="1">
        <v>42357</v>
      </c>
      <c r="C19936" t="s">
        <v>10069</v>
      </c>
      <c r="D19936">
        <v>2</v>
      </c>
      <c r="E19936" t="s">
        <v>31140</v>
      </c>
      <c r="F19936" t="s">
        <v>7054</v>
      </c>
      <c r="G19936" t="s">
        <v>20</v>
      </c>
      <c r="H19936" t="s">
        <v>10071</v>
      </c>
      <c r="I19936" s="2">
        <v>1025</v>
      </c>
      <c r="J19936" s="5"/>
      <c r="L19936" s="5"/>
      <c r="M19936" s="2">
        <f t="shared" si="311"/>
        <v>-638128.61999999592</v>
      </c>
      <c r="P19936"/>
    </row>
    <row r="19937" spans="1:16" hidden="1">
      <c r="A19937" t="s">
        <v>31161</v>
      </c>
      <c r="B19937" s="1">
        <v>42357</v>
      </c>
      <c r="C19937" t="s">
        <v>10069</v>
      </c>
      <c r="D19937">
        <v>2</v>
      </c>
      <c r="E19937" t="s">
        <v>31162</v>
      </c>
      <c r="F19937" t="s">
        <v>7054</v>
      </c>
      <c r="G19937" t="s">
        <v>20</v>
      </c>
      <c r="H19937" t="s">
        <v>22438</v>
      </c>
      <c r="I19937" s="2">
        <v>1025</v>
      </c>
      <c r="J19937" s="5"/>
      <c r="L19937" s="5"/>
      <c r="M19937" s="2">
        <f t="shared" si="311"/>
        <v>-637103.61999999592</v>
      </c>
      <c r="P19937"/>
    </row>
    <row r="19938" spans="1:16" hidden="1">
      <c r="A19938" t="s">
        <v>31186</v>
      </c>
      <c r="B19938" s="1">
        <v>42357</v>
      </c>
      <c r="C19938" t="s">
        <v>31187</v>
      </c>
      <c r="D19938">
        <v>2</v>
      </c>
      <c r="E19938" t="s">
        <v>31188</v>
      </c>
      <c r="F19938" t="s">
        <v>7054</v>
      </c>
      <c r="G19938" t="s">
        <v>20</v>
      </c>
      <c r="H19938" t="s">
        <v>27395</v>
      </c>
      <c r="I19938" s="2">
        <v>3029.99</v>
      </c>
      <c r="J19938" s="5"/>
      <c r="L19938" s="5"/>
      <c r="M19938" s="2">
        <f t="shared" si="311"/>
        <v>-634073.62999999593</v>
      </c>
      <c r="P19938"/>
    </row>
    <row r="19939" spans="1:16" hidden="1">
      <c r="A19939" t="s">
        <v>31209</v>
      </c>
      <c r="B19939" s="1">
        <v>42357</v>
      </c>
      <c r="C19939" t="s">
        <v>31210</v>
      </c>
      <c r="D19939">
        <v>1</v>
      </c>
      <c r="E19939" t="s">
        <v>31211</v>
      </c>
      <c r="F19939" t="s">
        <v>13565</v>
      </c>
      <c r="G19939" t="s">
        <v>20</v>
      </c>
      <c r="H19939" t="s">
        <v>31212</v>
      </c>
      <c r="I19939" s="2">
        <v>5000</v>
      </c>
      <c r="J19939" s="5"/>
      <c r="L19939" s="5"/>
      <c r="M19939" s="2">
        <f t="shared" si="311"/>
        <v>-629073.62999999593</v>
      </c>
      <c r="P19939"/>
    </row>
    <row r="19940" spans="1:16" hidden="1">
      <c r="A19940" t="s">
        <v>31231</v>
      </c>
      <c r="B19940" s="1">
        <v>42357</v>
      </c>
      <c r="C19940" t="s">
        <v>31232</v>
      </c>
      <c r="D19940">
        <v>2</v>
      </c>
      <c r="E19940" t="s">
        <v>31233</v>
      </c>
      <c r="F19940" t="s">
        <v>7054</v>
      </c>
      <c r="G19940" t="s">
        <v>20</v>
      </c>
      <c r="H19940" t="s">
        <v>13783</v>
      </c>
      <c r="I19940" s="2">
        <v>1025</v>
      </c>
      <c r="J19940" s="5"/>
      <c r="L19940" s="5"/>
      <c r="M19940" s="2">
        <f t="shared" si="311"/>
        <v>-628048.62999999593</v>
      </c>
      <c r="P19940"/>
    </row>
    <row r="19941" spans="1:16" hidden="1">
      <c r="A19941" t="s">
        <v>31255</v>
      </c>
      <c r="B19941" s="1">
        <v>42357</v>
      </c>
      <c r="C19941" t="s">
        <v>31256</v>
      </c>
      <c r="D19941">
        <v>2</v>
      </c>
      <c r="E19941" t="s">
        <v>31257</v>
      </c>
      <c r="F19941" t="s">
        <v>7054</v>
      </c>
      <c r="G19941" t="s">
        <v>20</v>
      </c>
      <c r="H19941" t="s">
        <v>989</v>
      </c>
      <c r="I19941" s="2">
        <v>10243.66</v>
      </c>
      <c r="J19941" s="5"/>
      <c r="L19941" s="5"/>
      <c r="M19941" s="2">
        <f t="shared" si="311"/>
        <v>-617804.9699999959</v>
      </c>
      <c r="P19941"/>
    </row>
    <row r="19942" spans="1:16" hidden="1">
      <c r="A19942" t="s">
        <v>31276</v>
      </c>
      <c r="B19942" s="1">
        <v>42357</v>
      </c>
      <c r="C19942" t="s">
        <v>31277</v>
      </c>
      <c r="D19942">
        <v>2</v>
      </c>
      <c r="E19942" t="s">
        <v>31278</v>
      </c>
      <c r="F19942" t="s">
        <v>7054</v>
      </c>
      <c r="G19942" t="s">
        <v>20</v>
      </c>
      <c r="H19942" t="s">
        <v>31279</v>
      </c>
      <c r="I19942" s="2">
        <v>1025</v>
      </c>
      <c r="J19942" s="5"/>
      <c r="L19942" s="5"/>
      <c r="M19942" s="2">
        <f t="shared" si="311"/>
        <v>-616779.9699999959</v>
      </c>
      <c r="P19942"/>
    </row>
    <row r="19943" spans="1:16" hidden="1">
      <c r="A19943" t="s">
        <v>31298</v>
      </c>
      <c r="B19943" s="1">
        <v>42357</v>
      </c>
      <c r="C19943" t="s">
        <v>31299</v>
      </c>
      <c r="D19943">
        <v>2</v>
      </c>
      <c r="E19943" t="s">
        <v>31300</v>
      </c>
      <c r="F19943" t="s">
        <v>7054</v>
      </c>
      <c r="G19943" t="s">
        <v>20</v>
      </c>
      <c r="H19943" t="s">
        <v>10756</v>
      </c>
      <c r="I19943" s="2">
        <v>1839.99</v>
      </c>
      <c r="J19943" s="5"/>
      <c r="L19943" s="5"/>
      <c r="M19943" s="2">
        <f t="shared" si="311"/>
        <v>-614939.97999999591</v>
      </c>
      <c r="P19943"/>
    </row>
    <row r="19944" spans="1:16" hidden="1">
      <c r="A19944" t="s">
        <v>31323</v>
      </c>
      <c r="B19944" s="1">
        <v>42357</v>
      </c>
      <c r="C19944" t="s">
        <v>6</v>
      </c>
      <c r="D19944">
        <v>1</v>
      </c>
      <c r="E19944" t="s">
        <v>31324</v>
      </c>
      <c r="F19944" t="s">
        <v>13610</v>
      </c>
      <c r="G19944" t="s">
        <v>20</v>
      </c>
      <c r="H19944" t="s">
        <v>10756</v>
      </c>
      <c r="I19944" s="2">
        <v>109.32</v>
      </c>
      <c r="J19944" s="5"/>
      <c r="L19944" s="5"/>
      <c r="M19944" s="2">
        <f t="shared" si="311"/>
        <v>-614830.65999999596</v>
      </c>
      <c r="P19944"/>
    </row>
    <row r="19945" spans="1:16" hidden="1">
      <c r="A19945" t="s">
        <v>31343</v>
      </c>
      <c r="B19945" s="1">
        <v>42357</v>
      </c>
      <c r="C19945" t="s">
        <v>31344</v>
      </c>
      <c r="D19945">
        <v>2</v>
      </c>
      <c r="E19945" t="s">
        <v>31345</v>
      </c>
      <c r="F19945" t="s">
        <v>7054</v>
      </c>
      <c r="G19945" t="s">
        <v>20</v>
      </c>
      <c r="H19945" t="s">
        <v>16542</v>
      </c>
      <c r="I19945" s="2">
        <v>1840</v>
      </c>
      <c r="J19945" s="5"/>
      <c r="L19945" s="5"/>
      <c r="M19945" s="2">
        <f t="shared" si="311"/>
        <v>-612990.65999999596</v>
      </c>
      <c r="P19945"/>
    </row>
    <row r="19946" spans="1:16" hidden="1">
      <c r="A19946" t="s">
        <v>31360</v>
      </c>
      <c r="B19946" s="1">
        <v>42357</v>
      </c>
      <c r="C19946" t="s">
        <v>31361</v>
      </c>
      <c r="D19946">
        <v>1</v>
      </c>
      <c r="E19946" t="s">
        <v>31362</v>
      </c>
      <c r="F19946" t="s">
        <v>13561</v>
      </c>
      <c r="G19946" t="s">
        <v>20</v>
      </c>
      <c r="H19946" t="s">
        <v>31363</v>
      </c>
      <c r="I19946" s="2">
        <v>10000</v>
      </c>
      <c r="J19946" s="5"/>
      <c r="L19946" s="5"/>
      <c r="M19946" s="2">
        <f t="shared" si="311"/>
        <v>-602990.65999999596</v>
      </c>
      <c r="P19946"/>
    </row>
    <row r="19947" spans="1:16" hidden="1">
      <c r="A19947" t="s">
        <v>31386</v>
      </c>
      <c r="B19947" s="1">
        <v>42357</v>
      </c>
      <c r="C19947" t="s">
        <v>31387</v>
      </c>
      <c r="D19947">
        <v>2</v>
      </c>
      <c r="E19947" t="s">
        <v>31388</v>
      </c>
      <c r="F19947" t="s">
        <v>7054</v>
      </c>
      <c r="G19947" t="s">
        <v>20</v>
      </c>
      <c r="H19947" t="s">
        <v>8224</v>
      </c>
      <c r="J19947" s="5"/>
      <c r="K19947" s="2">
        <v>495.16</v>
      </c>
      <c r="L19947" s="5"/>
      <c r="M19947" s="2">
        <f t="shared" si="311"/>
        <v>-603485.81999999599</v>
      </c>
      <c r="P19947"/>
    </row>
    <row r="19948" spans="1:16" hidden="1">
      <c r="A19948" t="s">
        <v>31386</v>
      </c>
      <c r="B19948" s="1">
        <v>42357</v>
      </c>
      <c r="C19948" t="s">
        <v>31387</v>
      </c>
      <c r="D19948">
        <v>2</v>
      </c>
      <c r="E19948" t="s">
        <v>31388</v>
      </c>
      <c r="F19948" t="s">
        <v>7054</v>
      </c>
      <c r="G19948" t="s">
        <v>20</v>
      </c>
      <c r="H19948" t="s">
        <v>8224</v>
      </c>
      <c r="I19948" s="2">
        <v>895.16</v>
      </c>
      <c r="J19948" s="5"/>
      <c r="L19948" s="5"/>
      <c r="M19948" s="2">
        <f t="shared" si="311"/>
        <v>-602590.65999999596</v>
      </c>
      <c r="P19948"/>
    </row>
    <row r="19949" spans="1:16" hidden="1">
      <c r="A19949" t="s">
        <v>31413</v>
      </c>
      <c r="B19949" s="1">
        <v>42357</v>
      </c>
      <c r="C19949" t="s">
        <v>31414</v>
      </c>
      <c r="D19949">
        <v>2</v>
      </c>
      <c r="E19949" t="s">
        <v>31415</v>
      </c>
      <c r="F19949" t="s">
        <v>7054</v>
      </c>
      <c r="G19949" t="s">
        <v>20</v>
      </c>
      <c r="H19949" t="s">
        <v>6971</v>
      </c>
      <c r="J19949" s="5"/>
      <c r="K19949" s="2">
        <v>4760</v>
      </c>
      <c r="L19949" s="5"/>
      <c r="M19949" s="2">
        <f t="shared" si="311"/>
        <v>-607350.65999999596</v>
      </c>
      <c r="P19949"/>
    </row>
    <row r="19950" spans="1:16" hidden="1">
      <c r="A19950" t="s">
        <v>31413</v>
      </c>
      <c r="B19950" s="1">
        <v>42357</v>
      </c>
      <c r="C19950" t="s">
        <v>31414</v>
      </c>
      <c r="D19950">
        <v>2</v>
      </c>
      <c r="E19950" t="s">
        <v>31415</v>
      </c>
      <c r="F19950" t="s">
        <v>7054</v>
      </c>
      <c r="G19950" t="s">
        <v>20</v>
      </c>
      <c r="H19950" t="s">
        <v>6971</v>
      </c>
      <c r="I19950" s="2">
        <v>4759.99</v>
      </c>
      <c r="J19950" s="5"/>
      <c r="L19950" s="5"/>
      <c r="M19950" s="2">
        <f t="shared" si="311"/>
        <v>-602590.66999999597</v>
      </c>
      <c r="P19950"/>
    </row>
    <row r="19951" spans="1:16" hidden="1">
      <c r="A19951" t="s">
        <v>31435</v>
      </c>
      <c r="B19951" s="1">
        <v>42357</v>
      </c>
      <c r="C19951" t="s">
        <v>6</v>
      </c>
      <c r="D19951">
        <v>1</v>
      </c>
      <c r="E19951" t="s">
        <v>31436</v>
      </c>
      <c r="F19951" t="s">
        <v>13565</v>
      </c>
      <c r="G19951" t="s">
        <v>20</v>
      </c>
      <c r="H19951" t="s">
        <v>31437</v>
      </c>
      <c r="I19951" s="2">
        <v>11000</v>
      </c>
      <c r="J19951" s="5"/>
      <c r="L19951" s="5"/>
      <c r="M19951" s="2">
        <f t="shared" si="311"/>
        <v>-591590.66999999597</v>
      </c>
      <c r="P19951"/>
    </row>
    <row r="19952" spans="1:16" hidden="1">
      <c r="A19952" t="s">
        <v>31460</v>
      </c>
      <c r="B19952" s="1">
        <v>42357</v>
      </c>
      <c r="C19952" t="s">
        <v>31461</v>
      </c>
      <c r="D19952">
        <v>1</v>
      </c>
      <c r="E19952" t="s">
        <v>31462</v>
      </c>
      <c r="F19952" t="s">
        <v>13565</v>
      </c>
      <c r="G19952" t="s">
        <v>20</v>
      </c>
      <c r="H19952" t="s">
        <v>31463</v>
      </c>
      <c r="I19952" s="2">
        <v>241824</v>
      </c>
      <c r="J19952" s="5"/>
      <c r="L19952" s="5"/>
      <c r="M19952" s="2">
        <f t="shared" si="311"/>
        <v>-349766.66999999597</v>
      </c>
      <c r="P19952"/>
    </row>
    <row r="19953" spans="1:16" hidden="1">
      <c r="A19953" t="s">
        <v>31483</v>
      </c>
      <c r="B19953" s="1">
        <v>42357</v>
      </c>
      <c r="C19953" t="s">
        <v>31484</v>
      </c>
      <c r="D19953">
        <v>1</v>
      </c>
      <c r="E19953" t="s">
        <v>31485</v>
      </c>
      <c r="F19953" t="s">
        <v>13565</v>
      </c>
      <c r="G19953" t="s">
        <v>20</v>
      </c>
      <c r="H19953" t="s">
        <v>11233</v>
      </c>
      <c r="I19953" s="2">
        <v>241824</v>
      </c>
      <c r="J19953" s="5"/>
      <c r="L19953" s="5"/>
      <c r="M19953" s="2">
        <f t="shared" si="311"/>
        <v>-107942.66999999597</v>
      </c>
      <c r="P19953"/>
    </row>
    <row r="19954" spans="1:16" hidden="1">
      <c r="A19954" t="s">
        <v>31500</v>
      </c>
      <c r="B19954" s="1">
        <v>42357</v>
      </c>
      <c r="C19954" t="s">
        <v>6</v>
      </c>
      <c r="D19954">
        <v>1</v>
      </c>
      <c r="E19954" t="s">
        <v>31501</v>
      </c>
      <c r="F19954" t="s">
        <v>13565</v>
      </c>
      <c r="G19954" t="s">
        <v>20</v>
      </c>
      <c r="H19954" t="s">
        <v>31502</v>
      </c>
      <c r="I19954" s="2">
        <v>10000</v>
      </c>
      <c r="J19954" s="5"/>
      <c r="L19954" s="5"/>
      <c r="M19954" s="2">
        <f t="shared" si="311"/>
        <v>-97942.669999995967</v>
      </c>
      <c r="P19954"/>
    </row>
    <row r="19955" spans="1:16" hidden="1">
      <c r="A19955" t="s">
        <v>31517</v>
      </c>
      <c r="B19955" s="1">
        <v>42357</v>
      </c>
      <c r="C19955" t="s">
        <v>10220</v>
      </c>
      <c r="D19955">
        <v>2</v>
      </c>
      <c r="E19955" t="s">
        <v>31518</v>
      </c>
      <c r="F19955" t="s">
        <v>7054</v>
      </c>
      <c r="G19955" t="s">
        <v>20</v>
      </c>
      <c r="H19955" t="s">
        <v>4691</v>
      </c>
      <c r="J19955" s="5"/>
      <c r="K19955" s="2">
        <v>400</v>
      </c>
      <c r="L19955" s="5"/>
      <c r="M19955" s="2">
        <f t="shared" si="311"/>
        <v>-98342.669999995967</v>
      </c>
      <c r="P19955"/>
    </row>
    <row r="19956" spans="1:16" hidden="1">
      <c r="A19956" t="s">
        <v>31517</v>
      </c>
      <c r="B19956" s="1">
        <v>42357</v>
      </c>
      <c r="C19956" t="s">
        <v>10220</v>
      </c>
      <c r="D19956">
        <v>2</v>
      </c>
      <c r="E19956" t="s">
        <v>31518</v>
      </c>
      <c r="F19956" t="s">
        <v>7054</v>
      </c>
      <c r="G19956" t="s">
        <v>20</v>
      </c>
      <c r="H19956" t="s">
        <v>4691</v>
      </c>
      <c r="I19956" s="2">
        <v>400</v>
      </c>
      <c r="J19956" s="5"/>
      <c r="L19956" s="5"/>
      <c r="M19956" s="2">
        <f t="shared" si="311"/>
        <v>-97942.669999995967</v>
      </c>
      <c r="P19956"/>
    </row>
    <row r="19957" spans="1:16" hidden="1">
      <c r="A19957" t="s">
        <v>31536</v>
      </c>
      <c r="B19957" s="1">
        <v>42357</v>
      </c>
      <c r="C19957" t="s">
        <v>10220</v>
      </c>
      <c r="D19957">
        <v>2</v>
      </c>
      <c r="E19957" t="s">
        <v>31537</v>
      </c>
      <c r="F19957" t="s">
        <v>7054</v>
      </c>
      <c r="G19957" t="s">
        <v>20</v>
      </c>
      <c r="H19957" t="s">
        <v>4691</v>
      </c>
      <c r="J19957" s="5"/>
      <c r="K19957" s="2">
        <v>400</v>
      </c>
      <c r="L19957" s="5"/>
      <c r="M19957" s="2">
        <f t="shared" si="311"/>
        <v>-98342.669999995967</v>
      </c>
      <c r="P19957"/>
    </row>
    <row r="19958" spans="1:16" hidden="1">
      <c r="A19958" t="s">
        <v>31536</v>
      </c>
      <c r="B19958" s="1">
        <v>42357</v>
      </c>
      <c r="C19958" t="s">
        <v>10220</v>
      </c>
      <c r="D19958">
        <v>2</v>
      </c>
      <c r="E19958" t="s">
        <v>31537</v>
      </c>
      <c r="F19958" t="s">
        <v>7054</v>
      </c>
      <c r="G19958" t="s">
        <v>20</v>
      </c>
      <c r="H19958" t="s">
        <v>4691</v>
      </c>
      <c r="I19958" s="2">
        <v>400</v>
      </c>
      <c r="J19958" s="5"/>
      <c r="L19958" s="5"/>
      <c r="M19958" s="2">
        <f t="shared" si="311"/>
        <v>-97942.669999995967</v>
      </c>
      <c r="P19958"/>
    </row>
    <row r="19959" spans="1:16" hidden="1">
      <c r="A19959" t="s">
        <v>31558</v>
      </c>
      <c r="B19959" s="1">
        <v>42357</v>
      </c>
      <c r="C19959" t="s">
        <v>31559</v>
      </c>
      <c r="D19959">
        <v>2</v>
      </c>
      <c r="E19959" t="s">
        <v>31560</v>
      </c>
      <c r="F19959" t="s">
        <v>7054</v>
      </c>
      <c r="G19959" t="s">
        <v>20</v>
      </c>
      <c r="H19959" t="s">
        <v>8387</v>
      </c>
      <c r="J19959" s="5"/>
      <c r="K19959" s="2">
        <v>15894.05</v>
      </c>
      <c r="L19959" s="5"/>
      <c r="M19959" s="2">
        <f t="shared" si="311"/>
        <v>-113836.71999999597</v>
      </c>
      <c r="P19959"/>
    </row>
    <row r="19960" spans="1:16" hidden="1">
      <c r="A19960" t="s">
        <v>31558</v>
      </c>
      <c r="B19960" s="1">
        <v>42357</v>
      </c>
      <c r="C19960" t="s">
        <v>31559</v>
      </c>
      <c r="D19960">
        <v>2</v>
      </c>
      <c r="E19960" t="s">
        <v>31560</v>
      </c>
      <c r="F19960" t="s">
        <v>7054</v>
      </c>
      <c r="G19960" t="s">
        <v>20</v>
      </c>
      <c r="H19960" t="s">
        <v>8387</v>
      </c>
      <c r="I19960" s="2">
        <v>15894.09</v>
      </c>
      <c r="J19960" s="5"/>
      <c r="L19960" s="5"/>
      <c r="M19960" s="2">
        <f t="shared" si="311"/>
        <v>-97942.629999995974</v>
      </c>
      <c r="P19960"/>
    </row>
    <row r="19961" spans="1:16" hidden="1">
      <c r="A19961" s="35" t="s">
        <v>10226</v>
      </c>
      <c r="B19961" s="36">
        <v>42358</v>
      </c>
      <c r="C19961" s="35" t="s">
        <v>18</v>
      </c>
      <c r="D19961" s="35">
        <v>1</v>
      </c>
      <c r="E19961" s="35" t="s">
        <v>10227</v>
      </c>
      <c r="F19961" s="35" t="s">
        <v>13</v>
      </c>
      <c r="G19961" s="35" t="s">
        <v>4</v>
      </c>
      <c r="H19961" s="35" t="s">
        <v>3069</v>
      </c>
      <c r="I19961" s="11"/>
      <c r="J19961" s="12"/>
      <c r="K19961" s="11">
        <v>20000</v>
      </c>
      <c r="L19961" s="12"/>
      <c r="M19961" s="2">
        <f t="shared" si="311"/>
        <v>-117942.62999999597</v>
      </c>
      <c r="P19961"/>
    </row>
    <row r="19962" spans="1:16" hidden="1">
      <c r="A19962" s="13" t="s">
        <v>10234</v>
      </c>
      <c r="B19962" s="14">
        <v>42358</v>
      </c>
      <c r="C19962" s="13" t="s">
        <v>18</v>
      </c>
      <c r="D19962" s="13">
        <v>1</v>
      </c>
      <c r="E19962" s="13" t="s">
        <v>10235</v>
      </c>
      <c r="F19962" s="13" t="s">
        <v>13</v>
      </c>
      <c r="G19962" s="13" t="s">
        <v>4</v>
      </c>
      <c r="H19962" s="13" t="s">
        <v>18</v>
      </c>
      <c r="I19962" s="15"/>
      <c r="J19962" s="16"/>
      <c r="K19962" s="15">
        <v>12000</v>
      </c>
      <c r="L19962" s="16"/>
      <c r="M19962" s="2">
        <f t="shared" si="311"/>
        <v>-129942.62999999597</v>
      </c>
      <c r="P19962"/>
    </row>
    <row r="19963" spans="1:16" hidden="1">
      <c r="A19963" t="s">
        <v>31579</v>
      </c>
      <c r="B19963" s="1">
        <v>42358</v>
      </c>
      <c r="C19963" t="s">
        <v>6</v>
      </c>
      <c r="D19963">
        <v>1</v>
      </c>
      <c r="E19963" t="s">
        <v>31580</v>
      </c>
      <c r="F19963" t="s">
        <v>13561</v>
      </c>
      <c r="G19963" t="s">
        <v>4</v>
      </c>
      <c r="H19963" t="s">
        <v>31581</v>
      </c>
      <c r="I19963" s="2">
        <v>2000</v>
      </c>
      <c r="J19963" s="5"/>
      <c r="L19963" s="5"/>
      <c r="M19963" s="2">
        <f t="shared" si="311"/>
        <v>-127942.62999999597</v>
      </c>
      <c r="P19963"/>
    </row>
    <row r="19964" spans="1:16" hidden="1">
      <c r="A19964" t="s">
        <v>31601</v>
      </c>
      <c r="B19964" s="1">
        <v>42358</v>
      </c>
      <c r="C19964" t="s">
        <v>31602</v>
      </c>
      <c r="D19964">
        <v>1</v>
      </c>
      <c r="E19964" t="s">
        <v>31603</v>
      </c>
      <c r="F19964" t="s">
        <v>13561</v>
      </c>
      <c r="G19964" t="s">
        <v>4</v>
      </c>
      <c r="H19964" t="s">
        <v>31604</v>
      </c>
      <c r="I19964" s="2">
        <v>10000</v>
      </c>
      <c r="J19964" s="5"/>
      <c r="L19964" s="5"/>
      <c r="M19964" s="2">
        <f t="shared" si="311"/>
        <v>-117942.62999999597</v>
      </c>
      <c r="P19964"/>
    </row>
    <row r="19965" spans="1:16" hidden="1">
      <c r="A19965" t="s">
        <v>31622</v>
      </c>
      <c r="B19965" s="1">
        <v>42358</v>
      </c>
      <c r="C19965" t="s">
        <v>31623</v>
      </c>
      <c r="D19965">
        <v>1</v>
      </c>
      <c r="E19965" t="s">
        <v>31624</v>
      </c>
      <c r="F19965" t="s">
        <v>13565</v>
      </c>
      <c r="G19965" t="s">
        <v>4</v>
      </c>
      <c r="H19965" t="s">
        <v>31625</v>
      </c>
      <c r="I19965" s="2">
        <v>20000</v>
      </c>
      <c r="J19965" s="5"/>
      <c r="L19965" s="5"/>
      <c r="M19965" s="2">
        <f t="shared" si="311"/>
        <v>-97942.629999995974</v>
      </c>
      <c r="P19965"/>
    </row>
    <row r="19966" spans="1:16" hidden="1">
      <c r="A19966" s="35" t="s">
        <v>10369</v>
      </c>
      <c r="B19966" s="36">
        <v>42359</v>
      </c>
      <c r="C19966" s="35" t="s">
        <v>6</v>
      </c>
      <c r="D19966" s="35">
        <v>1</v>
      </c>
      <c r="E19966" s="35" t="s">
        <v>10370</v>
      </c>
      <c r="F19966" s="35" t="s">
        <v>29</v>
      </c>
      <c r="G19966" s="35" t="s">
        <v>20</v>
      </c>
      <c r="H19966" s="35" t="s">
        <v>8671</v>
      </c>
      <c r="I19966" s="11">
        <v>729.43</v>
      </c>
      <c r="J19966" s="12"/>
      <c r="K19966" s="11"/>
      <c r="L19966" s="12"/>
      <c r="M19966" s="2">
        <f t="shared" si="311"/>
        <v>-97213.199999995981</v>
      </c>
      <c r="P19966"/>
    </row>
    <row r="19967" spans="1:16" hidden="1">
      <c r="A19967" s="13" t="s">
        <v>10382</v>
      </c>
      <c r="B19967" s="14">
        <v>42359</v>
      </c>
      <c r="C19967" s="13" t="s">
        <v>43</v>
      </c>
      <c r="D19967" s="13">
        <v>1</v>
      </c>
      <c r="E19967" s="13" t="s">
        <v>10383</v>
      </c>
      <c r="F19967" s="13" t="s">
        <v>13</v>
      </c>
      <c r="G19967" s="13" t="s">
        <v>20</v>
      </c>
      <c r="H19967" s="13" t="s">
        <v>8464</v>
      </c>
      <c r="I19967" s="15"/>
      <c r="J19967" s="16"/>
      <c r="K19967" s="15">
        <v>729.43</v>
      </c>
      <c r="L19967" s="16"/>
      <c r="M19967" s="2">
        <f t="shared" si="311"/>
        <v>-97942.629999995974</v>
      </c>
      <c r="P19967"/>
    </row>
    <row r="19968" spans="1:16" hidden="1">
      <c r="A19968" t="s">
        <v>10406</v>
      </c>
      <c r="B19968" s="1">
        <v>42359</v>
      </c>
      <c r="C19968" t="s">
        <v>18</v>
      </c>
      <c r="D19968">
        <v>1</v>
      </c>
      <c r="E19968" t="s">
        <v>10407</v>
      </c>
      <c r="F19968" t="s">
        <v>13</v>
      </c>
      <c r="G19968" t="s">
        <v>20</v>
      </c>
      <c r="H19968" t="s">
        <v>3069</v>
      </c>
      <c r="J19968" s="5"/>
      <c r="K19968" s="2">
        <v>12000</v>
      </c>
      <c r="L19968" s="5"/>
      <c r="M19968" s="2">
        <f t="shared" si="311"/>
        <v>-109942.62999999597</v>
      </c>
      <c r="P19968"/>
    </row>
    <row r="19969" spans="1:16" hidden="1">
      <c r="A19969" t="s">
        <v>10477</v>
      </c>
      <c r="B19969" s="1">
        <v>42359</v>
      </c>
      <c r="C19969" t="s">
        <v>1</v>
      </c>
      <c r="D19969">
        <v>2</v>
      </c>
      <c r="E19969" t="s">
        <v>10478</v>
      </c>
      <c r="F19969" t="s">
        <v>3</v>
      </c>
      <c r="G19969" t="s">
        <v>20</v>
      </c>
      <c r="H19969" t="s">
        <v>5</v>
      </c>
      <c r="I19969" s="2">
        <v>37293.39</v>
      </c>
      <c r="J19969" s="5"/>
      <c r="L19969" s="5"/>
      <c r="M19969" s="2">
        <f t="shared" si="311"/>
        <v>-72649.239999995974</v>
      </c>
      <c r="P19969"/>
    </row>
    <row r="19970" spans="1:16" hidden="1">
      <c r="A19970" t="s">
        <v>10577</v>
      </c>
      <c r="B19970" s="1">
        <v>42359</v>
      </c>
      <c r="C19970" t="s">
        <v>18</v>
      </c>
      <c r="D19970">
        <v>1</v>
      </c>
      <c r="E19970" t="s">
        <v>10578</v>
      </c>
      <c r="F19970" t="s">
        <v>13</v>
      </c>
      <c r="G19970" t="s">
        <v>20</v>
      </c>
      <c r="H19970" t="s">
        <v>10579</v>
      </c>
      <c r="J19970" s="5"/>
      <c r="K19970" s="2">
        <v>10000</v>
      </c>
      <c r="L19970" s="5"/>
      <c r="M19970" s="2">
        <f t="shared" si="311"/>
        <v>-82649.239999995974</v>
      </c>
      <c r="P19970"/>
    </row>
    <row r="19971" spans="1:16" hidden="1">
      <c r="A19971" t="s">
        <v>10582</v>
      </c>
      <c r="B19971" s="1">
        <v>42359</v>
      </c>
      <c r="C19971" t="s">
        <v>1</v>
      </c>
      <c r="D19971">
        <v>1</v>
      </c>
      <c r="E19971" t="s">
        <v>10583</v>
      </c>
      <c r="F19971" t="s">
        <v>13</v>
      </c>
      <c r="G19971" t="s">
        <v>20</v>
      </c>
      <c r="H19971" t="s">
        <v>10584</v>
      </c>
      <c r="J19971" s="5"/>
      <c r="K19971" s="2">
        <v>180000</v>
      </c>
      <c r="L19971" s="5"/>
      <c r="M19971" s="2">
        <f t="shared" si="311"/>
        <v>-262649.23999999597</v>
      </c>
      <c r="P19971"/>
    </row>
    <row r="19972" spans="1:16" hidden="1">
      <c r="A19972" t="s">
        <v>10592</v>
      </c>
      <c r="B19972" s="1">
        <v>42359</v>
      </c>
      <c r="C19972" t="s">
        <v>10593</v>
      </c>
      <c r="D19972">
        <v>2</v>
      </c>
      <c r="E19972" t="s">
        <v>10594</v>
      </c>
      <c r="F19972" t="s">
        <v>312</v>
      </c>
      <c r="G19972" t="s">
        <v>479</v>
      </c>
      <c r="H19972" t="s">
        <v>4346</v>
      </c>
      <c r="J19972" s="5"/>
      <c r="K19972" s="2">
        <v>366.73</v>
      </c>
      <c r="L19972" s="5"/>
      <c r="M19972" s="2">
        <f t="shared" si="311"/>
        <v>-263015.96999999596</v>
      </c>
      <c r="P19972"/>
    </row>
    <row r="19973" spans="1:16" hidden="1">
      <c r="A19973" t="s">
        <v>10592</v>
      </c>
      <c r="B19973" s="1">
        <v>42359</v>
      </c>
      <c r="C19973" t="s">
        <v>10593</v>
      </c>
      <c r="D19973">
        <v>2</v>
      </c>
      <c r="E19973" t="s">
        <v>10594</v>
      </c>
      <c r="F19973" t="s">
        <v>312</v>
      </c>
      <c r="G19973" t="s">
        <v>479</v>
      </c>
      <c r="H19973" t="s">
        <v>4346</v>
      </c>
      <c r="I19973" s="2">
        <v>200</v>
      </c>
      <c r="J19973" s="5"/>
      <c r="L19973" s="5"/>
      <c r="M19973" s="2">
        <f t="shared" si="311"/>
        <v>-262815.96999999596</v>
      </c>
      <c r="P19973"/>
    </row>
    <row r="19974" spans="1:16" hidden="1">
      <c r="A19974" t="s">
        <v>10603</v>
      </c>
      <c r="B19974" s="1">
        <v>42359</v>
      </c>
      <c r="C19974" t="s">
        <v>1</v>
      </c>
      <c r="D19974">
        <v>2</v>
      </c>
      <c r="E19974" t="s">
        <v>10604</v>
      </c>
      <c r="F19974" t="s">
        <v>13</v>
      </c>
      <c r="G19974" t="s">
        <v>20</v>
      </c>
      <c r="H19974" t="s">
        <v>24</v>
      </c>
      <c r="J19974" s="5"/>
      <c r="K19974" s="2">
        <v>37293.39</v>
      </c>
      <c r="L19974" s="5"/>
      <c r="M19974" s="2">
        <f t="shared" si="311"/>
        <v>-300109.35999999597</v>
      </c>
      <c r="P19974"/>
    </row>
    <row r="19975" spans="1:16" hidden="1">
      <c r="A19975" t="s">
        <v>10647</v>
      </c>
      <c r="B19975" s="1">
        <v>42359</v>
      </c>
      <c r="C19975" t="s">
        <v>11</v>
      </c>
      <c r="D19975">
        <v>1</v>
      </c>
      <c r="E19975" t="s">
        <v>10648</v>
      </c>
      <c r="F19975" t="s">
        <v>228</v>
      </c>
      <c r="G19975" t="s">
        <v>20</v>
      </c>
      <c r="H19975" t="s">
        <v>7449</v>
      </c>
      <c r="J19975" s="5"/>
      <c r="K19975" s="2">
        <v>85000</v>
      </c>
      <c r="L19975" s="5"/>
      <c r="M19975" s="2">
        <f t="shared" si="311"/>
        <v>-385109.35999999597</v>
      </c>
      <c r="P19975"/>
    </row>
    <row r="19976" spans="1:16" hidden="1">
      <c r="A19976" t="s">
        <v>10665</v>
      </c>
      <c r="B19976" s="1">
        <v>42359</v>
      </c>
      <c r="C19976" t="s">
        <v>195</v>
      </c>
      <c r="D19976">
        <v>1</v>
      </c>
      <c r="E19976" t="s">
        <v>10666</v>
      </c>
      <c r="F19976" t="s">
        <v>13</v>
      </c>
      <c r="G19976" t="s">
        <v>20</v>
      </c>
      <c r="H19976" t="s">
        <v>195</v>
      </c>
      <c r="J19976" s="5"/>
      <c r="K19976" s="2">
        <v>4096.7700000000004</v>
      </c>
      <c r="L19976" s="5"/>
      <c r="M19976" s="2">
        <f t="shared" si="311"/>
        <v>-389206.12999999599</v>
      </c>
      <c r="P19976"/>
    </row>
    <row r="19977" spans="1:16" hidden="1">
      <c r="A19977" t="s">
        <v>10671</v>
      </c>
      <c r="B19977" s="1">
        <v>42359</v>
      </c>
      <c r="C19977" t="s">
        <v>200</v>
      </c>
      <c r="D19977">
        <v>1</v>
      </c>
      <c r="E19977" t="s">
        <v>10672</v>
      </c>
      <c r="F19977" t="s">
        <v>16</v>
      </c>
      <c r="G19977" t="s">
        <v>20</v>
      </c>
      <c r="H19977" t="s">
        <v>200</v>
      </c>
      <c r="J19977" s="5"/>
      <c r="K19977" s="2">
        <v>600</v>
      </c>
      <c r="L19977" s="5"/>
      <c r="M19977" s="2">
        <f t="shared" ref="M19977:M20040" si="312">+M19976+I19977-K19977</f>
        <v>-389806.12999999599</v>
      </c>
      <c r="P19977"/>
    </row>
    <row r="19978" spans="1:16" hidden="1">
      <c r="A19978" t="s">
        <v>10682</v>
      </c>
      <c r="B19978" s="1">
        <v>42359</v>
      </c>
      <c r="C19978" t="s">
        <v>18</v>
      </c>
      <c r="D19978">
        <v>1</v>
      </c>
      <c r="E19978" t="s">
        <v>10683</v>
      </c>
      <c r="F19978" t="s">
        <v>13</v>
      </c>
      <c r="G19978" t="s">
        <v>20</v>
      </c>
      <c r="H19978" t="s">
        <v>18</v>
      </c>
      <c r="J19978" s="5"/>
      <c r="K19978" s="2">
        <v>1214.52</v>
      </c>
      <c r="L19978" s="5"/>
      <c r="M19978" s="2">
        <f t="shared" si="312"/>
        <v>-391020.64999999601</v>
      </c>
      <c r="P19978"/>
    </row>
    <row r="19979" spans="1:16" hidden="1">
      <c r="A19979" t="s">
        <v>10702</v>
      </c>
      <c r="B19979" s="1">
        <v>42359</v>
      </c>
      <c r="C19979" t="s">
        <v>6</v>
      </c>
      <c r="D19979">
        <v>1</v>
      </c>
      <c r="E19979" t="s">
        <v>10703</v>
      </c>
      <c r="F19979" t="s">
        <v>29</v>
      </c>
      <c r="G19979" t="s">
        <v>4</v>
      </c>
      <c r="H19979" t="s">
        <v>65</v>
      </c>
      <c r="I19979" s="2">
        <v>200</v>
      </c>
      <c r="J19979" s="5"/>
      <c r="L19979" s="5"/>
      <c r="M19979" s="2">
        <f t="shared" si="312"/>
        <v>-390820.64999999601</v>
      </c>
      <c r="P19979"/>
    </row>
    <row r="19980" spans="1:16" hidden="1">
      <c r="A19980" t="s">
        <v>10729</v>
      </c>
      <c r="B19980" s="1">
        <v>42359</v>
      </c>
      <c r="C19980" t="s">
        <v>11</v>
      </c>
      <c r="D19980">
        <v>1</v>
      </c>
      <c r="E19980" t="s">
        <v>10730</v>
      </c>
      <c r="F19980" t="s">
        <v>13</v>
      </c>
      <c r="G19980" t="s">
        <v>4</v>
      </c>
      <c r="H19980" t="s">
        <v>10731</v>
      </c>
      <c r="J19980" s="5"/>
      <c r="K19980" s="2">
        <v>20000</v>
      </c>
      <c r="L19980" s="5"/>
      <c r="M19980" s="2">
        <f t="shared" si="312"/>
        <v>-410820.64999999601</v>
      </c>
      <c r="P19980"/>
    </row>
    <row r="19981" spans="1:16" hidden="1">
      <c r="A19981" t="s">
        <v>10737</v>
      </c>
      <c r="B19981" s="1">
        <v>42359</v>
      </c>
      <c r="C19981" t="s">
        <v>6</v>
      </c>
      <c r="D19981">
        <v>1</v>
      </c>
      <c r="E19981" t="s">
        <v>10738</v>
      </c>
      <c r="F19981" t="s">
        <v>29</v>
      </c>
      <c r="G19981" t="s">
        <v>4</v>
      </c>
      <c r="H19981" t="s">
        <v>10739</v>
      </c>
      <c r="I19981" s="2">
        <v>18.57</v>
      </c>
      <c r="J19981" s="5"/>
      <c r="L19981" s="5"/>
      <c r="M19981" s="2">
        <f t="shared" si="312"/>
        <v>-410802.079999996</v>
      </c>
      <c r="P19981"/>
    </row>
    <row r="19982" spans="1:16" hidden="1">
      <c r="A19982" t="s">
        <v>10744</v>
      </c>
      <c r="B19982" s="1">
        <v>42359</v>
      </c>
      <c r="C19982" t="s">
        <v>1</v>
      </c>
      <c r="D19982">
        <v>1</v>
      </c>
      <c r="E19982" t="s">
        <v>10745</v>
      </c>
      <c r="F19982" t="s">
        <v>16</v>
      </c>
      <c r="G19982" t="s">
        <v>4</v>
      </c>
      <c r="H19982" t="s">
        <v>10746</v>
      </c>
      <c r="J19982" s="5"/>
      <c r="K19982" s="2">
        <v>8249</v>
      </c>
      <c r="L19982" s="5"/>
      <c r="M19982" s="2">
        <f t="shared" si="312"/>
        <v>-419051.079999996</v>
      </c>
      <c r="P19982"/>
    </row>
    <row r="19983" spans="1:16" hidden="1">
      <c r="A19983" t="s">
        <v>10759</v>
      </c>
      <c r="B19983" s="1">
        <v>42359</v>
      </c>
      <c r="C19983" t="s">
        <v>6</v>
      </c>
      <c r="D19983">
        <v>1</v>
      </c>
      <c r="E19983" t="s">
        <v>10760</v>
      </c>
      <c r="F19983" t="s">
        <v>29</v>
      </c>
      <c r="G19983" t="s">
        <v>4</v>
      </c>
      <c r="H19983" t="s">
        <v>10761</v>
      </c>
      <c r="I19983" s="2">
        <v>2800</v>
      </c>
      <c r="J19983" s="5"/>
      <c r="L19983" s="5"/>
      <c r="M19983" s="2">
        <f t="shared" si="312"/>
        <v>-416251.079999996</v>
      </c>
      <c r="P19983"/>
    </row>
    <row r="19984" spans="1:16" hidden="1">
      <c r="A19984" t="s">
        <v>10776</v>
      </c>
      <c r="B19984" s="1">
        <v>42359</v>
      </c>
      <c r="C19984" t="s">
        <v>43</v>
      </c>
      <c r="D19984">
        <v>1</v>
      </c>
      <c r="E19984" t="s">
        <v>10777</v>
      </c>
      <c r="F19984" t="s">
        <v>1439</v>
      </c>
      <c r="G19984" t="s">
        <v>4</v>
      </c>
      <c r="H19984" t="s">
        <v>10778</v>
      </c>
      <c r="J19984" s="5"/>
      <c r="K19984" s="2">
        <v>20000</v>
      </c>
      <c r="L19984" s="5"/>
      <c r="M19984" s="2">
        <f t="shared" si="312"/>
        <v>-436251.079999996</v>
      </c>
      <c r="P19984"/>
    </row>
    <row r="19985" spans="1:16" hidden="1">
      <c r="A19985" t="s">
        <v>10789</v>
      </c>
      <c r="B19985" s="1">
        <v>42359</v>
      </c>
      <c r="C19985" t="s">
        <v>6</v>
      </c>
      <c r="D19985">
        <v>1</v>
      </c>
      <c r="E19985" t="s">
        <v>10790</v>
      </c>
      <c r="F19985" t="s">
        <v>29</v>
      </c>
      <c r="G19985" t="s">
        <v>4</v>
      </c>
      <c r="H19985" t="s">
        <v>10791</v>
      </c>
      <c r="I19985" s="2">
        <v>761.77</v>
      </c>
      <c r="J19985" s="5"/>
      <c r="L19985" s="5"/>
      <c r="M19985" s="2">
        <f t="shared" si="312"/>
        <v>-435489.30999999598</v>
      </c>
      <c r="P19985"/>
    </row>
    <row r="19986" spans="1:16" hidden="1">
      <c r="A19986" t="s">
        <v>10796</v>
      </c>
      <c r="B19986" s="1">
        <v>42359</v>
      </c>
      <c r="C19986" t="s">
        <v>6</v>
      </c>
      <c r="D19986">
        <v>1</v>
      </c>
      <c r="E19986" t="s">
        <v>10797</v>
      </c>
      <c r="F19986" t="s">
        <v>29</v>
      </c>
      <c r="G19986" t="s">
        <v>4</v>
      </c>
      <c r="H19986" t="s">
        <v>10798</v>
      </c>
      <c r="I19986" s="2">
        <v>2897.37</v>
      </c>
      <c r="J19986" s="5"/>
      <c r="L19986" s="5"/>
      <c r="M19986" s="2">
        <f t="shared" si="312"/>
        <v>-432591.93999999599</v>
      </c>
      <c r="P19986"/>
    </row>
    <row r="19987" spans="1:16" hidden="1">
      <c r="A19987" t="s">
        <v>10800</v>
      </c>
      <c r="B19987" s="1">
        <v>42359</v>
      </c>
      <c r="C19987" t="s">
        <v>18</v>
      </c>
      <c r="D19987">
        <v>1</v>
      </c>
      <c r="E19987" t="s">
        <v>10801</v>
      </c>
      <c r="F19987" t="s">
        <v>13</v>
      </c>
      <c r="G19987" t="s">
        <v>4</v>
      </c>
      <c r="H19987" t="s">
        <v>7786</v>
      </c>
      <c r="J19987" s="5"/>
      <c r="K19987" s="2">
        <v>20000</v>
      </c>
      <c r="L19987" s="5"/>
      <c r="M19987" s="2">
        <f t="shared" si="312"/>
        <v>-452591.93999999599</v>
      </c>
      <c r="P19987"/>
    </row>
    <row r="19988" spans="1:16" hidden="1">
      <c r="A19988" t="s">
        <v>10815</v>
      </c>
      <c r="B19988" s="1">
        <v>42359</v>
      </c>
      <c r="C19988" t="s">
        <v>6</v>
      </c>
      <c r="D19988">
        <v>1</v>
      </c>
      <c r="E19988" t="s">
        <v>10816</v>
      </c>
      <c r="F19988" t="s">
        <v>29</v>
      </c>
      <c r="G19988" t="s">
        <v>4</v>
      </c>
      <c r="H19988" t="s">
        <v>1335</v>
      </c>
      <c r="I19988" s="2">
        <v>1000</v>
      </c>
      <c r="J19988" s="5"/>
      <c r="L19988" s="5"/>
      <c r="M19988" s="2">
        <f t="shared" si="312"/>
        <v>-451591.93999999599</v>
      </c>
      <c r="P19988"/>
    </row>
    <row r="19989" spans="1:16" hidden="1">
      <c r="A19989" t="s">
        <v>10850</v>
      </c>
      <c r="B19989" s="1">
        <v>42359</v>
      </c>
      <c r="C19989" t="s">
        <v>18</v>
      </c>
      <c r="D19989">
        <v>1</v>
      </c>
      <c r="E19989" t="s">
        <v>10851</v>
      </c>
      <c r="F19989" t="s">
        <v>13</v>
      </c>
      <c r="G19989" t="s">
        <v>4</v>
      </c>
      <c r="H19989" t="s">
        <v>10852</v>
      </c>
      <c r="J19989" s="5"/>
      <c r="K19989" s="2">
        <v>77000</v>
      </c>
      <c r="L19989" s="5"/>
      <c r="M19989" s="2">
        <f t="shared" si="312"/>
        <v>-528591.93999999599</v>
      </c>
      <c r="P19989"/>
    </row>
    <row r="19990" spans="1:16" hidden="1">
      <c r="A19990" t="s">
        <v>10876</v>
      </c>
      <c r="B19990" s="1">
        <v>42359</v>
      </c>
      <c r="C19990" t="s">
        <v>6</v>
      </c>
      <c r="D19990">
        <v>1</v>
      </c>
      <c r="E19990" t="s">
        <v>10877</v>
      </c>
      <c r="F19990" t="s">
        <v>29</v>
      </c>
      <c r="G19990" t="s">
        <v>4</v>
      </c>
      <c r="H19990" t="s">
        <v>10878</v>
      </c>
      <c r="I19990" s="2">
        <v>1339.37</v>
      </c>
      <c r="J19990" s="5"/>
      <c r="L19990" s="5"/>
      <c r="M19990" s="2">
        <f t="shared" si="312"/>
        <v>-527252.56999999599</v>
      </c>
      <c r="P19990"/>
    </row>
    <row r="19991" spans="1:16" hidden="1">
      <c r="A19991" t="s">
        <v>10883</v>
      </c>
      <c r="B19991" s="1">
        <v>42359</v>
      </c>
      <c r="C19991" t="s">
        <v>11</v>
      </c>
      <c r="D19991">
        <v>1</v>
      </c>
      <c r="E19991" t="s">
        <v>10884</v>
      </c>
      <c r="F19991" t="s">
        <v>228</v>
      </c>
      <c r="G19991" t="s">
        <v>4</v>
      </c>
      <c r="H19991" t="s">
        <v>2550</v>
      </c>
      <c r="J19991" s="5"/>
      <c r="K19991" s="2">
        <v>4100</v>
      </c>
      <c r="L19991" s="5"/>
      <c r="M19991" s="2">
        <f t="shared" si="312"/>
        <v>-531352.56999999599</v>
      </c>
      <c r="P19991"/>
    </row>
    <row r="19992" spans="1:16" hidden="1">
      <c r="A19992" t="s">
        <v>10927</v>
      </c>
      <c r="B19992" s="1">
        <v>42359</v>
      </c>
      <c r="C19992" t="s">
        <v>11</v>
      </c>
      <c r="D19992">
        <v>1</v>
      </c>
      <c r="E19992" t="s">
        <v>10928</v>
      </c>
      <c r="F19992" t="s">
        <v>67</v>
      </c>
      <c r="G19992" t="s">
        <v>4</v>
      </c>
      <c r="H19992" t="s">
        <v>4830</v>
      </c>
      <c r="J19992" s="5"/>
      <c r="K19992" s="2">
        <v>15500</v>
      </c>
      <c r="L19992" s="5"/>
      <c r="M19992" s="2">
        <f t="shared" si="312"/>
        <v>-546852.56999999599</v>
      </c>
      <c r="P19992"/>
    </row>
    <row r="19993" spans="1:16" hidden="1">
      <c r="A19993" t="s">
        <v>10939</v>
      </c>
      <c r="B19993" s="1">
        <v>42359</v>
      </c>
      <c r="C19993" t="s">
        <v>1</v>
      </c>
      <c r="D19993">
        <v>1</v>
      </c>
      <c r="E19993" t="s">
        <v>10940</v>
      </c>
      <c r="F19993" t="s">
        <v>16</v>
      </c>
      <c r="G19993" t="s">
        <v>4</v>
      </c>
      <c r="H19993" t="s">
        <v>10941</v>
      </c>
      <c r="J19993" s="5"/>
      <c r="K19993" s="2">
        <v>188800</v>
      </c>
      <c r="L19993" s="5"/>
      <c r="M19993" s="2">
        <f t="shared" si="312"/>
        <v>-735652.56999999599</v>
      </c>
      <c r="P19993"/>
    </row>
    <row r="19994" spans="1:16" hidden="1">
      <c r="A19994" t="s">
        <v>10943</v>
      </c>
      <c r="B19994" s="1">
        <v>42359</v>
      </c>
      <c r="C19994" t="s">
        <v>11</v>
      </c>
      <c r="D19994">
        <v>1</v>
      </c>
      <c r="E19994" t="s">
        <v>10944</v>
      </c>
      <c r="F19994" t="s">
        <v>13</v>
      </c>
      <c r="G19994" t="s">
        <v>4</v>
      </c>
      <c r="H19994" t="s">
        <v>535</v>
      </c>
      <c r="J19994" s="5"/>
      <c r="K19994" s="2">
        <v>1025</v>
      </c>
      <c r="L19994" s="5"/>
      <c r="M19994" s="2">
        <f t="shared" si="312"/>
        <v>-736677.56999999599</v>
      </c>
      <c r="P19994"/>
    </row>
    <row r="19995" spans="1:16" hidden="1">
      <c r="A19995" t="s">
        <v>10947</v>
      </c>
      <c r="B19995" s="1">
        <v>42359</v>
      </c>
      <c r="C19995" t="s">
        <v>1</v>
      </c>
      <c r="D19995">
        <v>1</v>
      </c>
      <c r="E19995" t="s">
        <v>10948</v>
      </c>
      <c r="F19995" t="s">
        <v>13</v>
      </c>
      <c r="G19995" t="s">
        <v>4</v>
      </c>
      <c r="H19995" t="s">
        <v>1783</v>
      </c>
      <c r="J19995" s="5"/>
      <c r="K19995" s="2">
        <v>3030</v>
      </c>
      <c r="L19995" s="5"/>
      <c r="M19995" s="2">
        <f t="shared" si="312"/>
        <v>-739707.56999999599</v>
      </c>
      <c r="P19995"/>
    </row>
    <row r="19996" spans="1:16" hidden="1">
      <c r="A19996" t="s">
        <v>10953</v>
      </c>
      <c r="B19996" s="1">
        <v>42359</v>
      </c>
      <c r="C19996" t="s">
        <v>43</v>
      </c>
      <c r="D19996">
        <v>1</v>
      </c>
      <c r="E19996" t="s">
        <v>10954</v>
      </c>
      <c r="F19996" t="s">
        <v>13</v>
      </c>
      <c r="G19996" t="s">
        <v>4</v>
      </c>
      <c r="H19996" t="s">
        <v>10955</v>
      </c>
      <c r="J19996" s="5"/>
      <c r="K19996" s="2">
        <v>3030</v>
      </c>
      <c r="L19996" s="5"/>
      <c r="M19996" s="2">
        <f t="shared" si="312"/>
        <v>-742737.56999999599</v>
      </c>
      <c r="P19996"/>
    </row>
    <row r="19997" spans="1:16" hidden="1">
      <c r="A19997" t="s">
        <v>10959</v>
      </c>
      <c r="B19997" s="1">
        <v>42359</v>
      </c>
      <c r="C19997" t="s">
        <v>6</v>
      </c>
      <c r="D19997">
        <v>1</v>
      </c>
      <c r="E19997" t="s">
        <v>10960</v>
      </c>
      <c r="F19997" t="s">
        <v>29</v>
      </c>
      <c r="G19997" t="s">
        <v>4</v>
      </c>
      <c r="H19997" t="s">
        <v>10961</v>
      </c>
      <c r="I19997" s="2">
        <v>472.96</v>
      </c>
      <c r="J19997" s="5"/>
      <c r="L19997" s="5"/>
      <c r="M19997" s="2">
        <f t="shared" si="312"/>
        <v>-742264.60999999603</v>
      </c>
      <c r="P19997"/>
    </row>
    <row r="19998" spans="1:16" hidden="1">
      <c r="A19998" t="s">
        <v>10978</v>
      </c>
      <c r="B19998" s="1">
        <v>42359</v>
      </c>
      <c r="C19998" t="s">
        <v>11</v>
      </c>
      <c r="D19998">
        <v>1</v>
      </c>
      <c r="E19998" t="s">
        <v>10979</v>
      </c>
      <c r="F19998" t="s">
        <v>13</v>
      </c>
      <c r="G19998" t="s">
        <v>4</v>
      </c>
      <c r="H19998" t="s">
        <v>9378</v>
      </c>
      <c r="J19998" s="5"/>
      <c r="K19998" s="2">
        <v>29000</v>
      </c>
      <c r="L19998" s="5"/>
      <c r="M19998" s="2">
        <f t="shared" si="312"/>
        <v>-771264.60999999603</v>
      </c>
      <c r="P19998"/>
    </row>
    <row r="19999" spans="1:16" hidden="1">
      <c r="A19999" t="s">
        <v>10990</v>
      </c>
      <c r="B19999" s="1">
        <v>42359</v>
      </c>
      <c r="C19999" t="s">
        <v>11</v>
      </c>
      <c r="D19999">
        <v>1</v>
      </c>
      <c r="E19999" t="s">
        <v>10991</v>
      </c>
      <c r="F19999" t="s">
        <v>13</v>
      </c>
      <c r="G19999" t="s">
        <v>4</v>
      </c>
      <c r="H19999" t="s">
        <v>9378</v>
      </c>
      <c r="J19999" s="5"/>
      <c r="K19999" s="2">
        <v>3000</v>
      </c>
      <c r="L19999" s="5"/>
      <c r="M19999" s="2">
        <f t="shared" si="312"/>
        <v>-774264.60999999603</v>
      </c>
      <c r="P19999"/>
    </row>
    <row r="20000" spans="1:16" hidden="1">
      <c r="A20000" t="s">
        <v>10998</v>
      </c>
      <c r="B20000" s="1">
        <v>42359</v>
      </c>
      <c r="C20000" t="s">
        <v>43</v>
      </c>
      <c r="D20000">
        <v>1</v>
      </c>
      <c r="E20000" t="s">
        <v>10999</v>
      </c>
      <c r="F20000" t="s">
        <v>13</v>
      </c>
      <c r="G20000" t="s">
        <v>4</v>
      </c>
      <c r="H20000" t="s">
        <v>10778</v>
      </c>
      <c r="J20000" s="5"/>
      <c r="K20000" s="2">
        <v>74000</v>
      </c>
      <c r="L20000" s="5"/>
      <c r="M20000" s="2">
        <f t="shared" si="312"/>
        <v>-848264.60999999603</v>
      </c>
      <c r="P20000"/>
    </row>
    <row r="20001" spans="1:16" hidden="1">
      <c r="A20001" t="s">
        <v>11003</v>
      </c>
      <c r="B20001" s="1">
        <v>42359</v>
      </c>
      <c r="C20001" t="s">
        <v>1</v>
      </c>
      <c r="D20001">
        <v>1</v>
      </c>
      <c r="E20001" t="s">
        <v>11004</v>
      </c>
      <c r="F20001" t="s">
        <v>13</v>
      </c>
      <c r="G20001" t="s">
        <v>4</v>
      </c>
      <c r="H20001" t="s">
        <v>11005</v>
      </c>
      <c r="J20001" s="5"/>
      <c r="K20001" s="2">
        <v>150000</v>
      </c>
      <c r="L20001" s="5"/>
      <c r="M20001" s="2">
        <f t="shared" si="312"/>
        <v>-998264.60999999603</v>
      </c>
      <c r="P20001"/>
    </row>
    <row r="20002" spans="1:16" hidden="1">
      <c r="A20002" t="s">
        <v>11018</v>
      </c>
      <c r="B20002" s="1">
        <v>42359</v>
      </c>
      <c r="C20002" t="s">
        <v>11</v>
      </c>
      <c r="D20002">
        <v>1</v>
      </c>
      <c r="E20002" t="s">
        <v>11019</v>
      </c>
      <c r="F20002" t="s">
        <v>16</v>
      </c>
      <c r="G20002" t="s">
        <v>4</v>
      </c>
      <c r="H20002" t="s">
        <v>4034</v>
      </c>
      <c r="J20002" s="5"/>
      <c r="K20002" s="2">
        <v>1025</v>
      </c>
      <c r="L20002" s="5"/>
      <c r="M20002" s="2">
        <f t="shared" si="312"/>
        <v>-999289.60999999603</v>
      </c>
      <c r="P20002"/>
    </row>
    <row r="20003" spans="1:16" hidden="1">
      <c r="A20003" t="s">
        <v>11052</v>
      </c>
      <c r="B20003" s="1">
        <v>42359</v>
      </c>
      <c r="C20003" t="s">
        <v>11</v>
      </c>
      <c r="D20003">
        <v>1</v>
      </c>
      <c r="E20003" t="s">
        <v>11053</v>
      </c>
      <c r="F20003" t="s">
        <v>228</v>
      </c>
      <c r="G20003" t="s">
        <v>4</v>
      </c>
      <c r="H20003" t="s">
        <v>11054</v>
      </c>
      <c r="J20003" s="5"/>
      <c r="K20003" s="2">
        <v>244100</v>
      </c>
      <c r="L20003" s="5"/>
      <c r="M20003" s="2">
        <f t="shared" si="312"/>
        <v>-1243389.6099999961</v>
      </c>
      <c r="P20003"/>
    </row>
    <row r="20004" spans="1:16" hidden="1">
      <c r="A20004" t="s">
        <v>11073</v>
      </c>
      <c r="B20004" s="1">
        <v>42359</v>
      </c>
      <c r="C20004" t="s">
        <v>1</v>
      </c>
      <c r="D20004">
        <v>1</v>
      </c>
      <c r="E20004" t="s">
        <v>11074</v>
      </c>
      <c r="F20004" t="s">
        <v>13</v>
      </c>
      <c r="G20004" t="s">
        <v>4</v>
      </c>
      <c r="H20004" t="s">
        <v>11075</v>
      </c>
      <c r="J20004" s="5"/>
      <c r="K20004" s="2">
        <v>290000</v>
      </c>
      <c r="L20004" s="5"/>
      <c r="M20004" s="2">
        <f t="shared" si="312"/>
        <v>-1533389.6099999961</v>
      </c>
      <c r="P20004"/>
    </row>
    <row r="20005" spans="1:16" hidden="1">
      <c r="A20005" t="s">
        <v>11097</v>
      </c>
      <c r="B20005" s="1">
        <v>42359</v>
      </c>
      <c r="C20005" t="s">
        <v>43</v>
      </c>
      <c r="D20005">
        <v>1</v>
      </c>
      <c r="E20005" t="s">
        <v>11098</v>
      </c>
      <c r="F20005" t="s">
        <v>16</v>
      </c>
      <c r="G20005" t="s">
        <v>4</v>
      </c>
      <c r="H20005" t="s">
        <v>3376</v>
      </c>
      <c r="J20005" s="5"/>
      <c r="K20005" s="2">
        <v>2200</v>
      </c>
      <c r="L20005" s="5"/>
      <c r="M20005" s="2">
        <f t="shared" si="312"/>
        <v>-1535589.6099999961</v>
      </c>
      <c r="P20005"/>
    </row>
    <row r="20006" spans="1:16" hidden="1">
      <c r="A20006" t="s">
        <v>11099</v>
      </c>
      <c r="B20006" s="1">
        <v>42359</v>
      </c>
      <c r="C20006" t="s">
        <v>18</v>
      </c>
      <c r="D20006">
        <v>1</v>
      </c>
      <c r="E20006" t="s">
        <v>11100</v>
      </c>
      <c r="F20006" t="s">
        <v>13</v>
      </c>
      <c r="G20006" t="s">
        <v>4</v>
      </c>
      <c r="H20006" t="s">
        <v>11101</v>
      </c>
      <c r="J20006" s="5"/>
      <c r="K20006" s="2">
        <v>45000</v>
      </c>
      <c r="L20006" s="5"/>
      <c r="M20006" s="2">
        <f t="shared" si="312"/>
        <v>-1580589.6099999961</v>
      </c>
      <c r="P20006"/>
    </row>
    <row r="20007" spans="1:16" hidden="1">
      <c r="A20007" t="s">
        <v>11102</v>
      </c>
      <c r="B20007" s="1">
        <v>42359</v>
      </c>
      <c r="C20007" t="s">
        <v>11</v>
      </c>
      <c r="D20007">
        <v>1</v>
      </c>
      <c r="E20007" t="s">
        <v>11103</v>
      </c>
      <c r="F20007" t="s">
        <v>13</v>
      </c>
      <c r="G20007" t="s">
        <v>4</v>
      </c>
      <c r="H20007" t="s">
        <v>2485</v>
      </c>
      <c r="J20007" s="5"/>
      <c r="K20007" s="2">
        <v>458.2</v>
      </c>
      <c r="L20007" s="5"/>
      <c r="M20007" s="2">
        <f t="shared" si="312"/>
        <v>-1581047.8099999961</v>
      </c>
      <c r="P20007"/>
    </row>
    <row r="20008" spans="1:16" hidden="1">
      <c r="A20008" t="s">
        <v>11129</v>
      </c>
      <c r="B20008" s="1">
        <v>42359</v>
      </c>
      <c r="C20008" t="s">
        <v>200</v>
      </c>
      <c r="D20008">
        <v>1</v>
      </c>
      <c r="E20008" t="s">
        <v>11130</v>
      </c>
      <c r="F20008" t="s">
        <v>16</v>
      </c>
      <c r="G20008" t="s">
        <v>4</v>
      </c>
      <c r="H20008" t="s">
        <v>200</v>
      </c>
      <c r="J20008" s="5"/>
      <c r="K20008" s="2">
        <v>8691.7800000000007</v>
      </c>
      <c r="L20008" s="5"/>
      <c r="M20008" s="2">
        <f t="shared" si="312"/>
        <v>-1589739.5899999961</v>
      </c>
      <c r="P20008"/>
    </row>
    <row r="20009" spans="1:16" hidden="1">
      <c r="A20009" t="s">
        <v>11131</v>
      </c>
      <c r="B20009" s="1">
        <v>42359</v>
      </c>
      <c r="C20009" t="s">
        <v>195</v>
      </c>
      <c r="D20009">
        <v>1</v>
      </c>
      <c r="E20009" t="s">
        <v>11132</v>
      </c>
      <c r="F20009" t="s">
        <v>13</v>
      </c>
      <c r="G20009" t="s">
        <v>4</v>
      </c>
      <c r="H20009" t="s">
        <v>195</v>
      </c>
      <c r="J20009" s="5"/>
      <c r="K20009" s="2">
        <v>16473.66</v>
      </c>
      <c r="L20009" s="5"/>
      <c r="M20009" s="2">
        <f t="shared" si="312"/>
        <v>-1606213.249999996</v>
      </c>
      <c r="P20009"/>
    </row>
    <row r="20010" spans="1:16" hidden="1">
      <c r="A20010" t="s">
        <v>11137</v>
      </c>
      <c r="B20010" s="1">
        <v>42359</v>
      </c>
      <c r="C20010" t="s">
        <v>18</v>
      </c>
      <c r="D20010">
        <v>1</v>
      </c>
      <c r="E20010" t="s">
        <v>11138</v>
      </c>
      <c r="F20010" t="s">
        <v>13</v>
      </c>
      <c r="G20010" t="s">
        <v>4</v>
      </c>
      <c r="H20010" t="s">
        <v>18</v>
      </c>
      <c r="J20010" s="5"/>
      <c r="K20010" s="2">
        <v>32229.43</v>
      </c>
      <c r="L20010" s="5"/>
      <c r="M20010" s="2">
        <f t="shared" si="312"/>
        <v>-1638442.679999996</v>
      </c>
      <c r="P20010"/>
    </row>
    <row r="20011" spans="1:16" hidden="1">
      <c r="A20011" t="s">
        <v>31683</v>
      </c>
      <c r="B20011" s="1">
        <v>42359</v>
      </c>
      <c r="C20011" t="s">
        <v>31684</v>
      </c>
      <c r="D20011">
        <v>2</v>
      </c>
      <c r="E20011" t="s">
        <v>31685</v>
      </c>
      <c r="F20011" t="s">
        <v>7054</v>
      </c>
      <c r="G20011" t="s">
        <v>20</v>
      </c>
      <c r="H20011" t="s">
        <v>31686</v>
      </c>
      <c r="I20011" s="2">
        <v>1025</v>
      </c>
      <c r="J20011" s="5"/>
      <c r="L20011" s="5"/>
      <c r="M20011" s="2">
        <f t="shared" si="312"/>
        <v>-1637417.679999996</v>
      </c>
      <c r="P20011"/>
    </row>
    <row r="20012" spans="1:16" hidden="1">
      <c r="A20012" t="s">
        <v>31705</v>
      </c>
      <c r="B20012" s="1">
        <v>42359</v>
      </c>
      <c r="C20012" t="s">
        <v>31706</v>
      </c>
      <c r="D20012">
        <v>1</v>
      </c>
      <c r="E20012" t="s">
        <v>31707</v>
      </c>
      <c r="F20012" t="s">
        <v>13565</v>
      </c>
      <c r="G20012" t="s">
        <v>20</v>
      </c>
      <c r="H20012" t="s">
        <v>31625</v>
      </c>
      <c r="I20012" s="2">
        <v>12000</v>
      </c>
      <c r="J20012" s="5"/>
      <c r="L20012" s="5"/>
      <c r="M20012" s="2">
        <f t="shared" si="312"/>
        <v>-1625417.679999996</v>
      </c>
      <c r="P20012"/>
    </row>
    <row r="20013" spans="1:16" hidden="1">
      <c r="A20013" t="s">
        <v>31723</v>
      </c>
      <c r="B20013" s="1">
        <v>42359</v>
      </c>
      <c r="C20013" t="s">
        <v>29778</v>
      </c>
      <c r="D20013">
        <v>1</v>
      </c>
      <c r="E20013" t="s">
        <v>31724</v>
      </c>
      <c r="F20013" t="s">
        <v>13561</v>
      </c>
      <c r="G20013" t="s">
        <v>20</v>
      </c>
      <c r="H20013" t="s">
        <v>10584</v>
      </c>
      <c r="I20013" s="2">
        <v>180000</v>
      </c>
      <c r="J20013" s="5"/>
      <c r="L20013" s="5"/>
      <c r="M20013" s="2">
        <f t="shared" si="312"/>
        <v>-1445417.679999996</v>
      </c>
      <c r="P20013"/>
    </row>
    <row r="20014" spans="1:16" hidden="1">
      <c r="A20014" t="s">
        <v>31750</v>
      </c>
      <c r="B20014" s="1">
        <v>42359</v>
      </c>
      <c r="C20014" t="s">
        <v>31751</v>
      </c>
      <c r="D20014">
        <v>1</v>
      </c>
      <c r="E20014" t="s">
        <v>31752</v>
      </c>
      <c r="F20014" t="s">
        <v>13565</v>
      </c>
      <c r="G20014" t="s">
        <v>20</v>
      </c>
      <c r="H20014" t="s">
        <v>31753</v>
      </c>
      <c r="I20014" s="2">
        <v>3000</v>
      </c>
      <c r="J20014" s="5"/>
      <c r="L20014" s="5"/>
      <c r="M20014" s="2">
        <f t="shared" si="312"/>
        <v>-1442417.679999996</v>
      </c>
      <c r="P20014"/>
    </row>
    <row r="20015" spans="1:16" hidden="1">
      <c r="A20015" t="s">
        <v>31774</v>
      </c>
      <c r="B20015" s="1">
        <v>42359</v>
      </c>
      <c r="C20015" t="s">
        <v>6</v>
      </c>
      <c r="D20015">
        <v>1</v>
      </c>
      <c r="E20015" t="s">
        <v>31775</v>
      </c>
      <c r="F20015" t="s">
        <v>13565</v>
      </c>
      <c r="G20015" t="s">
        <v>20</v>
      </c>
      <c r="H20015" t="s">
        <v>10579</v>
      </c>
      <c r="I20015" s="2">
        <v>10000</v>
      </c>
      <c r="J20015" s="5"/>
      <c r="L20015" s="5"/>
      <c r="M20015" s="2">
        <f t="shared" si="312"/>
        <v>-1432417.679999996</v>
      </c>
      <c r="P20015"/>
    </row>
    <row r="20016" spans="1:16" hidden="1">
      <c r="A20016" t="s">
        <v>31798</v>
      </c>
      <c r="B20016" s="1">
        <v>42359</v>
      </c>
      <c r="C20016" t="s">
        <v>1802</v>
      </c>
      <c r="D20016">
        <v>2</v>
      </c>
      <c r="E20016" t="s">
        <v>31799</v>
      </c>
      <c r="F20016" t="s">
        <v>13559</v>
      </c>
      <c r="G20016" t="s">
        <v>479</v>
      </c>
      <c r="H20016" t="s">
        <v>31800</v>
      </c>
      <c r="I20016" s="2">
        <v>71.77</v>
      </c>
      <c r="J20016" s="5"/>
      <c r="L20016" s="5"/>
      <c r="M20016" s="2">
        <f t="shared" si="312"/>
        <v>-1432345.909999996</v>
      </c>
      <c r="P20016"/>
    </row>
    <row r="20017" spans="1:16" hidden="1">
      <c r="A20017" t="s">
        <v>31821</v>
      </c>
      <c r="B20017" s="1">
        <v>42359</v>
      </c>
      <c r="C20017" t="s">
        <v>31822</v>
      </c>
      <c r="D20017">
        <v>2</v>
      </c>
      <c r="E20017" t="s">
        <v>31823</v>
      </c>
      <c r="F20017" t="s">
        <v>7054</v>
      </c>
      <c r="G20017" t="s">
        <v>20</v>
      </c>
      <c r="H20017" t="s">
        <v>31800</v>
      </c>
      <c r="I20017" s="2">
        <v>1025</v>
      </c>
      <c r="J20017" s="5"/>
      <c r="L20017" s="5"/>
      <c r="M20017" s="2">
        <f t="shared" si="312"/>
        <v>-1431320.909999996</v>
      </c>
      <c r="P20017"/>
    </row>
    <row r="20018" spans="1:16" hidden="1">
      <c r="A20018" t="s">
        <v>31842</v>
      </c>
      <c r="B20018" s="1">
        <v>42359</v>
      </c>
      <c r="C20018" t="s">
        <v>10593</v>
      </c>
      <c r="D20018">
        <v>2</v>
      </c>
      <c r="E20018" t="s">
        <v>31843</v>
      </c>
      <c r="F20018" t="s">
        <v>13559</v>
      </c>
      <c r="G20018" t="s">
        <v>479</v>
      </c>
      <c r="H20018" t="s">
        <v>4346</v>
      </c>
      <c r="J20018" s="5"/>
      <c r="K20018" s="2">
        <v>200</v>
      </c>
      <c r="L20018" s="5"/>
      <c r="M20018" s="2">
        <f t="shared" si="312"/>
        <v>-1431520.909999996</v>
      </c>
      <c r="P20018"/>
    </row>
    <row r="20019" spans="1:16" hidden="1">
      <c r="A20019" t="s">
        <v>31842</v>
      </c>
      <c r="B20019" s="1">
        <v>42359</v>
      </c>
      <c r="C20019" t="s">
        <v>10593</v>
      </c>
      <c r="D20019">
        <v>2</v>
      </c>
      <c r="E20019" t="s">
        <v>31843</v>
      </c>
      <c r="F20019" t="s">
        <v>13559</v>
      </c>
      <c r="G20019" t="s">
        <v>479</v>
      </c>
      <c r="H20019" t="s">
        <v>4346</v>
      </c>
      <c r="I20019" s="2">
        <v>366.73</v>
      </c>
      <c r="J20019" s="5"/>
      <c r="L20019" s="5"/>
      <c r="M20019" s="2">
        <f t="shared" si="312"/>
        <v>-1431154.179999996</v>
      </c>
      <c r="P20019"/>
    </row>
    <row r="20020" spans="1:16" hidden="1">
      <c r="A20020" t="s">
        <v>31862</v>
      </c>
      <c r="B20020" s="1">
        <v>42359</v>
      </c>
      <c r="C20020" t="s">
        <v>31863</v>
      </c>
      <c r="D20020">
        <v>2</v>
      </c>
      <c r="E20020" t="s">
        <v>31864</v>
      </c>
      <c r="F20020" t="s">
        <v>7054</v>
      </c>
      <c r="G20020" t="s">
        <v>20</v>
      </c>
      <c r="H20020" t="s">
        <v>17734</v>
      </c>
      <c r="I20020" s="2">
        <v>600</v>
      </c>
      <c r="J20020" s="5"/>
      <c r="L20020" s="5"/>
      <c r="M20020" s="2">
        <f t="shared" si="312"/>
        <v>-1430554.179999996</v>
      </c>
      <c r="P20020"/>
    </row>
    <row r="20021" spans="1:16" hidden="1">
      <c r="A20021" t="s">
        <v>31881</v>
      </c>
      <c r="B20021" s="1">
        <v>42359</v>
      </c>
      <c r="C20021" t="s">
        <v>10593</v>
      </c>
      <c r="D20021">
        <v>2</v>
      </c>
      <c r="E20021" t="s">
        <v>31882</v>
      </c>
      <c r="F20021" t="s">
        <v>13559</v>
      </c>
      <c r="G20021" t="s">
        <v>479</v>
      </c>
      <c r="H20021" t="s">
        <v>4346</v>
      </c>
      <c r="J20021" s="5"/>
      <c r="K20021" s="2">
        <v>200</v>
      </c>
      <c r="L20021" s="5"/>
      <c r="M20021" s="2">
        <f t="shared" si="312"/>
        <v>-1430754.179999996</v>
      </c>
      <c r="P20021"/>
    </row>
    <row r="20022" spans="1:16" hidden="1">
      <c r="A20022" t="s">
        <v>31881</v>
      </c>
      <c r="B20022" s="1">
        <v>42359</v>
      </c>
      <c r="C20022" t="s">
        <v>10593</v>
      </c>
      <c r="D20022">
        <v>2</v>
      </c>
      <c r="E20022" t="s">
        <v>31882</v>
      </c>
      <c r="F20022" t="s">
        <v>13559</v>
      </c>
      <c r="G20022" t="s">
        <v>479</v>
      </c>
      <c r="H20022" t="s">
        <v>4346</v>
      </c>
      <c r="I20022" s="2">
        <v>389.52</v>
      </c>
      <c r="J20022" s="5"/>
      <c r="L20022" s="5"/>
      <c r="M20022" s="2">
        <f t="shared" si="312"/>
        <v>-1430364.659999996</v>
      </c>
      <c r="P20022"/>
    </row>
    <row r="20023" spans="1:16" hidden="1">
      <c r="A20023" t="s">
        <v>31918</v>
      </c>
      <c r="B20023" s="1">
        <v>42359</v>
      </c>
      <c r="C20023" t="s">
        <v>31919</v>
      </c>
      <c r="D20023">
        <v>1</v>
      </c>
      <c r="E20023" t="s">
        <v>31920</v>
      </c>
      <c r="F20023" t="s">
        <v>13565</v>
      </c>
      <c r="G20023" t="s">
        <v>20</v>
      </c>
      <c r="H20023" t="s">
        <v>7449</v>
      </c>
      <c r="I20023" s="2">
        <v>85000</v>
      </c>
      <c r="J20023" s="5"/>
      <c r="L20023" s="5"/>
      <c r="M20023" s="2">
        <f t="shared" si="312"/>
        <v>-1345364.659999996</v>
      </c>
      <c r="P20023"/>
    </row>
    <row r="20024" spans="1:16" hidden="1">
      <c r="A20024" t="s">
        <v>31941</v>
      </c>
      <c r="B20024" s="1">
        <v>42359</v>
      </c>
      <c r="C20024" t="s">
        <v>18</v>
      </c>
      <c r="D20024">
        <v>2</v>
      </c>
      <c r="E20024" t="s">
        <v>31942</v>
      </c>
      <c r="F20024" t="s">
        <v>13559</v>
      </c>
      <c r="G20024" t="s">
        <v>479</v>
      </c>
      <c r="H20024" t="s">
        <v>65</v>
      </c>
      <c r="I20024" s="2">
        <v>656.28</v>
      </c>
      <c r="J20024" s="5"/>
      <c r="L20024" s="5"/>
      <c r="M20024" s="2">
        <f t="shared" si="312"/>
        <v>-1344708.3799999959</v>
      </c>
      <c r="P20024"/>
    </row>
    <row r="20025" spans="1:16" hidden="1">
      <c r="A20025" t="s">
        <v>31959</v>
      </c>
      <c r="B20025" s="1">
        <v>42359</v>
      </c>
      <c r="C20025" t="s">
        <v>31960</v>
      </c>
      <c r="D20025">
        <v>2</v>
      </c>
      <c r="E20025" t="s">
        <v>31961</v>
      </c>
      <c r="F20025" t="s">
        <v>7054</v>
      </c>
      <c r="G20025" t="s">
        <v>4</v>
      </c>
      <c r="H20025" t="s">
        <v>23705</v>
      </c>
      <c r="I20025" s="2">
        <v>3225.01</v>
      </c>
      <c r="J20025" s="5"/>
      <c r="L20025" s="5"/>
      <c r="M20025" s="2">
        <f t="shared" si="312"/>
        <v>-1341483.3699999959</v>
      </c>
      <c r="P20025"/>
    </row>
    <row r="20026" spans="1:16" hidden="1">
      <c r="A20026" t="s">
        <v>31979</v>
      </c>
      <c r="B20026" s="1">
        <v>42359</v>
      </c>
      <c r="C20026" t="s">
        <v>31980</v>
      </c>
      <c r="D20026">
        <v>1</v>
      </c>
      <c r="E20026" t="s">
        <v>31981</v>
      </c>
      <c r="F20026" t="s">
        <v>13565</v>
      </c>
      <c r="G20026" t="s">
        <v>4</v>
      </c>
      <c r="H20026" t="s">
        <v>31982</v>
      </c>
      <c r="I20026" s="2">
        <v>20000</v>
      </c>
      <c r="J20026" s="5"/>
      <c r="L20026" s="5"/>
      <c r="M20026" s="2">
        <f t="shared" si="312"/>
        <v>-1321483.3699999959</v>
      </c>
      <c r="P20026"/>
    </row>
    <row r="20027" spans="1:16" hidden="1">
      <c r="A20027" t="s">
        <v>32003</v>
      </c>
      <c r="B20027" s="1">
        <v>42359</v>
      </c>
      <c r="C20027" t="s">
        <v>1</v>
      </c>
      <c r="D20027">
        <v>2</v>
      </c>
      <c r="E20027" t="s">
        <v>32004</v>
      </c>
      <c r="F20027" t="s">
        <v>13559</v>
      </c>
      <c r="G20027" t="s">
        <v>313</v>
      </c>
      <c r="H20027" t="s">
        <v>3531</v>
      </c>
      <c r="I20027" s="2">
        <v>8249</v>
      </c>
      <c r="J20027" s="5"/>
      <c r="L20027" s="5"/>
      <c r="M20027" s="2">
        <f t="shared" si="312"/>
        <v>-1313234.3699999959</v>
      </c>
      <c r="P20027"/>
    </row>
    <row r="20028" spans="1:16" hidden="1">
      <c r="A20028" t="s">
        <v>32028</v>
      </c>
      <c r="B20028" s="1">
        <v>42359</v>
      </c>
      <c r="C20028" t="s">
        <v>32029</v>
      </c>
      <c r="D20028">
        <v>2</v>
      </c>
      <c r="E20028" t="s">
        <v>32030</v>
      </c>
      <c r="F20028" t="s">
        <v>7054</v>
      </c>
      <c r="G20028" t="s">
        <v>4</v>
      </c>
      <c r="H20028" t="s">
        <v>3378</v>
      </c>
      <c r="J20028" s="5"/>
      <c r="K20028" s="2">
        <v>5000</v>
      </c>
      <c r="L20028" s="5"/>
      <c r="M20028" s="2">
        <f t="shared" si="312"/>
        <v>-1318234.3699999959</v>
      </c>
      <c r="P20028"/>
    </row>
    <row r="20029" spans="1:16" hidden="1">
      <c r="A20029" t="s">
        <v>32028</v>
      </c>
      <c r="B20029" s="1">
        <v>42359</v>
      </c>
      <c r="C20029" t="s">
        <v>32029</v>
      </c>
      <c r="D20029">
        <v>2</v>
      </c>
      <c r="E20029" t="s">
        <v>32030</v>
      </c>
      <c r="F20029" t="s">
        <v>7054</v>
      </c>
      <c r="G20029" t="s">
        <v>4</v>
      </c>
      <c r="H20029" t="s">
        <v>3378</v>
      </c>
      <c r="I20029" s="2">
        <v>4999.99</v>
      </c>
      <c r="J20029" s="5"/>
      <c r="L20029" s="5"/>
      <c r="M20029" s="2">
        <f t="shared" si="312"/>
        <v>-1313234.3799999959</v>
      </c>
      <c r="P20029"/>
    </row>
    <row r="20030" spans="1:16" hidden="1">
      <c r="A20030" t="s">
        <v>32051</v>
      </c>
      <c r="B20030" s="1">
        <v>42359</v>
      </c>
      <c r="C20030" t="s">
        <v>32052</v>
      </c>
      <c r="D20030">
        <v>2</v>
      </c>
      <c r="E20030" t="s">
        <v>32053</v>
      </c>
      <c r="F20030" t="s">
        <v>7054</v>
      </c>
      <c r="G20030" t="s">
        <v>4</v>
      </c>
      <c r="H20030" t="s">
        <v>10827</v>
      </c>
      <c r="I20030" s="2">
        <v>1840</v>
      </c>
      <c r="J20030" s="5"/>
      <c r="L20030" s="5"/>
      <c r="M20030" s="2">
        <f t="shared" si="312"/>
        <v>-1311394.3799999959</v>
      </c>
      <c r="P20030"/>
    </row>
    <row r="20031" spans="1:16" hidden="1">
      <c r="A20031" t="s">
        <v>32071</v>
      </c>
      <c r="B20031" s="1">
        <v>42359</v>
      </c>
      <c r="C20031" t="s">
        <v>32072</v>
      </c>
      <c r="D20031">
        <v>1</v>
      </c>
      <c r="E20031" t="s">
        <v>32073</v>
      </c>
      <c r="F20031" t="s">
        <v>13565</v>
      </c>
      <c r="G20031" t="s">
        <v>4</v>
      </c>
      <c r="H20031" t="s">
        <v>10778</v>
      </c>
      <c r="I20031" s="2">
        <v>20000</v>
      </c>
      <c r="J20031" s="5"/>
      <c r="L20031" s="5"/>
      <c r="M20031" s="2">
        <f t="shared" si="312"/>
        <v>-1291394.3799999959</v>
      </c>
      <c r="P20031"/>
    </row>
    <row r="20032" spans="1:16" hidden="1">
      <c r="A20032" t="s">
        <v>32097</v>
      </c>
      <c r="B20032" s="1">
        <v>42359</v>
      </c>
      <c r="C20032" t="s">
        <v>32098</v>
      </c>
      <c r="D20032">
        <v>2</v>
      </c>
      <c r="E20032" t="s">
        <v>32099</v>
      </c>
      <c r="F20032" t="s">
        <v>7054</v>
      </c>
      <c r="G20032" t="s">
        <v>4</v>
      </c>
      <c r="H20032" t="s">
        <v>1035</v>
      </c>
      <c r="I20032" s="2">
        <v>200.01</v>
      </c>
      <c r="J20032" s="5"/>
      <c r="L20032" s="5"/>
      <c r="M20032" s="2">
        <f t="shared" si="312"/>
        <v>-1291194.3699999959</v>
      </c>
      <c r="P20032"/>
    </row>
    <row r="20033" spans="1:16" hidden="1">
      <c r="A20033" t="s">
        <v>32116</v>
      </c>
      <c r="B20033" s="1">
        <v>42359</v>
      </c>
      <c r="C20033" t="s">
        <v>32117</v>
      </c>
      <c r="D20033">
        <v>2</v>
      </c>
      <c r="E20033" t="s">
        <v>32118</v>
      </c>
      <c r="F20033" t="s">
        <v>7054</v>
      </c>
      <c r="G20033" t="s">
        <v>4</v>
      </c>
      <c r="H20033" t="s">
        <v>10715</v>
      </c>
      <c r="I20033" s="2">
        <v>1025</v>
      </c>
      <c r="J20033" s="5"/>
      <c r="L20033" s="5"/>
      <c r="M20033" s="2">
        <f t="shared" si="312"/>
        <v>-1290169.3699999959</v>
      </c>
      <c r="P20033"/>
    </row>
    <row r="20034" spans="1:16" hidden="1">
      <c r="A20034" t="s">
        <v>32139</v>
      </c>
      <c r="B20034" s="1">
        <v>42359</v>
      </c>
      <c r="C20034" t="s">
        <v>6</v>
      </c>
      <c r="D20034">
        <v>1</v>
      </c>
      <c r="E20034" t="s">
        <v>32140</v>
      </c>
      <c r="F20034" t="s">
        <v>13565</v>
      </c>
      <c r="G20034" t="s">
        <v>4</v>
      </c>
      <c r="H20034" t="s">
        <v>7786</v>
      </c>
      <c r="I20034" s="2">
        <v>20000</v>
      </c>
      <c r="J20034" s="5"/>
      <c r="L20034" s="5"/>
      <c r="M20034" s="2">
        <f t="shared" si="312"/>
        <v>-1270169.3699999959</v>
      </c>
      <c r="P20034"/>
    </row>
    <row r="20035" spans="1:16" hidden="1">
      <c r="A20035" t="s">
        <v>32159</v>
      </c>
      <c r="B20035" s="1">
        <v>42359</v>
      </c>
      <c r="C20035" t="s">
        <v>32160</v>
      </c>
      <c r="D20035">
        <v>2</v>
      </c>
      <c r="E20035" t="s">
        <v>32161</v>
      </c>
      <c r="F20035" t="s">
        <v>7054</v>
      </c>
      <c r="G20035" t="s">
        <v>4</v>
      </c>
      <c r="H20035" t="s">
        <v>21713</v>
      </c>
      <c r="I20035" s="2">
        <v>1025</v>
      </c>
      <c r="J20035" s="5"/>
      <c r="L20035" s="5"/>
      <c r="M20035" s="2">
        <f t="shared" si="312"/>
        <v>-1269144.3699999959</v>
      </c>
      <c r="P20035"/>
    </row>
    <row r="20036" spans="1:16" hidden="1">
      <c r="A20036" t="s">
        <v>32179</v>
      </c>
      <c r="B20036" s="48">
        <v>42359</v>
      </c>
      <c r="C20036" s="47" t="s">
        <v>1419</v>
      </c>
      <c r="D20036" s="47">
        <v>2</v>
      </c>
      <c r="E20036" s="47" t="s">
        <v>32180</v>
      </c>
      <c r="F20036" s="47" t="s">
        <v>13559</v>
      </c>
      <c r="G20036" s="47" t="s">
        <v>479</v>
      </c>
      <c r="H20036" s="47" t="s">
        <v>2485</v>
      </c>
      <c r="I20036" s="49"/>
      <c r="J20036" s="50"/>
      <c r="K20036" s="49">
        <v>458.2</v>
      </c>
      <c r="L20036" s="5"/>
      <c r="M20036" s="2">
        <f t="shared" si="312"/>
        <v>-1269602.5699999959</v>
      </c>
      <c r="N20036" s="25" t="s">
        <v>36445</v>
      </c>
      <c r="P20036"/>
    </row>
    <row r="20037" spans="1:16" hidden="1">
      <c r="A20037" t="s">
        <v>32179</v>
      </c>
      <c r="B20037" s="1">
        <v>42359</v>
      </c>
      <c r="C20037" t="s">
        <v>1419</v>
      </c>
      <c r="D20037">
        <v>2</v>
      </c>
      <c r="E20037" t="s">
        <v>32180</v>
      </c>
      <c r="F20037" t="s">
        <v>13559</v>
      </c>
      <c r="G20037" t="s">
        <v>479</v>
      </c>
      <c r="H20037" t="s">
        <v>2485</v>
      </c>
      <c r="I20037" s="2">
        <v>636.98</v>
      </c>
      <c r="J20037" s="5"/>
      <c r="L20037" s="5"/>
      <c r="M20037" s="2">
        <f t="shared" si="312"/>
        <v>-1268965.5899999959</v>
      </c>
      <c r="P20037"/>
    </row>
    <row r="20038" spans="1:16" hidden="1">
      <c r="A20038" t="s">
        <v>32195</v>
      </c>
      <c r="B20038" s="1">
        <v>42359</v>
      </c>
      <c r="C20038" t="s">
        <v>32196</v>
      </c>
      <c r="D20038">
        <v>1</v>
      </c>
      <c r="E20038" t="s">
        <v>32197</v>
      </c>
      <c r="F20038" t="s">
        <v>13565</v>
      </c>
      <c r="G20038" t="s">
        <v>4</v>
      </c>
      <c r="H20038" t="s">
        <v>31212</v>
      </c>
      <c r="I20038" s="2">
        <v>77000</v>
      </c>
      <c r="J20038" s="5"/>
      <c r="L20038" s="5"/>
      <c r="M20038" s="2">
        <f t="shared" si="312"/>
        <v>-1191965.5899999959</v>
      </c>
      <c r="P20038"/>
    </row>
    <row r="20039" spans="1:16" hidden="1">
      <c r="A20039" t="s">
        <v>32216</v>
      </c>
      <c r="B20039" s="1">
        <v>42359</v>
      </c>
      <c r="C20039" t="s">
        <v>32217</v>
      </c>
      <c r="D20039">
        <v>2</v>
      </c>
      <c r="E20039" t="s">
        <v>32218</v>
      </c>
      <c r="F20039" t="s">
        <v>7054</v>
      </c>
      <c r="G20039" t="s">
        <v>4</v>
      </c>
      <c r="H20039" t="s">
        <v>1614</v>
      </c>
      <c r="I20039" s="2">
        <v>3030</v>
      </c>
      <c r="J20039" s="5"/>
      <c r="L20039" s="5"/>
      <c r="M20039" s="2">
        <f t="shared" si="312"/>
        <v>-1188935.5899999959</v>
      </c>
      <c r="P20039"/>
    </row>
    <row r="20040" spans="1:16" hidden="1">
      <c r="A20040" t="s">
        <v>32238</v>
      </c>
      <c r="B20040" s="1">
        <v>42359</v>
      </c>
      <c r="C20040" t="s">
        <v>32239</v>
      </c>
      <c r="D20040">
        <v>2</v>
      </c>
      <c r="E20040" t="s">
        <v>32240</v>
      </c>
      <c r="F20040" t="s">
        <v>7054</v>
      </c>
      <c r="G20040" t="s">
        <v>4</v>
      </c>
      <c r="H20040" t="s">
        <v>1949</v>
      </c>
      <c r="I20040" s="2">
        <v>50.01</v>
      </c>
      <c r="J20040" s="5"/>
      <c r="L20040" s="5"/>
      <c r="M20040" s="2">
        <f t="shared" si="312"/>
        <v>-1188885.5799999959</v>
      </c>
      <c r="P20040"/>
    </row>
    <row r="20041" spans="1:16" hidden="1">
      <c r="A20041" t="s">
        <v>32261</v>
      </c>
      <c r="B20041" s="1">
        <v>42359</v>
      </c>
      <c r="C20041" t="s">
        <v>32262</v>
      </c>
      <c r="D20041">
        <v>2</v>
      </c>
      <c r="E20041" t="s">
        <v>32263</v>
      </c>
      <c r="F20041" t="s">
        <v>7054</v>
      </c>
      <c r="G20041" t="s">
        <v>4</v>
      </c>
      <c r="H20041" t="s">
        <v>32264</v>
      </c>
      <c r="I20041" s="2">
        <v>1840</v>
      </c>
      <c r="J20041" s="5"/>
      <c r="L20041" s="5"/>
      <c r="M20041" s="2">
        <f t="shared" ref="M20041:M20104" si="313">+M20040+I20041-K20041</f>
        <v>-1187045.5799999959</v>
      </c>
      <c r="P20041"/>
    </row>
    <row r="20042" spans="1:16" hidden="1">
      <c r="A20042" t="s">
        <v>32283</v>
      </c>
      <c r="B20042" s="1">
        <v>42359</v>
      </c>
      <c r="C20042" t="s">
        <v>32284</v>
      </c>
      <c r="D20042">
        <v>2</v>
      </c>
      <c r="E20042" t="s">
        <v>32285</v>
      </c>
      <c r="F20042" t="s">
        <v>7054</v>
      </c>
      <c r="G20042" t="s">
        <v>4</v>
      </c>
      <c r="H20042" t="s">
        <v>2550</v>
      </c>
      <c r="I20042" s="2">
        <v>4100.01</v>
      </c>
      <c r="J20042" s="5"/>
      <c r="L20042" s="5"/>
      <c r="M20042" s="2">
        <f t="shared" si="313"/>
        <v>-1182945.5699999959</v>
      </c>
      <c r="P20042"/>
    </row>
    <row r="20043" spans="1:16" hidden="1">
      <c r="A20043" t="s">
        <v>32304</v>
      </c>
      <c r="B20043" s="1">
        <v>42359</v>
      </c>
      <c r="C20043" t="s">
        <v>22119</v>
      </c>
      <c r="D20043">
        <v>1</v>
      </c>
      <c r="E20043" t="s">
        <v>32305</v>
      </c>
      <c r="F20043" t="s">
        <v>13565</v>
      </c>
      <c r="G20043" t="s">
        <v>4</v>
      </c>
      <c r="H20043" t="s">
        <v>22121</v>
      </c>
      <c r="I20043" s="2">
        <v>15500</v>
      </c>
      <c r="J20043" s="5"/>
      <c r="L20043" s="5"/>
      <c r="M20043" s="2">
        <f t="shared" si="313"/>
        <v>-1167445.5699999959</v>
      </c>
      <c r="P20043"/>
    </row>
    <row r="20044" spans="1:16" hidden="1">
      <c r="A20044" t="s">
        <v>32325</v>
      </c>
      <c r="B20044" s="1">
        <v>42359</v>
      </c>
      <c r="C20044" t="s">
        <v>32326</v>
      </c>
      <c r="D20044">
        <v>1</v>
      </c>
      <c r="E20044" t="s">
        <v>32327</v>
      </c>
      <c r="F20044" t="s">
        <v>13565</v>
      </c>
      <c r="G20044" t="s">
        <v>4</v>
      </c>
      <c r="H20044" t="s">
        <v>32328</v>
      </c>
      <c r="I20044" s="2">
        <v>188800</v>
      </c>
      <c r="J20044" s="5"/>
      <c r="L20044" s="5"/>
      <c r="M20044" s="2">
        <f t="shared" si="313"/>
        <v>-978645.56999999587</v>
      </c>
      <c r="P20044"/>
    </row>
    <row r="20045" spans="1:16" hidden="1">
      <c r="A20045" t="s">
        <v>32350</v>
      </c>
      <c r="B20045" s="1">
        <v>42359</v>
      </c>
      <c r="C20045" t="s">
        <v>32351</v>
      </c>
      <c r="D20045">
        <v>2</v>
      </c>
      <c r="E20045" t="s">
        <v>32352</v>
      </c>
      <c r="F20045" t="s">
        <v>7054</v>
      </c>
      <c r="G20045" t="s">
        <v>4</v>
      </c>
      <c r="H20045" t="s">
        <v>14776</v>
      </c>
      <c r="I20045" s="2">
        <v>1025</v>
      </c>
      <c r="J20045" s="5"/>
      <c r="L20045" s="5"/>
      <c r="M20045" s="2">
        <f t="shared" si="313"/>
        <v>-977620.56999999587</v>
      </c>
      <c r="P20045"/>
    </row>
    <row r="20046" spans="1:16" hidden="1">
      <c r="A20046" t="s">
        <v>32372</v>
      </c>
      <c r="B20046" s="1">
        <v>42359</v>
      </c>
      <c r="C20046" t="s">
        <v>32373</v>
      </c>
      <c r="D20046">
        <v>2</v>
      </c>
      <c r="E20046" t="s">
        <v>32374</v>
      </c>
      <c r="F20046" t="s">
        <v>7054</v>
      </c>
      <c r="G20046" t="s">
        <v>4</v>
      </c>
      <c r="H20046" t="s">
        <v>32375</v>
      </c>
      <c r="I20046" s="2">
        <v>3030</v>
      </c>
      <c r="J20046" s="5"/>
      <c r="L20046" s="5"/>
      <c r="M20046" s="2">
        <f t="shared" si="313"/>
        <v>-974590.56999999587</v>
      </c>
      <c r="P20046"/>
    </row>
    <row r="20047" spans="1:16" hidden="1">
      <c r="A20047" t="s">
        <v>32392</v>
      </c>
      <c r="B20047" s="1">
        <v>42359</v>
      </c>
      <c r="C20047" t="s">
        <v>18</v>
      </c>
      <c r="D20047">
        <v>2</v>
      </c>
      <c r="E20047" t="s">
        <v>32393</v>
      </c>
      <c r="F20047" t="s">
        <v>13559</v>
      </c>
      <c r="G20047" t="s">
        <v>313</v>
      </c>
      <c r="H20047" t="s">
        <v>65</v>
      </c>
      <c r="I20047" s="2">
        <v>1604.7</v>
      </c>
      <c r="J20047" s="5"/>
      <c r="L20047" s="5"/>
      <c r="M20047" s="2">
        <f t="shared" si="313"/>
        <v>-972985.86999999592</v>
      </c>
      <c r="P20047"/>
    </row>
    <row r="20048" spans="1:16" hidden="1">
      <c r="A20048" t="s">
        <v>32410</v>
      </c>
      <c r="B20048" s="1">
        <v>42359</v>
      </c>
      <c r="C20048" t="s">
        <v>32411</v>
      </c>
      <c r="D20048">
        <v>2</v>
      </c>
      <c r="E20048" t="s">
        <v>32412</v>
      </c>
      <c r="F20048" t="s">
        <v>7054</v>
      </c>
      <c r="G20048" t="s">
        <v>4</v>
      </c>
      <c r="H20048" t="s">
        <v>16495</v>
      </c>
      <c r="I20048" s="2">
        <v>3030.01</v>
      </c>
      <c r="J20048" s="5"/>
      <c r="L20048" s="5"/>
      <c r="M20048" s="2">
        <f t="shared" si="313"/>
        <v>-969955.85999999591</v>
      </c>
      <c r="P20048"/>
    </row>
    <row r="20049" spans="1:16" hidden="1">
      <c r="A20049" t="s">
        <v>32433</v>
      </c>
      <c r="B20049" s="1">
        <v>42359</v>
      </c>
      <c r="C20049" t="s">
        <v>32434</v>
      </c>
      <c r="D20049">
        <v>2</v>
      </c>
      <c r="E20049" t="s">
        <v>32435</v>
      </c>
      <c r="F20049" t="s">
        <v>7054</v>
      </c>
      <c r="G20049" t="s">
        <v>4</v>
      </c>
      <c r="H20049" t="s">
        <v>724</v>
      </c>
      <c r="I20049" s="2">
        <v>3030</v>
      </c>
      <c r="J20049" s="5"/>
      <c r="L20049" s="5"/>
      <c r="M20049" s="2">
        <f t="shared" si="313"/>
        <v>-966925.85999999591</v>
      </c>
      <c r="P20049"/>
    </row>
    <row r="20050" spans="1:16" hidden="1">
      <c r="A20050" t="s">
        <v>32452</v>
      </c>
      <c r="B20050" s="1">
        <v>42359</v>
      </c>
      <c r="C20050" t="s">
        <v>32453</v>
      </c>
      <c r="D20050">
        <v>1</v>
      </c>
      <c r="E20050" t="s">
        <v>32454</v>
      </c>
      <c r="F20050" t="s">
        <v>13565</v>
      </c>
      <c r="G20050" t="s">
        <v>4</v>
      </c>
      <c r="H20050" t="s">
        <v>32455</v>
      </c>
      <c r="I20050" s="2">
        <v>2000</v>
      </c>
      <c r="J20050" s="5"/>
      <c r="L20050" s="5"/>
      <c r="M20050" s="2">
        <f t="shared" si="313"/>
        <v>-964925.85999999591</v>
      </c>
      <c r="P20050"/>
    </row>
    <row r="20051" spans="1:16" hidden="1">
      <c r="A20051" t="s">
        <v>32473</v>
      </c>
      <c r="B20051" s="1">
        <v>42359</v>
      </c>
      <c r="C20051" t="s">
        <v>32474</v>
      </c>
      <c r="D20051">
        <v>2</v>
      </c>
      <c r="E20051" t="s">
        <v>32475</v>
      </c>
      <c r="F20051" t="s">
        <v>7054</v>
      </c>
      <c r="G20051" t="s">
        <v>4</v>
      </c>
      <c r="H20051" t="s">
        <v>32476</v>
      </c>
      <c r="I20051" s="2">
        <v>1025</v>
      </c>
      <c r="J20051" s="5"/>
      <c r="L20051" s="5"/>
      <c r="M20051" s="2">
        <f t="shared" si="313"/>
        <v>-963900.85999999591</v>
      </c>
      <c r="P20051"/>
    </row>
    <row r="20052" spans="1:16" hidden="1">
      <c r="A20052" t="s">
        <v>32493</v>
      </c>
      <c r="B20052" s="1">
        <v>42359</v>
      </c>
      <c r="C20052" t="s">
        <v>30131</v>
      </c>
      <c r="D20052">
        <v>1</v>
      </c>
      <c r="E20052" t="s">
        <v>32494</v>
      </c>
      <c r="F20052" t="s">
        <v>13565</v>
      </c>
      <c r="G20052" t="s">
        <v>4</v>
      </c>
      <c r="H20052" t="s">
        <v>9378</v>
      </c>
      <c r="I20052" s="2">
        <v>29000</v>
      </c>
      <c r="J20052" s="5"/>
      <c r="L20052" s="5"/>
      <c r="M20052" s="2">
        <f t="shared" si="313"/>
        <v>-934900.85999999591</v>
      </c>
      <c r="P20052"/>
    </row>
    <row r="20053" spans="1:16" hidden="1">
      <c r="A20053" t="s">
        <v>32518</v>
      </c>
      <c r="B20053" s="1">
        <v>42359</v>
      </c>
      <c r="C20053" t="s">
        <v>30131</v>
      </c>
      <c r="D20053">
        <v>1</v>
      </c>
      <c r="E20053" t="s">
        <v>32519</v>
      </c>
      <c r="F20053" t="s">
        <v>13565</v>
      </c>
      <c r="G20053" t="s">
        <v>4</v>
      </c>
      <c r="H20053" t="s">
        <v>9378</v>
      </c>
      <c r="I20053" s="2">
        <v>3000</v>
      </c>
      <c r="J20053" s="5"/>
      <c r="L20053" s="5"/>
      <c r="M20053" s="2">
        <f t="shared" si="313"/>
        <v>-931900.85999999591</v>
      </c>
      <c r="P20053"/>
    </row>
    <row r="20054" spans="1:16" hidden="1">
      <c r="A20054" t="s">
        <v>32538</v>
      </c>
      <c r="B20054" s="1">
        <v>42359</v>
      </c>
      <c r="C20054" t="s">
        <v>32072</v>
      </c>
      <c r="D20054">
        <v>1</v>
      </c>
      <c r="E20054" t="s">
        <v>32539</v>
      </c>
      <c r="F20054" t="s">
        <v>13565</v>
      </c>
      <c r="G20054" t="s">
        <v>4</v>
      </c>
      <c r="H20054" t="s">
        <v>10778</v>
      </c>
      <c r="I20054" s="2">
        <v>74000</v>
      </c>
      <c r="J20054" s="5"/>
      <c r="L20054" s="5"/>
      <c r="M20054" s="2">
        <f t="shared" si="313"/>
        <v>-857900.85999999591</v>
      </c>
      <c r="P20054"/>
    </row>
    <row r="20055" spans="1:16" hidden="1">
      <c r="A20055" t="s">
        <v>32558</v>
      </c>
      <c r="B20055" s="1">
        <v>42359</v>
      </c>
      <c r="C20055" t="s">
        <v>25605</v>
      </c>
      <c r="D20055">
        <v>2</v>
      </c>
      <c r="E20055" t="s">
        <v>32559</v>
      </c>
      <c r="F20055" t="s">
        <v>13559</v>
      </c>
      <c r="G20055" t="s">
        <v>479</v>
      </c>
      <c r="H20055" t="s">
        <v>65</v>
      </c>
      <c r="J20055" s="5"/>
      <c r="K20055" s="2">
        <v>34.83</v>
      </c>
      <c r="L20055" s="5"/>
      <c r="M20055" s="2">
        <f t="shared" si="313"/>
        <v>-857935.68999999587</v>
      </c>
      <c r="P20055"/>
    </row>
    <row r="20056" spans="1:16" hidden="1">
      <c r="A20056" t="s">
        <v>32558</v>
      </c>
      <c r="B20056" s="1">
        <v>42359</v>
      </c>
      <c r="C20056" t="s">
        <v>25605</v>
      </c>
      <c r="D20056">
        <v>2</v>
      </c>
      <c r="E20056" t="s">
        <v>32559</v>
      </c>
      <c r="F20056" t="s">
        <v>13559</v>
      </c>
      <c r="G20056" t="s">
        <v>479</v>
      </c>
      <c r="H20056" t="s">
        <v>65</v>
      </c>
      <c r="I20056" s="2">
        <v>34.83</v>
      </c>
      <c r="J20056" s="5"/>
      <c r="L20056" s="5"/>
      <c r="M20056" s="2">
        <f t="shared" si="313"/>
        <v>-857900.85999999591</v>
      </c>
      <c r="P20056"/>
    </row>
    <row r="20057" spans="1:16" hidden="1">
      <c r="A20057" t="s">
        <v>32574</v>
      </c>
      <c r="B20057" s="1">
        <v>42359</v>
      </c>
      <c r="C20057" t="s">
        <v>31361</v>
      </c>
      <c r="D20057">
        <v>1</v>
      </c>
      <c r="E20057" t="s">
        <v>32575</v>
      </c>
      <c r="F20057" t="s">
        <v>13561</v>
      </c>
      <c r="G20057" t="s">
        <v>4</v>
      </c>
      <c r="H20057" t="s">
        <v>31363</v>
      </c>
      <c r="I20057" s="2">
        <v>150000</v>
      </c>
      <c r="J20057" s="5"/>
      <c r="L20057" s="5"/>
      <c r="M20057" s="2">
        <f t="shared" si="313"/>
        <v>-707900.85999999591</v>
      </c>
      <c r="P20057"/>
    </row>
    <row r="20058" spans="1:16" hidden="1">
      <c r="A20058" t="s">
        <v>32595</v>
      </c>
      <c r="B20058" s="1">
        <v>42359</v>
      </c>
      <c r="C20058" t="s">
        <v>11547</v>
      </c>
      <c r="D20058">
        <v>2</v>
      </c>
      <c r="E20058" t="s">
        <v>32596</v>
      </c>
      <c r="F20058" t="s">
        <v>7054</v>
      </c>
      <c r="G20058" t="s">
        <v>4</v>
      </c>
      <c r="H20058" t="s">
        <v>5239</v>
      </c>
      <c r="I20058" s="2">
        <v>1025</v>
      </c>
      <c r="J20058" s="5"/>
      <c r="L20058" s="5"/>
      <c r="M20058" s="2">
        <f t="shared" si="313"/>
        <v>-706875.85999999591</v>
      </c>
      <c r="P20058"/>
    </row>
    <row r="20059" spans="1:16" hidden="1">
      <c r="A20059" t="s">
        <v>32619</v>
      </c>
      <c r="B20059" s="1">
        <v>42359</v>
      </c>
      <c r="C20059" t="s">
        <v>32620</v>
      </c>
      <c r="D20059">
        <v>2</v>
      </c>
      <c r="E20059" t="s">
        <v>32621</v>
      </c>
      <c r="F20059" t="s">
        <v>7054</v>
      </c>
      <c r="G20059" t="s">
        <v>4</v>
      </c>
      <c r="H20059" t="s">
        <v>18980</v>
      </c>
      <c r="I20059" s="2">
        <v>4820.01</v>
      </c>
      <c r="J20059" s="5"/>
      <c r="L20059" s="5"/>
      <c r="M20059" s="2">
        <f t="shared" si="313"/>
        <v>-702055.8499999959</v>
      </c>
      <c r="P20059"/>
    </row>
    <row r="20060" spans="1:16" hidden="1">
      <c r="A20060" t="s">
        <v>32642</v>
      </c>
      <c r="B20060" s="1">
        <v>42359</v>
      </c>
      <c r="C20060" t="s">
        <v>32643</v>
      </c>
      <c r="D20060">
        <v>1</v>
      </c>
      <c r="E20060" t="s">
        <v>32644</v>
      </c>
      <c r="F20060" t="s">
        <v>13565</v>
      </c>
      <c r="G20060" t="s">
        <v>4</v>
      </c>
      <c r="H20060" t="s">
        <v>10852</v>
      </c>
      <c r="I20060" s="2">
        <v>244100</v>
      </c>
      <c r="J20060" s="5"/>
      <c r="L20060" s="5"/>
      <c r="M20060" s="2">
        <f t="shared" si="313"/>
        <v>-457955.8499999959</v>
      </c>
      <c r="P20060"/>
    </row>
    <row r="20061" spans="1:16" hidden="1">
      <c r="A20061" t="s">
        <v>32665</v>
      </c>
      <c r="B20061" s="1">
        <v>42359</v>
      </c>
      <c r="C20061" t="s">
        <v>32666</v>
      </c>
      <c r="D20061">
        <v>1</v>
      </c>
      <c r="E20061" t="s">
        <v>32667</v>
      </c>
      <c r="F20061" t="s">
        <v>13561</v>
      </c>
      <c r="G20061" t="s">
        <v>4</v>
      </c>
      <c r="H20061" t="s">
        <v>11101</v>
      </c>
      <c r="I20061" s="2">
        <v>5000</v>
      </c>
      <c r="J20061" s="5"/>
      <c r="L20061" s="5"/>
      <c r="M20061" s="2">
        <f t="shared" si="313"/>
        <v>-452955.8499999959</v>
      </c>
      <c r="P20061"/>
    </row>
    <row r="20062" spans="1:16" hidden="1">
      <c r="A20062" t="s">
        <v>32689</v>
      </c>
      <c r="B20062" s="1">
        <v>42359</v>
      </c>
      <c r="C20062" t="s">
        <v>32690</v>
      </c>
      <c r="D20062">
        <v>2</v>
      </c>
      <c r="E20062" t="s">
        <v>32691</v>
      </c>
      <c r="F20062" t="s">
        <v>7054</v>
      </c>
      <c r="G20062" t="s">
        <v>4</v>
      </c>
      <c r="H20062" t="s">
        <v>3531</v>
      </c>
      <c r="I20062" s="2">
        <v>3600.03</v>
      </c>
      <c r="J20062" s="5"/>
      <c r="L20062" s="5"/>
      <c r="M20062" s="2">
        <f t="shared" si="313"/>
        <v>-449355.81999999587</v>
      </c>
      <c r="P20062"/>
    </row>
    <row r="20063" spans="1:16" hidden="1">
      <c r="A20063" t="s">
        <v>32710</v>
      </c>
      <c r="B20063" s="1">
        <v>42359</v>
      </c>
      <c r="C20063" t="s">
        <v>32711</v>
      </c>
      <c r="D20063">
        <v>2</v>
      </c>
      <c r="E20063" t="s">
        <v>32712</v>
      </c>
      <c r="F20063" t="s">
        <v>7054</v>
      </c>
      <c r="G20063" t="s">
        <v>4</v>
      </c>
      <c r="H20063" t="s">
        <v>7038</v>
      </c>
      <c r="I20063" s="2">
        <v>2990</v>
      </c>
      <c r="J20063" s="5"/>
      <c r="L20063" s="5"/>
      <c r="M20063" s="2">
        <f t="shared" si="313"/>
        <v>-446365.81999999587</v>
      </c>
      <c r="P20063"/>
    </row>
    <row r="20064" spans="1:16" hidden="1">
      <c r="A20064" t="s">
        <v>32734</v>
      </c>
      <c r="B20064" s="1">
        <v>42359</v>
      </c>
      <c r="C20064" t="s">
        <v>32735</v>
      </c>
      <c r="D20064">
        <v>2</v>
      </c>
      <c r="E20064" t="s">
        <v>32736</v>
      </c>
      <c r="F20064" t="s">
        <v>7054</v>
      </c>
      <c r="G20064" t="s">
        <v>4</v>
      </c>
      <c r="H20064" t="s">
        <v>1677</v>
      </c>
      <c r="I20064" s="2">
        <v>3030</v>
      </c>
      <c r="J20064" s="5"/>
      <c r="L20064" s="5"/>
      <c r="M20064" s="2">
        <f t="shared" si="313"/>
        <v>-443335.81999999587</v>
      </c>
      <c r="P20064"/>
    </row>
    <row r="20065" spans="1:16" hidden="1">
      <c r="A20065" t="s">
        <v>32757</v>
      </c>
      <c r="B20065" s="1">
        <v>42359</v>
      </c>
      <c r="C20065" t="s">
        <v>32758</v>
      </c>
      <c r="D20065">
        <v>2</v>
      </c>
      <c r="E20065" t="s">
        <v>32759</v>
      </c>
      <c r="F20065" t="s">
        <v>7054</v>
      </c>
      <c r="G20065" t="s">
        <v>4</v>
      </c>
      <c r="H20065" t="s">
        <v>18932</v>
      </c>
      <c r="I20065" s="2">
        <v>3030</v>
      </c>
      <c r="J20065" s="5"/>
      <c r="L20065" s="5"/>
      <c r="M20065" s="2">
        <f t="shared" si="313"/>
        <v>-440305.81999999587</v>
      </c>
      <c r="P20065"/>
    </row>
    <row r="20066" spans="1:16" hidden="1">
      <c r="A20066" t="s">
        <v>32779</v>
      </c>
      <c r="B20066" s="1">
        <v>42359</v>
      </c>
      <c r="C20066" t="s">
        <v>32780</v>
      </c>
      <c r="D20066">
        <v>2</v>
      </c>
      <c r="E20066" t="s">
        <v>32781</v>
      </c>
      <c r="F20066" t="s">
        <v>7054</v>
      </c>
      <c r="G20066" t="s">
        <v>4</v>
      </c>
      <c r="H20066" t="s">
        <v>8000</v>
      </c>
      <c r="I20066" s="2">
        <v>1025</v>
      </c>
      <c r="J20066" s="5"/>
      <c r="L20066" s="5"/>
      <c r="M20066" s="2">
        <f t="shared" si="313"/>
        <v>-439280.81999999587</v>
      </c>
      <c r="P20066"/>
    </row>
    <row r="20067" spans="1:16" hidden="1">
      <c r="A20067" t="s">
        <v>32801</v>
      </c>
      <c r="B20067" s="1">
        <v>42359</v>
      </c>
      <c r="C20067" t="s">
        <v>32802</v>
      </c>
      <c r="D20067">
        <v>1</v>
      </c>
      <c r="E20067" t="s">
        <v>32803</v>
      </c>
      <c r="F20067" t="s">
        <v>13561</v>
      </c>
      <c r="G20067" t="s">
        <v>4</v>
      </c>
      <c r="H20067" t="s">
        <v>11075</v>
      </c>
      <c r="I20067" s="2">
        <v>290000</v>
      </c>
      <c r="J20067" s="5"/>
      <c r="L20067" s="5"/>
      <c r="M20067" s="2">
        <f t="shared" si="313"/>
        <v>-149280.81999999587</v>
      </c>
      <c r="P20067"/>
    </row>
    <row r="20068" spans="1:16" hidden="1">
      <c r="A20068" t="s">
        <v>32825</v>
      </c>
      <c r="B20068" s="1">
        <v>42359</v>
      </c>
      <c r="C20068" t="s">
        <v>32826</v>
      </c>
      <c r="D20068">
        <v>2</v>
      </c>
      <c r="E20068" t="s">
        <v>32827</v>
      </c>
      <c r="F20068" t="s">
        <v>7054</v>
      </c>
      <c r="G20068" t="s">
        <v>4</v>
      </c>
      <c r="H20068" t="s">
        <v>32828</v>
      </c>
      <c r="I20068" s="2">
        <v>1840</v>
      </c>
      <c r="J20068" s="5"/>
      <c r="L20068" s="5"/>
      <c r="M20068" s="2">
        <f t="shared" si="313"/>
        <v>-147440.81999999587</v>
      </c>
      <c r="P20068"/>
    </row>
    <row r="20069" spans="1:16" hidden="1">
      <c r="A20069" t="s">
        <v>32851</v>
      </c>
      <c r="B20069" s="1">
        <v>42359</v>
      </c>
      <c r="C20069" t="s">
        <v>32852</v>
      </c>
      <c r="D20069">
        <v>2</v>
      </c>
      <c r="E20069" t="s">
        <v>32853</v>
      </c>
      <c r="F20069" t="s">
        <v>7054</v>
      </c>
      <c r="G20069" t="s">
        <v>4</v>
      </c>
      <c r="H20069" t="s">
        <v>32854</v>
      </c>
      <c r="I20069" s="2">
        <v>1840</v>
      </c>
      <c r="J20069" s="5"/>
      <c r="L20069" s="5"/>
      <c r="M20069" s="2">
        <f t="shared" si="313"/>
        <v>-145600.81999999587</v>
      </c>
      <c r="P20069"/>
    </row>
    <row r="20070" spans="1:16" hidden="1">
      <c r="A20070" t="s">
        <v>32872</v>
      </c>
      <c r="B20070" s="1">
        <v>42359</v>
      </c>
      <c r="C20070" t="s">
        <v>32873</v>
      </c>
      <c r="D20070">
        <v>2</v>
      </c>
      <c r="E20070" t="s">
        <v>32874</v>
      </c>
      <c r="F20070" t="s">
        <v>7054</v>
      </c>
      <c r="G20070" t="s">
        <v>4</v>
      </c>
      <c r="H20070" t="s">
        <v>3376</v>
      </c>
      <c r="I20070" s="2">
        <v>2200</v>
      </c>
      <c r="J20070" s="5"/>
      <c r="L20070" s="5"/>
      <c r="M20070" s="2">
        <f t="shared" si="313"/>
        <v>-143400.81999999587</v>
      </c>
      <c r="P20070"/>
    </row>
    <row r="20071" spans="1:16" hidden="1">
      <c r="A20071" t="s">
        <v>32896</v>
      </c>
      <c r="B20071" s="1">
        <v>42359</v>
      </c>
      <c r="C20071" t="s">
        <v>32666</v>
      </c>
      <c r="D20071">
        <v>1</v>
      </c>
      <c r="E20071" t="s">
        <v>32897</v>
      </c>
      <c r="F20071" t="s">
        <v>13561</v>
      </c>
      <c r="G20071" t="s">
        <v>4</v>
      </c>
      <c r="H20071" t="s">
        <v>11101</v>
      </c>
      <c r="I20071" s="2">
        <v>45000</v>
      </c>
      <c r="J20071" s="5"/>
      <c r="L20071" s="5"/>
      <c r="M20071" s="2">
        <f t="shared" si="313"/>
        <v>-98400.819999995874</v>
      </c>
      <c r="N20071" s="26">
        <f>+M19965-M20071</f>
        <v>458.18999999990046</v>
      </c>
      <c r="P20071"/>
    </row>
    <row r="20072" spans="1:16" hidden="1">
      <c r="A20072" s="35" t="s">
        <v>11139</v>
      </c>
      <c r="B20072" s="36">
        <v>42360</v>
      </c>
      <c r="C20072" s="35" t="s">
        <v>6</v>
      </c>
      <c r="D20072" s="35">
        <v>1</v>
      </c>
      <c r="E20072" s="35" t="s">
        <v>11140</v>
      </c>
      <c r="F20072" s="35" t="s">
        <v>29</v>
      </c>
      <c r="G20072" s="35" t="s">
        <v>20</v>
      </c>
      <c r="H20072" s="35" t="s">
        <v>751</v>
      </c>
      <c r="I20072" s="11">
        <v>350</v>
      </c>
      <c r="J20072" s="12"/>
      <c r="K20072" s="11"/>
      <c r="L20072" s="12"/>
      <c r="M20072" s="2">
        <f t="shared" si="313"/>
        <v>-98050.819999995874</v>
      </c>
      <c r="P20072"/>
    </row>
    <row r="20073" spans="1:16" hidden="1">
      <c r="A20073" s="13" t="s">
        <v>11193</v>
      </c>
      <c r="B20073" s="14">
        <v>42360</v>
      </c>
      <c r="C20073" s="13" t="s">
        <v>1</v>
      </c>
      <c r="D20073" s="13">
        <v>1</v>
      </c>
      <c r="E20073" s="13" t="s">
        <v>11194</v>
      </c>
      <c r="F20073" s="13" t="s">
        <v>45</v>
      </c>
      <c r="G20073" s="13" t="s">
        <v>20</v>
      </c>
      <c r="H20073" s="13" t="s">
        <v>11195</v>
      </c>
      <c r="I20073" s="15"/>
      <c r="J20073" s="16"/>
      <c r="K20073" s="15">
        <v>90000</v>
      </c>
      <c r="L20073" s="16"/>
      <c r="M20073" s="2">
        <f t="shared" si="313"/>
        <v>-188050.81999999587</v>
      </c>
      <c r="P20073"/>
    </row>
    <row r="20074" spans="1:16" hidden="1">
      <c r="A20074" s="13" t="s">
        <v>11200</v>
      </c>
      <c r="B20074" s="14">
        <v>42360</v>
      </c>
      <c r="C20074" s="13" t="s">
        <v>6</v>
      </c>
      <c r="D20074" s="13">
        <v>1</v>
      </c>
      <c r="E20074" s="13" t="s">
        <v>11201</v>
      </c>
      <c r="F20074" s="13" t="s">
        <v>29</v>
      </c>
      <c r="G20074" s="13" t="s">
        <v>20</v>
      </c>
      <c r="H20074" s="13" t="s">
        <v>11202</v>
      </c>
      <c r="I20074" s="15">
        <v>4650</v>
      </c>
      <c r="J20074" s="16"/>
      <c r="K20074" s="15"/>
      <c r="L20074" s="16"/>
      <c r="M20074" s="2">
        <f t="shared" si="313"/>
        <v>-183400.81999999587</v>
      </c>
      <c r="P20074"/>
    </row>
    <row r="20075" spans="1:16" hidden="1">
      <c r="A20075" t="s">
        <v>11225</v>
      </c>
      <c r="B20075" s="1">
        <v>42360</v>
      </c>
      <c r="C20075" t="s">
        <v>6</v>
      </c>
      <c r="D20075">
        <v>1</v>
      </c>
      <c r="E20075" t="s">
        <v>11226</v>
      </c>
      <c r="F20075" t="s">
        <v>29</v>
      </c>
      <c r="G20075" t="s">
        <v>20</v>
      </c>
      <c r="H20075" t="s">
        <v>1677</v>
      </c>
      <c r="I20075" s="2">
        <v>2500</v>
      </c>
      <c r="J20075" s="5"/>
      <c r="L20075" s="5"/>
      <c r="M20075" s="2">
        <f t="shared" si="313"/>
        <v>-180900.81999999587</v>
      </c>
      <c r="P20075"/>
    </row>
    <row r="20076" spans="1:16" hidden="1">
      <c r="A20076" t="s">
        <v>11291</v>
      </c>
      <c r="B20076" s="1">
        <v>42360</v>
      </c>
      <c r="C20076" t="s">
        <v>18</v>
      </c>
      <c r="D20076">
        <v>1</v>
      </c>
      <c r="E20076" t="s">
        <v>11292</v>
      </c>
      <c r="F20076" t="s">
        <v>13</v>
      </c>
      <c r="G20076" t="s">
        <v>20</v>
      </c>
      <c r="H20076" t="s">
        <v>18</v>
      </c>
      <c r="J20076" s="5"/>
      <c r="K20076" s="2">
        <v>9353.0300000000007</v>
      </c>
      <c r="L20076" s="5"/>
      <c r="M20076" s="2">
        <f t="shared" si="313"/>
        <v>-190253.84999999587</v>
      </c>
      <c r="P20076"/>
    </row>
    <row r="20077" spans="1:16" hidden="1">
      <c r="A20077" t="s">
        <v>11299</v>
      </c>
      <c r="B20077" s="1">
        <v>42360</v>
      </c>
      <c r="C20077" t="s">
        <v>195</v>
      </c>
      <c r="D20077">
        <v>1</v>
      </c>
      <c r="E20077" t="s">
        <v>11300</v>
      </c>
      <c r="F20077" t="s">
        <v>16</v>
      </c>
      <c r="G20077" t="s">
        <v>20</v>
      </c>
      <c r="H20077" t="s">
        <v>332</v>
      </c>
      <c r="J20077" s="5"/>
      <c r="K20077" s="2">
        <v>23520.27</v>
      </c>
      <c r="L20077" s="5"/>
      <c r="M20077" s="2">
        <f t="shared" si="313"/>
        <v>-213774.11999999586</v>
      </c>
      <c r="P20077"/>
    </row>
    <row r="20078" spans="1:16" hidden="1">
      <c r="A20078" t="s">
        <v>11303</v>
      </c>
      <c r="B20078" s="1">
        <v>42360</v>
      </c>
      <c r="C20078" t="s">
        <v>200</v>
      </c>
      <c r="D20078">
        <v>1</v>
      </c>
      <c r="E20078" t="s">
        <v>11304</v>
      </c>
      <c r="F20078" t="s">
        <v>16</v>
      </c>
      <c r="G20078" t="s">
        <v>20</v>
      </c>
      <c r="H20078" t="s">
        <v>200</v>
      </c>
      <c r="J20078" s="5"/>
      <c r="K20078" s="2">
        <v>5240</v>
      </c>
      <c r="L20078" s="5"/>
      <c r="M20078" s="2">
        <f t="shared" si="313"/>
        <v>-219014.11999999586</v>
      </c>
      <c r="P20078"/>
    </row>
    <row r="20079" spans="1:16" hidden="1">
      <c r="A20079" t="s">
        <v>11368</v>
      </c>
      <c r="B20079" s="1">
        <v>42360</v>
      </c>
      <c r="C20079" t="s">
        <v>18</v>
      </c>
      <c r="D20079">
        <v>1</v>
      </c>
      <c r="E20079" t="s">
        <v>11369</v>
      </c>
      <c r="F20079" t="s">
        <v>13</v>
      </c>
      <c r="G20079" t="s">
        <v>4</v>
      </c>
      <c r="H20079" t="s">
        <v>11370</v>
      </c>
      <c r="J20079" s="5"/>
      <c r="K20079" s="2">
        <v>75000</v>
      </c>
      <c r="L20079" s="5"/>
      <c r="M20079" s="2">
        <f t="shared" si="313"/>
        <v>-294014.11999999586</v>
      </c>
      <c r="P20079"/>
    </row>
    <row r="20080" spans="1:16" hidden="1">
      <c r="A20080" t="s">
        <v>11375</v>
      </c>
      <c r="B20080" s="1">
        <v>42360</v>
      </c>
      <c r="C20080" t="s">
        <v>18</v>
      </c>
      <c r="D20080">
        <v>1</v>
      </c>
      <c r="E20080" t="s">
        <v>11376</v>
      </c>
      <c r="F20080" t="s">
        <v>13</v>
      </c>
      <c r="G20080" t="s">
        <v>4</v>
      </c>
      <c r="H20080" t="s">
        <v>10941</v>
      </c>
      <c r="J20080" s="5"/>
      <c r="K20080" s="2">
        <v>50000</v>
      </c>
      <c r="L20080" s="5"/>
      <c r="M20080" s="2">
        <f t="shared" si="313"/>
        <v>-344014.11999999586</v>
      </c>
      <c r="P20080"/>
    </row>
    <row r="20081" spans="1:16" hidden="1">
      <c r="A20081" t="s">
        <v>11414</v>
      </c>
      <c r="B20081" s="1">
        <v>42360</v>
      </c>
      <c r="C20081" t="s">
        <v>6</v>
      </c>
      <c r="D20081">
        <v>1</v>
      </c>
      <c r="E20081" t="s">
        <v>11415</v>
      </c>
      <c r="F20081" t="s">
        <v>29</v>
      </c>
      <c r="G20081" t="s">
        <v>4</v>
      </c>
      <c r="H20081" t="s">
        <v>2960</v>
      </c>
      <c r="I20081" s="2">
        <v>2604.44</v>
      </c>
      <c r="J20081" s="5"/>
      <c r="L20081" s="5"/>
      <c r="M20081" s="2">
        <f t="shared" si="313"/>
        <v>-341409.67999999586</v>
      </c>
      <c r="P20081"/>
    </row>
    <row r="20082" spans="1:16" hidden="1">
      <c r="A20082" t="s">
        <v>11429</v>
      </c>
      <c r="B20082" s="1">
        <v>42360</v>
      </c>
      <c r="C20082" t="s">
        <v>1</v>
      </c>
      <c r="D20082">
        <v>1</v>
      </c>
      <c r="E20082" t="s">
        <v>11430</v>
      </c>
      <c r="F20082" t="s">
        <v>13</v>
      </c>
      <c r="G20082" t="s">
        <v>4</v>
      </c>
      <c r="H20082" t="s">
        <v>9716</v>
      </c>
      <c r="J20082" s="5"/>
      <c r="K20082" s="2">
        <v>77700</v>
      </c>
      <c r="L20082" s="5"/>
      <c r="M20082" s="2">
        <f t="shared" si="313"/>
        <v>-419109.67999999586</v>
      </c>
      <c r="P20082"/>
    </row>
    <row r="20083" spans="1:16" hidden="1">
      <c r="A20083" t="s">
        <v>11460</v>
      </c>
      <c r="B20083" s="1">
        <v>42360</v>
      </c>
      <c r="C20083" t="s">
        <v>18</v>
      </c>
      <c r="D20083">
        <v>1</v>
      </c>
      <c r="E20083" t="s">
        <v>11461</v>
      </c>
      <c r="F20083" t="s">
        <v>13</v>
      </c>
      <c r="G20083" t="s">
        <v>4</v>
      </c>
      <c r="H20083" t="s">
        <v>11462</v>
      </c>
      <c r="J20083" s="5"/>
      <c r="K20083" s="2">
        <v>92830</v>
      </c>
      <c r="L20083" s="5"/>
      <c r="M20083" s="2">
        <f t="shared" si="313"/>
        <v>-511939.67999999586</v>
      </c>
      <c r="P20083"/>
    </row>
    <row r="20084" spans="1:16" hidden="1">
      <c r="A20084" t="s">
        <v>11481</v>
      </c>
      <c r="B20084" s="1">
        <v>42360</v>
      </c>
      <c r="C20084" t="s">
        <v>6</v>
      </c>
      <c r="D20084">
        <v>1</v>
      </c>
      <c r="E20084" t="s">
        <v>11482</v>
      </c>
      <c r="F20084" t="s">
        <v>29</v>
      </c>
      <c r="G20084" t="s">
        <v>4</v>
      </c>
      <c r="H20084" t="s">
        <v>10878</v>
      </c>
      <c r="I20084" s="2">
        <v>375.92</v>
      </c>
      <c r="J20084" s="5"/>
      <c r="L20084" s="5"/>
      <c r="M20084" s="2">
        <f t="shared" si="313"/>
        <v>-511563.75999999588</v>
      </c>
      <c r="P20084"/>
    </row>
    <row r="20085" spans="1:16" hidden="1">
      <c r="A20085" t="s">
        <v>11492</v>
      </c>
      <c r="B20085" s="1">
        <v>42360</v>
      </c>
      <c r="C20085" t="s">
        <v>1419</v>
      </c>
      <c r="D20085">
        <v>2</v>
      </c>
      <c r="E20085" t="s">
        <v>11493</v>
      </c>
      <c r="F20085" t="s">
        <v>312</v>
      </c>
      <c r="G20085" t="s">
        <v>479</v>
      </c>
      <c r="H20085" t="s">
        <v>2485</v>
      </c>
      <c r="J20085" s="5"/>
      <c r="K20085" s="2">
        <v>636.98</v>
      </c>
      <c r="L20085" s="5"/>
      <c r="M20085" s="2">
        <f t="shared" si="313"/>
        <v>-512200.73999999586</v>
      </c>
      <c r="P20085"/>
    </row>
    <row r="20086" spans="1:16" hidden="1">
      <c r="A20086" t="s">
        <v>11492</v>
      </c>
      <c r="B20086" s="92">
        <v>42360</v>
      </c>
      <c r="C20086" s="84" t="s">
        <v>1419</v>
      </c>
      <c r="D20086" s="84">
        <v>2</v>
      </c>
      <c r="E20086" s="84" t="s">
        <v>11493</v>
      </c>
      <c r="F20086" s="84" t="s">
        <v>312</v>
      </c>
      <c r="G20086" s="84" t="s">
        <v>479</v>
      </c>
      <c r="H20086" s="84" t="s">
        <v>2485</v>
      </c>
      <c r="I20086" s="85">
        <v>458.2</v>
      </c>
      <c r="J20086" s="5"/>
      <c r="L20086" s="5"/>
      <c r="M20086" s="2">
        <f t="shared" si="313"/>
        <v>-511742.53999999585</v>
      </c>
      <c r="N20086" s="34" t="s">
        <v>36446</v>
      </c>
      <c r="P20086"/>
    </row>
    <row r="20087" spans="1:16" hidden="1">
      <c r="A20087" t="s">
        <v>11525</v>
      </c>
      <c r="B20087" s="1">
        <v>42360</v>
      </c>
      <c r="C20087" t="s">
        <v>11</v>
      </c>
      <c r="D20087">
        <v>1</v>
      </c>
      <c r="E20087" t="s">
        <v>11526</v>
      </c>
      <c r="F20087" t="s">
        <v>13</v>
      </c>
      <c r="G20087" t="s">
        <v>4</v>
      </c>
      <c r="H20087" t="s">
        <v>11527</v>
      </c>
      <c r="J20087" s="5"/>
      <c r="K20087" s="2">
        <v>1444.86</v>
      </c>
      <c r="L20087" s="5"/>
      <c r="M20087" s="2">
        <f t="shared" si="313"/>
        <v>-513187.39999999583</v>
      </c>
      <c r="P20087"/>
    </row>
    <row r="20088" spans="1:16" hidden="1">
      <c r="A20088" t="s">
        <v>11541</v>
      </c>
      <c r="B20088" s="1">
        <v>42360</v>
      </c>
      <c r="C20088" t="s">
        <v>18</v>
      </c>
      <c r="D20088">
        <v>1</v>
      </c>
      <c r="E20088" t="s">
        <v>11542</v>
      </c>
      <c r="F20088" t="s">
        <v>13</v>
      </c>
      <c r="G20088" t="s">
        <v>4</v>
      </c>
      <c r="H20088" t="s">
        <v>11543</v>
      </c>
      <c r="J20088" s="5"/>
      <c r="K20088" s="2">
        <v>10000</v>
      </c>
      <c r="L20088" s="5"/>
      <c r="M20088" s="2">
        <f t="shared" si="313"/>
        <v>-523187.39999999583</v>
      </c>
      <c r="P20088"/>
    </row>
    <row r="20089" spans="1:16" hidden="1">
      <c r="A20089" t="s">
        <v>11546</v>
      </c>
      <c r="B20089" s="1">
        <v>42360</v>
      </c>
      <c r="C20089" t="s">
        <v>11547</v>
      </c>
      <c r="D20089">
        <v>2</v>
      </c>
      <c r="E20089" t="s">
        <v>11548</v>
      </c>
      <c r="F20089" t="s">
        <v>78</v>
      </c>
      <c r="G20089" t="s">
        <v>4</v>
      </c>
      <c r="H20089" t="s">
        <v>5239</v>
      </c>
      <c r="J20089" s="5"/>
      <c r="K20089" s="2">
        <v>1025</v>
      </c>
      <c r="L20089" s="5"/>
      <c r="M20089" s="2">
        <f t="shared" si="313"/>
        <v>-524212.39999999583</v>
      </c>
      <c r="P20089"/>
    </row>
    <row r="20090" spans="1:16" hidden="1">
      <c r="A20090" t="s">
        <v>11563</v>
      </c>
      <c r="B20090" s="1">
        <v>42360</v>
      </c>
      <c r="C20090" t="s">
        <v>1</v>
      </c>
      <c r="D20090">
        <v>1</v>
      </c>
      <c r="E20090" t="s">
        <v>11564</v>
      </c>
      <c r="F20090" t="s">
        <v>16</v>
      </c>
      <c r="G20090" t="s">
        <v>4</v>
      </c>
      <c r="H20090" t="s">
        <v>4226</v>
      </c>
      <c r="J20090" s="5"/>
      <c r="K20090" s="2">
        <v>40000</v>
      </c>
      <c r="L20090" s="5"/>
      <c r="M20090" s="2">
        <f t="shared" si="313"/>
        <v>-564212.39999999583</v>
      </c>
      <c r="P20090"/>
    </row>
    <row r="20091" spans="1:16" hidden="1">
      <c r="A20091" t="s">
        <v>11572</v>
      </c>
      <c r="B20091" s="1">
        <v>42360</v>
      </c>
      <c r="C20091" t="s">
        <v>1</v>
      </c>
      <c r="D20091">
        <v>1</v>
      </c>
      <c r="E20091" t="s">
        <v>11573</v>
      </c>
      <c r="F20091" t="s">
        <v>13</v>
      </c>
      <c r="G20091" t="s">
        <v>4</v>
      </c>
      <c r="H20091" t="s">
        <v>4226</v>
      </c>
      <c r="J20091" s="5"/>
      <c r="K20091" s="2">
        <v>20000</v>
      </c>
      <c r="L20091" s="5"/>
      <c r="M20091" s="2">
        <f t="shared" si="313"/>
        <v>-584212.39999999583</v>
      </c>
      <c r="P20091"/>
    </row>
    <row r="20092" spans="1:16" hidden="1">
      <c r="A20092" t="s">
        <v>11577</v>
      </c>
      <c r="B20092" s="1">
        <v>42360</v>
      </c>
      <c r="C20092" t="s">
        <v>1</v>
      </c>
      <c r="D20092">
        <v>1</v>
      </c>
      <c r="E20092" t="s">
        <v>11578</v>
      </c>
      <c r="F20092" t="s">
        <v>13</v>
      </c>
      <c r="G20092" t="s">
        <v>4</v>
      </c>
      <c r="H20092" t="s">
        <v>4226</v>
      </c>
      <c r="J20092" s="5"/>
      <c r="K20092" s="2">
        <v>120000</v>
      </c>
      <c r="L20092" s="5"/>
      <c r="M20092" s="2">
        <f t="shared" si="313"/>
        <v>-704212.39999999583</v>
      </c>
      <c r="P20092"/>
    </row>
    <row r="20093" spans="1:16" hidden="1">
      <c r="A20093" t="s">
        <v>11632</v>
      </c>
      <c r="B20093" s="1">
        <v>42360</v>
      </c>
      <c r="C20093" t="s">
        <v>11</v>
      </c>
      <c r="D20093">
        <v>1</v>
      </c>
      <c r="E20093" t="s">
        <v>11633</v>
      </c>
      <c r="F20093" t="s">
        <v>228</v>
      </c>
      <c r="G20093" t="s">
        <v>4</v>
      </c>
      <c r="H20093" t="s">
        <v>11634</v>
      </c>
      <c r="J20093" s="5"/>
      <c r="K20093" s="2">
        <v>148000</v>
      </c>
      <c r="L20093" s="5"/>
      <c r="M20093" s="2">
        <f t="shared" si="313"/>
        <v>-852212.39999999583</v>
      </c>
      <c r="P20093"/>
    </row>
    <row r="20094" spans="1:16" hidden="1">
      <c r="A20094" t="s">
        <v>11638</v>
      </c>
      <c r="B20094" s="1">
        <v>42360</v>
      </c>
      <c r="C20094" t="s">
        <v>1</v>
      </c>
      <c r="D20094">
        <v>1</v>
      </c>
      <c r="E20094" t="s">
        <v>11639</v>
      </c>
      <c r="F20094" t="s">
        <v>16</v>
      </c>
      <c r="G20094" t="s">
        <v>4</v>
      </c>
      <c r="H20094" t="s">
        <v>11370</v>
      </c>
      <c r="J20094" s="5"/>
      <c r="K20094" s="2">
        <v>30000</v>
      </c>
      <c r="L20094" s="5"/>
      <c r="M20094" s="2">
        <f t="shared" si="313"/>
        <v>-882212.39999999583</v>
      </c>
      <c r="P20094"/>
    </row>
    <row r="20095" spans="1:16" hidden="1">
      <c r="A20095" t="s">
        <v>11640</v>
      </c>
      <c r="B20095" s="1">
        <v>42360</v>
      </c>
      <c r="C20095" t="s">
        <v>43</v>
      </c>
      <c r="D20095">
        <v>1</v>
      </c>
      <c r="E20095" t="s">
        <v>11641</v>
      </c>
      <c r="F20095" t="s">
        <v>16</v>
      </c>
      <c r="G20095" t="s">
        <v>4</v>
      </c>
      <c r="H20095" t="s">
        <v>2881</v>
      </c>
      <c r="J20095" s="5"/>
      <c r="K20095" s="2">
        <v>1840</v>
      </c>
      <c r="L20095" s="5"/>
      <c r="M20095" s="2">
        <f t="shared" si="313"/>
        <v>-884052.39999999583</v>
      </c>
      <c r="P20095"/>
    </row>
    <row r="20096" spans="1:16" hidden="1">
      <c r="A20096" t="s">
        <v>11642</v>
      </c>
      <c r="B20096" s="1">
        <v>42360</v>
      </c>
      <c r="C20096" t="s">
        <v>43</v>
      </c>
      <c r="D20096">
        <v>1</v>
      </c>
      <c r="E20096" t="s">
        <v>11643</v>
      </c>
      <c r="F20096" t="s">
        <v>16</v>
      </c>
      <c r="G20096" t="s">
        <v>4</v>
      </c>
      <c r="H20096" t="s">
        <v>2881</v>
      </c>
      <c r="J20096" s="5"/>
      <c r="K20096" s="2">
        <v>1790</v>
      </c>
      <c r="L20096" s="5"/>
      <c r="M20096" s="2">
        <f t="shared" si="313"/>
        <v>-885842.39999999583</v>
      </c>
      <c r="P20096"/>
    </row>
    <row r="20097" spans="1:16" hidden="1">
      <c r="A20097" t="s">
        <v>11650</v>
      </c>
      <c r="B20097" s="1">
        <v>42360</v>
      </c>
      <c r="C20097" t="s">
        <v>200</v>
      </c>
      <c r="D20097">
        <v>1</v>
      </c>
      <c r="E20097" t="s">
        <v>11651</v>
      </c>
      <c r="F20097" t="s">
        <v>16</v>
      </c>
      <c r="G20097" t="s">
        <v>4</v>
      </c>
      <c r="H20097" t="s">
        <v>200</v>
      </c>
      <c r="J20097" s="5"/>
      <c r="K20097" s="2">
        <v>6805.01</v>
      </c>
      <c r="L20097" s="5"/>
      <c r="M20097" s="2">
        <f t="shared" si="313"/>
        <v>-892647.40999999584</v>
      </c>
      <c r="P20097"/>
    </row>
    <row r="20098" spans="1:16" hidden="1">
      <c r="A20098" t="s">
        <v>11652</v>
      </c>
      <c r="B20098" s="1">
        <v>42360</v>
      </c>
      <c r="C20098" t="s">
        <v>195</v>
      </c>
      <c r="D20098">
        <v>1</v>
      </c>
      <c r="E20098" t="s">
        <v>11653</v>
      </c>
      <c r="F20098" t="s">
        <v>13</v>
      </c>
      <c r="G20098" t="s">
        <v>4</v>
      </c>
      <c r="H20098" t="s">
        <v>195</v>
      </c>
      <c r="J20098" s="5"/>
      <c r="K20098" s="2">
        <v>39713.5</v>
      </c>
      <c r="L20098" s="5"/>
      <c r="M20098" s="2">
        <f t="shared" si="313"/>
        <v>-932360.90999999584</v>
      </c>
      <c r="P20098"/>
    </row>
    <row r="20099" spans="1:16" hidden="1">
      <c r="A20099" t="s">
        <v>11662</v>
      </c>
      <c r="B20099" s="1">
        <v>42360</v>
      </c>
      <c r="C20099" t="s">
        <v>18</v>
      </c>
      <c r="D20099">
        <v>1</v>
      </c>
      <c r="E20099" t="s">
        <v>11663</v>
      </c>
      <c r="F20099" t="s">
        <v>13</v>
      </c>
      <c r="G20099" t="s">
        <v>4</v>
      </c>
      <c r="H20099" t="s">
        <v>18</v>
      </c>
      <c r="J20099" s="5"/>
      <c r="K20099" s="2">
        <v>32134.92</v>
      </c>
      <c r="L20099" s="5"/>
      <c r="M20099" s="2">
        <f t="shared" si="313"/>
        <v>-964495.82999999588</v>
      </c>
      <c r="P20099"/>
    </row>
    <row r="20100" spans="1:16" hidden="1">
      <c r="A20100" t="s">
        <v>32918</v>
      </c>
      <c r="B20100" s="1">
        <v>42360</v>
      </c>
      <c r="C20100" t="s">
        <v>32919</v>
      </c>
      <c r="D20100">
        <v>2</v>
      </c>
      <c r="E20100" t="s">
        <v>32920</v>
      </c>
      <c r="F20100" t="s">
        <v>7054</v>
      </c>
      <c r="G20100" t="s">
        <v>20</v>
      </c>
      <c r="H20100" t="s">
        <v>25810</v>
      </c>
      <c r="I20100" s="2">
        <v>590</v>
      </c>
      <c r="J20100" s="5"/>
      <c r="L20100" s="5"/>
      <c r="M20100" s="2">
        <f t="shared" si="313"/>
        <v>-963905.82999999588</v>
      </c>
      <c r="P20100"/>
    </row>
    <row r="20101" spans="1:16" hidden="1">
      <c r="A20101" t="s">
        <v>32940</v>
      </c>
      <c r="B20101" s="1">
        <v>42360</v>
      </c>
      <c r="C20101" t="s">
        <v>1802</v>
      </c>
      <c r="D20101">
        <v>2</v>
      </c>
      <c r="E20101" t="s">
        <v>32941</v>
      </c>
      <c r="F20101" t="s">
        <v>13559</v>
      </c>
      <c r="G20101" t="s">
        <v>479</v>
      </c>
      <c r="H20101" t="s">
        <v>18817</v>
      </c>
      <c r="I20101" s="2">
        <v>1529.29</v>
      </c>
      <c r="J20101" s="5"/>
      <c r="L20101" s="5"/>
      <c r="M20101" s="2">
        <f t="shared" si="313"/>
        <v>-962376.53999999585</v>
      </c>
      <c r="P20101"/>
    </row>
    <row r="20102" spans="1:16" hidden="1">
      <c r="A20102" t="s">
        <v>32963</v>
      </c>
      <c r="B20102" s="1">
        <v>42360</v>
      </c>
      <c r="C20102" t="s">
        <v>32964</v>
      </c>
      <c r="D20102">
        <v>2</v>
      </c>
      <c r="E20102" t="s">
        <v>32965</v>
      </c>
      <c r="F20102" t="s">
        <v>7054</v>
      </c>
      <c r="G20102" t="s">
        <v>20</v>
      </c>
      <c r="H20102" t="s">
        <v>14582</v>
      </c>
      <c r="I20102" s="2">
        <v>3884.99</v>
      </c>
      <c r="J20102" s="5"/>
      <c r="L20102" s="5"/>
      <c r="M20102" s="2">
        <f t="shared" si="313"/>
        <v>-958491.54999999586</v>
      </c>
      <c r="P20102"/>
    </row>
    <row r="20103" spans="1:16" hidden="1">
      <c r="A20103" t="s">
        <v>32985</v>
      </c>
      <c r="B20103" s="1">
        <v>42360</v>
      </c>
      <c r="C20103" t="s">
        <v>1802</v>
      </c>
      <c r="D20103">
        <v>2</v>
      </c>
      <c r="E20103" t="s">
        <v>32986</v>
      </c>
      <c r="F20103" t="s">
        <v>13559</v>
      </c>
      <c r="G20103" t="s">
        <v>479</v>
      </c>
      <c r="H20103" t="s">
        <v>751</v>
      </c>
      <c r="I20103" s="2">
        <v>383.74</v>
      </c>
      <c r="J20103" s="5"/>
      <c r="L20103" s="5"/>
      <c r="M20103" s="2">
        <f t="shared" si="313"/>
        <v>-958107.80999999586</v>
      </c>
      <c r="P20103"/>
    </row>
    <row r="20104" spans="1:16" hidden="1">
      <c r="A20104" t="s">
        <v>33007</v>
      </c>
      <c r="B20104" s="1">
        <v>42360</v>
      </c>
      <c r="C20104" t="s">
        <v>33008</v>
      </c>
      <c r="D20104">
        <v>2</v>
      </c>
      <c r="E20104" t="s">
        <v>33009</v>
      </c>
      <c r="F20104" t="s">
        <v>7054</v>
      </c>
      <c r="G20104" t="s">
        <v>20</v>
      </c>
      <c r="H20104" t="s">
        <v>33010</v>
      </c>
      <c r="J20104" s="5"/>
      <c r="K20104" s="2">
        <v>2800</v>
      </c>
      <c r="L20104" s="5"/>
      <c r="M20104" s="2">
        <f t="shared" si="313"/>
        <v>-960907.80999999586</v>
      </c>
      <c r="P20104"/>
    </row>
    <row r="20105" spans="1:16" hidden="1">
      <c r="A20105" t="s">
        <v>33007</v>
      </c>
      <c r="B20105" s="1">
        <v>42360</v>
      </c>
      <c r="C20105" t="s">
        <v>33008</v>
      </c>
      <c r="D20105">
        <v>2</v>
      </c>
      <c r="E20105" t="s">
        <v>33009</v>
      </c>
      <c r="F20105" t="s">
        <v>7054</v>
      </c>
      <c r="G20105" t="s">
        <v>20</v>
      </c>
      <c r="H20105" t="s">
        <v>33010</v>
      </c>
      <c r="I20105" s="2">
        <v>4960</v>
      </c>
      <c r="J20105" s="5"/>
      <c r="L20105" s="5"/>
      <c r="M20105" s="2">
        <f t="shared" ref="M20105:M20168" si="314">+M20104+I20105-K20105</f>
        <v>-955947.80999999586</v>
      </c>
      <c r="P20105"/>
    </row>
    <row r="20106" spans="1:16" hidden="1">
      <c r="A20106" t="s">
        <v>33028</v>
      </c>
      <c r="B20106" s="1">
        <v>42360</v>
      </c>
      <c r="C20106" t="s">
        <v>18</v>
      </c>
      <c r="D20106">
        <v>2</v>
      </c>
      <c r="E20106" t="s">
        <v>33029</v>
      </c>
      <c r="F20106" t="s">
        <v>13559</v>
      </c>
      <c r="G20106" t="s">
        <v>313</v>
      </c>
      <c r="H20106" t="s">
        <v>65</v>
      </c>
      <c r="I20106" s="2">
        <v>71.77</v>
      </c>
      <c r="J20106" s="5"/>
      <c r="L20106" s="5"/>
      <c r="M20106" s="2">
        <f t="shared" si="314"/>
        <v>-955876.03999999585</v>
      </c>
      <c r="P20106"/>
    </row>
    <row r="20107" spans="1:16" hidden="1">
      <c r="A20107" t="s">
        <v>33051</v>
      </c>
      <c r="B20107" s="1">
        <v>42360</v>
      </c>
      <c r="C20107" t="s">
        <v>6</v>
      </c>
      <c r="D20107">
        <v>1</v>
      </c>
      <c r="E20107" t="s">
        <v>33052</v>
      </c>
      <c r="F20107" t="s">
        <v>13610</v>
      </c>
      <c r="G20107" t="s">
        <v>20</v>
      </c>
      <c r="H20107" t="s">
        <v>9045</v>
      </c>
      <c r="I20107" s="2">
        <v>15523.51</v>
      </c>
      <c r="J20107" s="5"/>
      <c r="L20107" s="5"/>
      <c r="M20107" s="2">
        <f t="shared" si="314"/>
        <v>-940352.52999999584</v>
      </c>
      <c r="P20107"/>
    </row>
    <row r="20108" spans="1:16" hidden="1">
      <c r="A20108" t="s">
        <v>33069</v>
      </c>
      <c r="B20108" s="1">
        <v>42360</v>
      </c>
      <c r="C20108" t="s">
        <v>33070</v>
      </c>
      <c r="D20108">
        <v>2</v>
      </c>
      <c r="E20108" t="s">
        <v>33071</v>
      </c>
      <c r="F20108" t="s">
        <v>7054</v>
      </c>
      <c r="G20108" t="s">
        <v>20</v>
      </c>
      <c r="H20108" t="s">
        <v>3114</v>
      </c>
      <c r="I20108" s="2">
        <v>4040</v>
      </c>
      <c r="J20108" s="5"/>
      <c r="L20108" s="5"/>
      <c r="M20108" s="2">
        <f t="shared" si="314"/>
        <v>-936312.52999999584</v>
      </c>
      <c r="P20108"/>
    </row>
    <row r="20109" spans="1:16" hidden="1">
      <c r="A20109" t="s">
        <v>33089</v>
      </c>
      <c r="B20109" s="1">
        <v>42360</v>
      </c>
      <c r="C20109" t="s">
        <v>27105</v>
      </c>
      <c r="D20109">
        <v>1</v>
      </c>
      <c r="E20109" t="s">
        <v>33090</v>
      </c>
      <c r="F20109" t="s">
        <v>13561</v>
      </c>
      <c r="G20109" t="s">
        <v>20</v>
      </c>
      <c r="H20109" t="s">
        <v>27107</v>
      </c>
      <c r="I20109" s="2">
        <v>90000</v>
      </c>
      <c r="J20109" s="5"/>
      <c r="L20109" s="5"/>
      <c r="M20109" s="2">
        <f t="shared" si="314"/>
        <v>-846312.52999999584</v>
      </c>
      <c r="P20109"/>
    </row>
    <row r="20110" spans="1:16" hidden="1">
      <c r="A20110" t="s">
        <v>33109</v>
      </c>
      <c r="B20110" s="1">
        <v>42360</v>
      </c>
      <c r="C20110" t="s">
        <v>33110</v>
      </c>
      <c r="D20110">
        <v>2</v>
      </c>
      <c r="E20110" t="s">
        <v>33111</v>
      </c>
      <c r="F20110" t="s">
        <v>7054</v>
      </c>
      <c r="G20110" t="s">
        <v>20</v>
      </c>
      <c r="H20110" t="s">
        <v>3209</v>
      </c>
      <c r="I20110" s="2">
        <v>1840</v>
      </c>
      <c r="J20110" s="5"/>
      <c r="L20110" s="5"/>
      <c r="M20110" s="2">
        <f t="shared" si="314"/>
        <v>-844472.52999999584</v>
      </c>
      <c r="P20110"/>
    </row>
    <row r="20111" spans="1:16" hidden="1">
      <c r="A20111" t="s">
        <v>33127</v>
      </c>
      <c r="B20111" s="1">
        <v>42360</v>
      </c>
      <c r="C20111" t="s">
        <v>33128</v>
      </c>
      <c r="D20111">
        <v>2</v>
      </c>
      <c r="E20111" t="s">
        <v>33129</v>
      </c>
      <c r="F20111" t="s">
        <v>7054</v>
      </c>
      <c r="G20111" t="s">
        <v>20</v>
      </c>
      <c r="H20111" t="s">
        <v>33130</v>
      </c>
      <c r="I20111" s="2">
        <v>590</v>
      </c>
      <c r="J20111" s="5"/>
      <c r="L20111" s="5"/>
      <c r="M20111" s="2">
        <f t="shared" si="314"/>
        <v>-843882.52999999584</v>
      </c>
      <c r="P20111"/>
    </row>
    <row r="20112" spans="1:16" hidden="1">
      <c r="A20112" t="s">
        <v>33143</v>
      </c>
      <c r="B20112" s="1">
        <v>42360</v>
      </c>
      <c r="C20112" t="s">
        <v>33144</v>
      </c>
      <c r="D20112">
        <v>2</v>
      </c>
      <c r="E20112" t="s">
        <v>33145</v>
      </c>
      <c r="F20112" t="s">
        <v>13559</v>
      </c>
      <c r="G20112" t="s">
        <v>313</v>
      </c>
      <c r="H20112" t="s">
        <v>8668</v>
      </c>
      <c r="J20112" s="5"/>
      <c r="K20112" s="2">
        <v>200</v>
      </c>
      <c r="L20112" s="5"/>
      <c r="M20112" s="2">
        <f t="shared" si="314"/>
        <v>-844082.52999999584</v>
      </c>
      <c r="P20112"/>
    </row>
    <row r="20113" spans="1:16" hidden="1">
      <c r="A20113" t="s">
        <v>33143</v>
      </c>
      <c r="B20113" s="1">
        <v>42360</v>
      </c>
      <c r="C20113" t="s">
        <v>33144</v>
      </c>
      <c r="D20113">
        <v>2</v>
      </c>
      <c r="E20113" t="s">
        <v>33145</v>
      </c>
      <c r="F20113" t="s">
        <v>13559</v>
      </c>
      <c r="G20113" t="s">
        <v>313</v>
      </c>
      <c r="H20113" t="s">
        <v>8668</v>
      </c>
      <c r="I20113" s="2">
        <v>241.16</v>
      </c>
      <c r="J20113" s="5"/>
      <c r="L20113" s="5"/>
      <c r="M20113" s="2">
        <f t="shared" si="314"/>
        <v>-843841.3699999958</v>
      </c>
      <c r="P20113"/>
    </row>
    <row r="20114" spans="1:16" hidden="1">
      <c r="A20114" t="s">
        <v>33162</v>
      </c>
      <c r="B20114" s="1">
        <v>42360</v>
      </c>
      <c r="C20114" t="s">
        <v>32326</v>
      </c>
      <c r="D20114">
        <v>1</v>
      </c>
      <c r="E20114" t="s">
        <v>33163</v>
      </c>
      <c r="F20114" t="s">
        <v>13565</v>
      </c>
      <c r="G20114" t="s">
        <v>4</v>
      </c>
      <c r="H20114" t="s">
        <v>32328</v>
      </c>
      <c r="I20114" s="2">
        <v>50000</v>
      </c>
      <c r="J20114" s="5"/>
      <c r="L20114" s="5"/>
      <c r="M20114" s="2">
        <f t="shared" si="314"/>
        <v>-793841.3699999958</v>
      </c>
      <c r="P20114"/>
    </row>
    <row r="20115" spans="1:16" hidden="1">
      <c r="A20115" t="s">
        <v>33177</v>
      </c>
      <c r="B20115" s="1">
        <v>42360</v>
      </c>
      <c r="C20115" t="s">
        <v>33178</v>
      </c>
      <c r="D20115">
        <v>2</v>
      </c>
      <c r="E20115" t="s">
        <v>33179</v>
      </c>
      <c r="F20115" t="s">
        <v>7054</v>
      </c>
      <c r="G20115" t="s">
        <v>4</v>
      </c>
      <c r="H20115" t="s">
        <v>2064</v>
      </c>
      <c r="I20115" s="2">
        <v>3102.84</v>
      </c>
      <c r="J20115" s="5"/>
      <c r="L20115" s="5"/>
      <c r="M20115" s="2">
        <f t="shared" si="314"/>
        <v>-790738.52999999584</v>
      </c>
      <c r="P20115"/>
    </row>
    <row r="20116" spans="1:16" hidden="1">
      <c r="A20116" t="s">
        <v>33193</v>
      </c>
      <c r="B20116" s="1">
        <v>42360</v>
      </c>
      <c r="C20116" t="s">
        <v>33194</v>
      </c>
      <c r="D20116">
        <v>2</v>
      </c>
      <c r="E20116" t="s">
        <v>33195</v>
      </c>
      <c r="F20116" t="s">
        <v>7054</v>
      </c>
      <c r="G20116" t="s">
        <v>4</v>
      </c>
      <c r="H20116" t="s">
        <v>14962</v>
      </c>
      <c r="I20116" s="2">
        <v>1025</v>
      </c>
      <c r="J20116" s="5"/>
      <c r="L20116" s="5"/>
      <c r="M20116" s="2">
        <f t="shared" si="314"/>
        <v>-789713.52999999584</v>
      </c>
      <c r="P20116"/>
    </row>
    <row r="20117" spans="1:16" hidden="1">
      <c r="A20117" t="s">
        <v>33206</v>
      </c>
      <c r="B20117" s="1">
        <v>42360</v>
      </c>
      <c r="C20117" t="s">
        <v>33207</v>
      </c>
      <c r="D20117">
        <v>2</v>
      </c>
      <c r="E20117" t="s">
        <v>33208</v>
      </c>
      <c r="F20117" t="s">
        <v>7054</v>
      </c>
      <c r="G20117" t="s">
        <v>4</v>
      </c>
      <c r="H20117" t="s">
        <v>519</v>
      </c>
      <c r="I20117" s="2">
        <v>98.6</v>
      </c>
      <c r="J20117" s="5"/>
      <c r="L20117" s="5"/>
      <c r="M20117" s="2">
        <f t="shared" si="314"/>
        <v>-789614.92999999586</v>
      </c>
      <c r="P20117"/>
    </row>
    <row r="20118" spans="1:16" hidden="1">
      <c r="A20118" t="s">
        <v>33224</v>
      </c>
      <c r="B20118" s="1">
        <v>42360</v>
      </c>
      <c r="C20118" t="s">
        <v>33225</v>
      </c>
      <c r="D20118">
        <v>2</v>
      </c>
      <c r="E20118" t="s">
        <v>33226</v>
      </c>
      <c r="F20118" t="s">
        <v>7054</v>
      </c>
      <c r="G20118" t="s">
        <v>4</v>
      </c>
      <c r="H20118" t="s">
        <v>2856</v>
      </c>
      <c r="J20118" s="5"/>
      <c r="K20118" s="2">
        <v>2200</v>
      </c>
      <c r="L20118" s="5"/>
      <c r="M20118" s="2">
        <f t="shared" si="314"/>
        <v>-791814.92999999586</v>
      </c>
      <c r="P20118"/>
    </row>
    <row r="20119" spans="1:16" hidden="1">
      <c r="A20119" t="s">
        <v>33224</v>
      </c>
      <c r="B20119" s="1">
        <v>42360</v>
      </c>
      <c r="C20119" t="s">
        <v>33225</v>
      </c>
      <c r="D20119">
        <v>2</v>
      </c>
      <c r="E20119" t="s">
        <v>33226</v>
      </c>
      <c r="F20119" t="s">
        <v>7054</v>
      </c>
      <c r="G20119" t="s">
        <v>4</v>
      </c>
      <c r="H20119" t="s">
        <v>2856</v>
      </c>
      <c r="I20119" s="2">
        <v>2200</v>
      </c>
      <c r="J20119" s="5"/>
      <c r="L20119" s="5"/>
      <c r="M20119" s="2">
        <f t="shared" si="314"/>
        <v>-789614.92999999586</v>
      </c>
      <c r="P20119"/>
    </row>
    <row r="20120" spans="1:16" hidden="1">
      <c r="A20120" t="s">
        <v>33244</v>
      </c>
      <c r="B20120" s="1">
        <v>42360</v>
      </c>
      <c r="C20120" t="s">
        <v>6</v>
      </c>
      <c r="D20120">
        <v>1</v>
      </c>
      <c r="E20120" t="s">
        <v>33245</v>
      </c>
      <c r="F20120" t="s">
        <v>13565</v>
      </c>
      <c r="G20120" t="s">
        <v>4</v>
      </c>
      <c r="H20120" t="s">
        <v>11370</v>
      </c>
      <c r="I20120" s="2">
        <v>77000</v>
      </c>
      <c r="J20120" s="5"/>
      <c r="L20120" s="5"/>
      <c r="M20120" s="2">
        <f t="shared" si="314"/>
        <v>-712614.92999999586</v>
      </c>
      <c r="P20120"/>
    </row>
    <row r="20121" spans="1:16" hidden="1">
      <c r="A20121" t="s">
        <v>33262</v>
      </c>
      <c r="B20121" s="1">
        <v>42360</v>
      </c>
      <c r="C20121" t="s">
        <v>33263</v>
      </c>
      <c r="D20121">
        <v>1</v>
      </c>
      <c r="E20121" t="s">
        <v>33264</v>
      </c>
      <c r="F20121" t="s">
        <v>13565</v>
      </c>
      <c r="G20121" t="s">
        <v>4</v>
      </c>
      <c r="H20121" t="s">
        <v>33265</v>
      </c>
      <c r="I20121" s="2">
        <v>75000</v>
      </c>
      <c r="J20121" s="5"/>
      <c r="L20121" s="5"/>
      <c r="M20121" s="2">
        <f t="shared" si="314"/>
        <v>-637614.92999999586</v>
      </c>
      <c r="P20121"/>
    </row>
    <row r="20122" spans="1:16" hidden="1">
      <c r="A20122" t="s">
        <v>33280</v>
      </c>
      <c r="B20122" s="1">
        <v>42360</v>
      </c>
      <c r="C20122" t="s">
        <v>33281</v>
      </c>
      <c r="D20122">
        <v>1</v>
      </c>
      <c r="E20122" t="s">
        <v>33282</v>
      </c>
      <c r="F20122" t="s">
        <v>13565</v>
      </c>
      <c r="G20122" t="s">
        <v>4</v>
      </c>
      <c r="H20122" t="s">
        <v>33283</v>
      </c>
      <c r="I20122" s="2">
        <v>4000</v>
      </c>
      <c r="J20122" s="5"/>
      <c r="L20122" s="5"/>
      <c r="M20122" s="2">
        <f t="shared" si="314"/>
        <v>-633614.92999999586</v>
      </c>
      <c r="P20122"/>
    </row>
    <row r="20123" spans="1:16" hidden="1">
      <c r="A20123" t="s">
        <v>33302</v>
      </c>
      <c r="B20123" s="1">
        <v>42360</v>
      </c>
      <c r="C20123" t="s">
        <v>6</v>
      </c>
      <c r="D20123">
        <v>1</v>
      </c>
      <c r="E20123" t="s">
        <v>33245</v>
      </c>
      <c r="F20123" t="s">
        <v>13565</v>
      </c>
      <c r="G20123" t="s">
        <v>4</v>
      </c>
      <c r="H20123" t="s">
        <v>33303</v>
      </c>
      <c r="J20123" s="5"/>
      <c r="K20123" s="2">
        <v>77000</v>
      </c>
      <c r="L20123" s="5"/>
      <c r="M20123" s="2">
        <f t="shared" si="314"/>
        <v>-710614.92999999586</v>
      </c>
      <c r="P20123"/>
    </row>
    <row r="20124" spans="1:16" hidden="1">
      <c r="A20124" t="s">
        <v>33318</v>
      </c>
      <c r="B20124" s="1">
        <v>42360</v>
      </c>
      <c r="C20124" t="s">
        <v>33319</v>
      </c>
      <c r="D20124">
        <v>2</v>
      </c>
      <c r="E20124" t="s">
        <v>33320</v>
      </c>
      <c r="F20124" t="s">
        <v>7054</v>
      </c>
      <c r="G20124" t="s">
        <v>4</v>
      </c>
      <c r="H20124" t="s">
        <v>6873</v>
      </c>
      <c r="I20124" s="2">
        <v>3030</v>
      </c>
      <c r="J20124" s="5"/>
      <c r="L20124" s="5"/>
      <c r="M20124" s="2">
        <f t="shared" si="314"/>
        <v>-707584.92999999586</v>
      </c>
      <c r="P20124"/>
    </row>
    <row r="20125" spans="1:16" hidden="1">
      <c r="A20125" t="s">
        <v>33338</v>
      </c>
      <c r="B20125" s="1">
        <v>42360</v>
      </c>
      <c r="C20125" t="s">
        <v>33339</v>
      </c>
      <c r="D20125">
        <v>2</v>
      </c>
      <c r="E20125" t="s">
        <v>33340</v>
      </c>
      <c r="F20125" t="s">
        <v>7054</v>
      </c>
      <c r="G20125" t="s">
        <v>4</v>
      </c>
      <c r="H20125" t="s">
        <v>20868</v>
      </c>
      <c r="I20125" s="2">
        <v>1025</v>
      </c>
      <c r="J20125" s="5"/>
      <c r="L20125" s="5"/>
      <c r="M20125" s="2">
        <f t="shared" si="314"/>
        <v>-706559.92999999586</v>
      </c>
      <c r="P20125"/>
    </row>
    <row r="20126" spans="1:16" hidden="1">
      <c r="A20126" t="s">
        <v>33355</v>
      </c>
      <c r="B20126" s="1">
        <v>42360</v>
      </c>
      <c r="C20126" t="s">
        <v>33356</v>
      </c>
      <c r="D20126">
        <v>1</v>
      </c>
      <c r="E20126" t="s">
        <v>33357</v>
      </c>
      <c r="F20126" t="s">
        <v>13565</v>
      </c>
      <c r="G20126" t="s">
        <v>4</v>
      </c>
      <c r="H20126" t="s">
        <v>9716</v>
      </c>
      <c r="I20126" s="2">
        <v>77700</v>
      </c>
      <c r="J20126" s="5"/>
      <c r="L20126" s="5"/>
      <c r="M20126" s="2">
        <f t="shared" si="314"/>
        <v>-628859.92999999586</v>
      </c>
      <c r="P20126"/>
    </row>
    <row r="20127" spans="1:16" hidden="1">
      <c r="A20127" t="s">
        <v>33374</v>
      </c>
      <c r="B20127" s="1">
        <v>42360</v>
      </c>
      <c r="C20127" t="s">
        <v>1802</v>
      </c>
      <c r="D20127">
        <v>2</v>
      </c>
      <c r="E20127" t="s">
        <v>33375</v>
      </c>
      <c r="F20127" t="s">
        <v>13559</v>
      </c>
      <c r="G20127" t="s">
        <v>313</v>
      </c>
      <c r="H20127" t="s">
        <v>23980</v>
      </c>
      <c r="I20127" s="2">
        <v>1054.56</v>
      </c>
      <c r="J20127" s="5"/>
      <c r="L20127" s="5"/>
      <c r="M20127" s="2">
        <f t="shared" si="314"/>
        <v>-627805.3699999958</v>
      </c>
      <c r="P20127"/>
    </row>
    <row r="20128" spans="1:16" hidden="1">
      <c r="A20128" t="s">
        <v>33391</v>
      </c>
      <c r="B20128" s="1">
        <v>42360</v>
      </c>
      <c r="C20128" t="s">
        <v>33392</v>
      </c>
      <c r="D20128">
        <v>2</v>
      </c>
      <c r="E20128" t="s">
        <v>33393</v>
      </c>
      <c r="F20128" t="s">
        <v>7054</v>
      </c>
      <c r="G20128" t="s">
        <v>4</v>
      </c>
      <c r="H20128" t="s">
        <v>3158</v>
      </c>
      <c r="I20128" s="2">
        <v>3225</v>
      </c>
      <c r="J20128" s="5"/>
      <c r="L20128" s="5"/>
      <c r="M20128" s="2">
        <f t="shared" si="314"/>
        <v>-624580.3699999958</v>
      </c>
      <c r="P20128"/>
    </row>
    <row r="20129" spans="1:16" hidden="1">
      <c r="A20129" t="s">
        <v>33410</v>
      </c>
      <c r="B20129" s="1">
        <v>42360</v>
      </c>
      <c r="C20129" t="s">
        <v>33411</v>
      </c>
      <c r="D20129">
        <v>1</v>
      </c>
      <c r="E20129" t="s">
        <v>33412</v>
      </c>
      <c r="F20129" t="s">
        <v>13565</v>
      </c>
      <c r="G20129" t="s">
        <v>4</v>
      </c>
      <c r="H20129" t="s">
        <v>33413</v>
      </c>
      <c r="I20129" s="2">
        <v>92830</v>
      </c>
      <c r="J20129" s="5"/>
      <c r="L20129" s="5"/>
      <c r="M20129" s="2">
        <f t="shared" si="314"/>
        <v>-531750.3699999958</v>
      </c>
      <c r="P20129"/>
    </row>
    <row r="20130" spans="1:16" hidden="1">
      <c r="A20130" t="s">
        <v>33428</v>
      </c>
      <c r="B20130" s="1">
        <v>42360</v>
      </c>
      <c r="C20130" t="s">
        <v>10593</v>
      </c>
      <c r="D20130">
        <v>2</v>
      </c>
      <c r="E20130" t="s">
        <v>33429</v>
      </c>
      <c r="F20130" t="s">
        <v>13559</v>
      </c>
      <c r="G20130" t="s">
        <v>313</v>
      </c>
      <c r="H20130" t="s">
        <v>10878</v>
      </c>
      <c r="J20130" s="5"/>
      <c r="K20130" s="2">
        <v>1339.37</v>
      </c>
      <c r="L20130" s="5"/>
      <c r="M20130" s="2">
        <f t="shared" si="314"/>
        <v>-533089.7399999958</v>
      </c>
      <c r="P20130"/>
    </row>
    <row r="20131" spans="1:16" hidden="1">
      <c r="A20131" t="s">
        <v>33428</v>
      </c>
      <c r="B20131" s="1">
        <v>42360</v>
      </c>
      <c r="C20131" t="s">
        <v>10593</v>
      </c>
      <c r="D20131">
        <v>2</v>
      </c>
      <c r="E20131" t="s">
        <v>33429</v>
      </c>
      <c r="F20131" t="s">
        <v>13559</v>
      </c>
      <c r="G20131" t="s">
        <v>313</v>
      </c>
      <c r="H20131" t="s">
        <v>10878</v>
      </c>
      <c r="I20131" s="2">
        <v>1839.37</v>
      </c>
      <c r="J20131" s="5"/>
      <c r="L20131" s="5"/>
      <c r="M20131" s="2">
        <f t="shared" si="314"/>
        <v>-531250.3699999958</v>
      </c>
      <c r="P20131"/>
    </row>
    <row r="20132" spans="1:16" hidden="1">
      <c r="A20132" t="s">
        <v>33443</v>
      </c>
      <c r="B20132" s="1">
        <v>42360</v>
      </c>
      <c r="C20132" t="s">
        <v>1419</v>
      </c>
      <c r="D20132">
        <v>2</v>
      </c>
      <c r="E20132" t="s">
        <v>33444</v>
      </c>
      <c r="F20132" t="s">
        <v>13559</v>
      </c>
      <c r="G20132" t="s">
        <v>313</v>
      </c>
      <c r="H20132" t="s">
        <v>2485</v>
      </c>
      <c r="I20132" s="2">
        <v>636.98</v>
      </c>
      <c r="J20132" s="5"/>
      <c r="L20132" s="5"/>
      <c r="M20132" s="2">
        <f t="shared" si="314"/>
        <v>-530613.38999999582</v>
      </c>
      <c r="P20132"/>
    </row>
    <row r="20133" spans="1:16" hidden="1">
      <c r="A20133" t="s">
        <v>33461</v>
      </c>
      <c r="B20133" s="1">
        <v>42360</v>
      </c>
      <c r="C20133" t="s">
        <v>10593</v>
      </c>
      <c r="D20133">
        <v>2</v>
      </c>
      <c r="E20133" t="s">
        <v>33462</v>
      </c>
      <c r="F20133" t="s">
        <v>13559</v>
      </c>
      <c r="G20133" t="s">
        <v>313</v>
      </c>
      <c r="H20133" t="s">
        <v>11725</v>
      </c>
      <c r="J20133" s="5"/>
      <c r="K20133" s="2">
        <v>200</v>
      </c>
      <c r="L20133" s="5"/>
      <c r="M20133" s="2">
        <f t="shared" si="314"/>
        <v>-530813.38999999582</v>
      </c>
      <c r="P20133"/>
    </row>
    <row r="20134" spans="1:16" hidden="1">
      <c r="A20134" t="s">
        <v>33461</v>
      </c>
      <c r="B20134" s="1">
        <v>42360</v>
      </c>
      <c r="C20134" t="s">
        <v>10593</v>
      </c>
      <c r="D20134">
        <v>2</v>
      </c>
      <c r="E20134" t="s">
        <v>33462</v>
      </c>
      <c r="F20134" t="s">
        <v>13559</v>
      </c>
      <c r="G20134" t="s">
        <v>313</v>
      </c>
      <c r="H20134" t="s">
        <v>11725</v>
      </c>
      <c r="I20134" s="2">
        <v>416.49</v>
      </c>
      <c r="J20134" s="5"/>
      <c r="L20134" s="5"/>
      <c r="M20134" s="2">
        <f t="shared" si="314"/>
        <v>-530396.89999999583</v>
      </c>
      <c r="P20134"/>
    </row>
    <row r="20135" spans="1:16" hidden="1">
      <c r="A20135" t="s">
        <v>33476</v>
      </c>
      <c r="B20135" s="1">
        <v>42360</v>
      </c>
      <c r="C20135" t="s">
        <v>33477</v>
      </c>
      <c r="D20135">
        <v>2</v>
      </c>
      <c r="E20135" t="s">
        <v>33478</v>
      </c>
      <c r="F20135" t="s">
        <v>7054</v>
      </c>
      <c r="G20135" t="s">
        <v>4</v>
      </c>
      <c r="H20135" t="s">
        <v>14776</v>
      </c>
      <c r="I20135" s="2">
        <v>1444.86</v>
      </c>
      <c r="J20135" s="5"/>
      <c r="L20135" s="5"/>
      <c r="M20135" s="2">
        <f t="shared" si="314"/>
        <v>-528952.03999999585</v>
      </c>
      <c r="P20135"/>
    </row>
    <row r="20136" spans="1:16" hidden="1">
      <c r="A20136" t="s">
        <v>33492</v>
      </c>
      <c r="B20136" s="1">
        <v>42360</v>
      </c>
      <c r="C20136" t="s">
        <v>33493</v>
      </c>
      <c r="D20136">
        <v>2</v>
      </c>
      <c r="E20136" t="s">
        <v>33494</v>
      </c>
      <c r="F20136" t="s">
        <v>7054</v>
      </c>
      <c r="G20136" t="s">
        <v>4</v>
      </c>
      <c r="H20136" t="s">
        <v>14424</v>
      </c>
      <c r="I20136" s="2">
        <v>1840</v>
      </c>
      <c r="J20136" s="5"/>
      <c r="L20136" s="5"/>
      <c r="M20136" s="2">
        <f t="shared" si="314"/>
        <v>-527112.03999999585</v>
      </c>
      <c r="P20136"/>
    </row>
    <row r="20137" spans="1:16" hidden="1">
      <c r="A20137" t="s">
        <v>33509</v>
      </c>
      <c r="B20137" s="1">
        <v>42360</v>
      </c>
      <c r="C20137" t="s">
        <v>33510</v>
      </c>
      <c r="D20137">
        <v>1</v>
      </c>
      <c r="E20137" t="s">
        <v>33511</v>
      </c>
      <c r="F20137" t="s">
        <v>13565</v>
      </c>
      <c r="G20137" t="s">
        <v>4</v>
      </c>
      <c r="H20137" t="s">
        <v>33512</v>
      </c>
      <c r="I20137" s="2">
        <v>10000</v>
      </c>
      <c r="J20137" s="5"/>
      <c r="L20137" s="5"/>
      <c r="M20137" s="2">
        <f t="shared" si="314"/>
        <v>-517112.03999999585</v>
      </c>
      <c r="P20137"/>
    </row>
    <row r="20138" spans="1:16" hidden="1">
      <c r="A20138" t="s">
        <v>33525</v>
      </c>
      <c r="B20138" s="1">
        <v>42360</v>
      </c>
      <c r="C20138" t="s">
        <v>33526</v>
      </c>
      <c r="D20138">
        <v>2</v>
      </c>
      <c r="E20138" t="s">
        <v>33527</v>
      </c>
      <c r="F20138" t="s">
        <v>7054</v>
      </c>
      <c r="G20138" t="s">
        <v>4</v>
      </c>
      <c r="H20138" t="s">
        <v>15515</v>
      </c>
      <c r="I20138" s="2">
        <v>672.01</v>
      </c>
      <c r="J20138" s="5"/>
      <c r="L20138" s="5"/>
      <c r="M20138" s="2">
        <f t="shared" si="314"/>
        <v>-516440.02999999584</v>
      </c>
      <c r="P20138"/>
    </row>
    <row r="20139" spans="1:16" hidden="1">
      <c r="A20139" t="s">
        <v>33541</v>
      </c>
      <c r="B20139" s="1">
        <v>42360</v>
      </c>
      <c r="C20139" t="s">
        <v>33542</v>
      </c>
      <c r="D20139">
        <v>2</v>
      </c>
      <c r="E20139" t="s">
        <v>33543</v>
      </c>
      <c r="F20139" t="s">
        <v>7054</v>
      </c>
      <c r="G20139" t="s">
        <v>4</v>
      </c>
      <c r="H20139" t="s">
        <v>290</v>
      </c>
      <c r="I20139" s="2">
        <v>4100.01</v>
      </c>
      <c r="J20139" s="5"/>
      <c r="L20139" s="5"/>
      <c r="M20139" s="2">
        <f t="shared" si="314"/>
        <v>-512340.01999999583</v>
      </c>
      <c r="P20139"/>
    </row>
    <row r="20140" spans="1:16" hidden="1">
      <c r="A20140" t="s">
        <v>33558</v>
      </c>
      <c r="B20140" s="1">
        <v>42360</v>
      </c>
      <c r="C20140" t="s">
        <v>33559</v>
      </c>
      <c r="D20140">
        <v>2</v>
      </c>
      <c r="E20140" t="s">
        <v>33560</v>
      </c>
      <c r="F20140" t="s">
        <v>7054</v>
      </c>
      <c r="G20140" t="s">
        <v>4</v>
      </c>
      <c r="H20140" t="s">
        <v>22244</v>
      </c>
      <c r="I20140" s="2">
        <v>5260.01</v>
      </c>
      <c r="J20140" s="5"/>
      <c r="L20140" s="5"/>
      <c r="M20140" s="2">
        <f t="shared" si="314"/>
        <v>-507080.00999999582</v>
      </c>
      <c r="P20140"/>
    </row>
    <row r="20141" spans="1:16" hidden="1">
      <c r="A20141" t="s">
        <v>33574</v>
      </c>
      <c r="B20141" s="1">
        <v>42360</v>
      </c>
      <c r="C20141" t="s">
        <v>11547</v>
      </c>
      <c r="D20141">
        <v>2</v>
      </c>
      <c r="E20141" t="s">
        <v>33575</v>
      </c>
      <c r="F20141" t="s">
        <v>7054</v>
      </c>
      <c r="G20141" t="s">
        <v>4</v>
      </c>
      <c r="H20141" t="s">
        <v>10020</v>
      </c>
      <c r="I20141" s="2">
        <v>1025</v>
      </c>
      <c r="J20141" s="5"/>
      <c r="L20141" s="5"/>
      <c r="M20141" s="2">
        <f t="shared" si="314"/>
        <v>-506055.00999999582</v>
      </c>
      <c r="P20141"/>
    </row>
    <row r="20142" spans="1:16" hidden="1">
      <c r="A20142" t="s">
        <v>33588</v>
      </c>
      <c r="B20142" s="1">
        <v>42360</v>
      </c>
      <c r="C20142" t="s">
        <v>33589</v>
      </c>
      <c r="D20142">
        <v>2</v>
      </c>
      <c r="E20142" t="s">
        <v>33590</v>
      </c>
      <c r="F20142" t="s">
        <v>7054</v>
      </c>
      <c r="G20142" t="s">
        <v>4</v>
      </c>
      <c r="H20142" t="s">
        <v>18647</v>
      </c>
      <c r="I20142" s="2">
        <v>3940.01</v>
      </c>
      <c r="J20142" s="5"/>
      <c r="L20142" s="5"/>
      <c r="M20142" s="2">
        <f t="shared" si="314"/>
        <v>-502114.99999999581</v>
      </c>
      <c r="P20142"/>
    </row>
    <row r="20143" spans="1:16" hidden="1">
      <c r="A20143" t="s">
        <v>33603</v>
      </c>
      <c r="B20143" s="1">
        <v>42360</v>
      </c>
      <c r="C20143" t="s">
        <v>33604</v>
      </c>
      <c r="D20143">
        <v>2</v>
      </c>
      <c r="E20143" t="s">
        <v>33605</v>
      </c>
      <c r="F20143" t="s">
        <v>7054</v>
      </c>
      <c r="G20143" t="s">
        <v>4</v>
      </c>
      <c r="H20143" t="s">
        <v>27585</v>
      </c>
      <c r="I20143" s="2">
        <v>2990</v>
      </c>
      <c r="J20143" s="5"/>
      <c r="L20143" s="5"/>
      <c r="M20143" s="2">
        <f t="shared" si="314"/>
        <v>-499124.99999999581</v>
      </c>
      <c r="P20143"/>
    </row>
    <row r="20144" spans="1:16" hidden="1">
      <c r="A20144" t="s">
        <v>33619</v>
      </c>
      <c r="B20144" s="1">
        <v>42360</v>
      </c>
      <c r="C20144" t="s">
        <v>33620</v>
      </c>
      <c r="D20144">
        <v>2</v>
      </c>
      <c r="E20144" t="s">
        <v>33621</v>
      </c>
      <c r="F20144" t="s">
        <v>7054</v>
      </c>
      <c r="G20144" t="s">
        <v>4</v>
      </c>
      <c r="H20144" t="s">
        <v>16848</v>
      </c>
      <c r="I20144" s="2">
        <v>1025</v>
      </c>
      <c r="J20144" s="5"/>
      <c r="L20144" s="5"/>
      <c r="M20144" s="2">
        <f t="shared" si="314"/>
        <v>-498099.99999999581</v>
      </c>
      <c r="P20144"/>
    </row>
    <row r="20145" spans="1:16" hidden="1">
      <c r="A20145" t="s">
        <v>33636</v>
      </c>
      <c r="B20145" s="1">
        <v>42360</v>
      </c>
      <c r="C20145" t="s">
        <v>6</v>
      </c>
      <c r="D20145">
        <v>1</v>
      </c>
      <c r="E20145" t="s">
        <v>33637</v>
      </c>
      <c r="F20145" t="s">
        <v>13565</v>
      </c>
      <c r="G20145" t="s">
        <v>4</v>
      </c>
      <c r="H20145" t="s">
        <v>33638</v>
      </c>
      <c r="I20145" s="2">
        <v>20000</v>
      </c>
      <c r="J20145" s="5"/>
      <c r="L20145" s="5"/>
      <c r="M20145" s="2">
        <f t="shared" si="314"/>
        <v>-478099.99999999581</v>
      </c>
      <c r="P20145"/>
    </row>
    <row r="20146" spans="1:16" hidden="1">
      <c r="A20146" t="s">
        <v>33652</v>
      </c>
      <c r="B20146" s="1">
        <v>42360</v>
      </c>
      <c r="C20146" t="s">
        <v>32453</v>
      </c>
      <c r="D20146">
        <v>1</v>
      </c>
      <c r="E20146" t="s">
        <v>33653</v>
      </c>
      <c r="F20146" t="s">
        <v>13565</v>
      </c>
      <c r="G20146" t="s">
        <v>4</v>
      </c>
      <c r="H20146" t="s">
        <v>33654</v>
      </c>
      <c r="I20146" s="2">
        <v>180000</v>
      </c>
      <c r="J20146" s="5"/>
      <c r="L20146" s="5"/>
      <c r="M20146" s="2">
        <f t="shared" si="314"/>
        <v>-298099.99999999581</v>
      </c>
      <c r="P20146"/>
    </row>
    <row r="20147" spans="1:16" hidden="1">
      <c r="A20147" t="s">
        <v>33671</v>
      </c>
      <c r="B20147" s="1">
        <v>42360</v>
      </c>
      <c r="C20147" t="s">
        <v>33672</v>
      </c>
      <c r="D20147">
        <v>2</v>
      </c>
      <c r="E20147" t="s">
        <v>33673</v>
      </c>
      <c r="F20147" t="s">
        <v>7054</v>
      </c>
      <c r="G20147" t="s">
        <v>4</v>
      </c>
      <c r="H20147" t="s">
        <v>4597</v>
      </c>
      <c r="I20147" s="2">
        <v>2989.99</v>
      </c>
      <c r="J20147" s="5"/>
      <c r="L20147" s="5"/>
      <c r="M20147" s="2">
        <f t="shared" si="314"/>
        <v>-295110.00999999582</v>
      </c>
      <c r="P20147"/>
    </row>
    <row r="20148" spans="1:16" hidden="1">
      <c r="A20148" t="s">
        <v>33685</v>
      </c>
      <c r="B20148" s="1">
        <v>42360</v>
      </c>
      <c r="C20148" t="s">
        <v>33686</v>
      </c>
      <c r="D20148">
        <v>2</v>
      </c>
      <c r="E20148" t="s">
        <v>33687</v>
      </c>
      <c r="F20148" t="s">
        <v>7054</v>
      </c>
      <c r="G20148" t="s">
        <v>4</v>
      </c>
      <c r="H20148" t="s">
        <v>33688</v>
      </c>
      <c r="I20148" s="2">
        <v>1840</v>
      </c>
      <c r="J20148" s="5"/>
      <c r="L20148" s="5"/>
      <c r="M20148" s="2">
        <f t="shared" si="314"/>
        <v>-293270.00999999582</v>
      </c>
      <c r="P20148"/>
    </row>
    <row r="20149" spans="1:16" hidden="1">
      <c r="A20149" t="s">
        <v>33702</v>
      </c>
      <c r="B20149" s="1">
        <v>42360</v>
      </c>
      <c r="C20149" t="s">
        <v>10593</v>
      </c>
      <c r="D20149">
        <v>2</v>
      </c>
      <c r="E20149" t="s">
        <v>33703</v>
      </c>
      <c r="F20149" t="s">
        <v>13559</v>
      </c>
      <c r="G20149" t="s">
        <v>313</v>
      </c>
      <c r="H20149" t="s">
        <v>10791</v>
      </c>
      <c r="J20149" s="5"/>
      <c r="K20149" s="2">
        <v>761.77</v>
      </c>
      <c r="L20149" s="5"/>
      <c r="M20149" s="2">
        <f t="shared" si="314"/>
        <v>-294031.77999999584</v>
      </c>
      <c r="P20149"/>
    </row>
    <row r="20150" spans="1:16" hidden="1">
      <c r="A20150" t="s">
        <v>33702</v>
      </c>
      <c r="B20150" s="1">
        <v>42360</v>
      </c>
      <c r="C20150" t="s">
        <v>10593</v>
      </c>
      <c r="D20150">
        <v>2</v>
      </c>
      <c r="E20150" t="s">
        <v>33703</v>
      </c>
      <c r="F20150" t="s">
        <v>13559</v>
      </c>
      <c r="G20150" t="s">
        <v>313</v>
      </c>
      <c r="H20150" t="s">
        <v>10791</v>
      </c>
      <c r="I20150" s="2">
        <v>761.77</v>
      </c>
      <c r="J20150" s="5"/>
      <c r="L20150" s="5"/>
      <c r="M20150" s="2">
        <f t="shared" si="314"/>
        <v>-293270.00999999582</v>
      </c>
      <c r="P20150"/>
    </row>
    <row r="20151" spans="1:16" hidden="1">
      <c r="A20151" t="s">
        <v>33715</v>
      </c>
      <c r="B20151" s="1">
        <v>42360</v>
      </c>
      <c r="C20151" t="s">
        <v>33716</v>
      </c>
      <c r="D20151">
        <v>2</v>
      </c>
      <c r="E20151" t="s">
        <v>33717</v>
      </c>
      <c r="F20151" t="s">
        <v>7054</v>
      </c>
      <c r="G20151" t="s">
        <v>4</v>
      </c>
      <c r="H20151" t="s">
        <v>11862</v>
      </c>
      <c r="I20151" s="2">
        <v>4100.0200000000004</v>
      </c>
      <c r="J20151" s="5"/>
      <c r="L20151" s="5"/>
      <c r="M20151" s="2">
        <f t="shared" si="314"/>
        <v>-289169.9899999958</v>
      </c>
      <c r="P20151"/>
    </row>
    <row r="20152" spans="1:16" hidden="1">
      <c r="A20152" t="s">
        <v>33729</v>
      </c>
      <c r="B20152" s="1">
        <v>42360</v>
      </c>
      <c r="C20152" t="s">
        <v>33730</v>
      </c>
      <c r="D20152">
        <v>1</v>
      </c>
      <c r="E20152" t="s">
        <v>33731</v>
      </c>
      <c r="F20152" t="s">
        <v>13565</v>
      </c>
      <c r="G20152" t="s">
        <v>4</v>
      </c>
      <c r="H20152" t="s">
        <v>33732</v>
      </c>
      <c r="I20152" s="2">
        <v>5000</v>
      </c>
      <c r="J20152" s="5"/>
      <c r="L20152" s="5"/>
      <c r="M20152" s="2">
        <f t="shared" si="314"/>
        <v>-284169.9899999958</v>
      </c>
      <c r="P20152"/>
    </row>
    <row r="20153" spans="1:16" hidden="1">
      <c r="A20153" t="s">
        <v>33746</v>
      </c>
      <c r="B20153" s="1">
        <v>42360</v>
      </c>
      <c r="C20153" t="s">
        <v>33747</v>
      </c>
      <c r="D20153">
        <v>2</v>
      </c>
      <c r="E20153" t="s">
        <v>33748</v>
      </c>
      <c r="F20153" t="s">
        <v>7054</v>
      </c>
      <c r="G20153" t="s">
        <v>4</v>
      </c>
      <c r="H20153" t="s">
        <v>13868</v>
      </c>
      <c r="I20153" s="2">
        <v>1840</v>
      </c>
      <c r="J20153" s="5"/>
      <c r="L20153" s="5"/>
      <c r="M20153" s="2">
        <f t="shared" si="314"/>
        <v>-282329.9899999958</v>
      </c>
      <c r="P20153"/>
    </row>
    <row r="20154" spans="1:16" hidden="1">
      <c r="A20154" t="s">
        <v>33762</v>
      </c>
      <c r="B20154" s="1">
        <v>42360</v>
      </c>
      <c r="C20154" t="s">
        <v>18</v>
      </c>
      <c r="D20154">
        <v>2</v>
      </c>
      <c r="E20154" t="s">
        <v>33763</v>
      </c>
      <c r="F20154" t="s">
        <v>13559</v>
      </c>
      <c r="G20154" t="s">
        <v>313</v>
      </c>
      <c r="H20154" t="s">
        <v>3600</v>
      </c>
      <c r="I20154" s="2">
        <v>557.36</v>
      </c>
      <c r="J20154" s="5"/>
      <c r="L20154" s="5"/>
      <c r="M20154" s="2">
        <f t="shared" si="314"/>
        <v>-281772.62999999581</v>
      </c>
      <c r="P20154"/>
    </row>
    <row r="20155" spans="1:16" hidden="1">
      <c r="A20155" t="s">
        <v>33776</v>
      </c>
      <c r="B20155" s="1">
        <v>42360</v>
      </c>
      <c r="C20155" t="s">
        <v>33777</v>
      </c>
      <c r="D20155">
        <v>2</v>
      </c>
      <c r="E20155" t="s">
        <v>33778</v>
      </c>
      <c r="F20155" t="s">
        <v>7054</v>
      </c>
      <c r="G20155" t="s">
        <v>4</v>
      </c>
      <c r="H20155" t="s">
        <v>19101</v>
      </c>
      <c r="I20155" s="2">
        <v>1840</v>
      </c>
      <c r="J20155" s="5"/>
      <c r="L20155" s="5"/>
      <c r="M20155" s="2">
        <f t="shared" si="314"/>
        <v>-279932.62999999581</v>
      </c>
      <c r="P20155"/>
    </row>
    <row r="20156" spans="1:16" hidden="1">
      <c r="A20156" t="s">
        <v>33790</v>
      </c>
      <c r="B20156" s="1">
        <v>42360</v>
      </c>
      <c r="C20156" t="s">
        <v>33791</v>
      </c>
      <c r="D20156">
        <v>2</v>
      </c>
      <c r="E20156" t="s">
        <v>33792</v>
      </c>
      <c r="F20156" t="s">
        <v>7054</v>
      </c>
      <c r="G20156" t="s">
        <v>4</v>
      </c>
      <c r="H20156" t="s">
        <v>19101</v>
      </c>
      <c r="I20156" s="2">
        <v>1790</v>
      </c>
      <c r="J20156" s="5"/>
      <c r="L20156" s="5"/>
      <c r="M20156" s="2">
        <f t="shared" si="314"/>
        <v>-278142.62999999581</v>
      </c>
      <c r="P20156"/>
    </row>
    <row r="20157" spans="1:16" hidden="1">
      <c r="A20157" t="s">
        <v>33805</v>
      </c>
      <c r="B20157" s="1">
        <v>42360</v>
      </c>
      <c r="C20157" t="s">
        <v>32453</v>
      </c>
      <c r="D20157">
        <v>1</v>
      </c>
      <c r="E20157" t="s">
        <v>33806</v>
      </c>
      <c r="F20157" t="s">
        <v>13565</v>
      </c>
      <c r="G20157" t="s">
        <v>4</v>
      </c>
      <c r="H20157" t="s">
        <v>32455</v>
      </c>
      <c r="I20157" s="2">
        <v>148000</v>
      </c>
      <c r="J20157" s="5"/>
      <c r="L20157" s="5"/>
      <c r="M20157" s="2">
        <f t="shared" si="314"/>
        <v>-130142.62999999581</v>
      </c>
      <c r="P20157"/>
    </row>
    <row r="20158" spans="1:16" hidden="1">
      <c r="A20158" t="s">
        <v>33818</v>
      </c>
      <c r="B20158" s="1">
        <v>42360</v>
      </c>
      <c r="C20158" t="s">
        <v>33819</v>
      </c>
      <c r="D20158">
        <v>1</v>
      </c>
      <c r="E20158" t="s">
        <v>33820</v>
      </c>
      <c r="F20158" t="s">
        <v>13565</v>
      </c>
      <c r="G20158" t="s">
        <v>4</v>
      </c>
      <c r="H20158" t="s">
        <v>33265</v>
      </c>
      <c r="I20158" s="2">
        <v>30000</v>
      </c>
      <c r="J20158" s="5"/>
      <c r="L20158" s="5"/>
      <c r="M20158" s="2">
        <f t="shared" si="314"/>
        <v>-100142.62999999581</v>
      </c>
      <c r="P20158"/>
    </row>
    <row r="20159" spans="1:16" hidden="1">
      <c r="A20159" t="s">
        <v>33832</v>
      </c>
      <c r="B20159" s="1">
        <v>42360</v>
      </c>
      <c r="C20159" t="s">
        <v>33833</v>
      </c>
      <c r="D20159">
        <v>2</v>
      </c>
      <c r="E20159" t="s">
        <v>33834</v>
      </c>
      <c r="F20159" t="s">
        <v>7054</v>
      </c>
      <c r="G20159" t="s">
        <v>4</v>
      </c>
      <c r="H20159" t="s">
        <v>11202</v>
      </c>
      <c r="I20159" s="2">
        <v>2200.0100000000002</v>
      </c>
      <c r="J20159" s="5"/>
      <c r="L20159" s="5"/>
      <c r="M20159" s="2">
        <f t="shared" si="314"/>
        <v>-97942.619999995819</v>
      </c>
      <c r="N20159" s="26">
        <f>+M20071-M20159</f>
        <v>-458.2000000000553</v>
      </c>
      <c r="P20159"/>
    </row>
    <row r="20160" spans="1:16" hidden="1">
      <c r="A20160" t="s">
        <v>11684</v>
      </c>
      <c r="B20160" s="36">
        <v>42361</v>
      </c>
      <c r="C20160" s="35" t="s">
        <v>18</v>
      </c>
      <c r="D20160" s="35">
        <v>1</v>
      </c>
      <c r="E20160" s="35" t="s">
        <v>11685</v>
      </c>
      <c r="F20160" s="35" t="s">
        <v>13</v>
      </c>
      <c r="G20160" s="35" t="s">
        <v>20</v>
      </c>
      <c r="H20160" s="35" t="s">
        <v>11686</v>
      </c>
      <c r="I20160" s="11"/>
      <c r="J20160" s="12"/>
      <c r="K20160" s="11">
        <v>100000</v>
      </c>
      <c r="L20160" s="12"/>
      <c r="M20160" s="2">
        <f t="shared" si="314"/>
        <v>-197942.6199999958</v>
      </c>
      <c r="P20160"/>
    </row>
    <row r="20161" spans="1:16" hidden="1">
      <c r="A20161" t="s">
        <v>11758</v>
      </c>
      <c r="B20161" s="1">
        <v>42361</v>
      </c>
      <c r="C20161" t="s">
        <v>6</v>
      </c>
      <c r="D20161">
        <v>1</v>
      </c>
      <c r="E20161" t="s">
        <v>11759</v>
      </c>
      <c r="F20161" t="s">
        <v>29</v>
      </c>
      <c r="G20161" t="s">
        <v>20</v>
      </c>
      <c r="H20161" t="s">
        <v>8389</v>
      </c>
      <c r="I20161" s="2">
        <v>665.89</v>
      </c>
      <c r="J20161" s="5"/>
      <c r="L20161" s="5"/>
      <c r="M20161" s="2">
        <f t="shared" si="314"/>
        <v>-197276.72999999579</v>
      </c>
      <c r="P20161"/>
    </row>
    <row r="20162" spans="1:16" hidden="1">
      <c r="A20162" t="s">
        <v>11765</v>
      </c>
      <c r="B20162" s="1">
        <v>42361</v>
      </c>
      <c r="C20162" t="s">
        <v>6</v>
      </c>
      <c r="D20162">
        <v>1</v>
      </c>
      <c r="E20162" t="s">
        <v>11766</v>
      </c>
      <c r="F20162" t="s">
        <v>29</v>
      </c>
      <c r="G20162" t="s">
        <v>20</v>
      </c>
      <c r="H20162" t="s">
        <v>11767</v>
      </c>
      <c r="I20162" s="2">
        <v>117.9</v>
      </c>
      <c r="J20162" s="5"/>
      <c r="L20162" s="5"/>
      <c r="M20162" s="2">
        <f t="shared" si="314"/>
        <v>-197158.8299999958</v>
      </c>
      <c r="P20162"/>
    </row>
    <row r="20163" spans="1:16" hidden="1">
      <c r="A20163" t="s">
        <v>11772</v>
      </c>
      <c r="B20163" s="1">
        <v>42361</v>
      </c>
      <c r="C20163" t="s">
        <v>6</v>
      </c>
      <c r="D20163">
        <v>1</v>
      </c>
      <c r="E20163" t="s">
        <v>11773</v>
      </c>
      <c r="F20163" t="s">
        <v>29</v>
      </c>
      <c r="G20163" t="s">
        <v>20</v>
      </c>
      <c r="H20163" t="s">
        <v>11774</v>
      </c>
      <c r="I20163" s="2">
        <v>2462.37</v>
      </c>
      <c r="J20163" s="5"/>
      <c r="L20163" s="5"/>
      <c r="M20163" s="2">
        <f t="shared" si="314"/>
        <v>-194696.4599999958</v>
      </c>
      <c r="P20163"/>
    </row>
    <row r="20164" spans="1:16" hidden="1">
      <c r="A20164" t="s">
        <v>11790</v>
      </c>
      <c r="B20164" s="1">
        <v>42361</v>
      </c>
      <c r="C20164" t="s">
        <v>18</v>
      </c>
      <c r="D20164">
        <v>1</v>
      </c>
      <c r="E20164" t="s">
        <v>11791</v>
      </c>
      <c r="F20164" t="s">
        <v>13</v>
      </c>
      <c r="G20164" t="s">
        <v>20</v>
      </c>
      <c r="H20164" t="s">
        <v>11792</v>
      </c>
      <c r="J20164" s="5"/>
      <c r="K20164" s="2">
        <v>24000</v>
      </c>
      <c r="L20164" s="5"/>
      <c r="M20164" s="2">
        <f t="shared" si="314"/>
        <v>-218696.4599999958</v>
      </c>
      <c r="P20164"/>
    </row>
    <row r="20165" spans="1:16" hidden="1">
      <c r="A20165" t="s">
        <v>11807</v>
      </c>
      <c r="B20165" s="1">
        <v>42361</v>
      </c>
      <c r="C20165" t="s">
        <v>18</v>
      </c>
      <c r="D20165">
        <v>1</v>
      </c>
      <c r="E20165" t="s">
        <v>11808</v>
      </c>
      <c r="F20165" t="s">
        <v>13</v>
      </c>
      <c r="G20165" t="s">
        <v>20</v>
      </c>
      <c r="H20165" t="s">
        <v>11809</v>
      </c>
      <c r="J20165" s="5"/>
      <c r="K20165" s="2">
        <v>34000</v>
      </c>
      <c r="L20165" s="5"/>
      <c r="M20165" s="2">
        <f t="shared" si="314"/>
        <v>-252696.4599999958</v>
      </c>
      <c r="P20165"/>
    </row>
    <row r="20166" spans="1:16" hidden="1">
      <c r="A20166" t="s">
        <v>11813</v>
      </c>
      <c r="B20166" s="1">
        <v>42361</v>
      </c>
      <c r="C20166" t="s">
        <v>18</v>
      </c>
      <c r="D20166">
        <v>1</v>
      </c>
      <c r="E20166" t="s">
        <v>11814</v>
      </c>
      <c r="F20166" t="s">
        <v>13</v>
      </c>
      <c r="G20166" t="s">
        <v>20</v>
      </c>
      <c r="H20166" t="s">
        <v>11815</v>
      </c>
      <c r="J20166" s="5"/>
      <c r="K20166" s="2">
        <v>136000</v>
      </c>
      <c r="L20166" s="5"/>
      <c r="M20166" s="2">
        <f t="shared" si="314"/>
        <v>-388696.45999999577</v>
      </c>
      <c r="P20166"/>
    </row>
    <row r="20167" spans="1:16" hidden="1">
      <c r="A20167" t="s">
        <v>11820</v>
      </c>
      <c r="B20167" s="1">
        <v>42361</v>
      </c>
      <c r="C20167" t="s">
        <v>43</v>
      </c>
      <c r="D20167">
        <v>1</v>
      </c>
      <c r="E20167" t="s">
        <v>11821</v>
      </c>
      <c r="F20167" t="s">
        <v>13</v>
      </c>
      <c r="G20167" t="s">
        <v>20</v>
      </c>
      <c r="H20167" t="s">
        <v>11822</v>
      </c>
      <c r="J20167" s="5"/>
      <c r="K20167" s="2">
        <v>238800</v>
      </c>
      <c r="L20167" s="5"/>
      <c r="M20167" s="2">
        <f t="shared" si="314"/>
        <v>-627496.45999999577</v>
      </c>
      <c r="P20167"/>
    </row>
    <row r="20168" spans="1:16" hidden="1">
      <c r="A20168" t="s">
        <v>11825</v>
      </c>
      <c r="B20168" s="1">
        <v>42361</v>
      </c>
      <c r="C20168" t="s">
        <v>1</v>
      </c>
      <c r="D20168">
        <v>1</v>
      </c>
      <c r="E20168" t="s">
        <v>11826</v>
      </c>
      <c r="F20168" t="s">
        <v>16</v>
      </c>
      <c r="G20168" t="s">
        <v>20</v>
      </c>
      <c r="H20168" t="s">
        <v>11827</v>
      </c>
      <c r="J20168" s="5"/>
      <c r="K20168" s="2">
        <v>200000</v>
      </c>
      <c r="L20168" s="5"/>
      <c r="M20168" s="2">
        <f t="shared" si="314"/>
        <v>-827496.45999999577</v>
      </c>
      <c r="P20168"/>
    </row>
    <row r="20169" spans="1:16" hidden="1">
      <c r="A20169" t="s">
        <v>11832</v>
      </c>
      <c r="B20169" s="1">
        <v>42361</v>
      </c>
      <c r="C20169" t="s">
        <v>43</v>
      </c>
      <c r="D20169">
        <v>1</v>
      </c>
      <c r="E20169" t="s">
        <v>11833</v>
      </c>
      <c r="F20169" t="s">
        <v>16</v>
      </c>
      <c r="G20169" t="s">
        <v>20</v>
      </c>
      <c r="H20169" t="s">
        <v>11834</v>
      </c>
      <c r="J20169" s="5"/>
      <c r="K20169" s="2">
        <v>8118</v>
      </c>
      <c r="L20169" s="5"/>
      <c r="M20169" s="2">
        <f t="shared" ref="M20169:M20232" si="315">+M20168+I20169-K20169</f>
        <v>-835614.45999999577</v>
      </c>
      <c r="P20169"/>
    </row>
    <row r="20170" spans="1:16" hidden="1">
      <c r="A20170" t="s">
        <v>11839</v>
      </c>
      <c r="B20170" s="1">
        <v>42361</v>
      </c>
      <c r="C20170" t="s">
        <v>43</v>
      </c>
      <c r="D20170">
        <v>1</v>
      </c>
      <c r="E20170" t="s">
        <v>11840</v>
      </c>
      <c r="F20170" t="s">
        <v>13</v>
      </c>
      <c r="G20170" t="s">
        <v>20</v>
      </c>
      <c r="H20170" t="s">
        <v>6997</v>
      </c>
      <c r="J20170" s="5"/>
      <c r="K20170" s="2">
        <v>2240.0100000000002</v>
      </c>
      <c r="L20170" s="5"/>
      <c r="M20170" s="2">
        <f t="shared" si="315"/>
        <v>-837854.46999999578</v>
      </c>
      <c r="P20170"/>
    </row>
    <row r="20171" spans="1:16" hidden="1">
      <c r="A20171" t="s">
        <v>11843</v>
      </c>
      <c r="B20171" s="1">
        <v>42361</v>
      </c>
      <c r="C20171" t="s">
        <v>1</v>
      </c>
      <c r="D20171">
        <v>1</v>
      </c>
      <c r="E20171" t="s">
        <v>11844</v>
      </c>
      <c r="F20171" t="s">
        <v>228</v>
      </c>
      <c r="G20171" t="s">
        <v>20</v>
      </c>
      <c r="H20171" t="s">
        <v>11845</v>
      </c>
      <c r="J20171" s="5"/>
      <c r="K20171" s="2">
        <v>40000</v>
      </c>
      <c r="L20171" s="5"/>
      <c r="M20171" s="2">
        <f t="shared" si="315"/>
        <v>-877854.46999999578</v>
      </c>
      <c r="P20171"/>
    </row>
    <row r="20172" spans="1:16" hidden="1">
      <c r="A20172" t="s">
        <v>11851</v>
      </c>
      <c r="B20172" s="1">
        <v>42361</v>
      </c>
      <c r="C20172" t="s">
        <v>11</v>
      </c>
      <c r="D20172">
        <v>1</v>
      </c>
      <c r="E20172" t="s">
        <v>11852</v>
      </c>
      <c r="F20172" t="s">
        <v>13</v>
      </c>
      <c r="G20172" t="s">
        <v>20</v>
      </c>
      <c r="H20172" t="s">
        <v>1226</v>
      </c>
      <c r="J20172" s="5"/>
      <c r="K20172" s="2">
        <v>10764</v>
      </c>
      <c r="L20172" s="5"/>
      <c r="M20172" s="2">
        <f t="shared" si="315"/>
        <v>-888618.46999999578</v>
      </c>
      <c r="P20172"/>
    </row>
    <row r="20173" spans="1:16" hidden="1">
      <c r="A20173" t="s">
        <v>11857</v>
      </c>
      <c r="B20173" s="1">
        <v>42361</v>
      </c>
      <c r="C20173" t="s">
        <v>195</v>
      </c>
      <c r="D20173">
        <v>1</v>
      </c>
      <c r="E20173" t="s">
        <v>11858</v>
      </c>
      <c r="F20173" t="s">
        <v>13</v>
      </c>
      <c r="G20173" t="s">
        <v>20</v>
      </c>
      <c r="H20173" t="s">
        <v>195</v>
      </c>
      <c r="J20173" s="5"/>
      <c r="K20173" s="2">
        <v>4567.59</v>
      </c>
      <c r="L20173" s="5"/>
      <c r="M20173" s="2">
        <f t="shared" si="315"/>
        <v>-893186.05999999575</v>
      </c>
      <c r="P20173"/>
    </row>
    <row r="20174" spans="1:16" hidden="1">
      <c r="A20174" t="s">
        <v>11863</v>
      </c>
      <c r="B20174" s="1">
        <v>42361</v>
      </c>
      <c r="C20174" t="s">
        <v>200</v>
      </c>
      <c r="D20174">
        <v>1</v>
      </c>
      <c r="E20174" t="s">
        <v>11864</v>
      </c>
      <c r="F20174" t="s">
        <v>16</v>
      </c>
      <c r="G20174" t="s">
        <v>20</v>
      </c>
      <c r="H20174" t="s">
        <v>200</v>
      </c>
      <c r="J20174" s="5"/>
      <c r="K20174" s="2">
        <v>3029.99</v>
      </c>
      <c r="L20174" s="5"/>
      <c r="M20174" s="2">
        <f t="shared" si="315"/>
        <v>-896216.04999999574</v>
      </c>
      <c r="P20174"/>
    </row>
    <row r="20175" spans="1:16" hidden="1">
      <c r="A20175" t="s">
        <v>11866</v>
      </c>
      <c r="B20175" s="1">
        <v>42361</v>
      </c>
      <c r="C20175" t="s">
        <v>18</v>
      </c>
      <c r="D20175">
        <v>1</v>
      </c>
      <c r="E20175" t="s">
        <v>11867</v>
      </c>
      <c r="F20175" t="s">
        <v>13</v>
      </c>
      <c r="G20175" t="s">
        <v>20</v>
      </c>
      <c r="H20175" t="s">
        <v>18</v>
      </c>
      <c r="J20175" s="5"/>
      <c r="K20175" s="2">
        <v>11502.38</v>
      </c>
      <c r="L20175" s="5"/>
      <c r="M20175" s="2">
        <f t="shared" si="315"/>
        <v>-907718.42999999574</v>
      </c>
      <c r="P20175"/>
    </row>
    <row r="20176" spans="1:16" hidden="1">
      <c r="A20176" t="s">
        <v>11884</v>
      </c>
      <c r="B20176" s="1">
        <v>42361</v>
      </c>
      <c r="C20176" t="s">
        <v>18</v>
      </c>
      <c r="D20176">
        <v>1</v>
      </c>
      <c r="E20176" t="s">
        <v>11885</v>
      </c>
      <c r="F20176" t="s">
        <v>13</v>
      </c>
      <c r="G20176" t="s">
        <v>4</v>
      </c>
      <c r="H20176" t="s">
        <v>10731</v>
      </c>
      <c r="J20176" s="5"/>
      <c r="K20176" s="2">
        <v>65300</v>
      </c>
      <c r="L20176" s="5"/>
      <c r="M20176" s="2">
        <f t="shared" si="315"/>
        <v>-973018.42999999574</v>
      </c>
      <c r="P20176"/>
    </row>
    <row r="20177" spans="1:16" hidden="1">
      <c r="A20177" t="s">
        <v>11886</v>
      </c>
      <c r="B20177" s="1">
        <v>42361</v>
      </c>
      <c r="C20177" t="s">
        <v>6</v>
      </c>
      <c r="D20177">
        <v>1</v>
      </c>
      <c r="E20177" t="s">
        <v>11887</v>
      </c>
      <c r="F20177" t="s">
        <v>29</v>
      </c>
      <c r="G20177" t="s">
        <v>4</v>
      </c>
      <c r="H20177" t="s">
        <v>11888</v>
      </c>
      <c r="I20177" s="2">
        <v>300</v>
      </c>
      <c r="J20177" s="5"/>
      <c r="L20177" s="5"/>
      <c r="M20177" s="2">
        <f t="shared" si="315"/>
        <v>-972718.42999999574</v>
      </c>
      <c r="P20177"/>
    </row>
    <row r="20178" spans="1:16" hidden="1">
      <c r="A20178" t="s">
        <v>11891</v>
      </c>
      <c r="B20178" s="1">
        <v>42361</v>
      </c>
      <c r="C20178" t="s">
        <v>6</v>
      </c>
      <c r="D20178">
        <v>1</v>
      </c>
      <c r="E20178" t="s">
        <v>11892</v>
      </c>
      <c r="F20178" t="s">
        <v>29</v>
      </c>
      <c r="G20178" t="s">
        <v>4</v>
      </c>
      <c r="H20178" t="s">
        <v>11893</v>
      </c>
      <c r="I20178" s="2">
        <v>1400</v>
      </c>
      <c r="J20178" s="5"/>
      <c r="L20178" s="5"/>
      <c r="M20178" s="2">
        <f t="shared" si="315"/>
        <v>-971318.42999999574</v>
      </c>
      <c r="P20178"/>
    </row>
    <row r="20179" spans="1:16" hidden="1">
      <c r="A20179" t="s">
        <v>11903</v>
      </c>
      <c r="B20179" s="1">
        <v>42361</v>
      </c>
      <c r="C20179" t="s">
        <v>11</v>
      </c>
      <c r="D20179">
        <v>1</v>
      </c>
      <c r="E20179" t="s">
        <v>11904</v>
      </c>
      <c r="F20179" t="s">
        <v>13</v>
      </c>
      <c r="G20179" t="s">
        <v>4</v>
      </c>
      <c r="H20179" t="s">
        <v>10731</v>
      </c>
      <c r="J20179" s="5"/>
      <c r="K20179" s="2">
        <v>24700</v>
      </c>
      <c r="L20179" s="5"/>
      <c r="M20179" s="2">
        <f t="shared" si="315"/>
        <v>-996018.42999999574</v>
      </c>
      <c r="P20179"/>
    </row>
    <row r="20180" spans="1:16" hidden="1">
      <c r="A20180" t="s">
        <v>11923</v>
      </c>
      <c r="B20180" s="1">
        <v>42361</v>
      </c>
      <c r="C20180" t="s">
        <v>18</v>
      </c>
      <c r="D20180">
        <v>1</v>
      </c>
      <c r="E20180" t="s">
        <v>11924</v>
      </c>
      <c r="F20180" t="s">
        <v>13</v>
      </c>
      <c r="G20180" t="s">
        <v>4</v>
      </c>
      <c r="H20180" t="s">
        <v>11925</v>
      </c>
      <c r="J20180" s="5"/>
      <c r="K20180" s="2">
        <v>620.5</v>
      </c>
      <c r="L20180" s="5"/>
      <c r="M20180" s="2">
        <f t="shared" si="315"/>
        <v>-996638.92999999574</v>
      </c>
      <c r="P20180"/>
    </row>
    <row r="20181" spans="1:16" hidden="1">
      <c r="A20181" t="s">
        <v>11928</v>
      </c>
      <c r="B20181" s="1">
        <v>42361</v>
      </c>
      <c r="C20181" t="s">
        <v>43</v>
      </c>
      <c r="D20181">
        <v>1</v>
      </c>
      <c r="E20181" t="s">
        <v>11929</v>
      </c>
      <c r="F20181" t="s">
        <v>13</v>
      </c>
      <c r="G20181" t="s">
        <v>4</v>
      </c>
      <c r="H20181" t="s">
        <v>11930</v>
      </c>
      <c r="J20181" s="5"/>
      <c r="K20181" s="2">
        <v>3030</v>
      </c>
      <c r="L20181" s="5"/>
      <c r="M20181" s="2">
        <f t="shared" si="315"/>
        <v>-999668.92999999574</v>
      </c>
      <c r="P20181"/>
    </row>
    <row r="20182" spans="1:16" hidden="1">
      <c r="A20182" t="s">
        <v>11938</v>
      </c>
      <c r="B20182" s="1">
        <v>42361</v>
      </c>
      <c r="C20182" t="s">
        <v>1</v>
      </c>
      <c r="D20182">
        <v>1</v>
      </c>
      <c r="E20182" t="s">
        <v>11939</v>
      </c>
      <c r="F20182" t="s">
        <v>13</v>
      </c>
      <c r="G20182" t="s">
        <v>4</v>
      </c>
      <c r="H20182" t="s">
        <v>11370</v>
      </c>
      <c r="J20182" s="5"/>
      <c r="K20182" s="2">
        <v>45000</v>
      </c>
      <c r="L20182" s="5"/>
      <c r="M20182" s="2">
        <f t="shared" si="315"/>
        <v>-1044668.9299999957</v>
      </c>
      <c r="P20182"/>
    </row>
    <row r="20183" spans="1:16" hidden="1">
      <c r="A20183" t="s">
        <v>11958</v>
      </c>
      <c r="B20183" s="1">
        <v>42361</v>
      </c>
      <c r="C20183" t="s">
        <v>43</v>
      </c>
      <c r="D20183">
        <v>1</v>
      </c>
      <c r="E20183" t="s">
        <v>11959</v>
      </c>
      <c r="F20183" t="s">
        <v>13</v>
      </c>
      <c r="G20183" t="s">
        <v>4</v>
      </c>
      <c r="H20183" t="s">
        <v>11960</v>
      </c>
      <c r="J20183" s="5"/>
      <c r="K20183" s="2">
        <v>130650</v>
      </c>
      <c r="L20183" s="5"/>
      <c r="M20183" s="2">
        <f t="shared" si="315"/>
        <v>-1175318.9299999957</v>
      </c>
      <c r="P20183"/>
    </row>
    <row r="20184" spans="1:16" hidden="1">
      <c r="A20184" t="s">
        <v>11968</v>
      </c>
      <c r="B20184" s="1">
        <v>42361</v>
      </c>
      <c r="C20184" t="s">
        <v>948</v>
      </c>
      <c r="D20184">
        <v>2</v>
      </c>
      <c r="E20184" t="s">
        <v>11969</v>
      </c>
      <c r="F20184" t="s">
        <v>51</v>
      </c>
      <c r="G20184" t="s">
        <v>4</v>
      </c>
      <c r="H20184" t="s">
        <v>213</v>
      </c>
      <c r="I20184" s="2">
        <v>32730.560000000001</v>
      </c>
      <c r="J20184" s="5"/>
      <c r="L20184" s="5"/>
      <c r="M20184" s="2">
        <f t="shared" si="315"/>
        <v>-1142588.3699999957</v>
      </c>
      <c r="P20184"/>
    </row>
    <row r="20185" spans="1:16" hidden="1">
      <c r="A20185" t="s">
        <v>12000</v>
      </c>
      <c r="B20185" s="1">
        <v>42361</v>
      </c>
      <c r="C20185" t="s">
        <v>1</v>
      </c>
      <c r="D20185">
        <v>1</v>
      </c>
      <c r="E20185" t="s">
        <v>12001</v>
      </c>
      <c r="F20185" t="s">
        <v>13</v>
      </c>
      <c r="G20185" t="s">
        <v>4</v>
      </c>
      <c r="H20185" t="s">
        <v>7449</v>
      </c>
      <c r="J20185" s="5"/>
      <c r="K20185" s="2">
        <v>128100</v>
      </c>
      <c r="L20185" s="5"/>
      <c r="M20185" s="2">
        <f t="shared" si="315"/>
        <v>-1270688.3699999957</v>
      </c>
      <c r="P20185"/>
    </row>
    <row r="20186" spans="1:16" hidden="1">
      <c r="A20186" t="s">
        <v>12024</v>
      </c>
      <c r="B20186" s="1">
        <v>42361</v>
      </c>
      <c r="C20186" t="s">
        <v>43</v>
      </c>
      <c r="D20186">
        <v>1</v>
      </c>
      <c r="E20186" t="s">
        <v>12025</v>
      </c>
      <c r="F20186" t="s">
        <v>13</v>
      </c>
      <c r="G20186" t="s">
        <v>4</v>
      </c>
      <c r="H20186" t="s">
        <v>256</v>
      </c>
      <c r="J20186" s="5"/>
      <c r="K20186" s="2">
        <v>1025</v>
      </c>
      <c r="L20186" s="5"/>
      <c r="M20186" s="2">
        <f t="shared" si="315"/>
        <v>-1271713.3699999957</v>
      </c>
      <c r="P20186"/>
    </row>
    <row r="20187" spans="1:16" hidden="1">
      <c r="A20187" t="s">
        <v>12029</v>
      </c>
      <c r="B20187" s="1">
        <v>42361</v>
      </c>
      <c r="C20187" t="s">
        <v>11</v>
      </c>
      <c r="D20187">
        <v>1</v>
      </c>
      <c r="E20187" t="s">
        <v>12030</v>
      </c>
      <c r="F20187" t="s">
        <v>16</v>
      </c>
      <c r="G20187" t="s">
        <v>4</v>
      </c>
      <c r="H20187" t="s">
        <v>12031</v>
      </c>
      <c r="J20187" s="5"/>
      <c r="K20187" s="2">
        <v>3800</v>
      </c>
      <c r="L20187" s="5"/>
      <c r="M20187" s="2">
        <f t="shared" si="315"/>
        <v>-1275513.3699999957</v>
      </c>
      <c r="P20187"/>
    </row>
    <row r="20188" spans="1:16" hidden="1">
      <c r="A20188" t="s">
        <v>12039</v>
      </c>
      <c r="B20188" s="1">
        <v>42361</v>
      </c>
      <c r="C20188" t="s">
        <v>11</v>
      </c>
      <c r="D20188">
        <v>1</v>
      </c>
      <c r="E20188" t="s">
        <v>12040</v>
      </c>
      <c r="F20188" t="s">
        <v>16</v>
      </c>
      <c r="G20188" t="s">
        <v>4</v>
      </c>
      <c r="H20188" t="s">
        <v>12031</v>
      </c>
      <c r="J20188" s="5"/>
      <c r="K20188" s="2">
        <v>311900</v>
      </c>
      <c r="L20188" s="5"/>
      <c r="M20188" s="2">
        <f t="shared" si="315"/>
        <v>-1587413.3699999957</v>
      </c>
      <c r="P20188"/>
    </row>
    <row r="20189" spans="1:16" hidden="1">
      <c r="A20189" t="s">
        <v>12044</v>
      </c>
      <c r="B20189" s="1">
        <v>42361</v>
      </c>
      <c r="C20189" t="s">
        <v>948</v>
      </c>
      <c r="D20189">
        <v>1</v>
      </c>
      <c r="E20189" t="s">
        <v>12045</v>
      </c>
      <c r="F20189" t="s">
        <v>13</v>
      </c>
      <c r="G20189" t="s">
        <v>4</v>
      </c>
      <c r="H20189" t="s">
        <v>1772</v>
      </c>
      <c r="J20189" s="5"/>
      <c r="K20189" s="2">
        <v>32730.560000000001</v>
      </c>
      <c r="L20189" s="5"/>
      <c r="M20189" s="2">
        <f t="shared" si="315"/>
        <v>-1620143.9299999957</v>
      </c>
      <c r="P20189"/>
    </row>
    <row r="20190" spans="1:16" hidden="1">
      <c r="A20190" t="s">
        <v>12063</v>
      </c>
      <c r="B20190" s="1">
        <v>42361</v>
      </c>
      <c r="C20190" t="s">
        <v>948</v>
      </c>
      <c r="D20190">
        <v>2</v>
      </c>
      <c r="E20190" t="s">
        <v>12064</v>
      </c>
      <c r="F20190" t="s">
        <v>51</v>
      </c>
      <c r="G20190" t="s">
        <v>4</v>
      </c>
      <c r="H20190" t="s">
        <v>1702</v>
      </c>
      <c r="I20190" s="2">
        <v>48973.8</v>
      </c>
      <c r="J20190" s="5"/>
      <c r="L20190" s="5"/>
      <c r="M20190" s="2">
        <f t="shared" si="315"/>
        <v>-1571170.1299999957</v>
      </c>
      <c r="P20190"/>
    </row>
    <row r="20191" spans="1:16" hidden="1">
      <c r="A20191" t="s">
        <v>12068</v>
      </c>
      <c r="B20191" s="1">
        <v>42361</v>
      </c>
      <c r="C20191" t="s">
        <v>948</v>
      </c>
      <c r="D20191">
        <v>1</v>
      </c>
      <c r="E20191" t="s">
        <v>12069</v>
      </c>
      <c r="F20191" t="s">
        <v>13</v>
      </c>
      <c r="G20191" t="s">
        <v>4</v>
      </c>
      <c r="H20191" t="s">
        <v>4501</v>
      </c>
      <c r="J20191" s="5"/>
      <c r="K20191" s="2">
        <v>48973.8</v>
      </c>
      <c r="L20191" s="5"/>
      <c r="M20191" s="2">
        <f t="shared" si="315"/>
        <v>-1620143.9299999957</v>
      </c>
      <c r="P20191"/>
    </row>
    <row r="20192" spans="1:16" hidden="1">
      <c r="A20192" t="s">
        <v>12071</v>
      </c>
      <c r="B20192" s="1">
        <v>42361</v>
      </c>
      <c r="C20192" t="s">
        <v>11</v>
      </c>
      <c r="D20192">
        <v>1</v>
      </c>
      <c r="E20192" t="s">
        <v>12072</v>
      </c>
      <c r="F20192" t="s">
        <v>13</v>
      </c>
      <c r="G20192" t="s">
        <v>4</v>
      </c>
      <c r="H20192" t="s">
        <v>12073</v>
      </c>
      <c r="J20192" s="5"/>
      <c r="K20192" s="2">
        <v>1025</v>
      </c>
      <c r="L20192" s="5"/>
      <c r="M20192" s="2">
        <f t="shared" si="315"/>
        <v>-1621168.9299999957</v>
      </c>
      <c r="P20192"/>
    </row>
    <row r="20193" spans="1:16" hidden="1">
      <c r="A20193" t="s">
        <v>12080</v>
      </c>
      <c r="B20193" s="1">
        <v>42361</v>
      </c>
      <c r="C20193" t="s">
        <v>1</v>
      </c>
      <c r="D20193">
        <v>1</v>
      </c>
      <c r="E20193" t="s">
        <v>12081</v>
      </c>
      <c r="F20193" t="s">
        <v>16</v>
      </c>
      <c r="G20193" t="s">
        <v>4</v>
      </c>
      <c r="H20193" t="s">
        <v>7723</v>
      </c>
      <c r="J20193" s="5"/>
      <c r="K20193" s="2">
        <v>180900</v>
      </c>
      <c r="L20193" s="5"/>
      <c r="M20193" s="2">
        <f t="shared" si="315"/>
        <v>-1802068.9299999957</v>
      </c>
      <c r="P20193"/>
    </row>
    <row r="20194" spans="1:16" hidden="1">
      <c r="A20194" t="s">
        <v>12084</v>
      </c>
      <c r="B20194" s="1">
        <v>42361</v>
      </c>
      <c r="C20194" t="s">
        <v>948</v>
      </c>
      <c r="D20194">
        <v>2</v>
      </c>
      <c r="E20194" t="s">
        <v>12085</v>
      </c>
      <c r="F20194" t="s">
        <v>51</v>
      </c>
      <c r="G20194" t="s">
        <v>4</v>
      </c>
      <c r="H20194" t="s">
        <v>1674</v>
      </c>
      <c r="I20194" s="2">
        <v>53524.58</v>
      </c>
      <c r="J20194" s="5"/>
      <c r="L20194" s="5"/>
      <c r="M20194" s="2">
        <f t="shared" si="315"/>
        <v>-1748544.3499999957</v>
      </c>
      <c r="P20194"/>
    </row>
    <row r="20195" spans="1:16" hidden="1">
      <c r="A20195" t="s">
        <v>12087</v>
      </c>
      <c r="B20195" s="1">
        <v>42361</v>
      </c>
      <c r="C20195" t="s">
        <v>948</v>
      </c>
      <c r="D20195">
        <v>2</v>
      </c>
      <c r="E20195" t="s">
        <v>12088</v>
      </c>
      <c r="F20195" t="s">
        <v>51</v>
      </c>
      <c r="G20195" t="s">
        <v>4</v>
      </c>
      <c r="H20195" t="s">
        <v>1987</v>
      </c>
      <c r="I20195" s="2">
        <v>1393.96</v>
      </c>
      <c r="J20195" s="5"/>
      <c r="L20195" s="5"/>
      <c r="M20195" s="2">
        <f t="shared" si="315"/>
        <v>-1747150.3899999957</v>
      </c>
      <c r="P20195"/>
    </row>
    <row r="20196" spans="1:16" hidden="1">
      <c r="A20196" t="s">
        <v>12096</v>
      </c>
      <c r="B20196" s="1">
        <v>42361</v>
      </c>
      <c r="C20196" t="s">
        <v>948</v>
      </c>
      <c r="D20196">
        <v>1</v>
      </c>
      <c r="E20196" t="s">
        <v>12097</v>
      </c>
      <c r="F20196" t="s">
        <v>13</v>
      </c>
      <c r="G20196" t="s">
        <v>4</v>
      </c>
      <c r="H20196" t="s">
        <v>1746</v>
      </c>
      <c r="J20196" s="5"/>
      <c r="K20196" s="2">
        <v>53524.58</v>
      </c>
      <c r="L20196" s="5"/>
      <c r="M20196" s="2">
        <f t="shared" si="315"/>
        <v>-1800674.9699999958</v>
      </c>
      <c r="P20196"/>
    </row>
    <row r="20197" spans="1:16" hidden="1">
      <c r="A20197" t="s">
        <v>12100</v>
      </c>
      <c r="B20197" s="1">
        <v>42361</v>
      </c>
      <c r="C20197" t="s">
        <v>948</v>
      </c>
      <c r="D20197">
        <v>1</v>
      </c>
      <c r="E20197" t="s">
        <v>12101</v>
      </c>
      <c r="F20197" t="s">
        <v>13</v>
      </c>
      <c r="G20197" t="s">
        <v>4</v>
      </c>
      <c r="H20197" t="s">
        <v>7205</v>
      </c>
      <c r="J20197" s="5"/>
      <c r="K20197" s="2">
        <v>1393.96</v>
      </c>
      <c r="L20197" s="5"/>
      <c r="M20197" s="2">
        <f t="shared" si="315"/>
        <v>-1802068.9299999957</v>
      </c>
      <c r="P20197"/>
    </row>
    <row r="20198" spans="1:16" hidden="1">
      <c r="A20198" t="s">
        <v>12104</v>
      </c>
      <c r="B20198" s="1">
        <v>42361</v>
      </c>
      <c r="C20198" t="s">
        <v>11</v>
      </c>
      <c r="D20198">
        <v>1</v>
      </c>
      <c r="E20198" t="s">
        <v>12105</v>
      </c>
      <c r="F20198" t="s">
        <v>16</v>
      </c>
      <c r="G20198" t="s">
        <v>4</v>
      </c>
      <c r="H20198" t="s">
        <v>1175</v>
      </c>
      <c r="J20198" s="5"/>
      <c r="K20198" s="2">
        <v>1840</v>
      </c>
      <c r="L20198" s="5"/>
      <c r="M20198" s="2">
        <f t="shared" si="315"/>
        <v>-1803908.9299999957</v>
      </c>
      <c r="P20198"/>
    </row>
    <row r="20199" spans="1:16" hidden="1">
      <c r="A20199" t="s">
        <v>12108</v>
      </c>
      <c r="B20199" s="1">
        <v>42361</v>
      </c>
      <c r="C20199" t="s">
        <v>11</v>
      </c>
      <c r="D20199">
        <v>1</v>
      </c>
      <c r="E20199" t="s">
        <v>12109</v>
      </c>
      <c r="F20199" t="s">
        <v>13</v>
      </c>
      <c r="G20199" t="s">
        <v>4</v>
      </c>
      <c r="H20199" t="s">
        <v>12110</v>
      </c>
      <c r="J20199" s="5"/>
      <c r="K20199" s="2">
        <v>1025</v>
      </c>
      <c r="L20199" s="5"/>
      <c r="M20199" s="2">
        <f t="shared" si="315"/>
        <v>-1804933.9299999957</v>
      </c>
      <c r="P20199"/>
    </row>
    <row r="20200" spans="1:16" hidden="1">
      <c r="A20200" t="s">
        <v>12114</v>
      </c>
      <c r="B20200" s="1">
        <v>42361</v>
      </c>
      <c r="C20200" t="s">
        <v>11</v>
      </c>
      <c r="D20200">
        <v>1</v>
      </c>
      <c r="E20200" t="s">
        <v>12115</v>
      </c>
      <c r="F20200" t="s">
        <v>67</v>
      </c>
      <c r="G20200" t="s">
        <v>4</v>
      </c>
      <c r="H20200" t="s">
        <v>829</v>
      </c>
      <c r="J20200" s="5"/>
      <c r="K20200" s="2">
        <v>1025</v>
      </c>
      <c r="L20200" s="5"/>
      <c r="M20200" s="2">
        <f t="shared" si="315"/>
        <v>-1805958.9299999957</v>
      </c>
      <c r="P20200"/>
    </row>
    <row r="20201" spans="1:16" hidden="1">
      <c r="A20201" t="s">
        <v>12136</v>
      </c>
      <c r="B20201" s="1">
        <v>42361</v>
      </c>
      <c r="C20201" t="s">
        <v>18</v>
      </c>
      <c r="D20201">
        <v>1</v>
      </c>
      <c r="E20201" t="s">
        <v>12137</v>
      </c>
      <c r="F20201" t="s">
        <v>13</v>
      </c>
      <c r="G20201" t="s">
        <v>4</v>
      </c>
      <c r="H20201" t="s">
        <v>12138</v>
      </c>
      <c r="J20201" s="5"/>
      <c r="K20201" s="93">
        <v>35225</v>
      </c>
      <c r="L20201" s="5" t="s">
        <v>36335</v>
      </c>
      <c r="M20201" s="2">
        <f t="shared" si="315"/>
        <v>-1841183.9299999957</v>
      </c>
      <c r="P20201"/>
    </row>
    <row r="20202" spans="1:16" hidden="1">
      <c r="A20202" t="s">
        <v>12139</v>
      </c>
      <c r="B20202" s="1">
        <v>42361</v>
      </c>
      <c r="C20202" t="s">
        <v>18</v>
      </c>
      <c r="D20202">
        <v>1</v>
      </c>
      <c r="E20202" t="s">
        <v>12140</v>
      </c>
      <c r="F20202" t="s">
        <v>13</v>
      </c>
      <c r="G20202" t="s">
        <v>4</v>
      </c>
      <c r="H20202" t="s">
        <v>12141</v>
      </c>
      <c r="J20202" s="5"/>
      <c r="K20202" s="2">
        <v>120000</v>
      </c>
      <c r="L20202" s="5"/>
      <c r="M20202" s="2">
        <f t="shared" si="315"/>
        <v>-1961183.9299999957</v>
      </c>
      <c r="P20202"/>
    </row>
    <row r="20203" spans="1:16" hidden="1">
      <c r="A20203" t="s">
        <v>12150</v>
      </c>
      <c r="B20203" s="1">
        <v>42361</v>
      </c>
      <c r="C20203" t="s">
        <v>6</v>
      </c>
      <c r="D20203">
        <v>1</v>
      </c>
      <c r="E20203" t="s">
        <v>12151</v>
      </c>
      <c r="F20203" t="s">
        <v>8</v>
      </c>
      <c r="G20203" t="s">
        <v>4</v>
      </c>
      <c r="H20203" t="s">
        <v>12152</v>
      </c>
      <c r="I20203" s="2">
        <v>294.39999999999998</v>
      </c>
      <c r="J20203" s="5"/>
      <c r="L20203" s="5"/>
      <c r="M20203" s="2">
        <f t="shared" si="315"/>
        <v>-1960889.5299999958</v>
      </c>
      <c r="P20203"/>
    </row>
    <row r="20204" spans="1:16" hidden="1">
      <c r="A20204" t="s">
        <v>12154</v>
      </c>
      <c r="B20204" s="1">
        <v>42361</v>
      </c>
      <c r="C20204" t="s">
        <v>11</v>
      </c>
      <c r="D20204">
        <v>1</v>
      </c>
      <c r="E20204" t="s">
        <v>12155</v>
      </c>
      <c r="F20204" t="s">
        <v>13</v>
      </c>
      <c r="G20204" t="s">
        <v>4</v>
      </c>
      <c r="H20204" t="s">
        <v>497</v>
      </c>
      <c r="J20204" s="5"/>
      <c r="K20204" s="2">
        <v>2134.4</v>
      </c>
      <c r="L20204" s="5"/>
      <c r="M20204" s="2">
        <f t="shared" si="315"/>
        <v>-1963023.9299999957</v>
      </c>
      <c r="P20204"/>
    </row>
    <row r="20205" spans="1:16" hidden="1">
      <c r="A20205" t="s">
        <v>12163</v>
      </c>
      <c r="B20205" s="1">
        <v>42361</v>
      </c>
      <c r="C20205" t="s">
        <v>12164</v>
      </c>
      <c r="D20205">
        <v>1</v>
      </c>
      <c r="E20205" t="s">
        <v>12165</v>
      </c>
      <c r="F20205" t="s">
        <v>16</v>
      </c>
      <c r="G20205" t="s">
        <v>4</v>
      </c>
      <c r="H20205" t="s">
        <v>12164</v>
      </c>
      <c r="J20205" s="5"/>
      <c r="K20205" s="2">
        <v>9800</v>
      </c>
      <c r="L20205" s="5"/>
      <c r="M20205" s="2">
        <f t="shared" si="315"/>
        <v>-1972823.9299999957</v>
      </c>
      <c r="P20205"/>
    </row>
    <row r="20206" spans="1:16" hidden="1">
      <c r="A20206" t="s">
        <v>12169</v>
      </c>
      <c r="B20206" s="1">
        <v>42361</v>
      </c>
      <c r="C20206" t="s">
        <v>195</v>
      </c>
      <c r="D20206">
        <v>1</v>
      </c>
      <c r="E20206" t="s">
        <v>12170</v>
      </c>
      <c r="F20206" t="s">
        <v>13</v>
      </c>
      <c r="G20206" t="s">
        <v>4</v>
      </c>
      <c r="H20206" t="s">
        <v>195</v>
      </c>
      <c r="J20206" s="5"/>
      <c r="K20206" s="2">
        <v>70146.14</v>
      </c>
      <c r="L20206" s="5"/>
      <c r="M20206" s="2">
        <f t="shared" si="315"/>
        <v>-2042970.0699999956</v>
      </c>
      <c r="P20206"/>
    </row>
    <row r="20207" spans="1:16" hidden="1">
      <c r="A20207" t="s">
        <v>12173</v>
      </c>
      <c r="B20207" s="1">
        <v>42361</v>
      </c>
      <c r="C20207" t="s">
        <v>18</v>
      </c>
      <c r="D20207">
        <v>1</v>
      </c>
      <c r="E20207" t="s">
        <v>12174</v>
      </c>
      <c r="F20207" t="s">
        <v>13</v>
      </c>
      <c r="G20207" t="s">
        <v>4</v>
      </c>
      <c r="H20207" t="s">
        <v>326</v>
      </c>
      <c r="J20207" s="5"/>
      <c r="K20207" s="2">
        <v>30826.5</v>
      </c>
      <c r="L20207" s="5"/>
      <c r="M20207" s="2">
        <f t="shared" si="315"/>
        <v>-2073796.5699999956</v>
      </c>
      <c r="P20207"/>
    </row>
    <row r="20208" spans="1:16" hidden="1">
      <c r="A20208" t="s">
        <v>33847</v>
      </c>
      <c r="B20208" s="1">
        <v>42361</v>
      </c>
      <c r="C20208" t="s">
        <v>33848</v>
      </c>
      <c r="D20208">
        <v>2</v>
      </c>
      <c r="E20208" t="s">
        <v>33849</v>
      </c>
      <c r="F20208" t="s">
        <v>7054</v>
      </c>
      <c r="G20208" t="s">
        <v>20</v>
      </c>
      <c r="H20208" t="s">
        <v>33850</v>
      </c>
      <c r="I20208" s="2">
        <v>3255.01</v>
      </c>
      <c r="J20208" s="5"/>
      <c r="L20208" s="5"/>
      <c r="M20208" s="2">
        <f t="shared" si="315"/>
        <v>-2070541.5599999956</v>
      </c>
      <c r="P20208"/>
    </row>
    <row r="20209" spans="1:16" hidden="1">
      <c r="A20209" t="s">
        <v>33863</v>
      </c>
      <c r="B20209" s="1">
        <v>42361</v>
      </c>
      <c r="C20209" t="s">
        <v>15307</v>
      </c>
      <c r="D20209">
        <v>1</v>
      </c>
      <c r="E20209" t="s">
        <v>33864</v>
      </c>
      <c r="F20209" t="s">
        <v>13565</v>
      </c>
      <c r="G20209" t="s">
        <v>20</v>
      </c>
      <c r="H20209" t="s">
        <v>1134</v>
      </c>
      <c r="I20209" s="2">
        <v>1452</v>
      </c>
      <c r="J20209" s="5"/>
      <c r="L20209" s="5"/>
      <c r="M20209" s="2">
        <f t="shared" si="315"/>
        <v>-2069089.5599999956</v>
      </c>
      <c r="P20209"/>
    </row>
    <row r="20210" spans="1:16" hidden="1">
      <c r="A20210" t="s">
        <v>33875</v>
      </c>
      <c r="B20210" s="1">
        <v>42361</v>
      </c>
      <c r="C20210" t="s">
        <v>33876</v>
      </c>
      <c r="D20210">
        <v>2</v>
      </c>
      <c r="E20210" t="s">
        <v>33877</v>
      </c>
      <c r="F20210" t="s">
        <v>7054</v>
      </c>
      <c r="G20210" t="s">
        <v>20</v>
      </c>
      <c r="H20210" t="s">
        <v>15468</v>
      </c>
      <c r="I20210" s="2">
        <v>3225</v>
      </c>
      <c r="J20210" s="5"/>
      <c r="L20210" s="5"/>
      <c r="M20210" s="2">
        <f t="shared" si="315"/>
        <v>-2065864.5599999956</v>
      </c>
      <c r="P20210"/>
    </row>
    <row r="20211" spans="1:16" hidden="1">
      <c r="A20211" t="s">
        <v>33889</v>
      </c>
      <c r="B20211" s="1">
        <v>42361</v>
      </c>
      <c r="C20211" t="s">
        <v>33890</v>
      </c>
      <c r="D20211">
        <v>1</v>
      </c>
      <c r="E20211" t="s">
        <v>33891</v>
      </c>
      <c r="F20211" t="s">
        <v>13565</v>
      </c>
      <c r="G20211" t="s">
        <v>20</v>
      </c>
      <c r="H20211" t="s">
        <v>11686</v>
      </c>
      <c r="I20211" s="2">
        <v>100000</v>
      </c>
      <c r="J20211" s="5"/>
      <c r="L20211" s="5"/>
      <c r="M20211" s="2">
        <f t="shared" si="315"/>
        <v>-1965864.5599999956</v>
      </c>
      <c r="P20211"/>
    </row>
    <row r="20212" spans="1:16" hidden="1">
      <c r="A20212" t="s">
        <v>33903</v>
      </c>
      <c r="B20212" s="1">
        <v>42361</v>
      </c>
      <c r="C20212" t="s">
        <v>33904</v>
      </c>
      <c r="D20212">
        <v>2</v>
      </c>
      <c r="E20212" t="s">
        <v>33905</v>
      </c>
      <c r="F20212" t="s">
        <v>7054</v>
      </c>
      <c r="G20212" t="s">
        <v>20</v>
      </c>
      <c r="H20212" t="s">
        <v>15457</v>
      </c>
      <c r="I20212" s="2">
        <v>1080.22</v>
      </c>
      <c r="J20212" s="5"/>
      <c r="L20212" s="5"/>
      <c r="M20212" s="2">
        <f t="shared" si="315"/>
        <v>-1964784.3399999957</v>
      </c>
      <c r="P20212"/>
    </row>
    <row r="20213" spans="1:16" hidden="1">
      <c r="A20213" t="s">
        <v>33919</v>
      </c>
      <c r="B20213" s="1">
        <v>42361</v>
      </c>
      <c r="C20213" t="s">
        <v>33920</v>
      </c>
      <c r="D20213">
        <v>2</v>
      </c>
      <c r="E20213" t="s">
        <v>33921</v>
      </c>
      <c r="F20213" t="s">
        <v>7054</v>
      </c>
      <c r="G20213" t="s">
        <v>20</v>
      </c>
      <c r="H20213" t="s">
        <v>21684</v>
      </c>
      <c r="I20213" s="2">
        <v>3029.99</v>
      </c>
      <c r="J20213" s="5"/>
      <c r="L20213" s="5"/>
      <c r="M20213" s="2">
        <f t="shared" si="315"/>
        <v>-1961754.3499999957</v>
      </c>
      <c r="P20213"/>
    </row>
    <row r="20214" spans="1:16" hidden="1">
      <c r="A20214" t="s">
        <v>33935</v>
      </c>
      <c r="B20214" s="1">
        <v>42361</v>
      </c>
      <c r="C20214" t="s">
        <v>33936</v>
      </c>
      <c r="D20214">
        <v>1</v>
      </c>
      <c r="E20214" t="s">
        <v>33937</v>
      </c>
      <c r="F20214" t="s">
        <v>13561</v>
      </c>
      <c r="G20214" t="s">
        <v>20</v>
      </c>
      <c r="H20214" t="s">
        <v>11792</v>
      </c>
      <c r="I20214" s="2">
        <v>136000</v>
      </c>
      <c r="J20214" s="5"/>
      <c r="L20214" s="5"/>
      <c r="M20214" s="2">
        <f t="shared" si="315"/>
        <v>-1825754.3499999957</v>
      </c>
      <c r="P20214"/>
    </row>
    <row r="20215" spans="1:16" hidden="1">
      <c r="A20215" t="s">
        <v>33948</v>
      </c>
      <c r="B20215" s="1">
        <v>42361</v>
      </c>
      <c r="C20215" t="s">
        <v>1419</v>
      </c>
      <c r="D20215">
        <v>2</v>
      </c>
      <c r="E20215" t="s">
        <v>33949</v>
      </c>
      <c r="F20215" t="s">
        <v>13559</v>
      </c>
      <c r="G20215" t="s">
        <v>479</v>
      </c>
      <c r="H20215" t="s">
        <v>1226</v>
      </c>
      <c r="I20215" s="2">
        <v>10764</v>
      </c>
      <c r="J20215" s="5"/>
      <c r="L20215" s="5"/>
      <c r="M20215" s="2">
        <f t="shared" si="315"/>
        <v>-1814990.3499999957</v>
      </c>
      <c r="P20215"/>
    </row>
    <row r="20216" spans="1:16" hidden="1">
      <c r="A20216" t="s">
        <v>33959</v>
      </c>
      <c r="B20216" s="1">
        <v>42361</v>
      </c>
      <c r="C20216" t="s">
        <v>1802</v>
      </c>
      <c r="D20216">
        <v>2</v>
      </c>
      <c r="E20216" t="s">
        <v>33960</v>
      </c>
      <c r="F20216" t="s">
        <v>13559</v>
      </c>
      <c r="G20216" t="s">
        <v>479</v>
      </c>
      <c r="H20216" t="s">
        <v>10761</v>
      </c>
      <c r="J20216" s="5"/>
      <c r="K20216" s="2">
        <v>2800</v>
      </c>
      <c r="L20216" s="5"/>
      <c r="M20216" s="2">
        <f t="shared" si="315"/>
        <v>-1817790.3499999957</v>
      </c>
      <c r="P20216"/>
    </row>
    <row r="20217" spans="1:16" hidden="1">
      <c r="A20217" t="s">
        <v>33959</v>
      </c>
      <c r="B20217" s="1">
        <v>42361</v>
      </c>
      <c r="C20217" t="s">
        <v>1802</v>
      </c>
      <c r="D20217">
        <v>2</v>
      </c>
      <c r="E20217" t="s">
        <v>33960</v>
      </c>
      <c r="F20217" t="s">
        <v>13559</v>
      </c>
      <c r="G20217" t="s">
        <v>479</v>
      </c>
      <c r="H20217" t="s">
        <v>10761</v>
      </c>
      <c r="I20217" s="2">
        <v>2800</v>
      </c>
      <c r="J20217" s="5"/>
      <c r="L20217" s="5"/>
      <c r="M20217" s="2">
        <f t="shared" si="315"/>
        <v>-1814990.3499999957</v>
      </c>
      <c r="P20217"/>
    </row>
    <row r="20218" spans="1:16" hidden="1">
      <c r="A20218" t="s">
        <v>33974</v>
      </c>
      <c r="B20218" s="1">
        <v>42361</v>
      </c>
      <c r="C20218" t="s">
        <v>33975</v>
      </c>
      <c r="D20218">
        <v>1</v>
      </c>
      <c r="E20218" t="s">
        <v>33976</v>
      </c>
      <c r="F20218" t="s">
        <v>13565</v>
      </c>
      <c r="G20218" t="s">
        <v>20</v>
      </c>
      <c r="H20218" t="s">
        <v>11827</v>
      </c>
      <c r="I20218" s="2">
        <v>8118</v>
      </c>
      <c r="J20218" s="5"/>
      <c r="L20218" s="5"/>
      <c r="M20218" s="2">
        <f t="shared" si="315"/>
        <v>-1806872.3499999957</v>
      </c>
      <c r="P20218"/>
    </row>
    <row r="20219" spans="1:16" hidden="1">
      <c r="A20219" t="s">
        <v>33988</v>
      </c>
      <c r="B20219" s="1">
        <v>42361</v>
      </c>
      <c r="C20219" t="s">
        <v>33989</v>
      </c>
      <c r="D20219">
        <v>1</v>
      </c>
      <c r="E20219" t="s">
        <v>33990</v>
      </c>
      <c r="F20219" t="s">
        <v>13565</v>
      </c>
      <c r="G20219" t="s">
        <v>20</v>
      </c>
      <c r="H20219" t="s">
        <v>11822</v>
      </c>
      <c r="I20219" s="2">
        <v>238800</v>
      </c>
      <c r="J20219" s="5"/>
      <c r="L20219" s="5"/>
      <c r="M20219" s="2">
        <f t="shared" si="315"/>
        <v>-1568072.3499999957</v>
      </c>
      <c r="P20219"/>
    </row>
    <row r="20220" spans="1:16" hidden="1">
      <c r="A20220" t="s">
        <v>34003</v>
      </c>
      <c r="B20220" s="1">
        <v>42361</v>
      </c>
      <c r="C20220" t="s">
        <v>1802</v>
      </c>
      <c r="D20220">
        <v>2</v>
      </c>
      <c r="E20220" t="s">
        <v>34004</v>
      </c>
      <c r="F20220" t="s">
        <v>13559</v>
      </c>
      <c r="G20220" t="s">
        <v>479</v>
      </c>
      <c r="H20220" t="s">
        <v>11767</v>
      </c>
      <c r="I20220" s="2">
        <v>620.51</v>
      </c>
      <c r="J20220" s="5"/>
      <c r="L20220" s="5"/>
      <c r="M20220" s="2">
        <f t="shared" si="315"/>
        <v>-1567451.8399999957</v>
      </c>
      <c r="P20220"/>
    </row>
    <row r="20221" spans="1:16" hidden="1">
      <c r="A20221" t="s">
        <v>34015</v>
      </c>
      <c r="B20221" s="1">
        <v>42361</v>
      </c>
      <c r="C20221" t="s">
        <v>34016</v>
      </c>
      <c r="D20221">
        <v>2</v>
      </c>
      <c r="E20221" t="s">
        <v>34017</v>
      </c>
      <c r="F20221" t="s">
        <v>7054</v>
      </c>
      <c r="G20221" t="s">
        <v>20</v>
      </c>
      <c r="H20221" t="s">
        <v>6997</v>
      </c>
      <c r="I20221" s="2">
        <v>2240.0100000000002</v>
      </c>
      <c r="J20221" s="5"/>
      <c r="L20221" s="5"/>
      <c r="M20221" s="2">
        <f t="shared" si="315"/>
        <v>-1565211.8299999957</v>
      </c>
      <c r="P20221"/>
    </row>
    <row r="20222" spans="1:16" hidden="1">
      <c r="A20222" t="s">
        <v>34028</v>
      </c>
      <c r="B20222" s="1">
        <v>42361</v>
      </c>
      <c r="C20222" t="s">
        <v>34029</v>
      </c>
      <c r="D20222">
        <v>2</v>
      </c>
      <c r="E20222" t="s">
        <v>34030</v>
      </c>
      <c r="F20222" t="s">
        <v>7054</v>
      </c>
      <c r="G20222" t="s">
        <v>20</v>
      </c>
      <c r="H20222" t="s">
        <v>15324</v>
      </c>
      <c r="I20222" s="2">
        <v>1025</v>
      </c>
      <c r="J20222" s="5"/>
      <c r="L20222" s="5"/>
      <c r="M20222" s="2">
        <f t="shared" si="315"/>
        <v>-1564186.8299999957</v>
      </c>
      <c r="P20222"/>
    </row>
    <row r="20223" spans="1:16" hidden="1">
      <c r="A20223" t="s">
        <v>34047</v>
      </c>
      <c r="B20223" s="1">
        <v>42361</v>
      </c>
      <c r="C20223" t="s">
        <v>34048</v>
      </c>
      <c r="D20223">
        <v>2</v>
      </c>
      <c r="E20223" t="s">
        <v>34049</v>
      </c>
      <c r="F20223" t="s">
        <v>7054</v>
      </c>
      <c r="G20223" t="s">
        <v>20</v>
      </c>
      <c r="H20223" t="s">
        <v>25393</v>
      </c>
      <c r="J20223" s="5"/>
      <c r="K20223" s="2">
        <v>2897.37</v>
      </c>
      <c r="L20223" s="5"/>
      <c r="M20223" s="2">
        <f t="shared" si="315"/>
        <v>-1567084.1999999958</v>
      </c>
      <c r="P20223"/>
    </row>
    <row r="20224" spans="1:16" hidden="1">
      <c r="A20224" t="s">
        <v>34047</v>
      </c>
      <c r="B20224" s="1">
        <v>42361</v>
      </c>
      <c r="C20224" t="s">
        <v>34048</v>
      </c>
      <c r="D20224">
        <v>2</v>
      </c>
      <c r="E20224" t="s">
        <v>34049</v>
      </c>
      <c r="F20224" t="s">
        <v>7054</v>
      </c>
      <c r="G20224" t="s">
        <v>20</v>
      </c>
      <c r="H20224" t="s">
        <v>25393</v>
      </c>
      <c r="I20224" s="2">
        <v>2897.37</v>
      </c>
      <c r="J20224" s="5"/>
      <c r="L20224" s="5"/>
      <c r="M20224" s="2">
        <f t="shared" si="315"/>
        <v>-1564186.8299999957</v>
      </c>
      <c r="P20224"/>
    </row>
    <row r="20225" spans="1:16" hidden="1">
      <c r="A20225" t="s">
        <v>34064</v>
      </c>
      <c r="B20225" s="1">
        <v>42361</v>
      </c>
      <c r="C20225" t="s">
        <v>33936</v>
      </c>
      <c r="D20225">
        <v>1</v>
      </c>
      <c r="E20225" t="s">
        <v>34065</v>
      </c>
      <c r="F20225" t="s">
        <v>13561</v>
      </c>
      <c r="G20225" t="s">
        <v>20</v>
      </c>
      <c r="H20225" t="s">
        <v>11792</v>
      </c>
      <c r="I20225" s="2">
        <v>24000</v>
      </c>
      <c r="J20225" s="5"/>
      <c r="L20225" s="5"/>
      <c r="M20225" s="2">
        <f t="shared" si="315"/>
        <v>-1540186.8299999957</v>
      </c>
      <c r="P20225"/>
    </row>
    <row r="20226" spans="1:16" hidden="1">
      <c r="A20226" t="s">
        <v>34078</v>
      </c>
      <c r="B20226" s="1">
        <v>42361</v>
      </c>
      <c r="C20226" t="s">
        <v>33819</v>
      </c>
      <c r="D20226">
        <v>1</v>
      </c>
      <c r="E20226" t="s">
        <v>34079</v>
      </c>
      <c r="F20226" t="s">
        <v>13565</v>
      </c>
      <c r="G20226" t="s">
        <v>20</v>
      </c>
      <c r="H20226" t="s">
        <v>33265</v>
      </c>
      <c r="I20226" s="2">
        <v>34000</v>
      </c>
      <c r="J20226" s="5"/>
      <c r="L20226" s="5"/>
      <c r="M20226" s="2">
        <f t="shared" si="315"/>
        <v>-1506186.8299999957</v>
      </c>
      <c r="P20226"/>
    </row>
    <row r="20227" spans="1:16" hidden="1">
      <c r="A20227" t="s">
        <v>34089</v>
      </c>
      <c r="B20227" s="1">
        <v>42361</v>
      </c>
      <c r="C20227" t="s">
        <v>33975</v>
      </c>
      <c r="D20227">
        <v>1</v>
      </c>
      <c r="E20227" t="s">
        <v>34090</v>
      </c>
      <c r="F20227" t="s">
        <v>13565</v>
      </c>
      <c r="G20227" t="s">
        <v>20</v>
      </c>
      <c r="H20227" t="s">
        <v>11827</v>
      </c>
      <c r="I20227" s="2">
        <v>200000</v>
      </c>
      <c r="J20227" s="5"/>
      <c r="L20227" s="5"/>
      <c r="M20227" s="2">
        <f t="shared" si="315"/>
        <v>-1306186.8299999957</v>
      </c>
      <c r="P20227"/>
    </row>
    <row r="20228" spans="1:16" hidden="1">
      <c r="A20228" t="s">
        <v>34102</v>
      </c>
      <c r="B20228" s="1">
        <v>42361</v>
      </c>
      <c r="C20228" t="s">
        <v>10593</v>
      </c>
      <c r="D20228">
        <v>2</v>
      </c>
      <c r="E20228" t="s">
        <v>34103</v>
      </c>
      <c r="F20228" t="s">
        <v>13559</v>
      </c>
      <c r="G20228" t="s">
        <v>479</v>
      </c>
      <c r="H20228" t="s">
        <v>1335</v>
      </c>
      <c r="J20228" s="5"/>
      <c r="K20228" s="2">
        <v>1000</v>
      </c>
      <c r="L20228" s="5"/>
      <c r="M20228" s="2">
        <f t="shared" si="315"/>
        <v>-1307186.8299999957</v>
      </c>
      <c r="P20228"/>
    </row>
    <row r="20229" spans="1:16" hidden="1">
      <c r="A20229" t="s">
        <v>34102</v>
      </c>
      <c r="B20229" s="1">
        <v>42361</v>
      </c>
      <c r="C20229" t="s">
        <v>10593</v>
      </c>
      <c r="D20229">
        <v>2</v>
      </c>
      <c r="E20229" t="s">
        <v>34103</v>
      </c>
      <c r="F20229" t="s">
        <v>13559</v>
      </c>
      <c r="G20229" t="s">
        <v>479</v>
      </c>
      <c r="H20229" t="s">
        <v>1335</v>
      </c>
      <c r="I20229" s="2">
        <v>1736.58</v>
      </c>
      <c r="J20229" s="5"/>
      <c r="L20229" s="5"/>
      <c r="M20229" s="2">
        <f t="shared" si="315"/>
        <v>-1305450.2499999956</v>
      </c>
      <c r="P20229"/>
    </row>
    <row r="20230" spans="1:16" hidden="1">
      <c r="A20230" t="s">
        <v>34114</v>
      </c>
      <c r="B20230" s="1">
        <v>42361</v>
      </c>
      <c r="C20230" t="s">
        <v>34115</v>
      </c>
      <c r="D20230">
        <v>2</v>
      </c>
      <c r="E20230" t="s">
        <v>34116</v>
      </c>
      <c r="F20230" t="s">
        <v>13559</v>
      </c>
      <c r="G20230" t="s">
        <v>313</v>
      </c>
      <c r="H20230" t="s">
        <v>65</v>
      </c>
      <c r="J20230" s="5"/>
      <c r="K20230" s="2">
        <v>1257.51</v>
      </c>
      <c r="L20230" s="5"/>
      <c r="M20230" s="2">
        <f t="shared" si="315"/>
        <v>-1306707.7599999956</v>
      </c>
      <c r="P20230"/>
    </row>
    <row r="20231" spans="1:16" hidden="1">
      <c r="A20231" t="s">
        <v>34114</v>
      </c>
      <c r="B20231" s="1">
        <v>42361</v>
      </c>
      <c r="C20231" t="s">
        <v>34115</v>
      </c>
      <c r="D20231">
        <v>2</v>
      </c>
      <c r="E20231" t="s">
        <v>34116</v>
      </c>
      <c r="F20231" t="s">
        <v>13559</v>
      </c>
      <c r="G20231" t="s">
        <v>313</v>
      </c>
      <c r="H20231" t="s">
        <v>65</v>
      </c>
      <c r="I20231" s="2">
        <v>1257.51</v>
      </c>
      <c r="J20231" s="5"/>
      <c r="L20231" s="5"/>
      <c r="M20231" s="2">
        <f t="shared" si="315"/>
        <v>-1305450.2499999956</v>
      </c>
      <c r="P20231"/>
    </row>
    <row r="20232" spans="1:16" hidden="1">
      <c r="A20232" t="s">
        <v>34129</v>
      </c>
      <c r="B20232" s="1">
        <v>42361</v>
      </c>
      <c r="C20232" t="s">
        <v>34130</v>
      </c>
      <c r="D20232">
        <v>2</v>
      </c>
      <c r="E20232" t="s">
        <v>34131</v>
      </c>
      <c r="F20232" t="s">
        <v>7054</v>
      </c>
      <c r="G20232" t="s">
        <v>20</v>
      </c>
      <c r="H20232" t="s">
        <v>11214</v>
      </c>
      <c r="I20232" s="2">
        <v>1025</v>
      </c>
      <c r="J20232" s="5"/>
      <c r="L20232" s="5"/>
      <c r="M20232" s="2">
        <f t="shared" si="315"/>
        <v>-1304425.2499999956</v>
      </c>
      <c r="P20232"/>
    </row>
    <row r="20233" spans="1:16" hidden="1">
      <c r="A20233" t="s">
        <v>34142</v>
      </c>
      <c r="B20233" s="1">
        <v>42361</v>
      </c>
      <c r="C20233" t="s">
        <v>12998</v>
      </c>
      <c r="D20233">
        <v>2</v>
      </c>
      <c r="E20233" t="s">
        <v>34143</v>
      </c>
      <c r="F20233" t="s">
        <v>7054</v>
      </c>
      <c r="G20233" t="s">
        <v>20</v>
      </c>
      <c r="H20233" t="s">
        <v>13000</v>
      </c>
      <c r="I20233" s="2">
        <v>1025</v>
      </c>
      <c r="J20233" s="5"/>
      <c r="L20233" s="5"/>
      <c r="M20233" s="2">
        <f t="shared" ref="M20233:M20296" si="316">+M20232+I20233-K20233</f>
        <v>-1303400.2499999956</v>
      </c>
      <c r="P20233"/>
    </row>
    <row r="20234" spans="1:16" hidden="1">
      <c r="A20234" t="s">
        <v>34155</v>
      </c>
      <c r="B20234" s="1">
        <v>42361</v>
      </c>
      <c r="C20234" t="s">
        <v>34156</v>
      </c>
      <c r="D20234">
        <v>1</v>
      </c>
      <c r="E20234" t="s">
        <v>34157</v>
      </c>
      <c r="F20234" t="s">
        <v>13565</v>
      </c>
      <c r="G20234" t="s">
        <v>20</v>
      </c>
      <c r="H20234" t="s">
        <v>34158</v>
      </c>
      <c r="I20234" s="2">
        <v>40000</v>
      </c>
      <c r="J20234" s="5"/>
      <c r="L20234" s="5"/>
      <c r="M20234" s="2">
        <f t="shared" si="316"/>
        <v>-1263400.2499999956</v>
      </c>
      <c r="P20234"/>
    </row>
    <row r="20235" spans="1:16" hidden="1">
      <c r="A20235" t="s">
        <v>34169</v>
      </c>
      <c r="B20235" s="1">
        <v>42361</v>
      </c>
      <c r="C20235" t="s">
        <v>18</v>
      </c>
      <c r="D20235">
        <v>2</v>
      </c>
      <c r="E20235" t="s">
        <v>34170</v>
      </c>
      <c r="F20235" t="s">
        <v>13559</v>
      </c>
      <c r="G20235" t="s">
        <v>479</v>
      </c>
      <c r="H20235" t="s">
        <v>24081</v>
      </c>
      <c r="I20235" s="2">
        <v>160.01</v>
      </c>
      <c r="J20235" s="5"/>
      <c r="L20235" s="5"/>
      <c r="M20235" s="2">
        <f t="shared" si="316"/>
        <v>-1263240.2399999956</v>
      </c>
      <c r="P20235"/>
    </row>
    <row r="20236" spans="1:16" hidden="1">
      <c r="A20236" t="s">
        <v>34180</v>
      </c>
      <c r="B20236" s="1">
        <v>42361</v>
      </c>
      <c r="C20236" t="s">
        <v>31980</v>
      </c>
      <c r="D20236">
        <v>1</v>
      </c>
      <c r="E20236" t="s">
        <v>34181</v>
      </c>
      <c r="F20236" t="s">
        <v>13565</v>
      </c>
      <c r="G20236" t="s">
        <v>4</v>
      </c>
      <c r="H20236" t="s">
        <v>31982</v>
      </c>
      <c r="I20236" s="2">
        <v>65300</v>
      </c>
      <c r="J20236" s="5"/>
      <c r="L20236" s="5"/>
      <c r="M20236" s="2">
        <f t="shared" si="316"/>
        <v>-1197940.2399999956</v>
      </c>
      <c r="P20236"/>
    </row>
    <row r="20237" spans="1:16" hidden="1">
      <c r="A20237" t="s">
        <v>34193</v>
      </c>
      <c r="B20237" s="1">
        <v>42361</v>
      </c>
      <c r="C20237" t="s">
        <v>34194</v>
      </c>
      <c r="D20237">
        <v>2</v>
      </c>
      <c r="E20237" t="s">
        <v>34195</v>
      </c>
      <c r="F20237" t="s">
        <v>7054</v>
      </c>
      <c r="G20237" t="s">
        <v>4</v>
      </c>
      <c r="H20237" t="s">
        <v>1677</v>
      </c>
      <c r="I20237" s="2">
        <v>4100</v>
      </c>
      <c r="J20237" s="5"/>
      <c r="L20237" s="5"/>
      <c r="M20237" s="2">
        <f t="shared" si="316"/>
        <v>-1193840.2399999956</v>
      </c>
      <c r="P20237"/>
    </row>
    <row r="20238" spans="1:16" hidden="1">
      <c r="A20238" t="s">
        <v>34207</v>
      </c>
      <c r="B20238" s="1">
        <v>42361</v>
      </c>
      <c r="C20238" t="s">
        <v>34156</v>
      </c>
      <c r="D20238">
        <v>1</v>
      </c>
      <c r="E20238" t="s">
        <v>34208</v>
      </c>
      <c r="F20238" t="s">
        <v>13565</v>
      </c>
      <c r="G20238" t="s">
        <v>4</v>
      </c>
      <c r="H20238" t="s">
        <v>34158</v>
      </c>
      <c r="I20238" s="2">
        <v>2800</v>
      </c>
      <c r="J20238" s="5"/>
      <c r="L20238" s="5"/>
      <c r="M20238" s="2">
        <f t="shared" si="316"/>
        <v>-1191040.2399999956</v>
      </c>
      <c r="P20238"/>
    </row>
    <row r="20239" spans="1:16" hidden="1">
      <c r="A20239" t="s">
        <v>34219</v>
      </c>
      <c r="B20239" s="1">
        <v>42361</v>
      </c>
      <c r="C20239" t="s">
        <v>34220</v>
      </c>
      <c r="D20239">
        <v>2</v>
      </c>
      <c r="E20239" t="s">
        <v>34221</v>
      </c>
      <c r="F20239" t="s">
        <v>7054</v>
      </c>
      <c r="G20239" t="s">
        <v>4</v>
      </c>
      <c r="H20239" t="s">
        <v>335</v>
      </c>
      <c r="I20239" s="2">
        <v>1840</v>
      </c>
      <c r="J20239" s="5"/>
      <c r="L20239" s="5"/>
      <c r="M20239" s="2">
        <f t="shared" si="316"/>
        <v>-1189200.2399999956</v>
      </c>
      <c r="P20239"/>
    </row>
    <row r="20240" spans="1:16" hidden="1">
      <c r="A20240" t="s">
        <v>34231</v>
      </c>
      <c r="B20240" s="1">
        <v>42361</v>
      </c>
      <c r="C20240" t="s">
        <v>34232</v>
      </c>
      <c r="D20240">
        <v>1</v>
      </c>
      <c r="E20240" t="s">
        <v>34233</v>
      </c>
      <c r="F20240" t="s">
        <v>13565</v>
      </c>
      <c r="G20240" t="s">
        <v>4</v>
      </c>
      <c r="H20240" t="s">
        <v>10731</v>
      </c>
      <c r="I20240" s="2">
        <v>24700</v>
      </c>
      <c r="J20240" s="5"/>
      <c r="L20240" s="5"/>
      <c r="M20240" s="2">
        <f t="shared" si="316"/>
        <v>-1164500.2399999956</v>
      </c>
      <c r="P20240"/>
    </row>
    <row r="20241" spans="1:16" hidden="1">
      <c r="A20241" t="s">
        <v>34246</v>
      </c>
      <c r="B20241" s="1">
        <v>42361</v>
      </c>
      <c r="C20241" t="s">
        <v>34247</v>
      </c>
      <c r="D20241">
        <v>2</v>
      </c>
      <c r="E20241" t="s">
        <v>34248</v>
      </c>
      <c r="F20241" t="s">
        <v>7054</v>
      </c>
      <c r="G20241" t="s">
        <v>4</v>
      </c>
      <c r="H20241" t="s">
        <v>1828</v>
      </c>
      <c r="I20241" s="2">
        <v>2990</v>
      </c>
      <c r="J20241" s="5"/>
      <c r="L20241" s="5"/>
      <c r="M20241" s="2">
        <f t="shared" si="316"/>
        <v>-1161510.2399999956</v>
      </c>
      <c r="P20241"/>
    </row>
    <row r="20242" spans="1:16" hidden="1">
      <c r="A20242" t="s">
        <v>34261</v>
      </c>
      <c r="B20242" s="1">
        <v>42361</v>
      </c>
      <c r="C20242" t="s">
        <v>34262</v>
      </c>
      <c r="D20242">
        <v>2</v>
      </c>
      <c r="E20242" t="s">
        <v>34263</v>
      </c>
      <c r="F20242" t="s">
        <v>7054</v>
      </c>
      <c r="G20242" t="s">
        <v>4</v>
      </c>
      <c r="H20242" t="s">
        <v>7464</v>
      </c>
      <c r="I20242" s="2">
        <v>1025</v>
      </c>
      <c r="J20242" s="5"/>
      <c r="L20242" s="5"/>
      <c r="M20242" s="2">
        <f t="shared" si="316"/>
        <v>-1160485.2399999956</v>
      </c>
      <c r="P20242"/>
    </row>
    <row r="20243" spans="1:16" hidden="1">
      <c r="A20243" t="s">
        <v>34272</v>
      </c>
      <c r="B20243" s="1">
        <v>42361</v>
      </c>
      <c r="C20243" t="s">
        <v>34273</v>
      </c>
      <c r="D20243">
        <v>1</v>
      </c>
      <c r="E20243" t="s">
        <v>34274</v>
      </c>
      <c r="F20243" t="s">
        <v>13565</v>
      </c>
      <c r="G20243" t="s">
        <v>4</v>
      </c>
      <c r="H20243" t="s">
        <v>34275</v>
      </c>
      <c r="I20243" s="2">
        <v>7900</v>
      </c>
      <c r="J20243" s="5"/>
      <c r="L20243" s="5"/>
      <c r="M20243" s="2">
        <f t="shared" si="316"/>
        <v>-1152585.2399999956</v>
      </c>
      <c r="P20243"/>
    </row>
    <row r="20244" spans="1:16" hidden="1">
      <c r="A20244" t="s">
        <v>34290</v>
      </c>
      <c r="B20244" s="1">
        <v>42361</v>
      </c>
      <c r="C20244" t="s">
        <v>1802</v>
      </c>
      <c r="D20244">
        <v>2</v>
      </c>
      <c r="E20244" t="s">
        <v>34291</v>
      </c>
      <c r="F20244" t="s">
        <v>13559</v>
      </c>
      <c r="G20244" t="s">
        <v>479</v>
      </c>
      <c r="H20244" t="s">
        <v>34292</v>
      </c>
      <c r="I20244" s="2">
        <v>383.74</v>
      </c>
      <c r="J20244" s="5"/>
      <c r="L20244" s="5"/>
      <c r="M20244" s="2">
        <f t="shared" si="316"/>
        <v>-1152201.4999999956</v>
      </c>
      <c r="P20244"/>
    </row>
    <row r="20245" spans="1:16" hidden="1">
      <c r="A20245" t="s">
        <v>34304</v>
      </c>
      <c r="B20245" s="1">
        <v>42361</v>
      </c>
      <c r="C20245" t="s">
        <v>34305</v>
      </c>
      <c r="D20245">
        <v>2</v>
      </c>
      <c r="E20245" t="s">
        <v>34306</v>
      </c>
      <c r="F20245" t="s">
        <v>7054</v>
      </c>
      <c r="G20245" t="s">
        <v>4</v>
      </c>
      <c r="H20245" t="s">
        <v>23018</v>
      </c>
      <c r="I20245" s="2">
        <v>3030</v>
      </c>
      <c r="J20245" s="5"/>
      <c r="L20245" s="5"/>
      <c r="M20245" s="2">
        <f t="shared" si="316"/>
        <v>-1149171.4999999956</v>
      </c>
      <c r="P20245"/>
    </row>
    <row r="20246" spans="1:16" hidden="1">
      <c r="A20246" t="s">
        <v>34320</v>
      </c>
      <c r="B20246" s="1">
        <v>42361</v>
      </c>
      <c r="C20246" t="s">
        <v>6</v>
      </c>
      <c r="D20246">
        <v>1</v>
      </c>
      <c r="E20246" t="s">
        <v>34321</v>
      </c>
      <c r="F20246" t="s">
        <v>13610</v>
      </c>
      <c r="G20246" t="s">
        <v>4</v>
      </c>
      <c r="H20246" t="s">
        <v>6723</v>
      </c>
      <c r="I20246" s="2">
        <v>9502.2099999999991</v>
      </c>
      <c r="J20246" s="5"/>
      <c r="L20246" s="5"/>
      <c r="M20246" s="2">
        <f t="shared" si="316"/>
        <v>-1139669.2899999956</v>
      </c>
      <c r="P20246"/>
    </row>
    <row r="20247" spans="1:16" hidden="1">
      <c r="A20247" t="s">
        <v>34331</v>
      </c>
      <c r="B20247" s="1">
        <v>42361</v>
      </c>
      <c r="C20247" t="s">
        <v>34332</v>
      </c>
      <c r="D20247">
        <v>1</v>
      </c>
      <c r="E20247" t="s">
        <v>34333</v>
      </c>
      <c r="F20247" t="s">
        <v>13565</v>
      </c>
      <c r="G20247" t="s">
        <v>4</v>
      </c>
      <c r="H20247" t="s">
        <v>7786</v>
      </c>
      <c r="I20247" s="2">
        <v>10962</v>
      </c>
      <c r="J20247" s="5"/>
      <c r="L20247" s="5"/>
      <c r="M20247" s="2">
        <f t="shared" si="316"/>
        <v>-1128707.2899999956</v>
      </c>
      <c r="P20247"/>
    </row>
    <row r="20248" spans="1:16" hidden="1">
      <c r="A20248" t="s">
        <v>34345</v>
      </c>
      <c r="B20248" s="1">
        <v>42361</v>
      </c>
      <c r="C20248" t="s">
        <v>33819</v>
      </c>
      <c r="D20248">
        <v>1</v>
      </c>
      <c r="E20248" t="s">
        <v>34346</v>
      </c>
      <c r="F20248" t="s">
        <v>13565</v>
      </c>
      <c r="G20248" t="s">
        <v>4</v>
      </c>
      <c r="H20248" t="s">
        <v>33265</v>
      </c>
      <c r="I20248" s="2">
        <v>45000</v>
      </c>
      <c r="J20248" s="5"/>
      <c r="L20248" s="5"/>
      <c r="M20248" s="2">
        <f t="shared" si="316"/>
        <v>-1083707.2899999956</v>
      </c>
      <c r="P20248"/>
    </row>
    <row r="20249" spans="1:16" hidden="1">
      <c r="A20249" t="s">
        <v>34358</v>
      </c>
      <c r="B20249" s="1">
        <v>42361</v>
      </c>
      <c r="C20249" t="s">
        <v>34359</v>
      </c>
      <c r="D20249">
        <v>1</v>
      </c>
      <c r="E20249" t="s">
        <v>34360</v>
      </c>
      <c r="F20249" t="s">
        <v>13565</v>
      </c>
      <c r="G20249" t="s">
        <v>4</v>
      </c>
      <c r="H20249" t="s">
        <v>34361</v>
      </c>
      <c r="I20249" s="2">
        <v>5000</v>
      </c>
      <c r="J20249" s="5"/>
      <c r="L20249" s="5"/>
      <c r="M20249" s="2">
        <f t="shared" si="316"/>
        <v>-1078707.2899999956</v>
      </c>
      <c r="P20249"/>
    </row>
    <row r="20250" spans="1:16" hidden="1">
      <c r="A20250" t="s">
        <v>34371</v>
      </c>
      <c r="B20250" s="1">
        <v>42361</v>
      </c>
      <c r="C20250" t="s">
        <v>34372</v>
      </c>
      <c r="D20250">
        <v>2</v>
      </c>
      <c r="E20250" t="s">
        <v>34373</v>
      </c>
      <c r="F20250" t="s">
        <v>7054</v>
      </c>
      <c r="G20250" t="s">
        <v>4</v>
      </c>
      <c r="H20250" t="s">
        <v>34374</v>
      </c>
      <c r="I20250" s="2">
        <v>1839.99</v>
      </c>
      <c r="J20250" s="5"/>
      <c r="L20250" s="5"/>
      <c r="M20250" s="2">
        <f t="shared" si="316"/>
        <v>-1076867.2999999956</v>
      </c>
      <c r="P20250"/>
    </row>
    <row r="20251" spans="1:16" hidden="1">
      <c r="A20251" t="s">
        <v>34384</v>
      </c>
      <c r="B20251" s="1">
        <v>42361</v>
      </c>
      <c r="C20251" t="s">
        <v>34385</v>
      </c>
      <c r="D20251">
        <v>1</v>
      </c>
      <c r="E20251" t="s">
        <v>34386</v>
      </c>
      <c r="F20251" t="s">
        <v>13565</v>
      </c>
      <c r="G20251" t="s">
        <v>4</v>
      </c>
      <c r="H20251" t="s">
        <v>34387</v>
      </c>
      <c r="I20251" s="2">
        <v>130650</v>
      </c>
      <c r="J20251" s="5"/>
      <c r="L20251" s="5"/>
      <c r="M20251" s="2">
        <f t="shared" si="316"/>
        <v>-946217.29999999562</v>
      </c>
      <c r="P20251"/>
    </row>
    <row r="20252" spans="1:16" hidden="1">
      <c r="A20252" t="s">
        <v>34397</v>
      </c>
      <c r="B20252" s="1">
        <v>42361</v>
      </c>
      <c r="C20252" t="s">
        <v>34398</v>
      </c>
      <c r="D20252">
        <v>2</v>
      </c>
      <c r="E20252" t="s">
        <v>34399</v>
      </c>
      <c r="F20252" t="s">
        <v>7054</v>
      </c>
      <c r="G20252" t="s">
        <v>4</v>
      </c>
      <c r="H20252" t="s">
        <v>435</v>
      </c>
      <c r="I20252" s="2">
        <v>1025</v>
      </c>
      <c r="J20252" s="5"/>
      <c r="L20252" s="5"/>
      <c r="M20252" s="2">
        <f t="shared" si="316"/>
        <v>-945192.29999999562</v>
      </c>
      <c r="P20252"/>
    </row>
    <row r="20253" spans="1:16" hidden="1">
      <c r="A20253" t="s">
        <v>34412</v>
      </c>
      <c r="B20253" s="1">
        <v>42361</v>
      </c>
      <c r="C20253" t="s">
        <v>34413</v>
      </c>
      <c r="D20253">
        <v>2</v>
      </c>
      <c r="E20253" t="s">
        <v>34414</v>
      </c>
      <c r="F20253" t="s">
        <v>7054</v>
      </c>
      <c r="G20253" t="s">
        <v>4</v>
      </c>
      <c r="H20253" t="s">
        <v>15929</v>
      </c>
      <c r="I20253" s="2">
        <v>200.01</v>
      </c>
      <c r="J20253" s="5"/>
      <c r="L20253" s="5"/>
      <c r="M20253" s="2">
        <f t="shared" si="316"/>
        <v>-944992.28999999561</v>
      </c>
      <c r="P20253"/>
    </row>
    <row r="20254" spans="1:16" hidden="1">
      <c r="A20254" t="s">
        <v>34428</v>
      </c>
      <c r="B20254" s="1">
        <v>42361</v>
      </c>
      <c r="C20254" t="s">
        <v>34429</v>
      </c>
      <c r="D20254">
        <v>2</v>
      </c>
      <c r="E20254" t="s">
        <v>34430</v>
      </c>
      <c r="F20254" t="s">
        <v>7054</v>
      </c>
      <c r="G20254" t="s">
        <v>4</v>
      </c>
      <c r="H20254" t="s">
        <v>13974</v>
      </c>
      <c r="I20254" s="2">
        <v>2130</v>
      </c>
      <c r="J20254" s="5"/>
      <c r="L20254" s="5"/>
      <c r="M20254" s="2">
        <f t="shared" si="316"/>
        <v>-942862.28999999561</v>
      </c>
      <c r="P20254"/>
    </row>
    <row r="20255" spans="1:16" hidden="1">
      <c r="A20255" t="s">
        <v>34443</v>
      </c>
      <c r="B20255" s="1">
        <v>42361</v>
      </c>
      <c r="C20255" t="s">
        <v>34444</v>
      </c>
      <c r="D20255">
        <v>2</v>
      </c>
      <c r="E20255" t="s">
        <v>34445</v>
      </c>
      <c r="F20255" t="s">
        <v>7054</v>
      </c>
      <c r="G20255" t="s">
        <v>4</v>
      </c>
      <c r="H20255" t="s">
        <v>123</v>
      </c>
      <c r="I20255" s="2">
        <v>3030</v>
      </c>
      <c r="J20255" s="5"/>
      <c r="L20255" s="5"/>
      <c r="M20255" s="2">
        <f t="shared" si="316"/>
        <v>-939832.28999999561</v>
      </c>
      <c r="P20255"/>
    </row>
    <row r="20256" spans="1:16" hidden="1">
      <c r="A20256" t="s">
        <v>34455</v>
      </c>
      <c r="B20256" s="1">
        <v>42361</v>
      </c>
      <c r="C20256" t="s">
        <v>31919</v>
      </c>
      <c r="D20256">
        <v>1</v>
      </c>
      <c r="E20256" t="s">
        <v>34456</v>
      </c>
      <c r="F20256" t="s">
        <v>13565</v>
      </c>
      <c r="G20256" t="s">
        <v>4</v>
      </c>
      <c r="H20256" t="s">
        <v>7449</v>
      </c>
      <c r="I20256" s="2">
        <v>128100</v>
      </c>
      <c r="J20256" s="5"/>
      <c r="L20256" s="5"/>
      <c r="M20256" s="2">
        <f t="shared" si="316"/>
        <v>-811732.28999999561</v>
      </c>
      <c r="P20256"/>
    </row>
    <row r="20257" spans="1:16" hidden="1">
      <c r="A20257" t="s">
        <v>34466</v>
      </c>
      <c r="B20257" s="1">
        <v>42361</v>
      </c>
      <c r="C20257" t="s">
        <v>34467</v>
      </c>
      <c r="D20257">
        <v>2</v>
      </c>
      <c r="E20257" t="s">
        <v>34468</v>
      </c>
      <c r="F20257" t="s">
        <v>7054</v>
      </c>
      <c r="G20257" t="s">
        <v>4</v>
      </c>
      <c r="H20257" t="s">
        <v>34469</v>
      </c>
      <c r="I20257" s="2">
        <v>3030.01</v>
      </c>
      <c r="J20257" s="5"/>
      <c r="L20257" s="5"/>
      <c r="M20257" s="2">
        <f t="shared" si="316"/>
        <v>-808702.2799999956</v>
      </c>
      <c r="P20257"/>
    </row>
    <row r="20258" spans="1:16" hidden="1">
      <c r="A20258" t="s">
        <v>34480</v>
      </c>
      <c r="B20258" s="1">
        <v>42361</v>
      </c>
      <c r="C20258" t="s">
        <v>34481</v>
      </c>
      <c r="D20258">
        <v>1</v>
      </c>
      <c r="E20258" t="s">
        <v>34482</v>
      </c>
      <c r="F20258" t="s">
        <v>13565</v>
      </c>
      <c r="G20258" t="s">
        <v>4</v>
      </c>
      <c r="H20258" t="s">
        <v>12031</v>
      </c>
      <c r="I20258" s="2">
        <v>3800</v>
      </c>
      <c r="J20258" s="5"/>
      <c r="L20258" s="5"/>
      <c r="M20258" s="2">
        <f t="shared" si="316"/>
        <v>-804902.2799999956</v>
      </c>
      <c r="P20258"/>
    </row>
    <row r="20259" spans="1:16" hidden="1">
      <c r="A20259" t="s">
        <v>34498</v>
      </c>
      <c r="B20259" s="1">
        <v>42361</v>
      </c>
      <c r="C20259" t="s">
        <v>34499</v>
      </c>
      <c r="D20259">
        <v>2</v>
      </c>
      <c r="E20259" t="s">
        <v>34500</v>
      </c>
      <c r="F20259" t="s">
        <v>7054</v>
      </c>
      <c r="G20259" t="s">
        <v>4</v>
      </c>
      <c r="H20259" t="s">
        <v>5050</v>
      </c>
      <c r="J20259" s="5"/>
      <c r="K20259" s="2">
        <v>455.51</v>
      </c>
      <c r="L20259" s="5"/>
      <c r="M20259" s="2">
        <f t="shared" si="316"/>
        <v>-805357.78999999561</v>
      </c>
      <c r="P20259"/>
    </row>
    <row r="20260" spans="1:16" hidden="1">
      <c r="A20260" t="s">
        <v>34498</v>
      </c>
      <c r="B20260" s="1">
        <v>42361</v>
      </c>
      <c r="C20260" t="s">
        <v>34499</v>
      </c>
      <c r="D20260">
        <v>2</v>
      </c>
      <c r="E20260" t="s">
        <v>34500</v>
      </c>
      <c r="F20260" t="s">
        <v>7054</v>
      </c>
      <c r="G20260" t="s">
        <v>4</v>
      </c>
      <c r="H20260" t="s">
        <v>5050</v>
      </c>
      <c r="I20260" s="2">
        <v>470</v>
      </c>
      <c r="J20260" s="5"/>
      <c r="L20260" s="5"/>
      <c r="M20260" s="2">
        <f t="shared" si="316"/>
        <v>-804887.78999999561</v>
      </c>
      <c r="P20260"/>
    </row>
    <row r="20261" spans="1:16" hidden="1">
      <c r="A20261" t="s">
        <v>34513</v>
      </c>
      <c r="B20261" s="1">
        <v>42361</v>
      </c>
      <c r="C20261" t="s">
        <v>34481</v>
      </c>
      <c r="D20261">
        <v>1</v>
      </c>
      <c r="E20261" t="s">
        <v>34514</v>
      </c>
      <c r="F20261" t="s">
        <v>13565</v>
      </c>
      <c r="G20261" t="s">
        <v>4</v>
      </c>
      <c r="H20261" t="s">
        <v>12031</v>
      </c>
      <c r="I20261" s="2">
        <v>311900</v>
      </c>
      <c r="J20261" s="5"/>
      <c r="L20261" s="5"/>
      <c r="M20261" s="2">
        <f t="shared" si="316"/>
        <v>-492987.78999999561</v>
      </c>
      <c r="P20261"/>
    </row>
    <row r="20262" spans="1:16" hidden="1">
      <c r="A20262" t="s">
        <v>34527</v>
      </c>
      <c r="B20262" s="1">
        <v>42361</v>
      </c>
      <c r="C20262" t="s">
        <v>6</v>
      </c>
      <c r="D20262">
        <v>1</v>
      </c>
      <c r="E20262" t="s">
        <v>34528</v>
      </c>
      <c r="F20262" t="s">
        <v>13565</v>
      </c>
      <c r="G20262" t="s">
        <v>4</v>
      </c>
      <c r="H20262" t="s">
        <v>34529</v>
      </c>
      <c r="I20262" s="2">
        <v>3000</v>
      </c>
      <c r="J20262" s="5"/>
      <c r="L20262" s="5"/>
      <c r="M20262" s="2">
        <f t="shared" si="316"/>
        <v>-489987.78999999561</v>
      </c>
      <c r="P20262"/>
    </row>
    <row r="20263" spans="1:16" hidden="1">
      <c r="A20263" t="s">
        <v>34540</v>
      </c>
      <c r="B20263" s="1">
        <v>42361</v>
      </c>
      <c r="C20263" t="s">
        <v>6</v>
      </c>
      <c r="D20263">
        <v>1</v>
      </c>
      <c r="E20263" t="s">
        <v>34541</v>
      </c>
      <c r="F20263" t="s">
        <v>13561</v>
      </c>
      <c r="G20263" t="s">
        <v>4</v>
      </c>
      <c r="H20263" t="s">
        <v>34542</v>
      </c>
      <c r="I20263" s="2">
        <v>6524.06</v>
      </c>
      <c r="J20263" s="5"/>
      <c r="L20263" s="5"/>
      <c r="M20263" s="2">
        <f t="shared" si="316"/>
        <v>-483463.72999999562</v>
      </c>
      <c r="P20263"/>
    </row>
    <row r="20264" spans="1:16" hidden="1">
      <c r="A20264" t="s">
        <v>34554</v>
      </c>
      <c r="B20264" s="1">
        <v>42361</v>
      </c>
      <c r="C20264" t="s">
        <v>34555</v>
      </c>
      <c r="D20264">
        <v>2</v>
      </c>
      <c r="E20264" t="s">
        <v>34556</v>
      </c>
      <c r="F20264" t="s">
        <v>7054</v>
      </c>
      <c r="G20264" t="s">
        <v>4</v>
      </c>
      <c r="H20264" t="s">
        <v>18108</v>
      </c>
      <c r="I20264" s="2">
        <v>1025</v>
      </c>
      <c r="J20264" s="5"/>
      <c r="L20264" s="5"/>
      <c r="M20264" s="2">
        <f t="shared" si="316"/>
        <v>-482438.72999999562</v>
      </c>
      <c r="P20264"/>
    </row>
    <row r="20265" spans="1:16" hidden="1">
      <c r="A20265" t="s">
        <v>34567</v>
      </c>
      <c r="B20265" s="1">
        <v>42361</v>
      </c>
      <c r="C20265" t="s">
        <v>34568</v>
      </c>
      <c r="D20265">
        <v>1</v>
      </c>
      <c r="E20265" t="s">
        <v>34569</v>
      </c>
      <c r="F20265" t="s">
        <v>13565</v>
      </c>
      <c r="G20265" t="s">
        <v>4</v>
      </c>
      <c r="H20265" t="s">
        <v>7723</v>
      </c>
      <c r="I20265" s="2">
        <v>180900</v>
      </c>
      <c r="J20265" s="5"/>
      <c r="L20265" s="5"/>
      <c r="M20265" s="2">
        <f t="shared" si="316"/>
        <v>-301538.72999999562</v>
      </c>
      <c r="P20265"/>
    </row>
    <row r="20266" spans="1:16" hidden="1">
      <c r="A20266" t="s">
        <v>34594</v>
      </c>
      <c r="B20266" s="1">
        <v>42361</v>
      </c>
      <c r="C20266" t="s">
        <v>10593</v>
      </c>
      <c r="D20266">
        <v>2</v>
      </c>
      <c r="E20266" t="s">
        <v>34595</v>
      </c>
      <c r="F20266" t="s">
        <v>13559</v>
      </c>
      <c r="G20266" t="s">
        <v>479</v>
      </c>
      <c r="H20266" t="s">
        <v>2960</v>
      </c>
      <c r="J20266" s="5"/>
      <c r="K20266" s="2">
        <v>2604.44</v>
      </c>
      <c r="L20266" s="5"/>
      <c r="M20266" s="2">
        <f t="shared" si="316"/>
        <v>-304143.16999999562</v>
      </c>
      <c r="P20266"/>
    </row>
    <row r="20267" spans="1:16" hidden="1">
      <c r="A20267" t="s">
        <v>34594</v>
      </c>
      <c r="B20267" s="1">
        <v>42361</v>
      </c>
      <c r="C20267" t="s">
        <v>10593</v>
      </c>
      <c r="D20267">
        <v>2</v>
      </c>
      <c r="E20267" t="s">
        <v>34595</v>
      </c>
      <c r="F20267" t="s">
        <v>13559</v>
      </c>
      <c r="G20267" t="s">
        <v>479</v>
      </c>
      <c r="H20267" t="s">
        <v>2960</v>
      </c>
      <c r="I20267" s="2">
        <v>3604.44</v>
      </c>
      <c r="J20267" s="5"/>
      <c r="L20267" s="5"/>
      <c r="M20267" s="2">
        <f t="shared" si="316"/>
        <v>-300538.72999999562</v>
      </c>
      <c r="P20267"/>
    </row>
    <row r="20268" spans="1:16" hidden="1">
      <c r="A20268" t="s">
        <v>34606</v>
      </c>
      <c r="B20268" s="1">
        <v>42361</v>
      </c>
      <c r="C20268" t="s">
        <v>34607</v>
      </c>
      <c r="D20268">
        <v>2</v>
      </c>
      <c r="E20268" t="s">
        <v>34608</v>
      </c>
      <c r="F20268" t="s">
        <v>7054</v>
      </c>
      <c r="G20268" t="s">
        <v>4</v>
      </c>
      <c r="H20268" t="s">
        <v>20635</v>
      </c>
      <c r="I20268" s="2">
        <v>2990</v>
      </c>
      <c r="J20268" s="5"/>
      <c r="L20268" s="5"/>
      <c r="M20268" s="2">
        <f t="shared" si="316"/>
        <v>-297548.72999999562</v>
      </c>
      <c r="P20268"/>
    </row>
    <row r="20269" spans="1:16" hidden="1">
      <c r="A20269" t="s">
        <v>34625</v>
      </c>
      <c r="B20269" s="1">
        <v>42361</v>
      </c>
      <c r="C20269" t="s">
        <v>34626</v>
      </c>
      <c r="D20269">
        <v>2</v>
      </c>
      <c r="E20269" t="s">
        <v>34627</v>
      </c>
      <c r="F20269" t="s">
        <v>7054</v>
      </c>
      <c r="G20269" t="s">
        <v>4</v>
      </c>
      <c r="H20269" t="s">
        <v>34628</v>
      </c>
      <c r="I20269" s="2">
        <v>3030.01</v>
      </c>
      <c r="J20269" s="5"/>
      <c r="L20269" s="5"/>
      <c r="M20269" s="2">
        <f t="shared" si="316"/>
        <v>-294518.71999999561</v>
      </c>
      <c r="P20269"/>
    </row>
    <row r="20270" spans="1:16" hidden="1">
      <c r="A20270" t="s">
        <v>34638</v>
      </c>
      <c r="B20270" s="1">
        <v>42361</v>
      </c>
      <c r="C20270" t="s">
        <v>34639</v>
      </c>
      <c r="D20270">
        <v>2</v>
      </c>
      <c r="E20270" t="s">
        <v>34640</v>
      </c>
      <c r="F20270" t="s">
        <v>7054</v>
      </c>
      <c r="G20270" t="s">
        <v>4</v>
      </c>
      <c r="H20270" t="s">
        <v>15353</v>
      </c>
      <c r="I20270" s="2">
        <v>1840</v>
      </c>
      <c r="J20270" s="5"/>
      <c r="L20270" s="5"/>
      <c r="M20270" s="2">
        <f t="shared" si="316"/>
        <v>-292678.71999999561</v>
      </c>
      <c r="P20270"/>
    </row>
    <row r="20271" spans="1:16" hidden="1">
      <c r="A20271" t="s">
        <v>34655</v>
      </c>
      <c r="B20271" s="1">
        <v>42361</v>
      </c>
      <c r="C20271" t="s">
        <v>34656</v>
      </c>
      <c r="D20271">
        <v>2</v>
      </c>
      <c r="E20271" t="s">
        <v>34657</v>
      </c>
      <c r="F20271" t="s">
        <v>7054</v>
      </c>
      <c r="G20271" t="s">
        <v>4</v>
      </c>
      <c r="H20271" t="s">
        <v>12048</v>
      </c>
      <c r="I20271" s="2">
        <v>1025</v>
      </c>
      <c r="J20271" s="5"/>
      <c r="L20271" s="5"/>
      <c r="M20271" s="2">
        <f t="shared" si="316"/>
        <v>-291653.71999999561</v>
      </c>
      <c r="P20271"/>
    </row>
    <row r="20272" spans="1:16" hidden="1">
      <c r="A20272" t="s">
        <v>34669</v>
      </c>
      <c r="B20272" s="1">
        <v>42361</v>
      </c>
      <c r="C20272" t="s">
        <v>34670</v>
      </c>
      <c r="D20272">
        <v>2</v>
      </c>
      <c r="E20272" t="s">
        <v>34671</v>
      </c>
      <c r="F20272" t="s">
        <v>7054</v>
      </c>
      <c r="G20272" t="s">
        <v>4</v>
      </c>
      <c r="H20272" t="s">
        <v>4478</v>
      </c>
      <c r="I20272" s="2">
        <v>1316.48</v>
      </c>
      <c r="J20272" s="5"/>
      <c r="L20272" s="5"/>
      <c r="M20272" s="2">
        <f t="shared" si="316"/>
        <v>-290337.23999999563</v>
      </c>
      <c r="P20272"/>
    </row>
    <row r="20273" spans="1:16" hidden="1">
      <c r="A20273" t="s">
        <v>34684</v>
      </c>
      <c r="B20273" s="1">
        <v>42361</v>
      </c>
      <c r="C20273" t="s">
        <v>34685</v>
      </c>
      <c r="D20273">
        <v>2</v>
      </c>
      <c r="E20273" t="s">
        <v>34686</v>
      </c>
      <c r="F20273" t="s">
        <v>7054</v>
      </c>
      <c r="G20273" t="s">
        <v>4</v>
      </c>
      <c r="H20273" t="s">
        <v>34687</v>
      </c>
      <c r="I20273" s="2">
        <v>200.01</v>
      </c>
      <c r="J20273" s="5"/>
      <c r="L20273" s="5"/>
      <c r="M20273" s="2">
        <f t="shared" si="316"/>
        <v>-290137.22999999562</v>
      </c>
      <c r="P20273"/>
    </row>
    <row r="20274" spans="1:16" hidden="1">
      <c r="A20274" t="s">
        <v>34698</v>
      </c>
      <c r="B20274" s="1">
        <v>42361</v>
      </c>
      <c r="C20274" t="s">
        <v>34699</v>
      </c>
      <c r="D20274">
        <v>2</v>
      </c>
      <c r="E20274" t="s">
        <v>34700</v>
      </c>
      <c r="F20274" t="s">
        <v>7054</v>
      </c>
      <c r="G20274" t="s">
        <v>4</v>
      </c>
      <c r="H20274" t="s">
        <v>829</v>
      </c>
      <c r="I20274" s="2">
        <v>1025</v>
      </c>
      <c r="J20274" s="5"/>
      <c r="L20274" s="5"/>
      <c r="M20274" s="2">
        <f t="shared" si="316"/>
        <v>-289112.22999999562</v>
      </c>
      <c r="P20274"/>
    </row>
    <row r="20275" spans="1:16" hidden="1">
      <c r="A20275" t="s">
        <v>34713</v>
      </c>
      <c r="B20275" s="1">
        <v>42361</v>
      </c>
      <c r="C20275" t="s">
        <v>34714</v>
      </c>
      <c r="D20275">
        <v>2</v>
      </c>
      <c r="E20275" t="s">
        <v>34715</v>
      </c>
      <c r="F20275" t="s">
        <v>7054</v>
      </c>
      <c r="G20275" t="s">
        <v>4</v>
      </c>
      <c r="H20275" t="s">
        <v>349</v>
      </c>
      <c r="I20275" s="2">
        <v>7816.38</v>
      </c>
      <c r="J20275" s="5"/>
      <c r="L20275" s="5"/>
      <c r="M20275" s="2">
        <f t="shared" si="316"/>
        <v>-281295.84999999561</v>
      </c>
      <c r="P20275"/>
    </row>
    <row r="20276" spans="1:16" hidden="1">
      <c r="A20276" t="s">
        <v>34725</v>
      </c>
      <c r="B20276" s="1">
        <v>42361</v>
      </c>
      <c r="C20276" t="s">
        <v>34273</v>
      </c>
      <c r="D20276">
        <v>1</v>
      </c>
      <c r="E20276" t="s">
        <v>34726</v>
      </c>
      <c r="F20276" t="s">
        <v>13565</v>
      </c>
      <c r="G20276" t="s">
        <v>4</v>
      </c>
      <c r="H20276" t="s">
        <v>34275</v>
      </c>
      <c r="I20276" s="2">
        <v>120000</v>
      </c>
      <c r="J20276" s="5"/>
      <c r="L20276" s="5"/>
      <c r="M20276" s="2">
        <f t="shared" si="316"/>
        <v>-161295.84999999561</v>
      </c>
      <c r="P20276"/>
    </row>
    <row r="20277" spans="1:16" hidden="1">
      <c r="A20277" t="s">
        <v>34739</v>
      </c>
      <c r="B20277" s="1">
        <v>42361</v>
      </c>
      <c r="C20277" t="s">
        <v>34740</v>
      </c>
      <c r="D20277">
        <v>2</v>
      </c>
      <c r="E20277" t="s">
        <v>34741</v>
      </c>
      <c r="F20277" t="s">
        <v>7054</v>
      </c>
      <c r="G20277" t="s">
        <v>4</v>
      </c>
      <c r="H20277" t="s">
        <v>24373</v>
      </c>
      <c r="I20277" s="2">
        <v>4100.01</v>
      </c>
      <c r="J20277" s="5"/>
      <c r="L20277" s="5"/>
      <c r="M20277" s="2">
        <f t="shared" si="316"/>
        <v>-157195.8399999956</v>
      </c>
      <c r="P20277"/>
    </row>
    <row r="20278" spans="1:16" hidden="1">
      <c r="A20278" t="s">
        <v>34755</v>
      </c>
      <c r="B20278" s="1">
        <v>42361</v>
      </c>
      <c r="C20278" t="s">
        <v>34756</v>
      </c>
      <c r="D20278">
        <v>2</v>
      </c>
      <c r="E20278" t="s">
        <v>34757</v>
      </c>
      <c r="F20278" t="s">
        <v>7054</v>
      </c>
      <c r="G20278" t="s">
        <v>4</v>
      </c>
      <c r="H20278" t="s">
        <v>34758</v>
      </c>
      <c r="I20278" s="2">
        <v>2990</v>
      </c>
      <c r="J20278" s="5"/>
      <c r="L20278" s="5"/>
      <c r="M20278" s="2">
        <f t="shared" si="316"/>
        <v>-154205.8399999956</v>
      </c>
      <c r="P20278"/>
    </row>
    <row r="20279" spans="1:16" hidden="1">
      <c r="A20279" t="s">
        <v>34769</v>
      </c>
      <c r="B20279" s="1">
        <v>42361</v>
      </c>
      <c r="C20279" t="s">
        <v>34770</v>
      </c>
      <c r="D20279">
        <v>2</v>
      </c>
      <c r="E20279" t="s">
        <v>34771</v>
      </c>
      <c r="F20279" t="s">
        <v>7054</v>
      </c>
      <c r="G20279" t="s">
        <v>4</v>
      </c>
      <c r="H20279" t="s">
        <v>34772</v>
      </c>
      <c r="I20279" s="2">
        <v>3030</v>
      </c>
      <c r="J20279" s="5"/>
      <c r="L20279" s="5"/>
      <c r="M20279" s="2">
        <f t="shared" si="316"/>
        <v>-151175.8399999956</v>
      </c>
      <c r="P20279"/>
    </row>
    <row r="20280" spans="1:16" hidden="1">
      <c r="A20280" t="s">
        <v>34783</v>
      </c>
      <c r="B20280" s="1">
        <v>42361</v>
      </c>
      <c r="C20280" t="s">
        <v>6</v>
      </c>
      <c r="D20280">
        <v>1</v>
      </c>
      <c r="E20280" t="s">
        <v>34784</v>
      </c>
      <c r="F20280" t="s">
        <v>13565</v>
      </c>
      <c r="G20280" t="s">
        <v>4</v>
      </c>
      <c r="H20280" t="s">
        <v>12138</v>
      </c>
      <c r="I20280" s="93">
        <v>0</v>
      </c>
      <c r="J20280" s="5"/>
      <c r="L20280" s="5"/>
      <c r="M20280" s="2">
        <f t="shared" si="316"/>
        <v>-151175.8399999956</v>
      </c>
      <c r="P20280"/>
    </row>
    <row r="20281" spans="1:16" hidden="1">
      <c r="A20281" t="s">
        <v>34797</v>
      </c>
      <c r="B20281" s="1">
        <v>42361</v>
      </c>
      <c r="C20281" t="s">
        <v>6</v>
      </c>
      <c r="D20281">
        <v>1</v>
      </c>
      <c r="E20281" t="s">
        <v>34798</v>
      </c>
      <c r="F20281" t="s">
        <v>13565</v>
      </c>
      <c r="G20281" t="s">
        <v>4</v>
      </c>
      <c r="H20281" t="s">
        <v>34799</v>
      </c>
      <c r="I20281" s="2">
        <v>1270</v>
      </c>
      <c r="J20281" s="5"/>
      <c r="L20281" s="5"/>
      <c r="M20281" s="2">
        <f t="shared" si="316"/>
        <v>-149905.8399999956</v>
      </c>
      <c r="P20281"/>
    </row>
    <row r="20282" spans="1:16" hidden="1">
      <c r="A20282" t="s">
        <v>34808</v>
      </c>
      <c r="B20282" s="1">
        <v>42361</v>
      </c>
      <c r="C20282" t="s">
        <v>34809</v>
      </c>
      <c r="D20282">
        <v>2</v>
      </c>
      <c r="E20282" t="s">
        <v>34810</v>
      </c>
      <c r="F20282" t="s">
        <v>7054</v>
      </c>
      <c r="G20282" t="s">
        <v>4</v>
      </c>
      <c r="H20282" t="s">
        <v>11893</v>
      </c>
      <c r="I20282" s="2">
        <v>5190</v>
      </c>
      <c r="J20282" s="5"/>
      <c r="L20282" s="5"/>
      <c r="M20282" s="2">
        <f t="shared" si="316"/>
        <v>-144715.8399999956</v>
      </c>
      <c r="P20282"/>
    </row>
    <row r="20283" spans="1:16" hidden="1">
      <c r="A20283" t="s">
        <v>34820</v>
      </c>
      <c r="B20283" s="1">
        <v>42361</v>
      </c>
      <c r="C20283" t="s">
        <v>28409</v>
      </c>
      <c r="D20283">
        <v>1</v>
      </c>
      <c r="E20283" t="s">
        <v>34784</v>
      </c>
      <c r="F20283" t="s">
        <v>13565</v>
      </c>
      <c r="G20283" t="s">
        <v>4</v>
      </c>
      <c r="H20283" t="s">
        <v>34821</v>
      </c>
      <c r="J20283" s="5"/>
      <c r="K20283" s="93">
        <v>0</v>
      </c>
      <c r="L20283" s="5"/>
      <c r="M20283" s="2">
        <f t="shared" si="316"/>
        <v>-144715.8399999956</v>
      </c>
      <c r="N20283" s="34"/>
      <c r="P20283">
        <v>888</v>
      </c>
    </row>
    <row r="20284" spans="1:16" hidden="1">
      <c r="A20284" t="s">
        <v>34833</v>
      </c>
      <c r="B20284" s="1">
        <v>42361</v>
      </c>
      <c r="C20284" t="s">
        <v>6</v>
      </c>
      <c r="D20284">
        <v>1</v>
      </c>
      <c r="E20284" t="s">
        <v>34726</v>
      </c>
      <c r="F20284" t="s">
        <v>13565</v>
      </c>
      <c r="G20284" t="s">
        <v>4</v>
      </c>
      <c r="H20284" t="s">
        <v>34834</v>
      </c>
      <c r="J20284" s="5"/>
      <c r="K20284" s="2">
        <v>120000</v>
      </c>
      <c r="L20284" s="5"/>
      <c r="M20284" s="2">
        <f t="shared" si="316"/>
        <v>-264715.8399999956</v>
      </c>
      <c r="P20284"/>
    </row>
    <row r="20285" spans="1:16" hidden="1">
      <c r="A20285" t="s">
        <v>34846</v>
      </c>
      <c r="B20285" s="1">
        <v>42361</v>
      </c>
      <c r="C20285" t="s">
        <v>6</v>
      </c>
      <c r="D20285">
        <v>1</v>
      </c>
      <c r="E20285" t="s">
        <v>34847</v>
      </c>
      <c r="F20285" t="s">
        <v>13565</v>
      </c>
      <c r="G20285" t="s">
        <v>4</v>
      </c>
      <c r="H20285" t="s">
        <v>12141</v>
      </c>
      <c r="I20285" s="2">
        <v>120000</v>
      </c>
      <c r="J20285" s="5"/>
      <c r="L20285" s="5"/>
      <c r="M20285" s="2">
        <f t="shared" si="316"/>
        <v>-144715.8399999956</v>
      </c>
      <c r="P20285"/>
    </row>
    <row r="20286" spans="1:16" hidden="1">
      <c r="A20286" t="s">
        <v>34859</v>
      </c>
      <c r="B20286" s="48">
        <v>42361</v>
      </c>
      <c r="C20286" s="47" t="s">
        <v>28409</v>
      </c>
      <c r="D20286" s="47">
        <v>1</v>
      </c>
      <c r="E20286" s="47" t="s">
        <v>34860</v>
      </c>
      <c r="F20286" s="47" t="s">
        <v>13565</v>
      </c>
      <c r="G20286" s="47" t="s">
        <v>4</v>
      </c>
      <c r="H20286" s="47" t="s">
        <v>28411</v>
      </c>
      <c r="I20286" s="93">
        <v>35225</v>
      </c>
      <c r="J20286" s="5" t="s">
        <v>36335</v>
      </c>
      <c r="L20286" s="5"/>
      <c r="M20286" s="2">
        <f t="shared" si="316"/>
        <v>-109490.8399999956</v>
      </c>
      <c r="P20286"/>
    </row>
    <row r="20287" spans="1:16" hidden="1">
      <c r="A20287" t="s">
        <v>34871</v>
      </c>
      <c r="B20287" s="1">
        <v>42361</v>
      </c>
      <c r="C20287" t="s">
        <v>34872</v>
      </c>
      <c r="D20287">
        <v>2</v>
      </c>
      <c r="E20287" t="s">
        <v>34873</v>
      </c>
      <c r="F20287" t="s">
        <v>7054</v>
      </c>
      <c r="G20287" t="s">
        <v>4</v>
      </c>
      <c r="H20287" t="s">
        <v>23388</v>
      </c>
      <c r="I20287" s="2">
        <v>1840</v>
      </c>
      <c r="J20287" s="5"/>
      <c r="L20287" s="5"/>
      <c r="M20287" s="2">
        <f t="shared" si="316"/>
        <v>-107650.8399999956</v>
      </c>
      <c r="P20287"/>
    </row>
    <row r="20288" spans="1:16" hidden="1">
      <c r="A20288" t="s">
        <v>34887</v>
      </c>
      <c r="B20288" s="1">
        <v>42361</v>
      </c>
      <c r="C20288" t="s">
        <v>34888</v>
      </c>
      <c r="D20288">
        <v>2</v>
      </c>
      <c r="E20288" t="s">
        <v>34889</v>
      </c>
      <c r="F20288" t="s">
        <v>7054</v>
      </c>
      <c r="G20288" t="s">
        <v>4</v>
      </c>
      <c r="H20288" t="s">
        <v>28973</v>
      </c>
      <c r="I20288" s="2">
        <v>1840</v>
      </c>
      <c r="J20288" s="5"/>
      <c r="L20288" s="5"/>
      <c r="M20288" s="2">
        <f t="shared" si="316"/>
        <v>-105810.8399999956</v>
      </c>
      <c r="P20288"/>
    </row>
    <row r="20289" spans="1:16" hidden="1">
      <c r="A20289" t="s">
        <v>34900</v>
      </c>
      <c r="B20289" s="1">
        <v>42361</v>
      </c>
      <c r="C20289" t="s">
        <v>34901</v>
      </c>
      <c r="D20289">
        <v>2</v>
      </c>
      <c r="E20289" t="s">
        <v>34902</v>
      </c>
      <c r="F20289" t="s">
        <v>7054</v>
      </c>
      <c r="G20289" t="s">
        <v>4</v>
      </c>
      <c r="H20289" t="s">
        <v>34524</v>
      </c>
      <c r="I20289" s="2">
        <v>1025</v>
      </c>
      <c r="J20289" s="5"/>
      <c r="L20289" s="5"/>
      <c r="M20289" s="2">
        <f t="shared" si="316"/>
        <v>-104785.8399999956</v>
      </c>
      <c r="P20289"/>
    </row>
    <row r="20290" spans="1:16" hidden="1">
      <c r="A20290" t="s">
        <v>34912</v>
      </c>
      <c r="B20290" s="1">
        <v>42361</v>
      </c>
      <c r="C20290" t="s">
        <v>34913</v>
      </c>
      <c r="D20290">
        <v>2</v>
      </c>
      <c r="E20290" t="s">
        <v>34914</v>
      </c>
      <c r="F20290" t="s">
        <v>7054</v>
      </c>
      <c r="G20290" t="s">
        <v>4</v>
      </c>
      <c r="H20290" t="s">
        <v>12152</v>
      </c>
      <c r="I20290" s="2">
        <v>1840</v>
      </c>
      <c r="J20290" s="5"/>
      <c r="L20290" s="5"/>
      <c r="M20290" s="2">
        <f t="shared" si="316"/>
        <v>-102945.8399999956</v>
      </c>
      <c r="P20290"/>
    </row>
    <row r="20291" spans="1:16" hidden="1">
      <c r="A20291" t="s">
        <v>34925</v>
      </c>
      <c r="B20291" s="1">
        <v>42361</v>
      </c>
      <c r="C20291" t="s">
        <v>6</v>
      </c>
      <c r="D20291">
        <v>1</v>
      </c>
      <c r="E20291" t="s">
        <v>34926</v>
      </c>
      <c r="F20291" t="s">
        <v>13565</v>
      </c>
      <c r="G20291" t="s">
        <v>4</v>
      </c>
      <c r="H20291" t="s">
        <v>34927</v>
      </c>
      <c r="I20291" s="2">
        <v>5000</v>
      </c>
      <c r="J20291" s="5"/>
      <c r="L20291" s="5"/>
      <c r="M20291" s="2">
        <f t="shared" si="316"/>
        <v>-97945.839999995602</v>
      </c>
      <c r="N20291" s="26">
        <f>+M20159-M20291</f>
        <v>3.2199999997828854</v>
      </c>
      <c r="P20291"/>
    </row>
    <row r="20292" spans="1:16" hidden="1">
      <c r="A20292" t="s">
        <v>12187</v>
      </c>
      <c r="B20292" s="36">
        <v>42362</v>
      </c>
      <c r="C20292" s="35" t="s">
        <v>6</v>
      </c>
      <c r="D20292" s="35">
        <v>1</v>
      </c>
      <c r="E20292" s="35" t="s">
        <v>12188</v>
      </c>
      <c r="F20292" s="35" t="s">
        <v>29</v>
      </c>
      <c r="G20292" s="35" t="s">
        <v>20</v>
      </c>
      <c r="H20292" s="35" t="s">
        <v>12189</v>
      </c>
      <c r="I20292" s="11">
        <v>2552</v>
      </c>
      <c r="J20292" s="12"/>
      <c r="K20292" s="11"/>
      <c r="L20292" s="12"/>
      <c r="M20292" s="2">
        <f t="shared" si="316"/>
        <v>-95393.839999995602</v>
      </c>
      <c r="P20292"/>
    </row>
    <row r="20293" spans="1:16" hidden="1">
      <c r="A20293" t="s">
        <v>12191</v>
      </c>
      <c r="B20293" s="1">
        <v>42362</v>
      </c>
      <c r="C20293" t="s">
        <v>18</v>
      </c>
      <c r="D20293">
        <v>1</v>
      </c>
      <c r="E20293" t="s">
        <v>12192</v>
      </c>
      <c r="F20293" t="s">
        <v>13</v>
      </c>
      <c r="G20293" t="s">
        <v>20</v>
      </c>
      <c r="H20293" t="s">
        <v>11543</v>
      </c>
      <c r="J20293" s="5"/>
      <c r="K20293" s="2">
        <v>10000</v>
      </c>
      <c r="L20293" s="5"/>
      <c r="M20293" s="2">
        <f t="shared" si="316"/>
        <v>-105393.8399999956</v>
      </c>
      <c r="P20293"/>
    </row>
    <row r="20294" spans="1:16" hidden="1">
      <c r="A20294" t="s">
        <v>12208</v>
      </c>
      <c r="B20294" s="1">
        <v>42362</v>
      </c>
      <c r="C20294" t="s">
        <v>6</v>
      </c>
      <c r="D20294">
        <v>1</v>
      </c>
      <c r="E20294" t="s">
        <v>12209</v>
      </c>
      <c r="F20294" t="s">
        <v>29</v>
      </c>
      <c r="G20294" t="s">
        <v>20</v>
      </c>
      <c r="H20294" t="s">
        <v>1278</v>
      </c>
      <c r="I20294" s="2">
        <v>1325.65</v>
      </c>
      <c r="J20294" s="5"/>
      <c r="L20294" s="5"/>
      <c r="M20294" s="2">
        <f t="shared" si="316"/>
        <v>-104068.18999999561</v>
      </c>
      <c r="P20294"/>
    </row>
    <row r="20295" spans="1:16" hidden="1">
      <c r="A20295" t="s">
        <v>12214</v>
      </c>
      <c r="B20295" s="1">
        <v>42362</v>
      </c>
      <c r="C20295" t="s">
        <v>1</v>
      </c>
      <c r="D20295">
        <v>1</v>
      </c>
      <c r="E20295" t="s">
        <v>12215</v>
      </c>
      <c r="F20295" t="s">
        <v>45</v>
      </c>
      <c r="G20295" t="s">
        <v>20</v>
      </c>
      <c r="H20295" t="s">
        <v>12216</v>
      </c>
      <c r="J20295" s="5"/>
      <c r="K20295" s="2">
        <v>10000</v>
      </c>
      <c r="L20295" s="5"/>
      <c r="M20295" s="2">
        <f t="shared" si="316"/>
        <v>-114068.18999999561</v>
      </c>
      <c r="P20295"/>
    </row>
    <row r="20296" spans="1:16" hidden="1">
      <c r="A20296" t="s">
        <v>12217</v>
      </c>
      <c r="B20296" s="1">
        <v>42362</v>
      </c>
      <c r="C20296" t="s">
        <v>43</v>
      </c>
      <c r="D20296">
        <v>1</v>
      </c>
      <c r="E20296" t="s">
        <v>12218</v>
      </c>
      <c r="F20296" t="s">
        <v>13</v>
      </c>
      <c r="G20296" t="s">
        <v>20</v>
      </c>
      <c r="H20296" t="s">
        <v>256</v>
      </c>
      <c r="J20296" s="5"/>
      <c r="K20296" s="2">
        <v>1025</v>
      </c>
      <c r="L20296" s="5"/>
      <c r="M20296" s="2">
        <f t="shared" si="316"/>
        <v>-115093.18999999561</v>
      </c>
      <c r="P20296"/>
    </row>
    <row r="20297" spans="1:16" hidden="1">
      <c r="A20297" t="s">
        <v>12220</v>
      </c>
      <c r="B20297" s="1">
        <v>42362</v>
      </c>
      <c r="C20297" t="s">
        <v>11</v>
      </c>
      <c r="D20297">
        <v>1</v>
      </c>
      <c r="E20297" t="s">
        <v>12221</v>
      </c>
      <c r="F20297" t="s">
        <v>13</v>
      </c>
      <c r="G20297" t="s">
        <v>20</v>
      </c>
      <c r="H20297" t="s">
        <v>12141</v>
      </c>
      <c r="J20297" s="5"/>
      <c r="K20297" s="2">
        <v>200000</v>
      </c>
      <c r="L20297" s="5"/>
      <c r="M20297" s="2">
        <f t="shared" ref="M20297:M20360" si="317">+M20296+I20297-K20297</f>
        <v>-315093.18999999564</v>
      </c>
      <c r="P20297"/>
    </row>
    <row r="20298" spans="1:16" hidden="1">
      <c r="A20298" t="s">
        <v>12223</v>
      </c>
      <c r="B20298" s="1">
        <v>42362</v>
      </c>
      <c r="C20298" t="s">
        <v>18</v>
      </c>
      <c r="D20298">
        <v>1</v>
      </c>
      <c r="E20298" t="s">
        <v>12224</v>
      </c>
      <c r="F20298" t="s">
        <v>13</v>
      </c>
      <c r="G20298" t="s">
        <v>20</v>
      </c>
      <c r="H20298" t="s">
        <v>18</v>
      </c>
      <c r="J20298" s="5"/>
      <c r="K20298" s="2">
        <v>16771.939999999999</v>
      </c>
      <c r="L20298" s="5"/>
      <c r="M20298" s="2">
        <f t="shared" si="317"/>
        <v>-331865.12999999564</v>
      </c>
      <c r="P20298"/>
    </row>
    <row r="20299" spans="1:16" hidden="1">
      <c r="A20299" t="s">
        <v>12227</v>
      </c>
      <c r="B20299" s="1">
        <v>42362</v>
      </c>
      <c r="C20299" t="s">
        <v>12228</v>
      </c>
      <c r="D20299">
        <v>1</v>
      </c>
      <c r="E20299" t="s">
        <v>12229</v>
      </c>
      <c r="F20299" t="s">
        <v>13</v>
      </c>
      <c r="G20299" t="s">
        <v>20</v>
      </c>
      <c r="H20299" t="s">
        <v>195</v>
      </c>
      <c r="J20299" s="5"/>
      <c r="K20299" s="2">
        <v>35505.14</v>
      </c>
      <c r="L20299" s="5"/>
      <c r="M20299" s="2">
        <f t="shared" si="317"/>
        <v>-367370.26999999565</v>
      </c>
      <c r="P20299"/>
    </row>
    <row r="20300" spans="1:16" hidden="1">
      <c r="A20300" t="s">
        <v>12232</v>
      </c>
      <c r="B20300" s="1">
        <v>42362</v>
      </c>
      <c r="C20300" t="s">
        <v>200</v>
      </c>
      <c r="D20300">
        <v>1</v>
      </c>
      <c r="E20300" t="s">
        <v>12233</v>
      </c>
      <c r="F20300" t="s">
        <v>16</v>
      </c>
      <c r="G20300" t="s">
        <v>20</v>
      </c>
      <c r="H20300" t="s">
        <v>200</v>
      </c>
      <c r="J20300" s="5"/>
      <c r="K20300" s="2">
        <v>10417</v>
      </c>
      <c r="L20300" s="5"/>
      <c r="M20300" s="2">
        <f t="shared" si="317"/>
        <v>-377787.26999999565</v>
      </c>
      <c r="P20300"/>
    </row>
    <row r="20301" spans="1:16" hidden="1">
      <c r="A20301" t="s">
        <v>34938</v>
      </c>
      <c r="B20301" s="1">
        <v>42362</v>
      </c>
      <c r="C20301" t="s">
        <v>3261</v>
      </c>
      <c r="D20301">
        <v>2</v>
      </c>
      <c r="E20301" t="s">
        <v>34939</v>
      </c>
      <c r="F20301" t="s">
        <v>13559</v>
      </c>
      <c r="G20301" t="s">
        <v>479</v>
      </c>
      <c r="H20301" t="s">
        <v>2784</v>
      </c>
      <c r="I20301" s="2">
        <v>1086.93</v>
      </c>
      <c r="J20301" s="5"/>
      <c r="L20301" s="5"/>
      <c r="M20301" s="2">
        <f t="shared" si="317"/>
        <v>-376700.33999999566</v>
      </c>
      <c r="P20301"/>
    </row>
    <row r="20302" spans="1:16" hidden="1">
      <c r="A20302" t="s">
        <v>34950</v>
      </c>
      <c r="B20302" s="1">
        <v>42362</v>
      </c>
      <c r="C20302" t="s">
        <v>33510</v>
      </c>
      <c r="D20302">
        <v>1</v>
      </c>
      <c r="E20302" t="s">
        <v>34951</v>
      </c>
      <c r="F20302" t="s">
        <v>13565</v>
      </c>
      <c r="G20302" t="s">
        <v>20</v>
      </c>
      <c r="H20302" t="s">
        <v>11543</v>
      </c>
      <c r="I20302" s="2">
        <v>10000</v>
      </c>
      <c r="J20302" s="5"/>
      <c r="L20302" s="5"/>
      <c r="M20302" s="2">
        <f t="shared" si="317"/>
        <v>-366700.33999999566</v>
      </c>
      <c r="P20302"/>
    </row>
    <row r="20303" spans="1:16" hidden="1">
      <c r="A20303" t="s">
        <v>34965</v>
      </c>
      <c r="B20303" s="1">
        <v>42362</v>
      </c>
      <c r="C20303" t="s">
        <v>33510</v>
      </c>
      <c r="D20303">
        <v>1</v>
      </c>
      <c r="E20303" t="s">
        <v>34966</v>
      </c>
      <c r="F20303" t="s">
        <v>13565</v>
      </c>
      <c r="G20303" t="s">
        <v>20</v>
      </c>
      <c r="H20303" t="s">
        <v>11543</v>
      </c>
      <c r="I20303" s="2">
        <v>20000</v>
      </c>
      <c r="J20303" s="5"/>
      <c r="L20303" s="5"/>
      <c r="M20303" s="2">
        <f t="shared" si="317"/>
        <v>-346700.33999999566</v>
      </c>
      <c r="P20303"/>
    </row>
    <row r="20304" spans="1:16" hidden="1">
      <c r="A20304" t="s">
        <v>34978</v>
      </c>
      <c r="B20304" s="1">
        <v>42362</v>
      </c>
      <c r="C20304" t="s">
        <v>33510</v>
      </c>
      <c r="D20304">
        <v>1</v>
      </c>
      <c r="E20304" t="s">
        <v>34979</v>
      </c>
      <c r="F20304" t="s">
        <v>13565</v>
      </c>
      <c r="G20304" t="s">
        <v>20</v>
      </c>
      <c r="H20304" t="s">
        <v>11543</v>
      </c>
      <c r="I20304" s="2">
        <v>3000</v>
      </c>
      <c r="J20304" s="5"/>
      <c r="L20304" s="5"/>
      <c r="M20304" s="2">
        <f t="shared" si="317"/>
        <v>-343700.33999999566</v>
      </c>
      <c r="P20304"/>
    </row>
    <row r="20305" spans="1:16" hidden="1">
      <c r="A20305" t="s">
        <v>34990</v>
      </c>
      <c r="B20305" s="1">
        <v>42362</v>
      </c>
      <c r="C20305" t="s">
        <v>34991</v>
      </c>
      <c r="D20305">
        <v>2</v>
      </c>
      <c r="E20305" t="s">
        <v>34992</v>
      </c>
      <c r="F20305" t="s">
        <v>7054</v>
      </c>
      <c r="G20305" t="s">
        <v>20</v>
      </c>
      <c r="H20305" t="s">
        <v>34993</v>
      </c>
      <c r="I20305" s="2">
        <v>1840</v>
      </c>
      <c r="J20305" s="5"/>
      <c r="L20305" s="5"/>
      <c r="M20305" s="2">
        <f t="shared" si="317"/>
        <v>-341860.33999999566</v>
      </c>
      <c r="P20305"/>
    </row>
    <row r="20306" spans="1:16" hidden="1">
      <c r="A20306" t="s">
        <v>35006</v>
      </c>
      <c r="B20306" s="1">
        <v>42362</v>
      </c>
      <c r="C20306" t="s">
        <v>35007</v>
      </c>
      <c r="D20306">
        <v>2</v>
      </c>
      <c r="E20306" t="s">
        <v>35008</v>
      </c>
      <c r="F20306" t="s">
        <v>7054</v>
      </c>
      <c r="G20306" t="s">
        <v>20</v>
      </c>
      <c r="H20306" t="s">
        <v>14511</v>
      </c>
      <c r="I20306" s="2">
        <v>100</v>
      </c>
      <c r="J20306" s="5"/>
      <c r="L20306" s="5"/>
      <c r="M20306" s="2">
        <f t="shared" si="317"/>
        <v>-341760.33999999566</v>
      </c>
      <c r="P20306"/>
    </row>
    <row r="20307" spans="1:16" hidden="1">
      <c r="A20307" t="s">
        <v>35021</v>
      </c>
      <c r="B20307" s="1">
        <v>42362</v>
      </c>
      <c r="C20307" t="s">
        <v>35022</v>
      </c>
      <c r="D20307">
        <v>1</v>
      </c>
      <c r="E20307" t="s">
        <v>35023</v>
      </c>
      <c r="F20307" t="s">
        <v>13565</v>
      </c>
      <c r="G20307" t="s">
        <v>20</v>
      </c>
      <c r="H20307" t="s">
        <v>35024</v>
      </c>
      <c r="I20307" s="2">
        <v>5000</v>
      </c>
      <c r="J20307" s="5"/>
      <c r="L20307" s="5"/>
      <c r="M20307" s="2">
        <f t="shared" si="317"/>
        <v>-336760.33999999566</v>
      </c>
      <c r="P20307"/>
    </row>
    <row r="20308" spans="1:16" hidden="1">
      <c r="A20308" t="s">
        <v>35036</v>
      </c>
      <c r="B20308" s="1">
        <v>42362</v>
      </c>
      <c r="C20308" t="s">
        <v>35037</v>
      </c>
      <c r="D20308">
        <v>2</v>
      </c>
      <c r="E20308" t="s">
        <v>35038</v>
      </c>
      <c r="F20308" t="s">
        <v>7054</v>
      </c>
      <c r="G20308" t="s">
        <v>20</v>
      </c>
      <c r="H20308" t="s">
        <v>12189</v>
      </c>
      <c r="I20308" s="2">
        <v>2865</v>
      </c>
      <c r="J20308" s="5"/>
      <c r="L20308" s="5"/>
      <c r="M20308" s="2">
        <f t="shared" si="317"/>
        <v>-333895.33999999566</v>
      </c>
      <c r="P20308"/>
    </row>
    <row r="20309" spans="1:16" hidden="1">
      <c r="A20309" t="s">
        <v>35050</v>
      </c>
      <c r="B20309" s="1">
        <v>42362</v>
      </c>
      <c r="C20309" t="s">
        <v>10593</v>
      </c>
      <c r="D20309">
        <v>2</v>
      </c>
      <c r="E20309" t="s">
        <v>35051</v>
      </c>
      <c r="F20309" t="s">
        <v>13559</v>
      </c>
      <c r="G20309" t="s">
        <v>479</v>
      </c>
      <c r="H20309" t="s">
        <v>10878</v>
      </c>
      <c r="J20309" s="5"/>
      <c r="K20309" s="2">
        <v>375.92</v>
      </c>
      <c r="L20309" s="5"/>
      <c r="M20309" s="2">
        <f t="shared" si="317"/>
        <v>-334271.25999999564</v>
      </c>
      <c r="P20309"/>
    </row>
    <row r="20310" spans="1:16" hidden="1">
      <c r="A20310" t="s">
        <v>35050</v>
      </c>
      <c r="B20310" s="1">
        <v>42362</v>
      </c>
      <c r="C20310" t="s">
        <v>10593</v>
      </c>
      <c r="D20310">
        <v>2</v>
      </c>
      <c r="E20310" t="s">
        <v>35051</v>
      </c>
      <c r="F20310" t="s">
        <v>13559</v>
      </c>
      <c r="G20310" t="s">
        <v>479</v>
      </c>
      <c r="H20310" t="s">
        <v>10878</v>
      </c>
      <c r="I20310" s="2">
        <v>375.92</v>
      </c>
      <c r="J20310" s="5"/>
      <c r="L20310" s="5"/>
      <c r="M20310" s="2">
        <f t="shared" si="317"/>
        <v>-333895.33999999566</v>
      </c>
      <c r="P20310"/>
    </row>
    <row r="20311" spans="1:16" hidden="1">
      <c r="A20311" t="s">
        <v>35060</v>
      </c>
      <c r="B20311" s="1">
        <v>42362</v>
      </c>
      <c r="C20311" t="s">
        <v>35061</v>
      </c>
      <c r="D20311">
        <v>1</v>
      </c>
      <c r="E20311" t="s">
        <v>35062</v>
      </c>
      <c r="F20311" t="s">
        <v>13565</v>
      </c>
      <c r="G20311" t="s">
        <v>20</v>
      </c>
      <c r="H20311" t="s">
        <v>35063</v>
      </c>
      <c r="I20311" s="2">
        <v>10000</v>
      </c>
      <c r="J20311" s="5"/>
      <c r="L20311" s="5"/>
      <c r="M20311" s="2">
        <f t="shared" si="317"/>
        <v>-323895.33999999566</v>
      </c>
      <c r="P20311"/>
    </row>
    <row r="20312" spans="1:16" hidden="1">
      <c r="A20312" t="s">
        <v>35076</v>
      </c>
      <c r="B20312" s="1">
        <v>42362</v>
      </c>
      <c r="C20312" t="s">
        <v>35077</v>
      </c>
      <c r="D20312">
        <v>2</v>
      </c>
      <c r="E20312" t="s">
        <v>35078</v>
      </c>
      <c r="F20312" t="s">
        <v>7054</v>
      </c>
      <c r="G20312" t="s">
        <v>20</v>
      </c>
      <c r="H20312" t="s">
        <v>27255</v>
      </c>
      <c r="I20312" s="2">
        <v>1025</v>
      </c>
      <c r="J20312" s="5"/>
      <c r="L20312" s="5"/>
      <c r="M20312" s="2">
        <f t="shared" si="317"/>
        <v>-322870.33999999566</v>
      </c>
      <c r="P20312"/>
    </row>
    <row r="20313" spans="1:16" hidden="1">
      <c r="A20313" t="s">
        <v>35092</v>
      </c>
      <c r="B20313" s="1">
        <v>42362</v>
      </c>
      <c r="C20313" t="s">
        <v>35093</v>
      </c>
      <c r="D20313">
        <v>2</v>
      </c>
      <c r="E20313" t="s">
        <v>35094</v>
      </c>
      <c r="F20313" t="s">
        <v>7054</v>
      </c>
      <c r="G20313" t="s">
        <v>20</v>
      </c>
      <c r="H20313" t="s">
        <v>23646</v>
      </c>
      <c r="I20313" s="2">
        <v>1840</v>
      </c>
      <c r="J20313" s="5"/>
      <c r="L20313" s="5"/>
      <c r="M20313" s="2">
        <f t="shared" si="317"/>
        <v>-321030.33999999566</v>
      </c>
      <c r="P20313"/>
    </row>
    <row r="20314" spans="1:16" hidden="1">
      <c r="A20314" t="s">
        <v>35106</v>
      </c>
      <c r="B20314" s="1">
        <v>42362</v>
      </c>
      <c r="C20314" t="s">
        <v>10593</v>
      </c>
      <c r="D20314">
        <v>2</v>
      </c>
      <c r="E20314" t="s">
        <v>35107</v>
      </c>
      <c r="F20314" t="s">
        <v>13559</v>
      </c>
      <c r="G20314" t="s">
        <v>479</v>
      </c>
      <c r="H20314" t="s">
        <v>9702</v>
      </c>
      <c r="J20314" s="5"/>
      <c r="K20314" s="2">
        <v>900</v>
      </c>
      <c r="L20314" s="5"/>
      <c r="M20314" s="2">
        <f t="shared" si="317"/>
        <v>-321930.33999999566</v>
      </c>
      <c r="P20314"/>
    </row>
    <row r="20315" spans="1:16" hidden="1">
      <c r="A20315" t="s">
        <v>35106</v>
      </c>
      <c r="B20315" s="1">
        <v>42362</v>
      </c>
      <c r="C20315" t="s">
        <v>10593</v>
      </c>
      <c r="D20315">
        <v>2</v>
      </c>
      <c r="E20315" t="s">
        <v>35107</v>
      </c>
      <c r="F20315" t="s">
        <v>13559</v>
      </c>
      <c r="G20315" t="s">
        <v>479</v>
      </c>
      <c r="H20315" t="s">
        <v>9702</v>
      </c>
      <c r="I20315" s="2">
        <v>1854.48</v>
      </c>
      <c r="J20315" s="5"/>
      <c r="L20315" s="5"/>
      <c r="M20315" s="2">
        <f t="shared" si="317"/>
        <v>-320075.85999999568</v>
      </c>
      <c r="P20315"/>
    </row>
    <row r="20316" spans="1:16" hidden="1">
      <c r="A20316" t="s">
        <v>35117</v>
      </c>
      <c r="B20316" s="1">
        <v>42362</v>
      </c>
      <c r="C20316" t="s">
        <v>35118</v>
      </c>
      <c r="D20316">
        <v>2</v>
      </c>
      <c r="E20316" t="s">
        <v>35119</v>
      </c>
      <c r="F20316" t="s">
        <v>7054</v>
      </c>
      <c r="G20316" t="s">
        <v>20</v>
      </c>
      <c r="H20316" t="s">
        <v>35120</v>
      </c>
      <c r="I20316" s="2">
        <v>1840</v>
      </c>
      <c r="J20316" s="5"/>
      <c r="L20316" s="5"/>
      <c r="M20316" s="2">
        <f t="shared" si="317"/>
        <v>-318235.85999999568</v>
      </c>
      <c r="P20316"/>
    </row>
    <row r="20317" spans="1:16" hidden="1">
      <c r="A20317" t="s">
        <v>35130</v>
      </c>
      <c r="B20317" s="1">
        <v>42362</v>
      </c>
      <c r="C20317" t="s">
        <v>35131</v>
      </c>
      <c r="D20317">
        <v>2</v>
      </c>
      <c r="E20317" t="s">
        <v>35132</v>
      </c>
      <c r="F20317" t="s">
        <v>7054</v>
      </c>
      <c r="G20317" t="s">
        <v>20</v>
      </c>
      <c r="H20317" t="s">
        <v>435</v>
      </c>
      <c r="I20317" s="2">
        <v>1025</v>
      </c>
      <c r="J20317" s="5"/>
      <c r="L20317" s="5"/>
      <c r="M20317" s="2">
        <f t="shared" si="317"/>
        <v>-317210.85999999568</v>
      </c>
      <c r="P20317"/>
    </row>
    <row r="20318" spans="1:16" hidden="1">
      <c r="A20318" t="s">
        <v>35144</v>
      </c>
      <c r="B20318" s="1">
        <v>42362</v>
      </c>
      <c r="C20318" t="s">
        <v>35145</v>
      </c>
      <c r="D20318">
        <v>2</v>
      </c>
      <c r="E20318" t="s">
        <v>35146</v>
      </c>
      <c r="F20318" t="s">
        <v>7054</v>
      </c>
      <c r="G20318" t="s">
        <v>20</v>
      </c>
      <c r="H20318" t="s">
        <v>19897</v>
      </c>
      <c r="I20318" s="2">
        <v>2200.0100000000002</v>
      </c>
      <c r="J20318" s="5"/>
      <c r="L20318" s="5"/>
      <c r="M20318" s="2">
        <f t="shared" si="317"/>
        <v>-315010.84999999567</v>
      </c>
      <c r="P20318"/>
    </row>
    <row r="20319" spans="1:16" hidden="1">
      <c r="A20319" t="s">
        <v>35158</v>
      </c>
      <c r="B20319" s="1">
        <v>42362</v>
      </c>
      <c r="C20319" t="s">
        <v>35159</v>
      </c>
      <c r="D20319">
        <v>1</v>
      </c>
      <c r="E20319" t="s">
        <v>35160</v>
      </c>
      <c r="F20319" t="s">
        <v>13565</v>
      </c>
      <c r="G20319" t="s">
        <v>20</v>
      </c>
      <c r="H20319" t="s">
        <v>12141</v>
      </c>
      <c r="I20319" s="2">
        <v>200000</v>
      </c>
      <c r="J20319" s="5"/>
      <c r="L20319" s="5"/>
      <c r="M20319" s="2">
        <f t="shared" si="317"/>
        <v>-115010.84999999567</v>
      </c>
      <c r="P20319"/>
    </row>
    <row r="20320" spans="1:16" hidden="1">
      <c r="A20320" t="s">
        <v>35173</v>
      </c>
      <c r="B20320" s="1">
        <v>42362</v>
      </c>
      <c r="C20320" t="s">
        <v>6</v>
      </c>
      <c r="D20320">
        <v>1</v>
      </c>
      <c r="E20320" t="s">
        <v>35174</v>
      </c>
      <c r="F20320" t="s">
        <v>13565</v>
      </c>
      <c r="G20320" t="s">
        <v>20</v>
      </c>
      <c r="H20320" t="s">
        <v>35175</v>
      </c>
      <c r="I20320" s="2">
        <v>10000</v>
      </c>
      <c r="J20320" s="5"/>
      <c r="L20320" s="5"/>
      <c r="M20320" s="2">
        <f t="shared" si="317"/>
        <v>-105010.84999999567</v>
      </c>
      <c r="P20320"/>
    </row>
    <row r="20321" spans="1:16" hidden="1">
      <c r="A20321" t="s">
        <v>35187</v>
      </c>
      <c r="B20321" s="1">
        <v>42362</v>
      </c>
      <c r="C20321" t="s">
        <v>35188</v>
      </c>
      <c r="D20321">
        <v>2</v>
      </c>
      <c r="E20321" t="s">
        <v>35189</v>
      </c>
      <c r="F20321" t="s">
        <v>7054</v>
      </c>
      <c r="G20321" t="s">
        <v>20</v>
      </c>
      <c r="H20321" t="s">
        <v>26040</v>
      </c>
      <c r="I20321" s="2">
        <v>4100.01</v>
      </c>
      <c r="J20321" s="5"/>
      <c r="L20321" s="5"/>
      <c r="M20321" s="2">
        <f t="shared" si="317"/>
        <v>-100910.83999999567</v>
      </c>
      <c r="P20321"/>
    </row>
    <row r="20322" spans="1:16" hidden="1">
      <c r="A20322" t="s">
        <v>35199</v>
      </c>
      <c r="B20322" s="1">
        <v>42362</v>
      </c>
      <c r="C20322" t="s">
        <v>35200</v>
      </c>
      <c r="D20322">
        <v>2</v>
      </c>
      <c r="E20322" t="s">
        <v>35201</v>
      </c>
      <c r="F20322" t="s">
        <v>7054</v>
      </c>
      <c r="G20322" t="s">
        <v>20</v>
      </c>
      <c r="H20322" t="s">
        <v>15048</v>
      </c>
      <c r="J20322" s="5"/>
      <c r="K20322" s="2">
        <v>100</v>
      </c>
      <c r="L20322" s="5"/>
      <c r="M20322" s="2">
        <f t="shared" si="317"/>
        <v>-101010.83999999567</v>
      </c>
      <c r="P20322"/>
    </row>
    <row r="20323" spans="1:16" hidden="1">
      <c r="A20323" t="s">
        <v>35199</v>
      </c>
      <c r="B20323" s="1">
        <v>42362</v>
      </c>
      <c r="C20323" t="s">
        <v>35200</v>
      </c>
      <c r="D20323">
        <v>2</v>
      </c>
      <c r="E20323" t="s">
        <v>35201</v>
      </c>
      <c r="F20323" t="s">
        <v>7054</v>
      </c>
      <c r="G20323" t="s">
        <v>20</v>
      </c>
      <c r="H20323" t="s">
        <v>15048</v>
      </c>
      <c r="I20323" s="2">
        <v>1840</v>
      </c>
      <c r="J20323" s="5"/>
      <c r="L20323" s="5"/>
      <c r="M20323" s="2">
        <f t="shared" si="317"/>
        <v>-99170.839999995675</v>
      </c>
      <c r="P20323"/>
    </row>
    <row r="20324" spans="1:16" hidden="1">
      <c r="A20324" t="s">
        <v>35211</v>
      </c>
      <c r="B20324" s="1">
        <v>42362</v>
      </c>
      <c r="C20324" t="s">
        <v>35212</v>
      </c>
      <c r="D20324">
        <v>2</v>
      </c>
      <c r="E20324" t="s">
        <v>35213</v>
      </c>
      <c r="F20324" t="s">
        <v>7054</v>
      </c>
      <c r="G20324" t="s">
        <v>20</v>
      </c>
      <c r="H20324" t="s">
        <v>16781</v>
      </c>
      <c r="I20324" s="2">
        <v>1025</v>
      </c>
      <c r="J20324" s="5"/>
      <c r="L20324" s="5"/>
      <c r="M20324" s="2">
        <f t="shared" si="317"/>
        <v>-98145.839999995675</v>
      </c>
      <c r="P20324"/>
    </row>
    <row r="20325" spans="1:16" hidden="1">
      <c r="A20325" t="s">
        <v>35224</v>
      </c>
      <c r="B20325" s="1">
        <v>42362</v>
      </c>
      <c r="C20325" t="s">
        <v>35225</v>
      </c>
      <c r="D20325">
        <v>2</v>
      </c>
      <c r="E20325" t="s">
        <v>35226</v>
      </c>
      <c r="F20325" t="s">
        <v>7054</v>
      </c>
      <c r="G20325" t="s">
        <v>20</v>
      </c>
      <c r="H20325" t="s">
        <v>412</v>
      </c>
      <c r="I20325" s="2">
        <v>200.01</v>
      </c>
      <c r="J20325" s="5"/>
      <c r="L20325" s="5"/>
      <c r="M20325" s="2">
        <f t="shared" si="317"/>
        <v>-97945.82999999568</v>
      </c>
      <c r="P20325"/>
    </row>
    <row r="20326" spans="1:16" hidden="1">
      <c r="A20326" t="s">
        <v>12237</v>
      </c>
      <c r="B20326" s="36">
        <v>42364</v>
      </c>
      <c r="C20326" s="35" t="s">
        <v>6</v>
      </c>
      <c r="D20326" s="35">
        <v>1</v>
      </c>
      <c r="E20326" s="35" t="s">
        <v>12238</v>
      </c>
      <c r="F20326" s="35" t="s">
        <v>29</v>
      </c>
      <c r="G20326" s="35" t="s">
        <v>4</v>
      </c>
      <c r="H20326" s="35" t="s">
        <v>12239</v>
      </c>
      <c r="I20326" s="11">
        <v>2391.35</v>
      </c>
      <c r="J20326" s="12"/>
      <c r="K20326" s="11"/>
      <c r="L20326" s="12"/>
      <c r="M20326" s="2">
        <f t="shared" si="317"/>
        <v>-95554.479999995674</v>
      </c>
      <c r="P20326"/>
    </row>
    <row r="20327" spans="1:16" hidden="1">
      <c r="A20327" t="s">
        <v>12262</v>
      </c>
      <c r="B20327" s="1">
        <v>42364</v>
      </c>
      <c r="C20327" t="s">
        <v>18</v>
      </c>
      <c r="D20327">
        <v>1</v>
      </c>
      <c r="E20327" t="s">
        <v>12263</v>
      </c>
      <c r="F20327" t="s">
        <v>13</v>
      </c>
      <c r="G20327" t="s">
        <v>4</v>
      </c>
      <c r="H20327" t="s">
        <v>3069</v>
      </c>
      <c r="J20327" s="5"/>
      <c r="K20327" s="2">
        <v>175000</v>
      </c>
      <c r="L20327" s="5"/>
      <c r="M20327" s="2">
        <f t="shared" si="317"/>
        <v>-270554.47999999567</v>
      </c>
      <c r="P20327"/>
    </row>
    <row r="20328" spans="1:16" hidden="1">
      <c r="A20328" t="s">
        <v>12273</v>
      </c>
      <c r="B20328" s="1">
        <v>42364</v>
      </c>
      <c r="C20328" t="s">
        <v>43</v>
      </c>
      <c r="D20328">
        <v>1</v>
      </c>
      <c r="E20328" t="s">
        <v>12275</v>
      </c>
      <c r="F20328" t="s">
        <v>16</v>
      </c>
      <c r="G20328" t="s">
        <v>4</v>
      </c>
      <c r="H20328" t="s">
        <v>12276</v>
      </c>
      <c r="J20328" s="5"/>
      <c r="K20328" s="2">
        <v>50380</v>
      </c>
      <c r="L20328" s="5"/>
      <c r="M20328" s="2">
        <f t="shared" si="317"/>
        <v>-320934.47999999567</v>
      </c>
      <c r="P20328"/>
    </row>
    <row r="20329" spans="1:16" hidden="1">
      <c r="A20329" t="s">
        <v>12279</v>
      </c>
      <c r="B20329" s="1">
        <v>42364</v>
      </c>
      <c r="C20329" t="s">
        <v>6</v>
      </c>
      <c r="D20329">
        <v>1</v>
      </c>
      <c r="E20329" t="s">
        <v>12281</v>
      </c>
      <c r="F20329" t="s">
        <v>29</v>
      </c>
      <c r="G20329" t="s">
        <v>4</v>
      </c>
      <c r="H20329" t="s">
        <v>2170</v>
      </c>
      <c r="I20329" s="2">
        <v>500</v>
      </c>
      <c r="J20329" s="5"/>
      <c r="L20329" s="5"/>
      <c r="M20329" s="2">
        <f t="shared" si="317"/>
        <v>-320434.47999999567</v>
      </c>
      <c r="P20329"/>
    </row>
    <row r="20330" spans="1:16" hidden="1">
      <c r="A20330" t="s">
        <v>12341</v>
      </c>
      <c r="B20330" s="1">
        <v>42364</v>
      </c>
      <c r="C20330" t="s">
        <v>11</v>
      </c>
      <c r="D20330">
        <v>1</v>
      </c>
      <c r="E20330" t="s">
        <v>12342</v>
      </c>
      <c r="F20330" t="s">
        <v>13</v>
      </c>
      <c r="G20330" t="s">
        <v>4</v>
      </c>
      <c r="H20330" t="s">
        <v>4512</v>
      </c>
      <c r="J20330" s="5"/>
      <c r="K20330" s="2">
        <v>1025</v>
      </c>
      <c r="L20330" s="5"/>
      <c r="M20330" s="2">
        <f t="shared" si="317"/>
        <v>-321459.47999999567</v>
      </c>
      <c r="P20330"/>
    </row>
    <row r="20331" spans="1:16" hidden="1">
      <c r="A20331" t="s">
        <v>12362</v>
      </c>
      <c r="B20331" s="1">
        <v>42364</v>
      </c>
      <c r="C20331" t="s">
        <v>6</v>
      </c>
      <c r="D20331">
        <v>1</v>
      </c>
      <c r="E20331" t="s">
        <v>12363</v>
      </c>
      <c r="F20331" t="s">
        <v>29</v>
      </c>
      <c r="G20331" t="s">
        <v>4</v>
      </c>
      <c r="H20331" t="s">
        <v>65</v>
      </c>
      <c r="I20331" s="2">
        <v>800</v>
      </c>
      <c r="J20331" s="5"/>
      <c r="L20331" s="5"/>
      <c r="M20331" s="2">
        <f t="shared" si="317"/>
        <v>-320659.47999999567</v>
      </c>
      <c r="P20331"/>
    </row>
    <row r="20332" spans="1:16" hidden="1">
      <c r="A20332" t="s">
        <v>12377</v>
      </c>
      <c r="B20332" s="1">
        <v>42364</v>
      </c>
      <c r="C20332" t="s">
        <v>43</v>
      </c>
      <c r="D20332">
        <v>1</v>
      </c>
      <c r="E20332" t="s">
        <v>12378</v>
      </c>
      <c r="F20332" t="s">
        <v>67</v>
      </c>
      <c r="G20332" t="s">
        <v>4</v>
      </c>
      <c r="H20332" t="s">
        <v>12379</v>
      </c>
      <c r="J20332" s="5"/>
      <c r="K20332" s="2">
        <v>50000</v>
      </c>
      <c r="L20332" s="5"/>
      <c r="M20332" s="2">
        <f t="shared" si="317"/>
        <v>-370659.47999999567</v>
      </c>
      <c r="P20332"/>
    </row>
    <row r="20333" spans="1:16" hidden="1">
      <c r="A20333" t="s">
        <v>12397</v>
      </c>
      <c r="B20333" s="1">
        <v>42364</v>
      </c>
      <c r="C20333" t="s">
        <v>948</v>
      </c>
      <c r="D20333">
        <v>2</v>
      </c>
      <c r="E20333" t="s">
        <v>12398</v>
      </c>
      <c r="F20333" t="s">
        <v>51</v>
      </c>
      <c r="G20333" t="s">
        <v>4</v>
      </c>
      <c r="H20333" t="s">
        <v>1674</v>
      </c>
      <c r="I20333" s="2">
        <v>38344.81</v>
      </c>
      <c r="J20333" s="5"/>
      <c r="L20333" s="5"/>
      <c r="M20333" s="2">
        <f t="shared" si="317"/>
        <v>-332314.66999999568</v>
      </c>
      <c r="P20333"/>
    </row>
    <row r="20334" spans="1:16" hidden="1">
      <c r="A20334" t="s">
        <v>12407</v>
      </c>
      <c r="B20334" s="1">
        <v>42364</v>
      </c>
      <c r="C20334" t="s">
        <v>11</v>
      </c>
      <c r="D20334">
        <v>1</v>
      </c>
      <c r="E20334" t="s">
        <v>12408</v>
      </c>
      <c r="F20334" t="s">
        <v>13</v>
      </c>
      <c r="G20334" t="s">
        <v>4</v>
      </c>
      <c r="H20334" t="s">
        <v>12409</v>
      </c>
      <c r="J20334" s="5"/>
      <c r="K20334" s="2">
        <v>38344.81</v>
      </c>
      <c r="L20334" s="5"/>
      <c r="M20334" s="2">
        <f t="shared" si="317"/>
        <v>-370659.47999999567</v>
      </c>
      <c r="P20334"/>
    </row>
    <row r="20335" spans="1:16" hidden="1">
      <c r="A20335" t="s">
        <v>12455</v>
      </c>
      <c r="B20335" s="1">
        <v>42364</v>
      </c>
      <c r="C20335" t="s">
        <v>43</v>
      </c>
      <c r="D20335">
        <v>1</v>
      </c>
      <c r="E20335" t="s">
        <v>12456</v>
      </c>
      <c r="F20335" t="s">
        <v>13</v>
      </c>
      <c r="G20335" t="s">
        <v>4</v>
      </c>
      <c r="H20335" t="s">
        <v>12457</v>
      </c>
      <c r="J20335" s="5"/>
      <c r="K20335" s="2">
        <v>100000</v>
      </c>
      <c r="L20335" s="5"/>
      <c r="M20335" s="2">
        <f t="shared" si="317"/>
        <v>-470659.47999999567</v>
      </c>
      <c r="P20335"/>
    </row>
    <row r="20336" spans="1:16" hidden="1">
      <c r="A20336" t="s">
        <v>12461</v>
      </c>
      <c r="B20336" s="1">
        <v>42364</v>
      </c>
      <c r="C20336" t="s">
        <v>6</v>
      </c>
      <c r="D20336">
        <v>1</v>
      </c>
      <c r="E20336" t="s">
        <v>12462</v>
      </c>
      <c r="F20336" t="s">
        <v>29</v>
      </c>
      <c r="G20336" t="s">
        <v>4</v>
      </c>
      <c r="H20336" t="s">
        <v>12463</v>
      </c>
      <c r="I20336" s="2">
        <v>263.37</v>
      </c>
      <c r="J20336" s="5"/>
      <c r="L20336" s="5"/>
      <c r="M20336" s="2">
        <f t="shared" si="317"/>
        <v>-470396.10999999568</v>
      </c>
      <c r="P20336"/>
    </row>
    <row r="20337" spans="1:16" hidden="1">
      <c r="A20337" t="s">
        <v>12465</v>
      </c>
      <c r="B20337" s="1">
        <v>42364</v>
      </c>
      <c r="C20337" t="s">
        <v>18</v>
      </c>
      <c r="D20337">
        <v>1</v>
      </c>
      <c r="E20337" t="s">
        <v>12466</v>
      </c>
      <c r="F20337" t="s">
        <v>13</v>
      </c>
      <c r="G20337" t="s">
        <v>4</v>
      </c>
      <c r="H20337" t="s">
        <v>12467</v>
      </c>
      <c r="J20337" s="5"/>
      <c r="K20337" s="2">
        <v>100000</v>
      </c>
      <c r="L20337" s="5"/>
      <c r="M20337" s="2">
        <f t="shared" si="317"/>
        <v>-570396.10999999568</v>
      </c>
      <c r="P20337"/>
    </row>
    <row r="20338" spans="1:16" hidden="1">
      <c r="A20338" t="s">
        <v>12470</v>
      </c>
      <c r="B20338" s="1">
        <v>42364</v>
      </c>
      <c r="C20338" t="s">
        <v>12471</v>
      </c>
      <c r="D20338">
        <v>2</v>
      </c>
      <c r="E20338" t="s">
        <v>12472</v>
      </c>
      <c r="F20338" t="s">
        <v>78</v>
      </c>
      <c r="G20338" t="s">
        <v>4</v>
      </c>
      <c r="H20338" t="s">
        <v>662</v>
      </c>
      <c r="J20338" s="5"/>
      <c r="K20338" s="2">
        <v>1025</v>
      </c>
      <c r="L20338" s="5"/>
      <c r="M20338" s="2">
        <f t="shared" si="317"/>
        <v>-571421.10999999568</v>
      </c>
      <c r="P20338"/>
    </row>
    <row r="20339" spans="1:16" hidden="1">
      <c r="A20339" t="s">
        <v>12473</v>
      </c>
      <c r="B20339" s="1">
        <v>42364</v>
      </c>
      <c r="C20339" t="s">
        <v>43</v>
      </c>
      <c r="D20339">
        <v>1</v>
      </c>
      <c r="E20339" t="s">
        <v>12474</v>
      </c>
      <c r="F20339" t="s">
        <v>16</v>
      </c>
      <c r="G20339" t="s">
        <v>4</v>
      </c>
      <c r="H20339" t="s">
        <v>1890</v>
      </c>
      <c r="J20339" s="5"/>
      <c r="K20339" s="2">
        <v>3884.99</v>
      </c>
      <c r="L20339" s="5"/>
      <c r="M20339" s="2">
        <f t="shared" si="317"/>
        <v>-575306.09999999567</v>
      </c>
      <c r="P20339"/>
    </row>
    <row r="20340" spans="1:16" hidden="1">
      <c r="A20340" t="s">
        <v>12477</v>
      </c>
      <c r="B20340" s="1">
        <v>42364</v>
      </c>
      <c r="C20340" t="s">
        <v>8144</v>
      </c>
      <c r="D20340">
        <v>1</v>
      </c>
      <c r="E20340" t="s">
        <v>12478</v>
      </c>
      <c r="F20340" t="s">
        <v>13</v>
      </c>
      <c r="G20340" t="s">
        <v>4</v>
      </c>
      <c r="H20340" t="s">
        <v>9733</v>
      </c>
      <c r="J20340" s="5"/>
      <c r="K20340" s="2">
        <v>17580</v>
      </c>
      <c r="L20340" s="5"/>
      <c r="M20340" s="2">
        <f t="shared" si="317"/>
        <v>-592886.09999999567</v>
      </c>
      <c r="P20340"/>
    </row>
    <row r="20341" spans="1:16" hidden="1">
      <c r="A20341" t="s">
        <v>12482</v>
      </c>
      <c r="B20341" s="1">
        <v>42364</v>
      </c>
      <c r="C20341" t="s">
        <v>43</v>
      </c>
      <c r="D20341">
        <v>1</v>
      </c>
      <c r="E20341" t="s">
        <v>12483</v>
      </c>
      <c r="F20341" t="s">
        <v>13</v>
      </c>
      <c r="G20341" t="s">
        <v>4</v>
      </c>
      <c r="H20341" t="s">
        <v>2148</v>
      </c>
      <c r="J20341" s="5"/>
      <c r="K20341" s="2">
        <v>1025</v>
      </c>
      <c r="L20341" s="5"/>
      <c r="M20341" s="2">
        <f t="shared" si="317"/>
        <v>-593911.09999999567</v>
      </c>
      <c r="P20341"/>
    </row>
    <row r="20342" spans="1:16" hidden="1">
      <c r="A20342" t="s">
        <v>12484</v>
      </c>
      <c r="B20342" s="1">
        <v>42364</v>
      </c>
      <c r="C20342" t="s">
        <v>18</v>
      </c>
      <c r="D20342">
        <v>1</v>
      </c>
      <c r="E20342" t="s">
        <v>12485</v>
      </c>
      <c r="F20342" t="s">
        <v>13</v>
      </c>
      <c r="G20342" t="s">
        <v>4</v>
      </c>
      <c r="H20342" t="s">
        <v>12486</v>
      </c>
      <c r="J20342" s="5"/>
      <c r="K20342" s="2">
        <v>120000</v>
      </c>
      <c r="L20342" s="5"/>
      <c r="M20342" s="2">
        <f t="shared" si="317"/>
        <v>-713911.09999999567</v>
      </c>
      <c r="P20342"/>
    </row>
    <row r="20343" spans="1:16" hidden="1">
      <c r="A20343" t="s">
        <v>12488</v>
      </c>
      <c r="B20343" s="1">
        <v>42364</v>
      </c>
      <c r="C20343" t="s">
        <v>200</v>
      </c>
      <c r="D20343">
        <v>1</v>
      </c>
      <c r="E20343" t="s">
        <v>12489</v>
      </c>
      <c r="F20343" t="s">
        <v>16</v>
      </c>
      <c r="G20343" t="s">
        <v>4</v>
      </c>
      <c r="H20343" t="s">
        <v>200</v>
      </c>
      <c r="J20343" s="5"/>
      <c r="K20343" s="2">
        <v>43456.66</v>
      </c>
      <c r="L20343" s="5"/>
      <c r="M20343" s="2">
        <f t="shared" si="317"/>
        <v>-757367.7599999957</v>
      </c>
      <c r="P20343"/>
    </row>
    <row r="20344" spans="1:16" hidden="1">
      <c r="A20344" t="s">
        <v>12490</v>
      </c>
      <c r="B20344" s="1">
        <v>42364</v>
      </c>
      <c r="C20344" t="s">
        <v>195</v>
      </c>
      <c r="D20344">
        <v>1</v>
      </c>
      <c r="E20344" t="s">
        <v>12491</v>
      </c>
      <c r="F20344" t="s">
        <v>13</v>
      </c>
      <c r="G20344" t="s">
        <v>4</v>
      </c>
      <c r="H20344" t="s">
        <v>195</v>
      </c>
      <c r="J20344" s="5"/>
      <c r="K20344" s="2">
        <v>43001.17</v>
      </c>
      <c r="L20344" s="5"/>
      <c r="M20344" s="2">
        <f t="shared" si="317"/>
        <v>-800368.92999999574</v>
      </c>
      <c r="P20344"/>
    </row>
    <row r="20345" spans="1:16" hidden="1">
      <c r="A20345" t="s">
        <v>12495</v>
      </c>
      <c r="B20345" s="1">
        <v>42364</v>
      </c>
      <c r="C20345" t="s">
        <v>18</v>
      </c>
      <c r="D20345">
        <v>1</v>
      </c>
      <c r="E20345" t="s">
        <v>12496</v>
      </c>
      <c r="F20345" t="s">
        <v>13</v>
      </c>
      <c r="G20345" t="s">
        <v>4</v>
      </c>
      <c r="H20345" t="s">
        <v>18</v>
      </c>
      <c r="J20345" s="5"/>
      <c r="K20345" s="2">
        <v>9534.86</v>
      </c>
      <c r="L20345" s="5"/>
      <c r="M20345" s="2">
        <f t="shared" si="317"/>
        <v>-809903.78999999573</v>
      </c>
      <c r="P20345"/>
    </row>
    <row r="20346" spans="1:16" hidden="1">
      <c r="A20346" t="s">
        <v>35237</v>
      </c>
      <c r="B20346" s="1">
        <v>42364</v>
      </c>
      <c r="C20346" t="s">
        <v>3261</v>
      </c>
      <c r="D20346">
        <v>2</v>
      </c>
      <c r="E20346" t="s">
        <v>35238</v>
      </c>
      <c r="F20346" t="s">
        <v>13559</v>
      </c>
      <c r="G20346" t="s">
        <v>479</v>
      </c>
      <c r="H20346" t="s">
        <v>35239</v>
      </c>
      <c r="I20346" s="2">
        <v>71.77</v>
      </c>
      <c r="J20346" s="5"/>
      <c r="L20346" s="5"/>
      <c r="M20346" s="2">
        <f t="shared" si="317"/>
        <v>-809832.01999999571</v>
      </c>
      <c r="P20346"/>
    </row>
    <row r="20347" spans="1:16" hidden="1">
      <c r="A20347" t="s">
        <v>35252</v>
      </c>
      <c r="B20347" s="1">
        <v>42364</v>
      </c>
      <c r="C20347" t="s">
        <v>31623</v>
      </c>
      <c r="D20347">
        <v>1</v>
      </c>
      <c r="E20347" t="s">
        <v>35253</v>
      </c>
      <c r="F20347" t="s">
        <v>13565</v>
      </c>
      <c r="G20347" t="s">
        <v>4</v>
      </c>
      <c r="H20347" t="s">
        <v>3069</v>
      </c>
      <c r="I20347" s="2">
        <v>234000</v>
      </c>
      <c r="J20347" s="5"/>
      <c r="L20347" s="5"/>
      <c r="M20347" s="2">
        <f t="shared" si="317"/>
        <v>-575832.01999999571</v>
      </c>
      <c r="P20347"/>
    </row>
    <row r="20348" spans="1:16" hidden="1">
      <c r="A20348" t="s">
        <v>35262</v>
      </c>
      <c r="B20348" s="1">
        <v>42364</v>
      </c>
      <c r="C20348" t="s">
        <v>35263</v>
      </c>
      <c r="D20348">
        <v>2</v>
      </c>
      <c r="E20348" t="s">
        <v>35264</v>
      </c>
      <c r="F20348" t="s">
        <v>7054</v>
      </c>
      <c r="G20348" t="s">
        <v>4</v>
      </c>
      <c r="H20348" t="s">
        <v>35265</v>
      </c>
      <c r="I20348" s="2">
        <v>98.6</v>
      </c>
      <c r="J20348" s="5"/>
      <c r="L20348" s="5"/>
      <c r="M20348" s="2">
        <f t="shared" si="317"/>
        <v>-575733.41999999573</v>
      </c>
      <c r="P20348"/>
    </row>
    <row r="20349" spans="1:16" hidden="1">
      <c r="A20349" t="s">
        <v>35275</v>
      </c>
      <c r="B20349" s="1">
        <v>42364</v>
      </c>
      <c r="C20349" t="s">
        <v>35276</v>
      </c>
      <c r="D20349">
        <v>1</v>
      </c>
      <c r="E20349" t="s">
        <v>35277</v>
      </c>
      <c r="F20349" t="s">
        <v>13565</v>
      </c>
      <c r="G20349" t="s">
        <v>4</v>
      </c>
      <c r="H20349" t="s">
        <v>35278</v>
      </c>
      <c r="I20349" s="2">
        <v>50380</v>
      </c>
      <c r="J20349" s="5"/>
      <c r="L20349" s="5"/>
      <c r="M20349" s="2">
        <f t="shared" si="317"/>
        <v>-525353.41999999573</v>
      </c>
      <c r="P20349"/>
    </row>
    <row r="20350" spans="1:16" hidden="1">
      <c r="A20350" t="s">
        <v>35286</v>
      </c>
      <c r="B20350" s="1">
        <v>42364</v>
      </c>
      <c r="C20350" t="s">
        <v>35287</v>
      </c>
      <c r="D20350">
        <v>2</v>
      </c>
      <c r="E20350" t="s">
        <v>35288</v>
      </c>
      <c r="F20350" t="s">
        <v>7054</v>
      </c>
      <c r="G20350" t="s">
        <v>4</v>
      </c>
      <c r="H20350" t="s">
        <v>4512</v>
      </c>
      <c r="I20350" s="2">
        <v>1025</v>
      </c>
      <c r="J20350" s="5"/>
      <c r="L20350" s="5"/>
      <c r="M20350" s="2">
        <f t="shared" si="317"/>
        <v>-524328.41999999573</v>
      </c>
      <c r="P20350"/>
    </row>
    <row r="20351" spans="1:16" hidden="1">
      <c r="A20351" t="s">
        <v>35298</v>
      </c>
      <c r="B20351" s="1">
        <v>42364</v>
      </c>
      <c r="C20351" t="s">
        <v>35299</v>
      </c>
      <c r="D20351">
        <v>2</v>
      </c>
      <c r="E20351" t="s">
        <v>35300</v>
      </c>
      <c r="F20351" t="s">
        <v>7054</v>
      </c>
      <c r="G20351" t="s">
        <v>4</v>
      </c>
      <c r="H20351" t="s">
        <v>1134</v>
      </c>
      <c r="I20351" s="2">
        <v>200.01</v>
      </c>
      <c r="J20351" s="5"/>
      <c r="L20351" s="5"/>
      <c r="M20351" s="2">
        <f t="shared" si="317"/>
        <v>-524128.40999999573</v>
      </c>
      <c r="P20351"/>
    </row>
    <row r="20352" spans="1:16" hidden="1">
      <c r="A20352" t="s">
        <v>35308</v>
      </c>
      <c r="B20352" s="1">
        <v>42364</v>
      </c>
      <c r="C20352" t="s">
        <v>18</v>
      </c>
      <c r="D20352">
        <v>2</v>
      </c>
      <c r="E20352" t="s">
        <v>35309</v>
      </c>
      <c r="F20352" t="s">
        <v>13559</v>
      </c>
      <c r="G20352" t="s">
        <v>479</v>
      </c>
      <c r="H20352" t="s">
        <v>35310</v>
      </c>
      <c r="I20352" s="2">
        <v>71.77</v>
      </c>
      <c r="J20352" s="5"/>
      <c r="L20352" s="5"/>
      <c r="M20352" s="2">
        <f t="shared" si="317"/>
        <v>-524056.63999999571</v>
      </c>
      <c r="P20352"/>
    </row>
    <row r="20353" spans="1:16" hidden="1">
      <c r="A20353" t="s">
        <v>35319</v>
      </c>
      <c r="B20353" s="1">
        <v>42364</v>
      </c>
      <c r="C20353" t="s">
        <v>35320</v>
      </c>
      <c r="D20353">
        <v>2</v>
      </c>
      <c r="E20353" t="s">
        <v>35321</v>
      </c>
      <c r="F20353" t="s">
        <v>13559</v>
      </c>
      <c r="G20353" t="s">
        <v>313</v>
      </c>
      <c r="H20353" t="s">
        <v>6410</v>
      </c>
      <c r="J20353" s="5"/>
      <c r="K20353" s="2">
        <v>3659</v>
      </c>
      <c r="L20353" s="5"/>
      <c r="M20353" s="2">
        <f t="shared" si="317"/>
        <v>-527715.63999999571</v>
      </c>
      <c r="P20353"/>
    </row>
    <row r="20354" spans="1:16" hidden="1">
      <c r="A20354" t="s">
        <v>35319</v>
      </c>
      <c r="B20354" s="1">
        <v>42364</v>
      </c>
      <c r="C20354" t="s">
        <v>35320</v>
      </c>
      <c r="D20354">
        <v>2</v>
      </c>
      <c r="E20354" t="s">
        <v>35321</v>
      </c>
      <c r="F20354" t="s">
        <v>13559</v>
      </c>
      <c r="G20354" t="s">
        <v>313</v>
      </c>
      <c r="H20354" t="s">
        <v>6410</v>
      </c>
      <c r="I20354" s="2">
        <v>3659</v>
      </c>
      <c r="J20354" s="5"/>
      <c r="L20354" s="5"/>
      <c r="M20354" s="2">
        <f t="shared" si="317"/>
        <v>-524056.63999999571</v>
      </c>
      <c r="P20354"/>
    </row>
    <row r="20355" spans="1:16" hidden="1">
      <c r="A20355" t="s">
        <v>35329</v>
      </c>
      <c r="B20355" s="1">
        <v>42364</v>
      </c>
      <c r="C20355" t="s">
        <v>33730</v>
      </c>
      <c r="D20355">
        <v>1</v>
      </c>
      <c r="E20355" t="s">
        <v>35330</v>
      </c>
      <c r="F20355" t="s">
        <v>13565</v>
      </c>
      <c r="G20355" t="s">
        <v>4</v>
      </c>
      <c r="H20355" t="s">
        <v>33732</v>
      </c>
      <c r="I20355" s="2">
        <v>50000</v>
      </c>
      <c r="J20355" s="5"/>
      <c r="L20355" s="5"/>
      <c r="M20355" s="2">
        <f t="shared" si="317"/>
        <v>-474056.63999999571</v>
      </c>
      <c r="P20355"/>
    </row>
    <row r="20356" spans="1:16" hidden="1">
      <c r="A20356" t="s">
        <v>35338</v>
      </c>
      <c r="B20356" s="1">
        <v>42364</v>
      </c>
      <c r="C20356" t="s">
        <v>35339</v>
      </c>
      <c r="D20356">
        <v>2</v>
      </c>
      <c r="E20356" t="s">
        <v>35340</v>
      </c>
      <c r="F20356" t="s">
        <v>7054</v>
      </c>
      <c r="G20356" t="s">
        <v>4</v>
      </c>
      <c r="H20356" t="s">
        <v>2500</v>
      </c>
      <c r="I20356" s="2">
        <v>1025</v>
      </c>
      <c r="J20356" s="5"/>
      <c r="L20356" s="5"/>
      <c r="M20356" s="2">
        <f t="shared" si="317"/>
        <v>-473031.63999999571</v>
      </c>
      <c r="P20356"/>
    </row>
    <row r="20357" spans="1:16" hidden="1">
      <c r="A20357" t="s">
        <v>35345</v>
      </c>
      <c r="B20357" s="1">
        <v>42364</v>
      </c>
      <c r="C20357" t="s">
        <v>35346</v>
      </c>
      <c r="D20357">
        <v>2</v>
      </c>
      <c r="E20357" t="s">
        <v>35347</v>
      </c>
      <c r="F20357" t="s">
        <v>7054</v>
      </c>
      <c r="G20357" t="s">
        <v>4</v>
      </c>
      <c r="H20357" t="s">
        <v>3069</v>
      </c>
      <c r="I20357" s="2">
        <v>1025</v>
      </c>
      <c r="J20357" s="5"/>
      <c r="L20357" s="5"/>
      <c r="M20357" s="2">
        <f t="shared" si="317"/>
        <v>-472006.63999999571</v>
      </c>
      <c r="P20357"/>
    </row>
    <row r="20358" spans="1:16" hidden="1">
      <c r="A20358" t="s">
        <v>35353</v>
      </c>
      <c r="B20358" s="1">
        <v>42364</v>
      </c>
      <c r="C20358" t="s">
        <v>6</v>
      </c>
      <c r="D20358">
        <v>1</v>
      </c>
      <c r="E20358" t="s">
        <v>35354</v>
      </c>
      <c r="F20358" t="s">
        <v>13565</v>
      </c>
      <c r="G20358" t="s">
        <v>4</v>
      </c>
      <c r="H20358" t="s">
        <v>23275</v>
      </c>
      <c r="I20358" s="2">
        <v>100000</v>
      </c>
      <c r="J20358" s="5"/>
      <c r="L20358" s="5"/>
      <c r="M20358" s="2">
        <f t="shared" si="317"/>
        <v>-372006.63999999571</v>
      </c>
      <c r="P20358"/>
    </row>
    <row r="20359" spans="1:16" hidden="1">
      <c r="A20359" t="s">
        <v>35359</v>
      </c>
      <c r="B20359" s="1">
        <v>42364</v>
      </c>
      <c r="C20359" t="s">
        <v>35360</v>
      </c>
      <c r="D20359">
        <v>1</v>
      </c>
      <c r="E20359" t="s">
        <v>35361</v>
      </c>
      <c r="F20359" t="s">
        <v>13565</v>
      </c>
      <c r="G20359" t="s">
        <v>4</v>
      </c>
      <c r="H20359" t="s">
        <v>35362</v>
      </c>
      <c r="I20359" s="2">
        <v>100000</v>
      </c>
      <c r="J20359" s="5"/>
      <c r="L20359" s="5"/>
      <c r="M20359" s="2">
        <f t="shared" si="317"/>
        <v>-272006.63999999571</v>
      </c>
      <c r="P20359"/>
    </row>
    <row r="20360" spans="1:16" hidden="1">
      <c r="A20360" t="s">
        <v>35368</v>
      </c>
      <c r="B20360" s="1">
        <v>42364</v>
      </c>
      <c r="C20360" t="s">
        <v>35369</v>
      </c>
      <c r="D20360">
        <v>2</v>
      </c>
      <c r="E20360" t="s">
        <v>35370</v>
      </c>
      <c r="F20360" t="s">
        <v>7054</v>
      </c>
      <c r="G20360" t="s">
        <v>4</v>
      </c>
      <c r="H20360" t="s">
        <v>18100</v>
      </c>
      <c r="I20360" s="2">
        <v>1025</v>
      </c>
      <c r="J20360" s="5"/>
      <c r="L20360" s="5"/>
      <c r="M20360" s="2">
        <f t="shared" si="317"/>
        <v>-270981.63999999571</v>
      </c>
      <c r="P20360"/>
    </row>
    <row r="20361" spans="1:16" hidden="1">
      <c r="A20361" t="s">
        <v>35376</v>
      </c>
      <c r="B20361" s="1">
        <v>42364</v>
      </c>
      <c r="C20361" t="s">
        <v>33281</v>
      </c>
      <c r="D20361">
        <v>1</v>
      </c>
      <c r="E20361" t="s">
        <v>35377</v>
      </c>
      <c r="F20361" t="s">
        <v>13565</v>
      </c>
      <c r="G20361" t="s">
        <v>4</v>
      </c>
      <c r="H20361" t="s">
        <v>33283</v>
      </c>
      <c r="I20361" s="2">
        <v>120000</v>
      </c>
      <c r="J20361" s="5"/>
      <c r="L20361" s="5"/>
      <c r="M20361" s="2">
        <f t="shared" ref="M20361:M20424" si="318">+M20360+I20361-K20361</f>
        <v>-150981.63999999571</v>
      </c>
      <c r="P20361"/>
    </row>
    <row r="20362" spans="1:16" hidden="1">
      <c r="A20362" t="s">
        <v>35383</v>
      </c>
      <c r="B20362" s="1">
        <v>42364</v>
      </c>
      <c r="C20362" t="s">
        <v>35384</v>
      </c>
      <c r="D20362">
        <v>2</v>
      </c>
      <c r="E20362" t="s">
        <v>35385</v>
      </c>
      <c r="F20362" t="s">
        <v>7054</v>
      </c>
      <c r="G20362" t="s">
        <v>4</v>
      </c>
      <c r="H20362" t="s">
        <v>435</v>
      </c>
      <c r="I20362" s="2">
        <v>1025</v>
      </c>
      <c r="J20362" s="5"/>
      <c r="L20362" s="5"/>
      <c r="M20362" s="2">
        <f t="shared" si="318"/>
        <v>-149956.63999999571</v>
      </c>
      <c r="P20362"/>
    </row>
    <row r="20363" spans="1:16" hidden="1">
      <c r="A20363" t="s">
        <v>35390</v>
      </c>
      <c r="B20363" s="1">
        <v>42364</v>
      </c>
      <c r="C20363" t="s">
        <v>35391</v>
      </c>
      <c r="D20363">
        <v>2</v>
      </c>
      <c r="E20363" t="s">
        <v>35392</v>
      </c>
      <c r="F20363" t="s">
        <v>7054</v>
      </c>
      <c r="G20363" t="s">
        <v>4</v>
      </c>
      <c r="H20363" t="s">
        <v>19163</v>
      </c>
      <c r="I20363" s="2">
        <v>1025</v>
      </c>
      <c r="J20363" s="5"/>
      <c r="L20363" s="5"/>
      <c r="M20363" s="2">
        <f t="shared" si="318"/>
        <v>-148931.63999999571</v>
      </c>
      <c r="P20363"/>
    </row>
    <row r="20364" spans="1:16" hidden="1">
      <c r="A20364" t="s">
        <v>35398</v>
      </c>
      <c r="B20364" s="1">
        <v>42364</v>
      </c>
      <c r="C20364" t="s">
        <v>12471</v>
      </c>
      <c r="D20364">
        <v>2</v>
      </c>
      <c r="E20364" t="s">
        <v>35399</v>
      </c>
      <c r="F20364" t="s">
        <v>7054</v>
      </c>
      <c r="G20364" t="s">
        <v>4</v>
      </c>
      <c r="H20364" t="s">
        <v>662</v>
      </c>
      <c r="I20364" s="2">
        <v>1025</v>
      </c>
      <c r="J20364" s="5"/>
      <c r="L20364" s="5"/>
      <c r="M20364" s="2">
        <f t="shared" si="318"/>
        <v>-147906.63999999571</v>
      </c>
      <c r="P20364"/>
    </row>
    <row r="20365" spans="1:16" hidden="1">
      <c r="A20365" t="s">
        <v>35406</v>
      </c>
      <c r="B20365" s="1">
        <v>42364</v>
      </c>
      <c r="C20365" t="s">
        <v>35407</v>
      </c>
      <c r="D20365">
        <v>2</v>
      </c>
      <c r="E20365" t="s">
        <v>35408</v>
      </c>
      <c r="F20365" t="s">
        <v>7054</v>
      </c>
      <c r="G20365" t="s">
        <v>4</v>
      </c>
      <c r="H20365" t="s">
        <v>662</v>
      </c>
      <c r="I20365" s="2">
        <v>1840</v>
      </c>
      <c r="J20365" s="5"/>
      <c r="L20365" s="5"/>
      <c r="M20365" s="2">
        <f t="shared" si="318"/>
        <v>-146066.63999999571</v>
      </c>
      <c r="P20365"/>
    </row>
    <row r="20366" spans="1:16" hidden="1">
      <c r="A20366" t="s">
        <v>35415</v>
      </c>
      <c r="B20366" s="1">
        <v>42364</v>
      </c>
      <c r="C20366" t="s">
        <v>35416</v>
      </c>
      <c r="D20366">
        <v>2</v>
      </c>
      <c r="E20366" t="s">
        <v>35417</v>
      </c>
      <c r="F20366" t="s">
        <v>7054</v>
      </c>
      <c r="G20366" t="s">
        <v>4</v>
      </c>
      <c r="H20366" t="s">
        <v>23537</v>
      </c>
      <c r="I20366" s="2">
        <v>1316.48</v>
      </c>
      <c r="J20366" s="5"/>
      <c r="L20366" s="5"/>
      <c r="M20366" s="2">
        <f t="shared" si="318"/>
        <v>-144750.1599999957</v>
      </c>
      <c r="P20366"/>
    </row>
    <row r="20367" spans="1:16" hidden="1">
      <c r="A20367" t="s">
        <v>35423</v>
      </c>
      <c r="B20367" s="1">
        <v>42364</v>
      </c>
      <c r="C20367" t="s">
        <v>35424</v>
      </c>
      <c r="D20367">
        <v>2</v>
      </c>
      <c r="E20367" t="s">
        <v>35425</v>
      </c>
      <c r="F20367" t="s">
        <v>7054</v>
      </c>
      <c r="G20367" t="s">
        <v>4</v>
      </c>
      <c r="H20367" t="s">
        <v>31003</v>
      </c>
      <c r="I20367" s="2">
        <v>4100</v>
      </c>
      <c r="J20367" s="5"/>
      <c r="L20367" s="5"/>
      <c r="M20367" s="2">
        <f t="shared" si="318"/>
        <v>-140650.1599999957</v>
      </c>
      <c r="P20367"/>
    </row>
    <row r="20368" spans="1:16" hidden="1">
      <c r="A20368" t="s">
        <v>35429</v>
      </c>
      <c r="B20368" s="1">
        <v>42364</v>
      </c>
      <c r="C20368" t="s">
        <v>1802</v>
      </c>
      <c r="D20368">
        <v>2</v>
      </c>
      <c r="E20368" t="s">
        <v>35430</v>
      </c>
      <c r="F20368" t="s">
        <v>13559</v>
      </c>
      <c r="G20368" t="s">
        <v>479</v>
      </c>
      <c r="H20368" t="s">
        <v>11827</v>
      </c>
      <c r="I20368" s="2">
        <v>150</v>
      </c>
      <c r="J20368" s="5"/>
      <c r="L20368" s="5"/>
      <c r="M20368" s="2">
        <f t="shared" si="318"/>
        <v>-140500.1599999957</v>
      </c>
      <c r="P20368"/>
    </row>
    <row r="20369" spans="1:16" hidden="1">
      <c r="A20369" t="s">
        <v>35435</v>
      </c>
      <c r="B20369" s="1">
        <v>42364</v>
      </c>
      <c r="C20369" t="s">
        <v>35436</v>
      </c>
      <c r="D20369">
        <v>2</v>
      </c>
      <c r="E20369" t="s">
        <v>35437</v>
      </c>
      <c r="F20369" t="s">
        <v>7054</v>
      </c>
      <c r="G20369" t="s">
        <v>4</v>
      </c>
      <c r="H20369" t="s">
        <v>6410</v>
      </c>
      <c r="I20369" s="2">
        <v>400</v>
      </c>
      <c r="J20369" s="5"/>
      <c r="L20369" s="5"/>
      <c r="M20369" s="2">
        <f t="shared" si="318"/>
        <v>-140100.1599999957</v>
      </c>
      <c r="P20369"/>
    </row>
    <row r="20370" spans="1:16" hidden="1">
      <c r="A20370" t="s">
        <v>35440</v>
      </c>
      <c r="B20370" s="1">
        <v>42364</v>
      </c>
      <c r="C20370" t="s">
        <v>18</v>
      </c>
      <c r="D20370">
        <v>2</v>
      </c>
      <c r="E20370" t="s">
        <v>35441</v>
      </c>
      <c r="F20370" t="s">
        <v>13559</v>
      </c>
      <c r="G20370" t="s">
        <v>479</v>
      </c>
      <c r="H20370" t="s">
        <v>35442</v>
      </c>
      <c r="I20370" s="2">
        <v>1104.3800000000001</v>
      </c>
      <c r="J20370" s="5"/>
      <c r="L20370" s="5"/>
      <c r="M20370" s="2">
        <f t="shared" si="318"/>
        <v>-138995.77999999569</v>
      </c>
      <c r="P20370"/>
    </row>
    <row r="20371" spans="1:16" hidden="1">
      <c r="A20371" t="s">
        <v>35448</v>
      </c>
      <c r="B20371" s="1">
        <v>42364</v>
      </c>
      <c r="C20371" t="s">
        <v>12471</v>
      </c>
      <c r="D20371">
        <v>2</v>
      </c>
      <c r="E20371" t="s">
        <v>35449</v>
      </c>
      <c r="F20371" t="s">
        <v>7054</v>
      </c>
      <c r="G20371" t="s">
        <v>4</v>
      </c>
      <c r="H20371" t="s">
        <v>26576</v>
      </c>
      <c r="I20371" s="2">
        <v>1025</v>
      </c>
      <c r="J20371" s="5"/>
      <c r="L20371" s="5"/>
      <c r="M20371" s="2">
        <f t="shared" si="318"/>
        <v>-137970.77999999569</v>
      </c>
      <c r="P20371"/>
    </row>
    <row r="20372" spans="1:16" hidden="1">
      <c r="A20372" t="s">
        <v>35458</v>
      </c>
      <c r="B20372" s="1">
        <v>42364</v>
      </c>
      <c r="C20372" t="s">
        <v>35459</v>
      </c>
      <c r="D20372">
        <v>2</v>
      </c>
      <c r="E20372" t="s">
        <v>35460</v>
      </c>
      <c r="F20372" t="s">
        <v>7054</v>
      </c>
      <c r="G20372" t="s">
        <v>4</v>
      </c>
      <c r="H20372" t="s">
        <v>12833</v>
      </c>
      <c r="I20372" s="2">
        <v>1840</v>
      </c>
      <c r="J20372" s="5"/>
      <c r="L20372" s="5"/>
      <c r="M20372" s="2">
        <f t="shared" si="318"/>
        <v>-136130.77999999569</v>
      </c>
      <c r="P20372"/>
    </row>
    <row r="20373" spans="1:16" hidden="1">
      <c r="A20373" t="s">
        <v>35463</v>
      </c>
      <c r="B20373" s="1">
        <v>42364</v>
      </c>
      <c r="C20373" t="s">
        <v>35464</v>
      </c>
      <c r="D20373">
        <v>2</v>
      </c>
      <c r="E20373" t="s">
        <v>35465</v>
      </c>
      <c r="F20373" t="s">
        <v>7054</v>
      </c>
      <c r="G20373" t="s">
        <v>4</v>
      </c>
      <c r="H20373" t="s">
        <v>27610</v>
      </c>
      <c r="I20373" s="2">
        <v>2839.01</v>
      </c>
      <c r="J20373" s="5"/>
      <c r="L20373" s="5"/>
      <c r="M20373" s="2">
        <f t="shared" si="318"/>
        <v>-133291.76999999568</v>
      </c>
      <c r="P20373"/>
    </row>
    <row r="20374" spans="1:16" hidden="1">
      <c r="A20374" t="s">
        <v>35469</v>
      </c>
      <c r="B20374" s="1">
        <v>42364</v>
      </c>
      <c r="C20374" t="s">
        <v>35470</v>
      </c>
      <c r="D20374">
        <v>2</v>
      </c>
      <c r="E20374" t="s">
        <v>35471</v>
      </c>
      <c r="F20374" t="s">
        <v>7054</v>
      </c>
      <c r="G20374" t="s">
        <v>4</v>
      </c>
      <c r="H20374" t="s">
        <v>2142</v>
      </c>
      <c r="I20374" s="2">
        <v>2200.0100000000002</v>
      </c>
      <c r="J20374" s="5"/>
      <c r="L20374" s="5"/>
      <c r="M20374" s="2">
        <f t="shared" si="318"/>
        <v>-131091.75999999567</v>
      </c>
      <c r="P20374"/>
    </row>
    <row r="20375" spans="1:16" hidden="1">
      <c r="A20375" t="s">
        <v>35476</v>
      </c>
      <c r="B20375" s="1">
        <v>42364</v>
      </c>
      <c r="C20375" t="s">
        <v>30646</v>
      </c>
      <c r="D20375">
        <v>1</v>
      </c>
      <c r="E20375" t="s">
        <v>35477</v>
      </c>
      <c r="F20375" t="s">
        <v>13565</v>
      </c>
      <c r="G20375" t="s">
        <v>4</v>
      </c>
      <c r="H20375" t="s">
        <v>30648</v>
      </c>
      <c r="I20375" s="2">
        <v>22580</v>
      </c>
      <c r="J20375" s="5"/>
      <c r="L20375" s="5"/>
      <c r="M20375" s="2">
        <f t="shared" si="318"/>
        <v>-108511.75999999567</v>
      </c>
      <c r="P20375"/>
    </row>
    <row r="20376" spans="1:16" hidden="1">
      <c r="A20376" t="s">
        <v>35481</v>
      </c>
      <c r="B20376" s="1">
        <v>42364</v>
      </c>
      <c r="C20376" t="s">
        <v>18</v>
      </c>
      <c r="D20376">
        <v>2</v>
      </c>
      <c r="E20376" t="s">
        <v>35482</v>
      </c>
      <c r="F20376" t="s">
        <v>13559</v>
      </c>
      <c r="G20376" t="s">
        <v>22521</v>
      </c>
      <c r="H20376" t="s">
        <v>65</v>
      </c>
      <c r="I20376" s="2">
        <v>30.62</v>
      </c>
      <c r="J20376" s="5"/>
      <c r="L20376" s="5"/>
      <c r="M20376" s="2">
        <f t="shared" si="318"/>
        <v>-108481.13999999568</v>
      </c>
      <c r="P20376"/>
    </row>
    <row r="20377" spans="1:16" hidden="1">
      <c r="A20377" t="s">
        <v>35486</v>
      </c>
      <c r="B20377" s="1">
        <v>42364</v>
      </c>
      <c r="C20377" t="s">
        <v>35487</v>
      </c>
      <c r="D20377">
        <v>2</v>
      </c>
      <c r="E20377" t="s">
        <v>35488</v>
      </c>
      <c r="F20377" t="s">
        <v>7054</v>
      </c>
      <c r="G20377" t="s">
        <v>4</v>
      </c>
      <c r="H20377" t="s">
        <v>17671</v>
      </c>
      <c r="I20377" s="2">
        <v>3884.99</v>
      </c>
      <c r="J20377" s="5"/>
      <c r="L20377" s="5"/>
      <c r="M20377" s="2">
        <f t="shared" si="318"/>
        <v>-104596.14999999567</v>
      </c>
      <c r="P20377"/>
    </row>
    <row r="20378" spans="1:16" hidden="1">
      <c r="A20378" t="s">
        <v>35492</v>
      </c>
      <c r="B20378" s="1">
        <v>42364</v>
      </c>
      <c r="C20378" t="s">
        <v>35493</v>
      </c>
      <c r="D20378">
        <v>2</v>
      </c>
      <c r="E20378" t="s">
        <v>35494</v>
      </c>
      <c r="F20378" t="s">
        <v>7054</v>
      </c>
      <c r="G20378" t="s">
        <v>4</v>
      </c>
      <c r="H20378" t="s">
        <v>35495</v>
      </c>
      <c r="I20378" s="2">
        <v>600.01</v>
      </c>
      <c r="J20378" s="5"/>
      <c r="L20378" s="5"/>
      <c r="M20378" s="2">
        <f t="shared" si="318"/>
        <v>-103996.13999999568</v>
      </c>
      <c r="P20378"/>
    </row>
    <row r="20379" spans="1:16" hidden="1">
      <c r="A20379" t="s">
        <v>35499</v>
      </c>
      <c r="B20379" s="1">
        <v>42364</v>
      </c>
      <c r="C20379" t="s">
        <v>35500</v>
      </c>
      <c r="D20379">
        <v>2</v>
      </c>
      <c r="E20379" t="s">
        <v>35501</v>
      </c>
      <c r="F20379" t="s">
        <v>7054</v>
      </c>
      <c r="G20379" t="s">
        <v>4</v>
      </c>
      <c r="H20379" t="s">
        <v>20772</v>
      </c>
      <c r="I20379" s="2">
        <v>1040.31</v>
      </c>
      <c r="J20379" s="5"/>
      <c r="L20379" s="5"/>
      <c r="M20379" s="2">
        <f t="shared" si="318"/>
        <v>-102955.82999999568</v>
      </c>
      <c r="P20379"/>
    </row>
    <row r="20380" spans="1:16" hidden="1">
      <c r="A20380" t="s">
        <v>35508</v>
      </c>
      <c r="B20380" s="1">
        <v>42364</v>
      </c>
      <c r="C20380" t="s">
        <v>35509</v>
      </c>
      <c r="D20380">
        <v>2</v>
      </c>
      <c r="E20380" t="s">
        <v>35510</v>
      </c>
      <c r="F20380" t="s">
        <v>7054</v>
      </c>
      <c r="G20380" t="s">
        <v>4</v>
      </c>
      <c r="H20380" t="s">
        <v>35511</v>
      </c>
      <c r="I20380" s="2">
        <v>1025</v>
      </c>
      <c r="J20380" s="5"/>
      <c r="L20380" s="5"/>
      <c r="M20380" s="2">
        <f t="shared" si="318"/>
        <v>-101930.82999999568</v>
      </c>
      <c r="P20380"/>
    </row>
    <row r="20381" spans="1:16" hidden="1">
      <c r="A20381" t="s">
        <v>35517</v>
      </c>
      <c r="B20381" s="1">
        <v>42364</v>
      </c>
      <c r="C20381" t="s">
        <v>35518</v>
      </c>
      <c r="D20381">
        <v>2</v>
      </c>
      <c r="E20381" t="s">
        <v>35519</v>
      </c>
      <c r="F20381" t="s">
        <v>7054</v>
      </c>
      <c r="G20381" t="s">
        <v>4</v>
      </c>
      <c r="H20381" t="s">
        <v>11214</v>
      </c>
      <c r="I20381" s="2">
        <v>2200</v>
      </c>
      <c r="J20381" s="5"/>
      <c r="L20381" s="5"/>
      <c r="M20381" s="2">
        <f t="shared" si="318"/>
        <v>-99730.82999999568</v>
      </c>
      <c r="P20381"/>
    </row>
    <row r="20382" spans="1:16" hidden="1">
      <c r="A20382" t="s">
        <v>35523</v>
      </c>
      <c r="B20382" s="1">
        <v>42364</v>
      </c>
      <c r="C20382" t="s">
        <v>35524</v>
      </c>
      <c r="D20382">
        <v>2</v>
      </c>
      <c r="E20382" t="s">
        <v>35525</v>
      </c>
      <c r="F20382" t="s">
        <v>7054</v>
      </c>
      <c r="G20382" t="s">
        <v>4</v>
      </c>
      <c r="H20382" t="s">
        <v>35526</v>
      </c>
      <c r="I20382" s="2">
        <v>1025</v>
      </c>
      <c r="J20382" s="5"/>
      <c r="L20382" s="5"/>
      <c r="M20382" s="2">
        <f t="shared" si="318"/>
        <v>-98705.82999999568</v>
      </c>
      <c r="P20382"/>
    </row>
    <row r="20383" spans="1:16" hidden="1">
      <c r="A20383" t="s">
        <v>35529</v>
      </c>
      <c r="B20383" s="1">
        <v>42364</v>
      </c>
      <c r="C20383" t="s">
        <v>33281</v>
      </c>
      <c r="D20383">
        <v>1</v>
      </c>
      <c r="E20383" t="s">
        <v>35530</v>
      </c>
      <c r="F20383" t="s">
        <v>13565</v>
      </c>
      <c r="G20383" t="s">
        <v>4</v>
      </c>
      <c r="H20383" t="s">
        <v>33283</v>
      </c>
      <c r="I20383" s="2">
        <v>760</v>
      </c>
      <c r="J20383" s="5"/>
      <c r="L20383" s="5"/>
      <c r="M20383" s="2">
        <f t="shared" si="318"/>
        <v>-97945.82999999568</v>
      </c>
      <c r="P20383"/>
    </row>
    <row r="20384" spans="1:16" hidden="1">
      <c r="A20384" t="s">
        <v>12505</v>
      </c>
      <c r="B20384" s="36">
        <v>42366</v>
      </c>
      <c r="C20384" s="35" t="s">
        <v>6</v>
      </c>
      <c r="D20384" s="35">
        <v>1</v>
      </c>
      <c r="E20384" s="35" t="s">
        <v>12506</v>
      </c>
      <c r="F20384" s="35" t="s">
        <v>29</v>
      </c>
      <c r="G20384" s="35" t="s">
        <v>4</v>
      </c>
      <c r="H20384" s="35" t="s">
        <v>12507</v>
      </c>
      <c r="I20384" s="11">
        <v>2130</v>
      </c>
      <c r="J20384" s="12">
        <v>5</v>
      </c>
      <c r="K20384" s="11"/>
      <c r="L20384" s="12"/>
      <c r="M20384" s="2">
        <f t="shared" si="318"/>
        <v>-95815.82999999568</v>
      </c>
      <c r="P20384"/>
    </row>
    <row r="20385" spans="1:16" hidden="1">
      <c r="A20385" t="s">
        <v>12512</v>
      </c>
      <c r="B20385" s="1">
        <v>42366</v>
      </c>
      <c r="C20385" t="s">
        <v>6</v>
      </c>
      <c r="D20385">
        <v>1</v>
      </c>
      <c r="E20385" t="s">
        <v>12513</v>
      </c>
      <c r="F20385" t="s">
        <v>29</v>
      </c>
      <c r="G20385" t="s">
        <v>4</v>
      </c>
      <c r="H20385" t="s">
        <v>12514</v>
      </c>
      <c r="I20385" s="2">
        <v>1507.47</v>
      </c>
      <c r="J20385" s="5">
        <v>5</v>
      </c>
      <c r="L20385" s="5"/>
      <c r="M20385" s="2">
        <f t="shared" si="318"/>
        <v>-94308.359999995679</v>
      </c>
      <c r="P20385"/>
    </row>
    <row r="20386" spans="1:16" hidden="1">
      <c r="A20386" t="s">
        <v>12518</v>
      </c>
      <c r="B20386" s="1">
        <v>42366</v>
      </c>
      <c r="C20386" t="s">
        <v>11</v>
      </c>
      <c r="D20386">
        <v>1</v>
      </c>
      <c r="E20386" t="s">
        <v>12519</v>
      </c>
      <c r="F20386" t="s">
        <v>16</v>
      </c>
      <c r="G20386" t="s">
        <v>4</v>
      </c>
      <c r="H20386" t="s">
        <v>12520</v>
      </c>
      <c r="J20386" s="5"/>
      <c r="K20386" s="2">
        <v>489200</v>
      </c>
      <c r="L20386" s="5">
        <v>8</v>
      </c>
      <c r="M20386" s="2">
        <f t="shared" si="318"/>
        <v>-583508.35999999568</v>
      </c>
      <c r="P20386"/>
    </row>
    <row r="20387" spans="1:16" hidden="1">
      <c r="A20387" t="s">
        <v>12521</v>
      </c>
      <c r="B20387" s="1">
        <v>42366</v>
      </c>
      <c r="C20387" t="s">
        <v>6</v>
      </c>
      <c r="D20387">
        <v>1</v>
      </c>
      <c r="E20387" t="s">
        <v>12522</v>
      </c>
      <c r="F20387" t="s">
        <v>29</v>
      </c>
      <c r="G20387" t="s">
        <v>4</v>
      </c>
      <c r="H20387" t="s">
        <v>12523</v>
      </c>
      <c r="I20387" s="2">
        <v>1207.3499999999999</v>
      </c>
      <c r="J20387" s="5">
        <v>7</v>
      </c>
      <c r="L20387" s="5"/>
      <c r="M20387" s="2">
        <f t="shared" si="318"/>
        <v>-582301.0099999957</v>
      </c>
      <c r="P20387"/>
    </row>
    <row r="20388" spans="1:16" hidden="1">
      <c r="A20388" t="s">
        <v>12564</v>
      </c>
      <c r="B20388" s="1">
        <v>42366</v>
      </c>
      <c r="C20388" t="s">
        <v>674</v>
      </c>
      <c r="D20388">
        <v>1</v>
      </c>
      <c r="E20388" t="s">
        <v>12565</v>
      </c>
      <c r="F20388" t="s">
        <v>13</v>
      </c>
      <c r="G20388" t="s">
        <v>4</v>
      </c>
      <c r="H20388" t="s">
        <v>11543</v>
      </c>
      <c r="J20388" s="5"/>
      <c r="K20388" s="2">
        <v>7000</v>
      </c>
      <c r="L20388" s="5">
        <v>6</v>
      </c>
      <c r="M20388" s="2">
        <f t="shared" si="318"/>
        <v>-589301.0099999957</v>
      </c>
      <c r="P20388"/>
    </row>
    <row r="20389" spans="1:16" hidden="1">
      <c r="A20389" t="s">
        <v>12574</v>
      </c>
      <c r="B20389" s="1">
        <v>42366</v>
      </c>
      <c r="C20389" t="s">
        <v>18</v>
      </c>
      <c r="D20389">
        <v>1</v>
      </c>
      <c r="E20389" t="s">
        <v>12575</v>
      </c>
      <c r="F20389" t="s">
        <v>13</v>
      </c>
      <c r="G20389" t="s">
        <v>4</v>
      </c>
      <c r="H20389" t="s">
        <v>12576</v>
      </c>
      <c r="J20389" s="5"/>
      <c r="K20389" s="2">
        <v>25000</v>
      </c>
      <c r="L20389" s="5">
        <v>8</v>
      </c>
      <c r="M20389" s="2">
        <f t="shared" si="318"/>
        <v>-614301.0099999957</v>
      </c>
      <c r="P20389"/>
    </row>
    <row r="20390" spans="1:16" hidden="1">
      <c r="A20390" t="s">
        <v>12582</v>
      </c>
      <c r="B20390" s="1">
        <v>42366</v>
      </c>
      <c r="C20390" t="s">
        <v>1</v>
      </c>
      <c r="D20390">
        <v>1</v>
      </c>
      <c r="E20390" t="s">
        <v>12583</v>
      </c>
      <c r="F20390" t="s">
        <v>13</v>
      </c>
      <c r="G20390" t="s">
        <v>4</v>
      </c>
      <c r="H20390" t="s">
        <v>12584</v>
      </c>
      <c r="J20390" s="5"/>
      <c r="K20390" s="2">
        <v>150000</v>
      </c>
      <c r="L20390" s="5">
        <v>8</v>
      </c>
      <c r="M20390" s="2">
        <f t="shared" si="318"/>
        <v>-764301.0099999957</v>
      </c>
      <c r="P20390"/>
    </row>
    <row r="20391" spans="1:16" hidden="1">
      <c r="A20391" t="s">
        <v>12586</v>
      </c>
      <c r="B20391" s="1">
        <v>42366</v>
      </c>
      <c r="C20391" t="s">
        <v>6</v>
      </c>
      <c r="D20391">
        <v>1</v>
      </c>
      <c r="E20391" t="s">
        <v>12587</v>
      </c>
      <c r="F20391" t="s">
        <v>29</v>
      </c>
      <c r="G20391" t="s">
        <v>4</v>
      </c>
      <c r="H20391" t="s">
        <v>5364</v>
      </c>
      <c r="I20391" s="2">
        <v>1052.6500000000001</v>
      </c>
      <c r="J20391" s="5" t="s">
        <v>36415</v>
      </c>
      <c r="L20391" s="5"/>
      <c r="M20391" s="2">
        <f t="shared" si="318"/>
        <v>-763248.35999999568</v>
      </c>
      <c r="N20391" s="26">
        <f>+I20391-752.51</f>
        <v>300.1400000000001</v>
      </c>
      <c r="P20391"/>
    </row>
    <row r="20392" spans="1:16" hidden="1">
      <c r="A20392" t="s">
        <v>12591</v>
      </c>
      <c r="B20392" s="1">
        <v>42366</v>
      </c>
      <c r="C20392" t="s">
        <v>43</v>
      </c>
      <c r="D20392">
        <v>1</v>
      </c>
      <c r="E20392" t="s">
        <v>12592</v>
      </c>
      <c r="F20392" t="s">
        <v>13</v>
      </c>
      <c r="G20392" t="s">
        <v>4</v>
      </c>
      <c r="H20392" t="s">
        <v>12593</v>
      </c>
      <c r="J20392" s="5"/>
      <c r="K20392" s="2">
        <v>30000</v>
      </c>
      <c r="L20392" s="5">
        <v>8</v>
      </c>
      <c r="M20392" s="2">
        <f t="shared" si="318"/>
        <v>-793248.35999999568</v>
      </c>
      <c r="P20392"/>
    </row>
    <row r="20393" spans="1:16" hidden="1">
      <c r="A20393" t="s">
        <v>12607</v>
      </c>
      <c r="B20393" s="1">
        <v>42366</v>
      </c>
      <c r="C20393" t="s">
        <v>18</v>
      </c>
      <c r="D20393">
        <v>1</v>
      </c>
      <c r="E20393" t="s">
        <v>12608</v>
      </c>
      <c r="F20393" t="s">
        <v>13</v>
      </c>
      <c r="G20393" t="s">
        <v>4</v>
      </c>
      <c r="H20393" t="s">
        <v>11686</v>
      </c>
      <c r="J20393" s="5"/>
      <c r="K20393" s="2">
        <v>50000</v>
      </c>
      <c r="L20393" s="5">
        <v>8</v>
      </c>
      <c r="M20393" s="2">
        <f t="shared" si="318"/>
        <v>-843248.35999999568</v>
      </c>
      <c r="P20393"/>
    </row>
    <row r="20394" spans="1:16" hidden="1">
      <c r="A20394" t="s">
        <v>12621</v>
      </c>
      <c r="B20394" s="1">
        <v>42366</v>
      </c>
      <c r="C20394" t="s">
        <v>11</v>
      </c>
      <c r="D20394">
        <v>1</v>
      </c>
      <c r="E20394" t="s">
        <v>12622</v>
      </c>
      <c r="F20394" t="s">
        <v>13</v>
      </c>
      <c r="G20394" t="s">
        <v>4</v>
      </c>
      <c r="H20394" t="s">
        <v>12623</v>
      </c>
      <c r="J20394" s="5"/>
      <c r="K20394" s="2">
        <v>197492.05</v>
      </c>
      <c r="L20394" s="5">
        <v>8</v>
      </c>
      <c r="M20394" s="2">
        <f t="shared" si="318"/>
        <v>-1040740.4099999957</v>
      </c>
      <c r="P20394"/>
    </row>
    <row r="20395" spans="1:16" hidden="1">
      <c r="A20395" t="s">
        <v>12628</v>
      </c>
      <c r="B20395" s="64">
        <v>42366</v>
      </c>
      <c r="C20395" s="56" t="s">
        <v>18</v>
      </c>
      <c r="D20395" s="56">
        <v>1</v>
      </c>
      <c r="E20395" s="56" t="s">
        <v>12629</v>
      </c>
      <c r="F20395" s="56" t="s">
        <v>13</v>
      </c>
      <c r="G20395" s="56" t="s">
        <v>4</v>
      </c>
      <c r="H20395" s="56" t="s">
        <v>11686</v>
      </c>
      <c r="I20395" s="17"/>
      <c r="J20395" s="18"/>
      <c r="K20395" s="17">
        <v>50000</v>
      </c>
      <c r="L20395" s="5" t="s">
        <v>36333</v>
      </c>
      <c r="M20395" s="2">
        <f t="shared" si="318"/>
        <v>-1090740.4099999957</v>
      </c>
      <c r="P20395"/>
    </row>
    <row r="20396" spans="1:16" hidden="1">
      <c r="A20396" t="s">
        <v>12631</v>
      </c>
      <c r="B20396" s="1">
        <v>42366</v>
      </c>
      <c r="C20396" t="s">
        <v>6</v>
      </c>
      <c r="D20396">
        <v>1</v>
      </c>
      <c r="E20396" t="s">
        <v>12632</v>
      </c>
      <c r="F20396" t="s">
        <v>29</v>
      </c>
      <c r="G20396" t="s">
        <v>4</v>
      </c>
      <c r="H20396" t="s">
        <v>6235</v>
      </c>
      <c r="I20396" s="2">
        <v>1400</v>
      </c>
      <c r="J20396" s="5">
        <v>5</v>
      </c>
      <c r="L20396" s="5"/>
      <c r="M20396" s="2">
        <f t="shared" si="318"/>
        <v>-1089340.4099999957</v>
      </c>
      <c r="P20396"/>
    </row>
    <row r="20397" spans="1:16" hidden="1">
      <c r="A20397" t="s">
        <v>12640</v>
      </c>
      <c r="B20397" s="1">
        <v>42366</v>
      </c>
      <c r="C20397" t="s">
        <v>6</v>
      </c>
      <c r="D20397">
        <v>1</v>
      </c>
      <c r="E20397" t="s">
        <v>12641</v>
      </c>
      <c r="F20397" t="s">
        <v>8</v>
      </c>
      <c r="G20397" t="s">
        <v>4</v>
      </c>
      <c r="H20397" t="s">
        <v>12642</v>
      </c>
      <c r="I20397" s="2">
        <v>1840</v>
      </c>
      <c r="J20397" s="5">
        <v>7</v>
      </c>
      <c r="L20397" s="5"/>
      <c r="M20397" s="2">
        <f t="shared" si="318"/>
        <v>-1087500.4099999957</v>
      </c>
      <c r="P20397"/>
    </row>
    <row r="20398" spans="1:16" hidden="1">
      <c r="A20398" t="s">
        <v>12654</v>
      </c>
      <c r="B20398" s="1">
        <v>42366</v>
      </c>
      <c r="C20398" t="s">
        <v>6</v>
      </c>
      <c r="D20398">
        <v>1</v>
      </c>
      <c r="E20398" t="s">
        <v>12655</v>
      </c>
      <c r="F20398" t="s">
        <v>8</v>
      </c>
      <c r="G20398" t="s">
        <v>4</v>
      </c>
      <c r="H20398" t="s">
        <v>12656</v>
      </c>
      <c r="I20398" s="2">
        <v>2290</v>
      </c>
      <c r="J20398" s="5">
        <v>6</v>
      </c>
      <c r="L20398" s="5"/>
      <c r="M20398" s="2">
        <f t="shared" si="318"/>
        <v>-1085210.4099999957</v>
      </c>
      <c r="P20398"/>
    </row>
    <row r="20399" spans="1:16" hidden="1">
      <c r="A20399" t="s">
        <v>12662</v>
      </c>
      <c r="B20399" s="1">
        <v>42366</v>
      </c>
      <c r="C20399" t="s">
        <v>18</v>
      </c>
      <c r="D20399">
        <v>1</v>
      </c>
      <c r="E20399" t="s">
        <v>12629</v>
      </c>
      <c r="F20399" t="s">
        <v>13</v>
      </c>
      <c r="G20399" t="s">
        <v>4</v>
      </c>
      <c r="H20399" t="s">
        <v>12663</v>
      </c>
      <c r="I20399" s="2">
        <v>50000</v>
      </c>
      <c r="J20399" s="5" t="s">
        <v>36333</v>
      </c>
      <c r="L20399" s="5"/>
      <c r="M20399" s="2">
        <f t="shared" si="318"/>
        <v>-1035210.4099999957</v>
      </c>
      <c r="P20399"/>
    </row>
    <row r="20400" spans="1:16" hidden="1">
      <c r="A20400" t="s">
        <v>12667</v>
      </c>
      <c r="B20400" s="1">
        <v>42366</v>
      </c>
      <c r="C20400" t="s">
        <v>11</v>
      </c>
      <c r="D20400">
        <v>1</v>
      </c>
      <c r="E20400" t="s">
        <v>12668</v>
      </c>
      <c r="F20400" t="s">
        <v>13</v>
      </c>
      <c r="G20400" t="s">
        <v>4</v>
      </c>
      <c r="H20400" t="s">
        <v>12669</v>
      </c>
      <c r="J20400" s="5"/>
      <c r="K20400" s="2">
        <v>70000</v>
      </c>
      <c r="L20400" s="5">
        <v>8</v>
      </c>
      <c r="M20400" s="2">
        <f t="shared" si="318"/>
        <v>-1105210.4099999957</v>
      </c>
      <c r="P20400"/>
    </row>
    <row r="20401" spans="1:16" hidden="1">
      <c r="A20401" t="s">
        <v>12677</v>
      </c>
      <c r="B20401" s="1">
        <v>42366</v>
      </c>
      <c r="C20401" t="s">
        <v>18</v>
      </c>
      <c r="D20401">
        <v>1</v>
      </c>
      <c r="E20401" t="s">
        <v>12678</v>
      </c>
      <c r="F20401" t="s">
        <v>13</v>
      </c>
      <c r="G20401" t="s">
        <v>4</v>
      </c>
      <c r="H20401" t="s">
        <v>12679</v>
      </c>
      <c r="J20401" s="5"/>
      <c r="K20401" s="2">
        <v>202</v>
      </c>
      <c r="L20401" s="5" t="s">
        <v>36333</v>
      </c>
      <c r="M20401" s="2">
        <f t="shared" si="318"/>
        <v>-1105412.4099999957</v>
      </c>
      <c r="P20401"/>
    </row>
    <row r="20402" spans="1:16" hidden="1">
      <c r="A20402" t="s">
        <v>12683</v>
      </c>
      <c r="B20402" s="1">
        <v>42366</v>
      </c>
      <c r="C20402" t="s">
        <v>18</v>
      </c>
      <c r="D20402">
        <v>1</v>
      </c>
      <c r="E20402" t="s">
        <v>12684</v>
      </c>
      <c r="F20402" t="s">
        <v>13</v>
      </c>
      <c r="G20402" t="s">
        <v>4</v>
      </c>
      <c r="H20402" t="s">
        <v>12685</v>
      </c>
      <c r="J20402" s="5"/>
      <c r="K20402" s="2">
        <v>202000</v>
      </c>
      <c r="L20402" s="5">
        <v>8</v>
      </c>
      <c r="M20402" s="2">
        <f t="shared" si="318"/>
        <v>-1307412.4099999957</v>
      </c>
      <c r="P20402"/>
    </row>
    <row r="20403" spans="1:16" hidden="1">
      <c r="A20403" t="s">
        <v>12689</v>
      </c>
      <c r="B20403" s="1">
        <v>42366</v>
      </c>
      <c r="C20403" t="s">
        <v>18</v>
      </c>
      <c r="D20403">
        <v>1</v>
      </c>
      <c r="E20403" t="s">
        <v>12678</v>
      </c>
      <c r="F20403" t="s">
        <v>13</v>
      </c>
      <c r="G20403" t="s">
        <v>4</v>
      </c>
      <c r="H20403" t="s">
        <v>12690</v>
      </c>
      <c r="I20403" s="2">
        <v>202</v>
      </c>
      <c r="J20403" s="5" t="s">
        <v>36333</v>
      </c>
      <c r="L20403" s="5"/>
      <c r="M20403" s="2">
        <f t="shared" si="318"/>
        <v>-1307210.4099999957</v>
      </c>
      <c r="P20403"/>
    </row>
    <row r="20404" spans="1:16" hidden="1">
      <c r="A20404" t="s">
        <v>12694</v>
      </c>
      <c r="B20404" s="1">
        <v>42366</v>
      </c>
      <c r="C20404" t="s">
        <v>6</v>
      </c>
      <c r="D20404">
        <v>1</v>
      </c>
      <c r="E20404" t="s">
        <v>12695</v>
      </c>
      <c r="F20404" t="s">
        <v>29</v>
      </c>
      <c r="G20404" t="s">
        <v>4</v>
      </c>
      <c r="H20404" t="s">
        <v>12696</v>
      </c>
      <c r="I20404" s="2">
        <v>5650</v>
      </c>
      <c r="J20404" s="5">
        <v>7</v>
      </c>
      <c r="L20404" s="5"/>
      <c r="M20404" s="2">
        <f t="shared" si="318"/>
        <v>-1301560.4099999957</v>
      </c>
      <c r="P20404"/>
    </row>
    <row r="20405" spans="1:16" hidden="1">
      <c r="A20405" t="s">
        <v>12699</v>
      </c>
      <c r="B20405" s="1">
        <v>42366</v>
      </c>
      <c r="C20405" t="s">
        <v>1</v>
      </c>
      <c r="D20405">
        <v>1</v>
      </c>
      <c r="E20405" t="s">
        <v>12700</v>
      </c>
      <c r="F20405" t="s">
        <v>13</v>
      </c>
      <c r="G20405" t="s">
        <v>4</v>
      </c>
      <c r="H20405" t="s">
        <v>2297</v>
      </c>
      <c r="J20405" s="5"/>
      <c r="K20405" s="2">
        <v>1754</v>
      </c>
      <c r="L20405" s="5">
        <v>8</v>
      </c>
      <c r="M20405" s="2">
        <f t="shared" si="318"/>
        <v>-1303314.4099999957</v>
      </c>
      <c r="P20405"/>
    </row>
    <row r="20406" spans="1:16" hidden="1">
      <c r="A20406" t="s">
        <v>12715</v>
      </c>
      <c r="B20406" s="1">
        <v>42366</v>
      </c>
      <c r="C20406" t="s">
        <v>6</v>
      </c>
      <c r="D20406">
        <v>1</v>
      </c>
      <c r="E20406" t="s">
        <v>12716</v>
      </c>
      <c r="F20406" t="s">
        <v>29</v>
      </c>
      <c r="G20406" t="s">
        <v>4</v>
      </c>
      <c r="H20406" t="s">
        <v>12717</v>
      </c>
      <c r="I20406" s="2">
        <v>1840</v>
      </c>
      <c r="J20406" s="5">
        <v>6</v>
      </c>
      <c r="L20406" s="5"/>
      <c r="M20406" s="2">
        <f t="shared" si="318"/>
        <v>-1301474.4099999957</v>
      </c>
      <c r="P20406"/>
    </row>
    <row r="20407" spans="1:16" hidden="1">
      <c r="A20407" t="s">
        <v>12728</v>
      </c>
      <c r="B20407" s="1">
        <v>42366</v>
      </c>
      <c r="C20407" t="s">
        <v>200</v>
      </c>
      <c r="D20407">
        <v>1</v>
      </c>
      <c r="E20407" t="s">
        <v>12729</v>
      </c>
      <c r="F20407" t="s">
        <v>16</v>
      </c>
      <c r="G20407" t="s">
        <v>4</v>
      </c>
      <c r="H20407" t="s">
        <v>200</v>
      </c>
      <c r="J20407" s="5"/>
      <c r="K20407" s="2">
        <v>28963.16</v>
      </c>
      <c r="L20407" s="5">
        <v>7</v>
      </c>
      <c r="M20407" s="2">
        <f t="shared" si="318"/>
        <v>-1330437.5699999956</v>
      </c>
      <c r="P20407"/>
    </row>
    <row r="20408" spans="1:16" hidden="1">
      <c r="A20408" t="s">
        <v>12734</v>
      </c>
      <c r="B20408" s="1">
        <v>42366</v>
      </c>
      <c r="C20408" t="s">
        <v>195</v>
      </c>
      <c r="D20408">
        <v>1</v>
      </c>
      <c r="E20408" t="s">
        <v>12735</v>
      </c>
      <c r="F20408" t="s">
        <v>13</v>
      </c>
      <c r="G20408" t="s">
        <v>4</v>
      </c>
      <c r="H20408" t="s">
        <v>195</v>
      </c>
      <c r="J20408" s="5"/>
      <c r="K20408" s="2">
        <v>8185.01</v>
      </c>
      <c r="L20408" s="5">
        <v>6</v>
      </c>
      <c r="M20408" s="2">
        <f t="shared" si="318"/>
        <v>-1338622.5799999957</v>
      </c>
      <c r="P20408"/>
    </row>
    <row r="20409" spans="1:16" hidden="1">
      <c r="A20409" t="s">
        <v>12740</v>
      </c>
      <c r="B20409" s="1">
        <v>42366</v>
      </c>
      <c r="C20409" t="s">
        <v>18</v>
      </c>
      <c r="D20409">
        <v>1</v>
      </c>
      <c r="E20409" t="s">
        <v>12741</v>
      </c>
      <c r="F20409" t="s">
        <v>13</v>
      </c>
      <c r="G20409" t="s">
        <v>4</v>
      </c>
      <c r="H20409" t="s">
        <v>18</v>
      </c>
      <c r="J20409" s="5"/>
      <c r="K20409" s="2">
        <v>5825.3</v>
      </c>
      <c r="L20409" s="5">
        <v>5</v>
      </c>
      <c r="M20409" s="2">
        <f t="shared" si="318"/>
        <v>-1344447.8799999957</v>
      </c>
      <c r="N20409" s="3"/>
      <c r="P20409"/>
    </row>
    <row r="20410" spans="1:16" hidden="1">
      <c r="A20410" t="s">
        <v>12751</v>
      </c>
      <c r="B20410" s="1">
        <v>42366</v>
      </c>
      <c r="C20410" t="s">
        <v>6</v>
      </c>
      <c r="D20410">
        <v>1</v>
      </c>
      <c r="E20410" t="s">
        <v>12752</v>
      </c>
      <c r="F20410" t="s">
        <v>29</v>
      </c>
      <c r="G20410" t="s">
        <v>20</v>
      </c>
      <c r="H20410" t="s">
        <v>12753</v>
      </c>
      <c r="I20410" s="2">
        <v>1025</v>
      </c>
      <c r="J20410" s="5">
        <v>2</v>
      </c>
      <c r="L20410" s="5"/>
      <c r="M20410" s="2">
        <f t="shared" si="318"/>
        <v>-1343422.8799999957</v>
      </c>
      <c r="P20410"/>
    </row>
    <row r="20411" spans="1:16" hidden="1">
      <c r="A20411" t="s">
        <v>12755</v>
      </c>
      <c r="B20411" s="1">
        <v>42366</v>
      </c>
      <c r="C20411" t="s">
        <v>6</v>
      </c>
      <c r="D20411">
        <v>1</v>
      </c>
      <c r="E20411" t="s">
        <v>12756</v>
      </c>
      <c r="F20411" t="s">
        <v>29</v>
      </c>
      <c r="G20411" t="s">
        <v>20</v>
      </c>
      <c r="H20411" t="s">
        <v>12757</v>
      </c>
      <c r="I20411" s="2">
        <v>1025</v>
      </c>
      <c r="J20411" s="5">
        <v>1</v>
      </c>
      <c r="L20411" s="5"/>
      <c r="M20411" s="2">
        <f t="shared" si="318"/>
        <v>-1342397.8799999957</v>
      </c>
      <c r="P20411"/>
    </row>
    <row r="20412" spans="1:16" hidden="1">
      <c r="A20412" t="s">
        <v>12760</v>
      </c>
      <c r="B20412" s="1">
        <v>42366</v>
      </c>
      <c r="C20412" t="s">
        <v>18</v>
      </c>
      <c r="D20412">
        <v>1</v>
      </c>
      <c r="E20412" t="s">
        <v>12761</v>
      </c>
      <c r="F20412" t="s">
        <v>13</v>
      </c>
      <c r="G20412" t="s">
        <v>20</v>
      </c>
      <c r="H20412" t="s">
        <v>18</v>
      </c>
      <c r="J20412" s="5"/>
      <c r="K20412" s="2">
        <v>300</v>
      </c>
      <c r="L20412" s="5">
        <v>8</v>
      </c>
      <c r="M20412" s="2">
        <f t="shared" si="318"/>
        <v>-1342697.8799999957</v>
      </c>
      <c r="P20412"/>
    </row>
    <row r="20413" spans="1:16" hidden="1">
      <c r="A20413" t="s">
        <v>12773</v>
      </c>
      <c r="B20413" s="1">
        <v>42366</v>
      </c>
      <c r="C20413" t="s">
        <v>6</v>
      </c>
      <c r="D20413">
        <v>1</v>
      </c>
      <c r="E20413" t="s">
        <v>12774</v>
      </c>
      <c r="F20413" t="s">
        <v>29</v>
      </c>
      <c r="G20413" t="s">
        <v>20</v>
      </c>
      <c r="H20413" t="s">
        <v>8671</v>
      </c>
      <c r="I20413" s="2">
        <v>100</v>
      </c>
      <c r="J20413" s="5">
        <v>1</v>
      </c>
      <c r="L20413" s="5"/>
      <c r="M20413" s="2">
        <f t="shared" si="318"/>
        <v>-1342597.8799999957</v>
      </c>
      <c r="N20413" t="s">
        <v>36332</v>
      </c>
      <c r="P20413"/>
    </row>
    <row r="20414" spans="1:16" hidden="1">
      <c r="A20414" t="s">
        <v>12778</v>
      </c>
      <c r="B20414" s="1">
        <v>42366</v>
      </c>
      <c r="C20414" t="s">
        <v>11</v>
      </c>
      <c r="D20414">
        <v>1</v>
      </c>
      <c r="E20414" t="s">
        <v>12779</v>
      </c>
      <c r="F20414" t="s">
        <v>13</v>
      </c>
      <c r="G20414" t="s">
        <v>20</v>
      </c>
      <c r="H20414" t="s">
        <v>12576</v>
      </c>
      <c r="J20414" s="5"/>
      <c r="K20414" s="2">
        <v>200000</v>
      </c>
      <c r="L20414" s="5">
        <v>4</v>
      </c>
      <c r="M20414" s="2">
        <f t="shared" si="318"/>
        <v>-1542597.8799999957</v>
      </c>
      <c r="P20414"/>
    </row>
    <row r="20415" spans="1:16" hidden="1">
      <c r="A20415" t="s">
        <v>12783</v>
      </c>
      <c r="B20415" s="1">
        <v>42366</v>
      </c>
      <c r="C20415" t="s">
        <v>1</v>
      </c>
      <c r="D20415">
        <v>1</v>
      </c>
      <c r="E20415" t="s">
        <v>12784</v>
      </c>
      <c r="F20415" t="s">
        <v>13</v>
      </c>
      <c r="G20415" t="s">
        <v>20</v>
      </c>
      <c r="H20415" t="s">
        <v>12467</v>
      </c>
      <c r="J20415" s="5"/>
      <c r="K20415" s="2">
        <v>119800</v>
      </c>
      <c r="L20415" s="5">
        <v>4</v>
      </c>
      <c r="M20415" s="2">
        <f t="shared" si="318"/>
        <v>-1662397.8799999957</v>
      </c>
      <c r="P20415"/>
    </row>
    <row r="20416" spans="1:16" hidden="1">
      <c r="A20416" t="s">
        <v>12785</v>
      </c>
      <c r="B20416" s="1">
        <v>42366</v>
      </c>
      <c r="C20416" t="s">
        <v>6</v>
      </c>
      <c r="D20416">
        <v>1</v>
      </c>
      <c r="E20416" t="s">
        <v>12786</v>
      </c>
      <c r="F20416" t="s">
        <v>8</v>
      </c>
      <c r="G20416" t="s">
        <v>20</v>
      </c>
      <c r="H20416" t="s">
        <v>519</v>
      </c>
      <c r="I20416" s="2">
        <v>1025</v>
      </c>
      <c r="J20416" s="5">
        <v>2</v>
      </c>
      <c r="L20416" s="5"/>
      <c r="M20416" s="2">
        <f t="shared" si="318"/>
        <v>-1661372.8799999957</v>
      </c>
      <c r="P20416"/>
    </row>
    <row r="20417" spans="1:16" hidden="1">
      <c r="A20417" t="s">
        <v>12788</v>
      </c>
      <c r="B20417" s="1">
        <v>42366</v>
      </c>
      <c r="C20417" t="s">
        <v>6</v>
      </c>
      <c r="D20417">
        <v>1</v>
      </c>
      <c r="E20417" t="s">
        <v>12789</v>
      </c>
      <c r="F20417" t="s">
        <v>8</v>
      </c>
      <c r="G20417" t="s">
        <v>20</v>
      </c>
      <c r="H20417" t="s">
        <v>120</v>
      </c>
      <c r="I20417" s="2">
        <v>1840</v>
      </c>
      <c r="J20417" s="5">
        <v>1</v>
      </c>
      <c r="L20417" s="5"/>
      <c r="M20417" s="2">
        <f t="shared" si="318"/>
        <v>-1659532.8799999957</v>
      </c>
      <c r="P20417"/>
    </row>
    <row r="20418" spans="1:16" hidden="1">
      <c r="A20418" t="s">
        <v>12790</v>
      </c>
      <c r="B20418" s="1">
        <v>42366</v>
      </c>
      <c r="C20418" t="s">
        <v>6</v>
      </c>
      <c r="D20418">
        <v>1</v>
      </c>
      <c r="E20418" t="s">
        <v>12791</v>
      </c>
      <c r="F20418" t="s">
        <v>29</v>
      </c>
      <c r="G20418" t="s">
        <v>20</v>
      </c>
      <c r="H20418" t="s">
        <v>12792</v>
      </c>
      <c r="I20418" s="2">
        <v>500</v>
      </c>
      <c r="J20418" s="5">
        <v>1</v>
      </c>
      <c r="L20418" s="5"/>
      <c r="M20418" s="2">
        <f t="shared" si="318"/>
        <v>-1659032.8799999957</v>
      </c>
      <c r="P20418"/>
    </row>
    <row r="20419" spans="1:16" hidden="1">
      <c r="A20419" t="s">
        <v>12793</v>
      </c>
      <c r="B20419" s="1">
        <v>42366</v>
      </c>
      <c r="C20419" t="s">
        <v>6</v>
      </c>
      <c r="D20419">
        <v>1</v>
      </c>
      <c r="E20419" t="s">
        <v>12794</v>
      </c>
      <c r="F20419" t="s">
        <v>8</v>
      </c>
      <c r="G20419" t="s">
        <v>20</v>
      </c>
      <c r="H20419" t="s">
        <v>12795</v>
      </c>
      <c r="I20419" s="2">
        <v>1840</v>
      </c>
      <c r="J20419" s="5">
        <v>1</v>
      </c>
      <c r="L20419" s="5"/>
      <c r="M20419" s="2">
        <f t="shared" si="318"/>
        <v>-1657192.8799999957</v>
      </c>
      <c r="P20419"/>
    </row>
    <row r="20420" spans="1:16" hidden="1">
      <c r="A20420" t="s">
        <v>12796</v>
      </c>
      <c r="B20420" s="1">
        <v>42366</v>
      </c>
      <c r="C20420" t="s">
        <v>6</v>
      </c>
      <c r="D20420">
        <v>1</v>
      </c>
      <c r="E20420" t="s">
        <v>12797</v>
      </c>
      <c r="F20420" t="s">
        <v>8</v>
      </c>
      <c r="G20420" t="s">
        <v>20</v>
      </c>
      <c r="H20420" t="s">
        <v>12798</v>
      </c>
      <c r="I20420" s="2">
        <v>1025</v>
      </c>
      <c r="J20420" s="5">
        <v>1</v>
      </c>
      <c r="L20420" s="5"/>
      <c r="M20420" s="2">
        <f t="shared" si="318"/>
        <v>-1656167.8799999957</v>
      </c>
      <c r="P20420"/>
    </row>
    <row r="20421" spans="1:16" hidden="1">
      <c r="A20421" t="s">
        <v>12799</v>
      </c>
      <c r="B20421" s="1">
        <v>42366</v>
      </c>
      <c r="C20421" t="s">
        <v>6</v>
      </c>
      <c r="D20421">
        <v>1</v>
      </c>
      <c r="E20421" t="s">
        <v>12800</v>
      </c>
      <c r="F20421" t="s">
        <v>29</v>
      </c>
      <c r="G20421" t="s">
        <v>20</v>
      </c>
      <c r="H20421" t="s">
        <v>12801</v>
      </c>
      <c r="I20421" s="2">
        <v>280.79000000000002</v>
      </c>
      <c r="J20421" s="5">
        <v>1</v>
      </c>
      <c r="L20421" s="5"/>
      <c r="M20421" s="2">
        <f t="shared" si="318"/>
        <v>-1655887.0899999957</v>
      </c>
      <c r="P20421"/>
    </row>
    <row r="20422" spans="1:16" hidden="1">
      <c r="A20422" t="s">
        <v>12816</v>
      </c>
      <c r="B20422" s="1">
        <v>42366</v>
      </c>
      <c r="C20422" t="s">
        <v>6</v>
      </c>
      <c r="D20422">
        <v>1</v>
      </c>
      <c r="E20422" t="s">
        <v>12817</v>
      </c>
      <c r="F20422" t="s">
        <v>29</v>
      </c>
      <c r="G20422" t="s">
        <v>20</v>
      </c>
      <c r="H20422" t="s">
        <v>10878</v>
      </c>
      <c r="I20422" s="2">
        <v>317.33999999999997</v>
      </c>
      <c r="J20422" s="5">
        <v>2</v>
      </c>
      <c r="L20422" s="5"/>
      <c r="M20422" s="2">
        <f t="shared" si="318"/>
        <v>-1655569.7499999956</v>
      </c>
      <c r="P20422"/>
    </row>
    <row r="20423" spans="1:16" hidden="1">
      <c r="A20423" t="s">
        <v>12823</v>
      </c>
      <c r="B20423" s="1">
        <v>42366</v>
      </c>
      <c r="C20423" t="s">
        <v>6</v>
      </c>
      <c r="D20423">
        <v>1</v>
      </c>
      <c r="E20423" t="s">
        <v>12824</v>
      </c>
      <c r="F20423" t="s">
        <v>29</v>
      </c>
      <c r="G20423" t="s">
        <v>20</v>
      </c>
      <c r="H20423" t="s">
        <v>2389</v>
      </c>
      <c r="I20423" s="2">
        <v>117.9</v>
      </c>
      <c r="J20423" s="5">
        <v>1</v>
      </c>
      <c r="L20423" s="5"/>
      <c r="M20423" s="2">
        <f t="shared" si="318"/>
        <v>-1655451.8499999957</v>
      </c>
      <c r="P20423"/>
    </row>
    <row r="20424" spans="1:16" hidden="1">
      <c r="A20424" t="s">
        <v>12825</v>
      </c>
      <c r="B20424" s="1">
        <v>42366</v>
      </c>
      <c r="C20424" t="s">
        <v>6</v>
      </c>
      <c r="D20424">
        <v>1</v>
      </c>
      <c r="E20424" t="s">
        <v>12826</v>
      </c>
      <c r="F20424" t="s">
        <v>29</v>
      </c>
      <c r="G20424" t="s">
        <v>20</v>
      </c>
      <c r="H20424" t="s">
        <v>65</v>
      </c>
      <c r="I20424" s="2">
        <v>100</v>
      </c>
      <c r="J20424" s="5">
        <v>1</v>
      </c>
      <c r="L20424" s="5"/>
      <c r="M20424" s="2">
        <f t="shared" si="318"/>
        <v>-1655351.8499999957</v>
      </c>
      <c r="P20424"/>
    </row>
    <row r="20425" spans="1:16" hidden="1">
      <c r="A20425" s="56" t="s">
        <v>12828</v>
      </c>
      <c r="B20425" s="64">
        <v>42366</v>
      </c>
      <c r="C20425" s="56" t="s">
        <v>12829</v>
      </c>
      <c r="D20425" s="56">
        <v>2</v>
      </c>
      <c r="E20425" s="56" t="s">
        <v>12830</v>
      </c>
      <c r="F20425" s="56" t="s">
        <v>78</v>
      </c>
      <c r="G20425" s="56" t="s">
        <v>20</v>
      </c>
      <c r="H20425" s="56" t="s">
        <v>12717</v>
      </c>
      <c r="I20425" s="17"/>
      <c r="J20425" s="18"/>
      <c r="K20425" s="17">
        <v>1840</v>
      </c>
      <c r="L20425" s="5" t="s">
        <v>36333</v>
      </c>
      <c r="M20425" s="2">
        <f t="shared" ref="M20425:M20488" si="319">+M20424+I20425-K20425</f>
        <v>-1657191.8499999957</v>
      </c>
      <c r="P20425"/>
    </row>
    <row r="20426" spans="1:16" hidden="1">
      <c r="A20426" s="56" t="s">
        <v>12831</v>
      </c>
      <c r="B20426" s="64">
        <v>42366</v>
      </c>
      <c r="C20426" s="56" t="s">
        <v>18</v>
      </c>
      <c r="D20426" s="56">
        <v>2</v>
      </c>
      <c r="E20426" s="56" t="s">
        <v>12832</v>
      </c>
      <c r="F20426" s="56" t="s">
        <v>312</v>
      </c>
      <c r="G20426" s="56" t="s">
        <v>479</v>
      </c>
      <c r="H20426" s="56" t="s">
        <v>12833</v>
      </c>
      <c r="I20426" s="17"/>
      <c r="J20426" s="18"/>
      <c r="K20426" s="17">
        <v>318.88</v>
      </c>
      <c r="L20426" s="5" t="s">
        <v>36333</v>
      </c>
      <c r="M20426" s="2">
        <f t="shared" si="319"/>
        <v>-1657510.7299999956</v>
      </c>
      <c r="P20426"/>
    </row>
    <row r="20427" spans="1:16" hidden="1">
      <c r="A20427" t="s">
        <v>12900</v>
      </c>
      <c r="B20427" s="1">
        <v>42366</v>
      </c>
      <c r="C20427" t="s">
        <v>43</v>
      </c>
      <c r="D20427">
        <v>1</v>
      </c>
      <c r="E20427" t="s">
        <v>12901</v>
      </c>
      <c r="F20427" t="s">
        <v>13</v>
      </c>
      <c r="G20427" t="s">
        <v>20</v>
      </c>
      <c r="H20427" t="s">
        <v>12902</v>
      </c>
      <c r="J20427" s="5"/>
      <c r="K20427" s="2">
        <v>115000</v>
      </c>
      <c r="L20427" s="5">
        <v>4</v>
      </c>
      <c r="M20427" s="2">
        <f t="shared" si="319"/>
        <v>-1772510.7299999956</v>
      </c>
      <c r="P20427"/>
    </row>
    <row r="20428" spans="1:16" hidden="1">
      <c r="A20428" t="s">
        <v>12906</v>
      </c>
      <c r="B20428" s="1">
        <v>42366</v>
      </c>
      <c r="C20428" t="s">
        <v>18</v>
      </c>
      <c r="D20428">
        <v>1</v>
      </c>
      <c r="E20428" t="s">
        <v>12907</v>
      </c>
      <c r="F20428" t="s">
        <v>13</v>
      </c>
      <c r="G20428" t="s">
        <v>20</v>
      </c>
      <c r="H20428" t="s">
        <v>12902</v>
      </c>
      <c r="J20428" s="5"/>
      <c r="K20428" s="2">
        <v>40000</v>
      </c>
      <c r="L20428" s="5">
        <v>4</v>
      </c>
      <c r="M20428" s="2">
        <f t="shared" si="319"/>
        <v>-1812510.7299999956</v>
      </c>
      <c r="P20428"/>
    </row>
    <row r="20429" spans="1:16" hidden="1">
      <c r="A20429" t="s">
        <v>12908</v>
      </c>
      <c r="B20429" s="1">
        <v>42366</v>
      </c>
      <c r="C20429" t="s">
        <v>18</v>
      </c>
      <c r="D20429">
        <v>1</v>
      </c>
      <c r="E20429" t="s">
        <v>12909</v>
      </c>
      <c r="F20429" t="s">
        <v>13</v>
      </c>
      <c r="G20429" t="s">
        <v>20</v>
      </c>
      <c r="H20429" t="s">
        <v>12910</v>
      </c>
      <c r="J20429" s="5"/>
      <c r="K20429" s="2">
        <v>10000</v>
      </c>
      <c r="L20429" s="5">
        <v>4</v>
      </c>
      <c r="M20429" s="2">
        <f t="shared" si="319"/>
        <v>-1822510.7299999956</v>
      </c>
      <c r="P20429"/>
    </row>
    <row r="20430" spans="1:16" hidden="1">
      <c r="A20430" t="s">
        <v>12914</v>
      </c>
      <c r="B20430" s="1">
        <v>42366</v>
      </c>
      <c r="C20430" t="s">
        <v>1</v>
      </c>
      <c r="D20430">
        <v>1</v>
      </c>
      <c r="E20430" t="s">
        <v>12915</v>
      </c>
      <c r="F20430" t="s">
        <v>13</v>
      </c>
      <c r="G20430" t="s">
        <v>20</v>
      </c>
      <c r="H20430" t="s">
        <v>12916</v>
      </c>
      <c r="J20430" s="5"/>
      <c r="K20430" s="2">
        <v>17600</v>
      </c>
      <c r="L20430" s="5">
        <v>4</v>
      </c>
      <c r="M20430" s="2">
        <f t="shared" si="319"/>
        <v>-1840110.7299999956</v>
      </c>
      <c r="P20430"/>
    </row>
    <row r="20431" spans="1:16" hidden="1">
      <c r="A20431" t="s">
        <v>12917</v>
      </c>
      <c r="B20431" s="1">
        <v>42366</v>
      </c>
      <c r="C20431" t="s">
        <v>1</v>
      </c>
      <c r="D20431">
        <v>1</v>
      </c>
      <c r="E20431" t="s">
        <v>12918</v>
      </c>
      <c r="F20431" t="s">
        <v>16</v>
      </c>
      <c r="G20431" t="s">
        <v>20</v>
      </c>
      <c r="H20431" t="s">
        <v>12584</v>
      </c>
      <c r="J20431" s="5"/>
      <c r="K20431" s="2">
        <v>47200</v>
      </c>
      <c r="L20431" s="5">
        <v>4</v>
      </c>
      <c r="M20431" s="2">
        <f t="shared" si="319"/>
        <v>-1887310.7299999956</v>
      </c>
      <c r="P20431"/>
    </row>
    <row r="20432" spans="1:16" hidden="1">
      <c r="A20432" t="s">
        <v>12919</v>
      </c>
      <c r="B20432" s="1">
        <v>42366</v>
      </c>
      <c r="C20432" t="s">
        <v>1</v>
      </c>
      <c r="D20432">
        <v>1</v>
      </c>
      <c r="E20432" t="s">
        <v>12920</v>
      </c>
      <c r="F20432" t="s">
        <v>16</v>
      </c>
      <c r="G20432" t="s">
        <v>20</v>
      </c>
      <c r="H20432" t="s">
        <v>12921</v>
      </c>
      <c r="J20432" s="5"/>
      <c r="K20432" s="2">
        <v>2800</v>
      </c>
      <c r="L20432" s="5">
        <v>4</v>
      </c>
      <c r="M20432" s="2">
        <f t="shared" si="319"/>
        <v>-1890110.7299999956</v>
      </c>
      <c r="P20432"/>
    </row>
    <row r="20433" spans="1:16" hidden="1">
      <c r="A20433" t="s">
        <v>12922</v>
      </c>
      <c r="B20433" s="1">
        <v>42366</v>
      </c>
      <c r="C20433" t="s">
        <v>1</v>
      </c>
      <c r="D20433">
        <v>1</v>
      </c>
      <c r="E20433" t="s">
        <v>12923</v>
      </c>
      <c r="F20433" t="s">
        <v>13</v>
      </c>
      <c r="G20433" t="s">
        <v>20</v>
      </c>
      <c r="H20433" t="s">
        <v>12924</v>
      </c>
      <c r="J20433" s="5"/>
      <c r="K20433" s="2">
        <v>351100</v>
      </c>
      <c r="L20433" s="5">
        <v>4</v>
      </c>
      <c r="M20433" s="2">
        <f t="shared" si="319"/>
        <v>-2241210.7299999958</v>
      </c>
      <c r="P20433"/>
    </row>
    <row r="20434" spans="1:16" hidden="1">
      <c r="A20434" t="s">
        <v>12925</v>
      </c>
      <c r="B20434" s="1">
        <v>42366</v>
      </c>
      <c r="C20434" t="s">
        <v>195</v>
      </c>
      <c r="D20434">
        <v>1</v>
      </c>
      <c r="E20434" t="s">
        <v>12926</v>
      </c>
      <c r="F20434" t="s">
        <v>13</v>
      </c>
      <c r="G20434" t="s">
        <v>20</v>
      </c>
      <c r="H20434" t="s">
        <v>195</v>
      </c>
      <c r="J20434" s="5"/>
      <c r="K20434" s="2">
        <v>56253.39</v>
      </c>
      <c r="L20434" s="5">
        <v>2</v>
      </c>
      <c r="M20434" s="2">
        <f t="shared" si="319"/>
        <v>-2297464.1199999959</v>
      </c>
      <c r="P20434"/>
    </row>
    <row r="20435" spans="1:16" hidden="1">
      <c r="A20435" t="s">
        <v>12927</v>
      </c>
      <c r="B20435" s="1">
        <v>42366</v>
      </c>
      <c r="C20435" t="s">
        <v>18</v>
      </c>
      <c r="D20435">
        <v>1</v>
      </c>
      <c r="E20435" t="s">
        <v>12928</v>
      </c>
      <c r="F20435" t="s">
        <v>13</v>
      </c>
      <c r="G20435" t="s">
        <v>20</v>
      </c>
      <c r="H20435" t="s">
        <v>18</v>
      </c>
      <c r="J20435" s="5"/>
      <c r="K20435" s="2">
        <v>31936.37</v>
      </c>
      <c r="L20435" s="5">
        <v>1</v>
      </c>
      <c r="M20435" s="2">
        <f t="shared" si="319"/>
        <v>-2329400.489999996</v>
      </c>
      <c r="P20435"/>
    </row>
    <row r="20436" spans="1:16" hidden="1">
      <c r="A20436" t="s">
        <v>12929</v>
      </c>
      <c r="B20436" s="1">
        <v>42366</v>
      </c>
      <c r="C20436" t="s">
        <v>200</v>
      </c>
      <c r="D20436">
        <v>1</v>
      </c>
      <c r="E20436" t="s">
        <v>12930</v>
      </c>
      <c r="F20436" t="s">
        <v>16</v>
      </c>
      <c r="G20436" t="s">
        <v>20</v>
      </c>
      <c r="H20436" t="s">
        <v>200</v>
      </c>
      <c r="J20436" s="5"/>
      <c r="K20436" s="2">
        <v>20472.259999999998</v>
      </c>
      <c r="L20436" s="5">
        <v>3</v>
      </c>
      <c r="M20436" s="2">
        <f t="shared" si="319"/>
        <v>-2349872.7499999958</v>
      </c>
      <c r="P20436"/>
    </row>
    <row r="20437" spans="1:16" hidden="1">
      <c r="A20437" t="s">
        <v>35534</v>
      </c>
      <c r="B20437" s="1">
        <v>42366</v>
      </c>
      <c r="C20437" t="s">
        <v>35535</v>
      </c>
      <c r="D20437">
        <v>1</v>
      </c>
      <c r="E20437" t="s">
        <v>35536</v>
      </c>
      <c r="F20437" t="s">
        <v>13565</v>
      </c>
      <c r="G20437" t="s">
        <v>4</v>
      </c>
      <c r="H20437" t="s">
        <v>12520</v>
      </c>
      <c r="I20437" s="2">
        <v>489200</v>
      </c>
      <c r="J20437" s="5">
        <v>8</v>
      </c>
      <c r="L20437" s="5"/>
      <c r="M20437" s="2">
        <f t="shared" si="319"/>
        <v>-1860672.7499999958</v>
      </c>
      <c r="P20437"/>
    </row>
    <row r="20438" spans="1:16" hidden="1">
      <c r="A20438" t="s">
        <v>35541</v>
      </c>
      <c r="B20438" s="1">
        <v>42366</v>
      </c>
      <c r="C20438" t="s">
        <v>10593</v>
      </c>
      <c r="D20438">
        <v>2</v>
      </c>
      <c r="E20438" t="s">
        <v>35542</v>
      </c>
      <c r="F20438" t="s">
        <v>13559</v>
      </c>
      <c r="G20438" t="s">
        <v>479</v>
      </c>
      <c r="H20438" t="s">
        <v>10961</v>
      </c>
      <c r="J20438" s="5"/>
      <c r="K20438" s="2">
        <v>472.96</v>
      </c>
      <c r="L20438" s="5" t="s">
        <v>36333</v>
      </c>
      <c r="M20438" s="2">
        <f t="shared" si="319"/>
        <v>-1861145.7099999958</v>
      </c>
      <c r="P20438"/>
    </row>
    <row r="20439" spans="1:16" hidden="1">
      <c r="A20439" t="s">
        <v>35541</v>
      </c>
      <c r="B20439" s="1">
        <v>42366</v>
      </c>
      <c r="C20439" t="s">
        <v>10593</v>
      </c>
      <c r="D20439">
        <v>2</v>
      </c>
      <c r="E20439" t="s">
        <v>35542</v>
      </c>
      <c r="F20439" t="s">
        <v>13559</v>
      </c>
      <c r="G20439" t="s">
        <v>479</v>
      </c>
      <c r="H20439" t="s">
        <v>10961</v>
      </c>
      <c r="I20439" s="2">
        <v>472.96</v>
      </c>
      <c r="J20439" s="5" t="s">
        <v>36333</v>
      </c>
      <c r="L20439" s="5"/>
      <c r="M20439" s="2">
        <f t="shared" si="319"/>
        <v>-1860672.7499999958</v>
      </c>
      <c r="P20439"/>
    </row>
    <row r="20440" spans="1:16" hidden="1">
      <c r="A20440" t="s">
        <v>35544</v>
      </c>
      <c r="B20440" s="1">
        <v>42366</v>
      </c>
      <c r="C20440" t="s">
        <v>1802</v>
      </c>
      <c r="D20440">
        <v>2</v>
      </c>
      <c r="E20440" t="s">
        <v>35545</v>
      </c>
      <c r="F20440" t="s">
        <v>13559</v>
      </c>
      <c r="G20440" t="s">
        <v>479</v>
      </c>
      <c r="H20440" t="s">
        <v>35546</v>
      </c>
      <c r="I20440" s="2">
        <v>337.83</v>
      </c>
      <c r="J20440" s="5">
        <v>5</v>
      </c>
      <c r="L20440" s="5"/>
      <c r="M20440" s="2">
        <f t="shared" si="319"/>
        <v>-1860334.9199999957</v>
      </c>
      <c r="P20440"/>
    </row>
    <row r="20441" spans="1:16" hidden="1">
      <c r="A20441" t="s">
        <v>35548</v>
      </c>
      <c r="B20441" s="1">
        <v>42366</v>
      </c>
      <c r="C20441" t="s">
        <v>35549</v>
      </c>
      <c r="D20441">
        <v>1</v>
      </c>
      <c r="E20441" t="s">
        <v>35550</v>
      </c>
      <c r="F20441" t="s">
        <v>13565</v>
      </c>
      <c r="G20441" t="s">
        <v>4</v>
      </c>
      <c r="H20441" t="s">
        <v>33512</v>
      </c>
      <c r="I20441" s="2">
        <v>7000</v>
      </c>
      <c r="J20441" s="5">
        <v>6</v>
      </c>
      <c r="L20441" s="5"/>
      <c r="M20441" s="2">
        <f t="shared" si="319"/>
        <v>-1853334.9199999957</v>
      </c>
      <c r="P20441"/>
    </row>
    <row r="20442" spans="1:16" hidden="1">
      <c r="A20442" t="s">
        <v>35553</v>
      </c>
      <c r="B20442" s="1">
        <v>42366</v>
      </c>
      <c r="C20442" t="s">
        <v>35069</v>
      </c>
      <c r="D20442">
        <v>1</v>
      </c>
      <c r="E20442" t="s">
        <v>35554</v>
      </c>
      <c r="F20442" t="s">
        <v>13561</v>
      </c>
      <c r="G20442" t="s">
        <v>4</v>
      </c>
      <c r="H20442" t="s">
        <v>35071</v>
      </c>
      <c r="I20442" s="2">
        <v>25000</v>
      </c>
      <c r="J20442" s="5">
        <v>8</v>
      </c>
      <c r="L20442" s="5"/>
      <c r="M20442" s="2">
        <f t="shared" si="319"/>
        <v>-1828334.9199999957</v>
      </c>
      <c r="P20442"/>
    </row>
    <row r="20443" spans="1:16" hidden="1">
      <c r="A20443" t="s">
        <v>35557</v>
      </c>
      <c r="B20443" s="1">
        <v>42366</v>
      </c>
      <c r="C20443" t="s">
        <v>34359</v>
      </c>
      <c r="D20443">
        <v>1</v>
      </c>
      <c r="E20443" t="s">
        <v>35558</v>
      </c>
      <c r="F20443" t="s">
        <v>13565</v>
      </c>
      <c r="G20443" t="s">
        <v>4</v>
      </c>
      <c r="H20443" t="s">
        <v>12584</v>
      </c>
      <c r="I20443" s="2">
        <v>150000</v>
      </c>
      <c r="J20443" s="5">
        <v>8</v>
      </c>
      <c r="L20443" s="5"/>
      <c r="M20443" s="2">
        <f t="shared" si="319"/>
        <v>-1678334.9199999957</v>
      </c>
      <c r="P20443"/>
    </row>
    <row r="20444" spans="1:16" hidden="1">
      <c r="A20444" t="s">
        <v>35560</v>
      </c>
      <c r="B20444" s="1">
        <v>42366</v>
      </c>
      <c r="C20444" t="s">
        <v>6</v>
      </c>
      <c r="D20444">
        <v>1</v>
      </c>
      <c r="E20444" t="s">
        <v>35561</v>
      </c>
      <c r="F20444" t="s">
        <v>13610</v>
      </c>
      <c r="G20444" t="s">
        <v>4</v>
      </c>
      <c r="H20444" t="s">
        <v>12141</v>
      </c>
      <c r="I20444" s="2">
        <v>10474.43</v>
      </c>
      <c r="J20444" s="5">
        <v>7</v>
      </c>
      <c r="L20444" s="5"/>
      <c r="M20444" s="2">
        <f t="shared" si="319"/>
        <v>-1667860.4899999958</v>
      </c>
      <c r="P20444"/>
    </row>
    <row r="20445" spans="1:16" hidden="1">
      <c r="A20445" t="s">
        <v>35563</v>
      </c>
      <c r="B20445" s="1">
        <v>42366</v>
      </c>
      <c r="C20445" t="s">
        <v>10593</v>
      </c>
      <c r="D20445">
        <v>2</v>
      </c>
      <c r="E20445" t="s">
        <v>35564</v>
      </c>
      <c r="F20445" t="s">
        <v>13559</v>
      </c>
      <c r="G20445" t="s">
        <v>479</v>
      </c>
      <c r="H20445" t="s">
        <v>12463</v>
      </c>
      <c r="J20445" s="5"/>
      <c r="K20445" s="2">
        <v>263.37</v>
      </c>
      <c r="L20445" s="5" t="s">
        <v>36333</v>
      </c>
      <c r="M20445" s="2">
        <f t="shared" si="319"/>
        <v>-1668123.8599999959</v>
      </c>
      <c r="P20445"/>
    </row>
    <row r="20446" spans="1:16" hidden="1">
      <c r="A20446" t="s">
        <v>35563</v>
      </c>
      <c r="B20446" s="1">
        <v>42366</v>
      </c>
      <c r="C20446" t="s">
        <v>10593</v>
      </c>
      <c r="D20446">
        <v>2</v>
      </c>
      <c r="E20446" t="s">
        <v>35564</v>
      </c>
      <c r="F20446" t="s">
        <v>13559</v>
      </c>
      <c r="G20446" t="s">
        <v>479</v>
      </c>
      <c r="H20446" t="s">
        <v>12463</v>
      </c>
      <c r="I20446" s="2">
        <v>263.37</v>
      </c>
      <c r="J20446" s="5" t="s">
        <v>36333</v>
      </c>
      <c r="L20446" s="5"/>
      <c r="M20446" s="2">
        <f t="shared" si="319"/>
        <v>-1667860.4899999958</v>
      </c>
      <c r="P20446"/>
    </row>
    <row r="20447" spans="1:16" hidden="1">
      <c r="A20447" t="s">
        <v>35567</v>
      </c>
      <c r="B20447" s="1">
        <v>42366</v>
      </c>
      <c r="C20447" t="s">
        <v>10593</v>
      </c>
      <c r="D20447">
        <v>2</v>
      </c>
      <c r="E20447" t="s">
        <v>35568</v>
      </c>
      <c r="F20447" t="s">
        <v>13559</v>
      </c>
      <c r="G20447" t="s">
        <v>479</v>
      </c>
      <c r="H20447" t="s">
        <v>1278</v>
      </c>
      <c r="J20447" s="5"/>
      <c r="K20447" s="2">
        <v>1325.65</v>
      </c>
      <c r="L20447" s="5" t="s">
        <v>36333</v>
      </c>
      <c r="M20447" s="2">
        <f t="shared" si="319"/>
        <v>-1669186.1399999957</v>
      </c>
      <c r="P20447"/>
    </row>
    <row r="20448" spans="1:16" hidden="1">
      <c r="A20448" t="s">
        <v>35567</v>
      </c>
      <c r="B20448" s="1">
        <v>42366</v>
      </c>
      <c r="C20448" t="s">
        <v>10593</v>
      </c>
      <c r="D20448">
        <v>2</v>
      </c>
      <c r="E20448" t="s">
        <v>35568</v>
      </c>
      <c r="F20448" t="s">
        <v>13559</v>
      </c>
      <c r="G20448" t="s">
        <v>479</v>
      </c>
      <c r="H20448" t="s">
        <v>1278</v>
      </c>
      <c r="I20448" s="2">
        <v>1325.65</v>
      </c>
      <c r="J20448" s="5" t="s">
        <v>36333</v>
      </c>
      <c r="L20448" s="5"/>
      <c r="M20448" s="2">
        <f t="shared" si="319"/>
        <v>-1667860.4899999958</v>
      </c>
      <c r="P20448"/>
    </row>
    <row r="20449" spans="1:16" hidden="1">
      <c r="A20449" t="s">
        <v>35570</v>
      </c>
      <c r="B20449" s="1">
        <v>42366</v>
      </c>
      <c r="C20449" t="s">
        <v>10593</v>
      </c>
      <c r="D20449">
        <v>2</v>
      </c>
      <c r="E20449" t="s">
        <v>35571</v>
      </c>
      <c r="F20449" t="s">
        <v>13559</v>
      </c>
      <c r="G20449" t="s">
        <v>479</v>
      </c>
      <c r="H20449" t="s">
        <v>12239</v>
      </c>
      <c r="J20449" s="5"/>
      <c r="K20449" s="2">
        <v>2391.35</v>
      </c>
      <c r="L20449" s="5" t="s">
        <v>36333</v>
      </c>
      <c r="M20449" s="2">
        <f t="shared" si="319"/>
        <v>-1670251.8399999959</v>
      </c>
      <c r="P20449"/>
    </row>
    <row r="20450" spans="1:16" hidden="1">
      <c r="A20450" t="s">
        <v>35570</v>
      </c>
      <c r="B20450" s="1">
        <v>42366</v>
      </c>
      <c r="C20450" t="s">
        <v>10593</v>
      </c>
      <c r="D20450">
        <v>2</v>
      </c>
      <c r="E20450" t="s">
        <v>35571</v>
      </c>
      <c r="F20450" t="s">
        <v>13559</v>
      </c>
      <c r="G20450" t="s">
        <v>479</v>
      </c>
      <c r="H20450" t="s">
        <v>12239</v>
      </c>
      <c r="I20450" s="2">
        <v>2391.35</v>
      </c>
      <c r="J20450" s="5" t="s">
        <v>36333</v>
      </c>
      <c r="L20450" s="5"/>
      <c r="M20450" s="2">
        <f t="shared" si="319"/>
        <v>-1667860.4899999958</v>
      </c>
      <c r="P20450"/>
    </row>
    <row r="20451" spans="1:16" hidden="1">
      <c r="A20451" t="s">
        <v>35574</v>
      </c>
      <c r="B20451" s="1">
        <v>42366</v>
      </c>
      <c r="C20451" t="s">
        <v>10593</v>
      </c>
      <c r="D20451">
        <v>2</v>
      </c>
      <c r="E20451" t="s">
        <v>35575</v>
      </c>
      <c r="F20451" t="s">
        <v>13559</v>
      </c>
      <c r="G20451" t="s">
        <v>479</v>
      </c>
      <c r="H20451" t="s">
        <v>11774</v>
      </c>
      <c r="J20451" s="5"/>
      <c r="K20451" s="2">
        <v>2462.37</v>
      </c>
      <c r="L20451" s="5" t="s">
        <v>36333</v>
      </c>
      <c r="M20451" s="2">
        <f t="shared" si="319"/>
        <v>-1670322.8599999959</v>
      </c>
      <c r="P20451"/>
    </row>
    <row r="20452" spans="1:16" hidden="1">
      <c r="A20452" t="s">
        <v>35574</v>
      </c>
      <c r="B20452" s="1">
        <v>42366</v>
      </c>
      <c r="C20452" t="s">
        <v>10593</v>
      </c>
      <c r="D20452">
        <v>2</v>
      </c>
      <c r="E20452" t="s">
        <v>35575</v>
      </c>
      <c r="F20452" t="s">
        <v>13559</v>
      </c>
      <c r="G20452" t="s">
        <v>479</v>
      </c>
      <c r="H20452" t="s">
        <v>11774</v>
      </c>
      <c r="I20452" s="2">
        <v>2462.37</v>
      </c>
      <c r="J20452" s="5" t="s">
        <v>36333</v>
      </c>
      <c r="L20452" s="5"/>
      <c r="M20452" s="2">
        <f t="shared" si="319"/>
        <v>-1667860.4899999958</v>
      </c>
      <c r="P20452"/>
    </row>
    <row r="20453" spans="1:16" hidden="1">
      <c r="A20453" t="s">
        <v>35579</v>
      </c>
      <c r="B20453" s="1">
        <v>42366</v>
      </c>
      <c r="C20453" t="s">
        <v>10593</v>
      </c>
      <c r="D20453">
        <v>2</v>
      </c>
      <c r="E20453" t="s">
        <v>35580</v>
      </c>
      <c r="F20453" t="s">
        <v>13559</v>
      </c>
      <c r="G20453" t="s">
        <v>479</v>
      </c>
      <c r="H20453" t="s">
        <v>11767</v>
      </c>
      <c r="J20453" s="5"/>
      <c r="K20453" s="2">
        <v>117.9</v>
      </c>
      <c r="L20453" s="5" t="s">
        <v>36333</v>
      </c>
      <c r="M20453" s="2">
        <f t="shared" si="319"/>
        <v>-1667978.3899999957</v>
      </c>
      <c r="P20453"/>
    </row>
    <row r="20454" spans="1:16" hidden="1">
      <c r="A20454" t="s">
        <v>35579</v>
      </c>
      <c r="B20454" s="1">
        <v>42366</v>
      </c>
      <c r="C20454" t="s">
        <v>10593</v>
      </c>
      <c r="D20454">
        <v>2</v>
      </c>
      <c r="E20454" t="s">
        <v>35580</v>
      </c>
      <c r="F20454" t="s">
        <v>13559</v>
      </c>
      <c r="G20454" t="s">
        <v>479</v>
      </c>
      <c r="H20454" t="s">
        <v>11767</v>
      </c>
      <c r="I20454" s="2">
        <v>117.9</v>
      </c>
      <c r="J20454" s="5" t="s">
        <v>36333</v>
      </c>
      <c r="L20454" s="5"/>
      <c r="M20454" s="2">
        <f t="shared" si="319"/>
        <v>-1667860.4899999958</v>
      </c>
      <c r="P20454"/>
    </row>
    <row r="20455" spans="1:16" hidden="1">
      <c r="A20455" t="s">
        <v>35583</v>
      </c>
      <c r="B20455" s="1">
        <v>42366</v>
      </c>
      <c r="C20455" t="s">
        <v>10593</v>
      </c>
      <c r="D20455">
        <v>2</v>
      </c>
      <c r="E20455" t="s">
        <v>35584</v>
      </c>
      <c r="F20455" t="s">
        <v>13559</v>
      </c>
      <c r="G20455" t="s">
        <v>479</v>
      </c>
      <c r="H20455" t="s">
        <v>8389</v>
      </c>
      <c r="J20455" s="5"/>
      <c r="K20455" s="2">
        <v>665.89</v>
      </c>
      <c r="L20455" s="5" t="s">
        <v>36333</v>
      </c>
      <c r="M20455" s="2">
        <f t="shared" si="319"/>
        <v>-1668526.3799999957</v>
      </c>
      <c r="P20455"/>
    </row>
    <row r="20456" spans="1:16" hidden="1">
      <c r="A20456" t="s">
        <v>35583</v>
      </c>
      <c r="B20456" s="1">
        <v>42366</v>
      </c>
      <c r="C20456" t="s">
        <v>10593</v>
      </c>
      <c r="D20456">
        <v>2</v>
      </c>
      <c r="E20456" t="s">
        <v>35584</v>
      </c>
      <c r="F20456" t="s">
        <v>13559</v>
      </c>
      <c r="G20456" t="s">
        <v>479</v>
      </c>
      <c r="H20456" t="s">
        <v>8389</v>
      </c>
      <c r="I20456" s="2">
        <v>665.89</v>
      </c>
      <c r="J20456" s="5" t="s">
        <v>36333</v>
      </c>
      <c r="L20456" s="5"/>
      <c r="M20456" s="2">
        <f t="shared" si="319"/>
        <v>-1667860.4899999958</v>
      </c>
      <c r="P20456"/>
    </row>
    <row r="20457" spans="1:16" hidden="1">
      <c r="A20457" t="s">
        <v>35586</v>
      </c>
      <c r="B20457" s="1">
        <v>42366</v>
      </c>
      <c r="C20457" t="s">
        <v>10593</v>
      </c>
      <c r="D20457">
        <v>2</v>
      </c>
      <c r="E20457" t="s">
        <v>35587</v>
      </c>
      <c r="F20457" t="s">
        <v>13559</v>
      </c>
      <c r="G20457" t="s">
        <v>479</v>
      </c>
      <c r="H20457" t="s">
        <v>299</v>
      </c>
      <c r="J20457" s="5"/>
      <c r="K20457" s="2">
        <v>335.33</v>
      </c>
      <c r="L20457" s="5" t="s">
        <v>36333</v>
      </c>
      <c r="M20457" s="2">
        <f t="shared" si="319"/>
        <v>-1668195.8199999959</v>
      </c>
      <c r="P20457"/>
    </row>
    <row r="20458" spans="1:16" hidden="1">
      <c r="A20458" t="s">
        <v>35586</v>
      </c>
      <c r="B20458" s="1">
        <v>42366</v>
      </c>
      <c r="C20458" t="s">
        <v>10593</v>
      </c>
      <c r="D20458">
        <v>2</v>
      </c>
      <c r="E20458" t="s">
        <v>35587</v>
      </c>
      <c r="F20458" t="s">
        <v>13559</v>
      </c>
      <c r="G20458" t="s">
        <v>479</v>
      </c>
      <c r="H20458" t="s">
        <v>299</v>
      </c>
      <c r="I20458" s="2">
        <v>335.33</v>
      </c>
      <c r="J20458" s="5" t="s">
        <v>36333</v>
      </c>
      <c r="L20458" s="5"/>
      <c r="M20458" s="2">
        <f t="shared" si="319"/>
        <v>-1667860.4899999958</v>
      </c>
      <c r="P20458"/>
    </row>
    <row r="20459" spans="1:16" hidden="1">
      <c r="A20459" t="s">
        <v>35589</v>
      </c>
      <c r="B20459" s="1">
        <v>42366</v>
      </c>
      <c r="C20459" t="s">
        <v>10593</v>
      </c>
      <c r="D20459">
        <v>2</v>
      </c>
      <c r="E20459" t="s">
        <v>35590</v>
      </c>
      <c r="F20459" t="s">
        <v>13559</v>
      </c>
      <c r="G20459" t="s">
        <v>479</v>
      </c>
      <c r="H20459" t="s">
        <v>10739</v>
      </c>
      <c r="J20459" s="5"/>
      <c r="K20459" s="2">
        <v>18.57</v>
      </c>
      <c r="L20459" s="5" t="s">
        <v>36333</v>
      </c>
      <c r="M20459" s="2">
        <f t="shared" si="319"/>
        <v>-1667879.0599999959</v>
      </c>
      <c r="P20459"/>
    </row>
    <row r="20460" spans="1:16" hidden="1">
      <c r="A20460" t="s">
        <v>35589</v>
      </c>
      <c r="B20460" s="1">
        <v>42366</v>
      </c>
      <c r="C20460" t="s">
        <v>10593</v>
      </c>
      <c r="D20460">
        <v>2</v>
      </c>
      <c r="E20460" t="s">
        <v>35590</v>
      </c>
      <c r="F20460" t="s">
        <v>13559</v>
      </c>
      <c r="G20460" t="s">
        <v>479</v>
      </c>
      <c r="H20460" t="s">
        <v>10739</v>
      </c>
      <c r="I20460" s="2">
        <v>18.57</v>
      </c>
      <c r="J20460" s="5" t="s">
        <v>36333</v>
      </c>
      <c r="L20460" s="5"/>
      <c r="M20460" s="2">
        <f t="shared" si="319"/>
        <v>-1667860.4899999958</v>
      </c>
      <c r="P20460"/>
    </row>
    <row r="20461" spans="1:16" hidden="1">
      <c r="A20461" t="s">
        <v>35592</v>
      </c>
      <c r="B20461" s="1">
        <v>42366</v>
      </c>
      <c r="C20461" t="s">
        <v>31751</v>
      </c>
      <c r="D20461">
        <v>1</v>
      </c>
      <c r="E20461" t="s">
        <v>35593</v>
      </c>
      <c r="F20461" t="s">
        <v>13565</v>
      </c>
      <c r="G20461" t="s">
        <v>4</v>
      </c>
      <c r="H20461" t="s">
        <v>31753</v>
      </c>
      <c r="I20461" s="2">
        <v>30000</v>
      </c>
      <c r="J20461" s="5">
        <v>8</v>
      </c>
      <c r="L20461" s="5"/>
      <c r="M20461" s="2">
        <f t="shared" si="319"/>
        <v>-1637860.4899999958</v>
      </c>
      <c r="P20461"/>
    </row>
    <row r="20462" spans="1:16" hidden="1">
      <c r="A20462" t="s">
        <v>35595</v>
      </c>
      <c r="B20462" s="1">
        <v>42366</v>
      </c>
      <c r="C20462" t="s">
        <v>10593</v>
      </c>
      <c r="D20462">
        <v>2</v>
      </c>
      <c r="E20462" t="s">
        <v>35596</v>
      </c>
      <c r="F20462" t="s">
        <v>13559</v>
      </c>
      <c r="G20462" t="s">
        <v>479</v>
      </c>
      <c r="H20462" t="s">
        <v>8671</v>
      </c>
      <c r="J20462" s="5"/>
      <c r="K20462" s="2">
        <v>729.43</v>
      </c>
      <c r="L20462" s="5" t="s">
        <v>36333</v>
      </c>
      <c r="M20462" s="2">
        <f t="shared" si="319"/>
        <v>-1638589.9199999957</v>
      </c>
      <c r="P20462"/>
    </row>
    <row r="20463" spans="1:16" hidden="1">
      <c r="A20463" t="s">
        <v>35595</v>
      </c>
      <c r="B20463" s="1">
        <v>42366</v>
      </c>
      <c r="C20463" t="s">
        <v>10593</v>
      </c>
      <c r="D20463">
        <v>2</v>
      </c>
      <c r="E20463" t="s">
        <v>35596</v>
      </c>
      <c r="F20463" t="s">
        <v>13559</v>
      </c>
      <c r="G20463" t="s">
        <v>479</v>
      </c>
      <c r="H20463" t="s">
        <v>8671</v>
      </c>
      <c r="I20463" s="2">
        <v>729.43</v>
      </c>
      <c r="J20463" s="5" t="s">
        <v>36333</v>
      </c>
      <c r="L20463" s="5"/>
      <c r="M20463" s="2">
        <f t="shared" si="319"/>
        <v>-1637860.4899999958</v>
      </c>
      <c r="P20463"/>
    </row>
    <row r="20464" spans="1:16" hidden="1">
      <c r="A20464" t="s">
        <v>35598</v>
      </c>
      <c r="B20464" s="1">
        <v>42366</v>
      </c>
      <c r="C20464" t="s">
        <v>35599</v>
      </c>
      <c r="D20464">
        <v>1</v>
      </c>
      <c r="E20464" t="s">
        <v>35600</v>
      </c>
      <c r="F20464" t="s">
        <v>13565</v>
      </c>
      <c r="G20464" t="s">
        <v>4</v>
      </c>
      <c r="H20464" t="s">
        <v>35601</v>
      </c>
      <c r="I20464" s="2">
        <v>197492.05</v>
      </c>
      <c r="J20464" s="5">
        <v>8</v>
      </c>
      <c r="L20464" s="5"/>
      <c r="M20464" s="2">
        <f t="shared" si="319"/>
        <v>-1440368.4399999958</v>
      </c>
      <c r="P20464"/>
    </row>
    <row r="20465" spans="1:16" hidden="1">
      <c r="A20465" t="s">
        <v>35603</v>
      </c>
      <c r="B20465" s="1">
        <v>42366</v>
      </c>
      <c r="C20465" t="s">
        <v>10593</v>
      </c>
      <c r="D20465">
        <v>2</v>
      </c>
      <c r="E20465" t="s">
        <v>35604</v>
      </c>
      <c r="F20465" t="s">
        <v>13559</v>
      </c>
      <c r="G20465" t="s">
        <v>479</v>
      </c>
      <c r="H20465" t="s">
        <v>10037</v>
      </c>
      <c r="J20465" s="5"/>
      <c r="K20465" s="2">
        <v>137.24</v>
      </c>
      <c r="L20465" s="5" t="s">
        <v>36333</v>
      </c>
      <c r="M20465" s="2">
        <f t="shared" si="319"/>
        <v>-1440505.6799999957</v>
      </c>
      <c r="P20465"/>
    </row>
    <row r="20466" spans="1:16" hidden="1">
      <c r="A20466" t="s">
        <v>35603</v>
      </c>
      <c r="B20466" s="1">
        <v>42366</v>
      </c>
      <c r="C20466" t="s">
        <v>10593</v>
      </c>
      <c r="D20466">
        <v>2</v>
      </c>
      <c r="E20466" t="s">
        <v>35604</v>
      </c>
      <c r="F20466" t="s">
        <v>13559</v>
      </c>
      <c r="G20466" t="s">
        <v>479</v>
      </c>
      <c r="H20466" t="s">
        <v>10037</v>
      </c>
      <c r="I20466" s="2">
        <v>137.24</v>
      </c>
      <c r="J20466" s="5" t="s">
        <v>36333</v>
      </c>
      <c r="L20466" s="5"/>
      <c r="M20466" s="2">
        <f t="shared" si="319"/>
        <v>-1440368.4399999958</v>
      </c>
      <c r="P20466"/>
    </row>
    <row r="20467" spans="1:16" hidden="1">
      <c r="A20467" t="s">
        <v>35607</v>
      </c>
      <c r="B20467" s="1">
        <v>42366</v>
      </c>
      <c r="C20467" t="s">
        <v>10593</v>
      </c>
      <c r="D20467">
        <v>2</v>
      </c>
      <c r="E20467" t="s">
        <v>35608</v>
      </c>
      <c r="F20467" t="s">
        <v>13559</v>
      </c>
      <c r="G20467" t="s">
        <v>479</v>
      </c>
      <c r="H20467" t="s">
        <v>65</v>
      </c>
      <c r="J20467" s="5"/>
      <c r="K20467" s="2">
        <v>127.29</v>
      </c>
      <c r="L20467" s="5" t="s">
        <v>36333</v>
      </c>
      <c r="M20467" s="2">
        <f t="shared" si="319"/>
        <v>-1440495.7299999958</v>
      </c>
      <c r="P20467"/>
    </row>
    <row r="20468" spans="1:16" hidden="1">
      <c r="A20468" t="s">
        <v>35607</v>
      </c>
      <c r="B20468" s="1">
        <v>42366</v>
      </c>
      <c r="C20468" t="s">
        <v>10593</v>
      </c>
      <c r="D20468">
        <v>2</v>
      </c>
      <c r="E20468" t="s">
        <v>35608</v>
      </c>
      <c r="F20468" t="s">
        <v>13559</v>
      </c>
      <c r="G20468" t="s">
        <v>479</v>
      </c>
      <c r="H20468" t="s">
        <v>65</v>
      </c>
      <c r="I20468" s="2">
        <v>127.29</v>
      </c>
      <c r="J20468" s="5" t="s">
        <v>36333</v>
      </c>
      <c r="L20468" s="5"/>
      <c r="M20468" s="2">
        <f t="shared" si="319"/>
        <v>-1440368.4399999958</v>
      </c>
      <c r="P20468"/>
    </row>
    <row r="20469" spans="1:16" hidden="1">
      <c r="A20469" t="s">
        <v>35611</v>
      </c>
      <c r="B20469" s="1">
        <v>42366</v>
      </c>
      <c r="C20469" t="s">
        <v>437</v>
      </c>
      <c r="D20469">
        <v>2</v>
      </c>
      <c r="E20469" t="s">
        <v>35612</v>
      </c>
      <c r="F20469" t="s">
        <v>13559</v>
      </c>
      <c r="G20469" t="s">
        <v>479</v>
      </c>
      <c r="H20469" t="s">
        <v>65</v>
      </c>
      <c r="I20469" s="2">
        <v>1754</v>
      </c>
      <c r="J20469" s="5">
        <v>8</v>
      </c>
      <c r="L20469" s="5"/>
      <c r="M20469" s="2">
        <f t="shared" si="319"/>
        <v>-1438614.4399999958</v>
      </c>
      <c r="P20469"/>
    </row>
    <row r="20470" spans="1:16" hidden="1">
      <c r="A20470" t="s">
        <v>35614</v>
      </c>
      <c r="B20470" s="1">
        <v>42366</v>
      </c>
      <c r="C20470" t="s">
        <v>6</v>
      </c>
      <c r="D20470">
        <v>1</v>
      </c>
      <c r="E20470" t="s">
        <v>35615</v>
      </c>
      <c r="F20470" t="s">
        <v>13565</v>
      </c>
      <c r="G20470" t="s">
        <v>4</v>
      </c>
      <c r="H20470" t="s">
        <v>11686</v>
      </c>
      <c r="I20470" s="2">
        <v>50000</v>
      </c>
      <c r="J20470" s="5">
        <v>8</v>
      </c>
      <c r="L20470" s="5"/>
      <c r="M20470" s="2">
        <f t="shared" si="319"/>
        <v>-1388614.4399999958</v>
      </c>
      <c r="P20470"/>
    </row>
    <row r="20471" spans="1:16" hidden="1">
      <c r="A20471" t="s">
        <v>35617</v>
      </c>
      <c r="B20471" s="1">
        <v>42366</v>
      </c>
      <c r="C20471" t="s">
        <v>10593</v>
      </c>
      <c r="D20471">
        <v>2</v>
      </c>
      <c r="E20471" t="s">
        <v>35618</v>
      </c>
      <c r="F20471" t="s">
        <v>13559</v>
      </c>
      <c r="G20471" t="s">
        <v>479</v>
      </c>
      <c r="H20471" t="s">
        <v>3378</v>
      </c>
      <c r="J20471" s="5"/>
      <c r="K20471" s="2">
        <v>2653.15</v>
      </c>
      <c r="L20471" s="5" t="s">
        <v>36333</v>
      </c>
      <c r="M20471" s="2">
        <f t="shared" si="319"/>
        <v>-1391267.5899999957</v>
      </c>
      <c r="P20471"/>
    </row>
    <row r="20472" spans="1:16" hidden="1">
      <c r="A20472" t="s">
        <v>35617</v>
      </c>
      <c r="B20472" s="1">
        <v>42366</v>
      </c>
      <c r="C20472" t="s">
        <v>10593</v>
      </c>
      <c r="D20472">
        <v>2</v>
      </c>
      <c r="E20472" t="s">
        <v>35618</v>
      </c>
      <c r="F20472" t="s">
        <v>13559</v>
      </c>
      <c r="G20472" t="s">
        <v>479</v>
      </c>
      <c r="H20472" t="s">
        <v>3378</v>
      </c>
      <c r="I20472" s="2">
        <v>2653.15</v>
      </c>
      <c r="J20472" s="5" t="s">
        <v>36333</v>
      </c>
      <c r="L20472" s="5"/>
      <c r="M20472" s="2">
        <f t="shared" si="319"/>
        <v>-1388614.4399999958</v>
      </c>
      <c r="P20472"/>
    </row>
    <row r="20473" spans="1:16" hidden="1">
      <c r="A20473" t="s">
        <v>35621</v>
      </c>
      <c r="B20473" s="1">
        <v>42366</v>
      </c>
      <c r="C20473" t="s">
        <v>35622</v>
      </c>
      <c r="D20473">
        <v>1</v>
      </c>
      <c r="E20473" t="s">
        <v>35623</v>
      </c>
      <c r="F20473" t="s">
        <v>13565</v>
      </c>
      <c r="G20473" t="s">
        <v>4</v>
      </c>
      <c r="H20473" t="s">
        <v>35624</v>
      </c>
      <c r="I20473" s="2">
        <v>70000</v>
      </c>
      <c r="J20473" s="5">
        <v>8</v>
      </c>
      <c r="L20473" s="5"/>
      <c r="M20473" s="2">
        <f t="shared" si="319"/>
        <v>-1318614.4399999958</v>
      </c>
      <c r="P20473"/>
    </row>
    <row r="20474" spans="1:16" hidden="1">
      <c r="A20474" t="s">
        <v>35627</v>
      </c>
      <c r="B20474" s="1">
        <v>42366</v>
      </c>
      <c r="C20474" t="s">
        <v>6</v>
      </c>
      <c r="D20474">
        <v>1</v>
      </c>
      <c r="E20474" t="s">
        <v>35628</v>
      </c>
      <c r="F20474" t="s">
        <v>13565</v>
      </c>
      <c r="G20474" t="s">
        <v>4</v>
      </c>
      <c r="H20474" t="s">
        <v>12685</v>
      </c>
      <c r="I20474" s="2">
        <v>202000</v>
      </c>
      <c r="J20474" s="5">
        <v>8</v>
      </c>
      <c r="L20474" s="5"/>
      <c r="M20474" s="2">
        <f t="shared" si="319"/>
        <v>-1116614.4399999958</v>
      </c>
      <c r="N20474" s="3"/>
      <c r="P20474"/>
    </row>
    <row r="20475" spans="1:16" hidden="1">
      <c r="A20475" t="s">
        <v>35631</v>
      </c>
      <c r="B20475" s="1">
        <v>42366</v>
      </c>
      <c r="C20475" t="s">
        <v>6</v>
      </c>
      <c r="D20475">
        <v>1</v>
      </c>
      <c r="E20475" t="s">
        <v>35632</v>
      </c>
      <c r="F20475" t="s">
        <v>13610</v>
      </c>
      <c r="G20475" t="s">
        <v>4</v>
      </c>
      <c r="H20475" t="s">
        <v>18467</v>
      </c>
      <c r="I20475" s="2">
        <v>9038.8700000000008</v>
      </c>
      <c r="J20475" s="5">
        <v>7</v>
      </c>
      <c r="L20475" s="5"/>
      <c r="M20475" s="2">
        <f t="shared" si="319"/>
        <v>-1107575.5699999956</v>
      </c>
      <c r="P20475"/>
    </row>
    <row r="20476" spans="1:16" hidden="1">
      <c r="A20476" t="s">
        <v>35634</v>
      </c>
      <c r="B20476" s="1">
        <v>42366</v>
      </c>
      <c r="C20476" t="s">
        <v>6</v>
      </c>
      <c r="D20476">
        <v>1</v>
      </c>
      <c r="E20476" t="s">
        <v>35635</v>
      </c>
      <c r="F20476" t="s">
        <v>13565</v>
      </c>
      <c r="G20476" t="s">
        <v>4</v>
      </c>
      <c r="H20476" t="s">
        <v>1041</v>
      </c>
      <c r="I20476" s="2">
        <v>3030.01</v>
      </c>
      <c r="J20476" s="5">
        <v>6</v>
      </c>
      <c r="L20476" s="5"/>
      <c r="M20476" s="2">
        <f t="shared" si="319"/>
        <v>-1104545.5599999956</v>
      </c>
      <c r="P20476"/>
    </row>
    <row r="20477" spans="1:16" hidden="1">
      <c r="A20477" t="s">
        <v>35639</v>
      </c>
      <c r="B20477" s="1">
        <v>42366</v>
      </c>
      <c r="C20477" t="s">
        <v>18</v>
      </c>
      <c r="D20477">
        <v>2</v>
      </c>
      <c r="E20477" t="s">
        <v>35640</v>
      </c>
      <c r="F20477" t="s">
        <v>13559</v>
      </c>
      <c r="G20477" t="s">
        <v>479</v>
      </c>
      <c r="H20477" t="s">
        <v>65</v>
      </c>
      <c r="I20477" s="2">
        <v>293.22000000000003</v>
      </c>
      <c r="J20477" s="5">
        <v>3</v>
      </c>
      <c r="L20477" s="5"/>
      <c r="M20477" s="2">
        <f t="shared" si="319"/>
        <v>-1104252.3399999957</v>
      </c>
      <c r="P20477"/>
    </row>
    <row r="20478" spans="1:16" hidden="1">
      <c r="A20478" t="s">
        <v>35642</v>
      </c>
      <c r="B20478" s="1">
        <v>42366</v>
      </c>
      <c r="C20478" t="s">
        <v>18</v>
      </c>
      <c r="D20478">
        <v>2</v>
      </c>
      <c r="E20478" t="s">
        <v>35643</v>
      </c>
      <c r="F20478" t="s">
        <v>13559</v>
      </c>
      <c r="G20478" t="s">
        <v>479</v>
      </c>
      <c r="H20478" t="s">
        <v>65</v>
      </c>
      <c r="I20478" s="2">
        <v>251.5</v>
      </c>
      <c r="J20478" s="5">
        <v>1</v>
      </c>
      <c r="L20478" s="5"/>
      <c r="M20478" s="2">
        <f t="shared" si="319"/>
        <v>-1104000.8399999957</v>
      </c>
      <c r="P20478"/>
    </row>
    <row r="20479" spans="1:16" hidden="1">
      <c r="A20479" t="s">
        <v>35646</v>
      </c>
      <c r="B20479" s="1">
        <v>42366</v>
      </c>
      <c r="C20479" t="s">
        <v>35647</v>
      </c>
      <c r="D20479">
        <v>1</v>
      </c>
      <c r="E20479" t="s">
        <v>35648</v>
      </c>
      <c r="F20479" t="s">
        <v>13561</v>
      </c>
      <c r="G20479" t="s">
        <v>20</v>
      </c>
      <c r="H20479" t="s">
        <v>12576</v>
      </c>
      <c r="I20479" s="2">
        <v>200000</v>
      </c>
      <c r="J20479" s="5">
        <v>4</v>
      </c>
      <c r="L20479" s="5"/>
      <c r="M20479" s="2">
        <f t="shared" si="319"/>
        <v>-904000.83999999566</v>
      </c>
      <c r="P20479"/>
    </row>
    <row r="20480" spans="1:16" hidden="1">
      <c r="A20480" t="s">
        <v>35651</v>
      </c>
      <c r="B20480" s="1">
        <v>42366</v>
      </c>
      <c r="C20480" t="s">
        <v>35652</v>
      </c>
      <c r="D20480">
        <v>1</v>
      </c>
      <c r="E20480" t="s">
        <v>35653</v>
      </c>
      <c r="F20480" t="s">
        <v>13565</v>
      </c>
      <c r="G20480" t="s">
        <v>20</v>
      </c>
      <c r="H20480" t="s">
        <v>12467</v>
      </c>
      <c r="I20480" s="2">
        <v>119800</v>
      </c>
      <c r="J20480" s="5">
        <v>4</v>
      </c>
      <c r="L20480" s="5"/>
      <c r="M20480" s="2">
        <f t="shared" si="319"/>
        <v>-784200.83999999566</v>
      </c>
      <c r="P20480"/>
    </row>
    <row r="20481" spans="1:16" hidden="1">
      <c r="A20481" t="s">
        <v>35656</v>
      </c>
      <c r="B20481" s="1">
        <v>42366</v>
      </c>
      <c r="C20481" t="s">
        <v>35657</v>
      </c>
      <c r="D20481">
        <v>1</v>
      </c>
      <c r="E20481" t="s">
        <v>35658</v>
      </c>
      <c r="F20481" t="s">
        <v>13565</v>
      </c>
      <c r="G20481" t="s">
        <v>20</v>
      </c>
      <c r="H20481" t="s">
        <v>35659</v>
      </c>
      <c r="I20481" s="2">
        <v>20000</v>
      </c>
      <c r="J20481" s="5">
        <v>2</v>
      </c>
      <c r="L20481" s="5"/>
      <c r="M20481" s="2">
        <f t="shared" si="319"/>
        <v>-764200.83999999566</v>
      </c>
      <c r="P20481"/>
    </row>
    <row r="20482" spans="1:16" hidden="1">
      <c r="A20482" t="s">
        <v>35661</v>
      </c>
      <c r="B20482" s="1">
        <v>42366</v>
      </c>
      <c r="C20482" t="s">
        <v>35662</v>
      </c>
      <c r="D20482">
        <v>1</v>
      </c>
      <c r="E20482" t="s">
        <v>35663</v>
      </c>
      <c r="F20482" t="s">
        <v>13565</v>
      </c>
      <c r="G20482" t="s">
        <v>20</v>
      </c>
      <c r="H20482" t="s">
        <v>35664</v>
      </c>
      <c r="I20482" s="2">
        <v>5000</v>
      </c>
      <c r="J20482" s="5">
        <v>1</v>
      </c>
      <c r="L20482" s="5"/>
      <c r="M20482" s="2">
        <f t="shared" si="319"/>
        <v>-759200.83999999566</v>
      </c>
      <c r="P20482"/>
    </row>
    <row r="20483" spans="1:16" hidden="1">
      <c r="A20483" t="s">
        <v>35666</v>
      </c>
      <c r="B20483" s="1">
        <v>42366</v>
      </c>
      <c r="C20483" t="s">
        <v>35662</v>
      </c>
      <c r="D20483">
        <v>1</v>
      </c>
      <c r="E20483" t="s">
        <v>35667</v>
      </c>
      <c r="F20483" t="s">
        <v>13565</v>
      </c>
      <c r="G20483" t="s">
        <v>20</v>
      </c>
      <c r="H20483" t="s">
        <v>35664</v>
      </c>
      <c r="I20483" s="2">
        <v>10000</v>
      </c>
      <c r="J20483" s="5">
        <v>2</v>
      </c>
      <c r="L20483" s="5"/>
      <c r="M20483" s="2">
        <f t="shared" si="319"/>
        <v>-749200.83999999566</v>
      </c>
      <c r="P20483"/>
    </row>
    <row r="20484" spans="1:16" hidden="1">
      <c r="A20484" t="s">
        <v>35671</v>
      </c>
      <c r="B20484" s="1">
        <v>42366</v>
      </c>
      <c r="C20484" t="s">
        <v>1802</v>
      </c>
      <c r="D20484">
        <v>2</v>
      </c>
      <c r="E20484" t="s">
        <v>35672</v>
      </c>
      <c r="F20484" t="s">
        <v>13559</v>
      </c>
      <c r="G20484" t="s">
        <v>479</v>
      </c>
      <c r="H20484" t="s">
        <v>22392</v>
      </c>
      <c r="I20484" s="2">
        <v>300</v>
      </c>
      <c r="J20484" s="5">
        <v>1</v>
      </c>
      <c r="L20484" s="5"/>
      <c r="M20484" s="2">
        <f t="shared" si="319"/>
        <v>-748900.83999999566</v>
      </c>
      <c r="P20484"/>
    </row>
    <row r="20485" spans="1:16" hidden="1">
      <c r="A20485" t="s">
        <v>35676</v>
      </c>
      <c r="B20485" s="1">
        <v>42366</v>
      </c>
      <c r="C20485" t="s">
        <v>10593</v>
      </c>
      <c r="D20485">
        <v>2</v>
      </c>
      <c r="E20485" t="s">
        <v>35677</v>
      </c>
      <c r="F20485" t="s">
        <v>13559</v>
      </c>
      <c r="G20485" t="s">
        <v>479</v>
      </c>
      <c r="H20485" t="s">
        <v>1871</v>
      </c>
      <c r="J20485" s="5"/>
      <c r="K20485" s="2">
        <v>1098.07</v>
      </c>
      <c r="L20485" s="5" t="s">
        <v>36333</v>
      </c>
      <c r="M20485" s="2">
        <f t="shared" si="319"/>
        <v>-749998.90999999561</v>
      </c>
      <c r="P20485"/>
    </row>
    <row r="20486" spans="1:16" hidden="1">
      <c r="A20486" t="s">
        <v>35676</v>
      </c>
      <c r="B20486" s="1">
        <v>42366</v>
      </c>
      <c r="C20486" t="s">
        <v>10593</v>
      </c>
      <c r="D20486">
        <v>2</v>
      </c>
      <c r="E20486" t="s">
        <v>35677</v>
      </c>
      <c r="F20486" t="s">
        <v>13559</v>
      </c>
      <c r="G20486" t="s">
        <v>479</v>
      </c>
      <c r="H20486" t="s">
        <v>1871</v>
      </c>
      <c r="I20486" s="2">
        <v>1098.07</v>
      </c>
      <c r="J20486" s="5" t="s">
        <v>36333</v>
      </c>
      <c r="L20486" s="5"/>
      <c r="M20486" s="2">
        <f t="shared" si="319"/>
        <v>-748900.83999999566</v>
      </c>
      <c r="P20486"/>
    </row>
    <row r="20487" spans="1:16" hidden="1">
      <c r="A20487" t="s">
        <v>35680</v>
      </c>
      <c r="B20487" s="1">
        <v>42366</v>
      </c>
      <c r="C20487" t="s">
        <v>35681</v>
      </c>
      <c r="D20487">
        <v>2</v>
      </c>
      <c r="E20487" t="s">
        <v>35682</v>
      </c>
      <c r="F20487" t="s">
        <v>7054</v>
      </c>
      <c r="G20487" t="s">
        <v>20</v>
      </c>
      <c r="H20487" t="s">
        <v>12798</v>
      </c>
      <c r="J20487" s="5"/>
      <c r="K20487" s="2">
        <v>1025</v>
      </c>
      <c r="L20487" s="5" t="s">
        <v>36333</v>
      </c>
      <c r="M20487" s="2">
        <f t="shared" si="319"/>
        <v>-749925.83999999566</v>
      </c>
      <c r="P20487"/>
    </row>
    <row r="20488" spans="1:16" hidden="1">
      <c r="A20488" t="s">
        <v>35680</v>
      </c>
      <c r="B20488" s="1">
        <v>42366</v>
      </c>
      <c r="C20488" t="s">
        <v>35681</v>
      </c>
      <c r="D20488">
        <v>2</v>
      </c>
      <c r="E20488" t="s">
        <v>35682</v>
      </c>
      <c r="F20488" t="s">
        <v>7054</v>
      </c>
      <c r="G20488" t="s">
        <v>20</v>
      </c>
      <c r="H20488" t="s">
        <v>12798</v>
      </c>
      <c r="I20488" s="2">
        <v>1025</v>
      </c>
      <c r="J20488" s="5" t="s">
        <v>36333</v>
      </c>
      <c r="L20488" s="5"/>
      <c r="M20488" s="2">
        <f t="shared" si="319"/>
        <v>-748900.83999999566</v>
      </c>
      <c r="P20488"/>
    </row>
    <row r="20489" spans="1:16" hidden="1">
      <c r="A20489" t="s">
        <v>35684</v>
      </c>
      <c r="B20489" s="1">
        <v>42366</v>
      </c>
      <c r="C20489" t="s">
        <v>35685</v>
      </c>
      <c r="D20489">
        <v>2</v>
      </c>
      <c r="E20489" t="s">
        <v>35686</v>
      </c>
      <c r="F20489" t="s">
        <v>7054</v>
      </c>
      <c r="G20489" t="s">
        <v>20</v>
      </c>
      <c r="H20489" t="s">
        <v>12795</v>
      </c>
      <c r="J20489" s="5"/>
      <c r="K20489" s="2">
        <v>1840</v>
      </c>
      <c r="L20489" s="5" t="s">
        <v>36333</v>
      </c>
      <c r="M20489" s="2">
        <f t="shared" ref="M20489:M20552" si="320">+M20488+I20489-K20489</f>
        <v>-750740.83999999566</v>
      </c>
      <c r="P20489"/>
    </row>
    <row r="20490" spans="1:16" hidden="1">
      <c r="A20490" t="s">
        <v>35684</v>
      </c>
      <c r="B20490" s="1">
        <v>42366</v>
      </c>
      <c r="C20490" t="s">
        <v>35685</v>
      </c>
      <c r="D20490">
        <v>2</v>
      </c>
      <c r="E20490" t="s">
        <v>35686</v>
      </c>
      <c r="F20490" t="s">
        <v>7054</v>
      </c>
      <c r="G20490" t="s">
        <v>20</v>
      </c>
      <c r="H20490" t="s">
        <v>12795</v>
      </c>
      <c r="I20490" s="2">
        <v>1840</v>
      </c>
      <c r="J20490" s="5" t="s">
        <v>36333</v>
      </c>
      <c r="L20490" s="5"/>
      <c r="M20490" s="2">
        <f t="shared" si="320"/>
        <v>-748900.83999999566</v>
      </c>
      <c r="P20490"/>
    </row>
    <row r="20491" spans="1:16" hidden="1">
      <c r="A20491" t="s">
        <v>35688</v>
      </c>
      <c r="B20491" s="1">
        <v>42366</v>
      </c>
      <c r="C20491" t="s">
        <v>35689</v>
      </c>
      <c r="D20491">
        <v>2</v>
      </c>
      <c r="E20491" t="s">
        <v>35690</v>
      </c>
      <c r="F20491" t="s">
        <v>7054</v>
      </c>
      <c r="G20491" t="s">
        <v>20</v>
      </c>
      <c r="H20491" t="s">
        <v>120</v>
      </c>
      <c r="J20491" s="5"/>
      <c r="K20491" s="2">
        <v>1840</v>
      </c>
      <c r="L20491" s="5" t="s">
        <v>36333</v>
      </c>
      <c r="M20491" s="2">
        <f t="shared" si="320"/>
        <v>-750740.83999999566</v>
      </c>
      <c r="P20491"/>
    </row>
    <row r="20492" spans="1:16" hidden="1">
      <c r="A20492" t="s">
        <v>35688</v>
      </c>
      <c r="B20492" s="1">
        <v>42366</v>
      </c>
      <c r="C20492" t="s">
        <v>35689</v>
      </c>
      <c r="D20492">
        <v>2</v>
      </c>
      <c r="E20492" t="s">
        <v>35690</v>
      </c>
      <c r="F20492" t="s">
        <v>7054</v>
      </c>
      <c r="G20492" t="s">
        <v>20</v>
      </c>
      <c r="H20492" t="s">
        <v>120</v>
      </c>
      <c r="I20492" s="2">
        <v>1840</v>
      </c>
      <c r="J20492" s="5" t="s">
        <v>36333</v>
      </c>
      <c r="L20492" s="5"/>
      <c r="M20492" s="2">
        <f t="shared" si="320"/>
        <v>-748900.83999999566</v>
      </c>
      <c r="P20492"/>
    </row>
    <row r="20493" spans="1:16" hidden="1">
      <c r="A20493" t="s">
        <v>35692</v>
      </c>
      <c r="B20493" s="1">
        <v>42366</v>
      </c>
      <c r="C20493" t="s">
        <v>35693</v>
      </c>
      <c r="D20493">
        <v>2</v>
      </c>
      <c r="E20493" t="s">
        <v>35694</v>
      </c>
      <c r="F20493" t="s">
        <v>7054</v>
      </c>
      <c r="G20493" t="s">
        <v>20</v>
      </c>
      <c r="H20493" t="s">
        <v>519</v>
      </c>
      <c r="J20493" s="5"/>
      <c r="K20493" s="2">
        <v>1025</v>
      </c>
      <c r="L20493" s="5" t="s">
        <v>36333</v>
      </c>
      <c r="M20493" s="2">
        <f t="shared" si="320"/>
        <v>-749925.83999999566</v>
      </c>
      <c r="P20493"/>
    </row>
    <row r="20494" spans="1:16" hidden="1">
      <c r="A20494" t="s">
        <v>35692</v>
      </c>
      <c r="B20494" s="1">
        <v>42366</v>
      </c>
      <c r="C20494" t="s">
        <v>35693</v>
      </c>
      <c r="D20494">
        <v>2</v>
      </c>
      <c r="E20494" t="s">
        <v>35694</v>
      </c>
      <c r="F20494" t="s">
        <v>7054</v>
      </c>
      <c r="G20494" t="s">
        <v>20</v>
      </c>
      <c r="H20494" t="s">
        <v>519</v>
      </c>
      <c r="I20494" s="2">
        <v>1025</v>
      </c>
      <c r="J20494" s="5" t="s">
        <v>36333</v>
      </c>
      <c r="L20494" s="5"/>
      <c r="M20494" s="2">
        <f t="shared" si="320"/>
        <v>-748900.83999999566</v>
      </c>
      <c r="P20494"/>
    </row>
    <row r="20495" spans="1:16" hidden="1">
      <c r="A20495" t="s">
        <v>35696</v>
      </c>
      <c r="B20495" s="1">
        <v>42366</v>
      </c>
      <c r="C20495" t="s">
        <v>35697</v>
      </c>
      <c r="D20495">
        <v>2</v>
      </c>
      <c r="E20495" t="s">
        <v>35698</v>
      </c>
      <c r="F20495" t="s">
        <v>7054</v>
      </c>
      <c r="G20495" t="s">
        <v>20</v>
      </c>
      <c r="H20495" t="s">
        <v>12757</v>
      </c>
      <c r="J20495" s="5"/>
      <c r="K20495" s="2">
        <v>1025</v>
      </c>
      <c r="L20495" s="5" t="s">
        <v>36333</v>
      </c>
      <c r="M20495" s="2">
        <f t="shared" si="320"/>
        <v>-749925.83999999566</v>
      </c>
      <c r="P20495"/>
    </row>
    <row r="20496" spans="1:16" hidden="1">
      <c r="A20496" t="s">
        <v>35696</v>
      </c>
      <c r="B20496" s="1">
        <v>42366</v>
      </c>
      <c r="C20496" t="s">
        <v>35697</v>
      </c>
      <c r="D20496">
        <v>2</v>
      </c>
      <c r="E20496" t="s">
        <v>35698</v>
      </c>
      <c r="F20496" t="s">
        <v>7054</v>
      </c>
      <c r="G20496" t="s">
        <v>20</v>
      </c>
      <c r="H20496" t="s">
        <v>12757</v>
      </c>
      <c r="I20496" s="2">
        <v>1025</v>
      </c>
      <c r="J20496" s="5" t="s">
        <v>36333</v>
      </c>
      <c r="L20496" s="5"/>
      <c r="M20496" s="2">
        <f t="shared" si="320"/>
        <v>-748900.83999999566</v>
      </c>
      <c r="P20496"/>
    </row>
    <row r="20497" spans="1:16" hidden="1">
      <c r="A20497" t="s">
        <v>35701</v>
      </c>
      <c r="B20497" s="1">
        <v>42366</v>
      </c>
      <c r="C20497" t="s">
        <v>35702</v>
      </c>
      <c r="D20497">
        <v>2</v>
      </c>
      <c r="E20497" t="s">
        <v>35703</v>
      </c>
      <c r="F20497" t="s">
        <v>7054</v>
      </c>
      <c r="G20497" t="s">
        <v>20</v>
      </c>
      <c r="H20497" t="s">
        <v>12753</v>
      </c>
      <c r="J20497" s="5"/>
      <c r="K20497" s="2">
        <v>1025</v>
      </c>
      <c r="L20497" s="5" t="s">
        <v>36333</v>
      </c>
      <c r="M20497" s="2">
        <f t="shared" si="320"/>
        <v>-749925.83999999566</v>
      </c>
      <c r="P20497"/>
    </row>
    <row r="20498" spans="1:16" hidden="1">
      <c r="A20498" t="s">
        <v>35701</v>
      </c>
      <c r="B20498" s="1">
        <v>42366</v>
      </c>
      <c r="C20498" t="s">
        <v>35702</v>
      </c>
      <c r="D20498">
        <v>2</v>
      </c>
      <c r="E20498" t="s">
        <v>35703</v>
      </c>
      <c r="F20498" t="s">
        <v>7054</v>
      </c>
      <c r="G20498" t="s">
        <v>20</v>
      </c>
      <c r="H20498" t="s">
        <v>12753</v>
      </c>
      <c r="I20498" s="2">
        <v>1025</v>
      </c>
      <c r="J20498" s="5" t="s">
        <v>36333</v>
      </c>
      <c r="L20498" s="5"/>
      <c r="M20498" s="2">
        <f t="shared" si="320"/>
        <v>-748900.83999999566</v>
      </c>
      <c r="P20498"/>
    </row>
    <row r="20499" spans="1:16" hidden="1">
      <c r="A20499" t="s">
        <v>35707</v>
      </c>
      <c r="B20499" s="1">
        <v>42366</v>
      </c>
      <c r="C20499" t="s">
        <v>35708</v>
      </c>
      <c r="D20499">
        <v>2</v>
      </c>
      <c r="E20499" t="s">
        <v>35709</v>
      </c>
      <c r="F20499" t="s">
        <v>7054</v>
      </c>
      <c r="G20499" t="s">
        <v>20</v>
      </c>
      <c r="H20499" t="s">
        <v>12656</v>
      </c>
      <c r="J20499" s="5"/>
      <c r="K20499" s="2">
        <v>2290</v>
      </c>
      <c r="L20499" s="5" t="s">
        <v>36333</v>
      </c>
      <c r="M20499" s="2">
        <f t="shared" si="320"/>
        <v>-751190.83999999566</v>
      </c>
      <c r="P20499"/>
    </row>
    <row r="20500" spans="1:16" hidden="1">
      <c r="A20500" t="s">
        <v>35707</v>
      </c>
      <c r="B20500" s="1">
        <v>42366</v>
      </c>
      <c r="C20500" t="s">
        <v>35708</v>
      </c>
      <c r="D20500">
        <v>2</v>
      </c>
      <c r="E20500" t="s">
        <v>35709</v>
      </c>
      <c r="F20500" t="s">
        <v>7054</v>
      </c>
      <c r="G20500" t="s">
        <v>20</v>
      </c>
      <c r="H20500" t="s">
        <v>12656</v>
      </c>
      <c r="I20500" s="2">
        <v>2290</v>
      </c>
      <c r="J20500" s="5" t="s">
        <v>36333</v>
      </c>
      <c r="L20500" s="5"/>
      <c r="M20500" s="2">
        <f t="shared" si="320"/>
        <v>-748900.83999999566</v>
      </c>
      <c r="P20500"/>
    </row>
    <row r="20501" spans="1:16" hidden="1">
      <c r="A20501" t="s">
        <v>35712</v>
      </c>
      <c r="B20501" s="1">
        <v>42366</v>
      </c>
      <c r="C20501" t="s">
        <v>6</v>
      </c>
      <c r="D20501">
        <v>1</v>
      </c>
      <c r="E20501" t="s">
        <v>35713</v>
      </c>
      <c r="F20501" t="s">
        <v>13610</v>
      </c>
      <c r="G20501" t="s">
        <v>20</v>
      </c>
      <c r="H20501" t="s">
        <v>13212</v>
      </c>
      <c r="I20501" s="2">
        <v>7889.04</v>
      </c>
      <c r="J20501" s="5">
        <v>1</v>
      </c>
      <c r="L20501" s="5"/>
      <c r="M20501" s="2">
        <f t="shared" si="320"/>
        <v>-741011.79999999562</v>
      </c>
      <c r="P20501"/>
    </row>
    <row r="20502" spans="1:16" hidden="1">
      <c r="A20502" t="s">
        <v>35716</v>
      </c>
      <c r="B20502" s="1">
        <v>42366</v>
      </c>
      <c r="C20502" t="s">
        <v>25605</v>
      </c>
      <c r="D20502">
        <v>2</v>
      </c>
      <c r="E20502" t="s">
        <v>35717</v>
      </c>
      <c r="F20502" t="s">
        <v>13559</v>
      </c>
      <c r="G20502" t="s">
        <v>479</v>
      </c>
      <c r="H20502" t="s">
        <v>35718</v>
      </c>
      <c r="J20502" s="5"/>
      <c r="K20502" s="2">
        <v>800</v>
      </c>
      <c r="L20502" s="5">
        <v>1</v>
      </c>
      <c r="M20502" s="2">
        <f t="shared" si="320"/>
        <v>-741811.79999999562</v>
      </c>
      <c r="P20502"/>
    </row>
    <row r="20503" spans="1:16" hidden="1">
      <c r="A20503" t="s">
        <v>35716</v>
      </c>
      <c r="B20503" s="1">
        <v>42366</v>
      </c>
      <c r="C20503" t="s">
        <v>25605</v>
      </c>
      <c r="D20503">
        <v>2</v>
      </c>
      <c r="E20503" t="s">
        <v>35717</v>
      </c>
      <c r="F20503" t="s">
        <v>13559</v>
      </c>
      <c r="G20503" t="s">
        <v>479</v>
      </c>
      <c r="H20503" t="s">
        <v>35718</v>
      </c>
      <c r="I20503" s="2">
        <v>1748.44</v>
      </c>
      <c r="J20503" s="5">
        <v>1</v>
      </c>
      <c r="L20503" s="5"/>
      <c r="M20503" s="2">
        <f t="shared" si="320"/>
        <v>-740063.35999999568</v>
      </c>
      <c r="N20503" s="3">
        <f>+I20503-K20502</f>
        <v>948.44</v>
      </c>
      <c r="P20503"/>
    </row>
    <row r="20504" spans="1:16" hidden="1">
      <c r="A20504" t="s">
        <v>35722</v>
      </c>
      <c r="B20504" s="1">
        <v>42366</v>
      </c>
      <c r="C20504" t="s">
        <v>35723</v>
      </c>
      <c r="D20504">
        <v>1</v>
      </c>
      <c r="E20504" t="s">
        <v>35724</v>
      </c>
      <c r="F20504" t="s">
        <v>13565</v>
      </c>
      <c r="G20504" t="s">
        <v>20</v>
      </c>
      <c r="H20504" t="s">
        <v>13212</v>
      </c>
      <c r="I20504" s="2">
        <v>2200</v>
      </c>
      <c r="J20504" s="5">
        <v>1</v>
      </c>
      <c r="L20504" s="5"/>
      <c r="M20504" s="2">
        <f t="shared" si="320"/>
        <v>-737863.35999999568</v>
      </c>
      <c r="P20504"/>
    </row>
    <row r="20505" spans="1:16" hidden="1">
      <c r="A20505" t="s">
        <v>35727</v>
      </c>
      <c r="B20505" s="1">
        <v>42366</v>
      </c>
      <c r="C20505" t="s">
        <v>35723</v>
      </c>
      <c r="D20505">
        <v>1</v>
      </c>
      <c r="E20505" t="s">
        <v>35728</v>
      </c>
      <c r="F20505" t="s">
        <v>13565</v>
      </c>
      <c r="G20505" t="s">
        <v>20</v>
      </c>
      <c r="H20505" t="s">
        <v>13212</v>
      </c>
      <c r="I20505" s="2">
        <v>8120</v>
      </c>
      <c r="J20505" s="5">
        <v>2</v>
      </c>
      <c r="L20505" s="5"/>
      <c r="M20505" s="2">
        <f t="shared" si="320"/>
        <v>-729743.35999999568</v>
      </c>
      <c r="P20505"/>
    </row>
    <row r="20506" spans="1:16" hidden="1">
      <c r="A20506" t="s">
        <v>35731</v>
      </c>
      <c r="B20506" s="1">
        <v>42366</v>
      </c>
      <c r="C20506" t="s">
        <v>35732</v>
      </c>
      <c r="D20506">
        <v>2</v>
      </c>
      <c r="E20506" t="s">
        <v>35733</v>
      </c>
      <c r="F20506" t="s">
        <v>7054</v>
      </c>
      <c r="G20506" t="s">
        <v>20</v>
      </c>
      <c r="H20506" t="s">
        <v>7042</v>
      </c>
      <c r="I20506" s="2">
        <v>1840</v>
      </c>
      <c r="J20506" s="5">
        <v>1</v>
      </c>
      <c r="L20506" s="5"/>
      <c r="M20506" s="2">
        <f t="shared" si="320"/>
        <v>-727903.35999999568</v>
      </c>
      <c r="P20506"/>
    </row>
    <row r="20507" spans="1:16" hidden="1">
      <c r="A20507" t="s">
        <v>35737</v>
      </c>
      <c r="B20507" s="1">
        <v>42366</v>
      </c>
      <c r="C20507" t="s">
        <v>35647</v>
      </c>
      <c r="D20507">
        <v>1</v>
      </c>
      <c r="E20507" t="s">
        <v>35738</v>
      </c>
      <c r="F20507" t="s">
        <v>13610</v>
      </c>
      <c r="G20507" t="s">
        <v>20</v>
      </c>
      <c r="H20507" t="s">
        <v>12576</v>
      </c>
      <c r="I20507" s="2">
        <v>14929.03</v>
      </c>
      <c r="J20507" s="5">
        <v>3</v>
      </c>
      <c r="L20507" s="5"/>
      <c r="M20507" s="2">
        <f t="shared" si="320"/>
        <v>-712974.32999999565</v>
      </c>
      <c r="P20507"/>
    </row>
    <row r="20508" spans="1:16" hidden="1">
      <c r="A20508" t="s">
        <v>35741</v>
      </c>
      <c r="B20508" s="1">
        <v>42366</v>
      </c>
      <c r="C20508" t="s">
        <v>18</v>
      </c>
      <c r="D20508">
        <v>2</v>
      </c>
      <c r="E20508" t="s">
        <v>35742</v>
      </c>
      <c r="F20508" t="s">
        <v>13559</v>
      </c>
      <c r="G20508" t="s">
        <v>479</v>
      </c>
      <c r="H20508" t="s">
        <v>12833</v>
      </c>
      <c r="I20508" s="2">
        <v>318.88</v>
      </c>
      <c r="J20508" s="5" t="s">
        <v>36333</v>
      </c>
      <c r="L20508" s="5"/>
      <c r="M20508" s="2">
        <f t="shared" si="320"/>
        <v>-712655.44999999565</v>
      </c>
      <c r="P20508"/>
    </row>
    <row r="20509" spans="1:16" hidden="1">
      <c r="A20509" t="s">
        <v>35745</v>
      </c>
      <c r="B20509" s="1">
        <v>42366</v>
      </c>
      <c r="C20509" t="s">
        <v>12829</v>
      </c>
      <c r="D20509">
        <v>2</v>
      </c>
      <c r="E20509" t="s">
        <v>35746</v>
      </c>
      <c r="F20509" t="s">
        <v>7054</v>
      </c>
      <c r="G20509" t="s">
        <v>20</v>
      </c>
      <c r="H20509" t="s">
        <v>12717</v>
      </c>
      <c r="I20509" s="2">
        <v>1840</v>
      </c>
      <c r="J20509" s="5" t="s">
        <v>36333</v>
      </c>
      <c r="L20509" s="5"/>
      <c r="M20509" s="2">
        <f t="shared" si="320"/>
        <v>-710815.44999999565</v>
      </c>
      <c r="P20509"/>
    </row>
    <row r="20510" spans="1:16" hidden="1">
      <c r="A20510" t="s">
        <v>35749</v>
      </c>
      <c r="B20510" s="1">
        <v>42366</v>
      </c>
      <c r="C20510" t="s">
        <v>35750</v>
      </c>
      <c r="D20510">
        <v>2</v>
      </c>
      <c r="E20510" t="s">
        <v>35751</v>
      </c>
      <c r="F20510" t="s">
        <v>7054</v>
      </c>
      <c r="G20510" t="s">
        <v>20</v>
      </c>
      <c r="H20510" t="s">
        <v>12642</v>
      </c>
      <c r="J20510" s="5"/>
      <c r="K20510" s="2">
        <v>1840</v>
      </c>
      <c r="L20510" s="5" t="s">
        <v>36333</v>
      </c>
      <c r="M20510" s="2">
        <f t="shared" si="320"/>
        <v>-712655.44999999565</v>
      </c>
      <c r="P20510"/>
    </row>
    <row r="20511" spans="1:16" hidden="1">
      <c r="A20511" t="s">
        <v>35749</v>
      </c>
      <c r="B20511" s="1">
        <v>42366</v>
      </c>
      <c r="C20511" t="s">
        <v>35750</v>
      </c>
      <c r="D20511">
        <v>2</v>
      </c>
      <c r="E20511" t="s">
        <v>35751</v>
      </c>
      <c r="F20511" t="s">
        <v>7054</v>
      </c>
      <c r="G20511" t="s">
        <v>20</v>
      </c>
      <c r="H20511" t="s">
        <v>12642</v>
      </c>
      <c r="I20511" s="2">
        <v>1840</v>
      </c>
      <c r="J20511" s="5" t="s">
        <v>36333</v>
      </c>
      <c r="L20511" s="5"/>
      <c r="M20511" s="2">
        <f t="shared" si="320"/>
        <v>-710815.44999999565</v>
      </c>
      <c r="P20511"/>
    </row>
    <row r="20512" spans="1:16" hidden="1">
      <c r="A20512" t="s">
        <v>35754</v>
      </c>
      <c r="B20512" s="1">
        <v>42366</v>
      </c>
      <c r="C20512" t="s">
        <v>6</v>
      </c>
      <c r="D20512">
        <v>1</v>
      </c>
      <c r="E20512" t="s">
        <v>35755</v>
      </c>
      <c r="F20512" t="s">
        <v>13565</v>
      </c>
      <c r="G20512" t="s">
        <v>20</v>
      </c>
      <c r="H20512" t="s">
        <v>12910</v>
      </c>
      <c r="I20512" s="2">
        <v>10000</v>
      </c>
      <c r="J20512" s="5">
        <v>4</v>
      </c>
      <c r="L20512" s="5"/>
      <c r="M20512" s="2">
        <f t="shared" si="320"/>
        <v>-700815.44999999565</v>
      </c>
      <c r="P20512"/>
    </row>
    <row r="20513" spans="1:16" hidden="1">
      <c r="A20513" t="s">
        <v>35758</v>
      </c>
      <c r="B20513" s="1">
        <v>42366</v>
      </c>
      <c r="C20513" t="s">
        <v>18</v>
      </c>
      <c r="D20513">
        <v>2</v>
      </c>
      <c r="E20513" t="s">
        <v>35759</v>
      </c>
      <c r="F20513" t="s">
        <v>13559</v>
      </c>
      <c r="G20513" t="s">
        <v>479</v>
      </c>
      <c r="H20513" t="s">
        <v>12833</v>
      </c>
      <c r="I20513" s="2">
        <v>196.96</v>
      </c>
      <c r="J20513" s="5">
        <v>2</v>
      </c>
      <c r="L20513" s="5"/>
      <c r="M20513" s="2">
        <f t="shared" si="320"/>
        <v>-700618.48999999568</v>
      </c>
      <c r="P20513"/>
    </row>
    <row r="20514" spans="1:16" hidden="1">
      <c r="A20514" t="s">
        <v>35762</v>
      </c>
      <c r="B20514" s="1">
        <v>42366</v>
      </c>
      <c r="C20514" t="s">
        <v>35763</v>
      </c>
      <c r="D20514">
        <v>2</v>
      </c>
      <c r="E20514" t="s">
        <v>35764</v>
      </c>
      <c r="F20514" t="s">
        <v>7054</v>
      </c>
      <c r="G20514" t="s">
        <v>20</v>
      </c>
      <c r="H20514" t="s">
        <v>35765</v>
      </c>
      <c r="I20514" s="2">
        <v>1840</v>
      </c>
      <c r="J20514" s="5">
        <v>1</v>
      </c>
      <c r="L20514" s="5"/>
      <c r="M20514" s="2">
        <f t="shared" si="320"/>
        <v>-698778.48999999568</v>
      </c>
      <c r="P20514"/>
    </row>
    <row r="20515" spans="1:16" hidden="1">
      <c r="A20515" t="s">
        <v>35767</v>
      </c>
      <c r="B20515" s="1">
        <v>42366</v>
      </c>
      <c r="C20515" t="s">
        <v>12829</v>
      </c>
      <c r="D20515">
        <v>2</v>
      </c>
      <c r="E20515" t="s">
        <v>35768</v>
      </c>
      <c r="F20515" t="s">
        <v>7054</v>
      </c>
      <c r="G20515" t="s">
        <v>20</v>
      </c>
      <c r="H20515" t="s">
        <v>12717</v>
      </c>
      <c r="J20515" s="5"/>
      <c r="K20515" s="2">
        <v>1840</v>
      </c>
      <c r="L20515" s="5" t="s">
        <v>36333</v>
      </c>
      <c r="M20515" s="2">
        <f t="shared" si="320"/>
        <v>-700618.48999999568</v>
      </c>
      <c r="P20515"/>
    </row>
    <row r="20516" spans="1:16" hidden="1">
      <c r="A20516" t="s">
        <v>35767</v>
      </c>
      <c r="B20516" s="1">
        <v>42366</v>
      </c>
      <c r="C20516" t="s">
        <v>12829</v>
      </c>
      <c r="D20516">
        <v>2</v>
      </c>
      <c r="E20516" t="s">
        <v>35768</v>
      </c>
      <c r="F20516" t="s">
        <v>7054</v>
      </c>
      <c r="G20516" t="s">
        <v>20</v>
      </c>
      <c r="H20516" t="s">
        <v>12717</v>
      </c>
      <c r="I20516" s="2">
        <v>1840</v>
      </c>
      <c r="J20516" s="5" t="s">
        <v>36333</v>
      </c>
      <c r="L20516" s="5"/>
      <c r="M20516" s="2">
        <f t="shared" si="320"/>
        <v>-698778.48999999568</v>
      </c>
      <c r="P20516"/>
    </row>
    <row r="20517" spans="1:16" hidden="1">
      <c r="A20517" t="s">
        <v>35769</v>
      </c>
      <c r="B20517" s="1">
        <v>42366</v>
      </c>
      <c r="C20517" t="s">
        <v>35770</v>
      </c>
      <c r="D20517">
        <v>2</v>
      </c>
      <c r="E20517" t="s">
        <v>35771</v>
      </c>
      <c r="F20517" t="s">
        <v>7054</v>
      </c>
      <c r="G20517" t="s">
        <v>20</v>
      </c>
      <c r="H20517" t="s">
        <v>1871</v>
      </c>
      <c r="J20517" s="5"/>
      <c r="K20517" s="2">
        <v>760.91</v>
      </c>
      <c r="L20517" s="5">
        <v>2</v>
      </c>
      <c r="M20517" s="2">
        <f t="shared" si="320"/>
        <v>-699539.39999999572</v>
      </c>
      <c r="P20517"/>
    </row>
    <row r="20518" spans="1:16" hidden="1">
      <c r="A20518" t="s">
        <v>35769</v>
      </c>
      <c r="B20518" s="1">
        <v>42366</v>
      </c>
      <c r="C20518" t="s">
        <v>35770</v>
      </c>
      <c r="D20518">
        <v>2</v>
      </c>
      <c r="E20518" t="s">
        <v>35771</v>
      </c>
      <c r="F20518" t="s">
        <v>7054</v>
      </c>
      <c r="G20518" t="s">
        <v>20</v>
      </c>
      <c r="H20518" t="s">
        <v>1871</v>
      </c>
      <c r="I20518" s="2">
        <v>1625</v>
      </c>
      <c r="J20518" s="5">
        <v>2</v>
      </c>
      <c r="L20518" s="5"/>
      <c r="M20518" s="2">
        <f t="shared" si="320"/>
        <v>-697914.39999999572</v>
      </c>
      <c r="N20518" s="3">
        <f>+I20518-K20517</f>
        <v>864.09</v>
      </c>
      <c r="P20518"/>
    </row>
    <row r="20519" spans="1:16" hidden="1">
      <c r="A20519" t="s">
        <v>35772</v>
      </c>
      <c r="B20519" s="1">
        <v>42366</v>
      </c>
      <c r="C20519" t="s">
        <v>35773</v>
      </c>
      <c r="D20519">
        <v>2</v>
      </c>
      <c r="E20519" t="s">
        <v>35774</v>
      </c>
      <c r="F20519" t="s">
        <v>7054</v>
      </c>
      <c r="G20519" t="s">
        <v>20</v>
      </c>
      <c r="H20519" t="s">
        <v>28095</v>
      </c>
      <c r="I20519" s="2">
        <v>1025</v>
      </c>
      <c r="J20519" s="5">
        <v>1</v>
      </c>
      <c r="L20519" s="5"/>
      <c r="M20519" s="2">
        <f t="shared" si="320"/>
        <v>-696889.39999999572</v>
      </c>
      <c r="P20519"/>
    </row>
    <row r="20520" spans="1:16" hidden="1">
      <c r="A20520" t="s">
        <v>35775</v>
      </c>
      <c r="B20520" s="1">
        <v>42366</v>
      </c>
      <c r="C20520" t="s">
        <v>35776</v>
      </c>
      <c r="D20520">
        <v>1</v>
      </c>
      <c r="E20520" t="s">
        <v>35777</v>
      </c>
      <c r="F20520" t="s">
        <v>13561</v>
      </c>
      <c r="G20520" t="s">
        <v>20</v>
      </c>
      <c r="H20520" t="s">
        <v>13497</v>
      </c>
      <c r="I20520" s="2">
        <v>10000</v>
      </c>
      <c r="J20520" s="5">
        <v>2</v>
      </c>
      <c r="L20520" s="5"/>
      <c r="M20520" s="2">
        <f t="shared" si="320"/>
        <v>-686889.39999999572</v>
      </c>
      <c r="P20520"/>
    </row>
    <row r="20521" spans="1:16" hidden="1">
      <c r="A20521" t="s">
        <v>35778</v>
      </c>
      <c r="B20521" s="1">
        <v>42366</v>
      </c>
      <c r="C20521" t="s">
        <v>35779</v>
      </c>
      <c r="D20521">
        <v>2</v>
      </c>
      <c r="E20521" t="s">
        <v>35780</v>
      </c>
      <c r="F20521" t="s">
        <v>7054</v>
      </c>
      <c r="G20521" t="s">
        <v>20</v>
      </c>
      <c r="H20521" t="s">
        <v>14783</v>
      </c>
      <c r="I20521" s="2">
        <v>1025</v>
      </c>
      <c r="J20521" s="5">
        <v>2</v>
      </c>
      <c r="L20521" s="5"/>
      <c r="M20521" s="2">
        <f t="shared" si="320"/>
        <v>-685864.39999999572</v>
      </c>
      <c r="P20521"/>
    </row>
    <row r="20522" spans="1:16" hidden="1">
      <c r="A20522" t="s">
        <v>35781</v>
      </c>
      <c r="B20522" s="1">
        <v>42366</v>
      </c>
      <c r="C20522" t="s">
        <v>35782</v>
      </c>
      <c r="D20522">
        <v>2</v>
      </c>
      <c r="E20522" t="s">
        <v>35783</v>
      </c>
      <c r="F20522" t="s">
        <v>7054</v>
      </c>
      <c r="G20522" t="s">
        <v>20</v>
      </c>
      <c r="H20522" t="s">
        <v>11202</v>
      </c>
      <c r="J20522" s="5"/>
      <c r="K20522" s="2">
        <v>4650</v>
      </c>
      <c r="L20522" s="5">
        <v>3</v>
      </c>
      <c r="M20522" s="2">
        <f t="shared" si="320"/>
        <v>-690514.39999999572</v>
      </c>
      <c r="P20522"/>
    </row>
    <row r="20523" spans="1:16" hidden="1">
      <c r="A20523" t="s">
        <v>35781</v>
      </c>
      <c r="B20523" s="1">
        <v>42366</v>
      </c>
      <c r="C20523" t="s">
        <v>35782</v>
      </c>
      <c r="D20523">
        <v>2</v>
      </c>
      <c r="E20523" t="s">
        <v>35783</v>
      </c>
      <c r="F20523" t="s">
        <v>7054</v>
      </c>
      <c r="G20523" t="s">
        <v>20</v>
      </c>
      <c r="H20523" t="s">
        <v>11202</v>
      </c>
      <c r="I20523" s="2">
        <v>9300</v>
      </c>
      <c r="J20523" s="5">
        <v>3</v>
      </c>
      <c r="L20523" s="5"/>
      <c r="M20523" s="2">
        <f t="shared" si="320"/>
        <v>-681214.39999999572</v>
      </c>
      <c r="N20523" s="3">
        <f>+I20523-K20522</f>
        <v>4650</v>
      </c>
      <c r="P20523"/>
    </row>
    <row r="20524" spans="1:16" hidden="1">
      <c r="A20524" t="s">
        <v>35784</v>
      </c>
      <c r="B20524" s="1">
        <v>42366</v>
      </c>
      <c r="C20524" t="s">
        <v>35785</v>
      </c>
      <c r="D20524">
        <v>2</v>
      </c>
      <c r="E20524" t="s">
        <v>35786</v>
      </c>
      <c r="F20524" t="s">
        <v>7054</v>
      </c>
      <c r="G20524" t="s">
        <v>20</v>
      </c>
      <c r="H20524" t="s">
        <v>13845</v>
      </c>
      <c r="J20524" s="5"/>
      <c r="K20524" s="2">
        <v>1270</v>
      </c>
      <c r="L20524" s="5">
        <v>1</v>
      </c>
      <c r="M20524" s="2">
        <f t="shared" si="320"/>
        <v>-682484.39999999572</v>
      </c>
      <c r="P20524"/>
    </row>
    <row r="20525" spans="1:16" hidden="1">
      <c r="A20525" t="s">
        <v>35784</v>
      </c>
      <c r="B20525" s="1">
        <v>42366</v>
      </c>
      <c r="C20525" t="s">
        <v>35785</v>
      </c>
      <c r="D20525">
        <v>2</v>
      </c>
      <c r="E20525" t="s">
        <v>35786</v>
      </c>
      <c r="F20525" t="s">
        <v>7054</v>
      </c>
      <c r="G20525" t="s">
        <v>20</v>
      </c>
      <c r="H20525" t="s">
        <v>13845</v>
      </c>
      <c r="I20525" s="2">
        <v>2294.9899999999998</v>
      </c>
      <c r="J20525" s="5">
        <v>1</v>
      </c>
      <c r="L20525" s="5"/>
      <c r="M20525" s="2">
        <f t="shared" si="320"/>
        <v>-680189.40999999573</v>
      </c>
      <c r="N20525" s="3">
        <f>+I20525-K20524</f>
        <v>1024.9899999999998</v>
      </c>
      <c r="P20525"/>
    </row>
    <row r="20526" spans="1:16" hidden="1">
      <c r="A20526" t="s">
        <v>35788</v>
      </c>
      <c r="B20526" s="1">
        <v>42366</v>
      </c>
      <c r="C20526" t="s">
        <v>35789</v>
      </c>
      <c r="D20526">
        <v>2</v>
      </c>
      <c r="E20526" t="s">
        <v>35790</v>
      </c>
      <c r="F20526" t="s">
        <v>7054</v>
      </c>
      <c r="G20526" t="s">
        <v>20</v>
      </c>
      <c r="H20526" t="s">
        <v>35791</v>
      </c>
      <c r="I20526" s="2">
        <v>1025</v>
      </c>
      <c r="J20526" s="5">
        <v>1</v>
      </c>
      <c r="L20526" s="5"/>
      <c r="M20526" s="2">
        <f t="shared" si="320"/>
        <v>-679164.40999999573</v>
      </c>
      <c r="P20526"/>
    </row>
    <row r="20527" spans="1:16" hidden="1">
      <c r="A20527" t="s">
        <v>35795</v>
      </c>
      <c r="B20527" s="1">
        <v>42366</v>
      </c>
      <c r="C20527" t="s">
        <v>35662</v>
      </c>
      <c r="D20527">
        <v>1</v>
      </c>
      <c r="E20527" t="s">
        <v>35796</v>
      </c>
      <c r="F20527" t="s">
        <v>13565</v>
      </c>
      <c r="G20527" t="s">
        <v>20</v>
      </c>
      <c r="H20527" t="s">
        <v>35664</v>
      </c>
      <c r="I20527" s="2">
        <v>115000</v>
      </c>
      <c r="J20527" s="5">
        <v>4</v>
      </c>
      <c r="L20527" s="5"/>
      <c r="M20527" s="2">
        <f t="shared" si="320"/>
        <v>-564164.40999999573</v>
      </c>
      <c r="P20527"/>
    </row>
    <row r="20528" spans="1:16" hidden="1">
      <c r="A20528" t="s">
        <v>35797</v>
      </c>
      <c r="B20528" s="1">
        <v>42366</v>
      </c>
      <c r="C20528" t="s">
        <v>35662</v>
      </c>
      <c r="D20528">
        <v>1</v>
      </c>
      <c r="E20528" t="s">
        <v>35798</v>
      </c>
      <c r="F20528" t="s">
        <v>13565</v>
      </c>
      <c r="G20528" t="s">
        <v>20</v>
      </c>
      <c r="H20528" t="s">
        <v>35664</v>
      </c>
      <c r="I20528" s="2">
        <v>40000</v>
      </c>
      <c r="J20528" s="5">
        <v>4</v>
      </c>
      <c r="L20528" s="5"/>
      <c r="M20528" s="2">
        <f t="shared" si="320"/>
        <v>-524164.40999999573</v>
      </c>
      <c r="P20528"/>
    </row>
    <row r="20529" spans="1:16" hidden="1">
      <c r="A20529" t="s">
        <v>35799</v>
      </c>
      <c r="B20529" s="1">
        <v>42366</v>
      </c>
      <c r="C20529" t="s">
        <v>35800</v>
      </c>
      <c r="D20529">
        <v>2</v>
      </c>
      <c r="E20529" t="s">
        <v>35801</v>
      </c>
      <c r="F20529" t="s">
        <v>7054</v>
      </c>
      <c r="G20529" t="s">
        <v>20</v>
      </c>
      <c r="H20529" t="s">
        <v>11774</v>
      </c>
      <c r="I20529" s="2">
        <v>600.01</v>
      </c>
      <c r="J20529" s="5">
        <v>3</v>
      </c>
      <c r="L20529" s="5"/>
      <c r="M20529" s="2">
        <f t="shared" si="320"/>
        <v>-523564.39999999572</v>
      </c>
      <c r="P20529"/>
    </row>
    <row r="20530" spans="1:16" hidden="1">
      <c r="A20530" t="s">
        <v>35802</v>
      </c>
      <c r="B20530" s="1">
        <v>42366</v>
      </c>
      <c r="C20530" t="s">
        <v>35803</v>
      </c>
      <c r="D20530">
        <v>2</v>
      </c>
      <c r="E20530" t="s">
        <v>35804</v>
      </c>
      <c r="F20530" t="s">
        <v>7054</v>
      </c>
      <c r="G20530" t="s">
        <v>20</v>
      </c>
      <c r="H20530" t="s">
        <v>15845</v>
      </c>
      <c r="I20530" s="2">
        <v>3030</v>
      </c>
      <c r="J20530" s="5">
        <v>1</v>
      </c>
      <c r="L20530" s="5"/>
      <c r="M20530" s="2">
        <f t="shared" si="320"/>
        <v>-520534.39999999572</v>
      </c>
      <c r="P20530"/>
    </row>
    <row r="20531" spans="1:16" hidden="1">
      <c r="A20531" t="s">
        <v>35805</v>
      </c>
      <c r="B20531" s="1">
        <v>42366</v>
      </c>
      <c r="C20531" t="s">
        <v>34359</v>
      </c>
      <c r="D20531">
        <v>1</v>
      </c>
      <c r="E20531" t="s">
        <v>35806</v>
      </c>
      <c r="F20531" t="s">
        <v>13565</v>
      </c>
      <c r="G20531" t="s">
        <v>20</v>
      </c>
      <c r="H20531" t="s">
        <v>12584</v>
      </c>
      <c r="I20531" s="2">
        <v>17600</v>
      </c>
      <c r="J20531" s="5">
        <v>4</v>
      </c>
      <c r="L20531" s="5"/>
      <c r="M20531" s="2">
        <f t="shared" si="320"/>
        <v>-502934.39999999572</v>
      </c>
      <c r="P20531"/>
    </row>
    <row r="20532" spans="1:16" hidden="1">
      <c r="A20532" t="s">
        <v>35807</v>
      </c>
      <c r="B20532" s="1">
        <v>42366</v>
      </c>
      <c r="C20532" t="s">
        <v>34359</v>
      </c>
      <c r="D20532">
        <v>1</v>
      </c>
      <c r="E20532" t="s">
        <v>35808</v>
      </c>
      <c r="F20532" t="s">
        <v>13565</v>
      </c>
      <c r="G20532" t="s">
        <v>20</v>
      </c>
      <c r="H20532" t="s">
        <v>12584</v>
      </c>
      <c r="I20532" s="2">
        <v>47200</v>
      </c>
      <c r="J20532" s="5">
        <v>4</v>
      </c>
      <c r="L20532" s="5"/>
      <c r="M20532" s="2">
        <f t="shared" si="320"/>
        <v>-455734.39999999572</v>
      </c>
      <c r="P20532"/>
    </row>
    <row r="20533" spans="1:16" hidden="1">
      <c r="A20533" t="s">
        <v>35809</v>
      </c>
      <c r="B20533" s="1">
        <v>42366</v>
      </c>
      <c r="C20533" t="s">
        <v>34359</v>
      </c>
      <c r="D20533">
        <v>1</v>
      </c>
      <c r="E20533" t="s">
        <v>35810</v>
      </c>
      <c r="F20533" t="s">
        <v>13565</v>
      </c>
      <c r="G20533" t="s">
        <v>20</v>
      </c>
      <c r="H20533" t="s">
        <v>12584</v>
      </c>
      <c r="I20533" s="2">
        <v>2800</v>
      </c>
      <c r="J20533" s="5">
        <v>4</v>
      </c>
      <c r="L20533" s="5"/>
      <c r="M20533" s="2">
        <f t="shared" si="320"/>
        <v>-452934.39999999572</v>
      </c>
      <c r="P20533"/>
    </row>
    <row r="20534" spans="1:16" hidden="1">
      <c r="A20534" t="s">
        <v>35811</v>
      </c>
      <c r="B20534" s="1">
        <v>42366</v>
      </c>
      <c r="C20534" t="s">
        <v>35812</v>
      </c>
      <c r="D20534">
        <v>2</v>
      </c>
      <c r="E20534" t="s">
        <v>35813</v>
      </c>
      <c r="F20534" t="s">
        <v>13559</v>
      </c>
      <c r="G20534" t="s">
        <v>479</v>
      </c>
      <c r="H20534" t="s">
        <v>22375</v>
      </c>
      <c r="I20534" s="2">
        <v>573.71</v>
      </c>
      <c r="J20534" s="5">
        <v>1</v>
      </c>
      <c r="L20534" s="5"/>
      <c r="M20534" s="2">
        <f t="shared" si="320"/>
        <v>-452360.68999999569</v>
      </c>
      <c r="P20534"/>
    </row>
    <row r="20535" spans="1:16" hidden="1">
      <c r="A20535" t="s">
        <v>35814</v>
      </c>
      <c r="B20535" s="1">
        <v>42366</v>
      </c>
      <c r="C20535" t="s">
        <v>35815</v>
      </c>
      <c r="D20535">
        <v>2</v>
      </c>
      <c r="E20535" t="s">
        <v>35816</v>
      </c>
      <c r="F20535" t="s">
        <v>7054</v>
      </c>
      <c r="G20535" t="s">
        <v>20</v>
      </c>
      <c r="H20535" t="s">
        <v>33389</v>
      </c>
      <c r="I20535" s="2">
        <v>1840</v>
      </c>
      <c r="J20535" s="5">
        <v>2</v>
      </c>
      <c r="L20535" s="5"/>
      <c r="M20535" s="2">
        <f t="shared" si="320"/>
        <v>-450520.68999999569</v>
      </c>
      <c r="P20535"/>
    </row>
    <row r="20536" spans="1:16" hidden="1">
      <c r="A20536" s="97" t="s">
        <v>35817</v>
      </c>
      <c r="B20536" s="98">
        <v>42366</v>
      </c>
      <c r="C20536" s="97" t="s">
        <v>6</v>
      </c>
      <c r="D20536" s="97">
        <v>1</v>
      </c>
      <c r="E20536" s="97" t="s">
        <v>35818</v>
      </c>
      <c r="F20536" s="97" t="s">
        <v>13565</v>
      </c>
      <c r="G20536" s="97" t="s">
        <v>20</v>
      </c>
      <c r="H20536" s="97" t="s">
        <v>34529</v>
      </c>
      <c r="I20536" s="99">
        <v>351100</v>
      </c>
      <c r="J20536" s="100">
        <v>4</v>
      </c>
      <c r="K20536" s="99"/>
      <c r="L20536" s="5"/>
      <c r="M20536" s="2">
        <f t="shared" si="320"/>
        <v>-99420.689999995695</v>
      </c>
      <c r="N20536" s="26">
        <f>+M20383-M20536</f>
        <v>1474.8600000000151</v>
      </c>
      <c r="O20536" s="25" t="s">
        <v>36447</v>
      </c>
      <c r="P20536" s="34" t="s">
        <v>36372</v>
      </c>
    </row>
    <row r="20537" spans="1:16" hidden="1">
      <c r="A20537" s="35" t="s">
        <v>12946</v>
      </c>
      <c r="B20537" s="36">
        <v>42367</v>
      </c>
      <c r="C20537" s="35" t="s">
        <v>11</v>
      </c>
      <c r="D20537" s="35">
        <v>1</v>
      </c>
      <c r="E20537" s="35" t="s">
        <v>12950</v>
      </c>
      <c r="F20537" s="35" t="s">
        <v>16</v>
      </c>
      <c r="G20537" s="35" t="s">
        <v>4</v>
      </c>
      <c r="H20537" s="35" t="s">
        <v>2313</v>
      </c>
      <c r="I20537" s="11"/>
      <c r="J20537" s="12"/>
      <c r="K20537" s="11">
        <v>1025</v>
      </c>
      <c r="L20537" s="12">
        <v>4</v>
      </c>
      <c r="M20537" s="2">
        <f t="shared" si="320"/>
        <v>-100445.68999999569</v>
      </c>
      <c r="P20537"/>
    </row>
    <row r="20538" spans="1:16" hidden="1">
      <c r="A20538" t="s">
        <v>12978</v>
      </c>
      <c r="B20538" s="1">
        <v>42367</v>
      </c>
      <c r="C20538" t="s">
        <v>43</v>
      </c>
      <c r="D20538">
        <v>1</v>
      </c>
      <c r="E20538" t="s">
        <v>12979</v>
      </c>
      <c r="F20538" t="s">
        <v>13</v>
      </c>
      <c r="G20538" t="s">
        <v>4</v>
      </c>
      <c r="H20538" t="s">
        <v>12593</v>
      </c>
      <c r="J20538" s="5"/>
      <c r="K20538" s="2">
        <v>39000</v>
      </c>
      <c r="L20538" s="5">
        <v>4</v>
      </c>
      <c r="M20538" s="2">
        <f t="shared" si="320"/>
        <v>-139445.68999999569</v>
      </c>
      <c r="P20538"/>
    </row>
    <row r="20539" spans="1:16" hidden="1">
      <c r="A20539" t="s">
        <v>12988</v>
      </c>
      <c r="B20539" s="1">
        <v>42367</v>
      </c>
      <c r="C20539" t="s">
        <v>11</v>
      </c>
      <c r="D20539">
        <v>1</v>
      </c>
      <c r="E20539" t="s">
        <v>12989</v>
      </c>
      <c r="F20539" t="s">
        <v>13</v>
      </c>
      <c r="G20539" t="s">
        <v>4</v>
      </c>
      <c r="H20539" t="s">
        <v>12990</v>
      </c>
      <c r="J20539" s="5"/>
      <c r="K20539" s="2">
        <v>1025</v>
      </c>
      <c r="L20539" s="5">
        <v>4</v>
      </c>
      <c r="M20539" s="2">
        <f t="shared" si="320"/>
        <v>-140470.68999999569</v>
      </c>
      <c r="P20539"/>
    </row>
    <row r="20540" spans="1:16" hidden="1">
      <c r="A20540" t="s">
        <v>12991</v>
      </c>
      <c r="B20540" s="1">
        <v>42367</v>
      </c>
      <c r="C20540" t="s">
        <v>11</v>
      </c>
      <c r="D20540">
        <v>1</v>
      </c>
      <c r="E20540" t="s">
        <v>12992</v>
      </c>
      <c r="F20540" t="s">
        <v>13</v>
      </c>
      <c r="G20540" t="s">
        <v>4</v>
      </c>
      <c r="H20540" t="s">
        <v>12993</v>
      </c>
      <c r="J20540" s="5"/>
      <c r="K20540" s="2">
        <v>815</v>
      </c>
      <c r="L20540" s="5">
        <v>4</v>
      </c>
      <c r="M20540" s="2">
        <f t="shared" si="320"/>
        <v>-141285.68999999569</v>
      </c>
      <c r="P20540"/>
    </row>
    <row r="20541" spans="1:16" hidden="1">
      <c r="A20541" t="s">
        <v>12997</v>
      </c>
      <c r="B20541" s="1">
        <v>42367</v>
      </c>
      <c r="C20541" t="s">
        <v>12998</v>
      </c>
      <c r="D20541">
        <v>2</v>
      </c>
      <c r="E20541" t="s">
        <v>12999</v>
      </c>
      <c r="F20541" t="s">
        <v>78</v>
      </c>
      <c r="G20541" t="s">
        <v>4</v>
      </c>
      <c r="H20541" t="s">
        <v>13000</v>
      </c>
      <c r="J20541" s="5"/>
      <c r="K20541" s="2">
        <v>1025</v>
      </c>
      <c r="L20541" s="5" t="s">
        <v>36333</v>
      </c>
      <c r="M20541" s="2">
        <f t="shared" si="320"/>
        <v>-142310.68999999569</v>
      </c>
      <c r="P20541"/>
    </row>
    <row r="20542" spans="1:16" hidden="1">
      <c r="A20542" t="s">
        <v>13001</v>
      </c>
      <c r="B20542" s="1">
        <v>42367</v>
      </c>
      <c r="C20542" t="s">
        <v>13002</v>
      </c>
      <c r="D20542">
        <v>2</v>
      </c>
      <c r="E20542" t="s">
        <v>13003</v>
      </c>
      <c r="F20542" t="s">
        <v>78</v>
      </c>
      <c r="G20542" t="s">
        <v>4</v>
      </c>
      <c r="H20542" t="s">
        <v>13004</v>
      </c>
      <c r="J20542" s="5"/>
      <c r="K20542" s="2">
        <v>1840</v>
      </c>
      <c r="L20542" s="5" t="s">
        <v>36333</v>
      </c>
      <c r="M20542" s="2">
        <f t="shared" si="320"/>
        <v>-144150.68999999569</v>
      </c>
      <c r="P20542"/>
    </row>
    <row r="20543" spans="1:16" hidden="1">
      <c r="A20543" t="s">
        <v>13005</v>
      </c>
      <c r="B20543" s="1">
        <v>42367</v>
      </c>
      <c r="C20543" t="s">
        <v>13006</v>
      </c>
      <c r="D20543">
        <v>2</v>
      </c>
      <c r="E20543" t="s">
        <v>13007</v>
      </c>
      <c r="F20543" t="s">
        <v>78</v>
      </c>
      <c r="G20543" t="s">
        <v>4</v>
      </c>
      <c r="H20543" t="s">
        <v>13004</v>
      </c>
      <c r="J20543" s="5"/>
      <c r="K20543" s="2">
        <v>1840</v>
      </c>
      <c r="L20543" s="5" t="s">
        <v>36333</v>
      </c>
      <c r="M20543" s="2">
        <f t="shared" si="320"/>
        <v>-145990.68999999569</v>
      </c>
      <c r="P20543"/>
    </row>
    <row r="20544" spans="1:16" hidden="1">
      <c r="A20544" t="s">
        <v>13020</v>
      </c>
      <c r="B20544" s="1">
        <v>42367</v>
      </c>
      <c r="C20544" t="s">
        <v>11</v>
      </c>
      <c r="D20544">
        <v>1</v>
      </c>
      <c r="E20544" t="s">
        <v>13021</v>
      </c>
      <c r="F20544" t="s">
        <v>13</v>
      </c>
      <c r="G20544" t="s">
        <v>4</v>
      </c>
      <c r="H20544" t="s">
        <v>1721</v>
      </c>
      <c r="J20544" s="5"/>
      <c r="K20544" s="2">
        <v>1300</v>
      </c>
      <c r="L20544" s="5">
        <v>4</v>
      </c>
      <c r="M20544" s="2">
        <f t="shared" si="320"/>
        <v>-147290.68999999569</v>
      </c>
      <c r="P20544"/>
    </row>
    <row r="20545" spans="1:16" hidden="1">
      <c r="A20545" t="s">
        <v>13024</v>
      </c>
      <c r="B20545" s="1">
        <v>42367</v>
      </c>
      <c r="C20545" t="s">
        <v>11</v>
      </c>
      <c r="D20545">
        <v>1</v>
      </c>
      <c r="E20545" t="s">
        <v>13025</v>
      </c>
      <c r="F20545" t="s">
        <v>13</v>
      </c>
      <c r="G20545" t="s">
        <v>4</v>
      </c>
      <c r="H20545" t="s">
        <v>1721</v>
      </c>
      <c r="J20545" s="5"/>
      <c r="K20545" s="2">
        <v>1323.33</v>
      </c>
      <c r="L20545" s="5">
        <v>4</v>
      </c>
      <c r="M20545" s="2">
        <f t="shared" si="320"/>
        <v>-148614.01999999568</v>
      </c>
      <c r="P20545"/>
    </row>
    <row r="20546" spans="1:16" hidden="1">
      <c r="A20546" t="s">
        <v>13033</v>
      </c>
      <c r="B20546" s="1">
        <v>42367</v>
      </c>
      <c r="C20546" t="s">
        <v>18</v>
      </c>
      <c r="D20546">
        <v>1</v>
      </c>
      <c r="E20546" t="s">
        <v>13034</v>
      </c>
      <c r="F20546" t="s">
        <v>13</v>
      </c>
      <c r="G20546" t="s">
        <v>4</v>
      </c>
      <c r="H20546" t="s">
        <v>13035</v>
      </c>
      <c r="J20546" s="5"/>
      <c r="K20546" s="2">
        <v>80000</v>
      </c>
      <c r="L20546" s="5">
        <v>4</v>
      </c>
      <c r="M20546" s="2">
        <f t="shared" si="320"/>
        <v>-228614.01999999568</v>
      </c>
      <c r="P20546"/>
    </row>
    <row r="20547" spans="1:16" hidden="1">
      <c r="A20547" t="s">
        <v>13044</v>
      </c>
      <c r="B20547" s="1">
        <v>42367</v>
      </c>
      <c r="C20547" t="s">
        <v>6</v>
      </c>
      <c r="D20547">
        <v>1</v>
      </c>
      <c r="E20547" t="s">
        <v>13046</v>
      </c>
      <c r="F20547" t="s">
        <v>29</v>
      </c>
      <c r="G20547" t="s">
        <v>4</v>
      </c>
      <c r="H20547" t="s">
        <v>676</v>
      </c>
      <c r="I20547" s="2">
        <v>201.74</v>
      </c>
      <c r="J20547" s="5">
        <v>2</v>
      </c>
      <c r="L20547" s="5"/>
      <c r="M20547" s="2">
        <f t="shared" si="320"/>
        <v>-228412.27999999569</v>
      </c>
      <c r="P20547"/>
    </row>
    <row r="20548" spans="1:16" hidden="1">
      <c r="A20548" t="s">
        <v>13060</v>
      </c>
      <c r="B20548" s="1">
        <v>42367</v>
      </c>
      <c r="C20548" t="s">
        <v>11</v>
      </c>
      <c r="D20548">
        <v>1</v>
      </c>
      <c r="E20548" t="s">
        <v>13061</v>
      </c>
      <c r="F20548" t="s">
        <v>13</v>
      </c>
      <c r="G20548" t="s">
        <v>4</v>
      </c>
      <c r="H20548" t="s">
        <v>13062</v>
      </c>
      <c r="J20548" s="5"/>
      <c r="K20548" s="2">
        <v>5630</v>
      </c>
      <c r="L20548" s="5">
        <v>4</v>
      </c>
      <c r="M20548" s="2">
        <f t="shared" si="320"/>
        <v>-234042.27999999569</v>
      </c>
      <c r="P20548"/>
    </row>
    <row r="20549" spans="1:16" hidden="1">
      <c r="A20549" t="s">
        <v>13064</v>
      </c>
      <c r="B20549" s="1">
        <v>42367</v>
      </c>
      <c r="C20549" t="s">
        <v>6</v>
      </c>
      <c r="D20549">
        <v>1</v>
      </c>
      <c r="E20549" t="s">
        <v>13065</v>
      </c>
      <c r="F20549" t="s">
        <v>29</v>
      </c>
      <c r="G20549" t="s">
        <v>4</v>
      </c>
      <c r="H20549" t="s">
        <v>10834</v>
      </c>
      <c r="I20549" s="2">
        <v>2300.65</v>
      </c>
      <c r="J20549" s="5">
        <v>2</v>
      </c>
      <c r="L20549" s="5"/>
      <c r="M20549" s="2">
        <f t="shared" si="320"/>
        <v>-231741.6299999957</v>
      </c>
      <c r="P20549"/>
    </row>
    <row r="20550" spans="1:16" hidden="1">
      <c r="A20550" t="s">
        <v>13066</v>
      </c>
      <c r="B20550" s="1">
        <v>42367</v>
      </c>
      <c r="C20550" t="s">
        <v>200</v>
      </c>
      <c r="D20550">
        <v>1</v>
      </c>
      <c r="E20550" t="s">
        <v>13067</v>
      </c>
      <c r="F20550" t="s">
        <v>16</v>
      </c>
      <c r="G20550" t="s">
        <v>4</v>
      </c>
      <c r="H20550" t="s">
        <v>200</v>
      </c>
      <c r="J20550" s="5"/>
      <c r="K20550" s="2">
        <v>1025</v>
      </c>
      <c r="L20550" s="5">
        <v>3</v>
      </c>
      <c r="M20550" s="2">
        <f t="shared" si="320"/>
        <v>-232766.6299999957</v>
      </c>
      <c r="P20550"/>
    </row>
    <row r="20551" spans="1:16" hidden="1">
      <c r="A20551" t="s">
        <v>13069</v>
      </c>
      <c r="B20551" s="1">
        <v>42367</v>
      </c>
      <c r="C20551" t="s">
        <v>195</v>
      </c>
      <c r="D20551">
        <v>1</v>
      </c>
      <c r="E20551" t="s">
        <v>13070</v>
      </c>
      <c r="F20551" t="s">
        <v>13</v>
      </c>
      <c r="G20551" t="s">
        <v>4</v>
      </c>
      <c r="H20551" t="s">
        <v>195</v>
      </c>
      <c r="J20551" s="5"/>
      <c r="K20551" s="2">
        <v>7627.4</v>
      </c>
      <c r="L20551" s="5">
        <v>2</v>
      </c>
      <c r="M20551" s="2">
        <f t="shared" si="320"/>
        <v>-240394.02999999569</v>
      </c>
      <c r="P20551"/>
    </row>
    <row r="20552" spans="1:16" hidden="1">
      <c r="A20552" t="s">
        <v>13076</v>
      </c>
      <c r="B20552" s="1">
        <v>42367</v>
      </c>
      <c r="C20552" t="s">
        <v>18</v>
      </c>
      <c r="D20552">
        <v>1</v>
      </c>
      <c r="E20552" t="s">
        <v>13077</v>
      </c>
      <c r="F20552" t="s">
        <v>13</v>
      </c>
      <c r="G20552" t="s">
        <v>4</v>
      </c>
      <c r="H20552" t="s">
        <v>18</v>
      </c>
      <c r="J20552" s="5"/>
      <c r="K20552" s="2">
        <v>6790.02</v>
      </c>
      <c r="L20552" s="5">
        <v>1</v>
      </c>
      <c r="M20552" s="2">
        <f t="shared" si="320"/>
        <v>-247184.04999999568</v>
      </c>
      <c r="P20552"/>
    </row>
    <row r="20553" spans="1:16" hidden="1">
      <c r="A20553" t="s">
        <v>13084</v>
      </c>
      <c r="B20553" s="1">
        <v>42367</v>
      </c>
      <c r="C20553" t="s">
        <v>11</v>
      </c>
      <c r="D20553">
        <v>1</v>
      </c>
      <c r="E20553" t="s">
        <v>13085</v>
      </c>
      <c r="F20553" t="s">
        <v>13</v>
      </c>
      <c r="G20553" t="s">
        <v>20</v>
      </c>
      <c r="H20553" t="s">
        <v>13086</v>
      </c>
      <c r="J20553" s="5"/>
      <c r="K20553" s="2">
        <v>150000</v>
      </c>
      <c r="L20553" s="5">
        <v>8</v>
      </c>
      <c r="M20553" s="2">
        <f t="shared" ref="M20553:M20616" si="321">+M20552+I20553-K20553</f>
        <v>-397184.04999999568</v>
      </c>
      <c r="P20553"/>
    </row>
    <row r="20554" spans="1:16" hidden="1">
      <c r="A20554" t="s">
        <v>13092</v>
      </c>
      <c r="B20554" s="1">
        <v>42367</v>
      </c>
      <c r="C20554" t="s">
        <v>18</v>
      </c>
      <c r="D20554">
        <v>1</v>
      </c>
      <c r="E20554" t="s">
        <v>13093</v>
      </c>
      <c r="F20554" t="s">
        <v>13</v>
      </c>
      <c r="G20554" t="s">
        <v>20</v>
      </c>
      <c r="H20554" t="s">
        <v>7530</v>
      </c>
      <c r="J20554" s="5"/>
      <c r="K20554" s="2">
        <v>21051</v>
      </c>
      <c r="L20554" s="5">
        <v>8</v>
      </c>
      <c r="M20554" s="2">
        <f t="shared" si="321"/>
        <v>-418235.04999999568</v>
      </c>
      <c r="P20554"/>
    </row>
    <row r="20555" spans="1:16" hidden="1">
      <c r="A20555" t="s">
        <v>13095</v>
      </c>
      <c r="B20555" s="1">
        <v>42367</v>
      </c>
      <c r="C20555" t="s">
        <v>1</v>
      </c>
      <c r="D20555">
        <v>1</v>
      </c>
      <c r="E20555" t="s">
        <v>13096</v>
      </c>
      <c r="F20555" t="s">
        <v>45</v>
      </c>
      <c r="G20555" t="s">
        <v>20</v>
      </c>
      <c r="H20555" s="94" t="s">
        <v>36454</v>
      </c>
      <c r="J20555" s="5"/>
      <c r="K20555" s="2">
        <v>0</v>
      </c>
      <c r="L20555" s="5"/>
      <c r="M20555" s="2">
        <f t="shared" si="321"/>
        <v>-418235.04999999568</v>
      </c>
      <c r="P20555"/>
    </row>
    <row r="20556" spans="1:16" hidden="1">
      <c r="A20556" t="s">
        <v>13099</v>
      </c>
      <c r="B20556" s="1">
        <v>42367</v>
      </c>
      <c r="C20556" t="s">
        <v>6</v>
      </c>
      <c r="D20556">
        <v>1</v>
      </c>
      <c r="E20556" t="s">
        <v>13100</v>
      </c>
      <c r="F20556" t="s">
        <v>29</v>
      </c>
      <c r="G20556" t="s">
        <v>20</v>
      </c>
      <c r="H20556" t="s">
        <v>13101</v>
      </c>
      <c r="I20556" s="2">
        <v>207.48</v>
      </c>
      <c r="J20556" s="5">
        <v>6</v>
      </c>
      <c r="L20556" s="5"/>
      <c r="M20556" s="2">
        <f t="shared" si="321"/>
        <v>-418027.5699999957</v>
      </c>
      <c r="P20556"/>
    </row>
    <row r="20557" spans="1:16" hidden="1">
      <c r="A20557" t="s">
        <v>13177</v>
      </c>
      <c r="B20557" s="1">
        <v>42367</v>
      </c>
      <c r="C20557" t="s">
        <v>6</v>
      </c>
      <c r="D20557">
        <v>1</v>
      </c>
      <c r="E20557" t="s">
        <v>13178</v>
      </c>
      <c r="F20557" t="s">
        <v>29</v>
      </c>
      <c r="G20557" t="s">
        <v>20</v>
      </c>
      <c r="H20557" t="s">
        <v>13179</v>
      </c>
      <c r="I20557" s="2">
        <v>243.86</v>
      </c>
      <c r="J20557" s="5">
        <v>7</v>
      </c>
      <c r="L20557" s="5"/>
      <c r="M20557" s="2">
        <f t="shared" si="321"/>
        <v>-417783.70999999571</v>
      </c>
      <c r="P20557"/>
    </row>
    <row r="20558" spans="1:16" hidden="1">
      <c r="A20558" t="s">
        <v>13180</v>
      </c>
      <c r="B20558" s="1">
        <v>42367</v>
      </c>
      <c r="C20558" t="s">
        <v>6</v>
      </c>
      <c r="D20558">
        <v>1</v>
      </c>
      <c r="E20558" t="s">
        <v>13181</v>
      </c>
      <c r="F20558" t="s">
        <v>29</v>
      </c>
      <c r="G20558" t="s">
        <v>20</v>
      </c>
      <c r="H20558" t="s">
        <v>870</v>
      </c>
      <c r="I20558" s="2">
        <v>2800</v>
      </c>
      <c r="J20558" s="5">
        <v>6</v>
      </c>
      <c r="L20558" s="5"/>
      <c r="M20558" s="2">
        <f t="shared" si="321"/>
        <v>-414983.70999999571</v>
      </c>
      <c r="P20558"/>
    </row>
    <row r="20559" spans="1:16" hidden="1">
      <c r="A20559" t="s">
        <v>13182</v>
      </c>
      <c r="B20559" s="1">
        <v>42367</v>
      </c>
      <c r="C20559" t="s">
        <v>6</v>
      </c>
      <c r="D20559">
        <v>1</v>
      </c>
      <c r="E20559" s="47" t="s">
        <v>13183</v>
      </c>
      <c r="F20559" s="47" t="s">
        <v>29</v>
      </c>
      <c r="G20559" s="47" t="s">
        <v>20</v>
      </c>
      <c r="H20559" s="47" t="s">
        <v>65</v>
      </c>
      <c r="I20559" s="49">
        <v>300</v>
      </c>
      <c r="J20559" s="5"/>
      <c r="L20559" s="5"/>
      <c r="M20559" s="2">
        <f t="shared" si="321"/>
        <v>-414683.70999999571</v>
      </c>
      <c r="N20559" s="25" t="s">
        <v>36449</v>
      </c>
      <c r="P20559"/>
    </row>
    <row r="20560" spans="1:16" hidden="1">
      <c r="A20560" t="s">
        <v>13184</v>
      </c>
      <c r="B20560" s="1">
        <v>42367</v>
      </c>
      <c r="C20560" t="s">
        <v>18</v>
      </c>
      <c r="D20560">
        <v>1</v>
      </c>
      <c r="E20560" t="s">
        <v>13185</v>
      </c>
      <c r="F20560" t="s">
        <v>13</v>
      </c>
      <c r="G20560" t="s">
        <v>20</v>
      </c>
      <c r="H20560" t="s">
        <v>6971</v>
      </c>
      <c r="J20560" s="5"/>
      <c r="K20560" s="2">
        <v>172000</v>
      </c>
      <c r="L20560" s="5">
        <v>8</v>
      </c>
      <c r="M20560" s="2">
        <f t="shared" si="321"/>
        <v>-586683.70999999577</v>
      </c>
      <c r="P20560"/>
    </row>
    <row r="20561" spans="1:16" hidden="1">
      <c r="A20561" t="s">
        <v>13186</v>
      </c>
      <c r="B20561" s="1">
        <v>42367</v>
      </c>
      <c r="C20561" t="s">
        <v>18</v>
      </c>
      <c r="D20561">
        <v>1</v>
      </c>
      <c r="E20561" t="s">
        <v>13187</v>
      </c>
      <c r="F20561" t="s">
        <v>13</v>
      </c>
      <c r="G20561" t="s">
        <v>20</v>
      </c>
      <c r="H20561" t="s">
        <v>13188</v>
      </c>
      <c r="J20561" s="5"/>
      <c r="K20561" s="2">
        <v>130000</v>
      </c>
      <c r="L20561" s="5">
        <v>8</v>
      </c>
      <c r="M20561" s="2">
        <f t="shared" si="321"/>
        <v>-716683.70999999577</v>
      </c>
      <c r="P20561"/>
    </row>
    <row r="20562" spans="1:16" hidden="1">
      <c r="A20562" t="s">
        <v>13189</v>
      </c>
      <c r="B20562" s="1">
        <v>42367</v>
      </c>
      <c r="C20562" t="s">
        <v>18</v>
      </c>
      <c r="D20562">
        <v>1</v>
      </c>
      <c r="E20562" t="s">
        <v>13190</v>
      </c>
      <c r="F20562" t="s">
        <v>13</v>
      </c>
      <c r="G20562" t="s">
        <v>20</v>
      </c>
      <c r="H20562" t="s">
        <v>13191</v>
      </c>
      <c r="J20562" s="5"/>
      <c r="K20562" s="2">
        <v>70000</v>
      </c>
      <c r="L20562" s="5">
        <v>8</v>
      </c>
      <c r="M20562" s="2">
        <f t="shared" si="321"/>
        <v>-786683.70999999577</v>
      </c>
      <c r="P20562"/>
    </row>
    <row r="20563" spans="1:16" hidden="1">
      <c r="A20563" t="s">
        <v>13197</v>
      </c>
      <c r="B20563" s="1">
        <v>42367</v>
      </c>
      <c r="C20563" t="s">
        <v>18</v>
      </c>
      <c r="D20563">
        <v>1</v>
      </c>
      <c r="E20563" t="s">
        <v>13198</v>
      </c>
      <c r="F20563" t="s">
        <v>13</v>
      </c>
      <c r="G20563" t="s">
        <v>20</v>
      </c>
      <c r="H20563" t="s">
        <v>13199</v>
      </c>
      <c r="J20563" s="5"/>
      <c r="K20563" s="2">
        <v>45000</v>
      </c>
      <c r="L20563" s="5">
        <v>8</v>
      </c>
      <c r="M20563" s="2">
        <f t="shared" si="321"/>
        <v>-831683.70999999577</v>
      </c>
      <c r="P20563"/>
    </row>
    <row r="20564" spans="1:16" hidden="1">
      <c r="A20564" t="s">
        <v>13202</v>
      </c>
      <c r="B20564" s="1">
        <v>42367</v>
      </c>
      <c r="C20564" t="s">
        <v>18</v>
      </c>
      <c r="D20564">
        <v>1</v>
      </c>
      <c r="E20564" t="s">
        <v>13203</v>
      </c>
      <c r="F20564" t="s">
        <v>13</v>
      </c>
      <c r="G20564" t="s">
        <v>20</v>
      </c>
      <c r="H20564" t="s">
        <v>8409</v>
      </c>
      <c r="J20564" s="5"/>
      <c r="K20564" s="2">
        <v>121000</v>
      </c>
      <c r="L20564" s="5">
        <v>8</v>
      </c>
      <c r="M20564" s="2">
        <f t="shared" si="321"/>
        <v>-952683.70999999577</v>
      </c>
      <c r="P20564"/>
    </row>
    <row r="20565" spans="1:16" hidden="1">
      <c r="A20565" t="s">
        <v>13204</v>
      </c>
      <c r="B20565" s="1">
        <v>42367</v>
      </c>
      <c r="C20565" t="s">
        <v>18</v>
      </c>
      <c r="D20565">
        <v>1</v>
      </c>
      <c r="E20565" t="s">
        <v>13205</v>
      </c>
      <c r="F20565" t="s">
        <v>13</v>
      </c>
      <c r="G20565" t="s">
        <v>20</v>
      </c>
      <c r="H20565" t="s">
        <v>13206</v>
      </c>
      <c r="J20565" s="5"/>
      <c r="K20565" s="2">
        <v>142100</v>
      </c>
      <c r="L20565" s="5">
        <v>8</v>
      </c>
      <c r="M20565" s="2">
        <f t="shared" si="321"/>
        <v>-1094783.7099999958</v>
      </c>
      <c r="P20565"/>
    </row>
    <row r="20566" spans="1:16" hidden="1">
      <c r="A20566" t="s">
        <v>13207</v>
      </c>
      <c r="B20566" s="1">
        <v>42367</v>
      </c>
      <c r="C20566" t="s">
        <v>43</v>
      </c>
      <c r="D20566">
        <v>1</v>
      </c>
      <c r="E20566" t="s">
        <v>13211</v>
      </c>
      <c r="F20566" t="s">
        <v>13</v>
      </c>
      <c r="G20566" t="s">
        <v>20</v>
      </c>
      <c r="H20566" t="s">
        <v>13212</v>
      </c>
      <c r="J20566" s="5"/>
      <c r="K20566" s="2">
        <v>238800</v>
      </c>
      <c r="L20566" s="5">
        <v>8</v>
      </c>
      <c r="M20566" s="2">
        <f t="shared" si="321"/>
        <v>-1333583.7099999958</v>
      </c>
      <c r="P20566"/>
    </row>
    <row r="20567" spans="1:16" hidden="1">
      <c r="A20567" t="s">
        <v>13213</v>
      </c>
      <c r="B20567" s="1">
        <v>42367</v>
      </c>
      <c r="C20567" t="s">
        <v>1</v>
      </c>
      <c r="D20567">
        <v>1</v>
      </c>
      <c r="E20567" t="s">
        <v>13214</v>
      </c>
      <c r="F20567" t="s">
        <v>13</v>
      </c>
      <c r="G20567" t="s">
        <v>20</v>
      </c>
      <c r="H20567" t="s">
        <v>4984</v>
      </c>
      <c r="J20567" s="5"/>
      <c r="K20567" s="2">
        <v>265000</v>
      </c>
      <c r="L20567" s="5">
        <v>8</v>
      </c>
      <c r="M20567" s="2">
        <f t="shared" si="321"/>
        <v>-1598583.7099999958</v>
      </c>
      <c r="P20567"/>
    </row>
    <row r="20568" spans="1:16" hidden="1">
      <c r="A20568" t="s">
        <v>13215</v>
      </c>
      <c r="B20568" s="1">
        <v>42367</v>
      </c>
      <c r="C20568" t="s">
        <v>1</v>
      </c>
      <c r="D20568">
        <v>1</v>
      </c>
      <c r="E20568" t="s">
        <v>13216</v>
      </c>
      <c r="F20568" t="s">
        <v>16</v>
      </c>
      <c r="G20568" t="s">
        <v>20</v>
      </c>
      <c r="H20568" t="s">
        <v>13217</v>
      </c>
      <c r="J20568" s="5"/>
      <c r="K20568" s="2">
        <v>182000</v>
      </c>
      <c r="L20568" s="5">
        <v>8</v>
      </c>
      <c r="M20568" s="2">
        <f t="shared" si="321"/>
        <v>-1780583.7099999958</v>
      </c>
      <c r="P20568"/>
    </row>
    <row r="20569" spans="1:16" hidden="1">
      <c r="A20569" t="s">
        <v>13218</v>
      </c>
      <c r="B20569" s="1">
        <v>42367</v>
      </c>
      <c r="C20569" t="s">
        <v>1</v>
      </c>
      <c r="D20569">
        <v>1</v>
      </c>
      <c r="E20569" t="s">
        <v>13219</v>
      </c>
      <c r="F20569" t="s">
        <v>16</v>
      </c>
      <c r="G20569" t="s">
        <v>20</v>
      </c>
      <c r="H20569" t="s">
        <v>13220</v>
      </c>
      <c r="J20569" s="5"/>
      <c r="K20569" s="2">
        <v>77000</v>
      </c>
      <c r="L20569" s="5">
        <v>8</v>
      </c>
      <c r="M20569" s="2">
        <f t="shared" si="321"/>
        <v>-1857583.7099999958</v>
      </c>
      <c r="P20569"/>
    </row>
    <row r="20570" spans="1:16" hidden="1">
      <c r="A20570" t="s">
        <v>13225</v>
      </c>
      <c r="B20570" s="1">
        <v>42367</v>
      </c>
      <c r="C20570" t="s">
        <v>1</v>
      </c>
      <c r="D20570">
        <v>1</v>
      </c>
      <c r="E20570" t="s">
        <v>13226</v>
      </c>
      <c r="F20570" t="s">
        <v>16</v>
      </c>
      <c r="G20570" t="s">
        <v>20</v>
      </c>
      <c r="H20570" t="s">
        <v>13227</v>
      </c>
      <c r="J20570" s="5"/>
      <c r="K20570" s="2">
        <v>50000</v>
      </c>
      <c r="L20570" s="5">
        <v>8</v>
      </c>
      <c r="M20570" s="2">
        <f t="shared" si="321"/>
        <v>-1907583.7099999958</v>
      </c>
      <c r="P20570"/>
    </row>
    <row r="20571" spans="1:16" hidden="1">
      <c r="A20571" t="s">
        <v>13238</v>
      </c>
      <c r="B20571" s="1">
        <v>42367</v>
      </c>
      <c r="C20571" t="s">
        <v>1</v>
      </c>
      <c r="D20571">
        <v>1</v>
      </c>
      <c r="E20571" t="s">
        <v>13241</v>
      </c>
      <c r="F20571" t="s">
        <v>16</v>
      </c>
      <c r="G20571" t="s">
        <v>20</v>
      </c>
      <c r="H20571" t="s">
        <v>13227</v>
      </c>
      <c r="J20571" s="5"/>
      <c r="K20571" s="2">
        <v>45000</v>
      </c>
      <c r="L20571" s="5">
        <v>8</v>
      </c>
      <c r="M20571" s="2">
        <f t="shared" si="321"/>
        <v>-1952583.7099999958</v>
      </c>
      <c r="P20571"/>
    </row>
    <row r="20572" spans="1:16" hidden="1">
      <c r="A20572" t="s">
        <v>13245</v>
      </c>
      <c r="B20572" s="1">
        <v>42367</v>
      </c>
      <c r="C20572" t="s">
        <v>1</v>
      </c>
      <c r="D20572">
        <v>1</v>
      </c>
      <c r="E20572" t="s">
        <v>13248</v>
      </c>
      <c r="F20572" t="s">
        <v>16</v>
      </c>
      <c r="G20572" t="s">
        <v>20</v>
      </c>
      <c r="H20572" t="s">
        <v>13249</v>
      </c>
      <c r="J20572" s="5"/>
      <c r="K20572" s="2">
        <v>15000</v>
      </c>
      <c r="L20572" s="5">
        <v>8</v>
      </c>
      <c r="M20572" s="2">
        <f t="shared" si="321"/>
        <v>-1967583.7099999958</v>
      </c>
      <c r="P20572"/>
    </row>
    <row r="20573" spans="1:16" hidden="1">
      <c r="A20573" t="s">
        <v>13250</v>
      </c>
      <c r="B20573" s="1">
        <v>42367</v>
      </c>
      <c r="C20573" t="s">
        <v>1</v>
      </c>
      <c r="D20573">
        <v>1</v>
      </c>
      <c r="E20573" t="s">
        <v>13251</v>
      </c>
      <c r="F20573" t="s">
        <v>13</v>
      </c>
      <c r="G20573" t="s">
        <v>20</v>
      </c>
      <c r="H20573" t="s">
        <v>13252</v>
      </c>
      <c r="J20573" s="5"/>
      <c r="K20573" s="2">
        <v>5000</v>
      </c>
      <c r="L20573" s="5">
        <v>8</v>
      </c>
      <c r="M20573" s="2">
        <f t="shared" si="321"/>
        <v>-1972583.7099999958</v>
      </c>
      <c r="P20573"/>
    </row>
    <row r="20574" spans="1:16" hidden="1">
      <c r="A20574" t="s">
        <v>13253</v>
      </c>
      <c r="B20574" s="1">
        <v>42367</v>
      </c>
      <c r="C20574" t="s">
        <v>1</v>
      </c>
      <c r="D20574">
        <v>1</v>
      </c>
      <c r="E20574" t="s">
        <v>13254</v>
      </c>
      <c r="F20574" t="s">
        <v>228</v>
      </c>
      <c r="G20574" t="s">
        <v>20</v>
      </c>
      <c r="H20574" t="s">
        <v>13255</v>
      </c>
      <c r="J20574" s="5"/>
      <c r="K20574" s="2">
        <v>5000</v>
      </c>
      <c r="L20574" s="5">
        <v>8</v>
      </c>
      <c r="M20574" s="2">
        <f t="shared" si="321"/>
        <v>-1977583.7099999958</v>
      </c>
      <c r="P20574"/>
    </row>
    <row r="20575" spans="1:16" hidden="1">
      <c r="A20575" t="s">
        <v>13256</v>
      </c>
      <c r="B20575" s="1">
        <v>42367</v>
      </c>
      <c r="C20575" t="s">
        <v>11</v>
      </c>
      <c r="D20575">
        <v>1</v>
      </c>
      <c r="E20575" t="s">
        <v>13257</v>
      </c>
      <c r="F20575" t="s">
        <v>13</v>
      </c>
      <c r="G20575" t="s">
        <v>20</v>
      </c>
      <c r="H20575" t="s">
        <v>8245</v>
      </c>
      <c r="J20575" s="5"/>
      <c r="K20575" s="2">
        <v>2550</v>
      </c>
      <c r="L20575" s="5">
        <v>8</v>
      </c>
      <c r="M20575" s="2">
        <f t="shared" si="321"/>
        <v>-1980133.7099999958</v>
      </c>
      <c r="P20575"/>
    </row>
    <row r="20576" spans="1:16" hidden="1">
      <c r="A20576" t="s">
        <v>13258</v>
      </c>
      <c r="B20576" s="1">
        <v>42367</v>
      </c>
      <c r="C20576" t="s">
        <v>195</v>
      </c>
      <c r="D20576">
        <v>1</v>
      </c>
      <c r="E20576" t="s">
        <v>13259</v>
      </c>
      <c r="F20576" t="s">
        <v>13</v>
      </c>
      <c r="G20576" t="s">
        <v>20</v>
      </c>
      <c r="H20576" t="s">
        <v>195</v>
      </c>
      <c r="J20576" s="5"/>
      <c r="K20576" s="2">
        <v>20551.830000000002</v>
      </c>
      <c r="L20576" s="5">
        <v>5</v>
      </c>
      <c r="M20576" s="2">
        <f t="shared" si="321"/>
        <v>-2000685.5399999958</v>
      </c>
      <c r="P20576"/>
    </row>
    <row r="20577" spans="1:16" hidden="1">
      <c r="A20577" t="s">
        <v>13260</v>
      </c>
      <c r="B20577" s="1">
        <v>42367</v>
      </c>
      <c r="C20577" t="s">
        <v>200</v>
      </c>
      <c r="D20577">
        <v>1</v>
      </c>
      <c r="E20577" t="s">
        <v>13261</v>
      </c>
      <c r="F20577" t="s">
        <v>16</v>
      </c>
      <c r="G20577" t="s">
        <v>20</v>
      </c>
      <c r="H20577" t="s">
        <v>200</v>
      </c>
      <c r="J20577" s="5"/>
      <c r="K20577" s="2">
        <v>10885.99</v>
      </c>
      <c r="L20577" s="5">
        <v>6</v>
      </c>
      <c r="M20577" s="2">
        <f t="shared" si="321"/>
        <v>-2011571.5299999958</v>
      </c>
      <c r="P20577"/>
    </row>
    <row r="20578" spans="1:16" hidden="1">
      <c r="A20578" t="s">
        <v>13262</v>
      </c>
      <c r="B20578" s="1">
        <v>42367</v>
      </c>
      <c r="C20578" t="s">
        <v>18</v>
      </c>
      <c r="D20578">
        <v>1</v>
      </c>
      <c r="E20578" t="s">
        <v>13263</v>
      </c>
      <c r="F20578" t="s">
        <v>13</v>
      </c>
      <c r="G20578" t="s">
        <v>20</v>
      </c>
      <c r="H20578" t="s">
        <v>18</v>
      </c>
      <c r="J20578" s="5"/>
      <c r="K20578" s="2">
        <v>23237.25</v>
      </c>
      <c r="L20578" s="5">
        <v>4</v>
      </c>
      <c r="M20578" s="2">
        <f t="shared" si="321"/>
        <v>-2034808.7799999958</v>
      </c>
      <c r="P20578"/>
    </row>
    <row r="20579" spans="1:16" s="34" customFormat="1" hidden="1">
      <c r="A20579" s="94" t="s">
        <v>36450</v>
      </c>
      <c r="B20579" s="96">
        <v>42367</v>
      </c>
      <c r="C20579" s="94" t="s">
        <v>36451</v>
      </c>
      <c r="D20579" s="94">
        <v>1</v>
      </c>
      <c r="E20579" s="94" t="s">
        <v>36452</v>
      </c>
      <c r="F20579" s="94" t="s">
        <v>3342</v>
      </c>
      <c r="G20579" s="94" t="s">
        <v>52</v>
      </c>
      <c r="H20579" s="94" t="s">
        <v>36453</v>
      </c>
      <c r="I20579" s="95">
        <v>21051</v>
      </c>
      <c r="J20579" s="5">
        <v>8</v>
      </c>
      <c r="K20579" s="2"/>
      <c r="L20579" s="5"/>
      <c r="M20579" s="2">
        <f t="shared" si="321"/>
        <v>-2013757.7799999958</v>
      </c>
    </row>
    <row r="20580" spans="1:16" hidden="1">
      <c r="A20580" t="s">
        <v>35819</v>
      </c>
      <c r="B20580" s="1">
        <v>42367</v>
      </c>
      <c r="C20580" t="s">
        <v>35820</v>
      </c>
      <c r="D20580">
        <v>2</v>
      </c>
      <c r="E20580" t="s">
        <v>35821</v>
      </c>
      <c r="F20580" t="s">
        <v>7054</v>
      </c>
      <c r="G20580" t="s">
        <v>4</v>
      </c>
      <c r="H20580" t="s">
        <v>1041</v>
      </c>
      <c r="J20580" s="5"/>
      <c r="K20580" s="2">
        <v>3030.01</v>
      </c>
      <c r="L20580" s="5" t="s">
        <v>36333</v>
      </c>
      <c r="M20580" s="2">
        <f t="shared" si="321"/>
        <v>-2016787.7899999958</v>
      </c>
      <c r="P20580"/>
    </row>
    <row r="20581" spans="1:16" hidden="1">
      <c r="A20581" t="s">
        <v>35819</v>
      </c>
      <c r="B20581" s="1">
        <v>42367</v>
      </c>
      <c r="C20581" t="s">
        <v>35820</v>
      </c>
      <c r="D20581">
        <v>2</v>
      </c>
      <c r="E20581" t="s">
        <v>35821</v>
      </c>
      <c r="F20581" t="s">
        <v>7054</v>
      </c>
      <c r="G20581" t="s">
        <v>4</v>
      </c>
      <c r="H20581" t="s">
        <v>1041</v>
      </c>
      <c r="I20581" s="2">
        <v>3030</v>
      </c>
      <c r="J20581" s="5" t="s">
        <v>36333</v>
      </c>
      <c r="L20581" s="5"/>
      <c r="M20581" s="2">
        <f t="shared" si="321"/>
        <v>-2013757.7899999958</v>
      </c>
      <c r="P20581"/>
    </row>
    <row r="20582" spans="1:16" hidden="1">
      <c r="A20582" t="s">
        <v>35822</v>
      </c>
      <c r="B20582" s="1">
        <v>42367</v>
      </c>
      <c r="C20582" t="s">
        <v>35823</v>
      </c>
      <c r="D20582">
        <v>2</v>
      </c>
      <c r="E20582" t="s">
        <v>35824</v>
      </c>
      <c r="F20582" t="s">
        <v>7054</v>
      </c>
      <c r="G20582" t="s">
        <v>4</v>
      </c>
      <c r="H20582" t="s">
        <v>2313</v>
      </c>
      <c r="I20582" s="2">
        <v>1025</v>
      </c>
      <c r="J20582" s="5">
        <v>4</v>
      </c>
      <c r="L20582" s="5"/>
      <c r="M20582" s="2">
        <f t="shared" si="321"/>
        <v>-2012732.7899999958</v>
      </c>
      <c r="P20582"/>
    </row>
    <row r="20583" spans="1:16" hidden="1">
      <c r="A20583" t="s">
        <v>35825</v>
      </c>
      <c r="B20583" s="1">
        <v>42367</v>
      </c>
      <c r="C20583" t="s">
        <v>35826</v>
      </c>
      <c r="D20583">
        <v>1</v>
      </c>
      <c r="E20583" t="s">
        <v>35827</v>
      </c>
      <c r="F20583" t="s">
        <v>13565</v>
      </c>
      <c r="G20583" t="s">
        <v>4</v>
      </c>
      <c r="H20583" t="s">
        <v>12593</v>
      </c>
      <c r="I20583" s="2">
        <v>41500</v>
      </c>
      <c r="J20583" s="5" t="s">
        <v>36448</v>
      </c>
      <c r="L20583" s="5"/>
      <c r="M20583" s="2">
        <f t="shared" si="321"/>
        <v>-1971232.7899999958</v>
      </c>
      <c r="N20583" s="3">
        <f>+I20583-2500</f>
        <v>39000</v>
      </c>
      <c r="P20583"/>
    </row>
    <row r="20584" spans="1:16" hidden="1">
      <c r="A20584" t="s">
        <v>35828</v>
      </c>
      <c r="B20584" s="64">
        <v>42367</v>
      </c>
      <c r="C20584" s="56" t="s">
        <v>35829</v>
      </c>
      <c r="D20584" s="56">
        <v>2</v>
      </c>
      <c r="E20584" s="56" t="s">
        <v>35830</v>
      </c>
      <c r="F20584" s="56" t="s">
        <v>7054</v>
      </c>
      <c r="G20584" s="56" t="s">
        <v>4</v>
      </c>
      <c r="H20584" s="56" t="s">
        <v>35831</v>
      </c>
      <c r="I20584" s="17">
        <v>1840</v>
      </c>
      <c r="J20584" s="5">
        <v>4</v>
      </c>
      <c r="L20584" s="5"/>
      <c r="M20584" s="2">
        <f t="shared" si="321"/>
        <v>-1969392.7899999958</v>
      </c>
      <c r="P20584"/>
    </row>
    <row r="20585" spans="1:16" hidden="1">
      <c r="A20585" t="s">
        <v>35832</v>
      </c>
      <c r="B20585" s="1">
        <v>42367</v>
      </c>
      <c r="C20585" t="s">
        <v>13002</v>
      </c>
      <c r="D20585">
        <v>2</v>
      </c>
      <c r="E20585" t="s">
        <v>35833</v>
      </c>
      <c r="F20585" t="s">
        <v>7054</v>
      </c>
      <c r="G20585" t="s">
        <v>4</v>
      </c>
      <c r="H20585" t="s">
        <v>35834</v>
      </c>
      <c r="I20585" s="2">
        <v>1840</v>
      </c>
      <c r="J20585" s="5" t="s">
        <v>36333</v>
      </c>
      <c r="L20585" s="5"/>
      <c r="M20585" s="2">
        <f t="shared" si="321"/>
        <v>-1967552.7899999958</v>
      </c>
      <c r="P20585"/>
    </row>
    <row r="20586" spans="1:16" hidden="1">
      <c r="A20586" t="s">
        <v>35835</v>
      </c>
      <c r="B20586" s="1">
        <v>42367</v>
      </c>
      <c r="C20586" t="s">
        <v>13006</v>
      </c>
      <c r="D20586">
        <v>2</v>
      </c>
      <c r="E20586" t="s">
        <v>35836</v>
      </c>
      <c r="F20586" t="s">
        <v>7054</v>
      </c>
      <c r="G20586" t="s">
        <v>4</v>
      </c>
      <c r="H20586" t="s">
        <v>35834</v>
      </c>
      <c r="I20586" s="2">
        <v>1840</v>
      </c>
      <c r="J20586" s="5" t="s">
        <v>36333</v>
      </c>
      <c r="L20586" s="5"/>
      <c r="M20586" s="2">
        <f t="shared" si="321"/>
        <v>-1965712.7899999958</v>
      </c>
      <c r="P20586"/>
    </row>
    <row r="20587" spans="1:16" hidden="1">
      <c r="A20587" t="s">
        <v>35837</v>
      </c>
      <c r="B20587" s="1">
        <v>42367</v>
      </c>
      <c r="C20587" t="s">
        <v>12998</v>
      </c>
      <c r="D20587">
        <v>2</v>
      </c>
      <c r="E20587" t="s">
        <v>35838</v>
      </c>
      <c r="F20587" t="s">
        <v>7054</v>
      </c>
      <c r="G20587" t="s">
        <v>4</v>
      </c>
      <c r="H20587" t="s">
        <v>13000</v>
      </c>
      <c r="I20587" s="2">
        <v>1025</v>
      </c>
      <c r="J20587" s="5" t="s">
        <v>36333</v>
      </c>
      <c r="L20587" s="5"/>
      <c r="M20587" s="2">
        <f t="shared" si="321"/>
        <v>-1964687.7899999958</v>
      </c>
      <c r="P20587"/>
    </row>
    <row r="20588" spans="1:16" hidden="1">
      <c r="A20588" t="s">
        <v>35839</v>
      </c>
      <c r="B20588" s="1">
        <v>42367</v>
      </c>
      <c r="C20588" t="s">
        <v>4654</v>
      </c>
      <c r="D20588">
        <v>2</v>
      </c>
      <c r="E20588" t="s">
        <v>35840</v>
      </c>
      <c r="F20588" t="s">
        <v>13559</v>
      </c>
      <c r="G20588" t="s">
        <v>313</v>
      </c>
      <c r="H20588" t="s">
        <v>1721</v>
      </c>
      <c r="I20588" s="2">
        <v>2623.33</v>
      </c>
      <c r="J20588" s="5">
        <v>4</v>
      </c>
      <c r="L20588" s="5"/>
      <c r="M20588" s="2">
        <f t="shared" si="321"/>
        <v>-1962064.4599999958</v>
      </c>
      <c r="N20588" s="3"/>
      <c r="P20588"/>
    </row>
    <row r="20589" spans="1:16" hidden="1">
      <c r="A20589" t="s">
        <v>35841</v>
      </c>
      <c r="B20589" s="1">
        <v>42367</v>
      </c>
      <c r="C20589" t="s">
        <v>35842</v>
      </c>
      <c r="D20589">
        <v>1</v>
      </c>
      <c r="E20589" t="s">
        <v>35843</v>
      </c>
      <c r="F20589" t="s">
        <v>13565</v>
      </c>
      <c r="G20589" t="s">
        <v>4</v>
      </c>
      <c r="H20589" t="s">
        <v>35844</v>
      </c>
      <c r="I20589" s="2">
        <v>80000</v>
      </c>
      <c r="J20589" s="5">
        <v>4</v>
      </c>
      <c r="L20589" s="5"/>
      <c r="M20589" s="2">
        <f t="shared" si="321"/>
        <v>-1882064.4599999958</v>
      </c>
      <c r="P20589"/>
    </row>
    <row r="20590" spans="1:16" hidden="1">
      <c r="A20590" t="s">
        <v>35845</v>
      </c>
      <c r="B20590" s="1">
        <v>42367</v>
      </c>
      <c r="C20590" t="s">
        <v>35846</v>
      </c>
      <c r="D20590">
        <v>2</v>
      </c>
      <c r="E20590" t="s">
        <v>35847</v>
      </c>
      <c r="F20590" t="s">
        <v>7054</v>
      </c>
      <c r="G20590" t="s">
        <v>4</v>
      </c>
      <c r="H20590" t="s">
        <v>676</v>
      </c>
      <c r="I20590" s="2">
        <v>1025</v>
      </c>
      <c r="J20590" s="5">
        <v>2</v>
      </c>
      <c r="L20590" s="5"/>
      <c r="M20590" s="2">
        <f t="shared" si="321"/>
        <v>-1881039.4599999958</v>
      </c>
      <c r="P20590"/>
    </row>
    <row r="20591" spans="1:16" hidden="1">
      <c r="A20591" t="s">
        <v>35848</v>
      </c>
      <c r="B20591" s="1">
        <v>42367</v>
      </c>
      <c r="C20591" t="s">
        <v>35849</v>
      </c>
      <c r="D20591">
        <v>2</v>
      </c>
      <c r="E20591" t="s">
        <v>35850</v>
      </c>
      <c r="F20591" t="s">
        <v>7054</v>
      </c>
      <c r="G20591" t="s">
        <v>4</v>
      </c>
      <c r="H20591" t="s">
        <v>13627</v>
      </c>
      <c r="I20591" s="2">
        <v>4100.01</v>
      </c>
      <c r="J20591" s="5">
        <v>2</v>
      </c>
      <c r="L20591" s="5"/>
      <c r="M20591" s="2">
        <f t="shared" si="321"/>
        <v>-1876939.4499999958</v>
      </c>
      <c r="P20591"/>
    </row>
    <row r="20592" spans="1:16" hidden="1">
      <c r="A20592" t="s">
        <v>35851</v>
      </c>
      <c r="B20592" s="1">
        <v>42367</v>
      </c>
      <c r="C20592" t="s">
        <v>35852</v>
      </c>
      <c r="D20592">
        <v>2</v>
      </c>
      <c r="E20592" t="s">
        <v>35853</v>
      </c>
      <c r="F20592" t="s">
        <v>7054</v>
      </c>
      <c r="G20592" t="s">
        <v>4</v>
      </c>
      <c r="H20592" t="s">
        <v>35854</v>
      </c>
      <c r="I20592" s="2">
        <v>790.01</v>
      </c>
      <c r="J20592" s="5">
        <v>1</v>
      </c>
      <c r="L20592" s="5"/>
      <c r="M20592" s="2">
        <f t="shared" si="321"/>
        <v>-1876149.4399999958</v>
      </c>
      <c r="P20592"/>
    </row>
    <row r="20593" spans="1:16" hidden="1">
      <c r="A20593" t="s">
        <v>35855</v>
      </c>
      <c r="B20593" s="1">
        <v>42367</v>
      </c>
      <c r="C20593" t="s">
        <v>35856</v>
      </c>
      <c r="D20593">
        <v>2</v>
      </c>
      <c r="E20593" t="s">
        <v>35857</v>
      </c>
      <c r="F20593" t="s">
        <v>7054</v>
      </c>
      <c r="G20593" t="s">
        <v>4</v>
      </c>
      <c r="H20593" t="s">
        <v>28777</v>
      </c>
      <c r="I20593" s="2">
        <v>470</v>
      </c>
      <c r="J20593" s="5">
        <v>1</v>
      </c>
      <c r="L20593" s="5"/>
      <c r="M20593" s="2">
        <f t="shared" si="321"/>
        <v>-1875679.4399999958</v>
      </c>
      <c r="P20593"/>
    </row>
    <row r="20594" spans="1:16" hidden="1">
      <c r="A20594" t="s">
        <v>35858</v>
      </c>
      <c r="B20594" s="1">
        <v>42367</v>
      </c>
      <c r="C20594" t="s">
        <v>35859</v>
      </c>
      <c r="D20594">
        <v>2</v>
      </c>
      <c r="E20594" t="s">
        <v>35860</v>
      </c>
      <c r="F20594" t="s">
        <v>7054</v>
      </c>
      <c r="G20594" t="s">
        <v>4</v>
      </c>
      <c r="H20594" t="s">
        <v>14776</v>
      </c>
      <c r="I20594" s="2">
        <v>5630</v>
      </c>
      <c r="J20594" s="5">
        <v>4</v>
      </c>
      <c r="L20594" s="5"/>
      <c r="M20594" s="2">
        <f t="shared" si="321"/>
        <v>-1870049.4399999958</v>
      </c>
      <c r="P20594"/>
    </row>
    <row r="20595" spans="1:16" hidden="1">
      <c r="A20595" t="s">
        <v>35861</v>
      </c>
      <c r="B20595" s="1">
        <v>42367</v>
      </c>
      <c r="C20595" t="s">
        <v>35862</v>
      </c>
      <c r="D20595">
        <v>2</v>
      </c>
      <c r="E20595" t="s">
        <v>35863</v>
      </c>
      <c r="F20595" t="s">
        <v>7054</v>
      </c>
      <c r="G20595" t="s">
        <v>4</v>
      </c>
      <c r="H20595" t="s">
        <v>10834</v>
      </c>
      <c r="I20595" s="2">
        <v>1025</v>
      </c>
      <c r="J20595" s="5">
        <v>3</v>
      </c>
      <c r="L20595" s="5"/>
      <c r="M20595" s="2">
        <f t="shared" si="321"/>
        <v>-1869024.4399999958</v>
      </c>
      <c r="P20595"/>
    </row>
    <row r="20596" spans="1:16" hidden="1">
      <c r="A20596" t="s">
        <v>35864</v>
      </c>
      <c r="B20596" s="1">
        <v>42367</v>
      </c>
      <c r="C20596" t="s">
        <v>35865</v>
      </c>
      <c r="D20596">
        <v>2</v>
      </c>
      <c r="E20596" t="s">
        <v>35866</v>
      </c>
      <c r="F20596" t="s">
        <v>7054</v>
      </c>
      <c r="G20596" t="s">
        <v>4</v>
      </c>
      <c r="H20596" t="s">
        <v>35867</v>
      </c>
      <c r="I20596" s="2">
        <v>3030.01</v>
      </c>
      <c r="J20596" s="5">
        <v>1</v>
      </c>
      <c r="L20596" s="5"/>
      <c r="M20596" s="2">
        <f t="shared" si="321"/>
        <v>-1865994.4299999957</v>
      </c>
      <c r="P20596"/>
    </row>
    <row r="20597" spans="1:16" hidden="1">
      <c r="A20597" t="s">
        <v>35868</v>
      </c>
      <c r="B20597" s="1">
        <v>42367</v>
      </c>
      <c r="C20597" t="s">
        <v>27178</v>
      </c>
      <c r="D20597">
        <v>1</v>
      </c>
      <c r="E20597" t="s">
        <v>35869</v>
      </c>
      <c r="F20597" t="s">
        <v>13565</v>
      </c>
      <c r="G20597" t="s">
        <v>20</v>
      </c>
      <c r="H20597" t="s">
        <v>17601</v>
      </c>
      <c r="I20597" s="2">
        <v>150000</v>
      </c>
      <c r="J20597" s="5">
        <v>4</v>
      </c>
      <c r="L20597" s="5"/>
      <c r="M20597" s="2">
        <f t="shared" si="321"/>
        <v>-1715994.4299999957</v>
      </c>
      <c r="P20597"/>
    </row>
    <row r="20598" spans="1:16" hidden="1">
      <c r="A20598" t="s">
        <v>35870</v>
      </c>
      <c r="B20598" s="1">
        <v>42367</v>
      </c>
      <c r="C20598" t="s">
        <v>35871</v>
      </c>
      <c r="D20598">
        <v>2</v>
      </c>
      <c r="E20598" t="s">
        <v>35872</v>
      </c>
      <c r="F20598" t="s">
        <v>7054</v>
      </c>
      <c r="G20598" t="s">
        <v>20</v>
      </c>
      <c r="H20598" t="s">
        <v>1849</v>
      </c>
      <c r="I20598" s="2">
        <v>1840</v>
      </c>
      <c r="J20598" s="5">
        <v>7</v>
      </c>
      <c r="L20598" s="5"/>
      <c r="M20598" s="2">
        <f t="shared" si="321"/>
        <v>-1714154.4299999957</v>
      </c>
      <c r="P20598"/>
    </row>
    <row r="20599" spans="1:16" hidden="1">
      <c r="A20599" t="s">
        <v>35873</v>
      </c>
      <c r="B20599" s="1">
        <v>42367</v>
      </c>
      <c r="C20599" t="s">
        <v>35874</v>
      </c>
      <c r="D20599">
        <v>2</v>
      </c>
      <c r="E20599" t="s">
        <v>35875</v>
      </c>
      <c r="F20599" t="s">
        <v>7054</v>
      </c>
      <c r="G20599" t="s">
        <v>20</v>
      </c>
      <c r="H20599" t="s">
        <v>15629</v>
      </c>
      <c r="I20599" s="2">
        <v>1840</v>
      </c>
      <c r="J20599" s="5">
        <v>6</v>
      </c>
      <c r="L20599" s="5"/>
      <c r="M20599" s="2">
        <f t="shared" si="321"/>
        <v>-1712314.4299999957</v>
      </c>
      <c r="P20599"/>
    </row>
    <row r="20600" spans="1:16" hidden="1">
      <c r="A20600" t="s">
        <v>35876</v>
      </c>
      <c r="B20600" s="1">
        <v>42367</v>
      </c>
      <c r="C20600" t="s">
        <v>35877</v>
      </c>
      <c r="D20600">
        <v>2</v>
      </c>
      <c r="E20600" t="s">
        <v>35878</v>
      </c>
      <c r="F20600" t="s">
        <v>7054</v>
      </c>
      <c r="G20600" t="s">
        <v>20</v>
      </c>
      <c r="H20600" t="s">
        <v>22140</v>
      </c>
      <c r="I20600" s="2">
        <v>3030</v>
      </c>
      <c r="J20600" s="5">
        <v>6</v>
      </c>
      <c r="L20600" s="5"/>
      <c r="M20600" s="2">
        <f t="shared" si="321"/>
        <v>-1709284.4299999957</v>
      </c>
      <c r="P20600"/>
    </row>
    <row r="20601" spans="1:16" hidden="1">
      <c r="A20601" t="s">
        <v>35879</v>
      </c>
      <c r="B20601" s="1">
        <v>42367</v>
      </c>
      <c r="C20601" t="s">
        <v>21409</v>
      </c>
      <c r="D20601">
        <v>1</v>
      </c>
      <c r="E20601" t="s">
        <v>25816</v>
      </c>
      <c r="F20601" t="s">
        <v>13561</v>
      </c>
      <c r="G20601" t="s">
        <v>4</v>
      </c>
      <c r="H20601" t="s">
        <v>35880</v>
      </c>
      <c r="J20601" s="5"/>
      <c r="K20601" s="2">
        <v>25000</v>
      </c>
      <c r="L20601" s="5" t="s">
        <v>36333</v>
      </c>
      <c r="M20601" s="2">
        <f t="shared" si="321"/>
        <v>-1734284.4299999957</v>
      </c>
      <c r="P20601"/>
    </row>
    <row r="20602" spans="1:16" hidden="1">
      <c r="A20602" t="s">
        <v>35881</v>
      </c>
      <c r="B20602" s="1">
        <v>42367</v>
      </c>
      <c r="C20602" t="s">
        <v>21409</v>
      </c>
      <c r="D20602">
        <v>1</v>
      </c>
      <c r="E20602" t="s">
        <v>35882</v>
      </c>
      <c r="F20602" t="s">
        <v>13565</v>
      </c>
      <c r="G20602" t="s">
        <v>20</v>
      </c>
      <c r="H20602" t="s">
        <v>7530</v>
      </c>
      <c r="I20602" s="2">
        <v>25000</v>
      </c>
      <c r="J20602" s="5" t="s">
        <v>36333</v>
      </c>
      <c r="L20602" s="5"/>
      <c r="M20602" s="2">
        <f t="shared" si="321"/>
        <v>-1709284.4299999957</v>
      </c>
      <c r="P20602"/>
    </row>
    <row r="20603" spans="1:16" hidden="1">
      <c r="A20603" s="56" t="s">
        <v>35883</v>
      </c>
      <c r="B20603" s="64">
        <v>42367</v>
      </c>
      <c r="C20603" s="56" t="s">
        <v>21409</v>
      </c>
      <c r="D20603" s="56">
        <v>1</v>
      </c>
      <c r="E20603" s="56" t="s">
        <v>35882</v>
      </c>
      <c r="F20603" s="56" t="s">
        <v>13565</v>
      </c>
      <c r="G20603" s="56" t="s">
        <v>20</v>
      </c>
      <c r="H20603" s="56" t="s">
        <v>35880</v>
      </c>
      <c r="I20603" s="17"/>
      <c r="J20603" s="18"/>
      <c r="K20603" s="17">
        <v>25000</v>
      </c>
      <c r="L20603" s="5"/>
      <c r="M20603" s="2">
        <f t="shared" si="321"/>
        <v>-1734284.4299999957</v>
      </c>
      <c r="P20603"/>
    </row>
    <row r="20604" spans="1:16" hidden="1">
      <c r="A20604" s="56" t="s">
        <v>35884</v>
      </c>
      <c r="B20604" s="64">
        <v>42367</v>
      </c>
      <c r="C20604" s="56" t="s">
        <v>21409</v>
      </c>
      <c r="D20604" s="56">
        <v>1</v>
      </c>
      <c r="E20604" s="56" t="s">
        <v>35885</v>
      </c>
      <c r="F20604" s="56" t="s">
        <v>13561</v>
      </c>
      <c r="G20604" s="56" t="s">
        <v>20</v>
      </c>
      <c r="H20604" s="56" t="s">
        <v>7530</v>
      </c>
      <c r="I20604" s="17">
        <v>25000</v>
      </c>
      <c r="J20604" s="18">
        <v>8</v>
      </c>
      <c r="K20604" s="17"/>
      <c r="L20604" s="5"/>
      <c r="M20604" s="2">
        <f t="shared" si="321"/>
        <v>-1709284.4299999957</v>
      </c>
      <c r="N20604" s="3"/>
      <c r="O20604" s="25"/>
      <c r="P20604" s="94"/>
    </row>
    <row r="20605" spans="1:16" hidden="1">
      <c r="A20605" t="s">
        <v>35886</v>
      </c>
      <c r="B20605" s="1">
        <v>42367</v>
      </c>
      <c r="C20605" t="s">
        <v>3261</v>
      </c>
      <c r="D20605">
        <v>2</v>
      </c>
      <c r="E20605" t="s">
        <v>35887</v>
      </c>
      <c r="F20605" t="s">
        <v>13559</v>
      </c>
      <c r="G20605" t="s">
        <v>479</v>
      </c>
      <c r="H20605" t="s">
        <v>65</v>
      </c>
      <c r="I20605" s="2">
        <v>15.31</v>
      </c>
      <c r="J20605" s="5">
        <v>6</v>
      </c>
      <c r="L20605" s="5"/>
      <c r="M20605" s="2">
        <f t="shared" si="321"/>
        <v>-1709269.1199999957</v>
      </c>
      <c r="P20605"/>
    </row>
    <row r="20606" spans="1:16" hidden="1">
      <c r="A20606" t="s">
        <v>35888</v>
      </c>
      <c r="B20606" s="1">
        <v>42367</v>
      </c>
      <c r="C20606" t="s">
        <v>35889</v>
      </c>
      <c r="D20606">
        <v>2</v>
      </c>
      <c r="E20606" t="s">
        <v>35890</v>
      </c>
      <c r="F20606" t="s">
        <v>7054</v>
      </c>
      <c r="G20606" t="s">
        <v>20</v>
      </c>
      <c r="H20606" t="s">
        <v>17053</v>
      </c>
      <c r="I20606" s="2">
        <v>1025</v>
      </c>
      <c r="J20606" s="5">
        <v>5</v>
      </c>
      <c r="L20606" s="5"/>
      <c r="M20606" s="2">
        <f t="shared" si="321"/>
        <v>-1708244.1199999957</v>
      </c>
      <c r="P20606"/>
    </row>
    <row r="20607" spans="1:16" hidden="1">
      <c r="A20607" t="s">
        <v>35891</v>
      </c>
      <c r="B20607" s="1">
        <v>42367</v>
      </c>
      <c r="C20607" t="s">
        <v>1802</v>
      </c>
      <c r="D20607">
        <v>2</v>
      </c>
      <c r="E20607" t="s">
        <v>35892</v>
      </c>
      <c r="F20607" t="s">
        <v>13559</v>
      </c>
      <c r="G20607" t="s">
        <v>479</v>
      </c>
      <c r="H20607" t="s">
        <v>24863</v>
      </c>
      <c r="I20607" s="2">
        <v>2652.13</v>
      </c>
      <c r="J20607" s="5">
        <v>7</v>
      </c>
      <c r="L20607" s="5"/>
      <c r="M20607" s="2">
        <f t="shared" si="321"/>
        <v>-1705591.9899999958</v>
      </c>
      <c r="P20607"/>
    </row>
    <row r="20608" spans="1:16" hidden="1">
      <c r="A20608" t="s">
        <v>35893</v>
      </c>
      <c r="B20608" s="1">
        <v>42367</v>
      </c>
      <c r="C20608" t="s">
        <v>6</v>
      </c>
      <c r="D20608">
        <v>1</v>
      </c>
      <c r="E20608" t="s">
        <v>35894</v>
      </c>
      <c r="F20608" t="s">
        <v>13565</v>
      </c>
      <c r="G20608" t="s">
        <v>20</v>
      </c>
      <c r="H20608" t="s">
        <v>13199</v>
      </c>
      <c r="I20608" s="2">
        <v>142100</v>
      </c>
      <c r="J20608" s="5">
        <v>8</v>
      </c>
      <c r="L20608" s="5"/>
      <c r="M20608" s="2">
        <f t="shared" si="321"/>
        <v>-1563491.9899999958</v>
      </c>
      <c r="P20608"/>
    </row>
    <row r="20609" spans="1:16" hidden="1">
      <c r="A20609" t="s">
        <v>35895</v>
      </c>
      <c r="B20609" s="1">
        <v>42367</v>
      </c>
      <c r="C20609" t="s">
        <v>35896</v>
      </c>
      <c r="D20609">
        <v>2</v>
      </c>
      <c r="E20609" t="s">
        <v>35897</v>
      </c>
      <c r="F20609" t="s">
        <v>7054</v>
      </c>
      <c r="G20609" t="s">
        <v>20</v>
      </c>
      <c r="H20609" t="s">
        <v>28071</v>
      </c>
      <c r="I20609" s="2">
        <v>4100</v>
      </c>
      <c r="J20609" s="5">
        <v>7</v>
      </c>
      <c r="L20609" s="5"/>
      <c r="M20609" s="2">
        <f t="shared" si="321"/>
        <v>-1559391.9899999958</v>
      </c>
      <c r="P20609"/>
    </row>
    <row r="20610" spans="1:16" hidden="1">
      <c r="A20610" t="s">
        <v>35898</v>
      </c>
      <c r="B20610" s="1">
        <v>42367</v>
      </c>
      <c r="C20610" t="s">
        <v>35899</v>
      </c>
      <c r="D20610">
        <v>2</v>
      </c>
      <c r="E20610" t="s">
        <v>35900</v>
      </c>
      <c r="F20610" t="s">
        <v>7054</v>
      </c>
      <c r="G20610" t="s">
        <v>20</v>
      </c>
      <c r="H20610" t="s">
        <v>34524</v>
      </c>
      <c r="I20610" s="2">
        <v>1512.03</v>
      </c>
      <c r="J20610" s="5">
        <v>6</v>
      </c>
      <c r="L20610" s="5"/>
      <c r="M20610" s="2">
        <f t="shared" si="321"/>
        <v>-1557879.9599999958</v>
      </c>
      <c r="P20610"/>
    </row>
    <row r="20611" spans="1:16" hidden="1">
      <c r="A20611" t="s">
        <v>35901</v>
      </c>
      <c r="B20611" s="1">
        <v>42367</v>
      </c>
      <c r="C20611" t="s">
        <v>35902</v>
      </c>
      <c r="D20611">
        <v>2</v>
      </c>
      <c r="E20611" t="s">
        <v>35903</v>
      </c>
      <c r="F20611" t="s">
        <v>7054</v>
      </c>
      <c r="G20611" t="s">
        <v>20</v>
      </c>
      <c r="H20611" t="s">
        <v>35904</v>
      </c>
      <c r="I20611" s="2">
        <v>1025</v>
      </c>
      <c r="J20611" s="5">
        <v>7</v>
      </c>
      <c r="L20611" s="5"/>
      <c r="M20611" s="2">
        <f t="shared" si="321"/>
        <v>-1556854.9599999958</v>
      </c>
      <c r="P20611"/>
    </row>
    <row r="20612" spans="1:16" hidden="1">
      <c r="A20612" t="s">
        <v>35905</v>
      </c>
      <c r="B20612" s="1">
        <v>42367</v>
      </c>
      <c r="C20612" t="s">
        <v>35906</v>
      </c>
      <c r="D20612">
        <v>2</v>
      </c>
      <c r="E20612" t="s">
        <v>35907</v>
      </c>
      <c r="F20612" t="s">
        <v>13559</v>
      </c>
      <c r="G20612" t="s">
        <v>313</v>
      </c>
      <c r="H20612" t="s">
        <v>5364</v>
      </c>
      <c r="J20612" s="5"/>
      <c r="K20612" s="2">
        <v>1052.51</v>
      </c>
      <c r="L20612" s="5" t="s">
        <v>36333</v>
      </c>
      <c r="M20612" s="2">
        <f t="shared" si="321"/>
        <v>-1557907.4699999958</v>
      </c>
      <c r="P20612"/>
    </row>
    <row r="20613" spans="1:16" hidden="1">
      <c r="A20613" t="s">
        <v>35905</v>
      </c>
      <c r="B20613" s="1">
        <v>42367</v>
      </c>
      <c r="C20613" t="s">
        <v>35906</v>
      </c>
      <c r="D20613">
        <v>2</v>
      </c>
      <c r="E20613" t="s">
        <v>35907</v>
      </c>
      <c r="F20613" t="s">
        <v>13559</v>
      </c>
      <c r="G20613" t="s">
        <v>313</v>
      </c>
      <c r="H20613" t="s">
        <v>5364</v>
      </c>
      <c r="I20613" s="2">
        <v>1052.51</v>
      </c>
      <c r="J20613" s="5" t="s">
        <v>36333</v>
      </c>
      <c r="L20613" s="5"/>
      <c r="M20613" s="2">
        <f t="shared" si="321"/>
        <v>-1556854.9599999958</v>
      </c>
      <c r="P20613"/>
    </row>
    <row r="20614" spans="1:16" hidden="1">
      <c r="A20614" t="s">
        <v>35908</v>
      </c>
      <c r="B20614" s="1">
        <v>42367</v>
      </c>
      <c r="C20614" t="s">
        <v>35909</v>
      </c>
      <c r="D20614">
        <v>1</v>
      </c>
      <c r="E20614" t="s">
        <v>35910</v>
      </c>
      <c r="F20614" t="s">
        <v>13565</v>
      </c>
      <c r="G20614" t="s">
        <v>20</v>
      </c>
      <c r="H20614" t="s">
        <v>13191</v>
      </c>
      <c r="I20614" s="2">
        <v>70000</v>
      </c>
      <c r="J20614" s="5">
        <v>8</v>
      </c>
      <c r="L20614" s="5"/>
      <c r="M20614" s="2">
        <f t="shared" si="321"/>
        <v>-1486854.9599999958</v>
      </c>
      <c r="P20614"/>
    </row>
    <row r="20615" spans="1:16" hidden="1">
      <c r="A20615" t="s">
        <v>35911</v>
      </c>
      <c r="B20615" s="1">
        <v>42367</v>
      </c>
      <c r="C20615" t="s">
        <v>35912</v>
      </c>
      <c r="D20615">
        <v>1</v>
      </c>
      <c r="E20615" t="s">
        <v>35913</v>
      </c>
      <c r="F20615" t="s">
        <v>13565</v>
      </c>
      <c r="G20615" t="s">
        <v>20</v>
      </c>
      <c r="H20615" t="s">
        <v>35914</v>
      </c>
      <c r="I20615" s="2">
        <v>121000</v>
      </c>
      <c r="J20615" s="5">
        <v>8</v>
      </c>
      <c r="L20615" s="5"/>
      <c r="M20615" s="2">
        <f t="shared" si="321"/>
        <v>-1365854.9599999958</v>
      </c>
      <c r="P20615"/>
    </row>
    <row r="20616" spans="1:16" hidden="1">
      <c r="A20616" t="s">
        <v>35915</v>
      </c>
      <c r="B20616" s="1">
        <v>42367</v>
      </c>
      <c r="C20616" t="s">
        <v>6</v>
      </c>
      <c r="D20616">
        <v>1</v>
      </c>
      <c r="E20616" t="s">
        <v>35916</v>
      </c>
      <c r="F20616" t="s">
        <v>13565</v>
      </c>
      <c r="G20616" t="s">
        <v>20</v>
      </c>
      <c r="H20616" t="s">
        <v>13199</v>
      </c>
      <c r="I20616" s="2">
        <v>45000</v>
      </c>
      <c r="J20616" s="5">
        <v>8</v>
      </c>
      <c r="L20616" s="5"/>
      <c r="M20616" s="2">
        <f t="shared" si="321"/>
        <v>-1320854.9599999958</v>
      </c>
      <c r="P20616"/>
    </row>
    <row r="20617" spans="1:16" hidden="1">
      <c r="A20617" t="s">
        <v>35917</v>
      </c>
      <c r="B20617" s="1">
        <v>42367</v>
      </c>
      <c r="C20617" t="s">
        <v>30572</v>
      </c>
      <c r="D20617">
        <v>1</v>
      </c>
      <c r="E20617" t="s">
        <v>35918</v>
      </c>
      <c r="F20617" t="s">
        <v>13565</v>
      </c>
      <c r="G20617" t="s">
        <v>20</v>
      </c>
      <c r="H20617" t="s">
        <v>30574</v>
      </c>
      <c r="I20617" s="2">
        <v>50000</v>
      </c>
      <c r="J20617" s="5">
        <v>8</v>
      </c>
      <c r="L20617" s="5"/>
      <c r="M20617" s="2">
        <f t="shared" ref="M20617:M20680" si="322">+M20616+I20617-K20617</f>
        <v>-1270854.9599999958</v>
      </c>
      <c r="P20617"/>
    </row>
    <row r="20618" spans="1:16" hidden="1">
      <c r="A20618" t="s">
        <v>35919</v>
      </c>
      <c r="B20618" s="1">
        <v>42367</v>
      </c>
      <c r="C20618" t="s">
        <v>30572</v>
      </c>
      <c r="D20618">
        <v>1</v>
      </c>
      <c r="E20618" t="s">
        <v>35920</v>
      </c>
      <c r="F20618" t="s">
        <v>13565</v>
      </c>
      <c r="G20618" t="s">
        <v>20</v>
      </c>
      <c r="H20618" t="s">
        <v>30574</v>
      </c>
      <c r="I20618" s="2">
        <v>45000</v>
      </c>
      <c r="J20618" s="5">
        <v>8</v>
      </c>
      <c r="L20618" s="5"/>
      <c r="M20618" s="2">
        <f t="shared" si="322"/>
        <v>-1225854.9599999958</v>
      </c>
      <c r="P20618"/>
    </row>
    <row r="20619" spans="1:16" hidden="1">
      <c r="A20619" t="s">
        <v>35921</v>
      </c>
      <c r="B20619" s="1">
        <v>42367</v>
      </c>
      <c r="C20619" t="s">
        <v>30572</v>
      </c>
      <c r="D20619">
        <v>1</v>
      </c>
      <c r="E20619" t="s">
        <v>35922</v>
      </c>
      <c r="F20619" t="s">
        <v>13565</v>
      </c>
      <c r="G20619" t="s">
        <v>20</v>
      </c>
      <c r="H20619" t="s">
        <v>30574</v>
      </c>
      <c r="I20619" s="2">
        <v>15000</v>
      </c>
      <c r="J20619" s="5">
        <v>8</v>
      </c>
      <c r="L20619" s="5"/>
      <c r="M20619" s="2">
        <f t="shared" si="322"/>
        <v>-1210854.9599999958</v>
      </c>
      <c r="P20619"/>
    </row>
    <row r="20620" spans="1:16" hidden="1">
      <c r="A20620" t="s">
        <v>35923</v>
      </c>
      <c r="B20620" s="1">
        <v>42367</v>
      </c>
      <c r="C20620" t="s">
        <v>35924</v>
      </c>
      <c r="D20620">
        <v>2</v>
      </c>
      <c r="E20620" t="s">
        <v>35925</v>
      </c>
      <c r="F20620" t="s">
        <v>7054</v>
      </c>
      <c r="G20620" t="s">
        <v>20</v>
      </c>
      <c r="H20620" t="s">
        <v>13925</v>
      </c>
      <c r="I20620" s="2">
        <v>200.01</v>
      </c>
      <c r="J20620" s="5">
        <v>5</v>
      </c>
      <c r="L20620" s="5"/>
      <c r="M20620" s="2">
        <f t="shared" si="322"/>
        <v>-1210654.9499999958</v>
      </c>
      <c r="P20620"/>
    </row>
    <row r="20621" spans="1:16" hidden="1">
      <c r="A20621" t="s">
        <v>35926</v>
      </c>
      <c r="B20621" s="1">
        <v>42367</v>
      </c>
      <c r="C20621" t="s">
        <v>35927</v>
      </c>
      <c r="D20621">
        <v>2</v>
      </c>
      <c r="E20621" t="s">
        <v>35928</v>
      </c>
      <c r="F20621" t="s">
        <v>7054</v>
      </c>
      <c r="G20621" t="s">
        <v>20</v>
      </c>
      <c r="H20621" t="s">
        <v>35929</v>
      </c>
      <c r="I20621" s="2">
        <v>5340.01</v>
      </c>
      <c r="J20621" s="5">
        <v>5</v>
      </c>
      <c r="L20621" s="5"/>
      <c r="M20621" s="2">
        <f t="shared" si="322"/>
        <v>-1205314.9399999958</v>
      </c>
      <c r="P20621"/>
    </row>
    <row r="20622" spans="1:16" hidden="1">
      <c r="A20622" t="s">
        <v>35930</v>
      </c>
      <c r="B20622" s="1">
        <v>42367</v>
      </c>
      <c r="C20622" t="s">
        <v>35931</v>
      </c>
      <c r="D20622">
        <v>2</v>
      </c>
      <c r="E20622" t="s">
        <v>35932</v>
      </c>
      <c r="F20622" t="s">
        <v>7054</v>
      </c>
      <c r="G20622" t="s">
        <v>20</v>
      </c>
      <c r="H20622" t="s">
        <v>12507</v>
      </c>
      <c r="J20622" s="5"/>
      <c r="K20622" s="2">
        <v>2130</v>
      </c>
      <c r="L20622" s="5">
        <v>5</v>
      </c>
      <c r="M20622" s="2">
        <f t="shared" si="322"/>
        <v>-1207444.9399999958</v>
      </c>
      <c r="P20622"/>
    </row>
    <row r="20623" spans="1:16" hidden="1">
      <c r="A20623" t="s">
        <v>35930</v>
      </c>
      <c r="B20623" s="1">
        <v>42367</v>
      </c>
      <c r="C20623" t="s">
        <v>35931</v>
      </c>
      <c r="D20623">
        <v>2</v>
      </c>
      <c r="E20623" t="s">
        <v>35932</v>
      </c>
      <c r="F20623" t="s">
        <v>7054</v>
      </c>
      <c r="G20623" t="s">
        <v>20</v>
      </c>
      <c r="H20623" t="s">
        <v>12507</v>
      </c>
      <c r="I20623" s="2">
        <v>4330</v>
      </c>
      <c r="J20623" s="5">
        <v>5</v>
      </c>
      <c r="L20623" s="5"/>
      <c r="M20623" s="2">
        <f t="shared" si="322"/>
        <v>-1203114.9399999958</v>
      </c>
      <c r="N20623" s="3">
        <f>+I20623-K20622</f>
        <v>2200</v>
      </c>
      <c r="P20623"/>
    </row>
    <row r="20624" spans="1:16" hidden="1">
      <c r="A20624" t="s">
        <v>35933</v>
      </c>
      <c r="B20624" s="1">
        <v>42367</v>
      </c>
      <c r="C20624" t="s">
        <v>35934</v>
      </c>
      <c r="D20624">
        <v>1</v>
      </c>
      <c r="E20624" t="s">
        <v>35935</v>
      </c>
      <c r="F20624" t="s">
        <v>13561</v>
      </c>
      <c r="G20624" t="s">
        <v>20</v>
      </c>
      <c r="H20624" t="s">
        <v>13188</v>
      </c>
      <c r="I20624" s="2">
        <v>130000</v>
      </c>
      <c r="J20624" s="5">
        <v>8</v>
      </c>
      <c r="L20624" s="5"/>
      <c r="M20624" s="2">
        <f t="shared" si="322"/>
        <v>-1073114.9399999958</v>
      </c>
      <c r="P20624"/>
    </row>
    <row r="20625" spans="1:16" hidden="1">
      <c r="A20625" t="s">
        <v>35936</v>
      </c>
      <c r="B20625" s="1">
        <v>42367</v>
      </c>
      <c r="C20625" t="s">
        <v>18</v>
      </c>
      <c r="D20625">
        <v>2</v>
      </c>
      <c r="E20625" t="s">
        <v>35937</v>
      </c>
      <c r="F20625" t="s">
        <v>13559</v>
      </c>
      <c r="G20625" t="s">
        <v>479</v>
      </c>
      <c r="H20625" t="s">
        <v>65</v>
      </c>
      <c r="I20625" s="2">
        <v>365.31</v>
      </c>
      <c r="J20625" s="5">
        <v>5</v>
      </c>
      <c r="L20625" s="5"/>
      <c r="M20625" s="2">
        <f t="shared" si="322"/>
        <v>-1072749.6299999957</v>
      </c>
      <c r="P20625"/>
    </row>
    <row r="20626" spans="1:16" hidden="1">
      <c r="A20626" t="s">
        <v>35938</v>
      </c>
      <c r="B20626" s="1">
        <v>42367</v>
      </c>
      <c r="C20626" t="s">
        <v>35723</v>
      </c>
      <c r="D20626">
        <v>1</v>
      </c>
      <c r="E20626" t="s">
        <v>35939</v>
      </c>
      <c r="F20626" t="s">
        <v>13565</v>
      </c>
      <c r="G20626" t="s">
        <v>20</v>
      </c>
      <c r="H20626" t="s">
        <v>13212</v>
      </c>
      <c r="I20626" s="2">
        <v>238800</v>
      </c>
      <c r="J20626" s="5">
        <v>8</v>
      </c>
      <c r="L20626" s="5"/>
      <c r="M20626" s="2">
        <f t="shared" si="322"/>
        <v>-833949.6299999957</v>
      </c>
      <c r="P20626"/>
    </row>
    <row r="20627" spans="1:16" hidden="1">
      <c r="A20627" t="s">
        <v>35940</v>
      </c>
      <c r="B20627" s="1">
        <v>42367</v>
      </c>
      <c r="C20627" t="s">
        <v>35941</v>
      </c>
      <c r="D20627">
        <v>2</v>
      </c>
      <c r="E20627" t="s">
        <v>35942</v>
      </c>
      <c r="F20627" t="s">
        <v>7054</v>
      </c>
      <c r="G20627" t="s">
        <v>20</v>
      </c>
      <c r="H20627" t="s">
        <v>35943</v>
      </c>
      <c r="I20627" s="2">
        <v>1025</v>
      </c>
      <c r="J20627" s="5">
        <v>6</v>
      </c>
      <c r="L20627" s="5"/>
      <c r="M20627" s="2">
        <f t="shared" si="322"/>
        <v>-832924.6299999957</v>
      </c>
      <c r="P20627"/>
    </row>
    <row r="20628" spans="1:16" hidden="1">
      <c r="A20628" t="s">
        <v>35944</v>
      </c>
      <c r="B20628" s="1">
        <v>42367</v>
      </c>
      <c r="C20628" t="s">
        <v>35945</v>
      </c>
      <c r="D20628">
        <v>2</v>
      </c>
      <c r="E20628" t="s">
        <v>35946</v>
      </c>
      <c r="F20628" t="s">
        <v>7054</v>
      </c>
      <c r="G20628" t="s">
        <v>20</v>
      </c>
      <c r="H20628" t="s">
        <v>4137</v>
      </c>
      <c r="I20628" s="2">
        <v>1840</v>
      </c>
      <c r="J20628" s="5">
        <v>6</v>
      </c>
      <c r="L20628" s="5"/>
      <c r="M20628" s="2">
        <f t="shared" si="322"/>
        <v>-831084.6299999957</v>
      </c>
      <c r="P20628"/>
    </row>
    <row r="20629" spans="1:16" hidden="1">
      <c r="A20629" t="s">
        <v>35947</v>
      </c>
      <c r="B20629" s="1">
        <v>42367</v>
      </c>
      <c r="C20629" t="s">
        <v>35948</v>
      </c>
      <c r="D20629">
        <v>2</v>
      </c>
      <c r="E20629" t="s">
        <v>35949</v>
      </c>
      <c r="F20629" t="s">
        <v>13559</v>
      </c>
      <c r="G20629" t="s">
        <v>313</v>
      </c>
      <c r="H20629" t="s">
        <v>12514</v>
      </c>
      <c r="J20629" s="5"/>
      <c r="K20629" s="2">
        <v>1507.47</v>
      </c>
      <c r="L20629" s="5" t="s">
        <v>36333</v>
      </c>
      <c r="M20629" s="2">
        <f t="shared" si="322"/>
        <v>-832592.09999999567</v>
      </c>
      <c r="P20629"/>
    </row>
    <row r="20630" spans="1:16" hidden="1">
      <c r="A20630" t="s">
        <v>35947</v>
      </c>
      <c r="B20630" s="1">
        <v>42367</v>
      </c>
      <c r="C20630" t="s">
        <v>35948</v>
      </c>
      <c r="D20630">
        <v>2</v>
      </c>
      <c r="E20630" t="s">
        <v>35949</v>
      </c>
      <c r="F20630" t="s">
        <v>13559</v>
      </c>
      <c r="G20630" t="s">
        <v>313</v>
      </c>
      <c r="H20630" t="s">
        <v>12514</v>
      </c>
      <c r="I20630" s="2">
        <v>1507.47</v>
      </c>
      <c r="J20630" s="5" t="s">
        <v>36333</v>
      </c>
      <c r="L20630" s="5"/>
      <c r="M20630" s="2">
        <f t="shared" si="322"/>
        <v>-831084.6299999957</v>
      </c>
      <c r="P20630"/>
    </row>
    <row r="20631" spans="1:16" hidden="1">
      <c r="A20631" t="s">
        <v>35950</v>
      </c>
      <c r="B20631" s="1">
        <v>42367</v>
      </c>
      <c r="C20631" t="s">
        <v>6</v>
      </c>
      <c r="D20631">
        <v>1</v>
      </c>
      <c r="E20631" t="s">
        <v>35951</v>
      </c>
      <c r="F20631" t="s">
        <v>13610</v>
      </c>
      <c r="G20631" t="s">
        <v>20</v>
      </c>
      <c r="H20631" t="s">
        <v>6077</v>
      </c>
      <c r="I20631" s="2">
        <v>5417.01</v>
      </c>
      <c r="J20631" s="5">
        <v>6</v>
      </c>
      <c r="L20631" s="5"/>
      <c r="M20631" s="2">
        <f t="shared" si="322"/>
        <v>-825667.61999999569</v>
      </c>
      <c r="P20631"/>
    </row>
    <row r="20632" spans="1:16" hidden="1">
      <c r="A20632" t="s">
        <v>35952</v>
      </c>
      <c r="B20632" s="1">
        <v>42367</v>
      </c>
      <c r="C20632" t="s">
        <v>10593</v>
      </c>
      <c r="D20632">
        <v>2</v>
      </c>
      <c r="E20632" t="s">
        <v>35953</v>
      </c>
      <c r="F20632" t="s">
        <v>13559</v>
      </c>
      <c r="G20632" t="s">
        <v>479</v>
      </c>
      <c r="H20632" t="s">
        <v>12801</v>
      </c>
      <c r="J20632" s="5"/>
      <c r="K20632" s="2">
        <v>280.79000000000002</v>
      </c>
      <c r="L20632" s="5" t="s">
        <v>36333</v>
      </c>
      <c r="M20632" s="2">
        <f t="shared" si="322"/>
        <v>-825948.40999999573</v>
      </c>
      <c r="P20632"/>
    </row>
    <row r="20633" spans="1:16" hidden="1">
      <c r="A20633" t="s">
        <v>35952</v>
      </c>
      <c r="B20633" s="1">
        <v>42367</v>
      </c>
      <c r="C20633" t="s">
        <v>10593</v>
      </c>
      <c r="D20633">
        <v>2</v>
      </c>
      <c r="E20633" t="s">
        <v>35953</v>
      </c>
      <c r="F20633" t="s">
        <v>13559</v>
      </c>
      <c r="G20633" t="s">
        <v>479</v>
      </c>
      <c r="H20633" t="s">
        <v>12801</v>
      </c>
      <c r="I20633" s="2">
        <v>280.79000000000002</v>
      </c>
      <c r="J20633" s="5" t="s">
        <v>36333</v>
      </c>
      <c r="L20633" s="5"/>
      <c r="M20633" s="2">
        <f t="shared" si="322"/>
        <v>-825667.61999999569</v>
      </c>
      <c r="P20633"/>
    </row>
    <row r="20634" spans="1:16" hidden="1">
      <c r="A20634" t="s">
        <v>35954</v>
      </c>
      <c r="B20634" s="1">
        <v>42367</v>
      </c>
      <c r="C20634" t="s">
        <v>18</v>
      </c>
      <c r="D20634">
        <v>2</v>
      </c>
      <c r="E20634" t="s">
        <v>35955</v>
      </c>
      <c r="F20634" t="s">
        <v>13559</v>
      </c>
      <c r="G20634" t="s">
        <v>313</v>
      </c>
      <c r="H20634" t="s">
        <v>3980</v>
      </c>
      <c r="I20634" s="2">
        <v>1518.57</v>
      </c>
      <c r="J20634" s="5">
        <v>5</v>
      </c>
      <c r="L20634" s="5"/>
      <c r="M20634" s="2">
        <f t="shared" si="322"/>
        <v>-824149.04999999574</v>
      </c>
      <c r="P20634"/>
    </row>
    <row r="20635" spans="1:16" hidden="1">
      <c r="A20635" t="s">
        <v>35956</v>
      </c>
      <c r="B20635" s="1">
        <v>42367</v>
      </c>
      <c r="C20635" t="s">
        <v>35957</v>
      </c>
      <c r="D20635">
        <v>1</v>
      </c>
      <c r="E20635" t="s">
        <v>35958</v>
      </c>
      <c r="F20635" t="s">
        <v>13561</v>
      </c>
      <c r="G20635" t="s">
        <v>20</v>
      </c>
      <c r="H20635" t="s">
        <v>6971</v>
      </c>
      <c r="I20635" s="2">
        <v>172000</v>
      </c>
      <c r="J20635" s="5">
        <v>8</v>
      </c>
      <c r="L20635" s="5"/>
      <c r="M20635" s="2">
        <f t="shared" si="322"/>
        <v>-652149.04999999574</v>
      </c>
      <c r="P20635"/>
    </row>
    <row r="20636" spans="1:16" hidden="1">
      <c r="A20636" t="s">
        <v>35959</v>
      </c>
      <c r="B20636" s="1">
        <v>42367</v>
      </c>
      <c r="C20636" t="s">
        <v>35960</v>
      </c>
      <c r="D20636">
        <v>2</v>
      </c>
      <c r="E20636" t="s">
        <v>35961</v>
      </c>
      <c r="F20636" t="s">
        <v>7054</v>
      </c>
      <c r="G20636" t="s">
        <v>20</v>
      </c>
      <c r="H20636" t="s">
        <v>1306</v>
      </c>
      <c r="I20636" s="2">
        <v>2990</v>
      </c>
      <c r="J20636" s="5">
        <v>5</v>
      </c>
      <c r="L20636" s="5"/>
      <c r="M20636" s="2">
        <f t="shared" si="322"/>
        <v>-649159.04999999574</v>
      </c>
      <c r="P20636"/>
    </row>
    <row r="20637" spans="1:16" hidden="1">
      <c r="A20637" t="s">
        <v>35962</v>
      </c>
      <c r="B20637" s="1">
        <v>42367</v>
      </c>
      <c r="C20637" t="s">
        <v>35963</v>
      </c>
      <c r="D20637">
        <v>2</v>
      </c>
      <c r="E20637" t="s">
        <v>35964</v>
      </c>
      <c r="F20637" t="s">
        <v>7054</v>
      </c>
      <c r="G20637" t="s">
        <v>20</v>
      </c>
      <c r="H20637" t="s">
        <v>7543</v>
      </c>
      <c r="I20637" s="2">
        <v>1025</v>
      </c>
      <c r="J20637" s="5">
        <v>6</v>
      </c>
      <c r="L20637" s="5"/>
      <c r="M20637" s="2">
        <f t="shared" si="322"/>
        <v>-648134.04999999574</v>
      </c>
      <c r="P20637"/>
    </row>
    <row r="20638" spans="1:16" hidden="1">
      <c r="A20638" t="s">
        <v>35965</v>
      </c>
      <c r="B20638" s="1">
        <v>42367</v>
      </c>
      <c r="C20638" t="s">
        <v>35966</v>
      </c>
      <c r="D20638">
        <v>2</v>
      </c>
      <c r="E20638" t="s">
        <v>35967</v>
      </c>
      <c r="F20638" t="s">
        <v>7054</v>
      </c>
      <c r="G20638" t="s">
        <v>20</v>
      </c>
      <c r="H20638" t="s">
        <v>24188</v>
      </c>
      <c r="I20638" s="2">
        <v>1025</v>
      </c>
      <c r="J20638" s="5">
        <v>7</v>
      </c>
      <c r="L20638" s="5"/>
      <c r="M20638" s="2">
        <f t="shared" si="322"/>
        <v>-647109.04999999574</v>
      </c>
      <c r="P20638"/>
    </row>
    <row r="20639" spans="1:16" hidden="1">
      <c r="A20639" t="s">
        <v>35968</v>
      </c>
      <c r="B20639" s="1">
        <v>42367</v>
      </c>
      <c r="C20639" t="s">
        <v>18</v>
      </c>
      <c r="D20639">
        <v>2</v>
      </c>
      <c r="E20639" t="s">
        <v>35969</v>
      </c>
      <c r="F20639" t="s">
        <v>13559</v>
      </c>
      <c r="G20639" t="s">
        <v>479</v>
      </c>
      <c r="H20639" t="s">
        <v>65</v>
      </c>
      <c r="I20639" s="2">
        <v>473.34</v>
      </c>
      <c r="J20639" s="5">
        <v>5</v>
      </c>
      <c r="L20639" s="5"/>
      <c r="M20639" s="2">
        <f t="shared" si="322"/>
        <v>-646635.70999999577</v>
      </c>
      <c r="P20639"/>
    </row>
    <row r="20640" spans="1:16" hidden="1">
      <c r="A20640" t="s">
        <v>35970</v>
      </c>
      <c r="B20640" s="1">
        <v>42367</v>
      </c>
      <c r="C20640" t="s">
        <v>35971</v>
      </c>
      <c r="D20640">
        <v>2</v>
      </c>
      <c r="E20640" t="s">
        <v>35972</v>
      </c>
      <c r="F20640" t="s">
        <v>7054</v>
      </c>
      <c r="G20640" t="s">
        <v>20</v>
      </c>
      <c r="H20640" t="s">
        <v>11066</v>
      </c>
      <c r="I20640" s="2">
        <v>3030</v>
      </c>
      <c r="J20640" s="5">
        <v>5</v>
      </c>
      <c r="L20640" s="5"/>
      <c r="M20640" s="2">
        <f t="shared" si="322"/>
        <v>-643605.70999999577</v>
      </c>
      <c r="P20640"/>
    </row>
    <row r="20641" spans="1:16" hidden="1">
      <c r="A20641" t="s">
        <v>35973</v>
      </c>
      <c r="B20641" s="1">
        <v>42367</v>
      </c>
      <c r="C20641" t="s">
        <v>35974</v>
      </c>
      <c r="D20641">
        <v>2</v>
      </c>
      <c r="E20641" t="s">
        <v>35975</v>
      </c>
      <c r="F20641" t="s">
        <v>7054</v>
      </c>
      <c r="G20641" t="s">
        <v>20</v>
      </c>
      <c r="H20641" t="s">
        <v>35976</v>
      </c>
      <c r="I20641" s="2">
        <v>1840</v>
      </c>
      <c r="J20641" s="5">
        <v>6</v>
      </c>
      <c r="L20641" s="5"/>
      <c r="M20641" s="2">
        <f t="shared" si="322"/>
        <v>-641765.70999999577</v>
      </c>
      <c r="P20641"/>
    </row>
    <row r="20642" spans="1:16" hidden="1">
      <c r="A20642" t="s">
        <v>35977</v>
      </c>
      <c r="B20642" s="1">
        <v>42367</v>
      </c>
      <c r="C20642" t="s">
        <v>35978</v>
      </c>
      <c r="D20642">
        <v>2</v>
      </c>
      <c r="E20642" t="s">
        <v>35979</v>
      </c>
      <c r="F20642" t="s">
        <v>7054</v>
      </c>
      <c r="G20642" t="s">
        <v>20</v>
      </c>
      <c r="H20642" t="s">
        <v>4930</v>
      </c>
      <c r="I20642" s="2">
        <v>1025</v>
      </c>
      <c r="J20642" s="5">
        <v>5</v>
      </c>
      <c r="L20642" s="5"/>
      <c r="M20642" s="2">
        <f t="shared" si="322"/>
        <v>-640740.70999999577</v>
      </c>
      <c r="P20642"/>
    </row>
    <row r="20643" spans="1:16" hidden="1">
      <c r="A20643" t="s">
        <v>35980</v>
      </c>
      <c r="B20643" s="1">
        <v>42367</v>
      </c>
      <c r="C20643" t="s">
        <v>35981</v>
      </c>
      <c r="D20643">
        <v>2</v>
      </c>
      <c r="E20643" t="s">
        <v>35982</v>
      </c>
      <c r="F20643" t="s">
        <v>7054</v>
      </c>
      <c r="G20643" t="s">
        <v>20</v>
      </c>
      <c r="H20643" t="s">
        <v>5364</v>
      </c>
      <c r="I20643" s="2">
        <v>200.01</v>
      </c>
      <c r="J20643" s="5">
        <v>5</v>
      </c>
      <c r="L20643" s="5"/>
      <c r="M20643" s="2">
        <f t="shared" si="322"/>
        <v>-640540.69999999576</v>
      </c>
      <c r="P20643"/>
    </row>
    <row r="20644" spans="1:16" hidden="1">
      <c r="A20644" t="s">
        <v>35983</v>
      </c>
      <c r="B20644" s="1">
        <v>42367</v>
      </c>
      <c r="C20644" t="s">
        <v>35984</v>
      </c>
      <c r="D20644">
        <v>1</v>
      </c>
      <c r="E20644" t="s">
        <v>35985</v>
      </c>
      <c r="F20644" t="s">
        <v>13565</v>
      </c>
      <c r="G20644" t="s">
        <v>20</v>
      </c>
      <c r="H20644" t="s">
        <v>4984</v>
      </c>
      <c r="I20644" s="2">
        <v>265000</v>
      </c>
      <c r="J20644" s="5">
        <v>8</v>
      </c>
      <c r="L20644" s="5"/>
      <c r="M20644" s="2">
        <f t="shared" si="322"/>
        <v>-375540.69999999576</v>
      </c>
      <c r="P20644"/>
    </row>
    <row r="20645" spans="1:16" hidden="1">
      <c r="A20645" t="s">
        <v>35986</v>
      </c>
      <c r="B20645" s="1">
        <v>42367</v>
      </c>
      <c r="C20645" t="s">
        <v>35984</v>
      </c>
      <c r="D20645">
        <v>1</v>
      </c>
      <c r="E20645" t="s">
        <v>35987</v>
      </c>
      <c r="F20645" t="s">
        <v>13565</v>
      </c>
      <c r="G20645" t="s">
        <v>20</v>
      </c>
      <c r="H20645" t="s">
        <v>4984</v>
      </c>
      <c r="I20645" s="2">
        <v>5000</v>
      </c>
      <c r="J20645" s="5">
        <v>8</v>
      </c>
      <c r="L20645" s="5"/>
      <c r="M20645" s="2">
        <f t="shared" si="322"/>
        <v>-370540.69999999576</v>
      </c>
      <c r="P20645"/>
    </row>
    <row r="20646" spans="1:16" hidden="1">
      <c r="A20646" t="s">
        <v>35988</v>
      </c>
      <c r="B20646" s="1">
        <v>42367</v>
      </c>
      <c r="C20646" t="s">
        <v>35989</v>
      </c>
      <c r="D20646">
        <v>2</v>
      </c>
      <c r="E20646" t="s">
        <v>35990</v>
      </c>
      <c r="F20646" t="s">
        <v>7054</v>
      </c>
      <c r="G20646" t="s">
        <v>20</v>
      </c>
      <c r="H20646" t="s">
        <v>30609</v>
      </c>
      <c r="I20646" s="2">
        <v>3030</v>
      </c>
      <c r="J20646" s="5">
        <v>5</v>
      </c>
      <c r="L20646" s="5"/>
      <c r="M20646" s="2">
        <f t="shared" si="322"/>
        <v>-367510.69999999576</v>
      </c>
      <c r="P20646"/>
    </row>
    <row r="20647" spans="1:16" hidden="1">
      <c r="A20647" t="s">
        <v>35991</v>
      </c>
      <c r="B20647" s="1">
        <v>42367</v>
      </c>
      <c r="C20647" t="s">
        <v>35992</v>
      </c>
      <c r="D20647">
        <v>2</v>
      </c>
      <c r="E20647" t="s">
        <v>35993</v>
      </c>
      <c r="F20647" t="s">
        <v>7054</v>
      </c>
      <c r="G20647" t="s">
        <v>20</v>
      </c>
      <c r="H20647" t="s">
        <v>5440</v>
      </c>
      <c r="I20647" s="2">
        <v>1840</v>
      </c>
      <c r="J20647" s="5">
        <v>5</v>
      </c>
      <c r="L20647" s="5"/>
      <c r="M20647" s="2">
        <f t="shared" si="322"/>
        <v>-365670.69999999576</v>
      </c>
      <c r="P20647"/>
    </row>
    <row r="20648" spans="1:16" hidden="1">
      <c r="A20648" t="s">
        <v>35994</v>
      </c>
      <c r="B20648" s="1">
        <v>42367</v>
      </c>
      <c r="C20648" t="s">
        <v>35912</v>
      </c>
      <c r="D20648">
        <v>1</v>
      </c>
      <c r="E20648" t="s">
        <v>35995</v>
      </c>
      <c r="F20648" t="s">
        <v>13565</v>
      </c>
      <c r="G20648" t="s">
        <v>20</v>
      </c>
      <c r="H20648" t="s">
        <v>35914</v>
      </c>
      <c r="I20648" s="2">
        <v>182000</v>
      </c>
      <c r="J20648" s="5">
        <v>8</v>
      </c>
      <c r="L20648" s="5"/>
      <c r="M20648" s="2">
        <f t="shared" si="322"/>
        <v>-183670.69999999576</v>
      </c>
      <c r="P20648"/>
    </row>
    <row r="20649" spans="1:16" hidden="1">
      <c r="A20649" t="s">
        <v>35996</v>
      </c>
      <c r="B20649" s="1">
        <v>42367</v>
      </c>
      <c r="C20649" t="s">
        <v>35912</v>
      </c>
      <c r="D20649">
        <v>1</v>
      </c>
      <c r="E20649" t="s">
        <v>35997</v>
      </c>
      <c r="F20649" t="s">
        <v>13565</v>
      </c>
      <c r="G20649" t="s">
        <v>20</v>
      </c>
      <c r="H20649" t="s">
        <v>35914</v>
      </c>
      <c r="I20649" s="2">
        <v>77000</v>
      </c>
      <c r="J20649" s="5">
        <v>8</v>
      </c>
      <c r="L20649" s="5"/>
      <c r="M20649" s="2">
        <f t="shared" si="322"/>
        <v>-106670.69999999576</v>
      </c>
      <c r="P20649"/>
    </row>
    <row r="20650" spans="1:16" hidden="1">
      <c r="A20650" t="s">
        <v>35998</v>
      </c>
      <c r="B20650" s="1">
        <v>42367</v>
      </c>
      <c r="C20650" t="s">
        <v>35999</v>
      </c>
      <c r="D20650">
        <v>2</v>
      </c>
      <c r="E20650" t="s">
        <v>36000</v>
      </c>
      <c r="F20650" t="s">
        <v>7054</v>
      </c>
      <c r="G20650" t="s">
        <v>20</v>
      </c>
      <c r="H20650" t="s">
        <v>18108</v>
      </c>
      <c r="I20650" s="2">
        <v>2549.9899999999998</v>
      </c>
      <c r="J20650" s="5">
        <v>8</v>
      </c>
      <c r="L20650" s="5"/>
      <c r="M20650" s="2">
        <f t="shared" si="322"/>
        <v>-104120.70999999576</v>
      </c>
      <c r="P20650"/>
    </row>
    <row r="20651" spans="1:16" hidden="1">
      <c r="A20651" t="s">
        <v>36001</v>
      </c>
      <c r="B20651" s="1">
        <v>42367</v>
      </c>
      <c r="C20651" t="s">
        <v>36002</v>
      </c>
      <c r="D20651">
        <v>2</v>
      </c>
      <c r="E20651" t="s">
        <v>36003</v>
      </c>
      <c r="F20651" t="s">
        <v>7054</v>
      </c>
      <c r="G20651" t="s">
        <v>20</v>
      </c>
      <c r="H20651" t="s">
        <v>12189</v>
      </c>
      <c r="J20651" s="5"/>
      <c r="K20651" s="2">
        <v>2552</v>
      </c>
      <c r="L20651" s="5" t="s">
        <v>36333</v>
      </c>
      <c r="M20651" s="2">
        <f t="shared" si="322"/>
        <v>-106672.70999999576</v>
      </c>
      <c r="P20651"/>
    </row>
    <row r="20652" spans="1:16" hidden="1">
      <c r="A20652" t="s">
        <v>36001</v>
      </c>
      <c r="B20652" s="1">
        <v>42367</v>
      </c>
      <c r="C20652" t="s">
        <v>36002</v>
      </c>
      <c r="D20652">
        <v>2</v>
      </c>
      <c r="E20652" t="s">
        <v>36003</v>
      </c>
      <c r="F20652" t="s">
        <v>7054</v>
      </c>
      <c r="G20652" t="s">
        <v>20</v>
      </c>
      <c r="H20652" t="s">
        <v>12189</v>
      </c>
      <c r="I20652" s="2">
        <v>2552</v>
      </c>
      <c r="J20652" s="5" t="s">
        <v>36333</v>
      </c>
      <c r="L20652" s="5"/>
      <c r="M20652" s="2">
        <f t="shared" si="322"/>
        <v>-104120.70999999576</v>
      </c>
      <c r="O20652" s="3"/>
      <c r="P20652"/>
    </row>
    <row r="20653" spans="1:16" hidden="1">
      <c r="A20653" t="s">
        <v>36004</v>
      </c>
      <c r="B20653" s="1">
        <v>42367</v>
      </c>
      <c r="C20653" t="s">
        <v>35842</v>
      </c>
      <c r="D20653">
        <v>1</v>
      </c>
      <c r="E20653" t="s">
        <v>36005</v>
      </c>
      <c r="F20653" t="s">
        <v>13565</v>
      </c>
      <c r="G20653" t="s">
        <v>20</v>
      </c>
      <c r="H20653" t="s">
        <v>35844</v>
      </c>
      <c r="I20653" s="2">
        <v>5000</v>
      </c>
      <c r="J20653" s="5">
        <v>8</v>
      </c>
      <c r="L20653" s="5"/>
      <c r="M20653" s="2">
        <f t="shared" si="322"/>
        <v>-99120.709999995757</v>
      </c>
      <c r="N20653" s="26">
        <f>+M20536-M20653</f>
        <v>-299.97999999993772</v>
      </c>
      <c r="O20653" s="3"/>
      <c r="P20653" s="3"/>
    </row>
    <row r="20654" spans="1:16" hidden="1">
      <c r="A20654" s="35" t="s">
        <v>13266</v>
      </c>
      <c r="B20654" s="36">
        <v>42368</v>
      </c>
      <c r="C20654" s="35" t="s">
        <v>18</v>
      </c>
      <c r="D20654" s="35">
        <v>1</v>
      </c>
      <c r="E20654" s="35" t="s">
        <v>13267</v>
      </c>
      <c r="F20654" s="35" t="s">
        <v>13</v>
      </c>
      <c r="G20654" s="35" t="s">
        <v>4</v>
      </c>
      <c r="H20654" s="35" t="s">
        <v>7786</v>
      </c>
      <c r="I20654" s="11"/>
      <c r="J20654" s="12"/>
      <c r="K20654" s="11">
        <v>20000</v>
      </c>
      <c r="L20654" s="12"/>
      <c r="M20654" s="2">
        <f t="shared" si="322"/>
        <v>-119120.70999999576</v>
      </c>
      <c r="P20654"/>
    </row>
    <row r="20655" spans="1:16" hidden="1">
      <c r="A20655" t="s">
        <v>13270</v>
      </c>
      <c r="B20655" s="1">
        <v>42368</v>
      </c>
      <c r="C20655" t="s">
        <v>1</v>
      </c>
      <c r="D20655">
        <v>1</v>
      </c>
      <c r="E20655" t="s">
        <v>13271</v>
      </c>
      <c r="F20655" t="s">
        <v>13</v>
      </c>
      <c r="G20655" t="s">
        <v>4</v>
      </c>
      <c r="H20655" t="s">
        <v>10579</v>
      </c>
      <c r="J20655" s="5"/>
      <c r="K20655" s="2">
        <v>10000</v>
      </c>
      <c r="L20655" s="5"/>
      <c r="M20655" s="2">
        <f t="shared" si="322"/>
        <v>-129120.70999999576</v>
      </c>
      <c r="P20655"/>
    </row>
    <row r="20656" spans="1:16" hidden="1">
      <c r="A20656" t="s">
        <v>13274</v>
      </c>
      <c r="B20656" s="1">
        <v>42368</v>
      </c>
      <c r="C20656" t="s">
        <v>18</v>
      </c>
      <c r="D20656">
        <v>1</v>
      </c>
      <c r="E20656" t="s">
        <v>13275</v>
      </c>
      <c r="F20656" t="s">
        <v>13</v>
      </c>
      <c r="G20656" t="s">
        <v>4</v>
      </c>
      <c r="H20656" t="s">
        <v>13276</v>
      </c>
      <c r="J20656" s="5"/>
      <c r="K20656" s="2">
        <v>46000</v>
      </c>
      <c r="L20656" s="5"/>
      <c r="M20656" s="2">
        <f t="shared" si="322"/>
        <v>-175120.70999999577</v>
      </c>
      <c r="P20656"/>
    </row>
    <row r="20657" spans="1:16" hidden="1">
      <c r="A20657" t="s">
        <v>13277</v>
      </c>
      <c r="B20657" s="1">
        <v>42368</v>
      </c>
      <c r="C20657" t="s">
        <v>3261</v>
      </c>
      <c r="D20657">
        <v>2</v>
      </c>
      <c r="E20657" t="s">
        <v>13278</v>
      </c>
      <c r="F20657" t="s">
        <v>312</v>
      </c>
      <c r="G20657" t="s">
        <v>479</v>
      </c>
      <c r="H20657" t="s">
        <v>13279</v>
      </c>
      <c r="J20657" s="5"/>
      <c r="K20657" s="2">
        <v>71.77</v>
      </c>
      <c r="L20657" s="5"/>
      <c r="M20657" s="2">
        <f t="shared" si="322"/>
        <v>-175192.47999999576</v>
      </c>
      <c r="P20657"/>
    </row>
    <row r="20658" spans="1:16" hidden="1">
      <c r="A20658" t="s">
        <v>13282</v>
      </c>
      <c r="B20658" s="1">
        <v>42368</v>
      </c>
      <c r="C20658" t="s">
        <v>11</v>
      </c>
      <c r="D20658">
        <v>1</v>
      </c>
      <c r="E20658" t="s">
        <v>13283</v>
      </c>
      <c r="F20658" t="s">
        <v>13</v>
      </c>
      <c r="G20658" t="s">
        <v>4</v>
      </c>
      <c r="H20658" t="s">
        <v>13284</v>
      </c>
      <c r="J20658" s="5"/>
      <c r="K20658" s="2">
        <v>17000</v>
      </c>
      <c r="L20658" s="5"/>
      <c r="M20658" s="2">
        <f t="shared" si="322"/>
        <v>-192192.47999999576</v>
      </c>
      <c r="P20658"/>
    </row>
    <row r="20659" spans="1:16" hidden="1">
      <c r="A20659" t="s">
        <v>13286</v>
      </c>
      <c r="B20659" s="1">
        <v>42368</v>
      </c>
      <c r="C20659" t="s">
        <v>13287</v>
      </c>
      <c r="D20659">
        <v>1</v>
      </c>
      <c r="E20659" t="s">
        <v>13288</v>
      </c>
      <c r="F20659" t="s">
        <v>13</v>
      </c>
      <c r="G20659" t="s">
        <v>4</v>
      </c>
      <c r="H20659" t="s">
        <v>13284</v>
      </c>
      <c r="J20659" s="5"/>
      <c r="K20659" s="2">
        <v>200000</v>
      </c>
      <c r="L20659" s="5"/>
      <c r="M20659" s="2">
        <f t="shared" si="322"/>
        <v>-392192.47999999579</v>
      </c>
      <c r="P20659"/>
    </row>
    <row r="20660" spans="1:16" hidden="1">
      <c r="A20660" t="s">
        <v>13290</v>
      </c>
      <c r="B20660" s="1">
        <v>42368</v>
      </c>
      <c r="C20660" t="s">
        <v>6</v>
      </c>
      <c r="D20660">
        <v>1</v>
      </c>
      <c r="E20660" t="s">
        <v>13291</v>
      </c>
      <c r="F20660" t="s">
        <v>29</v>
      </c>
      <c r="G20660" t="s">
        <v>4</v>
      </c>
      <c r="H20660" t="s">
        <v>13292</v>
      </c>
      <c r="I20660" s="2">
        <v>500</v>
      </c>
      <c r="J20660" s="5"/>
      <c r="L20660" s="5"/>
      <c r="M20660" s="2">
        <f t="shared" si="322"/>
        <v>-391692.47999999579</v>
      </c>
      <c r="P20660"/>
    </row>
    <row r="20661" spans="1:16" hidden="1">
      <c r="A20661" t="s">
        <v>13294</v>
      </c>
      <c r="B20661" s="1">
        <v>42368</v>
      </c>
      <c r="C20661" t="s">
        <v>11</v>
      </c>
      <c r="D20661">
        <v>1</v>
      </c>
      <c r="E20661" t="s">
        <v>13295</v>
      </c>
      <c r="F20661" t="s">
        <v>13</v>
      </c>
      <c r="G20661" t="s">
        <v>4</v>
      </c>
      <c r="H20661" t="s">
        <v>13296</v>
      </c>
      <c r="J20661" s="5"/>
      <c r="K20661" s="2">
        <v>452100</v>
      </c>
      <c r="L20661" s="5"/>
      <c r="M20661" s="2">
        <f t="shared" si="322"/>
        <v>-843792.47999999579</v>
      </c>
      <c r="P20661"/>
    </row>
    <row r="20662" spans="1:16" hidden="1">
      <c r="A20662" t="s">
        <v>13299</v>
      </c>
      <c r="B20662" s="1">
        <v>42368</v>
      </c>
      <c r="C20662" t="s">
        <v>6</v>
      </c>
      <c r="D20662">
        <v>1</v>
      </c>
      <c r="E20662" t="s">
        <v>13300</v>
      </c>
      <c r="F20662" t="s">
        <v>29</v>
      </c>
      <c r="G20662" t="s">
        <v>4</v>
      </c>
      <c r="H20662" t="s">
        <v>65</v>
      </c>
      <c r="I20662" s="2">
        <v>317.72000000000003</v>
      </c>
      <c r="J20662" s="5"/>
      <c r="L20662" s="5"/>
      <c r="M20662" s="2">
        <f t="shared" si="322"/>
        <v>-843474.75999999582</v>
      </c>
      <c r="P20662"/>
    </row>
    <row r="20663" spans="1:16" hidden="1">
      <c r="A20663" t="s">
        <v>13301</v>
      </c>
      <c r="B20663" s="1">
        <v>42368</v>
      </c>
      <c r="C20663" t="s">
        <v>195</v>
      </c>
      <c r="D20663">
        <v>1</v>
      </c>
      <c r="E20663" t="s">
        <v>13302</v>
      </c>
      <c r="F20663" t="s">
        <v>13</v>
      </c>
      <c r="G20663" t="s">
        <v>4</v>
      </c>
      <c r="H20663" t="s">
        <v>195</v>
      </c>
      <c r="J20663" s="5"/>
      <c r="K20663" s="2">
        <v>557.36</v>
      </c>
      <c r="L20663" s="5"/>
      <c r="M20663" s="2">
        <f t="shared" si="322"/>
        <v>-844032.1199999958</v>
      </c>
      <c r="P20663"/>
    </row>
    <row r="20664" spans="1:16" hidden="1">
      <c r="A20664" t="s">
        <v>13303</v>
      </c>
      <c r="B20664" s="1">
        <v>42368</v>
      </c>
      <c r="C20664" t="s">
        <v>13304</v>
      </c>
      <c r="D20664">
        <v>1</v>
      </c>
      <c r="E20664" t="s">
        <v>13305</v>
      </c>
      <c r="F20664" t="s">
        <v>13</v>
      </c>
      <c r="G20664" t="s">
        <v>4</v>
      </c>
      <c r="H20664" t="s">
        <v>13304</v>
      </c>
      <c r="J20664" s="5"/>
      <c r="K20664" s="2">
        <v>300</v>
      </c>
      <c r="L20664" s="5"/>
      <c r="M20664" s="2">
        <f t="shared" si="322"/>
        <v>-844332.1199999958</v>
      </c>
      <c r="P20664"/>
    </row>
    <row r="20665" spans="1:16" hidden="1">
      <c r="A20665" t="s">
        <v>13308</v>
      </c>
      <c r="B20665" s="1">
        <v>42368</v>
      </c>
      <c r="C20665" t="s">
        <v>13304</v>
      </c>
      <c r="D20665">
        <v>1</v>
      </c>
      <c r="E20665" t="s">
        <v>13309</v>
      </c>
      <c r="F20665" t="s">
        <v>13</v>
      </c>
      <c r="G20665" t="s">
        <v>4</v>
      </c>
      <c r="H20665" t="s">
        <v>13304</v>
      </c>
      <c r="J20665" s="5"/>
      <c r="K20665" s="2">
        <v>9008.43</v>
      </c>
      <c r="L20665" s="5"/>
      <c r="M20665" s="2">
        <f t="shared" si="322"/>
        <v>-853340.54999999586</v>
      </c>
      <c r="P20665"/>
    </row>
    <row r="20666" spans="1:16" hidden="1">
      <c r="A20666" t="s">
        <v>13310</v>
      </c>
      <c r="B20666" s="1">
        <v>42368</v>
      </c>
      <c r="C20666" t="s">
        <v>1</v>
      </c>
      <c r="D20666">
        <v>1</v>
      </c>
      <c r="E20666" t="s">
        <v>13311</v>
      </c>
      <c r="F20666" t="s">
        <v>13</v>
      </c>
      <c r="G20666" t="s">
        <v>20</v>
      </c>
      <c r="H20666" t="s">
        <v>10065</v>
      </c>
      <c r="J20666" s="5"/>
      <c r="K20666" s="2">
        <v>5030</v>
      </c>
      <c r="L20666" s="5"/>
      <c r="M20666" s="2">
        <f t="shared" si="322"/>
        <v>-858370.54999999586</v>
      </c>
      <c r="P20666"/>
    </row>
    <row r="20667" spans="1:16" hidden="1">
      <c r="A20667" t="s">
        <v>13312</v>
      </c>
      <c r="B20667" s="1">
        <v>42368</v>
      </c>
      <c r="C20667" t="s">
        <v>13313</v>
      </c>
      <c r="D20667">
        <v>2</v>
      </c>
      <c r="E20667" t="s">
        <v>13314</v>
      </c>
      <c r="F20667" t="s">
        <v>78</v>
      </c>
      <c r="G20667" t="s">
        <v>4</v>
      </c>
      <c r="H20667" t="s">
        <v>5430</v>
      </c>
      <c r="J20667" s="5"/>
      <c r="K20667" s="2">
        <v>1025</v>
      </c>
      <c r="L20667" s="5">
        <v>36</v>
      </c>
      <c r="M20667" s="2">
        <f t="shared" si="322"/>
        <v>-859395.54999999586</v>
      </c>
      <c r="P20667"/>
    </row>
    <row r="20668" spans="1:16" hidden="1">
      <c r="A20668" t="s">
        <v>13312</v>
      </c>
      <c r="B20668" s="1">
        <v>42368</v>
      </c>
      <c r="C20668" t="s">
        <v>13313</v>
      </c>
      <c r="D20668">
        <v>2</v>
      </c>
      <c r="E20668" t="s">
        <v>13314</v>
      </c>
      <c r="F20668" t="s">
        <v>78</v>
      </c>
      <c r="G20668" t="s">
        <v>4</v>
      </c>
      <c r="H20668" t="s">
        <v>5430</v>
      </c>
      <c r="I20668" s="2">
        <v>1025</v>
      </c>
      <c r="J20668" s="5">
        <v>36</v>
      </c>
      <c r="L20668" s="5"/>
      <c r="M20668" s="2">
        <f t="shared" si="322"/>
        <v>-858370.54999999586</v>
      </c>
      <c r="P20668"/>
    </row>
    <row r="20669" spans="1:16" hidden="1">
      <c r="A20669" t="s">
        <v>13315</v>
      </c>
      <c r="B20669" s="1">
        <v>42368</v>
      </c>
      <c r="C20669" t="s">
        <v>6</v>
      </c>
      <c r="D20669">
        <v>1</v>
      </c>
      <c r="E20669" t="s">
        <v>13316</v>
      </c>
      <c r="F20669" t="s">
        <v>29</v>
      </c>
      <c r="G20669" t="s">
        <v>20</v>
      </c>
      <c r="H20669" t="s">
        <v>4726</v>
      </c>
      <c r="I20669" s="2">
        <v>8484.9599999999991</v>
      </c>
      <c r="J20669" s="5"/>
      <c r="L20669" s="5"/>
      <c r="M20669" s="2">
        <f t="shared" si="322"/>
        <v>-849885.58999999589</v>
      </c>
      <c r="P20669"/>
    </row>
    <row r="20670" spans="1:16" hidden="1">
      <c r="A20670" t="s">
        <v>13323</v>
      </c>
      <c r="B20670" s="1">
        <v>42368</v>
      </c>
      <c r="C20670" t="s">
        <v>11</v>
      </c>
      <c r="D20670">
        <v>1</v>
      </c>
      <c r="E20670" t="s">
        <v>13324</v>
      </c>
      <c r="F20670" t="s">
        <v>13</v>
      </c>
      <c r="G20670" t="s">
        <v>20</v>
      </c>
      <c r="H20670" t="s">
        <v>13325</v>
      </c>
      <c r="J20670" s="5"/>
      <c r="K20670" s="2">
        <v>1840</v>
      </c>
      <c r="L20670" s="5"/>
      <c r="M20670" s="2">
        <f t="shared" si="322"/>
        <v>-851725.58999999589</v>
      </c>
      <c r="P20670"/>
    </row>
    <row r="20671" spans="1:16" hidden="1">
      <c r="A20671" t="s">
        <v>13326</v>
      </c>
      <c r="B20671" s="1">
        <v>42368</v>
      </c>
      <c r="C20671" t="s">
        <v>11</v>
      </c>
      <c r="D20671">
        <v>1</v>
      </c>
      <c r="E20671" t="s">
        <v>13327</v>
      </c>
      <c r="F20671" t="s">
        <v>16</v>
      </c>
      <c r="G20671" t="s">
        <v>20</v>
      </c>
      <c r="H20671" t="s">
        <v>208</v>
      </c>
      <c r="J20671" s="5"/>
      <c r="K20671" s="2">
        <v>1025</v>
      </c>
      <c r="L20671" s="5">
        <v>38</v>
      </c>
      <c r="M20671" s="2">
        <f t="shared" si="322"/>
        <v>-852750.58999999589</v>
      </c>
      <c r="P20671"/>
    </row>
    <row r="20672" spans="1:16" hidden="1">
      <c r="A20672" t="s">
        <v>13328</v>
      </c>
      <c r="B20672" s="1">
        <v>42368</v>
      </c>
      <c r="C20672" t="s">
        <v>6</v>
      </c>
      <c r="D20672">
        <v>1</v>
      </c>
      <c r="E20672" t="s">
        <v>13329</v>
      </c>
      <c r="F20672" t="s">
        <v>29</v>
      </c>
      <c r="G20672" t="s">
        <v>20</v>
      </c>
      <c r="H20672" t="s">
        <v>4830</v>
      </c>
      <c r="I20672" s="2">
        <v>2903.55</v>
      </c>
      <c r="J20672" s="5"/>
      <c r="L20672" s="5"/>
      <c r="M20672" s="2">
        <f t="shared" si="322"/>
        <v>-849847.03999999585</v>
      </c>
      <c r="P20672"/>
    </row>
    <row r="20673" spans="1:16" hidden="1">
      <c r="A20673" t="s">
        <v>13330</v>
      </c>
      <c r="B20673" s="1">
        <v>42368</v>
      </c>
      <c r="C20673" t="s">
        <v>6</v>
      </c>
      <c r="D20673">
        <v>1</v>
      </c>
      <c r="E20673" t="s">
        <v>13331</v>
      </c>
      <c r="F20673" t="s">
        <v>29</v>
      </c>
      <c r="G20673" t="s">
        <v>20</v>
      </c>
      <c r="H20673" t="s">
        <v>65</v>
      </c>
      <c r="I20673" s="2">
        <v>2233</v>
      </c>
      <c r="J20673" s="5"/>
      <c r="L20673" s="5"/>
      <c r="M20673" s="2">
        <f t="shared" si="322"/>
        <v>-847614.03999999585</v>
      </c>
      <c r="P20673"/>
    </row>
    <row r="20674" spans="1:16" hidden="1">
      <c r="A20674" t="s">
        <v>13332</v>
      </c>
      <c r="B20674" s="1">
        <v>42368</v>
      </c>
      <c r="C20674" t="s">
        <v>18</v>
      </c>
      <c r="D20674">
        <v>2</v>
      </c>
      <c r="E20674" t="s">
        <v>13333</v>
      </c>
      <c r="F20674" t="s">
        <v>312</v>
      </c>
      <c r="G20674" t="s">
        <v>479</v>
      </c>
      <c r="H20674" t="s">
        <v>11822</v>
      </c>
      <c r="J20674" s="5"/>
      <c r="K20674" s="2">
        <v>405.58</v>
      </c>
      <c r="L20674" s="5"/>
      <c r="M20674" s="2">
        <f t="shared" si="322"/>
        <v>-848019.6199999958</v>
      </c>
      <c r="P20674"/>
    </row>
    <row r="20675" spans="1:16" hidden="1">
      <c r="A20675" t="s">
        <v>13334</v>
      </c>
      <c r="B20675" s="1">
        <v>42368</v>
      </c>
      <c r="C20675" t="s">
        <v>6</v>
      </c>
      <c r="D20675">
        <v>1</v>
      </c>
      <c r="E20675" t="s">
        <v>13335</v>
      </c>
      <c r="F20675" t="s">
        <v>29</v>
      </c>
      <c r="G20675" t="s">
        <v>20</v>
      </c>
      <c r="H20675" t="s">
        <v>11822</v>
      </c>
      <c r="I20675" s="2">
        <v>624.35</v>
      </c>
      <c r="J20675" s="5"/>
      <c r="L20675" s="5"/>
      <c r="M20675" s="2">
        <f t="shared" si="322"/>
        <v>-847395.26999999583</v>
      </c>
      <c r="P20675"/>
    </row>
    <row r="20676" spans="1:16" hidden="1">
      <c r="A20676" t="s">
        <v>13336</v>
      </c>
      <c r="B20676" s="1">
        <v>42368</v>
      </c>
      <c r="C20676" t="s">
        <v>13337</v>
      </c>
      <c r="D20676">
        <v>2</v>
      </c>
      <c r="E20676" t="s">
        <v>13338</v>
      </c>
      <c r="F20676" t="s">
        <v>78</v>
      </c>
      <c r="G20676" t="s">
        <v>20</v>
      </c>
      <c r="H20676" t="s">
        <v>120</v>
      </c>
      <c r="J20676" s="5"/>
      <c r="K20676" s="2">
        <v>1025</v>
      </c>
      <c r="L20676" s="5"/>
      <c r="M20676" s="2">
        <f t="shared" si="322"/>
        <v>-848420.26999999583</v>
      </c>
      <c r="P20676"/>
    </row>
    <row r="20677" spans="1:16" hidden="1">
      <c r="A20677" t="s">
        <v>13339</v>
      </c>
      <c r="B20677" s="1">
        <v>42368</v>
      </c>
      <c r="C20677" t="s">
        <v>6</v>
      </c>
      <c r="D20677">
        <v>1</v>
      </c>
      <c r="E20677" t="s">
        <v>13340</v>
      </c>
      <c r="F20677" t="s">
        <v>29</v>
      </c>
      <c r="G20677" t="s">
        <v>20</v>
      </c>
      <c r="H20677" t="s">
        <v>13341</v>
      </c>
      <c r="I20677" s="2">
        <v>128.05000000000001</v>
      </c>
      <c r="J20677" s="5"/>
      <c r="L20677" s="5"/>
      <c r="M20677" s="2">
        <f t="shared" si="322"/>
        <v>-848292.21999999578</v>
      </c>
      <c r="P20677"/>
    </row>
    <row r="20678" spans="1:16" hidden="1">
      <c r="A20678" t="s">
        <v>13342</v>
      </c>
      <c r="B20678" s="1">
        <v>42368</v>
      </c>
      <c r="C20678" t="s">
        <v>1</v>
      </c>
      <c r="D20678">
        <v>1</v>
      </c>
      <c r="E20678" t="s">
        <v>13343</v>
      </c>
      <c r="F20678" t="s">
        <v>13</v>
      </c>
      <c r="G20678" t="s">
        <v>20</v>
      </c>
      <c r="H20678" t="s">
        <v>65</v>
      </c>
      <c r="J20678" s="5"/>
      <c r="K20678" s="2">
        <v>373</v>
      </c>
      <c r="L20678" s="5"/>
      <c r="M20678" s="2">
        <f t="shared" si="322"/>
        <v>-848665.21999999578</v>
      </c>
      <c r="P20678"/>
    </row>
    <row r="20679" spans="1:16" hidden="1">
      <c r="A20679" t="s">
        <v>13344</v>
      </c>
      <c r="B20679" s="1">
        <v>42368</v>
      </c>
      <c r="C20679" t="s">
        <v>1</v>
      </c>
      <c r="D20679">
        <v>1</v>
      </c>
      <c r="E20679" t="s">
        <v>13345</v>
      </c>
      <c r="F20679" t="s">
        <v>228</v>
      </c>
      <c r="G20679" t="s">
        <v>20</v>
      </c>
      <c r="H20679" t="s">
        <v>65</v>
      </c>
      <c r="J20679" s="5"/>
      <c r="K20679" s="2">
        <v>2233</v>
      </c>
      <c r="L20679" s="5"/>
      <c r="M20679" s="2">
        <f t="shared" si="322"/>
        <v>-850898.21999999578</v>
      </c>
      <c r="P20679"/>
    </row>
    <row r="20680" spans="1:16" hidden="1">
      <c r="A20680" t="s">
        <v>13346</v>
      </c>
      <c r="B20680" s="1">
        <v>42368</v>
      </c>
      <c r="C20680" t="s">
        <v>18</v>
      </c>
      <c r="D20680">
        <v>1</v>
      </c>
      <c r="E20680" t="s">
        <v>13347</v>
      </c>
      <c r="F20680" t="s">
        <v>13</v>
      </c>
      <c r="G20680" t="s">
        <v>20</v>
      </c>
      <c r="H20680" t="s">
        <v>13348</v>
      </c>
      <c r="J20680" s="5"/>
      <c r="K20680" s="2">
        <v>20000</v>
      </c>
      <c r="L20680" s="5"/>
      <c r="M20680" s="2">
        <f t="shared" si="322"/>
        <v>-870898.21999999578</v>
      </c>
      <c r="P20680"/>
    </row>
    <row r="20681" spans="1:16" hidden="1">
      <c r="A20681" t="s">
        <v>13349</v>
      </c>
      <c r="B20681" s="1">
        <v>42368</v>
      </c>
      <c r="C20681" t="s">
        <v>11</v>
      </c>
      <c r="D20681">
        <v>1</v>
      </c>
      <c r="E20681" t="s">
        <v>13350</v>
      </c>
      <c r="F20681" t="s">
        <v>67</v>
      </c>
      <c r="G20681" t="s">
        <v>20</v>
      </c>
      <c r="H20681" t="s">
        <v>13351</v>
      </c>
      <c r="J20681" s="5"/>
      <c r="K20681" s="2">
        <v>87100</v>
      </c>
      <c r="L20681" s="5"/>
      <c r="M20681" s="2">
        <f t="shared" ref="M20681:M20744" si="323">+M20680+I20681-K20681</f>
        <v>-957998.21999999578</v>
      </c>
      <c r="P20681"/>
    </row>
    <row r="20682" spans="1:16" hidden="1">
      <c r="A20682" t="s">
        <v>13352</v>
      </c>
      <c r="B20682" s="1">
        <v>42368</v>
      </c>
      <c r="C20682" t="s">
        <v>1</v>
      </c>
      <c r="D20682">
        <v>1</v>
      </c>
      <c r="E20682" t="s">
        <v>13353</v>
      </c>
      <c r="F20682" t="s">
        <v>13</v>
      </c>
      <c r="G20682" t="s">
        <v>20</v>
      </c>
      <c r="H20682" t="s">
        <v>13354</v>
      </c>
      <c r="J20682" s="5"/>
      <c r="K20682" s="2">
        <v>750</v>
      </c>
      <c r="L20682" s="5"/>
      <c r="M20682" s="2">
        <f t="shared" si="323"/>
        <v>-958748.21999999578</v>
      </c>
      <c r="P20682"/>
    </row>
    <row r="20683" spans="1:16" hidden="1">
      <c r="A20683" t="s">
        <v>13355</v>
      </c>
      <c r="B20683" s="1">
        <v>42368</v>
      </c>
      <c r="C20683" t="s">
        <v>195</v>
      </c>
      <c r="D20683">
        <v>1</v>
      </c>
      <c r="E20683" t="s">
        <v>13356</v>
      </c>
      <c r="F20683" t="s">
        <v>13</v>
      </c>
      <c r="G20683" t="s">
        <v>20</v>
      </c>
      <c r="H20683" t="s">
        <v>195</v>
      </c>
      <c r="J20683" s="5"/>
      <c r="K20683" s="2">
        <v>48491.25</v>
      </c>
      <c r="L20683" s="5"/>
      <c r="M20683" s="2">
        <f t="shared" si="323"/>
        <v>-1007239.4699999958</v>
      </c>
      <c r="P20683"/>
    </row>
    <row r="20684" spans="1:16" hidden="1">
      <c r="A20684" t="s">
        <v>13357</v>
      </c>
      <c r="B20684" s="1">
        <v>42368</v>
      </c>
      <c r="C20684" t="s">
        <v>200</v>
      </c>
      <c r="D20684">
        <v>1</v>
      </c>
      <c r="E20684" t="s">
        <v>13359</v>
      </c>
      <c r="F20684" t="s">
        <v>16</v>
      </c>
      <c r="G20684" t="s">
        <v>20</v>
      </c>
      <c r="H20684" t="s">
        <v>200</v>
      </c>
      <c r="J20684" s="5"/>
      <c r="K20684" s="2">
        <v>10730.76</v>
      </c>
      <c r="L20684" s="5"/>
      <c r="M20684" s="2">
        <f t="shared" si="323"/>
        <v>-1017970.2299999958</v>
      </c>
      <c r="P20684"/>
    </row>
    <row r="20685" spans="1:16" hidden="1">
      <c r="A20685" t="s">
        <v>13360</v>
      </c>
      <c r="B20685" s="1">
        <v>42368</v>
      </c>
      <c r="C20685" t="s">
        <v>240</v>
      </c>
      <c r="D20685">
        <v>1</v>
      </c>
      <c r="E20685" t="s">
        <v>13361</v>
      </c>
      <c r="F20685" t="s">
        <v>13</v>
      </c>
      <c r="G20685" t="s">
        <v>20</v>
      </c>
      <c r="H20685" t="s">
        <v>240</v>
      </c>
      <c r="J20685" s="5"/>
      <c r="K20685" s="2">
        <v>2865</v>
      </c>
      <c r="L20685" s="5"/>
      <c r="M20685" s="2">
        <f t="shared" si="323"/>
        <v>-1020835.2299999958</v>
      </c>
      <c r="P20685"/>
    </row>
    <row r="20686" spans="1:16" hidden="1">
      <c r="A20686" t="s">
        <v>13362</v>
      </c>
      <c r="B20686" s="1">
        <v>42368</v>
      </c>
      <c r="C20686" t="s">
        <v>18</v>
      </c>
      <c r="D20686">
        <v>1</v>
      </c>
      <c r="E20686" t="s">
        <v>13364</v>
      </c>
      <c r="F20686" t="s">
        <v>13</v>
      </c>
      <c r="G20686" t="s">
        <v>20</v>
      </c>
      <c r="H20686" t="s">
        <v>18</v>
      </c>
      <c r="J20686" s="5"/>
      <c r="K20686" s="2">
        <v>30229.45</v>
      </c>
      <c r="L20686" s="5"/>
      <c r="M20686" s="2">
        <f t="shared" si="323"/>
        <v>-1051064.6799999957</v>
      </c>
      <c r="P20686"/>
    </row>
    <row r="20687" spans="1:16" hidden="1">
      <c r="A20687" t="s">
        <v>36006</v>
      </c>
      <c r="B20687" s="1">
        <v>42368</v>
      </c>
      <c r="C20687" t="s">
        <v>36007</v>
      </c>
      <c r="D20687">
        <v>2</v>
      </c>
      <c r="E20687" t="s">
        <v>36008</v>
      </c>
      <c r="F20687" t="s">
        <v>7054</v>
      </c>
      <c r="G20687" t="s">
        <v>4</v>
      </c>
      <c r="H20687" t="s">
        <v>19092</v>
      </c>
      <c r="I20687" s="2">
        <v>4100.01</v>
      </c>
      <c r="J20687" s="5"/>
      <c r="L20687" s="5"/>
      <c r="M20687" s="2">
        <f t="shared" si="323"/>
        <v>-1046964.6699999957</v>
      </c>
      <c r="P20687"/>
    </row>
    <row r="20688" spans="1:16" hidden="1">
      <c r="A20688" t="s">
        <v>36009</v>
      </c>
      <c r="B20688" s="1">
        <v>42368</v>
      </c>
      <c r="C20688" t="s">
        <v>3261</v>
      </c>
      <c r="D20688">
        <v>2</v>
      </c>
      <c r="E20688" t="s">
        <v>36010</v>
      </c>
      <c r="F20688" t="s">
        <v>13559</v>
      </c>
      <c r="G20688" t="s">
        <v>479</v>
      </c>
      <c r="H20688" t="s">
        <v>13279</v>
      </c>
      <c r="I20688" s="2">
        <v>71.77</v>
      </c>
      <c r="J20688" s="5"/>
      <c r="L20688" s="5"/>
      <c r="M20688" s="2">
        <f t="shared" si="323"/>
        <v>-1046892.8999999957</v>
      </c>
      <c r="P20688"/>
    </row>
    <row r="20689" spans="1:16" hidden="1">
      <c r="A20689" t="s">
        <v>36011</v>
      </c>
      <c r="B20689" s="1">
        <v>42368</v>
      </c>
      <c r="C20689" t="s">
        <v>6</v>
      </c>
      <c r="D20689">
        <v>1</v>
      </c>
      <c r="E20689" t="s">
        <v>36012</v>
      </c>
      <c r="F20689" t="s">
        <v>13565</v>
      </c>
      <c r="G20689" t="s">
        <v>4</v>
      </c>
      <c r="H20689" t="s">
        <v>7786</v>
      </c>
      <c r="I20689" s="2">
        <v>20000</v>
      </c>
      <c r="J20689" s="5"/>
      <c r="L20689" s="5"/>
      <c r="M20689" s="2">
        <f t="shared" si="323"/>
        <v>-1026892.8999999957</v>
      </c>
      <c r="P20689"/>
    </row>
    <row r="20690" spans="1:16" hidden="1">
      <c r="A20690" t="s">
        <v>36013</v>
      </c>
      <c r="B20690" s="1">
        <v>42368</v>
      </c>
      <c r="C20690" t="s">
        <v>6</v>
      </c>
      <c r="D20690">
        <v>1</v>
      </c>
      <c r="E20690" t="s">
        <v>36014</v>
      </c>
      <c r="F20690" t="s">
        <v>13565</v>
      </c>
      <c r="G20690" t="s">
        <v>4</v>
      </c>
      <c r="H20690" t="s">
        <v>10579</v>
      </c>
      <c r="I20690" s="2">
        <v>10000</v>
      </c>
      <c r="J20690" s="5"/>
      <c r="L20690" s="5"/>
      <c r="M20690" s="2">
        <f t="shared" si="323"/>
        <v>-1016892.8999999957</v>
      </c>
      <c r="P20690"/>
    </row>
    <row r="20691" spans="1:16" hidden="1">
      <c r="A20691" t="s">
        <v>36015</v>
      </c>
      <c r="B20691" s="1">
        <v>42368</v>
      </c>
      <c r="C20691" t="s">
        <v>15474</v>
      </c>
      <c r="D20691">
        <v>2</v>
      </c>
      <c r="E20691" t="s">
        <v>36016</v>
      </c>
      <c r="F20691" t="s">
        <v>13559</v>
      </c>
      <c r="G20691" t="s">
        <v>479</v>
      </c>
      <c r="H20691" t="s">
        <v>36017</v>
      </c>
      <c r="I20691" s="2">
        <v>557.36</v>
      </c>
      <c r="J20691" s="5"/>
      <c r="L20691" s="5"/>
      <c r="M20691" s="2">
        <f t="shared" si="323"/>
        <v>-1016335.5399999957</v>
      </c>
      <c r="P20691"/>
    </row>
    <row r="20692" spans="1:16" hidden="1">
      <c r="A20692" t="s">
        <v>36018</v>
      </c>
      <c r="B20692" s="1">
        <v>42368</v>
      </c>
      <c r="C20692" t="s">
        <v>1802</v>
      </c>
      <c r="D20692">
        <v>2</v>
      </c>
      <c r="E20692" t="s">
        <v>36019</v>
      </c>
      <c r="F20692" t="s">
        <v>13559</v>
      </c>
      <c r="G20692" t="s">
        <v>479</v>
      </c>
      <c r="H20692" t="s">
        <v>36020</v>
      </c>
      <c r="I20692" s="2">
        <v>293.22000000000003</v>
      </c>
      <c r="J20692" s="5"/>
      <c r="L20692" s="5"/>
      <c r="M20692" s="2">
        <f t="shared" si="323"/>
        <v>-1016042.3199999958</v>
      </c>
      <c r="P20692"/>
    </row>
    <row r="20693" spans="1:16" hidden="1">
      <c r="A20693" t="s">
        <v>36021</v>
      </c>
      <c r="B20693" s="1">
        <v>42368</v>
      </c>
      <c r="C20693" t="s">
        <v>1802</v>
      </c>
      <c r="D20693">
        <v>2</v>
      </c>
      <c r="E20693" t="s">
        <v>36022</v>
      </c>
      <c r="F20693" t="s">
        <v>13559</v>
      </c>
      <c r="G20693" t="s">
        <v>479</v>
      </c>
      <c r="H20693" t="s">
        <v>13279</v>
      </c>
      <c r="I20693" s="2">
        <v>599.04999999999995</v>
      </c>
      <c r="J20693" s="5"/>
      <c r="L20693" s="5"/>
      <c r="M20693" s="2">
        <f t="shared" si="323"/>
        <v>-1015443.2699999957</v>
      </c>
      <c r="P20693"/>
    </row>
    <row r="20694" spans="1:16" hidden="1">
      <c r="A20694" t="s">
        <v>36023</v>
      </c>
      <c r="B20694" s="1">
        <v>42368</v>
      </c>
      <c r="C20694" t="s">
        <v>1802</v>
      </c>
      <c r="D20694">
        <v>2</v>
      </c>
      <c r="E20694" t="s">
        <v>36024</v>
      </c>
      <c r="F20694" t="s">
        <v>13559</v>
      </c>
      <c r="G20694" t="s">
        <v>479</v>
      </c>
      <c r="H20694" t="s">
        <v>2165</v>
      </c>
      <c r="I20694" s="2">
        <v>333.43</v>
      </c>
      <c r="J20694" s="5"/>
      <c r="L20694" s="5"/>
      <c r="M20694" s="2">
        <f t="shared" si="323"/>
        <v>-1015109.8399999957</v>
      </c>
      <c r="P20694"/>
    </row>
    <row r="20695" spans="1:16" hidden="1">
      <c r="A20695" t="s">
        <v>36025</v>
      </c>
      <c r="B20695" s="1">
        <v>42368</v>
      </c>
      <c r="C20695" t="s">
        <v>36026</v>
      </c>
      <c r="D20695">
        <v>2</v>
      </c>
      <c r="E20695" t="s">
        <v>36027</v>
      </c>
      <c r="F20695" t="s">
        <v>13559</v>
      </c>
      <c r="G20695" t="s">
        <v>313</v>
      </c>
      <c r="H20695" t="s">
        <v>870</v>
      </c>
      <c r="J20695" s="5"/>
      <c r="K20695" s="2">
        <v>2800</v>
      </c>
      <c r="L20695" s="5"/>
      <c r="M20695" s="2">
        <f t="shared" si="323"/>
        <v>-1017909.8399999957</v>
      </c>
      <c r="P20695"/>
    </row>
    <row r="20696" spans="1:16" hidden="1">
      <c r="A20696" t="s">
        <v>36025</v>
      </c>
      <c r="B20696" s="1">
        <v>42368</v>
      </c>
      <c r="C20696" t="s">
        <v>36026</v>
      </c>
      <c r="D20696">
        <v>2</v>
      </c>
      <c r="E20696" t="s">
        <v>36027</v>
      </c>
      <c r="F20696" t="s">
        <v>13559</v>
      </c>
      <c r="G20696" t="s">
        <v>313</v>
      </c>
      <c r="H20696" t="s">
        <v>870</v>
      </c>
      <c r="I20696" s="2">
        <v>2800</v>
      </c>
      <c r="J20696" s="5"/>
      <c r="L20696" s="5"/>
      <c r="M20696" s="2">
        <f t="shared" si="323"/>
        <v>-1015109.8399999957</v>
      </c>
      <c r="P20696"/>
    </row>
    <row r="20697" spans="1:16" hidden="1">
      <c r="A20697" t="s">
        <v>36028</v>
      </c>
      <c r="B20697" s="1">
        <v>42368</v>
      </c>
      <c r="C20697" t="s">
        <v>36029</v>
      </c>
      <c r="D20697">
        <v>1</v>
      </c>
      <c r="E20697" t="s">
        <v>36030</v>
      </c>
      <c r="F20697" t="s">
        <v>13561</v>
      </c>
      <c r="G20697" t="s">
        <v>4</v>
      </c>
      <c r="H20697" t="s">
        <v>13276</v>
      </c>
      <c r="I20697" s="2">
        <v>46000</v>
      </c>
      <c r="J20697" s="5"/>
      <c r="L20697" s="5"/>
      <c r="M20697" s="2">
        <f t="shared" si="323"/>
        <v>-969109.83999999566</v>
      </c>
      <c r="P20697"/>
    </row>
    <row r="20698" spans="1:16" hidden="1">
      <c r="A20698" t="s">
        <v>36031</v>
      </c>
      <c r="B20698" s="1">
        <v>42368</v>
      </c>
      <c r="C20698" t="s">
        <v>36032</v>
      </c>
      <c r="D20698">
        <v>2</v>
      </c>
      <c r="E20698" t="s">
        <v>36033</v>
      </c>
      <c r="F20698" t="s">
        <v>13559</v>
      </c>
      <c r="G20698" t="s">
        <v>313</v>
      </c>
      <c r="H20698" t="s">
        <v>65</v>
      </c>
      <c r="J20698" s="5"/>
      <c r="K20698" s="2">
        <v>300</v>
      </c>
      <c r="L20698" s="5"/>
      <c r="M20698" s="2">
        <f t="shared" si="323"/>
        <v>-969409.83999999566</v>
      </c>
      <c r="P20698"/>
    </row>
    <row r="20699" spans="1:16" hidden="1">
      <c r="A20699" t="s">
        <v>36031</v>
      </c>
      <c r="B20699" s="1">
        <v>42368</v>
      </c>
      <c r="C20699" t="s">
        <v>36032</v>
      </c>
      <c r="D20699">
        <v>2</v>
      </c>
      <c r="E20699" t="s">
        <v>36033</v>
      </c>
      <c r="F20699" t="s">
        <v>13559</v>
      </c>
      <c r="G20699" t="s">
        <v>313</v>
      </c>
      <c r="H20699" t="s">
        <v>65</v>
      </c>
      <c r="I20699" s="2">
        <v>300</v>
      </c>
      <c r="J20699" s="5"/>
      <c r="L20699" s="5"/>
      <c r="M20699" s="2">
        <f t="shared" si="323"/>
        <v>-969109.83999999566</v>
      </c>
      <c r="P20699"/>
    </row>
    <row r="20700" spans="1:16" hidden="1">
      <c r="A20700" t="s">
        <v>36034</v>
      </c>
      <c r="B20700" s="1">
        <v>42368</v>
      </c>
      <c r="C20700" t="s">
        <v>10593</v>
      </c>
      <c r="D20700">
        <v>2</v>
      </c>
      <c r="E20700" t="s">
        <v>36035</v>
      </c>
      <c r="F20700" t="s">
        <v>13559</v>
      </c>
      <c r="G20700" t="s">
        <v>479</v>
      </c>
      <c r="H20700" t="s">
        <v>13179</v>
      </c>
      <c r="J20700" s="5"/>
      <c r="K20700" s="2">
        <v>243.86</v>
      </c>
      <c r="L20700" s="5"/>
      <c r="M20700" s="2">
        <f t="shared" si="323"/>
        <v>-969353.69999999565</v>
      </c>
      <c r="P20700"/>
    </row>
    <row r="20701" spans="1:16" hidden="1">
      <c r="A20701" t="s">
        <v>36034</v>
      </c>
      <c r="B20701" s="1">
        <v>42368</v>
      </c>
      <c r="C20701" t="s">
        <v>10593</v>
      </c>
      <c r="D20701">
        <v>2</v>
      </c>
      <c r="E20701" t="s">
        <v>36035</v>
      </c>
      <c r="F20701" t="s">
        <v>13559</v>
      </c>
      <c r="G20701" t="s">
        <v>479</v>
      </c>
      <c r="H20701" t="s">
        <v>13179</v>
      </c>
      <c r="I20701" s="2">
        <v>243.86</v>
      </c>
      <c r="J20701" s="5"/>
      <c r="L20701" s="5"/>
      <c r="M20701" s="2">
        <f t="shared" si="323"/>
        <v>-969109.83999999566</v>
      </c>
      <c r="P20701"/>
    </row>
    <row r="20702" spans="1:16" hidden="1">
      <c r="A20702" t="s">
        <v>36036</v>
      </c>
      <c r="B20702" s="1">
        <v>42368</v>
      </c>
      <c r="C20702" t="s">
        <v>10593</v>
      </c>
      <c r="D20702">
        <v>2</v>
      </c>
      <c r="E20702" t="s">
        <v>36037</v>
      </c>
      <c r="F20702" t="s">
        <v>13559</v>
      </c>
      <c r="G20702" t="s">
        <v>479</v>
      </c>
      <c r="H20702" t="s">
        <v>13101</v>
      </c>
      <c r="J20702" s="5"/>
      <c r="K20702" s="2">
        <v>207.48</v>
      </c>
      <c r="L20702" s="5"/>
      <c r="M20702" s="2">
        <f t="shared" si="323"/>
        <v>-969317.31999999564</v>
      </c>
      <c r="P20702"/>
    </row>
    <row r="20703" spans="1:16" hidden="1">
      <c r="A20703" t="s">
        <v>36036</v>
      </c>
      <c r="B20703" s="1">
        <v>42368</v>
      </c>
      <c r="C20703" t="s">
        <v>10593</v>
      </c>
      <c r="D20703">
        <v>2</v>
      </c>
      <c r="E20703" t="s">
        <v>36037</v>
      </c>
      <c r="F20703" t="s">
        <v>13559</v>
      </c>
      <c r="G20703" t="s">
        <v>479</v>
      </c>
      <c r="H20703" t="s">
        <v>13101</v>
      </c>
      <c r="I20703" s="2">
        <v>207.48</v>
      </c>
      <c r="J20703" s="5"/>
      <c r="L20703" s="5"/>
      <c r="M20703" s="2">
        <f t="shared" si="323"/>
        <v>-969109.83999999566</v>
      </c>
      <c r="P20703"/>
    </row>
    <row r="20704" spans="1:16" hidden="1">
      <c r="A20704" t="s">
        <v>36038</v>
      </c>
      <c r="B20704" s="1">
        <v>42368</v>
      </c>
      <c r="C20704" t="s">
        <v>36039</v>
      </c>
      <c r="D20704">
        <v>1</v>
      </c>
      <c r="E20704" t="s">
        <v>36040</v>
      </c>
      <c r="F20704" t="s">
        <v>13561</v>
      </c>
      <c r="G20704" t="s">
        <v>4</v>
      </c>
      <c r="H20704" t="s">
        <v>36041</v>
      </c>
      <c r="I20704" s="2">
        <v>17000</v>
      </c>
      <c r="J20704" s="5"/>
      <c r="L20704" s="5"/>
      <c r="M20704" s="2">
        <f t="shared" si="323"/>
        <v>-952109.83999999566</v>
      </c>
      <c r="P20704"/>
    </row>
    <row r="20705" spans="1:16" hidden="1">
      <c r="A20705" t="s">
        <v>36042</v>
      </c>
      <c r="B20705" s="1">
        <v>42368</v>
      </c>
      <c r="C20705" t="s">
        <v>36043</v>
      </c>
      <c r="D20705">
        <v>2</v>
      </c>
      <c r="E20705" t="s">
        <v>36044</v>
      </c>
      <c r="F20705" t="s">
        <v>13559</v>
      </c>
      <c r="G20705" t="s">
        <v>313</v>
      </c>
      <c r="H20705" t="s">
        <v>2497</v>
      </c>
      <c r="J20705" s="5"/>
      <c r="K20705" s="2">
        <v>886.19</v>
      </c>
      <c r="L20705" s="5"/>
      <c r="M20705" s="2">
        <f t="shared" si="323"/>
        <v>-952996.0299999956</v>
      </c>
      <c r="P20705"/>
    </row>
    <row r="20706" spans="1:16" hidden="1">
      <c r="A20706" t="s">
        <v>36042</v>
      </c>
      <c r="B20706" s="1">
        <v>42368</v>
      </c>
      <c r="C20706" t="s">
        <v>36043</v>
      </c>
      <c r="D20706">
        <v>2</v>
      </c>
      <c r="E20706" t="s">
        <v>36044</v>
      </c>
      <c r="F20706" t="s">
        <v>13559</v>
      </c>
      <c r="G20706" t="s">
        <v>313</v>
      </c>
      <c r="H20706" t="s">
        <v>2497</v>
      </c>
      <c r="I20706" s="2">
        <v>886.19</v>
      </c>
      <c r="J20706" s="5"/>
      <c r="L20706" s="5"/>
      <c r="M20706" s="2">
        <f t="shared" si="323"/>
        <v>-952109.83999999566</v>
      </c>
      <c r="P20706"/>
    </row>
    <row r="20707" spans="1:16" hidden="1">
      <c r="A20707" t="s">
        <v>36045</v>
      </c>
      <c r="B20707" s="1">
        <v>42368</v>
      </c>
      <c r="C20707" t="s">
        <v>36046</v>
      </c>
      <c r="D20707">
        <v>1</v>
      </c>
      <c r="E20707" t="s">
        <v>36047</v>
      </c>
      <c r="F20707" t="s">
        <v>13565</v>
      </c>
      <c r="G20707" t="s">
        <v>4</v>
      </c>
      <c r="H20707" t="s">
        <v>36041</v>
      </c>
      <c r="I20707" s="2">
        <v>200000</v>
      </c>
      <c r="J20707" s="5"/>
      <c r="L20707" s="5"/>
      <c r="M20707" s="2">
        <f t="shared" si="323"/>
        <v>-752109.83999999566</v>
      </c>
      <c r="P20707"/>
    </row>
    <row r="20708" spans="1:16" hidden="1">
      <c r="A20708" t="s">
        <v>36048</v>
      </c>
      <c r="B20708" s="1">
        <v>42368</v>
      </c>
      <c r="C20708" t="s">
        <v>36049</v>
      </c>
      <c r="D20708">
        <v>2</v>
      </c>
      <c r="E20708" t="s">
        <v>36050</v>
      </c>
      <c r="F20708" t="s">
        <v>7054</v>
      </c>
      <c r="G20708" t="s">
        <v>4</v>
      </c>
      <c r="H20708" t="s">
        <v>16510</v>
      </c>
      <c r="I20708" s="2">
        <v>1840</v>
      </c>
      <c r="J20708" s="5"/>
      <c r="L20708" s="5"/>
      <c r="M20708" s="2">
        <f t="shared" si="323"/>
        <v>-750269.83999999566</v>
      </c>
      <c r="P20708"/>
    </row>
    <row r="20709" spans="1:16" hidden="1">
      <c r="A20709" t="s">
        <v>36051</v>
      </c>
      <c r="B20709" s="1">
        <v>42368</v>
      </c>
      <c r="C20709" t="s">
        <v>36052</v>
      </c>
      <c r="D20709">
        <v>1</v>
      </c>
      <c r="E20709" t="s">
        <v>36053</v>
      </c>
      <c r="F20709" t="s">
        <v>13565</v>
      </c>
      <c r="G20709" t="s">
        <v>4</v>
      </c>
      <c r="H20709" t="s">
        <v>36054</v>
      </c>
      <c r="I20709" s="2">
        <v>452100</v>
      </c>
      <c r="J20709" s="5"/>
      <c r="L20709" s="5"/>
      <c r="M20709" s="2">
        <f t="shared" si="323"/>
        <v>-298169.83999999566</v>
      </c>
      <c r="P20709"/>
    </row>
    <row r="20710" spans="1:16" hidden="1">
      <c r="A20710" t="s">
        <v>36055</v>
      </c>
      <c r="B20710" s="1">
        <v>42368</v>
      </c>
      <c r="C20710" t="s">
        <v>36056</v>
      </c>
      <c r="D20710">
        <v>2</v>
      </c>
      <c r="E20710" t="s">
        <v>36057</v>
      </c>
      <c r="F20710" t="s">
        <v>7054</v>
      </c>
      <c r="G20710" t="s">
        <v>4</v>
      </c>
      <c r="H20710" t="s">
        <v>13810</v>
      </c>
      <c r="I20710" s="2">
        <v>1025</v>
      </c>
      <c r="J20710" s="5"/>
      <c r="L20710" s="5"/>
      <c r="M20710" s="2">
        <f t="shared" si="323"/>
        <v>-297144.83999999566</v>
      </c>
      <c r="P20710"/>
    </row>
    <row r="20711" spans="1:16" hidden="1">
      <c r="A20711" t="s">
        <v>36058</v>
      </c>
      <c r="B20711" s="1">
        <v>42368</v>
      </c>
      <c r="C20711" t="s">
        <v>10593</v>
      </c>
      <c r="D20711">
        <v>2</v>
      </c>
      <c r="E20711" t="s">
        <v>36059</v>
      </c>
      <c r="F20711" t="s">
        <v>13559</v>
      </c>
      <c r="G20711" t="s">
        <v>479</v>
      </c>
      <c r="H20711" t="s">
        <v>10834</v>
      </c>
      <c r="J20711" s="5"/>
      <c r="K20711" s="2">
        <v>2300.65</v>
      </c>
      <c r="L20711" s="5"/>
      <c r="M20711" s="2">
        <f t="shared" si="323"/>
        <v>-299445.48999999568</v>
      </c>
      <c r="P20711"/>
    </row>
    <row r="20712" spans="1:16" hidden="1">
      <c r="A20712" t="s">
        <v>36058</v>
      </c>
      <c r="B20712" s="1">
        <v>42368</v>
      </c>
      <c r="C20712" t="s">
        <v>10593</v>
      </c>
      <c r="D20712">
        <v>2</v>
      </c>
      <c r="E20712" t="s">
        <v>36059</v>
      </c>
      <c r="F20712" t="s">
        <v>13559</v>
      </c>
      <c r="G20712" t="s">
        <v>479</v>
      </c>
      <c r="H20712" t="s">
        <v>10834</v>
      </c>
      <c r="I20712" s="2">
        <v>2300.65</v>
      </c>
      <c r="J20712" s="5"/>
      <c r="L20712" s="5"/>
      <c r="M20712" s="2">
        <f t="shared" si="323"/>
        <v>-297144.83999999566</v>
      </c>
      <c r="P20712"/>
    </row>
    <row r="20713" spans="1:16" hidden="1">
      <c r="A20713" t="s">
        <v>36060</v>
      </c>
      <c r="B20713" s="1">
        <v>42368</v>
      </c>
      <c r="C20713" t="s">
        <v>36061</v>
      </c>
      <c r="D20713">
        <v>2</v>
      </c>
      <c r="E20713" t="s">
        <v>36062</v>
      </c>
      <c r="F20713" t="s">
        <v>13559</v>
      </c>
      <c r="G20713" t="s">
        <v>479</v>
      </c>
      <c r="H20713" t="s">
        <v>12792</v>
      </c>
      <c r="J20713" s="5"/>
      <c r="K20713" s="2">
        <v>500</v>
      </c>
      <c r="L20713" s="5"/>
      <c r="M20713" s="2">
        <f t="shared" si="323"/>
        <v>-297644.83999999566</v>
      </c>
      <c r="P20713"/>
    </row>
    <row r="20714" spans="1:16" hidden="1">
      <c r="A20714" t="s">
        <v>36060</v>
      </c>
      <c r="B20714" s="1">
        <v>42368</v>
      </c>
      <c r="C20714" t="s">
        <v>36061</v>
      </c>
      <c r="D20714">
        <v>2</v>
      </c>
      <c r="E20714" t="s">
        <v>36062</v>
      </c>
      <c r="F20714" t="s">
        <v>13559</v>
      </c>
      <c r="G20714" t="s">
        <v>479</v>
      </c>
      <c r="H20714" t="s">
        <v>12792</v>
      </c>
      <c r="I20714" s="2">
        <v>772.49</v>
      </c>
      <c r="J20714" s="5"/>
      <c r="L20714" s="5"/>
      <c r="M20714" s="2">
        <f t="shared" si="323"/>
        <v>-296872.34999999567</v>
      </c>
      <c r="P20714"/>
    </row>
    <row r="20715" spans="1:16" hidden="1">
      <c r="A20715" t="s">
        <v>36063</v>
      </c>
      <c r="B20715" s="1">
        <v>42368</v>
      </c>
      <c r="C20715" t="s">
        <v>36064</v>
      </c>
      <c r="D20715">
        <v>2</v>
      </c>
      <c r="E20715" t="s">
        <v>36065</v>
      </c>
      <c r="F20715" t="s">
        <v>7054</v>
      </c>
      <c r="G20715" t="s">
        <v>20</v>
      </c>
      <c r="H20715" t="s">
        <v>3118</v>
      </c>
      <c r="I20715" s="2">
        <v>1025</v>
      </c>
      <c r="J20715" s="5"/>
      <c r="L20715" s="5"/>
      <c r="M20715" s="2">
        <f t="shared" si="323"/>
        <v>-295847.34999999567</v>
      </c>
      <c r="P20715"/>
    </row>
    <row r="20716" spans="1:16" hidden="1">
      <c r="A20716" t="s">
        <v>36066</v>
      </c>
      <c r="B20716" s="1">
        <v>42368</v>
      </c>
      <c r="C20716" t="s">
        <v>36067</v>
      </c>
      <c r="D20716">
        <v>2</v>
      </c>
      <c r="E20716" t="s">
        <v>36068</v>
      </c>
      <c r="F20716" t="s">
        <v>7054</v>
      </c>
      <c r="G20716" t="s">
        <v>20</v>
      </c>
      <c r="H20716" t="s">
        <v>29506</v>
      </c>
      <c r="I20716" s="2">
        <v>1025</v>
      </c>
      <c r="J20716" s="5"/>
      <c r="L20716" s="5"/>
      <c r="M20716" s="2">
        <f t="shared" si="323"/>
        <v>-294822.34999999567</v>
      </c>
      <c r="P20716"/>
    </row>
    <row r="20717" spans="1:16" hidden="1">
      <c r="A20717" t="s">
        <v>36069</v>
      </c>
      <c r="B20717" s="1">
        <v>42368</v>
      </c>
      <c r="C20717" t="s">
        <v>33356</v>
      </c>
      <c r="D20717">
        <v>1</v>
      </c>
      <c r="E20717" t="s">
        <v>36070</v>
      </c>
      <c r="F20717" t="s">
        <v>13610</v>
      </c>
      <c r="G20717" t="s">
        <v>20</v>
      </c>
      <c r="H20717" t="s">
        <v>9716</v>
      </c>
      <c r="I20717" s="2">
        <v>9541.14</v>
      </c>
      <c r="J20717" s="5"/>
      <c r="L20717" s="5"/>
      <c r="M20717" s="2">
        <f t="shared" si="323"/>
        <v>-285281.20999999566</v>
      </c>
      <c r="P20717"/>
    </row>
    <row r="20718" spans="1:16" hidden="1">
      <c r="A20718" t="s">
        <v>36071</v>
      </c>
      <c r="B20718" s="1">
        <v>42368</v>
      </c>
      <c r="C20718" t="s">
        <v>33356</v>
      </c>
      <c r="D20718">
        <v>1</v>
      </c>
      <c r="E20718" t="s">
        <v>36072</v>
      </c>
      <c r="F20718" t="s">
        <v>13565</v>
      </c>
      <c r="G20718" t="s">
        <v>20</v>
      </c>
      <c r="H20718" t="s">
        <v>9716</v>
      </c>
      <c r="I20718" s="2">
        <v>8120</v>
      </c>
      <c r="J20718" s="5"/>
      <c r="L20718" s="5"/>
      <c r="M20718" s="2">
        <f t="shared" si="323"/>
        <v>-277161.20999999566</v>
      </c>
      <c r="P20718"/>
    </row>
    <row r="20719" spans="1:16" hidden="1">
      <c r="A20719" t="s">
        <v>36073</v>
      </c>
      <c r="B20719" s="1">
        <v>42368</v>
      </c>
      <c r="C20719" t="s">
        <v>36074</v>
      </c>
      <c r="D20719">
        <v>2</v>
      </c>
      <c r="E20719" t="s">
        <v>36075</v>
      </c>
      <c r="F20719" t="s">
        <v>7054</v>
      </c>
      <c r="G20719" t="s">
        <v>20</v>
      </c>
      <c r="H20719" t="s">
        <v>11061</v>
      </c>
      <c r="I20719" s="2">
        <v>3030</v>
      </c>
      <c r="J20719" s="5"/>
      <c r="L20719" s="5"/>
      <c r="M20719" s="2">
        <f t="shared" si="323"/>
        <v>-274131.20999999566</v>
      </c>
      <c r="P20719"/>
    </row>
    <row r="20720" spans="1:16" hidden="1">
      <c r="A20720" t="s">
        <v>36076</v>
      </c>
      <c r="B20720" s="1">
        <v>42368</v>
      </c>
      <c r="C20720" t="s">
        <v>36077</v>
      </c>
      <c r="D20720">
        <v>2</v>
      </c>
      <c r="E20720" t="s">
        <v>36078</v>
      </c>
      <c r="F20720" t="s">
        <v>7054</v>
      </c>
      <c r="G20720" t="s">
        <v>20</v>
      </c>
      <c r="H20720" t="s">
        <v>15197</v>
      </c>
      <c r="I20720" s="2">
        <v>9189.0400000000009</v>
      </c>
      <c r="J20720" s="5"/>
      <c r="L20720" s="5"/>
      <c r="M20720" s="2">
        <f t="shared" si="323"/>
        <v>-264942.16999999568</v>
      </c>
      <c r="P20720"/>
    </row>
    <row r="20721" spans="1:16" hidden="1">
      <c r="A20721" t="s">
        <v>36079</v>
      </c>
      <c r="B20721" s="1">
        <v>42368</v>
      </c>
      <c r="C20721" t="s">
        <v>36080</v>
      </c>
      <c r="D20721">
        <v>2</v>
      </c>
      <c r="E20721" t="s">
        <v>36081</v>
      </c>
      <c r="F20721" t="s">
        <v>7054</v>
      </c>
      <c r="G20721" t="s">
        <v>4</v>
      </c>
      <c r="H20721" t="s">
        <v>36082</v>
      </c>
      <c r="J20721" s="5"/>
      <c r="K20721" s="2">
        <v>3030.01</v>
      </c>
      <c r="L20721" s="5"/>
      <c r="M20721" s="2">
        <f t="shared" si="323"/>
        <v>-267972.17999999569</v>
      </c>
      <c r="P20721"/>
    </row>
    <row r="20722" spans="1:16" hidden="1">
      <c r="A20722" t="s">
        <v>36079</v>
      </c>
      <c r="B20722" s="1">
        <v>42368</v>
      </c>
      <c r="C20722" t="s">
        <v>36080</v>
      </c>
      <c r="D20722">
        <v>2</v>
      </c>
      <c r="E20722" t="s">
        <v>36081</v>
      </c>
      <c r="F20722" t="s">
        <v>7054</v>
      </c>
      <c r="G20722" t="s">
        <v>4</v>
      </c>
      <c r="H20722" t="s">
        <v>36082</v>
      </c>
      <c r="I20722" s="2">
        <v>3030.01</v>
      </c>
      <c r="J20722" s="5"/>
      <c r="L20722" s="5"/>
      <c r="M20722" s="2">
        <f t="shared" si="323"/>
        <v>-264942.16999999568</v>
      </c>
      <c r="P20722"/>
    </row>
    <row r="20723" spans="1:16" hidden="1">
      <c r="A20723" t="s">
        <v>36083</v>
      </c>
      <c r="B20723" s="1">
        <v>42368</v>
      </c>
      <c r="C20723" t="s">
        <v>36084</v>
      </c>
      <c r="D20723">
        <v>2</v>
      </c>
      <c r="E20723" t="s">
        <v>36085</v>
      </c>
      <c r="F20723" t="s">
        <v>7054</v>
      </c>
      <c r="G20723" t="s">
        <v>4</v>
      </c>
      <c r="H20723" t="s">
        <v>36086</v>
      </c>
      <c r="J20723" s="5"/>
      <c r="K20723" s="2">
        <v>3181.68</v>
      </c>
      <c r="L20723" s="5"/>
      <c r="M20723" s="2">
        <f t="shared" si="323"/>
        <v>-268123.84999999567</v>
      </c>
      <c r="P20723"/>
    </row>
    <row r="20724" spans="1:16" hidden="1">
      <c r="A20724" t="s">
        <v>36083</v>
      </c>
      <c r="B20724" s="1">
        <v>42368</v>
      </c>
      <c r="C20724" t="s">
        <v>36084</v>
      </c>
      <c r="D20724">
        <v>2</v>
      </c>
      <c r="E20724" t="s">
        <v>36085</v>
      </c>
      <c r="F20724" t="s">
        <v>7054</v>
      </c>
      <c r="G20724" t="s">
        <v>4</v>
      </c>
      <c r="H20724" t="s">
        <v>36086</v>
      </c>
      <c r="I20724" s="2">
        <v>3181.68</v>
      </c>
      <c r="J20724" s="5"/>
      <c r="L20724" s="5"/>
      <c r="M20724" s="2">
        <f t="shared" si="323"/>
        <v>-264942.16999999568</v>
      </c>
      <c r="P20724"/>
    </row>
    <row r="20725" spans="1:16" hidden="1">
      <c r="A20725" t="s">
        <v>36087</v>
      </c>
      <c r="B20725" s="1">
        <v>42368</v>
      </c>
      <c r="C20725" t="s">
        <v>1824</v>
      </c>
      <c r="D20725">
        <v>2</v>
      </c>
      <c r="E20725" t="s">
        <v>36088</v>
      </c>
      <c r="F20725" t="s">
        <v>7054</v>
      </c>
      <c r="G20725" t="s">
        <v>4</v>
      </c>
      <c r="H20725" t="s">
        <v>1826</v>
      </c>
      <c r="J20725" s="5"/>
      <c r="K20725" s="2">
        <v>3030</v>
      </c>
      <c r="L20725" s="5"/>
      <c r="M20725" s="2">
        <f t="shared" si="323"/>
        <v>-267972.16999999568</v>
      </c>
      <c r="P20725"/>
    </row>
    <row r="20726" spans="1:16" hidden="1">
      <c r="A20726" t="s">
        <v>36087</v>
      </c>
      <c r="B20726" s="1">
        <v>42368</v>
      </c>
      <c r="C20726" t="s">
        <v>1824</v>
      </c>
      <c r="D20726">
        <v>2</v>
      </c>
      <c r="E20726" t="s">
        <v>36088</v>
      </c>
      <c r="F20726" t="s">
        <v>7054</v>
      </c>
      <c r="G20726" t="s">
        <v>4</v>
      </c>
      <c r="H20726" t="s">
        <v>1826</v>
      </c>
      <c r="I20726" s="2">
        <v>3030</v>
      </c>
      <c r="J20726" s="5"/>
      <c r="L20726" s="5"/>
      <c r="M20726" s="2">
        <f t="shared" si="323"/>
        <v>-264942.16999999568</v>
      </c>
      <c r="P20726"/>
    </row>
    <row r="20727" spans="1:16" hidden="1">
      <c r="A20727" t="s">
        <v>36089</v>
      </c>
      <c r="B20727" s="1">
        <v>42368</v>
      </c>
      <c r="C20727" t="s">
        <v>36090</v>
      </c>
      <c r="D20727">
        <v>2</v>
      </c>
      <c r="E20727" t="s">
        <v>36091</v>
      </c>
      <c r="F20727" t="s">
        <v>7054</v>
      </c>
      <c r="G20727" t="s">
        <v>4</v>
      </c>
      <c r="H20727" t="s">
        <v>36092</v>
      </c>
      <c r="J20727" s="5"/>
      <c r="K20727" s="2">
        <v>3030</v>
      </c>
      <c r="L20727" s="5"/>
      <c r="M20727" s="2">
        <f t="shared" si="323"/>
        <v>-267972.16999999568</v>
      </c>
      <c r="P20727"/>
    </row>
    <row r="20728" spans="1:16" hidden="1">
      <c r="A20728" t="s">
        <v>36089</v>
      </c>
      <c r="B20728" s="1">
        <v>42368</v>
      </c>
      <c r="C20728" t="s">
        <v>36090</v>
      </c>
      <c r="D20728">
        <v>2</v>
      </c>
      <c r="E20728" t="s">
        <v>36091</v>
      </c>
      <c r="F20728" t="s">
        <v>7054</v>
      </c>
      <c r="G20728" t="s">
        <v>4</v>
      </c>
      <c r="H20728" t="s">
        <v>36092</v>
      </c>
      <c r="I20728" s="2">
        <v>3030</v>
      </c>
      <c r="J20728" s="5"/>
      <c r="L20728" s="5"/>
      <c r="M20728" s="2">
        <f t="shared" si="323"/>
        <v>-264942.16999999568</v>
      </c>
      <c r="P20728"/>
    </row>
    <row r="20729" spans="1:16" hidden="1">
      <c r="A20729" t="s">
        <v>36093</v>
      </c>
      <c r="B20729" s="1">
        <v>42368</v>
      </c>
      <c r="C20729" t="s">
        <v>10310</v>
      </c>
      <c r="D20729">
        <v>2</v>
      </c>
      <c r="E20729" t="s">
        <v>36094</v>
      </c>
      <c r="F20729" t="s">
        <v>7054</v>
      </c>
      <c r="G20729" t="s">
        <v>4</v>
      </c>
      <c r="H20729" t="s">
        <v>824</v>
      </c>
      <c r="J20729" s="5"/>
      <c r="K20729" s="2">
        <v>3030</v>
      </c>
      <c r="L20729" s="5"/>
      <c r="M20729" s="2">
        <f t="shared" si="323"/>
        <v>-267972.16999999568</v>
      </c>
      <c r="P20729"/>
    </row>
    <row r="20730" spans="1:16" hidden="1">
      <c r="A20730" t="s">
        <v>36093</v>
      </c>
      <c r="B20730" s="1">
        <v>42368</v>
      </c>
      <c r="C20730" t="s">
        <v>10310</v>
      </c>
      <c r="D20730">
        <v>2</v>
      </c>
      <c r="E20730" t="s">
        <v>36094</v>
      </c>
      <c r="F20730" t="s">
        <v>7054</v>
      </c>
      <c r="G20730" t="s">
        <v>4</v>
      </c>
      <c r="H20730" t="s">
        <v>824</v>
      </c>
      <c r="I20730" s="2">
        <v>3030</v>
      </c>
      <c r="J20730" s="5"/>
      <c r="L20730" s="5"/>
      <c r="M20730" s="2">
        <f t="shared" si="323"/>
        <v>-264942.16999999568</v>
      </c>
      <c r="P20730"/>
    </row>
    <row r="20731" spans="1:16" hidden="1">
      <c r="A20731" t="s">
        <v>36095</v>
      </c>
      <c r="B20731" s="1">
        <v>42368</v>
      </c>
      <c r="C20731" t="s">
        <v>10662</v>
      </c>
      <c r="D20731">
        <v>1</v>
      </c>
      <c r="E20731" t="s">
        <v>36096</v>
      </c>
      <c r="F20731" t="s">
        <v>13561</v>
      </c>
      <c r="G20731" t="s">
        <v>20</v>
      </c>
      <c r="H20731" t="s">
        <v>10065</v>
      </c>
      <c r="I20731" s="2">
        <v>5030</v>
      </c>
      <c r="J20731" s="5"/>
      <c r="L20731" s="5"/>
      <c r="M20731" s="2">
        <f t="shared" si="323"/>
        <v>-259912.16999999568</v>
      </c>
      <c r="P20731"/>
    </row>
    <row r="20732" spans="1:16" hidden="1">
      <c r="A20732" t="s">
        <v>36097</v>
      </c>
      <c r="B20732" s="1">
        <v>42368</v>
      </c>
      <c r="C20732" t="s">
        <v>36098</v>
      </c>
      <c r="D20732">
        <v>2</v>
      </c>
      <c r="E20732" t="s">
        <v>36099</v>
      </c>
      <c r="F20732" t="s">
        <v>7054</v>
      </c>
      <c r="G20732" t="s">
        <v>4</v>
      </c>
      <c r="H20732" t="s">
        <v>5430</v>
      </c>
      <c r="J20732" s="5"/>
      <c r="K20732" s="2">
        <v>1840</v>
      </c>
      <c r="L20732" s="5">
        <v>37</v>
      </c>
      <c r="M20732" s="2">
        <f t="shared" si="323"/>
        <v>-261752.16999999568</v>
      </c>
      <c r="P20732"/>
    </row>
    <row r="20733" spans="1:16" hidden="1">
      <c r="A20733" t="s">
        <v>36097</v>
      </c>
      <c r="B20733" s="1">
        <v>42368</v>
      </c>
      <c r="C20733" t="s">
        <v>36098</v>
      </c>
      <c r="D20733">
        <v>2</v>
      </c>
      <c r="E20733" t="s">
        <v>36099</v>
      </c>
      <c r="F20733" t="s">
        <v>7054</v>
      </c>
      <c r="G20733" t="s">
        <v>4</v>
      </c>
      <c r="H20733" t="s">
        <v>5430</v>
      </c>
      <c r="I20733" s="2">
        <v>1840</v>
      </c>
      <c r="J20733" s="5">
        <v>37</v>
      </c>
      <c r="L20733" s="5"/>
      <c r="M20733" s="2">
        <f t="shared" si="323"/>
        <v>-259912.16999999568</v>
      </c>
      <c r="P20733"/>
    </row>
    <row r="20734" spans="1:16" hidden="1">
      <c r="A20734" t="s">
        <v>36100</v>
      </c>
      <c r="B20734" s="1">
        <v>42368</v>
      </c>
      <c r="C20734" t="s">
        <v>36101</v>
      </c>
      <c r="D20734">
        <v>2</v>
      </c>
      <c r="E20734" t="s">
        <v>36102</v>
      </c>
      <c r="F20734" t="s">
        <v>7054</v>
      </c>
      <c r="G20734" t="s">
        <v>4</v>
      </c>
      <c r="H20734" t="s">
        <v>824</v>
      </c>
      <c r="J20734" s="5"/>
      <c r="K20734" s="2">
        <v>1840</v>
      </c>
      <c r="L20734" s="5"/>
      <c r="M20734" s="2">
        <f t="shared" si="323"/>
        <v>-261752.16999999568</v>
      </c>
      <c r="P20734"/>
    </row>
    <row r="20735" spans="1:16" hidden="1">
      <c r="A20735" t="s">
        <v>36100</v>
      </c>
      <c r="B20735" s="1">
        <v>42368</v>
      </c>
      <c r="C20735" t="s">
        <v>36101</v>
      </c>
      <c r="D20735">
        <v>2</v>
      </c>
      <c r="E20735" t="s">
        <v>36102</v>
      </c>
      <c r="F20735" t="s">
        <v>7054</v>
      </c>
      <c r="G20735" t="s">
        <v>4</v>
      </c>
      <c r="H20735" t="s">
        <v>824</v>
      </c>
      <c r="I20735" s="2">
        <v>1840</v>
      </c>
      <c r="J20735" s="5"/>
      <c r="L20735" s="5"/>
      <c r="M20735" s="2">
        <f t="shared" si="323"/>
        <v>-259912.16999999568</v>
      </c>
      <c r="P20735"/>
    </row>
    <row r="20736" spans="1:16" hidden="1">
      <c r="A20736" t="s">
        <v>36103</v>
      </c>
      <c r="B20736" s="1">
        <v>42368</v>
      </c>
      <c r="C20736" t="s">
        <v>13313</v>
      </c>
      <c r="D20736">
        <v>2</v>
      </c>
      <c r="E20736" t="s">
        <v>36104</v>
      </c>
      <c r="F20736" t="s">
        <v>7054</v>
      </c>
      <c r="G20736" t="s">
        <v>4</v>
      </c>
      <c r="H20736" t="s">
        <v>5430</v>
      </c>
      <c r="J20736" s="5"/>
      <c r="K20736" s="2">
        <v>1025</v>
      </c>
      <c r="L20736" s="5">
        <v>39</v>
      </c>
      <c r="M20736" s="2">
        <f t="shared" si="323"/>
        <v>-260937.16999999568</v>
      </c>
      <c r="P20736"/>
    </row>
    <row r="20737" spans="1:16" hidden="1">
      <c r="A20737" t="s">
        <v>36103</v>
      </c>
      <c r="B20737" s="1">
        <v>42368</v>
      </c>
      <c r="C20737" t="s">
        <v>13313</v>
      </c>
      <c r="D20737">
        <v>2</v>
      </c>
      <c r="E20737" t="s">
        <v>36104</v>
      </c>
      <c r="F20737" t="s">
        <v>7054</v>
      </c>
      <c r="G20737" t="s">
        <v>4</v>
      </c>
      <c r="H20737" t="s">
        <v>5430</v>
      </c>
      <c r="I20737" s="2">
        <v>1025</v>
      </c>
      <c r="J20737" s="5">
        <v>38</v>
      </c>
      <c r="L20737" s="5"/>
      <c r="M20737" s="2">
        <f t="shared" si="323"/>
        <v>-259912.16999999568</v>
      </c>
      <c r="P20737"/>
    </row>
    <row r="20738" spans="1:16" hidden="1">
      <c r="A20738" t="s">
        <v>36105</v>
      </c>
      <c r="B20738" s="1">
        <v>42368</v>
      </c>
      <c r="C20738" t="s">
        <v>2421</v>
      </c>
      <c r="D20738">
        <v>2</v>
      </c>
      <c r="E20738" t="s">
        <v>36106</v>
      </c>
      <c r="F20738" t="s">
        <v>7054</v>
      </c>
      <c r="G20738" t="s">
        <v>4</v>
      </c>
      <c r="H20738" t="s">
        <v>2423</v>
      </c>
      <c r="J20738" s="5"/>
      <c r="K20738" s="2">
        <v>67729.8</v>
      </c>
      <c r="L20738" s="5"/>
      <c r="M20738" s="2">
        <f t="shared" si="323"/>
        <v>-327641.96999999566</v>
      </c>
      <c r="P20738"/>
    </row>
    <row r="20739" spans="1:16" hidden="1">
      <c r="A20739" t="s">
        <v>36105</v>
      </c>
      <c r="B20739" s="1">
        <v>42368</v>
      </c>
      <c r="C20739" t="s">
        <v>2421</v>
      </c>
      <c r="D20739">
        <v>2</v>
      </c>
      <c r="E20739" t="s">
        <v>36106</v>
      </c>
      <c r="F20739" t="s">
        <v>7054</v>
      </c>
      <c r="G20739" t="s">
        <v>4</v>
      </c>
      <c r="H20739" t="s">
        <v>2423</v>
      </c>
      <c r="I20739" s="2">
        <v>67729.8</v>
      </c>
      <c r="J20739" s="5"/>
      <c r="L20739" s="5"/>
      <c r="M20739" s="2">
        <f t="shared" si="323"/>
        <v>-259912.16999999568</v>
      </c>
      <c r="P20739"/>
    </row>
    <row r="20740" spans="1:16" hidden="1">
      <c r="A20740" t="s">
        <v>36107</v>
      </c>
      <c r="B20740" s="1">
        <v>42368</v>
      </c>
      <c r="C20740" t="s">
        <v>1764</v>
      </c>
      <c r="D20740">
        <v>2</v>
      </c>
      <c r="E20740" t="s">
        <v>36108</v>
      </c>
      <c r="F20740" t="s">
        <v>7054</v>
      </c>
      <c r="G20740" t="s">
        <v>4</v>
      </c>
      <c r="H20740" t="s">
        <v>867</v>
      </c>
      <c r="J20740" s="5"/>
      <c r="K20740" s="2">
        <v>3300.36</v>
      </c>
      <c r="L20740" s="5"/>
      <c r="M20740" s="2">
        <f t="shared" si="323"/>
        <v>-263212.52999999566</v>
      </c>
      <c r="P20740"/>
    </row>
    <row r="20741" spans="1:16" hidden="1">
      <c r="A20741" t="s">
        <v>36107</v>
      </c>
      <c r="B20741" s="1">
        <v>42368</v>
      </c>
      <c r="C20741" t="s">
        <v>1764</v>
      </c>
      <c r="D20741">
        <v>2</v>
      </c>
      <c r="E20741" t="s">
        <v>36108</v>
      </c>
      <c r="F20741" t="s">
        <v>7054</v>
      </c>
      <c r="G20741" t="s">
        <v>4</v>
      </c>
      <c r="H20741" t="s">
        <v>867</v>
      </c>
      <c r="I20741" s="2">
        <v>3300.36</v>
      </c>
      <c r="J20741" s="5"/>
      <c r="L20741" s="5"/>
      <c r="M20741" s="2">
        <f t="shared" si="323"/>
        <v>-259912.16999999568</v>
      </c>
      <c r="P20741"/>
    </row>
    <row r="20742" spans="1:16" hidden="1">
      <c r="A20742" t="s">
        <v>36109</v>
      </c>
      <c r="B20742" s="1">
        <v>42368</v>
      </c>
      <c r="C20742" t="s">
        <v>36110</v>
      </c>
      <c r="D20742">
        <v>2</v>
      </c>
      <c r="E20742" t="s">
        <v>36111</v>
      </c>
      <c r="F20742" t="s">
        <v>7054</v>
      </c>
      <c r="G20742" t="s">
        <v>4</v>
      </c>
      <c r="H20742" t="s">
        <v>11842</v>
      </c>
      <c r="J20742" s="5"/>
      <c r="K20742" s="2">
        <v>7550.83</v>
      </c>
      <c r="L20742" s="5"/>
      <c r="M20742" s="2">
        <f t="shared" si="323"/>
        <v>-267462.99999999569</v>
      </c>
      <c r="P20742"/>
    </row>
    <row r="20743" spans="1:16" hidden="1">
      <c r="A20743" t="s">
        <v>36109</v>
      </c>
      <c r="B20743" s="1">
        <v>42368</v>
      </c>
      <c r="C20743" t="s">
        <v>36110</v>
      </c>
      <c r="D20743">
        <v>2</v>
      </c>
      <c r="E20743" t="s">
        <v>36111</v>
      </c>
      <c r="F20743" t="s">
        <v>7054</v>
      </c>
      <c r="G20743" t="s">
        <v>4</v>
      </c>
      <c r="H20743" t="s">
        <v>11842</v>
      </c>
      <c r="I20743" s="2">
        <v>7550.83</v>
      </c>
      <c r="J20743" s="5"/>
      <c r="L20743" s="5"/>
      <c r="M20743" s="2">
        <f t="shared" si="323"/>
        <v>-259912.16999999571</v>
      </c>
      <c r="P20743"/>
    </row>
    <row r="20744" spans="1:16" hidden="1">
      <c r="A20744" t="s">
        <v>36112</v>
      </c>
      <c r="B20744" s="1">
        <v>42368</v>
      </c>
      <c r="C20744" t="s">
        <v>36113</v>
      </c>
      <c r="D20744">
        <v>2</v>
      </c>
      <c r="E20744" t="s">
        <v>36114</v>
      </c>
      <c r="F20744" t="s">
        <v>7054</v>
      </c>
      <c r="G20744" t="s">
        <v>20</v>
      </c>
      <c r="H20744" t="s">
        <v>18660</v>
      </c>
      <c r="I20744" s="2">
        <v>470</v>
      </c>
      <c r="J20744" s="5"/>
      <c r="L20744" s="5"/>
      <c r="M20744" s="2">
        <f t="shared" si="323"/>
        <v>-259442.16999999571</v>
      </c>
      <c r="P20744"/>
    </row>
    <row r="20745" spans="1:16" hidden="1">
      <c r="A20745" t="s">
        <v>36115</v>
      </c>
      <c r="B20745" s="1">
        <v>42368</v>
      </c>
      <c r="C20745" t="s">
        <v>36116</v>
      </c>
      <c r="D20745">
        <v>2</v>
      </c>
      <c r="E20745" t="s">
        <v>36117</v>
      </c>
      <c r="F20745" t="s">
        <v>7054</v>
      </c>
      <c r="G20745" t="s">
        <v>20</v>
      </c>
      <c r="H20745" t="s">
        <v>36118</v>
      </c>
      <c r="I20745" s="2">
        <v>1600.01</v>
      </c>
      <c r="J20745" s="5"/>
      <c r="L20745" s="5"/>
      <c r="M20745" s="2">
        <f t="shared" ref="M20745:M20808" si="324">+M20744+I20745-K20745</f>
        <v>-257842.1599999957</v>
      </c>
      <c r="P20745"/>
    </row>
    <row r="20746" spans="1:16" hidden="1">
      <c r="A20746" t="s">
        <v>36119</v>
      </c>
      <c r="B20746" s="1">
        <v>42368</v>
      </c>
      <c r="C20746" t="s">
        <v>36120</v>
      </c>
      <c r="D20746">
        <v>2</v>
      </c>
      <c r="E20746" t="s">
        <v>36121</v>
      </c>
      <c r="F20746" t="s">
        <v>7054</v>
      </c>
      <c r="G20746" t="s">
        <v>20</v>
      </c>
      <c r="H20746" t="s">
        <v>771</v>
      </c>
      <c r="I20746" s="2">
        <v>200.01</v>
      </c>
      <c r="J20746" s="5"/>
      <c r="L20746" s="5"/>
      <c r="M20746" s="2">
        <f t="shared" si="324"/>
        <v>-257642.14999999569</v>
      </c>
      <c r="P20746"/>
    </row>
    <row r="20747" spans="1:16" hidden="1">
      <c r="A20747" t="s">
        <v>36122</v>
      </c>
      <c r="B20747" s="1">
        <v>42368</v>
      </c>
      <c r="C20747" t="s">
        <v>36123</v>
      </c>
      <c r="D20747">
        <v>2</v>
      </c>
      <c r="E20747" t="s">
        <v>36124</v>
      </c>
      <c r="F20747" t="s">
        <v>7054</v>
      </c>
      <c r="G20747" t="s">
        <v>20</v>
      </c>
      <c r="H20747" t="s">
        <v>8554</v>
      </c>
      <c r="I20747" s="2">
        <v>649.84</v>
      </c>
      <c r="J20747" s="5"/>
      <c r="L20747" s="5"/>
      <c r="M20747" s="2">
        <f t="shared" si="324"/>
        <v>-256992.30999999569</v>
      </c>
      <c r="P20747"/>
    </row>
    <row r="20748" spans="1:16" hidden="1">
      <c r="A20748" t="s">
        <v>36125</v>
      </c>
      <c r="B20748" s="1">
        <v>42368</v>
      </c>
      <c r="C20748" t="s">
        <v>36126</v>
      </c>
      <c r="D20748">
        <v>2</v>
      </c>
      <c r="E20748" t="s">
        <v>36127</v>
      </c>
      <c r="F20748" t="s">
        <v>7054</v>
      </c>
      <c r="G20748" t="s">
        <v>20</v>
      </c>
      <c r="H20748" t="s">
        <v>771</v>
      </c>
      <c r="I20748" s="2">
        <v>1025</v>
      </c>
      <c r="J20748" s="5"/>
      <c r="L20748" s="5"/>
      <c r="M20748" s="2">
        <f t="shared" si="324"/>
        <v>-255967.30999999569</v>
      </c>
      <c r="P20748"/>
    </row>
    <row r="20749" spans="1:16" hidden="1">
      <c r="A20749" t="s">
        <v>36128</v>
      </c>
      <c r="B20749" s="1">
        <v>42368</v>
      </c>
      <c r="C20749" t="s">
        <v>15474</v>
      </c>
      <c r="D20749">
        <v>2</v>
      </c>
      <c r="E20749" t="s">
        <v>36129</v>
      </c>
      <c r="F20749" t="s">
        <v>13559</v>
      </c>
      <c r="G20749" t="s">
        <v>479</v>
      </c>
      <c r="H20749" t="s">
        <v>36130</v>
      </c>
      <c r="I20749" s="2">
        <v>557.36</v>
      </c>
      <c r="J20749" s="5"/>
      <c r="L20749" s="5"/>
      <c r="M20749" s="2">
        <f t="shared" si="324"/>
        <v>-255409.9499999957</v>
      </c>
      <c r="P20749"/>
    </row>
    <row r="20750" spans="1:16" hidden="1">
      <c r="A20750" t="s">
        <v>36131</v>
      </c>
      <c r="B20750" s="1">
        <v>42368</v>
      </c>
      <c r="C20750" t="s">
        <v>36132</v>
      </c>
      <c r="D20750">
        <v>2</v>
      </c>
      <c r="E20750" t="s">
        <v>36133</v>
      </c>
      <c r="F20750" t="s">
        <v>13559</v>
      </c>
      <c r="G20750" t="s">
        <v>479</v>
      </c>
      <c r="H20750" t="s">
        <v>36134</v>
      </c>
      <c r="I20750" s="2">
        <v>1030.69</v>
      </c>
      <c r="J20750" s="5"/>
      <c r="L20750" s="5"/>
      <c r="M20750" s="2">
        <f t="shared" si="324"/>
        <v>-254379.2599999957</v>
      </c>
      <c r="P20750"/>
    </row>
    <row r="20751" spans="1:16" hidden="1">
      <c r="A20751" t="s">
        <v>36135</v>
      </c>
      <c r="B20751" s="1">
        <v>42368</v>
      </c>
      <c r="C20751" t="s">
        <v>36136</v>
      </c>
      <c r="D20751">
        <v>2</v>
      </c>
      <c r="E20751" t="s">
        <v>36137</v>
      </c>
      <c r="F20751" t="s">
        <v>7054</v>
      </c>
      <c r="G20751" t="s">
        <v>20</v>
      </c>
      <c r="H20751" t="s">
        <v>3316</v>
      </c>
      <c r="I20751" s="2">
        <v>1025</v>
      </c>
      <c r="J20751" s="5"/>
      <c r="L20751" s="5"/>
      <c r="M20751" s="2">
        <f t="shared" si="324"/>
        <v>-253354.2599999957</v>
      </c>
      <c r="P20751"/>
    </row>
    <row r="20752" spans="1:16" hidden="1">
      <c r="A20752" t="s">
        <v>36138</v>
      </c>
      <c r="B20752" s="1">
        <v>42368</v>
      </c>
      <c r="C20752" t="s">
        <v>36139</v>
      </c>
      <c r="D20752">
        <v>2</v>
      </c>
      <c r="E20752" t="s">
        <v>36140</v>
      </c>
      <c r="F20752" t="s">
        <v>7054</v>
      </c>
      <c r="G20752" t="s">
        <v>52</v>
      </c>
      <c r="H20752" t="s">
        <v>2277</v>
      </c>
      <c r="J20752" s="5"/>
      <c r="K20752" s="2">
        <v>7219.68</v>
      </c>
      <c r="L20752" s="5"/>
      <c r="M20752" s="2">
        <f t="shared" si="324"/>
        <v>-260573.93999999569</v>
      </c>
      <c r="P20752"/>
    </row>
    <row r="20753" spans="1:16" hidden="1">
      <c r="A20753" t="s">
        <v>36138</v>
      </c>
      <c r="B20753" s="1">
        <v>42368</v>
      </c>
      <c r="C20753" t="s">
        <v>36139</v>
      </c>
      <c r="D20753">
        <v>2</v>
      </c>
      <c r="E20753" t="s">
        <v>36140</v>
      </c>
      <c r="F20753" t="s">
        <v>7054</v>
      </c>
      <c r="G20753" t="s">
        <v>52</v>
      </c>
      <c r="H20753" t="s">
        <v>2277</v>
      </c>
      <c r="I20753" s="2">
        <v>7219.68</v>
      </c>
      <c r="J20753" s="5"/>
      <c r="L20753" s="5"/>
      <c r="M20753" s="2">
        <f t="shared" si="324"/>
        <v>-253354.2599999957</v>
      </c>
      <c r="P20753"/>
    </row>
    <row r="20754" spans="1:16" hidden="1">
      <c r="A20754" t="s">
        <v>36141</v>
      </c>
      <c r="B20754" s="1">
        <v>42368</v>
      </c>
      <c r="C20754" t="s">
        <v>36142</v>
      </c>
      <c r="D20754">
        <v>2</v>
      </c>
      <c r="E20754" t="s">
        <v>36143</v>
      </c>
      <c r="F20754" t="s">
        <v>7054</v>
      </c>
      <c r="G20754" t="s">
        <v>20</v>
      </c>
      <c r="H20754" t="s">
        <v>10725</v>
      </c>
      <c r="I20754" s="2">
        <v>4100.01</v>
      </c>
      <c r="J20754" s="5"/>
      <c r="L20754" s="5"/>
      <c r="M20754" s="2">
        <f t="shared" si="324"/>
        <v>-249254.24999999569</v>
      </c>
      <c r="P20754"/>
    </row>
    <row r="20755" spans="1:16" hidden="1">
      <c r="A20755" t="s">
        <v>36144</v>
      </c>
      <c r="B20755" s="1">
        <v>42368</v>
      </c>
      <c r="C20755" t="s">
        <v>36145</v>
      </c>
      <c r="D20755">
        <v>2</v>
      </c>
      <c r="E20755" t="s">
        <v>36146</v>
      </c>
      <c r="F20755" t="s">
        <v>7054</v>
      </c>
      <c r="G20755" t="s">
        <v>20</v>
      </c>
      <c r="H20755" t="s">
        <v>14776</v>
      </c>
      <c r="I20755" s="2">
        <v>1840</v>
      </c>
      <c r="J20755" s="5"/>
      <c r="L20755" s="5"/>
      <c r="M20755" s="2">
        <f t="shared" si="324"/>
        <v>-247414.24999999569</v>
      </c>
      <c r="P20755"/>
    </row>
    <row r="20756" spans="1:16" hidden="1">
      <c r="A20756" t="s">
        <v>36147</v>
      </c>
      <c r="B20756" s="1">
        <v>42368</v>
      </c>
      <c r="C20756" t="s">
        <v>36148</v>
      </c>
      <c r="D20756">
        <v>2</v>
      </c>
      <c r="E20756" t="s">
        <v>36149</v>
      </c>
      <c r="F20756" t="s">
        <v>7054</v>
      </c>
      <c r="G20756" t="s">
        <v>20</v>
      </c>
      <c r="H20756" t="s">
        <v>575</v>
      </c>
      <c r="I20756" s="2">
        <v>1839.99</v>
      </c>
      <c r="J20756" s="5"/>
      <c r="L20756" s="5"/>
      <c r="M20756" s="2">
        <f t="shared" si="324"/>
        <v>-245574.2599999957</v>
      </c>
      <c r="P20756"/>
    </row>
    <row r="20757" spans="1:16" hidden="1">
      <c r="A20757" t="s">
        <v>36150</v>
      </c>
      <c r="B20757" s="1">
        <v>42368</v>
      </c>
      <c r="C20757" t="s">
        <v>437</v>
      </c>
      <c r="D20757">
        <v>2</v>
      </c>
      <c r="E20757" t="s">
        <v>36151</v>
      </c>
      <c r="F20757" t="s">
        <v>13559</v>
      </c>
      <c r="G20757" t="s">
        <v>479</v>
      </c>
      <c r="H20757" t="s">
        <v>65</v>
      </c>
      <c r="I20757" s="2">
        <v>373</v>
      </c>
      <c r="J20757" s="5"/>
      <c r="L20757" s="5"/>
      <c r="M20757" s="2">
        <f t="shared" si="324"/>
        <v>-245201.2599999957</v>
      </c>
      <c r="P20757"/>
    </row>
    <row r="20758" spans="1:16" hidden="1">
      <c r="A20758" t="s">
        <v>36152</v>
      </c>
      <c r="B20758" s="1">
        <v>42368</v>
      </c>
      <c r="C20758" t="s">
        <v>36153</v>
      </c>
      <c r="D20758">
        <v>2</v>
      </c>
      <c r="E20758" t="s">
        <v>36154</v>
      </c>
      <c r="F20758" t="s">
        <v>7054</v>
      </c>
      <c r="G20758" t="s">
        <v>20</v>
      </c>
      <c r="H20758" t="s">
        <v>5430</v>
      </c>
      <c r="I20758" s="2">
        <v>1025</v>
      </c>
      <c r="J20758" s="5">
        <v>39</v>
      </c>
      <c r="L20758" s="5"/>
      <c r="M20758" s="2">
        <f t="shared" si="324"/>
        <v>-244176.2599999957</v>
      </c>
      <c r="P20758"/>
    </row>
    <row r="20759" spans="1:16" hidden="1">
      <c r="A20759" t="s">
        <v>36155</v>
      </c>
      <c r="B20759" s="1">
        <v>42368</v>
      </c>
      <c r="C20759" t="s">
        <v>10593</v>
      </c>
      <c r="D20759">
        <v>2</v>
      </c>
      <c r="E20759" t="s">
        <v>36156</v>
      </c>
      <c r="F20759" t="s">
        <v>13559</v>
      </c>
      <c r="G20759" t="s">
        <v>479</v>
      </c>
      <c r="H20759" t="s">
        <v>12523</v>
      </c>
      <c r="J20759" s="5"/>
      <c r="K20759" s="2">
        <v>1207.3499999999999</v>
      </c>
      <c r="L20759" s="5"/>
      <c r="M20759" s="2">
        <f t="shared" si="324"/>
        <v>-245383.60999999571</v>
      </c>
      <c r="P20759"/>
    </row>
    <row r="20760" spans="1:16" hidden="1">
      <c r="A20760" t="s">
        <v>36155</v>
      </c>
      <c r="B20760" s="1">
        <v>42368</v>
      </c>
      <c r="C20760" t="s">
        <v>10593</v>
      </c>
      <c r="D20760">
        <v>2</v>
      </c>
      <c r="E20760" t="s">
        <v>36156</v>
      </c>
      <c r="F20760" t="s">
        <v>13559</v>
      </c>
      <c r="G20760" t="s">
        <v>479</v>
      </c>
      <c r="H20760" t="s">
        <v>12523</v>
      </c>
      <c r="I20760" s="2">
        <v>1207.3499999999999</v>
      </c>
      <c r="J20760" s="5"/>
      <c r="L20760" s="5"/>
      <c r="M20760" s="2">
        <f t="shared" si="324"/>
        <v>-244176.2599999957</v>
      </c>
      <c r="P20760"/>
    </row>
    <row r="20761" spans="1:16" hidden="1">
      <c r="A20761" t="s">
        <v>36157</v>
      </c>
      <c r="B20761" s="1">
        <v>42368</v>
      </c>
      <c r="C20761" t="s">
        <v>10593</v>
      </c>
      <c r="D20761">
        <v>2</v>
      </c>
      <c r="E20761" t="s">
        <v>36158</v>
      </c>
      <c r="F20761" t="s">
        <v>13559</v>
      </c>
      <c r="G20761" t="s">
        <v>479</v>
      </c>
      <c r="H20761" t="s">
        <v>10878</v>
      </c>
      <c r="J20761" s="5"/>
      <c r="K20761" s="2">
        <v>317.33999999999997</v>
      </c>
      <c r="L20761" s="5"/>
      <c r="M20761" s="2">
        <f t="shared" si="324"/>
        <v>-244493.5999999957</v>
      </c>
      <c r="P20761"/>
    </row>
    <row r="20762" spans="1:16" hidden="1">
      <c r="A20762" t="s">
        <v>36157</v>
      </c>
      <c r="B20762" s="1">
        <v>42368</v>
      </c>
      <c r="C20762" t="s">
        <v>10593</v>
      </c>
      <c r="D20762">
        <v>2</v>
      </c>
      <c r="E20762" t="s">
        <v>36158</v>
      </c>
      <c r="F20762" t="s">
        <v>13559</v>
      </c>
      <c r="G20762" t="s">
        <v>479</v>
      </c>
      <c r="H20762" t="s">
        <v>10878</v>
      </c>
      <c r="I20762" s="2">
        <v>317.33999999999997</v>
      </c>
      <c r="J20762" s="5"/>
      <c r="L20762" s="5"/>
      <c r="M20762" s="2">
        <f t="shared" si="324"/>
        <v>-244176.2599999957</v>
      </c>
      <c r="P20762"/>
    </row>
    <row r="20763" spans="1:16" hidden="1">
      <c r="A20763" t="s">
        <v>36159</v>
      </c>
      <c r="B20763" s="1">
        <v>42368</v>
      </c>
      <c r="C20763" t="s">
        <v>10593</v>
      </c>
      <c r="D20763">
        <v>2</v>
      </c>
      <c r="E20763" t="s">
        <v>36160</v>
      </c>
      <c r="F20763" t="s">
        <v>13559</v>
      </c>
      <c r="G20763" t="s">
        <v>479</v>
      </c>
      <c r="H20763" t="s">
        <v>2389</v>
      </c>
      <c r="J20763" s="5"/>
      <c r="K20763" s="2">
        <v>117.9</v>
      </c>
      <c r="L20763" s="5"/>
      <c r="M20763" s="2">
        <f t="shared" si="324"/>
        <v>-244294.1599999957</v>
      </c>
      <c r="P20763"/>
    </row>
    <row r="20764" spans="1:16" hidden="1">
      <c r="A20764" t="s">
        <v>36159</v>
      </c>
      <c r="B20764" s="1">
        <v>42368</v>
      </c>
      <c r="C20764" t="s">
        <v>10593</v>
      </c>
      <c r="D20764">
        <v>2</v>
      </c>
      <c r="E20764" t="s">
        <v>36160</v>
      </c>
      <c r="F20764" t="s">
        <v>13559</v>
      </c>
      <c r="G20764" t="s">
        <v>479</v>
      </c>
      <c r="H20764" t="s">
        <v>2389</v>
      </c>
      <c r="I20764" s="2">
        <v>117.9</v>
      </c>
      <c r="J20764" s="5"/>
      <c r="L20764" s="5"/>
      <c r="M20764" s="2">
        <f t="shared" si="324"/>
        <v>-244176.2599999957</v>
      </c>
      <c r="P20764"/>
    </row>
    <row r="20765" spans="1:16" hidden="1">
      <c r="A20765" t="s">
        <v>36161</v>
      </c>
      <c r="B20765" s="1">
        <v>42368</v>
      </c>
      <c r="C20765" t="s">
        <v>10593</v>
      </c>
      <c r="D20765">
        <v>2</v>
      </c>
      <c r="E20765" t="s">
        <v>36162</v>
      </c>
      <c r="F20765" t="s">
        <v>13559</v>
      </c>
      <c r="G20765" t="s">
        <v>479</v>
      </c>
      <c r="H20765" t="s">
        <v>676</v>
      </c>
      <c r="J20765" s="5"/>
      <c r="K20765" s="2">
        <v>201.74</v>
      </c>
      <c r="L20765" s="5"/>
      <c r="M20765" s="2">
        <f t="shared" si="324"/>
        <v>-244377.99999999569</v>
      </c>
      <c r="P20765"/>
    </row>
    <row r="20766" spans="1:16" hidden="1">
      <c r="A20766" t="s">
        <v>36161</v>
      </c>
      <c r="B20766" s="1">
        <v>42368</v>
      </c>
      <c r="C20766" t="s">
        <v>10593</v>
      </c>
      <c r="D20766">
        <v>2</v>
      </c>
      <c r="E20766" t="s">
        <v>36162</v>
      </c>
      <c r="F20766" t="s">
        <v>13559</v>
      </c>
      <c r="G20766" t="s">
        <v>479</v>
      </c>
      <c r="H20766" t="s">
        <v>676</v>
      </c>
      <c r="I20766" s="2">
        <v>201.74</v>
      </c>
      <c r="J20766" s="5"/>
      <c r="L20766" s="5"/>
      <c r="M20766" s="2">
        <f t="shared" si="324"/>
        <v>-244176.2599999957</v>
      </c>
      <c r="P20766"/>
    </row>
    <row r="20767" spans="1:16" hidden="1">
      <c r="A20767" t="s">
        <v>36163</v>
      </c>
      <c r="B20767" s="1">
        <v>42368</v>
      </c>
      <c r="C20767" t="s">
        <v>36164</v>
      </c>
      <c r="D20767">
        <v>2</v>
      </c>
      <c r="E20767" t="s">
        <v>36165</v>
      </c>
      <c r="F20767" t="s">
        <v>7054</v>
      </c>
      <c r="G20767" t="s">
        <v>20</v>
      </c>
      <c r="H20767" t="s">
        <v>36166</v>
      </c>
      <c r="I20767" s="2">
        <v>3692.18</v>
      </c>
      <c r="J20767" s="5"/>
      <c r="L20767" s="5"/>
      <c r="M20767" s="2">
        <f t="shared" si="324"/>
        <v>-240484.07999999571</v>
      </c>
      <c r="P20767"/>
    </row>
    <row r="20768" spans="1:16" hidden="1">
      <c r="A20768" t="s">
        <v>36167</v>
      </c>
      <c r="B20768" s="1">
        <v>42368</v>
      </c>
      <c r="C20768" t="s">
        <v>6</v>
      </c>
      <c r="D20768">
        <v>1</v>
      </c>
      <c r="E20768" t="s">
        <v>36168</v>
      </c>
      <c r="F20768" t="s">
        <v>13565</v>
      </c>
      <c r="G20768" t="s">
        <v>20</v>
      </c>
      <c r="H20768" t="s">
        <v>13348</v>
      </c>
      <c r="I20768" s="2">
        <v>20000</v>
      </c>
      <c r="J20768" s="5"/>
      <c r="L20768" s="5"/>
      <c r="M20768" s="2">
        <f t="shared" si="324"/>
        <v>-220484.07999999571</v>
      </c>
      <c r="P20768"/>
    </row>
    <row r="20769" spans="1:16" hidden="1">
      <c r="A20769" t="s">
        <v>36169</v>
      </c>
      <c r="B20769" s="1">
        <v>42368</v>
      </c>
      <c r="C20769" t="s">
        <v>36170</v>
      </c>
      <c r="D20769">
        <v>2</v>
      </c>
      <c r="E20769" t="s">
        <v>36171</v>
      </c>
      <c r="F20769" t="s">
        <v>7054</v>
      </c>
      <c r="G20769" t="s">
        <v>20</v>
      </c>
      <c r="H20769" t="s">
        <v>15653</v>
      </c>
      <c r="I20769" s="2">
        <v>1025</v>
      </c>
      <c r="J20769" s="5"/>
      <c r="L20769" s="5"/>
      <c r="M20769" s="2">
        <f t="shared" si="324"/>
        <v>-219459.07999999571</v>
      </c>
      <c r="P20769"/>
    </row>
    <row r="20770" spans="1:16" hidden="1">
      <c r="A20770" t="s">
        <v>36172</v>
      </c>
      <c r="B20770" s="1">
        <v>42368</v>
      </c>
      <c r="C20770" t="s">
        <v>36173</v>
      </c>
      <c r="D20770">
        <v>2</v>
      </c>
      <c r="E20770" t="s">
        <v>36174</v>
      </c>
      <c r="F20770" t="s">
        <v>7054</v>
      </c>
      <c r="G20770" t="s">
        <v>20</v>
      </c>
      <c r="H20770" t="s">
        <v>36175</v>
      </c>
      <c r="I20770" s="2">
        <v>1025</v>
      </c>
      <c r="J20770" s="5"/>
      <c r="L20770" s="5"/>
      <c r="M20770" s="2">
        <f t="shared" si="324"/>
        <v>-218434.07999999571</v>
      </c>
      <c r="P20770"/>
    </row>
    <row r="20771" spans="1:16" hidden="1">
      <c r="A20771" t="s">
        <v>36176</v>
      </c>
      <c r="B20771" s="1">
        <v>42368</v>
      </c>
      <c r="C20771" t="s">
        <v>36177</v>
      </c>
      <c r="D20771">
        <v>2</v>
      </c>
      <c r="E20771" t="s">
        <v>36178</v>
      </c>
      <c r="F20771" t="s">
        <v>7054</v>
      </c>
      <c r="G20771" t="s">
        <v>20</v>
      </c>
      <c r="H20771" t="s">
        <v>36179</v>
      </c>
      <c r="I20771" s="2">
        <v>5220.01</v>
      </c>
      <c r="J20771" s="5"/>
      <c r="L20771" s="5"/>
      <c r="M20771" s="2">
        <f t="shared" si="324"/>
        <v>-213214.0699999957</v>
      </c>
      <c r="P20771"/>
    </row>
    <row r="20772" spans="1:16" hidden="1">
      <c r="A20772" t="s">
        <v>36180</v>
      </c>
      <c r="B20772" s="1">
        <v>42368</v>
      </c>
      <c r="C20772" t="s">
        <v>36181</v>
      </c>
      <c r="D20772">
        <v>2</v>
      </c>
      <c r="E20772" t="s">
        <v>36182</v>
      </c>
      <c r="F20772" t="s">
        <v>13559</v>
      </c>
      <c r="G20772" t="s">
        <v>313</v>
      </c>
      <c r="H20772" t="s">
        <v>4726</v>
      </c>
      <c r="J20772" s="5"/>
      <c r="K20772" s="2">
        <v>8484.9599999999991</v>
      </c>
      <c r="L20772" s="5"/>
      <c r="M20772" s="2">
        <f t="shared" si="324"/>
        <v>-221699.02999999569</v>
      </c>
      <c r="P20772"/>
    </row>
    <row r="20773" spans="1:16" hidden="1">
      <c r="A20773" t="s">
        <v>36180</v>
      </c>
      <c r="B20773" s="1">
        <v>42368</v>
      </c>
      <c r="C20773" t="s">
        <v>36181</v>
      </c>
      <c r="D20773">
        <v>2</v>
      </c>
      <c r="E20773" t="s">
        <v>36182</v>
      </c>
      <c r="F20773" t="s">
        <v>13559</v>
      </c>
      <c r="G20773" t="s">
        <v>313</v>
      </c>
      <c r="H20773" t="s">
        <v>4726</v>
      </c>
      <c r="I20773" s="2">
        <v>8484.9599999999991</v>
      </c>
      <c r="J20773" s="5"/>
      <c r="L20773" s="5"/>
      <c r="M20773" s="2">
        <f t="shared" si="324"/>
        <v>-213214.0699999957</v>
      </c>
      <c r="P20773"/>
    </row>
    <row r="20774" spans="1:16" hidden="1">
      <c r="A20774" t="s">
        <v>36183</v>
      </c>
      <c r="B20774" s="1">
        <v>42368</v>
      </c>
      <c r="C20774" t="s">
        <v>10593</v>
      </c>
      <c r="D20774">
        <v>2</v>
      </c>
      <c r="E20774" t="s">
        <v>36184</v>
      </c>
      <c r="F20774" t="s">
        <v>13559</v>
      </c>
      <c r="G20774" t="s">
        <v>479</v>
      </c>
      <c r="H20774" t="s">
        <v>12696</v>
      </c>
      <c r="J20774" s="5"/>
      <c r="K20774" s="2">
        <v>5650</v>
      </c>
      <c r="L20774" s="5"/>
      <c r="M20774" s="2">
        <f t="shared" si="324"/>
        <v>-218864.0699999957</v>
      </c>
      <c r="P20774"/>
    </row>
    <row r="20775" spans="1:16" hidden="1">
      <c r="A20775" t="s">
        <v>36183</v>
      </c>
      <c r="B20775" s="1">
        <v>42368</v>
      </c>
      <c r="C20775" t="s">
        <v>10593</v>
      </c>
      <c r="D20775">
        <v>2</v>
      </c>
      <c r="E20775" t="s">
        <v>36184</v>
      </c>
      <c r="F20775" t="s">
        <v>13559</v>
      </c>
      <c r="G20775" t="s">
        <v>479</v>
      </c>
      <c r="H20775" t="s">
        <v>12696</v>
      </c>
      <c r="I20775" s="2">
        <v>11300</v>
      </c>
      <c r="J20775" s="5"/>
      <c r="L20775" s="5"/>
      <c r="M20775" s="2">
        <f t="shared" si="324"/>
        <v>-207564.0699999957</v>
      </c>
      <c r="P20775"/>
    </row>
    <row r="20776" spans="1:16" hidden="1">
      <c r="A20776" t="s">
        <v>36185</v>
      </c>
      <c r="B20776" s="1">
        <v>42368</v>
      </c>
      <c r="C20776" t="s">
        <v>36186</v>
      </c>
      <c r="D20776">
        <v>2</v>
      </c>
      <c r="E20776" t="s">
        <v>36187</v>
      </c>
      <c r="F20776" t="s">
        <v>7054</v>
      </c>
      <c r="G20776" t="s">
        <v>20</v>
      </c>
      <c r="H20776" t="s">
        <v>14535</v>
      </c>
      <c r="I20776" s="2">
        <v>4100.01</v>
      </c>
      <c r="J20776" s="5"/>
      <c r="L20776" s="5"/>
      <c r="M20776" s="2">
        <f t="shared" si="324"/>
        <v>-203464.05999999569</v>
      </c>
      <c r="P20776"/>
    </row>
    <row r="20777" spans="1:16" hidden="1">
      <c r="A20777" t="s">
        <v>36188</v>
      </c>
      <c r="B20777" s="1">
        <v>42368</v>
      </c>
      <c r="C20777" t="s">
        <v>36189</v>
      </c>
      <c r="D20777">
        <v>2</v>
      </c>
      <c r="E20777" t="s">
        <v>36190</v>
      </c>
      <c r="F20777" t="s">
        <v>7054</v>
      </c>
      <c r="G20777" t="s">
        <v>20</v>
      </c>
      <c r="H20777" t="s">
        <v>8960</v>
      </c>
      <c r="I20777" s="2">
        <v>3029.99</v>
      </c>
      <c r="J20777" s="5"/>
      <c r="L20777" s="5"/>
      <c r="M20777" s="2">
        <f t="shared" si="324"/>
        <v>-200434.0699999957</v>
      </c>
      <c r="P20777"/>
    </row>
    <row r="20778" spans="1:16" hidden="1">
      <c r="A20778" t="s">
        <v>36191</v>
      </c>
      <c r="B20778" s="1">
        <v>42368</v>
      </c>
      <c r="C20778" t="s">
        <v>18</v>
      </c>
      <c r="D20778">
        <v>2</v>
      </c>
      <c r="E20778" t="s">
        <v>36192</v>
      </c>
      <c r="F20778" t="s">
        <v>13559</v>
      </c>
      <c r="G20778" t="s">
        <v>479</v>
      </c>
      <c r="H20778" t="s">
        <v>11822</v>
      </c>
      <c r="I20778" s="2">
        <v>405.58</v>
      </c>
      <c r="J20778" s="5"/>
      <c r="L20778" s="5"/>
      <c r="M20778" s="2">
        <f t="shared" si="324"/>
        <v>-200028.48999999571</v>
      </c>
      <c r="P20778"/>
    </row>
    <row r="20779" spans="1:16" hidden="1">
      <c r="A20779" t="s">
        <v>36193</v>
      </c>
      <c r="B20779" s="1">
        <v>42368</v>
      </c>
      <c r="C20779" t="s">
        <v>18</v>
      </c>
      <c r="D20779">
        <v>2</v>
      </c>
      <c r="E20779" t="s">
        <v>36194</v>
      </c>
      <c r="F20779" t="s">
        <v>13559</v>
      </c>
      <c r="G20779" t="s">
        <v>479</v>
      </c>
      <c r="H20779" t="s">
        <v>11822</v>
      </c>
      <c r="I20779" s="2">
        <v>402.71</v>
      </c>
      <c r="J20779" s="5"/>
      <c r="L20779" s="5"/>
      <c r="M20779" s="2">
        <f t="shared" si="324"/>
        <v>-199625.77999999572</v>
      </c>
      <c r="P20779"/>
    </row>
    <row r="20780" spans="1:16" hidden="1">
      <c r="A20780" t="s">
        <v>36195</v>
      </c>
      <c r="B20780" s="1">
        <v>42368</v>
      </c>
      <c r="C20780" t="s">
        <v>23972</v>
      </c>
      <c r="D20780">
        <v>1</v>
      </c>
      <c r="E20780" t="s">
        <v>36196</v>
      </c>
      <c r="F20780" t="s">
        <v>14703</v>
      </c>
      <c r="G20780" t="s">
        <v>20</v>
      </c>
      <c r="H20780" t="s">
        <v>6682</v>
      </c>
      <c r="I20780" s="2">
        <v>175</v>
      </c>
      <c r="J20780" s="5"/>
      <c r="L20780" s="5"/>
      <c r="M20780" s="2">
        <f t="shared" si="324"/>
        <v>-199450.77999999572</v>
      </c>
      <c r="P20780"/>
    </row>
    <row r="20781" spans="1:16" hidden="1">
      <c r="A20781" t="s">
        <v>36197</v>
      </c>
      <c r="B20781" s="1">
        <v>42368</v>
      </c>
      <c r="C20781" t="s">
        <v>18</v>
      </c>
      <c r="D20781">
        <v>2</v>
      </c>
      <c r="E20781" t="s">
        <v>36198</v>
      </c>
      <c r="F20781" t="s">
        <v>13559</v>
      </c>
      <c r="G20781" t="s">
        <v>313</v>
      </c>
      <c r="H20781" t="s">
        <v>8960</v>
      </c>
      <c r="I20781" s="2">
        <v>150.06</v>
      </c>
      <c r="J20781" s="5"/>
      <c r="L20781" s="5"/>
      <c r="M20781" s="2">
        <f t="shared" si="324"/>
        <v>-199300.71999999572</v>
      </c>
      <c r="P20781"/>
    </row>
    <row r="20782" spans="1:16" hidden="1">
      <c r="A20782" t="s">
        <v>36199</v>
      </c>
      <c r="B20782" s="1">
        <v>42368</v>
      </c>
      <c r="C20782" t="s">
        <v>36200</v>
      </c>
      <c r="D20782">
        <v>2</v>
      </c>
      <c r="E20782" t="s">
        <v>36201</v>
      </c>
      <c r="F20782" t="s">
        <v>7054</v>
      </c>
      <c r="G20782" t="s">
        <v>20</v>
      </c>
      <c r="H20782" t="s">
        <v>15517</v>
      </c>
      <c r="I20782" s="2">
        <v>1840</v>
      </c>
      <c r="J20782" s="5"/>
      <c r="L20782" s="5"/>
      <c r="M20782" s="2">
        <f t="shared" si="324"/>
        <v>-197460.71999999572</v>
      </c>
      <c r="P20782"/>
    </row>
    <row r="20783" spans="1:16" hidden="1">
      <c r="A20783" t="s">
        <v>36202</v>
      </c>
      <c r="B20783" s="1">
        <v>42368</v>
      </c>
      <c r="C20783" t="s">
        <v>36203</v>
      </c>
      <c r="D20783">
        <v>2</v>
      </c>
      <c r="E20783" t="s">
        <v>36204</v>
      </c>
      <c r="F20783" t="s">
        <v>7054</v>
      </c>
      <c r="G20783" t="s">
        <v>20</v>
      </c>
      <c r="H20783" t="s">
        <v>36205</v>
      </c>
      <c r="I20783" s="2">
        <v>1840</v>
      </c>
      <c r="J20783" s="5"/>
      <c r="L20783" s="5"/>
      <c r="M20783" s="2">
        <f t="shared" si="324"/>
        <v>-195620.71999999572</v>
      </c>
      <c r="P20783"/>
    </row>
    <row r="20784" spans="1:16" hidden="1">
      <c r="A20784" t="s">
        <v>36206</v>
      </c>
      <c r="B20784" s="1">
        <v>42368</v>
      </c>
      <c r="C20784" t="s">
        <v>13337</v>
      </c>
      <c r="D20784">
        <v>2</v>
      </c>
      <c r="E20784" t="s">
        <v>36207</v>
      </c>
      <c r="F20784" t="s">
        <v>7054</v>
      </c>
      <c r="G20784" t="s">
        <v>20</v>
      </c>
      <c r="H20784" t="s">
        <v>120</v>
      </c>
      <c r="I20784" s="2">
        <v>1025</v>
      </c>
      <c r="J20784" s="5"/>
      <c r="L20784" s="5"/>
      <c r="M20784" s="2">
        <f t="shared" si="324"/>
        <v>-194595.71999999572</v>
      </c>
      <c r="P20784"/>
    </row>
    <row r="20785" spans="1:16" hidden="1">
      <c r="A20785" t="s">
        <v>36208</v>
      </c>
      <c r="B20785" s="1">
        <v>42368</v>
      </c>
      <c r="C20785" t="s">
        <v>13337</v>
      </c>
      <c r="D20785">
        <v>2</v>
      </c>
      <c r="E20785" t="s">
        <v>36209</v>
      </c>
      <c r="F20785" t="s">
        <v>7054</v>
      </c>
      <c r="G20785" t="s">
        <v>20</v>
      </c>
      <c r="H20785" t="s">
        <v>120</v>
      </c>
      <c r="I20785" s="2">
        <v>1025</v>
      </c>
      <c r="J20785" s="5"/>
      <c r="L20785" s="5"/>
      <c r="M20785" s="2">
        <f t="shared" si="324"/>
        <v>-193570.71999999572</v>
      </c>
      <c r="P20785"/>
    </row>
    <row r="20786" spans="1:16" hidden="1">
      <c r="A20786" t="s">
        <v>36210</v>
      </c>
      <c r="B20786" s="1">
        <v>42368</v>
      </c>
      <c r="C20786" t="s">
        <v>36211</v>
      </c>
      <c r="D20786">
        <v>2</v>
      </c>
      <c r="E20786" t="s">
        <v>36212</v>
      </c>
      <c r="F20786" t="s">
        <v>7054</v>
      </c>
      <c r="G20786" t="s">
        <v>20</v>
      </c>
      <c r="H20786" t="s">
        <v>4512</v>
      </c>
      <c r="I20786" s="2">
        <v>3185</v>
      </c>
      <c r="J20786" s="5"/>
      <c r="L20786" s="5"/>
      <c r="M20786" s="2">
        <f t="shared" si="324"/>
        <v>-190385.71999999572</v>
      </c>
      <c r="P20786"/>
    </row>
    <row r="20787" spans="1:16" hidden="1">
      <c r="A20787" t="s">
        <v>36213</v>
      </c>
      <c r="B20787" s="1">
        <v>42368</v>
      </c>
      <c r="C20787" t="s">
        <v>36214</v>
      </c>
      <c r="D20787">
        <v>2</v>
      </c>
      <c r="E20787" t="s">
        <v>36215</v>
      </c>
      <c r="F20787" t="s">
        <v>7054</v>
      </c>
      <c r="G20787" t="s">
        <v>20</v>
      </c>
      <c r="H20787" t="s">
        <v>26617</v>
      </c>
      <c r="I20787" s="2">
        <v>1840</v>
      </c>
      <c r="J20787" s="5"/>
      <c r="L20787" s="5"/>
      <c r="M20787" s="2">
        <f t="shared" si="324"/>
        <v>-188545.71999999572</v>
      </c>
      <c r="P20787"/>
    </row>
    <row r="20788" spans="1:16" hidden="1">
      <c r="A20788" t="s">
        <v>36216</v>
      </c>
      <c r="B20788" s="1">
        <v>42368</v>
      </c>
      <c r="C20788" t="s">
        <v>36217</v>
      </c>
      <c r="D20788">
        <v>2</v>
      </c>
      <c r="E20788" t="s">
        <v>36218</v>
      </c>
      <c r="F20788" t="s">
        <v>7054</v>
      </c>
      <c r="G20788" t="s">
        <v>20</v>
      </c>
      <c r="H20788" t="s">
        <v>1818</v>
      </c>
      <c r="I20788" s="2">
        <v>1025</v>
      </c>
      <c r="J20788" s="5"/>
      <c r="L20788" s="5"/>
      <c r="M20788" s="2">
        <f t="shared" si="324"/>
        <v>-187520.71999999572</v>
      </c>
      <c r="P20788"/>
    </row>
    <row r="20789" spans="1:16" hidden="1">
      <c r="A20789" t="s">
        <v>36219</v>
      </c>
      <c r="B20789" s="1">
        <v>42368</v>
      </c>
      <c r="C20789" t="s">
        <v>36220</v>
      </c>
      <c r="D20789">
        <v>1</v>
      </c>
      <c r="E20789" t="s">
        <v>36221</v>
      </c>
      <c r="F20789" t="s">
        <v>13565</v>
      </c>
      <c r="G20789" t="s">
        <v>20</v>
      </c>
      <c r="H20789" t="s">
        <v>13351</v>
      </c>
      <c r="I20789" s="2">
        <v>87100</v>
      </c>
      <c r="J20789" s="5"/>
      <c r="L20789" s="5"/>
      <c r="M20789" s="2">
        <f t="shared" si="324"/>
        <v>-100420.71999999572</v>
      </c>
      <c r="P20789"/>
    </row>
    <row r="20790" spans="1:16" hidden="1">
      <c r="A20790" t="s">
        <v>36222</v>
      </c>
      <c r="B20790" s="1">
        <v>42368</v>
      </c>
      <c r="C20790" t="s">
        <v>36223</v>
      </c>
      <c r="D20790">
        <v>1</v>
      </c>
      <c r="E20790" t="s">
        <v>36224</v>
      </c>
      <c r="F20790" t="s">
        <v>13565</v>
      </c>
      <c r="G20790" t="s">
        <v>20</v>
      </c>
      <c r="H20790" t="s">
        <v>36225</v>
      </c>
      <c r="I20790" s="2">
        <v>1000</v>
      </c>
      <c r="J20790" s="5"/>
      <c r="L20790" s="5"/>
      <c r="M20790" s="2">
        <f t="shared" si="324"/>
        <v>-99420.719999995723</v>
      </c>
      <c r="P20790"/>
    </row>
    <row r="20791" spans="1:16" hidden="1">
      <c r="A20791" t="s">
        <v>36226</v>
      </c>
      <c r="B20791" s="1">
        <v>42368</v>
      </c>
      <c r="C20791" t="s">
        <v>36227</v>
      </c>
      <c r="D20791">
        <v>2</v>
      </c>
      <c r="E20791" t="s">
        <v>36228</v>
      </c>
      <c r="F20791" t="s">
        <v>7054</v>
      </c>
      <c r="G20791" t="s">
        <v>20</v>
      </c>
      <c r="H20791" t="s">
        <v>19999</v>
      </c>
      <c r="J20791" s="5"/>
      <c r="K20791" s="2">
        <v>3384.75</v>
      </c>
      <c r="L20791" s="5"/>
      <c r="M20791" s="2">
        <f t="shared" si="324"/>
        <v>-102805.46999999572</v>
      </c>
      <c r="P20791"/>
    </row>
    <row r="20792" spans="1:16" hidden="1">
      <c r="A20792" t="s">
        <v>36226</v>
      </c>
      <c r="B20792" s="1">
        <v>42368</v>
      </c>
      <c r="C20792" t="s">
        <v>36227</v>
      </c>
      <c r="D20792">
        <v>2</v>
      </c>
      <c r="E20792" t="s">
        <v>36228</v>
      </c>
      <c r="F20792" t="s">
        <v>7054</v>
      </c>
      <c r="G20792" t="s">
        <v>20</v>
      </c>
      <c r="H20792" t="s">
        <v>19999</v>
      </c>
      <c r="I20792" s="2">
        <v>3384.75</v>
      </c>
      <c r="J20792" s="5"/>
      <c r="L20792" s="5"/>
      <c r="M20792" s="2">
        <f t="shared" si="324"/>
        <v>-99420.719999995723</v>
      </c>
      <c r="P20792"/>
    </row>
    <row r="20793" spans="1:16" hidden="1">
      <c r="A20793" t="s">
        <v>36229</v>
      </c>
      <c r="B20793" s="1">
        <v>42368</v>
      </c>
      <c r="C20793" t="s">
        <v>36230</v>
      </c>
      <c r="D20793">
        <v>2</v>
      </c>
      <c r="E20793" t="s">
        <v>36231</v>
      </c>
      <c r="F20793" t="s">
        <v>7054</v>
      </c>
      <c r="G20793" t="s">
        <v>20</v>
      </c>
      <c r="H20793" t="s">
        <v>4449</v>
      </c>
      <c r="J20793" s="5"/>
      <c r="K20793" s="2">
        <v>1959.75</v>
      </c>
      <c r="L20793" s="5"/>
      <c r="M20793" s="2">
        <f t="shared" si="324"/>
        <v>-101380.46999999572</v>
      </c>
      <c r="P20793"/>
    </row>
    <row r="20794" spans="1:16" hidden="1">
      <c r="A20794" t="s">
        <v>36229</v>
      </c>
      <c r="B20794" s="1">
        <v>42368</v>
      </c>
      <c r="C20794" t="s">
        <v>36230</v>
      </c>
      <c r="D20794">
        <v>2</v>
      </c>
      <c r="E20794" t="s">
        <v>36231</v>
      </c>
      <c r="F20794" t="s">
        <v>7054</v>
      </c>
      <c r="G20794" t="s">
        <v>20</v>
      </c>
      <c r="H20794" t="s">
        <v>4449</v>
      </c>
      <c r="I20794" s="2">
        <v>1959.75</v>
      </c>
      <c r="J20794" s="5"/>
      <c r="L20794" s="5"/>
      <c r="M20794" s="2">
        <f t="shared" si="324"/>
        <v>-99420.719999995723</v>
      </c>
      <c r="P20794"/>
    </row>
    <row r="20795" spans="1:16" hidden="1">
      <c r="A20795" t="s">
        <v>36232</v>
      </c>
      <c r="B20795" s="1">
        <v>42368</v>
      </c>
      <c r="C20795" t="s">
        <v>36233</v>
      </c>
      <c r="D20795">
        <v>2</v>
      </c>
      <c r="E20795" t="s">
        <v>36234</v>
      </c>
      <c r="F20795" t="s">
        <v>7054</v>
      </c>
      <c r="G20795" t="s">
        <v>20</v>
      </c>
      <c r="H20795" t="s">
        <v>36235</v>
      </c>
      <c r="J20795" s="5"/>
      <c r="K20795" s="2">
        <v>1058.44</v>
      </c>
      <c r="L20795" s="5"/>
      <c r="M20795" s="2">
        <f t="shared" si="324"/>
        <v>-100479.15999999573</v>
      </c>
      <c r="P20795"/>
    </row>
    <row r="20796" spans="1:16" hidden="1">
      <c r="A20796" s="13" t="s">
        <v>36232</v>
      </c>
      <c r="B20796" s="14">
        <v>42368</v>
      </c>
      <c r="C20796" s="13" t="s">
        <v>36233</v>
      </c>
      <c r="D20796" s="13">
        <v>2</v>
      </c>
      <c r="E20796" s="13" t="s">
        <v>36234</v>
      </c>
      <c r="F20796" s="13" t="s">
        <v>7054</v>
      </c>
      <c r="G20796" s="13" t="s">
        <v>20</v>
      </c>
      <c r="H20796" s="13" t="s">
        <v>36235</v>
      </c>
      <c r="I20796" s="15">
        <v>1058.44</v>
      </c>
      <c r="J20796" s="16"/>
      <c r="K20796" s="15"/>
      <c r="L20796" s="16"/>
      <c r="M20796" s="2">
        <f t="shared" si="324"/>
        <v>-99420.719999995723</v>
      </c>
      <c r="P20796"/>
    </row>
    <row r="20797" spans="1:16" hidden="1">
      <c r="A20797" s="13" t="s">
        <v>36236</v>
      </c>
      <c r="B20797" s="14">
        <v>42368</v>
      </c>
      <c r="C20797" s="13" t="s">
        <v>36237</v>
      </c>
      <c r="D20797" s="13">
        <v>2</v>
      </c>
      <c r="E20797" s="13" t="s">
        <v>36238</v>
      </c>
      <c r="F20797" s="13" t="s">
        <v>7054</v>
      </c>
      <c r="G20797" s="13" t="s">
        <v>20</v>
      </c>
      <c r="H20797" s="13" t="s">
        <v>7884</v>
      </c>
      <c r="I20797" s="15"/>
      <c r="J20797" s="16"/>
      <c r="K20797" s="15">
        <v>2226.1</v>
      </c>
      <c r="L20797" s="16"/>
      <c r="M20797" s="2">
        <f t="shared" si="324"/>
        <v>-101646.81999999573</v>
      </c>
      <c r="P20797"/>
    </row>
    <row r="20798" spans="1:16" hidden="1">
      <c r="A20798" s="13" t="s">
        <v>36236</v>
      </c>
      <c r="B20798" s="14">
        <v>42368</v>
      </c>
      <c r="C20798" s="13" t="s">
        <v>36237</v>
      </c>
      <c r="D20798" s="13">
        <v>2</v>
      </c>
      <c r="E20798" s="13" t="s">
        <v>36238</v>
      </c>
      <c r="F20798" s="13" t="s">
        <v>7054</v>
      </c>
      <c r="G20798" s="13" t="s">
        <v>20</v>
      </c>
      <c r="H20798" s="13" t="s">
        <v>7884</v>
      </c>
      <c r="I20798" s="15">
        <v>2226.1</v>
      </c>
      <c r="J20798" s="16"/>
      <c r="K20798" s="15"/>
      <c r="L20798" s="16"/>
      <c r="M20798" s="2">
        <f t="shared" si="324"/>
        <v>-99420.719999995723</v>
      </c>
      <c r="P20798"/>
    </row>
    <row r="20799" spans="1:16" hidden="1">
      <c r="A20799" s="35" t="s">
        <v>42</v>
      </c>
      <c r="B20799" s="36">
        <v>42369</v>
      </c>
      <c r="C20799" s="35" t="s">
        <v>49</v>
      </c>
      <c r="D20799" s="35">
        <v>2</v>
      </c>
      <c r="E20799" s="35" t="s">
        <v>50</v>
      </c>
      <c r="F20799" s="35" t="s">
        <v>51</v>
      </c>
      <c r="G20799" s="35" t="s">
        <v>52</v>
      </c>
      <c r="H20799" s="35" t="s">
        <v>53</v>
      </c>
      <c r="I20799" s="11">
        <v>10959</v>
      </c>
      <c r="J20799" s="23" t="s">
        <v>36333</v>
      </c>
      <c r="K20799" s="23"/>
      <c r="L20799" s="11"/>
      <c r="M20799" s="2">
        <f t="shared" si="324"/>
        <v>-88461.719999995723</v>
      </c>
    </row>
    <row r="20800" spans="1:16" hidden="1">
      <c r="A20800" s="94" t="s">
        <v>54</v>
      </c>
      <c r="B20800" s="96">
        <v>42369</v>
      </c>
      <c r="C20800" t="s">
        <v>49</v>
      </c>
      <c r="D20800">
        <v>2</v>
      </c>
      <c r="E20800" t="s">
        <v>56</v>
      </c>
      <c r="F20800" t="s">
        <v>57</v>
      </c>
      <c r="G20800" t="s">
        <v>52</v>
      </c>
      <c r="H20800" t="s">
        <v>58</v>
      </c>
      <c r="K20800" s="132">
        <v>10959</v>
      </c>
      <c r="L20800" s="2" t="s">
        <v>36333</v>
      </c>
      <c r="M20800" s="2">
        <f t="shared" si="324"/>
        <v>-99420.719999995723</v>
      </c>
    </row>
    <row r="20801" spans="1:13" hidden="1">
      <c r="A20801" s="94" t="s">
        <v>13367</v>
      </c>
      <c r="B20801" s="96">
        <v>42369</v>
      </c>
      <c r="C20801" t="s">
        <v>6</v>
      </c>
      <c r="D20801">
        <v>1</v>
      </c>
      <c r="E20801" t="s">
        <v>13368</v>
      </c>
      <c r="F20801" t="s">
        <v>29</v>
      </c>
      <c r="G20801" t="s">
        <v>4</v>
      </c>
      <c r="H20801" t="s">
        <v>65</v>
      </c>
      <c r="I20801" s="2">
        <v>100</v>
      </c>
      <c r="J20801" s="7">
        <v>1</v>
      </c>
      <c r="K20801" s="132"/>
      <c r="L20801" s="2"/>
      <c r="M20801" s="2">
        <f t="shared" si="324"/>
        <v>-99320.719999995723</v>
      </c>
    </row>
    <row r="20802" spans="1:13" hidden="1">
      <c r="A20802" s="94" t="s">
        <v>13369</v>
      </c>
      <c r="B20802" s="96">
        <v>42369</v>
      </c>
      <c r="C20802" t="s">
        <v>11</v>
      </c>
      <c r="D20802">
        <v>1</v>
      </c>
      <c r="E20802" t="s">
        <v>13370</v>
      </c>
      <c r="F20802" t="s">
        <v>13</v>
      </c>
      <c r="G20802" t="s">
        <v>4</v>
      </c>
      <c r="H20802" t="s">
        <v>3080</v>
      </c>
      <c r="K20802" s="132">
        <v>1840</v>
      </c>
      <c r="L20802" s="135">
        <v>4</v>
      </c>
      <c r="M20802" s="2">
        <f t="shared" si="324"/>
        <v>-101160.71999999572</v>
      </c>
    </row>
    <row r="20803" spans="1:13" hidden="1">
      <c r="A20803" s="94" t="s">
        <v>13371</v>
      </c>
      <c r="B20803" s="96">
        <v>42369</v>
      </c>
      <c r="C20803" t="s">
        <v>11</v>
      </c>
      <c r="D20803">
        <v>1</v>
      </c>
      <c r="E20803" t="s">
        <v>13372</v>
      </c>
      <c r="F20803" t="s">
        <v>13</v>
      </c>
      <c r="G20803" t="s">
        <v>4</v>
      </c>
      <c r="H20803" t="s">
        <v>535</v>
      </c>
      <c r="K20803" s="132">
        <v>5200</v>
      </c>
      <c r="L20803" s="135">
        <v>4</v>
      </c>
      <c r="M20803" s="2">
        <f t="shared" si="324"/>
        <v>-106360.71999999572</v>
      </c>
    </row>
    <row r="20804" spans="1:13" hidden="1">
      <c r="A20804" s="94" t="s">
        <v>13392</v>
      </c>
      <c r="B20804" s="96">
        <v>42369</v>
      </c>
      <c r="C20804" t="s">
        <v>1</v>
      </c>
      <c r="D20804">
        <v>1</v>
      </c>
      <c r="E20804" t="s">
        <v>13393</v>
      </c>
      <c r="F20804" t="s">
        <v>67</v>
      </c>
      <c r="G20804" t="s">
        <v>4</v>
      </c>
      <c r="H20804" t="s">
        <v>1134</v>
      </c>
      <c r="K20804" s="132">
        <v>170000</v>
      </c>
      <c r="L20804" s="135">
        <v>4</v>
      </c>
      <c r="M20804" s="2">
        <f t="shared" si="324"/>
        <v>-276360.71999999572</v>
      </c>
    </row>
    <row r="20805" spans="1:13" hidden="1">
      <c r="A20805" s="94" t="s">
        <v>13394</v>
      </c>
      <c r="B20805" s="96">
        <v>42369</v>
      </c>
      <c r="C20805" t="s">
        <v>6</v>
      </c>
      <c r="D20805">
        <v>1</v>
      </c>
      <c r="E20805" t="s">
        <v>13395</v>
      </c>
      <c r="F20805" t="s">
        <v>29</v>
      </c>
      <c r="G20805" t="s">
        <v>4</v>
      </c>
      <c r="H20805" t="s">
        <v>13396</v>
      </c>
      <c r="I20805" s="2">
        <v>535.33000000000004</v>
      </c>
      <c r="J20805" s="7">
        <v>3</v>
      </c>
      <c r="K20805" s="132"/>
      <c r="L20805" s="133"/>
      <c r="M20805" s="2">
        <f t="shared" si="324"/>
        <v>-275825.38999999571</v>
      </c>
    </row>
    <row r="20806" spans="1:13" hidden="1">
      <c r="A20806" s="94" t="s">
        <v>13397</v>
      </c>
      <c r="B20806" s="96">
        <v>42369</v>
      </c>
      <c r="C20806" t="s">
        <v>1944</v>
      </c>
      <c r="D20806">
        <v>2</v>
      </c>
      <c r="E20806" t="s">
        <v>13400</v>
      </c>
      <c r="F20806" t="s">
        <v>51</v>
      </c>
      <c r="G20806" t="s">
        <v>4</v>
      </c>
      <c r="H20806" t="s">
        <v>13401</v>
      </c>
      <c r="I20806" s="2">
        <v>24597.17</v>
      </c>
      <c r="J20806" s="7">
        <v>4</v>
      </c>
      <c r="K20806" s="132"/>
      <c r="L20806" s="133"/>
      <c r="M20806" s="2">
        <f t="shared" si="324"/>
        <v>-251228.21999999572</v>
      </c>
    </row>
    <row r="20807" spans="1:13" hidden="1">
      <c r="A20807" s="94" t="s">
        <v>13402</v>
      </c>
      <c r="B20807" s="96">
        <v>42369</v>
      </c>
      <c r="C20807" t="s">
        <v>948</v>
      </c>
      <c r="D20807">
        <v>1</v>
      </c>
      <c r="E20807" t="s">
        <v>13404</v>
      </c>
      <c r="F20807" t="s">
        <v>16</v>
      </c>
      <c r="G20807" t="s">
        <v>4</v>
      </c>
      <c r="H20807" t="s">
        <v>13401</v>
      </c>
      <c r="K20807" s="132">
        <v>24597.17</v>
      </c>
      <c r="L20807" s="133">
        <v>4</v>
      </c>
      <c r="M20807" s="2">
        <f t="shared" si="324"/>
        <v>-275825.38999999571</v>
      </c>
    </row>
    <row r="20808" spans="1:13" hidden="1">
      <c r="A20808" s="94" t="s">
        <v>13415</v>
      </c>
      <c r="B20808" s="96">
        <v>42369</v>
      </c>
      <c r="C20808" t="s">
        <v>11</v>
      </c>
      <c r="D20808">
        <v>1</v>
      </c>
      <c r="E20808" t="s">
        <v>13418</v>
      </c>
      <c r="F20808" t="s">
        <v>13</v>
      </c>
      <c r="G20808" t="s">
        <v>4</v>
      </c>
      <c r="H20808" t="s">
        <v>1192</v>
      </c>
      <c r="K20808" s="132">
        <v>1840</v>
      </c>
      <c r="L20808" s="133">
        <v>4</v>
      </c>
      <c r="M20808" s="2">
        <f t="shared" si="324"/>
        <v>-277665.38999999571</v>
      </c>
    </row>
    <row r="20809" spans="1:13" hidden="1">
      <c r="A20809" s="94" t="s">
        <v>13425</v>
      </c>
      <c r="B20809" s="96">
        <v>42369</v>
      </c>
      <c r="C20809" t="s">
        <v>6</v>
      </c>
      <c r="D20809">
        <v>1</v>
      </c>
      <c r="E20809" t="s">
        <v>13428</v>
      </c>
      <c r="F20809" t="s">
        <v>29</v>
      </c>
      <c r="G20809" t="s">
        <v>4</v>
      </c>
      <c r="H20809" t="s">
        <v>13429</v>
      </c>
      <c r="I20809" s="2">
        <v>1998.62</v>
      </c>
      <c r="J20809" s="7">
        <v>2</v>
      </c>
      <c r="K20809" s="132"/>
      <c r="L20809" s="133"/>
      <c r="M20809" s="2">
        <f t="shared" ref="M20809:M20872" si="325">+M20808+I20809-K20809</f>
        <v>-275666.76999999571</v>
      </c>
    </row>
    <row r="20810" spans="1:13" hidden="1">
      <c r="A20810" s="94" t="s">
        <v>13430</v>
      </c>
      <c r="B20810" s="96">
        <v>42369</v>
      </c>
      <c r="C20810" t="s">
        <v>11</v>
      </c>
      <c r="D20810">
        <v>1</v>
      </c>
      <c r="E20810" t="s">
        <v>13433</v>
      </c>
      <c r="F20810" t="s">
        <v>13</v>
      </c>
      <c r="G20810" t="s">
        <v>4</v>
      </c>
      <c r="H20810" t="s">
        <v>13434</v>
      </c>
      <c r="K20810" s="132">
        <v>54560</v>
      </c>
      <c r="L20810" s="133">
        <v>4</v>
      </c>
      <c r="M20810" s="2">
        <f t="shared" si="325"/>
        <v>-330226.76999999571</v>
      </c>
    </row>
    <row r="20811" spans="1:13" hidden="1">
      <c r="A20811" s="94" t="s">
        <v>13437</v>
      </c>
      <c r="B20811" s="96">
        <v>42369</v>
      </c>
      <c r="C20811" t="s">
        <v>6</v>
      </c>
      <c r="D20811">
        <v>1</v>
      </c>
      <c r="E20811" t="s">
        <v>13438</v>
      </c>
      <c r="F20811" t="s">
        <v>29</v>
      </c>
      <c r="G20811" t="s">
        <v>4</v>
      </c>
      <c r="H20811" t="s">
        <v>7238</v>
      </c>
      <c r="I20811" s="2">
        <v>837.18</v>
      </c>
      <c r="J20811" s="7">
        <v>2</v>
      </c>
      <c r="K20811" s="132"/>
      <c r="L20811" s="133"/>
      <c r="M20811" s="2">
        <f t="shared" si="325"/>
        <v>-329389.58999999572</v>
      </c>
    </row>
    <row r="20812" spans="1:13" hidden="1">
      <c r="A20812" s="94" t="s">
        <v>13449</v>
      </c>
      <c r="B20812" s="96">
        <v>42369</v>
      </c>
      <c r="C20812" t="s">
        <v>5029</v>
      </c>
      <c r="D20812">
        <v>1</v>
      </c>
      <c r="E20812" t="s">
        <v>13451</v>
      </c>
      <c r="F20812" t="s">
        <v>13</v>
      </c>
      <c r="G20812" t="s">
        <v>4</v>
      </c>
      <c r="H20812" t="s">
        <v>13452</v>
      </c>
      <c r="K20812" s="132">
        <v>8827.25</v>
      </c>
      <c r="L20812" s="133"/>
      <c r="M20812" s="2">
        <f t="shared" si="325"/>
        <v>-338216.83999999572</v>
      </c>
    </row>
    <row r="20813" spans="1:13" hidden="1">
      <c r="A20813" s="94" t="s">
        <v>13459</v>
      </c>
      <c r="B20813" s="96">
        <v>42369</v>
      </c>
      <c r="C20813" t="s">
        <v>1</v>
      </c>
      <c r="D20813">
        <v>1</v>
      </c>
      <c r="E20813" t="s">
        <v>13460</v>
      </c>
      <c r="F20813" t="s">
        <v>13</v>
      </c>
      <c r="G20813" t="s">
        <v>4</v>
      </c>
      <c r="H20813" t="s">
        <v>335</v>
      </c>
      <c r="K20813" s="132">
        <v>100000</v>
      </c>
      <c r="L20813" s="133">
        <v>4</v>
      </c>
      <c r="M20813" s="2">
        <f t="shared" si="325"/>
        <v>-438216.83999999572</v>
      </c>
    </row>
    <row r="20814" spans="1:13" hidden="1">
      <c r="A20814" s="94" t="s">
        <v>13461</v>
      </c>
      <c r="B20814" s="96">
        <v>42369</v>
      </c>
      <c r="C20814" t="s">
        <v>1</v>
      </c>
      <c r="D20814">
        <v>1</v>
      </c>
      <c r="E20814" t="s">
        <v>13462</v>
      </c>
      <c r="F20814" t="s">
        <v>16</v>
      </c>
      <c r="G20814" t="s">
        <v>4</v>
      </c>
      <c r="H20814" t="s">
        <v>12819</v>
      </c>
      <c r="K20814" s="132">
        <v>100000</v>
      </c>
      <c r="L20814" s="133">
        <v>4</v>
      </c>
      <c r="M20814" s="2">
        <f t="shared" si="325"/>
        <v>-538216.83999999566</v>
      </c>
    </row>
    <row r="20815" spans="1:13" hidden="1">
      <c r="A20815" s="94" t="s">
        <v>13463</v>
      </c>
      <c r="B20815" s="96">
        <v>42369</v>
      </c>
      <c r="C20815" t="s">
        <v>200</v>
      </c>
      <c r="D20815">
        <v>1</v>
      </c>
      <c r="E20815" t="s">
        <v>13464</v>
      </c>
      <c r="F20815" t="s">
        <v>16</v>
      </c>
      <c r="G20815" t="s">
        <v>4</v>
      </c>
      <c r="H20815" t="s">
        <v>200</v>
      </c>
      <c r="K20815" s="132">
        <v>4785.34</v>
      </c>
      <c r="L20815" s="133"/>
      <c r="M20815" s="2">
        <f t="shared" si="325"/>
        <v>-543002.17999999563</v>
      </c>
    </row>
    <row r="20816" spans="1:13" hidden="1">
      <c r="A20816" s="94" t="s">
        <v>13465</v>
      </c>
      <c r="B20816" s="96">
        <v>42369</v>
      </c>
      <c r="C20816" t="s">
        <v>195</v>
      </c>
      <c r="D20816">
        <v>1</v>
      </c>
      <c r="E20816" t="s">
        <v>13466</v>
      </c>
      <c r="F20816" t="s">
        <v>13</v>
      </c>
      <c r="G20816" t="s">
        <v>4</v>
      </c>
      <c r="H20816" t="s">
        <v>195</v>
      </c>
      <c r="K20816" s="132">
        <v>12605.27</v>
      </c>
      <c r="L20816" s="133"/>
      <c r="M20816" s="2">
        <f t="shared" si="325"/>
        <v>-555607.44999999565</v>
      </c>
    </row>
    <row r="20817" spans="1:13" hidden="1">
      <c r="A20817" s="94" t="s">
        <v>13467</v>
      </c>
      <c r="B20817" s="96">
        <v>42369</v>
      </c>
      <c r="C20817" t="s">
        <v>18</v>
      </c>
      <c r="D20817">
        <v>1</v>
      </c>
      <c r="E20817" t="s">
        <v>13468</v>
      </c>
      <c r="F20817" t="s">
        <v>13</v>
      </c>
      <c r="G20817" t="s">
        <v>4</v>
      </c>
      <c r="H20817" t="s">
        <v>18</v>
      </c>
      <c r="K20817" s="132">
        <v>7967.22</v>
      </c>
      <c r="L20817" s="133"/>
      <c r="M20817" s="2">
        <f t="shared" si="325"/>
        <v>-563574.66999999562</v>
      </c>
    </row>
    <row r="20818" spans="1:13" hidden="1">
      <c r="A20818" s="94" t="s">
        <v>13469</v>
      </c>
      <c r="B20818" s="96">
        <v>42369</v>
      </c>
      <c r="C20818" t="s">
        <v>11</v>
      </c>
      <c r="D20818">
        <v>1</v>
      </c>
      <c r="E20818" t="s">
        <v>13470</v>
      </c>
      <c r="F20818" t="s">
        <v>16</v>
      </c>
      <c r="G20818" t="s">
        <v>20</v>
      </c>
      <c r="H20818" t="s">
        <v>13471</v>
      </c>
      <c r="K20818" s="132">
        <v>134437.03</v>
      </c>
      <c r="L20818" s="133"/>
      <c r="M20818" s="2">
        <f t="shared" si="325"/>
        <v>-698011.69999999565</v>
      </c>
    </row>
    <row r="20819" spans="1:13" hidden="1">
      <c r="A20819" s="94" t="s">
        <v>13472</v>
      </c>
      <c r="B20819" s="96">
        <v>42369</v>
      </c>
      <c r="C20819" t="s">
        <v>1</v>
      </c>
      <c r="D20819">
        <v>1</v>
      </c>
      <c r="E20819" t="s">
        <v>13473</v>
      </c>
      <c r="F20819" t="s">
        <v>16</v>
      </c>
      <c r="G20819" t="s">
        <v>20</v>
      </c>
      <c r="H20819" t="s">
        <v>12819</v>
      </c>
      <c r="K20819" s="132">
        <v>58900</v>
      </c>
      <c r="L20819" s="133"/>
      <c r="M20819" s="2">
        <f t="shared" si="325"/>
        <v>-756911.69999999565</v>
      </c>
    </row>
    <row r="20820" spans="1:13" hidden="1">
      <c r="A20820" s="94" t="s">
        <v>13474</v>
      </c>
      <c r="B20820" s="96">
        <v>42369</v>
      </c>
      <c r="C20820" t="s">
        <v>948</v>
      </c>
      <c r="D20820">
        <v>2</v>
      </c>
      <c r="E20820" t="s">
        <v>13475</v>
      </c>
      <c r="F20820" t="s">
        <v>51</v>
      </c>
      <c r="G20820" t="s">
        <v>4</v>
      </c>
      <c r="H20820" t="s">
        <v>1674</v>
      </c>
      <c r="I20820" s="2">
        <v>109011.69</v>
      </c>
      <c r="J20820" s="7">
        <v>4</v>
      </c>
      <c r="K20820" s="132"/>
      <c r="L20820" s="133"/>
      <c r="M20820" s="2">
        <f t="shared" si="325"/>
        <v>-647900.00999999559</v>
      </c>
    </row>
    <row r="20821" spans="1:13" hidden="1">
      <c r="A20821" s="94" t="s">
        <v>13476</v>
      </c>
      <c r="B20821" s="96">
        <v>42369</v>
      </c>
      <c r="C20821" t="s">
        <v>948</v>
      </c>
      <c r="D20821">
        <v>1</v>
      </c>
      <c r="E20821" t="s">
        <v>13477</v>
      </c>
      <c r="F20821" t="s">
        <v>13</v>
      </c>
      <c r="G20821" t="s">
        <v>4</v>
      </c>
      <c r="H20821" t="s">
        <v>13478</v>
      </c>
      <c r="K20821" s="132">
        <v>109011.69</v>
      </c>
      <c r="L20821" s="133">
        <v>4</v>
      </c>
      <c r="M20821" s="2">
        <f t="shared" si="325"/>
        <v>-756911.69999999553</v>
      </c>
    </row>
    <row r="20822" spans="1:13" hidden="1">
      <c r="A20822" s="94" t="s">
        <v>13479</v>
      </c>
      <c r="B20822" s="96">
        <v>42369</v>
      </c>
      <c r="C20822" t="s">
        <v>1</v>
      </c>
      <c r="D20822">
        <v>2</v>
      </c>
      <c r="E20822" t="s">
        <v>13480</v>
      </c>
      <c r="F20822" t="s">
        <v>51</v>
      </c>
      <c r="G20822" t="s">
        <v>20</v>
      </c>
      <c r="H20822" t="s">
        <v>213</v>
      </c>
      <c r="I20822" s="2">
        <v>140009.79</v>
      </c>
      <c r="J20822" s="7">
        <v>2</v>
      </c>
      <c r="K20822" s="132"/>
      <c r="L20822" s="133"/>
      <c r="M20822" s="2">
        <f t="shared" si="325"/>
        <v>-616901.90999999549</v>
      </c>
    </row>
    <row r="20823" spans="1:13" hidden="1">
      <c r="A20823" s="94" t="s">
        <v>13481</v>
      </c>
      <c r="B20823" s="96">
        <v>42369</v>
      </c>
      <c r="C20823" t="s">
        <v>1</v>
      </c>
      <c r="D20823">
        <v>1</v>
      </c>
      <c r="E20823" t="s">
        <v>13482</v>
      </c>
      <c r="F20823" t="s">
        <v>13</v>
      </c>
      <c r="G20823" t="s">
        <v>20</v>
      </c>
      <c r="H20823" t="s">
        <v>1772</v>
      </c>
      <c r="K20823" s="132">
        <v>140009.79</v>
      </c>
      <c r="L20823" s="133">
        <v>2</v>
      </c>
      <c r="M20823" s="2">
        <f t="shared" si="325"/>
        <v>-756911.69999999553</v>
      </c>
    </row>
    <row r="20824" spans="1:13" hidden="1">
      <c r="A20824" s="94" t="s">
        <v>13483</v>
      </c>
      <c r="B20824" s="96">
        <v>42369</v>
      </c>
      <c r="C20824" t="s">
        <v>948</v>
      </c>
      <c r="D20824">
        <v>2</v>
      </c>
      <c r="E20824" t="s">
        <v>13484</v>
      </c>
      <c r="F20824" t="s">
        <v>51</v>
      </c>
      <c r="G20824" t="s">
        <v>4</v>
      </c>
      <c r="H20824" t="s">
        <v>1674</v>
      </c>
      <c r="I20824" s="2">
        <v>41078.81</v>
      </c>
      <c r="J20824" s="7">
        <v>4</v>
      </c>
      <c r="K20824" s="132"/>
      <c r="L20824" s="133"/>
      <c r="M20824" s="2">
        <f t="shared" si="325"/>
        <v>-715832.88999999547</v>
      </c>
    </row>
    <row r="20825" spans="1:13" hidden="1">
      <c r="A20825" s="94" t="s">
        <v>13485</v>
      </c>
      <c r="B20825" s="96">
        <v>42369</v>
      </c>
      <c r="C20825" t="s">
        <v>13486</v>
      </c>
      <c r="D20825">
        <v>1</v>
      </c>
      <c r="E20825" t="s">
        <v>13487</v>
      </c>
      <c r="F20825" t="s">
        <v>13</v>
      </c>
      <c r="G20825" t="s">
        <v>4</v>
      </c>
      <c r="H20825" t="s">
        <v>1746</v>
      </c>
      <c r="K20825" s="132">
        <v>41078.81</v>
      </c>
      <c r="L20825" s="133">
        <v>4</v>
      </c>
      <c r="M20825" s="2">
        <f t="shared" si="325"/>
        <v>-756911.69999999553</v>
      </c>
    </row>
    <row r="20826" spans="1:13" hidden="1">
      <c r="A20826" s="94" t="s">
        <v>13488</v>
      </c>
      <c r="B20826" s="96">
        <v>42369</v>
      </c>
      <c r="C20826" t="s">
        <v>1</v>
      </c>
      <c r="D20826">
        <v>1</v>
      </c>
      <c r="E20826" t="s">
        <v>13489</v>
      </c>
      <c r="F20826" t="s">
        <v>67</v>
      </c>
      <c r="G20826" t="s">
        <v>4</v>
      </c>
      <c r="H20826" t="s">
        <v>13490</v>
      </c>
      <c r="K20826" s="132">
        <v>20000</v>
      </c>
      <c r="L20826" s="133"/>
      <c r="M20826" s="2">
        <f t="shared" si="325"/>
        <v>-776911.69999999553</v>
      </c>
    </row>
    <row r="20827" spans="1:13" hidden="1">
      <c r="A20827" s="94" t="s">
        <v>13491</v>
      </c>
      <c r="B20827" s="96">
        <v>42369</v>
      </c>
      <c r="C20827" t="s">
        <v>13492</v>
      </c>
      <c r="D20827">
        <v>1</v>
      </c>
      <c r="E20827" t="s">
        <v>13493</v>
      </c>
      <c r="F20827" t="s">
        <v>13</v>
      </c>
      <c r="G20827" t="s">
        <v>4</v>
      </c>
      <c r="H20827" t="s">
        <v>13494</v>
      </c>
      <c r="K20827" s="132">
        <v>70000</v>
      </c>
      <c r="L20827" s="133"/>
      <c r="M20827" s="2">
        <f t="shared" si="325"/>
        <v>-846911.69999999553</v>
      </c>
    </row>
    <row r="20828" spans="1:13" hidden="1">
      <c r="A20828" s="94" t="s">
        <v>13495</v>
      </c>
      <c r="B20828" s="96">
        <v>42369</v>
      </c>
      <c r="C20828" t="s">
        <v>1</v>
      </c>
      <c r="D20828">
        <v>1</v>
      </c>
      <c r="E20828" t="s">
        <v>13496</v>
      </c>
      <c r="F20828" t="s">
        <v>16</v>
      </c>
      <c r="G20828" t="s">
        <v>4</v>
      </c>
      <c r="H20828" t="s">
        <v>13497</v>
      </c>
      <c r="K20828" s="132">
        <v>25000</v>
      </c>
      <c r="L20828" s="133"/>
      <c r="M20828" s="2">
        <f t="shared" si="325"/>
        <v>-871911.69999999553</v>
      </c>
    </row>
    <row r="20829" spans="1:13" hidden="1">
      <c r="A20829" s="94" t="s">
        <v>13498</v>
      </c>
      <c r="B20829" s="96">
        <v>42369</v>
      </c>
      <c r="C20829" t="s">
        <v>1</v>
      </c>
      <c r="D20829">
        <v>1</v>
      </c>
      <c r="E20829" t="s">
        <v>13499</v>
      </c>
      <c r="F20829" t="s">
        <v>16</v>
      </c>
      <c r="G20829" t="s">
        <v>4</v>
      </c>
      <c r="H20829" t="s">
        <v>13497</v>
      </c>
      <c r="K20829" s="132">
        <v>10000</v>
      </c>
      <c r="L20829" s="133"/>
      <c r="M20829" s="2">
        <f t="shared" si="325"/>
        <v>-881911.69999999553</v>
      </c>
    </row>
    <row r="20830" spans="1:13" hidden="1">
      <c r="A20830" s="94" t="s">
        <v>13500</v>
      </c>
      <c r="B20830" s="96">
        <v>42369</v>
      </c>
      <c r="C20830" t="s">
        <v>11</v>
      </c>
      <c r="D20830">
        <v>1</v>
      </c>
      <c r="E20830" t="s">
        <v>13501</v>
      </c>
      <c r="F20830" t="s">
        <v>45</v>
      </c>
      <c r="G20830" t="s">
        <v>4</v>
      </c>
      <c r="H20830" t="s">
        <v>13502</v>
      </c>
      <c r="K20830" s="132">
        <v>829370</v>
      </c>
      <c r="L20830" s="133"/>
      <c r="M20830" s="2">
        <f t="shared" si="325"/>
        <v>-1711281.6999999955</v>
      </c>
    </row>
    <row r="20831" spans="1:13" hidden="1">
      <c r="A20831" s="94" t="s">
        <v>13551</v>
      </c>
      <c r="B20831" s="96">
        <v>42369</v>
      </c>
      <c r="C20831" t="s">
        <v>13552</v>
      </c>
      <c r="D20831">
        <v>2</v>
      </c>
      <c r="E20831" t="s">
        <v>13553</v>
      </c>
      <c r="F20831" t="s">
        <v>51</v>
      </c>
      <c r="G20831" t="s">
        <v>52</v>
      </c>
      <c r="H20831" t="s">
        <v>1682</v>
      </c>
      <c r="I20831" s="2">
        <v>108991.95</v>
      </c>
      <c r="J20831" s="7" t="s">
        <v>36333</v>
      </c>
      <c r="K20831" s="132"/>
      <c r="L20831" s="133"/>
      <c r="M20831" s="2">
        <f t="shared" si="325"/>
        <v>-1602289.7499999956</v>
      </c>
    </row>
    <row r="20832" spans="1:13" hidden="1">
      <c r="A20832" s="94" t="s">
        <v>13554</v>
      </c>
      <c r="B20832" s="96">
        <v>42369</v>
      </c>
      <c r="C20832" t="s">
        <v>13552</v>
      </c>
      <c r="D20832">
        <v>2</v>
      </c>
      <c r="E20832" t="s">
        <v>13555</v>
      </c>
      <c r="F20832" t="s">
        <v>13</v>
      </c>
      <c r="G20832" t="s">
        <v>52</v>
      </c>
      <c r="H20832" t="s">
        <v>13556</v>
      </c>
      <c r="K20832" s="132">
        <v>108991.95</v>
      </c>
      <c r="L20832" s="133" t="s">
        <v>36333</v>
      </c>
      <c r="M20832" s="2">
        <f t="shared" si="325"/>
        <v>-1711281.6999999955</v>
      </c>
    </row>
    <row r="20833" spans="1:16" hidden="1">
      <c r="A20833" s="94" t="s">
        <v>36482</v>
      </c>
      <c r="B20833" s="96">
        <v>42369</v>
      </c>
      <c r="C20833" t="s">
        <v>36483</v>
      </c>
      <c r="D20833">
        <v>2</v>
      </c>
      <c r="E20833" t="s">
        <v>36484</v>
      </c>
      <c r="F20833" t="s">
        <v>51</v>
      </c>
      <c r="G20833" t="s">
        <v>52</v>
      </c>
      <c r="H20833" t="s">
        <v>20369</v>
      </c>
      <c r="I20833" s="2">
        <v>6728</v>
      </c>
      <c r="J20833" s="7">
        <v>1</v>
      </c>
      <c r="K20833" s="132"/>
      <c r="L20833" s="133"/>
      <c r="M20833" s="2">
        <f t="shared" si="325"/>
        <v>-1704553.6999999955</v>
      </c>
    </row>
    <row r="20834" spans="1:16" hidden="1">
      <c r="A20834" s="94" t="s">
        <v>36485</v>
      </c>
      <c r="B20834" s="96">
        <v>42369</v>
      </c>
      <c r="C20834" t="s">
        <v>36486</v>
      </c>
      <c r="D20834">
        <v>2</v>
      </c>
      <c r="E20834" t="s">
        <v>36487</v>
      </c>
      <c r="F20834" t="s">
        <v>67</v>
      </c>
      <c r="G20834" t="s">
        <v>52</v>
      </c>
      <c r="H20834" t="s">
        <v>36488</v>
      </c>
      <c r="K20834" s="132">
        <v>6728</v>
      </c>
      <c r="L20834" s="133"/>
      <c r="M20834" s="2">
        <f t="shared" si="325"/>
        <v>-1711281.6999999955</v>
      </c>
    </row>
    <row r="20835" spans="1:16" hidden="1">
      <c r="A20835" s="94" t="s">
        <v>36489</v>
      </c>
      <c r="B20835" s="96">
        <v>42369</v>
      </c>
      <c r="C20835" t="s">
        <v>1944</v>
      </c>
      <c r="D20835">
        <v>1</v>
      </c>
      <c r="E20835" t="s">
        <v>36490</v>
      </c>
      <c r="F20835" t="s">
        <v>67</v>
      </c>
      <c r="G20835" t="s">
        <v>52</v>
      </c>
      <c r="H20835" t="s">
        <v>36491</v>
      </c>
      <c r="K20835" s="132">
        <v>52100</v>
      </c>
      <c r="L20835" s="133"/>
      <c r="M20835" s="2">
        <f t="shared" si="325"/>
        <v>-1763381.6999999955</v>
      </c>
    </row>
    <row r="20836" spans="1:16" hidden="1">
      <c r="A20836" s="94" t="s">
        <v>36492</v>
      </c>
      <c r="B20836" s="96">
        <v>42369</v>
      </c>
      <c r="C20836" t="s">
        <v>36493</v>
      </c>
      <c r="D20836">
        <v>2</v>
      </c>
      <c r="E20836" t="s">
        <v>36494</v>
      </c>
      <c r="F20836" t="s">
        <v>51</v>
      </c>
      <c r="G20836" t="s">
        <v>52</v>
      </c>
      <c r="H20836" t="s">
        <v>36495</v>
      </c>
      <c r="I20836" s="2">
        <v>2050</v>
      </c>
      <c r="J20836" s="7" t="s">
        <v>36333</v>
      </c>
      <c r="K20836" s="132"/>
      <c r="L20836" s="133"/>
      <c r="M20836" s="2">
        <f t="shared" si="325"/>
        <v>-1761331.6999999955</v>
      </c>
    </row>
    <row r="20837" spans="1:16" hidden="1">
      <c r="A20837" s="94" t="s">
        <v>36496</v>
      </c>
      <c r="B20837" s="96">
        <v>42369</v>
      </c>
      <c r="C20837" t="s">
        <v>36497</v>
      </c>
      <c r="D20837">
        <v>2</v>
      </c>
      <c r="E20837" t="s">
        <v>36498</v>
      </c>
      <c r="F20837" t="s">
        <v>13</v>
      </c>
      <c r="G20837" t="s">
        <v>52</v>
      </c>
      <c r="H20837" t="s">
        <v>36495</v>
      </c>
      <c r="K20837" s="132">
        <v>2050</v>
      </c>
      <c r="L20837" s="133" t="s">
        <v>36333</v>
      </c>
      <c r="M20837" s="2">
        <f t="shared" si="325"/>
        <v>-1763381.6999999955</v>
      </c>
    </row>
    <row r="20838" spans="1:16" hidden="1">
      <c r="A20838" s="94" t="s">
        <v>36499</v>
      </c>
      <c r="B20838" s="96">
        <v>42369</v>
      </c>
      <c r="C20838" t="s">
        <v>36500</v>
      </c>
      <c r="D20838">
        <v>2</v>
      </c>
      <c r="E20838" t="s">
        <v>36501</v>
      </c>
      <c r="F20838" t="s">
        <v>51</v>
      </c>
      <c r="G20838" t="s">
        <v>52</v>
      </c>
      <c r="H20838" t="s">
        <v>1987</v>
      </c>
      <c r="I20838" s="2">
        <v>2001</v>
      </c>
      <c r="J20838" s="7" t="s">
        <v>36333</v>
      </c>
      <c r="K20838" s="132"/>
      <c r="L20838" s="133"/>
      <c r="M20838" s="2">
        <f t="shared" si="325"/>
        <v>-1761380.6999999955</v>
      </c>
    </row>
    <row r="20839" spans="1:16" hidden="1">
      <c r="A20839" s="94" t="s">
        <v>36502</v>
      </c>
      <c r="B20839" s="96">
        <v>42369</v>
      </c>
      <c r="C20839" t="s">
        <v>36500</v>
      </c>
      <c r="D20839">
        <v>2</v>
      </c>
      <c r="E20839" t="s">
        <v>36503</v>
      </c>
      <c r="F20839" t="s">
        <v>13</v>
      </c>
      <c r="G20839" t="s">
        <v>52</v>
      </c>
      <c r="H20839" t="s">
        <v>7205</v>
      </c>
      <c r="K20839" s="132">
        <v>2001</v>
      </c>
      <c r="L20839" s="133" t="s">
        <v>36333</v>
      </c>
      <c r="M20839" s="2">
        <f t="shared" si="325"/>
        <v>-1763381.6999999955</v>
      </c>
    </row>
    <row r="20840" spans="1:16" hidden="1">
      <c r="A20840" s="94" t="s">
        <v>36504</v>
      </c>
      <c r="B20840" s="96">
        <v>42369</v>
      </c>
      <c r="C20840" t="s">
        <v>36505</v>
      </c>
      <c r="D20840">
        <v>1</v>
      </c>
      <c r="E20840" t="s">
        <v>36506</v>
      </c>
      <c r="F20840" t="s">
        <v>13</v>
      </c>
      <c r="G20840" t="s">
        <v>52</v>
      </c>
      <c r="H20840" t="s">
        <v>36507</v>
      </c>
      <c r="K20840" s="132">
        <v>7119.55</v>
      </c>
      <c r="L20840" s="133"/>
      <c r="M20840" s="2">
        <f t="shared" si="325"/>
        <v>-1770501.2499999956</v>
      </c>
    </row>
    <row r="20841" spans="1:16" hidden="1">
      <c r="A20841" s="94" t="s">
        <v>36239</v>
      </c>
      <c r="B20841" s="96">
        <v>42369</v>
      </c>
      <c r="C20841" t="s">
        <v>18</v>
      </c>
      <c r="D20841">
        <v>2</v>
      </c>
      <c r="E20841" t="s">
        <v>36240</v>
      </c>
      <c r="F20841" t="s">
        <v>13559</v>
      </c>
      <c r="G20841" t="s">
        <v>313</v>
      </c>
      <c r="H20841" t="s">
        <v>65</v>
      </c>
      <c r="I20841" s="2">
        <v>672.96</v>
      </c>
      <c r="K20841" s="132"/>
      <c r="L20841" s="133"/>
      <c r="M20841" s="2">
        <f t="shared" si="325"/>
        <v>-1769828.2899999956</v>
      </c>
    </row>
    <row r="20842" spans="1:16" hidden="1">
      <c r="A20842" s="94" t="s">
        <v>36241</v>
      </c>
      <c r="B20842" s="96">
        <v>42369</v>
      </c>
      <c r="C20842" t="s">
        <v>36242</v>
      </c>
      <c r="D20842">
        <v>2</v>
      </c>
      <c r="E20842" t="s">
        <v>36243</v>
      </c>
      <c r="F20842" t="s">
        <v>7054</v>
      </c>
      <c r="G20842" t="s">
        <v>4</v>
      </c>
      <c r="H20842" t="s">
        <v>285</v>
      </c>
      <c r="I20842" s="2">
        <v>1840</v>
      </c>
      <c r="J20842" s="7">
        <v>4</v>
      </c>
      <c r="K20842" s="132"/>
      <c r="L20842" s="133"/>
      <c r="M20842" s="2">
        <f t="shared" si="325"/>
        <v>-1767988.2899999956</v>
      </c>
    </row>
    <row r="20843" spans="1:16" hidden="1">
      <c r="A20843" s="94" t="s">
        <v>36244</v>
      </c>
      <c r="B20843" s="96">
        <v>42369</v>
      </c>
      <c r="C20843" t="s">
        <v>36245</v>
      </c>
      <c r="D20843">
        <v>2</v>
      </c>
      <c r="E20843" t="s">
        <v>36246</v>
      </c>
      <c r="F20843" t="s">
        <v>7054</v>
      </c>
      <c r="G20843" t="s">
        <v>4</v>
      </c>
      <c r="H20843" t="s">
        <v>14776</v>
      </c>
      <c r="I20843" s="2">
        <v>2600</v>
      </c>
      <c r="J20843" s="7">
        <v>4</v>
      </c>
      <c r="K20843" s="132"/>
      <c r="L20843" s="133"/>
      <c r="M20843" s="2">
        <f t="shared" si="325"/>
        <v>-1765388.2899999956</v>
      </c>
    </row>
    <row r="20844" spans="1:16" hidden="1">
      <c r="A20844" s="94" t="s">
        <v>36247</v>
      </c>
      <c r="B20844" s="96">
        <v>42369</v>
      </c>
      <c r="C20844" t="s">
        <v>36248</v>
      </c>
      <c r="D20844">
        <v>2</v>
      </c>
      <c r="E20844" t="s">
        <v>36249</v>
      </c>
      <c r="F20844" t="s">
        <v>7054</v>
      </c>
      <c r="G20844" t="s">
        <v>4</v>
      </c>
      <c r="H20844" t="s">
        <v>14776</v>
      </c>
      <c r="I20844" s="2">
        <v>2600</v>
      </c>
      <c r="J20844" s="7">
        <v>4</v>
      </c>
      <c r="K20844" s="132"/>
      <c r="L20844" s="133"/>
      <c r="M20844" s="2">
        <f t="shared" si="325"/>
        <v>-1762788.2899999956</v>
      </c>
    </row>
    <row r="20845" spans="1:16" hidden="1">
      <c r="A20845" s="94" t="s">
        <v>36250</v>
      </c>
      <c r="B20845" s="96">
        <v>42369</v>
      </c>
      <c r="C20845" t="s">
        <v>23003</v>
      </c>
      <c r="D20845">
        <v>2</v>
      </c>
      <c r="E20845" t="s">
        <v>36251</v>
      </c>
      <c r="F20845" t="s">
        <v>13559</v>
      </c>
      <c r="G20845" t="s">
        <v>313</v>
      </c>
      <c r="H20845" t="s">
        <v>5</v>
      </c>
      <c r="I20845" s="2">
        <v>1309.18</v>
      </c>
      <c r="J20845" s="7" t="s">
        <v>36333</v>
      </c>
      <c r="K20845" s="132"/>
      <c r="L20845" s="133"/>
      <c r="M20845" s="2">
        <f t="shared" si="325"/>
        <v>-1761479.1099999957</v>
      </c>
    </row>
    <row r="20846" spans="1:16" hidden="1">
      <c r="A20846" s="94" t="s">
        <v>36250</v>
      </c>
      <c r="B20846" s="96">
        <v>42369</v>
      </c>
      <c r="C20846" t="s">
        <v>23003</v>
      </c>
      <c r="D20846">
        <v>2</v>
      </c>
      <c r="E20846" t="s">
        <v>36251</v>
      </c>
      <c r="F20846" t="s">
        <v>13559</v>
      </c>
      <c r="G20846" t="s">
        <v>313</v>
      </c>
      <c r="H20846" t="s">
        <v>5</v>
      </c>
      <c r="K20846" s="132">
        <v>870.95</v>
      </c>
      <c r="L20846" s="133" t="s">
        <v>36333</v>
      </c>
      <c r="M20846" s="2">
        <f t="shared" si="325"/>
        <v>-1762350.0599999956</v>
      </c>
      <c r="N20846" s="3">
        <f>+I20845-K20846</f>
        <v>438.23</v>
      </c>
      <c r="O20846" s="94" t="s">
        <v>36527</v>
      </c>
      <c r="P20846" s="56" t="s">
        <v>36372</v>
      </c>
    </row>
    <row r="20847" spans="1:16" hidden="1">
      <c r="A20847" s="94" t="s">
        <v>36252</v>
      </c>
      <c r="B20847" s="96">
        <v>42369</v>
      </c>
      <c r="C20847" t="s">
        <v>23003</v>
      </c>
      <c r="D20847">
        <v>2</v>
      </c>
      <c r="E20847" t="s">
        <v>36253</v>
      </c>
      <c r="F20847" t="s">
        <v>13559</v>
      </c>
      <c r="G20847" t="s">
        <v>313</v>
      </c>
      <c r="H20847" t="s">
        <v>5</v>
      </c>
      <c r="I20847" s="2">
        <v>597.37</v>
      </c>
      <c r="J20847" s="7" t="s">
        <v>36333</v>
      </c>
      <c r="K20847" s="132"/>
      <c r="L20847" s="133"/>
      <c r="M20847" s="2">
        <f t="shared" si="325"/>
        <v>-1761752.6899999955</v>
      </c>
      <c r="O20847" s="94"/>
    </row>
    <row r="20848" spans="1:16" hidden="1">
      <c r="A20848" s="94" t="s">
        <v>36252</v>
      </c>
      <c r="B20848" s="96">
        <v>42369</v>
      </c>
      <c r="C20848" t="s">
        <v>23003</v>
      </c>
      <c r="D20848">
        <v>2</v>
      </c>
      <c r="E20848" t="s">
        <v>36253</v>
      </c>
      <c r="F20848" t="s">
        <v>13559</v>
      </c>
      <c r="G20848" t="s">
        <v>313</v>
      </c>
      <c r="H20848" t="s">
        <v>5</v>
      </c>
      <c r="K20848" s="132">
        <v>397.5</v>
      </c>
      <c r="L20848" s="133" t="s">
        <v>36333</v>
      </c>
      <c r="M20848" s="2">
        <f t="shared" si="325"/>
        <v>-1762150.1899999955</v>
      </c>
      <c r="N20848" s="3">
        <f>+I20847-K20848</f>
        <v>199.87</v>
      </c>
      <c r="O20848" s="94" t="s">
        <v>36527</v>
      </c>
      <c r="P20848" s="56" t="s">
        <v>36372</v>
      </c>
    </row>
    <row r="20849" spans="1:13" hidden="1">
      <c r="A20849" s="94" t="s">
        <v>36254</v>
      </c>
      <c r="B20849" s="96">
        <v>42369</v>
      </c>
      <c r="C20849" t="s">
        <v>23003</v>
      </c>
      <c r="D20849">
        <v>2</v>
      </c>
      <c r="E20849" t="s">
        <v>36255</v>
      </c>
      <c r="F20849" t="s">
        <v>13559</v>
      </c>
      <c r="G20849" t="s">
        <v>313</v>
      </c>
      <c r="H20849" t="s">
        <v>1633</v>
      </c>
      <c r="I20849" s="2">
        <v>945.13</v>
      </c>
      <c r="J20849" s="7" t="s">
        <v>36333</v>
      </c>
      <c r="K20849" s="132"/>
      <c r="L20849" s="133"/>
      <c r="M20849" s="2">
        <f t="shared" si="325"/>
        <v>-1761205.0599999956</v>
      </c>
    </row>
    <row r="20850" spans="1:13" hidden="1">
      <c r="A20850" s="94" t="s">
        <v>36254</v>
      </c>
      <c r="B20850" s="96">
        <v>42369</v>
      </c>
      <c r="C20850" t="s">
        <v>23003</v>
      </c>
      <c r="D20850">
        <v>2</v>
      </c>
      <c r="E20850" t="s">
        <v>36255</v>
      </c>
      <c r="F20850" t="s">
        <v>13559</v>
      </c>
      <c r="G20850" t="s">
        <v>313</v>
      </c>
      <c r="H20850" t="s">
        <v>1633</v>
      </c>
      <c r="K20850" s="132">
        <v>945.13</v>
      </c>
      <c r="L20850" s="133" t="s">
        <v>36333</v>
      </c>
      <c r="M20850" s="2">
        <f t="shared" si="325"/>
        <v>-1762150.1899999955</v>
      </c>
    </row>
    <row r="20851" spans="1:13" hidden="1">
      <c r="A20851" s="94" t="s">
        <v>36256</v>
      </c>
      <c r="B20851" s="96">
        <v>42369</v>
      </c>
      <c r="C20851" t="s">
        <v>18</v>
      </c>
      <c r="D20851">
        <v>2</v>
      </c>
      <c r="E20851" t="s">
        <v>36257</v>
      </c>
      <c r="F20851" t="s">
        <v>13559</v>
      </c>
      <c r="G20851" t="s">
        <v>313</v>
      </c>
      <c r="H20851" t="s">
        <v>65</v>
      </c>
      <c r="I20851" s="2">
        <v>2031.9</v>
      </c>
      <c r="J20851" s="7">
        <v>1</v>
      </c>
      <c r="K20851" s="132"/>
      <c r="L20851" s="133"/>
      <c r="M20851" s="2">
        <f t="shared" si="325"/>
        <v>-1760118.2899999956</v>
      </c>
    </row>
    <row r="20852" spans="1:13" hidden="1">
      <c r="A20852" s="94" t="s">
        <v>36258</v>
      </c>
      <c r="B20852" s="96">
        <v>42369</v>
      </c>
      <c r="C20852" t="s">
        <v>15307</v>
      </c>
      <c r="D20852">
        <v>1</v>
      </c>
      <c r="E20852" t="s">
        <v>36259</v>
      </c>
      <c r="F20852" t="s">
        <v>13565</v>
      </c>
      <c r="G20852" t="s">
        <v>4</v>
      </c>
      <c r="H20852" t="s">
        <v>1134</v>
      </c>
      <c r="I20852" s="2">
        <v>170000</v>
      </c>
      <c r="J20852" s="7">
        <v>4</v>
      </c>
      <c r="K20852" s="132"/>
      <c r="L20852" s="133"/>
      <c r="M20852" s="2">
        <f t="shared" si="325"/>
        <v>-1590118.2899999956</v>
      </c>
    </row>
    <row r="20853" spans="1:13" hidden="1">
      <c r="A20853" s="94" t="s">
        <v>36260</v>
      </c>
      <c r="B20853" s="96">
        <v>42369</v>
      </c>
      <c r="C20853" t="s">
        <v>36261</v>
      </c>
      <c r="D20853">
        <v>2</v>
      </c>
      <c r="E20853" t="s">
        <v>36262</v>
      </c>
      <c r="F20853" t="s">
        <v>7054</v>
      </c>
      <c r="G20853" t="s">
        <v>4</v>
      </c>
      <c r="H20853" t="s">
        <v>13396</v>
      </c>
      <c r="I20853" s="2">
        <v>3225.01</v>
      </c>
      <c r="J20853" s="7">
        <v>3</v>
      </c>
      <c r="K20853" s="132"/>
      <c r="L20853" s="133"/>
      <c r="M20853" s="2">
        <f t="shared" si="325"/>
        <v>-1586893.2799999956</v>
      </c>
    </row>
    <row r="20854" spans="1:13" hidden="1">
      <c r="A20854" s="94" t="s">
        <v>36263</v>
      </c>
      <c r="B20854" s="96">
        <v>42369</v>
      </c>
      <c r="C20854" t="s">
        <v>6</v>
      </c>
      <c r="D20854">
        <v>1</v>
      </c>
      <c r="E20854" t="s">
        <v>36264</v>
      </c>
      <c r="F20854" t="s">
        <v>13610</v>
      </c>
      <c r="G20854" t="s">
        <v>4</v>
      </c>
      <c r="H20854" t="s">
        <v>859</v>
      </c>
      <c r="I20854" s="2">
        <v>8154.49</v>
      </c>
      <c r="K20854" s="132"/>
      <c r="L20854" s="133"/>
      <c r="M20854" s="2">
        <f t="shared" si="325"/>
        <v>-1578738.7899999956</v>
      </c>
    </row>
    <row r="20855" spans="1:13" hidden="1">
      <c r="A20855" s="94" t="s">
        <v>36265</v>
      </c>
      <c r="B20855" s="96">
        <v>42369</v>
      </c>
      <c r="C20855" t="s">
        <v>18</v>
      </c>
      <c r="D20855">
        <v>2</v>
      </c>
      <c r="E20855" t="s">
        <v>36266</v>
      </c>
      <c r="F20855" t="s">
        <v>13559</v>
      </c>
      <c r="G20855" t="s">
        <v>313</v>
      </c>
      <c r="H20855" t="s">
        <v>65</v>
      </c>
      <c r="I20855" s="2">
        <v>557.36</v>
      </c>
      <c r="K20855" s="132"/>
      <c r="L20855" s="133"/>
      <c r="M20855" s="2">
        <f t="shared" si="325"/>
        <v>-1578181.4299999955</v>
      </c>
    </row>
    <row r="20856" spans="1:13" hidden="1">
      <c r="A20856" s="94" t="s">
        <v>36267</v>
      </c>
      <c r="B20856" s="96">
        <v>42369</v>
      </c>
      <c r="C20856" t="s">
        <v>36268</v>
      </c>
      <c r="D20856">
        <v>2</v>
      </c>
      <c r="E20856" t="s">
        <v>36269</v>
      </c>
      <c r="F20856" t="s">
        <v>7054</v>
      </c>
      <c r="G20856" t="s">
        <v>4</v>
      </c>
      <c r="H20856" t="s">
        <v>285</v>
      </c>
      <c r="I20856" s="2">
        <v>1840</v>
      </c>
      <c r="K20856" s="132"/>
      <c r="L20856" s="133"/>
      <c r="M20856" s="2">
        <f t="shared" si="325"/>
        <v>-1576341.4299999955</v>
      </c>
    </row>
    <row r="20857" spans="1:13" hidden="1">
      <c r="A20857" s="94" t="s">
        <v>36270</v>
      </c>
      <c r="B20857" s="96">
        <v>42369</v>
      </c>
      <c r="C20857" t="s">
        <v>36271</v>
      </c>
      <c r="D20857">
        <v>2</v>
      </c>
      <c r="E20857" t="s">
        <v>36272</v>
      </c>
      <c r="F20857" t="s">
        <v>7054</v>
      </c>
      <c r="G20857" t="s">
        <v>4</v>
      </c>
      <c r="H20857" t="s">
        <v>36273</v>
      </c>
      <c r="I20857" s="2">
        <v>590</v>
      </c>
      <c r="K20857" s="132"/>
      <c r="L20857" s="133"/>
      <c r="M20857" s="2">
        <f t="shared" si="325"/>
        <v>-1575751.4299999955</v>
      </c>
    </row>
    <row r="20858" spans="1:13" hidden="1">
      <c r="A20858" s="94" t="s">
        <v>36274</v>
      </c>
      <c r="B20858" s="96">
        <v>42369</v>
      </c>
      <c r="C20858" t="s">
        <v>36275</v>
      </c>
      <c r="D20858">
        <v>2</v>
      </c>
      <c r="E20858" t="s">
        <v>36276</v>
      </c>
      <c r="F20858" t="s">
        <v>7054</v>
      </c>
      <c r="G20858" t="s">
        <v>4</v>
      </c>
      <c r="H20858" t="s">
        <v>22911</v>
      </c>
      <c r="I20858" s="2">
        <v>2990</v>
      </c>
      <c r="K20858" s="132"/>
      <c r="L20858" s="133"/>
      <c r="M20858" s="2">
        <f t="shared" si="325"/>
        <v>-1572761.4299999955</v>
      </c>
    </row>
    <row r="20859" spans="1:13" hidden="1">
      <c r="A20859" s="94" t="s">
        <v>36277</v>
      </c>
      <c r="B20859" s="96">
        <v>42369</v>
      </c>
      <c r="C20859" t="s">
        <v>36278</v>
      </c>
      <c r="D20859">
        <v>2</v>
      </c>
      <c r="E20859" t="s">
        <v>36279</v>
      </c>
      <c r="F20859" t="s">
        <v>7054</v>
      </c>
      <c r="G20859" t="s">
        <v>4</v>
      </c>
      <c r="H20859" t="s">
        <v>13429</v>
      </c>
      <c r="I20859" s="2">
        <v>1025</v>
      </c>
      <c r="K20859" s="132"/>
      <c r="L20859" s="133"/>
      <c r="M20859" s="2">
        <f t="shared" si="325"/>
        <v>-1571736.4299999955</v>
      </c>
    </row>
    <row r="20860" spans="1:13" hidden="1">
      <c r="A20860" s="94" t="s">
        <v>36280</v>
      </c>
      <c r="B20860" s="96">
        <v>42369</v>
      </c>
      <c r="C20860" t="s">
        <v>36281</v>
      </c>
      <c r="D20860">
        <v>2</v>
      </c>
      <c r="E20860" t="s">
        <v>36282</v>
      </c>
      <c r="F20860" t="s">
        <v>7054</v>
      </c>
      <c r="G20860" t="s">
        <v>4</v>
      </c>
      <c r="H20860" t="s">
        <v>36283</v>
      </c>
      <c r="I20860" s="2">
        <v>590</v>
      </c>
      <c r="K20860" s="132"/>
      <c r="L20860" s="133"/>
      <c r="M20860" s="2">
        <f t="shared" si="325"/>
        <v>-1571146.4299999955</v>
      </c>
    </row>
    <row r="20861" spans="1:13" hidden="1">
      <c r="A20861" s="94" t="s">
        <v>36284</v>
      </c>
      <c r="B20861" s="96">
        <v>42369</v>
      </c>
      <c r="C20861" t="s">
        <v>36285</v>
      </c>
      <c r="D20861">
        <v>2</v>
      </c>
      <c r="E20861" t="s">
        <v>36286</v>
      </c>
      <c r="F20861" t="s">
        <v>7054</v>
      </c>
      <c r="G20861" t="s">
        <v>4</v>
      </c>
      <c r="H20861" t="s">
        <v>36287</v>
      </c>
      <c r="I20861" s="2">
        <v>1025</v>
      </c>
      <c r="K20861" s="132"/>
      <c r="L20861" s="133"/>
      <c r="M20861" s="2">
        <f t="shared" si="325"/>
        <v>-1570121.4299999955</v>
      </c>
    </row>
    <row r="20862" spans="1:13" hidden="1">
      <c r="A20862" s="94" t="s">
        <v>36288</v>
      </c>
      <c r="B20862" s="96">
        <v>42369</v>
      </c>
      <c r="C20862" t="s">
        <v>36289</v>
      </c>
      <c r="D20862">
        <v>1</v>
      </c>
      <c r="E20862" t="s">
        <v>36290</v>
      </c>
      <c r="F20862" t="s">
        <v>13565</v>
      </c>
      <c r="G20862" t="s">
        <v>4</v>
      </c>
      <c r="H20862" t="s">
        <v>13434</v>
      </c>
      <c r="I20862" s="2">
        <v>54560</v>
      </c>
      <c r="K20862" s="132"/>
      <c r="L20862" s="133"/>
      <c r="M20862" s="2">
        <f t="shared" si="325"/>
        <v>-1515561.4299999955</v>
      </c>
    </row>
    <row r="20863" spans="1:13" hidden="1">
      <c r="A20863" s="94" t="s">
        <v>36291</v>
      </c>
      <c r="B20863" s="96">
        <v>42369</v>
      </c>
      <c r="C20863" t="s">
        <v>36292</v>
      </c>
      <c r="D20863">
        <v>2</v>
      </c>
      <c r="E20863" t="s">
        <v>36293</v>
      </c>
      <c r="F20863" t="s">
        <v>7054</v>
      </c>
      <c r="G20863" t="s">
        <v>4</v>
      </c>
      <c r="H20863" t="s">
        <v>14535</v>
      </c>
      <c r="I20863" s="2">
        <v>1025</v>
      </c>
      <c r="K20863" s="132"/>
      <c r="L20863" s="133"/>
      <c r="M20863" s="2">
        <f t="shared" si="325"/>
        <v>-1514536.4299999955</v>
      </c>
    </row>
    <row r="20864" spans="1:13" hidden="1">
      <c r="A20864" s="94" t="s">
        <v>36294</v>
      </c>
      <c r="B20864" s="96">
        <v>42369</v>
      </c>
      <c r="C20864" t="s">
        <v>6</v>
      </c>
      <c r="D20864">
        <v>1</v>
      </c>
      <c r="E20864" t="s">
        <v>36295</v>
      </c>
      <c r="F20864" t="s">
        <v>13610</v>
      </c>
      <c r="G20864" t="s">
        <v>4</v>
      </c>
      <c r="H20864" t="s">
        <v>36296</v>
      </c>
      <c r="I20864" s="2">
        <v>8827.25</v>
      </c>
      <c r="K20864" s="132"/>
      <c r="L20864" s="133"/>
      <c r="M20864" s="2">
        <f t="shared" si="325"/>
        <v>-1505709.1799999955</v>
      </c>
    </row>
    <row r="20865" spans="1:14" hidden="1">
      <c r="A20865" s="94" t="s">
        <v>36297</v>
      </c>
      <c r="B20865" s="96">
        <v>42369</v>
      </c>
      <c r="C20865" t="s">
        <v>6</v>
      </c>
      <c r="D20865">
        <v>1</v>
      </c>
      <c r="E20865" t="s">
        <v>36298</v>
      </c>
      <c r="F20865" t="s">
        <v>13565</v>
      </c>
      <c r="G20865" t="s">
        <v>4</v>
      </c>
      <c r="H20865" t="s">
        <v>335</v>
      </c>
      <c r="I20865" s="2">
        <v>100000</v>
      </c>
      <c r="K20865" s="132"/>
      <c r="L20865" s="133"/>
      <c r="M20865" s="2">
        <f t="shared" si="325"/>
        <v>-1405709.1799999955</v>
      </c>
    </row>
    <row r="20866" spans="1:14" hidden="1">
      <c r="A20866" s="94" t="s">
        <v>36299</v>
      </c>
      <c r="B20866" s="96">
        <v>42369</v>
      </c>
      <c r="C20866" t="s">
        <v>6</v>
      </c>
      <c r="D20866">
        <v>1</v>
      </c>
      <c r="E20866" t="s">
        <v>36300</v>
      </c>
      <c r="F20866" t="s">
        <v>13565</v>
      </c>
      <c r="G20866" t="s">
        <v>4</v>
      </c>
      <c r="H20866" t="s">
        <v>12819</v>
      </c>
      <c r="I20866" s="2">
        <v>100000</v>
      </c>
      <c r="K20866" s="132"/>
      <c r="L20866" s="133"/>
      <c r="M20866" s="2">
        <f t="shared" si="325"/>
        <v>-1305709.1799999955</v>
      </c>
    </row>
    <row r="20867" spans="1:14" hidden="1">
      <c r="A20867" s="94" t="s">
        <v>36301</v>
      </c>
      <c r="B20867" s="96">
        <v>42369</v>
      </c>
      <c r="C20867" t="s">
        <v>6</v>
      </c>
      <c r="D20867">
        <v>1</v>
      </c>
      <c r="E20867" t="s">
        <v>36302</v>
      </c>
      <c r="F20867" t="s">
        <v>13565</v>
      </c>
      <c r="G20867" t="s">
        <v>20</v>
      </c>
      <c r="H20867" t="s">
        <v>12819</v>
      </c>
      <c r="I20867" s="2">
        <v>58900</v>
      </c>
      <c r="K20867" s="132"/>
      <c r="L20867" s="133"/>
      <c r="M20867" s="2">
        <f t="shared" si="325"/>
        <v>-1246809.1799999955</v>
      </c>
    </row>
    <row r="20868" spans="1:14" hidden="1">
      <c r="A20868" s="94" t="s">
        <v>36303</v>
      </c>
      <c r="B20868" s="96">
        <v>42369</v>
      </c>
      <c r="C20868" t="s">
        <v>36304</v>
      </c>
      <c r="D20868">
        <v>1</v>
      </c>
      <c r="E20868" t="s">
        <v>36305</v>
      </c>
      <c r="F20868" t="s">
        <v>13565</v>
      </c>
      <c r="G20868" t="s">
        <v>20</v>
      </c>
      <c r="H20868" t="s">
        <v>36306</v>
      </c>
      <c r="I20868" s="2">
        <v>134437.03</v>
      </c>
      <c r="K20868" s="132"/>
      <c r="L20868" s="133"/>
      <c r="M20868" s="2">
        <f t="shared" si="325"/>
        <v>-1112372.1499999955</v>
      </c>
    </row>
    <row r="20869" spans="1:14" hidden="1">
      <c r="A20869" s="94" t="s">
        <v>36307</v>
      </c>
      <c r="B20869" s="96">
        <v>42369</v>
      </c>
      <c r="C20869" t="s">
        <v>36308</v>
      </c>
      <c r="D20869">
        <v>1</v>
      </c>
      <c r="E20869" t="s">
        <v>36309</v>
      </c>
      <c r="F20869" t="s">
        <v>13565</v>
      </c>
      <c r="G20869" t="s">
        <v>4</v>
      </c>
      <c r="H20869" t="s">
        <v>13490</v>
      </c>
      <c r="I20869" s="2">
        <v>20000</v>
      </c>
      <c r="K20869" s="132"/>
      <c r="L20869" s="133"/>
      <c r="M20869" s="2">
        <f t="shared" si="325"/>
        <v>-1092372.1499999955</v>
      </c>
    </row>
    <row r="20870" spans="1:14" hidden="1">
      <c r="A20870" s="94" t="s">
        <v>36310</v>
      </c>
      <c r="B20870" s="96">
        <v>42369</v>
      </c>
      <c r="C20870" t="s">
        <v>35776</v>
      </c>
      <c r="D20870">
        <v>1</v>
      </c>
      <c r="E20870" t="s">
        <v>36311</v>
      </c>
      <c r="F20870" t="s">
        <v>13561</v>
      </c>
      <c r="G20870" t="s">
        <v>4</v>
      </c>
      <c r="H20870" t="s">
        <v>13497</v>
      </c>
      <c r="I20870" s="2">
        <v>105000</v>
      </c>
      <c r="K20870" s="132"/>
      <c r="L20870" s="133"/>
      <c r="M20870" s="2">
        <f t="shared" si="325"/>
        <v>-987372.14999999548</v>
      </c>
    </row>
    <row r="20871" spans="1:14" hidden="1">
      <c r="A20871" s="94" t="s">
        <v>36312</v>
      </c>
      <c r="B20871" s="96">
        <v>42369</v>
      </c>
      <c r="C20871" t="s">
        <v>36313</v>
      </c>
      <c r="D20871">
        <v>1</v>
      </c>
      <c r="E20871" t="s">
        <v>36314</v>
      </c>
      <c r="F20871" t="s">
        <v>13565</v>
      </c>
      <c r="G20871" t="s">
        <v>4</v>
      </c>
      <c r="H20871" t="s">
        <v>13502</v>
      </c>
      <c r="I20871" s="2">
        <v>414685</v>
      </c>
      <c r="K20871" s="132"/>
      <c r="L20871" s="133"/>
      <c r="M20871" s="2">
        <f t="shared" si="325"/>
        <v>-572687.14999999548</v>
      </c>
    </row>
    <row r="20872" spans="1:14" hidden="1">
      <c r="A20872" s="94" t="s">
        <v>36315</v>
      </c>
      <c r="B20872" s="96">
        <v>42369</v>
      </c>
      <c r="C20872" t="s">
        <v>36316</v>
      </c>
      <c r="D20872">
        <v>1</v>
      </c>
      <c r="E20872" t="s">
        <v>36317</v>
      </c>
      <c r="F20872" t="s">
        <v>13565</v>
      </c>
      <c r="G20872" t="s">
        <v>4</v>
      </c>
      <c r="H20872" t="s">
        <v>13502</v>
      </c>
      <c r="I20872" s="2">
        <v>414685</v>
      </c>
      <c r="K20872" s="132"/>
      <c r="L20872" s="133"/>
      <c r="M20872" s="2">
        <f t="shared" si="325"/>
        <v>-158002.14999999548</v>
      </c>
    </row>
    <row r="20873" spans="1:14" hidden="1">
      <c r="A20873" s="94" t="s">
        <v>36508</v>
      </c>
      <c r="B20873" s="96">
        <v>42369</v>
      </c>
      <c r="C20873" t="s">
        <v>6</v>
      </c>
      <c r="D20873">
        <v>1</v>
      </c>
      <c r="E20873" t="s">
        <v>36509</v>
      </c>
      <c r="F20873" t="s">
        <v>13565</v>
      </c>
      <c r="G20873" t="s">
        <v>52</v>
      </c>
      <c r="H20873" t="s">
        <v>6924</v>
      </c>
      <c r="I20873" s="17">
        <v>52100</v>
      </c>
      <c r="K20873" s="132"/>
      <c r="L20873" s="133"/>
      <c r="M20873" s="2">
        <f t="shared" ref="M20873:M20875" si="326">+M20872+I20873-K20873</f>
        <v>-105902.14999999548</v>
      </c>
    </row>
    <row r="20874" spans="1:14" hidden="1">
      <c r="A20874" s="94" t="s">
        <v>36510</v>
      </c>
      <c r="B20874" s="96">
        <v>42369</v>
      </c>
      <c r="C20874" t="s">
        <v>36511</v>
      </c>
      <c r="D20874">
        <v>2</v>
      </c>
      <c r="E20874" t="s">
        <v>36512</v>
      </c>
      <c r="F20874" t="s">
        <v>14391</v>
      </c>
      <c r="G20874" t="s">
        <v>52</v>
      </c>
      <c r="H20874" t="s">
        <v>1674</v>
      </c>
      <c r="I20874" s="17">
        <v>6651.45</v>
      </c>
      <c r="K20874" s="132"/>
      <c r="L20874" s="133"/>
      <c r="M20874" s="2">
        <f t="shared" si="326"/>
        <v>-99250.699999995486</v>
      </c>
    </row>
    <row r="20875" spans="1:14" hidden="1">
      <c r="A20875" s="94" t="s">
        <v>36513</v>
      </c>
      <c r="B20875" s="96">
        <v>42369</v>
      </c>
      <c r="C20875" t="s">
        <v>36514</v>
      </c>
      <c r="D20875">
        <v>2</v>
      </c>
      <c r="E20875" t="s">
        <v>36515</v>
      </c>
      <c r="F20875" t="s">
        <v>14391</v>
      </c>
      <c r="G20875" t="s">
        <v>52</v>
      </c>
      <c r="H20875" t="s">
        <v>7145</v>
      </c>
      <c r="I20875" s="17">
        <v>468</v>
      </c>
      <c r="K20875" s="132"/>
      <c r="L20875" s="133"/>
      <c r="M20875" s="2">
        <f t="shared" si="326"/>
        <v>-98782.699999995486</v>
      </c>
      <c r="N20875" s="3">
        <f>+M20798-M20875</f>
        <v>-638.02000000023691</v>
      </c>
    </row>
    <row r="20876" spans="1:14">
      <c r="A20876" s="94"/>
      <c r="H20876" t="s">
        <v>36516</v>
      </c>
      <c r="I20876" s="2">
        <v>2122830.67</v>
      </c>
      <c r="K20876" s="132">
        <v>2122192.65</v>
      </c>
      <c r="L20876" s="133"/>
    </row>
    <row r="20877" spans="1:14">
      <c r="A20877" s="94"/>
      <c r="H20877" t="s">
        <v>36517</v>
      </c>
      <c r="L20877" s="134"/>
    </row>
    <row r="20878" spans="1:14">
      <c r="A20878" s="94" t="s">
        <v>36518</v>
      </c>
      <c r="B20878" t="s">
        <v>36519</v>
      </c>
      <c r="C20878" t="s">
        <v>36520</v>
      </c>
      <c r="D20878" t="s">
        <v>36521</v>
      </c>
      <c r="E20878" t="s">
        <v>36522</v>
      </c>
      <c r="F20878" t="s">
        <v>36523</v>
      </c>
      <c r="G20878" t="s">
        <v>36519</v>
      </c>
      <c r="H20878" t="s">
        <v>36524</v>
      </c>
      <c r="I20878" s="2" t="s">
        <v>36525</v>
      </c>
      <c r="J20878" s="7" t="s">
        <v>36526</v>
      </c>
      <c r="K20878" s="2" t="s">
        <v>36526</v>
      </c>
    </row>
  </sheetData>
  <autoFilter ref="A7:P20878">
    <filterColumn colId="1">
      <filters blank="1">
        <filter val="---------"/>
        <dateGroupItem year="2015" month="1" day="20" dateTimeGrouping="day"/>
        <dateGroupItem year="2015" month="1" day="21" dateTimeGrouping="day"/>
      </filters>
    </filterColumn>
  </autoFilter>
  <sortState ref="A1:K26460">
    <sortCondition ref="B1:B26460"/>
  </sortState>
  <mergeCells count="2">
    <mergeCell ref="A1:K1"/>
    <mergeCell ref="A2:K2"/>
  </mergeCells>
  <pageMargins left="0.70866141732283472" right="0.70866141732283472" top="0.74803149606299213" bottom="0.74803149606299213" header="0.31496062992125984" footer="0.31496062992125984"/>
  <pageSetup paperSize="9" scale="3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Z91"/>
  <sheetViews>
    <sheetView topLeftCell="G1" workbookViewId="0">
      <selection activeCell="A12" sqref="A12:M12"/>
    </sheetView>
  </sheetViews>
  <sheetFormatPr baseColWidth="10" defaultRowHeight="15"/>
  <cols>
    <col min="4" max="4" width="2.5703125" customWidth="1"/>
    <col min="5" max="5" width="16.85546875" bestFit="1" customWidth="1"/>
    <col min="6" max="6" width="36" bestFit="1" customWidth="1"/>
    <col min="8" max="8" width="39.140625" bestFit="1" customWidth="1"/>
    <col min="9" max="9" width="11.5703125" bestFit="1" customWidth="1"/>
    <col min="10" max="10" width="18.7109375" style="153" bestFit="1" customWidth="1"/>
    <col min="11" max="11" width="13.7109375" style="153" customWidth="1"/>
    <col min="13" max="13" width="28.85546875" bestFit="1" customWidth="1"/>
  </cols>
  <sheetData>
    <row r="1" spans="1:14" s="94" customFormat="1">
      <c r="J1" s="153"/>
      <c r="K1" s="153"/>
    </row>
    <row r="2" spans="1:14" s="94" customFormat="1">
      <c r="F2" s="159" t="s">
        <v>5469</v>
      </c>
      <c r="G2" s="159"/>
      <c r="H2" s="159"/>
      <c r="J2" s="153"/>
      <c r="K2" s="153"/>
    </row>
    <row r="3" spans="1:14" s="94" customFormat="1">
      <c r="F3" s="159" t="s">
        <v>36530</v>
      </c>
      <c r="G3" s="159"/>
      <c r="H3" s="159"/>
      <c r="J3" s="153"/>
      <c r="K3" s="153"/>
    </row>
    <row r="4" spans="1:14" s="94" customFormat="1">
      <c r="F4" s="159">
        <v>2015</v>
      </c>
      <c r="G4" s="159"/>
      <c r="H4" s="159"/>
      <c r="J4" s="153"/>
      <c r="K4" s="153"/>
    </row>
    <row r="5" spans="1:14" s="94" customFormat="1">
      <c r="J5" s="153"/>
      <c r="K5" s="153"/>
    </row>
    <row r="6" spans="1:14" s="94" customFormat="1">
      <c r="J6" s="153"/>
      <c r="K6" s="153"/>
    </row>
    <row r="7" spans="1:14">
      <c r="A7" s="122" t="s">
        <v>13430</v>
      </c>
      <c r="B7" s="123">
        <v>42005</v>
      </c>
      <c r="C7" s="122" t="s">
        <v>6</v>
      </c>
      <c r="D7" s="122">
        <v>1</v>
      </c>
      <c r="E7" s="122" t="s">
        <v>13431</v>
      </c>
      <c r="F7" s="122" t="s">
        <v>29</v>
      </c>
      <c r="G7" s="122" t="s">
        <v>4</v>
      </c>
      <c r="H7" s="122" t="s">
        <v>13432</v>
      </c>
      <c r="I7" s="124">
        <v>0</v>
      </c>
      <c r="J7" s="154"/>
      <c r="K7" s="154"/>
      <c r="L7" s="3">
        <f>+I7</f>
        <v>0</v>
      </c>
      <c r="M7" s="54" t="s">
        <v>36439</v>
      </c>
    </row>
    <row r="8" spans="1:14">
      <c r="A8" s="122" t="s">
        <v>13435</v>
      </c>
      <c r="B8" s="123">
        <v>42005</v>
      </c>
      <c r="C8" s="122" t="s">
        <v>6</v>
      </c>
      <c r="D8" s="122">
        <v>1</v>
      </c>
      <c r="E8" s="122" t="s">
        <v>13436</v>
      </c>
      <c r="F8" s="122" t="s">
        <v>29</v>
      </c>
      <c r="G8" s="122" t="s">
        <v>4</v>
      </c>
      <c r="H8" s="122" t="s">
        <v>1037</v>
      </c>
      <c r="I8" s="124">
        <v>0</v>
      </c>
      <c r="J8" s="154"/>
      <c r="K8" s="154"/>
      <c r="L8" s="3">
        <f>+L7+I8</f>
        <v>0</v>
      </c>
      <c r="M8" s="54" t="s">
        <v>36439</v>
      </c>
    </row>
    <row r="9" spans="1:14">
      <c r="A9" s="122" t="s">
        <v>5089</v>
      </c>
      <c r="B9" s="123">
        <v>42017</v>
      </c>
      <c r="C9" s="122" t="s">
        <v>195</v>
      </c>
      <c r="D9" s="122">
        <v>1</v>
      </c>
      <c r="E9" s="122" t="s">
        <v>5090</v>
      </c>
      <c r="F9" s="122" t="s">
        <v>13</v>
      </c>
      <c r="G9" s="122" t="s">
        <v>4</v>
      </c>
      <c r="H9" s="122" t="s">
        <v>195</v>
      </c>
      <c r="I9" s="124">
        <v>0</v>
      </c>
      <c r="J9" s="154"/>
      <c r="K9" s="154"/>
      <c r="L9" s="116">
        <f t="shared" ref="L9:L72" si="0">+L8+I9</f>
        <v>0</v>
      </c>
      <c r="M9" s="59" t="s">
        <v>36477</v>
      </c>
      <c r="N9" s="56"/>
    </row>
    <row r="10" spans="1:14">
      <c r="A10" s="122" t="s">
        <v>24989</v>
      </c>
      <c r="B10" s="123">
        <v>42019</v>
      </c>
      <c r="C10" s="122" t="s">
        <v>24992</v>
      </c>
      <c r="D10" s="122">
        <v>2</v>
      </c>
      <c r="E10" s="122" t="s">
        <v>24993</v>
      </c>
      <c r="F10" s="122" t="s">
        <v>7054</v>
      </c>
      <c r="G10" s="122" t="s">
        <v>4</v>
      </c>
      <c r="H10" s="122" t="s">
        <v>24994</v>
      </c>
      <c r="I10" s="124">
        <v>0</v>
      </c>
      <c r="J10" s="154"/>
      <c r="K10" s="154"/>
      <c r="L10" s="116">
        <f t="shared" si="0"/>
        <v>0</v>
      </c>
      <c r="M10" s="54" t="s">
        <v>36462</v>
      </c>
      <c r="N10" s="56"/>
    </row>
    <row r="11" spans="1:14">
      <c r="A11" s="122" t="s">
        <v>25979</v>
      </c>
      <c r="B11" s="123">
        <v>42020</v>
      </c>
      <c r="C11" s="122" t="s">
        <v>4654</v>
      </c>
      <c r="D11" s="122">
        <v>2</v>
      </c>
      <c r="E11" s="122" t="s">
        <v>25983</v>
      </c>
      <c r="F11" s="122" t="s">
        <v>13559</v>
      </c>
      <c r="G11" s="122" t="s">
        <v>313</v>
      </c>
      <c r="H11" s="122" t="s">
        <v>25206</v>
      </c>
      <c r="I11" s="124">
        <v>0</v>
      </c>
      <c r="J11" s="154"/>
      <c r="K11" s="154"/>
      <c r="L11" s="116">
        <f t="shared" si="0"/>
        <v>0</v>
      </c>
      <c r="M11" s="54" t="s">
        <v>36462</v>
      </c>
      <c r="N11" s="116"/>
    </row>
    <row r="12" spans="1:14">
      <c r="A12" s="122" t="s">
        <v>29137</v>
      </c>
      <c r="B12" s="123">
        <v>42026</v>
      </c>
      <c r="C12" s="122" t="s">
        <v>29146</v>
      </c>
      <c r="D12" s="122">
        <v>2</v>
      </c>
      <c r="E12" s="122" t="s">
        <v>29147</v>
      </c>
      <c r="F12" s="122" t="s">
        <v>7054</v>
      </c>
      <c r="G12" s="122" t="s">
        <v>4</v>
      </c>
      <c r="H12" s="122" t="s">
        <v>21843</v>
      </c>
      <c r="I12" s="124">
        <v>0</v>
      </c>
      <c r="J12" s="154"/>
      <c r="K12" s="154"/>
      <c r="L12" s="116">
        <f t="shared" si="0"/>
        <v>0</v>
      </c>
      <c r="M12" s="54" t="s">
        <v>36439</v>
      </c>
      <c r="N12" s="56"/>
    </row>
    <row r="13" spans="1:14">
      <c r="A13" s="122" t="s">
        <v>30912</v>
      </c>
      <c r="B13" s="123">
        <v>42028</v>
      </c>
      <c r="C13" s="122" t="s">
        <v>18</v>
      </c>
      <c r="D13" s="122">
        <v>2</v>
      </c>
      <c r="E13" s="122" t="s">
        <v>30919</v>
      </c>
      <c r="F13" s="122" t="s">
        <v>13559</v>
      </c>
      <c r="G13" s="122" t="s">
        <v>479</v>
      </c>
      <c r="H13" s="122" t="s">
        <v>9217</v>
      </c>
      <c r="I13" s="124">
        <v>0</v>
      </c>
      <c r="J13" s="154"/>
      <c r="K13" s="154"/>
      <c r="L13" s="116">
        <f>+L12+I13</f>
        <v>0</v>
      </c>
      <c r="M13" s="54" t="s">
        <v>36439</v>
      </c>
      <c r="N13" s="56"/>
    </row>
    <row r="14" spans="1:14">
      <c r="A14" s="122" t="s">
        <v>12254</v>
      </c>
      <c r="B14" s="123">
        <v>42036</v>
      </c>
      <c r="C14" s="122" t="s">
        <v>6</v>
      </c>
      <c r="D14" s="122">
        <v>1</v>
      </c>
      <c r="E14" s="122" t="s">
        <v>12255</v>
      </c>
      <c r="F14" s="122" t="s">
        <v>29</v>
      </c>
      <c r="G14" s="122" t="s">
        <v>4</v>
      </c>
      <c r="H14" s="122" t="s">
        <v>6222</v>
      </c>
      <c r="I14" s="124">
        <v>0</v>
      </c>
      <c r="J14" s="154"/>
      <c r="K14" s="154"/>
      <c r="L14" s="116">
        <f t="shared" si="0"/>
        <v>0</v>
      </c>
      <c r="M14" s="130" t="s">
        <v>36538</v>
      </c>
      <c r="N14" s="56"/>
    </row>
    <row r="15" spans="1:14">
      <c r="A15" s="56" t="s">
        <v>19243</v>
      </c>
      <c r="B15" s="64">
        <v>42045</v>
      </c>
      <c r="C15" s="56" t="s">
        <v>19265</v>
      </c>
      <c r="D15" s="56">
        <v>2</v>
      </c>
      <c r="E15" s="56" t="s">
        <v>19266</v>
      </c>
      <c r="F15" s="56" t="s">
        <v>13559</v>
      </c>
      <c r="G15" s="56" t="s">
        <v>313</v>
      </c>
      <c r="H15" s="56" t="s">
        <v>5</v>
      </c>
      <c r="I15" s="17">
        <v>0</v>
      </c>
      <c r="J15" s="155"/>
      <c r="K15" s="155"/>
      <c r="L15" s="116">
        <f t="shared" si="0"/>
        <v>0</v>
      </c>
      <c r="M15" s="54" t="s">
        <v>36480</v>
      </c>
      <c r="N15" s="56"/>
    </row>
    <row r="16" spans="1:14">
      <c r="A16" s="122" t="s">
        <v>36464</v>
      </c>
      <c r="B16" s="123">
        <v>42417</v>
      </c>
      <c r="C16" s="122" t="s">
        <v>36463</v>
      </c>
      <c r="D16" s="122"/>
      <c r="E16" s="122"/>
      <c r="F16" s="122" t="s">
        <v>3342</v>
      </c>
      <c r="G16" s="122" t="s">
        <v>52</v>
      </c>
      <c r="H16" s="122" t="s">
        <v>36465</v>
      </c>
      <c r="I16" s="124">
        <v>0</v>
      </c>
      <c r="J16" s="154"/>
      <c r="K16" s="154"/>
      <c r="L16" s="116">
        <f t="shared" si="0"/>
        <v>0</v>
      </c>
      <c r="M16" s="54" t="s">
        <v>36439</v>
      </c>
      <c r="N16" s="56"/>
    </row>
    <row r="17" spans="1:26">
      <c r="A17" s="56" t="s">
        <v>24145</v>
      </c>
      <c r="B17" s="64">
        <v>42082</v>
      </c>
      <c r="C17" s="56" t="s">
        <v>24167</v>
      </c>
      <c r="D17" s="56">
        <v>2</v>
      </c>
      <c r="E17" s="56" t="s">
        <v>24168</v>
      </c>
      <c r="F17" s="56" t="s">
        <v>13559</v>
      </c>
      <c r="G17" s="56" t="s">
        <v>313</v>
      </c>
      <c r="H17" s="56" t="s">
        <v>5</v>
      </c>
      <c r="I17" s="17">
        <v>0</v>
      </c>
      <c r="J17" s="155"/>
      <c r="K17" s="155"/>
      <c r="L17" s="116">
        <f t="shared" si="0"/>
        <v>0</v>
      </c>
      <c r="M17" s="54" t="s">
        <v>36480</v>
      </c>
      <c r="N17" s="56" t="str">
        <f>+CAJA!N4266</f>
        <v xml:space="preserve">***INGRESAR  FACT RF-26654-55-53  </v>
      </c>
    </row>
    <row r="18" spans="1:26">
      <c r="A18" s="56" t="s">
        <v>19197</v>
      </c>
      <c r="B18" s="64">
        <v>42132</v>
      </c>
      <c r="C18" s="56" t="s">
        <v>19209</v>
      </c>
      <c r="D18" s="56">
        <v>2</v>
      </c>
      <c r="E18" s="56" t="s">
        <v>19210</v>
      </c>
      <c r="F18" s="56" t="s">
        <v>13559</v>
      </c>
      <c r="G18" s="56" t="s">
        <v>313</v>
      </c>
      <c r="H18" s="56" t="s">
        <v>2295</v>
      </c>
      <c r="I18" s="17">
        <v>0</v>
      </c>
      <c r="J18" s="155"/>
      <c r="K18" s="155"/>
      <c r="L18" s="116">
        <f t="shared" si="0"/>
        <v>0</v>
      </c>
      <c r="M18" s="54" t="s">
        <v>36462</v>
      </c>
      <c r="N18" s="56"/>
    </row>
    <row r="19" spans="1:26">
      <c r="A19" s="56" t="s">
        <v>19270</v>
      </c>
      <c r="B19" s="64">
        <v>42132</v>
      </c>
      <c r="C19" s="56" t="s">
        <v>19277</v>
      </c>
      <c r="D19" s="56">
        <v>2</v>
      </c>
      <c r="E19" s="56" t="s">
        <v>19278</v>
      </c>
      <c r="F19" s="56" t="s">
        <v>13559</v>
      </c>
      <c r="G19" s="56" t="s">
        <v>313</v>
      </c>
      <c r="H19" s="56" t="s">
        <v>5</v>
      </c>
      <c r="I19" s="17">
        <v>0</v>
      </c>
      <c r="J19" s="155"/>
      <c r="K19" s="155"/>
      <c r="L19" s="116">
        <f t="shared" si="0"/>
        <v>0</v>
      </c>
      <c r="M19" s="54" t="s">
        <v>36480</v>
      </c>
      <c r="N19" s="56"/>
    </row>
    <row r="20" spans="1:26">
      <c r="A20" s="56" t="s">
        <v>19293</v>
      </c>
      <c r="B20" s="64">
        <v>42132</v>
      </c>
      <c r="C20" s="56" t="s">
        <v>19300</v>
      </c>
      <c r="D20" s="56">
        <v>2</v>
      </c>
      <c r="E20" s="56" t="s">
        <v>19301</v>
      </c>
      <c r="F20" s="56" t="s">
        <v>13559</v>
      </c>
      <c r="G20" s="56" t="s">
        <v>313</v>
      </c>
      <c r="H20" s="56" t="s">
        <v>5</v>
      </c>
      <c r="I20" s="17">
        <v>0</v>
      </c>
      <c r="J20" s="155"/>
      <c r="K20" s="155"/>
      <c r="L20" s="116">
        <f t="shared" si="0"/>
        <v>0</v>
      </c>
      <c r="M20" s="54" t="s">
        <v>36480</v>
      </c>
      <c r="N20" s="56"/>
    </row>
    <row r="21" spans="1:26">
      <c r="A21" s="56" t="s">
        <v>25152</v>
      </c>
      <c r="B21" s="64">
        <v>42172</v>
      </c>
      <c r="C21" s="56" t="s">
        <v>25161</v>
      </c>
      <c r="D21" s="56">
        <v>2</v>
      </c>
      <c r="E21" s="56" t="s">
        <v>25162</v>
      </c>
      <c r="F21" s="56" t="s">
        <v>13559</v>
      </c>
      <c r="G21" s="56" t="s">
        <v>313</v>
      </c>
      <c r="H21" s="56" t="s">
        <v>5</v>
      </c>
      <c r="I21" s="17">
        <v>0</v>
      </c>
      <c r="J21" s="155"/>
      <c r="K21" s="155"/>
      <c r="L21" s="116">
        <f>+L20+I21</f>
        <v>0</v>
      </c>
      <c r="M21" s="54" t="s">
        <v>36480</v>
      </c>
      <c r="N21" s="56"/>
    </row>
    <row r="22" spans="1:26">
      <c r="A22" s="56" t="s">
        <v>26498</v>
      </c>
      <c r="B22" s="64">
        <v>42173</v>
      </c>
      <c r="C22" s="56" t="s">
        <v>1802</v>
      </c>
      <c r="D22" s="77">
        <v>2</v>
      </c>
      <c r="E22" s="77" t="s">
        <v>26504</v>
      </c>
      <c r="F22" s="77" t="s">
        <v>13559</v>
      </c>
      <c r="G22" s="77" t="s">
        <v>479</v>
      </c>
      <c r="H22" s="77" t="s">
        <v>6694</v>
      </c>
      <c r="I22" s="79">
        <v>0</v>
      </c>
      <c r="J22" s="155"/>
      <c r="K22" s="155"/>
      <c r="L22" s="116">
        <f>+L21+I22</f>
        <v>0</v>
      </c>
      <c r="M22" s="54" t="s">
        <v>36439</v>
      </c>
      <c r="N22" s="56"/>
    </row>
    <row r="23" spans="1:26">
      <c r="A23" s="56" t="s">
        <v>7497</v>
      </c>
      <c r="B23" s="64">
        <v>42174</v>
      </c>
      <c r="C23" s="56" t="s">
        <v>7498</v>
      </c>
      <c r="D23" s="56">
        <v>2</v>
      </c>
      <c r="E23" s="56" t="s">
        <v>7499</v>
      </c>
      <c r="F23" s="56" t="s">
        <v>211</v>
      </c>
      <c r="G23" s="56" t="s">
        <v>212</v>
      </c>
      <c r="H23" s="56" t="s">
        <v>213</v>
      </c>
      <c r="I23" s="17">
        <v>-9075</v>
      </c>
      <c r="J23" s="154" t="s">
        <v>36547</v>
      </c>
      <c r="K23" s="155"/>
      <c r="L23" s="116">
        <f t="shared" si="0"/>
        <v>-9075</v>
      </c>
      <c r="M23" s="87" t="s">
        <v>36469</v>
      </c>
      <c r="N23" s="56"/>
    </row>
    <row r="24" spans="1:26">
      <c r="A24" s="56" t="s">
        <v>27510</v>
      </c>
      <c r="B24" s="64">
        <v>42175</v>
      </c>
      <c r="C24" s="56" t="s">
        <v>23003</v>
      </c>
      <c r="D24" s="56">
        <v>2</v>
      </c>
      <c r="E24" s="56" t="s">
        <v>27516</v>
      </c>
      <c r="F24" s="56" t="s">
        <v>13559</v>
      </c>
      <c r="G24" s="56" t="s">
        <v>313</v>
      </c>
      <c r="H24" s="56" t="s">
        <v>5514</v>
      </c>
      <c r="I24" s="17">
        <v>0</v>
      </c>
      <c r="J24" s="155"/>
      <c r="K24" s="155"/>
      <c r="L24" s="116">
        <f t="shared" si="0"/>
        <v>-9075</v>
      </c>
      <c r="M24" s="54" t="s">
        <v>36480</v>
      </c>
      <c r="N24" s="56"/>
    </row>
    <row r="25" spans="1:26">
      <c r="A25" s="56" t="s">
        <v>12243</v>
      </c>
      <c r="B25" s="64">
        <v>42185</v>
      </c>
      <c r="C25" s="56" t="s">
        <v>12246</v>
      </c>
      <c r="D25" s="56">
        <v>2</v>
      </c>
      <c r="E25" s="56" t="s">
        <v>12247</v>
      </c>
      <c r="F25" s="56" t="s">
        <v>211</v>
      </c>
      <c r="G25" s="56" t="s">
        <v>212</v>
      </c>
      <c r="H25" s="56" t="s">
        <v>11192</v>
      </c>
      <c r="I25" s="17">
        <v>-5260</v>
      </c>
      <c r="J25" s="94" t="s">
        <v>11189</v>
      </c>
      <c r="K25" s="94" t="s">
        <v>36544</v>
      </c>
      <c r="L25" s="116">
        <f t="shared" si="0"/>
        <v>-14335</v>
      </c>
      <c r="M25" s="87" t="s">
        <v>36469</v>
      </c>
      <c r="N25" s="56"/>
    </row>
    <row r="26" spans="1:26">
      <c r="A26" s="56" t="s">
        <v>12265</v>
      </c>
      <c r="B26" s="64">
        <v>42185</v>
      </c>
      <c r="C26" s="56" t="s">
        <v>12268</v>
      </c>
      <c r="D26" s="56">
        <v>2</v>
      </c>
      <c r="E26" s="56" t="s">
        <v>12269</v>
      </c>
      <c r="F26" s="56" t="s">
        <v>211</v>
      </c>
      <c r="G26" s="56" t="s">
        <v>212</v>
      </c>
      <c r="H26" s="56" t="s">
        <v>11523</v>
      </c>
      <c r="I26" s="17">
        <v>-3030</v>
      </c>
      <c r="J26" s="94" t="s">
        <v>11516</v>
      </c>
      <c r="K26" s="94" t="s">
        <v>36545</v>
      </c>
      <c r="L26" s="116">
        <f t="shared" si="0"/>
        <v>-17365</v>
      </c>
      <c r="M26" s="87" t="s">
        <v>36469</v>
      </c>
      <c r="N26" s="56"/>
    </row>
    <row r="27" spans="1:26">
      <c r="A27" s="56" t="s">
        <v>12270</v>
      </c>
      <c r="B27" s="64">
        <v>42185</v>
      </c>
      <c r="C27" s="56" t="s">
        <v>12271</v>
      </c>
      <c r="D27" s="56">
        <v>2</v>
      </c>
      <c r="E27" s="56" t="s">
        <v>12272</v>
      </c>
      <c r="F27" s="56" t="s">
        <v>211</v>
      </c>
      <c r="G27" s="56" t="s">
        <v>4</v>
      </c>
      <c r="H27" s="56" t="s">
        <v>10455</v>
      </c>
      <c r="I27" s="17">
        <v>-1025</v>
      </c>
      <c r="J27" s="94" t="s">
        <v>10451</v>
      </c>
      <c r="K27" s="94" t="s">
        <v>36543</v>
      </c>
      <c r="L27" s="116">
        <f t="shared" si="0"/>
        <v>-18390</v>
      </c>
      <c r="M27" s="87" t="s">
        <v>36469</v>
      </c>
      <c r="N27" s="56"/>
    </row>
    <row r="28" spans="1:26">
      <c r="A28" s="56" t="s">
        <v>12273</v>
      </c>
      <c r="B28" s="64">
        <v>42185</v>
      </c>
      <c r="C28" s="56" t="s">
        <v>12277</v>
      </c>
      <c r="D28" s="56">
        <v>2</v>
      </c>
      <c r="E28" s="56" t="s">
        <v>12278</v>
      </c>
      <c r="F28" s="56" t="s">
        <v>211</v>
      </c>
      <c r="G28" s="56" t="s">
        <v>212</v>
      </c>
      <c r="H28" s="56" t="s">
        <v>11570</v>
      </c>
      <c r="I28" s="17">
        <v>-1025</v>
      </c>
      <c r="J28" s="94" t="s">
        <v>11566</v>
      </c>
      <c r="K28" s="94" t="s">
        <v>36546</v>
      </c>
      <c r="L28" s="116">
        <f t="shared" si="0"/>
        <v>-19415</v>
      </c>
      <c r="M28" s="87" t="s">
        <v>36469</v>
      </c>
      <c r="N28" s="56"/>
    </row>
    <row r="29" spans="1:26">
      <c r="A29" s="56" t="s">
        <v>12279</v>
      </c>
      <c r="B29" s="64">
        <v>42185</v>
      </c>
      <c r="C29" s="56" t="s">
        <v>12283</v>
      </c>
      <c r="D29" s="56">
        <v>2</v>
      </c>
      <c r="E29" s="56" t="s">
        <v>12284</v>
      </c>
      <c r="F29" s="56" t="s">
        <v>211</v>
      </c>
      <c r="G29" s="56" t="s">
        <v>212</v>
      </c>
      <c r="H29" s="56" t="s">
        <v>10516</v>
      </c>
      <c r="I29" s="17">
        <v>-1025</v>
      </c>
      <c r="J29" s="94" t="s">
        <v>8006</v>
      </c>
      <c r="K29" s="94"/>
      <c r="L29" s="116">
        <f t="shared" si="0"/>
        <v>-20440</v>
      </c>
      <c r="M29" s="87" t="s">
        <v>36469</v>
      </c>
      <c r="N29" s="94"/>
    </row>
    <row r="30" spans="1:26">
      <c r="A30" s="56" t="s">
        <v>12285</v>
      </c>
      <c r="B30" s="64">
        <v>42185</v>
      </c>
      <c r="C30" s="56" t="s">
        <v>12286</v>
      </c>
      <c r="D30" s="56">
        <v>2</v>
      </c>
      <c r="E30" s="56" t="s">
        <v>12287</v>
      </c>
      <c r="F30" s="56" t="s">
        <v>211</v>
      </c>
      <c r="G30" s="56" t="s">
        <v>212</v>
      </c>
      <c r="H30" s="56" t="s">
        <v>433</v>
      </c>
      <c r="I30" s="17">
        <v>-1025</v>
      </c>
      <c r="J30" s="157"/>
      <c r="K30" s="157"/>
      <c r="L30" s="116">
        <f t="shared" si="0"/>
        <v>-21465</v>
      </c>
      <c r="M30" s="87" t="s">
        <v>36469</v>
      </c>
      <c r="N30" s="94"/>
    </row>
    <row r="31" spans="1:26">
      <c r="A31" s="56" t="s">
        <v>12288</v>
      </c>
      <c r="B31" s="64">
        <v>42185</v>
      </c>
      <c r="C31" s="56" t="s">
        <v>12290</v>
      </c>
      <c r="D31" s="56">
        <v>2</v>
      </c>
      <c r="E31" s="56" t="s">
        <v>12291</v>
      </c>
      <c r="F31" s="56" t="s">
        <v>211</v>
      </c>
      <c r="G31" s="56" t="s">
        <v>212</v>
      </c>
      <c r="H31" s="56" t="s">
        <v>12292</v>
      </c>
      <c r="I31" s="17">
        <v>-2990</v>
      </c>
      <c r="J31" s="157"/>
      <c r="K31" s="157"/>
      <c r="L31" s="116">
        <f t="shared" si="0"/>
        <v>-24455</v>
      </c>
      <c r="M31" s="87" t="s">
        <v>36469</v>
      </c>
      <c r="N31" s="94"/>
      <c r="O31" s="64"/>
      <c r="P31" s="56"/>
      <c r="Q31" s="56"/>
      <c r="R31" s="56"/>
      <c r="S31" s="56"/>
      <c r="T31" s="56"/>
      <c r="U31" s="56"/>
      <c r="V31" s="17"/>
      <c r="W31" s="18"/>
      <c r="X31" s="17"/>
      <c r="Y31" s="18"/>
      <c r="Z31" s="2">
        <f t="shared" ref="Z31:Z32" si="1">+Z30+V31-X31</f>
        <v>0</v>
      </c>
    </row>
    <row r="32" spans="1:26">
      <c r="A32" s="56" t="s">
        <v>12293</v>
      </c>
      <c r="B32" s="64">
        <v>42185</v>
      </c>
      <c r="C32" s="56" t="s">
        <v>12295</v>
      </c>
      <c r="D32" s="56">
        <v>2</v>
      </c>
      <c r="E32" s="56" t="s">
        <v>12296</v>
      </c>
      <c r="F32" s="56" t="s">
        <v>211</v>
      </c>
      <c r="G32" s="56" t="s">
        <v>212</v>
      </c>
      <c r="H32" s="56" t="s">
        <v>12297</v>
      </c>
      <c r="I32" s="17">
        <v>-1840</v>
      </c>
      <c r="J32" s="157"/>
      <c r="K32" s="157"/>
      <c r="L32" s="116">
        <f t="shared" si="0"/>
        <v>-26295</v>
      </c>
      <c r="M32" s="87" t="s">
        <v>36469</v>
      </c>
      <c r="N32" s="56"/>
      <c r="O32" s="64"/>
      <c r="P32" s="56"/>
      <c r="Q32" s="56"/>
      <c r="R32" s="56"/>
      <c r="S32" s="56"/>
      <c r="T32" s="56"/>
      <c r="U32" s="56"/>
      <c r="V32" s="17"/>
      <c r="W32" s="18"/>
      <c r="X32" s="17"/>
      <c r="Y32" s="18"/>
      <c r="Z32" s="2">
        <f t="shared" si="1"/>
        <v>0</v>
      </c>
    </row>
    <row r="33" spans="1:25">
      <c r="A33" s="56" t="s">
        <v>12298</v>
      </c>
      <c r="B33" s="64">
        <v>42185</v>
      </c>
      <c r="C33" s="56" t="s">
        <v>12301</v>
      </c>
      <c r="D33" s="56">
        <v>2</v>
      </c>
      <c r="E33" s="56" t="s">
        <v>12302</v>
      </c>
      <c r="F33" s="56" t="s">
        <v>211</v>
      </c>
      <c r="G33" s="56" t="s">
        <v>212</v>
      </c>
      <c r="H33" s="56" t="s">
        <v>11169</v>
      </c>
      <c r="I33" s="17">
        <v>-2400</v>
      </c>
      <c r="J33" s="94" t="s">
        <v>36540</v>
      </c>
      <c r="K33" s="94"/>
      <c r="L33" s="116">
        <f t="shared" si="0"/>
        <v>-28695</v>
      </c>
      <c r="M33" s="87" t="s">
        <v>36469</v>
      </c>
      <c r="N33" s="94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</row>
    <row r="34" spans="1:25">
      <c r="A34" s="56" t="s">
        <v>12303</v>
      </c>
      <c r="B34" s="64">
        <v>42185</v>
      </c>
      <c r="C34" s="56" t="s">
        <v>12304</v>
      </c>
      <c r="D34" s="56">
        <v>2</v>
      </c>
      <c r="E34" s="56" t="s">
        <v>12305</v>
      </c>
      <c r="F34" s="56" t="s">
        <v>211</v>
      </c>
      <c r="G34" s="56" t="s">
        <v>212</v>
      </c>
      <c r="H34" s="56" t="s">
        <v>11678</v>
      </c>
      <c r="I34" s="17">
        <v>-1025</v>
      </c>
      <c r="J34" s="94" t="s">
        <v>11674</v>
      </c>
      <c r="K34" s="94"/>
      <c r="L34" s="116">
        <f t="shared" si="0"/>
        <v>-29720</v>
      </c>
      <c r="M34" s="87" t="s">
        <v>36469</v>
      </c>
      <c r="N34" s="94"/>
    </row>
    <row r="35" spans="1:25">
      <c r="A35" s="56" t="s">
        <v>12306</v>
      </c>
      <c r="B35" s="64">
        <v>42185</v>
      </c>
      <c r="C35" s="56" t="s">
        <v>12307</v>
      </c>
      <c r="D35" s="56">
        <v>2</v>
      </c>
      <c r="E35" s="56" t="s">
        <v>12308</v>
      </c>
      <c r="F35" s="56" t="s">
        <v>211</v>
      </c>
      <c r="G35" s="56" t="s">
        <v>212</v>
      </c>
      <c r="H35" s="56" t="s">
        <v>11556</v>
      </c>
      <c r="I35" s="17">
        <v>-1025</v>
      </c>
      <c r="J35" s="155" t="s">
        <v>36541</v>
      </c>
      <c r="K35" s="155"/>
      <c r="L35" s="116">
        <f t="shared" si="0"/>
        <v>-30745</v>
      </c>
      <c r="M35" s="87" t="s">
        <v>36469</v>
      </c>
      <c r="N35" s="94"/>
    </row>
    <row r="36" spans="1:25">
      <c r="A36" s="56" t="s">
        <v>12309</v>
      </c>
      <c r="B36" s="64">
        <v>42185</v>
      </c>
      <c r="C36" s="56" t="s">
        <v>12311</v>
      </c>
      <c r="D36" s="56">
        <v>2</v>
      </c>
      <c r="E36" s="56" t="s">
        <v>12312</v>
      </c>
      <c r="F36" s="56" t="s">
        <v>211</v>
      </c>
      <c r="G36" s="56" t="s">
        <v>212</v>
      </c>
      <c r="H36" s="56" t="s">
        <v>10856</v>
      </c>
      <c r="I36" s="17">
        <v>-1025</v>
      </c>
      <c r="J36" s="94" t="s">
        <v>10850</v>
      </c>
      <c r="K36" s="94"/>
      <c r="L36" s="116">
        <f t="shared" si="0"/>
        <v>-31770</v>
      </c>
      <c r="M36" s="87" t="s">
        <v>36469</v>
      </c>
      <c r="N36" s="94"/>
    </row>
    <row r="37" spans="1:25">
      <c r="A37" s="56" t="s">
        <v>12314</v>
      </c>
      <c r="B37" s="64">
        <v>42185</v>
      </c>
      <c r="C37" s="56" t="s">
        <v>12316</v>
      </c>
      <c r="D37" s="56">
        <v>2</v>
      </c>
      <c r="E37" s="56" t="s">
        <v>12317</v>
      </c>
      <c r="F37" s="56" t="s">
        <v>211</v>
      </c>
      <c r="G37" s="56" t="s">
        <v>212</v>
      </c>
      <c r="H37" s="56" t="s">
        <v>10500</v>
      </c>
      <c r="I37" s="17">
        <v>-1025</v>
      </c>
      <c r="J37" s="94" t="s">
        <v>10496</v>
      </c>
      <c r="K37" s="94"/>
      <c r="L37" s="116">
        <f t="shared" si="0"/>
        <v>-32795</v>
      </c>
      <c r="M37" s="87" t="s">
        <v>36469</v>
      </c>
      <c r="N37" s="56"/>
    </row>
    <row r="38" spans="1:25">
      <c r="A38" s="56" t="s">
        <v>12320</v>
      </c>
      <c r="B38" s="64">
        <v>42185</v>
      </c>
      <c r="C38" s="56" t="s">
        <v>12323</v>
      </c>
      <c r="D38" s="56">
        <v>2</v>
      </c>
      <c r="E38" s="56" t="s">
        <v>12324</v>
      </c>
      <c r="F38" s="56" t="s">
        <v>211</v>
      </c>
      <c r="G38" s="56" t="s">
        <v>212</v>
      </c>
      <c r="H38" s="56" t="s">
        <v>8689</v>
      </c>
      <c r="I38" s="17">
        <v>-9608.7000000000007</v>
      </c>
      <c r="J38" s="94" t="s">
        <v>8687</v>
      </c>
      <c r="K38" s="94"/>
      <c r="L38" s="116">
        <f t="shared" si="0"/>
        <v>-42403.7</v>
      </c>
      <c r="M38" s="87" t="s">
        <v>36469</v>
      </c>
      <c r="N38" s="56"/>
    </row>
    <row r="39" spans="1:25">
      <c r="A39" s="56" t="s">
        <v>12325</v>
      </c>
      <c r="B39" s="64">
        <v>42185</v>
      </c>
      <c r="C39" s="56" t="s">
        <v>12327</v>
      </c>
      <c r="D39" s="56">
        <v>2</v>
      </c>
      <c r="E39" s="56" t="s">
        <v>12328</v>
      </c>
      <c r="F39" s="56" t="s">
        <v>211</v>
      </c>
      <c r="G39" s="56" t="s">
        <v>212</v>
      </c>
      <c r="H39" s="56" t="s">
        <v>11210</v>
      </c>
      <c r="I39" s="4">
        <v>-1050</v>
      </c>
      <c r="J39" s="94" t="s">
        <v>11207</v>
      </c>
      <c r="K39" s="94"/>
      <c r="L39" s="116">
        <f t="shared" si="0"/>
        <v>-43453.7</v>
      </c>
      <c r="M39" s="87" t="s">
        <v>36469</v>
      </c>
      <c r="N39" s="56"/>
    </row>
    <row r="40" spans="1:25">
      <c r="A40" s="56" t="s">
        <v>12331</v>
      </c>
      <c r="B40" s="64">
        <v>42185</v>
      </c>
      <c r="C40" s="56" t="s">
        <v>12332</v>
      </c>
      <c r="D40" s="56">
        <v>2</v>
      </c>
      <c r="E40" s="56" t="s">
        <v>12333</v>
      </c>
      <c r="F40" s="56" t="s">
        <v>211</v>
      </c>
      <c r="G40" s="56" t="s">
        <v>212</v>
      </c>
      <c r="H40" s="56" t="s">
        <v>12334</v>
      </c>
      <c r="I40" s="17">
        <v>-1025</v>
      </c>
      <c r="J40" s="94" t="s">
        <v>11591</v>
      </c>
      <c r="K40" s="94"/>
      <c r="L40" s="116">
        <f t="shared" si="0"/>
        <v>-44478.7</v>
      </c>
      <c r="M40" s="87" t="s">
        <v>36469</v>
      </c>
      <c r="N40" s="56"/>
    </row>
    <row r="41" spans="1:25">
      <c r="A41" s="56" t="s">
        <v>12336</v>
      </c>
      <c r="B41" s="64">
        <v>42185</v>
      </c>
      <c r="C41" s="56" t="s">
        <v>12337</v>
      </c>
      <c r="D41" s="56">
        <v>2</v>
      </c>
      <c r="E41" s="56" t="s">
        <v>12338</v>
      </c>
      <c r="F41" s="56" t="s">
        <v>211</v>
      </c>
      <c r="G41" s="56" t="s">
        <v>212</v>
      </c>
      <c r="H41" s="56" t="s">
        <v>11399</v>
      </c>
      <c r="I41" s="17">
        <v>-3030</v>
      </c>
      <c r="J41" s="94" t="s">
        <v>11392</v>
      </c>
      <c r="K41" s="94"/>
      <c r="L41" s="116">
        <f t="shared" si="0"/>
        <v>-47508.7</v>
      </c>
      <c r="M41" s="87" t="s">
        <v>36469</v>
      </c>
      <c r="N41" s="56"/>
    </row>
    <row r="42" spans="1:25">
      <c r="A42" s="56" t="s">
        <v>12341</v>
      </c>
      <c r="B42" s="64">
        <v>42185</v>
      </c>
      <c r="C42" s="56" t="s">
        <v>12343</v>
      </c>
      <c r="D42" s="56">
        <v>2</v>
      </c>
      <c r="E42" s="56" t="s">
        <v>12344</v>
      </c>
      <c r="F42" s="56" t="s">
        <v>211</v>
      </c>
      <c r="G42" s="56" t="s">
        <v>212</v>
      </c>
      <c r="H42" s="56" t="s">
        <v>11128</v>
      </c>
      <c r="I42" s="17">
        <v>-1840</v>
      </c>
      <c r="J42" s="94" t="s">
        <v>11123</v>
      </c>
      <c r="K42" s="94"/>
      <c r="L42" s="116">
        <f t="shared" si="0"/>
        <v>-49348.7</v>
      </c>
      <c r="M42" s="87" t="s">
        <v>36469</v>
      </c>
      <c r="N42" s="56"/>
    </row>
    <row r="43" spans="1:25">
      <c r="A43" s="56" t="s">
        <v>12346</v>
      </c>
      <c r="B43" s="64">
        <v>42185</v>
      </c>
      <c r="C43" s="56" t="s">
        <v>12347</v>
      </c>
      <c r="D43" s="56">
        <v>2</v>
      </c>
      <c r="E43" s="56" t="s">
        <v>12348</v>
      </c>
      <c r="F43" s="56" t="s">
        <v>211</v>
      </c>
      <c r="G43" s="56" t="s">
        <v>212</v>
      </c>
      <c r="H43" s="56" t="s">
        <v>11707</v>
      </c>
      <c r="I43" s="17">
        <v>-1025</v>
      </c>
      <c r="J43" s="94" t="s">
        <v>11702</v>
      </c>
      <c r="K43" s="94"/>
      <c r="L43" s="116">
        <f t="shared" si="0"/>
        <v>-50373.7</v>
      </c>
      <c r="M43" s="87" t="s">
        <v>36469</v>
      </c>
      <c r="N43" s="56"/>
    </row>
    <row r="44" spans="1:25">
      <c r="A44" s="56" t="s">
        <v>12350</v>
      </c>
      <c r="B44" s="64">
        <v>42185</v>
      </c>
      <c r="C44" s="56" t="s">
        <v>12351</v>
      </c>
      <c r="D44" s="56">
        <v>2</v>
      </c>
      <c r="E44" s="56" t="s">
        <v>12352</v>
      </c>
      <c r="F44" s="56" t="s">
        <v>211</v>
      </c>
      <c r="G44" s="56" t="s">
        <v>212</v>
      </c>
      <c r="H44" s="56" t="s">
        <v>11199</v>
      </c>
      <c r="I44" s="17">
        <v>-1025</v>
      </c>
      <c r="J44" s="94" t="s">
        <v>11193</v>
      </c>
      <c r="K44" s="94"/>
      <c r="L44" s="116">
        <f t="shared" si="0"/>
        <v>-51398.7</v>
      </c>
      <c r="M44" s="87" t="s">
        <v>36469</v>
      </c>
      <c r="N44" s="56"/>
    </row>
    <row r="45" spans="1:25">
      <c r="A45" s="56" t="s">
        <v>12356</v>
      </c>
      <c r="B45" s="64">
        <v>42185</v>
      </c>
      <c r="C45" s="56" t="s">
        <v>12357</v>
      </c>
      <c r="D45" s="56">
        <v>2</v>
      </c>
      <c r="E45" s="56" t="s">
        <v>12358</v>
      </c>
      <c r="F45" s="56" t="s">
        <v>211</v>
      </c>
      <c r="G45" s="56" t="s">
        <v>212</v>
      </c>
      <c r="H45" s="56" t="s">
        <v>11829</v>
      </c>
      <c r="I45" s="17">
        <v>-1025</v>
      </c>
      <c r="J45" s="94" t="s">
        <v>11825</v>
      </c>
      <c r="K45" s="94"/>
      <c r="L45" s="116">
        <f t="shared" si="0"/>
        <v>-52423.7</v>
      </c>
      <c r="M45" s="87" t="s">
        <v>36469</v>
      </c>
      <c r="N45" s="56"/>
    </row>
    <row r="46" spans="1:25">
      <c r="A46" s="56" t="s">
        <v>12362</v>
      </c>
      <c r="B46" s="64">
        <v>42185</v>
      </c>
      <c r="C46" s="56" t="s">
        <v>12364</v>
      </c>
      <c r="D46" s="56">
        <v>2</v>
      </c>
      <c r="E46" s="56" t="s">
        <v>12365</v>
      </c>
      <c r="F46" s="56" t="s">
        <v>211</v>
      </c>
      <c r="G46" s="56" t="s">
        <v>212</v>
      </c>
      <c r="H46" s="56" t="s">
        <v>11751</v>
      </c>
      <c r="I46" s="17">
        <v>-1025</v>
      </c>
      <c r="J46" s="94" t="s">
        <v>11747</v>
      </c>
      <c r="K46" s="94"/>
      <c r="L46" s="116">
        <f t="shared" si="0"/>
        <v>-53448.7</v>
      </c>
      <c r="M46" s="87" t="s">
        <v>36469</v>
      </c>
      <c r="N46" s="56"/>
    </row>
    <row r="47" spans="1:25">
      <c r="A47" s="56" t="s">
        <v>12367</v>
      </c>
      <c r="B47" s="64">
        <v>42185</v>
      </c>
      <c r="C47" s="56" t="s">
        <v>12368</v>
      </c>
      <c r="D47" s="56">
        <v>2</v>
      </c>
      <c r="E47" s="56" t="s">
        <v>12369</v>
      </c>
      <c r="F47" s="56" t="s">
        <v>211</v>
      </c>
      <c r="G47" s="56" t="s">
        <v>212</v>
      </c>
      <c r="H47" s="56" t="s">
        <v>11806</v>
      </c>
      <c r="I47" s="17">
        <v>-1840</v>
      </c>
      <c r="J47" s="94" t="s">
        <v>11804</v>
      </c>
      <c r="K47" s="94"/>
      <c r="L47" s="116">
        <f t="shared" si="0"/>
        <v>-55288.7</v>
      </c>
      <c r="M47" s="87" t="s">
        <v>36469</v>
      </c>
      <c r="N47" s="56"/>
    </row>
    <row r="48" spans="1:25">
      <c r="A48" s="56" t="s">
        <v>12372</v>
      </c>
      <c r="B48" s="64">
        <v>42185</v>
      </c>
      <c r="C48" s="56" t="s">
        <v>12373</v>
      </c>
      <c r="D48" s="56">
        <v>2</v>
      </c>
      <c r="E48" s="56" t="s">
        <v>12374</v>
      </c>
      <c r="F48" s="56" t="s">
        <v>211</v>
      </c>
      <c r="G48" s="56" t="s">
        <v>212</v>
      </c>
      <c r="H48" s="56" t="s">
        <v>10589</v>
      </c>
      <c r="I48" s="17">
        <v>-1840</v>
      </c>
      <c r="J48" s="94" t="s">
        <v>10582</v>
      </c>
      <c r="K48" s="94"/>
      <c r="L48" s="116">
        <f t="shared" si="0"/>
        <v>-57128.7</v>
      </c>
      <c r="M48" s="87" t="s">
        <v>36469</v>
      </c>
      <c r="N48" s="56"/>
    </row>
    <row r="49" spans="1:14">
      <c r="A49" s="56" t="s">
        <v>12377</v>
      </c>
      <c r="B49" s="64">
        <v>42185</v>
      </c>
      <c r="C49" s="56" t="s">
        <v>12380</v>
      </c>
      <c r="D49" s="56">
        <v>2</v>
      </c>
      <c r="E49" s="56" t="s">
        <v>12381</v>
      </c>
      <c r="F49" s="56" t="s">
        <v>211</v>
      </c>
      <c r="G49" s="56" t="s">
        <v>212</v>
      </c>
      <c r="H49" s="56" t="s">
        <v>10516</v>
      </c>
      <c r="I49" s="17">
        <v>-1025</v>
      </c>
      <c r="J49" s="155" t="s">
        <v>36542</v>
      </c>
      <c r="K49" s="155"/>
      <c r="L49" s="116">
        <f t="shared" si="0"/>
        <v>-58153.7</v>
      </c>
      <c r="M49" s="87" t="s">
        <v>36469</v>
      </c>
      <c r="N49" s="56"/>
    </row>
    <row r="50" spans="1:14">
      <c r="A50" s="56" t="s">
        <v>12382</v>
      </c>
      <c r="B50" s="64">
        <v>42185</v>
      </c>
      <c r="C50" s="56" t="s">
        <v>12383</v>
      </c>
      <c r="D50" s="56">
        <v>2</v>
      </c>
      <c r="E50" s="56" t="s">
        <v>12384</v>
      </c>
      <c r="F50" s="56" t="s">
        <v>211</v>
      </c>
      <c r="G50" s="56" t="s">
        <v>212</v>
      </c>
      <c r="H50" s="56" t="s">
        <v>11730</v>
      </c>
      <c r="I50" s="17">
        <v>-1025</v>
      </c>
      <c r="J50" s="94" t="s">
        <v>11727</v>
      </c>
      <c r="K50" s="94"/>
      <c r="L50" s="116">
        <f t="shared" si="0"/>
        <v>-59178.7</v>
      </c>
      <c r="M50" s="87" t="s">
        <v>36469</v>
      </c>
      <c r="N50" s="56"/>
    </row>
    <row r="51" spans="1:14">
      <c r="A51" s="56" t="s">
        <v>12387</v>
      </c>
      <c r="B51" s="64">
        <v>42185</v>
      </c>
      <c r="C51" s="56" t="s">
        <v>12390</v>
      </c>
      <c r="D51" s="56">
        <v>2</v>
      </c>
      <c r="E51" s="56" t="s">
        <v>12391</v>
      </c>
      <c r="F51" s="56" t="s">
        <v>211</v>
      </c>
      <c r="G51" s="56" t="s">
        <v>212</v>
      </c>
      <c r="H51" s="56" t="s">
        <v>10686</v>
      </c>
      <c r="I51" s="17">
        <v>-1025</v>
      </c>
      <c r="J51" s="94" t="s">
        <v>10682</v>
      </c>
      <c r="K51" s="94"/>
      <c r="L51" s="116">
        <f t="shared" si="0"/>
        <v>-60203.7</v>
      </c>
      <c r="M51" s="87" t="s">
        <v>36469</v>
      </c>
      <c r="N51" s="56"/>
    </row>
    <row r="52" spans="1:14">
      <c r="A52" s="56" t="s">
        <v>12392</v>
      </c>
      <c r="B52" s="64">
        <v>42185</v>
      </c>
      <c r="C52" s="56" t="s">
        <v>12394</v>
      </c>
      <c r="D52" s="56">
        <v>2</v>
      </c>
      <c r="E52" s="56" t="s">
        <v>12395</v>
      </c>
      <c r="F52" s="56" t="s">
        <v>211</v>
      </c>
      <c r="G52" s="56" t="s">
        <v>212</v>
      </c>
      <c r="H52" s="56" t="s">
        <v>11561</v>
      </c>
      <c r="I52" s="17">
        <v>-4100.01</v>
      </c>
      <c r="J52" s="94" t="s">
        <v>11557</v>
      </c>
      <c r="K52" s="94"/>
      <c r="L52" s="116">
        <f t="shared" si="0"/>
        <v>-64303.71</v>
      </c>
      <c r="M52" s="87" t="s">
        <v>36469</v>
      </c>
      <c r="N52" s="56"/>
    </row>
    <row r="53" spans="1:14">
      <c r="A53" s="56" t="s">
        <v>12397</v>
      </c>
      <c r="B53" s="64">
        <v>42185</v>
      </c>
      <c r="C53" s="56" t="s">
        <v>12400</v>
      </c>
      <c r="D53" s="56">
        <v>2</v>
      </c>
      <c r="E53" s="56" t="s">
        <v>12401</v>
      </c>
      <c r="F53" s="56" t="s">
        <v>211</v>
      </c>
      <c r="G53" s="56" t="s">
        <v>212</v>
      </c>
      <c r="H53" s="56" t="s">
        <v>11156</v>
      </c>
      <c r="I53" s="17">
        <v>-1025</v>
      </c>
      <c r="J53" s="94" t="s">
        <v>11154</v>
      </c>
      <c r="K53" s="94"/>
      <c r="L53" s="116">
        <f t="shared" si="0"/>
        <v>-65328.71</v>
      </c>
      <c r="M53" s="87" t="s">
        <v>36469</v>
      </c>
      <c r="N53" s="56"/>
    </row>
    <row r="54" spans="1:14">
      <c r="A54" s="56" t="s">
        <v>12505</v>
      </c>
      <c r="B54" s="64">
        <v>42185</v>
      </c>
      <c r="C54" s="56" t="s">
        <v>12508</v>
      </c>
      <c r="D54" s="56">
        <v>2</v>
      </c>
      <c r="E54" s="56" t="s">
        <v>12509</v>
      </c>
      <c r="F54" s="56" t="s">
        <v>211</v>
      </c>
      <c r="G54" s="56" t="s">
        <v>52</v>
      </c>
      <c r="H54" s="56" t="s">
        <v>11698</v>
      </c>
      <c r="I54" s="17">
        <v>-7110.01</v>
      </c>
      <c r="J54" s="94" t="s">
        <v>11694</v>
      </c>
      <c r="K54" s="94"/>
      <c r="L54" s="116">
        <f t="shared" si="0"/>
        <v>-72438.720000000001</v>
      </c>
      <c r="M54" s="87" t="s">
        <v>36469</v>
      </c>
      <c r="N54" s="56"/>
    </row>
    <row r="55" spans="1:14">
      <c r="A55" s="56" t="s">
        <v>12677</v>
      </c>
      <c r="B55" s="64">
        <v>42185</v>
      </c>
      <c r="C55" s="56" t="s">
        <v>1176</v>
      </c>
      <c r="D55" s="56">
        <v>2</v>
      </c>
      <c r="E55" s="56" t="s">
        <v>12681</v>
      </c>
      <c r="F55" s="56" t="s">
        <v>51</v>
      </c>
      <c r="G55" s="56" t="s">
        <v>52</v>
      </c>
      <c r="H55" s="56" t="s">
        <v>1674</v>
      </c>
      <c r="I55" s="17">
        <v>93178.62</v>
      </c>
      <c r="J55" s="155"/>
      <c r="K55" s="155"/>
      <c r="L55" s="116">
        <f t="shared" si="0"/>
        <v>20739.899999999994</v>
      </c>
      <c r="M55" s="87" t="s">
        <v>36469</v>
      </c>
      <c r="N55" s="56"/>
    </row>
    <row r="56" spans="1:14">
      <c r="A56" s="56" t="s">
        <v>12683</v>
      </c>
      <c r="B56" s="64">
        <v>42185</v>
      </c>
      <c r="C56" s="56" t="s">
        <v>948</v>
      </c>
      <c r="D56" s="56">
        <v>2</v>
      </c>
      <c r="E56" s="56" t="s">
        <v>12686</v>
      </c>
      <c r="F56" s="56" t="s">
        <v>51</v>
      </c>
      <c r="G56" s="56" t="s">
        <v>52</v>
      </c>
      <c r="H56" s="56" t="s">
        <v>1702</v>
      </c>
      <c r="I56" s="17">
        <v>3150.18</v>
      </c>
      <c r="J56" s="155"/>
      <c r="K56" s="155"/>
      <c r="L56" s="116">
        <f t="shared" si="0"/>
        <v>23890.079999999994</v>
      </c>
      <c r="M56" s="87" t="s">
        <v>36469</v>
      </c>
      <c r="N56" s="56"/>
    </row>
    <row r="57" spans="1:14">
      <c r="A57" s="56" t="s">
        <v>12689</v>
      </c>
      <c r="B57" s="64">
        <v>42185</v>
      </c>
      <c r="C57" s="56" t="s">
        <v>948</v>
      </c>
      <c r="D57" s="56">
        <v>2</v>
      </c>
      <c r="E57" s="56" t="s">
        <v>12691</v>
      </c>
      <c r="F57" s="56" t="s">
        <v>51</v>
      </c>
      <c r="G57" s="56" t="s">
        <v>52</v>
      </c>
      <c r="H57" s="56" t="s">
        <v>1674</v>
      </c>
      <c r="I57" s="17">
        <v>305.05</v>
      </c>
      <c r="J57" s="155"/>
      <c r="K57" s="155"/>
      <c r="L57" s="116">
        <f t="shared" si="0"/>
        <v>24195.129999999994</v>
      </c>
      <c r="M57" s="87" t="s">
        <v>36469</v>
      </c>
      <c r="N57" s="56"/>
    </row>
    <row r="58" spans="1:14">
      <c r="A58" s="56" t="s">
        <v>12694</v>
      </c>
      <c r="B58" s="64">
        <v>42185</v>
      </c>
      <c r="C58" s="56" t="s">
        <v>948</v>
      </c>
      <c r="D58" s="56">
        <v>2</v>
      </c>
      <c r="E58" s="56" t="s">
        <v>12697</v>
      </c>
      <c r="F58" s="56" t="s">
        <v>51</v>
      </c>
      <c r="G58" s="56" t="s">
        <v>52</v>
      </c>
      <c r="H58" s="56" t="s">
        <v>12698</v>
      </c>
      <c r="I58" s="17">
        <v>899.74</v>
      </c>
      <c r="J58" s="155"/>
      <c r="K58" s="155"/>
      <c r="L58" s="116">
        <f t="shared" si="0"/>
        <v>25094.869999999995</v>
      </c>
      <c r="M58" s="87" t="s">
        <v>36469</v>
      </c>
      <c r="N58" s="56"/>
    </row>
    <row r="59" spans="1:14">
      <c r="A59" s="56" t="s">
        <v>12699</v>
      </c>
      <c r="B59" s="64">
        <v>42185</v>
      </c>
      <c r="C59" s="56" t="s">
        <v>948</v>
      </c>
      <c r="D59" s="56">
        <v>2</v>
      </c>
      <c r="E59" s="56" t="s">
        <v>12701</v>
      </c>
      <c r="F59" s="56" t="s">
        <v>51</v>
      </c>
      <c r="G59" s="56" t="s">
        <v>52</v>
      </c>
      <c r="H59" s="56" t="s">
        <v>1682</v>
      </c>
      <c r="I59" s="17">
        <v>410</v>
      </c>
      <c r="J59" s="155"/>
      <c r="K59" s="155"/>
      <c r="L59" s="116">
        <f t="shared" si="0"/>
        <v>25504.869999999995</v>
      </c>
      <c r="M59" s="87" t="s">
        <v>36469</v>
      </c>
      <c r="N59" s="56"/>
    </row>
    <row r="60" spans="1:14">
      <c r="A60" s="56" t="s">
        <v>12706</v>
      </c>
      <c r="B60" s="64">
        <v>42185</v>
      </c>
      <c r="C60" s="56" t="s">
        <v>948</v>
      </c>
      <c r="D60" s="56">
        <v>2</v>
      </c>
      <c r="E60" s="56" t="s">
        <v>12707</v>
      </c>
      <c r="F60" s="56" t="s">
        <v>51</v>
      </c>
      <c r="G60" s="56" t="s">
        <v>52</v>
      </c>
      <c r="H60" s="56" t="s">
        <v>8242</v>
      </c>
      <c r="I60" s="17">
        <v>255.35</v>
      </c>
      <c r="J60" s="155"/>
      <c r="K60" s="155"/>
      <c r="L60" s="116">
        <f t="shared" si="0"/>
        <v>25760.219999999994</v>
      </c>
      <c r="M60" s="87" t="s">
        <v>36469</v>
      </c>
      <c r="N60" s="56"/>
    </row>
    <row r="61" spans="1:14">
      <c r="A61" s="56" t="s">
        <v>12713</v>
      </c>
      <c r="B61" s="64">
        <v>42185</v>
      </c>
      <c r="C61" s="56" t="s">
        <v>948</v>
      </c>
      <c r="D61" s="56">
        <v>2</v>
      </c>
      <c r="E61" s="56" t="s">
        <v>12714</v>
      </c>
      <c r="F61" s="56" t="s">
        <v>51</v>
      </c>
      <c r="G61" s="56" t="s">
        <v>52</v>
      </c>
      <c r="H61" s="56" t="s">
        <v>1674</v>
      </c>
      <c r="I61" s="17">
        <v>1255.1099999999999</v>
      </c>
      <c r="J61" s="155"/>
      <c r="K61" s="155"/>
      <c r="L61" s="116">
        <f t="shared" si="0"/>
        <v>27015.329999999994</v>
      </c>
      <c r="M61" s="87" t="s">
        <v>36469</v>
      </c>
      <c r="N61" s="56"/>
    </row>
    <row r="62" spans="1:14">
      <c r="A62" s="56" t="s">
        <v>12721</v>
      </c>
      <c r="B62" s="64">
        <v>42185</v>
      </c>
      <c r="C62" s="56" t="s">
        <v>948</v>
      </c>
      <c r="D62" s="56">
        <v>2</v>
      </c>
      <c r="E62" s="56" t="s">
        <v>12723</v>
      </c>
      <c r="F62" s="56" t="s">
        <v>13</v>
      </c>
      <c r="G62" s="56" t="s">
        <v>52</v>
      </c>
      <c r="H62" s="56" t="s">
        <v>12724</v>
      </c>
      <c r="I62" s="17">
        <v>-97483.87</v>
      </c>
      <c r="J62" s="155"/>
      <c r="K62" s="155"/>
      <c r="L62" s="116">
        <f t="shared" si="0"/>
        <v>-70468.540000000008</v>
      </c>
      <c r="M62" s="87" t="s">
        <v>36469</v>
      </c>
      <c r="N62" s="56"/>
    </row>
    <row r="63" spans="1:14">
      <c r="A63" s="56" t="s">
        <v>12726</v>
      </c>
      <c r="B63" s="64">
        <v>42185</v>
      </c>
      <c r="C63" s="56" t="s">
        <v>948</v>
      </c>
      <c r="D63" s="56">
        <v>2</v>
      </c>
      <c r="E63" s="56" t="s">
        <v>12727</v>
      </c>
      <c r="F63" s="56" t="s">
        <v>13</v>
      </c>
      <c r="G63" s="56" t="s">
        <v>52</v>
      </c>
      <c r="H63" s="56" t="s">
        <v>12724</v>
      </c>
      <c r="I63" s="17">
        <v>-1942.24</v>
      </c>
      <c r="J63" s="155"/>
      <c r="K63" s="155"/>
      <c r="L63" s="116">
        <f t="shared" si="0"/>
        <v>-72410.780000000013</v>
      </c>
      <c r="M63" s="87" t="s">
        <v>36469</v>
      </c>
      <c r="N63" s="56"/>
    </row>
    <row r="64" spans="1:14">
      <c r="A64" s="56" t="s">
        <v>12728</v>
      </c>
      <c r="B64" s="64">
        <v>42185</v>
      </c>
      <c r="C64" s="56" t="s">
        <v>948</v>
      </c>
      <c r="D64" s="56">
        <v>2</v>
      </c>
      <c r="E64" s="56" t="s">
        <v>12730</v>
      </c>
      <c r="F64" s="56" t="s">
        <v>13</v>
      </c>
      <c r="G64" s="56" t="s">
        <v>52</v>
      </c>
      <c r="H64" s="56" t="s">
        <v>12724</v>
      </c>
      <c r="I64" s="17">
        <v>-230.83</v>
      </c>
      <c r="J64" s="155"/>
      <c r="K64" s="155"/>
      <c r="L64" s="116">
        <f t="shared" si="0"/>
        <v>-72641.610000000015</v>
      </c>
      <c r="M64" s="87" t="s">
        <v>36469</v>
      </c>
      <c r="N64" s="56"/>
    </row>
    <row r="65" spans="1:15">
      <c r="A65" s="77" t="s">
        <v>371</v>
      </c>
      <c r="B65" s="78">
        <v>42186</v>
      </c>
      <c r="C65" s="77" t="s">
        <v>372</v>
      </c>
      <c r="D65" s="77">
        <v>2</v>
      </c>
      <c r="E65" s="77" t="s">
        <v>373</v>
      </c>
      <c r="F65" s="77" t="s">
        <v>211</v>
      </c>
      <c r="G65" s="77" t="s">
        <v>212</v>
      </c>
      <c r="H65" s="77" t="s">
        <v>374</v>
      </c>
      <c r="I65" s="79">
        <v>-1840</v>
      </c>
      <c r="J65" s="154" t="s">
        <v>36547</v>
      </c>
      <c r="K65" s="94"/>
      <c r="L65" s="116">
        <f t="shared" si="0"/>
        <v>-74481.610000000015</v>
      </c>
      <c r="M65" s="87" t="s">
        <v>36469</v>
      </c>
      <c r="N65" s="56"/>
    </row>
    <row r="66" spans="1:15">
      <c r="A66" s="56" t="s">
        <v>13319</v>
      </c>
      <c r="B66" s="64">
        <v>42215</v>
      </c>
      <c r="C66" s="56" t="s">
        <v>13320</v>
      </c>
      <c r="D66" s="56">
        <v>2</v>
      </c>
      <c r="E66" s="56" t="s">
        <v>13321</v>
      </c>
      <c r="F66" s="56" t="s">
        <v>13</v>
      </c>
      <c r="G66" s="56" t="s">
        <v>52</v>
      </c>
      <c r="H66" s="56" t="s">
        <v>13322</v>
      </c>
      <c r="I66" s="17">
        <f>-5198.54+2792.73</f>
        <v>-2405.81</v>
      </c>
      <c r="J66" s="154" t="s">
        <v>36547</v>
      </c>
      <c r="K66" s="155"/>
      <c r="L66" s="116">
        <f t="shared" si="0"/>
        <v>-76887.420000000013</v>
      </c>
      <c r="M66" s="87" t="s">
        <v>36469</v>
      </c>
      <c r="N66" s="56"/>
    </row>
    <row r="67" spans="1:15">
      <c r="A67" s="77" t="s">
        <v>12708</v>
      </c>
      <c r="B67" s="78">
        <v>42216</v>
      </c>
      <c r="C67" s="77" t="s">
        <v>12711</v>
      </c>
      <c r="D67" s="77">
        <v>2</v>
      </c>
      <c r="E67" s="77" t="s">
        <v>12712</v>
      </c>
      <c r="F67" s="77" t="s">
        <v>211</v>
      </c>
      <c r="G67" s="77" t="s">
        <v>212</v>
      </c>
      <c r="H67" s="77" t="s">
        <v>213</v>
      </c>
      <c r="I67" s="79">
        <v>-11450</v>
      </c>
      <c r="J67" s="154" t="s">
        <v>36547</v>
      </c>
      <c r="K67" s="155"/>
      <c r="L67" s="116">
        <f t="shared" si="0"/>
        <v>-88337.420000000013</v>
      </c>
      <c r="M67" s="87" t="s">
        <v>36469</v>
      </c>
      <c r="N67" s="56"/>
    </row>
    <row r="68" spans="1:15">
      <c r="A68" s="56" t="s">
        <v>34527</v>
      </c>
      <c r="B68" s="64">
        <v>42216</v>
      </c>
      <c r="C68" s="56" t="s">
        <v>23003</v>
      </c>
      <c r="D68" s="56">
        <v>2</v>
      </c>
      <c r="E68" s="56" t="s">
        <v>34539</v>
      </c>
      <c r="F68" s="56" t="s">
        <v>13559</v>
      </c>
      <c r="G68" s="56" t="s">
        <v>313</v>
      </c>
      <c r="H68" s="56" t="s">
        <v>5</v>
      </c>
      <c r="I68" s="17">
        <v>0</v>
      </c>
      <c r="J68" s="155"/>
      <c r="K68" s="155"/>
      <c r="L68" s="116">
        <f t="shared" si="0"/>
        <v>-88337.420000000013</v>
      </c>
      <c r="M68" s="54" t="s">
        <v>36480</v>
      </c>
      <c r="N68" s="56"/>
    </row>
    <row r="69" spans="1:15">
      <c r="A69" s="56" t="s">
        <v>34540</v>
      </c>
      <c r="B69" s="64">
        <v>42216</v>
      </c>
      <c r="C69" s="56" t="s">
        <v>23003</v>
      </c>
      <c r="D69" s="56">
        <v>2</v>
      </c>
      <c r="E69" s="56" t="s">
        <v>34553</v>
      </c>
      <c r="F69" s="56" t="s">
        <v>13559</v>
      </c>
      <c r="G69" s="56" t="s">
        <v>313</v>
      </c>
      <c r="H69" s="56" t="s">
        <v>5</v>
      </c>
      <c r="I69" s="17">
        <v>0</v>
      </c>
      <c r="J69" s="155"/>
      <c r="K69" s="155"/>
      <c r="L69" s="116">
        <f t="shared" si="0"/>
        <v>-88337.420000000013</v>
      </c>
      <c r="M69" s="54" t="s">
        <v>36480</v>
      </c>
      <c r="N69" s="56"/>
    </row>
    <row r="70" spans="1:15">
      <c r="A70" s="56" t="s">
        <v>34554</v>
      </c>
      <c r="B70" s="64">
        <v>42216</v>
      </c>
      <c r="C70" s="56" t="s">
        <v>23003</v>
      </c>
      <c r="D70" s="56">
        <v>2</v>
      </c>
      <c r="E70" s="56" t="s">
        <v>34566</v>
      </c>
      <c r="F70" s="56" t="s">
        <v>13559</v>
      </c>
      <c r="G70" s="56" t="s">
        <v>313</v>
      </c>
      <c r="H70" s="56" t="s">
        <v>5</v>
      </c>
      <c r="I70" s="17">
        <v>0</v>
      </c>
      <c r="J70" s="155"/>
      <c r="K70" s="155"/>
      <c r="L70" s="116">
        <f t="shared" si="0"/>
        <v>-88337.420000000013</v>
      </c>
      <c r="M70" s="54" t="s">
        <v>36480</v>
      </c>
      <c r="N70" s="56"/>
    </row>
    <row r="71" spans="1:15">
      <c r="A71" s="56" t="s">
        <v>34397</v>
      </c>
      <c r="B71" s="64">
        <v>42216</v>
      </c>
      <c r="C71" s="56" t="s">
        <v>34410</v>
      </c>
      <c r="D71" s="56">
        <v>2</v>
      </c>
      <c r="E71" s="56" t="s">
        <v>34411</v>
      </c>
      <c r="F71" s="56" t="s">
        <v>7054</v>
      </c>
      <c r="G71" s="56" t="s">
        <v>212</v>
      </c>
      <c r="H71" s="56" t="s">
        <v>1987</v>
      </c>
      <c r="I71" s="17">
        <v>0</v>
      </c>
      <c r="J71" s="155"/>
      <c r="K71" s="155"/>
      <c r="L71" s="116">
        <f t="shared" si="0"/>
        <v>-88337.420000000013</v>
      </c>
      <c r="M71" s="131" t="s">
        <v>36539</v>
      </c>
      <c r="N71" s="56"/>
    </row>
    <row r="72" spans="1:15">
      <c r="A72" s="77" t="s">
        <v>6307</v>
      </c>
      <c r="B72" s="78">
        <v>42233</v>
      </c>
      <c r="C72" s="77" t="s">
        <v>6314</v>
      </c>
      <c r="D72" s="77">
        <v>2</v>
      </c>
      <c r="E72" s="77" t="s">
        <v>6315</v>
      </c>
      <c r="F72" s="77" t="s">
        <v>211</v>
      </c>
      <c r="G72" s="77" t="s">
        <v>212</v>
      </c>
      <c r="H72" s="77" t="s">
        <v>213</v>
      </c>
      <c r="I72" s="79">
        <v>-791.8</v>
      </c>
      <c r="J72" s="154" t="s">
        <v>36547</v>
      </c>
      <c r="K72" s="155"/>
      <c r="L72" s="116">
        <f t="shared" si="0"/>
        <v>-89129.220000000016</v>
      </c>
      <c r="M72" s="87" t="s">
        <v>36469</v>
      </c>
      <c r="N72" s="56"/>
    </row>
    <row r="73" spans="1:15">
      <c r="A73" s="77" t="s">
        <v>7075</v>
      </c>
      <c r="B73" s="78">
        <v>42235</v>
      </c>
      <c r="C73" s="77" t="s">
        <v>7078</v>
      </c>
      <c r="D73" s="77">
        <v>2</v>
      </c>
      <c r="E73" s="77" t="s">
        <v>7079</v>
      </c>
      <c r="F73" s="77" t="s">
        <v>211</v>
      </c>
      <c r="G73" s="77" t="s">
        <v>212</v>
      </c>
      <c r="H73" s="77" t="s">
        <v>213</v>
      </c>
      <c r="I73" s="79">
        <v>-8096.7</v>
      </c>
      <c r="J73" s="154" t="s">
        <v>36547</v>
      </c>
      <c r="K73" s="155"/>
      <c r="L73" s="116">
        <f t="shared" ref="L73:L85" si="2">+L72+I73</f>
        <v>-97225.920000000013</v>
      </c>
      <c r="M73" s="87" t="s">
        <v>36469</v>
      </c>
      <c r="N73" s="56"/>
    </row>
    <row r="74" spans="1:15">
      <c r="A74" s="56" t="s">
        <v>13166</v>
      </c>
      <c r="B74" s="64">
        <v>42277</v>
      </c>
      <c r="C74" s="56" t="s">
        <v>43</v>
      </c>
      <c r="D74" s="56">
        <v>1</v>
      </c>
      <c r="E74" s="56" t="s">
        <v>12329</v>
      </c>
      <c r="F74" s="56" t="s">
        <v>13</v>
      </c>
      <c r="G74" s="56" t="s">
        <v>20</v>
      </c>
      <c r="H74" s="56" t="s">
        <v>13167</v>
      </c>
      <c r="I74" s="17">
        <v>0</v>
      </c>
      <c r="J74" s="155"/>
      <c r="K74" s="155"/>
      <c r="L74" s="116">
        <f t="shared" si="2"/>
        <v>-97225.920000000013</v>
      </c>
      <c r="M74" s="56"/>
      <c r="N74" s="56"/>
    </row>
    <row r="75" spans="1:15">
      <c r="A75" s="56" t="s">
        <v>8178</v>
      </c>
      <c r="B75" s="64">
        <v>42296</v>
      </c>
      <c r="C75" s="56" t="s">
        <v>1176</v>
      </c>
      <c r="D75" s="56">
        <v>1</v>
      </c>
      <c r="E75" s="56" t="s">
        <v>8179</v>
      </c>
      <c r="F75" s="56" t="s">
        <v>13</v>
      </c>
      <c r="G75" s="56" t="s">
        <v>4</v>
      </c>
      <c r="H75" s="56" t="s">
        <v>7145</v>
      </c>
      <c r="I75" s="17">
        <v>132.04</v>
      </c>
      <c r="J75" s="155"/>
      <c r="K75" s="155"/>
      <c r="L75" s="116">
        <f t="shared" si="2"/>
        <v>-97093.880000000019</v>
      </c>
      <c r="M75" s="87" t="s">
        <v>36469</v>
      </c>
      <c r="N75" s="56"/>
    </row>
    <row r="76" spans="1:15">
      <c r="A76" s="77" t="s">
        <v>9981</v>
      </c>
      <c r="B76" s="78">
        <v>42300</v>
      </c>
      <c r="C76" s="77" t="s">
        <v>9982</v>
      </c>
      <c r="D76" s="77">
        <v>2</v>
      </c>
      <c r="E76" s="77" t="s">
        <v>9983</v>
      </c>
      <c r="F76" s="77" t="s">
        <v>211</v>
      </c>
      <c r="G76" s="77" t="s">
        <v>212</v>
      </c>
      <c r="H76" s="77" t="s">
        <v>213</v>
      </c>
      <c r="I76" s="79">
        <v>-7980</v>
      </c>
      <c r="J76" s="154" t="s">
        <v>36547</v>
      </c>
      <c r="K76" s="155"/>
      <c r="L76" s="116">
        <f t="shared" si="2"/>
        <v>-105073.88000000002</v>
      </c>
      <c r="M76" s="87" t="s">
        <v>36469</v>
      </c>
      <c r="N76" s="18"/>
      <c r="O76" s="2"/>
    </row>
    <row r="77" spans="1:15">
      <c r="A77" s="127" t="s">
        <v>12957</v>
      </c>
      <c r="B77" s="128">
        <v>42307</v>
      </c>
      <c r="C77" s="127" t="s">
        <v>12960</v>
      </c>
      <c r="D77" s="127">
        <v>2</v>
      </c>
      <c r="E77" s="127" t="s">
        <v>12961</v>
      </c>
      <c r="F77" s="127" t="s">
        <v>211</v>
      </c>
      <c r="G77" s="127" t="s">
        <v>212</v>
      </c>
      <c r="H77" s="127" t="s">
        <v>213</v>
      </c>
      <c r="I77" s="129">
        <v>-8696.7000000000007</v>
      </c>
      <c r="J77" s="154" t="s">
        <v>36547</v>
      </c>
      <c r="K77" s="154"/>
      <c r="L77" s="136">
        <f t="shared" si="2"/>
        <v>-113770.58000000002</v>
      </c>
      <c r="M77" s="137" t="s">
        <v>36469</v>
      </c>
      <c r="N77" s="138"/>
      <c r="O77" s="15"/>
    </row>
    <row r="78" spans="1:15">
      <c r="A78" s="77" t="s">
        <v>11690</v>
      </c>
      <c r="B78" s="78">
        <v>42313</v>
      </c>
      <c r="C78" s="77" t="s">
        <v>11</v>
      </c>
      <c r="D78" s="77">
        <v>1</v>
      </c>
      <c r="E78" s="77" t="s">
        <v>11691</v>
      </c>
      <c r="F78" s="77" t="s">
        <v>16</v>
      </c>
      <c r="G78" s="77" t="s">
        <v>20</v>
      </c>
      <c r="H78" s="77" t="s">
        <v>2401</v>
      </c>
      <c r="I78" s="79">
        <v>0</v>
      </c>
      <c r="J78" s="155"/>
      <c r="K78" s="155"/>
      <c r="L78" s="116">
        <f t="shared" si="2"/>
        <v>-113770.58000000002</v>
      </c>
      <c r="M78" s="99" t="s">
        <v>36537</v>
      </c>
      <c r="N78" s="56"/>
    </row>
    <row r="79" spans="1:15">
      <c r="A79" s="127" t="s">
        <v>7047</v>
      </c>
      <c r="B79" s="128">
        <v>42326</v>
      </c>
      <c r="C79" s="127" t="s">
        <v>7052</v>
      </c>
      <c r="D79" s="127">
        <v>2</v>
      </c>
      <c r="E79" s="127" t="s">
        <v>7053</v>
      </c>
      <c r="F79" s="127" t="s">
        <v>7054</v>
      </c>
      <c r="G79" s="127" t="s">
        <v>212</v>
      </c>
      <c r="H79" s="127" t="s">
        <v>7055</v>
      </c>
      <c r="I79" s="129">
        <v>0</v>
      </c>
      <c r="J79" s="154"/>
      <c r="K79" s="154"/>
      <c r="L79" s="116">
        <f t="shared" si="2"/>
        <v>-113770.58000000002</v>
      </c>
      <c r="M79" s="107" t="s">
        <v>36372</v>
      </c>
      <c r="N79" s="56"/>
    </row>
    <row r="80" spans="1:15">
      <c r="A80" s="77" t="s">
        <v>29667</v>
      </c>
      <c r="B80" s="78">
        <v>42331</v>
      </c>
      <c r="C80" s="77" t="s">
        <v>29678</v>
      </c>
      <c r="D80" s="77">
        <v>2</v>
      </c>
      <c r="E80" s="77" t="s">
        <v>29679</v>
      </c>
      <c r="F80" s="77" t="s">
        <v>13559</v>
      </c>
      <c r="G80" s="77" t="s">
        <v>313</v>
      </c>
      <c r="H80" s="77" t="s">
        <v>5</v>
      </c>
      <c r="I80" s="79">
        <v>0</v>
      </c>
      <c r="J80" s="155"/>
      <c r="K80" s="155"/>
      <c r="L80" s="116">
        <f t="shared" si="2"/>
        <v>-113770.58000000002</v>
      </c>
      <c r="M80" s="54" t="s">
        <v>36480</v>
      </c>
      <c r="N80" s="56"/>
    </row>
    <row r="81" spans="1:18">
      <c r="A81" s="77" t="s">
        <v>29607</v>
      </c>
      <c r="B81" s="78">
        <v>42331</v>
      </c>
      <c r="C81" s="77" t="s">
        <v>23003</v>
      </c>
      <c r="D81" s="77">
        <v>2</v>
      </c>
      <c r="E81" s="77" t="s">
        <v>29620</v>
      </c>
      <c r="F81" s="77" t="s">
        <v>13559</v>
      </c>
      <c r="G81" s="77" t="s">
        <v>313</v>
      </c>
      <c r="H81" s="77" t="s">
        <v>435</v>
      </c>
      <c r="I81" s="79">
        <v>0</v>
      </c>
      <c r="J81" s="155"/>
      <c r="K81" s="155"/>
      <c r="L81" s="116">
        <f t="shared" si="2"/>
        <v>-113770.58000000002</v>
      </c>
      <c r="M81" s="54" t="s">
        <v>36480</v>
      </c>
      <c r="N81" s="18"/>
      <c r="O81" s="2"/>
      <c r="P81" s="26"/>
      <c r="Q81" s="25"/>
      <c r="R81" s="94"/>
    </row>
    <row r="82" spans="1:18">
      <c r="A82" s="77" t="s">
        <v>22201</v>
      </c>
      <c r="B82" s="78">
        <v>42348</v>
      </c>
      <c r="C82" s="77" t="s">
        <v>22204</v>
      </c>
      <c r="D82" s="77">
        <v>2</v>
      </c>
      <c r="E82" s="77" t="s">
        <v>22205</v>
      </c>
      <c r="F82" s="77" t="s">
        <v>13559</v>
      </c>
      <c r="G82" s="77" t="s">
        <v>313</v>
      </c>
      <c r="H82" s="77" t="s">
        <v>5</v>
      </c>
      <c r="I82" s="79">
        <v>0</v>
      </c>
      <c r="J82" s="155"/>
      <c r="K82" s="155"/>
      <c r="L82" s="116">
        <f t="shared" si="2"/>
        <v>-113770.58000000002</v>
      </c>
      <c r="M82" s="54" t="s">
        <v>36480</v>
      </c>
      <c r="N82" s="79"/>
    </row>
    <row r="83" spans="1:18">
      <c r="A83" s="94" t="s">
        <v>12136</v>
      </c>
      <c r="B83" s="96">
        <v>42361</v>
      </c>
      <c r="C83" s="94" t="s">
        <v>18</v>
      </c>
      <c r="D83" s="94">
        <v>1</v>
      </c>
      <c r="E83" s="94" t="s">
        <v>12137</v>
      </c>
      <c r="F83" s="94" t="s">
        <v>13</v>
      </c>
      <c r="G83" s="94" t="s">
        <v>4</v>
      </c>
      <c r="H83" s="94" t="s">
        <v>12138</v>
      </c>
      <c r="I83" s="17">
        <v>0</v>
      </c>
      <c r="J83" s="155"/>
      <c r="K83" s="155"/>
      <c r="L83" s="116">
        <f t="shared" si="2"/>
        <v>-113770.58000000002</v>
      </c>
      <c r="M83" s="79"/>
      <c r="N83" s="25"/>
    </row>
    <row r="84" spans="1:18">
      <c r="A84" s="77">
        <v>4</v>
      </c>
      <c r="B84" s="78">
        <v>42369</v>
      </c>
      <c r="C84" s="77" t="s">
        <v>23003</v>
      </c>
      <c r="D84" s="77">
        <v>2</v>
      </c>
      <c r="E84" s="77" t="s">
        <v>36251</v>
      </c>
      <c r="F84" s="77" t="s">
        <v>13559</v>
      </c>
      <c r="G84" s="77" t="s">
        <v>313</v>
      </c>
      <c r="H84" s="77" t="s">
        <v>5</v>
      </c>
      <c r="I84" s="79">
        <v>0</v>
      </c>
      <c r="J84" s="155"/>
      <c r="K84" s="155"/>
      <c r="L84" s="116">
        <f t="shared" si="2"/>
        <v>-113770.58000000002</v>
      </c>
      <c r="M84" s="54" t="s">
        <v>36480</v>
      </c>
    </row>
    <row r="85" spans="1:18">
      <c r="A85" s="77" t="s">
        <v>36252</v>
      </c>
      <c r="B85" s="78">
        <v>42369</v>
      </c>
      <c r="C85" s="77" t="s">
        <v>23003</v>
      </c>
      <c r="D85" s="77">
        <v>2</v>
      </c>
      <c r="E85" s="77" t="s">
        <v>36253</v>
      </c>
      <c r="F85" s="77" t="s">
        <v>13559</v>
      </c>
      <c r="G85" s="77" t="s">
        <v>313</v>
      </c>
      <c r="H85" s="77" t="s">
        <v>5</v>
      </c>
      <c r="I85" s="79">
        <v>0</v>
      </c>
      <c r="J85" s="155"/>
      <c r="K85" s="155"/>
      <c r="L85" s="116">
        <f t="shared" si="2"/>
        <v>-113770.58000000002</v>
      </c>
      <c r="M85" s="54" t="s">
        <v>36480</v>
      </c>
    </row>
    <row r="86" spans="1:18">
      <c r="F86" s="113" t="s">
        <v>36447</v>
      </c>
      <c r="H86" s="25"/>
      <c r="I86" s="79">
        <v>-1025</v>
      </c>
      <c r="J86" s="155"/>
      <c r="K86" s="155"/>
    </row>
    <row r="87" spans="1:18">
      <c r="F87" s="113" t="s">
        <v>36447</v>
      </c>
      <c r="I87" s="79">
        <v>-450</v>
      </c>
      <c r="J87" s="155"/>
      <c r="K87" s="155"/>
    </row>
    <row r="89" spans="1:18">
      <c r="H89" s="94" t="s">
        <v>36528</v>
      </c>
      <c r="I89" s="139">
        <f>+SUM(I7:I87)</f>
        <v>-115245.58000000002</v>
      </c>
      <c r="J89" s="156"/>
      <c r="K89" s="156"/>
    </row>
    <row r="90" spans="1:18">
      <c r="I90">
        <v>-115820.11</v>
      </c>
    </row>
    <row r="91" spans="1:18">
      <c r="I91" s="3">
        <f>+I89-I90</f>
        <v>574.52999999998428</v>
      </c>
    </row>
  </sheetData>
  <autoFilter ref="A7:M87">
    <filterColumn colId="12"/>
  </autoFilter>
  <mergeCells count="3">
    <mergeCell ref="F2:H2"/>
    <mergeCell ref="F3:H3"/>
    <mergeCell ref="F4:H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2:P34"/>
  <sheetViews>
    <sheetView topLeftCell="D1" workbookViewId="0">
      <selection activeCell="F1" sqref="F1:H6"/>
    </sheetView>
  </sheetViews>
  <sheetFormatPr baseColWidth="10" defaultRowHeight="15"/>
  <cols>
    <col min="6" max="6" width="19.85546875" bestFit="1" customWidth="1"/>
    <col min="8" max="8" width="36" bestFit="1" customWidth="1"/>
    <col min="10" max="10" width="2.42578125" customWidth="1"/>
    <col min="14" max="14" width="17.140625" bestFit="1" customWidth="1"/>
  </cols>
  <sheetData>
    <row r="2" spans="1:16" s="94" customFormat="1"/>
    <row r="3" spans="1:16" s="94" customFormat="1">
      <c r="H3" s="140" t="s">
        <v>36480</v>
      </c>
    </row>
    <row r="4" spans="1:16" s="94" customFormat="1">
      <c r="H4" s="140">
        <v>2015</v>
      </c>
    </row>
    <row r="5" spans="1:16" s="94" customFormat="1">
      <c r="H5" s="140" t="s">
        <v>36529</v>
      </c>
    </row>
    <row r="6" spans="1:16" s="94" customFormat="1"/>
    <row r="7" spans="1:16" s="94" customFormat="1">
      <c r="N7" s="94" t="s">
        <v>36439</v>
      </c>
    </row>
    <row r="8" spans="1:16">
      <c r="A8" s="56" t="s">
        <v>19243</v>
      </c>
      <c r="B8" s="64">
        <v>42045</v>
      </c>
      <c r="C8" s="56" t="s">
        <v>19265</v>
      </c>
      <c r="D8" s="56">
        <v>2</v>
      </c>
      <c r="E8" s="56" t="s">
        <v>19266</v>
      </c>
      <c r="F8" s="56" t="s">
        <v>13559</v>
      </c>
      <c r="G8" s="56" t="s">
        <v>313</v>
      </c>
      <c r="H8" s="56" t="s">
        <v>5</v>
      </c>
      <c r="I8" s="17"/>
      <c r="J8" s="18"/>
      <c r="K8" s="17">
        <v>1891.6</v>
      </c>
      <c r="L8" s="5"/>
      <c r="M8" s="2">
        <f>+M1+I8-K8</f>
        <v>-1891.6</v>
      </c>
      <c r="N8" s="25"/>
      <c r="O8" s="94"/>
      <c r="P8" s="56"/>
    </row>
    <row r="9" spans="1:16">
      <c r="A9" s="56" t="s">
        <v>19243</v>
      </c>
      <c r="B9" s="64">
        <v>42045</v>
      </c>
      <c r="C9" s="56" t="s">
        <v>19265</v>
      </c>
      <c r="D9" s="56">
        <v>2</v>
      </c>
      <c r="E9" s="56" t="s">
        <v>19266</v>
      </c>
      <c r="F9" s="56" t="s">
        <v>13559</v>
      </c>
      <c r="G9" s="56" t="s">
        <v>313</v>
      </c>
      <c r="H9" s="56" t="s">
        <v>5</v>
      </c>
      <c r="I9" s="17">
        <v>2843.07</v>
      </c>
      <c r="J9" s="18"/>
      <c r="K9" s="17"/>
      <c r="L9" s="5"/>
      <c r="M9" s="2">
        <f t="shared" ref="M9:M34" si="0">+M8+I9-K9</f>
        <v>951.47000000000025</v>
      </c>
      <c r="N9" s="141">
        <f>+I9-K8</f>
        <v>951.47000000000025</v>
      </c>
      <c r="O9" s="94"/>
      <c r="P9" s="56"/>
    </row>
    <row r="10" spans="1:16">
      <c r="A10" s="56" t="s">
        <v>24145</v>
      </c>
      <c r="B10" s="64">
        <v>42082</v>
      </c>
      <c r="C10" s="56" t="s">
        <v>24167</v>
      </c>
      <c r="D10" s="56">
        <v>2</v>
      </c>
      <c r="E10" s="56" t="s">
        <v>24168</v>
      </c>
      <c r="F10" s="56" t="s">
        <v>13559</v>
      </c>
      <c r="G10" s="56" t="s">
        <v>313</v>
      </c>
      <c r="H10" s="56" t="s">
        <v>5</v>
      </c>
      <c r="I10" s="17"/>
      <c r="J10" s="18"/>
      <c r="K10" s="17">
        <v>1500</v>
      </c>
      <c r="L10" s="5"/>
      <c r="M10" s="2">
        <f t="shared" si="0"/>
        <v>-548.52999999999975</v>
      </c>
      <c r="N10" s="142"/>
      <c r="O10" s="94"/>
      <c r="P10" s="94"/>
    </row>
    <row r="11" spans="1:16">
      <c r="A11" s="56" t="s">
        <v>24145</v>
      </c>
      <c r="B11" s="64">
        <v>42082</v>
      </c>
      <c r="C11" s="56" t="s">
        <v>24167</v>
      </c>
      <c r="D11" s="56">
        <v>2</v>
      </c>
      <c r="E11" s="56" t="s">
        <v>24168</v>
      </c>
      <c r="F11" s="56" t="s">
        <v>13559</v>
      </c>
      <c r="G11" s="56" t="s">
        <v>313</v>
      </c>
      <c r="H11" s="56" t="s">
        <v>5</v>
      </c>
      <c r="I11" s="17">
        <v>2030.61</v>
      </c>
      <c r="J11" s="18"/>
      <c r="K11" s="17"/>
      <c r="L11" s="5"/>
      <c r="M11" s="2">
        <f t="shared" si="0"/>
        <v>1482.0800000000002</v>
      </c>
      <c r="N11" s="141">
        <f>+I11-K10</f>
        <v>530.6099999999999</v>
      </c>
      <c r="O11" s="94"/>
      <c r="P11" s="94"/>
    </row>
    <row r="12" spans="1:16">
      <c r="A12" s="56" t="s">
        <v>19270</v>
      </c>
      <c r="B12" s="64">
        <v>42132</v>
      </c>
      <c r="C12" s="56" t="s">
        <v>19277</v>
      </c>
      <c r="D12" s="56">
        <v>2</v>
      </c>
      <c r="E12" s="56" t="s">
        <v>19278</v>
      </c>
      <c r="F12" s="56" t="s">
        <v>13559</v>
      </c>
      <c r="G12" s="56" t="s">
        <v>313</v>
      </c>
      <c r="H12" s="56" t="s">
        <v>5</v>
      </c>
      <c r="I12" s="17"/>
      <c r="J12" s="18"/>
      <c r="K12" s="17">
        <v>165.2</v>
      </c>
      <c r="L12" s="5"/>
      <c r="M12" s="2">
        <f t="shared" si="0"/>
        <v>1316.88</v>
      </c>
      <c r="N12" s="142"/>
      <c r="O12" s="94"/>
      <c r="P12" s="94"/>
    </row>
    <row r="13" spans="1:16">
      <c r="A13" s="56" t="s">
        <v>19270</v>
      </c>
      <c r="B13" s="64">
        <v>42132</v>
      </c>
      <c r="C13" s="56" t="s">
        <v>19277</v>
      </c>
      <c r="D13" s="56">
        <v>2</v>
      </c>
      <c r="E13" s="56" t="s">
        <v>19278</v>
      </c>
      <c r="F13" s="56" t="s">
        <v>13559</v>
      </c>
      <c r="G13" s="56" t="s">
        <v>313</v>
      </c>
      <c r="H13" s="56" t="s">
        <v>5</v>
      </c>
      <c r="I13" s="17">
        <v>248.18</v>
      </c>
      <c r="J13" s="18"/>
      <c r="K13" s="17"/>
      <c r="L13" s="5"/>
      <c r="M13" s="2">
        <f t="shared" si="0"/>
        <v>1565.0600000000002</v>
      </c>
      <c r="N13" s="141">
        <f>+I13-K12</f>
        <v>82.980000000000018</v>
      </c>
      <c r="O13" s="94"/>
      <c r="P13" s="94"/>
    </row>
    <row r="14" spans="1:16">
      <c r="A14" s="56" t="s">
        <v>19293</v>
      </c>
      <c r="B14" s="64">
        <v>42132</v>
      </c>
      <c r="C14" s="56" t="s">
        <v>19300</v>
      </c>
      <c r="D14" s="56">
        <v>2</v>
      </c>
      <c r="E14" s="56" t="s">
        <v>19301</v>
      </c>
      <c r="F14" s="56" t="s">
        <v>13559</v>
      </c>
      <c r="G14" s="56" t="s">
        <v>313</v>
      </c>
      <c r="H14" s="56" t="s">
        <v>5</v>
      </c>
      <c r="I14" s="17"/>
      <c r="J14" s="18"/>
      <c r="K14" s="17">
        <v>157.91</v>
      </c>
      <c r="L14" s="5"/>
      <c r="M14" s="2">
        <f t="shared" si="0"/>
        <v>1407.15</v>
      </c>
      <c r="N14" s="142"/>
      <c r="O14" s="94"/>
      <c r="P14" s="94"/>
    </row>
    <row r="15" spans="1:16">
      <c r="A15" s="56" t="s">
        <v>19293</v>
      </c>
      <c r="B15" s="64">
        <v>42132</v>
      </c>
      <c r="C15" s="56" t="s">
        <v>19300</v>
      </c>
      <c r="D15" s="56">
        <v>2</v>
      </c>
      <c r="E15" s="56" t="s">
        <v>19301</v>
      </c>
      <c r="F15" s="56" t="s">
        <v>13559</v>
      </c>
      <c r="G15" s="56" t="s">
        <v>313</v>
      </c>
      <c r="H15" s="56" t="s">
        <v>5</v>
      </c>
      <c r="I15" s="17">
        <v>237.45</v>
      </c>
      <c r="J15" s="18"/>
      <c r="K15" s="17"/>
      <c r="L15" s="5"/>
      <c r="M15" s="2">
        <f t="shared" si="0"/>
        <v>1644.6000000000001</v>
      </c>
      <c r="N15" s="141">
        <f>+I15-K14</f>
        <v>79.539999999999992</v>
      </c>
      <c r="O15" s="94"/>
      <c r="P15" s="94"/>
    </row>
    <row r="16" spans="1:16">
      <c r="A16" s="56" t="s">
        <v>25152</v>
      </c>
      <c r="B16" s="64">
        <v>42172</v>
      </c>
      <c r="C16" s="56" t="s">
        <v>25161</v>
      </c>
      <c r="D16" s="56">
        <v>2</v>
      </c>
      <c r="E16" s="56" t="s">
        <v>25162</v>
      </c>
      <c r="F16" s="56" t="s">
        <v>13559</v>
      </c>
      <c r="G16" s="56" t="s">
        <v>313</v>
      </c>
      <c r="H16" s="56" t="s">
        <v>5</v>
      </c>
      <c r="I16" s="17"/>
      <c r="J16" s="18"/>
      <c r="K16" s="17">
        <v>366.22</v>
      </c>
      <c r="L16" s="5"/>
      <c r="M16" s="2">
        <f t="shared" si="0"/>
        <v>1278.3800000000001</v>
      </c>
      <c r="N16" s="141">
        <f>+I17-K16</f>
        <v>184.14999999999998</v>
      </c>
      <c r="O16" s="94"/>
      <c r="P16" s="94"/>
    </row>
    <row r="17" spans="1:16">
      <c r="A17" s="56" t="s">
        <v>25152</v>
      </c>
      <c r="B17" s="64">
        <v>42172</v>
      </c>
      <c r="C17" s="56" t="s">
        <v>25161</v>
      </c>
      <c r="D17" s="56">
        <v>2</v>
      </c>
      <c r="E17" s="56" t="s">
        <v>25162</v>
      </c>
      <c r="F17" s="56" t="s">
        <v>13559</v>
      </c>
      <c r="G17" s="56" t="s">
        <v>313</v>
      </c>
      <c r="H17" s="56" t="s">
        <v>5</v>
      </c>
      <c r="I17" s="17">
        <v>550.37</v>
      </c>
      <c r="J17" s="18"/>
      <c r="K17" s="17"/>
      <c r="L17" s="5"/>
      <c r="M17" s="2">
        <f t="shared" si="0"/>
        <v>1828.75</v>
      </c>
      <c r="N17" s="142"/>
      <c r="O17" s="94"/>
    </row>
    <row r="18" spans="1:16">
      <c r="A18" s="56" t="s">
        <v>27510</v>
      </c>
      <c r="B18" s="64">
        <v>42175</v>
      </c>
      <c r="C18" s="56" t="s">
        <v>23003</v>
      </c>
      <c r="D18" s="56">
        <v>2</v>
      </c>
      <c r="E18" s="56" t="s">
        <v>27516</v>
      </c>
      <c r="F18" s="56" t="s">
        <v>13559</v>
      </c>
      <c r="G18" s="56" t="s">
        <v>313</v>
      </c>
      <c r="H18" s="56" t="s">
        <v>5514</v>
      </c>
      <c r="I18" s="17"/>
      <c r="J18" s="18"/>
      <c r="K18" s="17">
        <v>11822.19</v>
      </c>
      <c r="L18" s="5"/>
      <c r="M18" s="2">
        <f t="shared" si="0"/>
        <v>-9993.44</v>
      </c>
      <c r="N18" s="142"/>
      <c r="O18" s="94"/>
      <c r="P18" s="94"/>
    </row>
    <row r="19" spans="1:16">
      <c r="A19" s="56" t="s">
        <v>27510</v>
      </c>
      <c r="B19" s="64">
        <v>42175</v>
      </c>
      <c r="C19" s="56" t="s">
        <v>23003</v>
      </c>
      <c r="D19" s="56">
        <v>2</v>
      </c>
      <c r="E19" s="56" t="s">
        <v>27516</v>
      </c>
      <c r="F19" s="56" t="s">
        <v>13559</v>
      </c>
      <c r="G19" s="56" t="s">
        <v>313</v>
      </c>
      <c r="H19" s="56" t="s">
        <v>5514</v>
      </c>
      <c r="I19" s="17">
        <v>17765.990000000002</v>
      </c>
      <c r="J19" s="18"/>
      <c r="K19" s="17"/>
      <c r="L19" s="5"/>
      <c r="M19" s="2">
        <f t="shared" si="0"/>
        <v>7772.5500000000011</v>
      </c>
      <c r="N19" s="141">
        <f>+I19-K18</f>
        <v>5943.8000000000011</v>
      </c>
      <c r="O19" s="25"/>
      <c r="P19" s="94"/>
    </row>
    <row r="20" spans="1:16">
      <c r="A20" s="77" t="s">
        <v>34527</v>
      </c>
      <c r="B20" s="78">
        <v>42216</v>
      </c>
      <c r="C20" s="77" t="s">
        <v>23003</v>
      </c>
      <c r="D20" s="77">
        <v>2</v>
      </c>
      <c r="E20" s="77" t="s">
        <v>34539</v>
      </c>
      <c r="F20" s="77" t="s">
        <v>13559</v>
      </c>
      <c r="G20" s="77" t="s">
        <v>313</v>
      </c>
      <c r="H20" s="77" t="s">
        <v>5</v>
      </c>
      <c r="I20" s="79"/>
      <c r="J20" s="125"/>
      <c r="K20" s="79">
        <v>858.16</v>
      </c>
      <c r="L20" s="5"/>
      <c r="M20" s="2">
        <f t="shared" si="0"/>
        <v>6914.3900000000012</v>
      </c>
      <c r="N20" s="141">
        <f>+I21-K20</f>
        <v>450.94999999999993</v>
      </c>
      <c r="O20" s="94"/>
      <c r="P20" s="94"/>
    </row>
    <row r="21" spans="1:16">
      <c r="A21" s="56" t="s">
        <v>34527</v>
      </c>
      <c r="B21" s="64">
        <v>42216</v>
      </c>
      <c r="C21" s="56" t="s">
        <v>23003</v>
      </c>
      <c r="D21" s="56">
        <v>2</v>
      </c>
      <c r="E21" s="56" t="s">
        <v>34539</v>
      </c>
      <c r="F21" s="56" t="s">
        <v>13559</v>
      </c>
      <c r="G21" s="56" t="s">
        <v>313</v>
      </c>
      <c r="H21" s="56" t="s">
        <v>5</v>
      </c>
      <c r="I21" s="17">
        <v>1309.1099999999999</v>
      </c>
      <c r="J21" s="18"/>
      <c r="K21" s="17"/>
      <c r="L21" s="5"/>
      <c r="M21" s="2">
        <f t="shared" si="0"/>
        <v>8223.5000000000018</v>
      </c>
      <c r="N21" s="142"/>
      <c r="O21" s="94"/>
      <c r="P21" s="94"/>
    </row>
    <row r="22" spans="1:16">
      <c r="A22" s="77" t="s">
        <v>34540</v>
      </c>
      <c r="B22" s="78">
        <v>42216</v>
      </c>
      <c r="C22" s="77" t="s">
        <v>23003</v>
      </c>
      <c r="D22" s="77">
        <v>2</v>
      </c>
      <c r="E22" s="77" t="s">
        <v>34553</v>
      </c>
      <c r="F22" s="77" t="s">
        <v>13559</v>
      </c>
      <c r="G22" s="77" t="s">
        <v>313</v>
      </c>
      <c r="H22" s="77" t="s">
        <v>5</v>
      </c>
      <c r="I22" s="79"/>
      <c r="J22" s="125"/>
      <c r="K22" s="79">
        <v>1137.1500000000001</v>
      </c>
      <c r="L22" s="5"/>
      <c r="M22" s="2">
        <f t="shared" si="0"/>
        <v>7086.3500000000022</v>
      </c>
      <c r="N22" s="141">
        <f>+I23-K22</f>
        <v>571.93999999999983</v>
      </c>
      <c r="O22" s="94"/>
      <c r="P22" s="94"/>
    </row>
    <row r="23" spans="1:16">
      <c r="A23" s="56" t="s">
        <v>34540</v>
      </c>
      <c r="B23" s="64">
        <v>42216</v>
      </c>
      <c r="C23" s="56" t="s">
        <v>23003</v>
      </c>
      <c r="D23" s="56">
        <v>2</v>
      </c>
      <c r="E23" s="56" t="s">
        <v>34553</v>
      </c>
      <c r="F23" s="56" t="s">
        <v>13559</v>
      </c>
      <c r="G23" s="56" t="s">
        <v>313</v>
      </c>
      <c r="H23" s="56" t="s">
        <v>5</v>
      </c>
      <c r="I23" s="17">
        <v>1709.09</v>
      </c>
      <c r="J23" s="18"/>
      <c r="K23" s="17"/>
      <c r="L23" s="5"/>
      <c r="M23" s="2">
        <f t="shared" si="0"/>
        <v>8795.4400000000023</v>
      </c>
      <c r="N23" s="142"/>
      <c r="O23" s="94"/>
      <c r="P23" s="94"/>
    </row>
    <row r="24" spans="1:16">
      <c r="A24" s="77" t="s">
        <v>34554</v>
      </c>
      <c r="B24" s="78">
        <v>42216</v>
      </c>
      <c r="C24" s="77" t="s">
        <v>23003</v>
      </c>
      <c r="D24" s="77">
        <v>2</v>
      </c>
      <c r="E24" s="77" t="s">
        <v>34566</v>
      </c>
      <c r="F24" s="77" t="s">
        <v>13559</v>
      </c>
      <c r="G24" s="77" t="s">
        <v>313</v>
      </c>
      <c r="H24" s="77" t="s">
        <v>5</v>
      </c>
      <c r="I24" s="79"/>
      <c r="J24" s="125"/>
      <c r="K24" s="79">
        <v>1441.83</v>
      </c>
      <c r="L24" s="5"/>
      <c r="M24" s="2">
        <f t="shared" si="0"/>
        <v>7353.6100000000024</v>
      </c>
      <c r="N24" s="141">
        <f>+I25-K24</f>
        <v>747.18000000000029</v>
      </c>
      <c r="O24" s="94"/>
      <c r="P24" s="94"/>
    </row>
    <row r="25" spans="1:16">
      <c r="A25" s="56" t="s">
        <v>34554</v>
      </c>
      <c r="B25" s="64">
        <v>42216</v>
      </c>
      <c r="C25" s="56" t="s">
        <v>23003</v>
      </c>
      <c r="D25" s="56">
        <v>2</v>
      </c>
      <c r="E25" s="56" t="s">
        <v>34566</v>
      </c>
      <c r="F25" s="56" t="s">
        <v>13559</v>
      </c>
      <c r="G25" s="56" t="s">
        <v>313</v>
      </c>
      <c r="H25" s="56" t="s">
        <v>5</v>
      </c>
      <c r="I25" s="17">
        <v>2189.0100000000002</v>
      </c>
      <c r="J25" s="18"/>
      <c r="K25" s="17"/>
      <c r="L25" s="5"/>
      <c r="M25" s="2">
        <f t="shared" si="0"/>
        <v>9542.6200000000026</v>
      </c>
      <c r="N25" s="141"/>
      <c r="O25" s="94"/>
      <c r="P25" s="94"/>
    </row>
    <row r="26" spans="1:16">
      <c r="A26" s="56" t="s">
        <v>29667</v>
      </c>
      <c r="B26" s="64">
        <v>42331</v>
      </c>
      <c r="C26" s="56" t="s">
        <v>29678</v>
      </c>
      <c r="D26" s="56">
        <v>2</v>
      </c>
      <c r="E26" s="56" t="s">
        <v>29679</v>
      </c>
      <c r="F26" s="56" t="s">
        <v>13559</v>
      </c>
      <c r="G26" s="56" t="s">
        <v>313</v>
      </c>
      <c r="H26" s="56" t="s">
        <v>5</v>
      </c>
      <c r="I26" s="17"/>
      <c r="J26" s="18"/>
      <c r="K26" s="17">
        <v>280.20999999999998</v>
      </c>
      <c r="L26" s="5"/>
      <c r="M26" s="2">
        <f t="shared" si="0"/>
        <v>9262.4100000000035</v>
      </c>
      <c r="N26" s="142"/>
    </row>
    <row r="27" spans="1:16">
      <c r="A27" s="77" t="s">
        <v>29667</v>
      </c>
      <c r="B27" s="78">
        <v>42331</v>
      </c>
      <c r="C27" s="77" t="s">
        <v>29678</v>
      </c>
      <c r="D27" s="77">
        <v>2</v>
      </c>
      <c r="E27" s="77" t="s">
        <v>29679</v>
      </c>
      <c r="F27" s="77" t="s">
        <v>13559</v>
      </c>
      <c r="G27" s="77" t="s">
        <v>313</v>
      </c>
      <c r="H27" s="77" t="s">
        <v>5</v>
      </c>
      <c r="I27" s="79">
        <v>420.71</v>
      </c>
      <c r="J27" s="125"/>
      <c r="K27" s="79"/>
      <c r="L27" s="5"/>
      <c r="M27" s="2">
        <f t="shared" si="0"/>
        <v>9683.1200000000026</v>
      </c>
      <c r="N27" s="141">
        <f>+I27-K26</f>
        <v>140.5</v>
      </c>
    </row>
    <row r="28" spans="1:16">
      <c r="A28" s="77" t="s">
        <v>29607</v>
      </c>
      <c r="B28" s="78">
        <v>42331</v>
      </c>
      <c r="C28" s="77" t="s">
        <v>23003</v>
      </c>
      <c r="D28" s="77">
        <v>2</v>
      </c>
      <c r="E28" s="77" t="s">
        <v>29620</v>
      </c>
      <c r="F28" s="77" t="s">
        <v>13559</v>
      </c>
      <c r="G28" s="77" t="s">
        <v>313</v>
      </c>
      <c r="H28" s="77" t="s">
        <v>435</v>
      </c>
      <c r="I28" s="79">
        <v>3632.39</v>
      </c>
      <c r="J28" s="125">
        <v>8</v>
      </c>
      <c r="K28" s="79"/>
      <c r="L28" s="5"/>
      <c r="M28" s="2">
        <f t="shared" si="0"/>
        <v>13315.510000000002</v>
      </c>
      <c r="N28" s="141">
        <f>+I28-2416.62</f>
        <v>1215.77</v>
      </c>
      <c r="O28" s="25"/>
      <c r="P28" s="94"/>
    </row>
    <row r="29" spans="1:16">
      <c r="A29" s="56" t="s">
        <v>22201</v>
      </c>
      <c r="B29" s="64">
        <v>42348</v>
      </c>
      <c r="C29" s="56" t="s">
        <v>22204</v>
      </c>
      <c r="D29" s="56">
        <v>2</v>
      </c>
      <c r="E29" s="56" t="s">
        <v>22205</v>
      </c>
      <c r="F29" s="56" t="s">
        <v>13559</v>
      </c>
      <c r="G29" s="56" t="s">
        <v>313</v>
      </c>
      <c r="H29" s="56" t="s">
        <v>5</v>
      </c>
      <c r="I29" s="17"/>
      <c r="J29" s="18"/>
      <c r="K29" s="17">
        <v>308.23</v>
      </c>
      <c r="L29" s="5"/>
      <c r="M29" s="2">
        <f t="shared" si="0"/>
        <v>13007.280000000002</v>
      </c>
      <c r="N29" s="142"/>
      <c r="O29" s="94"/>
    </row>
    <row r="30" spans="1:16">
      <c r="A30" s="77" t="s">
        <v>22201</v>
      </c>
      <c r="B30" s="78">
        <v>42348</v>
      </c>
      <c r="C30" s="77" t="s">
        <v>22204</v>
      </c>
      <c r="D30" s="77">
        <v>2</v>
      </c>
      <c r="E30" s="77" t="s">
        <v>22205</v>
      </c>
      <c r="F30" s="77" t="s">
        <v>13559</v>
      </c>
      <c r="G30" s="77" t="s">
        <v>313</v>
      </c>
      <c r="H30" s="77" t="s">
        <v>5</v>
      </c>
      <c r="I30" s="79">
        <v>463.19</v>
      </c>
      <c r="J30" s="125"/>
      <c r="K30" s="79"/>
      <c r="L30" s="5"/>
      <c r="M30" s="2">
        <f t="shared" si="0"/>
        <v>13470.470000000003</v>
      </c>
      <c r="N30" s="141">
        <f>+I30-K29</f>
        <v>154.95999999999998</v>
      </c>
      <c r="O30" s="94"/>
    </row>
    <row r="31" spans="1:16">
      <c r="A31" s="56" t="s">
        <v>36250</v>
      </c>
      <c r="B31" s="64">
        <v>42369</v>
      </c>
      <c r="C31" s="56" t="s">
        <v>23003</v>
      </c>
      <c r="D31" s="56">
        <v>2</v>
      </c>
      <c r="E31" s="56" t="s">
        <v>36251</v>
      </c>
      <c r="F31" s="56" t="s">
        <v>13559</v>
      </c>
      <c r="G31" s="56" t="s">
        <v>313</v>
      </c>
      <c r="H31" s="56" t="s">
        <v>5</v>
      </c>
      <c r="I31" s="17"/>
      <c r="J31" s="18"/>
      <c r="K31" s="17">
        <v>870.95</v>
      </c>
      <c r="L31" s="5"/>
      <c r="M31" s="15">
        <f t="shared" si="0"/>
        <v>12599.520000000002</v>
      </c>
      <c r="N31" s="142"/>
      <c r="O31" s="94"/>
      <c r="P31" s="94"/>
    </row>
    <row r="32" spans="1:16">
      <c r="A32" s="77" t="s">
        <v>36250</v>
      </c>
      <c r="B32" s="78">
        <v>42369</v>
      </c>
      <c r="C32" s="77" t="s">
        <v>23003</v>
      </c>
      <c r="D32" s="77">
        <v>2</v>
      </c>
      <c r="E32" s="77" t="s">
        <v>36251</v>
      </c>
      <c r="F32" s="77" t="s">
        <v>13559</v>
      </c>
      <c r="G32" s="77" t="s">
        <v>313</v>
      </c>
      <c r="H32" s="77" t="s">
        <v>5</v>
      </c>
      <c r="I32" s="79">
        <v>1309.18</v>
      </c>
      <c r="J32" s="125"/>
      <c r="K32" s="79"/>
      <c r="L32" s="5"/>
      <c r="M32" s="15">
        <f t="shared" si="0"/>
        <v>13908.700000000003</v>
      </c>
      <c r="N32" s="141">
        <f>+I32-K31</f>
        <v>438.23</v>
      </c>
      <c r="O32" s="94"/>
      <c r="P32" s="94"/>
    </row>
    <row r="33" spans="1:16">
      <c r="A33" s="56" t="s">
        <v>36252</v>
      </c>
      <c r="B33" s="64">
        <v>42369</v>
      </c>
      <c r="C33" s="56" t="s">
        <v>23003</v>
      </c>
      <c r="D33" s="56">
        <v>2</v>
      </c>
      <c r="E33" s="56" t="s">
        <v>36253</v>
      </c>
      <c r="F33" s="56" t="s">
        <v>13559</v>
      </c>
      <c r="G33" s="56" t="s">
        <v>313</v>
      </c>
      <c r="H33" s="56" t="s">
        <v>5</v>
      </c>
      <c r="I33" s="17"/>
      <c r="J33" s="18"/>
      <c r="K33" s="17">
        <v>397.5</v>
      </c>
      <c r="L33" s="5"/>
      <c r="M33" s="15">
        <f t="shared" si="0"/>
        <v>13511.200000000003</v>
      </c>
      <c r="N33" s="142"/>
      <c r="O33" s="94"/>
      <c r="P33" s="94"/>
    </row>
    <row r="34" spans="1:16">
      <c r="A34" s="77" t="s">
        <v>36252</v>
      </c>
      <c r="B34" s="78">
        <v>42369</v>
      </c>
      <c r="C34" s="77" t="s">
        <v>23003</v>
      </c>
      <c r="D34" s="77">
        <v>2</v>
      </c>
      <c r="E34" s="77" t="s">
        <v>36253</v>
      </c>
      <c r="F34" s="77" t="s">
        <v>13559</v>
      </c>
      <c r="G34" s="77" t="s">
        <v>313</v>
      </c>
      <c r="H34" s="77" t="s">
        <v>5</v>
      </c>
      <c r="I34" s="79">
        <v>597.37</v>
      </c>
      <c r="J34" s="125"/>
      <c r="K34" s="79"/>
      <c r="L34" s="5"/>
      <c r="M34" s="15">
        <f t="shared" si="0"/>
        <v>14108.570000000003</v>
      </c>
      <c r="N34" s="141">
        <f>+I34-K33</f>
        <v>199.87</v>
      </c>
      <c r="O34" s="94"/>
      <c r="P34" s="94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N59"/>
  <sheetViews>
    <sheetView topLeftCell="C49" workbookViewId="0">
      <selection activeCell="H71" sqref="H71"/>
    </sheetView>
  </sheetViews>
  <sheetFormatPr baseColWidth="10" defaultRowHeight="15"/>
  <cols>
    <col min="4" max="4" width="4" customWidth="1"/>
    <col min="5" max="5" width="16.7109375" bestFit="1" customWidth="1"/>
    <col min="6" max="6" width="23.7109375" bestFit="1" customWidth="1"/>
    <col min="8" max="8" width="39.140625" bestFit="1" customWidth="1"/>
    <col min="10" max="10" width="3.28515625" customWidth="1"/>
  </cols>
  <sheetData>
    <row r="1" spans="1:11" s="94" customFormat="1"/>
    <row r="2" spans="1:11" s="94" customFormat="1"/>
    <row r="3" spans="1:11" s="94" customFormat="1"/>
    <row r="4" spans="1:11" s="94" customFormat="1">
      <c r="G4" s="140"/>
      <c r="H4" s="140" t="s">
        <v>36469</v>
      </c>
    </row>
    <row r="5" spans="1:11" s="94" customFormat="1">
      <c r="G5" s="140"/>
      <c r="H5" s="140">
        <v>2015</v>
      </c>
    </row>
    <row r="6" spans="1:11" s="94" customFormat="1">
      <c r="G6" s="140"/>
      <c r="H6" s="140" t="s">
        <v>36529</v>
      </c>
    </row>
    <row r="7" spans="1:11">
      <c r="E7" s="94"/>
      <c r="F7" s="94"/>
      <c r="G7" s="94"/>
    </row>
    <row r="8" spans="1:11">
      <c r="A8" s="56" t="s">
        <v>7497</v>
      </c>
      <c r="B8" s="64">
        <v>42174</v>
      </c>
      <c r="C8" s="56" t="s">
        <v>7498</v>
      </c>
      <c r="D8" s="56">
        <v>2</v>
      </c>
      <c r="E8" s="56" t="s">
        <v>7499</v>
      </c>
      <c r="F8" s="56" t="s">
        <v>211</v>
      </c>
      <c r="G8" s="56" t="s">
        <v>212</v>
      </c>
      <c r="H8" s="56" t="s">
        <v>213</v>
      </c>
      <c r="I8" s="17"/>
      <c r="J8" s="18"/>
      <c r="K8" s="17">
        <v>9075</v>
      </c>
    </row>
    <row r="9" spans="1:11">
      <c r="A9" s="56" t="s">
        <v>12243</v>
      </c>
      <c r="B9" s="64">
        <v>42185</v>
      </c>
      <c r="C9" s="56" t="s">
        <v>12246</v>
      </c>
      <c r="D9" s="56">
        <v>2</v>
      </c>
      <c r="E9" s="56" t="s">
        <v>12247</v>
      </c>
      <c r="F9" s="56" t="s">
        <v>211</v>
      </c>
      <c r="G9" s="56" t="s">
        <v>212</v>
      </c>
      <c r="H9" s="56" t="s">
        <v>11192</v>
      </c>
      <c r="I9" s="17"/>
      <c r="J9" s="18"/>
      <c r="K9" s="17">
        <v>5260</v>
      </c>
    </row>
    <row r="10" spans="1:11">
      <c r="A10" s="56" t="s">
        <v>12265</v>
      </c>
      <c r="B10" s="64">
        <v>42185</v>
      </c>
      <c r="C10" s="56" t="s">
        <v>12268</v>
      </c>
      <c r="D10" s="56">
        <v>2</v>
      </c>
      <c r="E10" s="56" t="s">
        <v>12269</v>
      </c>
      <c r="F10" s="56" t="s">
        <v>211</v>
      </c>
      <c r="G10" s="56" t="s">
        <v>212</v>
      </c>
      <c r="H10" s="56" t="s">
        <v>11523</v>
      </c>
      <c r="I10" s="17"/>
      <c r="J10" s="18"/>
      <c r="K10" s="17">
        <v>3030</v>
      </c>
    </row>
    <row r="11" spans="1:11">
      <c r="A11" s="56" t="s">
        <v>12270</v>
      </c>
      <c r="B11" s="64">
        <v>42185</v>
      </c>
      <c r="C11" s="56" t="s">
        <v>12271</v>
      </c>
      <c r="D11" s="56">
        <v>2</v>
      </c>
      <c r="E11" s="56" t="s">
        <v>12272</v>
      </c>
      <c r="F11" s="56" t="s">
        <v>211</v>
      </c>
      <c r="G11" s="56" t="s">
        <v>4</v>
      </c>
      <c r="H11" s="56" t="s">
        <v>10455</v>
      </c>
      <c r="I11" s="17"/>
      <c r="J11" s="18"/>
      <c r="K11" s="17">
        <v>1025</v>
      </c>
    </row>
    <row r="12" spans="1:11">
      <c r="A12" s="56" t="s">
        <v>12273</v>
      </c>
      <c r="B12" s="64">
        <v>42185</v>
      </c>
      <c r="C12" s="56" t="s">
        <v>12277</v>
      </c>
      <c r="D12" s="56">
        <v>2</v>
      </c>
      <c r="E12" s="56" t="s">
        <v>12278</v>
      </c>
      <c r="F12" s="56" t="s">
        <v>211</v>
      </c>
      <c r="G12" s="56" t="s">
        <v>212</v>
      </c>
      <c r="H12" s="56" t="s">
        <v>11570</v>
      </c>
      <c r="I12" s="17"/>
      <c r="J12" s="18"/>
      <c r="K12" s="17">
        <v>1025</v>
      </c>
    </row>
    <row r="13" spans="1:11">
      <c r="A13" s="56" t="s">
        <v>12279</v>
      </c>
      <c r="B13" s="64">
        <v>42185</v>
      </c>
      <c r="C13" s="56" t="s">
        <v>12283</v>
      </c>
      <c r="D13" s="56">
        <v>2</v>
      </c>
      <c r="E13" s="56" t="s">
        <v>12284</v>
      </c>
      <c r="F13" s="56" t="s">
        <v>211</v>
      </c>
      <c r="G13" s="56" t="s">
        <v>212</v>
      </c>
      <c r="H13" s="56" t="s">
        <v>10516</v>
      </c>
      <c r="I13" s="17"/>
      <c r="J13" s="18"/>
      <c r="K13" s="17">
        <v>1025</v>
      </c>
    </row>
    <row r="14" spans="1:11">
      <c r="A14" s="56" t="s">
        <v>12285</v>
      </c>
      <c r="B14" s="64">
        <v>42185</v>
      </c>
      <c r="C14" s="56" t="s">
        <v>12286</v>
      </c>
      <c r="D14" s="56">
        <v>2</v>
      </c>
      <c r="E14" s="56" t="s">
        <v>12287</v>
      </c>
      <c r="F14" s="56" t="s">
        <v>211</v>
      </c>
      <c r="G14" s="56" t="s">
        <v>212</v>
      </c>
      <c r="H14" s="56" t="s">
        <v>433</v>
      </c>
      <c r="I14" s="17"/>
      <c r="J14" s="18"/>
      <c r="K14" s="17">
        <v>1025</v>
      </c>
    </row>
    <row r="15" spans="1:11">
      <c r="A15" s="56" t="s">
        <v>12288</v>
      </c>
      <c r="B15" s="64">
        <v>42185</v>
      </c>
      <c r="C15" s="56" t="s">
        <v>12290</v>
      </c>
      <c r="D15" s="56">
        <v>2</v>
      </c>
      <c r="E15" s="56" t="s">
        <v>12291</v>
      </c>
      <c r="F15" s="56" t="s">
        <v>211</v>
      </c>
      <c r="G15" s="56" t="s">
        <v>212</v>
      </c>
      <c r="H15" s="56" t="s">
        <v>12292</v>
      </c>
      <c r="I15" s="17"/>
      <c r="J15" s="18"/>
      <c r="K15" s="17">
        <v>2990</v>
      </c>
    </row>
    <row r="16" spans="1:11">
      <c r="A16" s="56" t="s">
        <v>12293</v>
      </c>
      <c r="B16" s="64">
        <v>42185</v>
      </c>
      <c r="C16" s="56" t="s">
        <v>12295</v>
      </c>
      <c r="D16" s="56">
        <v>2</v>
      </c>
      <c r="E16" s="56" t="s">
        <v>12296</v>
      </c>
      <c r="F16" s="56" t="s">
        <v>211</v>
      </c>
      <c r="G16" s="56" t="s">
        <v>212</v>
      </c>
      <c r="H16" s="56" t="s">
        <v>12297</v>
      </c>
      <c r="I16" s="17"/>
      <c r="J16" s="18"/>
      <c r="K16" s="17">
        <v>1840</v>
      </c>
    </row>
    <row r="17" spans="1:11">
      <c r="A17" s="56" t="s">
        <v>12298</v>
      </c>
      <c r="B17" s="64">
        <v>42185</v>
      </c>
      <c r="C17" s="56" t="s">
        <v>12301</v>
      </c>
      <c r="D17" s="56">
        <v>2</v>
      </c>
      <c r="E17" s="56" t="s">
        <v>12302</v>
      </c>
      <c r="F17" s="56" t="s">
        <v>211</v>
      </c>
      <c r="G17" s="56" t="s">
        <v>212</v>
      </c>
      <c r="H17" s="56" t="s">
        <v>11169</v>
      </c>
      <c r="I17" s="17"/>
      <c r="J17" s="18"/>
      <c r="K17" s="17">
        <v>2400</v>
      </c>
    </row>
    <row r="18" spans="1:11">
      <c r="A18" s="56" t="s">
        <v>12303</v>
      </c>
      <c r="B18" s="64">
        <v>42185</v>
      </c>
      <c r="C18" s="56" t="s">
        <v>12304</v>
      </c>
      <c r="D18" s="56">
        <v>2</v>
      </c>
      <c r="E18" s="56" t="s">
        <v>12305</v>
      </c>
      <c r="F18" s="56" t="s">
        <v>211</v>
      </c>
      <c r="G18" s="56" t="s">
        <v>212</v>
      </c>
      <c r="H18" s="56" t="s">
        <v>11678</v>
      </c>
      <c r="I18" s="17"/>
      <c r="J18" s="18"/>
      <c r="K18" s="17">
        <v>1025</v>
      </c>
    </row>
    <row r="19" spans="1:11">
      <c r="A19" s="56" t="s">
        <v>12306</v>
      </c>
      <c r="B19" s="64">
        <v>42185</v>
      </c>
      <c r="C19" s="56" t="s">
        <v>12307</v>
      </c>
      <c r="D19" s="56">
        <v>2</v>
      </c>
      <c r="E19" s="56" t="s">
        <v>12308</v>
      </c>
      <c r="F19" s="56" t="s">
        <v>211</v>
      </c>
      <c r="G19" s="56" t="s">
        <v>212</v>
      </c>
      <c r="H19" s="56" t="s">
        <v>11556</v>
      </c>
      <c r="I19" s="17"/>
      <c r="J19" s="18"/>
      <c r="K19" s="17">
        <v>1025</v>
      </c>
    </row>
    <row r="20" spans="1:11">
      <c r="A20" s="56" t="s">
        <v>12309</v>
      </c>
      <c r="B20" s="64">
        <v>42185</v>
      </c>
      <c r="C20" s="56" t="s">
        <v>12311</v>
      </c>
      <c r="D20" s="56">
        <v>2</v>
      </c>
      <c r="E20" s="56" t="s">
        <v>12312</v>
      </c>
      <c r="F20" s="56" t="s">
        <v>211</v>
      </c>
      <c r="G20" s="56" t="s">
        <v>212</v>
      </c>
      <c r="H20" s="56" t="s">
        <v>10856</v>
      </c>
      <c r="I20" s="17"/>
      <c r="J20" s="18"/>
      <c r="K20" s="17">
        <v>1025</v>
      </c>
    </row>
    <row r="21" spans="1:11">
      <c r="A21" s="56" t="s">
        <v>12314</v>
      </c>
      <c r="B21" s="64">
        <v>42185</v>
      </c>
      <c r="C21" s="56" t="s">
        <v>12316</v>
      </c>
      <c r="D21" s="56">
        <v>2</v>
      </c>
      <c r="E21" s="56" t="s">
        <v>12317</v>
      </c>
      <c r="F21" s="56" t="s">
        <v>211</v>
      </c>
      <c r="G21" s="56" t="s">
        <v>212</v>
      </c>
      <c r="H21" s="56" t="s">
        <v>10500</v>
      </c>
      <c r="I21" s="17"/>
      <c r="J21" s="18"/>
      <c r="K21" s="17">
        <v>1025</v>
      </c>
    </row>
    <row r="22" spans="1:11">
      <c r="A22" s="56" t="s">
        <v>12320</v>
      </c>
      <c r="B22" s="64">
        <v>42185</v>
      </c>
      <c r="C22" s="56" t="s">
        <v>12323</v>
      </c>
      <c r="D22" s="56">
        <v>2</v>
      </c>
      <c r="E22" s="56" t="s">
        <v>12324</v>
      </c>
      <c r="F22" s="56" t="s">
        <v>211</v>
      </c>
      <c r="G22" s="56" t="s">
        <v>212</v>
      </c>
      <c r="H22" s="56" t="s">
        <v>8689</v>
      </c>
      <c r="I22" s="17"/>
      <c r="J22" s="18"/>
      <c r="K22" s="17">
        <v>9608.7000000000007</v>
      </c>
    </row>
    <row r="23" spans="1:11">
      <c r="A23" s="56" t="s">
        <v>12325</v>
      </c>
      <c r="B23" s="64">
        <v>42185</v>
      </c>
      <c r="C23" s="56" t="s">
        <v>12327</v>
      </c>
      <c r="D23" s="56">
        <v>2</v>
      </c>
      <c r="E23" s="56" t="s">
        <v>12328</v>
      </c>
      <c r="F23" s="56" t="s">
        <v>211</v>
      </c>
      <c r="G23" s="56" t="s">
        <v>212</v>
      </c>
      <c r="H23" s="56" t="s">
        <v>11210</v>
      </c>
      <c r="I23" s="17"/>
      <c r="J23" s="18"/>
      <c r="K23" s="17">
        <v>1050</v>
      </c>
    </row>
    <row r="24" spans="1:11">
      <c r="A24" s="56" t="s">
        <v>12331</v>
      </c>
      <c r="B24" s="64">
        <v>42185</v>
      </c>
      <c r="C24" s="56" t="s">
        <v>12332</v>
      </c>
      <c r="D24" s="56">
        <v>2</v>
      </c>
      <c r="E24" s="56" t="s">
        <v>12333</v>
      </c>
      <c r="F24" s="56" t="s">
        <v>211</v>
      </c>
      <c r="G24" s="56" t="s">
        <v>212</v>
      </c>
      <c r="H24" s="56" t="s">
        <v>12334</v>
      </c>
      <c r="I24" s="17"/>
      <c r="J24" s="18"/>
      <c r="K24" s="17">
        <v>1025</v>
      </c>
    </row>
    <row r="25" spans="1:11">
      <c r="A25" s="56" t="s">
        <v>12336</v>
      </c>
      <c r="B25" s="64">
        <v>42185</v>
      </c>
      <c r="C25" s="56" t="s">
        <v>12337</v>
      </c>
      <c r="D25" s="56">
        <v>2</v>
      </c>
      <c r="E25" s="56" t="s">
        <v>12338</v>
      </c>
      <c r="F25" s="56" t="s">
        <v>211</v>
      </c>
      <c r="G25" s="56" t="s">
        <v>212</v>
      </c>
      <c r="H25" s="56" t="s">
        <v>11399</v>
      </c>
      <c r="I25" s="17"/>
      <c r="J25" s="18"/>
      <c r="K25" s="17">
        <v>3030</v>
      </c>
    </row>
    <row r="26" spans="1:11">
      <c r="A26" s="56" t="s">
        <v>12341</v>
      </c>
      <c r="B26" s="64">
        <v>42185</v>
      </c>
      <c r="C26" s="56" t="s">
        <v>12343</v>
      </c>
      <c r="D26" s="56">
        <v>2</v>
      </c>
      <c r="E26" s="56" t="s">
        <v>12344</v>
      </c>
      <c r="F26" s="56" t="s">
        <v>211</v>
      </c>
      <c r="G26" s="56" t="s">
        <v>212</v>
      </c>
      <c r="H26" s="56" t="s">
        <v>11128</v>
      </c>
      <c r="I26" s="17"/>
      <c r="J26" s="18"/>
      <c r="K26" s="17">
        <v>1840</v>
      </c>
    </row>
    <row r="27" spans="1:11">
      <c r="A27" s="56" t="s">
        <v>12346</v>
      </c>
      <c r="B27" s="64">
        <v>42185</v>
      </c>
      <c r="C27" s="56" t="s">
        <v>12347</v>
      </c>
      <c r="D27" s="56">
        <v>2</v>
      </c>
      <c r="E27" s="56" t="s">
        <v>12348</v>
      </c>
      <c r="F27" s="56" t="s">
        <v>211</v>
      </c>
      <c r="G27" s="56" t="s">
        <v>212</v>
      </c>
      <c r="H27" s="56" t="s">
        <v>11707</v>
      </c>
      <c r="I27" s="17"/>
      <c r="J27" s="18"/>
      <c r="K27" s="17">
        <v>1025</v>
      </c>
    </row>
    <row r="28" spans="1:11">
      <c r="A28" s="56" t="s">
        <v>12350</v>
      </c>
      <c r="B28" s="64">
        <v>42185</v>
      </c>
      <c r="C28" s="56" t="s">
        <v>12351</v>
      </c>
      <c r="D28" s="56">
        <v>2</v>
      </c>
      <c r="E28" s="56" t="s">
        <v>12352</v>
      </c>
      <c r="F28" s="56" t="s">
        <v>211</v>
      </c>
      <c r="G28" s="56" t="s">
        <v>212</v>
      </c>
      <c r="H28" s="56" t="s">
        <v>11199</v>
      </c>
      <c r="I28" s="17"/>
      <c r="J28" s="18"/>
      <c r="K28" s="17">
        <v>1025</v>
      </c>
    </row>
    <row r="29" spans="1:11">
      <c r="A29" s="56" t="s">
        <v>12356</v>
      </c>
      <c r="B29" s="64">
        <v>42185</v>
      </c>
      <c r="C29" s="56" t="s">
        <v>12357</v>
      </c>
      <c r="D29" s="56">
        <v>2</v>
      </c>
      <c r="E29" s="56" t="s">
        <v>12358</v>
      </c>
      <c r="F29" s="56" t="s">
        <v>211</v>
      </c>
      <c r="G29" s="56" t="s">
        <v>212</v>
      </c>
      <c r="H29" s="56" t="s">
        <v>11829</v>
      </c>
      <c r="I29" s="17"/>
      <c r="J29" s="18"/>
      <c r="K29" s="17">
        <v>1025</v>
      </c>
    </row>
    <row r="30" spans="1:11">
      <c r="A30" s="56" t="s">
        <v>12362</v>
      </c>
      <c r="B30" s="64">
        <v>42185</v>
      </c>
      <c r="C30" s="56" t="s">
        <v>12364</v>
      </c>
      <c r="D30" s="56">
        <v>2</v>
      </c>
      <c r="E30" s="56" t="s">
        <v>12365</v>
      </c>
      <c r="F30" s="56" t="s">
        <v>211</v>
      </c>
      <c r="G30" s="56" t="s">
        <v>212</v>
      </c>
      <c r="H30" s="56" t="s">
        <v>11751</v>
      </c>
      <c r="I30" s="17"/>
      <c r="J30" s="18"/>
      <c r="K30" s="17">
        <v>1025</v>
      </c>
    </row>
    <row r="31" spans="1:11">
      <c r="A31" s="56" t="s">
        <v>12367</v>
      </c>
      <c r="B31" s="64">
        <v>42185</v>
      </c>
      <c r="C31" s="56" t="s">
        <v>12368</v>
      </c>
      <c r="D31" s="56">
        <v>2</v>
      </c>
      <c r="E31" s="56" t="s">
        <v>12369</v>
      </c>
      <c r="F31" s="56" t="s">
        <v>211</v>
      </c>
      <c r="G31" s="56" t="s">
        <v>212</v>
      </c>
      <c r="H31" s="56" t="s">
        <v>11806</v>
      </c>
      <c r="I31" s="17"/>
      <c r="J31" s="18"/>
      <c r="K31" s="17">
        <v>1840</v>
      </c>
    </row>
    <row r="32" spans="1:11">
      <c r="A32" s="56" t="s">
        <v>12372</v>
      </c>
      <c r="B32" s="64">
        <v>42185</v>
      </c>
      <c r="C32" s="56" t="s">
        <v>12373</v>
      </c>
      <c r="D32" s="56">
        <v>2</v>
      </c>
      <c r="E32" s="56" t="s">
        <v>12374</v>
      </c>
      <c r="F32" s="56" t="s">
        <v>211</v>
      </c>
      <c r="G32" s="56" t="s">
        <v>212</v>
      </c>
      <c r="H32" s="56" t="s">
        <v>10589</v>
      </c>
      <c r="I32" s="17"/>
      <c r="J32" s="18"/>
      <c r="K32" s="17">
        <v>1840</v>
      </c>
    </row>
    <row r="33" spans="1:11">
      <c r="A33" s="56" t="s">
        <v>12377</v>
      </c>
      <c r="B33" s="64">
        <v>42185</v>
      </c>
      <c r="C33" s="56" t="s">
        <v>12380</v>
      </c>
      <c r="D33" s="56">
        <v>2</v>
      </c>
      <c r="E33" s="56" t="s">
        <v>12381</v>
      </c>
      <c r="F33" s="56" t="s">
        <v>211</v>
      </c>
      <c r="G33" s="56" t="s">
        <v>212</v>
      </c>
      <c r="H33" s="56" t="s">
        <v>10516</v>
      </c>
      <c r="I33" s="17"/>
      <c r="J33" s="18"/>
      <c r="K33" s="17">
        <v>1025</v>
      </c>
    </row>
    <row r="34" spans="1:11">
      <c r="A34" s="56" t="s">
        <v>12382</v>
      </c>
      <c r="B34" s="64">
        <v>42185</v>
      </c>
      <c r="C34" s="56" t="s">
        <v>12383</v>
      </c>
      <c r="D34" s="56">
        <v>2</v>
      </c>
      <c r="E34" s="56" t="s">
        <v>12384</v>
      </c>
      <c r="F34" s="56" t="s">
        <v>211</v>
      </c>
      <c r="G34" s="56" t="s">
        <v>212</v>
      </c>
      <c r="H34" s="56" t="s">
        <v>11730</v>
      </c>
      <c r="I34" s="17"/>
      <c r="J34" s="18"/>
      <c r="K34" s="17">
        <v>1025</v>
      </c>
    </row>
    <row r="35" spans="1:11">
      <c r="A35" s="56" t="s">
        <v>12387</v>
      </c>
      <c r="B35" s="64">
        <v>42185</v>
      </c>
      <c r="C35" s="56" t="s">
        <v>12390</v>
      </c>
      <c r="D35" s="56">
        <v>2</v>
      </c>
      <c r="E35" s="56" t="s">
        <v>12391</v>
      </c>
      <c r="F35" s="56" t="s">
        <v>211</v>
      </c>
      <c r="G35" s="56" t="s">
        <v>212</v>
      </c>
      <c r="H35" s="56" t="s">
        <v>10686</v>
      </c>
      <c r="I35" s="17"/>
      <c r="J35" s="18"/>
      <c r="K35" s="17">
        <v>1025</v>
      </c>
    </row>
    <row r="36" spans="1:11">
      <c r="A36" s="56" t="s">
        <v>12392</v>
      </c>
      <c r="B36" s="64">
        <v>42185</v>
      </c>
      <c r="C36" s="56" t="s">
        <v>12394</v>
      </c>
      <c r="D36" s="56">
        <v>2</v>
      </c>
      <c r="E36" s="56" t="s">
        <v>12395</v>
      </c>
      <c r="F36" s="56" t="s">
        <v>211</v>
      </c>
      <c r="G36" s="56" t="s">
        <v>212</v>
      </c>
      <c r="H36" s="56" t="s">
        <v>11561</v>
      </c>
      <c r="I36" s="17"/>
      <c r="J36" s="18"/>
      <c r="K36" s="17">
        <v>4100.01</v>
      </c>
    </row>
    <row r="37" spans="1:11">
      <c r="A37" s="56" t="s">
        <v>12397</v>
      </c>
      <c r="B37" s="64">
        <v>42185</v>
      </c>
      <c r="C37" s="56" t="s">
        <v>12400</v>
      </c>
      <c r="D37" s="56">
        <v>2</v>
      </c>
      <c r="E37" s="56" t="s">
        <v>12401</v>
      </c>
      <c r="F37" s="56" t="s">
        <v>211</v>
      </c>
      <c r="G37" s="56" t="s">
        <v>212</v>
      </c>
      <c r="H37" s="56" t="s">
        <v>11156</v>
      </c>
      <c r="I37" s="17"/>
      <c r="J37" s="18"/>
      <c r="K37" s="17">
        <v>1025</v>
      </c>
    </row>
    <row r="38" spans="1:11">
      <c r="A38" s="56" t="s">
        <v>12505</v>
      </c>
      <c r="B38" s="64">
        <v>42185</v>
      </c>
      <c r="C38" s="56" t="s">
        <v>12508</v>
      </c>
      <c r="D38" s="56">
        <v>2</v>
      </c>
      <c r="E38" s="56" t="s">
        <v>12509</v>
      </c>
      <c r="F38" s="56" t="s">
        <v>211</v>
      </c>
      <c r="G38" s="56" t="s">
        <v>52</v>
      </c>
      <c r="H38" s="56" t="s">
        <v>11698</v>
      </c>
      <c r="I38" s="17"/>
      <c r="J38" s="18"/>
      <c r="K38" s="17">
        <v>7110.01</v>
      </c>
    </row>
    <row r="39" spans="1:11">
      <c r="A39" s="56" t="s">
        <v>12677</v>
      </c>
      <c r="B39" s="64">
        <v>42185</v>
      </c>
      <c r="C39" s="56" t="s">
        <v>1176</v>
      </c>
      <c r="D39" s="56">
        <v>2</v>
      </c>
      <c r="E39" s="56" t="s">
        <v>12681</v>
      </c>
      <c r="F39" s="56" t="s">
        <v>51</v>
      </c>
      <c r="G39" s="56" t="s">
        <v>52</v>
      </c>
      <c r="H39" s="56" t="s">
        <v>1674</v>
      </c>
      <c r="I39" s="17">
        <v>93178.62</v>
      </c>
      <c r="J39" s="56"/>
      <c r="K39" s="56"/>
    </row>
    <row r="40" spans="1:11">
      <c r="A40" s="56" t="s">
        <v>12683</v>
      </c>
      <c r="B40" s="64">
        <v>42185</v>
      </c>
      <c r="C40" s="56" t="s">
        <v>948</v>
      </c>
      <c r="D40" s="56">
        <v>2</v>
      </c>
      <c r="E40" s="56" t="s">
        <v>12686</v>
      </c>
      <c r="F40" s="56" t="s">
        <v>51</v>
      </c>
      <c r="G40" s="56" t="s">
        <v>52</v>
      </c>
      <c r="H40" s="56" t="s">
        <v>1702</v>
      </c>
      <c r="I40" s="17">
        <v>3150.18</v>
      </c>
      <c r="J40" s="56"/>
      <c r="K40" s="56"/>
    </row>
    <row r="41" spans="1:11">
      <c r="A41" s="56" t="s">
        <v>12689</v>
      </c>
      <c r="B41" s="64">
        <v>42185</v>
      </c>
      <c r="C41" s="56" t="s">
        <v>948</v>
      </c>
      <c r="D41" s="56">
        <v>2</v>
      </c>
      <c r="E41" s="56" t="s">
        <v>12691</v>
      </c>
      <c r="F41" s="56" t="s">
        <v>51</v>
      </c>
      <c r="G41" s="56" t="s">
        <v>52</v>
      </c>
      <c r="H41" s="56" t="s">
        <v>1674</v>
      </c>
      <c r="I41" s="17">
        <v>305.05</v>
      </c>
      <c r="J41" s="56"/>
      <c r="K41" s="56"/>
    </row>
    <row r="42" spans="1:11">
      <c r="A42" s="56" t="s">
        <v>12694</v>
      </c>
      <c r="B42" s="64">
        <v>42185</v>
      </c>
      <c r="C42" s="56" t="s">
        <v>948</v>
      </c>
      <c r="D42" s="56">
        <v>2</v>
      </c>
      <c r="E42" s="56" t="s">
        <v>12697</v>
      </c>
      <c r="F42" s="56" t="s">
        <v>51</v>
      </c>
      <c r="G42" s="56" t="s">
        <v>52</v>
      </c>
      <c r="H42" s="56" t="s">
        <v>12698</v>
      </c>
      <c r="I42" s="17">
        <v>899.74</v>
      </c>
      <c r="J42" s="56"/>
      <c r="K42" s="56"/>
    </row>
    <row r="43" spans="1:11">
      <c r="A43" s="56" t="s">
        <v>12699</v>
      </c>
      <c r="B43" s="64">
        <v>42185</v>
      </c>
      <c r="C43" s="56" t="s">
        <v>948</v>
      </c>
      <c r="D43" s="56">
        <v>2</v>
      </c>
      <c r="E43" s="56" t="s">
        <v>12701</v>
      </c>
      <c r="F43" s="56" t="s">
        <v>51</v>
      </c>
      <c r="G43" s="56" t="s">
        <v>52</v>
      </c>
      <c r="H43" s="56" t="s">
        <v>1682</v>
      </c>
      <c r="I43" s="17">
        <v>410</v>
      </c>
      <c r="J43" s="56"/>
      <c r="K43" s="56"/>
    </row>
    <row r="44" spans="1:11">
      <c r="A44" s="56" t="s">
        <v>12706</v>
      </c>
      <c r="B44" s="64">
        <v>42185</v>
      </c>
      <c r="C44" s="56" t="s">
        <v>948</v>
      </c>
      <c r="D44" s="56">
        <v>2</v>
      </c>
      <c r="E44" s="56" t="s">
        <v>12707</v>
      </c>
      <c r="F44" s="56" t="s">
        <v>51</v>
      </c>
      <c r="G44" s="56" t="s">
        <v>52</v>
      </c>
      <c r="H44" s="56" t="s">
        <v>8242</v>
      </c>
      <c r="I44" s="17">
        <v>255.35</v>
      </c>
      <c r="J44" s="56"/>
      <c r="K44" s="56"/>
    </row>
    <row r="45" spans="1:11">
      <c r="A45" s="56" t="s">
        <v>12713</v>
      </c>
      <c r="B45" s="64">
        <v>42185</v>
      </c>
      <c r="C45" s="56" t="s">
        <v>948</v>
      </c>
      <c r="D45" s="56">
        <v>2</v>
      </c>
      <c r="E45" s="56" t="s">
        <v>12714</v>
      </c>
      <c r="F45" s="56" t="s">
        <v>51</v>
      </c>
      <c r="G45" s="56" t="s">
        <v>52</v>
      </c>
      <c r="H45" s="56" t="s">
        <v>1674</v>
      </c>
      <c r="I45" s="17">
        <v>1255.1099999999999</v>
      </c>
      <c r="J45" s="56"/>
      <c r="K45" s="56"/>
    </row>
    <row r="46" spans="1:11">
      <c r="A46" s="56" t="s">
        <v>12721</v>
      </c>
      <c r="B46" s="64">
        <v>42185</v>
      </c>
      <c r="C46" s="56" t="s">
        <v>948</v>
      </c>
      <c r="D46" s="56">
        <v>2</v>
      </c>
      <c r="E46" s="56" t="s">
        <v>12723</v>
      </c>
      <c r="F46" s="56" t="s">
        <v>13</v>
      </c>
      <c r="G46" s="56" t="s">
        <v>52</v>
      </c>
      <c r="H46" s="56" t="s">
        <v>12724</v>
      </c>
      <c r="I46" s="17"/>
      <c r="J46" s="18"/>
      <c r="K46" s="17">
        <v>97483.87</v>
      </c>
    </row>
    <row r="47" spans="1:11">
      <c r="A47" s="56" t="s">
        <v>12726</v>
      </c>
      <c r="B47" s="64">
        <v>42185</v>
      </c>
      <c r="C47" s="56" t="s">
        <v>948</v>
      </c>
      <c r="D47" s="56">
        <v>2</v>
      </c>
      <c r="E47" s="56" t="s">
        <v>12727</v>
      </c>
      <c r="F47" s="56" t="s">
        <v>13</v>
      </c>
      <c r="G47" s="56" t="s">
        <v>52</v>
      </c>
      <c r="H47" s="56" t="s">
        <v>12724</v>
      </c>
      <c r="I47" s="17"/>
      <c r="J47" s="18"/>
      <c r="K47" s="17">
        <v>1942.24</v>
      </c>
    </row>
    <row r="48" spans="1:11">
      <c r="A48" s="56" t="s">
        <v>12728</v>
      </c>
      <c r="B48" s="64">
        <v>42185</v>
      </c>
      <c r="C48" s="56" t="s">
        <v>948</v>
      </c>
      <c r="D48" s="56">
        <v>2</v>
      </c>
      <c r="E48" s="56" t="s">
        <v>12730</v>
      </c>
      <c r="F48" s="56" t="s">
        <v>13</v>
      </c>
      <c r="G48" s="56" t="s">
        <v>52</v>
      </c>
      <c r="H48" s="56" t="s">
        <v>12724</v>
      </c>
      <c r="I48" s="17"/>
      <c r="J48" s="18"/>
      <c r="K48" s="17">
        <v>230.83</v>
      </c>
    </row>
    <row r="49" spans="1:14">
      <c r="A49" s="77" t="s">
        <v>371</v>
      </c>
      <c r="B49" s="78">
        <v>42186</v>
      </c>
      <c r="C49" s="77" t="s">
        <v>372</v>
      </c>
      <c r="D49" s="77">
        <v>2</v>
      </c>
      <c r="E49" s="77" t="s">
        <v>373</v>
      </c>
      <c r="F49" s="77" t="s">
        <v>211</v>
      </c>
      <c r="G49" s="77" t="s">
        <v>212</v>
      </c>
      <c r="H49" s="77" t="s">
        <v>374</v>
      </c>
      <c r="I49" s="79"/>
      <c r="J49" s="125"/>
      <c r="K49" s="79">
        <v>1840</v>
      </c>
    </row>
    <row r="50" spans="1:14">
      <c r="A50" s="77" t="s">
        <v>13317</v>
      </c>
      <c r="B50" s="78">
        <v>42215</v>
      </c>
      <c r="C50" s="77"/>
      <c r="D50" s="77">
        <v>2</v>
      </c>
      <c r="E50" s="77" t="s">
        <v>13318</v>
      </c>
      <c r="F50" s="77" t="s">
        <v>51</v>
      </c>
      <c r="G50" s="77" t="s">
        <v>52</v>
      </c>
      <c r="H50" s="77" t="s">
        <v>9135</v>
      </c>
      <c r="I50" s="79">
        <v>11547.91</v>
      </c>
      <c r="J50" s="125"/>
      <c r="K50" s="79"/>
      <c r="L50" s="5"/>
      <c r="M50" s="2">
        <f t="shared" ref="M50:M51" si="0">+M49+I50-K50</f>
        <v>11547.91</v>
      </c>
      <c r="N50" s="25"/>
    </row>
    <row r="51" spans="1:14">
      <c r="A51" s="56" t="s">
        <v>13319</v>
      </c>
      <c r="B51" s="64">
        <v>42215</v>
      </c>
      <c r="C51" s="56" t="s">
        <v>13320</v>
      </c>
      <c r="D51" s="56">
        <v>2</v>
      </c>
      <c r="E51" s="56" t="s">
        <v>13321</v>
      </c>
      <c r="F51" s="56" t="s">
        <v>13</v>
      </c>
      <c r="G51" s="56" t="s">
        <v>52</v>
      </c>
      <c r="H51" s="56" t="s">
        <v>13322</v>
      </c>
      <c r="I51" s="17"/>
      <c r="J51" s="18"/>
      <c r="K51" s="17">
        <v>16746.45</v>
      </c>
      <c r="L51" s="5"/>
      <c r="M51" s="2">
        <f t="shared" si="0"/>
        <v>-5198.5400000000009</v>
      </c>
      <c r="N51" s="3">
        <f>+I50-K51</f>
        <v>-5198.5400000000009</v>
      </c>
    </row>
    <row r="52" spans="1:14">
      <c r="A52" s="56" t="s">
        <v>35237</v>
      </c>
      <c r="B52" s="64">
        <v>42215</v>
      </c>
      <c r="C52" s="56" t="s">
        <v>35240</v>
      </c>
      <c r="D52" s="56">
        <v>2</v>
      </c>
      <c r="E52" s="56" t="s">
        <v>35241</v>
      </c>
      <c r="F52" s="56" t="s">
        <v>14391</v>
      </c>
      <c r="G52" s="56" t="s">
        <v>52</v>
      </c>
      <c r="H52" s="56" t="s">
        <v>9135</v>
      </c>
      <c r="I52" s="17">
        <v>2792.73</v>
      </c>
      <c r="J52" s="56"/>
      <c r="K52" s="56"/>
    </row>
    <row r="53" spans="1:14">
      <c r="A53" s="77" t="s">
        <v>12708</v>
      </c>
      <c r="B53" s="78">
        <v>42216</v>
      </c>
      <c r="C53" s="77" t="s">
        <v>12711</v>
      </c>
      <c r="D53" s="77">
        <v>2</v>
      </c>
      <c r="E53" s="77" t="s">
        <v>12712</v>
      </c>
      <c r="F53" s="77" t="s">
        <v>211</v>
      </c>
      <c r="G53" s="77" t="s">
        <v>212</v>
      </c>
      <c r="H53" s="77" t="s">
        <v>213</v>
      </c>
      <c r="I53" s="79"/>
      <c r="J53" s="125"/>
      <c r="K53" s="79">
        <v>11450</v>
      </c>
    </row>
    <row r="54" spans="1:14">
      <c r="A54" s="77" t="s">
        <v>6307</v>
      </c>
      <c r="B54" s="78">
        <v>42233</v>
      </c>
      <c r="C54" s="77" t="s">
        <v>6314</v>
      </c>
      <c r="D54" s="77">
        <v>2</v>
      </c>
      <c r="E54" s="77" t="s">
        <v>6315</v>
      </c>
      <c r="F54" s="77" t="s">
        <v>211</v>
      </c>
      <c r="G54" s="77" t="s">
        <v>212</v>
      </c>
      <c r="H54" s="77" t="s">
        <v>213</v>
      </c>
      <c r="I54" s="79"/>
      <c r="J54" s="125"/>
      <c r="K54" s="79">
        <v>791.8</v>
      </c>
      <c r="L54" s="5"/>
      <c r="M54" s="2"/>
    </row>
    <row r="55" spans="1:14">
      <c r="A55" s="77" t="s">
        <v>7075</v>
      </c>
      <c r="B55" s="78">
        <v>42235</v>
      </c>
      <c r="C55" s="77" t="s">
        <v>7078</v>
      </c>
      <c r="D55" s="77">
        <v>2</v>
      </c>
      <c r="E55" s="77" t="s">
        <v>7079</v>
      </c>
      <c r="F55" s="77" t="s">
        <v>211</v>
      </c>
      <c r="G55" s="77" t="s">
        <v>212</v>
      </c>
      <c r="H55" s="77" t="s">
        <v>213</v>
      </c>
      <c r="I55" s="79"/>
      <c r="J55" s="125"/>
      <c r="K55" s="79">
        <v>8096.7</v>
      </c>
      <c r="L55" s="5"/>
      <c r="M55" s="2"/>
    </row>
    <row r="56" spans="1:14">
      <c r="A56" s="56" t="s">
        <v>8158</v>
      </c>
      <c r="B56" s="64">
        <v>42296</v>
      </c>
      <c r="C56" s="56" t="s">
        <v>8159</v>
      </c>
      <c r="D56" s="56">
        <v>2</v>
      </c>
      <c r="E56" s="56" t="s">
        <v>8160</v>
      </c>
      <c r="F56" s="56" t="s">
        <v>51</v>
      </c>
      <c r="G56" s="56" t="s">
        <v>4</v>
      </c>
      <c r="H56" s="56" t="s">
        <v>1674</v>
      </c>
      <c r="I56" s="17">
        <v>33860.239999999998</v>
      </c>
      <c r="J56" s="18"/>
      <c r="K56" s="17"/>
      <c r="L56" s="5"/>
      <c r="M56" s="2">
        <f t="shared" ref="M56" si="1">+M55+I56-K56</f>
        <v>33860.239999999998</v>
      </c>
    </row>
    <row r="57" spans="1:14">
      <c r="A57" s="56" t="s">
        <v>8178</v>
      </c>
      <c r="B57" s="64">
        <v>42296</v>
      </c>
      <c r="C57" s="56" t="s">
        <v>1176</v>
      </c>
      <c r="D57" s="56">
        <v>1</v>
      </c>
      <c r="E57" s="56" t="s">
        <v>8179</v>
      </c>
      <c r="F57" s="56" t="s">
        <v>13</v>
      </c>
      <c r="G57" s="56" t="s">
        <v>4</v>
      </c>
      <c r="H57" s="56" t="s">
        <v>7145</v>
      </c>
      <c r="I57" s="17"/>
      <c r="J57" s="18"/>
      <c r="K57" s="17">
        <v>33992.28</v>
      </c>
    </row>
    <row r="58" spans="1:14">
      <c r="A58" s="77" t="s">
        <v>9981</v>
      </c>
      <c r="B58" s="78">
        <v>42300</v>
      </c>
      <c r="C58" s="77" t="s">
        <v>9982</v>
      </c>
      <c r="D58" s="77">
        <v>2</v>
      </c>
      <c r="E58" s="77" t="s">
        <v>9983</v>
      </c>
      <c r="F58" s="77" t="s">
        <v>211</v>
      </c>
      <c r="G58" s="77" t="s">
        <v>212</v>
      </c>
      <c r="H58" s="77" t="s">
        <v>213</v>
      </c>
      <c r="I58" s="79"/>
      <c r="J58" s="125"/>
      <c r="K58" s="79">
        <v>7980</v>
      </c>
      <c r="L58" s="5"/>
      <c r="M58" s="2">
        <f t="shared" ref="M58" si="2">+M57+I58-K58</f>
        <v>-7980</v>
      </c>
    </row>
    <row r="59" spans="1:14">
      <c r="A59" s="127" t="s">
        <v>12957</v>
      </c>
      <c r="B59" s="128">
        <v>42307</v>
      </c>
      <c r="C59" s="127" t="s">
        <v>12960</v>
      </c>
      <c r="D59" s="127">
        <v>2</v>
      </c>
      <c r="E59" s="127" t="s">
        <v>12961</v>
      </c>
      <c r="F59" s="127" t="s">
        <v>211</v>
      </c>
      <c r="G59" s="127" t="s">
        <v>212</v>
      </c>
      <c r="H59" s="127" t="s">
        <v>213</v>
      </c>
      <c r="I59" s="129"/>
      <c r="J59" s="143"/>
      <c r="K59" s="129">
        <v>8696.7000000000007</v>
      </c>
      <c r="L59" s="16"/>
      <c r="M59" s="15">
        <f>+M58+I59-K59</f>
        <v>-16676.7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CAJA</vt:lpstr>
      <vt:lpstr>DIF</vt:lpstr>
      <vt:lpstr>PR</vt:lpstr>
      <vt:lpstr>ASEGURADORAS</vt:lpstr>
      <vt:lpstr>CAJA!Área_de_impresión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ljimenez</dc:creator>
  <cp:lastModifiedBy>cqqcontabilidad</cp:lastModifiedBy>
  <cp:lastPrinted>2016-01-18T23:36:57Z</cp:lastPrinted>
  <dcterms:created xsi:type="dcterms:W3CDTF">2016-01-15T23:54:30Z</dcterms:created>
  <dcterms:modified xsi:type="dcterms:W3CDTF">2016-06-09T00:37:19Z</dcterms:modified>
</cp:coreProperties>
</file>